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alcChain.xml" ContentType="application/vnd.openxmlformats-officedocument.spreadsheetml.calcChain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autoCompressPictures="1" defaultThemeVersion="124226"/>
  <bookViews>
    <workbookView xWindow="25005" yWindow="165" windowWidth="14805" windowHeight="7950" tabRatio="915" activeTab="3"/>
  </bookViews>
  <sheets>
    <sheet name="1、四轮驱动汇总表" sheetId="1" r:id="rId1"/>
    <sheet name="数据整理" sheetId="4" r:id="rId2"/>
    <sheet name="竞对指标对应表" sheetId="5" r:id="rId3"/>
    <sheet name="算法公式" sheetId="6" r:id="rId4"/>
    <sheet name="3.1移动业务" sheetId="3" r:id="rId5"/>
    <sheet name="移动业务" sheetId="7" r:id="rId10"/>
    <sheet name="家庭业务" sheetId="8" r:id="rId11"/>
    <sheet name="政企业务" sheetId="9" r:id="rId12"/>
    <sheet name="新业务" sheetId="10" r:id="rId13"/>
  </sheets>
  <definedNames>
    <definedName name="_xlnm._FilterDatabase" localSheetId="0" hidden="1"><![CDATA['1、四轮驱动汇总表'!$A$1:$Y$1]]></definedName>
  </definedNames>
  <calcPr calcId="144525" calcMode="auto" fullCalcOnLoad="0" refMode="A1" iterate="0" fullPrecision="0" calcCompleted="0" calcOnSave="0" concurrentCalc="0" forceFullCalc="0"/>
</workbook>
</file>

<file path=xl/calcChain.xml><?xml version="1.0" encoding="utf-8"?>
<calcChain xmlns="http://schemas.openxmlformats.org/spreadsheetml/2006/main">
  <c r="E4" i="3" l="1"/>
  <c r="B12" i="3"/>
  <c r="AJS4" i="3"/>
  <c r="AJS6" i="3"/>
  <c r="E3" i="3"/>
  <c r="B31" i="3"/>
  <c r="B30" i="3"/>
  <c r="B29" i="3"/>
  <c r="B28" i="3"/>
  <c r="E8" i="3"/>
  <c r="E5" i="3"/>
  <c r="E6" i="3"/>
  <c r="B44" i="3"/>
  <c r="B43" i="3"/>
  <c r="IC42" i="3"/>
  <c r="IB42" i="3"/>
  <c r="HX42" i="3"/>
  <c r="HW42" i="3"/>
  <c r="IC39" i="3"/>
  <c r="IB39" i="3"/>
  <c r="IC38" i="3"/>
  <c r="IB38" i="3"/>
  <c r="HX39" i="3"/>
  <c r="HW39" i="3"/>
  <c r="HX38" i="3"/>
  <c r="HW38" i="3"/>
  <c r="ADI38" i="3"/>
  <c r="ADI39" i="3"/>
  <c r="ADI42" i="3"/>
  <c r="K38" i="3"/>
  <c r="O38" i="3"/>
  <c r="S38" i="3"/>
  <c r="K39" i="3"/>
  <c r="O39" i="3"/>
  <c r="S39" i="3"/>
  <c r="MI42" i="3"/>
  <c r="MH42" i="3"/>
  <c r="MI41" i="3"/>
  <c r="MH41" i="3"/>
  <c r="MI40" i="3"/>
  <c r="MH40" i="3"/>
  <c r="MI39" i="3"/>
  <c r="MH39" i="3"/>
  <c r="MI38" i="3"/>
  <c r="MH38" i="3"/>
  <c r="MI37" i="3"/>
  <c r="MH37" i="3"/>
  <c r="MI36" i="3"/>
  <c r="MH36" i="3"/>
  <c r="MI35" i="3"/>
  <c r="MH35" i="3"/>
  <c r="MI34" i="3"/>
  <c r="MH34" i="3"/>
  <c r="MI33" i="3"/>
  <c r="MH33" i="3"/>
  <c r="MI32" i="3"/>
  <c r="MH32" i="3"/>
  <c r="MI31" i="3"/>
  <c r="MH31" i="3"/>
  <c r="MI30" i="3"/>
  <c r="MH30" i="3"/>
  <c r="MI29" i="3"/>
  <c r="MH29" i="3"/>
  <c r="MI28" i="3"/>
  <c r="MH28" i="3"/>
  <c r="MI27" i="3"/>
  <c r="MH27" i="3"/>
  <c r="MI26" i="3"/>
  <c r="MH26" i="3"/>
  <c r="MI25" i="3"/>
  <c r="MH25" i="3"/>
  <c r="MI24" i="3"/>
  <c r="MH24" i="3"/>
  <c r="MI23" i="3"/>
  <c r="MH23" i="3"/>
  <c r="MI22" i="3"/>
  <c r="MH22" i="3"/>
  <c r="MI21" i="3"/>
  <c r="MH21" i="3"/>
  <c r="MI20" i="3"/>
  <c r="MH20" i="3"/>
  <c r="MI19" i="3"/>
  <c r="MH19" i="3"/>
  <c r="MI18" i="3"/>
  <c r="MH18" i="3"/>
  <c r="MI17" i="3"/>
  <c r="MH17" i="3"/>
  <c r="MI16" i="3"/>
  <c r="MH16" i="3"/>
  <c r="MI15" i="3"/>
  <c r="MH15" i="3"/>
  <c r="MI14" i="3"/>
  <c r="MH14" i="3"/>
  <c r="MI13" i="3"/>
  <c r="MH13" i="3"/>
  <c r="MI12" i="3"/>
  <c r="MH12" i="3"/>
  <c r="MD42" i="3"/>
  <c r="MC42" i="3"/>
  <c r="MD41" i="3"/>
  <c r="MC41" i="3"/>
  <c r="MD40" i="3"/>
  <c r="MC40" i="3"/>
  <c r="MD39" i="3"/>
  <c r="MC39" i="3"/>
  <c r="MD38" i="3"/>
  <c r="MC38" i="3"/>
  <c r="MD37" i="3"/>
  <c r="MC37" i="3"/>
  <c r="MD36" i="3"/>
  <c r="MC36" i="3"/>
  <c r="MD35" i="3"/>
  <c r="MC35" i="3"/>
  <c r="MD34" i="3"/>
  <c r="MC34" i="3"/>
  <c r="MD33" i="3"/>
  <c r="MC33" i="3"/>
  <c r="MD32" i="3"/>
  <c r="MC32" i="3"/>
  <c r="MD31" i="3"/>
  <c r="MC31" i="3"/>
  <c r="MD30" i="3"/>
  <c r="MC30" i="3"/>
  <c r="MD29" i="3"/>
  <c r="MC29" i="3"/>
  <c r="MD28" i="3"/>
  <c r="MC28" i="3"/>
  <c r="MD27" i="3"/>
  <c r="MC27" i="3"/>
  <c r="MD26" i="3"/>
  <c r="MC26" i="3"/>
  <c r="MD25" i="3"/>
  <c r="MC25" i="3"/>
  <c r="MD24" i="3"/>
  <c r="MC24" i="3"/>
  <c r="MD23" i="3"/>
  <c r="MC23" i="3"/>
  <c r="MD22" i="3"/>
  <c r="MC22" i="3"/>
  <c r="MD21" i="3"/>
  <c r="MC21" i="3"/>
  <c r="MD20" i="3"/>
  <c r="MC20" i="3"/>
  <c r="MD19" i="3"/>
  <c r="MC19" i="3"/>
  <c r="MD18" i="3"/>
  <c r="MC18" i="3"/>
  <c r="MD17" i="3"/>
  <c r="MC17" i="3"/>
  <c r="MD16" i="3"/>
  <c r="MC16" i="3"/>
  <c r="MD15" i="3"/>
  <c r="MC15" i="3"/>
  <c r="MD12" i="3"/>
  <c r="MC12" i="3"/>
  <c r="LT42" i="3"/>
  <c r="LS42" i="3"/>
  <c r="LT41" i="3"/>
  <c r="LS41" i="3"/>
  <c r="LT40" i="3"/>
  <c r="LS40" i="3"/>
  <c r="LT39" i="3"/>
  <c r="LS39" i="3"/>
  <c r="LT38" i="3"/>
  <c r="LS38" i="3"/>
  <c r="LT37" i="3"/>
  <c r="LS37" i="3"/>
  <c r="LT36" i="3"/>
  <c r="LS36" i="3"/>
  <c r="LT35" i="3"/>
  <c r="LS35" i="3"/>
  <c r="LT34" i="3"/>
  <c r="LS34" i="3"/>
  <c r="LT33" i="3"/>
  <c r="LS33" i="3"/>
  <c r="LT32" i="3"/>
  <c r="LS32" i="3"/>
  <c r="LT31" i="3"/>
  <c r="LS31" i="3"/>
  <c r="LT30" i="3"/>
  <c r="LS30" i="3"/>
  <c r="LT29" i="3"/>
  <c r="LS29" i="3"/>
  <c r="LT28" i="3"/>
  <c r="LS28" i="3"/>
  <c r="LT27" i="3"/>
  <c r="LS27" i="3"/>
  <c r="LT26" i="3"/>
  <c r="LS26" i="3"/>
  <c r="LT25" i="3"/>
  <c r="LS25" i="3"/>
  <c r="LT24" i="3"/>
  <c r="LS24" i="3"/>
  <c r="LT23" i="3"/>
  <c r="LS23" i="3"/>
  <c r="LT22" i="3"/>
  <c r="LS22" i="3"/>
  <c r="LT21" i="3"/>
  <c r="LS21" i="3"/>
  <c r="LT20" i="3"/>
  <c r="LS20" i="3"/>
  <c r="LT19" i="3"/>
  <c r="LS19" i="3"/>
  <c r="LT18" i="3"/>
  <c r="LS18" i="3"/>
  <c r="LT17" i="3"/>
  <c r="LS17" i="3"/>
  <c r="LT16" i="3"/>
  <c r="LS16" i="3"/>
  <c r="LT15" i="3"/>
  <c r="LS15" i="3"/>
  <c r="LT14" i="3"/>
  <c r="LS14" i="3"/>
  <c r="LT13" i="3"/>
  <c r="LS13" i="3"/>
  <c r="LT12" i="3"/>
  <c r="LS12" i="3"/>
  <c r="LY42" i="3"/>
  <c r="LX42" i="3"/>
  <c r="LY41" i="3"/>
  <c r="LX41" i="3"/>
  <c r="LY40" i="3"/>
  <c r="LX40" i="3"/>
  <c r="LY39" i="3"/>
  <c r="LX39" i="3"/>
  <c r="LY38" i="3"/>
  <c r="LX38" i="3"/>
  <c r="LY37" i="3"/>
  <c r="LX37" i="3"/>
  <c r="LY36" i="3"/>
  <c r="LX36" i="3"/>
  <c r="LY35" i="3"/>
  <c r="LX35" i="3"/>
  <c r="LY34" i="3"/>
  <c r="LX34" i="3"/>
  <c r="LY33" i="3"/>
  <c r="LX33" i="3"/>
  <c r="LY32" i="3"/>
  <c r="LX32" i="3"/>
  <c r="LY31" i="3"/>
  <c r="LX31" i="3"/>
  <c r="LY30" i="3"/>
  <c r="LX30" i="3"/>
  <c r="LY29" i="3"/>
  <c r="LX29" i="3"/>
  <c r="LY28" i="3"/>
  <c r="LX28" i="3"/>
  <c r="LY27" i="3"/>
  <c r="LX27" i="3"/>
  <c r="LY26" i="3"/>
  <c r="LX26" i="3"/>
  <c r="LY25" i="3"/>
  <c r="LX25" i="3"/>
  <c r="LY24" i="3"/>
  <c r="LX24" i="3"/>
  <c r="LY23" i="3"/>
  <c r="LX23" i="3"/>
  <c r="LY22" i="3"/>
  <c r="LX22" i="3"/>
  <c r="LY21" i="3"/>
  <c r="LX21" i="3"/>
  <c r="LY20" i="3"/>
  <c r="LX20" i="3"/>
  <c r="LY19" i="3"/>
  <c r="LX19" i="3"/>
  <c r="LY18" i="3"/>
  <c r="LX18" i="3"/>
  <c r="LY17" i="3"/>
  <c r="LX17" i="3"/>
  <c r="LY16" i="3"/>
  <c r="LX16" i="3"/>
  <c r="LY15" i="3"/>
  <c r="LX15" i="3"/>
  <c r="LY14" i="3"/>
  <c r="LX14" i="3"/>
  <c r="LY13" i="3"/>
  <c r="LX13" i="3"/>
  <c r="LY12" i="3"/>
  <c r="LX12" i="3"/>
  <c r="I4" i="3"/>
  <c r="I8" i="3"/>
  <c r="M4" i="3"/>
  <c r="M8" i="3"/>
  <c r="Q4" i="3"/>
  <c r="U4" i="3"/>
  <c r="Y4" i="3"/>
  <c r="Y8" i="3"/>
  <c r="AC4" i="3"/>
  <c r="AC6" i="3"/>
  <c r="AF30" i="3"/>
  <c r="AG4" i="3"/>
  <c r="AK4" i="3"/>
  <c r="AO4" i="3"/>
  <c r="AO5" i="3"/>
  <c r="AQ14" i="3"/>
  <c r="AS4" i="3"/>
  <c r="AS5" i="3"/>
  <c r="AW4" i="3"/>
  <c r="AW6" i="3"/>
  <c r="AZ14" i="3"/>
  <c r="BA4" i="3"/>
  <c r="BE4" i="3"/>
  <c r="BI4" i="3"/>
  <c r="BI8" i="3"/>
  <c r="BM4" i="3"/>
  <c r="BM6" i="3"/>
  <c r="BP41" i="3"/>
  <c r="BQ4" i="3"/>
  <c r="BU4" i="3"/>
  <c r="BU7" i="3"/>
  <c r="BY4" i="3"/>
  <c r="BY7" i="3"/>
  <c r="CC4" i="3"/>
  <c r="CC6" i="3"/>
  <c r="CF42" i="3"/>
  <c r="CG4" i="3"/>
  <c r="CK4" i="3"/>
  <c r="CK5" i="3"/>
  <c r="CM33" i="3"/>
  <c r="CO4" i="3"/>
  <c r="CO5" i="3"/>
  <c r="CQ20" i="3"/>
  <c r="CS4" i="3"/>
  <c r="CS7" i="3"/>
  <c r="CW4" i="3"/>
  <c r="DA4" i="3"/>
  <c r="DA8" i="3"/>
  <c r="DE4" i="3"/>
  <c r="DE5" i="3"/>
  <c r="DI4" i="3"/>
  <c r="DM4" i="3"/>
  <c r="DM8" i="3"/>
  <c r="DQ4" i="3"/>
  <c r="DQ8" i="3"/>
  <c r="DU4" i="3"/>
  <c r="DU5" i="3"/>
  <c r="DW20" i="3"/>
  <c r="DY4" i="3"/>
  <c r="DY5" i="3"/>
  <c r="DZ14" i="3"/>
  <c r="EW4" i="3"/>
  <c r="FB4" i="3"/>
  <c r="FB8" i="3"/>
  <c r="FG4" i="3"/>
  <c r="FG6" i="3"/>
  <c r="FK4" i="3"/>
  <c r="FK5" i="3"/>
  <c r="FM19" i="3"/>
  <c r="FQ38" i="3"/>
  <c r="FV38" i="3"/>
  <c r="GA38" i="3"/>
  <c r="GF38" i="3"/>
  <c r="GK38" i="3"/>
  <c r="GP38" i="3"/>
  <c r="GS4" i="3"/>
  <c r="GS6" i="3"/>
  <c r="GW4" i="3"/>
  <c r="GW6" i="3"/>
  <c r="HA4" i="3"/>
  <c r="HA5" i="3"/>
  <c r="HD23" i="3"/>
  <c r="HF4" i="3"/>
  <c r="HF8" i="3"/>
  <c r="HM38" i="3"/>
  <c r="HR38" i="3"/>
  <c r="HU4" i="3"/>
  <c r="HZ4" i="3"/>
  <c r="HZ5" i="3"/>
  <c r="IE4" i="3"/>
  <c r="IJ4" i="3"/>
  <c r="IJ8" i="3"/>
  <c r="IO4" i="3"/>
  <c r="IO8" i="3"/>
  <c r="IO5" i="3"/>
  <c r="IQ29" i="3"/>
  <c r="IT4" i="3"/>
  <c r="IT6" i="3"/>
  <c r="IY4" i="3"/>
  <c r="IY5" i="3"/>
  <c r="JA36" i="3"/>
  <c r="JD4" i="3"/>
  <c r="JI4" i="3"/>
  <c r="JI5" i="3"/>
  <c r="JN4" i="3"/>
  <c r="JN5" i="3"/>
  <c r="JP35" i="3"/>
  <c r="JS4" i="3"/>
  <c r="JS5" i="3"/>
  <c r="JX4" i="3"/>
  <c r="KC4" i="3"/>
  <c r="KC5" i="3"/>
  <c r="KH4" i="3"/>
  <c r="KH6" i="3"/>
  <c r="KO38" i="3"/>
  <c r="KT38" i="3"/>
  <c r="KY38" i="3"/>
  <c r="LD38" i="3"/>
  <c r="LG4" i="3"/>
  <c r="LG6" i="3"/>
  <c r="LL4" i="3"/>
  <c r="LQ4" i="3"/>
  <c r="LQ5" i="3"/>
  <c r="LV4" i="3"/>
  <c r="LV8" i="3"/>
  <c r="MA4" i="3"/>
  <c r="MA8" i="3"/>
  <c r="MF4" i="3"/>
  <c r="MK4" i="3"/>
  <c r="MK6" i="3"/>
  <c r="MP4" i="3"/>
  <c r="MP8" i="3"/>
  <c r="MU4" i="3"/>
  <c r="MZ4" i="3"/>
  <c r="NE4" i="3"/>
  <c r="NE5" i="3"/>
  <c r="NJ4" i="3"/>
  <c r="NJ8" i="3"/>
  <c r="NO4" i="3"/>
  <c r="NO5" i="3"/>
  <c r="NR42" i="3"/>
  <c r="NT4" i="3"/>
  <c r="NY4" i="3"/>
  <c r="NY5" i="3"/>
  <c r="OD4" i="3"/>
  <c r="OD5" i="3"/>
  <c r="OG24" i="3"/>
  <c r="OI4" i="3"/>
  <c r="OI5" i="3"/>
  <c r="OK27" i="3"/>
  <c r="ON4" i="3"/>
  <c r="OS4" i="3"/>
  <c r="OX4" i="3"/>
  <c r="OX6" i="3"/>
  <c r="PC4" i="3"/>
  <c r="PH4" i="3"/>
  <c r="PM4" i="3"/>
  <c r="PR4" i="3"/>
  <c r="PR8" i="3"/>
  <c r="PW4" i="3"/>
  <c r="PW5" i="3"/>
  <c r="PY13" i="3"/>
  <c r="QB4" i="3"/>
  <c r="QG4" i="3"/>
  <c r="QG5" i="3"/>
  <c r="QL4" i="3"/>
  <c r="QL5" i="3"/>
  <c r="QQ4" i="3"/>
  <c r="QQ6" i="3"/>
  <c r="QU4" i="3"/>
  <c r="QY4" i="3"/>
  <c r="QY5" i="3"/>
  <c r="RC4" i="3"/>
  <c r="RC6" i="3"/>
  <c r="RG4" i="3"/>
  <c r="RK4" i="3"/>
  <c r="RO4" i="3"/>
  <c r="RO8" i="3"/>
  <c r="RO5" i="3"/>
  <c r="RQ15" i="3"/>
  <c r="RS4" i="3"/>
  <c r="RS6" i="3"/>
  <c r="RW4" i="3"/>
  <c r="RW5" i="3"/>
  <c r="RY38" i="3"/>
  <c r="SA4" i="3"/>
  <c r="SA7" i="3"/>
  <c r="SE4" i="3"/>
  <c r="SE5" i="3"/>
  <c r="SG42" i="3"/>
  <c r="SI4" i="3"/>
  <c r="SI5" i="3"/>
  <c r="SJ31" i="3"/>
  <c r="SM4" i="3"/>
  <c r="SM5" i="3"/>
  <c r="SN22" i="3"/>
  <c r="SQ4" i="3"/>
  <c r="SQ5" i="3"/>
  <c r="SR41" i="3"/>
  <c r="SU4" i="3"/>
  <c r="SU5" i="3"/>
  <c r="SW37" i="3"/>
  <c r="SY4" i="3"/>
  <c r="SY7" i="3"/>
  <c r="TC4" i="3"/>
  <c r="TC5" i="3"/>
  <c r="TG4" i="3"/>
  <c r="TG6" i="3"/>
  <c r="TK4" i="3"/>
  <c r="TK5" i="3"/>
  <c r="TM18" i="3"/>
  <c r="TO4" i="3"/>
  <c r="TO7" i="3"/>
  <c r="TS4" i="3"/>
  <c r="TS5" i="3"/>
  <c r="TT14" i="3"/>
  <c r="TW4" i="3"/>
  <c r="TW7" i="3"/>
  <c r="UA4" i="3"/>
  <c r="UA5" i="3"/>
  <c r="UC14" i="3"/>
  <c r="UE4" i="3"/>
  <c r="UE5" i="3"/>
  <c r="UG12" i="3"/>
  <c r="UI4" i="3"/>
  <c r="UM4" i="3"/>
  <c r="UM8" i="3"/>
  <c r="UQ4" i="3"/>
  <c r="UQ7" i="3"/>
  <c r="UU4" i="3"/>
  <c r="UY4" i="3"/>
  <c r="VC4" i="3"/>
  <c r="VC5" i="3"/>
  <c r="VD37" i="3"/>
  <c r="VG4" i="3"/>
  <c r="VG8" i="3"/>
  <c r="VK4" i="3"/>
  <c r="VK8" i="3"/>
  <c r="VO4" i="3"/>
  <c r="VS4" i="3"/>
  <c r="VS8" i="3"/>
  <c r="VW4" i="3"/>
  <c r="VW5" i="3"/>
  <c r="VY27" i="3"/>
  <c r="WA4" i="3"/>
  <c r="WA8" i="3"/>
  <c r="WE4" i="3"/>
  <c r="WI4" i="3"/>
  <c r="WI6" i="3"/>
  <c r="WM4" i="3"/>
  <c r="WM5" i="3"/>
  <c r="WO26" i="3"/>
  <c r="WQ4" i="3"/>
  <c r="WQ8" i="3"/>
  <c r="WU4" i="3"/>
  <c r="WU6" i="3"/>
  <c r="WX41" i="3"/>
  <c r="WY4" i="3"/>
  <c r="WY7" i="3"/>
  <c r="XC4" i="3"/>
  <c r="XC5" i="3"/>
  <c r="XE12" i="3"/>
  <c r="XG4" i="3"/>
  <c r="XG6" i="3"/>
  <c r="XK4" i="3"/>
  <c r="XO4" i="3"/>
  <c r="XO8" i="3"/>
  <c r="XS4" i="3"/>
  <c r="XS7" i="3"/>
  <c r="XW4" i="3"/>
  <c r="XW5" i="3"/>
  <c r="XY27" i="3"/>
  <c r="YA4" i="3"/>
  <c r="YE4" i="3"/>
  <c r="YE6" i="3"/>
  <c r="YI4" i="3"/>
  <c r="YI5" i="3"/>
  <c r="YJ29" i="3"/>
  <c r="YM4" i="3"/>
  <c r="YM8" i="3"/>
  <c r="YQ4" i="3"/>
  <c r="YU4" i="3"/>
  <c r="YU7" i="3"/>
  <c r="YY4" i="3"/>
  <c r="YY5" i="3"/>
  <c r="ZA34" i="3"/>
  <c r="ZC4" i="3"/>
  <c r="ZC6" i="3"/>
  <c r="ZG4" i="3"/>
  <c r="ZK4" i="3"/>
  <c r="ZK6" i="3"/>
  <c r="ZO4" i="3"/>
  <c r="ZO6" i="3"/>
  <c r="ZS4" i="3"/>
  <c r="ZS6" i="3"/>
  <c r="ZW4" i="3"/>
  <c r="AAA4" i="3"/>
  <c r="AAA7" i="3"/>
  <c r="AAE4" i="3"/>
  <c r="AAE7" i="3"/>
  <c r="AAI4" i="3"/>
  <c r="AAI5" i="3"/>
  <c r="AAM4" i="3"/>
  <c r="AAQ4" i="3"/>
  <c r="AAQ5" i="3"/>
  <c r="AAS33" i="3"/>
  <c r="AAU4" i="3"/>
  <c r="AAU7" i="3"/>
  <c r="AAY4" i="3"/>
  <c r="AAY5" i="3"/>
  <c r="AAZ13" i="3"/>
  <c r="ABC4" i="3"/>
  <c r="ABG4" i="3"/>
  <c r="ABG8" i="3"/>
  <c r="ABK4" i="3"/>
  <c r="ABK7" i="3"/>
  <c r="ABO4" i="3"/>
  <c r="ABO8" i="3"/>
  <c r="ABS4" i="3"/>
  <c r="ABS5" i="3"/>
  <c r="ABU28" i="3"/>
  <c r="ABW4" i="3"/>
  <c r="ABW8" i="3"/>
  <c r="ACA4" i="3"/>
  <c r="ACA5" i="3"/>
  <c r="ACC40" i="3"/>
  <c r="ACE4" i="3"/>
  <c r="ACE5" i="3"/>
  <c r="ACG28" i="3"/>
  <c r="ACI4" i="3"/>
  <c r="ACM4" i="3"/>
  <c r="ACM5" i="3"/>
  <c r="ACN38" i="3"/>
  <c r="ACQ4" i="3"/>
  <c r="ACQ5" i="3"/>
  <c r="ACS27" i="3"/>
  <c r="ACU4" i="3"/>
  <c r="ACU5" i="3"/>
  <c r="ACY4" i="3"/>
  <c r="ACY5" i="3"/>
  <c r="ADA38" i="3"/>
  <c r="ADC4" i="3"/>
  <c r="ADC5" i="3"/>
  <c r="ADE23" i="3"/>
  <c r="ADG4" i="3"/>
  <c r="ADG6" i="3"/>
  <c r="ADK4" i="3"/>
  <c r="ADK8" i="3"/>
  <c r="ADO4" i="3"/>
  <c r="ADS4" i="3"/>
  <c r="ADS8" i="3"/>
  <c r="ADW4" i="3"/>
  <c r="ADW5" i="3"/>
  <c r="ADX24" i="3"/>
  <c r="AEA4" i="3"/>
  <c r="AEA6" i="3"/>
  <c r="AEE4" i="3"/>
  <c r="AEE6" i="3"/>
  <c r="AEI4" i="3"/>
  <c r="AEI8" i="3"/>
  <c r="AEM4" i="3"/>
  <c r="AEM5" i="3"/>
  <c r="AEN23" i="3"/>
  <c r="AEQ4" i="3"/>
  <c r="AEQ6" i="3"/>
  <c r="AEU4" i="3"/>
  <c r="AEY4" i="3"/>
  <c r="AEY7" i="3"/>
  <c r="AFC4" i="3"/>
  <c r="AFC6" i="3"/>
  <c r="AFG4" i="3"/>
  <c r="AFG8" i="3"/>
  <c r="AFK4" i="3"/>
  <c r="AFO4" i="3"/>
  <c r="AFO8" i="3"/>
  <c r="AFS4" i="3"/>
  <c r="AFS5" i="3"/>
  <c r="AFT22" i="3"/>
  <c r="AFW4" i="3"/>
  <c r="AFW7" i="3"/>
  <c r="AGA4" i="3"/>
  <c r="AGE4" i="3"/>
  <c r="AGE6" i="3"/>
  <c r="AGI4" i="3"/>
  <c r="AGI8" i="3"/>
  <c r="AGM4" i="3"/>
  <c r="AGM7" i="3"/>
  <c r="AGQ4" i="3"/>
  <c r="AGQ5" i="3"/>
  <c r="AGS30" i="3"/>
  <c r="AGU4" i="3"/>
  <c r="AGU7" i="3"/>
  <c r="AGY4" i="3"/>
  <c r="AGY5" i="3"/>
  <c r="AHC4" i="3"/>
  <c r="AHC5" i="3"/>
  <c r="AHG4" i="3"/>
  <c r="AHK4" i="3"/>
  <c r="AHK5" i="3"/>
  <c r="AHO4" i="3"/>
  <c r="AHS4" i="3"/>
  <c r="AHS6" i="3"/>
  <c r="AHS10" i="3"/>
  <c r="AHT10" i="3"/>
  <c r="AHW4" i="3"/>
  <c r="AHW6" i="3"/>
  <c r="AHZ27" i="3"/>
  <c r="AIA4" i="3"/>
  <c r="AIA6" i="3"/>
  <c r="AID14" i="3"/>
  <c r="AIE4" i="3"/>
  <c r="AIE5" i="3"/>
  <c r="AIF21" i="3"/>
  <c r="AII4" i="3"/>
  <c r="AII8" i="3"/>
  <c r="AIM4" i="3"/>
  <c r="AIM5" i="3"/>
  <c r="AIO18" i="3"/>
  <c r="AIR38" i="3"/>
  <c r="AIU4" i="3"/>
  <c r="AIU8" i="3"/>
  <c r="AIY4" i="3"/>
  <c r="AIY6" i="3"/>
  <c r="AJB14" i="3"/>
  <c r="AJC4" i="3"/>
  <c r="AJC6" i="3"/>
  <c r="AJF29" i="3"/>
  <c r="AJG4" i="3"/>
  <c r="AJG8" i="3"/>
  <c r="AJK4" i="3"/>
  <c r="AJK6" i="3"/>
  <c r="AJL39" i="3"/>
  <c r="AJO4" i="3"/>
  <c r="AJO8" i="3"/>
  <c r="AJS8" i="3"/>
  <c r="AJW4" i="3"/>
  <c r="AJW8" i="3"/>
  <c r="AA38" i="3"/>
  <c r="AE38" i="3"/>
  <c r="AI38" i="3"/>
  <c r="AU38" i="3"/>
  <c r="AY38" i="3"/>
  <c r="BC38" i="3"/>
  <c r="BG38" i="3"/>
  <c r="BK38" i="3"/>
  <c r="BO38" i="3"/>
  <c r="BS38" i="3"/>
  <c r="BW38" i="3"/>
  <c r="CA38" i="3"/>
  <c r="CE38" i="3"/>
  <c r="CI38" i="3"/>
  <c r="CQ38" i="3"/>
  <c r="CU38" i="3"/>
  <c r="DC38" i="3"/>
  <c r="DG38" i="3"/>
  <c r="DK38" i="3"/>
  <c r="DO38" i="3"/>
  <c r="DS38" i="3"/>
  <c r="DW38" i="3"/>
  <c r="FR38" i="3"/>
  <c r="FW38" i="3"/>
  <c r="GB38" i="3"/>
  <c r="GG38" i="3"/>
  <c r="GL38" i="3"/>
  <c r="GQ38" i="3"/>
  <c r="HN38" i="3"/>
  <c r="HS38" i="3"/>
  <c r="KP38" i="3"/>
  <c r="KU38" i="3"/>
  <c r="KZ38" i="3"/>
  <c r="LE38" i="3"/>
  <c r="RM38" i="3"/>
  <c r="TQ38" i="3"/>
  <c r="VM38" i="3"/>
  <c r="VQ38" i="3"/>
  <c r="VY38" i="3"/>
  <c r="WC38" i="3"/>
  <c r="WG38" i="3"/>
  <c r="WW38" i="3"/>
  <c r="YS38" i="3"/>
  <c r="AAG38" i="3"/>
  <c r="ABY38" i="3"/>
  <c r="AGW38" i="3"/>
  <c r="AHA38" i="3"/>
  <c r="AHE38" i="3"/>
  <c r="AHI38" i="3"/>
  <c r="AHM38" i="3"/>
  <c r="AHQ38" i="3"/>
  <c r="AHU38" i="3"/>
  <c r="AIS38" i="3"/>
  <c r="AIW38" i="3"/>
  <c r="AJE38" i="3"/>
  <c r="AJM38" i="3"/>
  <c r="FQ39" i="3"/>
  <c r="FV39" i="3"/>
  <c r="GA39" i="3"/>
  <c r="GF39" i="3"/>
  <c r="GK39" i="3"/>
  <c r="GP39" i="3"/>
  <c r="HM39" i="3"/>
  <c r="HR39" i="3"/>
  <c r="KO39" i="3"/>
  <c r="KT39" i="3"/>
  <c r="KY39" i="3"/>
  <c r="LD39" i="3"/>
  <c r="AIR39" i="3"/>
  <c r="AA39" i="3"/>
  <c r="AE39" i="3"/>
  <c r="AI39" i="3"/>
  <c r="AU39" i="3"/>
  <c r="AY39" i="3"/>
  <c r="BC39" i="3"/>
  <c r="BG39" i="3"/>
  <c r="BK39" i="3"/>
  <c r="BO39" i="3"/>
  <c r="BS39" i="3"/>
  <c r="BW39" i="3"/>
  <c r="CA39" i="3"/>
  <c r="CE39" i="3"/>
  <c r="CI39" i="3"/>
  <c r="CQ39" i="3"/>
  <c r="CU39" i="3"/>
  <c r="DC39" i="3"/>
  <c r="DG39" i="3"/>
  <c r="DK39" i="3"/>
  <c r="DO39" i="3"/>
  <c r="DS39" i="3"/>
  <c r="DW39" i="3"/>
  <c r="FR39" i="3"/>
  <c r="FW39" i="3"/>
  <c r="GB39" i="3"/>
  <c r="GG39" i="3"/>
  <c r="GL39" i="3"/>
  <c r="GQ39" i="3"/>
  <c r="HN39" i="3"/>
  <c r="HS39" i="3"/>
  <c r="KP39" i="3"/>
  <c r="KU39" i="3"/>
  <c r="KZ39" i="3"/>
  <c r="LE39" i="3"/>
  <c r="RM39" i="3"/>
  <c r="TQ39" i="3"/>
  <c r="VM39" i="3"/>
  <c r="VQ39" i="3"/>
  <c r="VY39" i="3"/>
  <c r="WC39" i="3"/>
  <c r="WG39" i="3"/>
  <c r="WW39" i="3"/>
  <c r="YS39" i="3"/>
  <c r="AAG39" i="3"/>
  <c r="ABY39" i="3"/>
  <c r="AGW39" i="3"/>
  <c r="AHA39" i="3"/>
  <c r="AHE39" i="3"/>
  <c r="AHI39" i="3"/>
  <c r="AHM39" i="3"/>
  <c r="AHQ39" i="3"/>
  <c r="AHU39" i="3"/>
  <c r="AIS39" i="3"/>
  <c r="AIW39" i="3"/>
  <c r="AJE39" i="3"/>
  <c r="AJM39" i="3"/>
  <c r="LD42" i="3"/>
  <c r="LD12" i="3"/>
  <c r="LD13" i="3"/>
  <c r="LD14" i="3"/>
  <c r="LD15" i="3"/>
  <c r="LD16" i="3"/>
  <c r="LD17" i="3"/>
  <c r="LD18" i="3"/>
  <c r="LD19" i="3"/>
  <c r="LD20" i="3"/>
  <c r="LD21" i="3"/>
  <c r="LD22" i="3"/>
  <c r="LD23" i="3"/>
  <c r="LD24" i="3"/>
  <c r="LD25" i="3"/>
  <c r="LD26" i="3"/>
  <c r="LD27" i="3"/>
  <c r="LD28" i="3"/>
  <c r="LD29" i="3"/>
  <c r="LD30" i="3"/>
  <c r="LD31" i="3"/>
  <c r="LD32" i="3"/>
  <c r="LD33" i="3"/>
  <c r="LD34" i="3"/>
  <c r="LD35" i="3"/>
  <c r="LD36" i="3"/>
  <c r="LD37" i="3"/>
  <c r="LD40" i="3"/>
  <c r="LD41" i="3"/>
  <c r="LB4" i="3"/>
  <c r="LE42" i="3"/>
  <c r="KY42" i="3"/>
  <c r="KY12" i="3"/>
  <c r="KY13" i="3"/>
  <c r="KY14" i="3"/>
  <c r="KY15" i="3"/>
  <c r="KY16" i="3"/>
  <c r="KY17" i="3"/>
  <c r="KY18" i="3"/>
  <c r="KY19" i="3"/>
  <c r="KY20" i="3"/>
  <c r="KY21" i="3"/>
  <c r="KY22" i="3"/>
  <c r="KY23" i="3"/>
  <c r="KY24" i="3"/>
  <c r="KY25" i="3"/>
  <c r="KY26" i="3"/>
  <c r="KY27" i="3"/>
  <c r="KY28" i="3"/>
  <c r="KY29" i="3"/>
  <c r="KY30" i="3"/>
  <c r="KY31" i="3"/>
  <c r="KY32" i="3"/>
  <c r="KY33" i="3"/>
  <c r="KY34" i="3"/>
  <c r="KY35" i="3"/>
  <c r="KY36" i="3"/>
  <c r="KY37" i="3"/>
  <c r="KY40" i="3"/>
  <c r="KY41" i="3"/>
  <c r="KW4" i="3"/>
  <c r="KW6" i="3"/>
  <c r="KZ42" i="3"/>
  <c r="KT42" i="3"/>
  <c r="KT12" i="3"/>
  <c r="KT13" i="3"/>
  <c r="KT14" i="3"/>
  <c r="KT15" i="3"/>
  <c r="KT16" i="3"/>
  <c r="KT17" i="3"/>
  <c r="KT18" i="3"/>
  <c r="KT19" i="3"/>
  <c r="KT20" i="3"/>
  <c r="KT21" i="3"/>
  <c r="KT22" i="3"/>
  <c r="KT23" i="3"/>
  <c r="KT24" i="3"/>
  <c r="KT25" i="3"/>
  <c r="KT26" i="3"/>
  <c r="KT27" i="3"/>
  <c r="KT28" i="3"/>
  <c r="KT29" i="3"/>
  <c r="KT30" i="3"/>
  <c r="KT31" i="3"/>
  <c r="KT32" i="3"/>
  <c r="KT33" i="3"/>
  <c r="KT34" i="3"/>
  <c r="KT35" i="3"/>
  <c r="KT36" i="3"/>
  <c r="KT37" i="3"/>
  <c r="KT40" i="3"/>
  <c r="KT41" i="3"/>
  <c r="KR4" i="3"/>
  <c r="KR5" i="3"/>
  <c r="KU42" i="3"/>
  <c r="KO42" i="3"/>
  <c r="KO12" i="3"/>
  <c r="KO13" i="3"/>
  <c r="KO14" i="3"/>
  <c r="KO15" i="3"/>
  <c r="KO16" i="3"/>
  <c r="KO17" i="3"/>
  <c r="KO18" i="3"/>
  <c r="KO19" i="3"/>
  <c r="KO20" i="3"/>
  <c r="KO21" i="3"/>
  <c r="KO22" i="3"/>
  <c r="KO23" i="3"/>
  <c r="KO24" i="3"/>
  <c r="KO25" i="3"/>
  <c r="KO26" i="3"/>
  <c r="KO27" i="3"/>
  <c r="KO28" i="3"/>
  <c r="KO29" i="3"/>
  <c r="KO30" i="3"/>
  <c r="KO31" i="3"/>
  <c r="KO32" i="3"/>
  <c r="KO33" i="3"/>
  <c r="KO34" i="3"/>
  <c r="KO35" i="3"/>
  <c r="KO36" i="3"/>
  <c r="KO37" i="3"/>
  <c r="KO40" i="3"/>
  <c r="KO41" i="3"/>
  <c r="KM4" i="3"/>
  <c r="KM5" i="3"/>
  <c r="KP42" i="3"/>
  <c r="LE41" i="3"/>
  <c r="KZ41" i="3"/>
  <c r="KU41" i="3"/>
  <c r="KP41" i="3"/>
  <c r="LE40" i="3"/>
  <c r="KZ40" i="3"/>
  <c r="KU40" i="3"/>
  <c r="KP40" i="3"/>
  <c r="LE37" i="3"/>
  <c r="KZ37" i="3"/>
  <c r="KU37" i="3"/>
  <c r="KP37" i="3"/>
  <c r="LE36" i="3"/>
  <c r="KZ36" i="3"/>
  <c r="KU36" i="3"/>
  <c r="KP36" i="3"/>
  <c r="LE35" i="3"/>
  <c r="KZ35" i="3"/>
  <c r="KU35" i="3"/>
  <c r="KP35" i="3"/>
  <c r="LE34" i="3"/>
  <c r="KZ34" i="3"/>
  <c r="KU34" i="3"/>
  <c r="KP34" i="3"/>
  <c r="LE33" i="3"/>
  <c r="KZ33" i="3"/>
  <c r="KU33" i="3"/>
  <c r="KP33" i="3"/>
  <c r="LE32" i="3"/>
  <c r="KZ32" i="3"/>
  <c r="KU32" i="3"/>
  <c r="KP32" i="3"/>
  <c r="LE31" i="3"/>
  <c r="KZ31" i="3"/>
  <c r="KU31" i="3"/>
  <c r="KP31" i="3"/>
  <c r="LE30" i="3"/>
  <c r="KZ30" i="3"/>
  <c r="KU30" i="3"/>
  <c r="KP30" i="3"/>
  <c r="LE29" i="3"/>
  <c r="KZ29" i="3"/>
  <c r="KU29" i="3"/>
  <c r="KP29" i="3"/>
  <c r="LE28" i="3"/>
  <c r="KZ28" i="3"/>
  <c r="KU28" i="3"/>
  <c r="KP28" i="3"/>
  <c r="LE27" i="3"/>
  <c r="KZ27" i="3"/>
  <c r="KU27" i="3"/>
  <c r="KP27" i="3"/>
  <c r="LE26" i="3"/>
  <c r="KZ26" i="3"/>
  <c r="KU26" i="3"/>
  <c r="KP26" i="3"/>
  <c r="LE25" i="3"/>
  <c r="KZ25" i="3"/>
  <c r="KU25" i="3"/>
  <c r="KP25" i="3"/>
  <c r="LE24" i="3"/>
  <c r="KZ24" i="3"/>
  <c r="KU24" i="3"/>
  <c r="KP24" i="3"/>
  <c r="LE23" i="3"/>
  <c r="KZ23" i="3"/>
  <c r="KU23" i="3"/>
  <c r="KP23" i="3"/>
  <c r="LE22" i="3"/>
  <c r="KZ22" i="3"/>
  <c r="KU22" i="3"/>
  <c r="KP22" i="3"/>
  <c r="LE21" i="3"/>
  <c r="KZ21" i="3"/>
  <c r="KU21" i="3"/>
  <c r="KP21" i="3"/>
  <c r="LE20" i="3"/>
  <c r="KZ20" i="3"/>
  <c r="KU20" i="3"/>
  <c r="KP20" i="3"/>
  <c r="LE19" i="3"/>
  <c r="KZ19" i="3"/>
  <c r="KU19" i="3"/>
  <c r="KP19" i="3"/>
  <c r="LE18" i="3"/>
  <c r="KZ18" i="3"/>
  <c r="KU18" i="3"/>
  <c r="KP18" i="3"/>
  <c r="LE17" i="3"/>
  <c r="KZ17" i="3"/>
  <c r="KU17" i="3"/>
  <c r="KP17" i="3"/>
  <c r="LE16" i="3"/>
  <c r="KZ16" i="3"/>
  <c r="KU16" i="3"/>
  <c r="KP16" i="3"/>
  <c r="LE15" i="3"/>
  <c r="KZ15" i="3"/>
  <c r="KU15" i="3"/>
  <c r="KP15" i="3"/>
  <c r="LE14" i="3"/>
  <c r="KZ14" i="3"/>
  <c r="KU14" i="3"/>
  <c r="KP14" i="3"/>
  <c r="LE13" i="3"/>
  <c r="KZ13" i="3"/>
  <c r="KU13" i="3"/>
  <c r="KP13" i="3"/>
  <c r="LE12" i="3"/>
  <c r="KZ12" i="3"/>
  <c r="KU12" i="3"/>
  <c r="KP12" i="3"/>
  <c r="WC30" i="3"/>
  <c r="VY30" i="3"/>
  <c r="ER4" i="3"/>
  <c r="ER6" i="3"/>
  <c r="EH4" i="3"/>
  <c r="EH5" i="3"/>
  <c r="AE31" i="3"/>
  <c r="AJC2" i="3"/>
  <c r="AIE2" i="3"/>
  <c r="AHC2" i="3"/>
  <c r="AGU2" i="3"/>
  <c r="QQ2" i="3"/>
  <c r="EC2" i="3"/>
  <c r="DY2" i="3"/>
  <c r="AS2" i="3"/>
  <c r="E2" i="3"/>
  <c r="AJC3" i="3"/>
  <c r="AIY3" i="3"/>
  <c r="AIQ3" i="3"/>
  <c r="AIE3" i="3"/>
  <c r="AHW3" i="3"/>
  <c r="AHC3" i="3"/>
  <c r="AGY3" i="3"/>
  <c r="AGU3" i="3"/>
  <c r="AEM3" i="3"/>
  <c r="ADG3" i="3"/>
  <c r="ABW3" i="3"/>
  <c r="AAI3" i="3"/>
  <c r="XS3" i="3"/>
  <c r="WE3" i="3"/>
  <c r="UY3" i="3"/>
  <c r="TO3" i="3"/>
  <c r="RK3" i="3"/>
  <c r="QQ3" i="3"/>
  <c r="IO3" i="3"/>
  <c r="EC3" i="3"/>
  <c r="DY3" i="3"/>
  <c r="CC3" i="3"/>
  <c r="AS3" i="3"/>
  <c r="EW8" i="3"/>
  <c r="EM4" i="3"/>
  <c r="EM8" i="3"/>
  <c r="EC4" i="3"/>
  <c r="EC6" i="3"/>
  <c r="U3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32" i="3"/>
  <c r="B33" i="3"/>
  <c r="B34" i="3"/>
  <c r="B35" i="3"/>
  <c r="B36" i="3"/>
  <c r="B37" i="3"/>
  <c r="B38" i="3"/>
  <c r="B39" i="3"/>
  <c r="B40" i="3"/>
  <c r="B41" i="3"/>
  <c r="B42" i="3"/>
  <c r="WW34" i="3"/>
  <c r="WW33" i="3"/>
  <c r="WW31" i="3"/>
  <c r="WW30" i="3"/>
  <c r="WW29" i="3"/>
  <c r="WW19" i="3"/>
  <c r="WW15" i="3"/>
  <c r="WG33" i="3"/>
  <c r="WG31" i="3"/>
  <c r="WG30" i="3"/>
  <c r="WG29" i="3"/>
  <c r="WG19" i="3"/>
  <c r="WG15" i="3"/>
  <c r="VI41" i="3"/>
  <c r="VI36" i="3"/>
  <c r="VI35" i="3"/>
  <c r="VI31" i="3"/>
  <c r="VI29" i="3"/>
  <c r="VI27" i="3"/>
  <c r="VI26" i="3"/>
  <c r="VI23" i="3"/>
  <c r="VI18" i="3"/>
  <c r="VI15" i="3"/>
  <c r="VI14" i="3"/>
  <c r="VQ30" i="3"/>
  <c r="AIQ4" i="3"/>
  <c r="AIQ7" i="3"/>
  <c r="AGQ6" i="3"/>
  <c r="ACY7" i="3"/>
  <c r="ABS8" i="3"/>
  <c r="AAM8" i="3"/>
  <c r="XK7" i="3"/>
  <c r="TC8" i="3"/>
  <c r="RW6" i="3"/>
  <c r="QG8" i="3"/>
  <c r="NE8" i="3"/>
  <c r="LQ8" i="3"/>
  <c r="KC8" i="3"/>
  <c r="HP4" i="3"/>
  <c r="HP6" i="3"/>
  <c r="HK4" i="3"/>
  <c r="HA8" i="3"/>
  <c r="GN4" i="3"/>
  <c r="GN5" i="3"/>
  <c r="GI4" i="3"/>
  <c r="GI6" i="3"/>
  <c r="GD4" i="3"/>
  <c r="FY4" i="3"/>
  <c r="FY8" i="3"/>
  <c r="FT4" i="3"/>
  <c r="FT6" i="3"/>
  <c r="FO4" i="3"/>
  <c r="FO8" i="3"/>
  <c r="AHG7" i="3"/>
  <c r="AI31" i="3"/>
  <c r="WE5" i="3"/>
  <c r="QY8" i="3"/>
  <c r="GS8" i="3"/>
  <c r="OI6" i="3"/>
  <c r="ZK8" i="3"/>
  <c r="UI8" i="3"/>
  <c r="XK8" i="3"/>
  <c r="JS6" i="3"/>
  <c r="ADO7" i="3"/>
  <c r="ADO6" i="3"/>
  <c r="AEU8" i="3"/>
  <c r="AEU7" i="3"/>
  <c r="ABS6" i="3"/>
  <c r="WE7" i="3"/>
  <c r="TC7" i="3"/>
  <c r="ACY6" i="3"/>
  <c r="ACY8" i="3"/>
  <c r="AGA8" i="3"/>
  <c r="AJK8" i="3"/>
  <c r="SM8" i="3"/>
  <c r="SM7" i="3"/>
  <c r="TC6" i="3"/>
  <c r="TS7" i="3"/>
  <c r="TS6" i="3"/>
  <c r="VO7" i="3"/>
  <c r="VO8" i="3"/>
  <c r="WU8" i="3"/>
  <c r="YA7" i="3"/>
  <c r="YA6" i="3"/>
  <c r="ZW7" i="3"/>
  <c r="ACI8" i="3"/>
  <c r="AEE8" i="3"/>
  <c r="AFK7" i="3"/>
  <c r="AGQ8" i="3"/>
  <c r="AGQ7" i="3"/>
  <c r="AHO7" i="3"/>
  <c r="AFK6" i="3"/>
  <c r="AAM7" i="3"/>
  <c r="UY8" i="3"/>
  <c r="RW8" i="3"/>
  <c r="AHG5" i="3"/>
  <c r="MU6" i="3"/>
  <c r="RW7" i="3"/>
  <c r="SM6" i="3"/>
  <c r="TS8" i="3"/>
  <c r="UY6" i="3"/>
  <c r="WU5" i="3"/>
  <c r="WU7" i="3"/>
  <c r="YQ8" i="3"/>
  <c r="ZW6" i="3"/>
  <c r="ABS7" i="3"/>
  <c r="ACI6" i="3"/>
  <c r="BE7" i="3"/>
  <c r="BU8" i="3"/>
  <c r="CK7" i="3"/>
  <c r="CK8" i="3"/>
  <c r="UU8" i="3"/>
  <c r="XG7" i="3"/>
  <c r="YM6" i="3"/>
  <c r="AAY7" i="3"/>
  <c r="ACE8" i="3"/>
  <c r="AEQ8" i="3"/>
  <c r="AFW8" i="3"/>
  <c r="AHC7" i="3"/>
  <c r="AW5" i="3"/>
  <c r="HA6" i="3"/>
  <c r="IO6" i="3"/>
  <c r="LQ6" i="3"/>
  <c r="NE6" i="3"/>
  <c r="NY6" i="3"/>
  <c r="OS6" i="3"/>
  <c r="PM6" i="3"/>
  <c r="QY6" i="3"/>
  <c r="RO7" i="3"/>
  <c r="RO6" i="3"/>
  <c r="TK8" i="3"/>
  <c r="WM8" i="3"/>
  <c r="WM7" i="3"/>
  <c r="XC8" i="3"/>
  <c r="AAU6" i="3"/>
  <c r="ACQ7" i="3"/>
  <c r="ACQ6" i="3"/>
  <c r="AEM6" i="3"/>
  <c r="AGI6" i="3"/>
  <c r="AIM7" i="3"/>
  <c r="AIM8" i="3"/>
  <c r="AIM6" i="3"/>
  <c r="AJC5" i="3"/>
  <c r="AJC8" i="3"/>
  <c r="AJC7" i="3"/>
  <c r="OL40" i="3"/>
  <c r="OL20" i="3"/>
  <c r="OK14" i="3"/>
  <c r="AIC22" i="3"/>
  <c r="VM30" i="3"/>
  <c r="AI26" i="3"/>
  <c r="TM38" i="3"/>
  <c r="XD21" i="3"/>
  <c r="ACC20" i="3"/>
  <c r="ACB27" i="3"/>
  <c r="AZ20" i="3"/>
  <c r="AZ18" i="3"/>
  <c r="CF18" i="3"/>
  <c r="CF27" i="3"/>
  <c r="CF29" i="3"/>
  <c r="AHK6" i="3"/>
  <c r="AHN36" i="3"/>
  <c r="AHK7" i="3"/>
  <c r="AFO5" i="3"/>
  <c r="AFQ36" i="3"/>
  <c r="AFO6" i="3"/>
  <c r="AFO7" i="3"/>
  <c r="AEI5" i="3"/>
  <c r="AEJ24" i="3"/>
  <c r="ACM7" i="3"/>
  <c r="ABG5" i="3"/>
  <c r="ABG6" i="3"/>
  <c r="ABG7" i="3"/>
  <c r="ZK5" i="3"/>
  <c r="YE7" i="3"/>
  <c r="YE8" i="3"/>
  <c r="WY5" i="3"/>
  <c r="WZ27" i="3"/>
  <c r="WY8" i="3"/>
  <c r="VS7" i="3"/>
  <c r="VS6" i="3"/>
  <c r="UM5" i="3"/>
  <c r="UM7" i="3"/>
  <c r="TG7" i="3"/>
  <c r="TG8" i="3"/>
  <c r="SA5" i="3"/>
  <c r="SA8" i="3"/>
  <c r="QB5" i="3"/>
  <c r="QE34" i="3"/>
  <c r="QB6" i="3"/>
  <c r="QB8" i="3"/>
  <c r="CG6" i="3"/>
  <c r="CJ18" i="3"/>
  <c r="CG8" i="3"/>
  <c r="CG7" i="3"/>
  <c r="G38" i="3"/>
  <c r="ADC6" i="3"/>
  <c r="AJG5" i="3"/>
  <c r="AJG7" i="3"/>
  <c r="AJG6" i="3"/>
  <c r="AIA8" i="3"/>
  <c r="AGU6" i="3"/>
  <c r="AGU8" i="3"/>
  <c r="AGE5" i="3"/>
  <c r="AGF33" i="3"/>
  <c r="AEY5" i="3"/>
  <c r="AEZ35" i="3"/>
  <c r="AEY8" i="3"/>
  <c r="AEY6" i="3"/>
  <c r="ADS5" i="3"/>
  <c r="ADU21" i="3"/>
  <c r="ABW6" i="3"/>
  <c r="ABZ30" i="3"/>
  <c r="ABW7" i="3"/>
  <c r="ABW5" i="3"/>
  <c r="ABY28" i="3"/>
  <c r="AAQ7" i="3"/>
  <c r="AAA5" i="3"/>
  <c r="AAA6" i="3"/>
  <c r="AAA8" i="3"/>
  <c r="YU5" i="3"/>
  <c r="YW23" i="3"/>
  <c r="XO5" i="3"/>
  <c r="XQ29" i="3"/>
  <c r="XO6" i="3"/>
  <c r="XO7" i="3"/>
  <c r="WI5" i="3"/>
  <c r="WK19" i="3"/>
  <c r="VC6" i="3"/>
  <c r="VC8" i="3"/>
  <c r="TW5" i="3"/>
  <c r="TY26" i="3"/>
  <c r="TW6" i="3"/>
  <c r="SQ7" i="3"/>
  <c r="SQ8" i="3"/>
  <c r="RK6" i="3"/>
  <c r="RN35" i="3"/>
  <c r="RK7" i="3"/>
  <c r="RK8" i="3"/>
  <c r="RK5" i="3"/>
  <c r="QU5" i="3"/>
  <c r="QV35" i="3"/>
  <c r="QU6" i="3"/>
  <c r="QU8" i="3"/>
  <c r="QU7" i="3"/>
  <c r="PH5" i="3"/>
  <c r="PK30" i="3"/>
  <c r="PH8" i="3"/>
  <c r="PH6" i="3"/>
  <c r="ON5" i="3"/>
  <c r="ON6" i="3"/>
  <c r="ON8" i="3"/>
  <c r="NT5" i="3"/>
  <c r="NV29" i="3"/>
  <c r="NT8" i="3"/>
  <c r="NT6" i="3"/>
  <c r="MZ5" i="3"/>
  <c r="NC42" i="3"/>
  <c r="MZ6" i="3"/>
  <c r="MZ8" i="3"/>
  <c r="MF5" i="3"/>
  <c r="MF8" i="3"/>
  <c r="MF6" i="3"/>
  <c r="LL5" i="3"/>
  <c r="LN20" i="3"/>
  <c r="LL8" i="3"/>
  <c r="LL6" i="3"/>
  <c r="JX5" i="3"/>
  <c r="JZ35" i="3"/>
  <c r="JX6" i="3"/>
  <c r="JX8" i="3"/>
  <c r="JD5" i="3"/>
  <c r="JD6" i="3"/>
  <c r="JD8" i="3"/>
  <c r="IJ5" i="3"/>
  <c r="IM12" i="3"/>
  <c r="IJ6" i="3"/>
  <c r="GW7" i="3"/>
  <c r="FK6" i="3"/>
  <c r="FN21" i="3"/>
  <c r="FK7" i="3"/>
  <c r="FK8" i="3"/>
  <c r="CW5" i="3"/>
  <c r="CY13" i="3"/>
  <c r="CW8" i="3"/>
  <c r="CW7" i="3"/>
  <c r="CW6" i="3"/>
  <c r="BQ6" i="3"/>
  <c r="BQ7" i="3"/>
  <c r="BQ8" i="3"/>
  <c r="BQ5" i="3"/>
  <c r="BS15" i="3"/>
  <c r="BA6" i="3"/>
  <c r="BD17" i="3"/>
  <c r="BA8" i="3"/>
  <c r="BA7" i="3"/>
  <c r="BA5" i="3"/>
  <c r="U5" i="3"/>
  <c r="W21" i="3"/>
  <c r="U6" i="3"/>
  <c r="U7" i="3"/>
  <c r="U8" i="3"/>
  <c r="LB6" i="3"/>
  <c r="LB5" i="3"/>
  <c r="LB8" i="3"/>
  <c r="YM5" i="3"/>
  <c r="YO21" i="3"/>
  <c r="NJ5" i="3"/>
  <c r="NM20" i="3"/>
  <c r="WG24" i="3"/>
  <c r="AII5" i="3"/>
  <c r="AIJ25" i="3"/>
  <c r="AHS8" i="3"/>
  <c r="AFW6" i="3"/>
  <c r="AEQ5" i="3"/>
  <c r="AES24" i="3"/>
  <c r="AEQ7" i="3"/>
  <c r="ADK7" i="3"/>
  <c r="ACE6" i="3"/>
  <c r="ACE7" i="3"/>
  <c r="ZS5" i="3"/>
  <c r="ZT22" i="3"/>
  <c r="ZS8" i="3"/>
  <c r="ZC5" i="3"/>
  <c r="ZD32" i="3"/>
  <c r="XG8" i="3"/>
  <c r="SI8" i="3"/>
  <c r="PR5" i="3"/>
  <c r="PT12" i="3"/>
  <c r="OX8" i="3"/>
  <c r="JN6" i="3"/>
  <c r="IT8" i="3"/>
  <c r="DE6" i="3"/>
  <c r="DH33" i="3"/>
  <c r="AS6" i="3"/>
  <c r="AV12" i="3"/>
  <c r="M6" i="3"/>
  <c r="AHG6" i="3"/>
  <c r="AHJ29" i="3"/>
  <c r="AHG8" i="3"/>
  <c r="AGA5" i="3"/>
  <c r="AGB34" i="3"/>
  <c r="AGA6" i="3"/>
  <c r="AGA7" i="3"/>
  <c r="AFK5" i="3"/>
  <c r="AFM34" i="3"/>
  <c r="AFK8" i="3"/>
  <c r="AEU5" i="3"/>
  <c r="AEW26" i="3"/>
  <c r="AEU6" i="3"/>
  <c r="AEE5" i="3"/>
  <c r="AEE7" i="3"/>
  <c r="ADO5" i="3"/>
  <c r="ADO8" i="3"/>
  <c r="ACI5" i="3"/>
  <c r="ACI7" i="3"/>
  <c r="AAM5" i="3"/>
  <c r="AAO35" i="3"/>
  <c r="AAM6" i="3"/>
  <c r="ZW5" i="3"/>
  <c r="ZW8" i="3"/>
  <c r="ZG5" i="3"/>
  <c r="ZH26" i="3"/>
  <c r="ZG6" i="3"/>
  <c r="ZG8" i="3"/>
  <c r="ZG7" i="3"/>
  <c r="YA5" i="3"/>
  <c r="YC32" i="3"/>
  <c r="YA8" i="3"/>
  <c r="XK5" i="3"/>
  <c r="XK6" i="3"/>
  <c r="WE6" i="3"/>
  <c r="WE8" i="3"/>
  <c r="VO6" i="3"/>
  <c r="VR18" i="3"/>
  <c r="VO5" i="3"/>
  <c r="UI5" i="3"/>
  <c r="UI6" i="3"/>
  <c r="UI7" i="3"/>
  <c r="OL39" i="3"/>
  <c r="LG5" i="3"/>
  <c r="LJ33" i="3"/>
  <c r="LG8" i="3"/>
  <c r="GS5" i="3"/>
  <c r="GU21" i="3"/>
  <c r="BE8" i="3"/>
  <c r="Y5" i="3"/>
  <c r="AA36" i="3"/>
  <c r="GI5" i="3"/>
  <c r="FT8" i="3"/>
  <c r="FT5" i="3"/>
  <c r="FW34" i="3"/>
  <c r="WA6" i="3"/>
  <c r="WD18" i="3"/>
  <c r="WA7" i="3"/>
  <c r="WA5" i="3"/>
  <c r="TO6" i="3"/>
  <c r="TR27" i="3"/>
  <c r="DQ6" i="3"/>
  <c r="DT17" i="3"/>
  <c r="DQ5" i="3"/>
  <c r="DS40" i="3"/>
  <c r="DQ7" i="3"/>
  <c r="DA6" i="3"/>
  <c r="DA7" i="3"/>
  <c r="DA5" i="3"/>
  <c r="DC30" i="3"/>
  <c r="YJ38" i="3"/>
  <c r="XD39" i="3"/>
  <c r="SF38" i="3"/>
  <c r="DM6" i="3"/>
  <c r="DP40" i="3"/>
  <c r="DM5" i="3"/>
  <c r="DO28" i="3"/>
  <c r="AK5" i="3"/>
  <c r="AM15" i="3"/>
  <c r="AK7" i="3"/>
  <c r="DM7" i="3"/>
  <c r="CG5" i="3"/>
  <c r="SG39" i="3"/>
  <c r="YK38" i="3"/>
  <c r="H14" i="3"/>
  <c r="ER8" i="3"/>
  <c r="AJO5" i="3"/>
  <c r="AJQ36" i="3"/>
  <c r="AJS5" i="3"/>
  <c r="AJU22" i="3"/>
  <c r="AJV18" i="3"/>
  <c r="AJO6" i="3"/>
  <c r="AJR33" i="3"/>
  <c r="E7" i="3"/>
  <c r="AJW7" i="3"/>
  <c r="AJS7" i="3"/>
  <c r="AJO7" i="3"/>
  <c r="AHW8" i="3"/>
  <c r="AHW7" i="3"/>
  <c r="AHW5" i="3"/>
  <c r="AHY16" i="3"/>
  <c r="PZ38" i="3"/>
  <c r="OL38" i="3"/>
  <c r="AO8" i="3"/>
  <c r="AK8" i="3"/>
  <c r="AO6" i="3"/>
  <c r="AK6" i="3"/>
  <c r="AN29" i="3"/>
  <c r="VY29" i="3"/>
  <c r="VY40" i="3"/>
  <c r="VY23" i="3"/>
  <c r="VY21" i="3"/>
  <c r="VY31" i="3"/>
  <c r="AHY22" i="3"/>
  <c r="MD13" i="3"/>
  <c r="MD14" i="3"/>
  <c r="MC14" i="3"/>
  <c r="MC13" i="3"/>
  <c r="VY28" i="3"/>
  <c r="VY25" i="3"/>
  <c r="BY8" i="3"/>
  <c r="BY6" i="3"/>
  <c r="BY5" i="3"/>
  <c r="BZ29" i="3"/>
  <c r="JN8" i="3"/>
  <c r="RC8" i="3"/>
  <c r="ABO5" i="3"/>
  <c r="AFS8" i="3"/>
  <c r="AHS7" i="3"/>
  <c r="VY24" i="3"/>
  <c r="VY37" i="3"/>
  <c r="VY36" i="3"/>
  <c r="RC5" i="3"/>
  <c r="AIA5" i="3"/>
  <c r="TG5" i="3"/>
  <c r="TH39" i="3"/>
  <c r="VS5" i="3"/>
  <c r="YE5" i="3"/>
  <c r="YF14" i="3"/>
  <c r="AEI6" i="3"/>
  <c r="SG12" i="3"/>
  <c r="TM23" i="3"/>
  <c r="YK15" i="3"/>
  <c r="XE35" i="3"/>
  <c r="AFS6" i="3"/>
  <c r="ACA8" i="3"/>
  <c r="YI6" i="3"/>
  <c r="UQ6" i="3"/>
  <c r="SE7" i="3"/>
  <c r="RC7" i="3"/>
  <c r="AO7" i="3"/>
  <c r="DU7" i="3"/>
  <c r="EC8" i="3"/>
  <c r="EE20" i="3"/>
  <c r="FG5" i="3"/>
  <c r="AJK5" i="3"/>
  <c r="AIE8" i="3"/>
  <c r="VY34" i="3"/>
  <c r="ZO7" i="3"/>
  <c r="TL39" i="3"/>
  <c r="AIF39" i="3"/>
  <c r="FB6" i="3"/>
  <c r="FB11" i="3"/>
  <c r="FD11" i="3"/>
  <c r="GN8" i="3"/>
  <c r="EC5" i="3"/>
  <c r="EF14" i="3"/>
  <c r="AAQ8" i="3"/>
  <c r="VY20" i="3"/>
  <c r="VY19" i="3"/>
  <c r="VY26" i="3"/>
  <c r="VW8" i="3"/>
  <c r="FB5" i="3"/>
  <c r="FE29" i="3"/>
  <c r="FG8" i="3"/>
  <c r="FG7" i="3"/>
  <c r="FH40" i="3"/>
  <c r="CO7" i="3"/>
  <c r="MP6" i="3"/>
  <c r="AAQ6" i="3"/>
  <c r="AIA7" i="3"/>
  <c r="SA6" i="3"/>
  <c r="UM6" i="3"/>
  <c r="WY6" i="3"/>
  <c r="ZK7" i="3"/>
  <c r="AEI7" i="3"/>
  <c r="SG21" i="3"/>
  <c r="SF24" i="3"/>
  <c r="TL28" i="3"/>
  <c r="XD34" i="3"/>
  <c r="AFS7" i="3"/>
  <c r="ACA6" i="3"/>
  <c r="YI8" i="3"/>
  <c r="ACU8" i="3"/>
  <c r="I7" i="3"/>
  <c r="AC7" i="3"/>
  <c r="FH31" i="3"/>
  <c r="AEO38" i="3"/>
  <c r="AFT33" i="3"/>
  <c r="XD35" i="3"/>
  <c r="AFT35" i="3"/>
  <c r="AFU26" i="3"/>
  <c r="ACC14" i="3"/>
  <c r="SE8" i="3"/>
  <c r="AEN38" i="3"/>
  <c r="VW7" i="3"/>
  <c r="TM39" i="3"/>
  <c r="ACC38" i="3"/>
  <c r="GN6" i="3"/>
  <c r="GN11" i="3"/>
  <c r="GP11" i="3"/>
  <c r="AFU31" i="3"/>
  <c r="TL25" i="3"/>
  <c r="AEN19" i="3"/>
  <c r="ACB20" i="3"/>
  <c r="SE6" i="3"/>
  <c r="VY16" i="3"/>
  <c r="VY22" i="3"/>
  <c r="AFU38" i="3"/>
  <c r="EM5" i="3"/>
  <c r="VW6" i="3"/>
  <c r="M5" i="3"/>
  <c r="MP5" i="3"/>
  <c r="MR19" i="3"/>
  <c r="VK7" i="3"/>
  <c r="AGU5" i="3"/>
  <c r="AGW42" i="3"/>
  <c r="ACC24" i="3"/>
  <c r="SG25" i="3"/>
  <c r="SG16" i="3"/>
  <c r="TM30" i="3"/>
  <c r="AEM8" i="3"/>
  <c r="ACA7" i="3"/>
  <c r="YI7" i="3"/>
  <c r="UA6" i="3"/>
  <c r="JI6" i="3"/>
  <c r="OD6" i="3"/>
  <c r="EM6" i="3"/>
  <c r="AS7" i="3"/>
  <c r="GS7" i="3"/>
  <c r="VY13" i="3"/>
  <c r="VY41" i="3"/>
  <c r="AIG38" i="3"/>
  <c r="SF39" i="3"/>
  <c r="XD38" i="3"/>
  <c r="AS8" i="3"/>
  <c r="PR6" i="3"/>
  <c r="OD8" i="3"/>
  <c r="YJ25" i="3"/>
  <c r="AEN42" i="3"/>
  <c r="YJ22" i="3"/>
  <c r="ACC15" i="3"/>
  <c r="AEM7" i="3"/>
  <c r="XC6" i="3"/>
  <c r="TK6" i="3"/>
  <c r="ZC7" i="3"/>
  <c r="AJK7" i="3"/>
  <c r="VY18" i="3"/>
  <c r="VY15" i="3"/>
  <c r="AFT39" i="3"/>
  <c r="YK39" i="3"/>
  <c r="IT5" i="3"/>
  <c r="XD36" i="3"/>
  <c r="AEN39" i="3"/>
  <c r="ACB36" i="3"/>
  <c r="YJ20" i="3"/>
  <c r="AAE8" i="3"/>
  <c r="XC7" i="3"/>
  <c r="TK7" i="3"/>
  <c r="M7" i="3"/>
  <c r="AIE7" i="3"/>
  <c r="QY7" i="3"/>
  <c r="NY8" i="3"/>
  <c r="AHS5" i="3"/>
  <c r="AHU25" i="3"/>
  <c r="RS8" i="3"/>
  <c r="WM6" i="3"/>
  <c r="DY6" i="3"/>
  <c r="XW8" i="3"/>
  <c r="AIY7" i="3"/>
  <c r="OK38" i="3"/>
  <c r="ER5" i="3"/>
  <c r="FY5" i="3"/>
  <c r="GI8" i="3"/>
  <c r="CK6" i="3"/>
  <c r="IY8" i="3"/>
  <c r="MA5" i="3"/>
  <c r="CO6" i="3"/>
  <c r="XG5" i="3"/>
  <c r="XI27" i="3"/>
  <c r="AAI7" i="3"/>
  <c r="AFG5" i="3"/>
  <c r="AFH41" i="3"/>
  <c r="BI5" i="3"/>
  <c r="RS7" i="3"/>
  <c r="GW8" i="3"/>
  <c r="SQ6" i="3"/>
  <c r="VC7" i="3"/>
  <c r="ACM6" i="3"/>
  <c r="PY39" i="3"/>
  <c r="OK23" i="3"/>
  <c r="ADW6" i="3"/>
  <c r="XS8" i="3"/>
  <c r="BM5" i="3"/>
  <c r="BO32" i="3"/>
  <c r="ABO6" i="3"/>
  <c r="PW6" i="3"/>
  <c r="BI7" i="3"/>
  <c r="OI8" i="3"/>
  <c r="AGM6" i="3"/>
  <c r="ACU6" i="3"/>
  <c r="OX5" i="3"/>
  <c r="OZ12" i="3"/>
  <c r="ACR15" i="3"/>
  <c r="BI6" i="3"/>
  <c r="RS5" i="3"/>
  <c r="RT15" i="3"/>
  <c r="AIQ8" i="3"/>
  <c r="ADW8" i="3"/>
  <c r="SU6" i="3"/>
  <c r="QL6" i="3"/>
  <c r="TO8" i="3"/>
  <c r="CD38" i="3"/>
  <c r="JS8" i="3"/>
  <c r="QQ8" i="3"/>
  <c r="SY5" i="3"/>
  <c r="XW7" i="3"/>
  <c r="AAY6" i="3"/>
  <c r="ADK5" i="3"/>
  <c r="AFW5" i="3"/>
  <c r="AFY38" i="3"/>
  <c r="KW8" i="3"/>
  <c r="HF6" i="3"/>
  <c r="WQ6" i="3"/>
  <c r="GW5" i="3"/>
  <c r="ADS7" i="3"/>
  <c r="AGE8" i="3"/>
  <c r="AIQ5" i="3"/>
  <c r="AIS19" i="3"/>
  <c r="ACM8" i="3"/>
  <c r="CF14" i="3"/>
  <c r="AIU7" i="3"/>
  <c r="PZ28" i="3"/>
  <c r="ADW7" i="3"/>
  <c r="ABK8" i="3"/>
  <c r="YY7" i="3"/>
  <c r="SU8" i="3"/>
  <c r="KW5" i="3"/>
  <c r="AW7" i="3"/>
  <c r="AEA8" i="3"/>
  <c r="AAY8" i="3"/>
  <c r="WQ7" i="3"/>
  <c r="IY6" i="3"/>
  <c r="BM8" i="3"/>
  <c r="MA6" i="3"/>
  <c r="NO8" i="3"/>
  <c r="VK6" i="3"/>
  <c r="VK10" i="3"/>
  <c r="VL10" i="3"/>
  <c r="ACU7" i="3"/>
  <c r="XW6" i="3"/>
  <c r="PY38" i="3"/>
  <c r="EH8" i="3"/>
  <c r="KH8" i="3"/>
  <c r="YU8" i="3"/>
  <c r="AIY5" i="3"/>
  <c r="AJA31" i="3"/>
  <c r="EH6" i="3"/>
  <c r="AJW6" i="3"/>
  <c r="FY6" i="3"/>
  <c r="TO5" i="3"/>
  <c r="QQ7" i="3"/>
  <c r="DU8" i="3"/>
  <c r="KH5" i="3"/>
  <c r="KJ15" i="3"/>
  <c r="QL8" i="3"/>
  <c r="UE8" i="3"/>
  <c r="AEA7" i="3"/>
  <c r="AGM8" i="3"/>
  <c r="HF5" i="3"/>
  <c r="HI31" i="3"/>
  <c r="WQ5" i="3"/>
  <c r="TW8" i="3"/>
  <c r="WI8" i="3"/>
  <c r="YU6" i="3"/>
  <c r="ADS6" i="3"/>
  <c r="AGE7" i="3"/>
  <c r="AIQ6" i="3"/>
  <c r="CF34" i="3"/>
  <c r="PZ37" i="3"/>
  <c r="AFC8" i="3"/>
  <c r="YY8" i="3"/>
  <c r="UA7" i="3"/>
  <c r="SU7" i="3"/>
  <c r="QG6" i="3"/>
  <c r="KC6" i="3"/>
  <c r="AG5" i="3"/>
  <c r="AI17" i="3"/>
  <c r="ADK6" i="3"/>
  <c r="ZS7" i="3"/>
  <c r="NJ6" i="3"/>
  <c r="AIE6" i="3"/>
  <c r="AC8" i="3"/>
  <c r="AW8" i="3"/>
  <c r="BM7" i="3"/>
  <c r="BN16" i="3"/>
  <c r="I5" i="3"/>
  <c r="K29" i="3"/>
  <c r="CO8" i="3"/>
  <c r="NO6" i="3"/>
  <c r="AIY8" i="3"/>
  <c r="AJW5" i="3"/>
  <c r="QQ5" i="3"/>
  <c r="DU6" i="3"/>
  <c r="DX41" i="3"/>
  <c r="ZC8" i="3"/>
  <c r="ABO7" i="3"/>
  <c r="AEA5" i="3"/>
  <c r="AGM5" i="3"/>
  <c r="YM7" i="3"/>
  <c r="WI7" i="3"/>
  <c r="AHK8" i="3"/>
  <c r="AZ25" i="3"/>
  <c r="ACQ8" i="3"/>
  <c r="YY6" i="3"/>
  <c r="UA8" i="3"/>
  <c r="VK5" i="3"/>
  <c r="AC5" i="3"/>
  <c r="AE16" i="3"/>
  <c r="DY7" i="3"/>
  <c r="DY8" i="3"/>
  <c r="PW8" i="3"/>
  <c r="RQ25" i="3"/>
  <c r="SV39" i="3"/>
  <c r="DW28" i="3"/>
  <c r="WO30" i="3"/>
  <c r="CQ35" i="3"/>
  <c r="CQ18" i="3"/>
  <c r="WO39" i="3"/>
  <c r="ACR38" i="3"/>
  <c r="CQ33" i="3"/>
  <c r="CQ16" i="3"/>
  <c r="SV38" i="3"/>
  <c r="CQ23" i="3"/>
  <c r="ADY35" i="3"/>
  <c r="SW27" i="3"/>
  <c r="UC25" i="3"/>
  <c r="RQ20" i="3"/>
  <c r="ACR19" i="3"/>
  <c r="ADX28" i="3"/>
  <c r="ADX21" i="3"/>
  <c r="CQ21" i="3"/>
  <c r="YZ38" i="3"/>
  <c r="ACS12" i="3"/>
  <c r="CQ30" i="3"/>
  <c r="WN39" i="3"/>
  <c r="DW13" i="3"/>
  <c r="UB18" i="3"/>
  <c r="WN16" i="3"/>
  <c r="ZA42" i="3"/>
  <c r="DW32" i="3"/>
  <c r="EA42" i="3"/>
  <c r="ACR42" i="3"/>
  <c r="RP32" i="3"/>
  <c r="SW32" i="3"/>
  <c r="WO29" i="3"/>
  <c r="ADX39" i="3"/>
  <c r="UB33" i="3"/>
  <c r="ACR32" i="3"/>
  <c r="SW41" i="3"/>
  <c r="SV25" i="3"/>
  <c r="NQ12" i="3"/>
  <c r="CQ41" i="3"/>
  <c r="CQ13" i="3"/>
  <c r="ADX38" i="3"/>
  <c r="DW42" i="3"/>
  <c r="DZ27" i="3"/>
  <c r="UB28" i="3"/>
  <c r="YZ35" i="3"/>
  <c r="RP33" i="3"/>
  <c r="YZ23" i="3"/>
  <c r="WN42" i="3"/>
  <c r="ADY14" i="3"/>
  <c r="WN32" i="3"/>
  <c r="SW35" i="3"/>
  <c r="NQ41" i="3"/>
  <c r="CQ42" i="3"/>
  <c r="CQ26" i="3"/>
  <c r="ADY38" i="3"/>
  <c r="RQ39" i="3"/>
  <c r="UC38" i="3"/>
  <c r="DW19" i="3"/>
  <c r="DW29" i="3"/>
  <c r="UC36" i="3"/>
  <c r="YZ12" i="3"/>
  <c r="RQ24" i="3"/>
  <c r="ZA37" i="3"/>
  <c r="SV23" i="3"/>
  <c r="SW24" i="3"/>
  <c r="AF36" i="3"/>
  <c r="RP38" i="3"/>
  <c r="UB38" i="3"/>
  <c r="AF15" i="3"/>
  <c r="DW18" i="3"/>
  <c r="DZ25" i="3"/>
  <c r="UB30" i="3"/>
  <c r="ZA29" i="3"/>
  <c r="RQ19" i="3"/>
  <c r="ACS22" i="3"/>
  <c r="RP25" i="3"/>
  <c r="AF28" i="3"/>
  <c r="CQ40" i="3"/>
  <c r="CQ14" i="3"/>
  <c r="CQ12" i="3"/>
  <c r="NR38" i="3"/>
  <c r="WN38" i="3"/>
  <c r="CQ29" i="3"/>
  <c r="CQ36" i="3"/>
  <c r="CQ24" i="3"/>
  <c r="CQ25" i="3"/>
  <c r="CQ32" i="3"/>
  <c r="CQ19" i="3"/>
  <c r="CQ22" i="3"/>
  <c r="ZA38" i="3"/>
  <c r="RQ38" i="3"/>
  <c r="AD39" i="3"/>
  <c r="AJB12" i="3"/>
  <c r="WN12" i="3"/>
  <c r="ACR27" i="3"/>
  <c r="UB15" i="3"/>
  <c r="RQ17" i="3"/>
  <c r="ZA36" i="3"/>
  <c r="RP35" i="3"/>
  <c r="BP27" i="3"/>
  <c r="CQ28" i="3"/>
  <c r="ADY39" i="3"/>
  <c r="CQ15" i="3"/>
  <c r="UC39" i="3"/>
  <c r="CQ31" i="3"/>
  <c r="CQ34" i="3"/>
  <c r="CQ27" i="3"/>
  <c r="CQ37" i="3"/>
  <c r="CQ17" i="3"/>
  <c r="ACS38" i="3"/>
  <c r="ACS39" i="3"/>
  <c r="SW38" i="3"/>
  <c r="ZA39" i="3"/>
  <c r="AD38" i="3"/>
  <c r="DW22" i="3"/>
  <c r="WN15" i="3"/>
  <c r="UC16" i="3"/>
  <c r="ACS35" i="3"/>
  <c r="RQ27" i="3"/>
  <c r="RQ40" i="3"/>
  <c r="ZA17" i="3"/>
  <c r="ADX22" i="3"/>
  <c r="AEO39" i="3"/>
  <c r="GX38" i="3"/>
  <c r="GX39" i="3"/>
  <c r="AJB36" i="3"/>
  <c r="XE30" i="3"/>
  <c r="XE24" i="3"/>
  <c r="NR31" i="3"/>
  <c r="VY12" i="3"/>
  <c r="VY32" i="3"/>
  <c r="VY33" i="3"/>
  <c r="AFU39" i="3"/>
  <c r="TL38" i="3"/>
  <c r="ACC39" i="3"/>
  <c r="BP37" i="3"/>
  <c r="EA17" i="3"/>
  <c r="AFT14" i="3"/>
  <c r="SF28" i="3"/>
  <c r="ACB42" i="3"/>
  <c r="TL17" i="3"/>
  <c r="SG27" i="3"/>
  <c r="ACB40" i="3"/>
  <c r="AFU28" i="3"/>
  <c r="ACC22" i="3"/>
  <c r="YK14" i="3"/>
  <c r="AEN40" i="3"/>
  <c r="TL32" i="3"/>
  <c r="AG7" i="3"/>
  <c r="VY35" i="3"/>
  <c r="VY14" i="3"/>
  <c r="VY42" i="3"/>
  <c r="NQ38" i="3"/>
  <c r="SG38" i="3"/>
  <c r="XE38" i="3"/>
  <c r="ACB38" i="3"/>
  <c r="AGX13" i="3"/>
  <c r="AGX16" i="3"/>
  <c r="AGX24" i="3"/>
  <c r="AGX32" i="3"/>
  <c r="AGX17" i="3"/>
  <c r="AGX25" i="3"/>
  <c r="AGX33" i="3"/>
  <c r="AGX18" i="3"/>
  <c r="AGX26" i="3"/>
  <c r="AGX34" i="3"/>
  <c r="AGX37" i="3"/>
  <c r="AGX22" i="3"/>
  <c r="AGX12" i="3"/>
  <c r="AGX23" i="3"/>
  <c r="AGX19" i="3"/>
  <c r="AGX27" i="3"/>
  <c r="AGX35" i="3"/>
  <c r="AGX20" i="3"/>
  <c r="AGX28" i="3"/>
  <c r="AGX36" i="3"/>
  <c r="AGX21" i="3"/>
  <c r="AGX29" i="3"/>
  <c r="AGX14" i="3"/>
  <c r="AGX30" i="3"/>
  <c r="AGX15" i="3"/>
  <c r="AGX31" i="3"/>
  <c r="EA23" i="3"/>
  <c r="AEO14" i="3"/>
  <c r="YK25" i="3"/>
  <c r="AFT38" i="3"/>
  <c r="YK33" i="3"/>
  <c r="SG33" i="3"/>
  <c r="AFT32" i="3"/>
  <c r="AJB29" i="3"/>
  <c r="WF33" i="3"/>
  <c r="WH18" i="3"/>
  <c r="AIG39" i="3"/>
  <c r="AEN35" i="3"/>
  <c r="YJ23" i="3"/>
  <c r="AFT17" i="3"/>
  <c r="TM32" i="3"/>
  <c r="SF13" i="3"/>
  <c r="AEN20" i="3"/>
  <c r="ADC8" i="3"/>
  <c r="ADC7" i="3"/>
  <c r="CC11" i="3"/>
  <c r="CC10" i="3"/>
  <c r="DZ38" i="3"/>
  <c r="DZ28" i="3"/>
  <c r="DZ32" i="3"/>
  <c r="AJB25" i="3"/>
  <c r="OL34" i="3"/>
  <c r="OK42" i="3"/>
  <c r="NR19" i="3"/>
  <c r="CF15" i="3"/>
  <c r="CF16" i="3"/>
  <c r="AZ40" i="3"/>
  <c r="AZ19" i="3"/>
  <c r="AZ30" i="3"/>
  <c r="EA18" i="3"/>
  <c r="EA16" i="3"/>
  <c r="DZ15" i="3"/>
  <c r="OK20" i="3"/>
  <c r="OK32" i="3"/>
  <c r="NR18" i="3"/>
  <c r="NQ31" i="3"/>
  <c r="AIN38" i="3"/>
  <c r="HD20" i="3"/>
  <c r="DW27" i="3"/>
  <c r="DW26" i="3"/>
  <c r="ACR36" i="3"/>
  <c r="UB14" i="3"/>
  <c r="SG30" i="3"/>
  <c r="ZA22" i="3"/>
  <c r="WN22" i="3"/>
  <c r="AEO18" i="3"/>
  <c r="ADX36" i="3"/>
  <c r="ACB16" i="3"/>
  <c r="XD42" i="3"/>
  <c r="SV31" i="3"/>
  <c r="SF12" i="3"/>
  <c r="UB39" i="3"/>
  <c r="ZA13" i="3"/>
  <c r="ACC36" i="3"/>
  <c r="ADX31" i="3"/>
  <c r="AEN27" i="3"/>
  <c r="SF34" i="3"/>
  <c r="ADX30" i="3"/>
  <c r="XE16" i="3"/>
  <c r="UB25" i="3"/>
  <c r="YJ28" i="3"/>
  <c r="AEO32" i="3"/>
  <c r="UB27" i="3"/>
  <c r="AJN40" i="3"/>
  <c r="AJN16" i="3"/>
  <c r="AFT21" i="3"/>
  <c r="AFT15" i="3"/>
  <c r="AFT25" i="3"/>
  <c r="AFT27" i="3"/>
  <c r="AFU29" i="3"/>
  <c r="AEO12" i="3"/>
  <c r="AEO35" i="3"/>
  <c r="AEO13" i="3"/>
  <c r="AEO24" i="3"/>
  <c r="ADX14" i="3"/>
  <c r="ADY22" i="3"/>
  <c r="ADX12" i="3"/>
  <c r="ADY37" i="3"/>
  <c r="ADY42" i="3"/>
  <c r="ACS23" i="3"/>
  <c r="ACR13" i="3"/>
  <c r="ACS30" i="3"/>
  <c r="ACR18" i="3"/>
  <c r="ACR23" i="3"/>
  <c r="ACR21" i="3"/>
  <c r="ACB32" i="3"/>
  <c r="ACB12" i="3"/>
  <c r="ACC41" i="3"/>
  <c r="ACB15" i="3"/>
  <c r="ACB41" i="3"/>
  <c r="ACB31" i="3"/>
  <c r="YZ13" i="3"/>
  <c r="YZ24" i="3"/>
  <c r="YZ37" i="3"/>
  <c r="YZ27" i="3"/>
  <c r="ZA14" i="3"/>
  <c r="YZ40" i="3"/>
  <c r="YJ13" i="3"/>
  <c r="YK29" i="3"/>
  <c r="YK30" i="3"/>
  <c r="XE14" i="3"/>
  <c r="XE17" i="3"/>
  <c r="XE13" i="3"/>
  <c r="XE20" i="3"/>
  <c r="XD20" i="3"/>
  <c r="WN14" i="3"/>
  <c r="WO14" i="3"/>
  <c r="WN20" i="3"/>
  <c r="WO42" i="3"/>
  <c r="UB23" i="3"/>
  <c r="UB20" i="3"/>
  <c r="UC23" i="3"/>
  <c r="UC28" i="3"/>
  <c r="UC32" i="3"/>
  <c r="TM40" i="3"/>
  <c r="TL40" i="3"/>
  <c r="TL18" i="3"/>
  <c r="SV22" i="3"/>
  <c r="SV28" i="3"/>
  <c r="SW42" i="3"/>
  <c r="SW19" i="3"/>
  <c r="SW23" i="3"/>
  <c r="SG19" i="3"/>
  <c r="SF20" i="3"/>
  <c r="SF33" i="3"/>
  <c r="SF16" i="3"/>
  <c r="RP24" i="3"/>
  <c r="RQ28" i="3"/>
  <c r="RQ26" i="3"/>
  <c r="RP21" i="3"/>
  <c r="RP22" i="3"/>
  <c r="DW33" i="3"/>
  <c r="DW17" i="3"/>
  <c r="DW40" i="3"/>
  <c r="AF40" i="3"/>
  <c r="AF12" i="3"/>
  <c r="AX38" i="3"/>
  <c r="CF31" i="3"/>
  <c r="EA29" i="3"/>
  <c r="DZ34" i="3"/>
  <c r="EA13" i="3"/>
  <c r="OL33" i="3"/>
  <c r="NR34" i="3"/>
  <c r="NR28" i="3"/>
  <c r="AJB37" i="3"/>
  <c r="AJB17" i="3"/>
  <c r="AJB42" i="3"/>
  <c r="PZ31" i="3"/>
  <c r="PY18" i="3"/>
  <c r="PY42" i="3"/>
  <c r="PZ34" i="3"/>
  <c r="OK33" i="3"/>
  <c r="OL29" i="3"/>
  <c r="OL17" i="3"/>
  <c r="OK13" i="3"/>
  <c r="OK35" i="3"/>
  <c r="OK26" i="3"/>
  <c r="OL25" i="3"/>
  <c r="OL15" i="3"/>
  <c r="OK39" i="3"/>
  <c r="NQ35" i="3"/>
  <c r="NQ28" i="3"/>
  <c r="NR20" i="3"/>
  <c r="NQ18" i="3"/>
  <c r="NR13" i="3"/>
  <c r="NR40" i="3"/>
  <c r="NQ40" i="3"/>
  <c r="NR24" i="3"/>
  <c r="NQ20" i="3"/>
  <c r="NQ16" i="3"/>
  <c r="DZ23" i="3"/>
  <c r="EA14" i="3"/>
  <c r="AKH14" i="3"/>
  <c r="EA28" i="3"/>
  <c r="EA24" i="3"/>
  <c r="DZ13" i="3"/>
  <c r="DZ18" i="3"/>
  <c r="DZ39" i="3"/>
  <c r="EA30" i="3"/>
  <c r="DZ37" i="3"/>
  <c r="EA35" i="3"/>
  <c r="DZ21" i="3"/>
  <c r="EA39" i="3"/>
  <c r="EA38" i="3"/>
  <c r="CF22" i="3"/>
  <c r="CF12" i="3"/>
  <c r="CD39" i="3"/>
  <c r="CF32" i="3"/>
  <c r="CF17" i="3"/>
  <c r="CF25" i="3"/>
  <c r="CF35" i="3"/>
  <c r="CF41" i="3"/>
  <c r="CF37" i="3"/>
  <c r="CF26" i="3"/>
  <c r="CF13" i="3"/>
  <c r="CF36" i="3"/>
  <c r="CF21" i="3"/>
  <c r="CF20" i="3"/>
  <c r="BP29" i="3"/>
  <c r="BP19" i="3"/>
  <c r="BP18" i="3"/>
  <c r="BN38" i="3"/>
  <c r="BP15" i="3"/>
  <c r="BP24" i="3"/>
  <c r="BP34" i="3"/>
  <c r="BP22" i="3"/>
  <c r="BP13" i="3"/>
  <c r="BM11" i="3"/>
  <c r="BP40" i="3"/>
  <c r="AZ22" i="3"/>
  <c r="AZ26" i="3"/>
  <c r="AZ27" i="3"/>
  <c r="AZ29" i="3"/>
  <c r="AZ33" i="3"/>
  <c r="AX39" i="3"/>
  <c r="AZ31" i="3"/>
  <c r="AZ37" i="3"/>
  <c r="RY18" i="3"/>
  <c r="AIN19" i="3"/>
  <c r="AJF41" i="3"/>
  <c r="TT17" i="3"/>
  <c r="SO35" i="3"/>
  <c r="ABT20" i="3"/>
  <c r="AGS12" i="3"/>
  <c r="AHZ21" i="3"/>
  <c r="RX36" i="3"/>
  <c r="AIO28" i="3"/>
  <c r="WV31" i="3"/>
  <c r="ABU38" i="3"/>
  <c r="HD19" i="3"/>
  <c r="AHZ35" i="3"/>
  <c r="TU24" i="3"/>
  <c r="AIN35" i="3"/>
  <c r="AGR22" i="3"/>
  <c r="TT38" i="3"/>
  <c r="AIN17" i="3"/>
  <c r="WX23" i="3"/>
  <c r="AHX22" i="3"/>
  <c r="HC21" i="3"/>
  <c r="TU40" i="3"/>
  <c r="WX40" i="3"/>
  <c r="SN12" i="3"/>
  <c r="DW16" i="3"/>
  <c r="DW31" i="3"/>
  <c r="AFT40" i="3"/>
  <c r="AFU23" i="3"/>
  <c r="ACS42" i="3"/>
  <c r="UC13" i="3"/>
  <c r="UB19" i="3"/>
  <c r="SG37" i="3"/>
  <c r="RP15" i="3"/>
  <c r="RP14" i="3"/>
  <c r="ZA31" i="3"/>
  <c r="WO20" i="3"/>
  <c r="WN40" i="3"/>
  <c r="AEO31" i="3"/>
  <c r="ADY18" i="3"/>
  <c r="ADY23" i="3"/>
  <c r="ACB21" i="3"/>
  <c r="YJ32" i="3"/>
  <c r="YJ18" i="3"/>
  <c r="XE26" i="3"/>
  <c r="TL31" i="3"/>
  <c r="TM24" i="3"/>
  <c r="SV42" i="3"/>
  <c r="SW33" i="3"/>
  <c r="RP36" i="3"/>
  <c r="RQ30" i="3"/>
  <c r="SF26" i="3"/>
  <c r="SF19" i="3"/>
  <c r="UB36" i="3"/>
  <c r="WO37" i="3"/>
  <c r="YZ33" i="3"/>
  <c r="ACS34" i="3"/>
  <c r="ACR29" i="3"/>
  <c r="ADX35" i="3"/>
  <c r="AEN41" i="3"/>
  <c r="AFT31" i="3"/>
  <c r="AFU18" i="3"/>
  <c r="ACS16" i="3"/>
  <c r="YZ36" i="3"/>
  <c r="ADY30" i="3"/>
  <c r="YK27" i="3"/>
  <c r="XE21" i="3"/>
  <c r="TL41" i="3"/>
  <c r="RP12" i="3"/>
  <c r="SF25" i="3"/>
  <c r="UB24" i="3"/>
  <c r="UC18" i="3"/>
  <c r="WO25" i="3"/>
  <c r="YJ34" i="3"/>
  <c r="YJ39" i="3"/>
  <c r="AEN25" i="3"/>
  <c r="WN28" i="3"/>
  <c r="YJ37" i="3"/>
  <c r="TL14" i="3"/>
  <c r="YK37" i="3"/>
  <c r="WO21" i="3"/>
  <c r="AEO42" i="3"/>
  <c r="AIG32" i="3"/>
  <c r="AIG40" i="3"/>
  <c r="AFU16" i="3"/>
  <c r="AFU19" i="3"/>
  <c r="AFT18" i="3"/>
  <c r="AFT24" i="3"/>
  <c r="AFT26" i="3"/>
  <c r="AFU21" i="3"/>
  <c r="AFT34" i="3"/>
  <c r="AFT20" i="3"/>
  <c r="AFT16" i="3"/>
  <c r="AFT23" i="3"/>
  <c r="AFU20" i="3"/>
  <c r="AFU15" i="3"/>
  <c r="AFU37" i="3"/>
  <c r="AFU27" i="3"/>
  <c r="AEN15" i="3"/>
  <c r="AEN16" i="3"/>
  <c r="AEO26" i="3"/>
  <c r="AEN33" i="3"/>
  <c r="AEO30" i="3"/>
  <c r="AEO22" i="3"/>
  <c r="AEO19" i="3"/>
  <c r="AEO21" i="3"/>
  <c r="AEO20" i="3"/>
  <c r="AEN22" i="3"/>
  <c r="AEN36" i="3"/>
  <c r="AEO41" i="3"/>
  <c r="ADY41" i="3"/>
  <c r="ADX13" i="3"/>
  <c r="ADX25" i="3"/>
  <c r="ADX15" i="3"/>
  <c r="ADX37" i="3"/>
  <c r="ADX32" i="3"/>
  <c r="ADY36" i="3"/>
  <c r="ADX42" i="3"/>
  <c r="ADY34" i="3"/>
  <c r="ADX29" i="3"/>
  <c r="ADY15" i="3"/>
  <c r="ADY27" i="3"/>
  <c r="ADY28" i="3"/>
  <c r="ADX26" i="3"/>
  <c r="ACS18" i="3"/>
  <c r="ACS33" i="3"/>
  <c r="ACR26" i="3"/>
  <c r="ACS25" i="3"/>
  <c r="ACS41" i="3"/>
  <c r="ACS31" i="3"/>
  <c r="ACR22" i="3"/>
  <c r="ACS29" i="3"/>
  <c r="ACR40" i="3"/>
  <c r="ACS37" i="3"/>
  <c r="ACR34" i="3"/>
  <c r="ACS40" i="3"/>
  <c r="ACB30" i="3"/>
  <c r="ACC32" i="3"/>
  <c r="ACB18" i="3"/>
  <c r="ACB29" i="3"/>
  <c r="ACB17" i="3"/>
  <c r="ACB23" i="3"/>
  <c r="ACB19" i="3"/>
  <c r="ACC30" i="3"/>
  <c r="ACC33" i="3"/>
  <c r="ACC18" i="3"/>
  <c r="ACB14" i="3"/>
  <c r="ACC12" i="3"/>
  <c r="ACC17" i="3"/>
  <c r="ACB28" i="3"/>
  <c r="ZA28" i="3"/>
  <c r="ZA27" i="3"/>
  <c r="YZ30" i="3"/>
  <c r="ZA20" i="3"/>
  <c r="ZA35" i="3"/>
  <c r="YZ16" i="3"/>
  <c r="ZA19" i="3"/>
  <c r="YZ39" i="3"/>
  <c r="ZA24" i="3"/>
  <c r="ZA26" i="3"/>
  <c r="YZ20" i="3"/>
  <c r="ZA23" i="3"/>
  <c r="YZ26" i="3"/>
  <c r="YJ40" i="3"/>
  <c r="YJ24" i="3"/>
  <c r="YJ14" i="3"/>
  <c r="YK22" i="3"/>
  <c r="YJ17" i="3"/>
  <c r="YK32" i="3"/>
  <c r="YJ42" i="3"/>
  <c r="YJ19" i="3"/>
  <c r="YK23" i="3"/>
  <c r="YK19" i="3"/>
  <c r="XE27" i="3"/>
  <c r="XE34" i="3"/>
  <c r="XD25" i="3"/>
  <c r="XE40" i="3"/>
  <c r="XD32" i="3"/>
  <c r="XE39" i="3"/>
  <c r="XD16" i="3"/>
  <c r="XD18" i="3"/>
  <c r="XD12" i="3"/>
  <c r="XD37" i="3"/>
  <c r="XD26" i="3"/>
  <c r="XE28" i="3"/>
  <c r="XE36" i="3"/>
  <c r="WO31" i="3"/>
  <c r="WO12" i="3"/>
  <c r="WO36" i="3"/>
  <c r="WN27" i="3"/>
  <c r="WO23" i="3"/>
  <c r="WO38" i="3"/>
  <c r="WN23" i="3"/>
  <c r="WN29" i="3"/>
  <c r="WN24" i="3"/>
  <c r="WN13" i="3"/>
  <c r="WO33" i="3"/>
  <c r="WO41" i="3"/>
  <c r="WO40" i="3"/>
  <c r="WN36" i="3"/>
  <c r="WO27" i="3"/>
  <c r="WN35" i="3"/>
  <c r="UC34" i="3"/>
  <c r="UC26" i="3"/>
  <c r="UC37" i="3"/>
  <c r="UB12" i="3"/>
  <c r="UC24" i="3"/>
  <c r="UB41" i="3"/>
  <c r="UB16" i="3"/>
  <c r="UB32" i="3"/>
  <c r="UC17" i="3"/>
  <c r="UC20" i="3"/>
  <c r="UB42" i="3"/>
  <c r="UC12" i="3"/>
  <c r="UC31" i="3"/>
  <c r="UB17" i="3"/>
  <c r="UB13" i="3"/>
  <c r="TM34" i="3"/>
  <c r="TL13" i="3"/>
  <c r="TL33" i="3"/>
  <c r="TL19" i="3"/>
  <c r="TM37" i="3"/>
  <c r="TL36" i="3"/>
  <c r="TL21" i="3"/>
  <c r="TM31" i="3"/>
  <c r="TM33" i="3"/>
  <c r="TL20" i="3"/>
  <c r="TM29" i="3"/>
  <c r="TL23" i="3"/>
  <c r="TM16" i="3"/>
  <c r="TL15" i="3"/>
  <c r="SW39" i="3"/>
  <c r="SW26" i="3"/>
  <c r="SV29" i="3"/>
  <c r="SV17" i="3"/>
  <c r="SW31" i="3"/>
  <c r="SW16" i="3"/>
  <c r="SV33" i="3"/>
  <c r="SW18" i="3"/>
  <c r="SW22" i="3"/>
  <c r="SV18" i="3"/>
  <c r="SV12" i="3"/>
  <c r="SW28" i="3"/>
  <c r="SG32" i="3"/>
  <c r="SG28" i="3"/>
  <c r="SG18" i="3"/>
  <c r="SG31" i="3"/>
  <c r="SF35" i="3"/>
  <c r="SG17" i="3"/>
  <c r="SG15" i="3"/>
  <c r="SF23" i="3"/>
  <c r="SG41" i="3"/>
  <c r="SF22" i="3"/>
  <c r="SG14" i="3"/>
  <c r="SF40" i="3"/>
  <c r="RP16" i="3"/>
  <c r="RP26" i="3"/>
  <c r="RQ33" i="3"/>
  <c r="RQ14" i="3"/>
  <c r="RP18" i="3"/>
  <c r="RP23" i="3"/>
  <c r="RQ35" i="3"/>
  <c r="RQ32" i="3"/>
  <c r="RP19" i="3"/>
  <c r="RP13" i="3"/>
  <c r="RQ31" i="3"/>
  <c r="RQ16" i="3"/>
  <c r="DW34" i="3"/>
  <c r="DW24" i="3"/>
  <c r="DW41" i="3"/>
  <c r="DW23" i="3"/>
  <c r="DW12" i="3"/>
  <c r="DW35" i="3"/>
  <c r="DW36" i="3"/>
  <c r="AF34" i="3"/>
  <c r="AC10" i="3"/>
  <c r="AF37" i="3"/>
  <c r="AF42" i="3"/>
  <c r="AF29" i="3"/>
  <c r="AJD39" i="3"/>
  <c r="AJF37" i="3"/>
  <c r="TT25" i="3"/>
  <c r="WX13" i="3"/>
  <c r="WX32" i="3"/>
  <c r="NM14" i="3"/>
  <c r="ADE36" i="3"/>
  <c r="DW37" i="3"/>
  <c r="DW30" i="3"/>
  <c r="DW21" i="3"/>
  <c r="DW14" i="3"/>
  <c r="DW15" i="3"/>
  <c r="AIF33" i="3"/>
  <c r="AFT30" i="3"/>
  <c r="AFU35" i="3"/>
  <c r="AFU25" i="3"/>
  <c r="ACR14" i="3"/>
  <c r="ACR33" i="3"/>
  <c r="ACR12" i="3"/>
  <c r="UB22" i="3"/>
  <c r="UC30" i="3"/>
  <c r="SF27" i="3"/>
  <c r="SG20" i="3"/>
  <c r="SF36" i="3"/>
  <c r="RP20" i="3"/>
  <c r="RQ34" i="3"/>
  <c r="RQ12" i="3"/>
  <c r="ZA32" i="3"/>
  <c r="YZ15" i="3"/>
  <c r="YZ28" i="3"/>
  <c r="WN34" i="3"/>
  <c r="WN17" i="3"/>
  <c r="AEN24" i="3"/>
  <c r="AEN14" i="3"/>
  <c r="AEO33" i="3"/>
  <c r="ADY31" i="3"/>
  <c r="ADY32" i="3"/>
  <c r="ACB33" i="3"/>
  <c r="ACC29" i="3"/>
  <c r="ACC23" i="3"/>
  <c r="YJ16" i="3"/>
  <c r="YK18" i="3"/>
  <c r="YK31" i="3"/>
  <c r="XD13" i="3"/>
  <c r="XD41" i="3"/>
  <c r="XD23" i="3"/>
  <c r="TL27" i="3"/>
  <c r="TL34" i="3"/>
  <c r="SW34" i="3"/>
  <c r="SV16" i="3"/>
  <c r="SV40" i="3"/>
  <c r="RQ23" i="3"/>
  <c r="RQ22" i="3"/>
  <c r="RP31" i="3"/>
  <c r="SF15" i="3"/>
  <c r="SG13" i="3"/>
  <c r="UC41" i="3"/>
  <c r="UC33" i="3"/>
  <c r="UC42" i="3"/>
  <c r="WN25" i="3"/>
  <c r="WN37" i="3"/>
  <c r="WN19" i="3"/>
  <c r="YZ14" i="3"/>
  <c r="YZ22" i="3"/>
  <c r="YZ18" i="3"/>
  <c r="ACC19" i="3"/>
  <c r="ACB35" i="3"/>
  <c r="ACC16" i="3"/>
  <c r="ACS17" i="3"/>
  <c r="ACR28" i="3"/>
  <c r="ACS28" i="3"/>
  <c r="ADY33" i="3"/>
  <c r="ADX33" i="3"/>
  <c r="ADY26" i="3"/>
  <c r="AEO29" i="3"/>
  <c r="AEN29" i="3"/>
  <c r="AEO36" i="3"/>
  <c r="AFT19" i="3"/>
  <c r="AFU13" i="3"/>
  <c r="AFT36" i="3"/>
  <c r="AFU12" i="3"/>
  <c r="AIF20" i="3"/>
  <c r="UB35" i="3"/>
  <c r="SF17" i="3"/>
  <c r="YZ42" i="3"/>
  <c r="WN33" i="3"/>
  <c r="AEO23" i="3"/>
  <c r="ADX16" i="3"/>
  <c r="ACC26" i="3"/>
  <c r="YJ36" i="3"/>
  <c r="YK41" i="3"/>
  <c r="XD33" i="3"/>
  <c r="XD17" i="3"/>
  <c r="TM14" i="3"/>
  <c r="TM28" i="3"/>
  <c r="SW29" i="3"/>
  <c r="SV27" i="3"/>
  <c r="RQ21" i="3"/>
  <c r="RQ36" i="3"/>
  <c r="RP29" i="3"/>
  <c r="SF32" i="3"/>
  <c r="SF41" i="3"/>
  <c r="SF37" i="3"/>
  <c r="UB21" i="3"/>
  <c r="UB29" i="3"/>
  <c r="UC15" i="3"/>
  <c r="WN26" i="3"/>
  <c r="WO13" i="3"/>
  <c r="XE32" i="3"/>
  <c r="XE33" i="3"/>
  <c r="YK20" i="3"/>
  <c r="YK35" i="3"/>
  <c r="YZ17" i="3"/>
  <c r="ZA40" i="3"/>
  <c r="ZA18" i="3"/>
  <c r="ACB34" i="3"/>
  <c r="ACS24" i="3"/>
  <c r="ACS20" i="3"/>
  <c r="ACR20" i="3"/>
  <c r="ADY24" i="3"/>
  <c r="AEN30" i="3"/>
  <c r="AEO25" i="3"/>
  <c r="AFU17" i="3"/>
  <c r="ACR25" i="3"/>
  <c r="RQ37" i="3"/>
  <c r="ADY25" i="3"/>
  <c r="ACC35" i="3"/>
  <c r="YJ27" i="3"/>
  <c r="XD28" i="3"/>
  <c r="TL42" i="3"/>
  <c r="TL29" i="3"/>
  <c r="SV34" i="3"/>
  <c r="ZA41" i="3"/>
  <c r="YK42" i="3"/>
  <c r="SW17" i="3"/>
  <c r="XE15" i="3"/>
  <c r="RP42" i="3"/>
  <c r="ACS32" i="3"/>
  <c r="ADX34" i="3"/>
  <c r="TM12" i="3"/>
  <c r="ADY16" i="3"/>
  <c r="XD29" i="3"/>
  <c r="RP27" i="3"/>
  <c r="SV41" i="3"/>
  <c r="XD31" i="3"/>
  <c r="AD31" i="3"/>
  <c r="AF18" i="3"/>
  <c r="AFU22" i="3"/>
  <c r="AFU30" i="3"/>
  <c r="AFT42" i="3"/>
  <c r="AFU36" i="3"/>
  <c r="AFU32" i="3"/>
  <c r="AFU34" i="3"/>
  <c r="AFU42" i="3"/>
  <c r="AFU24" i="3"/>
  <c r="AFU33" i="3"/>
  <c r="AFT41" i="3"/>
  <c r="AFT13" i="3"/>
  <c r="AFU41" i="3"/>
  <c r="AFU14" i="3"/>
  <c r="AFT29" i="3"/>
  <c r="AFT37" i="3"/>
  <c r="AFU40" i="3"/>
  <c r="AFT28" i="3"/>
  <c r="AFT12" i="3"/>
  <c r="AEO17" i="3"/>
  <c r="AEN18" i="3"/>
  <c r="AEN12" i="3"/>
  <c r="AEO37" i="3"/>
  <c r="AEO28" i="3"/>
  <c r="AEN31" i="3"/>
  <c r="AEN37" i="3"/>
  <c r="AEN34" i="3"/>
  <c r="AEO27" i="3"/>
  <c r="AEO16" i="3"/>
  <c r="AEN17" i="3"/>
  <c r="AEO34" i="3"/>
  <c r="AEN28" i="3"/>
  <c r="AEN21" i="3"/>
  <c r="AEO40" i="3"/>
  <c r="AEN32" i="3"/>
  <c r="AEN13" i="3"/>
  <c r="AEO15" i="3"/>
  <c r="AEN26" i="3"/>
  <c r="ADY19" i="3"/>
  <c r="ADX40" i="3"/>
  <c r="ADX19" i="3"/>
  <c r="ADY21" i="3"/>
  <c r="ADY40" i="3"/>
  <c r="ADX27" i="3"/>
  <c r="ADY12" i="3"/>
  <c r="ADX41" i="3"/>
  <c r="ADY20" i="3"/>
  <c r="ADX20" i="3"/>
  <c r="ADX17" i="3"/>
  <c r="ADX23" i="3"/>
  <c r="ADY13" i="3"/>
  <c r="ADX18" i="3"/>
  <c r="ADY29" i="3"/>
  <c r="ADY17" i="3"/>
  <c r="ACR17" i="3"/>
  <c r="ACS36" i="3"/>
  <c r="ACR31" i="3"/>
  <c r="ACR35" i="3"/>
  <c r="ACS21" i="3"/>
  <c r="ACR30" i="3"/>
  <c r="ACS13" i="3"/>
  <c r="ACS14" i="3"/>
  <c r="ACS19" i="3"/>
  <c r="ACR41" i="3"/>
  <c r="ACS15" i="3"/>
  <c r="ACR37" i="3"/>
  <c r="ACR39" i="3"/>
  <c r="ACR24" i="3"/>
  <c r="ACS26" i="3"/>
  <c r="ACR16" i="3"/>
  <c r="ACC28" i="3"/>
  <c r="ACB25" i="3"/>
  <c r="ACC34" i="3"/>
  <c r="ACB24" i="3"/>
  <c r="ACB13" i="3"/>
  <c r="ACB26" i="3"/>
  <c r="ACB37" i="3"/>
  <c r="ACC37" i="3"/>
  <c r="ACC27" i="3"/>
  <c r="ACB22" i="3"/>
  <c r="ACC25" i="3"/>
  <c r="ACC21" i="3"/>
  <c r="ACB39" i="3"/>
  <c r="ACC31" i="3"/>
  <c r="ACC13" i="3"/>
  <c r="ACC42" i="3"/>
  <c r="ZA15" i="3"/>
  <c r="YZ31" i="3"/>
  <c r="YZ25" i="3"/>
  <c r="YZ34" i="3"/>
  <c r="ZA12" i="3"/>
  <c r="YZ41" i="3"/>
  <c r="YZ29" i="3"/>
  <c r="ZA33" i="3"/>
  <c r="YZ19" i="3"/>
  <c r="YZ21" i="3"/>
  <c r="ZA21" i="3"/>
  <c r="ZA30" i="3"/>
  <c r="ZA16" i="3"/>
  <c r="ZA25" i="3"/>
  <c r="YZ32" i="3"/>
  <c r="YK13" i="3"/>
  <c r="YJ30" i="3"/>
  <c r="YJ41" i="3"/>
  <c r="YJ21" i="3"/>
  <c r="YJ26" i="3"/>
  <c r="YK12" i="3"/>
  <c r="YK28" i="3"/>
  <c r="YK21" i="3"/>
  <c r="YK17" i="3"/>
  <c r="YJ12" i="3"/>
  <c r="YK34" i="3"/>
  <c r="YK16" i="3"/>
  <c r="YK36" i="3"/>
  <c r="YJ31" i="3"/>
  <c r="YK26" i="3"/>
  <c r="YK40" i="3"/>
  <c r="YJ35" i="3"/>
  <c r="YJ33" i="3"/>
  <c r="YJ15" i="3"/>
  <c r="YK24" i="3"/>
  <c r="XE22" i="3"/>
  <c r="XE25" i="3"/>
  <c r="XD40" i="3"/>
  <c r="XE29" i="3"/>
  <c r="XE19" i="3"/>
  <c r="XD27" i="3"/>
  <c r="XE31" i="3"/>
  <c r="XD22" i="3"/>
  <c r="XE37" i="3"/>
  <c r="XD14" i="3"/>
  <c r="XD19" i="3"/>
  <c r="XE18" i="3"/>
  <c r="XD15" i="3"/>
  <c r="XD24" i="3"/>
  <c r="XE42" i="3"/>
  <c r="XD30" i="3"/>
  <c r="XE23" i="3"/>
  <c r="XE41" i="3"/>
  <c r="WO35" i="3"/>
  <c r="WO18" i="3"/>
  <c r="WO16" i="3"/>
  <c r="WO19" i="3"/>
  <c r="WO22" i="3"/>
  <c r="WO17" i="3"/>
  <c r="WN30" i="3"/>
  <c r="WO28" i="3"/>
  <c r="WN21" i="3"/>
  <c r="WO32" i="3"/>
  <c r="WN31" i="3"/>
  <c r="WN18" i="3"/>
  <c r="WO24" i="3"/>
  <c r="WO15" i="3"/>
  <c r="WO34" i="3"/>
  <c r="WN41" i="3"/>
  <c r="UC21" i="3"/>
  <c r="UC35" i="3"/>
  <c r="UB37" i="3"/>
  <c r="UC29" i="3"/>
  <c r="UB26" i="3"/>
  <c r="UB40" i="3"/>
  <c r="UC40" i="3"/>
  <c r="UC22" i="3"/>
  <c r="UB31" i="3"/>
  <c r="UC19" i="3"/>
  <c r="UC27" i="3"/>
  <c r="UB34" i="3"/>
  <c r="TL16" i="3"/>
  <c r="TM36" i="3"/>
  <c r="TM26" i="3"/>
  <c r="TM19" i="3"/>
  <c r="TL30" i="3"/>
  <c r="TL37" i="3"/>
  <c r="TM13" i="3"/>
  <c r="TM22" i="3"/>
  <c r="TL26" i="3"/>
  <c r="TL22" i="3"/>
  <c r="TM25" i="3"/>
  <c r="TM21" i="3"/>
  <c r="TM15" i="3"/>
  <c r="TM41" i="3"/>
  <c r="TL12" i="3"/>
  <c r="TM42" i="3"/>
  <c r="TL35" i="3"/>
  <c r="TM17" i="3"/>
  <c r="TM35" i="3"/>
  <c r="TM27" i="3"/>
  <c r="TL24" i="3"/>
  <c r="TM20" i="3"/>
  <c r="SW20" i="3"/>
  <c r="SW21" i="3"/>
  <c r="SV36" i="3"/>
  <c r="SW12" i="3"/>
  <c r="SW36" i="3"/>
  <c r="SV19" i="3"/>
  <c r="SV13" i="3"/>
  <c r="SW30" i="3"/>
  <c r="SW25" i="3"/>
  <c r="SV14" i="3"/>
  <c r="SV30" i="3"/>
  <c r="SW40" i="3"/>
  <c r="SV32" i="3"/>
  <c r="SV37" i="3"/>
  <c r="SV26" i="3"/>
  <c r="SV35" i="3"/>
  <c r="SV21" i="3"/>
  <c r="SV15" i="3"/>
  <c r="SW14" i="3"/>
  <c r="SW15" i="3"/>
  <c r="SW13" i="3"/>
  <c r="SV24" i="3"/>
  <c r="SV20" i="3"/>
  <c r="SF21" i="3"/>
  <c r="SG23" i="3"/>
  <c r="SG35" i="3"/>
  <c r="SF14" i="3"/>
  <c r="SG34" i="3"/>
  <c r="SF30" i="3"/>
  <c r="SF18" i="3"/>
  <c r="SG29" i="3"/>
  <c r="SG24" i="3"/>
  <c r="SF42" i="3"/>
  <c r="SF29" i="3"/>
  <c r="SG22" i="3"/>
  <c r="SG26" i="3"/>
  <c r="SG40" i="3"/>
  <c r="SF31" i="3"/>
  <c r="SG36" i="3"/>
  <c r="RP28" i="3"/>
  <c r="RQ18" i="3"/>
  <c r="RP40" i="3"/>
  <c r="RQ41" i="3"/>
  <c r="RQ13" i="3"/>
  <c r="RQ42" i="3"/>
  <c r="RP41" i="3"/>
  <c r="RQ29" i="3"/>
  <c r="RP37" i="3"/>
  <c r="RP39" i="3"/>
  <c r="RP34" i="3"/>
  <c r="RP17" i="3"/>
  <c r="RP30" i="3"/>
  <c r="AF25" i="3"/>
  <c r="AF26" i="3"/>
  <c r="AF21" i="3"/>
  <c r="AF13" i="3"/>
  <c r="AF41" i="3"/>
  <c r="AF33" i="3"/>
  <c r="AF27" i="3"/>
  <c r="AF17" i="3"/>
  <c r="AF24" i="3"/>
  <c r="AF19" i="3"/>
  <c r="AIN31" i="3"/>
  <c r="AIO41" i="3"/>
  <c r="AHZ25" i="3"/>
  <c r="AHZ20" i="3"/>
  <c r="AGS35" i="3"/>
  <c r="AGS23" i="3"/>
  <c r="AGR39" i="3"/>
  <c r="TD26" i="3"/>
  <c r="TD38" i="3"/>
  <c r="SN28" i="3"/>
  <c r="SN16" i="3"/>
  <c r="SO38" i="3"/>
  <c r="RY32" i="3"/>
  <c r="RY35" i="3"/>
  <c r="HC13" i="3"/>
  <c r="HC26" i="3"/>
  <c r="HC38" i="3"/>
  <c r="AJU15" i="3"/>
  <c r="AIC20" i="3"/>
  <c r="HC40" i="3"/>
  <c r="AHZ23" i="3"/>
  <c r="AJF33" i="3"/>
  <c r="RY20" i="3"/>
  <c r="TT15" i="3"/>
  <c r="RX15" i="3"/>
  <c r="ABU41" i="3"/>
  <c r="AIN34" i="3"/>
  <c r="ACZ17" i="3"/>
  <c r="AGR24" i="3"/>
  <c r="AIN13" i="3"/>
  <c r="AJU13" i="3"/>
  <c r="TY40" i="3"/>
  <c r="AHY15" i="3"/>
  <c r="AJR38" i="3"/>
  <c r="H20" i="3"/>
  <c r="H23" i="3"/>
  <c r="ACG40" i="3"/>
  <c r="H42" i="3"/>
  <c r="ZH18" i="3"/>
  <c r="AEC19" i="3"/>
  <c r="LJ26" i="3"/>
  <c r="ER10" i="3"/>
  <c r="ER11" i="3"/>
  <c r="ET11" i="3"/>
  <c r="AJF24" i="3"/>
  <c r="AJF25" i="3"/>
  <c r="AIO12" i="3"/>
  <c r="AIN15" i="3"/>
  <c r="AIO34" i="3"/>
  <c r="AIN22" i="3"/>
  <c r="AHZ40" i="3"/>
  <c r="AHW11" i="3"/>
  <c r="AHX11" i="3"/>
  <c r="AGR30" i="3"/>
  <c r="AGS14" i="3"/>
  <c r="AGR37" i="3"/>
  <c r="ABT12" i="3"/>
  <c r="ABU26" i="3"/>
  <c r="ABT39" i="3"/>
  <c r="TU28" i="3"/>
  <c r="TT40" i="3"/>
  <c r="TU42" i="3"/>
  <c r="TU27" i="3"/>
  <c r="TE22" i="3"/>
  <c r="TD24" i="3"/>
  <c r="SO18" i="3"/>
  <c r="SN23" i="3"/>
  <c r="HC37" i="3"/>
  <c r="HC28" i="3"/>
  <c r="HC29" i="3"/>
  <c r="HC34" i="3"/>
  <c r="AAZ42" i="3"/>
  <c r="SS30" i="3"/>
  <c r="KJ16" i="3"/>
  <c r="ZH29" i="3"/>
  <c r="XX33" i="3"/>
  <c r="IL36" i="3"/>
  <c r="HC22" i="3"/>
  <c r="HD13" i="3"/>
  <c r="HD26" i="3"/>
  <c r="HD42" i="3"/>
  <c r="AHZ37" i="3"/>
  <c r="AJF20" i="3"/>
  <c r="AJF17" i="3"/>
  <c r="SO40" i="3"/>
  <c r="ABT23" i="3"/>
  <c r="RY21" i="3"/>
  <c r="TT20" i="3"/>
  <c r="ABT26" i="3"/>
  <c r="TE32" i="3"/>
  <c r="AIO16" i="3"/>
  <c r="AIN40" i="3"/>
  <c r="TD33" i="3"/>
  <c r="WX37" i="3"/>
  <c r="AGS33" i="3"/>
  <c r="AGS18" i="3"/>
  <c r="AGS15" i="3"/>
  <c r="SO32" i="3"/>
  <c r="ABT32" i="3"/>
  <c r="AJU35" i="3"/>
  <c r="AJR41" i="3"/>
  <c r="AV33" i="3"/>
  <c r="YB25" i="3"/>
  <c r="ABY32" i="3"/>
  <c r="QV20" i="3"/>
  <c r="AJT26" i="3"/>
  <c r="AAN12" i="3"/>
  <c r="AHV16" i="3"/>
  <c r="AHN25" i="3"/>
  <c r="VE39" i="3"/>
  <c r="PJ36" i="3"/>
  <c r="CJ32" i="3"/>
  <c r="KK30" i="3"/>
  <c r="AHJ25" i="3"/>
  <c r="AAN21" i="3"/>
  <c r="ZH16" i="3"/>
  <c r="AHV13" i="3"/>
  <c r="ZT35" i="3"/>
  <c r="XY33" i="3"/>
  <c r="YB15" i="3"/>
  <c r="VD41" i="3"/>
  <c r="TX26" i="3"/>
  <c r="TX19" i="3"/>
  <c r="SS39" i="3"/>
  <c r="QV23" i="3"/>
  <c r="PK35" i="3"/>
  <c r="IL16" i="3"/>
  <c r="NM19" i="3"/>
  <c r="KJ20" i="3"/>
  <c r="AHJ24" i="3"/>
  <c r="ZI15" i="3"/>
  <c r="ABA29" i="3"/>
  <c r="XX15" i="3"/>
  <c r="YC16" i="3"/>
  <c r="ABY22" i="3"/>
  <c r="TX21" i="3"/>
  <c r="RN36" i="3"/>
  <c r="PK42" i="3"/>
  <c r="YO13" i="3"/>
  <c r="KJ23" i="3"/>
  <c r="AAO29" i="3"/>
  <c r="ZU26" i="3"/>
  <c r="CJ41" i="3"/>
  <c r="VE42" i="3"/>
  <c r="SS14" i="3"/>
  <c r="QW13" i="3"/>
  <c r="AHY29" i="3"/>
  <c r="KJ37" i="3"/>
  <c r="AS11" i="3"/>
  <c r="AAN19" i="3"/>
  <c r="AAN29" i="3"/>
  <c r="GU23" i="3"/>
  <c r="ABA33" i="3"/>
  <c r="ZT12" i="3"/>
  <c r="VR23" i="3"/>
  <c r="QW40" i="3"/>
  <c r="YO35" i="3"/>
  <c r="AJB20" i="3"/>
  <c r="AJB31" i="3"/>
  <c r="AJB15" i="3"/>
  <c r="AJB33" i="3"/>
  <c r="AJB28" i="3"/>
  <c r="PY32" i="3"/>
  <c r="PZ26" i="3"/>
  <c r="PY19" i="3"/>
  <c r="OL42" i="3"/>
  <c r="OK36" i="3"/>
  <c r="OL31" i="3"/>
  <c r="OL30" i="3"/>
  <c r="OK22" i="3"/>
  <c r="OK25" i="3"/>
  <c r="OL22" i="3"/>
  <c r="OK21" i="3"/>
  <c r="OL13" i="3"/>
  <c r="NR41" i="3"/>
  <c r="NQ33" i="3"/>
  <c r="NQ30" i="3"/>
  <c r="NR30" i="3"/>
  <c r="NQ23" i="3"/>
  <c r="NR22" i="3"/>
  <c r="NR16" i="3"/>
  <c r="NR33" i="3"/>
  <c r="DZ35" i="3"/>
  <c r="EA34" i="3"/>
  <c r="EA25" i="3"/>
  <c r="AKH25" i="3"/>
  <c r="EA19" i="3"/>
  <c r="EA27" i="3"/>
  <c r="EA37" i="3"/>
  <c r="EA40" i="3"/>
  <c r="EA22" i="3"/>
  <c r="DZ22" i="3"/>
  <c r="EA33" i="3"/>
  <c r="DZ29" i="3"/>
  <c r="DZ26" i="3"/>
  <c r="BP36" i="3"/>
  <c r="BP21" i="3"/>
  <c r="BP33" i="3"/>
  <c r="BM10" i="3"/>
  <c r="BP35" i="3"/>
  <c r="BP28" i="3"/>
  <c r="AW11" i="3"/>
  <c r="AZ16" i="3"/>
  <c r="AZ23" i="3"/>
  <c r="AZ36" i="3"/>
  <c r="AZ12" i="3"/>
  <c r="AZ21" i="3"/>
  <c r="AZ15" i="3"/>
  <c r="AZ34" i="3"/>
  <c r="CF33" i="3"/>
  <c r="CF19" i="3"/>
  <c r="CF40" i="3"/>
  <c r="CF23" i="3"/>
  <c r="CF24" i="3"/>
  <c r="CF28" i="3"/>
  <c r="AZ13" i="3"/>
  <c r="AZ41" i="3"/>
  <c r="CF30" i="3"/>
  <c r="AZ24" i="3"/>
  <c r="AZ35" i="3"/>
  <c r="BP23" i="3"/>
  <c r="EA21" i="3"/>
  <c r="DZ30" i="3"/>
  <c r="EA36" i="3"/>
  <c r="DZ12" i="3"/>
  <c r="BP32" i="3"/>
  <c r="DZ41" i="3"/>
  <c r="DZ33" i="3"/>
  <c r="BP26" i="3"/>
  <c r="DZ36" i="3"/>
  <c r="EA41" i="3"/>
  <c r="EA31" i="3"/>
  <c r="EA32" i="3"/>
  <c r="AJB24" i="3"/>
  <c r="AJB30" i="3"/>
  <c r="AJB34" i="3"/>
  <c r="AJB35" i="3"/>
  <c r="OK15" i="3"/>
  <c r="OK19" i="3"/>
  <c r="OK17" i="3"/>
  <c r="OL28" i="3"/>
  <c r="OK29" i="3"/>
  <c r="OK37" i="3"/>
  <c r="NQ15" i="3"/>
  <c r="NR15" i="3"/>
  <c r="NQ17" i="3"/>
  <c r="NR26" i="3"/>
  <c r="NQ29" i="3"/>
  <c r="NR35" i="3"/>
  <c r="PZ18" i="3"/>
  <c r="PY17" i="3"/>
  <c r="PY36" i="3"/>
  <c r="AJU24" i="3"/>
  <c r="AJR16" i="3"/>
  <c r="AR25" i="3"/>
  <c r="AR23" i="3"/>
  <c r="YB27" i="3"/>
  <c r="YC33" i="3"/>
  <c r="ZH21" i="3"/>
  <c r="ZI25" i="3"/>
  <c r="NM35" i="3"/>
  <c r="NM41" i="3"/>
  <c r="NM28" i="3"/>
  <c r="YN40" i="3"/>
  <c r="YO18" i="3"/>
  <c r="YN17" i="3"/>
  <c r="GY20" i="3"/>
  <c r="IM29" i="3"/>
  <c r="IM25" i="3"/>
  <c r="IM26" i="3"/>
  <c r="PK23" i="3"/>
  <c r="PK40" i="3"/>
  <c r="QV19" i="3"/>
  <c r="QV36" i="3"/>
  <c r="QW25" i="3"/>
  <c r="QV16" i="3"/>
  <c r="RN32" i="3"/>
  <c r="RN16" i="3"/>
  <c r="SS31" i="3"/>
  <c r="SR21" i="3"/>
  <c r="SR37" i="3"/>
  <c r="SR19" i="3"/>
  <c r="TX29" i="3"/>
  <c r="TX22" i="3"/>
  <c r="TY21" i="3"/>
  <c r="VD33" i="3"/>
  <c r="VE26" i="3"/>
  <c r="VE27" i="3"/>
  <c r="ABY12" i="3"/>
  <c r="ABY27" i="3"/>
  <c r="ABY41" i="3"/>
  <c r="AIC38" i="3"/>
  <c r="CJ31" i="3"/>
  <c r="CJ40" i="3"/>
  <c r="AHN32" i="3"/>
  <c r="AHN21" i="3"/>
  <c r="AJU39" i="3"/>
  <c r="AJU19" i="3"/>
  <c r="AHE13" i="3"/>
  <c r="AHE42" i="3"/>
  <c r="VM40" i="3"/>
  <c r="AJR25" i="3"/>
  <c r="AJR20" i="3"/>
  <c r="AJU14" i="3"/>
  <c r="AJO10" i="3"/>
  <c r="AJP10" i="3"/>
  <c r="LJ40" i="3"/>
  <c r="LI25" i="3"/>
  <c r="AHY26" i="3"/>
  <c r="H15" i="3"/>
  <c r="F19" i="3"/>
  <c r="AJB23" i="3"/>
  <c r="AJB32" i="3"/>
  <c r="AJB41" i="3"/>
  <c r="AJB27" i="3"/>
  <c r="AJB38" i="3"/>
  <c r="AJB40" i="3"/>
  <c r="PY34" i="3"/>
  <c r="PY26" i="3"/>
  <c r="PY22" i="3"/>
  <c r="PZ22" i="3"/>
  <c r="PZ16" i="3"/>
  <c r="PZ13" i="3"/>
  <c r="OL41" i="3"/>
  <c r="OK40" i="3"/>
  <c r="OL35" i="3"/>
  <c r="OK31" i="3"/>
  <c r="OK28" i="3"/>
  <c r="OL36" i="3"/>
  <c r="OL27" i="3"/>
  <c r="OL21" i="3"/>
  <c r="OL24" i="3"/>
  <c r="OK18" i="3"/>
  <c r="OL32" i="3"/>
  <c r="OL16" i="3"/>
  <c r="OK12" i="3"/>
  <c r="OK16" i="3"/>
  <c r="OL12" i="3"/>
  <c r="NQ39" i="3"/>
  <c r="NQ37" i="3"/>
  <c r="NQ34" i="3"/>
  <c r="NQ42" i="3"/>
  <c r="NR36" i="3"/>
  <c r="NQ27" i="3"/>
  <c r="NR29" i="3"/>
  <c r="NR25" i="3"/>
  <c r="NR21" i="3"/>
  <c r="NQ24" i="3"/>
  <c r="NQ21" i="3"/>
  <c r="NR17" i="3"/>
  <c r="NQ13" i="3"/>
  <c r="NR32" i="3"/>
  <c r="NQ14" i="3"/>
  <c r="AZ32" i="3"/>
  <c r="AZ17" i="3"/>
  <c r="AW10" i="3"/>
  <c r="AX10" i="3"/>
  <c r="BP12" i="3"/>
  <c r="BN39" i="3"/>
  <c r="AZ42" i="3"/>
  <c r="BP14" i="3"/>
  <c r="BP25" i="3"/>
  <c r="EA15" i="3"/>
  <c r="DZ24" i="3"/>
  <c r="DZ31" i="3"/>
  <c r="AZ28" i="3"/>
  <c r="DZ20" i="3"/>
  <c r="EA20" i="3"/>
  <c r="EA26" i="3"/>
  <c r="DZ19" i="3"/>
  <c r="BP16" i="3"/>
  <c r="DZ40" i="3"/>
  <c r="BP17" i="3"/>
  <c r="DZ16" i="3"/>
  <c r="DZ17" i="3"/>
  <c r="BP31" i="3"/>
  <c r="DZ42" i="3"/>
  <c r="BP20" i="3"/>
  <c r="BP42" i="3"/>
  <c r="EA12" i="3"/>
  <c r="BP30" i="3"/>
  <c r="AIY10" i="3"/>
  <c r="AIZ10" i="3"/>
  <c r="AJB18" i="3"/>
  <c r="AJB13" i="3"/>
  <c r="AJB16" i="3"/>
  <c r="AJB22" i="3"/>
  <c r="AIY11" i="3"/>
  <c r="AIZ11" i="3"/>
  <c r="AJB19" i="3"/>
  <c r="AJB39" i="3"/>
  <c r="AJB21" i="3"/>
  <c r="AJB26" i="3"/>
  <c r="NR39" i="3"/>
  <c r="OL18" i="3"/>
  <c r="OL14" i="3"/>
  <c r="OL23" i="3"/>
  <c r="OK24" i="3"/>
  <c r="OL19" i="3"/>
  <c r="OL26" i="3"/>
  <c r="OL37" i="3"/>
  <c r="OK30" i="3"/>
  <c r="OK34" i="3"/>
  <c r="OK41" i="3"/>
  <c r="NR12" i="3"/>
  <c r="NQ25" i="3"/>
  <c r="NR14" i="3"/>
  <c r="NQ19" i="3"/>
  <c r="NR23" i="3"/>
  <c r="NQ22" i="3"/>
  <c r="NR27" i="3"/>
  <c r="NQ26" i="3"/>
  <c r="NR37" i="3"/>
  <c r="NQ32" i="3"/>
  <c r="NQ36" i="3"/>
  <c r="PY14" i="3"/>
  <c r="PY21" i="3"/>
  <c r="PZ19" i="3"/>
  <c r="PY27" i="3"/>
  <c r="PY41" i="3"/>
  <c r="AAO21" i="3"/>
  <c r="AAO26" i="3"/>
  <c r="AAN18" i="3"/>
  <c r="XX32" i="3"/>
  <c r="XY15" i="3"/>
  <c r="YN35" i="3"/>
  <c r="YO23" i="3"/>
  <c r="YO25" i="3"/>
  <c r="PJ32" i="3"/>
  <c r="PK15" i="3"/>
  <c r="PJ35" i="3"/>
  <c r="PK20" i="3"/>
  <c r="SR24" i="3"/>
  <c r="SS37" i="3"/>
  <c r="SS16" i="3"/>
  <c r="SR12" i="3"/>
  <c r="YC22" i="3"/>
  <c r="YB26" i="3"/>
  <c r="ZI41" i="3"/>
  <c r="ZH22" i="3"/>
  <c r="AT39" i="3"/>
  <c r="AV35" i="3"/>
  <c r="KK14" i="3"/>
  <c r="KK23" i="3"/>
  <c r="ZT24" i="3"/>
  <c r="ZT21" i="3"/>
  <c r="AAZ41" i="3"/>
  <c r="ABA40" i="3"/>
  <c r="NM21" i="3"/>
  <c r="NL30" i="3"/>
  <c r="IL29" i="3"/>
  <c r="IM23" i="3"/>
  <c r="QV14" i="3"/>
  <c r="QW28" i="3"/>
  <c r="QV32" i="3"/>
  <c r="RN25" i="3"/>
  <c r="RN19" i="3"/>
  <c r="TX13" i="3"/>
  <c r="TY12" i="3"/>
  <c r="TX14" i="3"/>
  <c r="VE36" i="3"/>
  <c r="VE23" i="3"/>
  <c r="VE17" i="3"/>
  <c r="VD19" i="3"/>
  <c r="H17" i="3"/>
  <c r="KK21" i="3"/>
  <c r="KJ19" i="3"/>
  <c r="AV26" i="3"/>
  <c r="AHJ19" i="3"/>
  <c r="AAO33" i="3"/>
  <c r="AAO41" i="3"/>
  <c r="ZI37" i="3"/>
  <c r="ZI21" i="3"/>
  <c r="AHV12" i="3"/>
  <c r="ABA42" i="3"/>
  <c r="ABA13" i="3"/>
  <c r="ZU28" i="3"/>
  <c r="XY19" i="3"/>
  <c r="YC29" i="3"/>
  <c r="YC19" i="3"/>
  <c r="AHN31" i="3"/>
  <c r="AHN30" i="3"/>
  <c r="ABY14" i="3"/>
  <c r="VE16" i="3"/>
  <c r="VD25" i="3"/>
  <c r="VE33" i="3"/>
  <c r="TX15" i="3"/>
  <c r="TX33" i="3"/>
  <c r="TY36" i="3"/>
  <c r="SR42" i="3"/>
  <c r="SR23" i="3"/>
  <c r="RK10" i="3"/>
  <c r="RL10" i="3"/>
  <c r="QW42" i="3"/>
  <c r="QW21" i="3"/>
  <c r="QW18" i="3"/>
  <c r="PJ16" i="3"/>
  <c r="PJ41" i="3"/>
  <c r="PK18" i="3"/>
  <c r="IM36" i="3"/>
  <c r="IL27" i="3"/>
  <c r="YO20" i="3"/>
  <c r="YN27" i="3"/>
  <c r="AHT39" i="3"/>
  <c r="NL16" i="3"/>
  <c r="NM32" i="3"/>
  <c r="AJP16" i="3"/>
  <c r="LI32" i="3"/>
  <c r="GU25" i="3"/>
  <c r="AAO34" i="3"/>
  <c r="AAO19" i="3"/>
  <c r="AAN32" i="3"/>
  <c r="AAN16" i="3"/>
  <c r="AAO18" i="3"/>
  <c r="AHJ20" i="3"/>
  <c r="AHJ12" i="3"/>
  <c r="AHJ16" i="3"/>
  <c r="ZT39" i="3"/>
  <c r="ZU15" i="3"/>
  <c r="ZU30" i="3"/>
  <c r="ZT17" i="3"/>
  <c r="ZT20" i="3"/>
  <c r="GY29" i="3"/>
  <c r="SS23" i="3"/>
  <c r="SS28" i="3"/>
  <c r="SR13" i="3"/>
  <c r="SR33" i="3"/>
  <c r="SS25" i="3"/>
  <c r="SS41" i="3"/>
  <c r="ABY37" i="3"/>
  <c r="ABY17" i="3"/>
  <c r="ABY23" i="3"/>
  <c r="AR39" i="3"/>
  <c r="GN10" i="3"/>
  <c r="GP10" i="3"/>
  <c r="YB38" i="3"/>
  <c r="YB17" i="3"/>
  <c r="YC28" i="3"/>
  <c r="YB19" i="3"/>
  <c r="YB13" i="3"/>
  <c r="YC30" i="3"/>
  <c r="ZI38" i="3"/>
  <c r="ZH32" i="3"/>
  <c r="ZI40" i="3"/>
  <c r="ZI33" i="3"/>
  <c r="ZI28" i="3"/>
  <c r="AV32" i="3"/>
  <c r="AV25" i="3"/>
  <c r="AV21" i="3"/>
  <c r="KJ32" i="3"/>
  <c r="KK33" i="3"/>
  <c r="KJ33" i="3"/>
  <c r="KJ29" i="3"/>
  <c r="KK35" i="3"/>
  <c r="KK37" i="3"/>
  <c r="XY12" i="3"/>
  <c r="XY13" i="3"/>
  <c r="AAZ34" i="3"/>
  <c r="AAZ26" i="3"/>
  <c r="ABA15" i="3"/>
  <c r="AHV41" i="3"/>
  <c r="AHV19" i="3"/>
  <c r="NL31" i="3"/>
  <c r="NL12" i="3"/>
  <c r="NL17" i="3"/>
  <c r="NL13" i="3"/>
  <c r="NL33" i="3"/>
  <c r="NL21" i="3"/>
  <c r="NL38" i="3"/>
  <c r="NM40" i="3"/>
  <c r="NM36" i="3"/>
  <c r="NL42" i="3"/>
  <c r="NM15" i="3"/>
  <c r="NM23" i="3"/>
  <c r="YN30" i="3"/>
  <c r="YO37" i="3"/>
  <c r="YO26" i="3"/>
  <c r="YO24" i="3"/>
  <c r="YO12" i="3"/>
  <c r="YN16" i="3"/>
  <c r="YN39" i="3"/>
  <c r="YO42" i="3"/>
  <c r="YN31" i="3"/>
  <c r="YO28" i="3"/>
  <c r="YO41" i="3"/>
  <c r="IM34" i="3"/>
  <c r="IM24" i="3"/>
  <c r="IM15" i="3"/>
  <c r="IM27" i="3"/>
  <c r="IL18" i="3"/>
  <c r="IL17" i="3"/>
  <c r="IM20" i="3"/>
  <c r="IL24" i="3"/>
  <c r="IM41" i="3"/>
  <c r="IM22" i="3"/>
  <c r="IL25" i="3"/>
  <c r="PJ40" i="3"/>
  <c r="PJ18" i="3"/>
  <c r="PJ27" i="3"/>
  <c r="PK27" i="3"/>
  <c r="PJ14" i="3"/>
  <c r="PK34" i="3"/>
  <c r="PK12" i="3"/>
  <c r="QV24" i="3"/>
  <c r="QW12" i="3"/>
  <c r="QV13" i="3"/>
  <c r="QW34" i="3"/>
  <c r="QV12" i="3"/>
  <c r="QV34" i="3"/>
  <c r="RN15" i="3"/>
  <c r="RN23" i="3"/>
  <c r="RN20" i="3"/>
  <c r="TX23" i="3"/>
  <c r="TX17" i="3"/>
  <c r="TY20" i="3"/>
  <c r="TX41" i="3"/>
  <c r="TX32" i="3"/>
  <c r="TX28" i="3"/>
  <c r="TX16" i="3"/>
  <c r="VD12" i="3"/>
  <c r="VE21" i="3"/>
  <c r="VD21" i="3"/>
  <c r="VE12" i="3"/>
  <c r="VD24" i="3"/>
  <c r="VD30" i="3"/>
  <c r="AIC17" i="3"/>
  <c r="CJ26" i="3"/>
  <c r="CJ17" i="3"/>
  <c r="CG11" i="3"/>
  <c r="CH11" i="3"/>
  <c r="CJ27" i="3"/>
  <c r="CJ16" i="3"/>
  <c r="AHN34" i="3"/>
  <c r="AHN16" i="3"/>
  <c r="AR13" i="3"/>
  <c r="TR28" i="3"/>
  <c r="KJ24" i="3"/>
  <c r="KJ35" i="3"/>
  <c r="KJ25" i="3"/>
  <c r="KJ39" i="3"/>
  <c r="AV31" i="3"/>
  <c r="AT38" i="3"/>
  <c r="AHJ17" i="3"/>
  <c r="AAN37" i="3"/>
  <c r="AAN24" i="3"/>
  <c r="AAN42" i="3"/>
  <c r="AAO32" i="3"/>
  <c r="ZI32" i="3"/>
  <c r="ZI19" i="3"/>
  <c r="ZH37" i="3"/>
  <c r="ZI34" i="3"/>
  <c r="AHV31" i="3"/>
  <c r="ABA34" i="3"/>
  <c r="AAZ20" i="3"/>
  <c r="ZT36" i="3"/>
  <c r="ZT30" i="3"/>
  <c r="ZT13" i="3"/>
  <c r="XX36" i="3"/>
  <c r="XY23" i="3"/>
  <c r="YB18" i="3"/>
  <c r="YC20" i="3"/>
  <c r="YB23" i="3"/>
  <c r="YB39" i="3"/>
  <c r="AHN14" i="3"/>
  <c r="AHN35" i="3"/>
  <c r="CJ13" i="3"/>
  <c r="ABY24" i="3"/>
  <c r="ABY21" i="3"/>
  <c r="VE25" i="3"/>
  <c r="VD14" i="3"/>
  <c r="VD15" i="3"/>
  <c r="VE22" i="3"/>
  <c r="VE34" i="3"/>
  <c r="TY32" i="3"/>
  <c r="TY27" i="3"/>
  <c r="TX27" i="3"/>
  <c r="TY25" i="3"/>
  <c r="SS27" i="3"/>
  <c r="SR32" i="3"/>
  <c r="SR31" i="3"/>
  <c r="SR14" i="3"/>
  <c r="SR15" i="3"/>
  <c r="RN40" i="3"/>
  <c r="RN21" i="3"/>
  <c r="RL39" i="3"/>
  <c r="QV37" i="3"/>
  <c r="QV15" i="3"/>
  <c r="QW15" i="3"/>
  <c r="QV40" i="3"/>
  <c r="PJ34" i="3"/>
  <c r="PK17" i="3"/>
  <c r="PK16" i="3"/>
  <c r="PK32" i="3"/>
  <c r="PK33" i="3"/>
  <c r="IM16" i="3"/>
  <c r="IM21" i="3"/>
  <c r="IL15" i="3"/>
  <c r="NM39" i="3"/>
  <c r="WK32" i="3"/>
  <c r="YN33" i="3"/>
  <c r="YO29" i="3"/>
  <c r="YO15" i="3"/>
  <c r="NM26" i="3"/>
  <c r="NM22" i="3"/>
  <c r="NM12" i="3"/>
  <c r="NM18" i="3"/>
  <c r="CJ30" i="3"/>
  <c r="GU24" i="3"/>
  <c r="GU16" i="3"/>
  <c r="LI39" i="3"/>
  <c r="LJ30" i="3"/>
  <c r="AGC22" i="3"/>
  <c r="AGC24" i="3"/>
  <c r="JV23" i="3"/>
  <c r="JV40" i="3"/>
  <c r="JU27" i="3"/>
  <c r="JV25" i="3"/>
  <c r="AEG18" i="3"/>
  <c r="AEF40" i="3"/>
  <c r="AEF17" i="3"/>
  <c r="AAB26" i="3"/>
  <c r="AAC33" i="3"/>
  <c r="AGB27" i="3"/>
  <c r="JV17" i="3"/>
  <c r="LJ41" i="3"/>
  <c r="GU33" i="3"/>
  <c r="AEF31" i="3"/>
  <c r="WB38" i="3"/>
  <c r="WD34" i="3"/>
  <c r="GV31" i="3"/>
  <c r="GV15" i="3"/>
  <c r="ACJ41" i="3"/>
  <c r="ACK34" i="3"/>
  <c r="ACK13" i="3"/>
  <c r="ACK28" i="3"/>
  <c r="AGB25" i="3"/>
  <c r="LI16" i="3"/>
  <c r="LI23" i="3"/>
  <c r="GU34" i="3"/>
  <c r="AR19" i="3"/>
  <c r="AR16" i="3"/>
  <c r="AJT37" i="3"/>
  <c r="AJV28" i="3"/>
  <c r="AR27" i="3"/>
  <c r="WD35" i="3"/>
  <c r="GV28" i="3"/>
  <c r="LJ42" i="3"/>
  <c r="LJ25" i="3"/>
  <c r="LJ28" i="3"/>
  <c r="AEF34" i="3"/>
  <c r="WZ32" i="3"/>
  <c r="AFL35" i="3"/>
  <c r="AFL42" i="3"/>
  <c r="AFM25" i="3"/>
  <c r="AU22" i="3"/>
  <c r="AU42" i="3"/>
  <c r="VT32" i="3"/>
  <c r="VU20" i="3"/>
  <c r="TR14" i="3"/>
  <c r="FE24" i="3"/>
  <c r="AFM32" i="3"/>
  <c r="ACK29" i="3"/>
  <c r="YG41" i="3"/>
  <c r="YV30" i="3"/>
  <c r="GU14" i="3"/>
  <c r="GU17" i="3"/>
  <c r="GU13" i="3"/>
  <c r="GU28" i="3"/>
  <c r="GU32" i="3"/>
  <c r="GU42" i="3"/>
  <c r="GU40" i="3"/>
  <c r="GU37" i="3"/>
  <c r="GU26" i="3"/>
  <c r="GU29" i="3"/>
  <c r="LI33" i="3"/>
  <c r="LJ32" i="3"/>
  <c r="LI27" i="3"/>
  <c r="LJ12" i="3"/>
  <c r="LJ34" i="3"/>
  <c r="LI12" i="3"/>
  <c r="LI37" i="3"/>
  <c r="LI24" i="3"/>
  <c r="LI36" i="3"/>
  <c r="LI20" i="3"/>
  <c r="LI17" i="3"/>
  <c r="LJ20" i="3"/>
  <c r="LJ31" i="3"/>
  <c r="LI22" i="3"/>
  <c r="LJ37" i="3"/>
  <c r="LI26" i="3"/>
  <c r="LJ13" i="3"/>
  <c r="LJ16" i="3"/>
  <c r="LI41" i="3"/>
  <c r="LJ27" i="3"/>
  <c r="LI13" i="3"/>
  <c r="VR33" i="3"/>
  <c r="VR13" i="3"/>
  <c r="VR26" i="3"/>
  <c r="VR37" i="3"/>
  <c r="AGB36" i="3"/>
  <c r="AGC32" i="3"/>
  <c r="AGC19" i="3"/>
  <c r="AGB32" i="3"/>
  <c r="AAO38" i="3"/>
  <c r="AAO40" i="3"/>
  <c r="AAN20" i="3"/>
  <c r="AAO23" i="3"/>
  <c r="AAN36" i="3"/>
  <c r="AAN31" i="3"/>
  <c r="AAO27" i="3"/>
  <c r="ZU37" i="3"/>
  <c r="ZT23" i="3"/>
  <c r="ZT29" i="3"/>
  <c r="ZT40" i="3"/>
  <c r="ZU22" i="3"/>
  <c r="ZU29" i="3"/>
  <c r="YO38" i="3"/>
  <c r="YO17" i="3"/>
  <c r="YN18" i="3"/>
  <c r="YN26" i="3"/>
  <c r="YN42" i="3"/>
  <c r="YN25" i="3"/>
  <c r="YN28" i="3"/>
  <c r="YN34" i="3"/>
  <c r="YN32" i="3"/>
  <c r="YN41" i="3"/>
  <c r="YO32" i="3"/>
  <c r="YN37" i="3"/>
  <c r="IL40" i="3"/>
  <c r="IL32" i="3"/>
  <c r="IL22" i="3"/>
  <c r="IM33" i="3"/>
  <c r="IM30" i="3"/>
  <c r="IL35" i="3"/>
  <c r="IM14" i="3"/>
  <c r="IM40" i="3"/>
  <c r="IL37" i="3"/>
  <c r="IL19" i="3"/>
  <c r="IM32" i="3"/>
  <c r="QV39" i="3"/>
  <c r="QW24" i="3"/>
  <c r="QV42" i="3"/>
  <c r="QW30" i="3"/>
  <c r="QW35" i="3"/>
  <c r="QW26" i="3"/>
  <c r="QW37" i="3"/>
  <c r="QV25" i="3"/>
  <c r="QW36" i="3"/>
  <c r="QW20" i="3"/>
  <c r="QV29" i="3"/>
  <c r="TY24" i="3"/>
  <c r="TX31" i="3"/>
  <c r="TX40" i="3"/>
  <c r="TY23" i="3"/>
  <c r="TY35" i="3"/>
  <c r="TY30" i="3"/>
  <c r="TX35" i="3"/>
  <c r="TY13" i="3"/>
  <c r="TY18" i="3"/>
  <c r="TX12" i="3"/>
  <c r="TX36" i="3"/>
  <c r="CJ14" i="3"/>
  <c r="CJ37" i="3"/>
  <c r="CJ35" i="3"/>
  <c r="CH39" i="3"/>
  <c r="CJ28" i="3"/>
  <c r="YB37" i="3"/>
  <c r="YC31" i="3"/>
  <c r="YB33" i="3"/>
  <c r="YC35" i="3"/>
  <c r="YB22" i="3"/>
  <c r="YB12" i="3"/>
  <c r="YB16" i="3"/>
  <c r="YC13" i="3"/>
  <c r="ZH39" i="3"/>
  <c r="ZI27" i="3"/>
  <c r="ZH17" i="3"/>
  <c r="ZI12" i="3"/>
  <c r="ZI20" i="3"/>
  <c r="ZI26" i="3"/>
  <c r="ZI42" i="3"/>
  <c r="ZI18" i="3"/>
  <c r="ZI29" i="3"/>
  <c r="XY42" i="3"/>
  <c r="XX26" i="3"/>
  <c r="XX41" i="3"/>
  <c r="XX19" i="3"/>
  <c r="XY31" i="3"/>
  <c r="AAZ29" i="3"/>
  <c r="ABA26" i="3"/>
  <c r="ABA23" i="3"/>
  <c r="AAZ31" i="3"/>
  <c r="ABA24" i="3"/>
  <c r="AAZ19" i="3"/>
  <c r="AHV35" i="3"/>
  <c r="AHV21" i="3"/>
  <c r="AHV17" i="3"/>
  <c r="AHV42" i="3"/>
  <c r="NL37" i="3"/>
  <c r="NL22" i="3"/>
  <c r="NL19" i="3"/>
  <c r="NL29" i="3"/>
  <c r="NM17" i="3"/>
  <c r="NL25" i="3"/>
  <c r="NL40" i="3"/>
  <c r="NM42" i="3"/>
  <c r="NL36" i="3"/>
  <c r="NM37" i="3"/>
  <c r="NM34" i="3"/>
  <c r="NL39" i="3"/>
  <c r="NM38" i="3"/>
  <c r="RT12" i="3"/>
  <c r="GY38" i="3"/>
  <c r="PJ39" i="3"/>
  <c r="PJ25" i="3"/>
  <c r="PK14" i="3"/>
  <c r="PJ42" i="3"/>
  <c r="PK24" i="3"/>
  <c r="PK36" i="3"/>
  <c r="PK22" i="3"/>
  <c r="PJ12" i="3"/>
  <c r="PK19" i="3"/>
  <c r="PJ24" i="3"/>
  <c r="PJ31" i="3"/>
  <c r="RL38" i="3"/>
  <c r="RN31" i="3"/>
  <c r="RN34" i="3"/>
  <c r="RN12" i="3"/>
  <c r="RK11" i="3"/>
  <c r="RL11" i="3"/>
  <c r="RN30" i="3"/>
  <c r="RN37" i="3"/>
  <c r="SS22" i="3"/>
  <c r="SS42" i="3"/>
  <c r="SS24" i="3"/>
  <c r="SS29" i="3"/>
  <c r="SS20" i="3"/>
  <c r="SS19" i="3"/>
  <c r="SR22" i="3"/>
  <c r="SS13" i="3"/>
  <c r="SR17" i="3"/>
  <c r="SR18" i="3"/>
  <c r="SS36" i="3"/>
  <c r="VD23" i="3"/>
  <c r="VE35" i="3"/>
  <c r="VE28" i="3"/>
  <c r="VE20" i="3"/>
  <c r="VE18" i="3"/>
  <c r="VD13" i="3"/>
  <c r="VE14" i="3"/>
  <c r="VE15" i="3"/>
  <c r="VE37" i="3"/>
  <c r="VE31" i="3"/>
  <c r="VD42" i="3"/>
  <c r="ABY30" i="3"/>
  <c r="ABY26" i="3"/>
  <c r="ABY13" i="3"/>
  <c r="ABY31" i="3"/>
  <c r="ABY40" i="3"/>
  <c r="AHN24" i="3"/>
  <c r="AHN42" i="3"/>
  <c r="AHN23" i="3"/>
  <c r="AHK10" i="3"/>
  <c r="AHL10" i="3"/>
  <c r="KK13" i="3"/>
  <c r="KJ42" i="3"/>
  <c r="KK27" i="3"/>
  <c r="KK24" i="3"/>
  <c r="KJ14" i="3"/>
  <c r="AV29" i="3"/>
  <c r="AV14" i="3"/>
  <c r="AHJ23" i="3"/>
  <c r="AHJ31" i="3"/>
  <c r="AAN28" i="3"/>
  <c r="AAN41" i="3"/>
  <c r="AAN30" i="3"/>
  <c r="AAN33" i="3"/>
  <c r="AAO30" i="3"/>
  <c r="AAO14" i="3"/>
  <c r="AAN39" i="3"/>
  <c r="ZI23" i="3"/>
  <c r="ZH28" i="3"/>
  <c r="ZI35" i="3"/>
  <c r="ZH24" i="3"/>
  <c r="ZI31" i="3"/>
  <c r="ZH36" i="3"/>
  <c r="AHS11" i="3"/>
  <c r="AHT11" i="3"/>
  <c r="AHV26" i="3"/>
  <c r="AAZ14" i="3"/>
  <c r="ABA18" i="3"/>
  <c r="ABA37" i="3"/>
  <c r="AAZ32" i="3"/>
  <c r="ABA14" i="3"/>
  <c r="ZU13" i="3"/>
  <c r="ZU35" i="3"/>
  <c r="ZT34" i="3"/>
  <c r="ZU21" i="3"/>
  <c r="ZU39" i="3"/>
  <c r="XX16" i="3"/>
  <c r="XY16" i="3"/>
  <c r="XY30" i="3"/>
  <c r="YB42" i="3"/>
  <c r="YB24" i="3"/>
  <c r="YB40" i="3"/>
  <c r="YC17" i="3"/>
  <c r="YB31" i="3"/>
  <c r="YB35" i="3"/>
  <c r="AHN27" i="3"/>
  <c r="AHN19" i="3"/>
  <c r="AHN41" i="3"/>
  <c r="AHN40" i="3"/>
  <c r="CG10" i="3"/>
  <c r="CH10" i="3"/>
  <c r="CJ33" i="3"/>
  <c r="AIC41" i="3"/>
  <c r="ABY15" i="3"/>
  <c r="ABY42" i="3"/>
  <c r="ABY29" i="3"/>
  <c r="ABY34" i="3"/>
  <c r="ABY25" i="3"/>
  <c r="VE29" i="3"/>
  <c r="VD20" i="3"/>
  <c r="VD31" i="3"/>
  <c r="VD36" i="3"/>
  <c r="VD26" i="3"/>
  <c r="VE24" i="3"/>
  <c r="VD32" i="3"/>
  <c r="VE40" i="3"/>
  <c r="TY28" i="3"/>
  <c r="TY42" i="3"/>
  <c r="TX30" i="3"/>
  <c r="TX42" i="3"/>
  <c r="TX25" i="3"/>
  <c r="TY14" i="3"/>
  <c r="TX24" i="3"/>
  <c r="TY16" i="3"/>
  <c r="SR20" i="3"/>
  <c r="SR36" i="3"/>
  <c r="SR28" i="3"/>
  <c r="SR34" i="3"/>
  <c r="SS26" i="3"/>
  <c r="SR25" i="3"/>
  <c r="SS34" i="3"/>
  <c r="SR40" i="3"/>
  <c r="RN13" i="3"/>
  <c r="RN41" i="3"/>
  <c r="RN26" i="3"/>
  <c r="RN18" i="3"/>
  <c r="RN29" i="3"/>
  <c r="QW22" i="3"/>
  <c r="QV31" i="3"/>
  <c r="QV28" i="3"/>
  <c r="QW31" i="3"/>
  <c r="QW33" i="3"/>
  <c r="QV33" i="3"/>
  <c r="QW23" i="3"/>
  <c r="QW16" i="3"/>
  <c r="PJ19" i="3"/>
  <c r="PJ13" i="3"/>
  <c r="PJ26" i="3"/>
  <c r="PK31" i="3"/>
  <c r="PJ28" i="3"/>
  <c r="PJ23" i="3"/>
  <c r="PJ17" i="3"/>
  <c r="PJ22" i="3"/>
  <c r="IL42" i="3"/>
  <c r="IM31" i="3"/>
  <c r="IL28" i="3"/>
  <c r="IL23" i="3"/>
  <c r="IL13" i="3"/>
  <c r="IL21" i="3"/>
  <c r="IM42" i="3"/>
  <c r="IL12" i="3"/>
  <c r="IL33" i="3"/>
  <c r="GY28" i="3"/>
  <c r="ABA38" i="3"/>
  <c r="YN21" i="3"/>
  <c r="YO19" i="3"/>
  <c r="YN29" i="3"/>
  <c r="YO27" i="3"/>
  <c r="YN23" i="3"/>
  <c r="YO14" i="3"/>
  <c r="YO31" i="3"/>
  <c r="YN12" i="3"/>
  <c r="NM24" i="3"/>
  <c r="NM13" i="3"/>
  <c r="NM25" i="3"/>
  <c r="NL26" i="3"/>
  <c r="NM33" i="3"/>
  <c r="NL20" i="3"/>
  <c r="NL15" i="3"/>
  <c r="NL27" i="3"/>
  <c r="CJ15" i="3"/>
  <c r="CJ12" i="3"/>
  <c r="VP12" i="3"/>
  <c r="FE41" i="3"/>
  <c r="FE39" i="3"/>
  <c r="FE23" i="3"/>
  <c r="FE42" i="3"/>
  <c r="FE16" i="3"/>
  <c r="FE12" i="3"/>
  <c r="FE21" i="3"/>
  <c r="FE40" i="3"/>
  <c r="FE36" i="3"/>
  <c r="AHY31" i="3"/>
  <c r="AHY21" i="3"/>
  <c r="AJV12" i="3"/>
  <c r="AJV25" i="3"/>
  <c r="H26" i="3"/>
  <c r="H16" i="3"/>
  <c r="H18" i="3"/>
  <c r="H33" i="3"/>
  <c r="WB39" i="3"/>
  <c r="WD20" i="3"/>
  <c r="TO11" i="3"/>
  <c r="TP11" i="3"/>
  <c r="TR17" i="3"/>
  <c r="FE26" i="3"/>
  <c r="FE31" i="3"/>
  <c r="JB25" i="3"/>
  <c r="H22" i="3"/>
  <c r="H19" i="3"/>
  <c r="H28" i="3"/>
  <c r="H32" i="3"/>
  <c r="H13" i="3"/>
  <c r="H29" i="3"/>
  <c r="F18" i="3"/>
  <c r="DC29" i="3"/>
  <c r="DC36" i="3"/>
  <c r="DC12" i="3"/>
  <c r="DC24" i="3"/>
  <c r="DC21" i="3"/>
  <c r="DC31" i="3"/>
  <c r="DC20" i="3"/>
  <c r="DC42" i="3"/>
  <c r="WD40" i="3"/>
  <c r="WD27" i="3"/>
  <c r="WB30" i="3"/>
  <c r="WD41" i="3"/>
  <c r="WD36" i="3"/>
  <c r="WD26" i="3"/>
  <c r="WA10" i="3"/>
  <c r="WB10" i="3"/>
  <c r="WD29" i="3"/>
  <c r="WD17" i="3"/>
  <c r="AHY42" i="3"/>
  <c r="H25" i="3"/>
  <c r="H41" i="3"/>
  <c r="WD42" i="3"/>
  <c r="TR26" i="3"/>
  <c r="FE14" i="3"/>
  <c r="FE35" i="3"/>
  <c r="DC13" i="3"/>
  <c r="ADQ40" i="3"/>
  <c r="ADQ38" i="3"/>
  <c r="ADP19" i="3"/>
  <c r="ADQ24" i="3"/>
  <c r="QN34" i="3"/>
  <c r="QN14" i="3"/>
  <c r="QO13" i="3"/>
  <c r="QO28" i="3"/>
  <c r="SK25" i="3"/>
  <c r="SJ21" i="3"/>
  <c r="SK42" i="3"/>
  <c r="ACF15" i="3"/>
  <c r="ACF18" i="3"/>
  <c r="ACG41" i="3"/>
  <c r="ACF16" i="3"/>
  <c r="V37" i="3"/>
  <c r="V21" i="3"/>
  <c r="BT17" i="3"/>
  <c r="BT22" i="3"/>
  <c r="CY20" i="3"/>
  <c r="CY21" i="3"/>
  <c r="CX39" i="3"/>
  <c r="FN41" i="3"/>
  <c r="FN42" i="3"/>
  <c r="GZ35" i="3"/>
  <c r="GZ27" i="3"/>
  <c r="GZ25" i="3"/>
  <c r="LO19" i="3"/>
  <c r="LO37" i="3"/>
  <c r="OQ36" i="3"/>
  <c r="OQ37" i="3"/>
  <c r="RM34" i="3"/>
  <c r="RM23" i="3"/>
  <c r="TR33" i="3"/>
  <c r="TR37" i="3"/>
  <c r="TR34" i="3"/>
  <c r="TR32" i="3"/>
  <c r="TR30" i="3"/>
  <c r="TR20" i="3"/>
  <c r="TR25" i="3"/>
  <c r="TR18" i="3"/>
  <c r="TR35" i="3"/>
  <c r="TR15" i="3"/>
  <c r="H21" i="3"/>
  <c r="H34" i="3"/>
  <c r="WD28" i="3"/>
  <c r="TR21" i="3"/>
  <c r="FE13" i="3"/>
  <c r="FG10" i="3"/>
  <c r="FH10" i="3"/>
  <c r="FJ33" i="3"/>
  <c r="UG41" i="3"/>
  <c r="UG14" i="3"/>
  <c r="UF40" i="3"/>
  <c r="AHY34" i="3"/>
  <c r="AHY24" i="3"/>
  <c r="H36" i="3"/>
  <c r="H40" i="3"/>
  <c r="H27" i="3"/>
  <c r="H24" i="3"/>
  <c r="WD12" i="3"/>
  <c r="WD32" i="3"/>
  <c r="WD23" i="3"/>
  <c r="TR31" i="3"/>
  <c r="TP39" i="3"/>
  <c r="TP38" i="3"/>
  <c r="FE22" i="3"/>
  <c r="FE19" i="3"/>
  <c r="DC40" i="3"/>
  <c r="ACG20" i="3"/>
  <c r="QN24" i="3"/>
  <c r="OQ26" i="3"/>
  <c r="DC41" i="3"/>
  <c r="AEK29" i="3"/>
  <c r="AEJ23" i="3"/>
  <c r="AFQ15" i="3"/>
  <c r="AFP32" i="3"/>
  <c r="VL31" i="3"/>
  <c r="ABX29" i="3"/>
  <c r="AHE40" i="3"/>
  <c r="AJA22" i="3"/>
  <c r="AJA34" i="3"/>
  <c r="VR12" i="3"/>
  <c r="VR35" i="3"/>
  <c r="VP30" i="3"/>
  <c r="VR28" i="3"/>
  <c r="AGB38" i="3"/>
  <c r="AGB26" i="3"/>
  <c r="AGC16" i="3"/>
  <c r="AGC13" i="3"/>
  <c r="AGB14" i="3"/>
  <c r="AGB17" i="3"/>
  <c r="AGB33" i="3"/>
  <c r="AGC40" i="3"/>
  <c r="AGC21" i="3"/>
  <c r="AGB42" i="3"/>
  <c r="VR40" i="3"/>
  <c r="VR16" i="3"/>
  <c r="VR21" i="3"/>
  <c r="VR22" i="3"/>
  <c r="AGB39" i="3"/>
  <c r="AN32" i="3"/>
  <c r="AN36" i="3"/>
  <c r="AJA42" i="3"/>
  <c r="AJA26" i="3"/>
  <c r="AGC36" i="3"/>
  <c r="AGC33" i="3"/>
  <c r="GB23" i="3"/>
  <c r="AGB23" i="3"/>
  <c r="AGB21" i="3"/>
  <c r="AGC42" i="3"/>
  <c r="AGC31" i="3"/>
  <c r="AGC18" i="3"/>
  <c r="VR19" i="3"/>
  <c r="VR36" i="3"/>
  <c r="VR20" i="3"/>
  <c r="VO11" i="3"/>
  <c r="VP11" i="3"/>
  <c r="AJR17" i="3"/>
  <c r="AJR28" i="3"/>
  <c r="AJR36" i="3"/>
  <c r="AJR32" i="3"/>
  <c r="AJU41" i="3"/>
  <c r="AJU20" i="3"/>
  <c r="AJU31" i="3"/>
  <c r="AHH38" i="3"/>
  <c r="AHJ21" i="3"/>
  <c r="AHJ41" i="3"/>
  <c r="AHJ40" i="3"/>
  <c r="AV16" i="3"/>
  <c r="AV19" i="3"/>
  <c r="AV30" i="3"/>
  <c r="AV23" i="3"/>
  <c r="KJ40" i="3"/>
  <c r="KK19" i="3"/>
  <c r="KK40" i="3"/>
  <c r="KK16" i="3"/>
  <c r="KK31" i="3"/>
  <c r="KJ28" i="3"/>
  <c r="KK17" i="3"/>
  <c r="KJ13" i="3"/>
  <c r="KJ31" i="3"/>
  <c r="OZ21" i="3"/>
  <c r="XY39" i="3"/>
  <c r="XY28" i="3"/>
  <c r="XY21" i="3"/>
  <c r="XY25" i="3"/>
  <c r="XX37" i="3"/>
  <c r="XY22" i="3"/>
  <c r="XX23" i="3"/>
  <c r="ZT38" i="3"/>
  <c r="ZT25" i="3"/>
  <c r="ZU33" i="3"/>
  <c r="ZU32" i="3"/>
  <c r="ZU27" i="3"/>
  <c r="ZU20" i="3"/>
  <c r="ZT16" i="3"/>
  <c r="ZU17" i="3"/>
  <c r="ZT19" i="3"/>
  <c r="ABA39" i="3"/>
  <c r="ABA30" i="3"/>
  <c r="ABA19" i="3"/>
  <c r="ABA25" i="3"/>
  <c r="AAZ35" i="3"/>
  <c r="ABA22" i="3"/>
  <c r="AAZ37" i="3"/>
  <c r="ABA32" i="3"/>
  <c r="ABA21" i="3"/>
  <c r="AHV15" i="3"/>
  <c r="AHV34" i="3"/>
  <c r="AHV18" i="3"/>
  <c r="AHV22" i="3"/>
  <c r="EC10" i="3"/>
  <c r="EC11" i="3"/>
  <c r="NL35" i="3"/>
  <c r="NM31" i="3"/>
  <c r="NM16" i="3"/>
  <c r="NL41" i="3"/>
  <c r="NL24" i="3"/>
  <c r="NM30" i="3"/>
  <c r="NL34" i="3"/>
  <c r="NM27" i="3"/>
  <c r="NL32" i="3"/>
  <c r="NL18" i="3"/>
  <c r="NM29" i="3"/>
  <c r="NL23" i="3"/>
  <c r="NL28" i="3"/>
  <c r="NL14" i="3"/>
  <c r="RU42" i="3"/>
  <c r="YN38" i="3"/>
  <c r="YO39" i="3"/>
  <c r="YO33" i="3"/>
  <c r="YO30" i="3"/>
  <c r="YN15" i="3"/>
  <c r="YO16" i="3"/>
  <c r="YN20" i="3"/>
  <c r="YN36" i="3"/>
  <c r="YN22" i="3"/>
  <c r="YN13" i="3"/>
  <c r="YO34" i="3"/>
  <c r="YN19" i="3"/>
  <c r="YN14" i="3"/>
  <c r="YO22" i="3"/>
  <c r="YO36" i="3"/>
  <c r="YO40" i="3"/>
  <c r="YN24" i="3"/>
  <c r="GY35" i="3"/>
  <c r="GY15" i="3"/>
  <c r="GY12" i="3"/>
  <c r="IM39" i="3"/>
  <c r="IL31" i="3"/>
  <c r="IL41" i="3"/>
  <c r="IM18" i="3"/>
  <c r="IL34" i="3"/>
  <c r="IM19" i="3"/>
  <c r="IL14" i="3"/>
  <c r="IL26" i="3"/>
  <c r="IM17" i="3"/>
  <c r="IL30" i="3"/>
  <c r="IL20" i="3"/>
  <c r="IM35" i="3"/>
  <c r="IM28" i="3"/>
  <c r="IM13" i="3"/>
  <c r="IM37" i="3"/>
  <c r="PJ38" i="3"/>
  <c r="PJ37" i="3"/>
  <c r="PJ29" i="3"/>
  <c r="PK26" i="3"/>
  <c r="PJ20" i="3"/>
  <c r="PJ33" i="3"/>
  <c r="PK29" i="3"/>
  <c r="PJ15" i="3"/>
  <c r="PK21" i="3"/>
  <c r="PK13" i="3"/>
  <c r="PK25" i="3"/>
  <c r="PK37" i="3"/>
  <c r="PJ21" i="3"/>
  <c r="PK28" i="3"/>
  <c r="PK41" i="3"/>
  <c r="PJ30" i="3"/>
  <c r="QV38" i="3"/>
  <c r="QW39" i="3"/>
  <c r="QW38" i="3"/>
  <c r="QV27" i="3"/>
  <c r="QW32" i="3"/>
  <c r="QV26" i="3"/>
  <c r="QV30" i="3"/>
  <c r="QV21" i="3"/>
  <c r="QW29" i="3"/>
  <c r="QW14" i="3"/>
  <c r="QV41" i="3"/>
  <c r="QW41" i="3"/>
  <c r="QW19" i="3"/>
  <c r="QV17" i="3"/>
  <c r="QV22" i="3"/>
  <c r="QV18" i="3"/>
  <c r="QW27" i="3"/>
  <c r="QW17" i="3"/>
  <c r="RN33" i="3"/>
  <c r="RN22" i="3"/>
  <c r="RN42" i="3"/>
  <c r="RN27" i="3"/>
  <c r="RN17" i="3"/>
  <c r="RN24" i="3"/>
  <c r="RN28" i="3"/>
  <c r="RN14" i="3"/>
  <c r="SR26" i="3"/>
  <c r="SS35" i="3"/>
  <c r="SR27" i="3"/>
  <c r="SS18" i="3"/>
  <c r="SR29" i="3"/>
  <c r="SS33" i="3"/>
  <c r="SS15" i="3"/>
  <c r="SS21" i="3"/>
  <c r="SS17" i="3"/>
  <c r="SS12" i="3"/>
  <c r="SS40" i="3"/>
  <c r="SR16" i="3"/>
  <c r="SS32" i="3"/>
  <c r="SR35" i="3"/>
  <c r="SR30" i="3"/>
  <c r="TX39" i="3"/>
  <c r="TY15" i="3"/>
  <c r="TX34" i="3"/>
  <c r="TY17" i="3"/>
  <c r="TX20" i="3"/>
  <c r="TY37" i="3"/>
  <c r="TY34" i="3"/>
  <c r="TY19" i="3"/>
  <c r="TY41" i="3"/>
  <c r="TY31" i="3"/>
  <c r="TY22" i="3"/>
  <c r="TX37" i="3"/>
  <c r="TY29" i="3"/>
  <c r="TY33" i="3"/>
  <c r="TX18" i="3"/>
  <c r="VE38" i="3"/>
  <c r="VD27" i="3"/>
  <c r="VD40" i="3"/>
  <c r="VD28" i="3"/>
  <c r="VE13" i="3"/>
  <c r="VE30" i="3"/>
  <c r="VD22" i="3"/>
  <c r="VD16" i="3"/>
  <c r="VE32" i="3"/>
  <c r="VD34" i="3"/>
  <c r="VD17" i="3"/>
  <c r="VD35" i="3"/>
  <c r="VD29" i="3"/>
  <c r="VD18" i="3"/>
  <c r="VE19" i="3"/>
  <c r="VE41" i="3"/>
  <c r="ABY19" i="3"/>
  <c r="ABY18" i="3"/>
  <c r="ABY33" i="3"/>
  <c r="ABY16" i="3"/>
  <c r="ABY36" i="3"/>
  <c r="ABY20" i="3"/>
  <c r="ABY35" i="3"/>
  <c r="AIC39" i="3"/>
  <c r="CH38" i="3"/>
  <c r="CJ42" i="3"/>
  <c r="CJ20" i="3"/>
  <c r="CJ22" i="3"/>
  <c r="CJ25" i="3"/>
  <c r="CJ24" i="3"/>
  <c r="CJ21" i="3"/>
  <c r="AHL38" i="3"/>
  <c r="AHN37" i="3"/>
  <c r="AHN15" i="3"/>
  <c r="AHN18" i="3"/>
  <c r="AHN22" i="3"/>
  <c r="AHN20" i="3"/>
  <c r="AHN17" i="3"/>
  <c r="AJD38" i="3"/>
  <c r="AJF42" i="3"/>
  <c r="AJF16" i="3"/>
  <c r="AJF31" i="3"/>
  <c r="AJC11" i="3"/>
  <c r="AJD11" i="3"/>
  <c r="AJF23" i="3"/>
  <c r="AJF13" i="3"/>
  <c r="AJF27" i="3"/>
  <c r="AJF19" i="3"/>
  <c r="AJF28" i="3"/>
  <c r="AJF34" i="3"/>
  <c r="AJF15" i="3"/>
  <c r="AJF32" i="3"/>
  <c r="AJF14" i="3"/>
  <c r="AJF36" i="3"/>
  <c r="AIO39" i="3"/>
  <c r="AIO21" i="3"/>
  <c r="AIO35" i="3"/>
  <c r="AIO40" i="3"/>
  <c r="AIO31" i="3"/>
  <c r="AIN12" i="3"/>
  <c r="AIO22" i="3"/>
  <c r="AIN32" i="3"/>
  <c r="AIN27" i="3"/>
  <c r="AIO30" i="3"/>
  <c r="AIN18" i="3"/>
  <c r="AIN28" i="3"/>
  <c r="AIO24" i="3"/>
  <c r="AIO13" i="3"/>
  <c r="AIO19" i="3"/>
  <c r="AIO14" i="3"/>
  <c r="AIO29" i="3"/>
  <c r="AIN33" i="3"/>
  <c r="AIN30" i="3"/>
  <c r="AIO42" i="3"/>
  <c r="AIN41" i="3"/>
  <c r="AIN29" i="3"/>
  <c r="AIO17" i="3"/>
  <c r="AIO25" i="3"/>
  <c r="AIN36" i="3"/>
  <c r="AIO27" i="3"/>
  <c r="AIO15" i="3"/>
  <c r="AIO20" i="3"/>
  <c r="AIO32" i="3"/>
  <c r="AIN37" i="3"/>
  <c r="AIO38" i="3"/>
  <c r="AHZ17" i="3"/>
  <c r="AHZ36" i="3"/>
  <c r="AHZ15" i="3"/>
  <c r="AHZ32" i="3"/>
  <c r="AHW10" i="3"/>
  <c r="AHX10" i="3"/>
  <c r="AHZ41" i="3"/>
  <c r="AHZ13" i="3"/>
  <c r="AHZ28" i="3"/>
  <c r="AHZ31" i="3"/>
  <c r="AHZ33" i="3"/>
  <c r="AHZ39" i="3"/>
  <c r="AHZ26" i="3"/>
  <c r="AHZ12" i="3"/>
  <c r="AHZ38" i="3"/>
  <c r="AGR41" i="3"/>
  <c r="AGR20" i="3"/>
  <c r="AGS32" i="3"/>
  <c r="AGS42" i="3"/>
  <c r="AGR34" i="3"/>
  <c r="AGS26" i="3"/>
  <c r="AGR42" i="3"/>
  <c r="AGR17" i="3"/>
  <c r="AGS37" i="3"/>
  <c r="AGS19" i="3"/>
  <c r="AGS21" i="3"/>
  <c r="AGR32" i="3"/>
  <c r="AGR33" i="3"/>
  <c r="AGS13" i="3"/>
  <c r="AGR18" i="3"/>
  <c r="AGR16" i="3"/>
  <c r="AGR28" i="3"/>
  <c r="AGR35" i="3"/>
  <c r="AGR40" i="3"/>
  <c r="AGR36" i="3"/>
  <c r="AGR29" i="3"/>
  <c r="AGS25" i="3"/>
  <c r="AGS20" i="3"/>
  <c r="AGS36" i="3"/>
  <c r="AGR25" i="3"/>
  <c r="AGR15" i="3"/>
  <c r="AGS34" i="3"/>
  <c r="AGS29" i="3"/>
  <c r="AGS22" i="3"/>
  <c r="AGS17" i="3"/>
  <c r="AGS31" i="3"/>
  <c r="AGS40" i="3"/>
  <c r="AGR21" i="3"/>
  <c r="AGR23" i="3"/>
  <c r="AGS27" i="3"/>
  <c r="AGS38" i="3"/>
  <c r="ADA14" i="3"/>
  <c r="ADA20" i="3"/>
  <c r="ACZ38" i="3"/>
  <c r="ABU25" i="3"/>
  <c r="ABU14" i="3"/>
  <c r="ABT34" i="3"/>
  <c r="ABU40" i="3"/>
  <c r="ABU36" i="3"/>
  <c r="ABT30" i="3"/>
  <c r="ABT29" i="3"/>
  <c r="ABT33" i="3"/>
  <c r="ABT13" i="3"/>
  <c r="ABU33" i="3"/>
  <c r="ABT16" i="3"/>
  <c r="ABU37" i="3"/>
  <c r="ABU39" i="3"/>
  <c r="ABT36" i="3"/>
  <c r="ABT28" i="3"/>
  <c r="ABU32" i="3"/>
  <c r="ABU17" i="3"/>
  <c r="ABT19" i="3"/>
  <c r="ABT38" i="3"/>
  <c r="WX14" i="3"/>
  <c r="WV15" i="3"/>
  <c r="WV19" i="3"/>
  <c r="WV30" i="3"/>
  <c r="WU11" i="3"/>
  <c r="WV11" i="3"/>
  <c r="WX12" i="3"/>
  <c r="WX22" i="3"/>
  <c r="WX25" i="3"/>
  <c r="WX27" i="3"/>
  <c r="WV33" i="3"/>
  <c r="WX26" i="3"/>
  <c r="WX36" i="3"/>
  <c r="WX42" i="3"/>
  <c r="WX21" i="3"/>
  <c r="WV39" i="3"/>
  <c r="WX28" i="3"/>
  <c r="WX18" i="3"/>
  <c r="WX35" i="3"/>
  <c r="WU10" i="3"/>
  <c r="WV10" i="3"/>
  <c r="WV38" i="3"/>
  <c r="TT16" i="3"/>
  <c r="TU17" i="3"/>
  <c r="TT35" i="3"/>
  <c r="TU23" i="3"/>
  <c r="TT30" i="3"/>
  <c r="TT27" i="3"/>
  <c r="TU25" i="3"/>
  <c r="TU26" i="3"/>
  <c r="TU33" i="3"/>
  <c r="TU32" i="3"/>
  <c r="TT12" i="3"/>
  <c r="TU18" i="3"/>
  <c r="TU14" i="3"/>
  <c r="TU36" i="3"/>
  <c r="TT18" i="3"/>
  <c r="TT31" i="3"/>
  <c r="TU12" i="3"/>
  <c r="TT34" i="3"/>
  <c r="TT19" i="3"/>
  <c r="TU39" i="3"/>
  <c r="TU41" i="3"/>
  <c r="TU31" i="3"/>
  <c r="TT32" i="3"/>
  <c r="TU37" i="3"/>
  <c r="TT23" i="3"/>
  <c r="TU22" i="3"/>
  <c r="TT13" i="3"/>
  <c r="TU38" i="3"/>
  <c r="TE27" i="3"/>
  <c r="TE34" i="3"/>
  <c r="TE16" i="3"/>
  <c r="TE24" i="3"/>
  <c r="TE17" i="3"/>
  <c r="TE36" i="3"/>
  <c r="TD27" i="3"/>
  <c r="TD12" i="3"/>
  <c r="TE41" i="3"/>
  <c r="TE30" i="3"/>
  <c r="TD15" i="3"/>
  <c r="TE18" i="3"/>
  <c r="TE40" i="3"/>
  <c r="TD17" i="3"/>
  <c r="TE13" i="3"/>
  <c r="TE29" i="3"/>
  <c r="TE21" i="3"/>
  <c r="TE28" i="3"/>
  <c r="TD42" i="3"/>
  <c r="TD21" i="3"/>
  <c r="TE39" i="3"/>
  <c r="TD14" i="3"/>
  <c r="TD41" i="3"/>
  <c r="TE26" i="3"/>
  <c r="TD30" i="3"/>
  <c r="TE20" i="3"/>
  <c r="TE35" i="3"/>
  <c r="TD28" i="3"/>
  <c r="TD20" i="3"/>
  <c r="SN26" i="3"/>
  <c r="SN34" i="3"/>
  <c r="SO28" i="3"/>
  <c r="SO23" i="3"/>
  <c r="SN33" i="3"/>
  <c r="SO14" i="3"/>
  <c r="SO22" i="3"/>
  <c r="SN24" i="3"/>
  <c r="SO42" i="3"/>
  <c r="SO21" i="3"/>
  <c r="SN21" i="3"/>
  <c r="SN31" i="3"/>
  <c r="SO41" i="3"/>
  <c r="SN18" i="3"/>
  <c r="SO13" i="3"/>
  <c r="SO29" i="3"/>
  <c r="SN40" i="3"/>
  <c r="SN37" i="3"/>
  <c r="SN14" i="3"/>
  <c r="SN36" i="3"/>
  <c r="SN35" i="3"/>
  <c r="SO37" i="3"/>
  <c r="SO33" i="3"/>
  <c r="SN15" i="3"/>
  <c r="RY42" i="3"/>
  <c r="RX12" i="3"/>
  <c r="RY26" i="3"/>
  <c r="RY14" i="3"/>
  <c r="RY16" i="3"/>
  <c r="RX37" i="3"/>
  <c r="RY19" i="3"/>
  <c r="RX23" i="3"/>
  <c r="RX29" i="3"/>
  <c r="RY25" i="3"/>
  <c r="RX31" i="3"/>
  <c r="RX33" i="3"/>
  <c r="RY34" i="3"/>
  <c r="RX20" i="3"/>
  <c r="RX16" i="3"/>
  <c r="RX32" i="3"/>
  <c r="RX14" i="3"/>
  <c r="RX25" i="3"/>
  <c r="RY40" i="3"/>
  <c r="RX22" i="3"/>
  <c r="RY31" i="3"/>
  <c r="RY17" i="3"/>
  <c r="RX21" i="3"/>
  <c r="RX38" i="3"/>
  <c r="HD35" i="3"/>
  <c r="HC36" i="3"/>
  <c r="HD30" i="3"/>
  <c r="HD14" i="3"/>
  <c r="HC24" i="3"/>
  <c r="HD12" i="3"/>
  <c r="HD22" i="3"/>
  <c r="HC42" i="3"/>
  <c r="HC15" i="3"/>
  <c r="HD24" i="3"/>
  <c r="HC35" i="3"/>
  <c r="HD28" i="3"/>
  <c r="HC16" i="3"/>
  <c r="HC39" i="3"/>
  <c r="HC30" i="3"/>
  <c r="HD29" i="3"/>
  <c r="HD16" i="3"/>
  <c r="HD17" i="3"/>
  <c r="HC19" i="3"/>
  <c r="HC31" i="3"/>
  <c r="HC14" i="3"/>
  <c r="HD36" i="3"/>
  <c r="HD37" i="3"/>
  <c r="HC33" i="3"/>
  <c r="HC25" i="3"/>
  <c r="HD15" i="3"/>
  <c r="HC41" i="3"/>
  <c r="HC23" i="3"/>
  <c r="HC20" i="3"/>
  <c r="HD39" i="3"/>
  <c r="WD37" i="3"/>
  <c r="WD13" i="3"/>
  <c r="WD22" i="3"/>
  <c r="WD25" i="3"/>
  <c r="WD15" i="3"/>
  <c r="WA11" i="3"/>
  <c r="WB11" i="3"/>
  <c r="TR42" i="3"/>
  <c r="TR19" i="3"/>
  <c r="TR22" i="3"/>
  <c r="TR12" i="3"/>
  <c r="TR41" i="3"/>
  <c r="JV24" i="3"/>
  <c r="JU36" i="3"/>
  <c r="FE20" i="3"/>
  <c r="FE38" i="3"/>
  <c r="FE18" i="3"/>
  <c r="FE15" i="3"/>
  <c r="FE27" i="3"/>
  <c r="FE37" i="3"/>
  <c r="DC37" i="3"/>
  <c r="DC14" i="3"/>
  <c r="SN38" i="3"/>
  <c r="TE38" i="3"/>
  <c r="AHX19" i="3"/>
  <c r="HD38" i="3"/>
  <c r="AGR38" i="3"/>
  <c r="AIN39" i="3"/>
  <c r="SN25" i="3"/>
  <c r="AGS39" i="3"/>
  <c r="RL24" i="3"/>
  <c r="HC12" i="3"/>
  <c r="HC18" i="3"/>
  <c r="HD41" i="3"/>
  <c r="HD32" i="3"/>
  <c r="HD40" i="3"/>
  <c r="HC27" i="3"/>
  <c r="HD27" i="3"/>
  <c r="HC17" i="3"/>
  <c r="RX39" i="3"/>
  <c r="AHZ29" i="3"/>
  <c r="AHZ18" i="3"/>
  <c r="AHZ14" i="3"/>
  <c r="AHZ16" i="3"/>
  <c r="AHZ42" i="3"/>
  <c r="AJF12" i="3"/>
  <c r="AJF26" i="3"/>
  <c r="AJF18" i="3"/>
  <c r="AJF35" i="3"/>
  <c r="TT24" i="3"/>
  <c r="SO19" i="3"/>
  <c r="SO24" i="3"/>
  <c r="RX40" i="3"/>
  <c r="TT42" i="3"/>
  <c r="RY23" i="3"/>
  <c r="RY29" i="3"/>
  <c r="RY37" i="3"/>
  <c r="TU29" i="3"/>
  <c r="TT33" i="3"/>
  <c r="TT28" i="3"/>
  <c r="ABU15" i="3"/>
  <c r="ABU21" i="3"/>
  <c r="ABT27" i="3"/>
  <c r="TE42" i="3"/>
  <c r="AIN16" i="3"/>
  <c r="AIN26" i="3"/>
  <c r="AIO26" i="3"/>
  <c r="AIO37" i="3"/>
  <c r="TD16" i="3"/>
  <c r="AIN25" i="3"/>
  <c r="TD35" i="3"/>
  <c r="TD25" i="3"/>
  <c r="WX24" i="3"/>
  <c r="WV29" i="3"/>
  <c r="AIN20" i="3"/>
  <c r="AGS16" i="3"/>
  <c r="AGS28" i="3"/>
  <c r="AGR27" i="3"/>
  <c r="AGR26" i="3"/>
  <c r="AGR31" i="3"/>
  <c r="AIN14" i="3"/>
  <c r="ACZ27" i="3"/>
  <c r="SN13" i="3"/>
  <c r="SN17" i="3"/>
  <c r="AIN24" i="3"/>
  <c r="DC27" i="3"/>
  <c r="DC35" i="3"/>
  <c r="SN39" i="3"/>
  <c r="ABU18" i="3"/>
  <c r="HD18" i="3"/>
  <c r="HD34" i="3"/>
  <c r="HD25" i="3"/>
  <c r="HD33" i="3"/>
  <c r="HC32" i="3"/>
  <c r="HD31" i="3"/>
  <c r="HD21" i="3"/>
  <c r="AHZ34" i="3"/>
  <c r="AHZ19" i="3"/>
  <c r="AHZ30" i="3"/>
  <c r="AHZ24" i="3"/>
  <c r="AJF30" i="3"/>
  <c r="AJF21" i="3"/>
  <c r="AJF40" i="3"/>
  <c r="AJC10" i="3"/>
  <c r="AJD10" i="3"/>
  <c r="AJF22" i="3"/>
  <c r="RY15" i="3"/>
  <c r="SO20" i="3"/>
  <c r="SO16" i="3"/>
  <c r="SO15" i="3"/>
  <c r="TU19" i="3"/>
  <c r="RX30" i="3"/>
  <c r="RY12" i="3"/>
  <c r="RX42" i="3"/>
  <c r="RY13" i="3"/>
  <c r="RY22" i="3"/>
  <c r="TU13" i="3"/>
  <c r="TT29" i="3"/>
  <c r="TU16" i="3"/>
  <c r="ABT24" i="3"/>
  <c r="ABU13" i="3"/>
  <c r="TD13" i="3"/>
  <c r="TE19" i="3"/>
  <c r="AIN23" i="3"/>
  <c r="AIN42" i="3"/>
  <c r="WV34" i="3"/>
  <c r="WX20" i="3"/>
  <c r="TD37" i="3"/>
  <c r="AIN21" i="3"/>
  <c r="TE37" i="3"/>
  <c r="TE15" i="3"/>
  <c r="WX16" i="3"/>
  <c r="WX17" i="3"/>
  <c r="AGR12" i="3"/>
  <c r="AGS41" i="3"/>
  <c r="AGR14" i="3"/>
  <c r="AGS24" i="3"/>
  <c r="AGR19" i="3"/>
  <c r="AIO36" i="3"/>
  <c r="AIO23" i="3"/>
  <c r="AGR13" i="3"/>
  <c r="SO30" i="3"/>
  <c r="SN30" i="3"/>
  <c r="AIO33" i="3"/>
  <c r="SO12" i="3"/>
  <c r="CH30" i="3"/>
  <c r="GA25" i="3"/>
  <c r="TA41" i="3"/>
  <c r="VQ12" i="3"/>
  <c r="VQ25" i="3"/>
  <c r="PT29" i="3"/>
  <c r="PU22" i="3"/>
  <c r="XQ14" i="3"/>
  <c r="XQ16" i="3"/>
  <c r="ADU31" i="3"/>
  <c r="ADT16" i="3"/>
  <c r="AFA41" i="3"/>
  <c r="AFA25" i="3"/>
  <c r="SB29" i="3"/>
  <c r="SB21" i="3"/>
  <c r="UN37" i="3"/>
  <c r="UO27" i="3"/>
  <c r="RE15" i="3"/>
  <c r="AES15" i="3"/>
  <c r="ABZ36" i="3"/>
  <c r="YV34" i="3"/>
  <c r="NB18" i="3"/>
  <c r="AEV13" i="3"/>
  <c r="AEW41" i="3"/>
  <c r="AN16" i="3"/>
  <c r="AN37" i="3"/>
  <c r="AJA12" i="3"/>
  <c r="AJA38" i="3"/>
  <c r="AN40" i="3"/>
  <c r="AN15" i="3"/>
  <c r="AJA29" i="3"/>
  <c r="AEV23" i="3"/>
  <c r="JA27" i="3"/>
  <c r="YF13" i="3"/>
  <c r="AFA20" i="3"/>
  <c r="AAS27" i="3"/>
  <c r="YW33" i="3"/>
  <c r="NC34" i="3"/>
  <c r="GK37" i="3"/>
  <c r="GP25" i="3"/>
  <c r="VP16" i="3"/>
  <c r="AM31" i="3"/>
  <c r="AM21" i="3"/>
  <c r="AM12" i="3"/>
  <c r="EU39" i="3"/>
  <c r="AN24" i="3"/>
  <c r="AN31" i="3"/>
  <c r="AN20" i="3"/>
  <c r="AN26" i="3"/>
  <c r="AJA18" i="3"/>
  <c r="UF35" i="3"/>
  <c r="OQ38" i="3"/>
  <c r="LO42" i="3"/>
  <c r="AFP24" i="3"/>
  <c r="AJA15" i="3"/>
  <c r="AJA27" i="3"/>
  <c r="AM30" i="3"/>
  <c r="JV19" i="3"/>
  <c r="JU17" i="3"/>
  <c r="JU29" i="3"/>
  <c r="GV22" i="3"/>
  <c r="GV34" i="3"/>
  <c r="ACG15" i="3"/>
  <c r="ACG37" i="3"/>
  <c r="SK23" i="3"/>
  <c r="SK12" i="3"/>
  <c r="QO33" i="3"/>
  <c r="QN30" i="3"/>
  <c r="AFM27" i="3"/>
  <c r="AEG37" i="3"/>
  <c r="AEG33" i="3"/>
  <c r="AEF42" i="3"/>
  <c r="ACK23" i="3"/>
  <c r="ACK20" i="3"/>
  <c r="VP24" i="3"/>
  <c r="LO14" i="3"/>
  <c r="V16" i="3"/>
  <c r="OQ30" i="3"/>
  <c r="BT21" i="3"/>
  <c r="DH24" i="3"/>
  <c r="DH17" i="3"/>
  <c r="JG23" i="3"/>
  <c r="JF23" i="3"/>
  <c r="NB24" i="3"/>
  <c r="NB21" i="3"/>
  <c r="AAC27" i="3"/>
  <c r="AAB23" i="3"/>
  <c r="QE35" i="3"/>
  <c r="QE12" i="3"/>
  <c r="WZ35" i="3"/>
  <c r="WZ19" i="3"/>
  <c r="AR42" i="3"/>
  <c r="AN38" i="3"/>
  <c r="AN25" i="3"/>
  <c r="AN28" i="3"/>
  <c r="AN13" i="3"/>
  <c r="AJA13" i="3"/>
  <c r="AJA16" i="3"/>
  <c r="AJA33" i="3"/>
  <c r="AJA39" i="3"/>
  <c r="AJU32" i="3"/>
  <c r="AJU30" i="3"/>
  <c r="AJR39" i="3"/>
  <c r="AJR14" i="3"/>
  <c r="AJR29" i="3"/>
  <c r="AM23" i="3"/>
  <c r="JV22" i="3"/>
  <c r="JU35" i="3"/>
  <c r="GV20" i="3"/>
  <c r="ACG33" i="3"/>
  <c r="ACF40" i="3"/>
  <c r="SZ12" i="3"/>
  <c r="PU36" i="3"/>
  <c r="AU23" i="3"/>
  <c r="ADQ21" i="3"/>
  <c r="JA16" i="3"/>
  <c r="UF32" i="3"/>
  <c r="QO20" i="3"/>
  <c r="QO41" i="3"/>
  <c r="AFM29" i="3"/>
  <c r="AEG21" i="3"/>
  <c r="ACJ30" i="3"/>
  <c r="VP18" i="3"/>
  <c r="XA13" i="3"/>
  <c r="SB12" i="3"/>
  <c r="YF36" i="3"/>
  <c r="QE25" i="3"/>
  <c r="LN22" i="3"/>
  <c r="AFQ21" i="3"/>
  <c r="AGG20" i="3"/>
  <c r="ADT40" i="3"/>
  <c r="AAB16" i="3"/>
  <c r="XQ15" i="3"/>
  <c r="WK17" i="3"/>
  <c r="JF29" i="3"/>
  <c r="OP12" i="3"/>
  <c r="GV29" i="3"/>
  <c r="GV26" i="3"/>
  <c r="GV16" i="3"/>
  <c r="JV30" i="3"/>
  <c r="JU12" i="3"/>
  <c r="JV29" i="3"/>
  <c r="JU31" i="3"/>
  <c r="ACK39" i="3"/>
  <c r="ACJ28" i="3"/>
  <c r="ACJ27" i="3"/>
  <c r="AEG30" i="3"/>
  <c r="AEF36" i="3"/>
  <c r="AEF28" i="3"/>
  <c r="AEF23" i="3"/>
  <c r="AFL13" i="3"/>
  <c r="AFL18" i="3"/>
  <c r="AFL25" i="3"/>
  <c r="AFM40" i="3"/>
  <c r="QN21" i="3"/>
  <c r="QO40" i="3"/>
  <c r="QN20" i="3"/>
  <c r="QO12" i="3"/>
  <c r="SJ22" i="3"/>
  <c r="SJ42" i="3"/>
  <c r="SJ34" i="3"/>
  <c r="UF14" i="3"/>
  <c r="UG33" i="3"/>
  <c r="UF24" i="3"/>
  <c r="ACF27" i="3"/>
  <c r="ACF14" i="3"/>
  <c r="ACF35" i="3"/>
  <c r="ACG36" i="3"/>
  <c r="ACF28" i="3"/>
  <c r="AGW22" i="3"/>
  <c r="AGW28" i="3"/>
  <c r="W15" i="3"/>
  <c r="W33" i="3"/>
  <c r="BD37" i="3"/>
  <c r="BA10" i="3"/>
  <c r="CY39" i="3"/>
  <c r="CY16" i="3"/>
  <c r="CY15" i="3"/>
  <c r="FN17" i="3"/>
  <c r="FN33" i="3"/>
  <c r="GZ26" i="3"/>
  <c r="GZ15" i="3"/>
  <c r="LN39" i="3"/>
  <c r="LO22" i="3"/>
  <c r="OP20" i="3"/>
  <c r="OQ24" i="3"/>
  <c r="RM12" i="3"/>
  <c r="RM28" i="3"/>
  <c r="AEJ39" i="3"/>
  <c r="AEJ17" i="3"/>
  <c r="AFP23" i="3"/>
  <c r="AFP31" i="3"/>
  <c r="AJP30" i="3"/>
  <c r="AL12" i="3"/>
  <c r="VP33" i="3"/>
  <c r="VP15" i="3"/>
  <c r="VP14" i="3"/>
  <c r="VQ17" i="3"/>
  <c r="VQ31" i="3"/>
  <c r="VQ19" i="3"/>
  <c r="VP28" i="3"/>
  <c r="VQ26" i="3"/>
  <c r="VQ41" i="3"/>
  <c r="VQ20" i="3"/>
  <c r="VP37" i="3"/>
  <c r="VQ32" i="3"/>
  <c r="VQ42" i="3"/>
  <c r="VQ28" i="3"/>
  <c r="VQ36" i="3"/>
  <c r="VQ33" i="3"/>
  <c r="AEW39" i="3"/>
  <c r="AEV39" i="3"/>
  <c r="AEV42" i="3"/>
  <c r="AEV25" i="3"/>
  <c r="AEV18" i="3"/>
  <c r="AEW32" i="3"/>
  <c r="AEW14" i="3"/>
  <c r="AEW12" i="3"/>
  <c r="AEV29" i="3"/>
  <c r="AEW29" i="3"/>
  <c r="AEW20" i="3"/>
  <c r="AEW16" i="3"/>
  <c r="AEV15" i="3"/>
  <c r="AEV14" i="3"/>
  <c r="AEW36" i="3"/>
  <c r="AEV40" i="3"/>
  <c r="AEV34" i="3"/>
  <c r="AEW22" i="3"/>
  <c r="AEV24" i="3"/>
  <c r="AEV31" i="3"/>
  <c r="AEV17" i="3"/>
  <c r="AEW27" i="3"/>
  <c r="AEV41" i="3"/>
  <c r="AEV22" i="3"/>
  <c r="AEW42" i="3"/>
  <c r="AEW18" i="3"/>
  <c r="IW27" i="3"/>
  <c r="IW42" i="3"/>
  <c r="SZ13" i="3"/>
  <c r="SZ24" i="3"/>
  <c r="SZ30" i="3"/>
  <c r="SZ19" i="3"/>
  <c r="TA14" i="3"/>
  <c r="TA40" i="3"/>
  <c r="AES35" i="3"/>
  <c r="AER32" i="3"/>
  <c r="AES18" i="3"/>
  <c r="AER26" i="3"/>
  <c r="AES33" i="3"/>
  <c r="AES31" i="3"/>
  <c r="AES39" i="3"/>
  <c r="AER13" i="3"/>
  <c r="AES21" i="3"/>
  <c r="AES16" i="3"/>
  <c r="AER17" i="3"/>
  <c r="AER35" i="3"/>
  <c r="AER38" i="3"/>
  <c r="AES40" i="3"/>
  <c r="AES25" i="3"/>
  <c r="AER25" i="3"/>
  <c r="AER16" i="3"/>
  <c r="AER30" i="3"/>
  <c r="AER40" i="3"/>
  <c r="AER18" i="3"/>
  <c r="AES36" i="3"/>
  <c r="AES17" i="3"/>
  <c r="XQ38" i="3"/>
  <c r="XP38" i="3"/>
  <c r="XP27" i="3"/>
  <c r="XP12" i="3"/>
  <c r="XP37" i="3"/>
  <c r="XQ35" i="3"/>
  <c r="XP20" i="3"/>
  <c r="XQ28" i="3"/>
  <c r="XQ26" i="3"/>
  <c r="XP17" i="3"/>
  <c r="XP39" i="3"/>
  <c r="XQ39" i="3"/>
  <c r="XQ19" i="3"/>
  <c r="XP33" i="3"/>
  <c r="XQ36" i="3"/>
  <c r="XQ25" i="3"/>
  <c r="XQ34" i="3"/>
  <c r="XQ37" i="3"/>
  <c r="XP16" i="3"/>
  <c r="XQ27" i="3"/>
  <c r="XP28" i="3"/>
  <c r="XP32" i="3"/>
  <c r="XP18" i="3"/>
  <c r="XQ42" i="3"/>
  <c r="XP31" i="3"/>
  <c r="XQ31" i="3"/>
  <c r="XQ12" i="3"/>
  <c r="XP42" i="3"/>
  <c r="XQ21" i="3"/>
  <c r="ABZ27" i="3"/>
  <c r="ABZ35" i="3"/>
  <c r="ABZ37" i="3"/>
  <c r="ABZ15" i="3"/>
  <c r="ABX39" i="3"/>
  <c r="ABW10" i="3"/>
  <c r="ABX10" i="3"/>
  <c r="ABZ40" i="3"/>
  <c r="ABZ34" i="3"/>
  <c r="ABZ29" i="3"/>
  <c r="ABZ23" i="3"/>
  <c r="ABZ41" i="3"/>
  <c r="ABZ19" i="3"/>
  <c r="UO23" i="3"/>
  <c r="UN16" i="3"/>
  <c r="UN42" i="3"/>
  <c r="UO30" i="3"/>
  <c r="UO35" i="3"/>
  <c r="UO31" i="3"/>
  <c r="UN34" i="3"/>
  <c r="UN25" i="3"/>
  <c r="UN39" i="3"/>
  <c r="UO32" i="3"/>
  <c r="UO20" i="3"/>
  <c r="UN21" i="3"/>
  <c r="UO29" i="3"/>
  <c r="UN18" i="3"/>
  <c r="UO12" i="3"/>
  <c r="UO36" i="3"/>
  <c r="UN40" i="3"/>
  <c r="UN30" i="3"/>
  <c r="UN15" i="3"/>
  <c r="UO13" i="3"/>
  <c r="UN17" i="3"/>
  <c r="UO16" i="3"/>
  <c r="UN28" i="3"/>
  <c r="UN31" i="3"/>
  <c r="UO18" i="3"/>
  <c r="UN38" i="3"/>
  <c r="UO40" i="3"/>
  <c r="UO14" i="3"/>
  <c r="UO33" i="3"/>
  <c r="UO26" i="3"/>
  <c r="DD41" i="3"/>
  <c r="DD34" i="3"/>
  <c r="DD12" i="3"/>
  <c r="DD31" i="3"/>
  <c r="DD13" i="3"/>
  <c r="FW30" i="3"/>
  <c r="FW23" i="3"/>
  <c r="FW33" i="3"/>
  <c r="FV33" i="3"/>
  <c r="CI22" i="3"/>
  <c r="AHY39" i="3"/>
  <c r="AHY14" i="3"/>
  <c r="AHY33" i="3"/>
  <c r="AHY41" i="3"/>
  <c r="AHY25" i="3"/>
  <c r="AHY30" i="3"/>
  <c r="AHY32" i="3"/>
  <c r="AHY36" i="3"/>
  <c r="AHY40" i="3"/>
  <c r="AHY28" i="3"/>
  <c r="AHY19" i="3"/>
  <c r="AHY23" i="3"/>
  <c r="AJV32" i="3"/>
  <c r="AJV14" i="3"/>
  <c r="AJV16" i="3"/>
  <c r="AJT16" i="3"/>
  <c r="AJV42" i="3"/>
  <c r="AJV24" i="3"/>
  <c r="AJT31" i="3"/>
  <c r="DP41" i="3"/>
  <c r="DP23" i="3"/>
  <c r="DM11" i="3"/>
  <c r="DN11" i="3"/>
  <c r="DP42" i="3"/>
  <c r="DP14" i="3"/>
  <c r="DP31" i="3"/>
  <c r="DP29" i="3"/>
  <c r="DP13" i="3"/>
  <c r="GL27" i="3"/>
  <c r="GL29" i="3"/>
  <c r="GL31" i="3"/>
  <c r="GL18" i="3"/>
  <c r="GL28" i="3"/>
  <c r="GL13" i="3"/>
  <c r="GL33" i="3"/>
  <c r="GL34" i="3"/>
  <c r="FJ37" i="3"/>
  <c r="FJ35" i="3"/>
  <c r="FJ20" i="3"/>
  <c r="FJ12" i="3"/>
  <c r="FJ34" i="3"/>
  <c r="FJ13" i="3"/>
  <c r="FJ27" i="3"/>
  <c r="FJ14" i="3"/>
  <c r="FJ36" i="3"/>
  <c r="FJ26" i="3"/>
  <c r="FJ31" i="3"/>
  <c r="FJ23" i="3"/>
  <c r="FJ15" i="3"/>
  <c r="FJ40" i="3"/>
  <c r="FJ24" i="3"/>
  <c r="JB37" i="3"/>
  <c r="JA21" i="3"/>
  <c r="JA26" i="3"/>
  <c r="JB40" i="3"/>
  <c r="JA24" i="3"/>
  <c r="JB18" i="3"/>
  <c r="JB36" i="3"/>
  <c r="JA42" i="3"/>
  <c r="JB32" i="3"/>
  <c r="JB14" i="3"/>
  <c r="JB17" i="3"/>
  <c r="JA33" i="3"/>
  <c r="JB26" i="3"/>
  <c r="JB19" i="3"/>
  <c r="JB24" i="3"/>
  <c r="JB27" i="3"/>
  <c r="JB33" i="3"/>
  <c r="JB42" i="3"/>
  <c r="JA18" i="3"/>
  <c r="JB35" i="3"/>
  <c r="JA17" i="3"/>
  <c r="JB21" i="3"/>
  <c r="JA13" i="3"/>
  <c r="JB34" i="3"/>
  <c r="JA40" i="3"/>
  <c r="JA32" i="3"/>
  <c r="ADP20" i="3"/>
  <c r="ADQ18" i="3"/>
  <c r="ADQ19" i="3"/>
  <c r="ADP40" i="3"/>
  <c r="ADQ26" i="3"/>
  <c r="ADP39" i="3"/>
  <c r="ADP22" i="3"/>
  <c r="ADQ12" i="3"/>
  <c r="ADP17" i="3"/>
  <c r="ADP34" i="3"/>
  <c r="ADQ42" i="3"/>
  <c r="ADQ16" i="3"/>
  <c r="ADQ17" i="3"/>
  <c r="ADP25" i="3"/>
  <c r="ADQ13" i="3"/>
  <c r="ADP18" i="3"/>
  <c r="ADQ35" i="3"/>
  <c r="ADP28" i="3"/>
  <c r="ADP21" i="3"/>
  <c r="ADP14" i="3"/>
  <c r="ADQ33" i="3"/>
  <c r="ADQ41" i="3"/>
  <c r="ADP37" i="3"/>
  <c r="ADQ32" i="3"/>
  <c r="ADQ27" i="3"/>
  <c r="AU30" i="3"/>
  <c r="AU27" i="3"/>
  <c r="AU37" i="3"/>
  <c r="AU31" i="3"/>
  <c r="AU25" i="3"/>
  <c r="AU15" i="3"/>
  <c r="AU18" i="3"/>
  <c r="AU17" i="3"/>
  <c r="AU20" i="3"/>
  <c r="AU24" i="3"/>
  <c r="AU12" i="3"/>
  <c r="PT39" i="3"/>
  <c r="PT37" i="3"/>
  <c r="PU20" i="3"/>
  <c r="PT36" i="3"/>
  <c r="PU28" i="3"/>
  <c r="PU19" i="3"/>
  <c r="PU23" i="3"/>
  <c r="PU13" i="3"/>
  <c r="PT40" i="3"/>
  <c r="PT26" i="3"/>
  <c r="PU12" i="3"/>
  <c r="PT18" i="3"/>
  <c r="PU37" i="3"/>
  <c r="PT13" i="3"/>
  <c r="PT19" i="3"/>
  <c r="PT34" i="3"/>
  <c r="PT31" i="3"/>
  <c r="PU32" i="3"/>
  <c r="PT41" i="3"/>
  <c r="PT14" i="3"/>
  <c r="PU24" i="3"/>
  <c r="PT25" i="3"/>
  <c r="PU27" i="3"/>
  <c r="PU25" i="3"/>
  <c r="PT27" i="3"/>
  <c r="AHU34" i="3"/>
  <c r="AHU18" i="3"/>
  <c r="YW39" i="3"/>
  <c r="YV20" i="3"/>
  <c r="YW36" i="3"/>
  <c r="YW32" i="3"/>
  <c r="YW15" i="3"/>
  <c r="YW22" i="3"/>
  <c r="YW40" i="3"/>
  <c r="YV24" i="3"/>
  <c r="YV42" i="3"/>
  <c r="YV15" i="3"/>
  <c r="YW30" i="3"/>
  <c r="YV35" i="3"/>
  <c r="YV14" i="3"/>
  <c r="YV27" i="3"/>
  <c r="YV21" i="3"/>
  <c r="YV41" i="3"/>
  <c r="YW35" i="3"/>
  <c r="YW26" i="3"/>
  <c r="YV25" i="3"/>
  <c r="YV19" i="3"/>
  <c r="YW14" i="3"/>
  <c r="YV37" i="3"/>
  <c r="YW12" i="3"/>
  <c r="YV29" i="3"/>
  <c r="YV33" i="3"/>
  <c r="YW29" i="3"/>
  <c r="YW42" i="3"/>
  <c r="AAR38" i="3"/>
  <c r="AAR36" i="3"/>
  <c r="AAR32" i="3"/>
  <c r="AAS14" i="3"/>
  <c r="AAR15" i="3"/>
  <c r="AAS12" i="3"/>
  <c r="AAS26" i="3"/>
  <c r="AAS32" i="3"/>
  <c r="AAS17" i="3"/>
  <c r="AAS18" i="3"/>
  <c r="AAS19" i="3"/>
  <c r="AAS41" i="3"/>
  <c r="AAS34" i="3"/>
  <c r="AAS28" i="3"/>
  <c r="AAR28" i="3"/>
  <c r="AAS25" i="3"/>
  <c r="AAR39" i="3"/>
  <c r="AAS30" i="3"/>
  <c r="AAS31" i="3"/>
  <c r="AAS37" i="3"/>
  <c r="AAR13" i="3"/>
  <c r="AAR33" i="3"/>
  <c r="AAR25" i="3"/>
  <c r="AAR21" i="3"/>
  <c r="AAR14" i="3"/>
  <c r="AAR18" i="3"/>
  <c r="AAS16" i="3"/>
  <c r="AAR42" i="3"/>
  <c r="AAR16" i="3"/>
  <c r="ADU28" i="3"/>
  <c r="ADT26" i="3"/>
  <c r="ADU22" i="3"/>
  <c r="ADT37" i="3"/>
  <c r="ADU36" i="3"/>
  <c r="ADT15" i="3"/>
  <c r="ADU17" i="3"/>
  <c r="ADU26" i="3"/>
  <c r="ADT38" i="3"/>
  <c r="ADT17" i="3"/>
  <c r="ADU18" i="3"/>
  <c r="ADU27" i="3"/>
  <c r="ADU32" i="3"/>
  <c r="ADU23" i="3"/>
  <c r="ADT23" i="3"/>
  <c r="ADU33" i="3"/>
  <c r="ADT29" i="3"/>
  <c r="ADU12" i="3"/>
  <c r="ADT20" i="3"/>
  <c r="ADT32" i="3"/>
  <c r="ADT34" i="3"/>
  <c r="ADT13" i="3"/>
  <c r="ADU37" i="3"/>
  <c r="ADU39" i="3"/>
  <c r="ADT14" i="3"/>
  <c r="ADT30" i="3"/>
  <c r="ADT31" i="3"/>
  <c r="AEZ34" i="3"/>
  <c r="AFA14" i="3"/>
  <c r="AEZ31" i="3"/>
  <c r="AFA40" i="3"/>
  <c r="AFA28" i="3"/>
  <c r="AEZ42" i="3"/>
  <c r="AFA36" i="3"/>
  <c r="AFA17" i="3"/>
  <c r="AEZ21" i="3"/>
  <c r="AEZ40" i="3"/>
  <c r="AEZ22" i="3"/>
  <c r="AFA31" i="3"/>
  <c r="AFA19" i="3"/>
  <c r="AEZ25" i="3"/>
  <c r="AFA37" i="3"/>
  <c r="AEZ38" i="3"/>
  <c r="AEZ27" i="3"/>
  <c r="AEZ23" i="3"/>
  <c r="AEZ30" i="3"/>
  <c r="AEZ14" i="3"/>
  <c r="AFA18" i="3"/>
  <c r="AFA22" i="3"/>
  <c r="AEZ37" i="3"/>
  <c r="AFA34" i="3"/>
  <c r="AFA15" i="3"/>
  <c r="AEZ17" i="3"/>
  <c r="AFA23" i="3"/>
  <c r="AFA21" i="3"/>
  <c r="AGG29" i="3"/>
  <c r="AGG35" i="3"/>
  <c r="AGG18" i="3"/>
  <c r="AGG42" i="3"/>
  <c r="AGG31" i="3"/>
  <c r="AGF34" i="3"/>
  <c r="AGG23" i="3"/>
  <c r="AGG12" i="3"/>
  <c r="AGF22" i="3"/>
  <c r="AGG27" i="3"/>
  <c r="AGF14" i="3"/>
  <c r="AGF38" i="3"/>
  <c r="AGF12" i="3"/>
  <c r="AGG21" i="3"/>
  <c r="AGF25" i="3"/>
  <c r="AGF13" i="3"/>
  <c r="AGG24" i="3"/>
  <c r="AGG28" i="3"/>
  <c r="AGF39" i="3"/>
  <c r="AGF20" i="3"/>
  <c r="AGG25" i="3"/>
  <c r="SB34" i="3"/>
  <c r="SC22" i="3"/>
  <c r="SB42" i="3"/>
  <c r="SB25" i="3"/>
  <c r="SC28" i="3"/>
  <c r="SC14" i="3"/>
  <c r="SC42" i="3"/>
  <c r="SC33" i="3"/>
  <c r="SC38" i="3"/>
  <c r="SB14" i="3"/>
  <c r="SC17" i="3"/>
  <c r="SC36" i="3"/>
  <c r="SB41" i="3"/>
  <c r="SB30" i="3"/>
  <c r="SC25" i="3"/>
  <c r="SC15" i="3"/>
  <c r="SB32" i="3"/>
  <c r="SC20" i="3"/>
  <c r="SC32" i="3"/>
  <c r="SC30" i="3"/>
  <c r="SB26" i="3"/>
  <c r="SB22" i="3"/>
  <c r="SB20" i="3"/>
  <c r="SC26" i="3"/>
  <c r="SB33" i="3"/>
  <c r="SB17" i="3"/>
  <c r="SC12" i="3"/>
  <c r="TI17" i="3"/>
  <c r="VT30" i="3"/>
  <c r="VT42" i="3"/>
  <c r="VU30" i="3"/>
  <c r="VU35" i="3"/>
  <c r="VU37" i="3"/>
  <c r="VT19" i="3"/>
  <c r="VU39" i="3"/>
  <c r="VT31" i="3"/>
  <c r="VT37" i="3"/>
  <c r="VT16" i="3"/>
  <c r="VU36" i="3"/>
  <c r="VT40" i="3"/>
  <c r="VT38" i="3"/>
  <c r="VU19" i="3"/>
  <c r="VU16" i="3"/>
  <c r="VU27" i="3"/>
  <c r="VT13" i="3"/>
  <c r="VU13" i="3"/>
  <c r="VT23" i="3"/>
  <c r="VT28" i="3"/>
  <c r="VU22" i="3"/>
  <c r="VU33" i="3"/>
  <c r="VU42" i="3"/>
  <c r="YG33" i="3"/>
  <c r="YG34" i="3"/>
  <c r="YG32" i="3"/>
  <c r="YG12" i="3"/>
  <c r="YF25" i="3"/>
  <c r="YG29" i="3"/>
  <c r="YG17" i="3"/>
  <c r="YG16" i="3"/>
  <c r="YG37" i="3"/>
  <c r="YF26" i="3"/>
  <c r="YF34" i="3"/>
  <c r="YF17" i="3"/>
  <c r="YG20" i="3"/>
  <c r="YF33" i="3"/>
  <c r="YF35" i="3"/>
  <c r="YF27" i="3"/>
  <c r="YF32" i="3"/>
  <c r="YF31" i="3"/>
  <c r="YF29" i="3"/>
  <c r="YF30" i="3"/>
  <c r="YF42" i="3"/>
  <c r="YF39" i="3"/>
  <c r="YG30" i="3"/>
  <c r="YF24" i="3"/>
  <c r="YF23" i="3"/>
  <c r="AHX17" i="3"/>
  <c r="AHY12" i="3"/>
  <c r="AHY18" i="3"/>
  <c r="AHY20" i="3"/>
  <c r="AHY13" i="3"/>
  <c r="AHY17" i="3"/>
  <c r="AL20" i="3"/>
  <c r="AJV37" i="3"/>
  <c r="AJV30" i="3"/>
  <c r="AJS11" i="3"/>
  <c r="AJT11" i="3"/>
  <c r="VQ22" i="3"/>
  <c r="TA22" i="3"/>
  <c r="PT35" i="3"/>
  <c r="PU15" i="3"/>
  <c r="AU36" i="3"/>
  <c r="AEW37" i="3"/>
  <c r="AEV35" i="3"/>
  <c r="ADQ25" i="3"/>
  <c r="ADQ22" i="3"/>
  <c r="JA28" i="3"/>
  <c r="JA39" i="3"/>
  <c r="GL22" i="3"/>
  <c r="AER29" i="3"/>
  <c r="VP27" i="3"/>
  <c r="SB23" i="3"/>
  <c r="SC31" i="3"/>
  <c r="YF28" i="3"/>
  <c r="YF12" i="3"/>
  <c r="VU18" i="3"/>
  <c r="QE36" i="3"/>
  <c r="AGF21" i="3"/>
  <c r="AGG16" i="3"/>
  <c r="AEZ19" i="3"/>
  <c r="AEZ39" i="3"/>
  <c r="ADU35" i="3"/>
  <c r="ABZ32" i="3"/>
  <c r="AAS24" i="3"/>
  <c r="AAS21" i="3"/>
  <c r="AAC22" i="3"/>
  <c r="YW28" i="3"/>
  <c r="YV39" i="3"/>
  <c r="XQ17" i="3"/>
  <c r="WJ16" i="3"/>
  <c r="NC24" i="3"/>
  <c r="UN27" i="3"/>
  <c r="UN36" i="3"/>
  <c r="DN17" i="3"/>
  <c r="DO37" i="3"/>
  <c r="DO25" i="3"/>
  <c r="DO32" i="3"/>
  <c r="DT14" i="3"/>
  <c r="DR38" i="3"/>
  <c r="DT32" i="3"/>
  <c r="AAJ18" i="3"/>
  <c r="AAK28" i="3"/>
  <c r="AAJ40" i="3"/>
  <c r="DF38" i="3"/>
  <c r="DH18" i="3"/>
  <c r="DH14" i="3"/>
  <c r="DH12" i="3"/>
  <c r="DH35" i="3"/>
  <c r="DH20" i="3"/>
  <c r="DH27" i="3"/>
  <c r="DH21" i="3"/>
  <c r="DH19" i="3"/>
  <c r="DH22" i="3"/>
  <c r="DH30" i="3"/>
  <c r="DH25" i="3"/>
  <c r="DH32" i="3"/>
  <c r="DH31" i="3"/>
  <c r="RE17" i="3"/>
  <c r="RE23" i="3"/>
  <c r="RE26" i="3"/>
  <c r="RD23" i="3"/>
  <c r="RD34" i="3"/>
  <c r="RD14" i="3"/>
  <c r="RE35" i="3"/>
  <c r="RE34" i="3"/>
  <c r="RD36" i="3"/>
  <c r="RD32" i="3"/>
  <c r="EF34" i="3"/>
  <c r="EF21" i="3"/>
  <c r="EF31" i="3"/>
  <c r="EF25" i="3"/>
  <c r="EF35" i="3"/>
  <c r="EF28" i="3"/>
  <c r="EF17" i="3"/>
  <c r="EF39" i="3"/>
  <c r="EF24" i="3"/>
  <c r="EF16" i="3"/>
  <c r="EF30" i="3"/>
  <c r="BK26" i="3"/>
  <c r="BK29" i="3"/>
  <c r="BK18" i="3"/>
  <c r="BK15" i="3"/>
  <c r="BK12" i="3"/>
  <c r="BK13" i="3"/>
  <c r="BK40" i="3"/>
  <c r="BK30" i="3"/>
  <c r="BK24" i="3"/>
  <c r="BK16" i="3"/>
  <c r="JG42" i="3"/>
  <c r="JG28" i="3"/>
  <c r="JF26" i="3"/>
  <c r="JG21" i="3"/>
  <c r="JG17" i="3"/>
  <c r="JG16" i="3"/>
  <c r="JF25" i="3"/>
  <c r="JG35" i="3"/>
  <c r="JG13" i="3"/>
  <c r="JF15" i="3"/>
  <c r="JF32" i="3"/>
  <c r="JG12" i="3"/>
  <c r="JF33" i="3"/>
  <c r="JG36" i="3"/>
  <c r="JF12" i="3"/>
  <c r="JF30" i="3"/>
  <c r="JF19" i="3"/>
  <c r="JF38" i="3"/>
  <c r="JF13" i="3"/>
  <c r="JG19" i="3"/>
  <c r="JG20" i="3"/>
  <c r="JG14" i="3"/>
  <c r="NB39" i="3"/>
  <c r="NB38" i="3"/>
  <c r="NB28" i="3"/>
  <c r="NC17" i="3"/>
  <c r="NC19" i="3"/>
  <c r="NB40" i="3"/>
  <c r="NC13" i="3"/>
  <c r="NC36" i="3"/>
  <c r="NB25" i="3"/>
  <c r="NB30" i="3"/>
  <c r="NC32" i="3"/>
  <c r="NC12" i="3"/>
  <c r="NC15" i="3"/>
  <c r="NC23" i="3"/>
  <c r="NB26" i="3"/>
  <c r="NC37" i="3"/>
  <c r="NC27" i="3"/>
  <c r="NC28" i="3"/>
  <c r="NB23" i="3"/>
  <c r="NB41" i="3"/>
  <c r="NC16" i="3"/>
  <c r="NB27" i="3"/>
  <c r="NB20" i="3"/>
  <c r="NC41" i="3"/>
  <c r="NB32" i="3"/>
  <c r="NC29" i="3"/>
  <c r="NC25" i="3"/>
  <c r="WK39" i="3"/>
  <c r="WK42" i="3"/>
  <c r="WK29" i="3"/>
  <c r="WK15" i="3"/>
  <c r="WJ22" i="3"/>
  <c r="WJ35" i="3"/>
  <c r="WK12" i="3"/>
  <c r="WK25" i="3"/>
  <c r="WK23" i="3"/>
  <c r="WJ20" i="3"/>
  <c r="WK34" i="3"/>
  <c r="WJ42" i="3"/>
  <c r="WJ26" i="3"/>
  <c r="WK35" i="3"/>
  <c r="WJ41" i="3"/>
  <c r="WJ39" i="3"/>
  <c r="WK33" i="3"/>
  <c r="WJ32" i="3"/>
  <c r="WK30" i="3"/>
  <c r="WK27" i="3"/>
  <c r="WJ12" i="3"/>
  <c r="WJ31" i="3"/>
  <c r="WK14" i="3"/>
  <c r="WJ34" i="3"/>
  <c r="WK16" i="3"/>
  <c r="WK18" i="3"/>
  <c r="WK21" i="3"/>
  <c r="WJ13" i="3"/>
  <c r="AAC30" i="3"/>
  <c r="AAC28" i="3"/>
  <c r="AAC23" i="3"/>
  <c r="AAB20" i="3"/>
  <c r="AAB19" i="3"/>
  <c r="AAB13" i="3"/>
  <c r="AAB35" i="3"/>
  <c r="AAC42" i="3"/>
  <c r="AAC26" i="3"/>
  <c r="AAC25" i="3"/>
  <c r="AAB31" i="3"/>
  <c r="AAB41" i="3"/>
  <c r="AAB18" i="3"/>
  <c r="AAB15" i="3"/>
  <c r="AAC39" i="3"/>
  <c r="AAC24" i="3"/>
  <c r="AAC35" i="3"/>
  <c r="AAC18" i="3"/>
  <c r="AAC17" i="3"/>
  <c r="AAC37" i="3"/>
  <c r="AAB40" i="3"/>
  <c r="AAC40" i="3"/>
  <c r="AAC13" i="3"/>
  <c r="AAB30" i="3"/>
  <c r="AAC19" i="3"/>
  <c r="AAB12" i="3"/>
  <c r="QD27" i="3"/>
  <c r="QE21" i="3"/>
  <c r="QD15" i="3"/>
  <c r="QD20" i="3"/>
  <c r="QE28" i="3"/>
  <c r="QE17" i="3"/>
  <c r="QD23" i="3"/>
  <c r="QD16" i="3"/>
  <c r="QE20" i="3"/>
  <c r="QE27" i="3"/>
  <c r="QE29" i="3"/>
  <c r="QE14" i="3"/>
  <c r="QD18" i="3"/>
  <c r="QE13" i="3"/>
  <c r="QD35" i="3"/>
  <c r="QE23" i="3"/>
  <c r="QE42" i="3"/>
  <c r="QD36" i="3"/>
  <c r="QD32" i="3"/>
  <c r="QD40" i="3"/>
  <c r="QD41" i="3"/>
  <c r="QD34" i="3"/>
  <c r="QE30" i="3"/>
  <c r="QD42" i="3"/>
  <c r="QD26" i="3"/>
  <c r="QE18" i="3"/>
  <c r="WZ38" i="3"/>
  <c r="XA29" i="3"/>
  <c r="WZ41" i="3"/>
  <c r="WZ23" i="3"/>
  <c r="WZ28" i="3"/>
  <c r="XA19" i="3"/>
  <c r="XA28" i="3"/>
  <c r="WZ33" i="3"/>
  <c r="XA16" i="3"/>
  <c r="WZ39" i="3"/>
  <c r="WZ16" i="3"/>
  <c r="XA40" i="3"/>
  <c r="WZ34" i="3"/>
  <c r="WZ14" i="3"/>
  <c r="XA26" i="3"/>
  <c r="WZ36" i="3"/>
  <c r="XA15" i="3"/>
  <c r="XA17" i="3"/>
  <c r="WZ18" i="3"/>
  <c r="WZ37" i="3"/>
  <c r="WZ17" i="3"/>
  <c r="XA42" i="3"/>
  <c r="WZ31" i="3"/>
  <c r="WZ22" i="3"/>
  <c r="XA34" i="3"/>
  <c r="XA24" i="3"/>
  <c r="WZ12" i="3"/>
  <c r="AHY27" i="3"/>
  <c r="AHY35" i="3"/>
  <c r="AHY37" i="3"/>
  <c r="AHY38" i="3"/>
  <c r="AL27" i="3"/>
  <c r="AL14" i="3"/>
  <c r="AJV40" i="3"/>
  <c r="AJV23" i="3"/>
  <c r="AJV36" i="3"/>
  <c r="DT20" i="3"/>
  <c r="DP37" i="3"/>
  <c r="VQ34" i="3"/>
  <c r="TA17" i="3"/>
  <c r="RD18" i="3"/>
  <c r="PT15" i="3"/>
  <c r="PU26" i="3"/>
  <c r="DE10" i="3"/>
  <c r="DF39" i="3"/>
  <c r="AU40" i="3"/>
  <c r="AEV28" i="3"/>
  <c r="AEW23" i="3"/>
  <c r="ADP36" i="3"/>
  <c r="ADP41" i="3"/>
  <c r="EF20" i="3"/>
  <c r="JA23" i="3"/>
  <c r="JB39" i="3"/>
  <c r="AFY20" i="3"/>
  <c r="AER24" i="3"/>
  <c r="VP32" i="3"/>
  <c r="VP20" i="3"/>
  <c r="XA20" i="3"/>
  <c r="XA22" i="3"/>
  <c r="SB28" i="3"/>
  <c r="SB27" i="3"/>
  <c r="YG24" i="3"/>
  <c r="YG26" i="3"/>
  <c r="VT12" i="3"/>
  <c r="QE37" i="3"/>
  <c r="QE39" i="3"/>
  <c r="AGF41" i="3"/>
  <c r="AGF28" i="3"/>
  <c r="AEZ32" i="3"/>
  <c r="ADT36" i="3"/>
  <c r="ADU19" i="3"/>
  <c r="ABZ33" i="3"/>
  <c r="AAR31" i="3"/>
  <c r="AAS40" i="3"/>
  <c r="AAC20" i="3"/>
  <c r="AAC29" i="3"/>
  <c r="YW16" i="3"/>
  <c r="XP13" i="3"/>
  <c r="XQ22" i="3"/>
  <c r="WJ24" i="3"/>
  <c r="WJ40" i="3"/>
  <c r="NC26" i="3"/>
  <c r="NB42" i="3"/>
  <c r="JF18" i="3"/>
  <c r="UN19" i="3"/>
  <c r="WJ38" i="3"/>
  <c r="AN41" i="3"/>
  <c r="AN33" i="3"/>
  <c r="AN27" i="3"/>
  <c r="AN22" i="3"/>
  <c r="AL21" i="3"/>
  <c r="AN30" i="3"/>
  <c r="AJA20" i="3"/>
  <c r="AJA17" i="3"/>
  <c r="AJA24" i="3"/>
  <c r="AL39" i="3"/>
  <c r="AN35" i="3"/>
  <c r="AN34" i="3"/>
  <c r="AN42" i="3"/>
  <c r="AN14" i="3"/>
  <c r="AN17" i="3"/>
  <c r="AL25" i="3"/>
  <c r="AN12" i="3"/>
  <c r="AN18" i="3"/>
  <c r="AJA32" i="3"/>
  <c r="AJA21" i="3"/>
  <c r="AJA35" i="3"/>
  <c r="AJA30" i="3"/>
  <c r="AJA14" i="3"/>
  <c r="AJA19" i="3"/>
  <c r="EP18" i="3"/>
  <c r="AM25" i="3"/>
  <c r="AM19" i="3"/>
  <c r="AM37" i="3"/>
  <c r="FW25" i="3"/>
  <c r="FW41" i="3"/>
  <c r="FW21" i="3"/>
  <c r="FW28" i="3"/>
  <c r="FW16" i="3"/>
  <c r="FW32" i="3"/>
  <c r="FW35" i="3"/>
  <c r="FW40" i="3"/>
  <c r="ZX14" i="3"/>
  <c r="ZX19" i="3"/>
  <c r="P28" i="3"/>
  <c r="P17" i="3"/>
  <c r="P36" i="3"/>
  <c r="MR28" i="3"/>
  <c r="ABH16" i="3"/>
  <c r="ABI29" i="3"/>
  <c r="GT39" i="3"/>
  <c r="DT18" i="3"/>
  <c r="DA10" i="3"/>
  <c r="DD16" i="3"/>
  <c r="AM42" i="3"/>
  <c r="AM13" i="3"/>
  <c r="AM40" i="3"/>
  <c r="AM39" i="3"/>
  <c r="FW31" i="3"/>
  <c r="FW26" i="3"/>
  <c r="FV42" i="3"/>
  <c r="JU40" i="3"/>
  <c r="JV32" i="3"/>
  <c r="JV37" i="3"/>
  <c r="JU24" i="3"/>
  <c r="JU15" i="3"/>
  <c r="JU32" i="3"/>
  <c r="JU18" i="3"/>
  <c r="JU42" i="3"/>
  <c r="GV12" i="3"/>
  <c r="GV40" i="3"/>
  <c r="GV21" i="3"/>
  <c r="GV36" i="3"/>
  <c r="QN39" i="3"/>
  <c r="AFL39" i="3"/>
  <c r="AGO35" i="3"/>
  <c r="ACG27" i="3"/>
  <c r="ACG19" i="3"/>
  <c r="ACF34" i="3"/>
  <c r="ACG24" i="3"/>
  <c r="ACG32" i="3"/>
  <c r="ACG30" i="3"/>
  <c r="ACG42" i="3"/>
  <c r="ZY31" i="3"/>
  <c r="EP30" i="3"/>
  <c r="UG15" i="3"/>
  <c r="UG42" i="3"/>
  <c r="UF30" i="3"/>
  <c r="UF25" i="3"/>
  <c r="UG21" i="3"/>
  <c r="SK22" i="3"/>
  <c r="SJ27" i="3"/>
  <c r="SJ20" i="3"/>
  <c r="SK16" i="3"/>
  <c r="QO24" i="3"/>
  <c r="QO19" i="3"/>
  <c r="QO29" i="3"/>
  <c r="QO18" i="3"/>
  <c r="QO27" i="3"/>
  <c r="AFL33" i="3"/>
  <c r="AFL29" i="3"/>
  <c r="AFM30" i="3"/>
  <c r="AFL41" i="3"/>
  <c r="AFL20" i="3"/>
  <c r="AFL32" i="3"/>
  <c r="AEG40" i="3"/>
  <c r="AEG35" i="3"/>
  <c r="AEG27" i="3"/>
  <c r="AEF33" i="3"/>
  <c r="AEF21" i="3"/>
  <c r="AEF39" i="3"/>
  <c r="ACJ22" i="3"/>
  <c r="ACJ26" i="3"/>
  <c r="ACJ12" i="3"/>
  <c r="ACJ32" i="3"/>
  <c r="ACJ17" i="3"/>
  <c r="FN12" i="3"/>
  <c r="FK10" i="3"/>
  <c r="RM31" i="3"/>
  <c r="RM26" i="3"/>
  <c r="LO36" i="3"/>
  <c r="LN17" i="3"/>
  <c r="LO29" i="3"/>
  <c r="LN23" i="3"/>
  <c r="GZ33" i="3"/>
  <c r="BD36" i="3"/>
  <c r="BD35" i="3"/>
  <c r="V15" i="3"/>
  <c r="W32" i="3"/>
  <c r="AFQ27" i="3"/>
  <c r="AFP16" i="3"/>
  <c r="AFQ20" i="3"/>
  <c r="AEK35" i="3"/>
  <c r="AEK36" i="3"/>
  <c r="OP35" i="3"/>
  <c r="OP31" i="3"/>
  <c r="OQ39" i="3"/>
  <c r="BT42" i="3"/>
  <c r="BR39" i="3"/>
  <c r="AGW21" i="3"/>
  <c r="FW20" i="3"/>
  <c r="CI15" i="3"/>
  <c r="CI27" i="3"/>
  <c r="CI18" i="3"/>
  <c r="CI33" i="3"/>
  <c r="CI29" i="3"/>
  <c r="CI37" i="3"/>
  <c r="CI13" i="3"/>
  <c r="CI17" i="3"/>
  <c r="CI25" i="3"/>
  <c r="CI19" i="3"/>
  <c r="CI32" i="3"/>
  <c r="CI36" i="3"/>
  <c r="CI42" i="3"/>
  <c r="CI30" i="3"/>
  <c r="CI40" i="3"/>
  <c r="CI16" i="3"/>
  <c r="CI34" i="3"/>
  <c r="CH42" i="3"/>
  <c r="CI24" i="3"/>
  <c r="CI26" i="3"/>
  <c r="CI23" i="3"/>
  <c r="CI21" i="3"/>
  <c r="CI31" i="3"/>
  <c r="CI28" i="3"/>
  <c r="CH19" i="3"/>
  <c r="CH18" i="3"/>
  <c r="CI20" i="3"/>
  <c r="CI12" i="3"/>
  <c r="CH37" i="3"/>
  <c r="CH31" i="3"/>
  <c r="CI41" i="3"/>
  <c r="CI35" i="3"/>
  <c r="CH26" i="3"/>
  <c r="CH12" i="3"/>
  <c r="CH20" i="3"/>
  <c r="CI14" i="3"/>
  <c r="CH13" i="3"/>
  <c r="DO41" i="3"/>
  <c r="DO19" i="3"/>
  <c r="DO16" i="3"/>
  <c r="DO13" i="3"/>
  <c r="DO15" i="3"/>
  <c r="DO40" i="3"/>
  <c r="DO27" i="3"/>
  <c r="DN30" i="3"/>
  <c r="DO26" i="3"/>
  <c r="DN41" i="3"/>
  <c r="DO35" i="3"/>
  <c r="DN22" i="3"/>
  <c r="DN24" i="3"/>
  <c r="DO33" i="3"/>
  <c r="DO36" i="3"/>
  <c r="DO18" i="3"/>
  <c r="DO17" i="3"/>
  <c r="DO12" i="3"/>
  <c r="DO29" i="3"/>
  <c r="DO42" i="3"/>
  <c r="DO30" i="3"/>
  <c r="DO21" i="3"/>
  <c r="DO31" i="3"/>
  <c r="DO24" i="3"/>
  <c r="DO23" i="3"/>
  <c r="DO22" i="3"/>
  <c r="DD20" i="3"/>
  <c r="DB38" i="3"/>
  <c r="DD30" i="3"/>
  <c r="DD26" i="3"/>
  <c r="DD27" i="3"/>
  <c r="DD25" i="3"/>
  <c r="DB39" i="3"/>
  <c r="DB20" i="3"/>
  <c r="DD19" i="3"/>
  <c r="DD21" i="3"/>
  <c r="DD32" i="3"/>
  <c r="DT34" i="3"/>
  <c r="DT29" i="3"/>
  <c r="DT31" i="3"/>
  <c r="DQ10" i="3"/>
  <c r="DT33" i="3"/>
  <c r="DT26" i="3"/>
  <c r="DT21" i="3"/>
  <c r="DT25" i="3"/>
  <c r="UJ30" i="3"/>
  <c r="UK32" i="3"/>
  <c r="XM40" i="3"/>
  <c r="XL21" i="3"/>
  <c r="XL22" i="3"/>
  <c r="CB30" i="3"/>
  <c r="CB40" i="3"/>
  <c r="JP19" i="3"/>
  <c r="JQ22" i="3"/>
  <c r="ZE17" i="3"/>
  <c r="ZD27" i="3"/>
  <c r="ZE12" i="3"/>
  <c r="AIK36" i="3"/>
  <c r="AIJ19" i="3"/>
  <c r="AIK17" i="3"/>
  <c r="ACV28" i="3"/>
  <c r="ACW23" i="3"/>
  <c r="NV16" i="3"/>
  <c r="NV37" i="3"/>
  <c r="AJI12" i="3"/>
  <c r="AJI15" i="3"/>
  <c r="G20" i="3"/>
  <c r="G31" i="3"/>
  <c r="ZL16" i="3"/>
  <c r="ZL14" i="3"/>
  <c r="ACN36" i="3"/>
  <c r="ACO17" i="3"/>
  <c r="AL32" i="3"/>
  <c r="AL40" i="3"/>
  <c r="AL18" i="3"/>
  <c r="AL41" i="3"/>
  <c r="AL16" i="3"/>
  <c r="F25" i="3"/>
  <c r="EP32" i="3"/>
  <c r="DT13" i="3"/>
  <c r="DT41" i="3"/>
  <c r="DD28" i="3"/>
  <c r="DD40" i="3"/>
  <c r="AM14" i="3"/>
  <c r="AM35" i="3"/>
  <c r="AM33" i="3"/>
  <c r="FW27" i="3"/>
  <c r="FV13" i="3"/>
  <c r="JU16" i="3"/>
  <c r="JV28" i="3"/>
  <c r="JU25" i="3"/>
  <c r="JV21" i="3"/>
  <c r="JV33" i="3"/>
  <c r="JV13" i="3"/>
  <c r="GV30" i="3"/>
  <c r="GV42" i="3"/>
  <c r="GV17" i="3"/>
  <c r="AFH24" i="3"/>
  <c r="ACG16" i="3"/>
  <c r="ACG21" i="3"/>
  <c r="ACG22" i="3"/>
  <c r="ACF25" i="3"/>
  <c r="ACG35" i="3"/>
  <c r="ACF12" i="3"/>
  <c r="XH42" i="3"/>
  <c r="XI23" i="3"/>
  <c r="UK19" i="3"/>
  <c r="DO14" i="3"/>
  <c r="UG24" i="3"/>
  <c r="UF37" i="3"/>
  <c r="UF36" i="3"/>
  <c r="UG23" i="3"/>
  <c r="SJ33" i="3"/>
  <c r="SJ13" i="3"/>
  <c r="SK21" i="3"/>
  <c r="QN29" i="3"/>
  <c r="QN28" i="3"/>
  <c r="QN22" i="3"/>
  <c r="QN25" i="3"/>
  <c r="AFM24" i="3"/>
  <c r="AFL22" i="3"/>
  <c r="AFL26" i="3"/>
  <c r="AFM42" i="3"/>
  <c r="AFM12" i="3"/>
  <c r="AEF27" i="3"/>
  <c r="AEF30" i="3"/>
  <c r="AEG22" i="3"/>
  <c r="AEF12" i="3"/>
  <c r="ACJ29" i="3"/>
  <c r="ACK41" i="3"/>
  <c r="ACJ23" i="3"/>
  <c r="ACJ18" i="3"/>
  <c r="ACJ24" i="3"/>
  <c r="DO20" i="3"/>
  <c r="CX36" i="3"/>
  <c r="FN18" i="3"/>
  <c r="CX19" i="3"/>
  <c r="CH21" i="3"/>
  <c r="RM33" i="3"/>
  <c r="LN12" i="3"/>
  <c r="LO24" i="3"/>
  <c r="LN34" i="3"/>
  <c r="BA11" i="3"/>
  <c r="W24" i="3"/>
  <c r="AFQ35" i="3"/>
  <c r="AEJ26" i="3"/>
  <c r="AEJ36" i="3"/>
  <c r="OP19" i="3"/>
  <c r="OP30" i="3"/>
  <c r="AGW34" i="3"/>
  <c r="CH28" i="3"/>
  <c r="DN18" i="3"/>
  <c r="EO32" i="3"/>
  <c r="EP33" i="3"/>
  <c r="EP31" i="3"/>
  <c r="EP39" i="3"/>
  <c r="EP37" i="3"/>
  <c r="EP16" i="3"/>
  <c r="EP38" i="3"/>
  <c r="EP40" i="3"/>
  <c r="AM32" i="3"/>
  <c r="AM36" i="3"/>
  <c r="AM18" i="3"/>
  <c r="AM22" i="3"/>
  <c r="AM16" i="3"/>
  <c r="AM24" i="3"/>
  <c r="AM28" i="3"/>
  <c r="AL13" i="3"/>
  <c r="AL33" i="3"/>
  <c r="AL35" i="3"/>
  <c r="AM38" i="3"/>
  <c r="AM41" i="3"/>
  <c r="AM27" i="3"/>
  <c r="AM17" i="3"/>
  <c r="AM26" i="3"/>
  <c r="AM20" i="3"/>
  <c r="AM34" i="3"/>
  <c r="AM29" i="3"/>
  <c r="AL36" i="3"/>
  <c r="AL42" i="3"/>
  <c r="AL28" i="3"/>
  <c r="AL31" i="3"/>
  <c r="GV27" i="3"/>
  <c r="GV18" i="3"/>
  <c r="GS10" i="3"/>
  <c r="GT10" i="3"/>
  <c r="GS11" i="3"/>
  <c r="GT11" i="3"/>
  <c r="GV24" i="3"/>
  <c r="GV23" i="3"/>
  <c r="GV35" i="3"/>
  <c r="GV41" i="3"/>
  <c r="GV37" i="3"/>
  <c r="GV19" i="3"/>
  <c r="GV33" i="3"/>
  <c r="GV14" i="3"/>
  <c r="GV25" i="3"/>
  <c r="GV13" i="3"/>
  <c r="GV32" i="3"/>
  <c r="JU39" i="3"/>
  <c r="JU33" i="3"/>
  <c r="JV26" i="3"/>
  <c r="JU22" i="3"/>
  <c r="JV41" i="3"/>
  <c r="JV36" i="3"/>
  <c r="JU21" i="3"/>
  <c r="JV35" i="3"/>
  <c r="JV34" i="3"/>
  <c r="JU28" i="3"/>
  <c r="JV12" i="3"/>
  <c r="JV16" i="3"/>
  <c r="JV18" i="3"/>
  <c r="JU26" i="3"/>
  <c r="JU41" i="3"/>
  <c r="JV39" i="3"/>
  <c r="JV31" i="3"/>
  <c r="JV20" i="3"/>
  <c r="JU19" i="3"/>
  <c r="JU37" i="3"/>
  <c r="JU23" i="3"/>
  <c r="JV15" i="3"/>
  <c r="JU30" i="3"/>
  <c r="JU20" i="3"/>
  <c r="JV27" i="3"/>
  <c r="JU34" i="3"/>
  <c r="JV42" i="3"/>
  <c r="JU13" i="3"/>
  <c r="JU14" i="3"/>
  <c r="JV14" i="3"/>
  <c r="ACK38" i="3"/>
  <c r="ACJ39" i="3"/>
  <c r="ACK27" i="3"/>
  <c r="ACK15" i="3"/>
  <c r="ACK40" i="3"/>
  <c r="ACJ21" i="3"/>
  <c r="ACK21" i="3"/>
  <c r="ACK17" i="3"/>
  <c r="ACK36" i="3"/>
  <c r="ACJ34" i="3"/>
  <c r="ACK37" i="3"/>
  <c r="ACJ37" i="3"/>
  <c r="ACK14" i="3"/>
  <c r="ACK42" i="3"/>
  <c r="ACJ20" i="3"/>
  <c r="ACJ16" i="3"/>
  <c r="ACJ38" i="3"/>
  <c r="ACK22" i="3"/>
  <c r="ACJ25" i="3"/>
  <c r="ACK18" i="3"/>
  <c r="ACJ35" i="3"/>
  <c r="ACK32" i="3"/>
  <c r="ACJ15" i="3"/>
  <c r="ACJ42" i="3"/>
  <c r="ACJ33" i="3"/>
  <c r="ACK31" i="3"/>
  <c r="ACK12" i="3"/>
  <c r="ACJ19" i="3"/>
  <c r="ACJ36" i="3"/>
  <c r="ACK26" i="3"/>
  <c r="ACJ31" i="3"/>
  <c r="ACK19" i="3"/>
  <c r="ACK16" i="3"/>
  <c r="ACJ13" i="3"/>
  <c r="ACK25" i="3"/>
  <c r="ACK24" i="3"/>
  <c r="ACK35" i="3"/>
  <c r="ACK30" i="3"/>
  <c r="ACJ14" i="3"/>
  <c r="ACJ40" i="3"/>
  <c r="ACK33" i="3"/>
  <c r="AEG38" i="3"/>
  <c r="AEG39" i="3"/>
  <c r="AEF25" i="3"/>
  <c r="AEG12" i="3"/>
  <c r="AEF35" i="3"/>
  <c r="AEF16" i="3"/>
  <c r="AEG36" i="3"/>
  <c r="AEG26" i="3"/>
  <c r="AEG16" i="3"/>
  <c r="AEF15" i="3"/>
  <c r="AEF22" i="3"/>
  <c r="AEG34" i="3"/>
  <c r="AEG15" i="3"/>
  <c r="AEG24" i="3"/>
  <c r="AEF41" i="3"/>
  <c r="AEF26" i="3"/>
  <c r="AEG29" i="3"/>
  <c r="AEF20" i="3"/>
  <c r="AEG13" i="3"/>
  <c r="AEG41" i="3"/>
  <c r="AEG28" i="3"/>
  <c r="AEF37" i="3"/>
  <c r="AEF13" i="3"/>
  <c r="AEF19" i="3"/>
  <c r="AEF14" i="3"/>
  <c r="AEG19" i="3"/>
  <c r="AEG42" i="3"/>
  <c r="AEG20" i="3"/>
  <c r="AEG32" i="3"/>
  <c r="AEG25" i="3"/>
  <c r="AEF18" i="3"/>
  <c r="AEF32" i="3"/>
  <c r="AEG31" i="3"/>
  <c r="AEF29" i="3"/>
  <c r="AEF24" i="3"/>
  <c r="AEG23" i="3"/>
  <c r="AEG17" i="3"/>
  <c r="AEG14" i="3"/>
  <c r="AFL38" i="3"/>
  <c r="AFL19" i="3"/>
  <c r="AFM22" i="3"/>
  <c r="AFL17" i="3"/>
  <c r="AFM35" i="3"/>
  <c r="AFM36" i="3"/>
  <c r="AFM23" i="3"/>
  <c r="AFL21" i="3"/>
  <c r="AFM18" i="3"/>
  <c r="AFM15" i="3"/>
  <c r="AFL30" i="3"/>
  <c r="AFL34" i="3"/>
  <c r="AFM26" i="3"/>
  <c r="AFM20" i="3"/>
  <c r="AFM14" i="3"/>
  <c r="AFL28" i="3"/>
  <c r="AFM39" i="3"/>
  <c r="AFM13" i="3"/>
  <c r="AFM16" i="3"/>
  <c r="AFM37" i="3"/>
  <c r="AFM41" i="3"/>
  <c r="AFL16" i="3"/>
  <c r="AFL31" i="3"/>
  <c r="AFL27" i="3"/>
  <c r="AFM33" i="3"/>
  <c r="AFM19" i="3"/>
  <c r="AFM28" i="3"/>
  <c r="AFM38" i="3"/>
  <c r="AFL12" i="3"/>
  <c r="AFL37" i="3"/>
  <c r="AFL24" i="3"/>
  <c r="AFL36" i="3"/>
  <c r="AFL40" i="3"/>
  <c r="AFM31" i="3"/>
  <c r="AFL15" i="3"/>
  <c r="AFL23" i="3"/>
  <c r="AFL14" i="3"/>
  <c r="AFM17" i="3"/>
  <c r="AFM21" i="3"/>
  <c r="O32" i="3"/>
  <c r="O23" i="3"/>
  <c r="DV13" i="3"/>
  <c r="DX13" i="3"/>
  <c r="QO35" i="3"/>
  <c r="QO21" i="3"/>
  <c r="QO30" i="3"/>
  <c r="QO37" i="3"/>
  <c r="QN23" i="3"/>
  <c r="QN19" i="3"/>
  <c r="QO34" i="3"/>
  <c r="QO14" i="3"/>
  <c r="QO31" i="3"/>
  <c r="QN35" i="3"/>
  <c r="QO42" i="3"/>
  <c r="QO22" i="3"/>
  <c r="QO16" i="3"/>
  <c r="QN40" i="3"/>
  <c r="QN42" i="3"/>
  <c r="QN26" i="3"/>
  <c r="QO15" i="3"/>
  <c r="QN32" i="3"/>
  <c r="QO26" i="3"/>
  <c r="QO36" i="3"/>
  <c r="QO17" i="3"/>
  <c r="QN12" i="3"/>
  <c r="QO23" i="3"/>
  <c r="QN31" i="3"/>
  <c r="QN41" i="3"/>
  <c r="QN36" i="3"/>
  <c r="QO25" i="3"/>
  <c r="QN18" i="3"/>
  <c r="QO32" i="3"/>
  <c r="QN13" i="3"/>
  <c r="QN27" i="3"/>
  <c r="QN37" i="3"/>
  <c r="QN15" i="3"/>
  <c r="QN33" i="3"/>
  <c r="QN17" i="3"/>
  <c r="QN16" i="3"/>
  <c r="SK38" i="3"/>
  <c r="SJ23" i="3"/>
  <c r="SK27" i="3"/>
  <c r="SK37" i="3"/>
  <c r="SJ36" i="3"/>
  <c r="SJ40" i="3"/>
  <c r="SJ37" i="3"/>
  <c r="SK32" i="3"/>
  <c r="SK26" i="3"/>
  <c r="SJ30" i="3"/>
  <c r="SJ41" i="3"/>
  <c r="SJ24" i="3"/>
  <c r="SK13" i="3"/>
  <c r="SK20" i="3"/>
  <c r="SK17" i="3"/>
  <c r="SJ32" i="3"/>
  <c r="SJ29" i="3"/>
  <c r="SJ19" i="3"/>
  <c r="SJ25" i="3"/>
  <c r="SJ28" i="3"/>
  <c r="SK14" i="3"/>
  <c r="SK39" i="3"/>
  <c r="SK33" i="3"/>
  <c r="SJ14" i="3"/>
  <c r="SJ12" i="3"/>
  <c r="SK15" i="3"/>
  <c r="SJ18" i="3"/>
  <c r="SK18" i="3"/>
  <c r="SK41" i="3"/>
  <c r="SK36" i="3"/>
  <c r="UF39" i="3"/>
  <c r="UG37" i="3"/>
  <c r="UF34" i="3"/>
  <c r="UF13" i="3"/>
  <c r="UG40" i="3"/>
  <c r="UG32" i="3"/>
  <c r="UG16" i="3"/>
  <c r="UG19" i="3"/>
  <c r="UF22" i="3"/>
  <c r="UG36" i="3"/>
  <c r="UG31" i="3"/>
  <c r="UF26" i="3"/>
  <c r="UG30" i="3"/>
  <c r="UG34" i="3"/>
  <c r="UF17" i="3"/>
  <c r="UG13" i="3"/>
  <c r="UF23" i="3"/>
  <c r="UF41" i="3"/>
  <c r="UG27" i="3"/>
  <c r="UF29" i="3"/>
  <c r="UG20" i="3"/>
  <c r="UG28" i="3"/>
  <c r="UG35" i="3"/>
  <c r="UG25" i="3"/>
  <c r="UF19" i="3"/>
  <c r="UF33" i="3"/>
  <c r="UG29" i="3"/>
  <c r="UF18" i="3"/>
  <c r="UG26" i="3"/>
  <c r="UG22" i="3"/>
  <c r="UF21" i="3"/>
  <c r="UF27" i="3"/>
  <c r="UF12" i="3"/>
  <c r="UG39" i="3"/>
  <c r="XI15" i="3"/>
  <c r="XH12" i="3"/>
  <c r="ACF39" i="3"/>
  <c r="ACG12" i="3"/>
  <c r="ACF17" i="3"/>
  <c r="ACF22" i="3"/>
  <c r="ACF30" i="3"/>
  <c r="ACF21" i="3"/>
  <c r="ACG23" i="3"/>
  <c r="ACF23" i="3"/>
  <c r="ACF37" i="3"/>
  <c r="ACF24" i="3"/>
  <c r="ACG18" i="3"/>
  <c r="ACF36" i="3"/>
  <c r="ACG14" i="3"/>
  <c r="ACG25" i="3"/>
  <c r="ACG26" i="3"/>
  <c r="ACF42" i="3"/>
  <c r="ACG34" i="3"/>
  <c r="ACG17" i="3"/>
  <c r="ACF26" i="3"/>
  <c r="ACF19" i="3"/>
  <c r="ACF20" i="3"/>
  <c r="ACF33" i="3"/>
  <c r="ACF13" i="3"/>
  <c r="ACF32" i="3"/>
  <c r="ACG29" i="3"/>
  <c r="ACF41" i="3"/>
  <c r="ACF29" i="3"/>
  <c r="ACG13" i="3"/>
  <c r="ACG31" i="3"/>
  <c r="ACF31" i="3"/>
  <c r="AEC21" i="3"/>
  <c r="AFI25" i="3"/>
  <c r="AFH25" i="3"/>
  <c r="AGO25" i="3"/>
  <c r="AGW27" i="3"/>
  <c r="AGW13" i="3"/>
  <c r="AGW25" i="3"/>
  <c r="AGW36" i="3"/>
  <c r="AGW29" i="3"/>
  <c r="AGW14" i="3"/>
  <c r="AGW15" i="3"/>
  <c r="AGW24" i="3"/>
  <c r="AGW30" i="3"/>
  <c r="AGW17" i="3"/>
  <c r="AGW12" i="3"/>
  <c r="AGW20" i="3"/>
  <c r="AGW40" i="3"/>
  <c r="AGW19" i="3"/>
  <c r="AGW33" i="3"/>
  <c r="AGW18" i="3"/>
  <c r="AGW32" i="3"/>
  <c r="AGW31" i="3"/>
  <c r="AGW23" i="3"/>
  <c r="AGW16" i="3"/>
  <c r="AGW26" i="3"/>
  <c r="AGW37" i="3"/>
  <c r="AGW41" i="3"/>
  <c r="AGW35" i="3"/>
  <c r="W39" i="3"/>
  <c r="V18" i="3"/>
  <c r="V23" i="3"/>
  <c r="V30" i="3"/>
  <c r="V27" i="3"/>
  <c r="V14" i="3"/>
  <c r="W12" i="3"/>
  <c r="V35" i="3"/>
  <c r="V32" i="3"/>
  <c r="V17" i="3"/>
  <c r="W30" i="3"/>
  <c r="V19" i="3"/>
  <c r="W35" i="3"/>
  <c r="W26" i="3"/>
  <c r="V29" i="3"/>
  <c r="W22" i="3"/>
  <c r="W18" i="3"/>
  <c r="V22" i="3"/>
  <c r="W19" i="3"/>
  <c r="W17" i="3"/>
  <c r="V41" i="3"/>
  <c r="W42" i="3"/>
  <c r="V36" i="3"/>
  <c r="V42" i="3"/>
  <c r="V26" i="3"/>
  <c r="V33" i="3"/>
  <c r="W20" i="3"/>
  <c r="W27" i="3"/>
  <c r="V13" i="3"/>
  <c r="V34" i="3"/>
  <c r="W13" i="3"/>
  <c r="W16" i="3"/>
  <c r="V40" i="3"/>
  <c r="V24" i="3"/>
  <c r="W28" i="3"/>
  <c r="W31" i="3"/>
  <c r="V38" i="3"/>
  <c r="BB39" i="3"/>
  <c r="BD28" i="3"/>
  <c r="BD26" i="3"/>
  <c r="BD40" i="3"/>
  <c r="BD14" i="3"/>
  <c r="BD27" i="3"/>
  <c r="BD34" i="3"/>
  <c r="BD22" i="3"/>
  <c r="BD30" i="3"/>
  <c r="BD21" i="3"/>
  <c r="BD16" i="3"/>
  <c r="BD12" i="3"/>
  <c r="BD24" i="3"/>
  <c r="BD20" i="3"/>
  <c r="BB38" i="3"/>
  <c r="BD41" i="3"/>
  <c r="BD25" i="3"/>
  <c r="BD18" i="3"/>
  <c r="BD32" i="3"/>
  <c r="BD23" i="3"/>
  <c r="BD29" i="3"/>
  <c r="BD31" i="3"/>
  <c r="BD19" i="3"/>
  <c r="BD13" i="3"/>
  <c r="BD33" i="3"/>
  <c r="BD15" i="3"/>
  <c r="BD42" i="3"/>
  <c r="BR38" i="3"/>
  <c r="BT24" i="3"/>
  <c r="BT18" i="3"/>
  <c r="BT37" i="3"/>
  <c r="BT13" i="3"/>
  <c r="BT25" i="3"/>
  <c r="BT12" i="3"/>
  <c r="BT16" i="3"/>
  <c r="BT35" i="3"/>
  <c r="BT34" i="3"/>
  <c r="BT23" i="3"/>
  <c r="BT31" i="3"/>
  <c r="BT41" i="3"/>
  <c r="BT29" i="3"/>
  <c r="BT33" i="3"/>
  <c r="BT40" i="3"/>
  <c r="BT32" i="3"/>
  <c r="BT20" i="3"/>
  <c r="BT36" i="3"/>
  <c r="BT27" i="3"/>
  <c r="BT19" i="3"/>
  <c r="BT26" i="3"/>
  <c r="BT15" i="3"/>
  <c r="BT14" i="3"/>
  <c r="BT28" i="3"/>
  <c r="BQ11" i="3"/>
  <c r="BQ10" i="3"/>
  <c r="BR10" i="3"/>
  <c r="BT30" i="3"/>
  <c r="CY25" i="3"/>
  <c r="CX37" i="3"/>
  <c r="CX42" i="3"/>
  <c r="CX18" i="3"/>
  <c r="CX13" i="3"/>
  <c r="CY35" i="3"/>
  <c r="CX14" i="3"/>
  <c r="CX28" i="3"/>
  <c r="CY18" i="3"/>
  <c r="CY38" i="3"/>
  <c r="CX15" i="3"/>
  <c r="CX27" i="3"/>
  <c r="CX24" i="3"/>
  <c r="CY34" i="3"/>
  <c r="CY19" i="3"/>
  <c r="CY31" i="3"/>
  <c r="CY22" i="3"/>
  <c r="CX20" i="3"/>
  <c r="CY24" i="3"/>
  <c r="CX34" i="3"/>
  <c r="CY42" i="3"/>
  <c r="CY30" i="3"/>
  <c r="CY37" i="3"/>
  <c r="CY26" i="3"/>
  <c r="CY36" i="3"/>
  <c r="CX31" i="3"/>
  <c r="CX40" i="3"/>
  <c r="CY17" i="3"/>
  <c r="CX38" i="3"/>
  <c r="CX32" i="3"/>
  <c r="CX21" i="3"/>
  <c r="CY23" i="3"/>
  <c r="CY29" i="3"/>
  <c r="CY12" i="3"/>
  <c r="CX23" i="3"/>
  <c r="CY28" i="3"/>
  <c r="CX25" i="3"/>
  <c r="CY32" i="3"/>
  <c r="CY27" i="3"/>
  <c r="CX33" i="3"/>
  <c r="CX12" i="3"/>
  <c r="CY33" i="3"/>
  <c r="CX41" i="3"/>
  <c r="CX16" i="3"/>
  <c r="CY41" i="3"/>
  <c r="CX35" i="3"/>
  <c r="CX29" i="3"/>
  <c r="CX17" i="3"/>
  <c r="CY14" i="3"/>
  <c r="CY40" i="3"/>
  <c r="CX26" i="3"/>
  <c r="CX30" i="3"/>
  <c r="CX22" i="3"/>
  <c r="FN29" i="3"/>
  <c r="FN13" i="3"/>
  <c r="FN34" i="3"/>
  <c r="FN37" i="3"/>
  <c r="FN14" i="3"/>
  <c r="FN16" i="3"/>
  <c r="FN27" i="3"/>
  <c r="FN31" i="3"/>
  <c r="FN26" i="3"/>
  <c r="FN36" i="3"/>
  <c r="FN15" i="3"/>
  <c r="FN28" i="3"/>
  <c r="FN40" i="3"/>
  <c r="FN19" i="3"/>
  <c r="FK11" i="3"/>
  <c r="FN23" i="3"/>
  <c r="FN30" i="3"/>
  <c r="FN20" i="3"/>
  <c r="FN25" i="3"/>
  <c r="FN32" i="3"/>
  <c r="FN22" i="3"/>
  <c r="FN24" i="3"/>
  <c r="FN35" i="3"/>
  <c r="GZ42" i="3"/>
  <c r="GZ29" i="3"/>
  <c r="GZ36" i="3"/>
  <c r="GZ14" i="3"/>
  <c r="GZ28" i="3"/>
  <c r="GZ12" i="3"/>
  <c r="GZ20" i="3"/>
  <c r="GZ40" i="3"/>
  <c r="GZ23" i="3"/>
  <c r="GZ13" i="3"/>
  <c r="GZ34" i="3"/>
  <c r="GW10" i="3"/>
  <c r="GX10" i="3"/>
  <c r="GZ24" i="3"/>
  <c r="GZ19" i="3"/>
  <c r="GZ22" i="3"/>
  <c r="GZ37" i="3"/>
  <c r="GZ31" i="3"/>
  <c r="GW11" i="3"/>
  <c r="GX11" i="3"/>
  <c r="GZ32" i="3"/>
  <c r="GZ16" i="3"/>
  <c r="GZ21" i="3"/>
  <c r="GZ41" i="3"/>
  <c r="GZ17" i="3"/>
  <c r="GZ18" i="3"/>
  <c r="GZ30" i="3"/>
  <c r="LN38" i="3"/>
  <c r="LN37" i="3"/>
  <c r="LN30" i="3"/>
  <c r="LO15" i="3"/>
  <c r="LO25" i="3"/>
  <c r="LO35" i="3"/>
  <c r="LO18" i="3"/>
  <c r="LN16" i="3"/>
  <c r="LN24" i="3"/>
  <c r="LN15" i="3"/>
  <c r="LO16" i="3"/>
  <c r="LN29" i="3"/>
  <c r="LO41" i="3"/>
  <c r="LO17" i="3"/>
  <c r="LN19" i="3"/>
  <c r="LN27" i="3"/>
  <c r="LN32" i="3"/>
  <c r="LN26" i="3"/>
  <c r="LO23" i="3"/>
  <c r="LN14" i="3"/>
  <c r="LN40" i="3"/>
  <c r="LN13" i="3"/>
  <c r="LN36" i="3"/>
  <c r="LO30" i="3"/>
  <c r="LN33" i="3"/>
  <c r="LO27" i="3"/>
  <c r="LO20" i="3"/>
  <c r="LO32" i="3"/>
  <c r="LO40" i="3"/>
  <c r="LO13" i="3"/>
  <c r="LN18" i="3"/>
  <c r="LO38" i="3"/>
  <c r="LO34" i="3"/>
  <c r="LO28" i="3"/>
  <c r="LN28" i="3"/>
  <c r="LO33" i="3"/>
  <c r="LN42" i="3"/>
  <c r="LO26" i="3"/>
  <c r="LN35" i="3"/>
  <c r="LN41" i="3"/>
  <c r="LN21" i="3"/>
  <c r="LN31" i="3"/>
  <c r="LO31" i="3"/>
  <c r="LN25" i="3"/>
  <c r="LO12" i="3"/>
  <c r="LO21" i="3"/>
  <c r="LO39" i="3"/>
  <c r="OP34" i="3"/>
  <c r="OP25" i="3"/>
  <c r="OP13" i="3"/>
  <c r="OP16" i="3"/>
  <c r="OQ31" i="3"/>
  <c r="OQ14" i="3"/>
  <c r="OP33" i="3"/>
  <c r="OQ16" i="3"/>
  <c r="OP32" i="3"/>
  <c r="OQ29" i="3"/>
  <c r="OP22" i="3"/>
  <c r="OP24" i="3"/>
  <c r="OQ34" i="3"/>
  <c r="OP28" i="3"/>
  <c r="OQ13" i="3"/>
  <c r="OP39" i="3"/>
  <c r="OP29" i="3"/>
  <c r="OQ23" i="3"/>
  <c r="OP36" i="3"/>
  <c r="OQ19" i="3"/>
  <c r="OQ33" i="3"/>
  <c r="OP21" i="3"/>
  <c r="OQ15" i="3"/>
  <c r="OQ25" i="3"/>
  <c r="OQ27" i="3"/>
  <c r="OP18" i="3"/>
  <c r="OP38" i="3"/>
  <c r="OQ41" i="3"/>
  <c r="OP40" i="3"/>
  <c r="OQ28" i="3"/>
  <c r="OQ35" i="3"/>
  <c r="OQ22" i="3"/>
  <c r="OP27" i="3"/>
  <c r="OP14" i="3"/>
  <c r="OP15" i="3"/>
  <c r="OQ17" i="3"/>
  <c r="OQ42" i="3"/>
  <c r="OQ20" i="3"/>
  <c r="OQ32" i="3"/>
  <c r="OQ12" i="3"/>
  <c r="OP17" i="3"/>
  <c r="OP42" i="3"/>
  <c r="OQ18" i="3"/>
  <c r="OP37" i="3"/>
  <c r="OQ21" i="3"/>
  <c r="OP26" i="3"/>
  <c r="OP23" i="3"/>
  <c r="OQ40" i="3"/>
  <c r="OP41" i="3"/>
  <c r="RM42" i="3"/>
  <c r="RM32" i="3"/>
  <c r="RM14" i="3"/>
  <c r="RM16" i="3"/>
  <c r="RM17" i="3"/>
  <c r="RM41" i="3"/>
  <c r="RM40" i="3"/>
  <c r="RM18" i="3"/>
  <c r="RM19" i="3"/>
  <c r="RM20" i="3"/>
  <c r="RM22" i="3"/>
  <c r="RM25" i="3"/>
  <c r="RM29" i="3"/>
  <c r="RM24" i="3"/>
  <c r="RM15" i="3"/>
  <c r="RM36" i="3"/>
  <c r="RM37" i="3"/>
  <c r="RM30" i="3"/>
  <c r="RM35" i="3"/>
  <c r="RM27" i="3"/>
  <c r="RM21" i="3"/>
  <c r="RM13" i="3"/>
  <c r="ADE22" i="3"/>
  <c r="ADE21" i="3"/>
  <c r="ADE28" i="3"/>
  <c r="ADE35" i="3"/>
  <c r="ADE41" i="3"/>
  <c r="ADE42" i="3"/>
  <c r="ADE12" i="3"/>
  <c r="ADE20" i="3"/>
  <c r="ADE27" i="3"/>
  <c r="ADE24" i="3"/>
  <c r="ADE17" i="3"/>
  <c r="ADE15" i="3"/>
  <c r="ADE13" i="3"/>
  <c r="ADE26" i="3"/>
  <c r="ADE34" i="3"/>
  <c r="AEK41" i="3"/>
  <c r="AEK13" i="3"/>
  <c r="AEK30" i="3"/>
  <c r="AEK32" i="3"/>
  <c r="AEK21" i="3"/>
  <c r="AEK16" i="3"/>
  <c r="AEK18" i="3"/>
  <c r="AEJ31" i="3"/>
  <c r="AEJ40" i="3"/>
  <c r="AEJ30" i="3"/>
  <c r="AEK26" i="3"/>
  <c r="AEK37" i="3"/>
  <c r="AEJ20" i="3"/>
  <c r="AEJ27" i="3"/>
  <c r="AEK24" i="3"/>
  <c r="AEJ22" i="3"/>
  <c r="AEJ42" i="3"/>
  <c r="AEJ37" i="3"/>
  <c r="AEK34" i="3"/>
  <c r="AEK23" i="3"/>
  <c r="AEJ41" i="3"/>
  <c r="AEK31" i="3"/>
  <c r="AEK22" i="3"/>
  <c r="AEK15" i="3"/>
  <c r="AEJ33" i="3"/>
  <c r="AEK27" i="3"/>
  <c r="AEJ14" i="3"/>
  <c r="AEK39" i="3"/>
  <c r="AEJ29" i="3"/>
  <c r="AEK14" i="3"/>
  <c r="AEK25" i="3"/>
  <c r="AEK17" i="3"/>
  <c r="AEK42" i="3"/>
  <c r="AEK20" i="3"/>
  <c r="AEJ32" i="3"/>
  <c r="AEJ16" i="3"/>
  <c r="AFQ38" i="3"/>
  <c r="AFP39" i="3"/>
  <c r="AFP17" i="3"/>
  <c r="AFQ14" i="3"/>
  <c r="AFP14" i="3"/>
  <c r="AFQ32" i="3"/>
  <c r="AFP28" i="3"/>
  <c r="AFP27" i="3"/>
  <c r="AFQ22" i="3"/>
  <c r="AFP35" i="3"/>
  <c r="AFQ41" i="3"/>
  <c r="AFQ31" i="3"/>
  <c r="AFP20" i="3"/>
  <c r="AFQ18" i="3"/>
  <c r="AFP37" i="3"/>
  <c r="AFP19" i="3"/>
  <c r="AFP38" i="3"/>
  <c r="AFP33" i="3"/>
  <c r="AFP41" i="3"/>
  <c r="AFP34" i="3"/>
  <c r="AFQ30" i="3"/>
  <c r="AFQ33" i="3"/>
  <c r="AFP42" i="3"/>
  <c r="AFP36" i="3"/>
  <c r="AFQ29" i="3"/>
  <c r="AFP22" i="3"/>
  <c r="AFP18" i="3"/>
  <c r="AFQ42" i="3"/>
  <c r="AFQ39" i="3"/>
  <c r="AFP25" i="3"/>
  <c r="AFQ17" i="3"/>
  <c r="AFP15" i="3"/>
  <c r="AFQ37" i="3"/>
  <c r="AFP40" i="3"/>
  <c r="AFQ34" i="3"/>
  <c r="AFQ40" i="3"/>
  <c r="AFP29" i="3"/>
  <c r="AFP21" i="3"/>
  <c r="AFQ13" i="3"/>
  <c r="AFP13" i="3"/>
  <c r="AFQ28" i="3"/>
  <c r="AFP26" i="3"/>
  <c r="AFQ24" i="3"/>
  <c r="AFQ19" i="3"/>
  <c r="AFQ16" i="3"/>
  <c r="AFQ26" i="3"/>
  <c r="AFP30" i="3"/>
  <c r="AFQ12" i="3"/>
  <c r="AFQ23" i="3"/>
  <c r="AFP12" i="3"/>
  <c r="AFQ25" i="3"/>
  <c r="AJE17" i="3"/>
  <c r="AJE18" i="3"/>
  <c r="AJD20" i="3"/>
  <c r="AJD36" i="3"/>
  <c r="AJD19" i="3"/>
  <c r="AJE41" i="3"/>
  <c r="AJD21" i="3"/>
  <c r="AJD26" i="3"/>
  <c r="AJD29" i="3"/>
  <c r="AJD25" i="3"/>
  <c r="AJE32" i="3"/>
  <c r="AJE34" i="3"/>
  <c r="AJD30" i="3"/>
  <c r="AJE13" i="3"/>
  <c r="AJE27" i="3"/>
  <c r="AHM25" i="3"/>
  <c r="AHM34" i="3"/>
  <c r="AHM32" i="3"/>
  <c r="LA37" i="3"/>
  <c r="FD31" i="3"/>
  <c r="AJT18" i="3"/>
  <c r="DN26" i="3"/>
  <c r="AHH36" i="3"/>
  <c r="FV20" i="3"/>
  <c r="GP29" i="3"/>
  <c r="AA42" i="3"/>
  <c r="AA35" i="3"/>
  <c r="AA32" i="3"/>
  <c r="AA41" i="3"/>
  <c r="AA40" i="3"/>
  <c r="AA29" i="3"/>
  <c r="AA30" i="3"/>
  <c r="AA31" i="3"/>
  <c r="AA22" i="3"/>
  <c r="AA18" i="3"/>
  <c r="AA33" i="3"/>
  <c r="AA24" i="3"/>
  <c r="AA17" i="3"/>
  <c r="AA23" i="3"/>
  <c r="AA27" i="3"/>
  <c r="AA19" i="3"/>
  <c r="AA12" i="3"/>
  <c r="AA13" i="3"/>
  <c r="AA15" i="3"/>
  <c r="AA34" i="3"/>
  <c r="AA26" i="3"/>
  <c r="AA21" i="3"/>
  <c r="AA16" i="3"/>
  <c r="AA37" i="3"/>
  <c r="AA25" i="3"/>
  <c r="AA28" i="3"/>
  <c r="WE10" i="3"/>
  <c r="WF10" i="3"/>
  <c r="WH12" i="3"/>
  <c r="WE11" i="3"/>
  <c r="WF11" i="3"/>
  <c r="WH16" i="3"/>
  <c r="WH42" i="3"/>
  <c r="WH23" i="3"/>
  <c r="WF31" i="3"/>
  <c r="WF19" i="3"/>
  <c r="WF24" i="3"/>
  <c r="WH21" i="3"/>
  <c r="WH13" i="3"/>
  <c r="WH20" i="3"/>
  <c r="WH34" i="3"/>
  <c r="WH36" i="3"/>
  <c r="WF32" i="3"/>
  <c r="WH25" i="3"/>
  <c r="WF30" i="3"/>
  <c r="WH14" i="3"/>
  <c r="WH17" i="3"/>
  <c r="WF39" i="3"/>
  <c r="WH41" i="3"/>
  <c r="WF38" i="3"/>
  <c r="WF29" i="3"/>
  <c r="WH28" i="3"/>
  <c r="WH32" i="3"/>
  <c r="WH27" i="3"/>
  <c r="WH35" i="3"/>
  <c r="WH22" i="3"/>
  <c r="WF15" i="3"/>
  <c r="DG18" i="3"/>
  <c r="DG25" i="3"/>
  <c r="DG26" i="3"/>
  <c r="DG30" i="3"/>
  <c r="DG32" i="3"/>
  <c r="DG40" i="3"/>
  <c r="DG31" i="3"/>
  <c r="DG28" i="3"/>
  <c r="DG21" i="3"/>
  <c r="DG14" i="3"/>
  <c r="DG35" i="3"/>
  <c r="DG41" i="3"/>
  <c r="DG12" i="3"/>
  <c r="DG29" i="3"/>
  <c r="DG15" i="3"/>
  <c r="DG20" i="3"/>
  <c r="DG33" i="3"/>
  <c r="DG24" i="3"/>
  <c r="DG36" i="3"/>
  <c r="DG23" i="3"/>
  <c r="DG22" i="3"/>
  <c r="DG13" i="3"/>
  <c r="DG19" i="3"/>
  <c r="DG27" i="3"/>
  <c r="DG42" i="3"/>
  <c r="DG17" i="3"/>
  <c r="ABQ39" i="3"/>
  <c r="ABP37" i="3"/>
  <c r="ABQ13" i="3"/>
  <c r="ABQ22" i="3"/>
  <c r="ABQ27" i="3"/>
  <c r="ABQ17" i="3"/>
  <c r="ABP20" i="3"/>
  <c r="ABP29" i="3"/>
  <c r="ABP17" i="3"/>
  <c r="AHT36" i="3"/>
  <c r="BC17" i="3"/>
  <c r="BC20" i="3"/>
  <c r="BC21" i="3"/>
  <c r="BC37" i="3"/>
  <c r="BC24" i="3"/>
  <c r="BC31" i="3"/>
  <c r="BC25" i="3"/>
  <c r="BC22" i="3"/>
  <c r="BC23" i="3"/>
  <c r="BC35" i="3"/>
  <c r="BC19" i="3"/>
  <c r="BC12" i="3"/>
  <c r="BC30" i="3"/>
  <c r="BC14" i="3"/>
  <c r="BC40" i="3"/>
  <c r="BC13" i="3"/>
  <c r="BB31" i="3"/>
  <c r="BB19" i="3"/>
  <c r="BB33" i="3"/>
  <c r="BC29" i="3"/>
  <c r="BB41" i="3"/>
  <c r="BC41" i="3"/>
  <c r="BC15" i="3"/>
  <c r="BC18" i="3"/>
  <c r="BB22" i="3"/>
  <c r="BB20" i="3"/>
  <c r="BB18" i="3"/>
  <c r="BB35" i="3"/>
  <c r="BB26" i="3"/>
  <c r="BC42" i="3"/>
  <c r="BB24" i="3"/>
  <c r="BB30" i="3"/>
  <c r="BB23" i="3"/>
  <c r="BB42" i="3"/>
  <c r="BB12" i="3"/>
  <c r="BC33" i="3"/>
  <c r="BB17" i="3"/>
  <c r="BC28" i="3"/>
  <c r="BC27" i="3"/>
  <c r="BB13" i="3"/>
  <c r="BC26" i="3"/>
  <c r="BC36" i="3"/>
  <c r="BB34" i="3"/>
  <c r="BC32" i="3"/>
  <c r="BB14" i="3"/>
  <c r="BB36" i="3"/>
  <c r="KA42" i="3"/>
  <c r="KA32" i="3"/>
  <c r="KA25" i="3"/>
  <c r="KA17" i="3"/>
  <c r="JZ42" i="3"/>
  <c r="KA21" i="3"/>
  <c r="KA23" i="3"/>
  <c r="KA31" i="3"/>
  <c r="KA24" i="3"/>
  <c r="JZ27" i="3"/>
  <c r="KA34" i="3"/>
  <c r="JZ40" i="3"/>
  <c r="JZ29" i="3"/>
  <c r="JZ26" i="3"/>
  <c r="KA30" i="3"/>
  <c r="JZ41" i="3"/>
  <c r="KA22" i="3"/>
  <c r="JZ17" i="3"/>
  <c r="JZ30" i="3"/>
  <c r="JZ19" i="3"/>
  <c r="JZ32" i="3"/>
  <c r="KA41" i="3"/>
  <c r="JZ14" i="3"/>
  <c r="JZ23" i="3"/>
  <c r="JZ15" i="3"/>
  <c r="KA33" i="3"/>
  <c r="KA35" i="3"/>
  <c r="KA27" i="3"/>
  <c r="KA13" i="3"/>
  <c r="JZ25" i="3"/>
  <c r="KA14" i="3"/>
  <c r="KA19" i="3"/>
  <c r="KA36" i="3"/>
  <c r="JZ31" i="3"/>
  <c r="JZ13" i="3"/>
  <c r="JZ33" i="3"/>
  <c r="KA18" i="3"/>
  <c r="KA39" i="3"/>
  <c r="JZ20" i="3"/>
  <c r="KA29" i="3"/>
  <c r="JZ22" i="3"/>
  <c r="KA26" i="3"/>
  <c r="KA15" i="3"/>
  <c r="JZ28" i="3"/>
  <c r="KA20" i="3"/>
  <c r="JZ36" i="3"/>
  <c r="JZ12" i="3"/>
  <c r="JZ21" i="3"/>
  <c r="JZ16" i="3"/>
  <c r="JZ18" i="3"/>
  <c r="KA12" i="3"/>
  <c r="KA40" i="3"/>
  <c r="JZ34" i="3"/>
  <c r="JZ37" i="3"/>
  <c r="AIA11" i="3"/>
  <c r="AIB11" i="3"/>
  <c r="AIB22" i="3"/>
  <c r="AID15" i="3"/>
  <c r="AID40" i="3"/>
  <c r="AID28" i="3"/>
  <c r="AID36" i="3"/>
  <c r="AID16" i="3"/>
  <c r="AID42" i="3"/>
  <c r="AID12" i="3"/>
  <c r="AID31" i="3"/>
  <c r="AIB26" i="3"/>
  <c r="AID26" i="3"/>
  <c r="AID20" i="3"/>
  <c r="AID23" i="3"/>
  <c r="AID37" i="3"/>
  <c r="AID27" i="3"/>
  <c r="AID18" i="3"/>
  <c r="AID13" i="3"/>
  <c r="AID32" i="3"/>
  <c r="AIA10" i="3"/>
  <c r="AIB10" i="3"/>
  <c r="AID34" i="3"/>
  <c r="AID33" i="3"/>
  <c r="AID30" i="3"/>
  <c r="AID29" i="3"/>
  <c r="AID24" i="3"/>
  <c r="AID17" i="3"/>
  <c r="AID19" i="3"/>
  <c r="AID41" i="3"/>
  <c r="AID35" i="3"/>
  <c r="AID25" i="3"/>
  <c r="MJ12" i="3"/>
  <c r="MJ17" i="3"/>
  <c r="MJ27" i="3"/>
  <c r="MJ41" i="3"/>
  <c r="F24" i="3"/>
  <c r="AIJ23" i="3"/>
  <c r="AIJ32" i="3"/>
  <c r="AIK14" i="3"/>
  <c r="AAJ24" i="3"/>
  <c r="AAK15" i="3"/>
  <c r="ZD13" i="3"/>
  <c r="ZD30" i="3"/>
  <c r="ZE27" i="3"/>
  <c r="XL20" i="3"/>
  <c r="XL35" i="3"/>
  <c r="WF17" i="3"/>
  <c r="WH26" i="3"/>
  <c r="UJ18" i="3"/>
  <c r="UJ20" i="3"/>
  <c r="AA14" i="3"/>
  <c r="JQ23" i="3"/>
  <c r="JQ19" i="3"/>
  <c r="DG16" i="3"/>
  <c r="CB29" i="3"/>
  <c r="P35" i="3"/>
  <c r="P33" i="3"/>
  <c r="ZY32" i="3"/>
  <c r="ZY42" i="3"/>
  <c r="AJH20" i="3"/>
  <c r="AJH42" i="3"/>
  <c r="AGV42" i="3"/>
  <c r="NW13" i="3"/>
  <c r="KA28" i="3"/>
  <c r="JZ24" i="3"/>
  <c r="BS26" i="3"/>
  <c r="ABH40" i="3"/>
  <c r="ZM24" i="3"/>
  <c r="ACW15" i="3"/>
  <c r="AT37" i="3"/>
  <c r="AT15" i="3"/>
  <c r="AAJ33" i="3"/>
  <c r="AAK24" i="3"/>
  <c r="AAK40" i="3"/>
  <c r="AAK20" i="3"/>
  <c r="AAJ20" i="3"/>
  <c r="AAJ16" i="3"/>
  <c r="AAJ26" i="3"/>
  <c r="AAK30" i="3"/>
  <c r="AAJ31" i="3"/>
  <c r="AAJ28" i="3"/>
  <c r="AAK35" i="3"/>
  <c r="AAK12" i="3"/>
  <c r="AAK17" i="3"/>
  <c r="AAK18" i="3"/>
  <c r="AAK38" i="3"/>
  <c r="AAJ13" i="3"/>
  <c r="AAK19" i="3"/>
  <c r="AAK34" i="3"/>
  <c r="AAK27" i="3"/>
  <c r="AAK14" i="3"/>
  <c r="AAJ35" i="3"/>
  <c r="AAK26" i="3"/>
  <c r="AAJ41" i="3"/>
  <c r="AAJ14" i="3"/>
  <c r="AAJ15" i="3"/>
  <c r="AAK16" i="3"/>
  <c r="AAJ34" i="3"/>
  <c r="AAK22" i="3"/>
  <c r="AAK36" i="3"/>
  <c r="AAJ32" i="3"/>
  <c r="AAK32" i="3"/>
  <c r="AAJ37" i="3"/>
  <c r="AAK21" i="3"/>
  <c r="AAJ22" i="3"/>
  <c r="AAJ25" i="3"/>
  <c r="AAJ30" i="3"/>
  <c r="AAK29" i="3"/>
  <c r="AAK25" i="3"/>
  <c r="AAJ21" i="3"/>
  <c r="AAJ23" i="3"/>
  <c r="AAK41" i="3"/>
  <c r="AAJ12" i="3"/>
  <c r="AAK37" i="3"/>
  <c r="AAJ42" i="3"/>
  <c r="AAJ27" i="3"/>
  <c r="AAJ19" i="3"/>
  <c r="AAK42" i="3"/>
  <c r="AAK33" i="3"/>
  <c r="HI41" i="3"/>
  <c r="HH28" i="3"/>
  <c r="HI13" i="3"/>
  <c r="HH12" i="3"/>
  <c r="OF38" i="3"/>
  <c r="OF39" i="3"/>
  <c r="OG37" i="3"/>
  <c r="OF24" i="3"/>
  <c r="OG14" i="3"/>
  <c r="OF15" i="3"/>
  <c r="OF29" i="3"/>
  <c r="OF13" i="3"/>
  <c r="OF37" i="3"/>
  <c r="OG31" i="3"/>
  <c r="OF40" i="3"/>
  <c r="OF18" i="3"/>
  <c r="OG30" i="3"/>
  <c r="OG15" i="3"/>
  <c r="OG22" i="3"/>
  <c r="OG12" i="3"/>
  <c r="OF32" i="3"/>
  <c r="OF23" i="3"/>
  <c r="OF17" i="3"/>
  <c r="OF42" i="3"/>
  <c r="OG25" i="3"/>
  <c r="OG28" i="3"/>
  <c r="OF35" i="3"/>
  <c r="OF12" i="3"/>
  <c r="OG33" i="3"/>
  <c r="OG13" i="3"/>
  <c r="OG27" i="3"/>
  <c r="OG41" i="3"/>
  <c r="OG40" i="3"/>
  <c r="OF22" i="3"/>
  <c r="OG42" i="3"/>
  <c r="OG19" i="3"/>
  <c r="OG36" i="3"/>
  <c r="OF19" i="3"/>
  <c r="OG23" i="3"/>
  <c r="OF34" i="3"/>
  <c r="OF31" i="3"/>
  <c r="OG29" i="3"/>
  <c r="OF41" i="3"/>
  <c r="OF20" i="3"/>
  <c r="OG34" i="3"/>
  <c r="OF14" i="3"/>
  <c r="OF16" i="3"/>
  <c r="OF26" i="3"/>
  <c r="OG20" i="3"/>
  <c r="OF33" i="3"/>
  <c r="OG39" i="3"/>
  <c r="OG32" i="3"/>
  <c r="OG21" i="3"/>
  <c r="OF25" i="3"/>
  <c r="OF30" i="3"/>
  <c r="OF36" i="3"/>
  <c r="OG38" i="3"/>
  <c r="OF28" i="3"/>
  <c r="OF21" i="3"/>
  <c r="OG18" i="3"/>
  <c r="OG16" i="3"/>
  <c r="OG26" i="3"/>
  <c r="OF27" i="3"/>
  <c r="FL41" i="3"/>
  <c r="FL24" i="3"/>
  <c r="FL34" i="3"/>
  <c r="FL29" i="3"/>
  <c r="FL33" i="3"/>
  <c r="FL26" i="3"/>
  <c r="FM38" i="3"/>
  <c r="FM29" i="3"/>
  <c r="FM16" i="3"/>
  <c r="FM26" i="3"/>
  <c r="FM30" i="3"/>
  <c r="FM24" i="3"/>
  <c r="FM31" i="3"/>
  <c r="FM17" i="3"/>
  <c r="FL20" i="3"/>
  <c r="FL42" i="3"/>
  <c r="FM37" i="3"/>
  <c r="FM13" i="3"/>
  <c r="FM14" i="3"/>
  <c r="FM21" i="3"/>
  <c r="FM18" i="3"/>
  <c r="FM32" i="3"/>
  <c r="FL36" i="3"/>
  <c r="FL23" i="3"/>
  <c r="FM33" i="3"/>
  <c r="FM42" i="3"/>
  <c r="FM15" i="3"/>
  <c r="FM35" i="3"/>
  <c r="FM20" i="3"/>
  <c r="FM12" i="3"/>
  <c r="FL40" i="3"/>
  <c r="FM34" i="3"/>
  <c r="FM22" i="3"/>
  <c r="FM23" i="3"/>
  <c r="FL27" i="3"/>
  <c r="FL12" i="3"/>
  <c r="FM39" i="3"/>
  <c r="FM28" i="3"/>
  <c r="FM41" i="3"/>
  <c r="FM36" i="3"/>
  <c r="FL35" i="3"/>
  <c r="FM40" i="3"/>
  <c r="ABX19" i="3"/>
  <c r="ABX28" i="3"/>
  <c r="ABX17" i="3"/>
  <c r="ABX32" i="3"/>
  <c r="ABX15" i="3"/>
  <c r="ABX22" i="3"/>
  <c r="ABX14" i="3"/>
  <c r="ABX13" i="3"/>
  <c r="ABX23" i="3"/>
  <c r="ABX33" i="3"/>
  <c r="ABX21" i="3"/>
  <c r="ABX41" i="3"/>
  <c r="ABX35" i="3"/>
  <c r="ABX36" i="3"/>
  <c r="ABX34" i="3"/>
  <c r="ABX26" i="3"/>
  <c r="ZL38" i="3"/>
  <c r="ZL29" i="3"/>
  <c r="ZL22" i="3"/>
  <c r="ZL21" i="3"/>
  <c r="ZL34" i="3"/>
  <c r="ZM42" i="3"/>
  <c r="ZL41" i="3"/>
  <c r="ZL26" i="3"/>
  <c r="ZL42" i="3"/>
  <c r="ZM33" i="3"/>
  <c r="ZM12" i="3"/>
  <c r="ZL18" i="3"/>
  <c r="ZL13" i="3"/>
  <c r="ZL36" i="3"/>
  <c r="ZM13" i="3"/>
  <c r="ZM39" i="3"/>
  <c r="ZL39" i="3"/>
  <c r="ZL30" i="3"/>
  <c r="ZL31" i="3"/>
  <c r="ZL28" i="3"/>
  <c r="ZL35" i="3"/>
  <c r="ZM27" i="3"/>
  <c r="ZM20" i="3"/>
  <c r="ZM28" i="3"/>
  <c r="ZL24" i="3"/>
  <c r="ZM18" i="3"/>
  <c r="ZM25" i="3"/>
  <c r="ZM22" i="3"/>
  <c r="ZL12" i="3"/>
  <c r="ZM32" i="3"/>
  <c r="ZL15" i="3"/>
  <c r="ZM14" i="3"/>
  <c r="ZM17" i="3"/>
  <c r="ZL33" i="3"/>
  <c r="ZM37" i="3"/>
  <c r="ZM16" i="3"/>
  <c r="ZL23" i="3"/>
  <c r="ZM36" i="3"/>
  <c r="ZM31" i="3"/>
  <c r="ZL25" i="3"/>
  <c r="ZL19" i="3"/>
  <c r="ZL17" i="3"/>
  <c r="ZM26" i="3"/>
  <c r="ZM41" i="3"/>
  <c r="ZL40" i="3"/>
  <c r="ZM35" i="3"/>
  <c r="ZM38" i="3"/>
  <c r="ZM29" i="3"/>
  <c r="ZM21" i="3"/>
  <c r="ZM40" i="3"/>
  <c r="ZL32" i="3"/>
  <c r="ZM23" i="3"/>
  <c r="ZM19" i="3"/>
  <c r="ZM34" i="3"/>
  <c r="ZM15" i="3"/>
  <c r="ZL37" i="3"/>
  <c r="ZM30" i="3"/>
  <c r="ACO38" i="3"/>
  <c r="ACN41" i="3"/>
  <c r="ACO14" i="3"/>
  <c r="ACN42" i="3"/>
  <c r="ACN14" i="3"/>
  <c r="ACN31" i="3"/>
  <c r="ACO27" i="3"/>
  <c r="ACN17" i="3"/>
  <c r="ACO20" i="3"/>
  <c r="ACO18" i="3"/>
  <c r="ACO12" i="3"/>
  <c r="ACO26" i="3"/>
  <c r="ACO13" i="3"/>
  <c r="ACN26" i="3"/>
  <c r="ACN16" i="3"/>
  <c r="ACO23" i="3"/>
  <c r="ACO39" i="3"/>
  <c r="ACO33" i="3"/>
  <c r="ACO30" i="3"/>
  <c r="ACO21" i="3"/>
  <c r="ACO42" i="3"/>
  <c r="ACN19" i="3"/>
  <c r="ACN12" i="3"/>
  <c r="ACN35" i="3"/>
  <c r="ACN21" i="3"/>
  <c r="ACN40" i="3"/>
  <c r="ACN32" i="3"/>
  <c r="ACN29" i="3"/>
  <c r="ACO29" i="3"/>
  <c r="ACN30" i="3"/>
  <c r="ACN25" i="3"/>
  <c r="ACO24" i="3"/>
  <c r="ACO36" i="3"/>
  <c r="ACO28" i="3"/>
  <c r="ACO32" i="3"/>
  <c r="ACN37" i="3"/>
  <c r="ACN13" i="3"/>
  <c r="ACN33" i="3"/>
  <c r="ACN39" i="3"/>
  <c r="ACN34" i="3"/>
  <c r="ACN15" i="3"/>
  <c r="ACO34" i="3"/>
  <c r="ACO31" i="3"/>
  <c r="ACN24" i="3"/>
  <c r="ACO37" i="3"/>
  <c r="ACN22" i="3"/>
  <c r="ACO40" i="3"/>
  <c r="ACO22" i="3"/>
  <c r="ACN27" i="3"/>
  <c r="ACN28" i="3"/>
  <c r="ACO41" i="3"/>
  <c r="ACN23" i="3"/>
  <c r="ACO15" i="3"/>
  <c r="ACN20" i="3"/>
  <c r="ACO19" i="3"/>
  <c r="ACO35" i="3"/>
  <c r="AIK35" i="3"/>
  <c r="ABP31" i="3"/>
  <c r="ABQ23" i="3"/>
  <c r="AAJ36" i="3"/>
  <c r="AAJ29" i="3"/>
  <c r="AAK13" i="3"/>
  <c r="ZD40" i="3"/>
  <c r="AT35" i="3"/>
  <c r="XM12" i="3"/>
  <c r="WH37" i="3"/>
  <c r="UK33" i="3"/>
  <c r="JP33" i="3"/>
  <c r="BY10" i="3"/>
  <c r="ZY20" i="3"/>
  <c r="AA20" i="3"/>
  <c r="AIB21" i="3"/>
  <c r="KA16" i="3"/>
  <c r="FM27" i="3"/>
  <c r="ACO25" i="3"/>
  <c r="ZL27" i="3"/>
  <c r="ABX25" i="3"/>
  <c r="ABX18" i="3"/>
  <c r="OG35" i="3"/>
  <c r="BB21" i="3"/>
  <c r="BC16" i="3"/>
  <c r="UK38" i="3"/>
  <c r="UJ38" i="3"/>
  <c r="UK39" i="3"/>
  <c r="UK36" i="3"/>
  <c r="UJ16" i="3"/>
  <c r="UK17" i="3"/>
  <c r="UJ19" i="3"/>
  <c r="UJ31" i="3"/>
  <c r="UJ24" i="3"/>
  <c r="UJ35" i="3"/>
  <c r="UJ41" i="3"/>
  <c r="UJ26" i="3"/>
  <c r="UK16" i="3"/>
  <c r="UK26" i="3"/>
  <c r="UK22" i="3"/>
  <c r="UK31" i="3"/>
  <c r="UK34" i="3"/>
  <c r="UJ39" i="3"/>
  <c r="UK13" i="3"/>
  <c r="UK29" i="3"/>
  <c r="UJ12" i="3"/>
  <c r="UJ29" i="3"/>
  <c r="UJ32" i="3"/>
  <c r="UK24" i="3"/>
  <c r="UK12" i="3"/>
  <c r="UK18" i="3"/>
  <c r="UK41" i="3"/>
  <c r="UJ25" i="3"/>
  <c r="UJ14" i="3"/>
  <c r="UK40" i="3"/>
  <c r="UJ34" i="3"/>
  <c r="UK23" i="3"/>
  <c r="UK42" i="3"/>
  <c r="UJ13" i="3"/>
  <c r="UK27" i="3"/>
  <c r="UK25" i="3"/>
  <c r="UJ22" i="3"/>
  <c r="UJ17" i="3"/>
  <c r="UJ21" i="3"/>
  <c r="UJ36" i="3"/>
  <c r="UJ37" i="3"/>
  <c r="UJ23" i="3"/>
  <c r="UK21" i="3"/>
  <c r="UJ40" i="3"/>
  <c r="UK30" i="3"/>
  <c r="UJ27" i="3"/>
  <c r="UK20" i="3"/>
  <c r="UK28" i="3"/>
  <c r="UK35" i="3"/>
  <c r="UJ33" i="3"/>
  <c r="UJ15" i="3"/>
  <c r="UK15" i="3"/>
  <c r="UJ28" i="3"/>
  <c r="UJ42" i="3"/>
  <c r="XM39" i="3"/>
  <c r="XM32" i="3"/>
  <c r="XM17" i="3"/>
  <c r="XM23" i="3"/>
  <c r="XM21" i="3"/>
  <c r="XM41" i="3"/>
  <c r="XL28" i="3"/>
  <c r="XL33" i="3"/>
  <c r="XL27" i="3"/>
  <c r="XL14" i="3"/>
  <c r="XM37" i="3"/>
  <c r="XL24" i="3"/>
  <c r="XM13" i="3"/>
  <c r="XL23" i="3"/>
  <c r="XL17" i="3"/>
  <c r="XL19" i="3"/>
  <c r="XM19" i="3"/>
  <c r="XL32" i="3"/>
  <c r="XL37" i="3"/>
  <c r="XM33" i="3"/>
  <c r="XM18" i="3"/>
  <c r="XL18" i="3"/>
  <c r="XL15" i="3"/>
  <c r="XM36" i="3"/>
  <c r="XM20" i="3"/>
  <c r="XL42" i="3"/>
  <c r="XL39" i="3"/>
  <c r="XL26" i="3"/>
  <c r="XM16" i="3"/>
  <c r="XM27" i="3"/>
  <c r="XL40" i="3"/>
  <c r="XM14" i="3"/>
  <c r="XM34" i="3"/>
  <c r="XM26" i="3"/>
  <c r="XM31" i="3"/>
  <c r="XM29" i="3"/>
  <c r="XL30" i="3"/>
  <c r="XM15" i="3"/>
  <c r="XL36" i="3"/>
  <c r="XL41" i="3"/>
  <c r="XM22" i="3"/>
  <c r="XM28" i="3"/>
  <c r="XM30" i="3"/>
  <c r="XL16" i="3"/>
  <c r="XL12" i="3"/>
  <c r="XM35" i="3"/>
  <c r="XL34" i="3"/>
  <c r="XM24" i="3"/>
  <c r="XL29" i="3"/>
  <c r="XL13" i="3"/>
  <c r="XL25" i="3"/>
  <c r="XL31" i="3"/>
  <c r="ZY38" i="3"/>
  <c r="ZX38" i="3"/>
  <c r="ZY39" i="3"/>
  <c r="ZX27" i="3"/>
  <c r="ZX31" i="3"/>
  <c r="ZY35" i="3"/>
  <c r="ZX28" i="3"/>
  <c r="ZX15" i="3"/>
  <c r="ZX34" i="3"/>
  <c r="ZY36" i="3"/>
  <c r="ZX29" i="3"/>
  <c r="ZX23" i="3"/>
  <c r="ZY16" i="3"/>
  <c r="ZX30" i="3"/>
  <c r="ZX18" i="3"/>
  <c r="ZX32" i="3"/>
  <c r="ZY23" i="3"/>
  <c r="ZX41" i="3"/>
  <c r="ZY28" i="3"/>
  <c r="ZX16" i="3"/>
  <c r="ZX35" i="3"/>
  <c r="ZY37" i="3"/>
  <c r="ZX22" i="3"/>
  <c r="ZY17" i="3"/>
  <c r="ZX13" i="3"/>
  <c r="ZY27" i="3"/>
  <c r="ZX26" i="3"/>
  <c r="ZX40" i="3"/>
  <c r="ZY18" i="3"/>
  <c r="ZY40" i="3"/>
  <c r="ZX21" i="3"/>
  <c r="ZY33" i="3"/>
  <c r="ZY21" i="3"/>
  <c r="ZX20" i="3"/>
  <c r="ZX17" i="3"/>
  <c r="ZY13" i="3"/>
  <c r="ZY41" i="3"/>
  <c r="ZY26" i="3"/>
  <c r="ZY12" i="3"/>
  <c r="ZX37" i="3"/>
  <c r="ZY22" i="3"/>
  <c r="ZX36" i="3"/>
  <c r="ZY34" i="3"/>
  <c r="ZY15" i="3"/>
  <c r="ZX24" i="3"/>
  <c r="ZY29" i="3"/>
  <c r="ZY30" i="3"/>
  <c r="ZY25" i="3"/>
  <c r="ZX39" i="3"/>
  <c r="ZY14" i="3"/>
  <c r="ZX33" i="3"/>
  <c r="ZY24" i="3"/>
  <c r="ZX42" i="3"/>
  <c r="ZX25" i="3"/>
  <c r="N38" i="3"/>
  <c r="P31" i="3"/>
  <c r="N14" i="3"/>
  <c r="N28" i="3"/>
  <c r="P27" i="3"/>
  <c r="P40" i="3"/>
  <c r="M10" i="3"/>
  <c r="N15" i="3"/>
  <c r="P32" i="3"/>
  <c r="M11" i="3"/>
  <c r="N11" i="3"/>
  <c r="P42" i="3"/>
  <c r="P13" i="3"/>
  <c r="P22" i="3"/>
  <c r="P25" i="3"/>
  <c r="P41" i="3"/>
  <c r="P16" i="3"/>
  <c r="N39" i="3"/>
  <c r="P15" i="3"/>
  <c r="P34" i="3"/>
  <c r="P19" i="3"/>
  <c r="P29" i="3"/>
  <c r="P21" i="3"/>
  <c r="P12" i="3"/>
  <c r="P37" i="3"/>
  <c r="N30" i="3"/>
  <c r="P30" i="3"/>
  <c r="P14" i="3"/>
  <c r="P20" i="3"/>
  <c r="P23" i="3"/>
  <c r="P26" i="3"/>
  <c r="P18" i="3"/>
  <c r="BZ38" i="3"/>
  <c r="CB34" i="3"/>
  <c r="CB12" i="3"/>
  <c r="CB15" i="3"/>
  <c r="CB28" i="3"/>
  <c r="CB13" i="3"/>
  <c r="CB37" i="3"/>
  <c r="CB31" i="3"/>
  <c r="CB27" i="3"/>
  <c r="CB21" i="3"/>
  <c r="CB41" i="3"/>
  <c r="CB20" i="3"/>
  <c r="CB18" i="3"/>
  <c r="CB35" i="3"/>
  <c r="CB26" i="3"/>
  <c r="CB42" i="3"/>
  <c r="BZ39" i="3"/>
  <c r="CB22" i="3"/>
  <c r="CB23" i="3"/>
  <c r="CB32" i="3"/>
  <c r="CB17" i="3"/>
  <c r="CB36" i="3"/>
  <c r="CB24" i="3"/>
  <c r="CB14" i="3"/>
  <c r="BZ31" i="3"/>
  <c r="BY11" i="3"/>
  <c r="CB16" i="3"/>
  <c r="CB19" i="3"/>
  <c r="CB25" i="3"/>
  <c r="JP39" i="3"/>
  <c r="JQ38" i="3"/>
  <c r="JP38" i="3"/>
  <c r="JP41" i="3"/>
  <c r="JP27" i="3"/>
  <c r="JP34" i="3"/>
  <c r="JP22" i="3"/>
  <c r="JQ35" i="3"/>
  <c r="JQ36" i="3"/>
  <c r="JQ16" i="3"/>
  <c r="JP15" i="3"/>
  <c r="JQ32" i="3"/>
  <c r="JP37" i="3"/>
  <c r="JP14" i="3"/>
  <c r="JP18" i="3"/>
  <c r="JQ17" i="3"/>
  <c r="JQ26" i="3"/>
  <c r="JQ13" i="3"/>
  <c r="JP31" i="3"/>
  <c r="JP32" i="3"/>
  <c r="JP12" i="3"/>
  <c r="JQ40" i="3"/>
  <c r="JQ29" i="3"/>
  <c r="JP29" i="3"/>
  <c r="JP16" i="3"/>
  <c r="JP42" i="3"/>
  <c r="JQ24" i="3"/>
  <c r="JQ34" i="3"/>
  <c r="JQ39" i="3"/>
  <c r="JQ25" i="3"/>
  <c r="JP23" i="3"/>
  <c r="JQ12" i="3"/>
  <c r="JQ18" i="3"/>
  <c r="JQ28" i="3"/>
  <c r="JQ30" i="3"/>
  <c r="JP13" i="3"/>
  <c r="JQ33" i="3"/>
  <c r="JQ27" i="3"/>
  <c r="JP28" i="3"/>
  <c r="JQ42" i="3"/>
  <c r="JQ21" i="3"/>
  <c r="JQ31" i="3"/>
  <c r="JP30" i="3"/>
  <c r="JQ14" i="3"/>
  <c r="JP17" i="3"/>
  <c r="JP25" i="3"/>
  <c r="JQ41" i="3"/>
  <c r="JQ20" i="3"/>
  <c r="JQ37" i="3"/>
  <c r="JP24" i="3"/>
  <c r="JQ15" i="3"/>
  <c r="JP40" i="3"/>
  <c r="JP36" i="3"/>
  <c r="JP20" i="3"/>
  <c r="MR14" i="3"/>
  <c r="MS16" i="3"/>
  <c r="VL25" i="3"/>
  <c r="ZE39" i="3"/>
  <c r="ZE19" i="3"/>
  <c r="ZD18" i="3"/>
  <c r="ZD28" i="3"/>
  <c r="ZE28" i="3"/>
  <c r="ZD19" i="3"/>
  <c r="ZD34" i="3"/>
  <c r="ZE35" i="3"/>
  <c r="ZD42" i="3"/>
  <c r="ZE42" i="3"/>
  <c r="ZD22" i="3"/>
  <c r="ZD25" i="3"/>
  <c r="ZE24" i="3"/>
  <c r="ZE16" i="3"/>
  <c r="ZD31" i="3"/>
  <c r="ZE25" i="3"/>
  <c r="ZE14" i="3"/>
  <c r="ZE22" i="3"/>
  <c r="ZD23" i="3"/>
  <c r="ZE20" i="3"/>
  <c r="ZD14" i="3"/>
  <c r="ZD33" i="3"/>
  <c r="ZD21" i="3"/>
  <c r="ZE21" i="3"/>
  <c r="ZE32" i="3"/>
  <c r="ZD15" i="3"/>
  <c r="ZD41" i="3"/>
  <c r="ZE13" i="3"/>
  <c r="ZD24" i="3"/>
  <c r="ZE29" i="3"/>
  <c r="ZE34" i="3"/>
  <c r="ZE40" i="3"/>
  <c r="ZE37" i="3"/>
  <c r="ZD37" i="3"/>
  <c r="ZE31" i="3"/>
  <c r="ZD26" i="3"/>
  <c r="ZE30" i="3"/>
  <c r="ZD35" i="3"/>
  <c r="ZD20" i="3"/>
  <c r="ZE15" i="3"/>
  <c r="ZD29" i="3"/>
  <c r="ZE36" i="3"/>
  <c r="ZE26" i="3"/>
  <c r="ZD16" i="3"/>
  <c r="ZD12" i="3"/>
  <c r="ZE33" i="3"/>
  <c r="ZE23" i="3"/>
  <c r="ZE18" i="3"/>
  <c r="ZE41" i="3"/>
  <c r="AIJ38" i="3"/>
  <c r="AIJ39" i="3"/>
  <c r="AIK39" i="3"/>
  <c r="AIK38" i="3"/>
  <c r="AIK19" i="3"/>
  <c r="AIK26" i="3"/>
  <c r="AIK22" i="3"/>
  <c r="AIK12" i="3"/>
  <c r="AIJ29" i="3"/>
  <c r="AIJ20" i="3"/>
  <c r="AIJ34" i="3"/>
  <c r="AIJ33" i="3"/>
  <c r="AIJ16" i="3"/>
  <c r="AIK27" i="3"/>
  <c r="AIJ22" i="3"/>
  <c r="AIJ31" i="3"/>
  <c r="AIK15" i="3"/>
  <c r="AIJ14" i="3"/>
  <c r="AIK42" i="3"/>
  <c r="AIJ18" i="3"/>
  <c r="AIJ36" i="3"/>
  <c r="AIK21" i="3"/>
  <c r="AIJ30" i="3"/>
  <c r="AIK16" i="3"/>
  <c r="AIJ27" i="3"/>
  <c r="AIK28" i="3"/>
  <c r="AIJ41" i="3"/>
  <c r="AIK30" i="3"/>
  <c r="AIK13" i="3"/>
  <c r="AIK18" i="3"/>
  <c r="AIJ37" i="3"/>
  <c r="AIJ12" i="3"/>
  <c r="AIJ40" i="3"/>
  <c r="AIK31" i="3"/>
  <c r="AIK29" i="3"/>
  <c r="AIK25" i="3"/>
  <c r="AIK32" i="3"/>
  <c r="AIJ13" i="3"/>
  <c r="AIK20" i="3"/>
  <c r="AIJ21" i="3"/>
  <c r="AIJ15" i="3"/>
  <c r="AIJ17" i="3"/>
  <c r="AIK37" i="3"/>
  <c r="AIJ24" i="3"/>
  <c r="AIK33" i="3"/>
  <c r="AIK41" i="3"/>
  <c r="AIK24" i="3"/>
  <c r="AIK40" i="3"/>
  <c r="AIJ42" i="3"/>
  <c r="AIJ28" i="3"/>
  <c r="AIJ26" i="3"/>
  <c r="ACW38" i="3"/>
  <c r="ACW19" i="3"/>
  <c r="ACW14" i="3"/>
  <c r="ACV20" i="3"/>
  <c r="ACW29" i="3"/>
  <c r="ACV23" i="3"/>
  <c r="ACW13" i="3"/>
  <c r="ACW41" i="3"/>
  <c r="ACW32" i="3"/>
  <c r="ACV19" i="3"/>
  <c r="ACW27" i="3"/>
  <c r="ACW22" i="3"/>
  <c r="ACV29" i="3"/>
  <c r="ACV35" i="3"/>
  <c r="ACW17" i="3"/>
  <c r="ACV39" i="3"/>
  <c r="ACV24" i="3"/>
  <c r="ACW12" i="3"/>
  <c r="ACV36" i="3"/>
  <c r="ACW35" i="3"/>
  <c r="ACW21" i="3"/>
  <c r="ACV26" i="3"/>
  <c r="ACV12" i="3"/>
  <c r="ACV22" i="3"/>
  <c r="ACW28" i="3"/>
  <c r="ACW33" i="3"/>
  <c r="ACW18" i="3"/>
  <c r="ACV32" i="3"/>
  <c r="ACV30" i="3"/>
  <c r="ACW36" i="3"/>
  <c r="ACW39" i="3"/>
  <c r="ACV27" i="3"/>
  <c r="ACW30" i="3"/>
  <c r="ACW16" i="3"/>
  <c r="ACW42" i="3"/>
  <c r="ACV13" i="3"/>
  <c r="ACV42" i="3"/>
  <c r="ACW40" i="3"/>
  <c r="ACW25" i="3"/>
  <c r="ACV17" i="3"/>
  <c r="ACW31" i="3"/>
  <c r="ACW24" i="3"/>
  <c r="ACW26" i="3"/>
  <c r="ACV37" i="3"/>
  <c r="ACW34" i="3"/>
  <c r="ACV31" i="3"/>
  <c r="ACW20" i="3"/>
  <c r="ACV38" i="3"/>
  <c r="ACV18" i="3"/>
  <c r="ACV40" i="3"/>
  <c r="ACV33" i="3"/>
  <c r="ACV21" i="3"/>
  <c r="ACV25" i="3"/>
  <c r="ACV15" i="3"/>
  <c r="ACV16" i="3"/>
  <c r="ACV41" i="3"/>
  <c r="ACW37" i="3"/>
  <c r="ACV34" i="3"/>
  <c r="BR25" i="3"/>
  <c r="BR15" i="3"/>
  <c r="BR29" i="3"/>
  <c r="BR41" i="3"/>
  <c r="BR40" i="3"/>
  <c r="BR20" i="3"/>
  <c r="BR30" i="3"/>
  <c r="BR34" i="3"/>
  <c r="BR36" i="3"/>
  <c r="BR28" i="3"/>
  <c r="BS23" i="3"/>
  <c r="BS24" i="3"/>
  <c r="BS33" i="3"/>
  <c r="BS31" i="3"/>
  <c r="BS12" i="3"/>
  <c r="BS36" i="3"/>
  <c r="BS13" i="3"/>
  <c r="BR16" i="3"/>
  <c r="BS14" i="3"/>
  <c r="BS35" i="3"/>
  <c r="BS34" i="3"/>
  <c r="BS27" i="3"/>
  <c r="BS20" i="3"/>
  <c r="BS21" i="3"/>
  <c r="BS22" i="3"/>
  <c r="BS40" i="3"/>
  <c r="BS30" i="3"/>
  <c r="BS32" i="3"/>
  <c r="BS25" i="3"/>
  <c r="BR33" i="3"/>
  <c r="BR35" i="3"/>
  <c r="BS37" i="3"/>
  <c r="BS28" i="3"/>
  <c r="BS29" i="3"/>
  <c r="BS17" i="3"/>
  <c r="BR23" i="3"/>
  <c r="BR17" i="3"/>
  <c r="BS41" i="3"/>
  <c r="BS16" i="3"/>
  <c r="BR13" i="3"/>
  <c r="BS42" i="3"/>
  <c r="BS18" i="3"/>
  <c r="MF10" i="3"/>
  <c r="MH10" i="3"/>
  <c r="MF11" i="3"/>
  <c r="MH11" i="3"/>
  <c r="NV39" i="3"/>
  <c r="NW38" i="3"/>
  <c r="NV38" i="3"/>
  <c r="NV33" i="3"/>
  <c r="NV22" i="3"/>
  <c r="NW16" i="3"/>
  <c r="NV41" i="3"/>
  <c r="NV23" i="3"/>
  <c r="NV21" i="3"/>
  <c r="NV36" i="3"/>
  <c r="NV31" i="3"/>
  <c r="NV42" i="3"/>
  <c r="NW28" i="3"/>
  <c r="NV40" i="3"/>
  <c r="NW27" i="3"/>
  <c r="NW41" i="3"/>
  <c r="NW14" i="3"/>
  <c r="NW34" i="3"/>
  <c r="NW26" i="3"/>
  <c r="NV14" i="3"/>
  <c r="NW29" i="3"/>
  <c r="NW12" i="3"/>
  <c r="NW20" i="3"/>
  <c r="NV32" i="3"/>
  <c r="NV13" i="3"/>
  <c r="NW21" i="3"/>
  <c r="NW19" i="3"/>
  <c r="NV25" i="3"/>
  <c r="NW39" i="3"/>
  <c r="NV30" i="3"/>
  <c r="NW23" i="3"/>
  <c r="NV34" i="3"/>
  <c r="NV35" i="3"/>
  <c r="NW42" i="3"/>
  <c r="NW15" i="3"/>
  <c r="NW31" i="3"/>
  <c r="NV15" i="3"/>
  <c r="NV18" i="3"/>
  <c r="NW35" i="3"/>
  <c r="NW24" i="3"/>
  <c r="NV26" i="3"/>
  <c r="NW33" i="3"/>
  <c r="NW36" i="3"/>
  <c r="NV24" i="3"/>
  <c r="NV20" i="3"/>
  <c r="NV12" i="3"/>
  <c r="NW37" i="3"/>
  <c r="NW18" i="3"/>
  <c r="NV28" i="3"/>
  <c r="NV27" i="3"/>
  <c r="NW22" i="3"/>
  <c r="NV17" i="3"/>
  <c r="NW17" i="3"/>
  <c r="NW32" i="3"/>
  <c r="NW40" i="3"/>
  <c r="NV19" i="3"/>
  <c r="RL26" i="3"/>
  <c r="RL32" i="3"/>
  <c r="RL28" i="3"/>
  <c r="RL33" i="3"/>
  <c r="RL17" i="3"/>
  <c r="RL21" i="3"/>
  <c r="RL27" i="3"/>
  <c r="RL18" i="3"/>
  <c r="RL41" i="3"/>
  <c r="RL22" i="3"/>
  <c r="RL12" i="3"/>
  <c r="RL36" i="3"/>
  <c r="RL25" i="3"/>
  <c r="RL15" i="3"/>
  <c r="RL19" i="3"/>
  <c r="RL37" i="3"/>
  <c r="RL31" i="3"/>
  <c r="RL34" i="3"/>
  <c r="RL29" i="3"/>
  <c r="RL13" i="3"/>
  <c r="RL35" i="3"/>
  <c r="RL42" i="3"/>
  <c r="AGV38" i="3"/>
  <c r="AGX42" i="3"/>
  <c r="AGV33" i="3"/>
  <c r="AGV29" i="3"/>
  <c r="AGV35" i="3"/>
  <c r="AGV37" i="3"/>
  <c r="AGV17" i="3"/>
  <c r="AGU11" i="3"/>
  <c r="AGV11" i="3"/>
  <c r="AGX41" i="3"/>
  <c r="AGV14" i="3"/>
  <c r="AGV18" i="3"/>
  <c r="AGV21" i="3"/>
  <c r="AGV25" i="3"/>
  <c r="AGV27" i="3"/>
  <c r="AGV23" i="3"/>
  <c r="AGV40" i="3"/>
  <c r="AGU10" i="3"/>
  <c r="AGV10" i="3"/>
  <c r="AGV32" i="3"/>
  <c r="AGV36" i="3"/>
  <c r="AGV19" i="3"/>
  <c r="AGV15" i="3"/>
  <c r="AGV16" i="3"/>
  <c r="AGV31" i="3"/>
  <c r="AGV39" i="3"/>
  <c r="AGV12" i="3"/>
  <c r="AGV22" i="3"/>
  <c r="AGV20" i="3"/>
  <c r="AGV24" i="3"/>
  <c r="AGV41" i="3"/>
  <c r="AGV30" i="3"/>
  <c r="AGV28" i="3"/>
  <c r="AGV26" i="3"/>
  <c r="AGV13" i="3"/>
  <c r="AGX40" i="3"/>
  <c r="AJH39" i="3"/>
  <c r="AJI39" i="3"/>
  <c r="AJH31" i="3"/>
  <c r="AJI37" i="3"/>
  <c r="AJI33" i="3"/>
  <c r="AJH25" i="3"/>
  <c r="AJH32" i="3"/>
  <c r="AJI26" i="3"/>
  <c r="AJI22" i="3"/>
  <c r="AJH30" i="3"/>
  <c r="AJH22" i="3"/>
  <c r="AJI14" i="3"/>
  <c r="AJH14" i="3"/>
  <c r="AJI27" i="3"/>
  <c r="AJI25" i="3"/>
  <c r="AJI13" i="3"/>
  <c r="AJI36" i="3"/>
  <c r="AJH13" i="3"/>
  <c r="AJH37" i="3"/>
  <c r="AJI42" i="3"/>
  <c r="AJH12" i="3"/>
  <c r="AJH41" i="3"/>
  <c r="AJH24" i="3"/>
  <c r="AJH23" i="3"/>
  <c r="AJH40" i="3"/>
  <c r="AJH17" i="3"/>
  <c r="AJH15" i="3"/>
  <c r="AJH38" i="3"/>
  <c r="AJI38" i="3"/>
  <c r="AJI20" i="3"/>
  <c r="AJH28" i="3"/>
  <c r="AJH16" i="3"/>
  <c r="AJI19" i="3"/>
  <c r="AJI28" i="3"/>
  <c r="AJH33" i="3"/>
  <c r="AJH27" i="3"/>
  <c r="AJI35" i="3"/>
  <c r="AJH19" i="3"/>
  <c r="AJI30" i="3"/>
  <c r="AJI29" i="3"/>
  <c r="AJH21" i="3"/>
  <c r="AJH34" i="3"/>
  <c r="AJH29" i="3"/>
  <c r="AJI17" i="3"/>
  <c r="AJH35" i="3"/>
  <c r="AJI31" i="3"/>
  <c r="AJI40" i="3"/>
  <c r="AJI34" i="3"/>
  <c r="AJI24" i="3"/>
  <c r="AJI32" i="3"/>
  <c r="AJI16" i="3"/>
  <c r="AJI21" i="3"/>
  <c r="AJI41" i="3"/>
  <c r="AJH36" i="3"/>
  <c r="AJI18" i="3"/>
  <c r="AJH26" i="3"/>
  <c r="AJI23" i="3"/>
  <c r="G39" i="3"/>
  <c r="G17" i="3"/>
  <c r="G25" i="3"/>
  <c r="G41" i="3"/>
  <c r="G36" i="3"/>
  <c r="G15" i="3"/>
  <c r="G21" i="3"/>
  <c r="G29" i="3"/>
  <c r="G13" i="3"/>
  <c r="G27" i="3"/>
  <c r="G33" i="3"/>
  <c r="G34" i="3"/>
  <c r="G12" i="3"/>
  <c r="G22" i="3"/>
  <c r="G23" i="3"/>
  <c r="G40" i="3"/>
  <c r="G18" i="3"/>
  <c r="G19" i="3"/>
  <c r="G42" i="3"/>
  <c r="G14" i="3"/>
  <c r="G35" i="3"/>
  <c r="G24" i="3"/>
  <c r="F29" i="3"/>
  <c r="F12" i="3"/>
  <c r="F37" i="3"/>
  <c r="F41" i="3"/>
  <c r="F26" i="3"/>
  <c r="G28" i="3"/>
  <c r="G37" i="3"/>
  <c r="G26" i="3"/>
  <c r="F33" i="3"/>
  <c r="F27" i="3"/>
  <c r="F17" i="3"/>
  <c r="G16" i="3"/>
  <c r="G32" i="3"/>
  <c r="CH29" i="3"/>
  <c r="CH35" i="3"/>
  <c r="CH25" i="3"/>
  <c r="CH40" i="3"/>
  <c r="ABH39" i="3"/>
  <c r="ABI35" i="3"/>
  <c r="ABH12" i="3"/>
  <c r="ABI20" i="3"/>
  <c r="ABH24" i="3"/>
  <c r="ABH30" i="3"/>
  <c r="ABH22" i="3"/>
  <c r="ABH19" i="3"/>
  <c r="ABI37" i="3"/>
  <c r="ABH25" i="3"/>
  <c r="ABI15" i="3"/>
  <c r="ABI32" i="3"/>
  <c r="ABI41" i="3"/>
  <c r="ABH23" i="3"/>
  <c r="ABH34" i="3"/>
  <c r="ABI19" i="3"/>
  <c r="ABI22" i="3"/>
  <c r="ABI31" i="3"/>
  <c r="ABH27" i="3"/>
  <c r="ABH33" i="3"/>
  <c r="ABI26" i="3"/>
  <c r="ABI28" i="3"/>
  <c r="ABI13" i="3"/>
  <c r="ABH37" i="3"/>
  <c r="ABH20" i="3"/>
  <c r="ABH18" i="3"/>
  <c r="ABI14" i="3"/>
  <c r="ABI40" i="3"/>
  <c r="ABH41" i="3"/>
  <c r="ABH29" i="3"/>
  <c r="ABI18" i="3"/>
  <c r="ABH14" i="3"/>
  <c r="ABH31" i="3"/>
  <c r="ABI34" i="3"/>
  <c r="ABH42" i="3"/>
  <c r="ABH13" i="3"/>
  <c r="ABI33" i="3"/>
  <c r="ABI21" i="3"/>
  <c r="ABH32" i="3"/>
  <c r="ABI27" i="3"/>
  <c r="ABI30" i="3"/>
  <c r="WF37" i="3"/>
  <c r="EK24" i="3"/>
  <c r="EK21" i="3"/>
  <c r="LA29" i="3"/>
  <c r="LA36" i="3"/>
  <c r="LA27" i="3"/>
  <c r="LA18" i="3"/>
  <c r="LF32" i="3"/>
  <c r="K22" i="3"/>
  <c r="F21" i="3"/>
  <c r="F14" i="3"/>
  <c r="F30" i="3"/>
  <c r="F31" i="3"/>
  <c r="F20" i="3"/>
  <c r="F28" i="3"/>
  <c r="AIJ35" i="3"/>
  <c r="AIK23" i="3"/>
  <c r="AIK34" i="3"/>
  <c r="AAK23" i="3"/>
  <c r="AAJ17" i="3"/>
  <c r="AAK31" i="3"/>
  <c r="ZD17" i="3"/>
  <c r="ZD36" i="3"/>
  <c r="XM42" i="3"/>
  <c r="XM25" i="3"/>
  <c r="WH40" i="3"/>
  <c r="UK37" i="3"/>
  <c r="UK14" i="3"/>
  <c r="JP21" i="3"/>
  <c r="JP26" i="3"/>
  <c r="CB33" i="3"/>
  <c r="P24" i="3"/>
  <c r="ZY19" i="3"/>
  <c r="ZX12" i="3"/>
  <c r="AJH18" i="3"/>
  <c r="AID21" i="3"/>
  <c r="AGV34" i="3"/>
  <c r="NW30" i="3"/>
  <c r="NW25" i="3"/>
  <c r="KA37" i="3"/>
  <c r="FM25" i="3"/>
  <c r="BS19" i="3"/>
  <c r="DG34" i="3"/>
  <c r="ACO16" i="3"/>
  <c r="ACN18" i="3"/>
  <c r="ABH15" i="3"/>
  <c r="ZL20" i="3"/>
  <c r="G30" i="3"/>
  <c r="RL16" i="3"/>
  <c r="ACV14" i="3"/>
  <c r="OG17" i="3"/>
  <c r="AIB12" i="3"/>
  <c r="BC34" i="3"/>
  <c r="EM11" i="3"/>
  <c r="EO18" i="3"/>
  <c r="EO34" i="3"/>
  <c r="EO27" i="3"/>
  <c r="EO42" i="3"/>
  <c r="EO41" i="3"/>
  <c r="EO20" i="3"/>
  <c r="EO19" i="3"/>
  <c r="EO24" i="3"/>
  <c r="EO36" i="3"/>
  <c r="EO28" i="3"/>
  <c r="GL35" i="3"/>
  <c r="DN20" i="3"/>
  <c r="DM10" i="3"/>
  <c r="DN10" i="3"/>
  <c r="DP30" i="3"/>
  <c r="DP21" i="3"/>
  <c r="DN38" i="3"/>
  <c r="FV14" i="3"/>
  <c r="GL23" i="3"/>
  <c r="DN40" i="3"/>
  <c r="DN37" i="3"/>
  <c r="DN32" i="3"/>
  <c r="DN28" i="3"/>
  <c r="DP32" i="3"/>
  <c r="DP17" i="3"/>
  <c r="DP33" i="3"/>
  <c r="DP28" i="3"/>
  <c r="DP36" i="3"/>
  <c r="DP16" i="3"/>
  <c r="DN31" i="3"/>
  <c r="GL42" i="3"/>
  <c r="GL30" i="3"/>
  <c r="GL19" i="3"/>
  <c r="GL41" i="3"/>
  <c r="GL12" i="3"/>
  <c r="GL15" i="3"/>
  <c r="GL17" i="3"/>
  <c r="GL21" i="3"/>
  <c r="GL24" i="3"/>
  <c r="GL40" i="3"/>
  <c r="GL32" i="3"/>
  <c r="GL16" i="3"/>
  <c r="GL26" i="3"/>
  <c r="DP26" i="3"/>
  <c r="DP25" i="3"/>
  <c r="DP35" i="3"/>
  <c r="DP24" i="3"/>
  <c r="DN33" i="3"/>
  <c r="DN12" i="3"/>
  <c r="DN13" i="3"/>
  <c r="DN21" i="3"/>
  <c r="GL37" i="3"/>
  <c r="BB28" i="3"/>
  <c r="CJ29" i="3"/>
  <c r="CJ19" i="3"/>
  <c r="CH23" i="3"/>
  <c r="AJD13" i="3"/>
  <c r="AJE25" i="3"/>
  <c r="AJE36" i="3"/>
  <c r="AJE30" i="3"/>
  <c r="AHM19" i="3"/>
  <c r="AHM27" i="3"/>
  <c r="FV19" i="3"/>
  <c r="AJL16" i="3"/>
  <c r="QZ24" i="3"/>
  <c r="RA35" i="3"/>
  <c r="RA28" i="3"/>
  <c r="RA19" i="3"/>
  <c r="QZ29" i="3"/>
  <c r="RA16" i="3"/>
  <c r="RA26" i="3"/>
  <c r="QZ40" i="3"/>
  <c r="QZ26" i="3"/>
  <c r="QZ13" i="3"/>
  <c r="RA20" i="3"/>
  <c r="RA18" i="3"/>
  <c r="QZ14" i="3"/>
  <c r="QZ39" i="3"/>
  <c r="RA27" i="3"/>
  <c r="RA25" i="3"/>
  <c r="RA22" i="3"/>
  <c r="RA29" i="3"/>
  <c r="RA37" i="3"/>
  <c r="QZ21" i="3"/>
  <c r="QZ34" i="3"/>
  <c r="RA23" i="3"/>
  <c r="QZ32" i="3"/>
  <c r="QZ19" i="3"/>
  <c r="QZ12" i="3"/>
  <c r="RA15" i="3"/>
  <c r="QZ22" i="3"/>
  <c r="RA30" i="3"/>
  <c r="QZ42" i="3"/>
  <c r="RA13" i="3"/>
  <c r="QZ27" i="3"/>
  <c r="RA42" i="3"/>
  <c r="RA24" i="3"/>
  <c r="QZ25" i="3"/>
  <c r="QZ33" i="3"/>
  <c r="QZ38" i="3"/>
  <c r="RA12" i="3"/>
  <c r="RA41" i="3"/>
  <c r="QZ36" i="3"/>
  <c r="RA36" i="3"/>
  <c r="QZ18" i="3"/>
  <c r="RA39" i="3"/>
  <c r="RA17" i="3"/>
  <c r="RA33" i="3"/>
  <c r="QZ37" i="3"/>
  <c r="QZ30" i="3"/>
  <c r="QZ35" i="3"/>
  <c r="QZ23" i="3"/>
  <c r="RA31" i="3"/>
  <c r="QZ41" i="3"/>
  <c r="QZ16" i="3"/>
  <c r="QZ31" i="3"/>
  <c r="QZ15" i="3"/>
  <c r="RA21" i="3"/>
  <c r="QZ20" i="3"/>
  <c r="RA34" i="3"/>
  <c r="RA38" i="3"/>
  <c r="RA40" i="3"/>
  <c r="RA14" i="3"/>
  <c r="QZ28" i="3"/>
  <c r="RA32" i="3"/>
  <c r="QZ17" i="3"/>
  <c r="IC41" i="3"/>
  <c r="IC15" i="3"/>
  <c r="IC24" i="3"/>
  <c r="IC35" i="3"/>
  <c r="IC14" i="3"/>
  <c r="IC21" i="3"/>
  <c r="IC36" i="3"/>
  <c r="IC31" i="3"/>
  <c r="IC23" i="3"/>
  <c r="IC18" i="3"/>
  <c r="IC37" i="3"/>
  <c r="IC28" i="3"/>
  <c r="IC19" i="3"/>
  <c r="IC20" i="3"/>
  <c r="IC33" i="3"/>
  <c r="IC34" i="3"/>
  <c r="IC32" i="3"/>
  <c r="IC17" i="3"/>
  <c r="IC26" i="3"/>
  <c r="IC29" i="3"/>
  <c r="IC30" i="3"/>
  <c r="IC25" i="3"/>
  <c r="IC40" i="3"/>
  <c r="IC27" i="3"/>
  <c r="IC16" i="3"/>
  <c r="IC13" i="3"/>
  <c r="IC22" i="3"/>
  <c r="IC12" i="3"/>
  <c r="AQ23" i="3"/>
  <c r="AQ27" i="3"/>
  <c r="AQ34" i="3"/>
  <c r="AQ26" i="3"/>
  <c r="AQ22" i="3"/>
  <c r="AQ31" i="3"/>
  <c r="AQ24" i="3"/>
  <c r="AQ17" i="3"/>
  <c r="AQ25" i="3"/>
  <c r="AQ19" i="3"/>
  <c r="AQ39" i="3"/>
  <c r="AQ37" i="3"/>
  <c r="AQ20" i="3"/>
  <c r="AQ40" i="3"/>
  <c r="AQ21" i="3"/>
  <c r="AQ38" i="3"/>
  <c r="AQ36" i="3"/>
  <c r="AQ32" i="3"/>
  <c r="AQ41" i="3"/>
  <c r="AQ15" i="3"/>
  <c r="AQ42" i="3"/>
  <c r="AQ29" i="3"/>
  <c r="AQ35" i="3"/>
  <c r="AQ28" i="3"/>
  <c r="AQ13" i="3"/>
  <c r="AQ12" i="3"/>
  <c r="AQ33" i="3"/>
  <c r="AQ18" i="3"/>
  <c r="AQ16" i="3"/>
  <c r="AQ30" i="3"/>
  <c r="MJ23" i="3"/>
  <c r="MJ33" i="3"/>
  <c r="AP20" i="3"/>
  <c r="EJ25" i="3"/>
  <c r="FV17" i="3"/>
  <c r="FV37" i="3"/>
  <c r="FV30" i="3"/>
  <c r="FV28" i="3"/>
  <c r="GT37" i="3"/>
  <c r="WF34" i="3"/>
  <c r="FD32" i="3"/>
  <c r="LA16" i="3"/>
  <c r="LA34" i="3"/>
  <c r="AP14" i="3"/>
  <c r="ET38" i="3"/>
  <c r="EU38" i="3"/>
  <c r="K33" i="3"/>
  <c r="FV36" i="3"/>
  <c r="FV27" i="3"/>
  <c r="FV23" i="3"/>
  <c r="FV15" i="3"/>
  <c r="FV26" i="3"/>
  <c r="FV29" i="3"/>
  <c r="FV41" i="3"/>
  <c r="FV22" i="3"/>
  <c r="FV12" i="3"/>
  <c r="FV32" i="3"/>
  <c r="FV40" i="3"/>
  <c r="FV34" i="3"/>
  <c r="AY12" i="3"/>
  <c r="FI42" i="3"/>
  <c r="WF42" i="3"/>
  <c r="WF23" i="3"/>
  <c r="WF22" i="3"/>
  <c r="WF28" i="3"/>
  <c r="WF12" i="3"/>
  <c r="WF35" i="3"/>
  <c r="WF16" i="3"/>
  <c r="EK38" i="3"/>
  <c r="EK39" i="3"/>
  <c r="EK15" i="3"/>
  <c r="EK25" i="3"/>
  <c r="EK16" i="3"/>
  <c r="EK36" i="3"/>
  <c r="EK19" i="3"/>
  <c r="EK42" i="3"/>
  <c r="EK28" i="3"/>
  <c r="EK29" i="3"/>
  <c r="EK27" i="3"/>
  <c r="EK20" i="3"/>
  <c r="EK31" i="3"/>
  <c r="EK41" i="3"/>
  <c r="EK34" i="3"/>
  <c r="EK14" i="3"/>
  <c r="EK37" i="3"/>
  <c r="EK35" i="3"/>
  <c r="EK22" i="3"/>
  <c r="EK12" i="3"/>
  <c r="EK30" i="3"/>
  <c r="EK33" i="3"/>
  <c r="EK32" i="3"/>
  <c r="EK13" i="3"/>
  <c r="EK40" i="3"/>
  <c r="EK18" i="3"/>
  <c r="QJ32" i="3"/>
  <c r="QI21" i="3"/>
  <c r="QI15" i="3"/>
  <c r="QI25" i="3"/>
  <c r="QJ37" i="3"/>
  <c r="QI22" i="3"/>
  <c r="QI37" i="3"/>
  <c r="QJ13" i="3"/>
  <c r="QJ21" i="3"/>
  <c r="QI29" i="3"/>
  <c r="QJ25" i="3"/>
  <c r="QJ12" i="3"/>
  <c r="QI40" i="3"/>
  <c r="QJ34" i="3"/>
  <c r="QI41" i="3"/>
  <c r="QJ36" i="3"/>
  <c r="QI35" i="3"/>
  <c r="QJ35" i="3"/>
  <c r="QI16" i="3"/>
  <c r="QI32" i="3"/>
  <c r="QJ33" i="3"/>
  <c r="QJ16" i="3"/>
  <c r="QJ40" i="3"/>
  <c r="QI14" i="3"/>
  <c r="QI26" i="3"/>
  <c r="QI18" i="3"/>
  <c r="QI23" i="3"/>
  <c r="QI38" i="3"/>
  <c r="QI24" i="3"/>
  <c r="QJ22" i="3"/>
  <c r="QI27" i="3"/>
  <c r="QI17" i="3"/>
  <c r="QJ26" i="3"/>
  <c r="QJ23" i="3"/>
  <c r="QI42" i="3"/>
  <c r="QI34" i="3"/>
  <c r="QJ20" i="3"/>
  <c r="QI20" i="3"/>
  <c r="QJ30" i="3"/>
  <c r="QJ14" i="3"/>
  <c r="QJ18" i="3"/>
  <c r="QI28" i="3"/>
  <c r="QJ17" i="3"/>
  <c r="QJ27" i="3"/>
  <c r="QI13" i="3"/>
  <c r="QJ31" i="3"/>
  <c r="QJ39" i="3"/>
  <c r="QJ38" i="3"/>
  <c r="QI33" i="3"/>
  <c r="QJ42" i="3"/>
  <c r="QI30" i="3"/>
  <c r="QJ15" i="3"/>
  <c r="QJ41" i="3"/>
  <c r="QI36" i="3"/>
  <c r="QJ24" i="3"/>
  <c r="QI31" i="3"/>
  <c r="QJ19" i="3"/>
  <c r="QJ29" i="3"/>
  <c r="QJ28" i="3"/>
  <c r="QI19" i="3"/>
  <c r="QI12" i="3"/>
  <c r="QI39" i="3"/>
  <c r="NG33" i="3"/>
  <c r="NH21" i="3"/>
  <c r="NG36" i="3"/>
  <c r="NG32" i="3"/>
  <c r="NH22" i="3"/>
  <c r="NG41" i="3"/>
  <c r="NH33" i="3"/>
  <c r="NH17" i="3"/>
  <c r="NH23" i="3"/>
  <c r="NG18" i="3"/>
  <c r="NH16" i="3"/>
  <c r="NH34" i="3"/>
  <c r="NG17" i="3"/>
  <c r="NH38" i="3"/>
  <c r="NG31" i="3"/>
  <c r="NH32" i="3"/>
  <c r="NH31" i="3"/>
  <c r="NH42" i="3"/>
  <c r="NH19" i="3"/>
  <c r="NH15" i="3"/>
  <c r="NG39" i="3"/>
  <c r="NG22" i="3"/>
  <c r="NG40" i="3"/>
  <c r="NG15" i="3"/>
  <c r="NH14" i="3"/>
  <c r="NG37" i="3"/>
  <c r="NG12" i="3"/>
  <c r="NG42" i="3"/>
  <c r="NG24" i="3"/>
  <c r="NH36" i="3"/>
  <c r="NG34" i="3"/>
  <c r="NH25" i="3"/>
  <c r="NG38" i="3"/>
  <c r="NH40" i="3"/>
  <c r="NH28" i="3"/>
  <c r="NG14" i="3"/>
  <c r="NG30" i="3"/>
  <c r="NG35" i="3"/>
  <c r="NH24" i="3"/>
  <c r="NG29" i="3"/>
  <c r="NG20" i="3"/>
  <c r="NG21" i="3"/>
  <c r="NH30" i="3"/>
  <c r="NH41" i="3"/>
  <c r="NG13" i="3"/>
  <c r="NH29" i="3"/>
  <c r="NH37" i="3"/>
  <c r="NG26" i="3"/>
  <c r="NG27" i="3"/>
  <c r="NH13" i="3"/>
  <c r="NH26" i="3"/>
  <c r="NH18" i="3"/>
  <c r="NG25" i="3"/>
  <c r="NH35" i="3"/>
  <c r="NH20" i="3"/>
  <c r="NG19" i="3"/>
  <c r="NH27" i="3"/>
  <c r="NH12" i="3"/>
  <c r="NH39" i="3"/>
  <c r="NG23" i="3"/>
  <c r="NG28" i="3"/>
  <c r="NG16" i="3"/>
  <c r="KE27" i="3"/>
  <c r="KF25" i="3"/>
  <c r="KF28" i="3"/>
  <c r="KF30" i="3"/>
  <c r="KF12" i="3"/>
  <c r="KF26" i="3"/>
  <c r="KE23" i="3"/>
  <c r="KF35" i="3"/>
  <c r="KE12" i="3"/>
  <c r="KF19" i="3"/>
  <c r="KF16" i="3"/>
  <c r="KE35" i="3"/>
  <c r="KF42" i="3"/>
  <c r="KF37" i="3"/>
  <c r="KF21" i="3"/>
  <c r="KE18" i="3"/>
  <c r="KF17" i="3"/>
  <c r="KE31" i="3"/>
  <c r="KE19" i="3"/>
  <c r="KE40" i="3"/>
  <c r="KF41" i="3"/>
  <c r="KF20" i="3"/>
  <c r="KF23" i="3"/>
  <c r="KF14" i="3"/>
  <c r="KE26" i="3"/>
  <c r="KF31" i="3"/>
  <c r="KE14" i="3"/>
  <c r="KE41" i="3"/>
  <c r="KE17" i="3"/>
  <c r="KE39" i="3"/>
  <c r="KE34" i="3"/>
  <c r="KF27" i="3"/>
  <c r="KE20" i="3"/>
  <c r="KE15" i="3"/>
  <c r="KF22" i="3"/>
  <c r="KE16" i="3"/>
  <c r="KE25" i="3"/>
  <c r="KE29" i="3"/>
  <c r="KF32" i="3"/>
  <c r="KF38" i="3"/>
  <c r="KE42" i="3"/>
  <c r="KF24" i="3"/>
  <c r="KF40" i="3"/>
  <c r="KE33" i="3"/>
  <c r="KF36" i="3"/>
  <c r="KE36" i="3"/>
  <c r="KE21" i="3"/>
  <c r="KE37" i="3"/>
  <c r="KE13" i="3"/>
  <c r="KF39" i="3"/>
  <c r="KF18" i="3"/>
  <c r="KE32" i="3"/>
  <c r="KE24" i="3"/>
  <c r="KF15" i="3"/>
  <c r="KF29" i="3"/>
  <c r="KF33" i="3"/>
  <c r="KE30" i="3"/>
  <c r="KF34" i="3"/>
  <c r="KF13" i="3"/>
  <c r="KE22" i="3"/>
  <c r="KE28" i="3"/>
  <c r="KE38" i="3"/>
  <c r="JK41" i="3"/>
  <c r="JK13" i="3"/>
  <c r="JK34" i="3"/>
  <c r="JL35" i="3"/>
  <c r="JL42" i="3"/>
  <c r="JL30" i="3"/>
  <c r="JL25" i="3"/>
  <c r="JK26" i="3"/>
  <c r="JK20" i="3"/>
  <c r="JK30" i="3"/>
  <c r="JK12" i="3"/>
  <c r="JL26" i="3"/>
  <c r="JL17" i="3"/>
  <c r="JL23" i="3"/>
  <c r="JK18" i="3"/>
  <c r="JL31" i="3"/>
  <c r="JL19" i="3"/>
  <c r="JK15" i="3"/>
  <c r="JL29" i="3"/>
  <c r="JK35" i="3"/>
  <c r="JL12" i="3"/>
  <c r="JL14" i="3"/>
  <c r="JK31" i="3"/>
  <c r="JL32" i="3"/>
  <c r="JK21" i="3"/>
  <c r="JK38" i="3"/>
  <c r="JK39" i="3"/>
  <c r="JL36" i="3"/>
  <c r="JL37" i="3"/>
  <c r="JL34" i="3"/>
  <c r="JK40" i="3"/>
  <c r="JL18" i="3"/>
  <c r="JK14" i="3"/>
  <c r="JK33" i="3"/>
  <c r="JK27" i="3"/>
  <c r="JK24" i="3"/>
  <c r="JL38" i="3"/>
  <c r="JK37" i="3"/>
  <c r="JL16" i="3"/>
  <c r="JL13" i="3"/>
  <c r="JK36" i="3"/>
  <c r="JL28" i="3"/>
  <c r="JK22" i="3"/>
  <c r="JL41" i="3"/>
  <c r="JL27" i="3"/>
  <c r="JL15" i="3"/>
  <c r="JL33" i="3"/>
  <c r="JL39" i="3"/>
  <c r="JK28" i="3"/>
  <c r="JK19" i="3"/>
  <c r="JL24" i="3"/>
  <c r="JL21" i="3"/>
  <c r="JL20" i="3"/>
  <c r="JK16" i="3"/>
  <c r="JK17" i="3"/>
  <c r="JL40" i="3"/>
  <c r="JK29" i="3"/>
  <c r="JL22" i="3"/>
  <c r="JK23" i="3"/>
  <c r="JK42" i="3"/>
  <c r="JK25" i="3"/>
  <c r="JK32" i="3"/>
  <c r="CM39" i="3"/>
  <c r="CL34" i="3"/>
  <c r="CM29" i="3"/>
  <c r="CM41" i="3"/>
  <c r="CL41" i="3"/>
  <c r="CL32" i="3"/>
  <c r="CL25" i="3"/>
  <c r="CL20" i="3"/>
  <c r="CL35" i="3"/>
  <c r="CL27" i="3"/>
  <c r="CM17" i="3"/>
  <c r="CL37" i="3"/>
  <c r="CL26" i="3"/>
  <c r="CL19" i="3"/>
  <c r="CM14" i="3"/>
  <c r="CL30" i="3"/>
  <c r="CL39" i="3"/>
  <c r="CL33" i="3"/>
  <c r="CM31" i="3"/>
  <c r="CL22" i="3"/>
  <c r="CM13" i="3"/>
  <c r="CL24" i="3"/>
  <c r="CL13" i="3"/>
  <c r="CM28" i="3"/>
  <c r="CM18" i="3"/>
  <c r="CL12" i="3"/>
  <c r="CM37" i="3"/>
  <c r="CM42" i="3"/>
  <c r="CM36" i="3"/>
  <c r="CL28" i="3"/>
  <c r="CL18" i="3"/>
  <c r="CM30" i="3"/>
  <c r="CM12" i="3"/>
  <c r="CM22" i="3"/>
  <c r="CL15" i="3"/>
  <c r="CM35" i="3"/>
  <c r="CM21" i="3"/>
  <c r="CM23" i="3"/>
  <c r="CL29" i="3"/>
  <c r="CL14" i="3"/>
  <c r="CM19" i="3"/>
  <c r="CL42" i="3"/>
  <c r="CM27" i="3"/>
  <c r="CL31" i="3"/>
  <c r="CM25" i="3"/>
  <c r="CL40" i="3"/>
  <c r="CL16" i="3"/>
  <c r="CM32" i="3"/>
  <c r="CM38" i="3"/>
  <c r="CM26" i="3"/>
  <c r="CM40" i="3"/>
  <c r="CM34" i="3"/>
  <c r="CM20" i="3"/>
  <c r="CL23" i="3"/>
  <c r="CM24" i="3"/>
  <c r="CL17" i="3"/>
  <c r="CL21" i="3"/>
  <c r="CL38" i="3"/>
  <c r="CL36" i="3"/>
  <c r="CM15" i="3"/>
  <c r="MJ15" i="3"/>
  <c r="MJ19" i="3"/>
  <c r="MJ25" i="3"/>
  <c r="MJ31" i="3"/>
  <c r="MJ35" i="3"/>
  <c r="AP40" i="3"/>
  <c r="AP19" i="3"/>
  <c r="AP12" i="3"/>
  <c r="EE12" i="3"/>
  <c r="FV18" i="3"/>
  <c r="FV21" i="3"/>
  <c r="FV25" i="3"/>
  <c r="WF21" i="3"/>
  <c r="WF13" i="3"/>
  <c r="WF18" i="3"/>
  <c r="LA35" i="3"/>
  <c r="LA31" i="3"/>
  <c r="MJ16" i="3"/>
  <c r="EK26" i="3"/>
  <c r="EE42" i="3"/>
  <c r="WW25" i="3"/>
  <c r="WW27" i="3"/>
  <c r="WW32" i="3"/>
  <c r="WW40" i="3"/>
  <c r="LA22" i="3"/>
  <c r="LF28" i="3"/>
  <c r="LF18" i="3"/>
  <c r="LF41" i="3"/>
  <c r="LF12" i="3"/>
  <c r="OA35" i="3"/>
  <c r="OA40" i="3"/>
  <c r="OB32" i="3"/>
  <c r="OB18" i="3"/>
  <c r="OA30" i="3"/>
  <c r="OA20" i="3"/>
  <c r="OA32" i="3"/>
  <c r="OA18" i="3"/>
  <c r="OB23" i="3"/>
  <c r="OB27" i="3"/>
  <c r="OB16" i="3"/>
  <c r="OB37" i="3"/>
  <c r="OA15" i="3"/>
  <c r="OB35" i="3"/>
  <c r="OB22" i="3"/>
  <c r="OB34" i="3"/>
  <c r="OB12" i="3"/>
  <c r="OA21" i="3"/>
  <c r="OA16" i="3"/>
  <c r="OB15" i="3"/>
  <c r="OA39" i="3"/>
  <c r="OA31" i="3"/>
  <c r="OB20" i="3"/>
  <c r="OB24" i="3"/>
  <c r="OA38" i="3"/>
  <c r="OA23" i="3"/>
  <c r="OA19" i="3"/>
  <c r="OB26" i="3"/>
  <c r="OB21" i="3"/>
  <c r="OB33" i="3"/>
  <c r="OA22" i="3"/>
  <c r="OA42" i="3"/>
  <c r="OB36" i="3"/>
  <c r="OB25" i="3"/>
  <c r="OA33" i="3"/>
  <c r="OA34" i="3"/>
  <c r="OB41" i="3"/>
  <c r="OA14" i="3"/>
  <c r="OA37" i="3"/>
  <c r="OA27" i="3"/>
  <c r="OA28" i="3"/>
  <c r="OB14" i="3"/>
  <c r="OA17" i="3"/>
  <c r="OA26" i="3"/>
  <c r="OA25" i="3"/>
  <c r="OA29" i="3"/>
  <c r="OB28" i="3"/>
  <c r="OB38" i="3"/>
  <c r="OA12" i="3"/>
  <c r="OA41" i="3"/>
  <c r="OB31" i="3"/>
  <c r="OB42" i="3"/>
  <c r="OA36" i="3"/>
  <c r="OB13" i="3"/>
  <c r="OA13" i="3"/>
  <c r="OB40" i="3"/>
  <c r="OB29" i="3"/>
  <c r="OA24" i="3"/>
  <c r="OB19" i="3"/>
  <c r="OB17" i="3"/>
  <c r="OB30" i="3"/>
  <c r="OB39" i="3"/>
  <c r="IR21" i="3"/>
  <c r="IQ37" i="3"/>
  <c r="IQ25" i="3"/>
  <c r="IR16" i="3"/>
  <c r="IQ24" i="3"/>
  <c r="IR12" i="3"/>
  <c r="IR35" i="3"/>
  <c r="IR32" i="3"/>
  <c r="IR13" i="3"/>
  <c r="IQ33" i="3"/>
  <c r="IR26" i="3"/>
  <c r="IQ16" i="3"/>
  <c r="IQ18" i="3"/>
  <c r="IQ35" i="3"/>
  <c r="IQ31" i="3"/>
  <c r="IQ27" i="3"/>
  <c r="IR27" i="3"/>
  <c r="IQ28" i="3"/>
  <c r="IQ20" i="3"/>
  <c r="IQ34" i="3"/>
  <c r="IR33" i="3"/>
  <c r="IQ21" i="3"/>
  <c r="IR17" i="3"/>
  <c r="IR39" i="3"/>
  <c r="IQ22" i="3"/>
  <c r="IQ14" i="3"/>
  <c r="IR19" i="3"/>
  <c r="IQ40" i="3"/>
  <c r="IQ36" i="3"/>
  <c r="IQ23" i="3"/>
  <c r="IR40" i="3"/>
  <c r="IR28" i="3"/>
  <c r="IQ12" i="3"/>
  <c r="IR30" i="3"/>
  <c r="IQ32" i="3"/>
  <c r="IR29" i="3"/>
  <c r="IR37" i="3"/>
  <c r="IR41" i="3"/>
  <c r="IQ30" i="3"/>
  <c r="IR25" i="3"/>
  <c r="IR18" i="3"/>
  <c r="IQ42" i="3"/>
  <c r="IR31" i="3"/>
  <c r="IQ41" i="3"/>
  <c r="IR24" i="3"/>
  <c r="IQ19" i="3"/>
  <c r="IR42" i="3"/>
  <c r="IR20" i="3"/>
  <c r="IQ17" i="3"/>
  <c r="IR14" i="3"/>
  <c r="IR15" i="3"/>
  <c r="IQ15" i="3"/>
  <c r="IQ13" i="3"/>
  <c r="IQ39" i="3"/>
  <c r="IQ38" i="3"/>
  <c r="IR36" i="3"/>
  <c r="IQ26" i="3"/>
  <c r="IR38" i="3"/>
  <c r="IR34" i="3"/>
  <c r="IR23" i="3"/>
  <c r="IR22" i="3"/>
  <c r="MJ14" i="3"/>
  <c r="MJ42" i="3"/>
  <c r="MJ20" i="3"/>
  <c r="MJ26" i="3"/>
  <c r="MJ13" i="3"/>
  <c r="MJ32" i="3"/>
  <c r="MJ34" i="3"/>
  <c r="MJ40" i="3"/>
  <c r="MJ18" i="3"/>
  <c r="MJ22" i="3"/>
  <c r="MJ21" i="3"/>
  <c r="MJ29" i="3"/>
  <c r="MJ37" i="3"/>
  <c r="FV31" i="3"/>
  <c r="FV16" i="3"/>
  <c r="FV24" i="3"/>
  <c r="EE39" i="3"/>
  <c r="WF40" i="3"/>
  <c r="WF14" i="3"/>
  <c r="WF27" i="3"/>
  <c r="FH39" i="3"/>
  <c r="LA28" i="3"/>
  <c r="FV35" i="3"/>
  <c r="LA40" i="3"/>
  <c r="LA19" i="3"/>
  <c r="LA14" i="3"/>
  <c r="LA20" i="3"/>
  <c r="MJ28" i="3"/>
  <c r="MJ24" i="3"/>
  <c r="EK23" i="3"/>
  <c r="EK17" i="3"/>
  <c r="F36" i="3"/>
  <c r="F13" i="3"/>
  <c r="F35" i="3"/>
  <c r="F16" i="3"/>
  <c r="F38" i="3"/>
  <c r="CM16" i="3"/>
  <c r="FW24" i="3"/>
  <c r="FW18" i="3"/>
  <c r="FW29" i="3"/>
  <c r="FW42" i="3"/>
  <c r="FW17" i="3"/>
  <c r="FW37" i="3"/>
  <c r="FW22" i="3"/>
  <c r="FW15" i="3"/>
  <c r="FW19" i="3"/>
  <c r="FW14" i="3"/>
  <c r="FW13" i="3"/>
  <c r="FW12" i="3"/>
  <c r="FW36" i="3"/>
  <c r="AJQ32" i="3"/>
  <c r="AJQ40" i="3"/>
  <c r="FJ42" i="3"/>
  <c r="FJ28" i="3"/>
  <c r="FJ29" i="3"/>
  <c r="FH16" i="3"/>
  <c r="FG11" i="3"/>
  <c r="FJ21" i="3"/>
  <c r="FJ25" i="3"/>
  <c r="FJ17" i="3"/>
  <c r="FJ19" i="3"/>
  <c r="FJ41" i="3"/>
  <c r="FJ32" i="3"/>
  <c r="FJ16" i="3"/>
  <c r="FJ22" i="3"/>
  <c r="FJ18" i="3"/>
  <c r="FJ30" i="3"/>
  <c r="JA38" i="3"/>
  <c r="JB38" i="3"/>
  <c r="JB41" i="3"/>
  <c r="JA29" i="3"/>
  <c r="JB20" i="3"/>
  <c r="JB15" i="3"/>
  <c r="JA34" i="3"/>
  <c r="JB22" i="3"/>
  <c r="JB23" i="3"/>
  <c r="JB30" i="3"/>
  <c r="JA12" i="3"/>
  <c r="JB29" i="3"/>
  <c r="JA15" i="3"/>
  <c r="JB13" i="3"/>
  <c r="JA14" i="3"/>
  <c r="JB16" i="3"/>
  <c r="JB31" i="3"/>
  <c r="JA35" i="3"/>
  <c r="JB28" i="3"/>
  <c r="JA19" i="3"/>
  <c r="JA31" i="3"/>
  <c r="JA20" i="3"/>
  <c r="JA30" i="3"/>
  <c r="JA37" i="3"/>
  <c r="JA25" i="3"/>
  <c r="JA22" i="3"/>
  <c r="JB12" i="3"/>
  <c r="JA41" i="3"/>
  <c r="VQ16" i="3"/>
  <c r="VQ23" i="3"/>
  <c r="VQ27" i="3"/>
  <c r="VQ21" i="3"/>
  <c r="VQ35" i="3"/>
  <c r="VQ40" i="3"/>
  <c r="VQ18" i="3"/>
  <c r="VQ15" i="3"/>
  <c r="VQ29" i="3"/>
  <c r="VQ13" i="3"/>
  <c r="VQ14" i="3"/>
  <c r="VQ37" i="3"/>
  <c r="VQ24" i="3"/>
  <c r="ADP38" i="3"/>
  <c r="ADP35" i="3"/>
  <c r="ADP16" i="3"/>
  <c r="ADP23" i="3"/>
  <c r="ADP26" i="3"/>
  <c r="ADQ30" i="3"/>
  <c r="ADP31" i="3"/>
  <c r="ADP32" i="3"/>
  <c r="ADQ14" i="3"/>
  <c r="ADQ29" i="3"/>
  <c r="ADP24" i="3"/>
  <c r="ADQ15" i="3"/>
  <c r="ADP29" i="3"/>
  <c r="ADP30" i="3"/>
  <c r="ADP42" i="3"/>
  <c r="ADP15" i="3"/>
  <c r="ADQ39" i="3"/>
  <c r="ADQ23" i="3"/>
  <c r="ADP12" i="3"/>
  <c r="ADQ37" i="3"/>
  <c r="ADQ36" i="3"/>
  <c r="ADP13" i="3"/>
  <c r="ADP33" i="3"/>
  <c r="ADQ31" i="3"/>
  <c r="ADQ20" i="3"/>
  <c r="ADQ28" i="3"/>
  <c r="ADQ34" i="3"/>
  <c r="ADP27" i="3"/>
  <c r="AEW38" i="3"/>
  <c r="AEW17" i="3"/>
  <c r="AEV20" i="3"/>
  <c r="AEW24" i="3"/>
  <c r="AEV19" i="3"/>
  <c r="AEW28" i="3"/>
  <c r="AEV30" i="3"/>
  <c r="AEW31" i="3"/>
  <c r="AEV16" i="3"/>
  <c r="AEW13" i="3"/>
  <c r="AEW35" i="3"/>
  <c r="AEV36" i="3"/>
  <c r="AEW30" i="3"/>
  <c r="AEW15" i="3"/>
  <c r="AEV33" i="3"/>
  <c r="AEV37" i="3"/>
  <c r="AEV38" i="3"/>
  <c r="AEW33" i="3"/>
  <c r="AEW19" i="3"/>
  <c r="AEW21" i="3"/>
  <c r="AEV26" i="3"/>
  <c r="AEV27" i="3"/>
  <c r="AEW25" i="3"/>
  <c r="AEV21" i="3"/>
  <c r="AEW34" i="3"/>
  <c r="AEV32" i="3"/>
  <c r="AEV12" i="3"/>
  <c r="AEW40" i="3"/>
  <c r="AJR24" i="3"/>
  <c r="AJR27" i="3"/>
  <c r="AJR37" i="3"/>
  <c r="AJR15" i="3"/>
  <c r="AJR21" i="3"/>
  <c r="AJR42" i="3"/>
  <c r="AJR23" i="3"/>
  <c r="AJR40" i="3"/>
  <c r="AJP40" i="3"/>
  <c r="AJR34" i="3"/>
  <c r="AJR12" i="3"/>
  <c r="AJO11" i="3"/>
  <c r="AJP11" i="3"/>
  <c r="AJR19" i="3"/>
  <c r="AJT42" i="3"/>
  <c r="AJU36" i="3"/>
  <c r="AJU12" i="3"/>
  <c r="AJU25" i="3"/>
  <c r="AJU17" i="3"/>
  <c r="AJU23" i="3"/>
  <c r="AJU29" i="3"/>
  <c r="AJU18" i="3"/>
  <c r="AJU33" i="3"/>
  <c r="AJU40" i="3"/>
  <c r="AJU34" i="3"/>
  <c r="AU41" i="3"/>
  <c r="AU35" i="3"/>
  <c r="AU32" i="3"/>
  <c r="AU19" i="3"/>
  <c r="AU28" i="3"/>
  <c r="AU34" i="3"/>
  <c r="AU33" i="3"/>
  <c r="AU29" i="3"/>
  <c r="AU14" i="3"/>
  <c r="AU26" i="3"/>
  <c r="AU13" i="3"/>
  <c r="AU21" i="3"/>
  <c r="AU16" i="3"/>
  <c r="DH42" i="3"/>
  <c r="DH36" i="3"/>
  <c r="DH26" i="3"/>
  <c r="DH41" i="3"/>
  <c r="DH16" i="3"/>
  <c r="DH28" i="3"/>
  <c r="DH40" i="3"/>
  <c r="DH37" i="3"/>
  <c r="DH23" i="3"/>
  <c r="DH29" i="3"/>
  <c r="DE11" i="3"/>
  <c r="DH15" i="3"/>
  <c r="DH13" i="3"/>
  <c r="DH34" i="3"/>
  <c r="IW40" i="3"/>
  <c r="IW28" i="3"/>
  <c r="IV20" i="3"/>
  <c r="IV26" i="3"/>
  <c r="PU40" i="3"/>
  <c r="PT30" i="3"/>
  <c r="PT21" i="3"/>
  <c r="PT17" i="3"/>
  <c r="PT32" i="3"/>
  <c r="PU35" i="3"/>
  <c r="PT16" i="3"/>
  <c r="PT24" i="3"/>
  <c r="PU17" i="3"/>
  <c r="PU31" i="3"/>
  <c r="PU33" i="3"/>
  <c r="PT33" i="3"/>
  <c r="PU18" i="3"/>
  <c r="PT28" i="3"/>
  <c r="PT20" i="3"/>
  <c r="PU34" i="3"/>
  <c r="PU16" i="3"/>
  <c r="PU41" i="3"/>
  <c r="PT22" i="3"/>
  <c r="PT42" i="3"/>
  <c r="PU30" i="3"/>
  <c r="PT23" i="3"/>
  <c r="PU21" i="3"/>
  <c r="PU29" i="3"/>
  <c r="PU14" i="3"/>
  <c r="PU42" i="3"/>
  <c r="RE39" i="3"/>
  <c r="RE38" i="3"/>
  <c r="RD39" i="3"/>
  <c r="RD20" i="3"/>
  <c r="RE27" i="3"/>
  <c r="RE42" i="3"/>
  <c r="RE25" i="3"/>
  <c r="RE21" i="3"/>
  <c r="RD35" i="3"/>
  <c r="RD41" i="3"/>
  <c r="RD19" i="3"/>
  <c r="RE16" i="3"/>
  <c r="RE40" i="3"/>
  <c r="RD30" i="3"/>
  <c r="RD26" i="3"/>
  <c r="RD38" i="3"/>
  <c r="RD13" i="3"/>
  <c r="RD17" i="3"/>
  <c r="RD21" i="3"/>
  <c r="RD27" i="3"/>
  <c r="RE28" i="3"/>
  <c r="RD29" i="3"/>
  <c r="RE31" i="3"/>
  <c r="RE20" i="3"/>
  <c r="RD37" i="3"/>
  <c r="RE24" i="3"/>
  <c r="TA39" i="3"/>
  <c r="SZ32" i="3"/>
  <c r="SZ28" i="3"/>
  <c r="TA35" i="3"/>
  <c r="SZ20" i="3"/>
  <c r="SZ37" i="3"/>
  <c r="SZ36" i="3"/>
  <c r="TA31" i="3"/>
  <c r="SZ22" i="3"/>
  <c r="TA26" i="3"/>
  <c r="SZ29" i="3"/>
  <c r="SZ34" i="3"/>
  <c r="TA12" i="3"/>
  <c r="TA38" i="3"/>
  <c r="SZ41" i="3"/>
  <c r="TA30" i="3"/>
  <c r="TA23" i="3"/>
  <c r="TA13" i="3"/>
  <c r="SZ27" i="3"/>
  <c r="SZ16" i="3"/>
  <c r="TA21" i="3"/>
  <c r="TA20" i="3"/>
  <c r="VL14" i="3"/>
  <c r="VN24" i="3"/>
  <c r="VN42" i="3"/>
  <c r="VN22" i="3"/>
  <c r="AER14" i="3"/>
  <c r="AES32" i="3"/>
  <c r="AES14" i="3"/>
  <c r="AES23" i="3"/>
  <c r="AES19" i="3"/>
  <c r="AER20" i="3"/>
  <c r="AER33" i="3"/>
  <c r="AES42" i="3"/>
  <c r="AER28" i="3"/>
  <c r="AER41" i="3"/>
  <c r="AES26" i="3"/>
  <c r="AES38" i="3"/>
  <c r="AER19" i="3"/>
  <c r="AER36" i="3"/>
  <c r="AES28" i="3"/>
  <c r="AES13" i="3"/>
  <c r="AER21" i="3"/>
  <c r="AER34" i="3"/>
  <c r="AES27" i="3"/>
  <c r="AER15" i="3"/>
  <c r="AES37" i="3"/>
  <c r="AFX23" i="3"/>
  <c r="AFY23" i="3"/>
  <c r="AFY36" i="3"/>
  <c r="AFY40" i="3"/>
  <c r="AHU24" i="3"/>
  <c r="EF23" i="3"/>
  <c r="EF41" i="3"/>
  <c r="EF36" i="3"/>
  <c r="EF15" i="3"/>
  <c r="EF26" i="3"/>
  <c r="EF18" i="3"/>
  <c r="EF27" i="3"/>
  <c r="EF32" i="3"/>
  <c r="EF13" i="3"/>
  <c r="EF22" i="3"/>
  <c r="BK22" i="3"/>
  <c r="BK23" i="3"/>
  <c r="BK25" i="3"/>
  <c r="BK19" i="3"/>
  <c r="BK17" i="3"/>
  <c r="BK21" i="3"/>
  <c r="BK33" i="3"/>
  <c r="BK28" i="3"/>
  <c r="BK41" i="3"/>
  <c r="BK27" i="3"/>
  <c r="BK32" i="3"/>
  <c r="BK35" i="3"/>
  <c r="BB16" i="3"/>
  <c r="BB40" i="3"/>
  <c r="BB25" i="3"/>
  <c r="BR27" i="3"/>
  <c r="BR32" i="3"/>
  <c r="BR22" i="3"/>
  <c r="BR31" i="3"/>
  <c r="BR14" i="3"/>
  <c r="BR42" i="3"/>
  <c r="BR24" i="3"/>
  <c r="BR37" i="3"/>
  <c r="FL37" i="3"/>
  <c r="FL25" i="3"/>
  <c r="FL15" i="3"/>
  <c r="FL18" i="3"/>
  <c r="FL32" i="3"/>
  <c r="FL16" i="3"/>
  <c r="FL17" i="3"/>
  <c r="FL13" i="3"/>
  <c r="FL39" i="3"/>
  <c r="FL22" i="3"/>
  <c r="FL14" i="3"/>
  <c r="FL28" i="3"/>
  <c r="FL21" i="3"/>
  <c r="GX29" i="3"/>
  <c r="JG39" i="3"/>
  <c r="JF31" i="3"/>
  <c r="JG15" i="3"/>
  <c r="JF42" i="3"/>
  <c r="JG29" i="3"/>
  <c r="JG34" i="3"/>
  <c r="JF22" i="3"/>
  <c r="JF24" i="3"/>
  <c r="JG37" i="3"/>
  <c r="JG31" i="3"/>
  <c r="JF40" i="3"/>
  <c r="JF35" i="3"/>
  <c r="JF14" i="3"/>
  <c r="JG22" i="3"/>
  <c r="JF28" i="3"/>
  <c r="JF34" i="3"/>
  <c r="JF20" i="3"/>
  <c r="JF17" i="3"/>
  <c r="JG25" i="3"/>
  <c r="NC38" i="3"/>
  <c r="NC39" i="3"/>
  <c r="NC35" i="3"/>
  <c r="NC21" i="3"/>
  <c r="NB12" i="3"/>
  <c r="NB36" i="3"/>
  <c r="NB31" i="3"/>
  <c r="NB19" i="3"/>
  <c r="NB35" i="3"/>
  <c r="NC14" i="3"/>
  <c r="NC31" i="3"/>
  <c r="NB14" i="3"/>
  <c r="NC18" i="3"/>
  <c r="NC33" i="3"/>
  <c r="NB15" i="3"/>
  <c r="NC20" i="3"/>
  <c r="NB33" i="3"/>
  <c r="NC30" i="3"/>
  <c r="NB16" i="3"/>
  <c r="NB29" i="3"/>
  <c r="NB17" i="3"/>
  <c r="NB22" i="3"/>
  <c r="NB34" i="3"/>
  <c r="NB37" i="3"/>
  <c r="NC22" i="3"/>
  <c r="NB13" i="3"/>
  <c r="NC40" i="3"/>
  <c r="RL40" i="3"/>
  <c r="RL20" i="3"/>
  <c r="RL23" i="3"/>
  <c r="RL30" i="3"/>
  <c r="RL14" i="3"/>
  <c r="WK22" i="3"/>
  <c r="WJ28" i="3"/>
  <c r="WJ14" i="3"/>
  <c r="WK24" i="3"/>
  <c r="WJ36" i="3"/>
  <c r="WK40" i="3"/>
  <c r="WK41" i="3"/>
  <c r="WJ18" i="3"/>
  <c r="WK20" i="3"/>
  <c r="WK36" i="3"/>
  <c r="WJ33" i="3"/>
  <c r="WJ23" i="3"/>
  <c r="WJ25" i="3"/>
  <c r="WK31" i="3"/>
  <c r="WJ27" i="3"/>
  <c r="WK38" i="3"/>
  <c r="WJ37" i="3"/>
  <c r="WJ19" i="3"/>
  <c r="WK26" i="3"/>
  <c r="WK37" i="3"/>
  <c r="WK13" i="3"/>
  <c r="WJ21" i="3"/>
  <c r="WK28" i="3"/>
  <c r="WJ17" i="3"/>
  <c r="WJ29" i="3"/>
  <c r="WJ30" i="3"/>
  <c r="WJ15" i="3"/>
  <c r="XQ20" i="3"/>
  <c r="XP41" i="3"/>
  <c r="XQ33" i="3"/>
  <c r="XP26" i="3"/>
  <c r="XP40" i="3"/>
  <c r="XP34" i="3"/>
  <c r="XP22" i="3"/>
  <c r="XP24" i="3"/>
  <c r="XQ30" i="3"/>
  <c r="XP35" i="3"/>
  <c r="XP21" i="3"/>
  <c r="XQ41" i="3"/>
  <c r="XP14" i="3"/>
  <c r="XQ18" i="3"/>
  <c r="XQ13" i="3"/>
  <c r="XQ24" i="3"/>
  <c r="XP23" i="3"/>
  <c r="XP25" i="3"/>
  <c r="XQ40" i="3"/>
  <c r="XP15" i="3"/>
  <c r="XP19" i="3"/>
  <c r="XQ23" i="3"/>
  <c r="XP36" i="3"/>
  <c r="XP29" i="3"/>
  <c r="XP30" i="3"/>
  <c r="XQ32" i="3"/>
  <c r="YV38" i="3"/>
  <c r="YW38" i="3"/>
  <c r="YV18" i="3"/>
  <c r="YV16" i="3"/>
  <c r="YW25" i="3"/>
  <c r="YV23" i="3"/>
  <c r="YV40" i="3"/>
  <c r="YV31" i="3"/>
  <c r="YV12" i="3"/>
  <c r="YW41" i="3"/>
  <c r="YW19" i="3"/>
  <c r="YW24" i="3"/>
  <c r="YV32" i="3"/>
  <c r="YW37" i="3"/>
  <c r="YW18" i="3"/>
  <c r="YW17" i="3"/>
  <c r="YV28" i="3"/>
  <c r="YW20" i="3"/>
  <c r="YW34" i="3"/>
  <c r="YV26" i="3"/>
  <c r="YW27" i="3"/>
  <c r="YW21" i="3"/>
  <c r="YV22" i="3"/>
  <c r="YV36" i="3"/>
  <c r="YV13" i="3"/>
  <c r="YW31" i="3"/>
  <c r="YV17" i="3"/>
  <c r="YW13" i="3"/>
  <c r="AAB38" i="3"/>
  <c r="AAC38" i="3"/>
  <c r="AAB32" i="3"/>
  <c r="AAC15" i="3"/>
  <c r="AAB33" i="3"/>
  <c r="AAC16" i="3"/>
  <c r="AAC31" i="3"/>
  <c r="AAC41" i="3"/>
  <c r="AAB34" i="3"/>
  <c r="AAB29" i="3"/>
  <c r="AAC14" i="3"/>
  <c r="AAB37" i="3"/>
  <c r="AAC32" i="3"/>
  <c r="AAB24" i="3"/>
  <c r="AAC21" i="3"/>
  <c r="AAB36" i="3"/>
  <c r="AAB21" i="3"/>
  <c r="AAB39" i="3"/>
  <c r="AAB42" i="3"/>
  <c r="AAB22" i="3"/>
  <c r="AAC34" i="3"/>
  <c r="AAC12" i="3"/>
  <c r="AAB14" i="3"/>
  <c r="AAB27" i="3"/>
  <c r="AAB25" i="3"/>
  <c r="AAB28" i="3"/>
  <c r="AAB17" i="3"/>
  <c r="AAC36" i="3"/>
  <c r="AAR23" i="3"/>
  <c r="AAS29" i="3"/>
  <c r="AAR12" i="3"/>
  <c r="AAR34" i="3"/>
  <c r="AAS35" i="3"/>
  <c r="AAR40" i="3"/>
  <c r="AAS13" i="3"/>
  <c r="AAS22" i="3"/>
  <c r="AAR37" i="3"/>
  <c r="AAR30" i="3"/>
  <c r="AAR27" i="3"/>
  <c r="AAS20" i="3"/>
  <c r="AAR26" i="3"/>
  <c r="AAS42" i="3"/>
  <c r="AAS38" i="3"/>
  <c r="AAS39" i="3"/>
  <c r="AAR17" i="3"/>
  <c r="AAR41" i="3"/>
  <c r="AAR29" i="3"/>
  <c r="AAS23" i="3"/>
  <c r="AAR35" i="3"/>
  <c r="AAS36" i="3"/>
  <c r="AAR20" i="3"/>
  <c r="AAR22" i="3"/>
  <c r="AAR19" i="3"/>
  <c r="AAR24" i="3"/>
  <c r="AAS15" i="3"/>
  <c r="ABX38" i="3"/>
  <c r="ABZ20" i="3"/>
  <c r="ABX16" i="3"/>
  <c r="ABX27" i="3"/>
  <c r="ABX30" i="3"/>
  <c r="ABX31" i="3"/>
  <c r="ABZ24" i="3"/>
  <c r="ABZ42" i="3"/>
  <c r="ABZ12" i="3"/>
  <c r="ABZ31" i="3"/>
  <c r="ABZ25" i="3"/>
  <c r="ABX37" i="3"/>
  <c r="ABW11" i="3"/>
  <c r="ABX11" i="3"/>
  <c r="ABZ13" i="3"/>
  <c r="ABZ22" i="3"/>
  <c r="ABZ16" i="3"/>
  <c r="ABZ26" i="3"/>
  <c r="ABX12" i="3"/>
  <c r="ABZ18" i="3"/>
  <c r="ABX20" i="3"/>
  <c r="ABZ21" i="3"/>
  <c r="ABX40" i="3"/>
  <c r="ABZ17" i="3"/>
  <c r="ABX42" i="3"/>
  <c r="ABZ28" i="3"/>
  <c r="ABZ14" i="3"/>
  <c r="ABX24" i="3"/>
  <c r="ADU38" i="3"/>
  <c r="ADT39" i="3"/>
  <c r="ADT19" i="3"/>
  <c r="ADU29" i="3"/>
  <c r="ADU25" i="3"/>
  <c r="ADU14" i="3"/>
  <c r="ADT22" i="3"/>
  <c r="ADT35" i="3"/>
  <c r="ADT42" i="3"/>
  <c r="ADT24" i="3"/>
  <c r="ADT21" i="3"/>
  <c r="ADU42" i="3"/>
  <c r="ADU30" i="3"/>
  <c r="ADT12" i="3"/>
  <c r="ADU16" i="3"/>
  <c r="ADU34" i="3"/>
  <c r="ADT28" i="3"/>
  <c r="ADT27" i="3"/>
  <c r="ADT41" i="3"/>
  <c r="ADT18" i="3"/>
  <c r="ADU13" i="3"/>
  <c r="ADU15" i="3"/>
  <c r="ADU24" i="3"/>
  <c r="ADT25" i="3"/>
  <c r="ADT33" i="3"/>
  <c r="ADU20" i="3"/>
  <c r="ADU40" i="3"/>
  <c r="ADU41" i="3"/>
  <c r="AFA38" i="3"/>
  <c r="AFA39" i="3"/>
  <c r="AFA30" i="3"/>
  <c r="AFA13" i="3"/>
  <c r="AEZ41" i="3"/>
  <c r="AEZ36" i="3"/>
  <c r="AEZ26" i="3"/>
  <c r="AEZ24" i="3"/>
  <c r="AFA35" i="3"/>
  <c r="AEZ18" i="3"/>
  <c r="AEZ12" i="3"/>
  <c r="AEZ16" i="3"/>
  <c r="AEZ15" i="3"/>
  <c r="AFA24" i="3"/>
  <c r="AFA33" i="3"/>
  <c r="AFA29" i="3"/>
  <c r="AFA26" i="3"/>
  <c r="AEZ28" i="3"/>
  <c r="AEZ13" i="3"/>
  <c r="AEZ29" i="3"/>
  <c r="AFA12" i="3"/>
  <c r="AFA27" i="3"/>
  <c r="AFA16" i="3"/>
  <c r="AFA42" i="3"/>
  <c r="AEZ33" i="3"/>
  <c r="AFA32" i="3"/>
  <c r="AEZ20" i="3"/>
  <c r="AGG36" i="3"/>
  <c r="AGG37" i="3"/>
  <c r="AGF31" i="3"/>
  <c r="AGG41" i="3"/>
  <c r="AGF29" i="3"/>
  <c r="AGF40" i="3"/>
  <c r="AGF27" i="3"/>
  <c r="AGF19" i="3"/>
  <c r="AGG40" i="3"/>
  <c r="AGF15" i="3"/>
  <c r="AGG34" i="3"/>
  <c r="AGG26" i="3"/>
  <c r="AGF26" i="3"/>
  <c r="AGF35" i="3"/>
  <c r="AGG19" i="3"/>
  <c r="AGG15" i="3"/>
  <c r="AGF24" i="3"/>
  <c r="AGF32" i="3"/>
  <c r="AGF17" i="3"/>
  <c r="AIB36" i="3"/>
  <c r="AIB39" i="3"/>
  <c r="AIB38" i="3"/>
  <c r="AIB13" i="3"/>
  <c r="CH41" i="3"/>
  <c r="CH22" i="3"/>
  <c r="CH32" i="3"/>
  <c r="CH15" i="3"/>
  <c r="CH24" i="3"/>
  <c r="CH14" i="3"/>
  <c r="CH34" i="3"/>
  <c r="CH36" i="3"/>
  <c r="CH33" i="3"/>
  <c r="CH16" i="3"/>
  <c r="QE38" i="3"/>
  <c r="QE40" i="3"/>
  <c r="QE31" i="3"/>
  <c r="QD37" i="3"/>
  <c r="QD25" i="3"/>
  <c r="QE16" i="3"/>
  <c r="QE41" i="3"/>
  <c r="QE19" i="3"/>
  <c r="QD17" i="3"/>
  <c r="QD29" i="3"/>
  <c r="QE22" i="3"/>
  <c r="QD21" i="3"/>
  <c r="QE24" i="3"/>
  <c r="QE15" i="3"/>
  <c r="QD13" i="3"/>
  <c r="QE26" i="3"/>
  <c r="QD38" i="3"/>
  <c r="QD39" i="3"/>
  <c r="QD33" i="3"/>
  <c r="QD31" i="3"/>
  <c r="QD30" i="3"/>
  <c r="QD12" i="3"/>
  <c r="QE33" i="3"/>
  <c r="QD19" i="3"/>
  <c r="QD22" i="3"/>
  <c r="QE32" i="3"/>
  <c r="QD28" i="3"/>
  <c r="QD14" i="3"/>
  <c r="QD24" i="3"/>
  <c r="SC39" i="3"/>
  <c r="SB38" i="3"/>
  <c r="SB39" i="3"/>
  <c r="SB40" i="3"/>
  <c r="SC18" i="3"/>
  <c r="SB16" i="3"/>
  <c r="SC13" i="3"/>
  <c r="SC29" i="3"/>
  <c r="SB36" i="3"/>
  <c r="SB19" i="3"/>
  <c r="SC37" i="3"/>
  <c r="SC23" i="3"/>
  <c r="SC24" i="3"/>
  <c r="SC40" i="3"/>
  <c r="SC35" i="3"/>
  <c r="SB24" i="3"/>
  <c r="SC41" i="3"/>
  <c r="SB31" i="3"/>
  <c r="SB13" i="3"/>
  <c r="SB35" i="3"/>
  <c r="SB37" i="3"/>
  <c r="SB15" i="3"/>
  <c r="SC34" i="3"/>
  <c r="SB18" i="3"/>
  <c r="SC21" i="3"/>
  <c r="SC27" i="3"/>
  <c r="SC16" i="3"/>
  <c r="SC19" i="3"/>
  <c r="TH25" i="3"/>
  <c r="TH35" i="3"/>
  <c r="UO39" i="3"/>
  <c r="UN23" i="3"/>
  <c r="UO21" i="3"/>
  <c r="UO41" i="3"/>
  <c r="UO42" i="3"/>
  <c r="UO17" i="3"/>
  <c r="UN24" i="3"/>
  <c r="UO24" i="3"/>
  <c r="UN32" i="3"/>
  <c r="UO28" i="3"/>
  <c r="UO34" i="3"/>
  <c r="UN33" i="3"/>
  <c r="UN29" i="3"/>
  <c r="UN14" i="3"/>
  <c r="UN22" i="3"/>
  <c r="UN41" i="3"/>
  <c r="UO38" i="3"/>
  <c r="UN13" i="3"/>
  <c r="UO15" i="3"/>
  <c r="UO37" i="3"/>
  <c r="UN35" i="3"/>
  <c r="UO25" i="3"/>
  <c r="UO22" i="3"/>
  <c r="UN20" i="3"/>
  <c r="UO19" i="3"/>
  <c r="UN12" i="3"/>
  <c r="UN26" i="3"/>
  <c r="VT39" i="3"/>
  <c r="VT27" i="3"/>
  <c r="VT17" i="3"/>
  <c r="VU24" i="3"/>
  <c r="VU40" i="3"/>
  <c r="VT36" i="3"/>
  <c r="VU15" i="3"/>
  <c r="VU34" i="3"/>
  <c r="VU12" i="3"/>
  <c r="VT20" i="3"/>
  <c r="VU25" i="3"/>
  <c r="VT24" i="3"/>
  <c r="VU14" i="3"/>
  <c r="VT35" i="3"/>
  <c r="VT33" i="3"/>
  <c r="VT29" i="3"/>
  <c r="VT41" i="3"/>
  <c r="VT34" i="3"/>
  <c r="VU32" i="3"/>
  <c r="XA38" i="3"/>
  <c r="WZ40" i="3"/>
  <c r="WZ15" i="3"/>
  <c r="WZ21" i="3"/>
  <c r="WZ13" i="3"/>
  <c r="XA12" i="3"/>
  <c r="XA32" i="3"/>
  <c r="WZ29" i="3"/>
  <c r="XA37" i="3"/>
  <c r="XA27" i="3"/>
  <c r="XA25" i="3"/>
  <c r="XA31" i="3"/>
  <c r="XA36" i="3"/>
  <c r="WZ30" i="3"/>
  <c r="XA18" i="3"/>
  <c r="WZ26" i="3"/>
  <c r="XA39" i="3"/>
  <c r="XA41" i="3"/>
  <c r="WZ20" i="3"/>
  <c r="WZ24" i="3"/>
  <c r="XA33" i="3"/>
  <c r="XA35" i="3"/>
  <c r="XA30" i="3"/>
  <c r="XA21" i="3"/>
  <c r="XA14" i="3"/>
  <c r="XA23" i="3"/>
  <c r="WZ25" i="3"/>
  <c r="WZ42" i="3"/>
  <c r="YF38" i="3"/>
  <c r="YG27" i="3"/>
  <c r="YG23" i="3"/>
  <c r="YG14" i="3"/>
  <c r="YF20" i="3"/>
  <c r="YF18" i="3"/>
  <c r="YG18" i="3"/>
  <c r="YG19" i="3"/>
  <c r="YG25" i="3"/>
  <c r="YF15" i="3"/>
  <c r="YF41" i="3"/>
  <c r="YG42" i="3"/>
  <c r="YF16" i="3"/>
  <c r="YG28" i="3"/>
  <c r="YG21" i="3"/>
  <c r="YG22" i="3"/>
  <c r="YG39" i="3"/>
  <c r="YG15" i="3"/>
  <c r="YG40" i="3"/>
  <c r="YF40" i="3"/>
  <c r="YG36" i="3"/>
  <c r="YF21" i="3"/>
  <c r="YF19" i="3"/>
  <c r="YF22" i="3"/>
  <c r="YG13" i="3"/>
  <c r="YG35" i="3"/>
  <c r="YF37" i="3"/>
  <c r="YG31" i="3"/>
  <c r="YG38" i="3"/>
  <c r="GU38" i="3"/>
  <c r="GU31" i="3"/>
  <c r="GU39" i="3"/>
  <c r="GU30" i="3"/>
  <c r="GU22" i="3"/>
  <c r="GU12" i="3"/>
  <c r="GU18" i="3"/>
  <c r="GU19" i="3"/>
  <c r="GU41" i="3"/>
  <c r="GU27" i="3"/>
  <c r="GU35" i="3"/>
  <c r="GU15" i="3"/>
  <c r="GU36" i="3"/>
  <c r="GU20" i="3"/>
  <c r="LJ38" i="3"/>
  <c r="LI38" i="3"/>
  <c r="LJ39" i="3"/>
  <c r="LI30" i="3"/>
  <c r="LJ19" i="3"/>
  <c r="LJ14" i="3"/>
  <c r="LI35" i="3"/>
  <c r="LJ21" i="3"/>
  <c r="LI21" i="3"/>
  <c r="LI29" i="3"/>
  <c r="LI19" i="3"/>
  <c r="LJ36" i="3"/>
  <c r="LI40" i="3"/>
  <c r="LJ23" i="3"/>
  <c r="LJ15" i="3"/>
  <c r="LI15" i="3"/>
  <c r="LI14" i="3"/>
  <c r="LI42" i="3"/>
  <c r="LJ29" i="3"/>
  <c r="LJ22" i="3"/>
  <c r="LI31" i="3"/>
  <c r="LI18" i="3"/>
  <c r="LJ35" i="3"/>
  <c r="LJ18" i="3"/>
  <c r="LJ17" i="3"/>
  <c r="LJ24" i="3"/>
  <c r="LI34" i="3"/>
  <c r="LI28" i="3"/>
  <c r="VP39" i="3"/>
  <c r="VR42" i="3"/>
  <c r="VR32" i="3"/>
  <c r="VR34" i="3"/>
  <c r="VR31" i="3"/>
  <c r="VR14" i="3"/>
  <c r="VR41" i="3"/>
  <c r="VR24" i="3"/>
  <c r="VP31" i="3"/>
  <c r="VP41" i="3"/>
  <c r="VP42" i="3"/>
  <c r="VP26" i="3"/>
  <c r="VP36" i="3"/>
  <c r="VP25" i="3"/>
  <c r="VP38" i="3"/>
  <c r="VO10" i="3"/>
  <c r="VP10" i="3"/>
  <c r="VR27" i="3"/>
  <c r="VR15" i="3"/>
  <c r="VR17" i="3"/>
  <c r="VR29" i="3"/>
  <c r="VR25" i="3"/>
  <c r="VP29" i="3"/>
  <c r="VP13" i="3"/>
  <c r="VP35" i="3"/>
  <c r="YC38" i="3"/>
  <c r="YC40" i="3"/>
  <c r="YC37" i="3"/>
  <c r="YC36" i="3"/>
  <c r="YB29" i="3"/>
  <c r="YB20" i="3"/>
  <c r="YB28" i="3"/>
  <c r="YB14" i="3"/>
  <c r="YB36" i="3"/>
  <c r="YC26" i="3"/>
  <c r="YC18" i="3"/>
  <c r="YC15" i="3"/>
  <c r="YB41" i="3"/>
  <c r="YC25" i="3"/>
  <c r="YC23" i="3"/>
  <c r="YC42" i="3"/>
  <c r="YC39" i="3"/>
  <c r="YC41" i="3"/>
  <c r="YB30" i="3"/>
  <c r="YB21" i="3"/>
  <c r="YC14" i="3"/>
  <c r="YC24" i="3"/>
  <c r="YB32" i="3"/>
  <c r="YC34" i="3"/>
  <c r="YC27" i="3"/>
  <c r="YB34" i="3"/>
  <c r="YC12" i="3"/>
  <c r="YC21" i="3"/>
  <c r="ZH38" i="3"/>
  <c r="ZI39" i="3"/>
  <c r="ZH35" i="3"/>
  <c r="ZI22" i="3"/>
  <c r="ZH42" i="3"/>
  <c r="ZI30" i="3"/>
  <c r="ZH14" i="3"/>
  <c r="ZH15" i="3"/>
  <c r="ZH13" i="3"/>
  <c r="ZH40" i="3"/>
  <c r="ZH34" i="3"/>
  <c r="ZI24" i="3"/>
  <c r="ZH41" i="3"/>
  <c r="ZH33" i="3"/>
  <c r="ZH19" i="3"/>
  <c r="ZH27" i="3"/>
  <c r="ZH25" i="3"/>
  <c r="ZH31" i="3"/>
  <c r="ZI17" i="3"/>
  <c r="ZI36" i="3"/>
  <c r="ZI14" i="3"/>
  <c r="ZH30" i="3"/>
  <c r="ZH20" i="3"/>
  <c r="ZH12" i="3"/>
  <c r="ZH23" i="3"/>
  <c r="ZI13" i="3"/>
  <c r="ZI16" i="3"/>
  <c r="AAN38" i="3"/>
  <c r="AAO39" i="3"/>
  <c r="AAN25" i="3"/>
  <c r="AAN23" i="3"/>
  <c r="AAO20" i="3"/>
  <c r="AAN34" i="3"/>
  <c r="AAO16" i="3"/>
  <c r="AAO24" i="3"/>
  <c r="AAO12" i="3"/>
  <c r="AAO42" i="3"/>
  <c r="AAO31" i="3"/>
  <c r="AAO15" i="3"/>
  <c r="AAN27" i="3"/>
  <c r="AAN15" i="3"/>
  <c r="AAO28" i="3"/>
  <c r="AAO36" i="3"/>
  <c r="AAO25" i="3"/>
  <c r="AAO13" i="3"/>
  <c r="AAN14" i="3"/>
  <c r="AAN17" i="3"/>
  <c r="AAO37" i="3"/>
  <c r="AAN13" i="3"/>
  <c r="AAN22" i="3"/>
  <c r="AAN26" i="3"/>
  <c r="AAN40" i="3"/>
  <c r="AAN35" i="3"/>
  <c r="AAO22" i="3"/>
  <c r="AAO17" i="3"/>
  <c r="AGC27" i="3"/>
  <c r="AGC37" i="3"/>
  <c r="AGC23" i="3"/>
  <c r="AGB24" i="3"/>
  <c r="AGB16" i="3"/>
  <c r="AGB18" i="3"/>
  <c r="AGC26" i="3"/>
  <c r="AGB20" i="3"/>
  <c r="AGC12" i="3"/>
  <c r="AGB35" i="3"/>
  <c r="AGC29" i="3"/>
  <c r="AGC38" i="3"/>
  <c r="AGC28" i="3"/>
  <c r="AGC17" i="3"/>
  <c r="AGB15" i="3"/>
  <c r="AGC35" i="3"/>
  <c r="AGB13" i="3"/>
  <c r="AGB40" i="3"/>
  <c r="AGB29" i="3"/>
  <c r="AGB31" i="3"/>
  <c r="AHH39" i="3"/>
  <c r="AHJ22" i="3"/>
  <c r="AHJ32" i="3"/>
  <c r="AHJ26" i="3"/>
  <c r="AHG10" i="3"/>
  <c r="AHH10" i="3"/>
  <c r="AHJ15" i="3"/>
  <c r="AHJ30" i="3"/>
  <c r="AHJ33" i="3"/>
  <c r="AHJ35" i="3"/>
  <c r="AHJ18" i="3"/>
  <c r="AHJ34" i="3"/>
  <c r="AHG11" i="3"/>
  <c r="AHH11" i="3"/>
  <c r="AV37" i="3"/>
  <c r="AV34" i="3"/>
  <c r="AV15" i="3"/>
  <c r="AV42" i="3"/>
  <c r="AV18" i="3"/>
  <c r="AV20" i="3"/>
  <c r="AV41" i="3"/>
  <c r="AV24" i="3"/>
  <c r="AV22" i="3"/>
  <c r="AV28" i="3"/>
  <c r="AS10" i="3"/>
  <c r="AV17" i="3"/>
  <c r="AV36" i="3"/>
  <c r="AV13" i="3"/>
  <c r="AV40" i="3"/>
  <c r="AV27" i="3"/>
  <c r="DV21" i="3"/>
  <c r="DV27" i="3"/>
  <c r="KK39" i="3"/>
  <c r="KJ38" i="3"/>
  <c r="KK38" i="3"/>
  <c r="KK36" i="3"/>
  <c r="KK32" i="3"/>
  <c r="KK26" i="3"/>
  <c r="KK12" i="3"/>
  <c r="KJ30" i="3"/>
  <c r="KK28" i="3"/>
  <c r="KJ41" i="3"/>
  <c r="KK20" i="3"/>
  <c r="KK42" i="3"/>
  <c r="KK29" i="3"/>
  <c r="KK25" i="3"/>
  <c r="KK34" i="3"/>
  <c r="KJ26" i="3"/>
  <c r="KJ21" i="3"/>
  <c r="KK41" i="3"/>
  <c r="KJ27" i="3"/>
  <c r="KK15" i="3"/>
  <c r="KJ36" i="3"/>
  <c r="KJ22" i="3"/>
  <c r="KJ34" i="3"/>
  <c r="KJ12" i="3"/>
  <c r="KK22" i="3"/>
  <c r="KJ18" i="3"/>
  <c r="KJ17" i="3"/>
  <c r="KK18" i="3"/>
  <c r="PA41" i="3"/>
  <c r="PA33" i="3"/>
  <c r="OZ40" i="3"/>
  <c r="OZ24" i="3"/>
  <c r="XX38" i="3"/>
  <c r="XX20" i="3"/>
  <c r="XY26" i="3"/>
  <c r="XX18" i="3"/>
  <c r="XY34" i="3"/>
  <c r="XX40" i="3"/>
  <c r="XX25" i="3"/>
  <c r="XX27" i="3"/>
  <c r="XX42" i="3"/>
  <c r="XX13" i="3"/>
  <c r="XX24" i="3"/>
  <c r="XY24" i="3"/>
  <c r="XX35" i="3"/>
  <c r="XY35" i="3"/>
  <c r="XY14" i="3"/>
  <c r="XX22" i="3"/>
  <c r="XX17" i="3"/>
  <c r="XY18" i="3"/>
  <c r="XY17" i="3"/>
  <c r="XY29" i="3"/>
  <c r="ZU38" i="3"/>
  <c r="ZU40" i="3"/>
  <c r="ZU14" i="3"/>
  <c r="ZT18" i="3"/>
  <c r="ZU36" i="3"/>
  <c r="ZT27" i="3"/>
  <c r="ZT32" i="3"/>
  <c r="ZU12" i="3"/>
  <c r="ZT15" i="3"/>
  <c r="ZU19" i="3"/>
  <c r="ZU25" i="3"/>
  <c r="ZU31" i="3"/>
  <c r="ZT33" i="3"/>
  <c r="ZU41" i="3"/>
  <c r="ZU18" i="3"/>
  <c r="ZT37" i="3"/>
  <c r="ZT26" i="3"/>
  <c r="ZT41" i="3"/>
  <c r="ZU24" i="3"/>
  <c r="ZT42" i="3"/>
  <c r="ZT14" i="3"/>
  <c r="ZU42" i="3"/>
  <c r="ZU34" i="3"/>
  <c r="ZT31" i="3"/>
  <c r="ZU23" i="3"/>
  <c r="ZT28" i="3"/>
  <c r="ZU16" i="3"/>
  <c r="AAZ39" i="3"/>
  <c r="AAZ38" i="3"/>
  <c r="ABA36" i="3"/>
  <c r="AAZ33" i="3"/>
  <c r="ABA20" i="3"/>
  <c r="AAZ12" i="3"/>
  <c r="ABA16" i="3"/>
  <c r="AAZ30" i="3"/>
  <c r="ABA17" i="3"/>
  <c r="AAZ22" i="3"/>
  <c r="AAZ16" i="3"/>
  <c r="ABA27" i="3"/>
  <c r="ABA12" i="3"/>
  <c r="AAZ40" i="3"/>
  <c r="AAZ24" i="3"/>
  <c r="AAZ18" i="3"/>
  <c r="AAZ28" i="3"/>
  <c r="AAZ15" i="3"/>
  <c r="ABA41" i="3"/>
  <c r="ABA31" i="3"/>
  <c r="ABA35" i="3"/>
  <c r="AAZ21" i="3"/>
  <c r="AAZ23" i="3"/>
  <c r="AAZ36" i="3"/>
  <c r="AAZ17" i="3"/>
  <c r="AAZ25" i="3"/>
  <c r="ABA28" i="3"/>
  <c r="AAZ27" i="3"/>
  <c r="AHT38" i="3"/>
  <c r="AHV30" i="3"/>
  <c r="AHV32" i="3"/>
  <c r="AHV40" i="3"/>
  <c r="AHV33" i="3"/>
  <c r="AHV36" i="3"/>
  <c r="AHT30" i="3"/>
  <c r="AHT22" i="3"/>
  <c r="AHV27" i="3"/>
  <c r="AHV24" i="3"/>
  <c r="AHV14" i="3"/>
  <c r="AHV20" i="3"/>
  <c r="AHV25" i="3"/>
  <c r="AHV37" i="3"/>
  <c r="AHV28" i="3"/>
  <c r="AHV23" i="3"/>
  <c r="AHV29" i="3"/>
  <c r="LA25" i="3"/>
  <c r="KW11" i="3"/>
  <c r="KY11" i="3"/>
  <c r="KW10" i="3"/>
  <c r="KY10" i="3"/>
  <c r="LA21" i="3"/>
  <c r="LA24" i="3"/>
  <c r="LA33" i="3"/>
  <c r="LA13" i="3"/>
  <c r="LA42" i="3"/>
  <c r="LA26" i="3"/>
  <c r="LA15" i="3"/>
  <c r="LA32" i="3"/>
  <c r="DD42" i="3"/>
  <c r="DD33" i="3"/>
  <c r="DD17" i="3"/>
  <c r="DD29" i="3"/>
  <c r="DD14" i="3"/>
  <c r="DD24" i="3"/>
  <c r="DD36" i="3"/>
  <c r="DD18" i="3"/>
  <c r="DR39" i="3"/>
  <c r="DT30" i="3"/>
  <c r="DT36" i="3"/>
  <c r="DT16" i="3"/>
  <c r="DT27" i="3"/>
  <c r="DT15" i="3"/>
  <c r="DT28" i="3"/>
  <c r="TQ22" i="3"/>
  <c r="DT42" i="3"/>
  <c r="DT24" i="3"/>
  <c r="DT19" i="3"/>
  <c r="DT12" i="3"/>
  <c r="DT40" i="3"/>
  <c r="DD22" i="3"/>
  <c r="DD15" i="3"/>
  <c r="DA11" i="3"/>
  <c r="DB11" i="3"/>
  <c r="DD37" i="3"/>
  <c r="DD23" i="3"/>
  <c r="DD35" i="3"/>
  <c r="AR15" i="3"/>
  <c r="AR18" i="3"/>
  <c r="AR17" i="3"/>
  <c r="AR26" i="3"/>
  <c r="AP22" i="3"/>
  <c r="E11" i="3"/>
  <c r="H31" i="3"/>
  <c r="H37" i="3"/>
  <c r="E10" i="3"/>
  <c r="H12" i="3"/>
  <c r="H30" i="3"/>
  <c r="H35" i="3"/>
  <c r="F40" i="3"/>
  <c r="F32" i="3"/>
  <c r="F22" i="3"/>
  <c r="F15" i="3"/>
  <c r="F23" i="3"/>
  <c r="F42" i="3"/>
  <c r="F34" i="3"/>
  <c r="AJD35" i="3"/>
  <c r="AJD17" i="3"/>
  <c r="AJE20" i="3"/>
  <c r="AJE31" i="3"/>
  <c r="AJE12" i="3"/>
  <c r="CD11" i="3"/>
  <c r="AJE37" i="3"/>
  <c r="AJE21" i="3"/>
  <c r="AJE28" i="3"/>
  <c r="AJD15" i="3"/>
  <c r="AJE26" i="3"/>
  <c r="AJD12" i="3"/>
  <c r="AJD34" i="3"/>
  <c r="AJD42" i="3"/>
  <c r="AJD33" i="3"/>
  <c r="AJE24" i="3"/>
  <c r="AJE40" i="3"/>
  <c r="AJD23" i="3"/>
  <c r="AJE16" i="3"/>
  <c r="AJE14" i="3"/>
  <c r="AJD16" i="3"/>
  <c r="AJD24" i="3"/>
  <c r="AHM41" i="3"/>
  <c r="AHM15" i="3"/>
  <c r="AHM28" i="3"/>
  <c r="AHM31" i="3"/>
  <c r="AHM35" i="3"/>
  <c r="AHM42" i="3"/>
  <c r="AHM16" i="3"/>
  <c r="EO38" i="3"/>
  <c r="EO30" i="3"/>
  <c r="EO40" i="3"/>
  <c r="EO25" i="3"/>
  <c r="EO35" i="3"/>
  <c r="EO12" i="3"/>
  <c r="EO14" i="3"/>
  <c r="EO22" i="3"/>
  <c r="EO23" i="3"/>
  <c r="AJM20" i="3"/>
  <c r="AJM22" i="3"/>
  <c r="DO34" i="3"/>
  <c r="DG37" i="3"/>
  <c r="MJ36" i="3"/>
  <c r="AHE25" i="3"/>
  <c r="CA23" i="3"/>
  <c r="VY17" i="3"/>
  <c r="DW25" i="3"/>
  <c r="FO5" i="3"/>
  <c r="FR18" i="3"/>
  <c r="FO6" i="3"/>
  <c r="GQ33" i="3"/>
  <c r="GQ36" i="3"/>
  <c r="GQ35" i="3"/>
  <c r="GQ40" i="3"/>
  <c r="GQ26" i="3"/>
  <c r="GQ19" i="3"/>
  <c r="GP41" i="3"/>
  <c r="GP33" i="3"/>
  <c r="GP13" i="3"/>
  <c r="GP19" i="3"/>
  <c r="GP16" i="3"/>
  <c r="GP35" i="3"/>
  <c r="GP12" i="3"/>
  <c r="GP32" i="3"/>
  <c r="GP40" i="3"/>
  <c r="GP27" i="3"/>
  <c r="GP37" i="3"/>
  <c r="GP14" i="3"/>
  <c r="GP21" i="3"/>
  <c r="GP23" i="3"/>
  <c r="LU13" i="3"/>
  <c r="LU22" i="3"/>
  <c r="LU24" i="3"/>
  <c r="LU18" i="3"/>
  <c r="LU17" i="3"/>
  <c r="LU14" i="3"/>
  <c r="LU16" i="3"/>
  <c r="LU26" i="3"/>
  <c r="LU37" i="3"/>
  <c r="LU21" i="3"/>
  <c r="LU42" i="3"/>
  <c r="LU29" i="3"/>
  <c r="LU41" i="3"/>
  <c r="LU36" i="3"/>
  <c r="LU19" i="3"/>
  <c r="LU34" i="3"/>
  <c r="LU32" i="3"/>
  <c r="LU27" i="3"/>
  <c r="LU25" i="3"/>
  <c r="LU20" i="3"/>
  <c r="LU33" i="3"/>
  <c r="LQ10" i="3"/>
  <c r="LS10" i="3"/>
  <c r="LU12" i="3"/>
  <c r="LU40" i="3"/>
  <c r="LU15" i="3"/>
  <c r="LQ11" i="3"/>
  <c r="LS11" i="3"/>
  <c r="LU35" i="3"/>
  <c r="LU31" i="3"/>
  <c r="LU28" i="3"/>
  <c r="GT26" i="3"/>
  <c r="GT18" i="3"/>
  <c r="GT34" i="3"/>
  <c r="GT29" i="3"/>
  <c r="GT28" i="3"/>
  <c r="GT21" i="3"/>
  <c r="GT40" i="3"/>
  <c r="GT15" i="3"/>
  <c r="GT42" i="3"/>
  <c r="GT16" i="3"/>
  <c r="GT33" i="3"/>
  <c r="GT12" i="3"/>
  <c r="AJP41" i="3"/>
  <c r="AJP18" i="3"/>
  <c r="AJP37" i="3"/>
  <c r="AJQ15" i="3"/>
  <c r="GP31" i="3"/>
  <c r="GP36" i="3"/>
  <c r="AJQ12" i="3"/>
  <c r="AJQ34" i="3"/>
  <c r="AJQ31" i="3"/>
  <c r="AJQ18" i="3"/>
  <c r="AJQ29" i="3"/>
  <c r="AJQ26" i="3"/>
  <c r="AJQ19" i="3"/>
  <c r="AJQ21" i="3"/>
  <c r="AJP39" i="3"/>
  <c r="AJP12" i="3"/>
  <c r="AJP28" i="3"/>
  <c r="AJP36" i="3"/>
  <c r="AJP34" i="3"/>
  <c r="AJQ42" i="3"/>
  <c r="AJQ37" i="3"/>
  <c r="AJQ22" i="3"/>
  <c r="AJQ13" i="3"/>
  <c r="AJQ35" i="3"/>
  <c r="AJQ30" i="3"/>
  <c r="AJQ17" i="3"/>
  <c r="AJQ38" i="3"/>
  <c r="AJQ14" i="3"/>
  <c r="AJQ28" i="3"/>
  <c r="AJQ25" i="3"/>
  <c r="AJQ41" i="3"/>
  <c r="AJQ33" i="3"/>
  <c r="AJQ20" i="3"/>
  <c r="AJQ24" i="3"/>
  <c r="AJP23" i="3"/>
  <c r="AJP14" i="3"/>
  <c r="AJP27" i="3"/>
  <c r="AJP24" i="3"/>
  <c r="AJQ27" i="3"/>
  <c r="AJQ39" i="3"/>
  <c r="AJP31" i="3"/>
  <c r="AJP38" i="3"/>
  <c r="AJP19" i="3"/>
  <c r="AJP35" i="3"/>
  <c r="AJV41" i="3"/>
  <c r="AJV33" i="3"/>
  <c r="AJV35" i="3"/>
  <c r="AJT15" i="3"/>
  <c r="AJV34" i="3"/>
  <c r="AJT17" i="3"/>
  <c r="AJV26" i="3"/>
  <c r="LU23" i="3"/>
  <c r="AHA28" i="3"/>
  <c r="AHA29" i="3"/>
  <c r="AHA40" i="3"/>
  <c r="AHA26" i="3"/>
  <c r="AHA13" i="3"/>
  <c r="AHA42" i="3"/>
  <c r="AHA37" i="3"/>
  <c r="AHA21" i="3"/>
  <c r="AHA30" i="3"/>
  <c r="AHA16" i="3"/>
  <c r="AHA34" i="3"/>
  <c r="AHA33" i="3"/>
  <c r="AHA17" i="3"/>
  <c r="AHA27" i="3"/>
  <c r="AHA18" i="3"/>
  <c r="AHA22" i="3"/>
  <c r="AHA14" i="3"/>
  <c r="AHA15" i="3"/>
  <c r="AHA25" i="3"/>
  <c r="AHA24" i="3"/>
  <c r="AHA12" i="3"/>
  <c r="AHA31" i="3"/>
  <c r="AHA36" i="3"/>
  <c r="AHA23" i="3"/>
  <c r="AHA41" i="3"/>
  <c r="AHA20" i="3"/>
  <c r="AHA32" i="3"/>
  <c r="AJP33" i="3"/>
  <c r="AJP25" i="3"/>
  <c r="AJP15" i="3"/>
  <c r="AJQ23" i="3"/>
  <c r="AJQ16" i="3"/>
  <c r="GT36" i="3"/>
  <c r="AL22" i="3"/>
  <c r="AY21" i="3"/>
  <c r="AY16" i="3"/>
  <c r="BR19" i="3"/>
  <c r="FL38" i="3"/>
  <c r="AHE36" i="3"/>
  <c r="AHE16" i="3"/>
  <c r="VM14" i="3"/>
  <c r="AJM41" i="3"/>
  <c r="AJM28" i="3"/>
  <c r="AJL22" i="3"/>
  <c r="VX26" i="3"/>
  <c r="VZ41" i="3"/>
  <c r="VZ15" i="3"/>
  <c r="VX31" i="3"/>
  <c r="VX29" i="3"/>
  <c r="VX17" i="3"/>
  <c r="VZ16" i="3"/>
  <c r="VZ25" i="3"/>
  <c r="DB17" i="3"/>
  <c r="DB19" i="3"/>
  <c r="DB15" i="3"/>
  <c r="DB42" i="3"/>
  <c r="DB13" i="3"/>
  <c r="DB36" i="3"/>
  <c r="DB27" i="3"/>
  <c r="DB29" i="3"/>
  <c r="DB32" i="3"/>
  <c r="DB33" i="3"/>
  <c r="DB18" i="3"/>
  <c r="DB16" i="3"/>
  <c r="DB25" i="3"/>
  <c r="DB23" i="3"/>
  <c r="DB22" i="3"/>
  <c r="DS32" i="3"/>
  <c r="DS22" i="3"/>
  <c r="DS23" i="3"/>
  <c r="DS36" i="3"/>
  <c r="DS15" i="3"/>
  <c r="DS27" i="3"/>
  <c r="DS42" i="3"/>
  <c r="DS18" i="3"/>
  <c r="DS33" i="3"/>
  <c r="DS13" i="3"/>
  <c r="DS34" i="3"/>
  <c r="DS17" i="3"/>
  <c r="DS24" i="3"/>
  <c r="DS37" i="3"/>
  <c r="DS41" i="3"/>
  <c r="DS31" i="3"/>
  <c r="DS30" i="3"/>
  <c r="DS14" i="3"/>
  <c r="DS29" i="3"/>
  <c r="DS16" i="3"/>
  <c r="WC21" i="3"/>
  <c r="WC42" i="3"/>
  <c r="WC23" i="3"/>
  <c r="WC18" i="3"/>
  <c r="WC12" i="3"/>
  <c r="WC36" i="3"/>
  <c r="WC15" i="3"/>
  <c r="WC22" i="3"/>
  <c r="WC35" i="3"/>
  <c r="WC28" i="3"/>
  <c r="WC32" i="3"/>
  <c r="WC33" i="3"/>
  <c r="WC29" i="3"/>
  <c r="WC20" i="3"/>
  <c r="WC31" i="3"/>
  <c r="WC37" i="3"/>
  <c r="WC17" i="3"/>
  <c r="WC40" i="3"/>
  <c r="WC27" i="3"/>
  <c r="WC25" i="3"/>
  <c r="WC26" i="3"/>
  <c r="WC19" i="3"/>
  <c r="WC24" i="3"/>
  <c r="GK36" i="3"/>
  <c r="GK19" i="3"/>
  <c r="GK32" i="3"/>
  <c r="GK17" i="3"/>
  <c r="GK23" i="3"/>
  <c r="GK20" i="3"/>
  <c r="GK15" i="3"/>
  <c r="GK42" i="3"/>
  <c r="GK25" i="3"/>
  <c r="GK27" i="3"/>
  <c r="GK31" i="3"/>
  <c r="GK41" i="3"/>
  <c r="AL26" i="3"/>
  <c r="WC41" i="3"/>
  <c r="VZ12" i="3"/>
  <c r="DS12" i="3"/>
  <c r="DS25" i="3"/>
  <c r="DS28" i="3"/>
  <c r="DS35" i="3"/>
  <c r="WC16" i="3"/>
  <c r="GK40" i="3"/>
  <c r="GK26" i="3"/>
  <c r="VX18" i="3"/>
  <c r="DS26" i="3"/>
  <c r="DS19" i="3"/>
  <c r="VZ28" i="3"/>
  <c r="GK33" i="3"/>
  <c r="DS21" i="3"/>
  <c r="DS20" i="3"/>
  <c r="DB40" i="3"/>
  <c r="WC14" i="3"/>
  <c r="JV38" i="3"/>
  <c r="JU38" i="3"/>
  <c r="QN38" i="3"/>
  <c r="QO39" i="3"/>
  <c r="AEB38" i="3"/>
  <c r="BB27" i="3"/>
  <c r="BB15" i="3"/>
  <c r="BB37" i="3"/>
  <c r="BB32" i="3"/>
  <c r="BB29" i="3"/>
  <c r="GY39" i="3"/>
  <c r="GX24" i="3"/>
  <c r="GX33" i="3"/>
  <c r="IM38" i="3"/>
  <c r="IL39" i="3"/>
  <c r="IL38" i="3"/>
  <c r="PK39" i="3"/>
  <c r="PK38" i="3"/>
  <c r="SR38" i="3"/>
  <c r="SR39" i="3"/>
  <c r="SS38" i="3"/>
  <c r="TY39" i="3"/>
  <c r="TY38" i="3"/>
  <c r="TX38" i="3"/>
  <c r="VD39" i="3"/>
  <c r="VD38" i="3"/>
  <c r="AEF38" i="3"/>
  <c r="QO38" i="3"/>
  <c r="CJ23" i="3"/>
  <c r="GQ41" i="3"/>
  <c r="GQ24" i="3"/>
  <c r="GQ13" i="3"/>
  <c r="GQ20" i="3"/>
  <c r="GQ27" i="3"/>
  <c r="GQ31" i="3"/>
  <c r="GQ18" i="3"/>
  <c r="GQ21" i="3"/>
  <c r="GQ32" i="3"/>
  <c r="GQ25" i="3"/>
  <c r="GQ16" i="3"/>
  <c r="GQ29" i="3"/>
  <c r="GQ22" i="3"/>
  <c r="VX33" i="3"/>
  <c r="ET21" i="3"/>
  <c r="WG16" i="3"/>
  <c r="WG21" i="3"/>
  <c r="GI10" i="3"/>
  <c r="GK10" i="3"/>
  <c r="GI11" i="3"/>
  <c r="GK11" i="3"/>
  <c r="AJD41" i="3"/>
  <c r="AJE29" i="3"/>
  <c r="AJD37" i="3"/>
  <c r="AJD27" i="3"/>
  <c r="AJE42" i="3"/>
  <c r="AJE33" i="3"/>
  <c r="AJE19" i="3"/>
  <c r="AJE15" i="3"/>
  <c r="AJE22" i="3"/>
  <c r="AJD18" i="3"/>
  <c r="AJE35" i="3"/>
  <c r="AJD22" i="3"/>
  <c r="AJD28" i="3"/>
  <c r="AJD40" i="3"/>
  <c r="AJD31" i="3"/>
  <c r="AHM21" i="3"/>
  <c r="AHM14" i="3"/>
  <c r="AHM29" i="3"/>
  <c r="AHM40" i="3"/>
  <c r="AHM24" i="3"/>
  <c r="AHM23" i="3"/>
  <c r="AHM20" i="3"/>
  <c r="AHM13" i="3"/>
  <c r="AHM18" i="3"/>
  <c r="WW17" i="3"/>
  <c r="WW28" i="3"/>
  <c r="WW18" i="3"/>
  <c r="WW35" i="3"/>
  <c r="WW42" i="3"/>
  <c r="WW36" i="3"/>
  <c r="WW22" i="3"/>
  <c r="WW24" i="3"/>
  <c r="EO39" i="3"/>
  <c r="AHE31" i="3"/>
  <c r="AHE32" i="3"/>
  <c r="AY22" i="3"/>
  <c r="AY26" i="3"/>
  <c r="FT10" i="3"/>
  <c r="FT11" i="3"/>
  <c r="DN27" i="3"/>
  <c r="XM38" i="3"/>
  <c r="XL38" i="3"/>
  <c r="AJP17" i="3"/>
  <c r="AJT13" i="3"/>
  <c r="AY17" i="3"/>
  <c r="AY24" i="3"/>
  <c r="ADJ28" i="3"/>
  <c r="ADH42" i="3"/>
  <c r="AY34" i="3"/>
  <c r="AY42" i="3"/>
  <c r="AY41" i="3"/>
  <c r="AY14" i="3"/>
  <c r="AY18" i="3"/>
  <c r="AY15" i="3"/>
  <c r="AY35" i="3"/>
  <c r="GQ28" i="3"/>
  <c r="GQ17" i="3"/>
  <c r="GQ30" i="3"/>
  <c r="GQ15" i="3"/>
  <c r="GQ42" i="3"/>
  <c r="AJL17" i="3"/>
  <c r="EM10" i="3"/>
  <c r="AJL37" i="3"/>
  <c r="AJL19" i="3"/>
  <c r="AR12" i="3"/>
  <c r="AP41" i="3"/>
  <c r="AR36" i="3"/>
  <c r="AR32" i="3"/>
  <c r="AP21" i="3"/>
  <c r="AR22" i="3"/>
  <c r="AR37" i="3"/>
  <c r="AR24" i="3"/>
  <c r="AJZ39" i="3"/>
  <c r="AO10" i="3"/>
  <c r="AR28" i="3"/>
  <c r="AR21" i="3"/>
  <c r="AP29" i="3"/>
  <c r="AR14" i="3"/>
  <c r="AR35" i="3"/>
  <c r="AR38" i="3"/>
  <c r="AP27" i="3"/>
  <c r="AR41" i="3"/>
  <c r="GA16" i="3"/>
  <c r="AL38" i="3"/>
  <c r="AL34" i="3"/>
  <c r="AK11" i="3"/>
  <c r="AL23" i="3"/>
  <c r="AL19" i="3"/>
  <c r="AL17" i="3"/>
  <c r="AL24" i="3"/>
  <c r="AL15" i="3"/>
  <c r="AN39" i="3"/>
  <c r="AN21" i="3"/>
  <c r="AL29" i="3"/>
  <c r="AK10" i="3"/>
  <c r="AL30" i="3"/>
  <c r="AN19" i="3"/>
  <c r="AL37" i="3"/>
  <c r="AN23" i="3"/>
  <c r="AJA25" i="3"/>
  <c r="AJA28" i="3"/>
  <c r="AJA36" i="3"/>
  <c r="AJA41" i="3"/>
  <c r="AJA40" i="3"/>
  <c r="AJA37" i="3"/>
  <c r="AJA23" i="3"/>
  <c r="AHX20" i="3"/>
  <c r="AHX32" i="3"/>
  <c r="EJ39" i="3"/>
  <c r="AP39" i="3"/>
  <c r="AR40" i="3"/>
  <c r="AR29" i="3"/>
  <c r="AO11" i="3"/>
  <c r="AR33" i="3"/>
  <c r="AP16" i="3"/>
  <c r="AR34" i="3"/>
  <c r="AR30" i="3"/>
  <c r="AR31" i="3"/>
  <c r="AP24" i="3"/>
  <c r="AR20" i="3"/>
  <c r="AP15" i="3"/>
  <c r="GA13" i="3"/>
  <c r="GA29" i="3"/>
  <c r="BN26" i="3"/>
  <c r="BO35" i="3"/>
  <c r="BO19" i="3"/>
  <c r="BN40" i="3"/>
  <c r="BN15" i="3"/>
  <c r="BO30" i="3"/>
  <c r="AI34" i="3"/>
  <c r="N26" i="3"/>
  <c r="VP23" i="3"/>
  <c r="VP34" i="3"/>
  <c r="VP21" i="3"/>
  <c r="VP22" i="3"/>
  <c r="VP40" i="3"/>
  <c r="VP17" i="3"/>
  <c r="VP19" i="3"/>
  <c r="CA29" i="3"/>
  <c r="CA13" i="3"/>
  <c r="CA22" i="3"/>
  <c r="BZ24" i="3"/>
  <c r="BZ23" i="3"/>
  <c r="WF25" i="3"/>
  <c r="WF41" i="3"/>
  <c r="WF26" i="3"/>
  <c r="AX24" i="3"/>
  <c r="DC16" i="3"/>
  <c r="DC19" i="3"/>
  <c r="DB26" i="3"/>
  <c r="DB28" i="3"/>
  <c r="DB24" i="3"/>
  <c r="DB35" i="3"/>
  <c r="DB12" i="3"/>
  <c r="DC18" i="3"/>
  <c r="DC23" i="3"/>
  <c r="DC22" i="3"/>
  <c r="DC28" i="3"/>
  <c r="DC34" i="3"/>
  <c r="DC26" i="3"/>
  <c r="BK36" i="3"/>
  <c r="BK34" i="3"/>
  <c r="BK42" i="3"/>
  <c r="BK14" i="3"/>
  <c r="BK20" i="3"/>
  <c r="BK37" i="3"/>
  <c r="CJ36" i="3"/>
  <c r="CJ34" i="3"/>
  <c r="CH17" i="3"/>
  <c r="CH27" i="3"/>
  <c r="AJU26" i="3"/>
  <c r="AJU21" i="3"/>
  <c r="AJU42" i="3"/>
  <c r="AJU37" i="3"/>
  <c r="AJU27" i="3"/>
  <c r="AJU28" i="3"/>
  <c r="AJU16" i="3"/>
  <c r="AJU38" i="3"/>
  <c r="AJT19" i="3"/>
  <c r="AJT14" i="3"/>
  <c r="AJT41" i="3"/>
  <c r="AJR13" i="3"/>
  <c r="AJR30" i="3"/>
  <c r="AJP32" i="3"/>
  <c r="AJP13" i="3"/>
  <c r="AJR22" i="3"/>
  <c r="AJP29" i="3"/>
  <c r="AJR26" i="3"/>
  <c r="AJP22" i="3"/>
  <c r="AJR31" i="3"/>
  <c r="AJR35" i="3"/>
  <c r="AJP21" i="3"/>
  <c r="AJP20" i="3"/>
  <c r="AJP26" i="3"/>
  <c r="AJP42" i="3"/>
  <c r="AJR18" i="3"/>
  <c r="WD31" i="3"/>
  <c r="WD24" i="3"/>
  <c r="WD21" i="3"/>
  <c r="WD16" i="3"/>
  <c r="WD14" i="3"/>
  <c r="WD33" i="3"/>
  <c r="WD19" i="3"/>
  <c r="TR36" i="3"/>
  <c r="TO10" i="3"/>
  <c r="TP10" i="3"/>
  <c r="TR24" i="3"/>
  <c r="TR16" i="3"/>
  <c r="TR40" i="3"/>
  <c r="TR23" i="3"/>
  <c r="TR13" i="3"/>
  <c r="TR29" i="3"/>
  <c r="DP19" i="3"/>
  <c r="DP22" i="3"/>
  <c r="DP18" i="3"/>
  <c r="DP12" i="3"/>
  <c r="DP34" i="3"/>
  <c r="DP15" i="3"/>
  <c r="DP27" i="3"/>
  <c r="DN39" i="3"/>
  <c r="GK28" i="3"/>
  <c r="GK34" i="3"/>
  <c r="GK30" i="3"/>
  <c r="GK18" i="3"/>
  <c r="GK29" i="3"/>
  <c r="FE28" i="3"/>
  <c r="FE30" i="3"/>
  <c r="FE32" i="3"/>
  <c r="FE34" i="3"/>
  <c r="FE17" i="3"/>
  <c r="FE25" i="3"/>
  <c r="FE33" i="3"/>
  <c r="DN15" i="3"/>
  <c r="DN42" i="3"/>
  <c r="DN35" i="3"/>
  <c r="WF20" i="3"/>
  <c r="WF36" i="3"/>
  <c r="VX22" i="3"/>
  <c r="DN19" i="3"/>
  <c r="DN29" i="3"/>
  <c r="DN36" i="3"/>
  <c r="GK16" i="3"/>
  <c r="DB14" i="3"/>
  <c r="VX27" i="3"/>
  <c r="DB31" i="3"/>
  <c r="DC25" i="3"/>
  <c r="DC33" i="3"/>
  <c r="DC32" i="3"/>
  <c r="DC17" i="3"/>
  <c r="DB30" i="3"/>
  <c r="DB34" i="3"/>
  <c r="DB41" i="3"/>
  <c r="DB37" i="3"/>
  <c r="DC15" i="3"/>
  <c r="BK31" i="3"/>
  <c r="WG26" i="3"/>
  <c r="WG25" i="3"/>
  <c r="WG20" i="3"/>
  <c r="WG32" i="3"/>
  <c r="WG27" i="3"/>
  <c r="WG42" i="3"/>
  <c r="WG37" i="3"/>
  <c r="WG14" i="3"/>
  <c r="WG41" i="3"/>
  <c r="WG13" i="3"/>
  <c r="WG40" i="3"/>
  <c r="WG18" i="3"/>
  <c r="WG35" i="3"/>
  <c r="WG36" i="3"/>
  <c r="WG17" i="3"/>
  <c r="WG22" i="3"/>
  <c r="WG34" i="3"/>
  <c r="WG23" i="3"/>
  <c r="WG28" i="3"/>
  <c r="WG12" i="3"/>
  <c r="DB21" i="3"/>
  <c r="AJM29" i="3"/>
  <c r="AJM19" i="3"/>
  <c r="AJM36" i="3"/>
  <c r="AJM32" i="3"/>
  <c r="AJM26" i="3"/>
  <c r="AJM34" i="3"/>
  <c r="AJM24" i="3"/>
  <c r="AJM25" i="3"/>
  <c r="AJM27" i="3"/>
  <c r="AJM14" i="3"/>
  <c r="AJM35" i="3"/>
  <c r="AJM18" i="3"/>
  <c r="AJM42" i="3"/>
  <c r="AJM30" i="3"/>
  <c r="AJM40" i="3"/>
  <c r="AJM12" i="3"/>
  <c r="AJN24" i="3"/>
  <c r="AJN31" i="3"/>
  <c r="AJN19" i="3"/>
  <c r="AJN13" i="3"/>
  <c r="AJN21" i="3"/>
  <c r="AJN33" i="3"/>
  <c r="AJN23" i="3"/>
  <c r="AJN37" i="3"/>
  <c r="AJN12" i="3"/>
  <c r="AJN32" i="3"/>
  <c r="AJN15" i="3"/>
  <c r="AJN18" i="3"/>
  <c r="AJN27" i="3"/>
  <c r="AJK11" i="3"/>
  <c r="AJL11" i="3"/>
  <c r="AJK10" i="3"/>
  <c r="AJL10" i="3"/>
  <c r="AJN29" i="3"/>
  <c r="AJN28" i="3"/>
  <c r="AJN36" i="3"/>
  <c r="AJN25" i="3"/>
  <c r="AJL26" i="3"/>
  <c r="AJL21" i="3"/>
  <c r="AJL27" i="3"/>
  <c r="AJL29" i="3"/>
  <c r="AJL12" i="3"/>
  <c r="AJL31" i="3"/>
  <c r="AJN41" i="3"/>
  <c r="AJN20" i="3"/>
  <c r="AJN30" i="3"/>
  <c r="AJN26" i="3"/>
  <c r="AJN17" i="3"/>
  <c r="AJN14" i="3"/>
  <c r="AJN22" i="3"/>
  <c r="AJL25" i="3"/>
  <c r="AJL15" i="3"/>
  <c r="AJL30" i="3"/>
  <c r="AJN42" i="3"/>
  <c r="AJL36" i="3"/>
  <c r="AJL38" i="3"/>
  <c r="AJN35" i="3"/>
  <c r="AJN34" i="3"/>
  <c r="AJL41" i="3"/>
  <c r="AJL40" i="3"/>
  <c r="AIG34" i="3"/>
  <c r="AIG42" i="3"/>
  <c r="AIG14" i="3"/>
  <c r="AIG22" i="3"/>
  <c r="AIG16" i="3"/>
  <c r="AIF19" i="3"/>
  <c r="AIG27" i="3"/>
  <c r="AIG28" i="3"/>
  <c r="AIG26" i="3"/>
  <c r="AIG35" i="3"/>
  <c r="AIG19" i="3"/>
  <c r="AIF14" i="3"/>
  <c r="AIF12" i="3"/>
  <c r="AIF18" i="3"/>
  <c r="AIG17" i="3"/>
  <c r="AIF15" i="3"/>
  <c r="AIF42" i="3"/>
  <c r="AIG12" i="3"/>
  <c r="AIF36" i="3"/>
  <c r="AIF27" i="3"/>
  <c r="AIF22" i="3"/>
  <c r="AIG33" i="3"/>
  <c r="AIG18" i="3"/>
  <c r="AIF25" i="3"/>
  <c r="AIG36" i="3"/>
  <c r="AIF31" i="3"/>
  <c r="AIF32" i="3"/>
  <c r="AIF41" i="3"/>
  <c r="AIG20" i="3"/>
  <c r="AIF30" i="3"/>
  <c r="AIG29" i="3"/>
  <c r="AIF35" i="3"/>
  <c r="AIF16" i="3"/>
  <c r="AIF26" i="3"/>
  <c r="AIF38" i="3"/>
  <c r="AIG23" i="3"/>
  <c r="AIG41" i="3"/>
  <c r="AIG31" i="3"/>
  <c r="AIF13" i="3"/>
  <c r="AIG37" i="3"/>
  <c r="AIG25" i="3"/>
  <c r="AIG15" i="3"/>
  <c r="AIF40" i="3"/>
  <c r="AIG13" i="3"/>
  <c r="AIF29" i="3"/>
  <c r="AIG24" i="3"/>
  <c r="AIG30" i="3"/>
  <c r="AIF37" i="3"/>
  <c r="AIF24" i="3"/>
  <c r="AIF17" i="3"/>
  <c r="AIF28" i="3"/>
  <c r="AIG21" i="3"/>
  <c r="AIF34" i="3"/>
  <c r="AIF23" i="3"/>
  <c r="ADA18" i="3"/>
  <c r="ADA28" i="3"/>
  <c r="ACZ13" i="3"/>
  <c r="ADA36" i="3"/>
  <c r="ACZ24" i="3"/>
  <c r="ADA34" i="3"/>
  <c r="ADA41" i="3"/>
  <c r="ADA31" i="3"/>
  <c r="ADA42" i="3"/>
  <c r="ACZ26" i="3"/>
  <c r="ADA27" i="3"/>
  <c r="ADA24" i="3"/>
  <c r="ADA37" i="3"/>
  <c r="ADA30" i="3"/>
  <c r="ADA40" i="3"/>
  <c r="ADA19" i="3"/>
  <c r="ACZ15" i="3"/>
  <c r="ADA35" i="3"/>
  <c r="ACZ19" i="3"/>
  <c r="ACZ35" i="3"/>
  <c r="ACZ18" i="3"/>
  <c r="ACZ31" i="3"/>
  <c r="ACZ22" i="3"/>
  <c r="ACZ32" i="3"/>
  <c r="ACZ28" i="3"/>
  <c r="ADA25" i="3"/>
  <c r="ADA13" i="3"/>
  <c r="ACZ12" i="3"/>
  <c r="ADA29" i="3"/>
  <c r="ACZ30" i="3"/>
  <c r="ADA12" i="3"/>
  <c r="ADA32" i="3"/>
  <c r="ADA23" i="3"/>
  <c r="ACZ37" i="3"/>
  <c r="ACZ34" i="3"/>
  <c r="ACZ41" i="3"/>
  <c r="ADA22" i="3"/>
  <c r="ADA21" i="3"/>
  <c r="ACZ36" i="3"/>
  <c r="ACZ40" i="3"/>
  <c r="ADA15" i="3"/>
  <c r="ACZ23" i="3"/>
  <c r="ACZ29" i="3"/>
  <c r="ACZ39" i="3"/>
  <c r="ACZ25" i="3"/>
  <c r="ADA33" i="3"/>
  <c r="ACZ33" i="3"/>
  <c r="ADA26" i="3"/>
  <c r="ACZ21" i="3"/>
  <c r="ACZ20" i="3"/>
  <c r="ACZ16" i="3"/>
  <c r="AJM33" i="3"/>
  <c r="AJL34" i="3"/>
  <c r="GX31" i="3"/>
  <c r="AHE12" i="3"/>
  <c r="AHE30" i="3"/>
  <c r="AHE33" i="3"/>
  <c r="AHE27" i="3"/>
  <c r="AHE15" i="3"/>
  <c r="AHE35" i="3"/>
  <c r="AHE22" i="3"/>
  <c r="AHE23" i="3"/>
  <c r="WW20" i="3"/>
  <c r="WW37" i="3"/>
  <c r="WW26" i="3"/>
  <c r="WW13" i="3"/>
  <c r="WW21" i="3"/>
  <c r="TT39" i="3"/>
  <c r="TU20" i="3"/>
  <c r="TU34" i="3"/>
  <c r="TU35" i="3"/>
  <c r="TT41" i="3"/>
  <c r="TT21" i="3"/>
  <c r="TT22" i="3"/>
  <c r="TU15" i="3"/>
  <c r="TT26" i="3"/>
  <c r="TU21" i="3"/>
  <c r="TT37" i="3"/>
  <c r="TU30" i="3"/>
  <c r="TT36" i="3"/>
  <c r="TD39" i="3"/>
  <c r="TD34" i="3"/>
  <c r="TD22" i="3"/>
  <c r="TD29" i="3"/>
  <c r="TE23" i="3"/>
  <c r="TE31" i="3"/>
  <c r="TE33" i="3"/>
  <c r="TD31" i="3"/>
  <c r="TD36" i="3"/>
  <c r="TD18" i="3"/>
  <c r="TD19" i="3"/>
  <c r="TE12" i="3"/>
  <c r="TD40" i="3"/>
  <c r="TE14" i="3"/>
  <c r="TD32" i="3"/>
  <c r="TE25" i="3"/>
  <c r="TD23" i="3"/>
  <c r="SO39" i="3"/>
  <c r="SO31" i="3"/>
  <c r="SN29" i="3"/>
  <c r="SO17" i="3"/>
  <c r="SN41" i="3"/>
  <c r="SO27" i="3"/>
  <c r="SO25" i="3"/>
  <c r="SO26" i="3"/>
  <c r="SN32" i="3"/>
  <c r="SN27" i="3"/>
  <c r="SN20" i="3"/>
  <c r="SN42" i="3"/>
  <c r="SO34" i="3"/>
  <c r="SO36" i="3"/>
  <c r="SN19" i="3"/>
  <c r="RY39" i="3"/>
  <c r="RX13" i="3"/>
  <c r="RY30" i="3"/>
  <c r="RX35" i="3"/>
  <c r="RX26" i="3"/>
  <c r="RX34" i="3"/>
  <c r="RY36" i="3"/>
  <c r="RX27" i="3"/>
  <c r="RX19" i="3"/>
  <c r="RX18" i="3"/>
  <c r="RY27" i="3"/>
  <c r="RX28" i="3"/>
  <c r="RY24" i="3"/>
  <c r="RY41" i="3"/>
  <c r="RX24" i="3"/>
  <c r="RX41" i="3"/>
  <c r="RY28" i="3"/>
  <c r="RY33" i="3"/>
  <c r="RX17" i="3"/>
  <c r="AHH37" i="3"/>
  <c r="WV26" i="3"/>
  <c r="WV40" i="3"/>
  <c r="WV16" i="3"/>
  <c r="WV12" i="3"/>
  <c r="WV13" i="3"/>
  <c r="WV36" i="3"/>
  <c r="WV21" i="3"/>
  <c r="WV25" i="3"/>
  <c r="WV27" i="3"/>
  <c r="WV22" i="3"/>
  <c r="WV35" i="3"/>
  <c r="WV37" i="3"/>
  <c r="WV24" i="3"/>
  <c r="WV41" i="3"/>
  <c r="WV32" i="3"/>
  <c r="WV17" i="3"/>
  <c r="FH30" i="3"/>
  <c r="GD8" i="3"/>
  <c r="GD5" i="3"/>
  <c r="AHX29" i="3"/>
  <c r="AHX18" i="3"/>
  <c r="AHH12" i="3"/>
  <c r="AJV17" i="3"/>
  <c r="AJV19" i="3"/>
  <c r="AJV13" i="3"/>
  <c r="AJV38" i="3"/>
  <c r="AJV29" i="3"/>
  <c r="AJT12" i="3"/>
  <c r="AJT20" i="3"/>
  <c r="AJT24" i="3"/>
  <c r="AJV27" i="3"/>
  <c r="AJT28" i="3"/>
  <c r="AJV21" i="3"/>
  <c r="AJT25" i="3"/>
  <c r="AJT34" i="3"/>
  <c r="AJT40" i="3"/>
  <c r="AJT29" i="3"/>
  <c r="AJT38" i="3"/>
  <c r="AJT39" i="3"/>
  <c r="AJV39" i="3"/>
  <c r="AJV15" i="3"/>
  <c r="AJV22" i="3"/>
  <c r="AJV31" i="3"/>
  <c r="AJS10" i="3"/>
  <c r="AJT10" i="3"/>
  <c r="AJT33" i="3"/>
  <c r="AJT21" i="3"/>
  <c r="AJT22" i="3"/>
  <c r="AJT36" i="3"/>
  <c r="AJT35" i="3"/>
  <c r="AJV20" i="3"/>
  <c r="AJT27" i="3"/>
  <c r="AJT30" i="3"/>
  <c r="AJT23" i="3"/>
  <c r="AJT32" i="3"/>
  <c r="AHX38" i="3"/>
  <c r="AHX39" i="3"/>
  <c r="AHX42" i="3"/>
  <c r="AHX21" i="3"/>
  <c r="AHX16" i="3"/>
  <c r="AHX41" i="3"/>
  <c r="AHX12" i="3"/>
  <c r="AHX36" i="3"/>
  <c r="AHX34" i="3"/>
  <c r="AHX15" i="3"/>
  <c r="AHX28" i="3"/>
  <c r="AHX13" i="3"/>
  <c r="AHX33" i="3"/>
  <c r="AHX27" i="3"/>
  <c r="AHX14" i="3"/>
  <c r="AHI12" i="3"/>
  <c r="AHI32" i="3"/>
  <c r="AHI34" i="3"/>
  <c r="AHI16" i="3"/>
  <c r="AHI21" i="3"/>
  <c r="AHI23" i="3"/>
  <c r="AHI24" i="3"/>
  <c r="AHI31" i="3"/>
  <c r="AHI28" i="3"/>
  <c r="AHI20" i="3"/>
  <c r="AHH14" i="3"/>
  <c r="AHH31" i="3"/>
  <c r="AHH19" i="3"/>
  <c r="AHH15" i="3"/>
  <c r="AHH18" i="3"/>
  <c r="AHH35" i="3"/>
  <c r="AHH22" i="3"/>
  <c r="AHH28" i="3"/>
  <c r="AHH26" i="3"/>
  <c r="AHH16" i="3"/>
  <c r="AHH17" i="3"/>
  <c r="AHH32" i="3"/>
  <c r="AHH21" i="3"/>
  <c r="AHH40" i="3"/>
  <c r="AHH25" i="3"/>
  <c r="AHX24" i="3"/>
  <c r="AHX30" i="3"/>
  <c r="AHX23" i="3"/>
  <c r="AHH23" i="3"/>
  <c r="AHH30" i="3"/>
  <c r="AHH13" i="3"/>
  <c r="FH38" i="3"/>
  <c r="VX23" i="3"/>
  <c r="VX41" i="3"/>
  <c r="VX24" i="3"/>
  <c r="VX19" i="3"/>
  <c r="GP42" i="3"/>
  <c r="GP18" i="3"/>
  <c r="GP20" i="3"/>
  <c r="GP28" i="3"/>
  <c r="PT38" i="3"/>
  <c r="PU39" i="3"/>
  <c r="PU38" i="3"/>
  <c r="ZE38" i="3"/>
  <c r="ZD38" i="3"/>
  <c r="ZD39" i="3"/>
  <c r="AAK39" i="3"/>
  <c r="AAJ38" i="3"/>
  <c r="AAJ39" i="3"/>
  <c r="ACG38" i="3"/>
  <c r="ACF38" i="3"/>
  <c r="ACG39" i="3"/>
  <c r="AFI39" i="3"/>
  <c r="AGN39" i="3"/>
  <c r="LA23" i="3"/>
  <c r="LA12" i="3"/>
  <c r="LA41" i="3"/>
  <c r="LA17" i="3"/>
  <c r="DR34" i="3"/>
  <c r="CA18" i="3"/>
  <c r="CA14" i="3"/>
  <c r="CA31" i="3"/>
  <c r="CA20" i="3"/>
  <c r="CA30" i="3"/>
  <c r="CA34" i="3"/>
  <c r="CA41" i="3"/>
  <c r="BO15" i="3"/>
  <c r="BN12" i="3"/>
  <c r="BO13" i="3"/>
  <c r="BO42" i="3"/>
  <c r="BO28" i="3"/>
  <c r="BO29" i="3"/>
  <c r="AI22" i="3"/>
  <c r="AI23" i="3"/>
  <c r="AHE28" i="3"/>
  <c r="AHE26" i="3"/>
  <c r="AHE21" i="3"/>
  <c r="AHE20" i="3"/>
  <c r="AHE17" i="3"/>
  <c r="AHE19" i="3"/>
  <c r="AHE34" i="3"/>
  <c r="AHE18" i="3"/>
  <c r="AHE37" i="3"/>
  <c r="AHE29" i="3"/>
  <c r="AHE24" i="3"/>
  <c r="AHE14" i="3"/>
  <c r="AHE41" i="3"/>
  <c r="CA24" i="3"/>
  <c r="CA15" i="3"/>
  <c r="AJD32" i="3"/>
  <c r="AJE23" i="3"/>
  <c r="UU5" i="3"/>
  <c r="UU7" i="3"/>
  <c r="UU6" i="3"/>
  <c r="RG6" i="3"/>
  <c r="RG8" i="3"/>
  <c r="PZ42" i="3"/>
  <c r="PY37" i="3"/>
  <c r="PY33" i="3"/>
  <c r="PY29" i="3"/>
  <c r="PZ30" i="3"/>
  <c r="PY23" i="3"/>
  <c r="PZ25" i="3"/>
  <c r="PZ23" i="3"/>
  <c r="PY20" i="3"/>
  <c r="PZ15" i="3"/>
  <c r="PY15" i="3"/>
  <c r="PZ40" i="3"/>
  <c r="PY35" i="3"/>
  <c r="PY30" i="3"/>
  <c r="PZ29" i="3"/>
  <c r="PZ20" i="3"/>
  <c r="PZ33" i="3"/>
  <c r="PY25" i="3"/>
  <c r="PY12" i="3"/>
  <c r="MK5" i="3"/>
  <c r="MK8" i="3"/>
  <c r="IE5" i="3"/>
  <c r="IE8" i="3"/>
  <c r="IE6" i="3"/>
  <c r="EW5" i="3"/>
  <c r="EW6" i="3"/>
  <c r="KM6" i="3"/>
  <c r="KM8" i="3"/>
  <c r="ABK5" i="3"/>
  <c r="ABK6" i="3"/>
  <c r="AAU5" i="3"/>
  <c r="AAU8" i="3"/>
  <c r="ZO5" i="3"/>
  <c r="ZO8" i="3"/>
  <c r="CS6" i="3"/>
  <c r="CV20" i="3"/>
  <c r="CS5" i="3"/>
  <c r="CS8" i="3"/>
  <c r="BU6" i="3"/>
  <c r="BV29" i="3"/>
  <c r="BU5" i="3"/>
  <c r="BE6" i="3"/>
  <c r="BE5" i="3"/>
  <c r="Y6" i="3"/>
  <c r="Y7" i="3"/>
  <c r="AJL28" i="3"/>
  <c r="AHC6" i="3"/>
  <c r="AHF28" i="3"/>
  <c r="AHC8" i="3"/>
  <c r="ADA39" i="3"/>
  <c r="ACZ14" i="3"/>
  <c r="ACZ42" i="3"/>
  <c r="ADA17" i="3"/>
  <c r="ADA16" i="3"/>
  <c r="DE8" i="3"/>
  <c r="DE7" i="3"/>
  <c r="FB10" i="3"/>
  <c r="FD38" i="3"/>
  <c r="FD30" i="3"/>
  <c r="FD22" i="3"/>
  <c r="FD14" i="3"/>
  <c r="FD37" i="3"/>
  <c r="FD29" i="3"/>
  <c r="FD21" i="3"/>
  <c r="FD13" i="3"/>
  <c r="FD36" i="3"/>
  <c r="FD28" i="3"/>
  <c r="FD20" i="3"/>
  <c r="FD12" i="3"/>
  <c r="FD35" i="3"/>
  <c r="FD27" i="3"/>
  <c r="FD19" i="3"/>
  <c r="FD42" i="3"/>
  <c r="FD34" i="3"/>
  <c r="FD26" i="3"/>
  <c r="FD18" i="3"/>
  <c r="FD41" i="3"/>
  <c r="FD33" i="3"/>
  <c r="FD25" i="3"/>
  <c r="FD17" i="3"/>
  <c r="WB37" i="3"/>
  <c r="WB28" i="3"/>
  <c r="WB32" i="3"/>
  <c r="WB25" i="3"/>
  <c r="WB12" i="3"/>
  <c r="WB14" i="3"/>
  <c r="WB24" i="3"/>
  <c r="WB35" i="3"/>
  <c r="WB36" i="3"/>
  <c r="WB42" i="3"/>
  <c r="WB20" i="3"/>
  <c r="WB34" i="3"/>
  <c r="WB17" i="3"/>
  <c r="WB40" i="3"/>
  <c r="WB18" i="3"/>
  <c r="WB22" i="3"/>
  <c r="WB16" i="3"/>
  <c r="WB15" i="3"/>
  <c r="WB23" i="3"/>
  <c r="WB21" i="3"/>
  <c r="WB41" i="3"/>
  <c r="WB33" i="3"/>
  <c r="WB19" i="3"/>
  <c r="WB13" i="3"/>
  <c r="WB31" i="3"/>
  <c r="GT41" i="3"/>
  <c r="GT24" i="3"/>
  <c r="GT38" i="3"/>
  <c r="GT30" i="3"/>
  <c r="GT31" i="3"/>
  <c r="HK8" i="3"/>
  <c r="HK6" i="3"/>
  <c r="HK5" i="3"/>
  <c r="GT35" i="3"/>
  <c r="FD39" i="3"/>
  <c r="FD40" i="3"/>
  <c r="WB29" i="3"/>
  <c r="FD15" i="3"/>
  <c r="FD16" i="3"/>
  <c r="WB27" i="3"/>
  <c r="DR19" i="3"/>
  <c r="FD23" i="3"/>
  <c r="FD24" i="3"/>
  <c r="WB26" i="3"/>
  <c r="AHX35" i="3"/>
  <c r="AHX25" i="3"/>
  <c r="AHX40" i="3"/>
  <c r="AHX31" i="3"/>
  <c r="AHX37" i="3"/>
  <c r="AHX26" i="3"/>
  <c r="EH11" i="3"/>
  <c r="EJ37" i="3"/>
  <c r="EJ38" i="3"/>
  <c r="EH10" i="3"/>
  <c r="H38" i="3"/>
  <c r="H39" i="3"/>
  <c r="F39" i="3"/>
  <c r="SJ39" i="3"/>
  <c r="SK28" i="3"/>
  <c r="SK35" i="3"/>
  <c r="SK31" i="3"/>
  <c r="SK40" i="3"/>
  <c r="SJ15" i="3"/>
  <c r="SJ26" i="3"/>
  <c r="SK19" i="3"/>
  <c r="SK29" i="3"/>
  <c r="SK24" i="3"/>
  <c r="SK30" i="3"/>
  <c r="SJ17" i="3"/>
  <c r="SK34" i="3"/>
  <c r="SJ16" i="3"/>
  <c r="SJ35" i="3"/>
  <c r="SJ38" i="3"/>
  <c r="UF38" i="3"/>
  <c r="UG38" i="3"/>
  <c r="UF28" i="3"/>
  <c r="UG17" i="3"/>
  <c r="UF31" i="3"/>
  <c r="UF15" i="3"/>
  <c r="UF20" i="3"/>
  <c r="UF42" i="3"/>
  <c r="UF16" i="3"/>
  <c r="UG18" i="3"/>
  <c r="AEK38" i="3"/>
  <c r="AEJ38" i="3"/>
  <c r="AEK28" i="3"/>
  <c r="AEJ34" i="3"/>
  <c r="AEJ19" i="3"/>
  <c r="AEJ12" i="3"/>
  <c r="AEJ25" i="3"/>
  <c r="AEJ15" i="3"/>
  <c r="AEJ13" i="3"/>
  <c r="AEJ18" i="3"/>
  <c r="AEJ28" i="3"/>
  <c r="AEK12" i="3"/>
  <c r="AEJ21" i="3"/>
  <c r="AEK19" i="3"/>
  <c r="AEK33" i="3"/>
  <c r="AEK40" i="3"/>
  <c r="AEJ35" i="3"/>
  <c r="AHL39" i="3"/>
  <c r="AHN28" i="3"/>
  <c r="AHN26" i="3"/>
  <c r="AHN13" i="3"/>
  <c r="AHN33" i="3"/>
  <c r="AHK11" i="3"/>
  <c r="AHN12" i="3"/>
  <c r="AHN29" i="3"/>
  <c r="EO16" i="3"/>
  <c r="EO29" i="3"/>
  <c r="EP28" i="3"/>
  <c r="EP17" i="3"/>
  <c r="EO31" i="3"/>
  <c r="EO13" i="3"/>
  <c r="EP29" i="3"/>
  <c r="DN14" i="3"/>
  <c r="DN34" i="3"/>
  <c r="DN16" i="3"/>
  <c r="DP20" i="3"/>
  <c r="GL14" i="3"/>
  <c r="GL20" i="3"/>
  <c r="GL36" i="3"/>
  <c r="GL25" i="3"/>
  <c r="ET32" i="3"/>
  <c r="WC34" i="3"/>
  <c r="WC13" i="3"/>
  <c r="JZ38" i="3"/>
  <c r="KA38" i="3"/>
  <c r="JZ39" i="3"/>
  <c r="AHI25" i="3"/>
  <c r="AHI29" i="3"/>
  <c r="AHI14" i="3"/>
  <c r="AHI36" i="3"/>
  <c r="AHI40" i="3"/>
  <c r="AHI27" i="3"/>
  <c r="AHI18" i="3"/>
  <c r="AHI33" i="3"/>
  <c r="AHI26" i="3"/>
  <c r="AHI15" i="3"/>
  <c r="AJL13" i="3"/>
  <c r="ADJ27" i="3"/>
  <c r="ADJ33" i="3"/>
  <c r="ADJ22" i="3"/>
  <c r="ADJ37" i="3"/>
  <c r="ADJ40" i="3"/>
  <c r="AY29" i="3"/>
  <c r="AY13" i="3"/>
  <c r="AY27" i="3"/>
  <c r="AY30" i="3"/>
  <c r="AY37" i="3"/>
  <c r="AY33" i="3"/>
  <c r="AY32" i="3"/>
  <c r="AY19" i="3"/>
  <c r="AY20" i="3"/>
  <c r="AY31" i="3"/>
  <c r="AY25" i="3"/>
  <c r="AY23" i="3"/>
  <c r="AY36" i="3"/>
  <c r="AY28" i="3"/>
  <c r="AX25" i="3"/>
  <c r="GQ14" i="3"/>
  <c r="GQ12" i="3"/>
  <c r="GQ37" i="3"/>
  <c r="AY40" i="3"/>
  <c r="BN35" i="3"/>
  <c r="BN25" i="3"/>
  <c r="HP11" i="3"/>
  <c r="HR11" i="3"/>
  <c r="HP10" i="3"/>
  <c r="HR10" i="3"/>
  <c r="AJD14" i="3"/>
  <c r="AHA19" i="3"/>
  <c r="AHA35" i="3"/>
  <c r="CA33" i="3"/>
  <c r="CA27" i="3"/>
  <c r="CA12" i="3"/>
  <c r="CA32" i="3"/>
  <c r="HP8" i="3"/>
  <c r="HP5" i="3"/>
  <c r="HS18" i="3"/>
  <c r="AHO6" i="3"/>
  <c r="AHO5" i="3"/>
  <c r="AHO8" i="3"/>
  <c r="AGY6" i="3"/>
  <c r="AGY8" i="3"/>
  <c r="AGY7" i="3"/>
  <c r="ABU24" i="3"/>
  <c r="ABT22" i="3"/>
  <c r="ABT31" i="3"/>
  <c r="ABT15" i="3"/>
  <c r="ABU20" i="3"/>
  <c r="ABU29" i="3"/>
  <c r="ABU27" i="3"/>
  <c r="ABT21" i="3"/>
  <c r="ABT41" i="3"/>
  <c r="ABU16" i="3"/>
  <c r="ABU12" i="3"/>
  <c r="ABU42" i="3"/>
  <c r="ABU34" i="3"/>
  <c r="ABU31" i="3"/>
  <c r="ABT25" i="3"/>
  <c r="ABU35" i="3"/>
  <c r="ABT18" i="3"/>
  <c r="ABT42" i="3"/>
  <c r="ABU30" i="3"/>
  <c r="ABT14" i="3"/>
  <c r="ABT17" i="3"/>
  <c r="ABU23" i="3"/>
  <c r="ABU22" i="3"/>
  <c r="ABT35" i="3"/>
  <c r="ABT37" i="3"/>
  <c r="ABT40" i="3"/>
  <c r="ABU19" i="3"/>
  <c r="VG6" i="3"/>
  <c r="VG5" i="3"/>
  <c r="VG7" i="3"/>
  <c r="AAI8" i="3"/>
  <c r="AAI6" i="3"/>
  <c r="PM5" i="3"/>
  <c r="PM8" i="3"/>
  <c r="OS5" i="3"/>
  <c r="OS8" i="3"/>
  <c r="LV5" i="3"/>
  <c r="LV6" i="3"/>
  <c r="AF32" i="3"/>
  <c r="AF16" i="3"/>
  <c r="AC11" i="3"/>
  <c r="AD11" i="3"/>
  <c r="AF23" i="3"/>
  <c r="AF22" i="3"/>
  <c r="AF20" i="3"/>
  <c r="AF14" i="3"/>
  <c r="AF35" i="3"/>
  <c r="AFG7" i="3"/>
  <c r="AFG6" i="3"/>
  <c r="SI7" i="3"/>
  <c r="SI6" i="3"/>
  <c r="RG5" i="3"/>
  <c r="RI24" i="3"/>
  <c r="RG7" i="3"/>
  <c r="PZ39" i="3"/>
  <c r="PZ41" i="3"/>
  <c r="PY40" i="3"/>
  <c r="PZ35" i="3"/>
  <c r="PY31" i="3"/>
  <c r="PY28" i="3"/>
  <c r="PZ36" i="3"/>
  <c r="PZ27" i="3"/>
  <c r="PZ21" i="3"/>
  <c r="PZ24" i="3"/>
  <c r="PZ32" i="3"/>
  <c r="PZ17" i="3"/>
  <c r="PY24" i="3"/>
  <c r="PZ14" i="3"/>
  <c r="PY16" i="3"/>
  <c r="PZ12" i="3"/>
  <c r="KR6" i="3"/>
  <c r="KR8" i="3"/>
  <c r="UY5" i="3"/>
  <c r="UY7" i="3"/>
  <c r="PC5" i="3"/>
  <c r="PC8" i="3"/>
  <c r="MU5" i="3"/>
  <c r="MU8" i="3"/>
  <c r="HZ8" i="3"/>
  <c r="HZ6" i="3"/>
  <c r="PC6" i="3"/>
  <c r="JI8" i="3"/>
  <c r="HU6" i="3"/>
  <c r="HU11" i="3"/>
  <c r="HW11" i="3"/>
  <c r="HU8" i="3"/>
  <c r="CC5" i="3"/>
  <c r="CC7" i="3"/>
  <c r="CC8" i="3"/>
  <c r="AG6" i="3"/>
  <c r="AG8" i="3"/>
  <c r="DR41" i="3"/>
  <c r="DR28" i="3"/>
  <c r="DR33" i="3"/>
  <c r="DR18" i="3"/>
  <c r="DR17" i="3"/>
  <c r="DR40" i="3"/>
  <c r="DR30" i="3"/>
  <c r="DR15" i="3"/>
  <c r="DR22" i="3"/>
  <c r="DR13" i="3"/>
  <c r="DR23" i="3"/>
  <c r="DR26" i="3"/>
  <c r="DR25" i="3"/>
  <c r="DR36" i="3"/>
  <c r="DR12" i="3"/>
  <c r="DR32" i="3"/>
  <c r="DR20" i="3"/>
  <c r="DR31" i="3"/>
  <c r="DR37" i="3"/>
  <c r="DR27" i="3"/>
  <c r="DR16" i="3"/>
  <c r="FI26" i="3"/>
  <c r="FI35" i="3"/>
  <c r="FI36" i="3"/>
  <c r="FI28" i="3"/>
  <c r="FI15" i="3"/>
  <c r="FI27" i="3"/>
  <c r="FI21" i="3"/>
  <c r="FI20" i="3"/>
  <c r="FI14" i="3"/>
  <c r="FI32" i="3"/>
  <c r="FI41" i="3"/>
  <c r="FI16" i="3"/>
  <c r="FI25" i="3"/>
  <c r="FI17" i="3"/>
  <c r="FI33" i="3"/>
  <c r="FI12" i="3"/>
  <c r="FI13" i="3"/>
  <c r="FI30" i="3"/>
  <c r="FI40" i="3"/>
  <c r="FI38" i="3"/>
  <c r="FI31" i="3"/>
  <c r="FI34" i="3"/>
  <c r="FI23" i="3"/>
  <c r="FI37" i="3"/>
  <c r="FI18" i="3"/>
  <c r="FI29" i="3"/>
  <c r="FI22" i="3"/>
  <c r="FH19" i="3"/>
  <c r="FI24" i="3"/>
  <c r="FI19" i="3"/>
  <c r="FI39" i="3"/>
  <c r="EF38" i="3"/>
  <c r="EF12" i="3"/>
  <c r="EF42" i="3"/>
  <c r="EF19" i="3"/>
  <c r="EF37" i="3"/>
  <c r="EF33" i="3"/>
  <c r="EF40" i="3"/>
  <c r="EF29" i="3"/>
  <c r="EE38" i="3"/>
  <c r="EE16" i="3"/>
  <c r="LF19" i="3"/>
  <c r="LF25" i="3"/>
  <c r="LF42" i="3"/>
  <c r="LF13" i="3"/>
  <c r="LF23" i="3"/>
  <c r="LF15" i="3"/>
  <c r="LF24" i="3"/>
  <c r="LF37" i="3"/>
  <c r="LF34" i="3"/>
  <c r="LF33" i="3"/>
  <c r="LF16" i="3"/>
  <c r="LF21" i="3"/>
  <c r="LF36" i="3"/>
  <c r="LF35" i="3"/>
  <c r="LF14" i="3"/>
  <c r="LF31" i="3"/>
  <c r="LF17" i="3"/>
  <c r="LF20" i="3"/>
  <c r="LF40" i="3"/>
  <c r="LF26" i="3"/>
  <c r="LB11" i="3"/>
  <c r="LF22" i="3"/>
  <c r="LB10" i="3"/>
  <c r="LF29" i="3"/>
  <c r="LF27" i="3"/>
  <c r="VU38" i="3"/>
  <c r="VT25" i="3"/>
  <c r="VT15" i="3"/>
  <c r="VU28" i="3"/>
  <c r="VT26" i="3"/>
  <c r="VU21" i="3"/>
  <c r="VU26" i="3"/>
  <c r="VT22" i="3"/>
  <c r="VU17" i="3"/>
  <c r="VT18" i="3"/>
  <c r="VU29" i="3"/>
  <c r="VT21" i="3"/>
  <c r="VT14" i="3"/>
  <c r="VU41" i="3"/>
  <c r="VU23" i="3"/>
  <c r="VU31" i="3"/>
  <c r="ABH38" i="3"/>
  <c r="ABI38" i="3"/>
  <c r="ABI39" i="3"/>
  <c r="ABI24" i="3"/>
  <c r="ABH21" i="3"/>
  <c r="ABI36" i="3"/>
  <c r="ABI25" i="3"/>
  <c r="ABH36" i="3"/>
  <c r="ABH28" i="3"/>
  <c r="ABI12" i="3"/>
  <c r="ABI23" i="3"/>
  <c r="ABH17" i="3"/>
  <c r="ABI17" i="3"/>
  <c r="ABH26" i="3"/>
  <c r="ABI42" i="3"/>
  <c r="ABH35" i="3"/>
  <c r="ABI16" i="3"/>
  <c r="ADD39" i="3"/>
  <c r="ADD38" i="3"/>
  <c r="ADE14" i="3"/>
  <c r="ADE30" i="3"/>
  <c r="ADE16" i="3"/>
  <c r="ADE37" i="3"/>
  <c r="ADE33" i="3"/>
  <c r="ADE19" i="3"/>
  <c r="ADE40" i="3"/>
  <c r="ADE31" i="3"/>
  <c r="ADE18" i="3"/>
  <c r="ADE38" i="3"/>
  <c r="ADE32" i="3"/>
  <c r="ADE39" i="3"/>
  <c r="ADE29" i="3"/>
  <c r="ADE25" i="3"/>
  <c r="AGC39" i="3"/>
  <c r="AGB22" i="3"/>
  <c r="AGC20" i="3"/>
  <c r="AGC30" i="3"/>
  <c r="AGB28" i="3"/>
  <c r="AGB12" i="3"/>
  <c r="AGB41" i="3"/>
  <c r="AGC25" i="3"/>
  <c r="AGC41" i="3"/>
  <c r="AGB37" i="3"/>
  <c r="AGB19" i="3"/>
  <c r="AGC15" i="3"/>
  <c r="AGC14" i="3"/>
  <c r="AGC34" i="3"/>
  <c r="AGB30" i="3"/>
  <c r="AHJ37" i="3"/>
  <c r="AHJ14" i="3"/>
  <c r="AHJ36" i="3"/>
  <c r="AHJ28" i="3"/>
  <c r="AHJ13" i="3"/>
  <c r="AHJ27" i="3"/>
  <c r="AHJ42" i="3"/>
  <c r="AHH34" i="3"/>
  <c r="AHH27" i="3"/>
  <c r="AHH41" i="3"/>
  <c r="AHH42" i="3"/>
  <c r="AHH33" i="3"/>
  <c r="AHH20" i="3"/>
  <c r="AHH29" i="3"/>
  <c r="AHH24" i="3"/>
  <c r="XX39" i="3"/>
  <c r="XY38" i="3"/>
  <c r="XY32" i="3"/>
  <c r="XX12" i="3"/>
  <c r="XX14" i="3"/>
  <c r="XY40" i="3"/>
  <c r="XY37" i="3"/>
  <c r="XX21" i="3"/>
  <c r="XX28" i="3"/>
  <c r="XX34" i="3"/>
  <c r="XX30" i="3"/>
  <c r="XY36" i="3"/>
  <c r="XY41" i="3"/>
  <c r="XY20" i="3"/>
  <c r="XX31" i="3"/>
  <c r="XX29" i="3"/>
  <c r="AER39" i="3"/>
  <c r="AES30" i="3"/>
  <c r="AER12" i="3"/>
  <c r="AES20" i="3"/>
  <c r="AER23" i="3"/>
  <c r="AER22" i="3"/>
  <c r="AES12" i="3"/>
  <c r="AES22" i="3"/>
  <c r="AES29" i="3"/>
  <c r="AES41" i="3"/>
  <c r="AER42" i="3"/>
  <c r="AER31" i="3"/>
  <c r="AER37" i="3"/>
  <c r="AER27" i="3"/>
  <c r="AES34" i="3"/>
  <c r="W38" i="3"/>
  <c r="V39" i="3"/>
  <c r="V25" i="3"/>
  <c r="V20" i="3"/>
  <c r="W14" i="3"/>
  <c r="W40" i="3"/>
  <c r="W25" i="3"/>
  <c r="V31" i="3"/>
  <c r="V28" i="3"/>
  <c r="V12" i="3"/>
  <c r="W41" i="3"/>
  <c r="W34" i="3"/>
  <c r="W37" i="3"/>
  <c r="W29" i="3"/>
  <c r="W36" i="3"/>
  <c r="W23" i="3"/>
  <c r="BR21" i="3"/>
  <c r="BR26" i="3"/>
  <c r="BR18" i="3"/>
  <c r="BR12" i="3"/>
  <c r="FL30" i="3"/>
  <c r="FL31" i="3"/>
  <c r="FL19" i="3"/>
  <c r="GX19" i="3"/>
  <c r="GX32" i="3"/>
  <c r="GX34" i="3"/>
  <c r="GX18" i="3"/>
  <c r="GY42" i="3"/>
  <c r="GY21" i="3"/>
  <c r="GY30" i="3"/>
  <c r="GY40" i="3"/>
  <c r="GY14" i="3"/>
  <c r="GY36" i="3"/>
  <c r="GY19" i="3"/>
  <c r="GY34" i="3"/>
  <c r="JG38" i="3"/>
  <c r="JF39" i="3"/>
  <c r="JF36" i="3"/>
  <c r="JF27" i="3"/>
  <c r="JG24" i="3"/>
  <c r="JF16" i="3"/>
  <c r="JG32" i="3"/>
  <c r="JG18" i="3"/>
  <c r="JF41" i="3"/>
  <c r="JG26" i="3"/>
  <c r="JG40" i="3"/>
  <c r="JG30" i="3"/>
  <c r="JF37" i="3"/>
  <c r="JG27" i="3"/>
  <c r="JG41" i="3"/>
  <c r="JG33" i="3"/>
  <c r="JF21" i="3"/>
  <c r="AGG38" i="3"/>
  <c r="AGG39" i="3"/>
  <c r="AGG30" i="3"/>
  <c r="AGF18" i="3"/>
  <c r="AGG33" i="3"/>
  <c r="AGF16" i="3"/>
  <c r="AGF30" i="3"/>
  <c r="AGF36" i="3"/>
  <c r="AGG13" i="3"/>
  <c r="AGF23" i="3"/>
  <c r="AGG14" i="3"/>
  <c r="AGG17" i="3"/>
  <c r="AGG22" i="3"/>
  <c r="AGF42" i="3"/>
  <c r="AGG32" i="3"/>
  <c r="AGF37" i="3"/>
  <c r="AIB17" i="3"/>
  <c r="AIB37" i="3"/>
  <c r="AIB40" i="3"/>
  <c r="AIB28" i="3"/>
  <c r="DR24" i="3"/>
  <c r="DR29" i="3"/>
  <c r="DR42" i="3"/>
  <c r="DR21" i="3"/>
  <c r="DR14" i="3"/>
  <c r="DR35" i="3"/>
  <c r="DT35" i="3"/>
  <c r="DT23" i="3"/>
  <c r="DT37" i="3"/>
  <c r="DT22" i="3"/>
  <c r="DQ11" i="3"/>
  <c r="GP17" i="3"/>
  <c r="GP34" i="3"/>
  <c r="GP22" i="3"/>
  <c r="GP30" i="3"/>
  <c r="GP24" i="3"/>
  <c r="GP26" i="3"/>
  <c r="GP15" i="3"/>
  <c r="GK13" i="3"/>
  <c r="GK22" i="3"/>
  <c r="GK12" i="3"/>
  <c r="GK14" i="3"/>
  <c r="GK21" i="3"/>
  <c r="GK24" i="3"/>
  <c r="GK35" i="3"/>
  <c r="ET39" i="3"/>
  <c r="DN25" i="3"/>
  <c r="DN23" i="3"/>
  <c r="ET17" i="3"/>
  <c r="AHM26" i="3"/>
  <c r="AHM12" i="3"/>
  <c r="AHM36" i="3"/>
  <c r="AHM17" i="3"/>
  <c r="AHM33" i="3"/>
  <c r="AHM37" i="3"/>
  <c r="AHM30" i="3"/>
  <c r="AHM22" i="3"/>
  <c r="ADG11" i="3"/>
  <c r="ADH11" i="3"/>
  <c r="ADJ41" i="3"/>
  <c r="ADJ23" i="3"/>
  <c r="ADJ30" i="3"/>
  <c r="ADJ14" i="3"/>
  <c r="ADJ25" i="3"/>
  <c r="ADJ36" i="3"/>
  <c r="ADJ20" i="3"/>
  <c r="ADJ19" i="3"/>
  <c r="ADJ34" i="3"/>
  <c r="ADJ29" i="3"/>
  <c r="ADJ24" i="3"/>
  <c r="ADH38" i="3"/>
  <c r="ADJ35" i="3"/>
  <c r="ADJ15" i="3"/>
  <c r="ADJ26" i="3"/>
  <c r="ADJ21" i="3"/>
  <c r="ADJ16" i="3"/>
  <c r="ADG10" i="3"/>
  <c r="ADH10" i="3"/>
  <c r="ADJ31" i="3"/>
  <c r="ADH39" i="3"/>
  <c r="ADJ17" i="3"/>
  <c r="ADJ32" i="3"/>
  <c r="GD6" i="3"/>
  <c r="ADJ12" i="3"/>
  <c r="ADJ13" i="3"/>
  <c r="ADJ18" i="3"/>
  <c r="AHI17" i="3"/>
  <c r="AHI35" i="3"/>
  <c r="AHI37" i="3"/>
  <c r="AHI22" i="3"/>
  <c r="AHI42" i="3"/>
  <c r="AHI41" i="3"/>
  <c r="AHI30" i="3"/>
  <c r="AHI13" i="3"/>
  <c r="AHI19" i="3"/>
  <c r="AJL14" i="3"/>
  <c r="AJL42" i="3"/>
  <c r="AJM16" i="3"/>
  <c r="AJM23" i="3"/>
  <c r="AJL33" i="3"/>
  <c r="AJL20" i="3"/>
  <c r="AJL18" i="3"/>
  <c r="AJL23" i="3"/>
  <c r="AJM17" i="3"/>
  <c r="AJM15" i="3"/>
  <c r="AJL24" i="3"/>
  <c r="AJL32" i="3"/>
  <c r="AJM31" i="3"/>
  <c r="AJM37" i="3"/>
  <c r="AJM21" i="3"/>
  <c r="AJM13" i="3"/>
  <c r="AJL35" i="3"/>
  <c r="WW23" i="3"/>
  <c r="WW16" i="3"/>
  <c r="WW41" i="3"/>
  <c r="WW14" i="3"/>
  <c r="WV18" i="3"/>
  <c r="WW12" i="3"/>
  <c r="WV14" i="3"/>
  <c r="WV28" i="3"/>
  <c r="WV42" i="3"/>
  <c r="WV23" i="3"/>
  <c r="WV20" i="3"/>
  <c r="AX33" i="3"/>
  <c r="AX14" i="3"/>
  <c r="AX18" i="3"/>
  <c r="AX34" i="3"/>
  <c r="ABC5" i="3"/>
  <c r="ABC6" i="3"/>
  <c r="ABC8" i="3"/>
  <c r="ABC7" i="3"/>
  <c r="YQ7" i="3"/>
  <c r="YQ5" i="3"/>
  <c r="YQ6" i="3"/>
  <c r="UE7" i="3"/>
  <c r="UE6" i="3"/>
  <c r="SY6" i="3"/>
  <c r="SY8" i="3"/>
  <c r="Q6" i="3"/>
  <c r="Q7" i="3"/>
  <c r="Q5" i="3"/>
  <c r="Q8" i="3"/>
  <c r="GQ23" i="3"/>
  <c r="GQ34" i="3"/>
  <c r="UQ8" i="3"/>
  <c r="UQ5" i="3"/>
  <c r="DI6" i="3"/>
  <c r="DI5" i="3"/>
  <c r="DI8" i="3"/>
  <c r="DI7" i="3"/>
  <c r="AIU6" i="3"/>
  <c r="AIU5" i="3"/>
  <c r="AII6" i="3"/>
  <c r="AII7" i="3"/>
  <c r="AFC7" i="3"/>
  <c r="AFC5" i="3"/>
  <c r="AAE5" i="3"/>
  <c r="AAE6" i="3"/>
  <c r="XS6" i="3"/>
  <c r="XS5" i="3"/>
  <c r="AGI5" i="3"/>
  <c r="AGI7" i="3"/>
  <c r="ADG5" i="3"/>
  <c r="ADG8" i="3"/>
  <c r="I6" i="3"/>
  <c r="ADG7" i="3"/>
  <c r="HU5" i="3"/>
  <c r="F10" i="3"/>
  <c r="AIZ40" i="3"/>
  <c r="AIZ29" i="3"/>
  <c r="AIZ36" i="3"/>
  <c r="AIZ27" i="3"/>
  <c r="AIZ23" i="3"/>
  <c r="AIZ37" i="3"/>
  <c r="AIZ34" i="3"/>
  <c r="ME19" i="3"/>
  <c r="ME31" i="3"/>
  <c r="ME21" i="3"/>
  <c r="ME20" i="3"/>
  <c r="ME32" i="3"/>
  <c r="ME36" i="3"/>
  <c r="ME37" i="3"/>
  <c r="ADM13" i="3"/>
  <c r="ADL29" i="3"/>
  <c r="ADL25" i="3"/>
  <c r="ADL26" i="3"/>
  <c r="ADL21" i="3"/>
  <c r="ADL17" i="3"/>
  <c r="ADM21" i="3"/>
  <c r="ADM19" i="3"/>
  <c r="AHT29" i="3"/>
  <c r="AHT31" i="3"/>
  <c r="AHT19" i="3"/>
  <c r="AHT20" i="3"/>
  <c r="AHT35" i="3"/>
  <c r="AHT25" i="3"/>
  <c r="EE19" i="3"/>
  <c r="EE13" i="3"/>
  <c r="EE14" i="3"/>
  <c r="EE15" i="3"/>
  <c r="EE17" i="3"/>
  <c r="EE18" i="3"/>
  <c r="EE21" i="3"/>
  <c r="EE22" i="3"/>
  <c r="EE23" i="3"/>
  <c r="EE24" i="3"/>
  <c r="EE25" i="3"/>
  <c r="EE26" i="3"/>
  <c r="EE27" i="3"/>
  <c r="EE28" i="3"/>
  <c r="EE29" i="3"/>
  <c r="EE30" i="3"/>
  <c r="EE31" i="3"/>
  <c r="EE32" i="3"/>
  <c r="EE33" i="3"/>
  <c r="EE34" i="3"/>
  <c r="EE35" i="3"/>
  <c r="EE36" i="3"/>
  <c r="EE37" i="3"/>
  <c r="EE40" i="3"/>
  <c r="EE41" i="3"/>
  <c r="EG19" i="3"/>
  <c r="TH18" i="3"/>
  <c r="AGO27" i="3"/>
  <c r="AGN30" i="3"/>
  <c r="AGN23" i="3"/>
  <c r="AGO18" i="3"/>
  <c r="AGO31" i="3"/>
  <c r="AGO23" i="3"/>
  <c r="AGO14" i="3"/>
  <c r="AGO22" i="3"/>
  <c r="AGN40" i="3"/>
  <c r="AGN32" i="3"/>
  <c r="AGN38" i="3"/>
  <c r="AGO17" i="3"/>
  <c r="AGO29" i="3"/>
  <c r="AGO21" i="3"/>
  <c r="AGO42" i="3"/>
  <c r="AGO15" i="3"/>
  <c r="AGO41" i="3"/>
  <c r="AGN41" i="3"/>
  <c r="AGN24" i="3"/>
  <c r="AGN16" i="3"/>
  <c r="AGN12" i="3"/>
  <c r="AGO13" i="3"/>
  <c r="AGN28" i="3"/>
  <c r="AGO28" i="3"/>
  <c r="AGN27" i="3"/>
  <c r="AGN22" i="3"/>
  <c r="AGN26" i="3"/>
  <c r="AGO40" i="3"/>
  <c r="AGO36" i="3"/>
  <c r="AGN42" i="3"/>
  <c r="AGN36" i="3"/>
  <c r="AGN14" i="3"/>
  <c r="AGO24" i="3"/>
  <c r="AGN17" i="3"/>
  <c r="AGO20" i="3"/>
  <c r="AGN20" i="3"/>
  <c r="AGO34" i="3"/>
  <c r="AGN18" i="3"/>
  <c r="AGN33" i="3"/>
  <c r="AGN29" i="3"/>
  <c r="AGO33" i="3"/>
  <c r="AGO19" i="3"/>
  <c r="AGN37" i="3"/>
  <c r="AGO26" i="3"/>
  <c r="AGO32" i="3"/>
  <c r="AGN19" i="3"/>
  <c r="AGN13" i="3"/>
  <c r="AGO30" i="3"/>
  <c r="AGO16" i="3"/>
  <c r="AGN21" i="3"/>
  <c r="AGN25" i="3"/>
  <c r="AGO38" i="3"/>
  <c r="AX12" i="3"/>
  <c r="AX19" i="3"/>
  <c r="AX13" i="3"/>
  <c r="AX15" i="3"/>
  <c r="AX16" i="3"/>
  <c r="AX17" i="3"/>
  <c r="AX20" i="3"/>
  <c r="AX21" i="3"/>
  <c r="AX22" i="3"/>
  <c r="AX23" i="3"/>
  <c r="AX26" i="3"/>
  <c r="AX27" i="3"/>
  <c r="AX28" i="3"/>
  <c r="AX29" i="3"/>
  <c r="AX30" i="3"/>
  <c r="AX31" i="3"/>
  <c r="AX32" i="3"/>
  <c r="AX35" i="3"/>
  <c r="AX36" i="3"/>
  <c r="AX37" i="3"/>
  <c r="AX40" i="3"/>
  <c r="AX41" i="3"/>
  <c r="AX42" i="3"/>
  <c r="AX43" i="3"/>
  <c r="FY11" i="3"/>
  <c r="GA31" i="3"/>
  <c r="FY10" i="3"/>
  <c r="GA17" i="3"/>
  <c r="GA12" i="3"/>
  <c r="GA14" i="3"/>
  <c r="GA15" i="3"/>
  <c r="GA18" i="3"/>
  <c r="GA19" i="3"/>
  <c r="GA20" i="3"/>
  <c r="GA21" i="3"/>
  <c r="GA22" i="3"/>
  <c r="GA23" i="3"/>
  <c r="GA24" i="3"/>
  <c r="GA26" i="3"/>
  <c r="GA27" i="3"/>
  <c r="GA28" i="3"/>
  <c r="GA30" i="3"/>
  <c r="GA32" i="3"/>
  <c r="GA33" i="3"/>
  <c r="GA34" i="3"/>
  <c r="GA35" i="3"/>
  <c r="GA36" i="3"/>
  <c r="GA37" i="3"/>
  <c r="GA40" i="3"/>
  <c r="GA41" i="3"/>
  <c r="GA42" i="3"/>
  <c r="GC17" i="3"/>
  <c r="GC24" i="3"/>
  <c r="GC40" i="3"/>
  <c r="GC32" i="3"/>
  <c r="GC33" i="3"/>
  <c r="GC42" i="3"/>
  <c r="GC16" i="3"/>
  <c r="BN42" i="3"/>
  <c r="BN32" i="3"/>
  <c r="BN36" i="3"/>
  <c r="BN41" i="3"/>
  <c r="BN33" i="3"/>
  <c r="BN37" i="3"/>
  <c r="BN30" i="3"/>
  <c r="BN29" i="3"/>
  <c r="BN19" i="3"/>
  <c r="BN13" i="3"/>
  <c r="BN14" i="3"/>
  <c r="BN17" i="3"/>
  <c r="BN18" i="3"/>
  <c r="BN20" i="3"/>
  <c r="BN21" i="3"/>
  <c r="BN22" i="3"/>
  <c r="BN23" i="3"/>
  <c r="BN24" i="3"/>
  <c r="BN27" i="3"/>
  <c r="BN28" i="3"/>
  <c r="BN31" i="3"/>
  <c r="BN34" i="3"/>
  <c r="BN43" i="3"/>
  <c r="N17" i="3"/>
  <c r="N37" i="3"/>
  <c r="N19" i="3"/>
  <c r="N31" i="3"/>
  <c r="N42" i="3"/>
  <c r="N32" i="3"/>
  <c r="N40" i="3"/>
  <c r="N16" i="3"/>
  <c r="N21" i="3"/>
  <c r="N35" i="3"/>
  <c r="N18" i="3"/>
  <c r="N13" i="3"/>
  <c r="N34" i="3"/>
  <c r="N27" i="3"/>
  <c r="N25" i="3"/>
  <c r="N12" i="3"/>
  <c r="N20" i="3"/>
  <c r="N22" i="3"/>
  <c r="N23" i="3"/>
  <c r="N24" i="3"/>
  <c r="N29" i="3"/>
  <c r="N33" i="3"/>
  <c r="N36" i="3"/>
  <c r="N41" i="3"/>
  <c r="N43" i="3"/>
  <c r="IV16" i="3"/>
  <c r="IW29" i="3"/>
  <c r="IW16" i="3"/>
  <c r="IV31" i="3"/>
  <c r="IV40" i="3"/>
  <c r="IV33" i="3"/>
  <c r="IW17" i="3"/>
  <c r="IW12" i="3"/>
  <c r="IW32" i="3"/>
  <c r="IV36" i="3"/>
  <c r="IV39" i="3"/>
  <c r="IW26" i="3"/>
  <c r="IV19" i="3"/>
  <c r="IV23" i="3"/>
  <c r="IW31" i="3"/>
  <c r="IW24" i="3"/>
  <c r="IV14" i="3"/>
  <c r="IV15" i="3"/>
  <c r="IW21" i="3"/>
  <c r="IV13" i="3"/>
  <c r="IV32" i="3"/>
  <c r="IV21" i="3"/>
  <c r="IV30" i="3"/>
  <c r="IW41" i="3"/>
  <c r="IW23" i="3"/>
  <c r="IV34" i="3"/>
  <c r="IV22" i="3"/>
  <c r="IW13" i="3"/>
  <c r="IV25" i="3"/>
  <c r="IV17" i="3"/>
  <c r="IW30" i="3"/>
  <c r="IW19" i="3"/>
  <c r="IV41" i="3"/>
  <c r="IV24" i="3"/>
  <c r="IW25" i="3"/>
  <c r="IV37" i="3"/>
  <c r="IW18" i="3"/>
  <c r="IV29" i="3"/>
  <c r="IV38" i="3"/>
  <c r="IW39" i="3"/>
  <c r="IW38" i="3"/>
  <c r="IW34" i="3"/>
  <c r="IW20" i="3"/>
  <c r="IW35" i="3"/>
  <c r="IW15" i="3"/>
  <c r="IW22" i="3"/>
  <c r="IW14" i="3"/>
  <c r="IW37" i="3"/>
  <c r="IV35" i="3"/>
  <c r="IV28" i="3"/>
  <c r="O12" i="3"/>
  <c r="O22" i="3"/>
  <c r="O40" i="3"/>
  <c r="O37" i="3"/>
  <c r="O16" i="3"/>
  <c r="O34" i="3"/>
  <c r="O24" i="3"/>
  <c r="O17" i="3"/>
  <c r="O28" i="3"/>
  <c r="O25" i="3"/>
  <c r="O14" i="3"/>
  <c r="O33" i="3"/>
  <c r="O15" i="3"/>
  <c r="O18" i="3"/>
  <c r="O31" i="3"/>
  <c r="O29" i="3"/>
  <c r="O19" i="3"/>
  <c r="O13" i="3"/>
  <c r="O35" i="3"/>
  <c r="O21" i="3"/>
  <c r="O41" i="3"/>
  <c r="O26" i="3"/>
  <c r="O30" i="3"/>
  <c r="O36" i="3"/>
  <c r="O27" i="3"/>
  <c r="EG28" i="3"/>
  <c r="ME40" i="3"/>
  <c r="AD21" i="3"/>
  <c r="BO24" i="3"/>
  <c r="BO22" i="3"/>
  <c r="FH29" i="3"/>
  <c r="BZ14" i="3"/>
  <c r="AIZ31" i="3"/>
  <c r="AFI19" i="3"/>
  <c r="DV12" i="3"/>
  <c r="DV14" i="3"/>
  <c r="DV15" i="3"/>
  <c r="DV16" i="3"/>
  <c r="DV17" i="3"/>
  <c r="DV18" i="3"/>
  <c r="DV19" i="3"/>
  <c r="DV20" i="3"/>
  <c r="DV22" i="3"/>
  <c r="DV23" i="3"/>
  <c r="DV24" i="3"/>
  <c r="DV25" i="3"/>
  <c r="DV26" i="3"/>
  <c r="DV28" i="3"/>
  <c r="DV29" i="3"/>
  <c r="DV30" i="3"/>
  <c r="DV31" i="3"/>
  <c r="DV32" i="3"/>
  <c r="DV33" i="3"/>
  <c r="DV34" i="3"/>
  <c r="DV35" i="3"/>
  <c r="DV36" i="3"/>
  <c r="DV37" i="3"/>
  <c r="DV38" i="3"/>
  <c r="DV39" i="3"/>
  <c r="DV40" i="3"/>
  <c r="DV41" i="3"/>
  <c r="DV42" i="3"/>
  <c r="DV44" i="3"/>
  <c r="AGN35" i="3"/>
  <c r="IV27" i="3"/>
  <c r="DU11" i="3"/>
  <c r="DV11" i="3"/>
  <c r="RU37" i="3"/>
  <c r="AGO12" i="3"/>
  <c r="AEB34" i="3"/>
  <c r="AEC16" i="3"/>
  <c r="AEB42" i="3"/>
  <c r="AEC33" i="3"/>
  <c r="AEB39" i="3"/>
  <c r="AEB37" i="3"/>
  <c r="AEB30" i="3"/>
  <c r="AEC39" i="3"/>
  <c r="AD15" i="3"/>
  <c r="AD35" i="3"/>
  <c r="AJZ40" i="3"/>
  <c r="AJZ16" i="3"/>
  <c r="AJX21" i="3"/>
  <c r="AJZ36" i="3"/>
  <c r="AJZ22" i="3"/>
  <c r="AJZ20" i="3"/>
  <c r="AJZ23" i="3"/>
  <c r="AJZ12" i="3"/>
  <c r="AJZ35" i="3"/>
  <c r="AJZ33" i="3"/>
  <c r="AJZ30" i="3"/>
  <c r="AJZ27" i="3"/>
  <c r="GX40" i="3"/>
  <c r="GX30" i="3"/>
  <c r="GX16" i="3"/>
  <c r="GX21" i="3"/>
  <c r="GX17" i="3"/>
  <c r="GX14" i="3"/>
  <c r="GX42" i="3"/>
  <c r="GX22" i="3"/>
  <c r="GX28" i="3"/>
  <c r="VZ36" i="3"/>
  <c r="VZ17" i="3"/>
  <c r="VZ14" i="3"/>
  <c r="VX20" i="3"/>
  <c r="VZ32" i="3"/>
  <c r="VZ42" i="3"/>
  <c r="VZ13" i="3"/>
  <c r="VZ40" i="3"/>
  <c r="VX34" i="3"/>
  <c r="VZ19" i="3"/>
  <c r="VX28" i="3"/>
  <c r="VZ34" i="3"/>
  <c r="VZ33" i="3"/>
  <c r="VX42" i="3"/>
  <c r="VZ37" i="3"/>
  <c r="VW11" i="3"/>
  <c r="VX11" i="3"/>
  <c r="VX32" i="3"/>
  <c r="VX38" i="3"/>
  <c r="VZ27" i="3"/>
  <c r="VX12" i="3"/>
  <c r="VZ24" i="3"/>
  <c r="VX21" i="3"/>
  <c r="VX30" i="3"/>
  <c r="VW10" i="3"/>
  <c r="VX10" i="3"/>
  <c r="VZ18" i="3"/>
  <c r="VX13" i="3"/>
  <c r="VZ35" i="3"/>
  <c r="VX39" i="3"/>
  <c r="VZ31" i="3"/>
  <c r="VZ22" i="3"/>
  <c r="VZ20" i="3"/>
  <c r="VZ21" i="3"/>
  <c r="VX15" i="3"/>
  <c r="VX16" i="3"/>
  <c r="VZ23" i="3"/>
  <c r="VZ26" i="3"/>
  <c r="VX14" i="3"/>
  <c r="VX35" i="3"/>
  <c r="VX25" i="3"/>
  <c r="VZ29" i="3"/>
  <c r="VX37" i="3"/>
  <c r="VX36" i="3"/>
  <c r="VX40" i="3"/>
  <c r="CA25" i="3"/>
  <c r="CA36" i="3"/>
  <c r="CA21" i="3"/>
  <c r="CA26" i="3"/>
  <c r="CA17" i="3"/>
  <c r="CA28" i="3"/>
  <c r="CA16" i="3"/>
  <c r="CA40" i="3"/>
  <c r="CA35" i="3"/>
  <c r="CA19" i="3"/>
  <c r="CA42" i="3"/>
  <c r="CA37" i="3"/>
  <c r="AP42" i="3"/>
  <c r="AP28" i="3"/>
  <c r="AP31" i="3"/>
  <c r="AP33" i="3"/>
  <c r="AP37" i="3"/>
  <c r="AP32" i="3"/>
  <c r="AP18" i="3"/>
  <c r="AP38" i="3"/>
  <c r="AP17" i="3"/>
  <c r="AP13" i="3"/>
  <c r="AP23" i="3"/>
  <c r="AP25" i="3"/>
  <c r="AP26" i="3"/>
  <c r="AP30" i="3"/>
  <c r="AP34" i="3"/>
  <c r="AP35" i="3"/>
  <c r="AP36" i="3"/>
  <c r="AP44" i="3"/>
  <c r="AP43" i="3"/>
  <c r="AIC23" i="3"/>
  <c r="AIC19" i="3"/>
  <c r="AIC28" i="3"/>
  <c r="AIC30" i="3"/>
  <c r="AIC40" i="3"/>
  <c r="AIC16" i="3"/>
  <c r="AIC13" i="3"/>
  <c r="AIC26" i="3"/>
  <c r="AIC34" i="3"/>
  <c r="AIC18" i="3"/>
  <c r="AIC27" i="3"/>
  <c r="AIC12" i="3"/>
  <c r="AIC25" i="3"/>
  <c r="AIC35" i="3"/>
  <c r="AIC14" i="3"/>
  <c r="AIC21" i="3"/>
  <c r="AIB16" i="3"/>
  <c r="AIB24" i="3"/>
  <c r="AIB25" i="3"/>
  <c r="AIC15" i="3"/>
  <c r="AIC37" i="3"/>
  <c r="AIB41" i="3"/>
  <c r="AIC42" i="3"/>
  <c r="AIC31" i="3"/>
  <c r="AIB20" i="3"/>
  <c r="AIC32" i="3"/>
  <c r="AIC24" i="3"/>
  <c r="AIB15" i="3"/>
  <c r="AIB27" i="3"/>
  <c r="AIB14" i="3"/>
  <c r="AIB18" i="3"/>
  <c r="AIB19" i="3"/>
  <c r="AIB23" i="3"/>
  <c r="AIB29" i="3"/>
  <c r="AIB30" i="3"/>
  <c r="AIB31" i="3"/>
  <c r="AIB32" i="3"/>
  <c r="AIB33" i="3"/>
  <c r="AIB34" i="3"/>
  <c r="AIB35" i="3"/>
  <c r="AIB42" i="3"/>
  <c r="AIB43" i="3"/>
  <c r="AIB44" i="3"/>
  <c r="AIC36" i="3"/>
  <c r="AIC33" i="3"/>
  <c r="ABP38" i="3"/>
  <c r="ABP14" i="3"/>
  <c r="ABP12" i="3"/>
  <c r="ABP32" i="3"/>
  <c r="ABP35" i="3"/>
  <c r="ABP15" i="3"/>
  <c r="ABQ36" i="3"/>
  <c r="ABQ42" i="3"/>
  <c r="ABQ25" i="3"/>
  <c r="ABP19" i="3"/>
  <c r="ABQ40" i="3"/>
  <c r="ABQ18" i="3"/>
  <c r="ABQ34" i="3"/>
  <c r="ABP33" i="3"/>
  <c r="ABQ28" i="3"/>
  <c r="ABQ15" i="3"/>
  <c r="ABP18" i="3"/>
  <c r="ABQ38" i="3"/>
  <c r="ABP22" i="3"/>
  <c r="ABQ12" i="3"/>
  <c r="ABQ20" i="3"/>
  <c r="ABQ16" i="3"/>
  <c r="ABQ37" i="3"/>
  <c r="ABQ35" i="3"/>
  <c r="ABP40" i="3"/>
  <c r="ABQ29" i="3"/>
  <c r="ABP16" i="3"/>
  <c r="ABQ26" i="3"/>
  <c r="ABP24" i="3"/>
  <c r="ABP21" i="3"/>
  <c r="ABQ32" i="3"/>
  <c r="ABP34" i="3"/>
  <c r="ABP25" i="3"/>
  <c r="ABQ33" i="3"/>
  <c r="ABP30" i="3"/>
  <c r="ABQ31" i="3"/>
  <c r="ABQ41" i="3"/>
  <c r="ABQ14" i="3"/>
  <c r="ABQ24" i="3"/>
  <c r="ABP27" i="3"/>
  <c r="ABP26" i="3"/>
  <c r="ABQ30" i="3"/>
  <c r="ABP39" i="3"/>
  <c r="ABP13" i="3"/>
  <c r="ABP41" i="3"/>
  <c r="ABP23" i="3"/>
  <c r="ABQ21" i="3"/>
  <c r="ABP36" i="3"/>
  <c r="ABQ19" i="3"/>
  <c r="ABP28" i="3"/>
  <c r="ABP42" i="3"/>
  <c r="TQ33" i="3"/>
  <c r="TQ16" i="3"/>
  <c r="TQ23" i="3"/>
  <c r="TQ19" i="3"/>
  <c r="AIR28" i="3"/>
  <c r="AIS27" i="3"/>
  <c r="AIR41" i="3"/>
  <c r="AIR19" i="3"/>
  <c r="AIR12" i="3"/>
  <c r="AIR21" i="3"/>
  <c r="AIR13" i="3"/>
  <c r="AIR14" i="3"/>
  <c r="AIR15" i="3"/>
  <c r="AIR16" i="3"/>
  <c r="AIR17" i="3"/>
  <c r="AIR18" i="3"/>
  <c r="AIR20" i="3"/>
  <c r="AIR22" i="3"/>
  <c r="AIR23" i="3"/>
  <c r="AIR24" i="3"/>
  <c r="AIR25" i="3"/>
  <c r="AIR26" i="3"/>
  <c r="AIR27" i="3"/>
  <c r="AIR29" i="3"/>
  <c r="AIR30" i="3"/>
  <c r="AIR31" i="3"/>
  <c r="AIR32" i="3"/>
  <c r="AIR33" i="3"/>
  <c r="AIR34" i="3"/>
  <c r="AIR35" i="3"/>
  <c r="AIR36" i="3"/>
  <c r="AIR37" i="3"/>
  <c r="AIR40" i="3"/>
  <c r="AIR42" i="3"/>
  <c r="AIT21" i="3"/>
  <c r="TP41" i="3"/>
  <c r="TP31" i="3"/>
  <c r="TP19" i="3"/>
  <c r="CR28" i="3"/>
  <c r="CR22" i="3"/>
  <c r="CP39" i="3"/>
  <c r="CP42" i="3"/>
  <c r="CP32" i="3"/>
  <c r="CP41" i="3"/>
  <c r="CR20" i="3"/>
  <c r="MR39" i="3"/>
  <c r="MR34" i="3"/>
  <c r="MR32" i="3"/>
  <c r="MR31" i="3"/>
  <c r="MS40" i="3"/>
  <c r="MR23" i="3"/>
  <c r="MR42" i="3"/>
  <c r="MS24" i="3"/>
  <c r="MR20" i="3"/>
  <c r="MS14" i="3"/>
  <c r="MR38" i="3"/>
  <c r="MS26" i="3"/>
  <c r="MR26" i="3"/>
  <c r="MS32" i="3"/>
  <c r="MS42" i="3"/>
  <c r="MS12" i="3"/>
  <c r="MS18" i="3"/>
  <c r="MR16" i="3"/>
  <c r="MR33" i="3"/>
  <c r="MS25" i="3"/>
  <c r="MR24" i="3"/>
  <c r="MR27" i="3"/>
  <c r="MR40" i="3"/>
  <c r="MS34" i="3"/>
  <c r="MR12" i="3"/>
  <c r="MS13" i="3"/>
  <c r="MS41" i="3"/>
  <c r="MS37" i="3"/>
  <c r="MS23" i="3"/>
  <c r="MR25" i="3"/>
  <c r="MS30" i="3"/>
  <c r="MS28" i="3"/>
  <c r="MR21" i="3"/>
  <c r="MS27" i="3"/>
  <c r="MR30" i="3"/>
  <c r="MS17" i="3"/>
  <c r="MR15" i="3"/>
  <c r="MR36" i="3"/>
  <c r="MS31" i="3"/>
  <c r="MR17" i="3"/>
  <c r="MR13" i="3"/>
  <c r="MS20" i="3"/>
  <c r="MS33" i="3"/>
  <c r="MR37" i="3"/>
  <c r="MR22" i="3"/>
  <c r="MS36" i="3"/>
  <c r="MS35" i="3"/>
  <c r="MS22" i="3"/>
  <c r="EG31" i="3"/>
  <c r="EG33" i="3"/>
  <c r="EG14" i="3"/>
  <c r="EG21" i="3"/>
  <c r="EG41" i="3"/>
  <c r="EG22" i="3"/>
  <c r="EG29" i="3"/>
  <c r="EG16" i="3"/>
  <c r="TH14" i="3"/>
  <c r="TH32" i="3"/>
  <c r="TI37" i="3"/>
  <c r="TH34" i="3"/>
  <c r="TI13" i="3"/>
  <c r="TI39" i="3"/>
  <c r="TI15" i="3"/>
  <c r="TI21" i="3"/>
  <c r="TH36" i="3"/>
  <c r="TH26" i="3"/>
  <c r="TH21" i="3"/>
  <c r="TI22" i="3"/>
  <c r="TH24" i="3"/>
  <c r="TH31" i="3"/>
  <c r="TI19" i="3"/>
  <c r="TH22" i="3"/>
  <c r="TI27" i="3"/>
  <c r="TI35" i="3"/>
  <c r="TI18" i="3"/>
  <c r="TI34" i="3"/>
  <c r="TI16" i="3"/>
  <c r="TI33" i="3"/>
  <c r="TI24" i="3"/>
  <c r="TI20" i="3"/>
  <c r="TI36" i="3"/>
  <c r="TH29" i="3"/>
  <c r="TI38" i="3"/>
  <c r="TH33" i="3"/>
  <c r="TH38" i="3"/>
  <c r="TH15" i="3"/>
  <c r="TI14" i="3"/>
  <c r="TI30" i="3"/>
  <c r="TI32" i="3"/>
  <c r="TH17" i="3"/>
  <c r="TH40" i="3"/>
  <c r="TH20" i="3"/>
  <c r="TI31" i="3"/>
  <c r="TI40" i="3"/>
  <c r="TH12" i="3"/>
  <c r="TI25" i="3"/>
  <c r="TI41" i="3"/>
  <c r="TI28" i="3"/>
  <c r="TI42" i="3"/>
  <c r="TI23" i="3"/>
  <c r="TH42" i="3"/>
  <c r="TH41" i="3"/>
  <c r="TH27" i="3"/>
  <c r="TI12" i="3"/>
  <c r="TH16" i="3"/>
  <c r="TH19" i="3"/>
  <c r="TH23" i="3"/>
  <c r="FH27" i="3"/>
  <c r="TH37" i="3"/>
  <c r="AIS15" i="3"/>
  <c r="MS19" i="3"/>
  <c r="VM22" i="3"/>
  <c r="VM19" i="3"/>
  <c r="VM33" i="3"/>
  <c r="VM36" i="3"/>
  <c r="VM28" i="3"/>
  <c r="VM17" i="3"/>
  <c r="VM25" i="3"/>
  <c r="VM26" i="3"/>
  <c r="VM41" i="3"/>
  <c r="VM16" i="3"/>
  <c r="VM20" i="3"/>
  <c r="VM29" i="3"/>
  <c r="VM13" i="3"/>
  <c r="VM21" i="3"/>
  <c r="VM31" i="3"/>
  <c r="VM42" i="3"/>
  <c r="VM24" i="3"/>
  <c r="VM18" i="3"/>
  <c r="VM34" i="3"/>
  <c r="VM15" i="3"/>
  <c r="VM32" i="3"/>
  <c r="VM35" i="3"/>
  <c r="PA18" i="3"/>
  <c r="OZ29" i="3"/>
  <c r="PA20" i="3"/>
  <c r="OZ37" i="3"/>
  <c r="PA42" i="3"/>
  <c r="OZ27" i="3"/>
  <c r="OZ20" i="3"/>
  <c r="PA32" i="3"/>
  <c r="OZ16" i="3"/>
  <c r="PA34" i="3"/>
  <c r="OZ28" i="3"/>
  <c r="OZ15" i="3"/>
  <c r="OZ35" i="3"/>
  <c r="PA13" i="3"/>
  <c r="PA28" i="3"/>
  <c r="PA39" i="3"/>
  <c r="PA24" i="3"/>
  <c r="OZ26" i="3"/>
  <c r="PA19" i="3"/>
  <c r="PA40" i="3"/>
  <c r="PA15" i="3"/>
  <c r="OZ13" i="3"/>
  <c r="OZ30" i="3"/>
  <c r="PA29" i="3"/>
  <c r="OZ41" i="3"/>
  <c r="OZ25" i="3"/>
  <c r="OZ33" i="3"/>
  <c r="PA14" i="3"/>
  <c r="PA30" i="3"/>
  <c r="PA22" i="3"/>
  <c r="OZ36" i="3"/>
  <c r="PA37" i="3"/>
  <c r="OZ34" i="3"/>
  <c r="OZ19" i="3"/>
  <c r="OZ42" i="3"/>
  <c r="PA21" i="3"/>
  <c r="OZ23" i="3"/>
  <c r="OZ18" i="3"/>
  <c r="OZ38" i="3"/>
  <c r="PA27" i="3"/>
  <c r="OZ39" i="3"/>
  <c r="OZ22" i="3"/>
  <c r="PA35" i="3"/>
  <c r="PA12" i="3"/>
  <c r="OZ31" i="3"/>
  <c r="PA26" i="3"/>
  <c r="PA23" i="3"/>
  <c r="PA25" i="3"/>
  <c r="PA31" i="3"/>
  <c r="OZ14" i="3"/>
  <c r="PA36" i="3"/>
  <c r="PA17" i="3"/>
  <c r="BO12" i="3"/>
  <c r="BO36" i="3"/>
  <c r="BO18" i="3"/>
  <c r="BO34" i="3"/>
  <c r="BO14" i="3"/>
  <c r="BO40" i="3"/>
  <c r="BO31" i="3"/>
  <c r="BO21" i="3"/>
  <c r="BO33" i="3"/>
  <c r="BO17" i="3"/>
  <c r="BO25" i="3"/>
  <c r="BO23" i="3"/>
  <c r="BO26" i="3"/>
  <c r="BO16" i="3"/>
  <c r="BO37" i="3"/>
  <c r="AT13" i="3"/>
  <c r="AT12" i="3"/>
  <c r="AT14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6" i="3"/>
  <c r="AT40" i="3"/>
  <c r="AT41" i="3"/>
  <c r="AT42" i="3"/>
  <c r="AT43" i="3"/>
  <c r="GT13" i="3"/>
  <c r="GT19" i="3"/>
  <c r="GT14" i="3"/>
  <c r="GT17" i="3"/>
  <c r="GT20" i="3"/>
  <c r="GT22" i="3"/>
  <c r="GT23" i="3"/>
  <c r="GT25" i="3"/>
  <c r="GT27" i="3"/>
  <c r="GT32" i="3"/>
  <c r="GT43" i="3"/>
  <c r="VM12" i="3"/>
  <c r="AHU40" i="3"/>
  <c r="VL42" i="3"/>
  <c r="IW33" i="3"/>
  <c r="FH15" i="3"/>
  <c r="MS21" i="3"/>
  <c r="BZ20" i="3"/>
  <c r="FH20" i="3"/>
  <c r="FH12" i="3"/>
  <c r="FH13" i="3"/>
  <c r="FH14" i="3"/>
  <c r="FH17" i="3"/>
  <c r="FH18" i="3"/>
  <c r="FH21" i="3"/>
  <c r="FH22" i="3"/>
  <c r="FH23" i="3"/>
  <c r="FH24" i="3"/>
  <c r="FH25" i="3"/>
  <c r="FH26" i="3"/>
  <c r="FH28" i="3"/>
  <c r="FH32" i="3"/>
  <c r="FH33" i="3"/>
  <c r="FH34" i="3"/>
  <c r="FH35" i="3"/>
  <c r="FH36" i="3"/>
  <c r="FH37" i="3"/>
  <c r="FH41" i="3"/>
  <c r="FH42" i="3"/>
  <c r="FH43" i="3"/>
  <c r="ME22" i="3"/>
  <c r="AE25" i="3"/>
  <c r="BO20" i="3"/>
  <c r="AGO39" i="3"/>
  <c r="BZ18" i="3"/>
  <c r="BO41" i="3"/>
  <c r="VM37" i="3"/>
  <c r="OZ17" i="3"/>
  <c r="TH28" i="3"/>
  <c r="AHU23" i="3"/>
  <c r="VL19" i="3"/>
  <c r="IW36" i="3"/>
  <c r="MR18" i="3"/>
  <c r="VL16" i="3"/>
  <c r="MS38" i="3"/>
  <c r="BZ21" i="3"/>
  <c r="AHT27" i="3"/>
  <c r="TI26" i="3"/>
  <c r="RU20" i="3"/>
  <c r="AJW11" i="3"/>
  <c r="AJX11" i="3"/>
  <c r="OZ32" i="3"/>
  <c r="AD16" i="3"/>
  <c r="CP18" i="3"/>
  <c r="AE36" i="3"/>
  <c r="GC30" i="3"/>
  <c r="TP32" i="3"/>
  <c r="AHT23" i="3"/>
  <c r="TH13" i="3"/>
  <c r="VL24" i="3"/>
  <c r="MS15" i="3"/>
  <c r="AGN31" i="3"/>
  <c r="AGN34" i="3"/>
  <c r="DX26" i="3"/>
  <c r="DX16" i="3"/>
  <c r="DX37" i="3"/>
  <c r="DX28" i="3"/>
  <c r="DX27" i="3"/>
  <c r="DX29" i="3"/>
  <c r="DX15" i="3"/>
  <c r="DX23" i="3"/>
  <c r="DX18" i="3"/>
  <c r="DX35" i="3"/>
  <c r="DX24" i="3"/>
  <c r="DX32" i="3"/>
  <c r="DX42" i="3"/>
  <c r="DX20" i="3"/>
  <c r="DX30" i="3"/>
  <c r="DX12" i="3"/>
  <c r="DX31" i="3"/>
  <c r="DX14" i="3"/>
  <c r="DX36" i="3"/>
  <c r="DX19" i="3"/>
  <c r="DX25" i="3"/>
  <c r="DX40" i="3"/>
  <c r="DX22" i="3"/>
  <c r="DU10" i="3"/>
  <c r="DX17" i="3"/>
  <c r="DX33" i="3"/>
  <c r="DX21" i="3"/>
  <c r="DX34" i="3"/>
  <c r="AFH29" i="3"/>
  <c r="AFH14" i="3"/>
  <c r="AFI40" i="3"/>
  <c r="AFH28" i="3"/>
  <c r="AFI36" i="3"/>
  <c r="AFI27" i="3"/>
  <c r="AFH20" i="3"/>
  <c r="AFH36" i="3"/>
  <c r="AFI26" i="3"/>
  <c r="AFI37" i="3"/>
  <c r="AFI16" i="3"/>
  <c r="AFI34" i="3"/>
  <c r="AFI14" i="3"/>
  <c r="AFH17" i="3"/>
  <c r="AFI21" i="3"/>
  <c r="AFH34" i="3"/>
  <c r="AFI30" i="3"/>
  <c r="AFI23" i="3"/>
  <c r="AFI18" i="3"/>
  <c r="AFH12" i="3"/>
  <c r="AFI12" i="3"/>
  <c r="AFI35" i="3"/>
  <c r="AFH15" i="3"/>
  <c r="AFH19" i="3"/>
  <c r="AFH30" i="3"/>
  <c r="AFH22" i="3"/>
  <c r="AFI24" i="3"/>
  <c r="AFI41" i="3"/>
  <c r="AFH37" i="3"/>
  <c r="AFH40" i="3"/>
  <c r="AFH42" i="3"/>
  <c r="AFH31" i="3"/>
  <c r="AFH21" i="3"/>
  <c r="AFI28" i="3"/>
  <c r="AFI29" i="3"/>
  <c r="AFH35" i="3"/>
  <c r="AFI22" i="3"/>
  <c r="AFH32" i="3"/>
  <c r="AFH18" i="3"/>
  <c r="AFH33" i="3"/>
  <c r="AFI32" i="3"/>
  <c r="AFI33" i="3"/>
  <c r="AFH39" i="3"/>
  <c r="AFI20" i="3"/>
  <c r="AFH26" i="3"/>
  <c r="AFI42" i="3"/>
  <c r="AFI13" i="3"/>
  <c r="AFH13" i="3"/>
  <c r="AFH27" i="3"/>
  <c r="AFI31" i="3"/>
  <c r="AFH16" i="3"/>
  <c r="AFH23" i="3"/>
  <c r="AFI17" i="3"/>
  <c r="AFI38" i="3"/>
  <c r="AFI15" i="3"/>
  <c r="GB34" i="3"/>
  <c r="GB31" i="3"/>
  <c r="GB40" i="3"/>
  <c r="GB29" i="3"/>
  <c r="GB35" i="3"/>
  <c r="GB18" i="3"/>
  <c r="GB20" i="3"/>
  <c r="GB15" i="3"/>
  <c r="GB12" i="3"/>
  <c r="GB32" i="3"/>
  <c r="GB14" i="3"/>
  <c r="GB42" i="3"/>
  <c r="GB26" i="3"/>
  <c r="GB36" i="3"/>
  <c r="GB19" i="3"/>
  <c r="GB13" i="3"/>
  <c r="GB28" i="3"/>
  <c r="GB21" i="3"/>
  <c r="GB33" i="3"/>
  <c r="GB17" i="3"/>
  <c r="GB27" i="3"/>
  <c r="GB37" i="3"/>
  <c r="GB41" i="3"/>
  <c r="GB24" i="3"/>
  <c r="GB16" i="3"/>
  <c r="GB22" i="3"/>
  <c r="BZ17" i="3"/>
  <c r="BZ32" i="3"/>
  <c r="BZ22" i="3"/>
  <c r="BZ35" i="3"/>
  <c r="BZ41" i="3"/>
  <c r="BZ25" i="3"/>
  <c r="BZ12" i="3"/>
  <c r="BZ15" i="3"/>
  <c r="BZ13" i="3"/>
  <c r="BZ16" i="3"/>
  <c r="BZ19" i="3"/>
  <c r="BZ26" i="3"/>
  <c r="BZ27" i="3"/>
  <c r="BZ28" i="3"/>
  <c r="BZ30" i="3"/>
  <c r="BZ33" i="3"/>
  <c r="BZ34" i="3"/>
  <c r="BZ36" i="3"/>
  <c r="BZ37" i="3"/>
  <c r="BZ40" i="3"/>
  <c r="BZ42" i="3"/>
  <c r="BZ43" i="3"/>
  <c r="BO27" i="3"/>
  <c r="GC28" i="3"/>
  <c r="GC34" i="3"/>
  <c r="VL29" i="3"/>
  <c r="VM23" i="3"/>
  <c r="AHT13" i="3"/>
  <c r="PA38" i="3"/>
  <c r="TH30" i="3"/>
  <c r="VN23" i="3"/>
  <c r="MR41" i="3"/>
  <c r="MS29" i="3"/>
  <c r="AGO37" i="3"/>
  <c r="CR27" i="3"/>
  <c r="IV42" i="3"/>
  <c r="AFH38" i="3"/>
  <c r="RT35" i="3"/>
  <c r="GB25" i="3"/>
  <c r="AIC29" i="3"/>
  <c r="AE13" i="3"/>
  <c r="AE35" i="3"/>
  <c r="AE28" i="3"/>
  <c r="AE34" i="3"/>
  <c r="AE41" i="3"/>
  <c r="TP16" i="3"/>
  <c r="MS39" i="3"/>
  <c r="GC18" i="3"/>
  <c r="VN35" i="3"/>
  <c r="VL20" i="3"/>
  <c r="VN21" i="3"/>
  <c r="VN27" i="3"/>
  <c r="VL39" i="3"/>
  <c r="VN12" i="3"/>
  <c r="VL30" i="3"/>
  <c r="VN25" i="3"/>
  <c r="VN34" i="3"/>
  <c r="VN16" i="3"/>
  <c r="VN29" i="3"/>
  <c r="VN37" i="3"/>
  <c r="VL23" i="3"/>
  <c r="VL33" i="3"/>
  <c r="VN13" i="3"/>
  <c r="VL22" i="3"/>
  <c r="VN14" i="3"/>
  <c r="VL40" i="3"/>
  <c r="VL36" i="3"/>
  <c r="VN36" i="3"/>
  <c r="VL28" i="3"/>
  <c r="VN19" i="3"/>
  <c r="VN33" i="3"/>
  <c r="VN41" i="3"/>
  <c r="VL41" i="3"/>
  <c r="VL21" i="3"/>
  <c r="VL37" i="3"/>
  <c r="VK11" i="3"/>
  <c r="VL11" i="3"/>
  <c r="VN40" i="3"/>
  <c r="VL32" i="3"/>
  <c r="VL17" i="3"/>
  <c r="VL12" i="3"/>
  <c r="VL13" i="3"/>
  <c r="VL15" i="3"/>
  <c r="VL18" i="3"/>
  <c r="VL26" i="3"/>
  <c r="VL27" i="3"/>
  <c r="VL34" i="3"/>
  <c r="VL35" i="3"/>
  <c r="VL38" i="3"/>
  <c r="VL44" i="3"/>
  <c r="VN20" i="3"/>
  <c r="VN17" i="3"/>
  <c r="VN28" i="3"/>
  <c r="VN15" i="3"/>
  <c r="VN32" i="3"/>
  <c r="VN31" i="3"/>
  <c r="VN26" i="3"/>
  <c r="RU25" i="3"/>
  <c r="RT13" i="3"/>
  <c r="RT27" i="3"/>
  <c r="RT36" i="3"/>
  <c r="RU22" i="3"/>
  <c r="RT31" i="3"/>
  <c r="RT16" i="3"/>
  <c r="RU34" i="3"/>
  <c r="RU40" i="3"/>
  <c r="RT42" i="3"/>
  <c r="RT18" i="3"/>
  <c r="RU38" i="3"/>
  <c r="RT34" i="3"/>
  <c r="RT21" i="3"/>
  <c r="RT14" i="3"/>
  <c r="RU30" i="3"/>
  <c r="RU14" i="3"/>
  <c r="RT33" i="3"/>
  <c r="RU31" i="3"/>
  <c r="RT25" i="3"/>
  <c r="RT32" i="3"/>
  <c r="RU36" i="3"/>
  <c r="RU29" i="3"/>
  <c r="RT39" i="3"/>
  <c r="RU15" i="3"/>
  <c r="RT23" i="3"/>
  <c r="RU32" i="3"/>
  <c r="RT22" i="3"/>
  <c r="RT30" i="3"/>
  <c r="RU13" i="3"/>
  <c r="RT38" i="3"/>
  <c r="RT26" i="3"/>
  <c r="RU35" i="3"/>
  <c r="RT41" i="3"/>
  <c r="RU19" i="3"/>
  <c r="RT20" i="3"/>
  <c r="RU28" i="3"/>
  <c r="RT29" i="3"/>
  <c r="RT24" i="3"/>
  <c r="RU27" i="3"/>
  <c r="RT17" i="3"/>
  <c r="RU12" i="3"/>
  <c r="RU33" i="3"/>
  <c r="RT37" i="3"/>
  <c r="RT28" i="3"/>
  <c r="RU23" i="3"/>
  <c r="RU18" i="3"/>
  <c r="RU16" i="3"/>
  <c r="RU24" i="3"/>
  <c r="RU26" i="3"/>
  <c r="RU39" i="3"/>
  <c r="RU41" i="3"/>
  <c r="RT19" i="3"/>
  <c r="RU17" i="3"/>
  <c r="RT40" i="3"/>
  <c r="AHU28" i="3"/>
  <c r="AHU12" i="3"/>
  <c r="AHU19" i="3"/>
  <c r="AHU20" i="3"/>
  <c r="AHU17" i="3"/>
  <c r="AHU14" i="3"/>
  <c r="AHU33" i="3"/>
  <c r="AHT41" i="3"/>
  <c r="AHT34" i="3"/>
  <c r="AHU41" i="3"/>
  <c r="AHU36" i="3"/>
  <c r="AHT16" i="3"/>
  <c r="AHU32" i="3"/>
  <c r="AHU15" i="3"/>
  <c r="AHT42" i="3"/>
  <c r="AHT37" i="3"/>
  <c r="AHT17" i="3"/>
  <c r="AHU21" i="3"/>
  <c r="AHT14" i="3"/>
  <c r="AHT18" i="3"/>
  <c r="AHU37" i="3"/>
  <c r="AHU22" i="3"/>
  <c r="AHT32" i="3"/>
  <c r="AHT28" i="3"/>
  <c r="AHU31" i="3"/>
  <c r="AHT24" i="3"/>
  <c r="AHT12" i="3"/>
  <c r="AHT15" i="3"/>
  <c r="AHT21" i="3"/>
  <c r="AHT26" i="3"/>
  <c r="AHT33" i="3"/>
  <c r="AHT40" i="3"/>
  <c r="AHT44" i="3"/>
  <c r="AHU42" i="3"/>
  <c r="AHU26" i="3"/>
  <c r="AHU30" i="3"/>
  <c r="AHU13" i="3"/>
  <c r="AHU27" i="3"/>
  <c r="AHU35" i="3"/>
  <c r="AHT43" i="3"/>
  <c r="AHU16" i="3"/>
  <c r="AHU29" i="3"/>
  <c r="GC37" i="3"/>
  <c r="VM27" i="3"/>
  <c r="AIZ26" i="3"/>
  <c r="PA16" i="3"/>
  <c r="TI29" i="3"/>
  <c r="VN18" i="3"/>
  <c r="IV18" i="3"/>
  <c r="MR35" i="3"/>
  <c r="MR29" i="3"/>
  <c r="AGN15" i="3"/>
  <c r="O20" i="3"/>
  <c r="IV12" i="3"/>
  <c r="O42" i="3"/>
  <c r="GB30" i="3"/>
  <c r="RU21" i="3"/>
  <c r="GY33" i="3"/>
  <c r="GY22" i="3"/>
  <c r="GY16" i="3"/>
  <c r="GY18" i="3"/>
  <c r="GY27" i="3"/>
  <c r="GY41" i="3"/>
  <c r="GY13" i="3"/>
  <c r="GY23" i="3"/>
  <c r="GY32" i="3"/>
  <c r="GY24" i="3"/>
  <c r="GY25" i="3"/>
  <c r="TA15" i="3"/>
  <c r="TA32" i="3"/>
  <c r="SZ31" i="3"/>
  <c r="SZ14" i="3"/>
  <c r="SZ42" i="3"/>
  <c r="TA34" i="3"/>
  <c r="TA19" i="3"/>
  <c r="TA25" i="3"/>
  <c r="TA37" i="3"/>
  <c r="SZ33" i="3"/>
  <c r="SZ26" i="3"/>
  <c r="SZ35" i="3"/>
  <c r="SZ25" i="3"/>
  <c r="SZ15" i="3"/>
  <c r="SZ21" i="3"/>
  <c r="SZ38" i="3"/>
  <c r="SZ18" i="3"/>
  <c r="TA36" i="3"/>
  <c r="TA28" i="3"/>
  <c r="TA24" i="3"/>
  <c r="TA33" i="3"/>
  <c r="EO21" i="3"/>
  <c r="EO15" i="3"/>
  <c r="EO17" i="3"/>
  <c r="EO26" i="3"/>
  <c r="EO33" i="3"/>
  <c r="EO37" i="3"/>
  <c r="EQ35" i="3"/>
  <c r="EQ33" i="3"/>
  <c r="EP41" i="3"/>
  <c r="EP20" i="3"/>
  <c r="EP34" i="3"/>
  <c r="EP24" i="3"/>
  <c r="EP36" i="3"/>
  <c r="EP27" i="3"/>
  <c r="EP35" i="3"/>
  <c r="EP21" i="3"/>
  <c r="EP22" i="3"/>
  <c r="EP13" i="3"/>
  <c r="EP19" i="3"/>
  <c r="EP14" i="3"/>
  <c r="EP12" i="3"/>
  <c r="EP25" i="3"/>
  <c r="EP15" i="3"/>
  <c r="EP42" i="3"/>
  <c r="EP23" i="3"/>
  <c r="EP26" i="3"/>
  <c r="TA27" i="3"/>
  <c r="TA18" i="3"/>
  <c r="GY31" i="3"/>
  <c r="SZ23" i="3"/>
  <c r="SZ39" i="3"/>
  <c r="TA42" i="3"/>
  <c r="SZ40" i="3"/>
  <c r="TA29" i="3"/>
  <c r="SZ17" i="3"/>
  <c r="TA16" i="3"/>
  <c r="GY37" i="3"/>
  <c r="GY26" i="3"/>
  <c r="GY17" i="3"/>
  <c r="RE12" i="3"/>
  <c r="RE14" i="3"/>
  <c r="RD24" i="3"/>
  <c r="RD28" i="3"/>
  <c r="RD22" i="3"/>
  <c r="RD15" i="3"/>
  <c r="RD16" i="3"/>
  <c r="RD12" i="3"/>
  <c r="RE19" i="3"/>
  <c r="RE41" i="3"/>
  <c r="RE30" i="3"/>
  <c r="RD25" i="3"/>
  <c r="RE29" i="3"/>
  <c r="RD33" i="3"/>
  <c r="RE18" i="3"/>
  <c r="RE32" i="3"/>
  <c r="RD40" i="3"/>
  <c r="RD42" i="3"/>
  <c r="RE13" i="3"/>
  <c r="RE37" i="3"/>
  <c r="RD31" i="3"/>
  <c r="RE36" i="3"/>
  <c r="RE22" i="3"/>
  <c r="RE33" i="3"/>
  <c r="AHL28" i="3"/>
  <c r="AHL24" i="3"/>
  <c r="AHL35" i="3"/>
  <c r="AHL20" i="3"/>
  <c r="AHL36" i="3"/>
  <c r="AHL21" i="3"/>
  <c r="AHL17" i="3"/>
  <c r="AHL34" i="3"/>
  <c r="AHL12" i="3"/>
  <c r="AHL41" i="3"/>
  <c r="AHL42" i="3"/>
  <c r="AHL32" i="3"/>
  <c r="AHL30" i="3"/>
  <c r="AHL25" i="3"/>
  <c r="AHL23" i="3"/>
  <c r="AHL29" i="3"/>
  <c r="AHL14" i="3"/>
  <c r="AHL13" i="3"/>
  <c r="AHL15" i="3"/>
  <c r="AHL19" i="3"/>
  <c r="AHL22" i="3"/>
  <c r="AHL18" i="3"/>
  <c r="AHL31" i="3"/>
  <c r="AHL37" i="3"/>
  <c r="AHL16" i="3"/>
  <c r="AHL40" i="3"/>
  <c r="AHL33" i="3"/>
  <c r="AHL26" i="3"/>
  <c r="QR31" i="3"/>
  <c r="QS33" i="3"/>
  <c r="QR19" i="3"/>
  <c r="QS35" i="3"/>
  <c r="QR25" i="3"/>
  <c r="QR42" i="3"/>
  <c r="QS23" i="3"/>
  <c r="QS17" i="3"/>
  <c r="QR17" i="3"/>
  <c r="QR36" i="3"/>
  <c r="QS36" i="3"/>
  <c r="QR39" i="3"/>
  <c r="QR38" i="3"/>
  <c r="QR40" i="3"/>
  <c r="QR13" i="3"/>
  <c r="QR12" i="3"/>
  <c r="QR35" i="3"/>
  <c r="QS37" i="3"/>
  <c r="QS15" i="3"/>
  <c r="QS22" i="3"/>
  <c r="QS38" i="3"/>
  <c r="QS30" i="3"/>
  <c r="QS39" i="3"/>
  <c r="QS13" i="3"/>
  <c r="QR18" i="3"/>
  <c r="QS32" i="3"/>
  <c r="QS28" i="3"/>
  <c r="QR37" i="3"/>
  <c r="QS14" i="3"/>
  <c r="QS40" i="3"/>
  <c r="QS18" i="3"/>
  <c r="QS42" i="3"/>
  <c r="QS31" i="3"/>
  <c r="QR27" i="3"/>
  <c r="QS21" i="3"/>
  <c r="QR34" i="3"/>
  <c r="QR29" i="3"/>
  <c r="QR20" i="3"/>
  <c r="QS41" i="3"/>
  <c r="QR28" i="3"/>
  <c r="QS24" i="3"/>
  <c r="QS19" i="3"/>
  <c r="QR41" i="3"/>
  <c r="QR33" i="3"/>
  <c r="QS25" i="3"/>
  <c r="QS27" i="3"/>
  <c r="QR30" i="3"/>
  <c r="QR21" i="3"/>
  <c r="QS20" i="3"/>
  <c r="QS34" i="3"/>
  <c r="QR32" i="3"/>
  <c r="QS16" i="3"/>
  <c r="QR26" i="3"/>
  <c r="QR14" i="3"/>
  <c r="QR23" i="3"/>
  <c r="QS12" i="3"/>
  <c r="QR16" i="3"/>
  <c r="QS26" i="3"/>
  <c r="QR22" i="3"/>
  <c r="QS29" i="3"/>
  <c r="QR15" i="3"/>
  <c r="WS26" i="3"/>
  <c r="WS39" i="3"/>
  <c r="WR40" i="3"/>
  <c r="WS15" i="3"/>
  <c r="WS35" i="3"/>
  <c r="WS24" i="3"/>
  <c r="WR12" i="3"/>
  <c r="WR41" i="3"/>
  <c r="WS13" i="3"/>
  <c r="WR19" i="3"/>
  <c r="WR39" i="3"/>
  <c r="WS23" i="3"/>
  <c r="WR14" i="3"/>
  <c r="WR37" i="3"/>
  <c r="WS34" i="3"/>
  <c r="WR20" i="3"/>
  <c r="WS21" i="3"/>
  <c r="WS42" i="3"/>
  <c r="WR17" i="3"/>
  <c r="WS28" i="3"/>
  <c r="WS38" i="3"/>
  <c r="WS37" i="3"/>
  <c r="WR25" i="3"/>
  <c r="WR21" i="3"/>
  <c r="WS40" i="3"/>
  <c r="WR18" i="3"/>
  <c r="WS31" i="3"/>
  <c r="WS19" i="3"/>
  <c r="WR42" i="3"/>
  <c r="WR22" i="3"/>
  <c r="WR34" i="3"/>
  <c r="WR26" i="3"/>
  <c r="WR35" i="3"/>
  <c r="WR28" i="3"/>
  <c r="WS32" i="3"/>
  <c r="WR36" i="3"/>
  <c r="WR33" i="3"/>
  <c r="WS29" i="3"/>
  <c r="WR27" i="3"/>
  <c r="WS20" i="3"/>
  <c r="WR29" i="3"/>
  <c r="WS18" i="3"/>
  <c r="WS41" i="3"/>
  <c r="WR15" i="3"/>
  <c r="WR23" i="3"/>
  <c r="WS14" i="3"/>
  <c r="WS36" i="3"/>
  <c r="WR31" i="3"/>
  <c r="WS30" i="3"/>
  <c r="WS17" i="3"/>
  <c r="WS27" i="3"/>
  <c r="WS33" i="3"/>
  <c r="WR16" i="3"/>
  <c r="WR13" i="3"/>
  <c r="WS25" i="3"/>
  <c r="WS16" i="3"/>
  <c r="WS12" i="3"/>
  <c r="WR24" i="3"/>
  <c r="WR38" i="3"/>
  <c r="WR32" i="3"/>
  <c r="BL22" i="3"/>
  <c r="BL16" i="3"/>
  <c r="BL31" i="3"/>
  <c r="BL33" i="3"/>
  <c r="BL19" i="3"/>
  <c r="BI11" i="3"/>
  <c r="BJ11" i="3"/>
  <c r="BJ38" i="3"/>
  <c r="BJ39" i="3"/>
  <c r="BL37" i="3"/>
  <c r="BL23" i="3"/>
  <c r="BL32" i="3"/>
  <c r="BL25" i="3"/>
  <c r="BL12" i="3"/>
  <c r="BI10" i="3"/>
  <c r="BJ10" i="3"/>
  <c r="BL42" i="3"/>
  <c r="BL34" i="3"/>
  <c r="BL15" i="3"/>
  <c r="BL17" i="3"/>
  <c r="BL20" i="3"/>
  <c r="BL27" i="3"/>
  <c r="BJ19" i="3"/>
  <c r="BJ13" i="3"/>
  <c r="BL29" i="3"/>
  <c r="BL26" i="3"/>
  <c r="BL13" i="3"/>
  <c r="BJ22" i="3"/>
  <c r="BJ23" i="3"/>
  <c r="BJ18" i="3"/>
  <c r="BJ31" i="3"/>
  <c r="BL21" i="3"/>
  <c r="BJ28" i="3"/>
  <c r="BJ26" i="3"/>
  <c r="BJ21" i="3"/>
  <c r="BJ14" i="3"/>
  <c r="BL30" i="3"/>
  <c r="BJ25" i="3"/>
  <c r="BJ32" i="3"/>
  <c r="BJ34" i="3"/>
  <c r="BJ41" i="3"/>
  <c r="BL35" i="3"/>
  <c r="BL24" i="3"/>
  <c r="BL14" i="3"/>
  <c r="BJ15" i="3"/>
  <c r="BJ20" i="3"/>
  <c r="BJ29" i="3"/>
  <c r="BL41" i="3"/>
  <c r="BL36" i="3"/>
  <c r="BL18" i="3"/>
  <c r="BJ35" i="3"/>
  <c r="BJ17" i="3"/>
  <c r="BJ37" i="3"/>
  <c r="BJ30" i="3"/>
  <c r="BL40" i="3"/>
  <c r="BJ16" i="3"/>
  <c r="BJ27" i="3"/>
  <c r="BJ42" i="3"/>
  <c r="BJ36" i="3"/>
  <c r="BL28" i="3"/>
  <c r="BJ40" i="3"/>
  <c r="BJ12" i="3"/>
  <c r="BJ33" i="3"/>
  <c r="EU15" i="3"/>
  <c r="EU36" i="3"/>
  <c r="EU27" i="3"/>
  <c r="EU22" i="3"/>
  <c r="EU23" i="3"/>
  <c r="EU37" i="3"/>
  <c r="ET34" i="3"/>
  <c r="EU18" i="3"/>
  <c r="EU29" i="3"/>
  <c r="EU28" i="3"/>
  <c r="ET26" i="3"/>
  <c r="EU24" i="3"/>
  <c r="EU33" i="3"/>
  <c r="ET28" i="3"/>
  <c r="ET40" i="3"/>
  <c r="ET19" i="3"/>
  <c r="ET35" i="3"/>
  <c r="EU13" i="3"/>
  <c r="ET25" i="3"/>
  <c r="EU17" i="3"/>
  <c r="ET18" i="3"/>
  <c r="ET30" i="3"/>
  <c r="EU12" i="3"/>
  <c r="EU35" i="3"/>
  <c r="EU34" i="3"/>
  <c r="ET36" i="3"/>
  <c r="EU41" i="3"/>
  <c r="ET14" i="3"/>
  <c r="ET23" i="3"/>
  <c r="ET31" i="3"/>
  <c r="ET42" i="3"/>
  <c r="ET29" i="3"/>
  <c r="ET13" i="3"/>
  <c r="EU25" i="3"/>
  <c r="EU21" i="3"/>
  <c r="ET22" i="3"/>
  <c r="EU31" i="3"/>
  <c r="EU26" i="3"/>
  <c r="EU42" i="3"/>
  <c r="ET37" i="3"/>
  <c r="ET33" i="3"/>
  <c r="EU16" i="3"/>
  <c r="ET24" i="3"/>
  <c r="ET16" i="3"/>
  <c r="EU20" i="3"/>
  <c r="ET20" i="3"/>
  <c r="EU19" i="3"/>
  <c r="ET27" i="3"/>
  <c r="ET12" i="3"/>
  <c r="ET15" i="3"/>
  <c r="ET41" i="3"/>
  <c r="EV20" i="3"/>
  <c r="EU40" i="3"/>
  <c r="EU30" i="3"/>
  <c r="BJ24" i="3"/>
  <c r="QR24" i="3"/>
  <c r="EU14" i="3"/>
  <c r="AHL27" i="3"/>
  <c r="WS22" i="3"/>
  <c r="ADD23" i="3"/>
  <c r="ADD34" i="3"/>
  <c r="EU32" i="3"/>
  <c r="WR30" i="3"/>
  <c r="AJY39" i="3"/>
  <c r="AJY30" i="3"/>
  <c r="AJY14" i="3"/>
  <c r="AJY26" i="3"/>
  <c r="AJY24" i="3"/>
  <c r="AJY32" i="3"/>
  <c r="AJY41" i="3"/>
  <c r="AJY18" i="3"/>
  <c r="AJX18" i="3"/>
  <c r="AKZ18" i="3"/>
  <c r="AJY19" i="3"/>
  <c r="AJY28" i="3"/>
  <c r="AJX28" i="3"/>
  <c r="AKZ28" i="3"/>
  <c r="AJY38" i="3"/>
  <c r="AJX38" i="3"/>
  <c r="AKZ38" i="3"/>
  <c r="AJY21" i="3"/>
  <c r="AJY37" i="3"/>
  <c r="AJX37" i="3"/>
  <c r="AKZ37" i="3"/>
  <c r="AJY35" i="3"/>
  <c r="AJY33" i="3"/>
  <c r="AJX33" i="3"/>
  <c r="AKZ33" i="3"/>
  <c r="AJY31" i="3"/>
  <c r="AJY16" i="3"/>
  <c r="AJY17" i="3"/>
  <c r="AJY27" i="3"/>
  <c r="AJY20" i="3"/>
  <c r="AJY22" i="3"/>
  <c r="AJY12" i="3"/>
  <c r="AJY40" i="3"/>
  <c r="EJ19" i="3"/>
  <c r="EJ24" i="3"/>
  <c r="EJ33" i="3"/>
  <c r="EJ22" i="3"/>
  <c r="EJ18" i="3"/>
  <c r="EJ12" i="3"/>
  <c r="EJ40" i="3"/>
  <c r="EJ17" i="3"/>
  <c r="EJ23" i="3"/>
  <c r="EJ30" i="3"/>
  <c r="EJ29" i="3"/>
  <c r="EJ16" i="3"/>
  <c r="EJ27" i="3"/>
  <c r="EJ21" i="3"/>
  <c r="EJ31" i="3"/>
  <c r="XH16" i="3"/>
  <c r="XH18" i="3"/>
  <c r="AE27" i="3"/>
  <c r="AE24" i="3"/>
  <c r="AE26" i="3"/>
  <c r="AE40" i="3"/>
  <c r="AE37" i="3"/>
  <c r="AE23" i="3"/>
  <c r="AE17" i="3"/>
  <c r="AE32" i="3"/>
  <c r="AD40" i="3"/>
  <c r="EJ41" i="3"/>
  <c r="EJ13" i="3"/>
  <c r="EJ14" i="3"/>
  <c r="EJ15" i="3"/>
  <c r="EJ20" i="3"/>
  <c r="EJ26" i="3"/>
  <c r="EJ28" i="3"/>
  <c r="EJ32" i="3"/>
  <c r="EJ34" i="3"/>
  <c r="EJ35" i="3"/>
  <c r="EJ36" i="3"/>
  <c r="EJ42" i="3"/>
  <c r="EL41" i="3"/>
  <c r="ME15" i="3"/>
  <c r="TP40" i="3"/>
  <c r="AFX19" i="3"/>
  <c r="AJX34" i="3"/>
  <c r="HH32" i="3"/>
  <c r="CR36" i="3"/>
  <c r="AE22" i="3"/>
  <c r="AD14" i="3"/>
  <c r="AE12" i="3"/>
  <c r="TQ21" i="3"/>
  <c r="XH38" i="3"/>
  <c r="ME26" i="3"/>
  <c r="ME18" i="3"/>
  <c r="AJY36" i="3"/>
  <c r="AD30" i="3"/>
  <c r="AJX42" i="3"/>
  <c r="AIZ41" i="3"/>
  <c r="CP25" i="3"/>
  <c r="ME27" i="3"/>
  <c r="AJX39" i="3"/>
  <c r="CP35" i="3"/>
  <c r="AFX13" i="3"/>
  <c r="ADM28" i="3"/>
  <c r="K42" i="3"/>
  <c r="AJX31" i="3"/>
  <c r="HH27" i="3"/>
  <c r="HI42" i="3"/>
  <c r="XI18" i="3"/>
  <c r="TQ25" i="3"/>
  <c r="ADL38" i="3"/>
  <c r="AEC24" i="3"/>
  <c r="AEB31" i="3"/>
  <c r="AEC37" i="3"/>
  <c r="AEC41" i="3"/>
  <c r="AEB24" i="3"/>
  <c r="AEB32" i="3"/>
  <c r="AEB19" i="3"/>
  <c r="AEC32" i="3"/>
  <c r="AEC36" i="3"/>
  <c r="AEC14" i="3"/>
  <c r="AEB23" i="3"/>
  <c r="AEC31" i="3"/>
  <c r="AEB21" i="3"/>
  <c r="AEB36" i="3"/>
  <c r="AEB22" i="3"/>
  <c r="AEB27" i="3"/>
  <c r="AEC15" i="3"/>
  <c r="AEC23" i="3"/>
  <c r="AEB25" i="3"/>
  <c r="AEC17" i="3"/>
  <c r="AEC40" i="3"/>
  <c r="AEB12" i="3"/>
  <c r="AEB28" i="3"/>
  <c r="AEB35" i="3"/>
  <c r="AEB16" i="3"/>
  <c r="AEC28" i="3"/>
  <c r="AEB29" i="3"/>
  <c r="AEB13" i="3"/>
  <c r="AEC13" i="3"/>
  <c r="AEB41" i="3"/>
  <c r="AEB15" i="3"/>
  <c r="AEB26" i="3"/>
  <c r="AEC26" i="3"/>
  <c r="AEB14" i="3"/>
  <c r="AEC12" i="3"/>
  <c r="AEC18" i="3"/>
  <c r="AEC38" i="3"/>
  <c r="AEB40" i="3"/>
  <c r="AEB33" i="3"/>
  <c r="AEC27" i="3"/>
  <c r="AEC35" i="3"/>
  <c r="AEC29" i="3"/>
  <c r="AEB18" i="3"/>
  <c r="AEC22" i="3"/>
  <c r="AEB17" i="3"/>
  <c r="AEC30" i="3"/>
  <c r="AEB20" i="3"/>
  <c r="AEC42" i="3"/>
  <c r="AD41" i="3"/>
  <c r="AD20" i="3"/>
  <c r="AD19" i="3"/>
  <c r="AD34" i="3"/>
  <c r="AD13" i="3"/>
  <c r="AD42" i="3"/>
  <c r="AD32" i="3"/>
  <c r="AD24" i="3"/>
  <c r="AD37" i="3"/>
  <c r="AD29" i="3"/>
  <c r="AD25" i="3"/>
  <c r="AJZ25" i="3"/>
  <c r="AJZ14" i="3"/>
  <c r="AJZ34" i="3"/>
  <c r="AJZ41" i="3"/>
  <c r="AJZ24" i="3"/>
  <c r="AJX16" i="3"/>
  <c r="AKZ16" i="3"/>
  <c r="AJZ17" i="3"/>
  <c r="AJZ21" i="3"/>
  <c r="AJX26" i="3"/>
  <c r="AKZ26" i="3"/>
  <c r="AJZ26" i="3"/>
  <c r="AJZ18" i="3"/>
  <c r="AJZ15" i="3"/>
  <c r="AJX22" i="3"/>
  <c r="AKZ22" i="3"/>
  <c r="AJX41" i="3"/>
  <c r="AKZ41" i="3"/>
  <c r="AJX36" i="3"/>
  <c r="AJW10" i="3"/>
  <c r="AJX10" i="3"/>
  <c r="AJX14" i="3"/>
  <c r="AJX27" i="3"/>
  <c r="AKZ27" i="3"/>
  <c r="AJZ37" i="3"/>
  <c r="AJX15" i="3"/>
  <c r="AJX25" i="3"/>
  <c r="AJZ28" i="3"/>
  <c r="AJX40" i="3"/>
  <c r="AKZ40" i="3"/>
  <c r="AJX20" i="3"/>
  <c r="AJZ38" i="3"/>
  <c r="AJZ19" i="3"/>
  <c r="AJX32" i="3"/>
  <c r="AKZ32" i="3"/>
  <c r="AJX35" i="3"/>
  <c r="AKZ35" i="3"/>
  <c r="AJZ32" i="3"/>
  <c r="AJX23" i="3"/>
  <c r="AJY23" i="3"/>
  <c r="AKZ23" i="3"/>
  <c r="AJX12" i="3"/>
  <c r="AJX19" i="3"/>
  <c r="AKZ19" i="3"/>
  <c r="AJZ29" i="3"/>
  <c r="AJX13" i="3"/>
  <c r="AJX30" i="3"/>
  <c r="AKZ30" i="3"/>
  <c r="AJZ42" i="3"/>
  <c r="GX27" i="3"/>
  <c r="GX13" i="3"/>
  <c r="GX36" i="3"/>
  <c r="GX35" i="3"/>
  <c r="GX26" i="3"/>
  <c r="GX41" i="3"/>
  <c r="GX12" i="3"/>
  <c r="GX15" i="3"/>
  <c r="GX20" i="3"/>
  <c r="GX25" i="3"/>
  <c r="GX37" i="3"/>
  <c r="GX23" i="3"/>
  <c r="AI19" i="3"/>
  <c r="AI41" i="3"/>
  <c r="AI15" i="3"/>
  <c r="AI37" i="3"/>
  <c r="AI30" i="3"/>
  <c r="AI42" i="3"/>
  <c r="AI32" i="3"/>
  <c r="AI27" i="3"/>
  <c r="AI25" i="3"/>
  <c r="AI13" i="3"/>
  <c r="AI35" i="3"/>
  <c r="AI20" i="3"/>
  <c r="AI12" i="3"/>
  <c r="AI21" i="3"/>
  <c r="AI40" i="3"/>
  <c r="AI18" i="3"/>
  <c r="AFX37" i="3"/>
  <c r="AFX16" i="3"/>
  <c r="AFY18" i="3"/>
  <c r="AFX25" i="3"/>
  <c r="AFX27" i="3"/>
  <c r="AFY33" i="3"/>
  <c r="AFX34" i="3"/>
  <c r="AFY32" i="3"/>
  <c r="AFY28" i="3"/>
  <c r="AFX31" i="3"/>
  <c r="AFX26" i="3"/>
  <c r="AFX14" i="3"/>
  <c r="AFY30" i="3"/>
  <c r="AFY31" i="3"/>
  <c r="AFY21" i="3"/>
  <c r="AFY19" i="3"/>
  <c r="AFX17" i="3"/>
  <c r="AFX18" i="3"/>
  <c r="AFX20" i="3"/>
  <c r="AFX15" i="3"/>
  <c r="AFX28" i="3"/>
  <c r="AFY42" i="3"/>
  <c r="AFX33" i="3"/>
  <c r="AFX41" i="3"/>
  <c r="AFY35" i="3"/>
  <c r="AFY14" i="3"/>
  <c r="AFY24" i="3"/>
  <c r="AFX32" i="3"/>
  <c r="AFY25" i="3"/>
  <c r="AFX35" i="3"/>
  <c r="AFY16" i="3"/>
  <c r="AFY22" i="3"/>
  <c r="AFX22" i="3"/>
  <c r="AFX40" i="3"/>
  <c r="AFY15" i="3"/>
  <c r="AFX36" i="3"/>
  <c r="AFX24" i="3"/>
  <c r="AFY12" i="3"/>
  <c r="AFX12" i="3"/>
  <c r="AFY17" i="3"/>
  <c r="AFY41" i="3"/>
  <c r="AFX42" i="3"/>
  <c r="K27" i="3"/>
  <c r="HH30" i="3"/>
  <c r="AIZ32" i="3"/>
  <c r="AIZ16" i="3"/>
  <c r="AIZ20" i="3"/>
  <c r="AIZ14" i="3"/>
  <c r="AIZ30" i="3"/>
  <c r="AIZ19" i="3"/>
  <c r="AIZ38" i="3"/>
  <c r="AIZ15" i="3"/>
  <c r="AIZ39" i="3"/>
  <c r="AIZ18" i="3"/>
  <c r="AIZ35" i="3"/>
  <c r="AIZ22" i="3"/>
  <c r="AIZ25" i="3"/>
  <c r="AIZ28" i="3"/>
  <c r="AIZ13" i="3"/>
  <c r="AIZ24" i="3"/>
  <c r="AIZ33" i="3"/>
  <c r="AIS42" i="3"/>
  <c r="AIS40" i="3"/>
  <c r="AIS33" i="3"/>
  <c r="AIS14" i="3"/>
  <c r="AIS34" i="3"/>
  <c r="AIS23" i="3"/>
  <c r="AIS20" i="3"/>
  <c r="AIS21" i="3"/>
  <c r="AIS24" i="3"/>
  <c r="AIS26" i="3"/>
  <c r="AIS36" i="3"/>
  <c r="AIS25" i="3"/>
  <c r="AIS30" i="3"/>
  <c r="AIS31" i="3"/>
  <c r="AIS29" i="3"/>
  <c r="AIS37" i="3"/>
  <c r="AIS12" i="3"/>
  <c r="AIS41" i="3"/>
  <c r="AIT36" i="3"/>
  <c r="AIS18" i="3"/>
  <c r="AIS35" i="3"/>
  <c r="AIS13" i="3"/>
  <c r="AIS22" i="3"/>
  <c r="TP30" i="3"/>
  <c r="TP42" i="3"/>
  <c r="TP24" i="3"/>
  <c r="TP28" i="3"/>
  <c r="TP35" i="3"/>
  <c r="TP15" i="3"/>
  <c r="TP29" i="3"/>
  <c r="TP20" i="3"/>
  <c r="TP17" i="3"/>
  <c r="TP37" i="3"/>
  <c r="TP12" i="3"/>
  <c r="TP36" i="3"/>
  <c r="TP25" i="3"/>
  <c r="CR34" i="3"/>
  <c r="CR14" i="3"/>
  <c r="CR41" i="3"/>
  <c r="CR19" i="3"/>
  <c r="CO11" i="3"/>
  <c r="CP11" i="3"/>
  <c r="CR23" i="3"/>
  <c r="CR17" i="3"/>
  <c r="CR25" i="3"/>
  <c r="CR13" i="3"/>
  <c r="CR18" i="3"/>
  <c r="CP16" i="3"/>
  <c r="CR32" i="3"/>
  <c r="CP13" i="3"/>
  <c r="CR40" i="3"/>
  <c r="CR31" i="3"/>
  <c r="CR30" i="3"/>
  <c r="CP14" i="3"/>
  <c r="CP12" i="3"/>
  <c r="CP15" i="3"/>
  <c r="CP17" i="3"/>
  <c r="CP19" i="3"/>
  <c r="CP20" i="3"/>
  <c r="CP21" i="3"/>
  <c r="CP22" i="3"/>
  <c r="CP23" i="3"/>
  <c r="CP24" i="3"/>
  <c r="CP26" i="3"/>
  <c r="CP27" i="3"/>
  <c r="CP28" i="3"/>
  <c r="CP29" i="3"/>
  <c r="CP30" i="3"/>
  <c r="CP31" i="3"/>
  <c r="CP33" i="3"/>
  <c r="CP34" i="3"/>
  <c r="CP36" i="3"/>
  <c r="CP37" i="3"/>
  <c r="CP38" i="3"/>
  <c r="CP40" i="3"/>
  <c r="CP43" i="3"/>
  <c r="CR29" i="3"/>
  <c r="CR12" i="3"/>
  <c r="CR26" i="3"/>
  <c r="CR35" i="3"/>
  <c r="CR33" i="3"/>
  <c r="CO10" i="3"/>
  <c r="CP10" i="3"/>
  <c r="CR42" i="3"/>
  <c r="CR37" i="3"/>
  <c r="CR24" i="3"/>
  <c r="CR21" i="3"/>
  <c r="ME33" i="3"/>
  <c r="ME34" i="3"/>
  <c r="ME25" i="3"/>
  <c r="AD12" i="3"/>
  <c r="AD17" i="3"/>
  <c r="AD18" i="3"/>
  <c r="AD22" i="3"/>
  <c r="AD23" i="3"/>
  <c r="AD26" i="3"/>
  <c r="AD27" i="3"/>
  <c r="AD28" i="3"/>
  <c r="AD33" i="3"/>
  <c r="AD36" i="3"/>
  <c r="AD44" i="3"/>
  <c r="AIZ42" i="3"/>
  <c r="K18" i="3"/>
  <c r="XI28" i="3"/>
  <c r="AE33" i="3"/>
  <c r="TQ35" i="3"/>
  <c r="TP27" i="3"/>
  <c r="AI36" i="3"/>
  <c r="ME12" i="3"/>
  <c r="TP13" i="3"/>
  <c r="AI16" i="3"/>
  <c r="TP21" i="3"/>
  <c r="TP14" i="3"/>
  <c r="AFY27" i="3"/>
  <c r="ADL23" i="3"/>
  <c r="K14" i="3"/>
  <c r="HI23" i="3"/>
  <c r="AEC20" i="3"/>
  <c r="XH31" i="3"/>
  <c r="TQ40" i="3"/>
  <c r="AJZ13" i="3"/>
  <c r="AFY39" i="3"/>
  <c r="ADM36" i="3"/>
  <c r="AIS16" i="3"/>
  <c r="AJY25" i="3"/>
  <c r="AJY34" i="3"/>
  <c r="HH36" i="3"/>
  <c r="HI20" i="3"/>
  <c r="HH15" i="3"/>
  <c r="HH42" i="3"/>
  <c r="HH21" i="3"/>
  <c r="HH33" i="3"/>
  <c r="HI27" i="3"/>
  <c r="HI39" i="3"/>
  <c r="HH39" i="3"/>
  <c r="HH23" i="3"/>
  <c r="HH16" i="3"/>
  <c r="HI40" i="3"/>
  <c r="HI21" i="3"/>
  <c r="HI37" i="3"/>
  <c r="HH13" i="3"/>
  <c r="HI30" i="3"/>
  <c r="HH19" i="3"/>
  <c r="HH29" i="3"/>
  <c r="HH38" i="3"/>
  <c r="HH25" i="3"/>
  <c r="HH40" i="3"/>
  <c r="HH41" i="3"/>
  <c r="HH18" i="3"/>
  <c r="HI25" i="3"/>
  <c r="HH24" i="3"/>
  <c r="HI16" i="3"/>
  <c r="HI33" i="3"/>
  <c r="HH22" i="3"/>
  <c r="HI29" i="3"/>
  <c r="HI22" i="3"/>
  <c r="HI36" i="3"/>
  <c r="HH26" i="3"/>
  <c r="HI38" i="3"/>
  <c r="HI14" i="3"/>
  <c r="HI34" i="3"/>
  <c r="HI15" i="3"/>
  <c r="HI12" i="3"/>
  <c r="HH35" i="3"/>
  <c r="HI28" i="3"/>
  <c r="HI24" i="3"/>
  <c r="HH20" i="3"/>
  <c r="HI18" i="3"/>
  <c r="HH17" i="3"/>
  <c r="HH31" i="3"/>
  <c r="HH34" i="3"/>
  <c r="HI35" i="3"/>
  <c r="HI26" i="3"/>
  <c r="AFY34" i="3"/>
  <c r="AFX39" i="3"/>
  <c r="XI32" i="3"/>
  <c r="MA11" i="3"/>
  <c r="ME35" i="3"/>
  <c r="ME24" i="3"/>
  <c r="ME42" i="3"/>
  <c r="ME16" i="3"/>
  <c r="MA10" i="3"/>
  <c r="MC10" i="3"/>
  <c r="ME29" i="3"/>
  <c r="XI38" i="3"/>
  <c r="AJX29" i="3"/>
  <c r="ADM15" i="3"/>
  <c r="HI19" i="3"/>
  <c r="XH13" i="3"/>
  <c r="ME23" i="3"/>
  <c r="AIT35" i="3"/>
  <c r="ME41" i="3"/>
  <c r="AE14" i="3"/>
  <c r="AE15" i="3"/>
  <c r="TQ18" i="3"/>
  <c r="TP22" i="3"/>
  <c r="AI29" i="3"/>
  <c r="AE18" i="3"/>
  <c r="AI14" i="3"/>
  <c r="AIZ21" i="3"/>
  <c r="AIZ12" i="3"/>
  <c r="ME13" i="3"/>
  <c r="TP18" i="3"/>
  <c r="AE29" i="3"/>
  <c r="AJY42" i="3"/>
  <c r="AFX29" i="3"/>
  <c r="AFX21" i="3"/>
  <c r="ADL15" i="3"/>
  <c r="AJX17" i="3"/>
  <c r="AKZ17" i="3"/>
  <c r="HI32" i="3"/>
  <c r="AEC25" i="3"/>
  <c r="XH39" i="3"/>
  <c r="AFY26" i="3"/>
  <c r="AIS32" i="3"/>
  <c r="CR16" i="3"/>
  <c r="K32" i="3"/>
  <c r="K17" i="3"/>
  <c r="K37" i="3"/>
  <c r="K35" i="3"/>
  <c r="K19" i="3"/>
  <c r="K30" i="3"/>
  <c r="K25" i="3"/>
  <c r="K41" i="3"/>
  <c r="K21" i="3"/>
  <c r="K20" i="3"/>
  <c r="K40" i="3"/>
  <c r="K16" i="3"/>
  <c r="K13" i="3"/>
  <c r="K28" i="3"/>
  <c r="K36" i="3"/>
  <c r="K12" i="3"/>
  <c r="K34" i="3"/>
  <c r="K26" i="3"/>
  <c r="K31" i="3"/>
  <c r="K15" i="3"/>
  <c r="K24" i="3"/>
  <c r="K23" i="3"/>
  <c r="XH22" i="3"/>
  <c r="XH14" i="3"/>
  <c r="XH24" i="3"/>
  <c r="XH23" i="3"/>
  <c r="XI29" i="3"/>
  <c r="XI33" i="3"/>
  <c r="XH33" i="3"/>
  <c r="XI20" i="3"/>
  <c r="XH34" i="3"/>
  <c r="XH17" i="3"/>
  <c r="XH26" i="3"/>
  <c r="XI19" i="3"/>
  <c r="XI13" i="3"/>
  <c r="XI36" i="3"/>
  <c r="XH32" i="3"/>
  <c r="XH19" i="3"/>
  <c r="XI12" i="3"/>
  <c r="XH40" i="3"/>
  <c r="XH35" i="3"/>
  <c r="XI30" i="3"/>
  <c r="XI35" i="3"/>
  <c r="XH15" i="3"/>
  <c r="XI26" i="3"/>
  <c r="XI14" i="3"/>
  <c r="XH20" i="3"/>
  <c r="XH41" i="3"/>
  <c r="XI40" i="3"/>
  <c r="XI37" i="3"/>
  <c r="XH25" i="3"/>
  <c r="XH37" i="3"/>
  <c r="XI17" i="3"/>
  <c r="XH29" i="3"/>
  <c r="XH21" i="3"/>
  <c r="XI42" i="3"/>
  <c r="XI21" i="3"/>
  <c r="XH30" i="3"/>
  <c r="XH36" i="3"/>
  <c r="XI39" i="3"/>
  <c r="XI31" i="3"/>
  <c r="XI41" i="3"/>
  <c r="XI22" i="3"/>
  <c r="XI25" i="3"/>
  <c r="XI24" i="3"/>
  <c r="AJY15" i="3"/>
  <c r="HH14" i="3"/>
  <c r="XI34" i="3"/>
  <c r="TQ28" i="3"/>
  <c r="TQ24" i="3"/>
  <c r="TQ13" i="3"/>
  <c r="TQ41" i="3"/>
  <c r="TQ42" i="3"/>
  <c r="TQ14" i="3"/>
  <c r="TQ37" i="3"/>
  <c r="TQ26" i="3"/>
  <c r="TQ31" i="3"/>
  <c r="TQ36" i="3"/>
  <c r="TQ30" i="3"/>
  <c r="TQ15" i="3"/>
  <c r="TQ20" i="3"/>
  <c r="TQ27" i="3"/>
  <c r="TQ34" i="3"/>
  <c r="TQ32" i="3"/>
  <c r="TQ29" i="3"/>
  <c r="ADL34" i="3"/>
  <c r="ADL30" i="3"/>
  <c r="ADL37" i="3"/>
  <c r="ADM14" i="3"/>
  <c r="ADM25" i="3"/>
  <c r="ADL39" i="3"/>
  <c r="ADL14" i="3"/>
  <c r="ADM38" i="3"/>
  <c r="ADM12" i="3"/>
  <c r="ADM37" i="3"/>
  <c r="ADM18" i="3"/>
  <c r="ADL33" i="3"/>
  <c r="ADM26" i="3"/>
  <c r="ADL16" i="3"/>
  <c r="ADM31" i="3"/>
  <c r="ADL35" i="3"/>
  <c r="ADM32" i="3"/>
  <c r="ADL40" i="3"/>
  <c r="ADM35" i="3"/>
  <c r="ADL12" i="3"/>
  <c r="ADL32" i="3"/>
  <c r="ADL19" i="3"/>
  <c r="ADL18" i="3"/>
  <c r="ADL42" i="3"/>
  <c r="ADM27" i="3"/>
  <c r="ADM40" i="3"/>
  <c r="ADL20" i="3"/>
  <c r="ADL22" i="3"/>
  <c r="ADM41" i="3"/>
  <c r="ADM39" i="3"/>
  <c r="ADL36" i="3"/>
  <c r="ADM30" i="3"/>
  <c r="ADL24" i="3"/>
  <c r="ADM20" i="3"/>
  <c r="ADL28" i="3"/>
  <c r="ADM34" i="3"/>
  <c r="ADM16" i="3"/>
  <c r="ADM17" i="3"/>
  <c r="ADL27" i="3"/>
  <c r="ADM33" i="3"/>
  <c r="ADM22" i="3"/>
  <c r="ADL31" i="3"/>
  <c r="ADL41" i="3"/>
  <c r="ADL13" i="3"/>
  <c r="ADM42" i="3"/>
  <c r="ADM23" i="3"/>
  <c r="TQ12" i="3"/>
  <c r="TP26" i="3"/>
  <c r="TP34" i="3"/>
  <c r="AJY13" i="3"/>
  <c r="AI24" i="3"/>
  <c r="AFX38" i="3"/>
  <c r="ME14" i="3"/>
  <c r="AIT31" i="3"/>
  <c r="ME17" i="3"/>
  <c r="ME28" i="3"/>
  <c r="AE20" i="3"/>
  <c r="AE19" i="3"/>
  <c r="AE42" i="3"/>
  <c r="AE30" i="3"/>
  <c r="TP23" i="3"/>
  <c r="AI33" i="3"/>
  <c r="AE21" i="3"/>
  <c r="AI28" i="3"/>
  <c r="EL13" i="3"/>
  <c r="AIZ17" i="3"/>
  <c r="TP33" i="3"/>
  <c r="AJY29" i="3"/>
  <c r="TQ17" i="3"/>
  <c r="AFY13" i="3"/>
  <c r="AFY37" i="3"/>
  <c r="ADM24" i="3"/>
  <c r="AJX24" i="3"/>
  <c r="AKZ24" i="3"/>
  <c r="HH37" i="3"/>
  <c r="HI17" i="3"/>
  <c r="AEC34" i="3"/>
  <c r="XH28" i="3"/>
  <c r="CR15" i="3"/>
  <c r="XH27" i="3"/>
  <c r="AFX30" i="3"/>
  <c r="ADM29" i="3"/>
  <c r="AIS17" i="3"/>
  <c r="XI16" i="3"/>
  <c r="AFY29" i="3"/>
  <c r="AJZ31" i="3"/>
  <c r="AIS28" i="3"/>
  <c r="AKH23" i="3"/>
  <c r="ADD18" i="3"/>
  <c r="ADD12" i="3"/>
  <c r="ADD31" i="3"/>
  <c r="AKH16" i="3"/>
  <c r="ADD15" i="3"/>
  <c r="ADD16" i="3"/>
  <c r="ADD28" i="3"/>
  <c r="ADD41" i="3"/>
  <c r="ADD24" i="3"/>
  <c r="ADD33" i="3"/>
  <c r="ADD35" i="3"/>
  <c r="ADD20" i="3"/>
  <c r="ADD25" i="3"/>
  <c r="ADD40" i="3"/>
  <c r="ADD19" i="3"/>
  <c r="AKH27" i="3"/>
  <c r="ADD22" i="3"/>
  <c r="ADD21" i="3"/>
  <c r="ADD29" i="3"/>
  <c r="ADD13" i="3"/>
  <c r="ADD37" i="3"/>
  <c r="ADD26" i="3"/>
  <c r="ADD30" i="3"/>
  <c r="ADD32" i="3"/>
  <c r="ADD17" i="3"/>
  <c r="ADD27" i="3"/>
  <c r="ADD14" i="3"/>
  <c r="ADD42" i="3"/>
  <c r="ADD36" i="3"/>
  <c r="AKH42" i="3"/>
  <c r="AHB14" i="3"/>
  <c r="AHB22" i="3"/>
  <c r="AHB30" i="3"/>
  <c r="AHB40" i="3"/>
  <c r="AHB15" i="3"/>
  <c r="AHB23" i="3"/>
  <c r="AHB31" i="3"/>
  <c r="AHB41" i="3"/>
  <c r="AHB16" i="3"/>
  <c r="AHB24" i="3"/>
  <c r="AHB32" i="3"/>
  <c r="AHB42" i="3"/>
  <c r="AHB27" i="3"/>
  <c r="AHB36" i="3"/>
  <c r="AHB21" i="3"/>
  <c r="AHB29" i="3"/>
  <c r="AHB17" i="3"/>
  <c r="AHB25" i="3"/>
  <c r="AHB33" i="3"/>
  <c r="AHB18" i="3"/>
  <c r="AHB26" i="3"/>
  <c r="AHB34" i="3"/>
  <c r="AHB19" i="3"/>
  <c r="AHB35" i="3"/>
  <c r="AHB20" i="3"/>
  <c r="AHB28" i="3"/>
  <c r="AHB13" i="3"/>
  <c r="AHB37" i="3"/>
  <c r="AKH38" i="3"/>
  <c r="AKH17" i="3"/>
  <c r="AKH32" i="3"/>
  <c r="AKH18" i="3"/>
  <c r="AKH21" i="3"/>
  <c r="AKH15" i="3"/>
  <c r="CD10" i="3"/>
  <c r="AKH28" i="3"/>
  <c r="AKH37" i="3"/>
  <c r="AKH34" i="3"/>
  <c r="AKH39" i="3"/>
  <c r="BN11" i="3"/>
  <c r="AKH24" i="3"/>
  <c r="AKH30" i="3"/>
  <c r="AKH13" i="3"/>
  <c r="AKH35" i="3"/>
  <c r="AKH29" i="3"/>
  <c r="AD10" i="3"/>
  <c r="EE11" i="3"/>
  <c r="AKH31" i="3"/>
  <c r="AT11" i="3"/>
  <c r="AKH40" i="3"/>
  <c r="ET10" i="3"/>
  <c r="AKH36" i="3"/>
  <c r="BN10" i="3"/>
  <c r="AKH26" i="3"/>
  <c r="AKH41" i="3"/>
  <c r="AKH33" i="3"/>
  <c r="AHF24" i="3"/>
  <c r="AKH12" i="3"/>
  <c r="AKH19" i="3"/>
  <c r="AKH22" i="3"/>
  <c r="BB10" i="3"/>
  <c r="AHF40" i="3"/>
  <c r="FR29" i="3"/>
  <c r="N10" i="3"/>
  <c r="AX11" i="3"/>
  <c r="AKH20" i="3"/>
  <c r="BV13" i="3"/>
  <c r="BV16" i="3"/>
  <c r="AHF42" i="3"/>
  <c r="AHF20" i="3"/>
  <c r="AHF30" i="3"/>
  <c r="FQ31" i="3"/>
  <c r="AHF16" i="3"/>
  <c r="AHF29" i="3"/>
  <c r="AHF22" i="3"/>
  <c r="AHF17" i="3"/>
  <c r="AHF18" i="3"/>
  <c r="AHF36" i="3"/>
  <c r="AHF19" i="3"/>
  <c r="AHF37" i="3"/>
  <c r="AHF34" i="3"/>
  <c r="AHC11" i="3"/>
  <c r="BV28" i="3"/>
  <c r="AHF32" i="3"/>
  <c r="AHF21" i="3"/>
  <c r="AHF15" i="3"/>
  <c r="AHF35" i="3"/>
  <c r="EE10" i="3"/>
  <c r="HS40" i="3"/>
  <c r="BV27" i="3"/>
  <c r="HR36" i="3"/>
  <c r="BR11" i="3"/>
  <c r="AHD36" i="3"/>
  <c r="FR36" i="3"/>
  <c r="FR25" i="3"/>
  <c r="GA11" i="3"/>
  <c r="FX12" i="3"/>
  <c r="FR28" i="3"/>
  <c r="FQ35" i="3"/>
  <c r="FR27" i="3"/>
  <c r="FR31" i="3"/>
  <c r="FR23" i="3"/>
  <c r="BB44" i="3"/>
  <c r="FX15" i="3"/>
  <c r="HS28" i="3"/>
  <c r="FR17" i="3"/>
  <c r="FQ24" i="3"/>
  <c r="FR32" i="3"/>
  <c r="FR33" i="3"/>
  <c r="FR35" i="3"/>
  <c r="FR21" i="3"/>
  <c r="FR13" i="3"/>
  <c r="FR12" i="3"/>
  <c r="DR10" i="3"/>
  <c r="IB26" i="3"/>
  <c r="AH24" i="3"/>
  <c r="FQ13" i="3"/>
  <c r="FQ22" i="3"/>
  <c r="FR26" i="3"/>
  <c r="FR19" i="3"/>
  <c r="FR40" i="3"/>
  <c r="FR34" i="3"/>
  <c r="FR14" i="3"/>
  <c r="DF10" i="3"/>
  <c r="AGV43" i="3"/>
  <c r="FX20" i="3"/>
  <c r="FQ12" i="3"/>
  <c r="FQ27" i="3"/>
  <c r="FR22" i="3"/>
  <c r="FR15" i="3"/>
  <c r="FR37" i="3"/>
  <c r="FR41" i="3"/>
  <c r="AH29" i="3"/>
  <c r="HS15" i="3"/>
  <c r="FX17" i="3"/>
  <c r="AH36" i="3"/>
  <c r="AHD24" i="3"/>
  <c r="BB11" i="3"/>
  <c r="F43" i="3"/>
  <c r="CH43" i="3"/>
  <c r="VL43" i="3"/>
  <c r="FX25" i="3"/>
  <c r="FX40" i="3"/>
  <c r="FX23" i="3"/>
  <c r="FX37" i="3"/>
  <c r="FX21" i="3"/>
  <c r="AGV44" i="3"/>
  <c r="RL43" i="3"/>
  <c r="RH13" i="3"/>
  <c r="AH12" i="3"/>
  <c r="AHD40" i="3"/>
  <c r="BV30" i="3"/>
  <c r="GC31" i="3"/>
  <c r="FL11" i="3"/>
  <c r="FL10" i="3"/>
  <c r="DB10" i="3"/>
  <c r="IB33" i="3"/>
  <c r="AHD29" i="3"/>
  <c r="FH11" i="3"/>
  <c r="DV10" i="3"/>
  <c r="DN43" i="3"/>
  <c r="EO11" i="3"/>
  <c r="IB34" i="3"/>
  <c r="IB18" i="3"/>
  <c r="WB43" i="3"/>
  <c r="FX16" i="3"/>
  <c r="F44" i="3"/>
  <c r="BZ10" i="3"/>
  <c r="AJD43" i="3"/>
  <c r="IB17" i="3"/>
  <c r="IB41" i="3"/>
  <c r="HR33" i="3"/>
  <c r="AH16" i="3"/>
  <c r="BR43" i="3"/>
  <c r="FX34" i="3"/>
  <c r="IB21" i="3"/>
  <c r="HZ11" i="3"/>
  <c r="IB11" i="3"/>
  <c r="IB16" i="3"/>
  <c r="RI42" i="3"/>
  <c r="AH37" i="3"/>
  <c r="BV12" i="3"/>
  <c r="BV41" i="3"/>
  <c r="FL43" i="3"/>
  <c r="FX26" i="3"/>
  <c r="FX42" i="3"/>
  <c r="AKZ39" i="3"/>
  <c r="AL44" i="3"/>
  <c r="FQ34" i="3"/>
  <c r="VP44" i="3"/>
  <c r="CH44" i="3"/>
  <c r="ABX43" i="3"/>
  <c r="RL44" i="3"/>
  <c r="FL44" i="3"/>
  <c r="FX36" i="3"/>
  <c r="RI20" i="3"/>
  <c r="AKZ21" i="3"/>
  <c r="FX22" i="3"/>
  <c r="FX35" i="3"/>
  <c r="VX43" i="3"/>
  <c r="AHX43" i="3"/>
  <c r="AKZ25" i="3"/>
  <c r="FX27" i="3"/>
  <c r="BZ11" i="3"/>
  <c r="AHH44" i="3"/>
  <c r="AJL44" i="3"/>
  <c r="AL43" i="3"/>
  <c r="DN44" i="3"/>
  <c r="FV44" i="3"/>
  <c r="FV43" i="3"/>
  <c r="DR44" i="3"/>
  <c r="WV44" i="3"/>
  <c r="HR31" i="3"/>
  <c r="HS21" i="3"/>
  <c r="HS23" i="3"/>
  <c r="AKZ15" i="3"/>
  <c r="AKZ20" i="3"/>
  <c r="FX19" i="3"/>
  <c r="FX13" i="3"/>
  <c r="FX33" i="3"/>
  <c r="FX29" i="3"/>
  <c r="FX41" i="3"/>
  <c r="FX31" i="3"/>
  <c r="FX30" i="3"/>
  <c r="AHX44" i="3"/>
  <c r="FQ23" i="3"/>
  <c r="FQ26" i="3"/>
  <c r="FQ28" i="3"/>
  <c r="FQ21" i="3"/>
  <c r="FQ19" i="3"/>
  <c r="FQ25" i="3"/>
  <c r="FQ41" i="3"/>
  <c r="DB44" i="3"/>
  <c r="AJP44" i="3"/>
  <c r="GP44" i="3"/>
  <c r="GP43" i="3"/>
  <c r="DR43" i="3"/>
  <c r="ABX44" i="3"/>
  <c r="VX44" i="3"/>
  <c r="HU10" i="3"/>
  <c r="HW10" i="3"/>
  <c r="HR26" i="3"/>
  <c r="GK44" i="3"/>
  <c r="GK43" i="3"/>
  <c r="FQ42" i="3"/>
  <c r="FX28" i="3"/>
  <c r="AJT44" i="3"/>
  <c r="FQ20" i="3"/>
  <c r="FQ36" i="3"/>
  <c r="FQ40" i="3"/>
  <c r="FQ14" i="3"/>
  <c r="FQ30" i="3"/>
  <c r="FQ33" i="3"/>
  <c r="FO10" i="3"/>
  <c r="BB43" i="3"/>
  <c r="AJL43" i="3"/>
  <c r="AHH43" i="3"/>
  <c r="WV43" i="3"/>
  <c r="WF44" i="3"/>
  <c r="BZ44" i="3"/>
  <c r="HR22" i="3"/>
  <c r="BR44" i="3"/>
  <c r="WB44" i="3"/>
  <c r="FD44" i="3"/>
  <c r="FD43" i="3"/>
  <c r="FX24" i="3"/>
  <c r="FX14" i="3"/>
  <c r="FQ29" i="3"/>
  <c r="FQ17" i="3"/>
  <c r="FQ18" i="3"/>
  <c r="FQ32" i="3"/>
  <c r="FO11" i="3"/>
  <c r="FQ37" i="3"/>
  <c r="FQ15" i="3"/>
  <c r="FQ16" i="3"/>
  <c r="FX18" i="3"/>
  <c r="FX32" i="3"/>
  <c r="DB43" i="3"/>
  <c r="AJD44" i="3"/>
  <c r="F11" i="3"/>
  <c r="AT10" i="3"/>
  <c r="DF11" i="3"/>
  <c r="AJT43" i="3"/>
  <c r="VP43" i="3"/>
  <c r="FH44" i="3"/>
  <c r="AJP43" i="3"/>
  <c r="WF43" i="3"/>
  <c r="FR20" i="3"/>
  <c r="FR16" i="3"/>
  <c r="FR42" i="3"/>
  <c r="FR30" i="3"/>
  <c r="FR24" i="3"/>
  <c r="HR34" i="3"/>
  <c r="FV11" i="3"/>
  <c r="FV10" i="3"/>
  <c r="BF30" i="3"/>
  <c r="IB27" i="3"/>
  <c r="FF34" i="3"/>
  <c r="AH32" i="3"/>
  <c r="EO10" i="3"/>
  <c r="AL11" i="3"/>
  <c r="IB13" i="3"/>
  <c r="IB37" i="3"/>
  <c r="IB40" i="3"/>
  <c r="IB36" i="3"/>
  <c r="RI36" i="3"/>
  <c r="RI37" i="3"/>
  <c r="HR18" i="3"/>
  <c r="HR28" i="3"/>
  <c r="AKZ31" i="3"/>
  <c r="BV19" i="3"/>
  <c r="BV33" i="3"/>
  <c r="AH42" i="3"/>
  <c r="IB28" i="3"/>
  <c r="FF16" i="3"/>
  <c r="GC20" i="3"/>
  <c r="AP11" i="3"/>
  <c r="AP10" i="3"/>
  <c r="GC26" i="3"/>
  <c r="IB15" i="3"/>
  <c r="HR29" i="3"/>
  <c r="AL10" i="3"/>
  <c r="FF42" i="3"/>
  <c r="FF17" i="3"/>
  <c r="FF14" i="3"/>
  <c r="AHF23" i="3"/>
  <c r="AHF14" i="3"/>
  <c r="AHF13" i="3"/>
  <c r="AHF12" i="3"/>
  <c r="AHF33" i="3"/>
  <c r="AHC10" i="3"/>
  <c r="AHF27" i="3"/>
  <c r="AHF26" i="3"/>
  <c r="AHF31" i="3"/>
  <c r="AHD25" i="3"/>
  <c r="AHD30" i="3"/>
  <c r="AHD27" i="3"/>
  <c r="AHD17" i="3"/>
  <c r="AHD26" i="3"/>
  <c r="AHD12" i="3"/>
  <c r="AHD20" i="3"/>
  <c r="AHF25" i="3"/>
  <c r="AHD16" i="3"/>
  <c r="AHD31" i="3"/>
  <c r="AHD19" i="3"/>
  <c r="AHD13" i="3"/>
  <c r="AHD33" i="3"/>
  <c r="AHD39" i="3"/>
  <c r="AHD23" i="3"/>
  <c r="AHD15" i="3"/>
  <c r="AHD28" i="3"/>
  <c r="AHD37" i="3"/>
  <c r="AHD22" i="3"/>
  <c r="AHD41" i="3"/>
  <c r="AHD35" i="3"/>
  <c r="AHF41" i="3"/>
  <c r="AHD32" i="3"/>
  <c r="AHD34" i="3"/>
  <c r="AHD42" i="3"/>
  <c r="AHD21" i="3"/>
  <c r="AHD18" i="3"/>
  <c r="AHD14" i="3"/>
  <c r="AHD38" i="3"/>
  <c r="BW29" i="3"/>
  <c r="BW13" i="3"/>
  <c r="BW28" i="3"/>
  <c r="BW22" i="3"/>
  <c r="BW19" i="3"/>
  <c r="BW35" i="3"/>
  <c r="BW21" i="3"/>
  <c r="BW27" i="3"/>
  <c r="BW23" i="3"/>
  <c r="BW20" i="3"/>
  <c r="BW25" i="3"/>
  <c r="BW24" i="3"/>
  <c r="BW15" i="3"/>
  <c r="BW14" i="3"/>
  <c r="BW33" i="3"/>
  <c r="BW30" i="3"/>
  <c r="BW37" i="3"/>
  <c r="BW16" i="3"/>
  <c r="BW42" i="3"/>
  <c r="BW34" i="3"/>
  <c r="BW17" i="3"/>
  <c r="BW41" i="3"/>
  <c r="BW40" i="3"/>
  <c r="BW12" i="3"/>
  <c r="BW26" i="3"/>
  <c r="BW31" i="3"/>
  <c r="BW32" i="3"/>
  <c r="BW36" i="3"/>
  <c r="BW18" i="3"/>
  <c r="CV37" i="3"/>
  <c r="CV13" i="3"/>
  <c r="CV33" i="3"/>
  <c r="CV34" i="3"/>
  <c r="CV36" i="3"/>
  <c r="CS10" i="3"/>
  <c r="CV18" i="3"/>
  <c r="CV28" i="3"/>
  <c r="CV12" i="3"/>
  <c r="CV35" i="3"/>
  <c r="CV19" i="3"/>
  <c r="CV15" i="3"/>
  <c r="CV31" i="3"/>
  <c r="CV16" i="3"/>
  <c r="CV41" i="3"/>
  <c r="CS11" i="3"/>
  <c r="CV32" i="3"/>
  <c r="CV26" i="3"/>
  <c r="CT39" i="3"/>
  <c r="CV17" i="3"/>
  <c r="CT38" i="3"/>
  <c r="CV29" i="3"/>
  <c r="CV14" i="3"/>
  <c r="CV40" i="3"/>
  <c r="CT20" i="3"/>
  <c r="CV21" i="3"/>
  <c r="CV30" i="3"/>
  <c r="CV42" i="3"/>
  <c r="CT16" i="3"/>
  <c r="CT21" i="3"/>
  <c r="CT26" i="3"/>
  <c r="CT12" i="3"/>
  <c r="CT23" i="3"/>
  <c r="CT29" i="3"/>
  <c r="CT40" i="3"/>
  <c r="CT35" i="3"/>
  <c r="CT37" i="3"/>
  <c r="CV23" i="3"/>
  <c r="CV22" i="3"/>
  <c r="CT27" i="3"/>
  <c r="CT18" i="3"/>
  <c r="CT28" i="3"/>
  <c r="CT22" i="3"/>
  <c r="CT14" i="3"/>
  <c r="CT42" i="3"/>
  <c r="CT36" i="3"/>
  <c r="CV27" i="3"/>
  <c r="CV25" i="3"/>
  <c r="CV24" i="3"/>
  <c r="CT31" i="3"/>
  <c r="CT30" i="3"/>
  <c r="CT34" i="3"/>
  <c r="CT41" i="3"/>
  <c r="CT13" i="3"/>
  <c r="CT33" i="3"/>
  <c r="CT19" i="3"/>
  <c r="CT17" i="3"/>
  <c r="CT25" i="3"/>
  <c r="CT24" i="3"/>
  <c r="CT32" i="3"/>
  <c r="CT15" i="3"/>
  <c r="AAV12" i="3"/>
  <c r="AAV24" i="3"/>
  <c r="AAV32" i="3"/>
  <c r="AAW28" i="3"/>
  <c r="AAW31" i="3"/>
  <c r="AAW26" i="3"/>
  <c r="AAV23" i="3"/>
  <c r="AAV41" i="3"/>
  <c r="AAW19" i="3"/>
  <c r="AAW21" i="3"/>
  <c r="AAW35" i="3"/>
  <c r="AAW37" i="3"/>
  <c r="AAV18" i="3"/>
  <c r="AAV33" i="3"/>
  <c r="AAV13" i="3"/>
  <c r="AAW29" i="3"/>
  <c r="AAW33" i="3"/>
  <c r="AAW30" i="3"/>
  <c r="AAW16" i="3"/>
  <c r="AAW12" i="3"/>
  <c r="AAV26" i="3"/>
  <c r="AAV39" i="3"/>
  <c r="AAV28" i="3"/>
  <c r="AAW34" i="3"/>
  <c r="AAV29" i="3"/>
  <c r="AAV40" i="3"/>
  <c r="AAW40" i="3"/>
  <c r="AAW22" i="3"/>
  <c r="AAW36" i="3"/>
  <c r="AAV34" i="3"/>
  <c r="AAW13" i="3"/>
  <c r="AAV20" i="3"/>
  <c r="AAW41" i="3"/>
  <c r="AAW24" i="3"/>
  <c r="AAW25" i="3"/>
  <c r="AAW27" i="3"/>
  <c r="AAV36" i="3"/>
  <c r="AAW14" i="3"/>
  <c r="AAV22" i="3"/>
  <c r="AAW20" i="3"/>
  <c r="AAV21" i="3"/>
  <c r="AAV31" i="3"/>
  <c r="AAV42" i="3"/>
  <c r="AAV25" i="3"/>
  <c r="AAV35" i="3"/>
  <c r="AAW18" i="3"/>
  <c r="AAW42" i="3"/>
  <c r="AAV16" i="3"/>
  <c r="AAW32" i="3"/>
  <c r="AAV37" i="3"/>
  <c r="AAW39" i="3"/>
  <c r="AAV19" i="3"/>
  <c r="AAW17" i="3"/>
  <c r="AAV14" i="3"/>
  <c r="AAV15" i="3"/>
  <c r="AAW23" i="3"/>
  <c r="AAV27" i="3"/>
  <c r="AAV17" i="3"/>
  <c r="AAV30" i="3"/>
  <c r="AAV38" i="3"/>
  <c r="AAW38" i="3"/>
  <c r="AAW15" i="3"/>
  <c r="EZ42" i="3"/>
  <c r="EZ34" i="3"/>
  <c r="EZ26" i="3"/>
  <c r="EZ18" i="3"/>
  <c r="EZ41" i="3"/>
  <c r="EZ25" i="3"/>
  <c r="EZ37" i="3"/>
  <c r="EZ23" i="3"/>
  <c r="EZ40" i="3"/>
  <c r="EZ32" i="3"/>
  <c r="EZ24" i="3"/>
  <c r="EZ16" i="3"/>
  <c r="EZ33" i="3"/>
  <c r="EZ21" i="3"/>
  <c r="EZ29" i="3"/>
  <c r="EZ19" i="3"/>
  <c r="EZ28" i="3"/>
  <c r="EZ12" i="3"/>
  <c r="EZ13" i="3"/>
  <c r="EZ38" i="3"/>
  <c r="EZ22" i="3"/>
  <c r="EZ39" i="3"/>
  <c r="EZ35" i="3"/>
  <c r="EZ36" i="3"/>
  <c r="EZ20" i="3"/>
  <c r="EZ31" i="3"/>
  <c r="EZ27" i="3"/>
  <c r="EZ14" i="3"/>
  <c r="EZ17" i="3"/>
  <c r="EZ15" i="3"/>
  <c r="EZ30" i="3"/>
  <c r="IB29" i="3"/>
  <c r="IB22" i="3"/>
  <c r="IB32" i="3"/>
  <c r="AH19" i="3"/>
  <c r="AH33" i="3"/>
  <c r="DF31" i="3"/>
  <c r="DF32" i="3"/>
  <c r="DF42" i="3"/>
  <c r="DF17" i="3"/>
  <c r="DF41" i="3"/>
  <c r="DF30" i="3"/>
  <c r="DF12" i="3"/>
  <c r="DF25" i="3"/>
  <c r="DF33" i="3"/>
  <c r="DF27" i="3"/>
  <c r="DF23" i="3"/>
  <c r="DF20" i="3"/>
  <c r="DF21" i="3"/>
  <c r="DF35" i="3"/>
  <c r="DF24" i="3"/>
  <c r="DF34" i="3"/>
  <c r="DF40" i="3"/>
  <c r="DF22" i="3"/>
  <c r="DF15" i="3"/>
  <c r="DF28" i="3"/>
  <c r="DF36" i="3"/>
  <c r="DF26" i="3"/>
  <c r="DF29" i="3"/>
  <c r="DF19" i="3"/>
  <c r="DF37" i="3"/>
  <c r="DF16" i="3"/>
  <c r="DF14" i="3"/>
  <c r="DF18" i="3"/>
  <c r="Y10" i="3"/>
  <c r="AB22" i="3"/>
  <c r="AB24" i="3"/>
  <c r="AB21" i="3"/>
  <c r="AB16" i="3"/>
  <c r="AB19" i="3"/>
  <c r="AB13" i="3"/>
  <c r="AB31" i="3"/>
  <c r="AB28" i="3"/>
  <c r="AB40" i="3"/>
  <c r="AB30" i="3"/>
  <c r="AB41" i="3"/>
  <c r="AB29" i="3"/>
  <c r="AB33" i="3"/>
  <c r="AB42" i="3"/>
  <c r="AB12" i="3"/>
  <c r="Z31" i="3"/>
  <c r="Z23" i="3"/>
  <c r="Z37" i="3"/>
  <c r="AB27" i="3"/>
  <c r="AB35" i="3"/>
  <c r="AB14" i="3"/>
  <c r="AB34" i="3"/>
  <c r="AB20" i="3"/>
  <c r="AB15" i="3"/>
  <c r="AB23" i="3"/>
  <c r="Z30" i="3"/>
  <c r="AB36" i="3"/>
  <c r="AB32" i="3"/>
  <c r="AB37" i="3"/>
  <c r="Y11" i="3"/>
  <c r="Z35" i="3"/>
  <c r="AB17" i="3"/>
  <c r="AB18" i="3"/>
  <c r="AB26" i="3"/>
  <c r="Z25" i="3"/>
  <c r="Z40" i="3"/>
  <c r="Z17" i="3"/>
  <c r="Z28" i="3"/>
  <c r="AB25" i="3"/>
  <c r="Z39" i="3"/>
  <c r="Z20" i="3"/>
  <c r="Z41" i="3"/>
  <c r="Z19" i="3"/>
  <c r="Z38" i="3"/>
  <c r="Z18" i="3"/>
  <c r="Z12" i="3"/>
  <c r="Z14" i="3"/>
  <c r="Z26" i="3"/>
  <c r="Z15" i="3"/>
  <c r="Z32" i="3"/>
  <c r="Z24" i="3"/>
  <c r="Z29" i="3"/>
  <c r="Z16" i="3"/>
  <c r="Z42" i="3"/>
  <c r="Z34" i="3"/>
  <c r="Z13" i="3"/>
  <c r="Z36" i="3"/>
  <c r="Z21" i="3"/>
  <c r="Z33" i="3"/>
  <c r="Z27" i="3"/>
  <c r="Z22" i="3"/>
  <c r="BX22" i="3"/>
  <c r="BU11" i="3"/>
  <c r="BX25" i="3"/>
  <c r="BX33" i="3"/>
  <c r="BX35" i="3"/>
  <c r="BX24" i="3"/>
  <c r="BX27" i="3"/>
  <c r="BX17" i="3"/>
  <c r="BU10" i="3"/>
  <c r="BX40" i="3"/>
  <c r="BX32" i="3"/>
  <c r="BX42" i="3"/>
  <c r="BX30" i="3"/>
  <c r="BV40" i="3"/>
  <c r="BV23" i="3"/>
  <c r="BV42" i="3"/>
  <c r="BV26" i="3"/>
  <c r="BX20" i="3"/>
  <c r="BX28" i="3"/>
  <c r="BX37" i="3"/>
  <c r="BX19" i="3"/>
  <c r="BX26" i="3"/>
  <c r="BX29" i="3"/>
  <c r="BX14" i="3"/>
  <c r="BX12" i="3"/>
  <c r="BX34" i="3"/>
  <c r="BV36" i="3"/>
  <c r="BV14" i="3"/>
  <c r="BV15" i="3"/>
  <c r="BX16" i="3"/>
  <c r="BX41" i="3"/>
  <c r="BX23" i="3"/>
  <c r="BX13" i="3"/>
  <c r="BX18" i="3"/>
  <c r="BV31" i="3"/>
  <c r="BV17" i="3"/>
  <c r="BV22" i="3"/>
  <c r="BX31" i="3"/>
  <c r="BX21" i="3"/>
  <c r="BV35" i="3"/>
  <c r="BV38" i="3"/>
  <c r="BV20" i="3"/>
  <c r="BV18" i="3"/>
  <c r="BV34" i="3"/>
  <c r="BV39" i="3"/>
  <c r="BX36" i="3"/>
  <c r="BX15" i="3"/>
  <c r="BV37" i="3"/>
  <c r="BV32" i="3"/>
  <c r="BV25" i="3"/>
  <c r="BV21" i="3"/>
  <c r="KQ37" i="3"/>
  <c r="KQ33" i="3"/>
  <c r="KQ28" i="3"/>
  <c r="KQ24" i="3"/>
  <c r="KQ20" i="3"/>
  <c r="KQ16" i="3"/>
  <c r="KQ12" i="3"/>
  <c r="KQ40" i="3"/>
  <c r="KQ32" i="3"/>
  <c r="KQ26" i="3"/>
  <c r="KQ21" i="3"/>
  <c r="KQ15" i="3"/>
  <c r="KM10" i="3"/>
  <c r="KQ42" i="3"/>
  <c r="KQ34" i="3"/>
  <c r="KQ25" i="3"/>
  <c r="KQ18" i="3"/>
  <c r="KM11" i="3"/>
  <c r="KQ41" i="3"/>
  <c r="KQ31" i="3"/>
  <c r="KQ23" i="3"/>
  <c r="KQ17" i="3"/>
  <c r="KQ36" i="3"/>
  <c r="KQ29" i="3"/>
  <c r="KQ22" i="3"/>
  <c r="KQ14" i="3"/>
  <c r="KQ35" i="3"/>
  <c r="KQ27" i="3"/>
  <c r="KQ19" i="3"/>
  <c r="KQ13" i="3"/>
  <c r="MN18" i="3"/>
  <c r="MN29" i="3"/>
  <c r="MN12" i="3"/>
  <c r="MN19" i="3"/>
  <c r="MM42" i="3"/>
  <c r="MN35" i="3"/>
  <c r="MM37" i="3"/>
  <c r="MN37" i="3"/>
  <c r="MM28" i="3"/>
  <c r="MN25" i="3"/>
  <c r="MM41" i="3"/>
  <c r="MM19" i="3"/>
  <c r="MN33" i="3"/>
  <c r="MN42" i="3"/>
  <c r="MM30" i="3"/>
  <c r="MN31" i="3"/>
  <c r="MM21" i="3"/>
  <c r="MN23" i="3"/>
  <c r="MM12" i="3"/>
  <c r="MM32" i="3"/>
  <c r="MN40" i="3"/>
  <c r="MM24" i="3"/>
  <c r="MM29" i="3"/>
  <c r="MM16" i="3"/>
  <c r="MN17" i="3"/>
  <c r="MN36" i="3"/>
  <c r="MM26" i="3"/>
  <c r="MM17" i="3"/>
  <c r="MM15" i="3"/>
  <c r="MN22" i="3"/>
  <c r="MM27" i="3"/>
  <c r="MM35" i="3"/>
  <c r="MN16" i="3"/>
  <c r="MN21" i="3"/>
  <c r="MM33" i="3"/>
  <c r="MM31" i="3"/>
  <c r="MM39" i="3"/>
  <c r="MN32" i="3"/>
  <c r="MN41" i="3"/>
  <c r="MM23" i="3"/>
  <c r="MM18" i="3"/>
  <c r="MM25" i="3"/>
  <c r="MN20" i="3"/>
  <c r="MN34" i="3"/>
  <c r="MN28" i="3"/>
  <c r="MN13" i="3"/>
  <c r="MM20" i="3"/>
  <c r="MN27" i="3"/>
  <c r="MM36" i="3"/>
  <c r="MM22" i="3"/>
  <c r="MN26" i="3"/>
  <c r="MM14" i="3"/>
  <c r="MM40" i="3"/>
  <c r="MN15" i="3"/>
  <c r="MM13" i="3"/>
  <c r="MN38" i="3"/>
  <c r="MN39" i="3"/>
  <c r="MN30" i="3"/>
  <c r="MM34" i="3"/>
  <c r="MN14" i="3"/>
  <c r="MN24" i="3"/>
  <c r="MM38" i="3"/>
  <c r="UV28" i="3"/>
  <c r="UW18" i="3"/>
  <c r="UW37" i="3"/>
  <c r="UV42" i="3"/>
  <c r="UV21" i="3"/>
  <c r="UW13" i="3"/>
  <c r="UV14" i="3"/>
  <c r="UV15" i="3"/>
  <c r="UW24" i="3"/>
  <c r="UW22" i="3"/>
  <c r="UV30" i="3"/>
  <c r="UW23" i="3"/>
  <c r="UW41" i="3"/>
  <c r="UV18" i="3"/>
  <c r="UW16" i="3"/>
  <c r="UW34" i="3"/>
  <c r="UW21" i="3"/>
  <c r="UV27" i="3"/>
  <c r="UV33" i="3"/>
  <c r="UV32" i="3"/>
  <c r="UV26" i="3"/>
  <c r="UW35" i="3"/>
  <c r="UW40" i="3"/>
  <c r="UW29" i="3"/>
  <c r="UV16" i="3"/>
  <c r="UV34" i="3"/>
  <c r="UV36" i="3"/>
  <c r="UW27" i="3"/>
  <c r="UV41" i="3"/>
  <c r="UW28" i="3"/>
  <c r="UV35" i="3"/>
  <c r="UV23" i="3"/>
  <c r="UV22" i="3"/>
  <c r="UV37" i="3"/>
  <c r="UW14" i="3"/>
  <c r="UW12" i="3"/>
  <c r="UW19" i="3"/>
  <c r="UW25" i="3"/>
  <c r="UW36" i="3"/>
  <c r="UW15" i="3"/>
  <c r="UV29" i="3"/>
  <c r="UV13" i="3"/>
  <c r="UW31" i="3"/>
  <c r="UV12" i="3"/>
  <c r="UW20" i="3"/>
  <c r="UV19" i="3"/>
  <c r="UV31" i="3"/>
  <c r="UV25" i="3"/>
  <c r="UW42" i="3"/>
  <c r="UV20" i="3"/>
  <c r="UV24" i="3"/>
  <c r="UW30" i="3"/>
  <c r="UW33" i="3"/>
  <c r="UW26" i="3"/>
  <c r="UV17" i="3"/>
  <c r="UV40" i="3"/>
  <c r="UW38" i="3"/>
  <c r="UW17" i="3"/>
  <c r="UW39" i="3"/>
  <c r="UV39" i="3"/>
  <c r="UV38" i="3"/>
  <c r="UW32" i="3"/>
  <c r="DF13" i="3"/>
  <c r="GG37" i="3"/>
  <c r="GG17" i="3"/>
  <c r="GG27" i="3"/>
  <c r="GG23" i="3"/>
  <c r="GG20" i="3"/>
  <c r="GG35" i="3"/>
  <c r="GG18" i="3"/>
  <c r="GG32" i="3"/>
  <c r="GG42" i="3"/>
  <c r="GG15" i="3"/>
  <c r="GG40" i="3"/>
  <c r="GG29" i="3"/>
  <c r="GG24" i="3"/>
  <c r="GG21" i="3"/>
  <c r="GG41" i="3"/>
  <c r="GG19" i="3"/>
  <c r="GG30" i="3"/>
  <c r="GG12" i="3"/>
  <c r="GG22" i="3"/>
  <c r="GG14" i="3"/>
  <c r="GG31" i="3"/>
  <c r="GG25" i="3"/>
  <c r="GG16" i="3"/>
  <c r="GG34" i="3"/>
  <c r="GG28" i="3"/>
  <c r="GG26" i="3"/>
  <c r="GG33" i="3"/>
  <c r="GG13" i="3"/>
  <c r="GG36" i="3"/>
  <c r="HR32" i="3"/>
  <c r="FF23" i="3"/>
  <c r="BG21" i="3"/>
  <c r="BG30" i="3"/>
  <c r="BG13" i="3"/>
  <c r="BG23" i="3"/>
  <c r="BG33" i="3"/>
  <c r="BG15" i="3"/>
  <c r="BG25" i="3"/>
  <c r="BG18" i="3"/>
  <c r="BG34" i="3"/>
  <c r="BG32" i="3"/>
  <c r="BG26" i="3"/>
  <c r="BG17" i="3"/>
  <c r="BG14" i="3"/>
  <c r="BG41" i="3"/>
  <c r="BG22" i="3"/>
  <c r="BG24" i="3"/>
  <c r="BG42" i="3"/>
  <c r="BG36" i="3"/>
  <c r="BG37" i="3"/>
  <c r="BG19" i="3"/>
  <c r="BG29" i="3"/>
  <c r="BG16" i="3"/>
  <c r="BG31" i="3"/>
  <c r="BG12" i="3"/>
  <c r="BG28" i="3"/>
  <c r="BG20" i="3"/>
  <c r="BG40" i="3"/>
  <c r="BG27" i="3"/>
  <c r="BG35" i="3"/>
  <c r="ZP22" i="3"/>
  <c r="ZP14" i="3"/>
  <c r="ZQ13" i="3"/>
  <c r="ZQ34" i="3"/>
  <c r="ZP20" i="3"/>
  <c r="ZP31" i="3"/>
  <c r="ZP33" i="3"/>
  <c r="ZQ21" i="3"/>
  <c r="ZQ31" i="3"/>
  <c r="ZQ16" i="3"/>
  <c r="ZQ36" i="3"/>
  <c r="ZP16" i="3"/>
  <c r="ZP32" i="3"/>
  <c r="ZQ32" i="3"/>
  <c r="ZQ19" i="3"/>
  <c r="ZQ22" i="3"/>
  <c r="ZQ23" i="3"/>
  <c r="ZP35" i="3"/>
  <c r="ZQ26" i="3"/>
  <c r="ZP12" i="3"/>
  <c r="ZQ41" i="3"/>
  <c r="ZP36" i="3"/>
  <c r="ZP24" i="3"/>
  <c r="ZP18" i="3"/>
  <c r="ZP21" i="3"/>
  <c r="ZP41" i="3"/>
  <c r="ZP37" i="3"/>
  <c r="ZP25" i="3"/>
  <c r="ZP27" i="3"/>
  <c r="ZQ24" i="3"/>
  <c r="ZQ20" i="3"/>
  <c r="ZP26" i="3"/>
  <c r="ZQ35" i="3"/>
  <c r="ZP39" i="3"/>
  <c r="ZQ37" i="3"/>
  <c r="ZP13" i="3"/>
  <c r="ZQ27" i="3"/>
  <c r="ZP42" i="3"/>
  <c r="ZQ40" i="3"/>
  <c r="ZP34" i="3"/>
  <c r="ZQ12" i="3"/>
  <c r="ZP40" i="3"/>
  <c r="ZQ25" i="3"/>
  <c r="ZP15" i="3"/>
  <c r="ZQ18" i="3"/>
  <c r="ZP17" i="3"/>
  <c r="ZP30" i="3"/>
  <c r="ZP23" i="3"/>
  <c r="ZQ42" i="3"/>
  <c r="ZP28" i="3"/>
  <c r="ZP19" i="3"/>
  <c r="ZQ17" i="3"/>
  <c r="ZQ33" i="3"/>
  <c r="ZQ14" i="3"/>
  <c r="ZQ30" i="3"/>
  <c r="ZQ15" i="3"/>
  <c r="ZQ28" i="3"/>
  <c r="ZQ29" i="3"/>
  <c r="ZP29" i="3"/>
  <c r="ZQ39" i="3"/>
  <c r="ZP38" i="3"/>
  <c r="ZQ38" i="3"/>
  <c r="ABM28" i="3"/>
  <c r="ABM30" i="3"/>
  <c r="ABM34" i="3"/>
  <c r="ABM35" i="3"/>
  <c r="ABM32" i="3"/>
  <c r="ABM24" i="3"/>
  <c r="ABM33" i="3"/>
  <c r="ABM40" i="3"/>
  <c r="ABL25" i="3"/>
  <c r="ABL36" i="3"/>
  <c r="ABL24" i="3"/>
  <c r="ABL21" i="3"/>
  <c r="ABM29" i="3"/>
  <c r="ABM22" i="3"/>
  <c r="ABM27" i="3"/>
  <c r="ABM17" i="3"/>
  <c r="ABM15" i="3"/>
  <c r="ABL32" i="3"/>
  <c r="ABM37" i="3"/>
  <c r="ABL33" i="3"/>
  <c r="ABL37" i="3"/>
  <c r="ABL29" i="3"/>
  <c r="ABM36" i="3"/>
  <c r="ABM21" i="3"/>
  <c r="ABL19" i="3"/>
  <c r="ABL30" i="3"/>
  <c r="ABL15" i="3"/>
  <c r="ABL23" i="3"/>
  <c r="ABM31" i="3"/>
  <c r="ABM20" i="3"/>
  <c r="ABL35" i="3"/>
  <c r="ABM23" i="3"/>
  <c r="ABM16" i="3"/>
  <c r="ABL13" i="3"/>
  <c r="ABL17" i="3"/>
  <c r="ABM14" i="3"/>
  <c r="ABM19" i="3"/>
  <c r="ABL42" i="3"/>
  <c r="ABL26" i="3"/>
  <c r="ABM42" i="3"/>
  <c r="ABL20" i="3"/>
  <c r="ABM26" i="3"/>
  <c r="ABL31" i="3"/>
  <c r="ABL40" i="3"/>
  <c r="ABL16" i="3"/>
  <c r="ABL14" i="3"/>
  <c r="ABM13" i="3"/>
  <c r="ABL41" i="3"/>
  <c r="ABL18" i="3"/>
  <c r="ABL12" i="3"/>
  <c r="ABL34" i="3"/>
  <c r="ABM25" i="3"/>
  <c r="ABL22" i="3"/>
  <c r="ABL27" i="3"/>
  <c r="ABM12" i="3"/>
  <c r="ABM41" i="3"/>
  <c r="ABM39" i="3"/>
  <c r="ABM18" i="3"/>
  <c r="ABL39" i="3"/>
  <c r="ABL38" i="3"/>
  <c r="ABM38" i="3"/>
  <c r="ABL28" i="3"/>
  <c r="BV24" i="3"/>
  <c r="BH24" i="3"/>
  <c r="BH32" i="3"/>
  <c r="BH22" i="3"/>
  <c r="BH19" i="3"/>
  <c r="BH28" i="3"/>
  <c r="BE10" i="3"/>
  <c r="BH23" i="3"/>
  <c r="BH13" i="3"/>
  <c r="BH33" i="3"/>
  <c r="BH37" i="3"/>
  <c r="BH31" i="3"/>
  <c r="BH27" i="3"/>
  <c r="BH18" i="3"/>
  <c r="BH42" i="3"/>
  <c r="BH26" i="3"/>
  <c r="BH30" i="3"/>
  <c r="BH16" i="3"/>
  <c r="BH17" i="3"/>
  <c r="BH36" i="3"/>
  <c r="BH15" i="3"/>
  <c r="BH12" i="3"/>
  <c r="BH35" i="3"/>
  <c r="BH29" i="3"/>
  <c r="BH20" i="3"/>
  <c r="BE11" i="3"/>
  <c r="BH40" i="3"/>
  <c r="BH21" i="3"/>
  <c r="BH25" i="3"/>
  <c r="BH34" i="3"/>
  <c r="BF38" i="3"/>
  <c r="BF39" i="3"/>
  <c r="BF40" i="3"/>
  <c r="BH14" i="3"/>
  <c r="BH41" i="3"/>
  <c r="BF21" i="3"/>
  <c r="BF34" i="3"/>
  <c r="BF13" i="3"/>
  <c r="BF18" i="3"/>
  <c r="BF42" i="3"/>
  <c r="BF41" i="3"/>
  <c r="BF28" i="3"/>
  <c r="BF29" i="3"/>
  <c r="BF26" i="3"/>
  <c r="BF36" i="3"/>
  <c r="BF23" i="3"/>
  <c r="BF31" i="3"/>
  <c r="BF33" i="3"/>
  <c r="BF17" i="3"/>
  <c r="BF25" i="3"/>
  <c r="BF37" i="3"/>
  <c r="BF14" i="3"/>
  <c r="BF32" i="3"/>
  <c r="BF15" i="3"/>
  <c r="BF12" i="3"/>
  <c r="BF16" i="3"/>
  <c r="BF27" i="3"/>
  <c r="BF35" i="3"/>
  <c r="BF19" i="3"/>
  <c r="BF24" i="3"/>
  <c r="BF22" i="3"/>
  <c r="BF20" i="3"/>
  <c r="CU20" i="3"/>
  <c r="CU13" i="3"/>
  <c r="CU31" i="3"/>
  <c r="CU27" i="3"/>
  <c r="CU37" i="3"/>
  <c r="CU15" i="3"/>
  <c r="CU19" i="3"/>
  <c r="CU24" i="3"/>
  <c r="CU36" i="3"/>
  <c r="CU42" i="3"/>
  <c r="CU16" i="3"/>
  <c r="CU14" i="3"/>
  <c r="CU28" i="3"/>
  <c r="CU41" i="3"/>
  <c r="CU21" i="3"/>
  <c r="CU26" i="3"/>
  <c r="CU30" i="3"/>
  <c r="CU18" i="3"/>
  <c r="CU29" i="3"/>
  <c r="CU22" i="3"/>
  <c r="CU17" i="3"/>
  <c r="CU34" i="3"/>
  <c r="CU12" i="3"/>
  <c r="CU25" i="3"/>
  <c r="CU23" i="3"/>
  <c r="CU35" i="3"/>
  <c r="CU32" i="3"/>
  <c r="CU40" i="3"/>
  <c r="CU33" i="3"/>
  <c r="EY39" i="3"/>
  <c r="EY31" i="3"/>
  <c r="EY23" i="3"/>
  <c r="EY15" i="3"/>
  <c r="EY38" i="3"/>
  <c r="EY30" i="3"/>
  <c r="EY18" i="3"/>
  <c r="EY16" i="3"/>
  <c r="EY37" i="3"/>
  <c r="EY29" i="3"/>
  <c r="EY21" i="3"/>
  <c r="EY13" i="3"/>
  <c r="EY36" i="3"/>
  <c r="EY28" i="3"/>
  <c r="EY14" i="3"/>
  <c r="EY12" i="3"/>
  <c r="EY41" i="3"/>
  <c r="EY25" i="3"/>
  <c r="EY40" i="3"/>
  <c r="EY22" i="3"/>
  <c r="EY35" i="3"/>
  <c r="EY19" i="3"/>
  <c r="EY34" i="3"/>
  <c r="EY24" i="3"/>
  <c r="EW11" i="3"/>
  <c r="EY33" i="3"/>
  <c r="EY17" i="3"/>
  <c r="EY32" i="3"/>
  <c r="EY20" i="3"/>
  <c r="EY26" i="3"/>
  <c r="EY27" i="3"/>
  <c r="EW10" i="3"/>
  <c r="EY42" i="3"/>
  <c r="IG39" i="3"/>
  <c r="IH42" i="3"/>
  <c r="IH40" i="3"/>
  <c r="IH35" i="3"/>
  <c r="IH32" i="3"/>
  <c r="IG28" i="3"/>
  <c r="IH36" i="3"/>
  <c r="IH28" i="3"/>
  <c r="IH22" i="3"/>
  <c r="IH24" i="3"/>
  <c r="IG24" i="3"/>
  <c r="IG14" i="3"/>
  <c r="IH16" i="3"/>
  <c r="IG22" i="3"/>
  <c r="IG16" i="3"/>
  <c r="IH14" i="3"/>
  <c r="IG40" i="3"/>
  <c r="IG37" i="3"/>
  <c r="IG33" i="3"/>
  <c r="IG29" i="3"/>
  <c r="IH31" i="3"/>
  <c r="IH26" i="3"/>
  <c r="IH25" i="3"/>
  <c r="IG19" i="3"/>
  <c r="IH33" i="3"/>
  <c r="IG12" i="3"/>
  <c r="IG15" i="3"/>
  <c r="IH41" i="3"/>
  <c r="IG35" i="3"/>
  <c r="IG30" i="3"/>
  <c r="IH30" i="3"/>
  <c r="IH21" i="3"/>
  <c r="IG25" i="3"/>
  <c r="IH23" i="3"/>
  <c r="IG20" i="3"/>
  <c r="IG34" i="3"/>
  <c r="IG26" i="3"/>
  <c r="IG23" i="3"/>
  <c r="IH18" i="3"/>
  <c r="IG13" i="3"/>
  <c r="IH12" i="3"/>
  <c r="IH39" i="3"/>
  <c r="IG42" i="3"/>
  <c r="IG32" i="3"/>
  <c r="IH37" i="3"/>
  <c r="IH20" i="3"/>
  <c r="IH17" i="3"/>
  <c r="IG21" i="3"/>
  <c r="IG31" i="3"/>
  <c r="IG18" i="3"/>
  <c r="IH19" i="3"/>
  <c r="IG27" i="3"/>
  <c r="IG17" i="3"/>
  <c r="IH13" i="3"/>
  <c r="IG41" i="3"/>
  <c r="IH29" i="3"/>
  <c r="IH34" i="3"/>
  <c r="IG36" i="3"/>
  <c r="IH27" i="3"/>
  <c r="IG38" i="3"/>
  <c r="IH15" i="3"/>
  <c r="IH38" i="3"/>
  <c r="HZ10" i="3"/>
  <c r="IB31" i="3"/>
  <c r="RH34" i="3"/>
  <c r="RI30" i="3"/>
  <c r="RI27" i="3"/>
  <c r="RI31" i="3"/>
  <c r="RH42" i="3"/>
  <c r="RH28" i="3"/>
  <c r="RH40" i="3"/>
  <c r="RI22" i="3"/>
  <c r="RI16" i="3"/>
  <c r="RI28" i="3"/>
  <c r="RH12" i="3"/>
  <c r="RI41" i="3"/>
  <c r="RI18" i="3"/>
  <c r="RI19" i="3"/>
  <c r="RI21" i="3"/>
  <c r="RH25" i="3"/>
  <c r="RH33" i="3"/>
  <c r="RH29" i="3"/>
  <c r="RH19" i="3"/>
  <c r="RH18" i="3"/>
  <c r="RI35" i="3"/>
  <c r="RH22" i="3"/>
  <c r="RH32" i="3"/>
  <c r="RI13" i="3"/>
  <c r="RH30" i="3"/>
  <c r="RH37" i="3"/>
  <c r="RI34" i="3"/>
  <c r="RI40" i="3"/>
  <c r="RH36" i="3"/>
  <c r="RI25" i="3"/>
  <c r="RH41" i="3"/>
  <c r="RI14" i="3"/>
  <c r="RI29" i="3"/>
  <c r="RI17" i="3"/>
  <c r="RI39" i="3"/>
  <c r="RH23" i="3"/>
  <c r="RH21" i="3"/>
  <c r="RI33" i="3"/>
  <c r="RI32" i="3"/>
  <c r="RH17" i="3"/>
  <c r="RH20" i="3"/>
  <c r="RH27" i="3"/>
  <c r="RH14" i="3"/>
  <c r="RI12" i="3"/>
  <c r="RI15" i="3"/>
  <c r="RI26" i="3"/>
  <c r="RH24" i="3"/>
  <c r="RH31" i="3"/>
  <c r="RI23" i="3"/>
  <c r="RH15" i="3"/>
  <c r="RI38" i="3"/>
  <c r="RH35" i="3"/>
  <c r="RH26" i="3"/>
  <c r="RH38" i="3"/>
  <c r="PO20" i="3"/>
  <c r="PO27" i="3"/>
  <c r="PO28" i="3"/>
  <c r="PO23" i="3"/>
  <c r="PP19" i="3"/>
  <c r="PO37" i="3"/>
  <c r="PP34" i="3"/>
  <c r="PO25" i="3"/>
  <c r="PO18" i="3"/>
  <c r="PO26" i="3"/>
  <c r="PO24" i="3"/>
  <c r="PP12" i="3"/>
  <c r="PP21" i="3"/>
  <c r="PO16" i="3"/>
  <c r="PP24" i="3"/>
  <c r="PP25" i="3"/>
  <c r="PO42" i="3"/>
  <c r="PO34" i="3"/>
  <c r="PO15" i="3"/>
  <c r="PO33" i="3"/>
  <c r="PP37" i="3"/>
  <c r="PO13" i="3"/>
  <c r="PP33" i="3"/>
  <c r="PP14" i="3"/>
  <c r="PP40" i="3"/>
  <c r="PP27" i="3"/>
  <c r="PO41" i="3"/>
  <c r="PP31" i="3"/>
  <c r="PP32" i="3"/>
  <c r="PP41" i="3"/>
  <c r="PO29" i="3"/>
  <c r="PP29" i="3"/>
  <c r="PO14" i="3"/>
  <c r="PP20" i="3"/>
  <c r="PP17" i="3"/>
  <c r="PP28" i="3"/>
  <c r="PO12" i="3"/>
  <c r="PO17" i="3"/>
  <c r="PP42" i="3"/>
  <c r="PO36" i="3"/>
  <c r="PO40" i="3"/>
  <c r="PP35" i="3"/>
  <c r="PP13" i="3"/>
  <c r="PP16" i="3"/>
  <c r="PO38" i="3"/>
  <c r="PO31" i="3"/>
  <c r="PP23" i="3"/>
  <c r="PP36" i="3"/>
  <c r="PO22" i="3"/>
  <c r="PP30" i="3"/>
  <c r="PP15" i="3"/>
  <c r="PP39" i="3"/>
  <c r="PP38" i="3"/>
  <c r="PO19" i="3"/>
  <c r="PP22" i="3"/>
  <c r="PO21" i="3"/>
  <c r="PO39" i="3"/>
  <c r="PO32" i="3"/>
  <c r="PP26" i="3"/>
  <c r="PO35" i="3"/>
  <c r="PP18" i="3"/>
  <c r="PO30" i="3"/>
  <c r="VI34" i="3"/>
  <c r="VI13" i="3"/>
  <c r="VI40" i="3"/>
  <c r="VI42" i="3"/>
  <c r="VI30" i="3"/>
  <c r="VI22" i="3"/>
  <c r="VI19" i="3"/>
  <c r="VI17" i="3"/>
  <c r="VI24" i="3"/>
  <c r="VI38" i="3"/>
  <c r="VI12" i="3"/>
  <c r="VI32" i="3"/>
  <c r="VI28" i="3"/>
  <c r="VI39" i="3"/>
  <c r="VI37" i="3"/>
  <c r="VI25" i="3"/>
  <c r="VI20" i="3"/>
  <c r="VI16" i="3"/>
  <c r="VI33" i="3"/>
  <c r="VI21" i="3"/>
  <c r="EQ15" i="3"/>
  <c r="EQ34" i="3"/>
  <c r="EQ21" i="3"/>
  <c r="AHL11" i="3"/>
  <c r="FF20" i="3"/>
  <c r="FF41" i="3"/>
  <c r="FF35" i="3"/>
  <c r="FF22" i="3"/>
  <c r="FF18" i="3"/>
  <c r="FF13" i="3"/>
  <c r="FD10" i="3"/>
  <c r="HW36" i="3"/>
  <c r="IB25" i="3"/>
  <c r="IB14" i="3"/>
  <c r="IB30" i="3"/>
  <c r="IB24" i="3"/>
  <c r="IB12" i="3"/>
  <c r="IB23" i="3"/>
  <c r="IB35" i="3"/>
  <c r="RH16" i="3"/>
  <c r="RH39" i="3"/>
  <c r="AH22" i="3"/>
  <c r="AH35" i="3"/>
  <c r="HR35" i="3"/>
  <c r="HR24" i="3"/>
  <c r="HS25" i="3"/>
  <c r="CE37" i="3"/>
  <c r="CE19" i="3"/>
  <c r="CE22" i="3"/>
  <c r="CE24" i="3"/>
  <c r="CE26" i="3"/>
  <c r="CE29" i="3"/>
  <c r="CE32" i="3"/>
  <c r="CE41" i="3"/>
  <c r="CE27" i="3"/>
  <c r="CE20" i="3"/>
  <c r="CE15" i="3"/>
  <c r="CE18" i="3"/>
  <c r="CE34" i="3"/>
  <c r="CE35" i="3"/>
  <c r="CE36" i="3"/>
  <c r="CE16" i="3"/>
  <c r="CE25" i="3"/>
  <c r="CE28" i="3"/>
  <c r="CE40" i="3"/>
  <c r="CE14" i="3"/>
  <c r="CE21" i="3"/>
  <c r="CE13" i="3"/>
  <c r="CE31" i="3"/>
  <c r="CE23" i="3"/>
  <c r="CE42" i="3"/>
  <c r="CE17" i="3"/>
  <c r="CE12" i="3"/>
  <c r="CE30" i="3"/>
  <c r="CE33" i="3"/>
  <c r="PE39" i="3"/>
  <c r="PF41" i="3"/>
  <c r="PE35" i="3"/>
  <c r="PF35" i="3"/>
  <c r="PE31" i="3"/>
  <c r="PE29" i="3"/>
  <c r="PF31" i="3"/>
  <c r="PF27" i="3"/>
  <c r="PE23" i="3"/>
  <c r="PF19" i="3"/>
  <c r="PF32" i="3"/>
  <c r="PE20" i="3"/>
  <c r="PF17" i="3"/>
  <c r="PE13" i="3"/>
  <c r="PE16" i="3"/>
  <c r="PF12" i="3"/>
  <c r="PE37" i="3"/>
  <c r="PE40" i="3"/>
  <c r="PF37" i="3"/>
  <c r="PE27" i="3"/>
  <c r="PF28" i="3"/>
  <c r="PE22" i="3"/>
  <c r="PF34" i="3"/>
  <c r="PE21" i="3"/>
  <c r="PF16" i="3"/>
  <c r="PF23" i="3"/>
  <c r="PF13" i="3"/>
  <c r="PF42" i="3"/>
  <c r="PE41" i="3"/>
  <c r="PF36" i="3"/>
  <c r="PF30" i="3"/>
  <c r="PF24" i="3"/>
  <c r="PF33" i="3"/>
  <c r="PE19" i="3"/>
  <c r="PE12" i="3"/>
  <c r="PE34" i="3"/>
  <c r="PE28" i="3"/>
  <c r="PF25" i="3"/>
  <c r="PE25" i="3"/>
  <c r="PF15" i="3"/>
  <c r="PE14" i="3"/>
  <c r="PF40" i="3"/>
  <c r="PE33" i="3"/>
  <c r="PE26" i="3"/>
  <c r="PF21" i="3"/>
  <c r="PE24" i="3"/>
  <c r="PF14" i="3"/>
  <c r="PE30" i="3"/>
  <c r="PE17" i="3"/>
  <c r="PE15" i="3"/>
  <c r="PF39" i="3"/>
  <c r="PE36" i="3"/>
  <c r="PF26" i="3"/>
  <c r="PF22" i="3"/>
  <c r="PE42" i="3"/>
  <c r="PF20" i="3"/>
  <c r="PF38" i="3"/>
  <c r="PE32" i="3"/>
  <c r="PF18" i="3"/>
  <c r="PE18" i="3"/>
  <c r="PF29" i="3"/>
  <c r="PE38" i="3"/>
  <c r="VH36" i="3"/>
  <c r="VJ24" i="3"/>
  <c r="VJ13" i="3"/>
  <c r="VH26" i="3"/>
  <c r="VH41" i="3"/>
  <c r="VJ20" i="3"/>
  <c r="VJ21" i="3"/>
  <c r="VJ28" i="3"/>
  <c r="VJ25" i="3"/>
  <c r="VH23" i="3"/>
  <c r="VJ16" i="3"/>
  <c r="VH40" i="3"/>
  <c r="VH22" i="3"/>
  <c r="VH18" i="3"/>
  <c r="VH14" i="3"/>
  <c r="VJ12" i="3"/>
  <c r="VH31" i="3"/>
  <c r="VH35" i="3"/>
  <c r="VJ37" i="3"/>
  <c r="VH19" i="3"/>
  <c r="VH27" i="3"/>
  <c r="VH29" i="3"/>
  <c r="VH13" i="3"/>
  <c r="VG10" i="3"/>
  <c r="VG11" i="3"/>
  <c r="VH34" i="3"/>
  <c r="VH25" i="3"/>
  <c r="VH12" i="3"/>
  <c r="VH37" i="3"/>
  <c r="VH33" i="3"/>
  <c r="VH15" i="3"/>
  <c r="VH30" i="3"/>
  <c r="VH17" i="3"/>
  <c r="VJ32" i="3"/>
  <c r="VH32" i="3"/>
  <c r="VH21" i="3"/>
  <c r="VH24" i="3"/>
  <c r="VH38" i="3"/>
  <c r="VH16" i="3"/>
  <c r="VJ33" i="3"/>
  <c r="VH20" i="3"/>
  <c r="VH28" i="3"/>
  <c r="VH42" i="3"/>
  <c r="VH39" i="3"/>
  <c r="AHQ24" i="3"/>
  <c r="AHQ36" i="3"/>
  <c r="AHQ22" i="3"/>
  <c r="AHQ12" i="3"/>
  <c r="AHQ17" i="3"/>
  <c r="AHQ42" i="3"/>
  <c r="AHQ18" i="3"/>
  <c r="AHQ32" i="3"/>
  <c r="AHQ40" i="3"/>
  <c r="AHQ14" i="3"/>
  <c r="AHQ16" i="3"/>
  <c r="AHQ26" i="3"/>
  <c r="AHQ19" i="3"/>
  <c r="AHQ37" i="3"/>
  <c r="AHQ41" i="3"/>
  <c r="AHQ30" i="3"/>
  <c r="AHQ34" i="3"/>
  <c r="AHQ31" i="3"/>
  <c r="AHQ15" i="3"/>
  <c r="AHQ13" i="3"/>
  <c r="AHQ28" i="3"/>
  <c r="AHQ20" i="3"/>
  <c r="AHQ25" i="3"/>
  <c r="AHQ23" i="3"/>
  <c r="AHQ27" i="3"/>
  <c r="AHQ35" i="3"/>
  <c r="AHQ29" i="3"/>
  <c r="AHQ21" i="3"/>
  <c r="AHQ33" i="3"/>
  <c r="EJ11" i="3"/>
  <c r="FF15" i="3"/>
  <c r="FF27" i="3"/>
  <c r="FF31" i="3"/>
  <c r="FF12" i="3"/>
  <c r="HN35" i="3"/>
  <c r="HN23" i="3"/>
  <c r="HN37" i="3"/>
  <c r="HN19" i="3"/>
  <c r="HN36" i="3"/>
  <c r="HN18" i="3"/>
  <c r="HN28" i="3"/>
  <c r="HN34" i="3"/>
  <c r="HN31" i="3"/>
  <c r="HN16" i="3"/>
  <c r="HN30" i="3"/>
  <c r="HN15" i="3"/>
  <c r="HN29" i="3"/>
  <c r="HN12" i="3"/>
  <c r="HN24" i="3"/>
  <c r="HN27" i="3"/>
  <c r="HN33" i="3"/>
  <c r="HN26" i="3"/>
  <c r="HN13" i="3"/>
  <c r="HN25" i="3"/>
  <c r="HN40" i="3"/>
  <c r="HN14" i="3"/>
  <c r="HN41" i="3"/>
  <c r="HN22" i="3"/>
  <c r="HN20" i="3"/>
  <c r="HN21" i="3"/>
  <c r="HN42" i="3"/>
  <c r="HN32" i="3"/>
  <c r="HN17" i="3"/>
  <c r="FF19" i="3"/>
  <c r="AJ15" i="3"/>
  <c r="AJ18" i="3"/>
  <c r="AJ33" i="3"/>
  <c r="AJ35" i="3"/>
  <c r="AJ21" i="3"/>
  <c r="AG11" i="3"/>
  <c r="AJ25" i="3"/>
  <c r="AJ23" i="3"/>
  <c r="AJ40" i="3"/>
  <c r="AH27" i="3"/>
  <c r="AH14" i="3"/>
  <c r="AJ19" i="3"/>
  <c r="AJ41" i="3"/>
  <c r="AH26" i="3"/>
  <c r="AJ22" i="3"/>
  <c r="AH39" i="3"/>
  <c r="AH31" i="3"/>
  <c r="AJ27" i="3"/>
  <c r="AH21" i="3"/>
  <c r="AH28" i="3"/>
  <c r="AH18" i="3"/>
  <c r="AJ30" i="3"/>
  <c r="AJ14" i="3"/>
  <c r="AJ37" i="3"/>
  <c r="AH17" i="3"/>
  <c r="AH25" i="3"/>
  <c r="AJ24" i="3"/>
  <c r="AG10" i="3"/>
  <c r="AJ29" i="3"/>
  <c r="AH13" i="3"/>
  <c r="AH30" i="3"/>
  <c r="AJ42" i="3"/>
  <c r="AJ34" i="3"/>
  <c r="AJ17" i="3"/>
  <c r="AH38" i="3"/>
  <c r="AH20" i="3"/>
  <c r="AJ16" i="3"/>
  <c r="AJ12" i="3"/>
  <c r="AJ32" i="3"/>
  <c r="AJ28" i="3"/>
  <c r="AJ13" i="3"/>
  <c r="AH40" i="3"/>
  <c r="AH41" i="3"/>
  <c r="AH34" i="3"/>
  <c r="AJ20" i="3"/>
  <c r="AJ36" i="3"/>
  <c r="AH15" i="3"/>
  <c r="AH23" i="3"/>
  <c r="KR11" i="3"/>
  <c r="KV29" i="3"/>
  <c r="KV21" i="3"/>
  <c r="KV36" i="3"/>
  <c r="KV17" i="3"/>
  <c r="KV14" i="3"/>
  <c r="KV22" i="3"/>
  <c r="KV31" i="3"/>
  <c r="KV41" i="3"/>
  <c r="KV13" i="3"/>
  <c r="KV18" i="3"/>
  <c r="KV28" i="3"/>
  <c r="KV25" i="3"/>
  <c r="KV23" i="3"/>
  <c r="KV16" i="3"/>
  <c r="KV33" i="3"/>
  <c r="KV19" i="3"/>
  <c r="KV24" i="3"/>
  <c r="KR10" i="3"/>
  <c r="KV15" i="3"/>
  <c r="KV26" i="3"/>
  <c r="KV27" i="3"/>
  <c r="KV12" i="3"/>
  <c r="KV35" i="3"/>
  <c r="KV40" i="3"/>
  <c r="KV34" i="3"/>
  <c r="KV42" i="3"/>
  <c r="KV20" i="3"/>
  <c r="KV32" i="3"/>
  <c r="KV37" i="3"/>
  <c r="OU37" i="3"/>
  <c r="OV35" i="3"/>
  <c r="OU18" i="3"/>
  <c r="OV40" i="3"/>
  <c r="OU15" i="3"/>
  <c r="OU16" i="3"/>
  <c r="OV34" i="3"/>
  <c r="OU29" i="3"/>
  <c r="OV41" i="3"/>
  <c r="OU19" i="3"/>
  <c r="OU28" i="3"/>
  <c r="OV27" i="3"/>
  <c r="OV16" i="3"/>
  <c r="OU25" i="3"/>
  <c r="OV24" i="3"/>
  <c r="OU41" i="3"/>
  <c r="OV28" i="3"/>
  <c r="OV12" i="3"/>
  <c r="OU39" i="3"/>
  <c r="OV30" i="3"/>
  <c r="OV23" i="3"/>
  <c r="OV15" i="3"/>
  <c r="OV14" i="3"/>
  <c r="OV42" i="3"/>
  <c r="OV20" i="3"/>
  <c r="OV31" i="3"/>
  <c r="OV19" i="3"/>
  <c r="OU13" i="3"/>
  <c r="OV21" i="3"/>
  <c r="OV18" i="3"/>
  <c r="OU33" i="3"/>
  <c r="OU31" i="3"/>
  <c r="OV17" i="3"/>
  <c r="OU36" i="3"/>
  <c r="OV32" i="3"/>
  <c r="OU40" i="3"/>
  <c r="OU42" i="3"/>
  <c r="OV26" i="3"/>
  <c r="OU32" i="3"/>
  <c r="OU35" i="3"/>
  <c r="OU20" i="3"/>
  <c r="OV22" i="3"/>
  <c r="OV13" i="3"/>
  <c r="OV25" i="3"/>
  <c r="OU14" i="3"/>
  <c r="OU12" i="3"/>
  <c r="OV33" i="3"/>
  <c r="OU26" i="3"/>
  <c r="OU22" i="3"/>
  <c r="OU30" i="3"/>
  <c r="OU34" i="3"/>
  <c r="OU23" i="3"/>
  <c r="OU24" i="3"/>
  <c r="OV29" i="3"/>
  <c r="OU27" i="3"/>
  <c r="OV36" i="3"/>
  <c r="OV37" i="3"/>
  <c r="OU21" i="3"/>
  <c r="OU38" i="3"/>
  <c r="OV38" i="3"/>
  <c r="OV39" i="3"/>
  <c r="OU17" i="3"/>
  <c r="AHR12" i="3"/>
  <c r="AHR22" i="3"/>
  <c r="AHR35" i="3"/>
  <c r="AHR41" i="3"/>
  <c r="AHR19" i="3"/>
  <c r="AHO11" i="3"/>
  <c r="AHR30" i="3"/>
  <c r="AHR40" i="3"/>
  <c r="AHP13" i="3"/>
  <c r="AHP36" i="3"/>
  <c r="AHP21" i="3"/>
  <c r="AHO10" i="3"/>
  <c r="AHR34" i="3"/>
  <c r="AHR14" i="3"/>
  <c r="AHR33" i="3"/>
  <c r="AHR42" i="3"/>
  <c r="AHR24" i="3"/>
  <c r="AHR29" i="3"/>
  <c r="AHP15" i="3"/>
  <c r="AHP41" i="3"/>
  <c r="AHP32" i="3"/>
  <c r="AHP31" i="3"/>
  <c r="AHP40" i="3"/>
  <c r="AHR16" i="3"/>
  <c r="AHR31" i="3"/>
  <c r="AHR17" i="3"/>
  <c r="AHR21" i="3"/>
  <c r="AHR23" i="3"/>
  <c r="AHR18" i="3"/>
  <c r="AHR25" i="3"/>
  <c r="AHP38" i="3"/>
  <c r="AHP23" i="3"/>
  <c r="AHP18" i="3"/>
  <c r="AHP16" i="3"/>
  <c r="AHP19" i="3"/>
  <c r="AHR28" i="3"/>
  <c r="AHR32" i="3"/>
  <c r="AHP22" i="3"/>
  <c r="AHP37" i="3"/>
  <c r="AHP34" i="3"/>
  <c r="AHP12" i="3"/>
  <c r="AHP24" i="3"/>
  <c r="AHP20" i="3"/>
  <c r="AHR27" i="3"/>
  <c r="AHR13" i="3"/>
  <c r="AHR20" i="3"/>
  <c r="AHP17" i="3"/>
  <c r="AHP42" i="3"/>
  <c r="AHP30" i="3"/>
  <c r="AHP26" i="3"/>
  <c r="AHR36" i="3"/>
  <c r="AHP33" i="3"/>
  <c r="AHP27" i="3"/>
  <c r="AHP29" i="3"/>
  <c r="AHR15" i="3"/>
  <c r="AHR37" i="3"/>
  <c r="AHP35" i="3"/>
  <c r="AHP28" i="3"/>
  <c r="AHP25" i="3"/>
  <c r="AHP39" i="3"/>
  <c r="AHR26" i="3"/>
  <c r="AHP14" i="3"/>
  <c r="HS37" i="3"/>
  <c r="HS19" i="3"/>
  <c r="HS30" i="3"/>
  <c r="HS42" i="3"/>
  <c r="HS16" i="3"/>
  <c r="HS31" i="3"/>
  <c r="HS12" i="3"/>
  <c r="HS35" i="3"/>
  <c r="HS36" i="3"/>
  <c r="HS26" i="3"/>
  <c r="HS20" i="3"/>
  <c r="HS29" i="3"/>
  <c r="HS41" i="3"/>
  <c r="HS17" i="3"/>
  <c r="HS27" i="3"/>
  <c r="HS13" i="3"/>
  <c r="HS32" i="3"/>
  <c r="HS34" i="3"/>
  <c r="HS24" i="3"/>
  <c r="HS14" i="3"/>
  <c r="HS22" i="3"/>
  <c r="HS33" i="3"/>
  <c r="EJ10" i="3"/>
  <c r="FF24" i="3"/>
  <c r="FF36" i="3"/>
  <c r="FF32" i="3"/>
  <c r="FF40" i="3"/>
  <c r="HM37" i="3"/>
  <c r="HM17" i="3"/>
  <c r="HM36" i="3"/>
  <c r="HK10" i="3"/>
  <c r="HM35" i="3"/>
  <c r="HM24" i="3"/>
  <c r="HM34" i="3"/>
  <c r="HM22" i="3"/>
  <c r="HM33" i="3"/>
  <c r="HM21" i="3"/>
  <c r="HM32" i="3"/>
  <c r="HM20" i="3"/>
  <c r="HM31" i="3"/>
  <c r="HM19" i="3"/>
  <c r="HM30" i="3"/>
  <c r="HM13" i="3"/>
  <c r="HM29" i="3"/>
  <c r="HM25" i="3"/>
  <c r="HM28" i="3"/>
  <c r="HM16" i="3"/>
  <c r="HM27" i="3"/>
  <c r="HM15" i="3"/>
  <c r="HM26" i="3"/>
  <c r="HM14" i="3"/>
  <c r="HK11" i="3"/>
  <c r="HM42" i="3"/>
  <c r="HM23" i="3"/>
  <c r="HM18" i="3"/>
  <c r="HM12" i="3"/>
  <c r="HM40" i="3"/>
  <c r="HM41" i="3"/>
  <c r="FF25" i="3"/>
  <c r="FF26" i="3"/>
  <c r="FF28" i="3"/>
  <c r="FF29" i="3"/>
  <c r="FF30" i="3"/>
  <c r="IB20" i="3"/>
  <c r="IB19" i="3"/>
  <c r="GM24" i="3"/>
  <c r="GR24" i="3"/>
  <c r="CD20" i="3"/>
  <c r="CD28" i="3"/>
  <c r="CD30" i="3"/>
  <c r="CD15" i="3"/>
  <c r="CD25" i="3"/>
  <c r="CD33" i="3"/>
  <c r="CD37" i="3"/>
  <c r="CD14" i="3"/>
  <c r="CD32" i="3"/>
  <c r="CD23" i="3"/>
  <c r="CD40" i="3"/>
  <c r="CD17" i="3"/>
  <c r="CD42" i="3"/>
  <c r="CD12" i="3"/>
  <c r="CD18" i="3"/>
  <c r="CD26" i="3"/>
  <c r="CD34" i="3"/>
  <c r="CD41" i="3"/>
  <c r="CD22" i="3"/>
  <c r="CD16" i="3"/>
  <c r="CD13" i="3"/>
  <c r="CD31" i="3"/>
  <c r="CD29" i="3"/>
  <c r="CD36" i="3"/>
  <c r="CD24" i="3"/>
  <c r="CD21" i="3"/>
  <c r="CD27" i="3"/>
  <c r="CD19" i="3"/>
  <c r="CD35" i="3"/>
  <c r="MX39" i="3"/>
  <c r="MW42" i="3"/>
  <c r="MW36" i="3"/>
  <c r="MW33" i="3"/>
  <c r="MW30" i="3"/>
  <c r="MW26" i="3"/>
  <c r="MX29" i="3"/>
  <c r="MW23" i="3"/>
  <c r="MX19" i="3"/>
  <c r="MX34" i="3"/>
  <c r="MX23" i="3"/>
  <c r="MW21" i="3"/>
  <c r="MX16" i="3"/>
  <c r="MW12" i="3"/>
  <c r="MX13" i="3"/>
  <c r="MX40" i="3"/>
  <c r="MW35" i="3"/>
  <c r="MW31" i="3"/>
  <c r="MW27" i="3"/>
  <c r="MX28" i="3"/>
  <c r="MX21" i="3"/>
  <c r="MW17" i="3"/>
  <c r="MX22" i="3"/>
  <c r="MW24" i="3"/>
  <c r="MW13" i="3"/>
  <c r="MX12" i="3"/>
  <c r="MX41" i="3"/>
  <c r="MX35" i="3"/>
  <c r="MW29" i="3"/>
  <c r="MX30" i="3"/>
  <c r="MX20" i="3"/>
  <c r="MX32" i="3"/>
  <c r="MW20" i="3"/>
  <c r="MX18" i="3"/>
  <c r="MW39" i="3"/>
  <c r="MX42" i="3"/>
  <c r="MW34" i="3"/>
  <c r="MX37" i="3"/>
  <c r="MW22" i="3"/>
  <c r="MW25" i="3"/>
  <c r="MX15" i="3"/>
  <c r="MW14" i="3"/>
  <c r="MW41" i="3"/>
  <c r="MW32" i="3"/>
  <c r="MX36" i="3"/>
  <c r="MX25" i="3"/>
  <c r="MW18" i="3"/>
  <c r="MX14" i="3"/>
  <c r="MW28" i="3"/>
  <c r="MX33" i="3"/>
  <c r="MW15" i="3"/>
  <c r="MW37" i="3"/>
  <c r="MX24" i="3"/>
  <c r="MX31" i="3"/>
  <c r="MX17" i="3"/>
  <c r="MW38" i="3"/>
  <c r="MX27" i="3"/>
  <c r="MW19" i="3"/>
  <c r="MW40" i="3"/>
  <c r="MX26" i="3"/>
  <c r="MW16" i="3"/>
  <c r="MX38" i="3"/>
  <c r="VA39" i="3"/>
  <c r="VA14" i="3"/>
  <c r="VA40" i="3"/>
  <c r="UZ23" i="3"/>
  <c r="UZ17" i="3"/>
  <c r="UZ29" i="3"/>
  <c r="VA26" i="3"/>
  <c r="VA27" i="3"/>
  <c r="VA33" i="3"/>
  <c r="UZ37" i="3"/>
  <c r="UZ30" i="3"/>
  <c r="VA41" i="3"/>
  <c r="VA12" i="3"/>
  <c r="UZ19" i="3"/>
  <c r="UZ12" i="3"/>
  <c r="VA24" i="3"/>
  <c r="VA32" i="3"/>
  <c r="UZ14" i="3"/>
  <c r="UZ22" i="3"/>
  <c r="UZ13" i="3"/>
  <c r="UZ31" i="3"/>
  <c r="UZ35" i="3"/>
  <c r="VA37" i="3"/>
  <c r="UZ16" i="3"/>
  <c r="VA22" i="3"/>
  <c r="UZ41" i="3"/>
  <c r="UZ32" i="3"/>
  <c r="UZ21" i="3"/>
  <c r="VA36" i="3"/>
  <c r="VA20" i="3"/>
  <c r="UZ15" i="3"/>
  <c r="VA21" i="3"/>
  <c r="VA23" i="3"/>
  <c r="UZ20" i="3"/>
  <c r="VA30" i="3"/>
  <c r="VA19" i="3"/>
  <c r="UZ26" i="3"/>
  <c r="VA42" i="3"/>
  <c r="UZ18" i="3"/>
  <c r="UZ27" i="3"/>
  <c r="VA13" i="3"/>
  <c r="VA31" i="3"/>
  <c r="VA34" i="3"/>
  <c r="UZ42" i="3"/>
  <c r="UZ40" i="3"/>
  <c r="UZ25" i="3"/>
  <c r="UZ33" i="3"/>
  <c r="UZ36" i="3"/>
  <c r="VA18" i="3"/>
  <c r="VA35" i="3"/>
  <c r="VA15" i="3"/>
  <c r="VA28" i="3"/>
  <c r="UZ28" i="3"/>
  <c r="VA17" i="3"/>
  <c r="VA25" i="3"/>
  <c r="UZ38" i="3"/>
  <c r="UZ34" i="3"/>
  <c r="UZ39" i="3"/>
  <c r="UZ24" i="3"/>
  <c r="VA16" i="3"/>
  <c r="VA29" i="3"/>
  <c r="VA38" i="3"/>
  <c r="LZ13" i="3"/>
  <c r="LZ26" i="3"/>
  <c r="LZ37" i="3"/>
  <c r="LZ35" i="3"/>
  <c r="LZ12" i="3"/>
  <c r="LZ20" i="3"/>
  <c r="LZ29" i="3"/>
  <c r="LV11" i="3"/>
  <c r="LZ16" i="3"/>
  <c r="LZ25" i="3"/>
  <c r="LZ15" i="3"/>
  <c r="LZ34" i="3"/>
  <c r="LZ23" i="3"/>
  <c r="LZ32" i="3"/>
  <c r="LZ19" i="3"/>
  <c r="LZ42" i="3"/>
  <c r="LZ18" i="3"/>
  <c r="LZ28" i="3"/>
  <c r="LZ21" i="3"/>
  <c r="LZ24" i="3"/>
  <c r="LZ17" i="3"/>
  <c r="LZ22" i="3"/>
  <c r="LZ41" i="3"/>
  <c r="LZ27" i="3"/>
  <c r="LV10" i="3"/>
  <c r="LZ33" i="3"/>
  <c r="LZ14" i="3"/>
  <c r="LZ31" i="3"/>
  <c r="LZ40" i="3"/>
  <c r="LZ36" i="3"/>
  <c r="AGY11" i="3"/>
  <c r="AHB12" i="3"/>
  <c r="AGY10" i="3"/>
  <c r="AGZ20" i="3"/>
  <c r="AKQ20" i="3"/>
  <c r="AGZ17" i="3"/>
  <c r="AKQ17" i="3"/>
  <c r="AGZ23" i="3"/>
  <c r="AKQ23" i="3"/>
  <c r="AGZ16" i="3"/>
  <c r="AKQ16" i="3"/>
  <c r="AGZ25" i="3"/>
  <c r="AKQ25" i="3"/>
  <c r="AGZ14" i="3"/>
  <c r="AKQ14" i="3"/>
  <c r="AGZ31" i="3"/>
  <c r="AKQ31" i="3"/>
  <c r="AGZ22" i="3"/>
  <c r="AKQ22" i="3"/>
  <c r="AGZ35" i="3"/>
  <c r="AKQ35" i="3"/>
  <c r="AGZ38" i="3"/>
  <c r="AGZ40" i="3"/>
  <c r="AKQ40" i="3"/>
  <c r="AGZ37" i="3"/>
  <c r="AKQ37" i="3"/>
  <c r="AGZ42" i="3"/>
  <c r="AKQ42" i="3"/>
  <c r="AGZ33" i="3"/>
  <c r="AKQ33" i="3"/>
  <c r="AGZ28" i="3"/>
  <c r="AKQ28" i="3"/>
  <c r="AGZ36" i="3"/>
  <c r="AKQ36" i="3"/>
  <c r="AGZ13" i="3"/>
  <c r="AKQ13" i="3"/>
  <c r="AGZ26" i="3"/>
  <c r="AKQ26" i="3"/>
  <c r="AGZ32" i="3"/>
  <c r="AKQ32" i="3"/>
  <c r="AGZ19" i="3"/>
  <c r="AKQ19" i="3"/>
  <c r="AGZ29" i="3"/>
  <c r="AKQ29" i="3"/>
  <c r="AGZ24" i="3"/>
  <c r="AKQ24" i="3"/>
  <c r="AGZ15" i="3"/>
  <c r="AKQ15" i="3"/>
  <c r="AGZ18" i="3"/>
  <c r="AKQ18" i="3"/>
  <c r="AGZ39" i="3"/>
  <c r="AGZ41" i="3"/>
  <c r="AKQ41" i="3"/>
  <c r="AGZ12" i="3"/>
  <c r="AGZ34" i="3"/>
  <c r="AKQ34" i="3"/>
  <c r="AGZ30" i="3"/>
  <c r="AKQ30" i="3"/>
  <c r="AGZ27" i="3"/>
  <c r="AKQ27" i="3"/>
  <c r="AGZ21" i="3"/>
  <c r="AKQ21" i="3"/>
  <c r="HR16" i="3"/>
  <c r="HR15" i="3"/>
  <c r="HR41" i="3"/>
  <c r="HR19" i="3"/>
  <c r="HR13" i="3"/>
  <c r="HR40" i="3"/>
  <c r="HR21" i="3"/>
  <c r="HR23" i="3"/>
  <c r="HR12" i="3"/>
  <c r="HR14" i="3"/>
  <c r="HR25" i="3"/>
  <c r="HR37" i="3"/>
  <c r="HR42" i="3"/>
  <c r="HR17" i="3"/>
  <c r="HR27" i="3"/>
  <c r="HR30" i="3"/>
  <c r="HR20" i="3"/>
  <c r="FF37" i="3"/>
  <c r="FF33" i="3"/>
  <c r="FF21" i="3"/>
  <c r="HW26" i="3"/>
  <c r="HW21" i="3"/>
  <c r="HW40" i="3"/>
  <c r="HW15" i="3"/>
  <c r="HW31" i="3"/>
  <c r="HW12" i="3"/>
  <c r="HW28" i="3"/>
  <c r="ADH23" i="3"/>
  <c r="ADH32" i="3"/>
  <c r="ADH25" i="3"/>
  <c r="ADH14" i="3"/>
  <c r="ADH33" i="3"/>
  <c r="AGK26" i="3"/>
  <c r="AGJ41" i="3"/>
  <c r="AGJ28" i="3"/>
  <c r="AGK23" i="3"/>
  <c r="AGJ31" i="3"/>
  <c r="AGJ21" i="3"/>
  <c r="AGK31" i="3"/>
  <c r="AGK35" i="3"/>
  <c r="AGK16" i="3"/>
  <c r="AGJ23" i="3"/>
  <c r="AGJ18" i="3"/>
  <c r="AGK40" i="3"/>
  <c r="AGJ30" i="3"/>
  <c r="AGJ17" i="3"/>
  <c r="AGK17" i="3"/>
  <c r="AGK13" i="3"/>
  <c r="AGJ42" i="3"/>
  <c r="AGJ20" i="3"/>
  <c r="AGJ33" i="3"/>
  <c r="AGK36" i="3"/>
  <c r="AGK15" i="3"/>
  <c r="AGK24" i="3"/>
  <c r="AGK42" i="3"/>
  <c r="AGK25" i="3"/>
  <c r="AGJ19" i="3"/>
  <c r="AGK19" i="3"/>
  <c r="AGJ32" i="3"/>
  <c r="AGJ27" i="3"/>
  <c r="AGJ35" i="3"/>
  <c r="AGJ16" i="3"/>
  <c r="AGK32" i="3"/>
  <c r="AGK18" i="3"/>
  <c r="AGK20" i="3"/>
  <c r="AGK27" i="3"/>
  <c r="AGJ36" i="3"/>
  <c r="AGJ26" i="3"/>
  <c r="AGK41" i="3"/>
  <c r="AGJ24" i="3"/>
  <c r="AGK34" i="3"/>
  <c r="AGK37" i="3"/>
  <c r="AGJ25" i="3"/>
  <c r="AGK21" i="3"/>
  <c r="AGK29" i="3"/>
  <c r="AGJ34" i="3"/>
  <c r="AGK14" i="3"/>
  <c r="AGK39" i="3"/>
  <c r="AGJ40" i="3"/>
  <c r="AGJ29" i="3"/>
  <c r="AGJ13" i="3"/>
  <c r="AGK30" i="3"/>
  <c r="AGK33" i="3"/>
  <c r="AGJ39" i="3"/>
  <c r="AGK22" i="3"/>
  <c r="AGK12" i="3"/>
  <c r="AGJ14" i="3"/>
  <c r="AGK28" i="3"/>
  <c r="AGJ12" i="3"/>
  <c r="AGJ37" i="3"/>
  <c r="AGJ38" i="3"/>
  <c r="AGK38" i="3"/>
  <c r="AGJ15" i="3"/>
  <c r="AGJ22" i="3"/>
  <c r="XU31" i="3"/>
  <c r="XU13" i="3"/>
  <c r="XT23" i="3"/>
  <c r="XT15" i="3"/>
  <c r="XT12" i="3"/>
  <c r="XT16" i="3"/>
  <c r="XU19" i="3"/>
  <c r="XT17" i="3"/>
  <c r="XU40" i="3"/>
  <c r="XT18" i="3"/>
  <c r="XU41" i="3"/>
  <c r="XU20" i="3"/>
  <c r="XU22" i="3"/>
  <c r="XU14" i="3"/>
  <c r="XT30" i="3"/>
  <c r="XT21" i="3"/>
  <c r="XU28" i="3"/>
  <c r="XT34" i="3"/>
  <c r="XT37" i="3"/>
  <c r="XU30" i="3"/>
  <c r="XU23" i="3"/>
  <c r="XU34" i="3"/>
  <c r="XT20" i="3"/>
  <c r="XU16" i="3"/>
  <c r="XU37" i="3"/>
  <c r="XT22" i="3"/>
  <c r="XU36" i="3"/>
  <c r="XT19" i="3"/>
  <c r="XU33" i="3"/>
  <c r="XU29" i="3"/>
  <c r="XT32" i="3"/>
  <c r="XT29" i="3"/>
  <c r="XU15" i="3"/>
  <c r="XU24" i="3"/>
  <c r="XT42" i="3"/>
  <c r="XT35" i="3"/>
  <c r="XU25" i="3"/>
  <c r="XT25" i="3"/>
  <c r="XT36" i="3"/>
  <c r="XT31" i="3"/>
  <c r="XT14" i="3"/>
  <c r="XT28" i="3"/>
  <c r="XT13" i="3"/>
  <c r="XU42" i="3"/>
  <c r="XU26" i="3"/>
  <c r="XU35" i="3"/>
  <c r="XT27" i="3"/>
  <c r="XU12" i="3"/>
  <c r="XU18" i="3"/>
  <c r="XT24" i="3"/>
  <c r="XT38" i="3"/>
  <c r="XU27" i="3"/>
  <c r="XT41" i="3"/>
  <c r="XU21" i="3"/>
  <c r="XT33" i="3"/>
  <c r="XT39" i="3"/>
  <c r="XU17" i="3"/>
  <c r="XU39" i="3"/>
  <c r="XT26" i="3"/>
  <c r="XU32" i="3"/>
  <c r="XU38" i="3"/>
  <c r="XT40" i="3"/>
  <c r="AFE35" i="3"/>
  <c r="AFD36" i="3"/>
  <c r="AFE18" i="3"/>
  <c r="AFD41" i="3"/>
  <c r="AFD31" i="3"/>
  <c r="AFD19" i="3"/>
  <c r="AFE21" i="3"/>
  <c r="AFE32" i="3"/>
  <c r="AFD34" i="3"/>
  <c r="AFE27" i="3"/>
  <c r="AFD15" i="3"/>
  <c r="AFE14" i="3"/>
  <c r="AFD23" i="3"/>
  <c r="AFE41" i="3"/>
  <c r="AFE26" i="3"/>
  <c r="AFE12" i="3"/>
  <c r="AFD13" i="3"/>
  <c r="AFD42" i="3"/>
  <c r="AFE24" i="3"/>
  <c r="AFD33" i="3"/>
  <c r="AFE34" i="3"/>
  <c r="AFD26" i="3"/>
  <c r="AFE40" i="3"/>
  <c r="AFD30" i="3"/>
  <c r="AFE22" i="3"/>
  <c r="AFE28" i="3"/>
  <c r="AFD29" i="3"/>
  <c r="AFE29" i="3"/>
  <c r="AFD20" i="3"/>
  <c r="AFD17" i="3"/>
  <c r="AFE23" i="3"/>
  <c r="AFD27" i="3"/>
  <c r="AFD24" i="3"/>
  <c r="AFE15" i="3"/>
  <c r="AFD35" i="3"/>
  <c r="AFD21" i="3"/>
  <c r="AFD28" i="3"/>
  <c r="AFE37" i="3"/>
  <c r="AFE16" i="3"/>
  <c r="AFD39" i="3"/>
  <c r="AFD37" i="3"/>
  <c r="AFD14" i="3"/>
  <c r="AFE42" i="3"/>
  <c r="AFD12" i="3"/>
  <c r="AFE19" i="3"/>
  <c r="AFD32" i="3"/>
  <c r="AFE33" i="3"/>
  <c r="AFE30" i="3"/>
  <c r="AFE17" i="3"/>
  <c r="AFE13" i="3"/>
  <c r="AFD18" i="3"/>
  <c r="AFD40" i="3"/>
  <c r="AFE36" i="3"/>
  <c r="AFD22" i="3"/>
  <c r="AFE38" i="3"/>
  <c r="AFE25" i="3"/>
  <c r="AFE20" i="3"/>
  <c r="AFD25" i="3"/>
  <c r="AFD16" i="3"/>
  <c r="AFD38" i="3"/>
  <c r="AFE31" i="3"/>
  <c r="AFE39" i="3"/>
  <c r="AIW28" i="3"/>
  <c r="AIW15" i="3"/>
  <c r="AIW12" i="3"/>
  <c r="AIW41" i="3"/>
  <c r="AIW19" i="3"/>
  <c r="AIW40" i="3"/>
  <c r="AIW20" i="3"/>
  <c r="AIW33" i="3"/>
  <c r="AIW24" i="3"/>
  <c r="AIW34" i="3"/>
  <c r="AIW36" i="3"/>
  <c r="AIW42" i="3"/>
  <c r="AIW32" i="3"/>
  <c r="AIW18" i="3"/>
  <c r="AIW13" i="3"/>
  <c r="AIW31" i="3"/>
  <c r="AIW22" i="3"/>
  <c r="AIW14" i="3"/>
  <c r="AIW23" i="3"/>
  <c r="AIW37" i="3"/>
  <c r="AIW17" i="3"/>
  <c r="AIW25" i="3"/>
  <c r="AIW16" i="3"/>
  <c r="AIW21" i="3"/>
  <c r="AIW26" i="3"/>
  <c r="AIW35" i="3"/>
  <c r="AIW27" i="3"/>
  <c r="AIW30" i="3"/>
  <c r="AIW29" i="3"/>
  <c r="S29" i="3"/>
  <c r="S14" i="3"/>
  <c r="S20" i="3"/>
  <c r="S13" i="3"/>
  <c r="S30" i="3"/>
  <c r="S23" i="3"/>
  <c r="S27" i="3"/>
  <c r="S33" i="3"/>
  <c r="S12" i="3"/>
  <c r="S36" i="3"/>
  <c r="S22" i="3"/>
  <c r="S15" i="3"/>
  <c r="S19" i="3"/>
  <c r="S21" i="3"/>
  <c r="S42" i="3"/>
  <c r="S37" i="3"/>
  <c r="S24" i="3"/>
  <c r="S16" i="3"/>
  <c r="S35" i="3"/>
  <c r="S34" i="3"/>
  <c r="S18" i="3"/>
  <c r="S41" i="3"/>
  <c r="S32" i="3"/>
  <c r="S28" i="3"/>
  <c r="S40" i="3"/>
  <c r="S26" i="3"/>
  <c r="S31" i="3"/>
  <c r="S17" i="3"/>
  <c r="S25" i="3"/>
  <c r="ABE37" i="3"/>
  <c r="ABE19" i="3"/>
  <c r="ABE22" i="3"/>
  <c r="ABD33" i="3"/>
  <c r="ABE42" i="3"/>
  <c r="ABD13" i="3"/>
  <c r="ABD19" i="3"/>
  <c r="ABD22" i="3"/>
  <c r="ABE39" i="3"/>
  <c r="ABE33" i="3"/>
  <c r="ABD18" i="3"/>
  <c r="ABD24" i="3"/>
  <c r="ABE34" i="3"/>
  <c r="ABD29" i="3"/>
  <c r="ABE24" i="3"/>
  <c r="ABE25" i="3"/>
  <c r="ABE28" i="3"/>
  <c r="ABE14" i="3"/>
  <c r="ABE27" i="3"/>
  <c r="ABD26" i="3"/>
  <c r="ABD25" i="3"/>
  <c r="ABD42" i="3"/>
  <c r="ABD20" i="3"/>
  <c r="ABD41" i="3"/>
  <c r="ABE21" i="3"/>
  <c r="ABD30" i="3"/>
  <c r="ABE16" i="3"/>
  <c r="ABD40" i="3"/>
  <c r="ABE15" i="3"/>
  <c r="ABE13" i="3"/>
  <c r="ABD36" i="3"/>
  <c r="ABD15" i="3"/>
  <c r="ABE30" i="3"/>
  <c r="ABD12" i="3"/>
  <c r="ABD28" i="3"/>
  <c r="ABD21" i="3"/>
  <c r="ABD14" i="3"/>
  <c r="ABD23" i="3"/>
  <c r="ABE26" i="3"/>
  <c r="ABE35" i="3"/>
  <c r="ABD27" i="3"/>
  <c r="ABE36" i="3"/>
  <c r="ABD17" i="3"/>
  <c r="ABE31" i="3"/>
  <c r="ABD35" i="3"/>
  <c r="ABE41" i="3"/>
  <c r="ABE40" i="3"/>
  <c r="ABE20" i="3"/>
  <c r="ABE23" i="3"/>
  <c r="ABE18" i="3"/>
  <c r="ABD39" i="3"/>
  <c r="ABE29" i="3"/>
  <c r="ABE32" i="3"/>
  <c r="ABD37" i="3"/>
  <c r="ABD34" i="3"/>
  <c r="ABE38" i="3"/>
  <c r="ABE12" i="3"/>
  <c r="ABE17" i="3"/>
  <c r="ABD38" i="3"/>
  <c r="ABD31" i="3"/>
  <c r="ABD32" i="3"/>
  <c r="ABD16" i="3"/>
  <c r="ADH15" i="3"/>
  <c r="ADH24" i="3"/>
  <c r="ADH26" i="3"/>
  <c r="ADH31" i="3"/>
  <c r="ADH22" i="3"/>
  <c r="ADH27" i="3"/>
  <c r="GM21" i="3"/>
  <c r="GM13" i="3"/>
  <c r="GR30" i="3"/>
  <c r="HW14" i="3"/>
  <c r="HW17" i="3"/>
  <c r="HW19" i="3"/>
  <c r="HW35" i="3"/>
  <c r="HW16" i="3"/>
  <c r="HW32" i="3"/>
  <c r="ADI13" i="3"/>
  <c r="ADI29" i="3"/>
  <c r="ADI12" i="3"/>
  <c r="ADI26" i="3"/>
  <c r="ADI19" i="3"/>
  <c r="ADI35" i="3"/>
  <c r="ADI28" i="3"/>
  <c r="ADI17" i="3"/>
  <c r="ADI37" i="3"/>
  <c r="ADI22" i="3"/>
  <c r="ADI23" i="3"/>
  <c r="ADI20" i="3"/>
  <c r="ADI40" i="3"/>
  <c r="ADI21" i="3"/>
  <c r="ADI41" i="3"/>
  <c r="ADI30" i="3"/>
  <c r="ADI27" i="3"/>
  <c r="ADI24" i="3"/>
  <c r="ADI14" i="3"/>
  <c r="ADI31" i="3"/>
  <c r="ADI25" i="3"/>
  <c r="ADI15" i="3"/>
  <c r="ADI33" i="3"/>
  <c r="ADI16" i="3"/>
  <c r="ADI18" i="3"/>
  <c r="ADI32" i="3"/>
  <c r="ADI36" i="3"/>
  <c r="ADI34" i="3"/>
  <c r="AIX24" i="3"/>
  <c r="AIV26" i="3"/>
  <c r="AIX36" i="3"/>
  <c r="AIX21" i="3"/>
  <c r="AIX31" i="3"/>
  <c r="AIX20" i="3"/>
  <c r="AIX13" i="3"/>
  <c r="AIX22" i="3"/>
  <c r="AIX29" i="3"/>
  <c r="AIX17" i="3"/>
  <c r="AIX32" i="3"/>
  <c r="AIX18" i="3"/>
  <c r="AIX19" i="3"/>
  <c r="AIX41" i="3"/>
  <c r="AIX34" i="3"/>
  <c r="AIX16" i="3"/>
  <c r="AIX28" i="3"/>
  <c r="AIX26" i="3"/>
  <c r="AIU10" i="3"/>
  <c r="AIX30" i="3"/>
  <c r="AIX40" i="3"/>
  <c r="AIX33" i="3"/>
  <c r="AIX27" i="3"/>
  <c r="AIX42" i="3"/>
  <c r="AIX15" i="3"/>
  <c r="AIU11" i="3"/>
  <c r="AIX25" i="3"/>
  <c r="AIV22" i="3"/>
  <c r="AIV27" i="3"/>
  <c r="AIV12" i="3"/>
  <c r="AIV34" i="3"/>
  <c r="AIV23" i="3"/>
  <c r="AIV13" i="3"/>
  <c r="AIV25" i="3"/>
  <c r="AIX23" i="3"/>
  <c r="AIV38" i="3"/>
  <c r="AIV39" i="3"/>
  <c r="AKW39" i="3"/>
  <c r="AIV32" i="3"/>
  <c r="AIV30" i="3"/>
  <c r="AIV19" i="3"/>
  <c r="AIV20" i="3"/>
  <c r="AIV41" i="3"/>
  <c r="AIV24" i="3"/>
  <c r="AIV40" i="3"/>
  <c r="AIX35" i="3"/>
  <c r="AIX12" i="3"/>
  <c r="AIX37" i="3"/>
  <c r="AIV21" i="3"/>
  <c r="AIV36" i="3"/>
  <c r="AIV17" i="3"/>
  <c r="AIV16" i="3"/>
  <c r="AIV29" i="3"/>
  <c r="AIV15" i="3"/>
  <c r="AIV18" i="3"/>
  <c r="AIV28" i="3"/>
  <c r="AIV37" i="3"/>
  <c r="AIV35" i="3"/>
  <c r="AIV31" i="3"/>
  <c r="AIV14" i="3"/>
  <c r="AIV42" i="3"/>
  <c r="AIX14" i="3"/>
  <c r="AIV33" i="3"/>
  <c r="UR28" i="3"/>
  <c r="US24" i="3"/>
  <c r="UR21" i="3"/>
  <c r="US32" i="3"/>
  <c r="US33" i="3"/>
  <c r="UR20" i="3"/>
  <c r="UR16" i="3"/>
  <c r="US27" i="3"/>
  <c r="UR30" i="3"/>
  <c r="UR24" i="3"/>
  <c r="US17" i="3"/>
  <c r="US25" i="3"/>
  <c r="UR27" i="3"/>
  <c r="US37" i="3"/>
  <c r="US35" i="3"/>
  <c r="UR32" i="3"/>
  <c r="UR15" i="3"/>
  <c r="UR37" i="3"/>
  <c r="US36" i="3"/>
  <c r="US22" i="3"/>
  <c r="UR29" i="3"/>
  <c r="UR22" i="3"/>
  <c r="US28" i="3"/>
  <c r="US12" i="3"/>
  <c r="US41" i="3"/>
  <c r="UR18" i="3"/>
  <c r="US26" i="3"/>
  <c r="UR26" i="3"/>
  <c r="UR19" i="3"/>
  <c r="US40" i="3"/>
  <c r="US19" i="3"/>
  <c r="UR41" i="3"/>
  <c r="UR40" i="3"/>
  <c r="UR35" i="3"/>
  <c r="UR17" i="3"/>
  <c r="US13" i="3"/>
  <c r="UR13" i="3"/>
  <c r="US16" i="3"/>
  <c r="UR12" i="3"/>
  <c r="US29" i="3"/>
  <c r="UR39" i="3"/>
  <c r="UR23" i="3"/>
  <c r="US31" i="3"/>
  <c r="UR34" i="3"/>
  <c r="UR33" i="3"/>
  <c r="US23" i="3"/>
  <c r="US42" i="3"/>
  <c r="US34" i="3"/>
  <c r="US18" i="3"/>
  <c r="UR36" i="3"/>
  <c r="US39" i="3"/>
  <c r="US15" i="3"/>
  <c r="US30" i="3"/>
  <c r="US20" i="3"/>
  <c r="UR14" i="3"/>
  <c r="UR31" i="3"/>
  <c r="UR25" i="3"/>
  <c r="UR38" i="3"/>
  <c r="US38" i="3"/>
  <c r="US14" i="3"/>
  <c r="US21" i="3"/>
  <c r="UR42" i="3"/>
  <c r="T16" i="3"/>
  <c r="T42" i="3"/>
  <c r="T28" i="3"/>
  <c r="T34" i="3"/>
  <c r="T24" i="3"/>
  <c r="T17" i="3"/>
  <c r="T29" i="3"/>
  <c r="T18" i="3"/>
  <c r="T32" i="3"/>
  <c r="T21" i="3"/>
  <c r="T40" i="3"/>
  <c r="T26" i="3"/>
  <c r="T13" i="3"/>
  <c r="T12" i="3"/>
  <c r="R12" i="3"/>
  <c r="T25" i="3"/>
  <c r="T41" i="3"/>
  <c r="T20" i="3"/>
  <c r="Q10" i="3"/>
  <c r="Q11" i="3"/>
  <c r="R32" i="3"/>
  <c r="R27" i="3"/>
  <c r="T22" i="3"/>
  <c r="T14" i="3"/>
  <c r="T35" i="3"/>
  <c r="T36" i="3"/>
  <c r="T19" i="3"/>
  <c r="T27" i="3"/>
  <c r="R38" i="3"/>
  <c r="R25" i="3"/>
  <c r="T30" i="3"/>
  <c r="T31" i="3"/>
  <c r="R40" i="3"/>
  <c r="R16" i="3"/>
  <c r="R42" i="3"/>
  <c r="R35" i="3"/>
  <c r="R15" i="3"/>
  <c r="R21" i="3"/>
  <c r="R28" i="3"/>
  <c r="T15" i="3"/>
  <c r="R29" i="3"/>
  <c r="T37" i="3"/>
  <c r="T23" i="3"/>
  <c r="R19" i="3"/>
  <c r="R18" i="3"/>
  <c r="R13" i="3"/>
  <c r="T33" i="3"/>
  <c r="R20" i="3"/>
  <c r="R37" i="3"/>
  <c r="R41" i="3"/>
  <c r="R36" i="3"/>
  <c r="R22" i="3"/>
  <c r="R31" i="3"/>
  <c r="R14" i="3"/>
  <c r="R39" i="3"/>
  <c r="R23" i="3"/>
  <c r="R17" i="3"/>
  <c r="R26" i="3"/>
  <c r="R30" i="3"/>
  <c r="R24" i="3"/>
  <c r="R34" i="3"/>
  <c r="R33" i="3"/>
  <c r="GD11" i="3"/>
  <c r="GD10" i="3"/>
  <c r="GF18" i="3"/>
  <c r="GF42" i="3"/>
  <c r="GF32" i="3"/>
  <c r="GF19" i="3"/>
  <c r="GF29" i="3"/>
  <c r="GF28" i="3"/>
  <c r="GF15" i="3"/>
  <c r="GF30" i="3"/>
  <c r="GF27" i="3"/>
  <c r="GF31" i="3"/>
  <c r="GF37" i="3"/>
  <c r="GF25" i="3"/>
  <c r="GF35" i="3"/>
  <c r="GF40" i="3"/>
  <c r="GF33" i="3"/>
  <c r="GF26" i="3"/>
  <c r="GF21" i="3"/>
  <c r="GF13" i="3"/>
  <c r="GF17" i="3"/>
  <c r="GF20" i="3"/>
  <c r="GF22" i="3"/>
  <c r="GF36" i="3"/>
  <c r="GF34" i="3"/>
  <c r="GF16" i="3"/>
  <c r="GF24" i="3"/>
  <c r="GF41" i="3"/>
  <c r="GF12" i="3"/>
  <c r="GF23" i="3"/>
  <c r="GF14" i="3"/>
  <c r="ADH30" i="3"/>
  <c r="ADH40" i="3"/>
  <c r="ADH36" i="3"/>
  <c r="ADH12" i="3"/>
  <c r="ADH35" i="3"/>
  <c r="GM14" i="3"/>
  <c r="GR28" i="3"/>
  <c r="GR23" i="3"/>
  <c r="GR13" i="3"/>
  <c r="GR20" i="3"/>
  <c r="GR32" i="3"/>
  <c r="GR21" i="3"/>
  <c r="GR42" i="3"/>
  <c r="GR12" i="3"/>
  <c r="GR37" i="3"/>
  <c r="GR36" i="3"/>
  <c r="GR18" i="3"/>
  <c r="GR29" i="3"/>
  <c r="GR31" i="3"/>
  <c r="GR27" i="3"/>
  <c r="GR41" i="3"/>
  <c r="GR19" i="3"/>
  <c r="GR40" i="3"/>
  <c r="GR35" i="3"/>
  <c r="GR15" i="3"/>
  <c r="GR14" i="3"/>
  <c r="GR33" i="3"/>
  <c r="GR16" i="3"/>
  <c r="GR25" i="3"/>
  <c r="GR22" i="3"/>
  <c r="LD11" i="3"/>
  <c r="HW22" i="3"/>
  <c r="HW25" i="3"/>
  <c r="HW23" i="3"/>
  <c r="HW41" i="3"/>
  <c r="HW20" i="3"/>
  <c r="AAH16" i="3"/>
  <c r="AAH40" i="3"/>
  <c r="AAH26" i="3"/>
  <c r="AAH34" i="3"/>
  <c r="AAH15" i="3"/>
  <c r="AAH23" i="3"/>
  <c r="AAH42" i="3"/>
  <c r="AAH22" i="3"/>
  <c r="AAH21" i="3"/>
  <c r="AAH20" i="3"/>
  <c r="AAH37" i="3"/>
  <c r="AAH18" i="3"/>
  <c r="AAH19" i="3"/>
  <c r="AAH31" i="3"/>
  <c r="AAH28" i="3"/>
  <c r="AAH32" i="3"/>
  <c r="AAH24" i="3"/>
  <c r="AAH27" i="3"/>
  <c r="AAH25" i="3"/>
  <c r="AAH13" i="3"/>
  <c r="AAH12" i="3"/>
  <c r="AAH36" i="3"/>
  <c r="AAH41" i="3"/>
  <c r="AAE11" i="3"/>
  <c r="AAE10" i="3"/>
  <c r="AAH30" i="3"/>
  <c r="AAF42" i="3"/>
  <c r="AAF38" i="3"/>
  <c r="AAF24" i="3"/>
  <c r="AAF16" i="3"/>
  <c r="AAF19" i="3"/>
  <c r="AAF28" i="3"/>
  <c r="AAF21" i="3"/>
  <c r="AAF17" i="3"/>
  <c r="AAF13" i="3"/>
  <c r="AAF26" i="3"/>
  <c r="AAF35" i="3"/>
  <c r="AAH29" i="3"/>
  <c r="AAH33" i="3"/>
  <c r="AAH14" i="3"/>
  <c r="AAF41" i="3"/>
  <c r="AAF40" i="3"/>
  <c r="AAH35" i="3"/>
  <c r="AAF23" i="3"/>
  <c r="AAF18" i="3"/>
  <c r="AAF20" i="3"/>
  <c r="AAF39" i="3"/>
  <c r="AAF27" i="3"/>
  <c r="AAF15" i="3"/>
  <c r="AAF36" i="3"/>
  <c r="AAF22" i="3"/>
  <c r="AAH17" i="3"/>
  <c r="AAF29" i="3"/>
  <c r="AAF34" i="3"/>
  <c r="AAF14" i="3"/>
  <c r="AAF32" i="3"/>
  <c r="AAF33" i="3"/>
  <c r="AAF30" i="3"/>
  <c r="AAF25" i="3"/>
  <c r="AAF37" i="3"/>
  <c r="AAF31" i="3"/>
  <c r="AAF12" i="3"/>
  <c r="DK20" i="3"/>
  <c r="DK40" i="3"/>
  <c r="DK27" i="3"/>
  <c r="DK29" i="3"/>
  <c r="DK14" i="3"/>
  <c r="DK25" i="3"/>
  <c r="DK12" i="3"/>
  <c r="DK24" i="3"/>
  <c r="DK31" i="3"/>
  <c r="DK42" i="3"/>
  <c r="DK32" i="3"/>
  <c r="DK17" i="3"/>
  <c r="DK15" i="3"/>
  <c r="DK22" i="3"/>
  <c r="DK36" i="3"/>
  <c r="DK19" i="3"/>
  <c r="DK21" i="3"/>
  <c r="DK18" i="3"/>
  <c r="DK35" i="3"/>
  <c r="DK16" i="3"/>
  <c r="DK41" i="3"/>
  <c r="DK13" i="3"/>
  <c r="DK23" i="3"/>
  <c r="DK26" i="3"/>
  <c r="DK30" i="3"/>
  <c r="DK33" i="3"/>
  <c r="DK34" i="3"/>
  <c r="DK37" i="3"/>
  <c r="DK28" i="3"/>
  <c r="YT27" i="3"/>
  <c r="YT19" i="3"/>
  <c r="YT23" i="3"/>
  <c r="YT31" i="3"/>
  <c r="YT14" i="3"/>
  <c r="YT16" i="3"/>
  <c r="YT29" i="3"/>
  <c r="YT12" i="3"/>
  <c r="YT24" i="3"/>
  <c r="YT41" i="3"/>
  <c r="YT35" i="3"/>
  <c r="YT40" i="3"/>
  <c r="YT21" i="3"/>
  <c r="YT28" i="3"/>
  <c r="YT22" i="3"/>
  <c r="YT30" i="3"/>
  <c r="YT37" i="3"/>
  <c r="YR40" i="3"/>
  <c r="YQ10" i="3"/>
  <c r="YT25" i="3"/>
  <c r="YR32" i="3"/>
  <c r="YT13" i="3"/>
  <c r="YT17" i="3"/>
  <c r="YR30" i="3"/>
  <c r="YT26" i="3"/>
  <c r="YT33" i="3"/>
  <c r="YT15" i="3"/>
  <c r="YT34" i="3"/>
  <c r="YR39" i="3"/>
  <c r="YR15" i="3"/>
  <c r="YR23" i="3"/>
  <c r="YR27" i="3"/>
  <c r="YR42" i="3"/>
  <c r="YR36" i="3"/>
  <c r="YR21" i="3"/>
  <c r="YR13" i="3"/>
  <c r="YR18" i="3"/>
  <c r="YT32" i="3"/>
  <c r="YT36" i="3"/>
  <c r="YT20" i="3"/>
  <c r="YR19" i="3"/>
  <c r="YR20" i="3"/>
  <c r="YR16" i="3"/>
  <c r="YR28" i="3"/>
  <c r="YR24" i="3"/>
  <c r="YR31" i="3"/>
  <c r="YR17" i="3"/>
  <c r="YR35" i="3"/>
  <c r="YR14" i="3"/>
  <c r="YT42" i="3"/>
  <c r="YT18" i="3"/>
  <c r="YR12" i="3"/>
  <c r="YR25" i="3"/>
  <c r="YR34" i="3"/>
  <c r="YR37" i="3"/>
  <c r="YQ11" i="3"/>
  <c r="YR22" i="3"/>
  <c r="YR41" i="3"/>
  <c r="YR33" i="3"/>
  <c r="YR29" i="3"/>
  <c r="YR38" i="3"/>
  <c r="YR26" i="3"/>
  <c r="ADH41" i="3"/>
  <c r="ADH20" i="3"/>
  <c r="ADH37" i="3"/>
  <c r="ADH16" i="3"/>
  <c r="ADH34" i="3"/>
  <c r="ADH29" i="3"/>
  <c r="ADH28" i="3"/>
  <c r="ADH19" i="3"/>
  <c r="GM35" i="3"/>
  <c r="GM33" i="3"/>
  <c r="GM41" i="3"/>
  <c r="GM20" i="3"/>
  <c r="GM19" i="3"/>
  <c r="GM23" i="3"/>
  <c r="GM18" i="3"/>
  <c r="GM34" i="3"/>
  <c r="GM32" i="3"/>
  <c r="GM25" i="3"/>
  <c r="GM36" i="3"/>
  <c r="GM17" i="3"/>
  <c r="GM16" i="3"/>
  <c r="GM27" i="3"/>
  <c r="GM15" i="3"/>
  <c r="GM26" i="3"/>
  <c r="GM31" i="3"/>
  <c r="GM40" i="3"/>
  <c r="GM37" i="3"/>
  <c r="GM30" i="3"/>
  <c r="GM12" i="3"/>
  <c r="GM42" i="3"/>
  <c r="GM29" i="3"/>
  <c r="GM28" i="3"/>
  <c r="GR26" i="3"/>
  <c r="GR34" i="3"/>
  <c r="DR11" i="3"/>
  <c r="EG15" i="3"/>
  <c r="EG18" i="3"/>
  <c r="HW29" i="3"/>
  <c r="HW13" i="3"/>
  <c r="HX29" i="3"/>
  <c r="HX28" i="3"/>
  <c r="HX13" i="3"/>
  <c r="HX35" i="3"/>
  <c r="HX22" i="3"/>
  <c r="HX12" i="3"/>
  <c r="HX23" i="3"/>
  <c r="HX24" i="3"/>
  <c r="HW34" i="3"/>
  <c r="HX18" i="3"/>
  <c r="HX36" i="3"/>
  <c r="HX26" i="3"/>
  <c r="HX27" i="3"/>
  <c r="HX14" i="3"/>
  <c r="HX32" i="3"/>
  <c r="HX16" i="3"/>
  <c r="HX40" i="3"/>
  <c r="HX19" i="3"/>
  <c r="HX15" i="3"/>
  <c r="HW18" i="3"/>
  <c r="HX25" i="3"/>
  <c r="HX31" i="3"/>
  <c r="HX37" i="3"/>
  <c r="HX17" i="3"/>
  <c r="HX20" i="3"/>
  <c r="HX21" i="3"/>
  <c r="HX41" i="3"/>
  <c r="HX33" i="3"/>
  <c r="HX30" i="3"/>
  <c r="HX34" i="3"/>
  <c r="L25" i="3"/>
  <c r="L33" i="3"/>
  <c r="L17" i="3"/>
  <c r="L13" i="3"/>
  <c r="I10" i="3"/>
  <c r="L18" i="3"/>
  <c r="L14" i="3"/>
  <c r="L15" i="3"/>
  <c r="L40" i="3"/>
  <c r="L26" i="3"/>
  <c r="L42" i="3"/>
  <c r="L24" i="3"/>
  <c r="L23" i="3"/>
  <c r="L28" i="3"/>
  <c r="L27" i="3"/>
  <c r="L36" i="3"/>
  <c r="L19" i="3"/>
  <c r="L34" i="3"/>
  <c r="J38" i="3"/>
  <c r="L12" i="3"/>
  <c r="L30" i="3"/>
  <c r="L35" i="3"/>
  <c r="L31" i="3"/>
  <c r="L20" i="3"/>
  <c r="L22" i="3"/>
  <c r="L21" i="3"/>
  <c r="L37" i="3"/>
  <c r="J39" i="3"/>
  <c r="L29" i="3"/>
  <c r="L41" i="3"/>
  <c r="L32" i="3"/>
  <c r="J40" i="3"/>
  <c r="J13" i="3"/>
  <c r="J26" i="3"/>
  <c r="J30" i="3"/>
  <c r="J15" i="3"/>
  <c r="J21" i="3"/>
  <c r="J34" i="3"/>
  <c r="J36" i="3"/>
  <c r="I11" i="3"/>
  <c r="L16" i="3"/>
  <c r="J12" i="3"/>
  <c r="J42" i="3"/>
  <c r="J41" i="3"/>
  <c r="J14" i="3"/>
  <c r="J31" i="3"/>
  <c r="J29" i="3"/>
  <c r="J18" i="3"/>
  <c r="J27" i="3"/>
  <c r="J20" i="3"/>
  <c r="J17" i="3"/>
  <c r="J16" i="3"/>
  <c r="J32" i="3"/>
  <c r="J19" i="3"/>
  <c r="J35" i="3"/>
  <c r="J23" i="3"/>
  <c r="J33" i="3"/>
  <c r="J28" i="3"/>
  <c r="J25" i="3"/>
  <c r="J24" i="3"/>
  <c r="J37" i="3"/>
  <c r="J22" i="3"/>
  <c r="HW37" i="3"/>
  <c r="HW30" i="3"/>
  <c r="HW33" i="3"/>
  <c r="HW27" i="3"/>
  <c r="HW24" i="3"/>
  <c r="AAG15" i="3"/>
  <c r="AAG23" i="3"/>
  <c r="AAG21" i="3"/>
  <c r="AAG42" i="3"/>
  <c r="AAG16" i="3"/>
  <c r="AAG17" i="3"/>
  <c r="AAG22" i="3"/>
  <c r="AAG25" i="3"/>
  <c r="AAG24" i="3"/>
  <c r="AAG26" i="3"/>
  <c r="AAG27" i="3"/>
  <c r="AAG14" i="3"/>
  <c r="AAG30" i="3"/>
  <c r="AAG29" i="3"/>
  <c r="AAG31" i="3"/>
  <c r="AAG20" i="3"/>
  <c r="AAG12" i="3"/>
  <c r="AAG41" i="3"/>
  <c r="AAG28" i="3"/>
  <c r="AAG32" i="3"/>
  <c r="AAG37" i="3"/>
  <c r="AAG36" i="3"/>
  <c r="AAG18" i="3"/>
  <c r="AAG13" i="3"/>
  <c r="AAG34" i="3"/>
  <c r="AAG40" i="3"/>
  <c r="AAG35" i="3"/>
  <c r="AAG19" i="3"/>
  <c r="AAG33" i="3"/>
  <c r="DL24" i="3"/>
  <c r="DL42" i="3"/>
  <c r="DL32" i="3"/>
  <c r="DL37" i="3"/>
  <c r="DL22" i="3"/>
  <c r="DL15" i="3"/>
  <c r="DL21" i="3"/>
  <c r="DL27" i="3"/>
  <c r="DL28" i="3"/>
  <c r="DI10" i="3"/>
  <c r="DL35" i="3"/>
  <c r="DL12" i="3"/>
  <c r="DL14" i="3"/>
  <c r="DL29" i="3"/>
  <c r="DL34" i="3"/>
  <c r="DL41" i="3"/>
  <c r="DL13" i="3"/>
  <c r="DL31" i="3"/>
  <c r="DL36" i="3"/>
  <c r="DL20" i="3"/>
  <c r="DL30" i="3"/>
  <c r="DI11" i="3"/>
  <c r="DL25" i="3"/>
  <c r="DJ20" i="3"/>
  <c r="DJ18" i="3"/>
  <c r="DJ25" i="3"/>
  <c r="DJ35" i="3"/>
  <c r="DL16" i="3"/>
  <c r="DJ39" i="3"/>
  <c r="DL19" i="3"/>
  <c r="DL40" i="3"/>
  <c r="DL26" i="3"/>
  <c r="DJ14" i="3"/>
  <c r="DJ16" i="3"/>
  <c r="DJ17" i="3"/>
  <c r="DJ41" i="3"/>
  <c r="DJ36" i="3"/>
  <c r="DJ33" i="3"/>
  <c r="DL18" i="3"/>
  <c r="DL33" i="3"/>
  <c r="DJ38" i="3"/>
  <c r="DJ12" i="3"/>
  <c r="DJ32" i="3"/>
  <c r="DJ27" i="3"/>
  <c r="DJ23" i="3"/>
  <c r="DJ22" i="3"/>
  <c r="DJ24" i="3"/>
  <c r="DJ30" i="3"/>
  <c r="DJ42" i="3"/>
  <c r="DL17" i="3"/>
  <c r="DL23" i="3"/>
  <c r="DJ29" i="3"/>
  <c r="DJ13" i="3"/>
  <c r="DJ21" i="3"/>
  <c r="DJ19" i="3"/>
  <c r="DJ26" i="3"/>
  <c r="DJ34" i="3"/>
  <c r="DJ40" i="3"/>
  <c r="DJ37" i="3"/>
  <c r="DJ31" i="3"/>
  <c r="DJ15" i="3"/>
  <c r="DJ28" i="3"/>
  <c r="YS24" i="3"/>
  <c r="YS35" i="3"/>
  <c r="YS42" i="3"/>
  <c r="YS22" i="3"/>
  <c r="YS15" i="3"/>
  <c r="YS12" i="3"/>
  <c r="YS23" i="3"/>
  <c r="YS28" i="3"/>
  <c r="YS19" i="3"/>
  <c r="YS21" i="3"/>
  <c r="YS27" i="3"/>
  <c r="YS41" i="3"/>
  <c r="YS18" i="3"/>
  <c r="YS32" i="3"/>
  <c r="YS29" i="3"/>
  <c r="YS31" i="3"/>
  <c r="YS26" i="3"/>
  <c r="YS34" i="3"/>
  <c r="YS37" i="3"/>
  <c r="YS14" i="3"/>
  <c r="YS20" i="3"/>
  <c r="YS13" i="3"/>
  <c r="YS25" i="3"/>
  <c r="YS33" i="3"/>
  <c r="YS17" i="3"/>
  <c r="YS16" i="3"/>
  <c r="YS36" i="3"/>
  <c r="YS30" i="3"/>
  <c r="YS40" i="3"/>
  <c r="ADH21" i="3"/>
  <c r="ADH17" i="3"/>
  <c r="ADH18" i="3"/>
  <c r="ADH13" i="3"/>
  <c r="GM22" i="3"/>
  <c r="GR17" i="3"/>
  <c r="LD10" i="3"/>
  <c r="EG36" i="3"/>
  <c r="AIT42" i="3"/>
  <c r="EV13" i="3"/>
  <c r="EG34" i="3"/>
  <c r="EV41" i="3"/>
  <c r="EQ41" i="3"/>
  <c r="EQ40" i="3"/>
  <c r="EQ42" i="3"/>
  <c r="GC29" i="3"/>
  <c r="EO43" i="3"/>
  <c r="AIZ43" i="3"/>
  <c r="EL42" i="3"/>
  <c r="TP43" i="3"/>
  <c r="AIT20" i="3"/>
  <c r="GX44" i="3"/>
  <c r="AKZ14" i="3"/>
  <c r="AKZ12" i="3"/>
  <c r="AKZ13" i="3"/>
  <c r="AKZ29" i="3"/>
  <c r="AKZ34" i="3"/>
  <c r="AKZ36" i="3"/>
  <c r="AKZ42" i="3"/>
  <c r="ALA14" i="3"/>
  <c r="ALA36" i="3"/>
  <c r="EL29" i="3"/>
  <c r="EV29" i="3"/>
  <c r="EG17" i="3"/>
  <c r="EG26" i="3"/>
  <c r="EG24" i="3"/>
  <c r="EV32" i="3"/>
  <c r="EQ18" i="3"/>
  <c r="EQ19" i="3"/>
  <c r="GC25" i="3"/>
  <c r="GC22" i="3"/>
  <c r="EE43" i="3"/>
  <c r="GT44" i="3"/>
  <c r="AT44" i="3"/>
  <c r="EO44" i="3"/>
  <c r="EG25" i="3"/>
  <c r="EG23" i="3"/>
  <c r="EQ24" i="3"/>
  <c r="EE44" i="3"/>
  <c r="GC13" i="3"/>
  <c r="GC35" i="3"/>
  <c r="EQ31" i="3"/>
  <c r="EQ27" i="3"/>
  <c r="GC21" i="3"/>
  <c r="GA43" i="3"/>
  <c r="GC12" i="3"/>
  <c r="EG35" i="3"/>
  <c r="EG20" i="3"/>
  <c r="EG37" i="3"/>
  <c r="EG42" i="3"/>
  <c r="EQ28" i="3"/>
  <c r="EQ20" i="3"/>
  <c r="EQ22" i="3"/>
  <c r="EQ30" i="3"/>
  <c r="GC14" i="3"/>
  <c r="GC27" i="3"/>
  <c r="AX44" i="3"/>
  <c r="GA44" i="3"/>
  <c r="N44" i="3"/>
  <c r="BN44" i="3"/>
  <c r="GA10" i="3"/>
  <c r="AIT40" i="3"/>
  <c r="AD43" i="3"/>
  <c r="AIT37" i="3"/>
  <c r="CP44" i="3"/>
  <c r="TP44" i="3"/>
  <c r="ALA41" i="3"/>
  <c r="EJ44" i="3"/>
  <c r="EL40" i="3"/>
  <c r="EV15" i="3"/>
  <c r="EV16" i="3"/>
  <c r="EV22" i="3"/>
  <c r="EV14" i="3"/>
  <c r="BJ43" i="3"/>
  <c r="ALA29" i="3"/>
  <c r="EV35" i="3"/>
  <c r="EG30" i="3"/>
  <c r="EG12" i="3"/>
  <c r="EQ16" i="3"/>
  <c r="EQ29" i="3"/>
  <c r="EQ32" i="3"/>
  <c r="EG13" i="3"/>
  <c r="EQ25" i="3"/>
  <c r="EQ23" i="3"/>
  <c r="EQ26" i="3"/>
  <c r="EQ17" i="3"/>
  <c r="GC36" i="3"/>
  <c r="GC15" i="3"/>
  <c r="AIT17" i="3"/>
  <c r="ALA34" i="3"/>
  <c r="AIT19" i="3"/>
  <c r="EL36" i="3"/>
  <c r="EL21" i="3"/>
  <c r="EL25" i="3"/>
  <c r="EV24" i="3"/>
  <c r="EV26" i="3"/>
  <c r="AHL43" i="3"/>
  <c r="EL20" i="3"/>
  <c r="EV33" i="3"/>
  <c r="BJ44" i="3"/>
  <c r="EG27" i="3"/>
  <c r="EV40" i="3"/>
  <c r="EQ37" i="3"/>
  <c r="EG40" i="3"/>
  <c r="EQ14" i="3"/>
  <c r="EQ12" i="3"/>
  <c r="GC41" i="3"/>
  <c r="EG32" i="3"/>
  <c r="AKW38" i="3"/>
  <c r="EQ13" i="3"/>
  <c r="EQ36" i="3"/>
  <c r="GC19" i="3"/>
  <c r="GC23" i="3"/>
  <c r="DV43" i="3"/>
  <c r="EV42" i="3"/>
  <c r="EL15" i="3"/>
  <c r="EL31" i="3"/>
  <c r="EL37" i="3"/>
  <c r="AIT18" i="3"/>
  <c r="EL17" i="3"/>
  <c r="AJX44" i="3"/>
  <c r="AIT15" i="3"/>
  <c r="EV12" i="3"/>
  <c r="AIT24" i="3"/>
  <c r="EL27" i="3"/>
  <c r="EJ43" i="3"/>
  <c r="AHL44" i="3"/>
  <c r="AIT26" i="3"/>
  <c r="EV37" i="3"/>
  <c r="EL12" i="3"/>
  <c r="AIT14" i="3"/>
  <c r="EV21" i="3"/>
  <c r="EV36" i="3"/>
  <c r="EL35" i="3"/>
  <c r="AJX43" i="3"/>
  <c r="EL16" i="3"/>
  <c r="EV31" i="3"/>
  <c r="EV18" i="3"/>
  <c r="EV19" i="3"/>
  <c r="EV27" i="3"/>
  <c r="EL26" i="3"/>
  <c r="EL33" i="3"/>
  <c r="AIT13" i="3"/>
  <c r="EV23" i="3"/>
  <c r="EV28" i="3"/>
  <c r="AIT16" i="3"/>
  <c r="EL19" i="3"/>
  <c r="EL23" i="3"/>
  <c r="AIZ44" i="3"/>
  <c r="MC11" i="3"/>
  <c r="AIT32" i="3"/>
  <c r="EV25" i="3"/>
  <c r="AIT29" i="3"/>
  <c r="AIT41" i="3"/>
  <c r="AIT23" i="3"/>
  <c r="EV30" i="3"/>
  <c r="EV34" i="3"/>
  <c r="AIT25" i="3"/>
  <c r="EL32" i="3"/>
  <c r="EL30" i="3"/>
  <c r="EL28" i="3"/>
  <c r="EL22" i="3"/>
  <c r="ET43" i="3"/>
  <c r="ADF35" i="3"/>
  <c r="AIT28" i="3"/>
  <c r="AIT27" i="3"/>
  <c r="EL24" i="3"/>
  <c r="ET44" i="3"/>
  <c r="AIT33" i="3"/>
  <c r="EV17" i="3"/>
  <c r="AIT22" i="3"/>
  <c r="EL14" i="3"/>
  <c r="EL34" i="3"/>
  <c r="GX43" i="3"/>
  <c r="ADF34" i="3"/>
  <c r="AIT34" i="3"/>
  <c r="AIT12" i="3"/>
  <c r="AIT30" i="3"/>
  <c r="EL18" i="3"/>
  <c r="ADF17" i="3"/>
  <c r="ADF22" i="3"/>
  <c r="ADF40" i="3"/>
  <c r="ADF26" i="3"/>
  <c r="ADF33" i="3"/>
  <c r="ADF13" i="3"/>
  <c r="ADF25" i="3"/>
  <c r="ADF27" i="3"/>
  <c r="ADF21" i="3"/>
  <c r="ADD43" i="3"/>
  <c r="ADF16" i="3"/>
  <c r="ADF42" i="3"/>
  <c r="ADF41" i="3"/>
  <c r="ADD44" i="3"/>
  <c r="ADF39" i="3"/>
  <c r="ADF12" i="3"/>
  <c r="ADF38" i="3"/>
  <c r="ADF37" i="3"/>
  <c r="ADF36" i="3"/>
  <c r="ADF31" i="3"/>
  <c r="ADF30" i="3"/>
  <c r="ADF29" i="3"/>
  <c r="ADF32" i="3"/>
  <c r="ADF28" i="3"/>
  <c r="ADF23" i="3"/>
  <c r="ADF24" i="3"/>
  <c r="ADF19" i="3"/>
  <c r="ADF18" i="3"/>
  <c r="ADF20" i="3"/>
  <c r="ADF15" i="3"/>
  <c r="ADF14" i="3"/>
  <c r="AKI35" i="3"/>
  <c r="AKI30" i="3"/>
  <c r="AKI26" i="3"/>
  <c r="AKI31" i="3"/>
  <c r="AKI14" i="3"/>
  <c r="AKI33" i="3"/>
  <c r="AKI13" i="3"/>
  <c r="AKI23" i="3"/>
  <c r="AKI15" i="3"/>
  <c r="AKI32" i="3"/>
  <c r="AKI24" i="3"/>
  <c r="AHD11" i="3"/>
  <c r="AKI40" i="3"/>
  <c r="AKI36" i="3"/>
  <c r="AKI39" i="3"/>
  <c r="AKI42" i="3"/>
  <c r="AKI20" i="3"/>
  <c r="AKI21" i="3"/>
  <c r="AKI27" i="3"/>
  <c r="AKW32" i="3"/>
  <c r="AKI17" i="3"/>
  <c r="AKI12" i="3"/>
  <c r="AKI37" i="3"/>
  <c r="AKI34" i="3"/>
  <c r="AKI16" i="3"/>
  <c r="AKI29" i="3"/>
  <c r="AKI19" i="3"/>
  <c r="AKI18" i="3"/>
  <c r="AKI25" i="3"/>
  <c r="AKI22" i="3"/>
  <c r="AKI28" i="3"/>
  <c r="AKI38" i="3"/>
  <c r="AKI41" i="3"/>
  <c r="AKW21" i="3"/>
  <c r="AKT42" i="3"/>
  <c r="AKT38" i="3"/>
  <c r="AKW35" i="3"/>
  <c r="AKW15" i="3"/>
  <c r="AKW36" i="3"/>
  <c r="AKW20" i="3"/>
  <c r="AKW13" i="3"/>
  <c r="AKW27" i="3"/>
  <c r="FQ10" i="3"/>
  <c r="AKW23" i="3"/>
  <c r="AKW30" i="3"/>
  <c r="AKW37" i="3"/>
  <c r="AKE38" i="3"/>
  <c r="AKW28" i="3"/>
  <c r="AKW24" i="3"/>
  <c r="AKT33" i="3"/>
  <c r="AKT30" i="3"/>
  <c r="FS37" i="3"/>
  <c r="AKT14" i="3"/>
  <c r="AKT31" i="3"/>
  <c r="AKT36" i="3"/>
  <c r="FS31" i="3"/>
  <c r="FS32" i="3"/>
  <c r="FS40" i="3"/>
  <c r="FS28" i="3"/>
  <c r="AKW31" i="3"/>
  <c r="AKW17" i="3"/>
  <c r="AKW26" i="3"/>
  <c r="HT30" i="3"/>
  <c r="HT41" i="3"/>
  <c r="AKT35" i="3"/>
  <c r="ALA28" i="3"/>
  <c r="AKT34" i="3"/>
  <c r="FS41" i="3"/>
  <c r="FS21" i="3"/>
  <c r="AKT17" i="3"/>
  <c r="AKT19" i="3"/>
  <c r="AKT40" i="3"/>
  <c r="ID30" i="3"/>
  <c r="HT15" i="3"/>
  <c r="AH43" i="3"/>
  <c r="BF43" i="3"/>
  <c r="FS34" i="3"/>
  <c r="FS42" i="3"/>
  <c r="FS15" i="3"/>
  <c r="FS27" i="3"/>
  <c r="ALA40" i="3"/>
  <c r="AKT39" i="3"/>
  <c r="BV43" i="3"/>
  <c r="FQ11" i="3"/>
  <c r="FS19" i="3"/>
  <c r="FS23" i="3"/>
  <c r="FS16" i="3"/>
  <c r="FS18" i="3"/>
  <c r="AKE39" i="3"/>
  <c r="AKK36" i="3"/>
  <c r="FS14" i="3"/>
  <c r="ADH44" i="3"/>
  <c r="HW44" i="3"/>
  <c r="HW43" i="3"/>
  <c r="HM44" i="3"/>
  <c r="HM43" i="3"/>
  <c r="VH44" i="3"/>
  <c r="CT44" i="3"/>
  <c r="AHD44" i="3"/>
  <c r="AHD43" i="3"/>
  <c r="FS17" i="3"/>
  <c r="BV44" i="3"/>
  <c r="FS22" i="3"/>
  <c r="FS12" i="3"/>
  <c r="CT43" i="3"/>
  <c r="J44" i="3"/>
  <c r="J43" i="3"/>
  <c r="AKW12" i="3"/>
  <c r="AIV44" i="3"/>
  <c r="CD44" i="3"/>
  <c r="AHP44" i="3"/>
  <c r="IB44" i="3"/>
  <c r="IB43" i="3"/>
  <c r="BF44" i="3"/>
  <c r="Z44" i="3"/>
  <c r="Z43" i="3"/>
  <c r="FS13" i="3"/>
  <c r="FQ43" i="3"/>
  <c r="YR44" i="3"/>
  <c r="AAF44" i="3"/>
  <c r="GF44" i="3"/>
  <c r="GF43" i="3"/>
  <c r="R44" i="3"/>
  <c r="HR44" i="3"/>
  <c r="HR43" i="3"/>
  <c r="DF44" i="3"/>
  <c r="DF43" i="3"/>
  <c r="FS29" i="3"/>
  <c r="AH44" i="3"/>
  <c r="FS33" i="3"/>
  <c r="FS36" i="3"/>
  <c r="AHP43" i="3"/>
  <c r="YR43" i="3"/>
  <c r="FS35" i="3"/>
  <c r="AAF43" i="3"/>
  <c r="FQ44" i="3"/>
  <c r="DJ44" i="3"/>
  <c r="AKQ12" i="3"/>
  <c r="AKR26" i="3"/>
  <c r="AGZ44" i="3"/>
  <c r="AGZ43" i="3"/>
  <c r="EY44" i="3"/>
  <c r="EY43" i="3"/>
  <c r="DJ43" i="3"/>
  <c r="FS30" i="3"/>
  <c r="FS20" i="3"/>
  <c r="CD43" i="3"/>
  <c r="AIV43" i="3"/>
  <c r="FS25" i="3"/>
  <c r="FS26" i="3"/>
  <c r="VH43" i="3"/>
  <c r="ADH43" i="3"/>
  <c r="R43" i="3"/>
  <c r="FS24" i="3"/>
  <c r="AKW14" i="3"/>
  <c r="AKT25" i="3"/>
  <c r="AKT20" i="3"/>
  <c r="AKT37" i="3"/>
  <c r="AKT15" i="3"/>
  <c r="AKE30" i="3"/>
  <c r="HT24" i="3"/>
  <c r="AKT13" i="3"/>
  <c r="FA16" i="3"/>
  <c r="FA21" i="3"/>
  <c r="AKW33" i="3"/>
  <c r="AKW41" i="3"/>
  <c r="HT40" i="3"/>
  <c r="HO24" i="3"/>
  <c r="AKT29" i="3"/>
  <c r="ID22" i="3"/>
  <c r="AKE13" i="3"/>
  <c r="AKE42" i="3"/>
  <c r="AKE18" i="3"/>
  <c r="FA42" i="3"/>
  <c r="ID15" i="3"/>
  <c r="ALA13" i="3"/>
  <c r="FA37" i="3"/>
  <c r="FA17" i="3"/>
  <c r="FA35" i="3"/>
  <c r="AKE21" i="3"/>
  <c r="AKE33" i="3"/>
  <c r="AKE25" i="3"/>
  <c r="AKW42" i="3"/>
  <c r="AKW29" i="3"/>
  <c r="AKW19" i="3"/>
  <c r="AKW22" i="3"/>
  <c r="AKK38" i="3"/>
  <c r="ALA12" i="3"/>
  <c r="AKT28" i="3"/>
  <c r="AKT26" i="3"/>
  <c r="AKT24" i="3"/>
  <c r="AKT22" i="3"/>
  <c r="AKT16" i="3"/>
  <c r="FA32" i="3"/>
  <c r="HT17" i="3"/>
  <c r="AKE15" i="3"/>
  <c r="AKE14" i="3"/>
  <c r="AKK22" i="3"/>
  <c r="AKK42" i="3"/>
  <c r="ID34" i="3"/>
  <c r="HO34" i="3"/>
  <c r="AKT27" i="3"/>
  <c r="AKT18" i="3"/>
  <c r="FA33" i="3"/>
  <c r="FA31" i="3"/>
  <c r="FA20" i="3"/>
  <c r="FA34" i="3"/>
  <c r="FA12" i="3"/>
  <c r="FA18" i="3"/>
  <c r="AKE29" i="3"/>
  <c r="AKT23" i="3"/>
  <c r="AKT41" i="3"/>
  <c r="FA24" i="3"/>
  <c r="FA26" i="3"/>
  <c r="FA15" i="3"/>
  <c r="FA25" i="3"/>
  <c r="FA28" i="3"/>
  <c r="FA29" i="3"/>
  <c r="FA30" i="3"/>
  <c r="GH34" i="3"/>
  <c r="HO42" i="3"/>
  <c r="HO15" i="3"/>
  <c r="HO25" i="3"/>
  <c r="AKT12" i="3"/>
  <c r="ID35" i="3"/>
  <c r="BF10" i="3"/>
  <c r="BV10" i="3"/>
  <c r="Z11" i="3"/>
  <c r="AHD10" i="3"/>
  <c r="AKE34" i="3"/>
  <c r="AKE23" i="3"/>
  <c r="AKE36" i="3"/>
  <c r="GH32" i="3"/>
  <c r="GH27" i="3"/>
  <c r="HT33" i="3"/>
  <c r="ID20" i="3"/>
  <c r="HO35" i="3"/>
  <c r="ID40" i="3"/>
  <c r="FA27" i="3"/>
  <c r="EY10" i="3"/>
  <c r="FA22" i="3"/>
  <c r="FA19" i="3"/>
  <c r="FA14" i="3"/>
  <c r="EY11" i="3"/>
  <c r="BF11" i="3"/>
  <c r="CT10" i="3"/>
  <c r="AKE27" i="3"/>
  <c r="HY27" i="3"/>
  <c r="ID23" i="3"/>
  <c r="AKW34" i="3"/>
  <c r="HT37" i="3"/>
  <c r="HT23" i="3"/>
  <c r="HT31" i="3"/>
  <c r="AKK39" i="3"/>
  <c r="AKE26" i="3"/>
  <c r="HO21" i="3"/>
  <c r="HO13" i="3"/>
  <c r="FA13" i="3"/>
  <c r="KO11" i="3"/>
  <c r="Z10" i="3"/>
  <c r="AKE35" i="3"/>
  <c r="HO41" i="3"/>
  <c r="HO14" i="3"/>
  <c r="HO23" i="3"/>
  <c r="HO26" i="3"/>
  <c r="HO28" i="3"/>
  <c r="HO30" i="3"/>
  <c r="HO32" i="3"/>
  <c r="HO36" i="3"/>
  <c r="FA41" i="3"/>
  <c r="FA40" i="3"/>
  <c r="FA36" i="3"/>
  <c r="FA23" i="3"/>
  <c r="KO10" i="3"/>
  <c r="BV11" i="3"/>
  <c r="CT11" i="3"/>
  <c r="HO29" i="3"/>
  <c r="HO12" i="3"/>
  <c r="KT11" i="3"/>
  <c r="HT36" i="3"/>
  <c r="HT16" i="3"/>
  <c r="AKE31" i="3"/>
  <c r="AKE41" i="3"/>
  <c r="ID14" i="3"/>
  <c r="HT35" i="3"/>
  <c r="GH25" i="3"/>
  <c r="AKK16" i="3"/>
  <c r="AKK30" i="3"/>
  <c r="ID41" i="3"/>
  <c r="AKW40" i="3"/>
  <c r="ID33" i="3"/>
  <c r="HT26" i="3"/>
  <c r="ID12" i="3"/>
  <c r="ID16" i="3"/>
  <c r="ID18" i="3"/>
  <c r="AGZ11" i="3"/>
  <c r="LX10" i="3"/>
  <c r="HO20" i="3"/>
  <c r="HO18" i="3"/>
  <c r="HO17" i="3"/>
  <c r="HO27" i="3"/>
  <c r="HO19" i="3"/>
  <c r="AKT21" i="3"/>
  <c r="AH10" i="3"/>
  <c r="GH14" i="3"/>
  <c r="GH22" i="3"/>
  <c r="AKK29" i="3"/>
  <c r="AKN39" i="3"/>
  <c r="AHP10" i="3"/>
  <c r="VH10" i="3"/>
  <c r="HT14" i="3"/>
  <c r="HT12" i="3"/>
  <c r="HT42" i="3"/>
  <c r="ID27" i="3"/>
  <c r="AKE20" i="3"/>
  <c r="AKK17" i="3"/>
  <c r="AKK20" i="3"/>
  <c r="ID26" i="3"/>
  <c r="AKK32" i="3"/>
  <c r="AKK27" i="3"/>
  <c r="HT22" i="3"/>
  <c r="HT27" i="3"/>
  <c r="HT19" i="3"/>
  <c r="HT13" i="3"/>
  <c r="HT18" i="3"/>
  <c r="ID36" i="3"/>
  <c r="AKE37" i="3"/>
  <c r="AKE19" i="3"/>
  <c r="AKE24" i="3"/>
  <c r="AKE32" i="3"/>
  <c r="AKE17" i="3"/>
  <c r="ID25" i="3"/>
  <c r="AKK15" i="3"/>
  <c r="ID19" i="3"/>
  <c r="ID37" i="3"/>
  <c r="GH28" i="3"/>
  <c r="GH17" i="3"/>
  <c r="AKK33" i="3"/>
  <c r="GH37" i="3"/>
  <c r="HT34" i="3"/>
  <c r="AKN16" i="3"/>
  <c r="ID28" i="3"/>
  <c r="AKW16" i="3"/>
  <c r="ID17" i="3"/>
  <c r="HT28" i="3"/>
  <c r="ID31" i="3"/>
  <c r="ID29" i="3"/>
  <c r="LX11" i="3"/>
  <c r="HO40" i="3"/>
  <c r="HO33" i="3"/>
  <c r="HM11" i="3"/>
  <c r="AHP11" i="3"/>
  <c r="KT10" i="3"/>
  <c r="ID13" i="3"/>
  <c r="AKN13" i="3"/>
  <c r="AGZ10" i="3"/>
  <c r="HT20" i="3"/>
  <c r="HT32" i="3"/>
  <c r="HT21" i="3"/>
  <c r="HT25" i="3"/>
  <c r="AKE28" i="3"/>
  <c r="AKE40" i="3"/>
  <c r="AKE22" i="3"/>
  <c r="AKE12" i="3"/>
  <c r="AKE16" i="3"/>
  <c r="ID24" i="3"/>
  <c r="AKK19" i="3"/>
  <c r="AKK28" i="3"/>
  <c r="HT29" i="3"/>
  <c r="ID32" i="3"/>
  <c r="ID21" i="3"/>
  <c r="AKK31" i="3"/>
  <c r="AKW18" i="3"/>
  <c r="AKW25" i="3"/>
  <c r="HO37" i="3"/>
  <c r="HO16" i="3"/>
  <c r="HO31" i="3"/>
  <c r="HO22" i="3"/>
  <c r="HM10" i="3"/>
  <c r="AKT32" i="3"/>
  <c r="AH11" i="3"/>
  <c r="VH11" i="3"/>
  <c r="IB10" i="3"/>
  <c r="HY24" i="3"/>
  <c r="HY37" i="3"/>
  <c r="C25" i="3"/>
  <c r="AKB25" i="3"/>
  <c r="AKB35" i="3"/>
  <c r="C35" i="3"/>
  <c r="C17" i="3"/>
  <c r="AKB17" i="3"/>
  <c r="C29" i="3"/>
  <c r="AKB29" i="3"/>
  <c r="AKB42" i="3"/>
  <c r="C42" i="3"/>
  <c r="C36" i="3"/>
  <c r="AKB36" i="3"/>
  <c r="C30" i="3"/>
  <c r="AKB30" i="3"/>
  <c r="C38" i="3"/>
  <c r="AKB38" i="3"/>
  <c r="YR11" i="3"/>
  <c r="AAF11" i="3"/>
  <c r="HY25" i="3"/>
  <c r="AKK37" i="3"/>
  <c r="GH33" i="3"/>
  <c r="GH29" i="3"/>
  <c r="AKK23" i="3"/>
  <c r="GH16" i="3"/>
  <c r="GH31" i="3"/>
  <c r="GH12" i="3"/>
  <c r="AKK13" i="3"/>
  <c r="AKK40" i="3"/>
  <c r="AKN31" i="3"/>
  <c r="AKN34" i="3"/>
  <c r="AKN41" i="3"/>
  <c r="AKN26" i="3"/>
  <c r="AKN32" i="3"/>
  <c r="HY19" i="3"/>
  <c r="HY15" i="3"/>
  <c r="DJ11" i="3"/>
  <c r="DJ10" i="3"/>
  <c r="AKB22" i="3"/>
  <c r="C22" i="3"/>
  <c r="C28" i="3"/>
  <c r="AKB28" i="3"/>
  <c r="AKB19" i="3"/>
  <c r="C19" i="3"/>
  <c r="AKB20" i="3"/>
  <c r="C20" i="3"/>
  <c r="C31" i="3"/>
  <c r="AKB31" i="3"/>
  <c r="AKB12" i="3"/>
  <c r="C12" i="3"/>
  <c r="C34" i="3"/>
  <c r="AKB34" i="3"/>
  <c r="AKB26" i="3"/>
  <c r="C26" i="3"/>
  <c r="HY34" i="3"/>
  <c r="YR10" i="3"/>
  <c r="HY20" i="3"/>
  <c r="HY22" i="3"/>
  <c r="AKK12" i="3"/>
  <c r="GH42" i="3"/>
  <c r="GH21" i="3"/>
  <c r="GH20" i="3"/>
  <c r="GH23" i="3"/>
  <c r="AKK21" i="3"/>
  <c r="AKK35" i="3"/>
  <c r="AKK18" i="3"/>
  <c r="R11" i="3"/>
  <c r="AKN14" i="3"/>
  <c r="AKN12" i="3"/>
  <c r="AKN17" i="3"/>
  <c r="AKN21" i="3"/>
  <c r="AIV10" i="3"/>
  <c r="HY32" i="3"/>
  <c r="HY17" i="3"/>
  <c r="HY28" i="3"/>
  <c r="HY40" i="3"/>
  <c r="HY33" i="3"/>
  <c r="C37" i="3"/>
  <c r="AKB37" i="3"/>
  <c r="C33" i="3"/>
  <c r="AKB33" i="3"/>
  <c r="AKB32" i="3"/>
  <c r="C32" i="3"/>
  <c r="C27" i="3"/>
  <c r="AKB27" i="3"/>
  <c r="AKB14" i="3"/>
  <c r="C14" i="3"/>
  <c r="C21" i="3"/>
  <c r="AKB21" i="3"/>
  <c r="AKB13" i="3"/>
  <c r="C13" i="3"/>
  <c r="J10" i="3"/>
  <c r="HY18" i="3"/>
  <c r="HY13" i="3"/>
  <c r="HY41" i="3"/>
  <c r="AKK41" i="3"/>
  <c r="AKK14" i="3"/>
  <c r="GH19" i="3"/>
  <c r="GH18" i="3"/>
  <c r="GH13" i="3"/>
  <c r="AKK24" i="3"/>
  <c r="GH35" i="3"/>
  <c r="GH24" i="3"/>
  <c r="AKK26" i="3"/>
  <c r="AKK25" i="3"/>
  <c r="GF10" i="3"/>
  <c r="R10" i="3"/>
  <c r="AKN42" i="3"/>
  <c r="AKN38" i="3"/>
  <c r="AKN36" i="3"/>
  <c r="AKN23" i="3"/>
  <c r="AKN35" i="3"/>
  <c r="AKN18" i="3"/>
  <c r="AKN22" i="3"/>
  <c r="AKN37" i="3"/>
  <c r="AKN24" i="3"/>
  <c r="AKN20" i="3"/>
  <c r="AIV11" i="3"/>
  <c r="HY16" i="3"/>
  <c r="HY14" i="3"/>
  <c r="HY12" i="3"/>
  <c r="HY21" i="3"/>
  <c r="HY30" i="3"/>
  <c r="C24" i="3"/>
  <c r="AKB24" i="3"/>
  <c r="C23" i="3"/>
  <c r="AKB23" i="3"/>
  <c r="C16" i="3"/>
  <c r="AKB16" i="3"/>
  <c r="C18" i="3"/>
  <c r="AKB18" i="3"/>
  <c r="C41" i="3"/>
  <c r="AKB41" i="3"/>
  <c r="J11" i="3"/>
  <c r="AKB15" i="3"/>
  <c r="C15" i="3"/>
  <c r="C40" i="3"/>
  <c r="AKB40" i="3"/>
  <c r="C39" i="3"/>
  <c r="AKB39" i="3"/>
  <c r="HY29" i="3"/>
  <c r="AAF10" i="3"/>
  <c r="HY23" i="3"/>
  <c r="GH26" i="3"/>
  <c r="GH41" i="3"/>
  <c r="GH30" i="3"/>
  <c r="GH15" i="3"/>
  <c r="GH40" i="3"/>
  <c r="GH36" i="3"/>
  <c r="AKK34" i="3"/>
  <c r="GF11" i="3"/>
  <c r="AKN25" i="3"/>
  <c r="AKN33" i="3"/>
  <c r="AKN40" i="3"/>
  <c r="AKN19" i="3"/>
  <c r="AKN29" i="3"/>
  <c r="AKN15" i="3"/>
  <c r="AKN27" i="3"/>
  <c r="AKN30" i="3"/>
  <c r="AKN28" i="3"/>
  <c r="HY35" i="3"/>
  <c r="HY31" i="3"/>
  <c r="HY26" i="3"/>
  <c r="HY36" i="3"/>
  <c r="ALA16" i="3"/>
  <c r="ALA35" i="3"/>
  <c r="ALA19" i="3"/>
  <c r="ALA23" i="3"/>
  <c r="ALA37" i="3"/>
  <c r="ALA17" i="3"/>
  <c r="ALA30" i="3"/>
  <c r="ALA21" i="3"/>
  <c r="ALA25" i="3"/>
  <c r="ALA18" i="3"/>
  <c r="ALA42" i="3"/>
  <c r="ALA20" i="3"/>
  <c r="ALA39" i="3"/>
  <c r="ALA32" i="3"/>
  <c r="ALA15" i="3"/>
  <c r="ALA24" i="3"/>
  <c r="ALA22" i="3"/>
  <c r="ALA27" i="3"/>
  <c r="ALA31" i="3"/>
  <c r="ALA38" i="3"/>
  <c r="ALA26" i="3"/>
  <c r="ALA33" i="3"/>
  <c r="AKR21" i="3"/>
  <c r="AKR27" i="3"/>
  <c r="AKR37" i="3"/>
  <c r="AKR17" i="3"/>
  <c r="AKR30" i="3"/>
  <c r="AKR24" i="3"/>
  <c r="AKR31" i="3"/>
  <c r="AKR19" i="3"/>
  <c r="AKR42" i="3"/>
  <c r="AKX31" i="3"/>
  <c r="AKU32" i="3"/>
  <c r="AKX30" i="3"/>
  <c r="AKU25" i="3"/>
  <c r="AKU33" i="3"/>
  <c r="AKR16" i="3"/>
  <c r="AKR40" i="3"/>
  <c r="AKR32" i="3"/>
  <c r="AKR34" i="3"/>
  <c r="AKR25" i="3"/>
  <c r="AKR33" i="3"/>
  <c r="AKR12" i="3"/>
  <c r="AKR20" i="3"/>
  <c r="AKR35" i="3"/>
  <c r="AKR36" i="3"/>
  <c r="AKR29" i="3"/>
  <c r="AKR14" i="3"/>
  <c r="AKR13" i="3"/>
  <c r="AKR41" i="3"/>
  <c r="AKR15" i="3"/>
  <c r="AKR22" i="3"/>
  <c r="AKR28" i="3"/>
  <c r="AKR18" i="3"/>
  <c r="AKR23" i="3"/>
  <c r="AKX18" i="3"/>
  <c r="AKF36" i="3"/>
  <c r="AKU23" i="3"/>
  <c r="AKU14" i="3"/>
  <c r="AKU13" i="3"/>
  <c r="AKF38" i="3"/>
  <c r="AKX12" i="3"/>
  <c r="AKX26" i="3"/>
  <c r="AKX37" i="3"/>
  <c r="AKX20" i="3"/>
  <c r="AKU35" i="3"/>
  <c r="AKU31" i="3"/>
  <c r="AKX36" i="3"/>
  <c r="AKU36" i="3"/>
  <c r="AKX41" i="3"/>
  <c r="AKF39" i="3"/>
  <c r="AKU26" i="3"/>
  <c r="AKX39" i="3"/>
  <c r="AKU20" i="3"/>
  <c r="AKX34" i="3"/>
  <c r="AKU41" i="3"/>
  <c r="AKU15" i="3"/>
  <c r="AKF23" i="3"/>
  <c r="AKU18" i="3"/>
  <c r="AKX16" i="3"/>
  <c r="AKF25" i="3"/>
  <c r="AKX14" i="3"/>
  <c r="AKX13" i="3"/>
  <c r="AKX28" i="3"/>
  <c r="AKF30" i="3"/>
  <c r="AKF35" i="3"/>
  <c r="AKL39" i="3"/>
  <c r="AKF24" i="3"/>
  <c r="AKF17" i="3"/>
  <c r="AKF20" i="3"/>
  <c r="AKF31" i="3"/>
  <c r="AKX22" i="3"/>
  <c r="AKF27" i="3"/>
  <c r="AKU12" i="3"/>
  <c r="AKX33" i="3"/>
  <c r="AKU24" i="3"/>
  <c r="AKL42" i="3"/>
  <c r="AKU42" i="3"/>
  <c r="AKL20" i="3"/>
  <c r="AKX27" i="3"/>
  <c r="AKU21" i="3"/>
  <c r="AKX38" i="3"/>
  <c r="AKX42" i="3"/>
  <c r="AKU19" i="3"/>
  <c r="AKX19" i="3"/>
  <c r="AKX35" i="3"/>
  <c r="AKX21" i="3"/>
  <c r="AKF18" i="3"/>
  <c r="AKF42" i="3"/>
  <c r="AKF15" i="3"/>
  <c r="AKX25" i="3"/>
  <c r="AKF16" i="3"/>
  <c r="AKF12" i="3"/>
  <c r="AKF28" i="3"/>
  <c r="AKX40" i="3"/>
  <c r="AKF41" i="3"/>
  <c r="AKF29" i="3"/>
  <c r="AKF40" i="3"/>
  <c r="AKU28" i="3"/>
  <c r="AKU38" i="3"/>
  <c r="AKU34" i="3"/>
  <c r="AKF32" i="3"/>
  <c r="AKF37" i="3"/>
  <c r="AKF21" i="3"/>
  <c r="AKX24" i="3"/>
  <c r="AKF13" i="3"/>
  <c r="AKU40" i="3"/>
  <c r="AKU29" i="3"/>
  <c r="AKX15" i="3"/>
  <c r="AKU16" i="3"/>
  <c r="AKX17" i="3"/>
  <c r="AKF26" i="3"/>
  <c r="AKU37" i="3"/>
  <c r="AKU39" i="3"/>
  <c r="AKU22" i="3"/>
  <c r="AKX32" i="3"/>
  <c r="AKU17" i="3"/>
  <c r="AKX29" i="3"/>
  <c r="AKX23" i="3"/>
  <c r="AKU30" i="3"/>
  <c r="AKF14" i="3"/>
  <c r="AKF34" i="3"/>
  <c r="AKF19" i="3"/>
  <c r="AKF33" i="3"/>
  <c r="AKF22" i="3"/>
  <c r="AKU27" i="3"/>
  <c r="AKO27" i="3"/>
  <c r="AKL34" i="3"/>
  <c r="AKC40" i="3"/>
  <c r="AKC18" i="3"/>
  <c r="AKC23" i="3"/>
  <c r="AKO24" i="3"/>
  <c r="AKO35" i="3"/>
  <c r="AKO42" i="3"/>
  <c r="AKL25" i="3"/>
  <c r="AKL24" i="3"/>
  <c r="AKL41" i="3"/>
  <c r="AKC21" i="3"/>
  <c r="AKC27" i="3"/>
  <c r="AKC33" i="3"/>
  <c r="AKL38" i="3"/>
  <c r="AKO12" i="3"/>
  <c r="AKL21" i="3"/>
  <c r="D34" i="3"/>
  <c r="D31" i="3"/>
  <c r="AKC19" i="3"/>
  <c r="AKC22" i="3"/>
  <c r="AKO32" i="3"/>
  <c r="AKO31" i="3"/>
  <c r="D38" i="3"/>
  <c r="D36" i="3"/>
  <c r="D29" i="3"/>
  <c r="AKC35" i="3"/>
  <c r="AKL33" i="3"/>
  <c r="AKO16" i="3"/>
  <c r="AKL30" i="3"/>
  <c r="AKO40" i="3"/>
  <c r="AKO15" i="3"/>
  <c r="AKO33" i="3"/>
  <c r="D40" i="3"/>
  <c r="D18" i="3"/>
  <c r="D23" i="3"/>
  <c r="AKO37" i="3"/>
  <c r="AKO23" i="3"/>
  <c r="AKL26" i="3"/>
  <c r="D21" i="3"/>
  <c r="D27" i="3"/>
  <c r="D33" i="3"/>
  <c r="AKO14" i="3"/>
  <c r="AKL12" i="3"/>
  <c r="AKL28" i="3"/>
  <c r="D26" i="3"/>
  <c r="D12" i="3"/>
  <c r="D20" i="3"/>
  <c r="AKC28" i="3"/>
  <c r="AKO26" i="3"/>
  <c r="AKL37" i="3"/>
  <c r="AKC30" i="3"/>
  <c r="D42" i="3"/>
  <c r="AKC17" i="3"/>
  <c r="AKC25" i="3"/>
  <c r="AKO13" i="3"/>
  <c r="AKL29" i="3"/>
  <c r="AKL31" i="3"/>
  <c r="AKO29" i="3"/>
  <c r="AKC39" i="3"/>
  <c r="D15" i="3"/>
  <c r="AKC41" i="3"/>
  <c r="AKC16" i="3"/>
  <c r="AKC24" i="3"/>
  <c r="AKO22" i="3"/>
  <c r="AKO36" i="3"/>
  <c r="AKL14" i="3"/>
  <c r="D13" i="3"/>
  <c r="D14" i="3"/>
  <c r="D32" i="3"/>
  <c r="AKC37" i="3"/>
  <c r="AKO21" i="3"/>
  <c r="AKL18" i="3"/>
  <c r="AKC26" i="3"/>
  <c r="AKC12" i="3"/>
  <c r="AKC20" i="3"/>
  <c r="D28" i="3"/>
  <c r="AKO41" i="3"/>
  <c r="AKL40" i="3"/>
  <c r="D30" i="3"/>
  <c r="AKC42" i="3"/>
  <c r="D17" i="3"/>
  <c r="D25" i="3"/>
  <c r="AKL32" i="3"/>
  <c r="AKL16" i="3"/>
  <c r="AKL17" i="3"/>
  <c r="AKL15" i="3"/>
  <c r="AKO28" i="3"/>
  <c r="AKO25" i="3"/>
  <c r="AKO30" i="3"/>
  <c r="AKO19" i="3"/>
  <c r="D39" i="3"/>
  <c r="AKC15" i="3"/>
  <c r="D41" i="3"/>
  <c r="D16" i="3"/>
  <c r="D24" i="3"/>
  <c r="AKL36" i="3"/>
  <c r="AKO20" i="3"/>
  <c r="AKO18" i="3"/>
  <c r="AKO38" i="3"/>
  <c r="AKC13" i="3"/>
  <c r="AKC14" i="3"/>
  <c r="AKC32" i="3"/>
  <c r="D37" i="3"/>
  <c r="AKO17" i="3"/>
  <c r="AKL35" i="3"/>
  <c r="AKC34" i="3"/>
  <c r="AKC31" i="3"/>
  <c r="D19" i="3"/>
  <c r="D22" i="3"/>
  <c r="AKL27" i="3"/>
  <c r="AKO34" i="3"/>
  <c r="AKL13" i="3"/>
  <c r="AKL23" i="3"/>
  <c r="AKC38" i="3"/>
  <c r="AKC36" i="3"/>
  <c r="AKC29" i="3"/>
  <c r="D35" i="3"/>
  <c r="AKO39" i="3"/>
  <c r="AKL19" i="3"/>
  <c r="AKL22" i="3"/>
</calcChain>
</file>

<file path=xl/comments1.xml><?xml version="1.0" encoding="utf-8"?>
<comments xmlns="http://schemas.openxmlformats.org/spreadsheetml/2006/main">
  <authors>
    <author>作者</author>
  </authors>
  <commentList>
    <comment ref="I442" authorId="0">
      <text>
        <r>
          <rPr>
            <sz val="9"/>
            <color indexed="81"/>
            <rFont val="宋体"/>
            <family val="3"/>
            <charset val="134"/>
            <b/>
          </rPr>
          <t xml:space="preserve">大会战要求，建议作为挑战值</t>
        </r>
      </text>
    </comment>
    <comment ref="E474" authorId="0">
      <text>
        <r>
          <rPr>
            <sz val="9"/>
            <color indexed="81"/>
            <rFont val="宋体"/>
            <family val="3"/>
            <charset val="134"/>
            <b/>
          </rPr>
          <t xml:space="preserve">作者:</t>
        </r>
        <r>
          <rPr>
            <sz val="9"/>
            <color indexed="81"/>
            <rFont val="宋体"/>
            <family val="3"/>
            <charset val="134"/>
          </rPr>
          <t xml:space="preserve">
19年不进行众测</t>
        </r>
      </text>
    </comment>
  </commentList>
</comments>
</file>

<file path=xl/sharedStrings.xml><?xml version="1.0" encoding="utf-8"?>
<sst xmlns="http://schemas.openxmlformats.org/spreadsheetml/2006/main" count="10559" uniqueCount="2335">
  <si>
    <t xml:space="preserve">四轮驱动</t>
    <phoneticPr fontId="9" type="noConversion"/>
  </si>
  <si>
    <t xml:space="preserve">相关处室意见</t>
    <phoneticPr fontId="9" type="noConversion"/>
  </si>
  <si>
    <t xml:space="preserve">建议</t>
    <phoneticPr fontId="8" type="noConversion"/>
  </si>
  <si>
    <t xml:space="preserve">客户感知</t>
  </si>
  <si>
    <t xml:space="preserve">统一认证</t>
  </si>
  <si>
    <t xml:space="preserve">139邮箱</t>
  </si>
  <si>
    <t xml:space="preserve">四轮驱动</t>
    <phoneticPr fontId="17" type="noConversion"/>
  </si>
  <si>
    <t xml:space="preserve">得分</t>
    <phoneticPr fontId="17" type="noConversion"/>
  </si>
  <si>
    <t xml:space="preserve">有效总分</t>
    <phoneticPr fontId="8" type="noConversion"/>
  </si>
  <si>
    <t xml:space="preserve">排名</t>
    <phoneticPr fontId="8" type="noConversion"/>
  </si>
  <si>
    <t xml:space="preserve">挑战值</t>
    <phoneticPr fontId="17" type="noConversion"/>
  </si>
  <si>
    <t xml:space="preserve">省份</t>
  </si>
  <si>
    <t xml:space="preserve">总分</t>
  </si>
  <si>
    <t xml:space="preserve">排名</t>
  </si>
  <si>
    <t xml:space="preserve">最优</t>
    <phoneticPr fontId="8" type="noConversion"/>
  </si>
  <si>
    <t xml:space="preserve">最差</t>
    <phoneticPr fontId="8" type="noConversion"/>
  </si>
  <si>
    <t xml:space="preserve">安徽</t>
  </si>
  <si>
    <t xml:space="preserve">北京</t>
  </si>
  <si>
    <t xml:space="preserve">福建</t>
  </si>
  <si>
    <t xml:space="preserve">甘肃</t>
  </si>
  <si>
    <t xml:space="preserve">广东</t>
  </si>
  <si>
    <t xml:space="preserve">广西</t>
  </si>
  <si>
    <t xml:space="preserve">贵州</t>
  </si>
  <si>
    <t xml:space="preserve">海南</t>
  </si>
  <si>
    <t xml:space="preserve">河北</t>
  </si>
  <si>
    <t xml:space="preserve">河南</t>
  </si>
  <si>
    <t xml:space="preserve">黑龙江</t>
  </si>
  <si>
    <t xml:space="preserve">湖北</t>
  </si>
  <si>
    <t xml:space="preserve">湖南</t>
  </si>
  <si>
    <t xml:space="preserve">吉林</t>
  </si>
  <si>
    <t xml:space="preserve">江苏</t>
  </si>
  <si>
    <t xml:space="preserve">江西</t>
  </si>
  <si>
    <t xml:space="preserve">辽宁</t>
  </si>
  <si>
    <t xml:space="preserve">内蒙古</t>
  </si>
  <si>
    <t xml:space="preserve">宁夏</t>
  </si>
  <si>
    <t xml:space="preserve">青海</t>
  </si>
  <si>
    <t xml:space="preserve">山东</t>
  </si>
  <si>
    <t xml:space="preserve">山西</t>
  </si>
  <si>
    <t xml:space="preserve">陕西</t>
  </si>
  <si>
    <t xml:space="preserve">上海</t>
  </si>
  <si>
    <t xml:space="preserve">四川</t>
  </si>
  <si>
    <t xml:space="preserve">天津</t>
  </si>
  <si>
    <t xml:space="preserve">西藏</t>
  </si>
  <si>
    <t xml:space="preserve">新疆</t>
  </si>
  <si>
    <t xml:space="preserve">云南</t>
  </si>
  <si>
    <t xml:space="preserve">浙江</t>
  </si>
  <si>
    <t xml:space="preserve">重庆</t>
  </si>
  <si>
    <t xml:space="preserve">移动业务NEI</t>
    <phoneticPr fontId="8" type="noConversion"/>
  </si>
  <si>
    <t xml:space="preserve">移动</t>
    <phoneticPr fontId="8" type="noConversion"/>
  </si>
  <si>
    <t xml:space="preserve">电信</t>
    <phoneticPr fontId="8" type="noConversion"/>
  </si>
  <si>
    <t xml:space="preserve">得分</t>
    <phoneticPr fontId="17" type="noConversion"/>
  </si>
  <si>
    <t xml:space="preserve">有效总分</t>
    <phoneticPr fontId="8" type="noConversion"/>
  </si>
  <si>
    <t xml:space="preserve">排名</t>
    <phoneticPr fontId="8" type="noConversion"/>
  </si>
  <si>
    <t xml:space="preserve">联通</t>
    <phoneticPr fontId="8" type="noConversion"/>
  </si>
  <si>
    <t xml:space="preserve">维度</t>
    <phoneticPr fontId="8" type="noConversion"/>
  </si>
  <si>
    <t xml:space="preserve">子维度</t>
    <phoneticPr fontId="8" type="noConversion"/>
  </si>
  <si>
    <t xml:space="preserve">反向指标</t>
    <phoneticPr fontId="8" type="noConversion"/>
  </si>
  <si>
    <t xml:space="preserve">分值</t>
    <phoneticPr fontId="8" type="noConversion"/>
  </si>
  <si>
    <t xml:space="preserve">基准值</t>
    <phoneticPr fontId="8" type="noConversion"/>
  </si>
  <si>
    <t xml:space="preserve">挑战值</t>
    <phoneticPr fontId="8" type="noConversion"/>
  </si>
  <si>
    <t xml:space="preserve">当前全网平均</t>
    <phoneticPr fontId="8" type="noConversion"/>
  </si>
  <si>
    <t xml:space="preserve">当前全网最优</t>
    <phoneticPr fontId="8" type="noConversion"/>
  </si>
  <si>
    <t xml:space="preserve">当前全网最差</t>
    <phoneticPr fontId="8" type="noConversion"/>
  </si>
  <si>
    <t xml:space="preserve">打分规则</t>
    <phoneticPr fontId="8" type="noConversion"/>
  </si>
  <si>
    <t xml:space="preserve">数据时间</t>
    <phoneticPr fontId="8" type="noConversion"/>
  </si>
  <si>
    <t xml:space="preserve">责任处室</t>
    <phoneticPr fontId="8" type="noConversion"/>
  </si>
  <si>
    <t xml:space="preserve">相关处室</t>
    <phoneticPr fontId="8" type="noConversion"/>
  </si>
  <si>
    <t xml:space="preserve">指标</t>
    <phoneticPr fontId="8" type="noConversion"/>
  </si>
  <si>
    <t xml:space="preserve">移动业务
业务感知
5月得分及排名</t>
  </si>
  <si>
    <t xml:space="preserve">移动业务
服务感知
5月得分及排名</t>
  </si>
  <si>
    <t xml:space="preserve">移动业务
竞对感知
5月得分及排名</t>
  </si>
  <si>
    <t xml:space="preserve">移动业务
场景感知
5月得分及排名</t>
  </si>
  <si>
    <t xml:space="preserve">移动业务
最差感知
5月得分及排名</t>
  </si>
  <si>
    <t xml:space="preserve">移动业务
覆盖感知
5月得分及排名</t>
  </si>
  <si>
    <t xml:space="preserve">移动业务
结构感知
5月得分及排名</t>
  </si>
  <si>
    <t xml:space="preserve">高于挑战值省份数</t>
    <phoneticPr fontId="8" type="noConversion"/>
  </si>
  <si>
    <t xml:space="preserve">低于基准值省份数</t>
    <phoneticPr fontId="8" type="noConversion"/>
  </si>
  <si>
    <t xml:space="preserve">广西</t>
    <phoneticPr fontId="8" type="noConversion"/>
  </si>
  <si>
    <t xml:space="preserve">贵州</t>
    <phoneticPr fontId="8" type="noConversion"/>
  </si>
  <si>
    <t xml:space="preserve">海南</t>
    <phoneticPr fontId="8" type="noConversion"/>
  </si>
  <si>
    <t xml:space="preserve">河北</t>
    <phoneticPr fontId="8" type="noConversion"/>
  </si>
  <si>
    <t xml:space="preserve">辽宁</t>
    <phoneticPr fontId="8" type="noConversion"/>
  </si>
  <si>
    <t xml:space="preserve">省份</t>
    <phoneticPr fontId="8" type="noConversion"/>
  </si>
  <si>
    <t xml:space="preserve">总分</t>
    <phoneticPr fontId="8" type="noConversion"/>
  </si>
  <si>
    <t xml:space="preserve">排名</t>
    <phoneticPr fontId="8" type="noConversion"/>
  </si>
  <si>
    <t xml:space="preserve">维度</t>
    <phoneticPr fontId="17" type="noConversion"/>
  </si>
  <si>
    <t xml:space="preserve">子维度</t>
    <phoneticPr fontId="8" type="noConversion"/>
  </si>
  <si>
    <t xml:space="preserve">指标</t>
    <phoneticPr fontId="17" type="noConversion"/>
  </si>
  <si>
    <t xml:space="preserve">分值</t>
    <phoneticPr fontId="17" type="noConversion"/>
  </si>
  <si>
    <t xml:space="preserve">反向</t>
    <phoneticPr fontId="17" type="noConversion"/>
  </si>
  <si>
    <t xml:space="preserve">基准值</t>
    <phoneticPr fontId="17" type="noConversion"/>
  </si>
  <si>
    <t xml:space="preserve">全网</t>
    <phoneticPr fontId="9" type="noConversion"/>
  </si>
  <si>
    <t xml:space="preserve">湖北</t>
    <phoneticPr fontId="8" type="noConversion"/>
  </si>
  <si>
    <t xml:space="preserve">黑龙江</t>
    <phoneticPr fontId="8" type="noConversion"/>
  </si>
  <si>
    <t xml:space="preserve">湖北</t>
    <phoneticPr fontId="8" type="noConversion"/>
  </si>
  <si>
    <t xml:space="preserve">吉林</t>
    <phoneticPr fontId="8" type="noConversion"/>
  </si>
  <si>
    <t xml:space="preserve">湖南</t>
    <phoneticPr fontId="8" type="noConversion"/>
  </si>
  <si>
    <t xml:space="preserve">移动业务
客户感知
5月得分及排名</t>
    <phoneticPr fontId="8" type="noConversion"/>
  </si>
  <si>
    <t xml:space="preserve">移动业务
容量感知
5月得分及排名</t>
    <phoneticPr fontId="8" type="noConversion"/>
  </si>
  <si>
    <t xml:space="preserve">5月得分及排名</t>
    <phoneticPr fontId="8" type="noConversion"/>
  </si>
  <si>
    <t xml:space="preserve">指标编码</t>
    <phoneticPr fontId="9" type="noConversion"/>
  </si>
  <si>
    <t xml:space="preserve">B06D02S027I00200</t>
  </si>
  <si>
    <t xml:space="preserve">B07D04S006I00100</t>
  </si>
  <si>
    <t xml:space="preserve">B06D03S042I00200</t>
  </si>
  <si>
    <t xml:space="preserve">B06D03S042I00100</t>
  </si>
  <si>
    <t xml:space="preserve">B07D03S049I00100</t>
  </si>
  <si>
    <t xml:space="preserve">B08D03S061I00200</t>
  </si>
  <si>
    <t xml:space="preserve">B08D03S061I00100</t>
  </si>
  <si>
    <t xml:space="preserve">B05D05S104I03800</t>
  </si>
  <si>
    <t xml:space="preserve">B05D08S021I00100</t>
  </si>
  <si>
    <t xml:space="preserve">B05D05S104I13300</t>
  </si>
  <si>
    <t xml:space="preserve">B05D06S015I00700</t>
  </si>
  <si>
    <t xml:space="preserve">B05D05S104I03600</t>
  </si>
  <si>
    <t xml:space="preserve">B05D05S104I04300</t>
  </si>
  <si>
    <t xml:space="preserve">B05D05S104I12800</t>
  </si>
  <si>
    <t xml:space="preserve">B05D06S015I01000</t>
  </si>
  <si>
    <t xml:space="preserve">B05D05S104I11600</t>
  </si>
  <si>
    <t xml:space="preserve">B05D05S104I03900</t>
  </si>
  <si>
    <t xml:space="preserve">B05D05S104I04000</t>
  </si>
  <si>
    <t xml:space="preserve">B05D05S104I13000</t>
  </si>
  <si>
    <t xml:space="preserve">B05D05S104I04400</t>
  </si>
  <si>
    <t xml:space="preserve">B05D06S015I00800</t>
  </si>
  <si>
    <t xml:space="preserve">B05D05S104I12700</t>
  </si>
  <si>
    <t xml:space="preserve">B05D05S104I02700</t>
  </si>
  <si>
    <t xml:space="preserve">B05D05S104I12600</t>
  </si>
  <si>
    <t xml:space="preserve">B05D05S104I13100</t>
  </si>
  <si>
    <t xml:space="preserve">B05D06S015I00900</t>
  </si>
  <si>
    <t xml:space="preserve">B05D05S104I12900</t>
  </si>
  <si>
    <t xml:space="preserve">B05D05S104I04200</t>
  </si>
  <si>
    <t xml:space="preserve">B05D06S015I01100</t>
  </si>
  <si>
    <t xml:space="preserve">B05D05S104I13200</t>
  </si>
  <si>
    <t xml:space="preserve">B05D05S104I12500</t>
  </si>
  <si>
    <t xml:space="preserve">B05D05S104I03700</t>
  </si>
  <si>
    <t xml:space="preserve">B05D06S018I01000</t>
  </si>
  <si>
    <t xml:space="preserve">B05D05S104I04100</t>
  </si>
  <si>
    <t xml:space="preserve">B08D03S103I00200</t>
  </si>
  <si>
    <t xml:space="preserve">B05D05S104I12300</t>
  </si>
  <si>
    <t xml:space="preserve">B05D06S018I01600</t>
  </si>
  <si>
    <t xml:space="preserve">B05D05S104I03100</t>
  </si>
  <si>
    <t xml:space="preserve">B05D05S104I02600</t>
  </si>
  <si>
    <t xml:space="preserve">B05D06S018I01200</t>
  </si>
  <si>
    <t xml:space="preserve">B05D05S104I10900</t>
  </si>
  <si>
    <t xml:space="preserve">B05D06S014I01200</t>
  </si>
  <si>
    <t xml:space="preserve">B05D05S104I02200</t>
  </si>
  <si>
    <t xml:space="preserve">B05D05S104I03300</t>
  </si>
  <si>
    <t xml:space="preserve">B05D05S104I11800</t>
  </si>
  <si>
    <t xml:space="preserve">B05D05S104I02800</t>
  </si>
  <si>
    <t xml:space="preserve">B05D06S018I01400</t>
  </si>
  <si>
    <t xml:space="preserve">B05D05S104I12100</t>
  </si>
  <si>
    <t xml:space="preserve">B05D06S018I01800</t>
  </si>
  <si>
    <t xml:space="preserve">B05D05S104I11400</t>
  </si>
  <si>
    <t xml:space="preserve">B05D05S104I11000</t>
  </si>
  <si>
    <t xml:space="preserve">B05D05S104I02000</t>
  </si>
  <si>
    <t xml:space="preserve">B06D08S041I00200</t>
  </si>
  <si>
    <t xml:space="preserve">B05D06S018I01900</t>
  </si>
  <si>
    <t xml:space="preserve">B05D06S018I02000</t>
  </si>
  <si>
    <t xml:space="preserve">B05D05S104I11900</t>
  </si>
  <si>
    <t xml:space="preserve">B05D05S104I02900</t>
  </si>
  <si>
    <t xml:space="preserve">B05D06S018I01500</t>
  </si>
  <si>
    <t xml:space="preserve">B05D05S104I12000</t>
  </si>
  <si>
    <t xml:space="preserve">B05D05S104I03200</t>
  </si>
  <si>
    <t xml:space="preserve">B05D05S104I02500</t>
  </si>
  <si>
    <t xml:space="preserve">B05D06S018I01100</t>
  </si>
  <si>
    <t xml:space="preserve">B05D05S104I11500</t>
  </si>
  <si>
    <t xml:space="preserve">B05D05S104I02100</t>
  </si>
  <si>
    <t xml:space="preserve">B05D05S104I11100</t>
  </si>
  <si>
    <t xml:space="preserve">B05D06S018I01300</t>
  </si>
  <si>
    <t xml:space="preserve">B05D05S104I12200</t>
  </si>
  <si>
    <t xml:space="preserve">B05D05S104I03400</t>
  </si>
  <si>
    <t xml:space="preserve">B05D05S104I03000</t>
  </si>
  <si>
    <t xml:space="preserve">B05D05S104I11700</t>
  </si>
  <si>
    <t xml:space="preserve">B05D06S018I01700</t>
  </si>
  <si>
    <t xml:space="preserve">B05D06S014I01300</t>
  </si>
  <si>
    <t xml:space="preserve">B07D04S031I00300</t>
  </si>
  <si>
    <t xml:space="preserve">B07D04S031I00100</t>
  </si>
  <si>
    <t xml:space="preserve">B07D08S050I00100</t>
  </si>
  <si>
    <t xml:space="preserve">B07D04S006I00200</t>
  </si>
  <si>
    <t xml:space="preserve">B07D08S049I00100</t>
  </si>
  <si>
    <t xml:space="preserve">B07D04S031I00200</t>
  </si>
  <si>
    <t xml:space="preserve">B06D05S042I00100</t>
  </si>
  <si>
    <t xml:space="preserve">B06D05S042I00200</t>
  </si>
  <si>
    <t xml:space="preserve">B08D03S110I00100</t>
  </si>
  <si>
    <t xml:space="preserve">B05D03S005I01500</t>
  </si>
  <si>
    <t xml:space="preserve">B05D03S005I01400</t>
  </si>
  <si>
    <t xml:space="preserve">B06D03S028I00500</t>
  </si>
  <si>
    <t xml:space="preserve">B05D03S005I01600</t>
  </si>
  <si>
    <t xml:space="preserve">B06D03S028I00600</t>
  </si>
  <si>
    <t xml:space="preserve">B06D03S028I00100</t>
  </si>
  <si>
    <t xml:space="preserve">B05D03S005I01300</t>
  </si>
  <si>
    <t xml:space="preserve">B06D03S028I00200</t>
  </si>
  <si>
    <t xml:space="preserve">B06D03S028I00300</t>
  </si>
  <si>
    <t xml:space="preserve">B06D07S039I00100</t>
  </si>
  <si>
    <t xml:space="preserve">B06D03S028I00700</t>
  </si>
  <si>
    <t xml:space="preserve">B06D03S028I00800</t>
  </si>
  <si>
    <t xml:space="preserve">B06D07S039I00200</t>
  </si>
  <si>
    <t xml:space="preserve">B06D03S028I00400</t>
  </si>
  <si>
    <t xml:space="preserve">B06D07S038I00300</t>
  </si>
  <si>
    <t xml:space="preserve">B05D09S025I00600</t>
  </si>
  <si>
    <t xml:space="preserve">B05D10S024I00500</t>
  </si>
  <si>
    <t xml:space="preserve">B05D10S024I00300</t>
  </si>
  <si>
    <t xml:space="preserve">B05D10S024I00400</t>
  </si>
  <si>
    <t xml:space="preserve">B05D05S104I05200</t>
  </si>
  <si>
    <t xml:space="preserve">B05D06S016I02000</t>
  </si>
  <si>
    <t xml:space="preserve">B05D05S104I14800</t>
  </si>
  <si>
    <t xml:space="preserve">B05D06S016I01900</t>
  </si>
  <si>
    <t xml:space="preserve">B05D05S104I14400</t>
  </si>
  <si>
    <t xml:space="preserve">B05D05S104I05600</t>
  </si>
  <si>
    <t xml:space="preserve">B05D06S016I01500</t>
  </si>
  <si>
    <t xml:space="preserve">B05D05S104I05900</t>
  </si>
  <si>
    <t xml:space="preserve">B05D05S104I14700</t>
  </si>
  <si>
    <t xml:space="preserve">B05D06S016I01600</t>
  </si>
  <si>
    <t xml:space="preserve">B05D05S104I05500</t>
  </si>
  <si>
    <t xml:space="preserve">B05D05S104I15000</t>
  </si>
  <si>
    <t xml:space="preserve">B05D05S104I06000</t>
  </si>
  <si>
    <t xml:space="preserve">B05D05S104I14300</t>
  </si>
  <si>
    <t xml:space="preserve">B06D08S041I00300</t>
  </si>
  <si>
    <t xml:space="preserve">B05D06S016I01400</t>
  </si>
  <si>
    <t xml:space="preserve">B05D05S104I05300</t>
  </si>
  <si>
    <t xml:space="preserve">B05D05S104I14100</t>
  </si>
  <si>
    <t xml:space="preserve">B05D05S104I14500</t>
  </si>
  <si>
    <t xml:space="preserve">B05D06S016I01800</t>
  </si>
  <si>
    <t xml:space="preserve">B05D05S104I05700</t>
  </si>
  <si>
    <t xml:space="preserve">B05D06S016I02100</t>
  </si>
  <si>
    <t xml:space="preserve">B05D05S104I14900</t>
  </si>
  <si>
    <t xml:space="preserve">B05D05S104I06100</t>
  </si>
  <si>
    <t xml:space="preserve">B05D06S016I02200</t>
  </si>
  <si>
    <t xml:space="preserve">B05D05S104I14600</t>
  </si>
  <si>
    <t xml:space="preserve">B05D06S016I01700</t>
  </si>
  <si>
    <t xml:space="preserve">B05D05S104I05800</t>
  </si>
  <si>
    <t xml:space="preserve">B05D06S016I01300</t>
  </si>
  <si>
    <t xml:space="preserve">B05D05S104I14200</t>
  </si>
  <si>
    <t xml:space="preserve">B05D05S104I15900</t>
  </si>
  <si>
    <t xml:space="preserve">B05D06S017I01200</t>
  </si>
  <si>
    <t xml:space="preserve">B05D05S104I06900</t>
  </si>
  <si>
    <t xml:space="preserve">B05D05S104I07600</t>
  </si>
  <si>
    <t xml:space="preserve">B05D05S104I16400</t>
  </si>
  <si>
    <t xml:space="preserve">B05D05S104I07200</t>
  </si>
  <si>
    <t xml:space="preserve">B05D06S017I01600</t>
  </si>
  <si>
    <t xml:space="preserve">B05D05S104I15800</t>
  </si>
  <si>
    <t xml:space="preserve">B05D05S104I15300</t>
  </si>
  <si>
    <t xml:space="preserve">B05D05S104I16500</t>
  </si>
  <si>
    <t xml:space="preserve">B05D05S104I16100</t>
  </si>
  <si>
    <t xml:space="preserve">B05D06S016I01200</t>
  </si>
  <si>
    <t xml:space="preserve">B05D05S104I05400</t>
  </si>
  <si>
    <t xml:space="preserve">B05D06S020I02100</t>
  </si>
  <si>
    <t xml:space="preserve">B05D05S104I15500</t>
  </si>
  <si>
    <t xml:space="preserve">B05D06S020I01800</t>
  </si>
  <si>
    <t xml:space="preserve">B05D05S104I06500</t>
  </si>
  <si>
    <t xml:space="preserve">B05D06S020I02000</t>
  </si>
  <si>
    <t xml:space="preserve">B05D05S104I06300</t>
  </si>
  <si>
    <t xml:space="preserve">B05D05S104I16200</t>
  </si>
  <si>
    <t xml:space="preserve">B05D06S017I01800</t>
  </si>
  <si>
    <t xml:space="preserve">B05D05S104I06700</t>
  </si>
  <si>
    <t xml:space="preserve">B05D06S017I01500</t>
  </si>
  <si>
    <t xml:space="preserve">B05D05S104I07500</t>
  </si>
  <si>
    <t xml:space="preserve">B05D06S017I01900</t>
  </si>
  <si>
    <t xml:space="preserve">B05D05S104I06600</t>
  </si>
  <si>
    <t xml:space="preserve">B05D05S104I15600</t>
  </si>
  <si>
    <t xml:space="preserve">B05D05S104I15200</t>
  </si>
  <si>
    <t xml:space="preserve">B05D06S020I01700</t>
  </si>
  <si>
    <t xml:space="preserve">B05D05S104I07000</t>
  </si>
  <si>
    <t xml:space="preserve">B05D06S020I01600</t>
  </si>
  <si>
    <t xml:space="preserve">B05D05S104I06400</t>
  </si>
  <si>
    <t xml:space="preserve">B05D06S020I01900</t>
  </si>
  <si>
    <t xml:space="preserve">B05D05S104I15400</t>
  </si>
  <si>
    <t xml:space="preserve">B05D06S017I01300</t>
  </si>
  <si>
    <t xml:space="preserve">B06D08S041I00400</t>
  </si>
  <si>
    <t xml:space="preserve">B05D05S104I08200</t>
  </si>
  <si>
    <t xml:space="preserve">B05D05S104I08800</t>
  </si>
  <si>
    <t xml:space="preserve">B05D06S019I01200</t>
  </si>
  <si>
    <t xml:space="preserve">B05D05S104I17100</t>
  </si>
  <si>
    <t xml:space="preserve">B05D06S019I00900</t>
  </si>
  <si>
    <t xml:space="preserve">B05D05S104I17700</t>
  </si>
  <si>
    <t xml:space="preserve">B05D06S019I01800</t>
  </si>
  <si>
    <t xml:space="preserve">B05D07S004I00100</t>
  </si>
  <si>
    <t xml:space="preserve">B05D05S008I01400</t>
  </si>
  <si>
    <t xml:space="preserve">B05D05S008I00700</t>
  </si>
  <si>
    <t xml:space="preserve">B05D08S022I00600</t>
  </si>
  <si>
    <t xml:space="preserve">B05D08S022I00200</t>
  </si>
  <si>
    <t xml:space="preserve">B05D05S008I01800</t>
  </si>
  <si>
    <t xml:space="preserve">B05D05S008I01000</t>
  </si>
  <si>
    <t xml:space="preserve">B05D05S008I00300</t>
  </si>
  <si>
    <t xml:space="preserve">B05D06S016I00100</t>
  </si>
  <si>
    <t xml:space="preserve">B05D06S012I00100</t>
  </si>
  <si>
    <t xml:space="preserve">B05D09S025I00100</t>
  </si>
  <si>
    <t xml:space="preserve">B05D08S022I00300</t>
  </si>
  <si>
    <t xml:space="preserve">B05D07S005I00100</t>
  </si>
  <si>
    <t xml:space="preserve">B05D05S008I01900</t>
  </si>
  <si>
    <t xml:space="preserve">B05D05S008I01100</t>
  </si>
  <si>
    <t xml:space="preserve">B05D05S008I00600</t>
  </si>
  <si>
    <t xml:space="preserve">B05D06S017I00100</t>
  </si>
  <si>
    <t xml:space="preserve">B05D05S008I02000</t>
  </si>
  <si>
    <t xml:space="preserve">B05D10S025I00300</t>
  </si>
  <si>
    <t xml:space="preserve">B05D05S008I01500</t>
  </si>
  <si>
    <t xml:space="preserve">B05D08S022I00500</t>
  </si>
  <si>
    <t xml:space="preserve">B05D09S025I00300</t>
  </si>
  <si>
    <t xml:space="preserve">B05D06S016I01100</t>
  </si>
  <si>
    <t xml:space="preserve">B05D05S008I01700</t>
  </si>
  <si>
    <t xml:space="preserve">B05D05S008I01300</t>
  </si>
  <si>
    <t xml:space="preserve">B05D05S008I00800</t>
  </si>
  <si>
    <t xml:space="preserve">B05D06S020I00100</t>
  </si>
  <si>
    <t xml:space="preserve">B05D06S019I00100</t>
  </si>
  <si>
    <t xml:space="preserve">B05D06S011I00100</t>
  </si>
  <si>
    <t xml:space="preserve">B05D05S008I00400</t>
  </si>
  <si>
    <t xml:space="preserve">B05D06S014I00100</t>
  </si>
  <si>
    <t xml:space="preserve">B05D06S018I00100</t>
  </si>
  <si>
    <t xml:space="preserve">B05D05S008I01600</t>
  </si>
  <si>
    <t xml:space="preserve">B05D05S008I00900</t>
  </si>
  <si>
    <t xml:space="preserve">B05D09S025I00200</t>
  </si>
  <si>
    <t xml:space="preserve">B05D06S018I00900</t>
  </si>
  <si>
    <t xml:space="preserve">B05D05S008I01200</t>
  </si>
  <si>
    <t xml:space="preserve">B05D05S008I00500</t>
  </si>
  <si>
    <t xml:space="preserve">B05D05S009I00800</t>
  </si>
  <si>
    <t xml:space="preserve">B05D05S009I03900</t>
  </si>
  <si>
    <t xml:space="preserve">B05D05S009I03200</t>
  </si>
  <si>
    <t xml:space="preserve">B05D06S011I01000</t>
  </si>
  <si>
    <t xml:space="preserve">B05D06S014I00200</t>
  </si>
  <si>
    <t xml:space="preserve">B05D06S015I00300</t>
  </si>
  <si>
    <t xml:space="preserve">B05D06S020I01400</t>
  </si>
  <si>
    <t xml:space="preserve">B05D05S009I04100</t>
  </si>
  <si>
    <t xml:space="preserve">B05D05S009I00300</t>
  </si>
  <si>
    <t xml:space="preserve">B05D05S009I02500</t>
  </si>
  <si>
    <t xml:space="preserve">B05D06S020I01200</t>
  </si>
  <si>
    <t xml:space="preserve">B05D06S014I00800</t>
  </si>
  <si>
    <t xml:space="preserve">B05D06S014I00400</t>
  </si>
  <si>
    <t xml:space="preserve">B05D05S009I03800</t>
  </si>
  <si>
    <t xml:space="preserve">B05D05S009I03400</t>
  </si>
  <si>
    <t xml:space="preserve">B05D05S009I02700</t>
  </si>
  <si>
    <t xml:space="preserve">B05D05S009I00500</t>
  </si>
  <si>
    <t xml:space="preserve">B05D06S011I01400</t>
  </si>
  <si>
    <t xml:space="preserve">B05D06S015I00500</t>
  </si>
  <si>
    <t xml:space="preserve">B05D06S015I00100</t>
  </si>
  <si>
    <t xml:space="preserve">B05D06S011I01200</t>
  </si>
  <si>
    <t xml:space="preserve">B05D05S009I00900</t>
  </si>
  <si>
    <t xml:space="preserve">B05D05S009I00100</t>
  </si>
  <si>
    <t xml:space="preserve">B05D06S014I00600</t>
  </si>
  <si>
    <t xml:space="preserve">B05D05S009I00600</t>
  </si>
  <si>
    <t xml:space="preserve">B05D05S009I02800</t>
  </si>
  <si>
    <t xml:space="preserve">B05D05S009I04200</t>
  </si>
  <si>
    <t xml:space="preserve">B05D06S014I00700</t>
  </si>
  <si>
    <t xml:space="preserve">B05D06S015I00600</t>
  </si>
  <si>
    <t xml:space="preserve">B05D06S020I01500</t>
  </si>
  <si>
    <t xml:space="preserve">B05D05S009I00400</t>
  </si>
  <si>
    <t xml:space="preserve">B05D05S009I02200</t>
  </si>
  <si>
    <t xml:space="preserve">B05D05S009I04000</t>
  </si>
  <si>
    <t xml:space="preserve">B05D06S020I01300</t>
  </si>
  <si>
    <t xml:space="preserve">B05D05S009I02100</t>
  </si>
  <si>
    <t xml:space="preserve">B05D05S009I01000</t>
  </si>
  <si>
    <t xml:space="preserve">B05D05S009I00700</t>
  </si>
  <si>
    <t xml:space="preserve">B05D05S009I02600</t>
  </si>
  <si>
    <t xml:space="preserve">B05D05S009I03100</t>
  </si>
  <si>
    <t xml:space="preserve">B05D06S011I01300</t>
  </si>
  <si>
    <t xml:space="preserve">B05D06S014I00900</t>
  </si>
  <si>
    <t xml:space="preserve">B05D06S015I00400</t>
  </si>
  <si>
    <t xml:space="preserve">B05D06S014I01000</t>
  </si>
  <si>
    <t xml:space="preserve">B05D05S009I03700</t>
  </si>
  <si>
    <t xml:space="preserve">B05D05S009I00200</t>
  </si>
  <si>
    <t xml:space="preserve">B05D06S020I01100</t>
  </si>
  <si>
    <t xml:space="preserve">B05D06S015I00200</t>
  </si>
  <si>
    <t xml:space="preserve">B05D06S014I00300</t>
  </si>
  <si>
    <t xml:space="preserve">B05D06S011I01100</t>
  </si>
  <si>
    <t xml:space="preserve">B05D05S009I03300</t>
  </si>
  <si>
    <t xml:space="preserve">B05D06S019I01000</t>
  </si>
  <si>
    <t xml:space="preserve">B05D05S104I08700</t>
  </si>
  <si>
    <t xml:space="preserve">B05D05S104I08300</t>
  </si>
  <si>
    <t xml:space="preserve">B05D06S019I01400</t>
  </si>
  <si>
    <t xml:space="preserve">B05D05S104I17300</t>
  </si>
  <si>
    <t xml:space="preserve">B06D09S043I00100</t>
  </si>
  <si>
    <t xml:space="preserve">B05D05S104I08400</t>
  </si>
  <si>
    <t xml:space="preserve">B05D06S019I01300</t>
  </si>
  <si>
    <t xml:space="preserve">B05D06S019I01700</t>
  </si>
  <si>
    <t xml:space="preserve">B05D05S104I08000</t>
  </si>
  <si>
    <t xml:space="preserve">B05D05S104I17000</t>
  </si>
  <si>
    <t xml:space="preserve">B05D06S019I01900</t>
  </si>
  <si>
    <t xml:space="preserve">B05D06S019I01500</t>
  </si>
  <si>
    <t xml:space="preserve">B05D05S104I17200</t>
  </si>
  <si>
    <t xml:space="preserve">B05D05S104I08600</t>
  </si>
  <si>
    <t xml:space="preserve">B05D05S104I08900</t>
  </si>
  <si>
    <t xml:space="preserve">B05D05S104I17600</t>
  </si>
  <si>
    <t xml:space="preserve">B05D05S104I16900</t>
  </si>
  <si>
    <t xml:space="preserve">B05D05S104I08500</t>
  </si>
  <si>
    <t xml:space="preserve">B05D05S104I17500</t>
  </si>
  <si>
    <t xml:space="preserve">B05D06S019I01600</t>
  </si>
  <si>
    <t xml:space="preserve">B05D05S104I08100</t>
  </si>
  <si>
    <t xml:space="preserve">B05D05S104I17800</t>
  </si>
  <si>
    <t xml:space="preserve">B05D05S104I17400</t>
  </si>
  <si>
    <t xml:space="preserve">B05D06S019I01100</t>
  </si>
  <si>
    <t xml:space="preserve">B05D03S109I01700</t>
  </si>
  <si>
    <t xml:space="preserve">B05D03S109I01300</t>
  </si>
  <si>
    <t xml:space="preserve">B05D03S109I00800</t>
  </si>
  <si>
    <t xml:space="preserve">B05D03S109I00400</t>
  </si>
  <si>
    <t xml:space="preserve">B05D10S025I01000</t>
  </si>
  <si>
    <t xml:space="preserve">B05D09S025I00500</t>
  </si>
  <si>
    <t xml:space="preserve">B05D07S025I00300</t>
  </si>
  <si>
    <t xml:space="preserve">B05D03S109I01500</t>
  </si>
  <si>
    <t xml:space="preserve">B05D03S109I01100</t>
  </si>
  <si>
    <t xml:space="preserve">B05D03S109I00600</t>
  </si>
  <si>
    <t xml:space="preserve">B05D03S109I00200</t>
  </si>
  <si>
    <t xml:space="preserve">B05D10S025I00900</t>
  </si>
  <si>
    <t xml:space="preserve">B05D03S109I01400</t>
  </si>
  <si>
    <t xml:space="preserve">B05D03S109I01000</t>
  </si>
  <si>
    <t xml:space="preserve">B05D03S109I00700</t>
  </si>
  <si>
    <t xml:space="preserve">B05D03S109I00300</t>
  </si>
  <si>
    <t xml:space="preserve">B05D03S108I00200</t>
  </si>
  <si>
    <t xml:space="preserve">B05D07S025I00400</t>
  </si>
  <si>
    <t xml:space="preserve">B05D03S109I01600</t>
  </si>
  <si>
    <t xml:space="preserve">B05D03S109I01200</t>
  </si>
  <si>
    <t xml:space="preserve">B05D03S109I00900</t>
  </si>
  <si>
    <t xml:space="preserve">B05D03S109I00500</t>
  </si>
  <si>
    <t xml:space="preserve">B05D10S025I01100</t>
  </si>
  <si>
    <t xml:space="preserve">B05D07S025I00200</t>
  </si>
  <si>
    <t xml:space="preserve">B05D03S109I01800</t>
  </si>
  <si>
    <t xml:space="preserve">B05D03S109I02100</t>
  </si>
  <si>
    <t xml:space="preserve">B05D03S109I02500</t>
  </si>
  <si>
    <t xml:space="preserve">B05D03S109I02900</t>
  </si>
  <si>
    <t xml:space="preserve">B05D05S104I02300</t>
  </si>
  <si>
    <t xml:space="preserve">B05D05S104I10800</t>
  </si>
  <si>
    <t xml:space="preserve">B05D05S104I09200</t>
  </si>
  <si>
    <t xml:space="preserve">B05D03S109I02600</t>
  </si>
  <si>
    <t xml:space="preserve">B05D08S023I00100</t>
  </si>
  <si>
    <t xml:space="preserve">B05D03S109I03100</t>
  </si>
  <si>
    <t xml:space="preserve">B05D06S011I01700</t>
  </si>
  <si>
    <t xml:space="preserve">B05D05S104I09300</t>
  </si>
  <si>
    <t xml:space="preserve">B05D05S104I00400</t>
  </si>
  <si>
    <t xml:space="preserve">B05D05S104I11200</t>
  </si>
  <si>
    <t xml:space="preserve">B05D05S104I09400</t>
  </si>
  <si>
    <t xml:space="preserve">B05D05S104I00300</t>
  </si>
  <si>
    <t xml:space="preserve">B05D06S011I01800</t>
  </si>
  <si>
    <t xml:space="preserve">B05D06S014I01400</t>
  </si>
  <si>
    <t xml:space="preserve">B05D05S104I01900</t>
  </si>
  <si>
    <t xml:space="preserve">B05D06S011I01500</t>
  </si>
  <si>
    <t xml:space="preserve">B05D06S011I01900</t>
  </si>
  <si>
    <t xml:space="preserve">B05D05S104I00600</t>
  </si>
  <si>
    <t xml:space="preserve">B05D05S104I09500</t>
  </si>
  <si>
    <t xml:space="preserve">B05D06S011I02000</t>
  </si>
  <si>
    <t xml:space="preserve">B05D05S104I00200</t>
  </si>
  <si>
    <t xml:space="preserve">B05D05S104I09100</t>
  </si>
  <si>
    <t xml:space="preserve">B05D05S008I02100</t>
  </si>
  <si>
    <t xml:space="preserve">B05D03S109I03000</t>
  </si>
  <si>
    <t xml:space="preserve">B05D03S109I02700</t>
  </si>
  <si>
    <t xml:space="preserve">B05D03S109I02300</t>
  </si>
  <si>
    <t xml:space="preserve">B05D05S104I00500</t>
  </si>
  <si>
    <t xml:space="preserve">B05D06S011I01600</t>
  </si>
  <si>
    <t xml:space="preserve">B05D05S008I02200</t>
  </si>
  <si>
    <t xml:space="preserve">B05D03S109I02800</t>
  </si>
  <si>
    <t xml:space="preserve">B05D03S109I02400</t>
  </si>
  <si>
    <t xml:space="preserve">B05D03S109I02000</t>
  </si>
  <si>
    <t xml:space="preserve">B05D03S109I01900</t>
  </si>
  <si>
    <t xml:space="preserve">B05D08S023I00200</t>
  </si>
  <si>
    <t xml:space="preserve">B05D06S014I01100</t>
  </si>
  <si>
    <t xml:space="preserve">B05D03S109I02200</t>
  </si>
  <si>
    <t xml:space="preserve">B06D03S029I00300</t>
  </si>
  <si>
    <t xml:space="preserve">B08D03S101I00200</t>
  </si>
  <si>
    <t xml:space="preserve">B08D03S051I00100</t>
  </si>
  <si>
    <t xml:space="preserve">B08D03S051I00300</t>
  </si>
  <si>
    <t xml:space="preserve">B08D03S052I00600</t>
  </si>
  <si>
    <t xml:space="preserve">B06D03S029I00400</t>
  </si>
  <si>
    <t xml:space="preserve">B08D03S101I00300</t>
  </si>
  <si>
    <t xml:space="preserve">B05D03S005I00200</t>
  </si>
  <si>
    <t xml:space="preserve">B05D03S004I00300</t>
  </si>
  <si>
    <t xml:space="preserve">B06D09S042I00200</t>
  </si>
  <si>
    <t xml:space="preserve">B05D03S004I00700</t>
  </si>
  <si>
    <t xml:space="preserve">B05D03S005I01100</t>
  </si>
  <si>
    <t xml:space="preserve">B05D03S005I00100</t>
  </si>
  <si>
    <t xml:space="preserve">B05D03S005I00500</t>
  </si>
  <si>
    <t xml:space="preserve">B05D03S005I01200</t>
  </si>
  <si>
    <t xml:space="preserve">B06D07S038I00100</t>
  </si>
  <si>
    <t xml:space="preserve">B05D03S004I00900</t>
  </si>
  <si>
    <t xml:space="preserve">B06D04S031I00300</t>
  </si>
  <si>
    <t xml:space="preserve">B05D03S004I00100</t>
  </si>
  <si>
    <t xml:space="preserve">B05D03S005I00400</t>
  </si>
  <si>
    <t xml:space="preserve">B05D03S004I00500</t>
  </si>
  <si>
    <t xml:space="preserve">B05D03S005I00800</t>
  </si>
  <si>
    <t xml:space="preserve">B05D10S025I00100</t>
  </si>
  <si>
    <t xml:space="preserve">B05D03S005I01000</t>
  </si>
  <si>
    <t xml:space="preserve">B06D04S006I00200</t>
  </si>
  <si>
    <t xml:space="preserve">B05D03S004I00200</t>
  </si>
  <si>
    <t xml:space="preserve">B06D08S041I00100</t>
  </si>
  <si>
    <t xml:space="preserve">B06D09S042I00300</t>
  </si>
  <si>
    <t xml:space="preserve">B05D03S005I00700</t>
  </si>
  <si>
    <t xml:space="preserve">B05D03S004I00600</t>
  </si>
  <si>
    <t xml:space="preserve">B05D03S005I00900</t>
  </si>
  <si>
    <t xml:space="preserve">B05D03S004I00800</t>
  </si>
  <si>
    <t xml:space="preserve">B05D03S004I00400</t>
  </si>
  <si>
    <t xml:space="preserve">B06D09S042I00100</t>
  </si>
  <si>
    <t xml:space="preserve">B05D06S017I01400</t>
  </si>
  <si>
    <t xml:space="preserve">B05D05S104I16600</t>
  </si>
  <si>
    <t xml:space="preserve">B05D05S104I07800</t>
  </si>
  <si>
    <t xml:space="preserve">B05D06S017I02100</t>
  </si>
  <si>
    <t xml:space="preserve">B05D05S104I07400</t>
  </si>
  <si>
    <t xml:space="preserve">B05D05S104I16000</t>
  </si>
  <si>
    <t xml:space="preserve">B05D05S104I07300</t>
  </si>
  <si>
    <t xml:space="preserve">B05D06S017I01700</t>
  </si>
  <si>
    <t xml:space="preserve">B05D05S104I07700</t>
  </si>
  <si>
    <t xml:space="preserve">B05D06S017I01100</t>
  </si>
  <si>
    <t xml:space="preserve">B05D05S104I07100</t>
  </si>
  <si>
    <t xml:space="preserve">B05D06S017I02000</t>
  </si>
  <si>
    <t xml:space="preserve">B05D05S104I16700</t>
  </si>
  <si>
    <t xml:space="preserve">B05D05S104I16300</t>
  </si>
  <si>
    <t xml:space="preserve">B08D03S056I00300</t>
  </si>
  <si>
    <t xml:space="preserve">B08D03S057I00700</t>
  </si>
  <si>
    <t xml:space="preserve">B08D03S042I00200</t>
  </si>
  <si>
    <t xml:space="preserve">B06D08S041I00500</t>
  </si>
  <si>
    <t xml:space="preserve">B08D03S057I00600</t>
  </si>
  <si>
    <t xml:space="preserve">B08D03S055I00400</t>
  </si>
  <si>
    <t xml:space="preserve">B06D02S002I00300</t>
  </si>
  <si>
    <t xml:space="preserve">B06D02S002I00200</t>
  </si>
  <si>
    <t xml:space="preserve">B06D02S002I00400</t>
  </si>
  <si>
    <t xml:space="preserve">B05D05S007I00500</t>
  </si>
  <si>
    <t xml:space="preserve">B05D02S002I00300</t>
  </si>
  <si>
    <t xml:space="preserve">B05D05S007I00100</t>
  </si>
  <si>
    <t xml:space="preserve">B06D05S033I00200</t>
  </si>
  <si>
    <t xml:space="preserve">B06D02S002I00100</t>
  </si>
  <si>
    <t xml:space="preserve">B05D05S007I00600</t>
  </si>
  <si>
    <t xml:space="preserve">B05D05S007I00200</t>
  </si>
  <si>
    <t xml:space="preserve">B05D02S002I00400</t>
  </si>
  <si>
    <t xml:space="preserve">B05D05S007I00300</t>
  </si>
  <si>
    <t xml:space="preserve">B06D05S033I00100</t>
  </si>
  <si>
    <t xml:space="preserve">B05D02S002I00200</t>
  </si>
  <si>
    <t xml:space="preserve">B05D05S007I00400</t>
  </si>
  <si>
    <t xml:space="preserve">B06D10S026I00100</t>
  </si>
  <si>
    <t xml:space="preserve">B06D09S038I00200</t>
  </si>
  <si>
    <t xml:space="preserve">B05D10S025I00600</t>
  </si>
  <si>
    <t xml:space="preserve">B05D10S025I00400</t>
  </si>
  <si>
    <t xml:space="preserve">B05D09S026I00100</t>
  </si>
  <si>
    <t xml:space="preserve">B06D10S026I00200</t>
  </si>
  <si>
    <t xml:space="preserve">B05D10S025I00500</t>
  </si>
  <si>
    <t xml:space="preserve">B06D07S038I00200</t>
  </si>
  <si>
    <t xml:space="preserve">B06D05S042I00199</t>
  </si>
  <si>
    <t xml:space="preserve">B06D05S042I00299</t>
  </si>
  <si>
    <t xml:space="preserve">B05D05S009I02900</t>
  </si>
  <si>
    <t xml:space="preserve">B05D05S009I03000</t>
  </si>
  <si>
    <t xml:space="preserve">B06D05S033I00399</t>
  </si>
  <si>
    <t xml:space="preserve">B06D05S033I00599</t>
  </si>
  <si>
    <t xml:space="preserve">B06D05S033I00799</t>
  </si>
  <si>
    <t xml:space="preserve">B06D05S033I00499</t>
  </si>
  <si>
    <t xml:space="preserve">B06D05S033I00699</t>
  </si>
  <si>
    <t xml:space="preserve">B06D05S033I00899</t>
  </si>
  <si>
    <t xml:space="preserve">业务</t>
    <phoneticPr fontId="9" type="noConversion"/>
  </si>
  <si>
    <t xml:space="preserve">家庭业务</t>
    <phoneticPr fontId="8" type="noConversion"/>
  </si>
  <si>
    <t xml:space="preserve">家庭业务</t>
  </si>
  <si>
    <t xml:space="preserve">移动业务</t>
  </si>
  <si>
    <t xml:space="preserve">维度</t>
    <phoneticPr fontId="8" type="noConversion"/>
  </si>
  <si>
    <t xml:space="preserve">客户反映</t>
  </si>
  <si>
    <t xml:space="preserve">服务感知</t>
  </si>
  <si>
    <t xml:space="preserve">业务感知</t>
  </si>
  <si>
    <t xml:space="preserve">竞对感知</t>
  </si>
  <si>
    <t xml:space="preserve">覆盖感知</t>
  </si>
  <si>
    <t xml:space="preserve">场景感知</t>
  </si>
  <si>
    <t xml:space="preserve">最差感知</t>
  </si>
  <si>
    <t xml:space="preserve">容量感知</t>
  </si>
  <si>
    <t xml:space="preserve">结构感知</t>
  </si>
  <si>
    <t xml:space="preserve">竞对感知</t>
    <phoneticPr fontId="28" type="noConversion"/>
  </si>
  <si>
    <t xml:space="preserve">竞对感知</t>
    <phoneticPr fontId="8" type="noConversion"/>
  </si>
  <si>
    <t xml:space="preserve">子维度</t>
    <phoneticPr fontId="8" type="noConversion"/>
  </si>
  <si>
    <t xml:space="preserve">用户投诉</t>
  </si>
  <si>
    <t xml:space="preserve">投诉处理</t>
  </si>
  <si>
    <t xml:space="preserve">互联网</t>
  </si>
  <si>
    <t xml:space="preserve">跨省</t>
  </si>
  <si>
    <t xml:space="preserve">国漫业务</t>
  </si>
  <si>
    <t xml:space="preserve">占网时长</t>
  </si>
  <si>
    <t xml:space="preserve">高速</t>
  </si>
  <si>
    <t xml:space="preserve">风景区</t>
  </si>
  <si>
    <t xml:space="preserve">地铁</t>
  </si>
  <si>
    <t xml:space="preserve">内容覆盖</t>
  </si>
  <si>
    <t xml:space="preserve">业务开通</t>
  </si>
  <si>
    <t xml:space="preserve">省内</t>
  </si>
  <si>
    <t xml:space="preserve">数据业务</t>
  </si>
  <si>
    <t xml:space="preserve">宽带业务</t>
  </si>
  <si>
    <t xml:space="preserve">内容网络</t>
  </si>
  <si>
    <t xml:space="preserve">有线接入网</t>
  </si>
  <si>
    <t xml:space="preserve">无线网</t>
  </si>
  <si>
    <t xml:space="preserve">核心网</t>
  </si>
  <si>
    <t xml:space="preserve">高校</t>
  </si>
  <si>
    <t xml:space="preserve">居民区</t>
  </si>
  <si>
    <t xml:space="preserve">交通枢纽</t>
  </si>
  <si>
    <t xml:space="preserve">医院</t>
  </si>
  <si>
    <t xml:space="preserve">语音业务</t>
  </si>
  <si>
    <t xml:space="preserve">平台统计</t>
  </si>
  <si>
    <t xml:space="preserve">MR覆盖</t>
  </si>
  <si>
    <t xml:space="preserve">农村</t>
  </si>
  <si>
    <t xml:space="preserve">城区</t>
  </si>
  <si>
    <t xml:space="preserve">现场测试</t>
  </si>
  <si>
    <t xml:space="preserve">内容网</t>
  </si>
  <si>
    <t xml:space="preserve">基站退服</t>
  </si>
  <si>
    <t xml:space="preserve">电视业务</t>
  </si>
  <si>
    <t xml:space="preserve">咪咕视频</t>
  </si>
  <si>
    <t xml:space="preserve">咪咕音乐</t>
  </si>
  <si>
    <t xml:space="preserve">和飞信</t>
  </si>
  <si>
    <t xml:space="preserve">客户调查</t>
  </si>
  <si>
    <t xml:space="preserve">三方调查</t>
  </si>
  <si>
    <t xml:space="preserve">传输网</t>
  </si>
  <si>
    <t xml:space="preserve">现场测试
</t>
    <phoneticPr fontId="9" type="noConversion"/>
  </si>
  <si>
    <t xml:space="preserve">数据来源</t>
    <phoneticPr fontId="28" type="noConversion"/>
  </si>
  <si>
    <t xml:space="preserve">位置服务中心运营分析平台</t>
  </si>
  <si>
    <t xml:space="preserve">指标名称</t>
    <phoneticPr fontId="9" type="noConversion"/>
  </si>
  <si>
    <t xml:space="preserve">家宽网络原因万用户投诉比(狭义)</t>
    <phoneticPr fontId="8" type="noConversion"/>
  </si>
  <si>
    <t xml:space="preserve">跨省专线投诉处理平均时长(小时)</t>
  </si>
  <si>
    <t xml:space="preserve">互联网网间端到端丢包率(%)</t>
  </si>
  <si>
    <t xml:space="preserve">互联网网间端到端时延(ms)</t>
  </si>
  <si>
    <t xml:space="preserve">跨省专线业务月可用率</t>
  </si>
  <si>
    <t xml:space="preserve">LTE出访用户位置登记成功率(%)</t>
  </si>
  <si>
    <t xml:space="preserve">LTE来访用户位置登记成功率(%)</t>
  </si>
  <si>
    <t xml:space="preserve">电信高速上传速率(Mbps)</t>
  </si>
  <si>
    <t xml:space="preserve">4G占网时长占比(%)</t>
  </si>
  <si>
    <t xml:space="preserve">联通高速下载速率(Mbps)</t>
  </si>
  <si>
    <t xml:space="preserve">高速呼叫建立时长(s)</t>
  </si>
  <si>
    <t xml:space="preserve">电信高速呼叫建立时长(s)</t>
  </si>
  <si>
    <t xml:space="preserve">电信高速网页浏览成功率(%)-测试</t>
  </si>
  <si>
    <t xml:space="preserve">联通高速视频播放成功率(%)-测试</t>
  </si>
  <si>
    <t xml:space="preserve">高速视频播放等待时长(s)-测试</t>
  </si>
  <si>
    <t xml:space="preserve">联通风景区上传速率(Mbps)</t>
  </si>
  <si>
    <t xml:space="preserve">电信高速视频播放成功率(%)-测试</t>
  </si>
  <si>
    <t xml:space="preserve">电信高速视频播放等待时长(s)-测试</t>
  </si>
  <si>
    <t xml:space="preserve">联通高速视频卡顿时长占比(%)-测试</t>
  </si>
  <si>
    <t xml:space="preserve">电信高速下载速率(Mbps)</t>
  </si>
  <si>
    <t xml:space="preserve">高速上传速率(Mbps)</t>
  </si>
  <si>
    <t xml:space="preserve">联通高速上传速率(Mbps)</t>
  </si>
  <si>
    <t xml:space="preserve">电信风景区上传速率(Mbps)</t>
  </si>
  <si>
    <t xml:space="preserve">联通高速全程呼叫成功率(%)</t>
  </si>
  <si>
    <t xml:space="preserve">联通高速网页打开时长(s)-测试</t>
  </si>
  <si>
    <t xml:space="preserve">高速视频播放成功率(%)-测试</t>
  </si>
  <si>
    <t xml:space="preserve">联通高速视频播放等待时长(s)-测试</t>
  </si>
  <si>
    <t xml:space="preserve">电信高速网页打开时长(s)-测试</t>
  </si>
  <si>
    <t xml:space="preserve">高速网页打开时长(s)-测试</t>
  </si>
  <si>
    <t xml:space="preserve">联通高速网页浏览成功率(%)-测试</t>
  </si>
  <si>
    <t xml:space="preserve">联通高速呼叫建立时长(s)</t>
  </si>
  <si>
    <t xml:space="preserve">电信高速全程呼叫成功率(%)</t>
  </si>
  <si>
    <t xml:space="preserve">风景区VoLTE-VoLTE MOS3.0以上占比(%)</t>
  </si>
  <si>
    <t xml:space="preserve">电信高速视频卡顿时长占比(%)-测试</t>
  </si>
  <si>
    <t xml:space="preserve">经纬度定位成功率(%)</t>
  </si>
  <si>
    <t xml:space="preserve">联通风景区综合覆盖率(%)</t>
  </si>
  <si>
    <t xml:space="preserve">风景区视频卡顿时长占比(%)-测试</t>
  </si>
  <si>
    <t xml:space="preserve">电信风景区网页打开时长(s)-测试</t>
  </si>
  <si>
    <t xml:space="preserve">电信风景区全程呼叫成功率(%)</t>
  </si>
  <si>
    <t xml:space="preserve">风景区全程呼叫成功率(%)</t>
  </si>
  <si>
    <t xml:space="preserve">联通地铁视频播放成功率(%)-测试</t>
  </si>
  <si>
    <t xml:space="preserve">地铁视频播放成功率(%)-测试</t>
  </si>
  <si>
    <t xml:space="preserve">电信地铁网页打开时长(s)-测试</t>
  </si>
  <si>
    <t xml:space="preserve">电信风景区下载速率(Mbps)</t>
  </si>
  <si>
    <t xml:space="preserve">联通风景区视频播放等待时长(s)-测试</t>
  </si>
  <si>
    <t xml:space="preserve">电信风景区视频播放成功率(%)-测试</t>
  </si>
  <si>
    <t xml:space="preserve">风景区视频播放成功率(%)-测试</t>
  </si>
  <si>
    <t xml:space="preserve">联通风景区网页浏览成功率(%)-测试</t>
  </si>
  <si>
    <t xml:space="preserve">风景区网页浏览成功率(%)-测试</t>
  </si>
  <si>
    <t xml:space="preserve">联通风景区呼叫建立时长(s)</t>
  </si>
  <si>
    <t xml:space="preserve">联通地铁视频播放等待时长(s)-测试</t>
  </si>
  <si>
    <t xml:space="preserve">电信地铁视频播放成功率(%)-测试</t>
  </si>
  <si>
    <t xml:space="preserve">本网内容满足率(%)</t>
  </si>
  <si>
    <t xml:space="preserve">风景区下载速率(Mbps)</t>
  </si>
  <si>
    <t xml:space="preserve">风景区综合覆盖率(%)</t>
  </si>
  <si>
    <t xml:space="preserve">联通风景区视频卡顿时长占比(%)-测试</t>
  </si>
  <si>
    <t xml:space="preserve">电信风景区视频播放等待时长(s)-测试</t>
  </si>
  <si>
    <t xml:space="preserve">风景区视频播放等待时长(s)-测试</t>
  </si>
  <si>
    <t xml:space="preserve">联通风景区网页打开时长(s)-测试</t>
  </si>
  <si>
    <t xml:space="preserve">电信风景区网页浏览成功率(%)-测试</t>
  </si>
  <si>
    <t xml:space="preserve">电信风景区呼叫建立时长(s)</t>
  </si>
  <si>
    <t xml:space="preserve">风景区呼叫建立时长(s)</t>
  </si>
  <si>
    <t xml:space="preserve">联通风景区全程呼叫成功率(%)</t>
  </si>
  <si>
    <t xml:space="preserve">电信地铁视频播放等待时长(s)-测试</t>
  </si>
  <si>
    <t xml:space="preserve">联通地铁网页打开时长(s)-测试</t>
  </si>
  <si>
    <t xml:space="preserve">风景区上传速率(Mbps)</t>
  </si>
  <si>
    <t xml:space="preserve">联通风景区下载速率(Mbps)</t>
  </si>
  <si>
    <t xml:space="preserve">电信风景区综合覆盖率(%)</t>
  </si>
  <si>
    <t xml:space="preserve">电信风景区视频卡顿时长占比(%)-测试</t>
  </si>
  <si>
    <t xml:space="preserve">联通风景区视频播放成功率(%)-测试</t>
  </si>
  <si>
    <t xml:space="preserve">风景区网页打开时长(s)-测试</t>
  </si>
  <si>
    <t xml:space="preserve">地铁视频播放等待时长(s)-测试</t>
  </si>
  <si>
    <t xml:space="preserve">省内专线平均开通时长(小时)</t>
  </si>
  <si>
    <t xml:space="preserve">跨省专线平均开通时长(小时)</t>
  </si>
  <si>
    <t xml:space="preserve">省内专线资源满足率(%)</t>
  </si>
  <si>
    <t xml:space="preserve">省内专线投诉处理平均时长(小时)</t>
  </si>
  <si>
    <t xml:space="preserve">跨省专线资源满足率(%)</t>
  </si>
  <si>
    <t xml:space="preserve">跨省专线开通及时率(%)</t>
  </si>
  <si>
    <t xml:space="preserve">互联网端到端行业时延(ms)</t>
  </si>
  <si>
    <t xml:space="preserve">互联网端到端行业丢包率(%)</t>
  </si>
  <si>
    <t xml:space="preserve">行业网关MT短信端到端成功率(%)</t>
  </si>
  <si>
    <t xml:space="preserve">Top10网银证券显示成功率(%)</t>
  </si>
  <si>
    <t xml:space="preserve">Top20视频总缓冲时长占比(%)</t>
  </si>
  <si>
    <t xml:space="preserve">家宽视频平均播放卡顿次数(次/小时)</t>
  </si>
  <si>
    <t xml:space="preserve">Top10网银证券首屏时延(s)</t>
  </si>
  <si>
    <t xml:space="preserve">家宽视频缓冲时长占比(%)</t>
  </si>
  <si>
    <t xml:space="preserve">家宽网页打开成功率 (%)</t>
  </si>
  <si>
    <t xml:space="preserve">Top500网站首屏时延(s)</t>
  </si>
  <si>
    <t xml:space="preserve">家宽网页平均首屏时延(s)</t>
  </si>
  <si>
    <t xml:space="preserve">家宽视频打开成功率(%)</t>
  </si>
  <si>
    <t xml:space="preserve">家宽游戏ping时延(ms)</t>
  </si>
  <si>
    <t xml:space="preserve">家宽游戏丢包率(%)</t>
  </si>
  <si>
    <t xml:space="preserve">本地TOP500网站中不达标网站占比(%)</t>
  </si>
  <si>
    <t xml:space="preserve">家宽视频首帧显示时长(s)</t>
  </si>
  <si>
    <t xml:space="preserve">智能网关接收光功率弱光占比(%)</t>
  </si>
  <si>
    <t xml:space="preserve">PTN环网/链路带宽利用率越限占比(%)</t>
  </si>
  <si>
    <t xml:space="preserve">SAEGW POOL流量均衡度(%)</t>
  </si>
  <si>
    <t xml:space="preserve">PCC有效策略数量(个)</t>
  </si>
  <si>
    <t xml:space="preserve">MME POOL用户均衡度(%)</t>
  </si>
  <si>
    <t xml:space="preserve">电信高校呼叫建立时长(s)</t>
  </si>
  <si>
    <t xml:space="preserve">高校网页浏览成功率(%)-测试</t>
  </si>
  <si>
    <t xml:space="preserve">联通高校网页浏览成功率(%)-测试</t>
  </si>
  <si>
    <t xml:space="preserve">高校网页打开时长(s)-测试</t>
  </si>
  <si>
    <t xml:space="preserve">联通高校视频播放成功率(%)-测试</t>
  </si>
  <si>
    <t xml:space="preserve">电信高校视频播放等待时长(s)-测试</t>
  </si>
  <si>
    <t xml:space="preserve">高校上传速率(Mbps)</t>
  </si>
  <si>
    <t xml:space="preserve">电信高校网页浏览成功率(%)-测试</t>
  </si>
  <si>
    <t xml:space="preserve">联通高校网页打开时长(s)-测试</t>
  </si>
  <si>
    <t xml:space="preserve">高校视频播放成功率(%)-测试</t>
  </si>
  <si>
    <t xml:space="preserve">电信高校视频播放成功率(%)-测试</t>
  </si>
  <si>
    <t xml:space="preserve">联通高校综合覆盖率(%)</t>
  </si>
  <si>
    <t xml:space="preserve">电信高校下载速率(Mbps)</t>
  </si>
  <si>
    <t xml:space="preserve">联通高校上传速率(Mbps)</t>
  </si>
  <si>
    <t xml:space="preserve">CDN/Cache内容本省流量占比(%)</t>
  </si>
  <si>
    <t xml:space="preserve">高校全程呼叫成功率(%)</t>
  </si>
  <si>
    <t xml:space="preserve">电信高校全程呼叫成功率(%)</t>
  </si>
  <si>
    <t xml:space="preserve">联通高校呼叫建立时长(s)</t>
  </si>
  <si>
    <t xml:space="preserve">联通高校视频播放等待时长(s)-测试</t>
  </si>
  <si>
    <t xml:space="preserve">高校视频卡顿时长占比(%)-测试</t>
  </si>
  <si>
    <t xml:space="preserve">电信高校视频卡顿时长占比(%)-测试</t>
  </si>
  <si>
    <t xml:space="preserve">高校下载速率(Mbps)</t>
  </si>
  <si>
    <t xml:space="preserve">联通高校下载速率(Mbps)</t>
  </si>
  <si>
    <t xml:space="preserve">电信高校综合覆盖率(%)</t>
  </si>
  <si>
    <t xml:space="preserve">高校综合覆盖率(%)</t>
  </si>
  <si>
    <t xml:space="preserve">联通高校视频卡顿时长占比(%)-测试</t>
  </si>
  <si>
    <t xml:space="preserve">高校视频播放等待时长(s)-测试</t>
  </si>
  <si>
    <t xml:space="preserve">电信高校网页打开时长(s)-测试</t>
  </si>
  <si>
    <t xml:space="preserve">高校呼叫建立时长(s)</t>
  </si>
  <si>
    <t xml:space="preserve">联通高校全程呼叫成功率(%)</t>
  </si>
  <si>
    <t xml:space="preserve">联通居民区全程呼叫成功率(%)</t>
  </si>
  <si>
    <t xml:space="preserve">居民区呼叫建立时长(s)</t>
  </si>
  <si>
    <t xml:space="preserve">电信居民区呼叫建立时长(s)</t>
  </si>
  <si>
    <t xml:space="preserve">电信居民区网页浏览成功率(%)-测试</t>
  </si>
  <si>
    <t xml:space="preserve">联通居民区网页打开时长(s)-测试</t>
  </si>
  <si>
    <t xml:space="preserve">电信居民区视频播放成功率(%)-测试</t>
  </si>
  <si>
    <t xml:space="preserve">居民区视频播放等待时长(s)-测试</t>
  </si>
  <si>
    <t xml:space="preserve">联通居民区呼叫建立时长(s)</t>
  </si>
  <si>
    <t xml:space="preserve">联通交通枢纽视频播放成功率(%)-测试</t>
  </si>
  <si>
    <t xml:space="preserve">联通居民区网页浏览成功率(%)-测试</t>
  </si>
  <si>
    <t xml:space="preserve">联通居民区视频播放成功率(%)-测试</t>
  </si>
  <si>
    <t xml:space="preserve">高校VoLTE-VoLTE MOS3.0以上占比(%)</t>
  </si>
  <si>
    <t xml:space="preserve">电信高校上传速率(Mbps)</t>
  </si>
  <si>
    <t xml:space="preserve">交通枢纽网页浏览成功率(%)-测试</t>
  </si>
  <si>
    <t xml:space="preserve">联通交通枢纽网页打开时长(s)-测试</t>
  </si>
  <si>
    <t xml:space="preserve">交通枢纽视频播放成功率(%)-测试</t>
  </si>
  <si>
    <t xml:space="preserve">电信交通枢纽视频播放等待时长(s)-测试</t>
  </si>
  <si>
    <t xml:space="preserve">交通枢纽网页打开时长(s)-测试</t>
  </si>
  <si>
    <t xml:space="preserve">电信交通枢纽呼叫建立时长(s)</t>
  </si>
  <si>
    <t xml:space="preserve">联通居民区视频播放等待时长(s)-测试</t>
  </si>
  <si>
    <t xml:space="preserve">居民区网页打开时长(s)-测试</t>
  </si>
  <si>
    <t xml:space="preserve">电信交通枢纽网页浏览成功率(%)-测试</t>
  </si>
  <si>
    <t xml:space="preserve">居民区视频播放成功率(%)-测试</t>
  </si>
  <si>
    <t xml:space="preserve">电信居民区网页打开时长(s)-测试</t>
  </si>
  <si>
    <t xml:space="preserve">居民区网页浏览成功率(%)-测试</t>
  </si>
  <si>
    <t xml:space="preserve">电信交通枢纽网页打开时长(s)-测试</t>
  </si>
  <si>
    <t xml:space="preserve">联通交通枢纽网页浏览成功率(%)-测试</t>
  </si>
  <si>
    <t xml:space="preserve">联通交通枢纽呼叫建立时长(s)</t>
  </si>
  <si>
    <t xml:space="preserve">交通枢纽呼叫建立时长(s)</t>
  </si>
  <si>
    <t xml:space="preserve">电信居民区全程呼叫成功率(%)</t>
  </si>
  <si>
    <t xml:space="preserve">交通枢纽VoLTE-VoLTE MOS3.0以上占比(%)</t>
  </si>
  <si>
    <t xml:space="preserve">电信交通枢纽视频播放成功率(%)-测试</t>
  </si>
  <si>
    <t xml:space="preserve">交通枢纽视频播放等待时长(s)-测试</t>
  </si>
  <si>
    <t xml:space="preserve">联通交通枢纽视频播放等待时长(s)-测试</t>
  </si>
  <si>
    <t xml:space="preserve">居民区全程呼叫成功率(%)</t>
  </si>
  <si>
    <t xml:space="preserve">ICP调度准确率(%)</t>
  </si>
  <si>
    <t xml:space="preserve">电信医院上传速率(Mbps)</t>
  </si>
  <si>
    <t xml:space="preserve">电信医院下载速率(Mbps)</t>
  </si>
  <si>
    <t xml:space="preserve">医院上传速率(Mbps)</t>
  </si>
  <si>
    <t xml:space="preserve">联通医院上传速率(Mbps)</t>
  </si>
  <si>
    <t xml:space="preserve">医院VoLTE-VoLTE MOS3.0以上占比(%)</t>
  </si>
  <si>
    <t xml:space="preserve">联通医院下载速率(Mbps)</t>
  </si>
  <si>
    <t xml:space="preserve">医院下载速率(Mbps)</t>
  </si>
  <si>
    <t xml:space="preserve">VoLTE两高两低小区占比(%)</t>
  </si>
  <si>
    <t xml:space="preserve">电信居民区MR覆盖率(%)</t>
  </si>
  <si>
    <t xml:space="preserve">联通农村MR覆盖率(%)</t>
  </si>
  <si>
    <t xml:space="preserve">室分弱覆盖小区占比(%)</t>
  </si>
  <si>
    <t xml:space="preserve">宏站MR覆盖率(%)</t>
  </si>
  <si>
    <t xml:space="preserve">电信医院MR覆盖率(%)</t>
  </si>
  <si>
    <t xml:space="preserve">电信高校MR覆盖率(%)</t>
  </si>
  <si>
    <t xml:space="preserve">4G覆盖率劣于竞对小区占比-电信(%)</t>
  </si>
  <si>
    <t xml:space="preserve">高校MR覆盖率(%)</t>
  </si>
  <si>
    <t xml:space="preserve">农村MR覆盖率(%)</t>
  </si>
  <si>
    <t xml:space="preserve">LTE网络利用率(%)</t>
  </si>
  <si>
    <t xml:space="preserve">室分MR覆盖率(%)</t>
  </si>
  <si>
    <t xml:space="preserve">4G质差小区占比(%)</t>
  </si>
  <si>
    <t xml:space="preserve">联通交通枢纽MR覆盖率(%)</t>
  </si>
  <si>
    <t xml:space="preserve">高校覆盖劣于竞对小区占比-联通(%)</t>
  </si>
  <si>
    <t xml:space="preserve">电信城区MR覆盖率(%)</t>
  </si>
  <si>
    <t xml:space="preserve">居民区MR覆盖率(%)</t>
  </si>
  <si>
    <t xml:space="preserve">电信交通枢纽MR覆盖率(%)</t>
  </si>
  <si>
    <t xml:space="preserve">4G高干扰小区占比(%)</t>
  </si>
  <si>
    <t xml:space="preserve">联通风景区MR覆盖率(%)</t>
  </si>
  <si>
    <t xml:space="preserve">宏站弱覆盖小区占比(%)</t>
  </si>
  <si>
    <t xml:space="preserve">LTE高负荷预警小区占比(%)</t>
  </si>
  <si>
    <t xml:space="preserve">高校高负荷待扩容小区占比(%)</t>
  </si>
  <si>
    <t xml:space="preserve">联通医院MR覆盖率(%)</t>
  </si>
  <si>
    <t xml:space="preserve">联通居民区MR覆盖率(%)</t>
  </si>
  <si>
    <t xml:space="preserve">电信农村MR覆盖率(%)</t>
  </si>
  <si>
    <t xml:space="preserve">交通枢纽MR覆盖率(%)</t>
  </si>
  <si>
    <t xml:space="preserve">医院MR覆盖率(%)</t>
  </si>
  <si>
    <t xml:space="preserve">城区MR覆盖率(%)</t>
  </si>
  <si>
    <t xml:space="preserve">4G覆盖率劣于竞对小区占比-联通(%)</t>
  </si>
  <si>
    <t xml:space="preserve">地铁MR覆盖率(%)</t>
  </si>
  <si>
    <t xml:space="preserve">风景区MR覆盖率(%)</t>
  </si>
  <si>
    <t xml:space="preserve">电信风景区MR覆盖率(%)</t>
  </si>
  <si>
    <t xml:space="preserve">联通高校MR覆盖率(%)</t>
  </si>
  <si>
    <t xml:space="preserve">LTE高负荷待扩容小区占比(%)</t>
  </si>
  <si>
    <t xml:space="preserve">风景区上行PRB利用率(%)</t>
  </si>
  <si>
    <t xml:space="preserve">高校覆盖劣于竞对小区占比-电信(%)</t>
  </si>
  <si>
    <t xml:space="preserve">联通城区MR覆盖率(%)</t>
  </si>
  <si>
    <t xml:space="preserve">联通城区道路上传速率(Mbps)</t>
  </si>
  <si>
    <t xml:space="preserve">电信交通枢纽上传速率(Mbps)</t>
  </si>
  <si>
    <t xml:space="preserve">电信高速综合覆盖率(%)</t>
  </si>
  <si>
    <t xml:space="preserve">城区道路综合覆盖率(%)</t>
  </si>
  <si>
    <t xml:space="preserve">地铁VoLTE-VoLTE MOS3.0以上占比(%)</t>
  </si>
  <si>
    <t xml:space="preserve">高速网页浏览成功率(%)-测试</t>
  </si>
  <si>
    <t xml:space="preserve">交通枢纽上传速率(Mbps)</t>
  </si>
  <si>
    <t xml:space="preserve">电信交通枢纽下载速率(Mbps)</t>
  </si>
  <si>
    <t xml:space="preserve">电信城区道路全程呼叫成功率(%)</t>
  </si>
  <si>
    <t xml:space="preserve">电信地铁视频卡顿时长占比(%)-测试</t>
  </si>
  <si>
    <t xml:space="preserve">交通枢纽全程呼叫成功率(%)</t>
  </si>
  <si>
    <t xml:space="preserve">地铁视频卡顿时长占比(%)-测试</t>
  </si>
  <si>
    <t xml:space="preserve">地铁下载速率1M以下占比(%)</t>
  </si>
  <si>
    <t xml:space="preserve">联通交通枢纽视频卡顿时长占比(%)-测试</t>
  </si>
  <si>
    <t xml:space="preserve">联通交通枢纽综合覆盖率(%)</t>
  </si>
  <si>
    <t xml:space="preserve">电信地铁上传速率(Mbps)</t>
  </si>
  <si>
    <t xml:space="preserve">电信城区道路视频卡顿时长占比(%)-测试</t>
  </si>
  <si>
    <t xml:space="preserve">城区道路下载速率(Mbps)</t>
  </si>
  <si>
    <t xml:space="preserve">高速综合覆盖率(%)</t>
  </si>
  <si>
    <t xml:space="preserve">高速全程呼叫成功率(%)</t>
  </si>
  <si>
    <t xml:space="preserve">城区道路视频卡顿时长占比(%)-测试</t>
  </si>
  <si>
    <t xml:space="preserve">电信城区道路下载速率(Mbps)</t>
  </si>
  <si>
    <t xml:space="preserve">电信城区道路综合覆盖率(%)</t>
  </si>
  <si>
    <t xml:space="preserve">地铁综合覆盖率(%)</t>
  </si>
  <si>
    <t xml:space="preserve">联通城区道路视频卡顿时长占比(%)-测试</t>
  </si>
  <si>
    <t xml:space="preserve">联通地铁上传速率(Mbps)</t>
  </si>
  <si>
    <t xml:space="preserve">联通交通枢纽下载速率(Mbps)</t>
  </si>
  <si>
    <t xml:space="preserve">地铁全程呼叫成功率(%)</t>
  </si>
  <si>
    <t xml:space="preserve">高速下载速率(Mbps)</t>
  </si>
  <si>
    <t xml:space="preserve">交通枢纽下载速率(Mbps)</t>
  </si>
  <si>
    <t xml:space="preserve">联通城区道路全程呼叫成功率(%)</t>
  </si>
  <si>
    <t xml:space="preserve">联通地铁综合覆盖率(%)</t>
  </si>
  <si>
    <t xml:space="preserve">联通交通枢纽上传速率(Mbps)</t>
  </si>
  <si>
    <t xml:space="preserve">交通枢纽视频卡顿时长占比(%)-测试</t>
  </si>
  <si>
    <t xml:space="preserve">电信地铁综合覆盖率(%)</t>
  </si>
  <si>
    <t xml:space="preserve">联通城区道路下载速率(Mbps)</t>
  </si>
  <si>
    <t xml:space="preserve">电信城区道路上传速率(Mbps)</t>
  </si>
  <si>
    <t xml:space="preserve">联通地铁视频卡顿时长占比(%)-测试</t>
  </si>
  <si>
    <t xml:space="preserve">联通高速综合覆盖率(%)</t>
  </si>
  <si>
    <t xml:space="preserve">城区道路上传速率(Mbps)</t>
  </si>
  <si>
    <t xml:space="preserve">地铁上传速率(Mbps)</t>
  </si>
  <si>
    <t xml:space="preserve">高速视频卡顿时长占比(%)-测试</t>
  </si>
  <si>
    <t xml:space="preserve">地铁下载速率(Mbps)</t>
  </si>
  <si>
    <t xml:space="preserve">电信交通枢纽视频卡顿时长占比(%)-测试</t>
  </si>
  <si>
    <t xml:space="preserve">联通城区道路综合覆盖率(%)</t>
  </si>
  <si>
    <t xml:space="preserve">交通枢纽综合覆盖率(%)</t>
  </si>
  <si>
    <t xml:space="preserve">高速VoLTE-VoLTE MOS3.0以上占比(%)</t>
  </si>
  <si>
    <t xml:space="preserve">地铁网页浏览成功率(%)-测试</t>
  </si>
  <si>
    <t xml:space="preserve">城区道路全程呼叫成功率(%)</t>
  </si>
  <si>
    <t xml:space="preserve">电信交通枢纽综合覆盖率(%)</t>
  </si>
  <si>
    <t xml:space="preserve">医院呼叫建立时长(s)</t>
  </si>
  <si>
    <t xml:space="preserve">电信医院网页浏览成功率(%)-测试</t>
  </si>
  <si>
    <t xml:space="preserve">电信医院视频播放成功率(%)-测试</t>
  </si>
  <si>
    <t xml:space="preserve">医院视频播放等待时长(s)-测试</t>
  </si>
  <si>
    <t xml:space="preserve">联通医院视频播放等待时长(s)-测试</t>
  </si>
  <si>
    <t xml:space="preserve">CDN系统利用率(%)</t>
  </si>
  <si>
    <t xml:space="preserve">电信医院视频播放等待时长(s)-测试</t>
  </si>
  <si>
    <t xml:space="preserve">医院视频播放成功率(%)-测试</t>
  </si>
  <si>
    <t xml:space="preserve">医院网页浏览成功率(%)-测试</t>
  </si>
  <si>
    <t xml:space="preserve">电信医院呼叫建立时长(s)</t>
  </si>
  <si>
    <t xml:space="preserve">联通医院全程呼叫成功率(%)</t>
  </si>
  <si>
    <t xml:space="preserve">医院综合覆盖率(%)</t>
  </si>
  <si>
    <t xml:space="preserve">医院视频卡顿时长占比(%)-测试</t>
  </si>
  <si>
    <t xml:space="preserve">联通医院视频播放成功率(%)-测试</t>
  </si>
  <si>
    <t xml:space="preserve">电信医院网页打开时长(s)-测试</t>
  </si>
  <si>
    <t xml:space="preserve">电信医院综合覆盖率(%)</t>
  </si>
  <si>
    <t xml:space="preserve">联通医院网页浏览成功率(%)-测试</t>
  </si>
  <si>
    <t xml:space="preserve">联通医院呼叫建立时长(s)</t>
  </si>
  <si>
    <t xml:space="preserve">电信医院视频卡顿时长占比(%)-测试</t>
  </si>
  <si>
    <t xml:space="preserve">联通医院网页打开时长(s)-测试</t>
  </si>
  <si>
    <t xml:space="preserve">医院网页打开时长(s)-测试</t>
  </si>
  <si>
    <t xml:space="preserve">电信医院全程呼叫成功率(%)</t>
  </si>
  <si>
    <t xml:space="preserve">联通医院综合覆盖率(%)</t>
  </si>
  <si>
    <t xml:space="preserve">联通医院视频卡顿时长占比(%)-测试</t>
  </si>
  <si>
    <t xml:space="preserve">医院全程呼叫成功率(%)</t>
  </si>
  <si>
    <t xml:space="preserve">电信视频播放等待时长(s)</t>
  </si>
  <si>
    <t xml:space="preserve">电信呼叫建立时长(s)</t>
  </si>
  <si>
    <t xml:space="preserve">移动视频卡顿时长占比(%)</t>
  </si>
  <si>
    <t xml:space="preserve">移动网页浏览成功率(%)</t>
  </si>
  <si>
    <t xml:space="preserve">FDD高干扰小区比例(%)</t>
  </si>
  <si>
    <t xml:space="preserve">日峰值上下行利用率(%)</t>
  </si>
  <si>
    <t xml:space="preserve">核心城区高低CQI占比小区比例(%)</t>
  </si>
  <si>
    <t xml:space="preserve">电信网页打开时长(s)</t>
  </si>
  <si>
    <t xml:space="preserve">移动上传速率(Mbps)</t>
  </si>
  <si>
    <t xml:space="preserve">移动视频播放成功率(%)</t>
  </si>
  <si>
    <t xml:space="preserve">移动全程呼叫成功率(%)</t>
  </si>
  <si>
    <t xml:space="preserve">TDD高干扰小区比例(%)</t>
  </si>
  <si>
    <t xml:space="preserve">电信网页浏览成功率(%)</t>
  </si>
  <si>
    <t xml:space="preserve">移动下载速率(Mbps)</t>
  </si>
  <si>
    <t xml:space="preserve">移动视频播放等待时长(s)</t>
  </si>
  <si>
    <t xml:space="preserve">移动呼叫建立时长(s)</t>
  </si>
  <si>
    <t xml:space="preserve">移动全网MR覆盖率(%)</t>
  </si>
  <si>
    <t xml:space="preserve">核心城区上行低功率余量小区比例(%)</t>
  </si>
  <si>
    <t xml:space="preserve">电信视频播放成功率(%)</t>
  </si>
  <si>
    <t xml:space="preserve">电信全程呼叫成功率(%)</t>
  </si>
  <si>
    <t xml:space="preserve">移动综合覆盖率(%)</t>
  </si>
  <si>
    <t xml:space="preserve">移动网页打开时长(s)</t>
  </si>
  <si>
    <t xml:space="preserve">室分小区日均流量与城区宏站流量比(%)</t>
  </si>
  <si>
    <t xml:space="preserve">零流量小区比例(%)</t>
  </si>
  <si>
    <t xml:space="preserve">电信视频卡顿时长占比(%)</t>
  </si>
  <si>
    <t xml:space="preserve">电信上传速率(Mbps)</t>
  </si>
  <si>
    <t xml:space="preserve">联通网页打开时长(s)</t>
  </si>
  <si>
    <t xml:space="preserve">联通综合覆盖率(%)</t>
  </si>
  <si>
    <t xml:space="preserve">电信地铁网页浏览成功率(%)-测试</t>
  </si>
  <si>
    <t xml:space="preserve">联通地铁呼叫建立时长(s)</t>
  </si>
  <si>
    <t xml:space="preserve">联通城区道路视频播放成功率(%)-测试</t>
  </si>
  <si>
    <t xml:space="preserve">联通视频播放成功率(%)</t>
  </si>
  <si>
    <t xml:space="preserve">2G基站退服率(%)</t>
  </si>
  <si>
    <t xml:space="preserve">联通上传速率(Mbps)</t>
  </si>
  <si>
    <t xml:space="preserve">城区道路视频播放成功率(%)-测试</t>
  </si>
  <si>
    <t xml:space="preserve">联通城区道路视频播放等待时长(s)-测试</t>
  </si>
  <si>
    <t xml:space="preserve">电信城区道路视频播放等待时长(s)-测试</t>
  </si>
  <si>
    <t xml:space="preserve">联通地铁网页浏览成功率(%)-测试</t>
  </si>
  <si>
    <t xml:space="preserve">联通城区道路网页打开时长(s)-测试</t>
  </si>
  <si>
    <t xml:space="preserve">电信城区道路视频播放成功率(%)-测试</t>
  </si>
  <si>
    <t xml:space="preserve">城区道路视频播放等待时长(s)-测试</t>
  </si>
  <si>
    <t xml:space="preserve">地铁网页打开时长(s)-测试</t>
  </si>
  <si>
    <t xml:space="preserve">电信地铁呼叫建立时长(s)</t>
  </si>
  <si>
    <t xml:space="preserve">城区道路VoLTE-VoLTE MOS3.0以上占比(%)</t>
  </si>
  <si>
    <t xml:space="preserve">城区道路网页打开时长(s)-测试</t>
  </si>
  <si>
    <t xml:space="preserve">电信城区道路网页浏览成功率(%)-测试</t>
  </si>
  <si>
    <t xml:space="preserve">联通城区道路网页浏览成功率(%)-测试</t>
  </si>
  <si>
    <t xml:space="preserve">城区道路网页浏览成功率(%)-测试</t>
  </si>
  <si>
    <t xml:space="preserve">电信城区道路呼叫建立时长(s)</t>
  </si>
  <si>
    <t xml:space="preserve">联通城区道路呼叫建立时长(s)</t>
  </si>
  <si>
    <t xml:space="preserve">联通室分MR覆盖率(%)</t>
  </si>
  <si>
    <t xml:space="preserve">联通下载速率(Mbps)</t>
  </si>
  <si>
    <t xml:space="preserve">联通视频播放等待时长(s)</t>
  </si>
  <si>
    <t xml:space="preserve">联通呼叫建立时长(s)</t>
  </si>
  <si>
    <t xml:space="preserve">电信城区道路网页打开时长(s)-测试</t>
  </si>
  <si>
    <t xml:space="preserve">城区道路呼叫建立时长(s)</t>
  </si>
  <si>
    <t xml:space="preserve">电信室分MR覆盖率(%)</t>
  </si>
  <si>
    <t xml:space="preserve">联通视频卡顿时长占比(%)</t>
  </si>
  <si>
    <t xml:space="preserve">联通网页浏览成功率(%)</t>
  </si>
  <si>
    <t xml:space="preserve">电信下载速率(Mbps)</t>
  </si>
  <si>
    <t xml:space="preserve">电信综合覆盖率(%)</t>
  </si>
  <si>
    <t xml:space="preserve">4G基站退服率(%)</t>
  </si>
  <si>
    <t xml:space="preserve">地铁呼叫建立时长(s)</t>
  </si>
  <si>
    <t xml:space="preserve">联通全程呼叫成功率(%)</t>
  </si>
  <si>
    <t xml:space="preserve">互联网电视节目播放成功率(%)</t>
  </si>
  <si>
    <t xml:space="preserve">魔百和在线播放成功率(%)</t>
  </si>
  <si>
    <t xml:space="preserve">咪咕视频在线播放成功率(%)</t>
  </si>
  <si>
    <t xml:space="preserve">咪咕视频卡顿时长占比(%)</t>
  </si>
  <si>
    <t xml:space="preserve">咪咕音乐播放时延(s)</t>
  </si>
  <si>
    <t xml:space="preserve">互联网电视卡顿时长占比(%)</t>
  </si>
  <si>
    <t xml:space="preserve">魔百和卡顿时间占比(%)</t>
  </si>
  <si>
    <t xml:space="preserve">移动业务网页响应时延(ms)</t>
  </si>
  <si>
    <t xml:space="preserve">VoLTE-VoLTE接续时长(s)</t>
  </si>
  <si>
    <t xml:space="preserve">CMNET拥塞局向占比(%)</t>
  </si>
  <si>
    <t xml:space="preserve">IMS初始注册成功率(%)</t>
  </si>
  <si>
    <t xml:space="preserve">HTTP下载速率(Mbps)</t>
  </si>
  <si>
    <t xml:space="preserve">移动业务网页响应成功率(%)</t>
  </si>
  <si>
    <t xml:space="preserve">移动业务视频响应时延(ms)</t>
  </si>
  <si>
    <t xml:space="preserve">LTE排除用户原因附着成功率(%)</t>
  </si>
  <si>
    <t xml:space="preserve">最差综合接入区占比(%)</t>
  </si>
  <si>
    <t xml:space="preserve">ESRVCC切换成功率(%)</t>
  </si>
  <si>
    <t xml:space="preserve">家宽装机及时率(%)</t>
  </si>
  <si>
    <t xml:space="preserve">VoLTE接通率(%)</t>
  </si>
  <si>
    <t xml:space="preserve">移动业务视频响应成功率(%)</t>
  </si>
  <si>
    <t xml:space="preserve">VOLTE视频接通率(%)</t>
  </si>
  <si>
    <t xml:space="preserve">移动业务游戏响应时延(ms)</t>
  </si>
  <si>
    <t xml:space="preserve">VoLTE话务量占比(%)</t>
  </si>
  <si>
    <t xml:space="preserve">即时通信响应时延(ms)</t>
  </si>
  <si>
    <t xml:space="preserve">家宽投诉处理及时率(%)</t>
  </si>
  <si>
    <t xml:space="preserve">VoLTE掉话率(%)</t>
  </si>
  <si>
    <t xml:space="preserve">本省内容满足率(%)</t>
  </si>
  <si>
    <t xml:space="preserve">CMNET高负荷链路占比(%)</t>
  </si>
  <si>
    <t xml:space="preserve">移动业务游戏响应成功率(%)</t>
  </si>
  <si>
    <t xml:space="preserve">VOLTE视频掉话率(%)</t>
  </si>
  <si>
    <t xml:space="preserve">即时通信响应成功率(%)</t>
  </si>
  <si>
    <t xml:space="preserve">ESRVCC切换比例(%)</t>
  </si>
  <si>
    <t xml:space="preserve">VoLTE端到端上行丢包率(%) </t>
  </si>
  <si>
    <t xml:space="preserve">CMNET链路带宽利用率(%)</t>
  </si>
  <si>
    <t xml:space="preserve">居民区上传速率(Mbps)</t>
  </si>
  <si>
    <t xml:space="preserve">联通居民区下载速率(Mbps)</t>
  </si>
  <si>
    <t xml:space="preserve">电信居民区综合覆盖率(%)</t>
  </si>
  <si>
    <t xml:space="preserve">居民区综合覆盖率(%)</t>
  </si>
  <si>
    <t xml:space="preserve">电信居民区视频卡顿时长占比(%)-测试</t>
  </si>
  <si>
    <t xml:space="preserve">联通居民区上传速率(Mbps)</t>
  </si>
  <si>
    <t xml:space="preserve">电信居民区视频播放等待时长(s)-测试</t>
  </si>
  <si>
    <t xml:space="preserve">居民区视频卡顿时长占比(%)-测试</t>
  </si>
  <si>
    <t xml:space="preserve">电信居民区下载速率(Mbps)</t>
  </si>
  <si>
    <t xml:space="preserve">居民区VoLTE-VoLTE MOS3.0以上占比(%)</t>
  </si>
  <si>
    <t xml:space="preserve">电信居民区上传速率(Mbps)</t>
  </si>
  <si>
    <t xml:space="preserve">居民区下载速率(Mbps)</t>
  </si>
  <si>
    <t xml:space="preserve">联通居民区综合覆盖率(%)</t>
  </si>
  <si>
    <t xml:space="preserve">联通居民区视频卡顿时长占比(%)-测试</t>
  </si>
  <si>
    <t xml:space="preserve">139邮箱登录页打开时延(ms)</t>
  </si>
  <si>
    <t xml:space="preserve">和飞信native消息发送时延(ms)</t>
  </si>
  <si>
    <t xml:space="preserve">CDN业务服务成功率(%)</t>
  </si>
  <si>
    <t xml:space="preserve">本地网站网格引入覆盖</t>
  </si>
  <si>
    <t xml:space="preserve">和飞信native登录成功率(%)</t>
  </si>
  <si>
    <t xml:space="preserve">统一认证取号成功率(%)</t>
  </si>
  <si>
    <t xml:space="preserve">家宽装机服务满意度</t>
  </si>
  <si>
    <t xml:space="preserve">家宽上网质量满意度</t>
  </si>
  <si>
    <t xml:space="preserve">家宽故障维修满意度</t>
  </si>
  <si>
    <t xml:space="preserve">4G客户语音通话质量满意度领先度-领先电信</t>
  </si>
  <si>
    <t xml:space="preserve">4G客户手机上网满意度</t>
  </si>
  <si>
    <t xml:space="preserve">4G客户网络质量满意度领先度-领先电信</t>
  </si>
  <si>
    <t xml:space="preserve">家庭宽带网络质量满意度领先度-领先联通</t>
  </si>
  <si>
    <t xml:space="preserve">家庭宽带网络质量满意度</t>
  </si>
  <si>
    <t xml:space="preserve">4G客户语音通话质量满意度领先度-领先联通</t>
  </si>
  <si>
    <t xml:space="preserve">4G客户网络质量满意度领先度-领先联通</t>
  </si>
  <si>
    <t xml:space="preserve">4G客户语音质量满意度</t>
  </si>
  <si>
    <t xml:space="preserve">4G客户手机上网满意度领先度-领先电信</t>
  </si>
  <si>
    <t xml:space="preserve">家庭宽带网络质量满意度领先度-领先电信</t>
  </si>
  <si>
    <t xml:space="preserve">4G客户网络质量满意度</t>
  </si>
  <si>
    <t xml:space="preserve">4G客户手机上网满意度领先度-领先联通</t>
  </si>
  <si>
    <t xml:space="preserve">一级光交成环率(%)</t>
  </si>
  <si>
    <t xml:space="preserve">OLT重载比例(%)</t>
  </si>
  <si>
    <t xml:space="preserve">PTN接入节点成环率(%)</t>
  </si>
  <si>
    <t xml:space="preserve">PTN接入节点双归比(%)</t>
  </si>
  <si>
    <t xml:space="preserve">PTN高利用率端口占比(%)</t>
  </si>
  <si>
    <t xml:space="preserve">大业务量OLT双上联比例(%)</t>
  </si>
  <si>
    <t xml:space="preserve">汇聚环物理双归比(%)</t>
  </si>
  <si>
    <t xml:space="preserve">ONU弱光功率占比(%)</t>
  </si>
  <si>
    <t xml:space="preserve">互联网网间端到端时延领先度(ms)</t>
    <phoneticPr fontId="9" type="noConversion"/>
  </si>
  <si>
    <t xml:space="preserve">互联网网间端到端丢包率领先度(%)</t>
    <phoneticPr fontId="9" type="noConversion"/>
  </si>
  <si>
    <t xml:space="preserve">电信地铁下载速率(Mbps)</t>
  </si>
  <si>
    <t xml:space="preserve">联通地铁下载速率(Mbps)</t>
  </si>
  <si>
    <t xml:space="preserve">家宽上网质量满意度-领先电信</t>
  </si>
  <si>
    <t xml:space="preserve">家宽装机服务满意度-领先电信</t>
  </si>
  <si>
    <t xml:space="preserve">家宽故障维修满意度-领先电信</t>
  </si>
  <si>
    <t xml:space="preserve">家宽上网质量满意度-领先联通</t>
  </si>
  <si>
    <t xml:space="preserve">家宽装机服务满意度-领先联通</t>
  </si>
  <si>
    <t xml:space="preserve">家宽故障维修满意度-领先联通</t>
  </si>
  <si>
    <t xml:space="preserve">全网</t>
  </si>
  <si>
    <t xml:space="preserve">0.00
</t>
  </si>
  <si>
    <t xml:space="preserve">0.78
</t>
  </si>
  <si>
    <t xml:space="preserve">政企业务</t>
  </si>
  <si>
    <t xml:space="preserve">新业务</t>
  </si>
  <si>
    <t xml:space="preserve">家庭业务</t>
    <phoneticPr fontId="8" type="noConversion"/>
  </si>
  <si>
    <t xml:space="preserve">政企业务</t>
    <phoneticPr fontId="8" type="noConversion"/>
  </si>
  <si>
    <t xml:space="preserve">移动本网指标</t>
    <phoneticPr fontId="8" type="noConversion"/>
  </si>
  <si>
    <t xml:space="preserve">竞对原始指标名</t>
    <phoneticPr fontId="8" type="noConversion"/>
  </si>
  <si>
    <t xml:space="preserve">竞对上报指标名</t>
    <phoneticPr fontId="8" type="noConversion"/>
  </si>
  <si>
    <t xml:space="preserve">现场测试
</t>
  </si>
  <si>
    <t xml:space="preserve">城区道路综合覆盖率领先度(%)-领先联通</t>
  </si>
  <si>
    <t xml:space="preserve">城区道路全程呼叫成功率领先度(%)-领先电信</t>
  </si>
  <si>
    <t xml:space="preserve">城区道路全程呼叫成功率领先度(%)-领先联通</t>
  </si>
  <si>
    <t xml:space="preserve">城区道路呼叫建立时长领先度(s)-领先电信</t>
  </si>
  <si>
    <t xml:space="preserve">城区道路呼叫建立时长领先度(s)-领先联通</t>
  </si>
  <si>
    <t xml:space="preserve">城区道路VoLTE-VoLTE MOS3.0以上占比领先度(%)-领先电信</t>
  </si>
  <si>
    <t xml:space="preserve">电信城区道路VoLTE-VoLTE MOS3.0以上占比(%)</t>
  </si>
  <si>
    <t xml:space="preserve">城区道路VoLTE-VoLTE MOS3.0以上占比领先度(%)-领先联通</t>
  </si>
  <si>
    <t xml:space="preserve">联通城区道路VoLTE-VoLTE MOS3.0以上占比(%)</t>
  </si>
  <si>
    <t xml:space="preserve">城区道路网页浏览成功率(测试)领先度(%)-领先电信</t>
  </si>
  <si>
    <t xml:space="preserve">城区道路网页浏览成功率(测试)领先度(%)-领先联通</t>
  </si>
  <si>
    <t xml:space="preserve">城区道路网页打开时长(测试)领先度(s)-领先电信</t>
  </si>
  <si>
    <t xml:space="preserve">城区道路网页打开时长(测试)领先度(s)-领先联通</t>
  </si>
  <si>
    <t xml:space="preserve">城区道路视频播放成功率(测试)领先度(%)-领先电信</t>
  </si>
  <si>
    <t xml:space="preserve">城区道路视频播放成功率(测试)领先度(%)-领先联通</t>
  </si>
  <si>
    <t xml:space="preserve">城区道路视频播放等待时长(测试)领先度(s)-领先电信</t>
  </si>
  <si>
    <t xml:space="preserve">城区道路视频播放等待时长(测试)领先度(s)-领先联通</t>
  </si>
  <si>
    <t xml:space="preserve">城区道路视频卡顿时长占比(测试)领先度(%)-领先电信</t>
  </si>
  <si>
    <t xml:space="preserve">城区道路视频卡顿时长占比(测试)领先度(%)-领先联通</t>
  </si>
  <si>
    <t xml:space="preserve">城区道路下载速率领先度(Mbps)-领先电信</t>
  </si>
  <si>
    <t xml:space="preserve">城区道路下载速率领先度(Mbps)-领先联通</t>
  </si>
  <si>
    <t xml:space="preserve">城区道路上传速率领先度(Mbps)-领先电信</t>
  </si>
  <si>
    <t xml:space="preserve">城区道路上传速率领先度(Mbps)-领先联通</t>
  </si>
  <si>
    <t xml:space="preserve">地铁综合覆盖率领先度(%)-领先电信</t>
  </si>
  <si>
    <t xml:space="preserve">地铁综合覆盖率领先度(%)-领先联通</t>
  </si>
  <si>
    <t xml:space="preserve">地铁全程呼叫成功率领先度(%)-领先电信</t>
  </si>
  <si>
    <t xml:space="preserve">电信地铁全程呼叫成功率(%)</t>
  </si>
  <si>
    <t xml:space="preserve">地铁全程呼叫成功率领先度(%)-领先联通</t>
  </si>
  <si>
    <t xml:space="preserve">联通地铁全程呼叫成功率(%)</t>
  </si>
  <si>
    <t xml:space="preserve">地铁呼叫建立时长领先度(s)-领先电信</t>
  </si>
  <si>
    <t xml:space="preserve">地铁呼叫建立时长领先度(s)-领先联通</t>
  </si>
  <si>
    <t xml:space="preserve">地铁VoLTE-VoLTE MOS3.0以上占比领先度(%)-领先电信</t>
  </si>
  <si>
    <t xml:space="preserve">电信地铁VoLTE-VoLTE MOS3.0以上占比(%)</t>
  </si>
  <si>
    <t xml:space="preserve">地铁VoLTE-VoLTE MOS3.0以上占比领先度(%)-领先联通</t>
  </si>
  <si>
    <t xml:space="preserve">联通地铁VoLTE-VoLTE MOS3.0以上占比(%)</t>
  </si>
  <si>
    <t xml:space="preserve">地铁网页浏览成功率(测试)领先度(%)-领先电信</t>
  </si>
  <si>
    <t xml:space="preserve">地铁网页浏览成功率(测试)领先度(%)-领先联通</t>
  </si>
  <si>
    <t xml:space="preserve">地铁网页打开时长(测试)领先度(s)-领先电信</t>
  </si>
  <si>
    <t xml:space="preserve">地铁网页打开时长(测试)领先度(s)-领先联通</t>
  </si>
  <si>
    <t xml:space="preserve">地铁视频播放成功率(测试)领先度(%)-领先电信</t>
  </si>
  <si>
    <t xml:space="preserve">地铁视频播放成功率(测试)领先度(%)-领先联通</t>
  </si>
  <si>
    <t xml:space="preserve">地铁视频播放等待时长(测试)领先度(s)-领先电信</t>
  </si>
  <si>
    <t xml:space="preserve">地铁视频播放等待时长(测试)领先度(s)-领先联通</t>
  </si>
  <si>
    <t xml:space="preserve">地铁视频卡顿时长占比(测试)领先度(%)-领先电信</t>
  </si>
  <si>
    <t xml:space="preserve">地铁视频卡顿时长占比(测试)领先度(%)-领先联通</t>
  </si>
  <si>
    <t xml:space="preserve">地铁下载速率领先度(Mbps)-领先电信</t>
  </si>
  <si>
    <t xml:space="preserve">地铁下载速率领先度(Mbps)-领先联通</t>
  </si>
  <si>
    <t xml:space="preserve">地铁上传速率领先度(Mbps)-领先电信</t>
  </si>
  <si>
    <t xml:space="preserve">地铁上传速率领先度(Mbps)-领先联通</t>
  </si>
  <si>
    <t xml:space="preserve">高铁综合覆盖率(%)</t>
  </si>
  <si>
    <t xml:space="preserve">高铁综合覆盖率领先度(%)-领先电信</t>
  </si>
  <si>
    <t xml:space="preserve">电信高铁综合覆盖率(%)</t>
  </si>
  <si>
    <t xml:space="preserve">高铁综合覆盖率领先度(%)-领先联通</t>
  </si>
  <si>
    <t xml:space="preserve">联通高铁综合覆盖率(%)</t>
  </si>
  <si>
    <t xml:space="preserve">高铁全程呼叫成功率(%)</t>
  </si>
  <si>
    <t xml:space="preserve">高铁全程呼叫成功率领先度(%)-领先电信</t>
  </si>
  <si>
    <t xml:space="preserve">电信高铁全程呼叫成功率(%)</t>
  </si>
  <si>
    <t xml:space="preserve">高铁全程呼叫成功率领先度(%)-领先联通</t>
  </si>
  <si>
    <t xml:space="preserve">联通高铁全程呼叫成功率(%)</t>
  </si>
  <si>
    <t xml:space="preserve">高铁呼叫建立时长(s)</t>
  </si>
  <si>
    <t xml:space="preserve">高铁呼叫建立时长领先度(s)-领先电信</t>
  </si>
  <si>
    <t xml:space="preserve">电信高铁呼叫建立时长(s)</t>
  </si>
  <si>
    <t xml:space="preserve">高铁呼叫建立时长领先度(s)-领先联通</t>
  </si>
  <si>
    <t xml:space="preserve">联通高铁呼叫建立时长(s)</t>
  </si>
  <si>
    <t xml:space="preserve">高铁VoLTE-VoLTE MOS3.0以上占比(%)</t>
  </si>
  <si>
    <t xml:space="preserve">高铁VoLTE-VoLTE MOS3.0以上占比领先度(%)-领先电信</t>
  </si>
  <si>
    <t xml:space="preserve">电信高铁VoLTE-VoLTE MOS3.0以上占比(%)</t>
  </si>
  <si>
    <t xml:space="preserve">高铁VoLTE-VoLTE MOS3.0以上占比领先度(%)-领先联通</t>
  </si>
  <si>
    <t xml:space="preserve">联通高铁VoLTE-VoLTE MOS3.0以上占比(%)</t>
  </si>
  <si>
    <t xml:space="preserve">高铁网页浏览成功率(%)-测试</t>
  </si>
  <si>
    <t xml:space="preserve">高铁网页浏览成功率(测试)领先度(%)-领先电信</t>
  </si>
  <si>
    <t xml:space="preserve">电信高铁网页浏览成功率(%)-测试</t>
  </si>
  <si>
    <t xml:space="preserve">高铁网页浏览成功率(测试)领先度(%)-领先联通</t>
  </si>
  <si>
    <t xml:space="preserve">联通高铁网页浏览成功率(%)-测试</t>
  </si>
  <si>
    <t xml:space="preserve">高铁网页打开时长(s)-测试</t>
  </si>
  <si>
    <t xml:space="preserve">高铁网页打开时长(测试)领先度(s)-领先电信</t>
  </si>
  <si>
    <t xml:space="preserve">电信高铁网页打开时长(s)-测试</t>
  </si>
  <si>
    <t xml:space="preserve">高铁网页打开时长(测试)领先度(s)-领先联通</t>
  </si>
  <si>
    <t xml:space="preserve">联通高铁网页打开时长(s)-测试</t>
  </si>
  <si>
    <t xml:space="preserve">高铁视频播放成功率(%)-测试</t>
  </si>
  <si>
    <t xml:space="preserve">高铁视频播放成功率(测试)领先度(%)-领先电信</t>
  </si>
  <si>
    <t xml:space="preserve">电信高铁视频播放成功率(%)-测试</t>
  </si>
  <si>
    <t xml:space="preserve">高铁视频播放成功率(测试)领先度(%)-领先联通</t>
  </si>
  <si>
    <t xml:space="preserve">联通高铁视频播放成功率(%)-测试</t>
  </si>
  <si>
    <t xml:space="preserve">高铁视频播放等待时长(s)-测试</t>
  </si>
  <si>
    <t xml:space="preserve">高铁视频播放等待时长(测试)领先度(s)-领先电信</t>
  </si>
  <si>
    <t xml:space="preserve">电信高铁视频播放等待时长(s)-测试</t>
  </si>
  <si>
    <t xml:space="preserve">高铁视频播放等待时长(测试)领先度(s)-领先联通</t>
  </si>
  <si>
    <t xml:space="preserve">联通高铁视频播放等待时长(s)-测试</t>
  </si>
  <si>
    <t xml:space="preserve">高铁视频卡顿时长占比(%)-测试</t>
  </si>
  <si>
    <t xml:space="preserve">高铁视频卡顿时长占比(测试)领先度(%)-领先电信</t>
  </si>
  <si>
    <t xml:space="preserve">电信高铁视频卡顿时长占比(%)-测试</t>
  </si>
  <si>
    <t xml:space="preserve">高铁视频卡顿时长占比(测试)领先度(%)-领先联通</t>
  </si>
  <si>
    <t xml:space="preserve">联通高铁视频卡顿时长占比(%)-测试</t>
  </si>
  <si>
    <t xml:space="preserve">高铁下载速率(Mbps)</t>
  </si>
  <si>
    <t xml:space="preserve">高铁下载速率领先度(Mbps)-领先电信</t>
  </si>
  <si>
    <t xml:space="preserve">电信高铁下载速率(Mbps)</t>
  </si>
  <si>
    <t xml:space="preserve">高铁下载速率领先度(Mbps)-领先联通</t>
  </si>
  <si>
    <t xml:space="preserve">联通高铁下载速率(Mbps)</t>
  </si>
  <si>
    <t xml:space="preserve">高铁上传速率(Mbps)</t>
  </si>
  <si>
    <t xml:space="preserve">高铁上传速率领先度(Mbps)-领先电信</t>
  </si>
  <si>
    <t xml:space="preserve">电信高铁上传速率(Mbps)</t>
  </si>
  <si>
    <t xml:space="preserve">高铁上传速率领先度(Mbps)-领先联通</t>
  </si>
  <si>
    <t xml:space="preserve">联通高铁上传速率(Mbps)</t>
  </si>
  <si>
    <t xml:space="preserve">高速综合覆盖率领先度(%)-领先联通</t>
  </si>
  <si>
    <t xml:space="preserve">高速综合覆盖率领先度(%)-领先电信</t>
  </si>
  <si>
    <t xml:space="preserve">高速全程呼叫成功率领先度(%)-领先电信</t>
  </si>
  <si>
    <t xml:space="preserve">高速全程呼叫成功率领先度(%)-领先联通</t>
  </si>
  <si>
    <t xml:space="preserve">高速呼叫建立时长领先度(s)-领先电信</t>
  </si>
  <si>
    <t xml:space="preserve">高速呼叫建立时长领先度(s)-领先联通</t>
  </si>
  <si>
    <t xml:space="preserve">高速VoLTE-VoLTE MOS3.0以上占比领先度(%)-领先电信</t>
  </si>
  <si>
    <t xml:space="preserve">电信高速VoLTE-VoLTE MOS3.0以上占比(%)</t>
  </si>
  <si>
    <t xml:space="preserve">高速VoLTE-VoLTE MOS3.0以上占比领先度(%)-领先联通</t>
  </si>
  <si>
    <t xml:space="preserve">联通高速VoLTE-VoLTE MOS3.0以上占比(%)</t>
  </si>
  <si>
    <t xml:space="preserve">高速网页浏览成功率(测试)领先度(%)-领先电信</t>
  </si>
  <si>
    <t xml:space="preserve">高速网页浏览成功率(测试)领先度(%)-领先联通</t>
  </si>
  <si>
    <t xml:space="preserve">高速网页打开时长(测试)领先度(s)-领先电信</t>
  </si>
  <si>
    <t xml:space="preserve">高速网页打开时长(测试)领先度(s)-领先联通</t>
  </si>
  <si>
    <t xml:space="preserve">高速视频播放成功率(测试)领先度(%)-领先电信</t>
  </si>
  <si>
    <t xml:space="preserve">高速视频播放成功率(测试)领先度(%)-领先联通</t>
  </si>
  <si>
    <t xml:space="preserve">高速视频播放等待时长(测试)领先度(s)-领先电信</t>
  </si>
  <si>
    <t xml:space="preserve">高速视频播放等待时长(测试)领先度(s)-领先联通</t>
  </si>
  <si>
    <t xml:space="preserve">高速视频卡顿时长占比(测试)领先度(%)-领先电信</t>
  </si>
  <si>
    <t xml:space="preserve">高速视频卡顿时长占比(测试)领先度(%)-领先联通</t>
  </si>
  <si>
    <t xml:space="preserve">高速下载速率领先度(Mbps)-领先电信</t>
  </si>
  <si>
    <t xml:space="preserve">高速下载速率领先度(Mbps)-领先联通</t>
  </si>
  <si>
    <t xml:space="preserve">高速上传速率领先度(Mbps)-领先电信</t>
  </si>
  <si>
    <t xml:space="preserve">高速上传速率领先度(Mbps)-领先联通</t>
  </si>
  <si>
    <t xml:space="preserve">高校综合覆盖率领先度(%)-领先电信</t>
  </si>
  <si>
    <t xml:space="preserve">高校综合覆盖率领先度(%)-领先联通</t>
  </si>
  <si>
    <t xml:space="preserve">高校全程呼叫成功率领先度(%)-领先电信</t>
  </si>
  <si>
    <t xml:space="preserve">高校全程呼叫成功率领先度(%)-领先联通</t>
  </si>
  <si>
    <t xml:space="preserve">高校呼叫建立时长领先度(s)-领先电信</t>
  </si>
  <si>
    <t xml:space="preserve">高校呼叫建立时长领先度(s)-领先联通</t>
  </si>
  <si>
    <t xml:space="preserve">高校VoLTE-VoLTE MOS3.0以上占比领先度(%)-领先电信</t>
  </si>
  <si>
    <t xml:space="preserve">电信高校VoLTE-VoLTE MOS3.0以上占比(%)</t>
  </si>
  <si>
    <t xml:space="preserve">高校VoLTE-VoLTE MOS3.0以上占比领先度(%)-领先联通</t>
  </si>
  <si>
    <t xml:space="preserve">联通高校VoLTE-VoLTE MOS3.0以上占比(%)</t>
  </si>
  <si>
    <t xml:space="preserve">高校网页浏览成功率(测试)领先度(%)-领先电信</t>
  </si>
  <si>
    <t xml:space="preserve">高校网页浏览成功率(测试)领先度(%)-领先联通</t>
  </si>
  <si>
    <t xml:space="preserve">高校网页打开时长(测试)领先度(s)-领先电信</t>
  </si>
  <si>
    <t xml:space="preserve">高校网页打开时长(测试)领先度(s)-领先联通</t>
  </si>
  <si>
    <t xml:space="preserve">高校视频播放成功率(测试)领先度(%)-领先电信</t>
  </si>
  <si>
    <t xml:space="preserve">高校视频播放成功率(测试)领先度(%)-领先联通</t>
  </si>
  <si>
    <t xml:space="preserve">高校视频播放等待时长(测试)领先度(s)-领先电信</t>
  </si>
  <si>
    <t xml:space="preserve">高校视频播放等待时长(测试)领先度(s)-领先联通</t>
  </si>
  <si>
    <t xml:space="preserve">高校视频卡顿时长占比(测试)领先度(%)-领先电信</t>
  </si>
  <si>
    <t xml:space="preserve">高校视频卡顿时长占比(测试)领先度(%)-领先联通</t>
  </si>
  <si>
    <t xml:space="preserve">高校下载速率领先度(Mbps)-领先电信</t>
  </si>
  <si>
    <t xml:space="preserve">高校下载速率领先度(Mbps)-领先联通</t>
  </si>
  <si>
    <t xml:space="preserve">高校上传速率领先度(Mbps)-领先电信</t>
  </si>
  <si>
    <t xml:space="preserve">高校上传速率领先度(Mbps)-领先联通</t>
  </si>
  <si>
    <t xml:space="preserve">居民区综合覆盖率领先度(%)-领先电信</t>
  </si>
  <si>
    <t xml:space="preserve">居民区综合覆盖率领先度(%)-领先联通</t>
  </si>
  <si>
    <t xml:space="preserve">居民区全程呼叫成功率领先度(%)-领先电信</t>
  </si>
  <si>
    <t xml:space="preserve">居民区全程呼叫成功率领先度(%)-领先联通</t>
  </si>
  <si>
    <t xml:space="preserve">居民区呼叫建立时长领先度(s)-领先电信</t>
  </si>
  <si>
    <t xml:space="preserve">居民区呼叫建立时长领先度(s)-领先联通</t>
  </si>
  <si>
    <t xml:space="preserve">居民区VoLTE-VoLTE MOS3.0以上占比领先度(%)-领先电信</t>
  </si>
  <si>
    <t xml:space="preserve">电信居民区VoLTE-VoLTE MOS3.0以上占比(%)</t>
  </si>
  <si>
    <t xml:space="preserve">居民区VoLTE-VoLTE MOS3.0以上占比领先度(%)-领先联通</t>
  </si>
  <si>
    <t xml:space="preserve">联通居民区VoLTE-VoLTE MOS3.0以上占比(%)</t>
  </si>
  <si>
    <t xml:space="preserve">居民区网页浏览成功率(测试)领先度(%)-领先电信</t>
  </si>
  <si>
    <t xml:space="preserve">居民区网页浏览成功率(测试)领先度(%)-领先联通</t>
  </si>
  <si>
    <t xml:space="preserve">居民区网页打开时长(测试)领先度(s)-领先电信</t>
  </si>
  <si>
    <t xml:space="preserve">居民区网页打开时长(测试)领先度(s)-领先联通</t>
  </si>
  <si>
    <t xml:space="preserve">居民区视频播放成功率(测试)领先度(%)-领先电信</t>
  </si>
  <si>
    <t xml:space="preserve">居民区视频播放成功率(测试)领先度(%)-领先联通</t>
  </si>
  <si>
    <t xml:space="preserve">居民区视频播放等待时长(测试)领先度(s)-领先电信</t>
  </si>
  <si>
    <t xml:space="preserve">居民区视频播放等待时长(测试)领先度(s)-领先联通</t>
  </si>
  <si>
    <t xml:space="preserve">居民区视频卡顿时长占比(测试)领先度(%)-领先电信</t>
  </si>
  <si>
    <t xml:space="preserve">居民区视频卡顿时长占比(测试)领先度(%)-领先联通</t>
  </si>
  <si>
    <t xml:space="preserve">居民区下载速率领先度(Mbps)-领先电信</t>
  </si>
  <si>
    <t xml:space="preserve">居民区下载速率领先度(Mbps)-领先联通</t>
  </si>
  <si>
    <t xml:space="preserve">居民区上传速率领先度(Mbps)-领先电信</t>
  </si>
  <si>
    <t xml:space="preserve">居民区上传速率领先度(Mbps)-领先联通</t>
  </si>
  <si>
    <t xml:space="preserve">城中村/大型居民区综合覆盖率(%)</t>
  </si>
  <si>
    <t xml:space="preserve">城中村/大型居民区综合覆盖率领先度(%)-领先电信</t>
  </si>
  <si>
    <t xml:space="preserve">电信城中村/大型居民区综合覆盖率(%)</t>
  </si>
  <si>
    <t xml:space="preserve">城中村/大型居民区综合覆盖率领先度(%)-领先联通</t>
  </si>
  <si>
    <t xml:space="preserve">联通城中村/大型居民区综合覆盖率(%)</t>
  </si>
  <si>
    <t xml:space="preserve">城中村/大型居民区全程呼叫成功率(%)</t>
  </si>
  <si>
    <t xml:space="preserve">城中村/大型居民区全程呼叫成功率领先度(%)-领先电信</t>
  </si>
  <si>
    <t xml:space="preserve">电信城中村/大型居民区全程呼叫成功率(%)</t>
  </si>
  <si>
    <t xml:space="preserve">城中村/大型居民区全程呼叫成功率领先度(%)-领先联通</t>
  </si>
  <si>
    <t xml:space="preserve">联通城中村/大型居民区全程呼叫成功率(%)</t>
  </si>
  <si>
    <t xml:space="preserve">城中村/大型居民区呼叫建立时长(s)</t>
  </si>
  <si>
    <t xml:space="preserve">城中村/大型居民区呼叫建立时长领先度(s)-领先电信</t>
  </si>
  <si>
    <t xml:space="preserve">电信城中村/大型居民区呼叫建立时长(s)</t>
  </si>
  <si>
    <t xml:space="preserve">城中村/大型居民区呼叫建立时长领先度(s)-领先联通</t>
  </si>
  <si>
    <t xml:space="preserve">联通城中村/大型居民区呼叫建立时长(s)</t>
  </si>
  <si>
    <t xml:space="preserve">城中村/大型居民区VoLTE-VoLTE MOS3.0以上占比(%)</t>
  </si>
  <si>
    <t xml:space="preserve">城中村/大型居民区VoLTE-VoLTE MOS3.0以上占比领先度(%)-领先电信</t>
  </si>
  <si>
    <t xml:space="preserve">电信城中村/大型居民区VoLTE-VoLTE MOS3.0以上占比(%)</t>
  </si>
  <si>
    <t xml:space="preserve">城中村/大型居民区VoLTE-VoLTE MOS3.0以上占比领先度(%)-领先联通</t>
  </si>
  <si>
    <t xml:space="preserve">联通城中村/大型居民区VoLTE-VoLTE MOS3.0以上占比(%)</t>
  </si>
  <si>
    <t xml:space="preserve">城中村/大型居民区网页浏览成功率(%)-测试</t>
  </si>
  <si>
    <t xml:space="preserve">城中村/大型居民区网页浏览成功率(测试)领先度(%)-领先电信</t>
  </si>
  <si>
    <t xml:space="preserve">电信城中村/大型居民区网页浏览成功率(%)-测试</t>
  </si>
  <si>
    <t xml:space="preserve">城中村/大型居民区网页浏览成功率(测试)领先度(%)-领先联通</t>
  </si>
  <si>
    <t xml:space="preserve">联通城中村/大型居民区网页浏览成功率(%)-测试</t>
  </si>
  <si>
    <t xml:space="preserve">城中村/大型居民区网页打开时长(s)-测试</t>
  </si>
  <si>
    <t xml:space="preserve">城中村/大型居民区网页打开时长(测试)领先度(s)-领先电信</t>
  </si>
  <si>
    <t xml:space="preserve">电信城中村/大型居民区网页打开时长(s)-测试</t>
  </si>
  <si>
    <t xml:space="preserve">城中村/大型居民区网页打开时长(测试)领先度(s)-领先联通</t>
  </si>
  <si>
    <t xml:space="preserve">联通城中村/大型居民区网页打开时长(s)-测试</t>
  </si>
  <si>
    <t xml:space="preserve">城中村/大型居民区视频播放成功率(%)-测试</t>
  </si>
  <si>
    <t xml:space="preserve">城中村/大型居民区视频播放成功率(测试)领先度(%)-领先电信</t>
  </si>
  <si>
    <t xml:space="preserve">电信城中村/大型居民区视频播放成功率(%)-测试</t>
  </si>
  <si>
    <t xml:space="preserve">城中村/大型居民区视频播放成功率(测试)领先度(%)-领先联通</t>
  </si>
  <si>
    <t xml:space="preserve">联通城中村/大型居民区视频播放成功率(%)-测试</t>
  </si>
  <si>
    <t xml:space="preserve">城中村/大型居民区视频播放等待时长(s)-测试</t>
  </si>
  <si>
    <t xml:space="preserve">城中村/大型居民区视频播放等待时长(测试)领先度(s)-领先电信</t>
  </si>
  <si>
    <t xml:space="preserve">电信城中村/大型居民区视频播放等待时长(s)-测试</t>
  </si>
  <si>
    <t xml:space="preserve">城中村/大型居民区视频播放等待时长(测试)领先度(s)-领先联通</t>
  </si>
  <si>
    <t xml:space="preserve">联通城中村/大型居民区视频播放等待时长(s)-测试</t>
  </si>
  <si>
    <t xml:space="preserve">城中村/大型居民区视频卡顿时长占比(%)-测试</t>
  </si>
  <si>
    <t xml:space="preserve">城中村/大型居民区视频卡顿时长占比(测试)领先度(%)-领先电信</t>
  </si>
  <si>
    <t xml:space="preserve">电信城中村/大型居民区视频卡顿时长占比(%)-测试</t>
  </si>
  <si>
    <t xml:space="preserve">城中村/大型居民区视频卡顿时长占比(测试)领先度(%)-领先联通</t>
  </si>
  <si>
    <t xml:space="preserve">联通城中村/大型居民区视频卡顿时长占比(%)-测试</t>
  </si>
  <si>
    <t xml:space="preserve">城中村/大型居民区下载速率(Mbps)</t>
  </si>
  <si>
    <t xml:space="preserve">城中村/大型居民区下载速率领先度(Mbps)-领先电信</t>
  </si>
  <si>
    <t xml:space="preserve">电信城中村/大型居民区下载速率(Mbps)</t>
  </si>
  <si>
    <t xml:space="preserve">城中村/大型居民区下载速率领先度(Mbps)-领先联通</t>
  </si>
  <si>
    <t xml:space="preserve">联通城中村/大型居民区下载速率(Mbps)</t>
  </si>
  <si>
    <t xml:space="preserve">城中村/大型居民区上传速率(Mbps)</t>
  </si>
  <si>
    <t xml:space="preserve">城中村/大型居民区上传速率领先度(Mbps)-领先电信</t>
  </si>
  <si>
    <t xml:space="preserve">电信城中村/大型居民区上传速率(Mbps)</t>
  </si>
  <si>
    <t xml:space="preserve">城中村/大型居民区上传速率领先度(Mbps)-领先联通</t>
  </si>
  <si>
    <t xml:space="preserve">联通城中村/大型居民区上传速率(Mbps)</t>
  </si>
  <si>
    <t xml:space="preserve">风景区综合覆盖率领先度(%)-领先电信</t>
  </si>
  <si>
    <t xml:space="preserve">风景区综合覆盖率领先度(%)-领先联通</t>
  </si>
  <si>
    <t xml:space="preserve">风景区全程呼叫成功率领先度(%)-领先电信</t>
  </si>
  <si>
    <t xml:space="preserve">风景区全程呼叫成功率领先度(%)-领先联通</t>
  </si>
  <si>
    <t xml:space="preserve">风景区呼叫建立时长领先度(s)-领先电信</t>
  </si>
  <si>
    <t xml:space="preserve">风景区呼叫建立时长领先度(s)-领先联通</t>
  </si>
  <si>
    <t xml:space="preserve">风景区VoLTE-VoLTE MOS3.0以上占比领先度(%)-领先电信</t>
  </si>
  <si>
    <t xml:space="preserve">电信风景区VoLTE-VoLTE MOS3.0以上占比(%)</t>
  </si>
  <si>
    <t xml:space="preserve">风景区VoLTE-VoLTE MOS3.0以上占比领先度(%)-领先联通</t>
  </si>
  <si>
    <t xml:space="preserve">联通风景区VoLTE-VoLTE MOS3.0以上占比(%)</t>
  </si>
  <si>
    <t xml:space="preserve">风景区网页浏览成功率(测试)领先度(%)-领先电信</t>
  </si>
  <si>
    <t xml:space="preserve">风景区网页浏览成功率(测试)领先度(%)-领先联通</t>
  </si>
  <si>
    <t xml:space="preserve">风景区网页打开时长(测试)领先度(s)-领先电信</t>
  </si>
  <si>
    <t xml:space="preserve">风景区网页打开时长(测试)领先度(s)-领先联通</t>
  </si>
  <si>
    <t xml:space="preserve">风景区视频播放成功率(测试)领先度(%)-领先电信</t>
  </si>
  <si>
    <t xml:space="preserve">风景区视频播放成功率(测试)领先度(%)-领先联通</t>
  </si>
  <si>
    <t xml:space="preserve">风景区视频播放等待时长(测试)领先度(s)-领先电信</t>
  </si>
  <si>
    <t xml:space="preserve">风景区视频播放等待时长(测试)领先度(s)-领先联通</t>
  </si>
  <si>
    <t xml:space="preserve">风景区视频卡顿时长占比(测试)领先度(%)-领先电信</t>
  </si>
  <si>
    <t xml:space="preserve">风景区视频卡顿时长占比(测试)领先度(%)-领先联通</t>
  </si>
  <si>
    <t xml:space="preserve">风景区下载速率领先度(Mbps)-领先电信</t>
  </si>
  <si>
    <t xml:space="preserve">风景区下载速率领先度(Mbps)-领先联通</t>
  </si>
  <si>
    <t xml:space="preserve">风景区上传速率领先度(Mbps)-领先电信</t>
  </si>
  <si>
    <t xml:space="preserve">风景区上传速率领先度(Mbps)-领先联通</t>
  </si>
  <si>
    <t xml:space="preserve">医院综合覆盖率领先度(%)-领先电信</t>
  </si>
  <si>
    <t xml:space="preserve">医院综合覆盖率领先度(%)-领先联通</t>
  </si>
  <si>
    <t xml:space="preserve">医院全程呼叫成功率领先度(%)-领先电信</t>
  </si>
  <si>
    <t xml:space="preserve">医院全程呼叫成功率领先度(%)-领先联通</t>
  </si>
  <si>
    <t xml:space="preserve">医院呼叫建立时长领先度(s)-领先电信</t>
  </si>
  <si>
    <t xml:space="preserve">医院呼叫建立时长领先度(s)-领先联通</t>
  </si>
  <si>
    <t xml:space="preserve">医院VoLTE-VoLTE MOS3.0以上占比领先度(%)-领先电信</t>
  </si>
  <si>
    <t xml:space="preserve">电信医院VoLTE-VoLTE MOS3.0以上占比(%)</t>
  </si>
  <si>
    <t xml:space="preserve">医院VoLTE-VoLTE MOS3.0以上占比领先度(%)-领先联通</t>
  </si>
  <si>
    <t xml:space="preserve">联通医院VoLTE-VoLTE MOS3.0以上占比(%)</t>
  </si>
  <si>
    <t xml:space="preserve">医院网页浏览成功率(测试)领先度(%)-领先电信</t>
  </si>
  <si>
    <t xml:space="preserve">医院网页浏览成功率(测试)领先度(%)-领先联通</t>
  </si>
  <si>
    <t xml:space="preserve">医院网页打开时长(测试)领先度(s)-领先电信</t>
  </si>
  <si>
    <t xml:space="preserve">医院网页打开时长(测试)领先度(s)-领先联通</t>
  </si>
  <si>
    <t xml:space="preserve">医院视频播放成功率(测试)领先度(%)-领先电信</t>
  </si>
  <si>
    <t xml:space="preserve">医院视频播放成功率(测试)领先度(%)-领先联通</t>
  </si>
  <si>
    <t xml:space="preserve">医院视频播放等待时长(测试)领先度(s)-领先电信</t>
  </si>
  <si>
    <t xml:space="preserve">医院视频播放等待时长(测试)领先度(s)-领先联通</t>
  </si>
  <si>
    <t xml:space="preserve">医院视频卡顿时长占比(测试)领先度(%)-领先电信</t>
  </si>
  <si>
    <t xml:space="preserve">医院视频卡顿时长占比(测试)领先度(%)-领先联通</t>
  </si>
  <si>
    <t xml:space="preserve">医院下载速率领先度(Mbps)-领先电信</t>
  </si>
  <si>
    <t xml:space="preserve">医院下载速率领先度(Mbps)-领先联通</t>
  </si>
  <si>
    <t xml:space="preserve">医院上传速率领先度(Mbps)-领先电信</t>
  </si>
  <si>
    <t xml:space="preserve">医院上传速率领先度(Mbps)-领先联通</t>
  </si>
  <si>
    <t xml:space="preserve">交通枢纽综合覆盖率领先度(%)-领先电信</t>
  </si>
  <si>
    <t xml:space="preserve">交通枢纽综合覆盖率领先度(%)-领先联通</t>
  </si>
  <si>
    <t xml:space="preserve">交通枢纽全程呼叫成功率领先度(%)-领先电信</t>
  </si>
  <si>
    <t xml:space="preserve">电信交通枢纽全程呼叫成功率(%)</t>
  </si>
  <si>
    <t xml:space="preserve">交通枢纽全程呼叫成功率领先度(%)-领先联通</t>
  </si>
  <si>
    <t xml:space="preserve">联通交通枢纽全程呼叫成功率(%)</t>
  </si>
  <si>
    <t xml:space="preserve">交通枢纽呼叫建立时长领先度(s)-领先电信</t>
  </si>
  <si>
    <t xml:space="preserve">交通枢纽呼叫建立时长领先度(s)-领先联通</t>
  </si>
  <si>
    <t xml:space="preserve">交通枢纽VoLTE-VoLTE MOS3.0以上占比领先度(%)-领先电信</t>
  </si>
  <si>
    <t xml:space="preserve">电信交通枢纽VoLTE-VoLTE MOS3.0以上占比(%)</t>
  </si>
  <si>
    <t xml:space="preserve">交通枢纽VoLTE-VoLTE MOS3.0以上占比领先度(%)-领先联通</t>
  </si>
  <si>
    <t xml:space="preserve">联通交通枢纽VoLTE-VoLTE MOS3.0以上占比(%)</t>
  </si>
  <si>
    <t xml:space="preserve">交通枢纽网页浏览成功率(测试)领先度(%)-领先电信</t>
  </si>
  <si>
    <t xml:space="preserve">交通枢纽网页浏览成功率(测试)领先度(%)-领先联通</t>
  </si>
  <si>
    <t xml:space="preserve">交通枢纽网页打开时长(测试)领先度(s)-领先电信</t>
  </si>
  <si>
    <t xml:space="preserve">交通枢纽网页打开时长(测试)领先度(s)-领先联通</t>
  </si>
  <si>
    <t xml:space="preserve">交通枢纽视频播放成功率(测试)领先度(%)-领先电信</t>
  </si>
  <si>
    <t xml:space="preserve">交通枢纽视频播放成功率(测试)领先度(%)-领先联通</t>
  </si>
  <si>
    <t xml:space="preserve">交通枢纽视频播放等待时长(测试)领先度(s)-领先电信</t>
  </si>
  <si>
    <t xml:space="preserve">交通枢纽视频播放等待时长(测试)领先度(s)-领先联通</t>
  </si>
  <si>
    <t xml:space="preserve">交通枢纽视频卡顿时长占比(测试)领先度(%)-领先电信</t>
  </si>
  <si>
    <t xml:space="preserve">交通枢纽视频卡顿时长占比(测试)领先度(%)-领先联通</t>
  </si>
  <si>
    <t xml:space="preserve">交通枢纽下载速率领先度(Mbps)-领先电信</t>
  </si>
  <si>
    <t xml:space="preserve">交通枢纽下载速率领先度(Mbps)-领先联通</t>
  </si>
  <si>
    <t xml:space="preserve">交通枢纽上传速率领先度(Mbps)-领先电信</t>
  </si>
  <si>
    <t xml:space="preserve">交通枢纽上传速率领先度(Mbps)-领先联通</t>
  </si>
  <si>
    <t xml:space="preserve">网页感知</t>
  </si>
  <si>
    <t xml:space="preserve">家宽众测页面平均90%加载时长(s)</t>
  </si>
  <si>
    <t xml:space="preserve">家宽众测页面平均90%加载时长领先度(s)-领先电信</t>
  </si>
  <si>
    <t xml:space="preserve">电信家宽众测页面平均90%加载时长(s)</t>
  </si>
  <si>
    <t xml:space="preserve">家宽众测页面平均90%加载时长领先度(s)-领先联通</t>
  </si>
  <si>
    <t xml:space="preserve">联通家宽众测页面平均90%加载时长(s)</t>
  </si>
  <si>
    <t xml:space="preserve">家宽众测网页打开成功率(%)</t>
  </si>
  <si>
    <t xml:space="preserve">家宽众测网页打开成功率领先度(%)-领先电信</t>
  </si>
  <si>
    <t xml:space="preserve">电信家宽众测网页打开成功率(%)</t>
  </si>
  <si>
    <t xml:space="preserve">家宽众测网页打开成功率领先度(%)-领先联通</t>
  </si>
  <si>
    <t xml:space="preserve">联通家宽众测网页打开成功率(%)</t>
  </si>
  <si>
    <t xml:space="preserve">视频感知</t>
  </si>
  <si>
    <t xml:space="preserve">家宽众测平均视频缓冲时长占比(%)</t>
  </si>
  <si>
    <t xml:space="preserve">家宽众测平均视频缓冲时长占比领先度(%)-领先电信</t>
  </si>
  <si>
    <t xml:space="preserve">电信家宽众测平均视频缓冲时长占比(%)</t>
  </si>
  <si>
    <t xml:space="preserve">家宽众测平均视频缓冲时长占比领先度(%)-领先联通</t>
  </si>
  <si>
    <t xml:space="preserve">联通家宽众测平均视频缓冲时长占比(%)</t>
  </si>
  <si>
    <t xml:space="preserve">家宽众测视频加载时长(ms)</t>
  </si>
  <si>
    <t xml:space="preserve">家宽众测视频加载时长领先度(ms)-领先电信</t>
  </si>
  <si>
    <t xml:space="preserve">电信家宽众测视频加载时长(ms)</t>
  </si>
  <si>
    <t xml:space="preserve">家宽众测视频加载时长领先度(ms)-领先联通</t>
  </si>
  <si>
    <t xml:space="preserve">联通家宽众测视频加载时长(ms)</t>
  </si>
  <si>
    <t xml:space="preserve">家宽众测视频平均成功率(%)</t>
  </si>
  <si>
    <t xml:space="preserve">家宽众测视频平均成功率领先度(%)-领先电信</t>
  </si>
  <si>
    <t xml:space="preserve">电信家宽众测视频平均成功率(%)</t>
  </si>
  <si>
    <t xml:space="preserve">家宽众测视频平均成功率领先度(%)-领先联通</t>
  </si>
  <si>
    <t xml:space="preserve">联通家宽众测视频平均成功率(%)</t>
  </si>
  <si>
    <t xml:space="preserve">游戏感知</t>
  </si>
  <si>
    <t xml:space="preserve">家宽众测游戏ping时延(ms)</t>
  </si>
  <si>
    <t xml:space="preserve">家宽众测游戏ping时延领先度(ms)-领先电信</t>
  </si>
  <si>
    <t xml:space="preserve">电信家宽众测游戏ping时延(ms)</t>
  </si>
  <si>
    <t xml:space="preserve">家宽众测游戏ping时延领先度(ms)-领先联通</t>
  </si>
  <si>
    <t xml:space="preserve">联通家宽众测游戏ping时延(ms)</t>
  </si>
  <si>
    <t xml:space="preserve">下载感知</t>
  </si>
  <si>
    <t xml:space="preserve">家宽众测平均下载速率(Mbps)</t>
  </si>
  <si>
    <t xml:space="preserve">家宽众测平均下载速率领先度(Mbps)-领先电信</t>
  </si>
  <si>
    <t xml:space="preserve">电信家宽众测平均下载速率(Mbps)</t>
  </si>
  <si>
    <t xml:space="preserve">家宽众测平均下载速率领先度(Mbps)-领先联通</t>
  </si>
  <si>
    <t xml:space="preserve">联通家宽众测平均下载速率(Mbps)</t>
  </si>
  <si>
    <t xml:space="preserve">NB业务</t>
  </si>
  <si>
    <t xml:space="preserve">NB综合覆盖率(%)</t>
  </si>
  <si>
    <t xml:space="preserve">NB综合覆盖率(%)-领先电信</t>
  </si>
  <si>
    <t xml:space="preserve">电信NB综合覆盖率(%)</t>
  </si>
  <si>
    <t xml:space="preserve">NB综合覆盖率(%)-领先联通</t>
  </si>
  <si>
    <t xml:space="preserve">联通NB综合覆盖率(%)</t>
  </si>
  <si>
    <t xml:space="preserve">指标编码</t>
    <phoneticPr fontId="8" type="noConversion"/>
  </si>
  <si>
    <t xml:space="preserve">全网TOP500网站中不达标网站占比(%)</t>
    <phoneticPr fontId="8" type="noConversion"/>
  </si>
  <si>
    <t xml:space="preserve">门限法</t>
    <phoneticPr fontId="8" type="noConversion"/>
  </si>
  <si>
    <t xml:space="preserve">竞对法</t>
    <phoneticPr fontId="8" type="noConversion"/>
  </si>
  <si>
    <t xml:space="preserve">指标名</t>
    <phoneticPr fontId="8" type="noConversion"/>
  </si>
  <si>
    <t xml:space="preserve">编码</t>
    <phoneticPr fontId="8" type="noConversion"/>
  </si>
  <si>
    <t xml:space="preserve">说明</t>
    <phoneticPr fontId="8" type="noConversion"/>
  </si>
  <si>
    <t xml:space="preserve">区间法</t>
    <phoneticPr fontId="8" type="noConversion"/>
  </si>
  <si>
    <t xml:space="preserve">竞对法：{0}代表本网列名 {1}代表竞对列名 {2}代表行号</t>
    <phoneticPr fontId="8" type="noConversion"/>
  </si>
  <si>
    <t xml:space="preserve">门限法：{0}代表列名 {1}代表行号</t>
    <phoneticPr fontId="8" type="noConversion"/>
  </si>
  <si>
    <t xml:space="preserve">B05D05S008I00699</t>
  </si>
  <si>
    <t xml:space="preserve">城区MR覆盖率领先度(%)-领先电信</t>
  </si>
  <si>
    <t xml:space="preserve">B05D05S008I00599</t>
  </si>
  <si>
    <t xml:space="preserve">城区MR覆盖率领先度(%)-领先联通</t>
  </si>
  <si>
    <t xml:space="preserve">B05D05S008I00899</t>
  </si>
  <si>
    <t xml:space="preserve">农村MR覆盖率领先度(%)-领先电信</t>
  </si>
  <si>
    <t xml:space="preserve">B05D05S008I00799</t>
  </si>
  <si>
    <t xml:space="preserve">农村MR覆盖率领先度(%)-领先联通</t>
  </si>
  <si>
    <t xml:space="preserve">B05D05S008I01099</t>
  </si>
  <si>
    <t xml:space="preserve">高校MR覆盖率领先度(%)-领先电信</t>
  </si>
  <si>
    <t xml:space="preserve">B05D05S008I00999</t>
  </si>
  <si>
    <t xml:space="preserve">高校MR覆盖率领先度(%)-领先联通</t>
  </si>
  <si>
    <t xml:space="preserve">B05D05S008I01499</t>
  </si>
  <si>
    <t xml:space="preserve">居民区MR覆盖率领先度(%)-领先电信</t>
  </si>
  <si>
    <t xml:space="preserve">B05D05S008I01399</t>
  </si>
  <si>
    <t xml:space="preserve">居民区MR覆盖率领先度(%)-领先联通</t>
  </si>
  <si>
    <t xml:space="preserve">B05D05S008I01699</t>
  </si>
  <si>
    <t xml:space="preserve">风景区MR覆盖率领先度(%)-领先电信</t>
  </si>
  <si>
    <t xml:space="preserve">B05D05S008I01599</t>
  </si>
  <si>
    <t xml:space="preserve">风景区MR覆盖率领先度(%)-领先联通</t>
  </si>
  <si>
    <t xml:space="preserve">B05D05S008I01899</t>
  </si>
  <si>
    <t xml:space="preserve">医院MR覆盖率领先度(%)-领先电信</t>
  </si>
  <si>
    <t xml:space="preserve">B05D05S008I01799</t>
  </si>
  <si>
    <t xml:space="preserve">医院MR覆盖率领先度(%)-领先联通</t>
  </si>
  <si>
    <t xml:space="preserve">B05D05S008I02099</t>
  </si>
  <si>
    <t xml:space="preserve">交通枢纽MR覆盖率领先度(%)-领先电信</t>
  </si>
  <si>
    <t xml:space="preserve">B05D05S008I01999</t>
  </si>
  <si>
    <t xml:space="preserve">交通枢纽MR覆盖率领先度(%)-领先联通</t>
  </si>
  <si>
    <t xml:space="preserve">B05D05S009I00199</t>
  </si>
  <si>
    <t xml:space="preserve">城区道路综合覆盖率领先度(%)-领先电信</t>
  </si>
  <si>
    <t xml:space="preserve">B05D05S009I00299</t>
  </si>
  <si>
    <t xml:space="preserve">B05D05S009I00399</t>
  </si>
  <si>
    <t xml:space="preserve">B05D05S009I00499</t>
  </si>
  <si>
    <t xml:space="preserve">B05D05S009I00599</t>
  </si>
  <si>
    <t xml:space="preserve">城区道路视频卡顿时长占比领先度(%)-领先电信</t>
  </si>
  <si>
    <t xml:space="preserve">B05D05S009I00699</t>
  </si>
  <si>
    <t xml:space="preserve">城区道路视频卡顿时长占比领先度(%)-领先联通</t>
  </si>
  <si>
    <t xml:space="preserve">B05D05S009I00799</t>
  </si>
  <si>
    <t xml:space="preserve">B05D05S009I00899</t>
  </si>
  <si>
    <t xml:space="preserve">B05D05S009I00999</t>
  </si>
  <si>
    <t xml:space="preserve">B05D05S009I01099</t>
  </si>
  <si>
    <t xml:space="preserve">B05D06S013I00400</t>
  </si>
  <si>
    <t xml:space="preserve">B05D05S009I01199</t>
  </si>
  <si>
    <t xml:space="preserve">B05D05S009I01100</t>
  </si>
  <si>
    <t xml:space="preserve">B05D05S009I01299</t>
  </si>
  <si>
    <t xml:space="preserve">B05D05S009I01200</t>
  </si>
  <si>
    <t xml:space="preserve">B05D06S013I00500</t>
  </si>
  <si>
    <t xml:space="preserve">B05D05S009I01399</t>
  </si>
  <si>
    <t xml:space="preserve">高铁Volte全程呼叫成功率领先度(%)-领先电信</t>
  </si>
  <si>
    <t xml:space="preserve">B05D05S009I01300</t>
  </si>
  <si>
    <t xml:space="preserve">B05D05S009I01499</t>
  </si>
  <si>
    <t xml:space="preserve">高铁Volte全程呼叫成功率领先度(%)-领先联通</t>
  </si>
  <si>
    <t xml:space="preserve">B05D05S009I01400</t>
  </si>
  <si>
    <t xml:space="preserve">B05D06S013I00600</t>
  </si>
  <si>
    <t xml:space="preserve">B05D05S009I01599</t>
  </si>
  <si>
    <t xml:space="preserve">高铁视频卡顿时长占比领先度(%)-领先电信</t>
  </si>
  <si>
    <t xml:space="preserve">B05D05S009I01500</t>
  </si>
  <si>
    <t xml:space="preserve">B05D05S009I01699</t>
  </si>
  <si>
    <t xml:space="preserve">高铁视频卡顿时长占比领先度(%)-领先联通</t>
  </si>
  <si>
    <t xml:space="preserve">B05D05S009I01600</t>
  </si>
  <si>
    <t xml:space="preserve">B05D06S013I00700</t>
  </si>
  <si>
    <t xml:space="preserve">B05D05S009I01799</t>
  </si>
  <si>
    <t xml:space="preserve">B05D05S009I01700</t>
  </si>
  <si>
    <t xml:space="preserve">B05D05S009I01899</t>
  </si>
  <si>
    <t xml:space="preserve">B05D05S009I01800</t>
  </si>
  <si>
    <t xml:space="preserve">B05D06S013I00800</t>
  </si>
  <si>
    <t xml:space="preserve">B05D05S009I01999</t>
  </si>
  <si>
    <t xml:space="preserve">B05D05S009I01900</t>
  </si>
  <si>
    <t xml:space="preserve">B05D05S009I02099</t>
  </si>
  <si>
    <t xml:space="preserve">B05D05S009I02000</t>
  </si>
  <si>
    <t xml:space="preserve">B05D05S009I02199</t>
  </si>
  <si>
    <t xml:space="preserve">B05D05S009I02299</t>
  </si>
  <si>
    <t xml:space="preserve">B05D05S009I02399</t>
  </si>
  <si>
    <t xml:space="preserve">地铁Volte全程呼叫成功率领先度(%)-领先电信</t>
  </si>
  <si>
    <t xml:space="preserve">B05D05S009I02300</t>
  </si>
  <si>
    <t xml:space="preserve">B05D05S009I02499</t>
  </si>
  <si>
    <t xml:space="preserve">地铁Volte全程呼叫成功率领先度(%)-领先联通</t>
  </si>
  <si>
    <t xml:space="preserve">B05D05S009I02400</t>
  </si>
  <si>
    <t xml:space="preserve">B05D05S009I02599</t>
  </si>
  <si>
    <t xml:space="preserve">地铁视频卡顿时长占比领先度(%)-领先电信</t>
  </si>
  <si>
    <t xml:space="preserve">B05D05S009I02699</t>
  </si>
  <si>
    <t xml:space="preserve">地铁视频卡顿时长占比领先度(%)-领先联通</t>
  </si>
  <si>
    <t xml:space="preserve">B05D05S009I02799</t>
  </si>
  <si>
    <t xml:space="preserve">B05D05S009I02899</t>
  </si>
  <si>
    <t xml:space="preserve">B05D05S009I02999</t>
  </si>
  <si>
    <t xml:space="preserve">B05D05S009I03099</t>
  </si>
  <si>
    <t xml:space="preserve">B05D05S009I03299</t>
  </si>
  <si>
    <t xml:space="preserve">B05D05S009I03199</t>
  </si>
  <si>
    <t xml:space="preserve">B05D05S009I03399</t>
  </si>
  <si>
    <t xml:space="preserve">B05D05S009I03499</t>
  </si>
  <si>
    <t xml:space="preserve">B05D05S009I03599</t>
  </si>
  <si>
    <t xml:space="preserve">交通枢纽Volte全程呼叫成功率领先度(%)-领先电信</t>
  </si>
  <si>
    <t xml:space="preserve">B05D05S009I03500</t>
  </si>
  <si>
    <t xml:space="preserve">B05D05S009I03699</t>
  </si>
  <si>
    <t xml:space="preserve">交通枢纽Volte全程呼叫成功率领先度(%)-领先联通</t>
  </si>
  <si>
    <t xml:space="preserve">B05D05S009I03600</t>
  </si>
  <si>
    <t xml:space="preserve">B05D05S009I03799</t>
  </si>
  <si>
    <t xml:space="preserve">交通枢纽视频卡顿时长占比领先度(%)-领先电信</t>
  </si>
  <si>
    <t xml:space="preserve">B05D05S009I03899</t>
  </si>
  <si>
    <t xml:space="preserve">交通枢纽视频卡顿时长占比领先度(%)-领先联通</t>
  </si>
  <si>
    <t xml:space="preserve">B05D05S009I03999</t>
  </si>
  <si>
    <t xml:space="preserve">B05D05S009I04099</t>
  </si>
  <si>
    <t xml:space="preserve">B05D05S009I04199</t>
  </si>
  <si>
    <t xml:space="preserve">B05D05S009I04299</t>
  </si>
  <si>
    <t xml:space="preserve">B08D03S051I00400</t>
  </si>
  <si>
    <t xml:space="preserve">咪咕视频响应成功率(%)</t>
  </si>
  <si>
    <t xml:space="preserve">B08D05S062I00199</t>
  </si>
  <si>
    <t xml:space="preserve">咪咕咪咕视频响应成功率领先度(%)-领先爱奇艺</t>
  </si>
  <si>
    <t xml:space="preserve">B08D05S062I00100</t>
  </si>
  <si>
    <t xml:space="preserve">爱奇艺视频响应成功率(%)</t>
  </si>
  <si>
    <t xml:space="preserve">B08D05S062I00299</t>
  </si>
  <si>
    <t xml:space="preserve">咪咕咪咕视频响应成功率领先度(%)-领先优酷</t>
  </si>
  <si>
    <t xml:space="preserve">B08D05S062I00200</t>
  </si>
  <si>
    <t xml:space="preserve">优酷视频响应成功率(%)</t>
  </si>
  <si>
    <t xml:space="preserve">B08D05S062I00399</t>
  </si>
  <si>
    <t xml:space="preserve">咪咕视频响应成功率领先度(%)-领先乐视</t>
  </si>
  <si>
    <t xml:space="preserve">B08D05S062I00300</t>
  </si>
  <si>
    <t xml:space="preserve">乐视视频响应成功率(%)</t>
  </si>
  <si>
    <t xml:space="preserve">B08D05S062I00499</t>
  </si>
  <si>
    <t xml:space="preserve">咪咕视频响应成功率领先度(%)-领先腾讯</t>
  </si>
  <si>
    <t xml:space="preserve">B08D05S062I00400</t>
  </si>
  <si>
    <t xml:space="preserve">腾讯视频响应成功率(%)</t>
  </si>
  <si>
    <t xml:space="preserve">B08D03S051I00500</t>
  </si>
  <si>
    <t xml:space="preserve">咪咕视频响应时延(ms)</t>
  </si>
  <si>
    <t xml:space="preserve">B08D05S062I00599</t>
  </si>
  <si>
    <t xml:space="preserve">咪咕视频响应时延领先度(ms)-领先爱奇艺</t>
  </si>
  <si>
    <t xml:space="preserve">B08D05S062I00500</t>
  </si>
  <si>
    <t xml:space="preserve">爱奇艺视频响应时延(ms)</t>
  </si>
  <si>
    <t xml:space="preserve">B08D05S062I00699</t>
  </si>
  <si>
    <t xml:space="preserve">咪咕视频响应时延领先度(ms)-领先优酷</t>
  </si>
  <si>
    <t xml:space="preserve">B08D05S062I00600</t>
  </si>
  <si>
    <t xml:space="preserve">优酷视频响应时延(ms)</t>
  </si>
  <si>
    <t xml:space="preserve">B08D05S062I00799</t>
  </si>
  <si>
    <t xml:space="preserve">咪咕视频响应时延领先度(ms)-领先乐视</t>
  </si>
  <si>
    <t xml:space="preserve">B08D05S062I00700</t>
  </si>
  <si>
    <t xml:space="preserve">乐视视频响应时延(ms)</t>
  </si>
  <si>
    <t xml:space="preserve">B08D05S062I00899</t>
  </si>
  <si>
    <t xml:space="preserve">咪咕视频响应时延领先度(ms)-领先腾讯</t>
  </si>
  <si>
    <t xml:space="preserve">B08D05S062I00800</t>
  </si>
  <si>
    <t xml:space="preserve">腾讯视频响应时延(ms)</t>
  </si>
  <si>
    <t xml:space="preserve">B08D03S051I00600</t>
  </si>
  <si>
    <t xml:space="preserve">咪咕视频500Kbps以下会话数占比(%)</t>
  </si>
  <si>
    <t xml:space="preserve">B08D05S062I00999</t>
  </si>
  <si>
    <t xml:space="preserve">咪咕视频500Kbps以下会话数占比领先度(%)-领先爱奇艺</t>
  </si>
  <si>
    <t xml:space="preserve">B08D05S062I00900</t>
  </si>
  <si>
    <t xml:space="preserve">爱奇艺视频500Kbps以下会话数占比(%)</t>
  </si>
  <si>
    <t xml:space="preserve">B08D05S062I01099</t>
  </si>
  <si>
    <t xml:space="preserve">咪咕视频500Kbps以下会话数占比领先度(%)-领先优酷</t>
  </si>
  <si>
    <t xml:space="preserve">B08D05S062I01000</t>
  </si>
  <si>
    <t xml:space="preserve">优酷视频500Kbps以下会话数占比(%)</t>
  </si>
  <si>
    <t xml:space="preserve">B08D05S062I01199</t>
  </si>
  <si>
    <t xml:space="preserve">咪咕视频500Kbps以下会话数占比领先度(%)-领先乐视</t>
  </si>
  <si>
    <t xml:space="preserve">B08D05S062I01100</t>
  </si>
  <si>
    <t xml:space="preserve">乐视视频500Kbps以下会话数占比(%)</t>
  </si>
  <si>
    <t xml:space="preserve">B08D05S062I01299</t>
  </si>
  <si>
    <t xml:space="preserve">咪咕视频500Kbps以下会话数占比领先度(%)-领先腾讯</t>
  </si>
  <si>
    <t xml:space="preserve">B08D05S062I01200</t>
  </si>
  <si>
    <t xml:space="preserve">腾讯视频500Kbps以下会话数占比(%)</t>
  </si>
  <si>
    <t xml:space="preserve">B08D03S052I00300</t>
  </si>
  <si>
    <t xml:space="preserve">咪咕音乐响应成功率(%)</t>
  </si>
  <si>
    <t xml:space="preserve">B08D05S063I00199</t>
  </si>
  <si>
    <t xml:space="preserve">咪咕音乐响应成功率领先度(%)-领先酷狗</t>
  </si>
  <si>
    <t xml:space="preserve">B08D05S063I00100</t>
  </si>
  <si>
    <t xml:space="preserve">酷狗音乐响应成功率(%)</t>
  </si>
  <si>
    <t xml:space="preserve">B08D05S063I00299</t>
  </si>
  <si>
    <t xml:space="preserve">咪咕音乐响应成功率领先度(%)-领先网易云</t>
  </si>
  <si>
    <t xml:space="preserve">B08D05S063I00200</t>
  </si>
  <si>
    <t xml:space="preserve">网易云音乐响应成功率(%)</t>
  </si>
  <si>
    <t xml:space="preserve">B08D05S063I00399</t>
  </si>
  <si>
    <t xml:space="preserve">咪咕音乐响应成功率领先度(%)-领先QQ</t>
  </si>
  <si>
    <t xml:space="preserve">B08D05S063I00300</t>
  </si>
  <si>
    <t xml:space="preserve">QQ音乐响应成功率(%)</t>
  </si>
  <si>
    <t xml:space="preserve">B08D03S052I00400</t>
  </si>
  <si>
    <t xml:space="preserve">咪咕音乐响应时延(ms)</t>
  </si>
  <si>
    <t xml:space="preserve">B08D05S063I00599</t>
  </si>
  <si>
    <t xml:space="preserve">咪咕音乐响应时延领先度(ms)-领先酷狗</t>
  </si>
  <si>
    <t xml:space="preserve">B08D05S063I00500</t>
  </si>
  <si>
    <t xml:space="preserve">酷狗音乐响应时延(ms)</t>
  </si>
  <si>
    <t xml:space="preserve">B08D05S063I00499</t>
  </si>
  <si>
    <t xml:space="preserve">咪咕音乐响应时延领先度(ms)-领先网易云</t>
  </si>
  <si>
    <t xml:space="preserve">B08D05S063I00400</t>
  </si>
  <si>
    <t xml:space="preserve">网易云音乐响应时延(ms)</t>
  </si>
  <si>
    <t xml:space="preserve">B08D05S063I00699</t>
  </si>
  <si>
    <t xml:space="preserve">咪咕音乐响应时延领先度(ms)-领先QQ</t>
  </si>
  <si>
    <t xml:space="preserve">B08D05S063I00600</t>
  </si>
  <si>
    <t xml:space="preserve">QQ音乐响应时延(ms)</t>
  </si>
  <si>
    <t xml:space="preserve">B08D03S052I00500</t>
  </si>
  <si>
    <t xml:space="preserve">咪咕音乐500Kbps以下会话数占比(%)</t>
  </si>
  <si>
    <t xml:space="preserve">B08D05S063I00799</t>
  </si>
  <si>
    <t xml:space="preserve">咪咕音乐500Kbps以下会话数占比领先度(%)-领先酷狗</t>
  </si>
  <si>
    <t xml:space="preserve">B08D05S063I00700</t>
  </si>
  <si>
    <t xml:space="preserve">酷狗音乐500Kbps以下会话数占比(%)</t>
  </si>
  <si>
    <t xml:space="preserve">B08D05S063I00899</t>
  </si>
  <si>
    <t xml:space="preserve">咪咕音乐500Kbps以下会话数占比领先度(%)-领先网易云</t>
  </si>
  <si>
    <t xml:space="preserve">B08D05S063I00800</t>
  </si>
  <si>
    <t xml:space="preserve">网易云音乐500Kbps以下会话数占比(%)</t>
  </si>
  <si>
    <t xml:space="preserve">B08D05S063I00999</t>
  </si>
  <si>
    <t xml:space="preserve">咪咕音乐500Kbps以下会话数占比领先度(%)-领先QQ</t>
  </si>
  <si>
    <t xml:space="preserve">B08D05S063I00900</t>
  </si>
  <si>
    <t xml:space="preserve">QQ音乐500Kbps以下会话数占比(%)</t>
  </si>
  <si>
    <t xml:space="preserve">B08D03S057I00300</t>
  </si>
  <si>
    <t xml:space="preserve">和飞信响应成功率(%)</t>
  </si>
  <si>
    <t xml:space="preserve">B08D05S064I00199</t>
  </si>
  <si>
    <t xml:space="preserve">和飞信响应成功率领先度(%)-领先QQ</t>
  </si>
  <si>
    <t xml:space="preserve">B08D05S064I00100</t>
  </si>
  <si>
    <t xml:space="preserve">QQ响应成功率(%)</t>
  </si>
  <si>
    <t xml:space="preserve">B08D05S064I00299</t>
  </si>
  <si>
    <t xml:space="preserve">和飞信响应成功率领先度(%)-领先微信</t>
  </si>
  <si>
    <t xml:space="preserve">B08D05S064I00200</t>
  </si>
  <si>
    <t xml:space="preserve">微信响应成功率(%)</t>
  </si>
  <si>
    <t xml:space="preserve">B08D03S057I00400</t>
  </si>
  <si>
    <t xml:space="preserve">和飞信响应时延(ms)</t>
  </si>
  <si>
    <t xml:space="preserve">B08D05S064I00399</t>
  </si>
  <si>
    <t xml:space="preserve">和飞信响应时延领先度(ms)-领先QQ</t>
  </si>
  <si>
    <t xml:space="preserve">B08D05S064I00300</t>
  </si>
  <si>
    <t xml:space="preserve">QQ响应时延(ms)</t>
  </si>
  <si>
    <t xml:space="preserve">B08D05S064I00499</t>
  </si>
  <si>
    <t xml:space="preserve">和飞信响应时延领先度(ms)-领先微信</t>
  </si>
  <si>
    <t xml:space="preserve">B08D05S064I00400</t>
  </si>
  <si>
    <t xml:space="preserve">微信响应时延(ms)</t>
  </si>
  <si>
    <t xml:space="preserve">B08D03S053I00100</t>
  </si>
  <si>
    <t xml:space="preserve">MM商城响应成功率(%)</t>
  </si>
  <si>
    <t xml:space="preserve">B08D05S065I00199</t>
  </si>
  <si>
    <t xml:space="preserve">MM商城响应成功率领先度(%)-领先小米应用商店</t>
  </si>
  <si>
    <t xml:space="preserve">B08D05S065I00100</t>
  </si>
  <si>
    <t xml:space="preserve">小米应用商店响应成功率(%)</t>
  </si>
  <si>
    <t xml:space="preserve">B08D05S065I00299</t>
  </si>
  <si>
    <t xml:space="preserve">MM商城响应成功率领先度(%)-领先360手机助手</t>
  </si>
  <si>
    <t xml:space="preserve">B08D05S065I00200</t>
  </si>
  <si>
    <t xml:space="preserve">360手机助手响应成功率(%)</t>
  </si>
  <si>
    <t xml:space="preserve">B08D05S065I00399</t>
  </si>
  <si>
    <t xml:space="preserve">MM商城响应成功率领先度(%)-领先应用宝</t>
  </si>
  <si>
    <t xml:space="preserve">B08D05S065I00300</t>
  </si>
  <si>
    <t xml:space="preserve">应用宝响应成功率(%)</t>
  </si>
  <si>
    <t xml:space="preserve">B08D05S065I00499</t>
  </si>
  <si>
    <t xml:space="preserve">MM商城响应成功率领先度(%)-领先Appstore</t>
  </si>
  <si>
    <t xml:space="preserve">B08D05S065I00400</t>
  </si>
  <si>
    <t xml:space="preserve">Appstore响应成功率(%)</t>
  </si>
  <si>
    <t xml:space="preserve">B08D03S053I00200</t>
  </si>
  <si>
    <t xml:space="preserve">MM商城响应时延(ms)</t>
  </si>
  <si>
    <t xml:space="preserve">B08D05S065I00599</t>
  </si>
  <si>
    <t xml:space="preserve">MM商城响应时延领先度(ms)-领先小米应用商店</t>
  </si>
  <si>
    <t xml:space="preserve">B08D05S065I00500</t>
  </si>
  <si>
    <t xml:space="preserve">小米应用商店响应时延(ms)</t>
  </si>
  <si>
    <t xml:space="preserve">B08D05S065I00699</t>
  </si>
  <si>
    <t xml:space="preserve">MM商城响应时延领先度(ms)-领先360手机助手</t>
  </si>
  <si>
    <t xml:space="preserve">B08D05S065I00600</t>
  </si>
  <si>
    <t xml:space="preserve">360手机助手响应时延(ms)</t>
  </si>
  <si>
    <t xml:space="preserve">B08D05S065I00799</t>
  </si>
  <si>
    <t xml:space="preserve">MM商城响应时延领先度(ms)-领先应用宝</t>
  </si>
  <si>
    <t xml:space="preserve">B08D05S065I00700</t>
  </si>
  <si>
    <t xml:space="preserve">应用宝响应时延(ms)</t>
  </si>
  <si>
    <t xml:space="preserve">B08D05S065I00899</t>
  </si>
  <si>
    <t xml:space="preserve">MM商城响应时延领先度(ms)-领先Appstore</t>
  </si>
  <si>
    <t xml:space="preserve">B08D05S065I00800</t>
  </si>
  <si>
    <t xml:space="preserve">Appstore响应时延(ms)</t>
  </si>
  <si>
    <t xml:space="preserve">B08D03S053I00300</t>
  </si>
  <si>
    <t xml:space="preserve">MM商城下行速率(Mbps)</t>
  </si>
  <si>
    <t xml:space="preserve">B08D05S065I00999</t>
  </si>
  <si>
    <t xml:space="preserve">MM商城下行速率领先度(Mbps)-领先小米应用商店</t>
  </si>
  <si>
    <t xml:space="preserve">B08D05S065I00900</t>
  </si>
  <si>
    <t xml:space="preserve">小米应用商店下行速率(Mbps)</t>
  </si>
  <si>
    <t xml:space="preserve">B08D05S065I01099</t>
  </si>
  <si>
    <t xml:space="preserve">MM商城下行速率领先度(Mbps)-领先360手机助手</t>
  </si>
  <si>
    <t xml:space="preserve">B08D05S065I01000</t>
  </si>
  <si>
    <t xml:space="preserve">360手机助手下行速率(Mbps)</t>
  </si>
  <si>
    <t xml:space="preserve">B08D05S065I01199</t>
  </si>
  <si>
    <t xml:space="preserve">MM商城下行速率领先度(Mbps)-领先应用宝</t>
  </si>
  <si>
    <t xml:space="preserve">B08D05S065I01100</t>
  </si>
  <si>
    <t xml:space="preserve">应用宝下行速率(Mbps)</t>
  </si>
  <si>
    <t xml:space="preserve">B08D05S065I01299</t>
  </si>
  <si>
    <t xml:space="preserve">MM商城下行速率领先度(Mbps)-领先Appstore</t>
  </si>
  <si>
    <t xml:space="preserve">B08D05S065I01200</t>
  </si>
  <si>
    <t xml:space="preserve">Appstore下行速率(Mbps)</t>
  </si>
  <si>
    <t xml:space="preserve">B05D05S104I00299</t>
  </si>
  <si>
    <t xml:space="preserve">B05D05S104I09199</t>
  </si>
  <si>
    <t xml:space="preserve">B05D05S104I00199</t>
  </si>
  <si>
    <t xml:space="preserve">B05D05S104I00100</t>
  </si>
  <si>
    <t xml:space="preserve">B05D05S104I09099</t>
  </si>
  <si>
    <t xml:space="preserve">B05D05S104I09000</t>
  </si>
  <si>
    <t xml:space="preserve">B05D05S104I00699</t>
  </si>
  <si>
    <t xml:space="preserve">B05D05S104I09599</t>
  </si>
  <si>
    <t xml:space="preserve">B05D05S104I00599</t>
  </si>
  <si>
    <t xml:space="preserve">B05D05S104I09499</t>
  </si>
  <si>
    <t xml:space="preserve">B05D05S104I00399</t>
  </si>
  <si>
    <t xml:space="preserve">B05D05S104I09299</t>
  </si>
  <si>
    <t xml:space="preserve">B05D05S104I00499</t>
  </si>
  <si>
    <t xml:space="preserve">B05D05S104I09399</t>
  </si>
  <si>
    <t xml:space="preserve">B05D05S104I01999</t>
  </si>
  <si>
    <t xml:space="preserve">B05D05S104I10899</t>
  </si>
  <si>
    <t xml:space="preserve">B05D05S104I01899</t>
  </si>
  <si>
    <t xml:space="preserve">B05D05S104I01800</t>
  </si>
  <si>
    <t xml:space="preserve">B05D05S104I10799</t>
  </si>
  <si>
    <t xml:space="preserve">B05D05S104I10700</t>
  </si>
  <si>
    <t xml:space="preserve">B05D05S104I02399</t>
  </si>
  <si>
    <t xml:space="preserve">B05D05S104I11299</t>
  </si>
  <si>
    <t xml:space="preserve">B05D05S104I02299</t>
  </si>
  <si>
    <t xml:space="preserve">B05D05S104I11199</t>
  </si>
  <si>
    <t xml:space="preserve">B05D05S104I02099</t>
  </si>
  <si>
    <t xml:space="preserve">B05D05S104I10999</t>
  </si>
  <si>
    <t xml:space="preserve">B05D05S104I02199</t>
  </si>
  <si>
    <t xml:space="preserve">B05D05S104I11099</t>
  </si>
  <si>
    <t xml:space="preserve">B05D06S013I00900</t>
  </si>
  <si>
    <t xml:space="preserve">B05D05S104I04699</t>
  </si>
  <si>
    <t xml:space="preserve">B05D05S104I04600</t>
  </si>
  <si>
    <t xml:space="preserve">B05D05S104I13599</t>
  </si>
  <si>
    <t xml:space="preserve">B05D05S104I13500</t>
  </si>
  <si>
    <t xml:space="preserve">B05D06S013I00100</t>
  </si>
  <si>
    <t xml:space="preserve">B05D05S104I04599</t>
  </si>
  <si>
    <t xml:space="preserve">B05D05S104I04500</t>
  </si>
  <si>
    <t xml:space="preserve">B05D05S104I13499</t>
  </si>
  <si>
    <t xml:space="preserve">B05D05S104I13400</t>
  </si>
  <si>
    <t xml:space="preserve">B05D06S013I00200</t>
  </si>
  <si>
    <t xml:space="preserve">B05D05S104I05099</t>
  </si>
  <si>
    <t xml:space="preserve">B05D05S104I05000</t>
  </si>
  <si>
    <t xml:space="preserve">B05D05S104I13999</t>
  </si>
  <si>
    <t xml:space="preserve">B05D05S104I13900</t>
  </si>
  <si>
    <t xml:space="preserve">B05D06S013I01200</t>
  </si>
  <si>
    <t xml:space="preserve">B05D05S104I04999</t>
  </si>
  <si>
    <t xml:space="preserve">B05D05S104I04900</t>
  </si>
  <si>
    <t xml:space="preserve">B05D05S104I13899</t>
  </si>
  <si>
    <t xml:space="preserve">B05D05S104I13800</t>
  </si>
  <si>
    <t xml:space="preserve">B05D06S013I01000</t>
  </si>
  <si>
    <t xml:space="preserve">B05D05S104I04799</t>
  </si>
  <si>
    <t xml:space="preserve">B05D05S104I04700</t>
  </si>
  <si>
    <t xml:space="preserve">B05D05S104I13699</t>
  </si>
  <si>
    <t xml:space="preserve">B05D05S104I13600</t>
  </si>
  <si>
    <t xml:space="preserve">B05D06S013I01100</t>
  </si>
  <si>
    <t xml:space="preserve">B05D05S104I04899</t>
  </si>
  <si>
    <t xml:space="preserve">B05D05S104I04800</t>
  </si>
  <si>
    <t xml:space="preserve">B05D05S104I13799</t>
  </si>
  <si>
    <t xml:space="preserve">B05D05S104I13700</t>
  </si>
  <si>
    <t xml:space="preserve">B05D05S104I03799</t>
  </si>
  <si>
    <t xml:space="preserve">B05D05S104I12699</t>
  </si>
  <si>
    <t xml:space="preserve">B05D05S104I03699</t>
  </si>
  <si>
    <t xml:space="preserve">B05D05S104I12599</t>
  </si>
  <si>
    <t xml:space="preserve">B05D05S104I03599</t>
  </si>
  <si>
    <t xml:space="preserve">B05D05S104I03500</t>
  </si>
  <si>
    <t xml:space="preserve">B05D05S104I12499</t>
  </si>
  <si>
    <t xml:space="preserve">B05D05S104I12400</t>
  </si>
  <si>
    <t xml:space="preserve">B05D05S104I04399</t>
  </si>
  <si>
    <t xml:space="preserve">B05D05S104I13299</t>
  </si>
  <si>
    <t xml:space="preserve">B05D05S104I04299</t>
  </si>
  <si>
    <t xml:space="preserve">B05D05S104I13199</t>
  </si>
  <si>
    <t xml:space="preserve">B05D05S104I03999</t>
  </si>
  <si>
    <t xml:space="preserve">B05D05S104I12899</t>
  </si>
  <si>
    <t xml:space="preserve">B05D05S104I04099</t>
  </si>
  <si>
    <t xml:space="preserve">B05D05S104I12999</t>
  </si>
  <si>
    <t xml:space="preserve">B05D05S104I04199</t>
  </si>
  <si>
    <t xml:space="preserve">B05D05S104I13099</t>
  </si>
  <si>
    <t xml:space="preserve">B05D05S104I04499</t>
  </si>
  <si>
    <t xml:space="preserve">B05D05S104I13399</t>
  </si>
  <si>
    <t xml:space="preserve">B05D05S104I03899</t>
  </si>
  <si>
    <t xml:space="preserve">B05D05S104I12799</t>
  </si>
  <si>
    <t xml:space="preserve">B05D05S104I06199</t>
  </si>
  <si>
    <t xml:space="preserve">B05D05S104I15099</t>
  </si>
  <si>
    <t xml:space="preserve">B05D05S104I05399</t>
  </si>
  <si>
    <t xml:space="preserve">B05D05S104I14299</t>
  </si>
  <si>
    <t xml:space="preserve">B05D05S104I05299</t>
  </si>
  <si>
    <t xml:space="preserve">B05D05S104I14199</t>
  </si>
  <si>
    <t xml:space="preserve">B05D05S104I05199</t>
  </si>
  <si>
    <t xml:space="preserve">B05D05S104I05100</t>
  </si>
  <si>
    <t xml:space="preserve">B05D05S104I14099</t>
  </si>
  <si>
    <t xml:space="preserve">B05D05S104I14000</t>
  </si>
  <si>
    <t xml:space="preserve">B05D05S104I05999</t>
  </si>
  <si>
    <t xml:space="preserve">B05D05S104I14899</t>
  </si>
  <si>
    <t xml:space="preserve">B05D05S104I05899</t>
  </si>
  <si>
    <t xml:space="preserve">B05D05S104I14799</t>
  </si>
  <si>
    <t xml:space="preserve">B05D05S104I05599</t>
  </si>
  <si>
    <t xml:space="preserve">B05D05S104I14499</t>
  </si>
  <si>
    <t xml:space="preserve">B05D05S104I05699</t>
  </si>
  <si>
    <t xml:space="preserve">B05D05S104I14599</t>
  </si>
  <si>
    <t xml:space="preserve">B05D05S104I05799</t>
  </si>
  <si>
    <t xml:space="preserve">B05D05S104I14699</t>
  </si>
  <si>
    <t xml:space="preserve">B05D05S104I06099</t>
  </si>
  <si>
    <t xml:space="preserve">B05D05S104I14999</t>
  </si>
  <si>
    <t xml:space="preserve">B05D05S104I05499</t>
  </si>
  <si>
    <t xml:space="preserve">B05D05S104I14399</t>
  </si>
  <si>
    <t xml:space="preserve">B05D05S104I07899</t>
  </si>
  <si>
    <t xml:space="preserve">B05D05S104I16799</t>
  </si>
  <si>
    <t xml:space="preserve">B05D05S104I07099</t>
  </si>
  <si>
    <t xml:space="preserve">B05D05S104I15999</t>
  </si>
  <si>
    <t xml:space="preserve">B05D05S104I06999</t>
  </si>
  <si>
    <t xml:space="preserve">B05D05S104I15899</t>
  </si>
  <si>
    <t xml:space="preserve">B05D05S104I06899</t>
  </si>
  <si>
    <t xml:space="preserve">B05D05S104I06800</t>
  </si>
  <si>
    <t xml:space="preserve">B05D05S104I15799</t>
  </si>
  <si>
    <t xml:space="preserve">B05D05S104I15700</t>
  </si>
  <si>
    <t xml:space="preserve">B05D05S104I07699</t>
  </si>
  <si>
    <t xml:space="preserve">B05D05S104I16599</t>
  </si>
  <si>
    <t xml:space="preserve">B05D05S104I07599</t>
  </si>
  <si>
    <t xml:space="preserve">B05D05S104I16499</t>
  </si>
  <si>
    <t xml:space="preserve">B05D05S104I07299</t>
  </si>
  <si>
    <t xml:space="preserve">B05D05S104I16199</t>
  </si>
  <si>
    <t xml:space="preserve">B05D05S104I07399</t>
  </si>
  <si>
    <t xml:space="preserve">B05D05S104I16299</t>
  </si>
  <si>
    <t xml:space="preserve">B05D05S104I07499</t>
  </si>
  <si>
    <t xml:space="preserve">B05D05S104I16399</t>
  </si>
  <si>
    <t xml:space="preserve">B05D05S104I07799</t>
  </si>
  <si>
    <t xml:space="preserve">B05D05S104I16699</t>
  </si>
  <si>
    <t xml:space="preserve">B05D05S104I07199</t>
  </si>
  <si>
    <t xml:space="preserve">B05D05S104I16099</t>
  </si>
  <si>
    <t xml:space="preserve">B05D06S105I01100</t>
  </si>
  <si>
    <t xml:space="preserve">B05D05S104I01799</t>
  </si>
  <si>
    <t xml:space="preserve">B05D05S104I01700</t>
  </si>
  <si>
    <t xml:space="preserve">B05D05S104I10699</t>
  </si>
  <si>
    <t xml:space="preserve">B05D05S104I10600</t>
  </si>
  <si>
    <t xml:space="preserve">B05D06S105I00300</t>
  </si>
  <si>
    <t xml:space="preserve">B05D05S104I00999</t>
  </si>
  <si>
    <t xml:space="preserve">B05D05S104I00900</t>
  </si>
  <si>
    <t xml:space="preserve">B05D05S104I09899</t>
  </si>
  <si>
    <t xml:space="preserve">B05D05S104I09800</t>
  </si>
  <si>
    <t xml:space="preserve">B05D06S105I00200</t>
  </si>
  <si>
    <t xml:space="preserve">B05D05S104I00899</t>
  </si>
  <si>
    <t xml:space="preserve">B05D05S104I00800</t>
  </si>
  <si>
    <t xml:space="preserve">B05D05S104I09799</t>
  </si>
  <si>
    <t xml:space="preserve">B05D05S104I09700</t>
  </si>
  <si>
    <t xml:space="preserve">B05D06S105I00100</t>
  </si>
  <si>
    <t xml:space="preserve">B05D05S104I00799</t>
  </si>
  <si>
    <t xml:space="preserve">B05D05S104I00700</t>
  </si>
  <si>
    <t xml:space="preserve">B05D05S104I09699</t>
  </si>
  <si>
    <t xml:space="preserve">B05D05S104I09600</t>
  </si>
  <si>
    <t xml:space="preserve">B05D06S105I00900</t>
  </si>
  <si>
    <t xml:space="preserve">B05D05S104I01599</t>
  </si>
  <si>
    <t xml:space="preserve">B05D05S104I01500</t>
  </si>
  <si>
    <t xml:space="preserve">B05D05S104I10499</t>
  </si>
  <si>
    <t xml:space="preserve">B05D05S104I10400</t>
  </si>
  <si>
    <t xml:space="preserve">B05D06S105I00800</t>
  </si>
  <si>
    <t xml:space="preserve">B05D05S104I01499</t>
  </si>
  <si>
    <t xml:space="preserve">B05D05S104I01400</t>
  </si>
  <si>
    <t xml:space="preserve">B05D05S104I10399</t>
  </si>
  <si>
    <t xml:space="preserve">B05D05S104I10300</t>
  </si>
  <si>
    <t xml:space="preserve">B05D06S105I00500</t>
  </si>
  <si>
    <t xml:space="preserve">B05D05S104I01199</t>
  </si>
  <si>
    <t xml:space="preserve">B05D05S104I01100</t>
  </si>
  <si>
    <t xml:space="preserve">B05D05S104I10099</t>
  </si>
  <si>
    <t xml:space="preserve">B05D05S104I10000</t>
  </si>
  <si>
    <t xml:space="preserve">B05D06S105I00600</t>
  </si>
  <si>
    <t xml:space="preserve">B05D05S104I01299</t>
  </si>
  <si>
    <t xml:space="preserve">B05D05S104I01200</t>
  </si>
  <si>
    <t xml:space="preserve">B05D05S104I10199</t>
  </si>
  <si>
    <t xml:space="preserve">B05D05S104I10100</t>
  </si>
  <si>
    <t xml:space="preserve">B05D06S105I00700</t>
  </si>
  <si>
    <t xml:space="preserve">B05D05S104I01399</t>
  </si>
  <si>
    <t xml:space="preserve">B05D05S104I01300</t>
  </si>
  <si>
    <t xml:space="preserve">B05D05S104I10299</t>
  </si>
  <si>
    <t xml:space="preserve">B05D05S104I10200</t>
  </si>
  <si>
    <t xml:space="preserve">B05D06S105I01000</t>
  </si>
  <si>
    <t xml:space="preserve">B05D05S104I01699</t>
  </si>
  <si>
    <t xml:space="preserve">B05D05S104I01600</t>
  </si>
  <si>
    <t xml:space="preserve">B05D05S104I10599</t>
  </si>
  <si>
    <t xml:space="preserve">B05D05S104I10500</t>
  </si>
  <si>
    <t xml:space="preserve">B05D06S105I00400</t>
  </si>
  <si>
    <t xml:space="preserve">B05D05S104I01099</t>
  </si>
  <si>
    <t xml:space="preserve">B05D05S104I01000</t>
  </si>
  <si>
    <t xml:space="preserve">B05D05S104I09999</t>
  </si>
  <si>
    <t xml:space="preserve">B05D05S104I09900</t>
  </si>
  <si>
    <t xml:space="preserve">B05D05S104I03499</t>
  </si>
  <si>
    <t xml:space="preserve">B05D05S104I12399</t>
  </si>
  <si>
    <t xml:space="preserve">B05D05S104I02699</t>
  </si>
  <si>
    <t xml:space="preserve">B05D05S104I11599</t>
  </si>
  <si>
    <t xml:space="preserve">B05D05S104I02599</t>
  </si>
  <si>
    <t xml:space="preserve">B05D05S104I11499</t>
  </si>
  <si>
    <t xml:space="preserve">B05D05S104I02499</t>
  </si>
  <si>
    <t xml:space="preserve">B05D05S104I02400</t>
  </si>
  <si>
    <t xml:space="preserve">B05D05S104I11399</t>
  </si>
  <si>
    <t xml:space="preserve">B05D05S104I11300</t>
  </si>
  <si>
    <t xml:space="preserve">B05D05S104I03299</t>
  </si>
  <si>
    <t xml:space="preserve">B05D05S104I12199</t>
  </si>
  <si>
    <t xml:space="preserve">B05D05S104I03199</t>
  </si>
  <si>
    <t xml:space="preserve">B05D05S104I12099</t>
  </si>
  <si>
    <t xml:space="preserve">B05D05S104I02899</t>
  </si>
  <si>
    <t xml:space="preserve">B05D05S104I11799</t>
  </si>
  <si>
    <t xml:space="preserve">B05D05S104I02999</t>
  </si>
  <si>
    <t xml:space="preserve">B05D05S104I11899</t>
  </si>
  <si>
    <t xml:space="preserve">B05D05S104I03099</t>
  </si>
  <si>
    <t xml:space="preserve">B05D05S104I11999</t>
  </si>
  <si>
    <t xml:space="preserve">B05D05S104I03399</t>
  </si>
  <si>
    <t xml:space="preserve">B05D05S104I12299</t>
  </si>
  <si>
    <t xml:space="preserve">B05D05S104I02799</t>
  </si>
  <si>
    <t xml:space="preserve">B05D05S104I11699</t>
  </si>
  <si>
    <t xml:space="preserve">B05D05S104I08999</t>
  </si>
  <si>
    <t xml:space="preserve">B05D05S104I17899</t>
  </si>
  <si>
    <t xml:space="preserve">B05D05S104I08199</t>
  </si>
  <si>
    <t xml:space="preserve">B05D05S104I17099</t>
  </si>
  <si>
    <t xml:space="preserve">B05D05S104I08099</t>
  </si>
  <si>
    <t xml:space="preserve">B05D05S104I16999</t>
  </si>
  <si>
    <t xml:space="preserve">B05D05S104I07999</t>
  </si>
  <si>
    <t xml:space="preserve">B05D05S104I07900</t>
  </si>
  <si>
    <t xml:space="preserve">B05D05S104I16899</t>
  </si>
  <si>
    <t xml:space="preserve">B05D05S104I16800</t>
  </si>
  <si>
    <t xml:space="preserve">B05D05S104I08799</t>
  </si>
  <si>
    <t xml:space="preserve">B05D05S104I17699</t>
  </si>
  <si>
    <t xml:space="preserve">B05D05S104I08699</t>
  </si>
  <si>
    <t xml:space="preserve">B05D05S104I17599</t>
  </si>
  <si>
    <t xml:space="preserve">B05D05S104I08399</t>
  </si>
  <si>
    <t xml:space="preserve">B05D05S104I17299</t>
  </si>
  <si>
    <t xml:space="preserve">B05D05S104I08499</t>
  </si>
  <si>
    <t xml:space="preserve">B05D05S104I17399</t>
  </si>
  <si>
    <t xml:space="preserve">B05D05S104I08599</t>
  </si>
  <si>
    <t xml:space="preserve">B05D05S104I17499</t>
  </si>
  <si>
    <t xml:space="preserve">B05D05S104I08899</t>
  </si>
  <si>
    <t xml:space="preserve">B05D05S104I17799</t>
  </si>
  <si>
    <t xml:space="preserve">B05D05S104I08299</t>
  </si>
  <si>
    <t xml:space="preserve">B05D05S104I17199</t>
  </si>
  <si>
    <t xml:space="preserve">B05D05S104I06399</t>
  </si>
  <si>
    <t xml:space="preserve">B05D05S104I15299</t>
  </si>
  <si>
    <t xml:space="preserve">B05D05S104I06299</t>
  </si>
  <si>
    <t xml:space="preserve">B05D05S104I06200</t>
  </si>
  <si>
    <t xml:space="preserve">B05D05S104I15199</t>
  </si>
  <si>
    <t xml:space="preserve">B05D05S104I15100</t>
  </si>
  <si>
    <t xml:space="preserve">B05D05S104I06799</t>
  </si>
  <si>
    <t xml:space="preserve">B05D05S104I15699</t>
  </si>
  <si>
    <t xml:space="preserve">B05D05S104I06699</t>
  </si>
  <si>
    <t xml:space="preserve">B05D05S104I15599</t>
  </si>
  <si>
    <t xml:space="preserve">B05D05S104I06499</t>
  </si>
  <si>
    <t xml:space="preserve">B05D05S104I15399</t>
  </si>
  <si>
    <t xml:space="preserve">B05D05S104I06599</t>
  </si>
  <si>
    <t xml:space="preserve">B05D05S104I15499</t>
  </si>
  <si>
    <t xml:space="preserve">B06D03S028I00900</t>
  </si>
  <si>
    <t xml:space="preserve">B06D05S034I00199</t>
  </si>
  <si>
    <t xml:space="preserve">B06D05S034I00100</t>
  </si>
  <si>
    <t xml:space="preserve">B06D05S034I00299</t>
  </si>
  <si>
    <t xml:space="preserve">B06D05S034I00200</t>
  </si>
  <si>
    <t xml:space="preserve">B06D03S028I01000</t>
  </si>
  <si>
    <t xml:space="preserve">B06D05S034I00399</t>
  </si>
  <si>
    <t xml:space="preserve">B06D05S034I00300</t>
  </si>
  <si>
    <t xml:space="preserve">B06D05S034I00499</t>
  </si>
  <si>
    <t xml:space="preserve">B06D05S034I00400</t>
  </si>
  <si>
    <t xml:space="preserve">B06D03S028I01100</t>
  </si>
  <si>
    <t xml:space="preserve">B06D05S035I00199</t>
  </si>
  <si>
    <t xml:space="preserve">B06D05S035I00100</t>
  </si>
  <si>
    <t xml:space="preserve">B06D05S035I00299</t>
  </si>
  <si>
    <t xml:space="preserve">B06D05S035I00200</t>
  </si>
  <si>
    <t xml:space="preserve">B06D03S028I01200</t>
  </si>
  <si>
    <t xml:space="preserve">B06D05S035I00399</t>
  </si>
  <si>
    <t xml:space="preserve">B06D05S035I00300</t>
  </si>
  <si>
    <t xml:space="preserve">B06D05S035I00499</t>
  </si>
  <si>
    <t xml:space="preserve">B06D05S035I00400</t>
  </si>
  <si>
    <t xml:space="preserve">B06D03S028I01300</t>
  </si>
  <si>
    <t xml:space="preserve">B06D05S035I00599</t>
  </si>
  <si>
    <t xml:space="preserve">B06D05S035I00500</t>
  </si>
  <si>
    <t xml:space="preserve">B06D05S035I00699</t>
  </si>
  <si>
    <t xml:space="preserve">B06D05S035I00600</t>
  </si>
  <si>
    <t xml:space="preserve">B06D03S028I01400</t>
  </si>
  <si>
    <t xml:space="preserve">B06D05S036I00199</t>
  </si>
  <si>
    <t xml:space="preserve">B06D05S036I00100</t>
  </si>
  <si>
    <t xml:space="preserve">B06D05S036I00299</t>
  </si>
  <si>
    <t xml:space="preserve">B06D05S036I00200</t>
  </si>
  <si>
    <t xml:space="preserve">B06D03S028I01500</t>
  </si>
  <si>
    <t xml:space="preserve">B06D05S037I00199</t>
  </si>
  <si>
    <t xml:space="preserve">B06D05S037I00100</t>
  </si>
  <si>
    <t xml:space="preserve">B06D05S037I00299</t>
  </si>
  <si>
    <t xml:space="preserve">B06D05S037I00200</t>
  </si>
  <si>
    <t xml:space="preserve">B08D08S066I00100</t>
  </si>
  <si>
    <t xml:space="preserve">B08D05S058I00299</t>
  </si>
  <si>
    <t xml:space="preserve">B08D05S058I00200</t>
  </si>
  <si>
    <t xml:space="preserve">B08D05S058I00399</t>
  </si>
  <si>
    <t xml:space="preserve">B08D05S058I00300</t>
  </si>
  <si>
    <t xml:space="preserve">移动业务</t>
    <phoneticPr fontId="8" type="noConversion"/>
  </si>
  <si>
    <t xml:space="preserve">客户感知</t>
    <phoneticPr fontId="8" type="noConversion"/>
  </si>
  <si>
    <t xml:space="preserve">4G网络投诉回访满意度</t>
  </si>
  <si>
    <t xml:space="preserve">移动业务4G网络质量万用户投诉比(广义)</t>
  </si>
  <si>
    <t xml:space="preserve">移动业务4G网络质量万用户投诉比(狭义)</t>
  </si>
  <si>
    <t xml:space="preserve">移动业务VOLTE网络质量万用户投诉比(广义)</t>
  </si>
  <si>
    <t xml:space="preserve">移动业务VOLTE网络质量万用户投诉比(狭义)</t>
  </si>
  <si>
    <t xml:space="preserve">移动业务网络质量万用户投诉比(广义)</t>
  </si>
  <si>
    <t xml:space="preserve">移动业务网络质量万用户投诉比(狭义)</t>
  </si>
  <si>
    <t xml:space="preserve">业务感知</t>
    <phoneticPr fontId="8" type="noConversion"/>
  </si>
  <si>
    <t xml:space="preserve">VoLTE接通率(%)</t>
    <phoneticPr fontId="8" type="noConversion"/>
  </si>
  <si>
    <t xml:space="preserve">VoLTE掉话率(%)</t>
    <phoneticPr fontId="8" type="noConversion"/>
  </si>
  <si>
    <t xml:space="preserve">IMS初始注册成功率(%)</t>
    <phoneticPr fontId="8" type="noConversion"/>
  </si>
  <si>
    <t xml:space="preserve">ESRVCC切换比例(%)</t>
    <phoneticPr fontId="8" type="noConversion"/>
  </si>
  <si>
    <t xml:space="preserve">ESRVCC切换成功率(%)</t>
    <phoneticPr fontId="8" type="noConversion"/>
  </si>
  <si>
    <t xml:space="preserve">移动业务游戏响应时延(ms)</t>
    <phoneticPr fontId="8" type="noConversion"/>
  </si>
  <si>
    <t xml:space="preserve">即时通信响应成功率(%)</t>
    <phoneticPr fontId="8" type="noConversion"/>
  </si>
  <si>
    <t xml:space="preserve">即时通信响应时延(ms)</t>
    <phoneticPr fontId="8" type="noConversion"/>
  </si>
  <si>
    <t xml:space="preserve">HTTP下载速率(Mbps)</t>
    <phoneticPr fontId="8" type="noConversion"/>
  </si>
  <si>
    <t xml:space="preserve">业务感知</t>
    <phoneticPr fontId="8" type="noConversion"/>
  </si>
  <si>
    <t xml:space="preserve">LTE排除用户原因附着成功率(%)</t>
    <phoneticPr fontId="8" type="noConversion"/>
  </si>
  <si>
    <t xml:space="preserve">4G众测下载平均速率(Mbps)</t>
    <phoneticPr fontId="8" type="noConversion"/>
  </si>
  <si>
    <t xml:space="preserve">4G众测视频卡顿时长占比(%)</t>
  </si>
  <si>
    <t xml:space="preserve">4G众测网页90%加载时长(s)</t>
  </si>
  <si>
    <t xml:space="preserve">4G众测游戏ping时延(ms)</t>
  </si>
  <si>
    <t xml:space="preserve">服务感知</t>
    <phoneticPr fontId="8" type="noConversion"/>
  </si>
  <si>
    <t xml:space="preserve">4G投诉处理及时率(%)</t>
    <phoneticPr fontId="8" type="noConversion"/>
  </si>
  <si>
    <t xml:space="preserve">竞对感知</t>
    <phoneticPr fontId="8" type="noConversion"/>
  </si>
  <si>
    <t xml:space="preserve">4G客户手机上网满意度领先度-领先电信</t>
    <phoneticPr fontId="8" type="noConversion"/>
  </si>
  <si>
    <t xml:space="preserve">城区道路综合覆盖率领先度(%)-领先电信</t>
    <phoneticPr fontId="8" type="noConversion"/>
  </si>
  <si>
    <t xml:space="preserve">城区道路全程呼叫成功率领先度(%)-领先电信</t>
    <phoneticPr fontId="8" type="noConversion"/>
  </si>
  <si>
    <t xml:space="preserve">城区道路呼叫建立时长领先度(s)-领先电信</t>
    <phoneticPr fontId="8" type="noConversion"/>
  </si>
  <si>
    <t xml:space="preserve">城区道路VoLTE-VoLTE MOS3.0以上占比领先度(%)-领先电信</t>
    <phoneticPr fontId="8" type="noConversion"/>
  </si>
  <si>
    <t xml:space="preserve">城区道路网页浏览成功率(测试)领先度(%)-领先电信</t>
    <phoneticPr fontId="8" type="noConversion"/>
  </si>
  <si>
    <t xml:space="preserve">城区道路网页打开时长(测试)领先度(s)-领先电信</t>
    <phoneticPr fontId="8" type="noConversion"/>
  </si>
  <si>
    <t xml:space="preserve">城区道路视频播放成功率(测试)领先度(%)-领先电信</t>
    <phoneticPr fontId="8" type="noConversion"/>
  </si>
  <si>
    <t xml:space="preserve">城区道路视频播放等待时长(测试)领先度(s)-领先电信</t>
    <phoneticPr fontId="8" type="noConversion"/>
  </si>
  <si>
    <t xml:space="preserve">城区道路视频卡顿时长占比(测试)领先度(%)-领先电信</t>
    <phoneticPr fontId="8" type="noConversion"/>
  </si>
  <si>
    <t xml:space="preserve">城区道路下载速率领先度(Mbps)-领先电信</t>
    <phoneticPr fontId="8" type="noConversion"/>
  </si>
  <si>
    <t xml:space="preserve">地铁综合覆盖率领先度(%)-领先电信</t>
    <phoneticPr fontId="8" type="noConversion"/>
  </si>
  <si>
    <t xml:space="preserve">地铁全程呼叫成功率领先度(%)-领先电信</t>
    <phoneticPr fontId="8" type="noConversion"/>
  </si>
  <si>
    <t xml:space="preserve">地铁呼叫建立时长领先度(s)-领先电信</t>
    <phoneticPr fontId="8" type="noConversion"/>
  </si>
  <si>
    <t xml:space="preserve">地铁VoLTE-VoLTE MOS3.0以上占比领先度(%)-领先电信</t>
    <phoneticPr fontId="8" type="noConversion"/>
  </si>
  <si>
    <t xml:space="preserve">地铁网页浏览成功率(测试)领先度(%)-领先电信</t>
    <phoneticPr fontId="8" type="noConversion"/>
  </si>
  <si>
    <t xml:space="preserve">地铁网页打开时长(测试)领先度(s)-领先电信</t>
    <phoneticPr fontId="8" type="noConversion"/>
  </si>
  <si>
    <t xml:space="preserve">地铁视频播放成功率(测试)领先度(%)-领先电信</t>
    <phoneticPr fontId="8" type="noConversion"/>
  </si>
  <si>
    <t xml:space="preserve">地铁视频播放等待时长(测试)领先度(s)-领先电信</t>
    <phoneticPr fontId="8" type="noConversion"/>
  </si>
  <si>
    <t xml:space="preserve">地铁视频卡顿时长占比(测试)领先度(%)-领先电信</t>
    <phoneticPr fontId="8" type="noConversion"/>
  </si>
  <si>
    <t xml:space="preserve">地铁下载速率领先度(Mbps)-领先电信</t>
    <phoneticPr fontId="8" type="noConversion"/>
  </si>
  <si>
    <t xml:space="preserve">地铁上传速率领先度(Mbps)-领先电信</t>
    <phoneticPr fontId="8" type="noConversion"/>
  </si>
  <si>
    <t xml:space="preserve">高铁综合覆盖率领先度(%)-领先电信</t>
    <phoneticPr fontId="8" type="noConversion"/>
  </si>
  <si>
    <t xml:space="preserve">高铁全程呼叫成功率领先度(%)-领先电信</t>
    <phoneticPr fontId="8" type="noConversion"/>
  </si>
  <si>
    <t xml:space="preserve">高铁呼叫建立时长领先度(s)-领先电信</t>
    <phoneticPr fontId="8" type="noConversion"/>
  </si>
  <si>
    <t xml:space="preserve">高铁VoLTE-VoLTE MOS3.0以上占比领先度(%)-领先电信</t>
    <phoneticPr fontId="8" type="noConversion"/>
  </si>
  <si>
    <t xml:space="preserve">高铁网页浏览成功率(测试)领先度(%)-领先电信</t>
    <phoneticPr fontId="8" type="noConversion"/>
  </si>
  <si>
    <t xml:space="preserve">高铁网页打开时长(测试)领先度(s)-领先电信</t>
    <phoneticPr fontId="8" type="noConversion"/>
  </si>
  <si>
    <t xml:space="preserve">高铁视频播放成功率(测试)领先度(%)-领先电信</t>
    <phoneticPr fontId="8" type="noConversion"/>
  </si>
  <si>
    <t xml:space="preserve">高铁视频卡顿时长占比(测试)领先度(%)-领先电信</t>
    <phoneticPr fontId="8" type="noConversion"/>
  </si>
  <si>
    <t xml:space="preserve">高铁下载速率领先度(Mbps)-领先电信</t>
    <phoneticPr fontId="8" type="noConversion"/>
  </si>
  <si>
    <t xml:space="preserve">高速综合覆盖率领先度(%)-领先联通</t>
    <phoneticPr fontId="8" type="noConversion"/>
  </si>
  <si>
    <t xml:space="preserve">高速呼叫建立时长领先度(s)-领先电信</t>
    <phoneticPr fontId="8" type="noConversion"/>
  </si>
  <si>
    <t xml:space="preserve">高速VoLTE-VoLTE MOS3.0以上占比领先度(%)-领先电信</t>
    <phoneticPr fontId="8" type="noConversion"/>
  </si>
  <si>
    <t xml:space="preserve">高速网页浏览成功率(测试)领先度(%)-领先电信</t>
    <phoneticPr fontId="8" type="noConversion"/>
  </si>
  <si>
    <t xml:space="preserve">高速下载速率领先度(Mbps)-领先电信</t>
    <phoneticPr fontId="8" type="noConversion"/>
  </si>
  <si>
    <t xml:space="preserve">高校综合覆盖率领先度(%)-领先电信</t>
    <phoneticPr fontId="8" type="noConversion"/>
  </si>
  <si>
    <t xml:space="preserve">高校全程呼叫成功率领先度(%)-领先电信</t>
    <phoneticPr fontId="8" type="noConversion"/>
  </si>
  <si>
    <t xml:space="preserve">居民区综合覆盖率领先度(%)-领先电信</t>
    <phoneticPr fontId="8" type="noConversion"/>
  </si>
  <si>
    <t xml:space="preserve">居民区呼叫建立时长领先度(s)-领先电信</t>
    <phoneticPr fontId="8" type="noConversion"/>
  </si>
  <si>
    <t xml:space="preserve">城中村/大型居民区综合覆盖率领先度(%)-领先电信</t>
    <phoneticPr fontId="8" type="noConversion"/>
  </si>
  <si>
    <t xml:space="preserve">城中村/大型居民区下载速率领先度(Mbps)-领先电信</t>
    <phoneticPr fontId="8" type="noConversion"/>
  </si>
  <si>
    <t xml:space="preserve">风景区综合覆盖率领先度(%)-领先电信</t>
    <phoneticPr fontId="8" type="noConversion"/>
  </si>
  <si>
    <t xml:space="preserve">医院综合覆盖率领先度(%)-领先电信</t>
    <phoneticPr fontId="8" type="noConversion"/>
  </si>
  <si>
    <t xml:space="preserve">交通枢纽综合覆盖率领先度(%)-领先电信</t>
    <phoneticPr fontId="8" type="noConversion"/>
  </si>
  <si>
    <t xml:space="preserve">场景感知</t>
    <phoneticPr fontId="8" type="noConversion"/>
  </si>
  <si>
    <t xml:space="preserve">城区MR覆盖率(%)</t>
    <phoneticPr fontId="8" type="noConversion"/>
  </si>
  <si>
    <t xml:space="preserve">城区VoLTE接通率(%)</t>
    <phoneticPr fontId="8" type="noConversion"/>
  </si>
  <si>
    <t xml:space="preserve">城区VoLTE掉话率(%)</t>
  </si>
  <si>
    <t xml:space="preserve">城区VoLTE端到端上行丢包率 (%)</t>
    <phoneticPr fontId="8" type="noConversion"/>
  </si>
  <si>
    <t xml:space="preserve">城区游戏响应时延(ms)</t>
    <phoneticPr fontId="8" type="noConversion"/>
  </si>
  <si>
    <t xml:space="preserve">城区道路下载速率(Mbps)</t>
    <phoneticPr fontId="8" type="noConversion"/>
  </si>
  <si>
    <t xml:space="preserve">城区道路上传速率(Mbps)</t>
    <phoneticPr fontId="8" type="noConversion"/>
  </si>
  <si>
    <t xml:space="preserve">农村MR覆盖率(%)</t>
    <phoneticPr fontId="8" type="noConversion"/>
  </si>
  <si>
    <t xml:space="preserve">农村VoLTE接通率(%)</t>
    <phoneticPr fontId="8" type="noConversion"/>
  </si>
  <si>
    <t xml:space="preserve">农村VoLTE掉话率(%)</t>
  </si>
  <si>
    <t xml:space="preserve">农村VoLTE端到端上行丢包率(%)</t>
  </si>
  <si>
    <t xml:space="preserve">农村游戏响应时延(ms)</t>
  </si>
  <si>
    <t xml:space="preserve">地铁综合覆盖率(%)</t>
    <phoneticPr fontId="8" type="noConversion"/>
  </si>
  <si>
    <t xml:space="preserve">地铁高负荷小区占比(%)</t>
    <phoneticPr fontId="8" type="noConversion"/>
  </si>
  <si>
    <t xml:space="preserve">高铁</t>
  </si>
  <si>
    <t xml:space="preserve">高铁4G专网RRU平均退服时长占比(%)</t>
    <phoneticPr fontId="8" type="noConversion"/>
  </si>
  <si>
    <t xml:space="preserve">高速全程呼叫成功率(%)</t>
    <phoneticPr fontId="8" type="noConversion"/>
  </si>
  <si>
    <t xml:space="preserve">高速视频播放成功率(%)-测试</t>
    <phoneticPr fontId="8" type="noConversion"/>
  </si>
  <si>
    <t xml:space="preserve">高速上传速率(Mbps)</t>
    <phoneticPr fontId="8" type="noConversion"/>
  </si>
  <si>
    <t xml:space="preserve">高校MR覆盖率(%)</t>
    <phoneticPr fontId="8" type="noConversion"/>
  </si>
  <si>
    <t xml:space="preserve">高校VoLTE接通率(%)</t>
  </si>
  <si>
    <t xml:space="preserve">高校VoLTE掉话率(%)</t>
  </si>
  <si>
    <t xml:space="preserve">高校VoLTE端到端上行丢包率 (%)</t>
  </si>
  <si>
    <t xml:space="preserve">高校游戏响应时延(ms)</t>
  </si>
  <si>
    <t xml:space="preserve">高校综合覆盖率(%)</t>
    <phoneticPr fontId="8" type="noConversion"/>
  </si>
  <si>
    <t xml:space="preserve">高校全程呼叫成功率(%)</t>
    <phoneticPr fontId="8" type="noConversion"/>
  </si>
  <si>
    <t xml:space="preserve">高校呼叫建立时长(s)</t>
    <phoneticPr fontId="8" type="noConversion"/>
  </si>
  <si>
    <t xml:space="preserve">高校VoLTE-VoLTE MOS3.0以上占比(%)</t>
    <phoneticPr fontId="8" type="noConversion"/>
  </si>
  <si>
    <t xml:space="preserve">高校网页浏览成功率(%)-测试</t>
    <phoneticPr fontId="8" type="noConversion"/>
  </si>
  <si>
    <t xml:space="preserve">高校视频播放成功率(%)-测试</t>
    <phoneticPr fontId="8" type="noConversion"/>
  </si>
  <si>
    <t xml:space="preserve">高校视频播放等待时长(s)-测试</t>
    <phoneticPr fontId="8" type="noConversion"/>
  </si>
  <si>
    <t xml:space="preserve">高校视频卡顿时长占比(%)-测试</t>
    <phoneticPr fontId="8" type="noConversion"/>
  </si>
  <si>
    <t xml:space="preserve">高校下载速率(Mbps)</t>
    <phoneticPr fontId="8" type="noConversion"/>
  </si>
  <si>
    <t xml:space="preserve">高校上传速率(Mbps)</t>
    <phoneticPr fontId="8" type="noConversion"/>
  </si>
  <si>
    <t xml:space="preserve">高校高负荷待扩容小区占比(%)</t>
    <phoneticPr fontId="8" type="noConversion"/>
  </si>
  <si>
    <t xml:space="preserve">居民区MR覆盖率(%)</t>
    <phoneticPr fontId="8" type="noConversion"/>
  </si>
  <si>
    <t xml:space="preserve">居民区VoLTE接通率(%)</t>
  </si>
  <si>
    <t xml:space="preserve">居民区VoLTE掉话率(%)</t>
  </si>
  <si>
    <t xml:space="preserve">居民区VoLTE端到端上行丢包率 (%)</t>
  </si>
  <si>
    <t xml:space="preserve">居民区游戏响应时延(ms)</t>
  </si>
  <si>
    <t xml:space="preserve">居民区综合覆盖率(%)</t>
    <phoneticPr fontId="8" type="noConversion"/>
  </si>
  <si>
    <t xml:space="preserve">居民区全程呼叫成功率(%)</t>
    <phoneticPr fontId="8" type="noConversion"/>
  </si>
  <si>
    <t xml:space="preserve">居民区呼叫建立时长(s)</t>
    <phoneticPr fontId="8" type="noConversion"/>
  </si>
  <si>
    <t xml:space="preserve">居民区VoLTE-VoLTE MOS3.0以上占比(%)</t>
    <phoneticPr fontId="8" type="noConversion"/>
  </si>
  <si>
    <t xml:space="preserve">居民区网页打开时长(s)-测试</t>
    <phoneticPr fontId="8" type="noConversion"/>
  </si>
  <si>
    <t xml:space="preserve">居民区视频播放成功率(%)-测试</t>
    <phoneticPr fontId="8" type="noConversion"/>
  </si>
  <si>
    <t xml:space="preserve">居民区视频播放等待时长(s)-测试</t>
    <phoneticPr fontId="8" type="noConversion"/>
  </si>
  <si>
    <t xml:space="preserve">居民区视频卡顿时长占比(%)-测试</t>
    <phoneticPr fontId="8" type="noConversion"/>
  </si>
  <si>
    <t xml:space="preserve">居民区下载速率(Mbps)</t>
    <phoneticPr fontId="8" type="noConversion"/>
  </si>
  <si>
    <t xml:space="preserve">城中村/大型居民区</t>
  </si>
  <si>
    <t xml:space="preserve">风景区MR覆盖率(%)</t>
    <phoneticPr fontId="8" type="noConversion"/>
  </si>
  <si>
    <t xml:space="preserve">风景区VoLTE接通率(%)</t>
    <phoneticPr fontId="8" type="noConversion"/>
  </si>
  <si>
    <t xml:space="preserve">风景区Volte掉话率(%)</t>
  </si>
  <si>
    <t xml:space="preserve">风景区VoLTE端到端上行丢包率 (%)</t>
  </si>
  <si>
    <t xml:space="preserve">风景区综合覆盖率(%)</t>
    <phoneticPr fontId="8" type="noConversion"/>
  </si>
  <si>
    <t xml:space="preserve">风景区全程呼叫成功率(%)</t>
    <phoneticPr fontId="8" type="noConversion"/>
  </si>
  <si>
    <t xml:space="preserve">风景区VoLTE-VoLTE MOS3.0以上占比(%)</t>
    <phoneticPr fontId="8" type="noConversion"/>
  </si>
  <si>
    <t xml:space="preserve">风景区网页浏览成功率(%)-测试</t>
    <phoneticPr fontId="8" type="noConversion"/>
  </si>
  <si>
    <t xml:space="preserve">风景区网页打开时长(s)-测试</t>
    <phoneticPr fontId="8" type="noConversion"/>
  </si>
  <si>
    <t xml:space="preserve">风景区视频播放成功率(%)-测试</t>
    <phoneticPr fontId="8" type="noConversion"/>
  </si>
  <si>
    <t xml:space="preserve">风景区视频播放等待时长(s)-测试</t>
    <phoneticPr fontId="8" type="noConversion"/>
  </si>
  <si>
    <t xml:space="preserve">风景区视频卡顿时长占比(%)-测试</t>
    <phoneticPr fontId="8" type="noConversion"/>
  </si>
  <si>
    <t xml:space="preserve">风景区下载速率(Mbps)</t>
    <phoneticPr fontId="8" type="noConversion"/>
  </si>
  <si>
    <t xml:space="preserve">风景区上传速率(Mbps)</t>
    <phoneticPr fontId="8" type="noConversion"/>
  </si>
  <si>
    <t xml:space="preserve">风景区上行PRB利用率(%)</t>
    <phoneticPr fontId="8" type="noConversion"/>
  </si>
  <si>
    <t xml:space="preserve">医院MR覆盖率(%)</t>
    <phoneticPr fontId="8" type="noConversion"/>
  </si>
  <si>
    <t xml:space="preserve">医院VoLTE接通率(%)</t>
  </si>
  <si>
    <t xml:space="preserve">医院Volte掉话率(%)</t>
  </si>
  <si>
    <t xml:space="preserve">医院VoLTE端到端上行丢包率 (%)</t>
  </si>
  <si>
    <t xml:space="preserve">医院综合覆盖率(%)</t>
    <phoneticPr fontId="8" type="noConversion"/>
  </si>
  <si>
    <t xml:space="preserve">医院全程呼叫成功率(%)</t>
    <phoneticPr fontId="8" type="noConversion"/>
  </si>
  <si>
    <t xml:space="preserve">医院呼叫建立时长(s)</t>
    <phoneticPr fontId="8" type="noConversion"/>
  </si>
  <si>
    <t xml:space="preserve">医院VoLTE-VoLTE MOS3.0以上占比(%)</t>
    <phoneticPr fontId="8" type="noConversion"/>
  </si>
  <si>
    <t xml:space="preserve">医院网页浏览成功率(%)-测试</t>
    <phoneticPr fontId="8" type="noConversion"/>
  </si>
  <si>
    <t xml:space="preserve">医院视频卡顿时长占比(%)-测试</t>
    <phoneticPr fontId="8" type="noConversion"/>
  </si>
  <si>
    <t xml:space="preserve">交通枢纽VoLTE接通率(%)</t>
  </si>
  <si>
    <t xml:space="preserve">交通枢纽Volte掉话率(%)</t>
  </si>
  <si>
    <t xml:space="preserve">交通枢纽VoLTE端到端上行丢包率 (%)</t>
  </si>
  <si>
    <t xml:space="preserve">交通枢纽游戏响应时延(ms)</t>
  </si>
  <si>
    <t xml:space="preserve">交通枢纽综合覆盖率(%)</t>
    <phoneticPr fontId="8" type="noConversion"/>
  </si>
  <si>
    <t xml:space="preserve">交通枢纽全程呼叫成功率(%)</t>
    <phoneticPr fontId="8" type="noConversion"/>
  </si>
  <si>
    <t xml:space="preserve">交通枢纽呼叫建立时长(s)</t>
    <phoneticPr fontId="8" type="noConversion"/>
  </si>
  <si>
    <t xml:space="preserve">交通枢纽VoLTE-VoLTE MOS3.0以上占比(%)</t>
    <phoneticPr fontId="8" type="noConversion"/>
  </si>
  <si>
    <t xml:space="preserve">交通枢纽网页浏览成功率(%)-测试</t>
    <phoneticPr fontId="8" type="noConversion"/>
  </si>
  <si>
    <t xml:space="preserve">交通枢纽视频卡顿时长占比(%)-测试</t>
    <phoneticPr fontId="8" type="noConversion"/>
  </si>
  <si>
    <t xml:space="preserve">交通枢纽下载速率(Mbps)</t>
    <phoneticPr fontId="8" type="noConversion"/>
  </si>
  <si>
    <t xml:space="preserve">交通枢纽上传速率(Mbps)</t>
    <phoneticPr fontId="8" type="noConversion"/>
  </si>
  <si>
    <t xml:space="preserve">最差感知</t>
    <phoneticPr fontId="8" type="noConversion"/>
  </si>
  <si>
    <t xml:space="preserve">VoLTE两高两低小区占比(%)</t>
    <phoneticPr fontId="8" type="noConversion"/>
  </si>
  <si>
    <t xml:space="preserve">VoLTE端到端上行丢包率(%) </t>
    <phoneticPr fontId="8" type="noConversion"/>
  </si>
  <si>
    <t xml:space="preserve">4G质差小区占比(%)</t>
    <phoneticPr fontId="8" type="noConversion"/>
  </si>
  <si>
    <t xml:space="preserve">城区道路下载速率低于2Mbps占比(%)</t>
    <phoneticPr fontId="8" type="noConversion"/>
  </si>
  <si>
    <t xml:space="preserve">高铁下载速率低于1Mbps占比(%)</t>
    <phoneticPr fontId="8" type="noConversion"/>
  </si>
  <si>
    <t xml:space="preserve">风景区下载速率低于2Mbps占比(%)</t>
  </si>
  <si>
    <t xml:space="preserve">交通枢纽下载速率低于2Mbps占比(%)</t>
  </si>
  <si>
    <t xml:space="preserve">高校下载速率低于2Mbps占比(%)</t>
  </si>
  <si>
    <t xml:space="preserve">居民区下载速率低于2Mbps占比(%)</t>
  </si>
  <si>
    <t xml:space="preserve">城中村/大型居民区下载速率低于2Mbps占比(%)</t>
  </si>
  <si>
    <t xml:space="preserve">医院下载速率低于2Mbps占比(%)</t>
  </si>
  <si>
    <t xml:space="preserve">高速下载速率低于2Mbps占比(%)</t>
  </si>
  <si>
    <t xml:space="preserve">地铁下载速率低于2Mbps占比(%)</t>
  </si>
  <si>
    <t xml:space="preserve">最差端局数量/占比</t>
  </si>
  <si>
    <t xml:space="preserve">零流量小区比例(%)</t>
    <phoneticPr fontId="8" type="noConversion"/>
  </si>
  <si>
    <t xml:space="preserve">核心城区高低CQI占比小区比例(%)</t>
    <phoneticPr fontId="8" type="noConversion"/>
  </si>
  <si>
    <t xml:space="preserve">核心城区上行低功率余量小区比例(%)</t>
    <phoneticPr fontId="8" type="noConversion"/>
  </si>
  <si>
    <t xml:space="preserve">覆盖感知</t>
    <phoneticPr fontId="8" type="noConversion"/>
  </si>
  <si>
    <t xml:space="preserve">4G占网时长占比(%)</t>
    <phoneticPr fontId="8" type="noConversion"/>
  </si>
  <si>
    <t xml:space="preserve">宏站MR覆盖率(%)</t>
    <phoneticPr fontId="8" type="noConversion"/>
  </si>
  <si>
    <t xml:space="preserve">室分MR覆盖率(%)</t>
    <phoneticPr fontId="8" type="noConversion"/>
  </si>
  <si>
    <t xml:space="preserve">宏站弱覆盖小区占比(%)</t>
    <phoneticPr fontId="8" type="noConversion"/>
  </si>
  <si>
    <t xml:space="preserve">室分弱覆盖小区占比(%)</t>
    <phoneticPr fontId="8" type="noConversion"/>
  </si>
  <si>
    <t xml:space="preserve">容量感知</t>
    <phoneticPr fontId="8" type="noConversion"/>
  </si>
  <si>
    <t xml:space="preserve">日峰值上下行利用率(%)</t>
    <phoneticPr fontId="8" type="noConversion"/>
  </si>
  <si>
    <t xml:space="preserve">LTE高负荷待扩容小区占比(%)</t>
    <phoneticPr fontId="8" type="noConversion"/>
  </si>
  <si>
    <t xml:space="preserve">PTN环网/链路带宽利用率越限占比(%)</t>
    <phoneticPr fontId="8" type="noConversion"/>
  </si>
  <si>
    <t xml:space="preserve">维护感知</t>
    <phoneticPr fontId="8" type="noConversion"/>
  </si>
  <si>
    <t xml:space="preserve">2G基站退服率(%)</t>
    <phoneticPr fontId="8" type="noConversion"/>
  </si>
  <si>
    <t xml:space="preserve">VoLTE话务量占比(%)</t>
    <phoneticPr fontId="8" type="noConversion"/>
  </si>
  <si>
    <t xml:space="preserve">TDD高干扰小区比例(%)</t>
    <phoneticPr fontId="8" type="noConversion"/>
  </si>
  <si>
    <t xml:space="preserve">FDD高干扰小区比例(%)</t>
    <phoneticPr fontId="8" type="noConversion"/>
  </si>
  <si>
    <t xml:space="preserve">室分小区日均流量与城区宏站流量比(%)</t>
    <phoneticPr fontId="8" type="noConversion"/>
  </si>
  <si>
    <t xml:space="preserve">PTN接入节点成环率(%)</t>
    <phoneticPr fontId="8" type="noConversion"/>
  </si>
  <si>
    <t xml:space="preserve">家庭业务</t>
    <phoneticPr fontId="8" type="noConversion"/>
  </si>
  <si>
    <t xml:space="preserve">客户感知</t>
    <phoneticPr fontId="8" type="noConversion"/>
  </si>
  <si>
    <t xml:space="preserve">家宽装机服务满意度</t>
    <phoneticPr fontId="8" type="noConversion"/>
  </si>
  <si>
    <t xml:space="preserve">装机回访满意度</t>
  </si>
  <si>
    <t xml:space="preserve">投诉回访满意度</t>
  </si>
  <si>
    <t xml:space="preserve">客户投诉</t>
  </si>
  <si>
    <t xml:space="preserve">家宽网络原因万用户投诉比(广义)</t>
    <phoneticPr fontId="8" type="noConversion"/>
  </si>
  <si>
    <t xml:space="preserve">家宽网络原因万用户投诉比(狭义)</t>
  </si>
  <si>
    <t xml:space="preserve">Top500网站首屏时延(s)</t>
    <phoneticPr fontId="8" type="noConversion"/>
  </si>
  <si>
    <t xml:space="preserve">Top20视频总缓冲时长占比(%)</t>
    <phoneticPr fontId="8" type="noConversion"/>
  </si>
  <si>
    <t xml:space="preserve">家宽网页平均首屏时延(s)</t>
    <phoneticPr fontId="8" type="noConversion"/>
  </si>
  <si>
    <t xml:space="preserve">家宽视频平均播放卡顿次数(次/小时)</t>
    <phoneticPr fontId="8" type="noConversion"/>
  </si>
  <si>
    <t xml:space="preserve">家宽视频缓冲时长占比(%)</t>
    <phoneticPr fontId="8" type="noConversion"/>
  </si>
  <si>
    <t xml:space="preserve">家宽游戏ping时延(ms)</t>
    <phoneticPr fontId="8" type="noConversion"/>
  </si>
  <si>
    <t xml:space="preserve">家宽游戏丢包率(%)</t>
    <phoneticPr fontId="8" type="noConversion"/>
  </si>
  <si>
    <t xml:space="preserve">家宽众测页面平均90%加载时长(s)</t>
    <phoneticPr fontId="8" type="noConversion"/>
  </si>
  <si>
    <t xml:space="preserve">EPG响应成功率(%)</t>
  </si>
  <si>
    <t xml:space="preserve">EPG响应时长(S)</t>
    <phoneticPr fontId="8" type="noConversion"/>
  </si>
  <si>
    <t xml:space="preserve">互联网电视节目播放成功率(%)</t>
    <phoneticPr fontId="8" type="noConversion"/>
  </si>
  <si>
    <t xml:space="preserve">互联网电视卡顿时长占比(%)</t>
    <phoneticPr fontId="8" type="noConversion"/>
  </si>
  <si>
    <t xml:space="preserve">家宽装机及时率(%)</t>
    <phoneticPr fontId="8" type="noConversion"/>
  </si>
  <si>
    <t xml:space="preserve">家宽投诉处理及时率(%)</t>
    <phoneticPr fontId="8" type="noConversion"/>
  </si>
  <si>
    <t xml:space="preserve">家宽上网质量满意度-领先电信</t>
    <phoneticPr fontId="8" type="noConversion"/>
  </si>
  <si>
    <t xml:space="preserve">家宽故障维修满意度-领先电信</t>
    <phoneticPr fontId="8" type="noConversion"/>
  </si>
  <si>
    <t xml:space="preserve">互联网网间端到端时延领先度(ms)</t>
    <phoneticPr fontId="8" type="noConversion"/>
  </si>
  <si>
    <t xml:space="preserve">互联网网间端到端丢包率领先度(%)</t>
    <phoneticPr fontId="8" type="noConversion"/>
  </si>
  <si>
    <t xml:space="preserve">ONU弱光功率占比(%)</t>
    <phoneticPr fontId="8" type="noConversion"/>
  </si>
  <si>
    <t xml:space="preserve">智能网关接收光功率弱光占比(%)</t>
    <phoneticPr fontId="8" type="noConversion"/>
  </si>
  <si>
    <t xml:space="preserve">OLT重载比例(%)</t>
    <phoneticPr fontId="8" type="noConversion"/>
  </si>
  <si>
    <t xml:space="preserve">全网TOP500网站中不达标网站占比(%)</t>
    <phoneticPr fontId="8" type="noConversion"/>
  </si>
  <si>
    <t xml:space="preserve">本地TOP500网站中不达标网站占比(%)</t>
    <phoneticPr fontId="8" type="noConversion"/>
  </si>
  <si>
    <t xml:space="preserve">CMNET高负荷链路占比(%)</t>
    <phoneticPr fontId="8" type="noConversion"/>
  </si>
  <si>
    <t xml:space="preserve">本省内容满足率(%)</t>
    <phoneticPr fontId="8" type="noConversion"/>
  </si>
  <si>
    <t xml:space="preserve">ICP调度准确率(%)</t>
    <phoneticPr fontId="8" type="noConversion"/>
  </si>
  <si>
    <t xml:space="preserve">本地网站网格引入覆盖</t>
    <phoneticPr fontId="8" type="noConversion"/>
  </si>
  <si>
    <t xml:space="preserve">OLT忙时利用率(%)</t>
    <phoneticPr fontId="8" type="noConversion"/>
  </si>
  <si>
    <t xml:space="preserve">OLT退服率(%)</t>
    <phoneticPr fontId="8" type="noConversion"/>
  </si>
  <si>
    <t xml:space="preserve">机顶盒有线接入率(%)</t>
  </si>
  <si>
    <t xml:space="preserve">政企业务</t>
    <phoneticPr fontId="8" type="noConversion"/>
  </si>
  <si>
    <t xml:space="preserve">政企业务故障投诉处理满意度</t>
    <phoneticPr fontId="8" type="noConversion"/>
  </si>
  <si>
    <t xml:space="preserve">跨省专线业务月可用率</t>
    <phoneticPr fontId="8" type="noConversion"/>
  </si>
  <si>
    <t xml:space="preserve">跨省专线平均开通时长(小时)</t>
    <phoneticPr fontId="8" type="noConversion"/>
  </si>
  <si>
    <t xml:space="preserve">跨省专线开通及时率(%)</t>
    <phoneticPr fontId="8" type="noConversion"/>
  </si>
  <si>
    <t xml:space="preserve">省内专线平均开通时长(小时)</t>
    <phoneticPr fontId="8" type="noConversion"/>
  </si>
  <si>
    <t xml:space="preserve">省内专线开通及时率(%)</t>
    <phoneticPr fontId="8" type="noConversion"/>
  </si>
  <si>
    <t xml:space="preserve">跨省专线投诉处理平均时长(小时)</t>
    <phoneticPr fontId="8" type="noConversion"/>
  </si>
  <si>
    <t xml:space="preserve">跨省专线资源满足率(%)</t>
    <phoneticPr fontId="8" type="noConversion"/>
  </si>
  <si>
    <t xml:space="preserve">新业务</t>
    <phoneticPr fontId="8" type="noConversion"/>
  </si>
  <si>
    <t xml:space="preserve">新业务投诉回访满意度</t>
  </si>
  <si>
    <t xml:space="preserve">NB RRC建立成功率(%)</t>
    <phoneticPr fontId="8" type="noConversion"/>
  </si>
  <si>
    <t xml:space="preserve">咪咕视频在线播放成功率(%)</t>
    <phoneticPr fontId="8" type="noConversion"/>
  </si>
  <si>
    <t xml:space="preserve">咪咕视频卡顿时长占比(%)</t>
    <phoneticPr fontId="8" type="noConversion"/>
  </si>
  <si>
    <t xml:space="preserve">咪咕音乐播放时延(s)</t>
    <phoneticPr fontId="8" type="noConversion"/>
  </si>
  <si>
    <t xml:space="preserve">魔百和</t>
  </si>
  <si>
    <t xml:space="preserve">魔百和在线播放成功率(%)</t>
    <phoneticPr fontId="8" type="noConversion"/>
  </si>
  <si>
    <t xml:space="preserve">魔百和卡顿时间占比(%)</t>
    <phoneticPr fontId="8" type="noConversion"/>
  </si>
  <si>
    <t xml:space="preserve">共享单车</t>
  </si>
  <si>
    <t xml:space="preserve">共享单车业务响应成功率(%)</t>
    <phoneticPr fontId="8" type="noConversion"/>
  </si>
  <si>
    <t xml:space="preserve">共享单车业务响应时延(s)</t>
    <phoneticPr fontId="8" type="noConversion"/>
  </si>
  <si>
    <t xml:space="preserve">电力抄表</t>
  </si>
  <si>
    <t xml:space="preserve">电力抄表响应成功率(%)</t>
    <phoneticPr fontId="8" type="noConversion"/>
  </si>
  <si>
    <t xml:space="preserve">CDN业务服务成功率(%)</t>
    <phoneticPr fontId="8" type="noConversion"/>
  </si>
  <si>
    <t xml:space="preserve">位置</t>
  </si>
  <si>
    <t xml:space="preserve">经纬度定位成功率(%)</t>
    <phoneticPr fontId="8" type="noConversion"/>
  </si>
  <si>
    <t xml:space="preserve">NB综合覆盖率(%)-领先电信</t>
    <phoneticPr fontId="8" type="noConversion"/>
  </si>
  <si>
    <t xml:space="preserve">NB低接通率小区占比(%)</t>
    <phoneticPr fontId="8" type="noConversion"/>
  </si>
  <si>
    <t xml:space="preserve">NB覆盖</t>
  </si>
  <si>
    <t xml:space="preserve">NB上行信道利用率(%)</t>
    <phoneticPr fontId="8" type="noConversion"/>
  </si>
  <si>
    <t xml:space="preserve">NB下行信道利用率(%)</t>
  </si>
  <si>
    <t xml:space="preserve">NB基站退服率(%)</t>
  </si>
  <si>
    <t xml:space="preserve">行业网关短信</t>
  </si>
  <si>
    <t xml:space="preserve">客服部</t>
    <phoneticPr fontId="8" type="noConversion"/>
  </si>
  <si>
    <t xml:space="preserve">网络监控处</t>
    <phoneticPr fontId="8" type="noConversion"/>
  </si>
  <si>
    <t xml:space="preserve">无线优化处</t>
    <phoneticPr fontId="8" type="noConversion"/>
  </si>
  <si>
    <t xml:space="preserve">互联网资源管理处</t>
    <phoneticPr fontId="8" type="noConversion"/>
  </si>
  <si>
    <t xml:space="preserve">国际及集客业务支撑处-家客</t>
    <phoneticPr fontId="8" type="noConversion"/>
  </si>
  <si>
    <t xml:space="preserve">互联互通处</t>
    <phoneticPr fontId="8" type="noConversion"/>
  </si>
  <si>
    <t xml:space="preserve">国际及集客业务支撑处-集客</t>
    <phoneticPr fontId="8" type="noConversion"/>
  </si>
  <si>
    <t xml:space="preserve">咪咕公司</t>
    <phoneticPr fontId="8" type="noConversion"/>
  </si>
  <si>
    <t xml:space="preserve">物联网公司</t>
    <phoneticPr fontId="8" type="noConversion"/>
  </si>
  <si>
    <t xml:space="preserve">位置服务中心</t>
    <phoneticPr fontId="8" type="noConversion"/>
  </si>
  <si>
    <t xml:space="preserve">互联网公司</t>
    <phoneticPr fontId="8" type="noConversion"/>
  </si>
  <si>
    <t xml:space="preserve">政企公司</t>
    <phoneticPr fontId="8" type="noConversion"/>
  </si>
  <si>
    <t xml:space="preserve">4G客户手机上网满意度</t>
    <phoneticPr fontId="8" type="noConversion"/>
  </si>
  <si>
    <t xml:space="preserve">B05D04S006I00300</t>
  </si>
  <si>
    <t xml:space="preserve">B05D02S003I00700</t>
  </si>
  <si>
    <t xml:space="preserve">B05D02S003I00800</t>
  </si>
  <si>
    <t xml:space="preserve">B05D02S003I00900</t>
  </si>
  <si>
    <t xml:space="preserve">B05D02S003I01000</t>
  </si>
  <si>
    <t xml:space="preserve">B05D02S003I01100</t>
  </si>
  <si>
    <t xml:space="preserve">B05D02S003I01200</t>
  </si>
  <si>
    <t xml:space="preserve">B05D03S005I01900</t>
  </si>
  <si>
    <t xml:space="preserve">B05D03S005I02000</t>
  </si>
  <si>
    <t xml:space="preserve">B05D03S005I02100</t>
  </si>
  <si>
    <t xml:space="preserve">B05D03S005I02200</t>
  </si>
  <si>
    <t xml:space="preserve">B05D04S006I00200</t>
  </si>
  <si>
    <t xml:space="preserve">B05D06S011I00200</t>
  </si>
  <si>
    <t xml:space="preserve">B05D06S011I00300</t>
  </si>
  <si>
    <t xml:space="preserve">B05D06S011I00400</t>
  </si>
  <si>
    <t xml:space="preserve">B05D06S011I00900</t>
  </si>
  <si>
    <t xml:space="preserve">B05D06S012I00200</t>
  </si>
  <si>
    <t xml:space="preserve">B05D06S012I00300</t>
  </si>
  <si>
    <t xml:space="preserve">B05D06S012I00400</t>
  </si>
  <si>
    <t xml:space="preserve">B05D06S012I00900</t>
  </si>
  <si>
    <t xml:space="preserve">B05D06S014I00500</t>
  </si>
  <si>
    <t xml:space="preserve">B05D06S013I00300</t>
  </si>
  <si>
    <t xml:space="preserve">B05D06S016I00200</t>
  </si>
  <si>
    <t xml:space="preserve">B05D06S016I00300</t>
  </si>
  <si>
    <t xml:space="preserve">B05D06S016I00400</t>
  </si>
  <si>
    <t xml:space="preserve">B05D06S016I01000</t>
  </si>
  <si>
    <t xml:space="preserve">B05D06S017I00200</t>
  </si>
  <si>
    <t xml:space="preserve">B05D06S017I00300</t>
  </si>
  <si>
    <t xml:space="preserve">B05D06S017I00400</t>
  </si>
  <si>
    <t xml:space="preserve">B05D06S017I01000</t>
  </si>
  <si>
    <t xml:space="preserve">B05D06S018I00200</t>
  </si>
  <si>
    <t xml:space="preserve">B05D06S018I00300</t>
  </si>
  <si>
    <t xml:space="preserve">B05D06S018I00400</t>
  </si>
  <si>
    <t xml:space="preserve">B05D06S019I00200</t>
  </si>
  <si>
    <t xml:space="preserve">B05D06S019I00300</t>
  </si>
  <si>
    <t xml:space="preserve">B05D06S019I00400</t>
  </si>
  <si>
    <t xml:space="preserve">B05D06S020I00200</t>
  </si>
  <si>
    <t xml:space="preserve">B05D06S020I00300</t>
  </si>
  <si>
    <t xml:space="preserve">B05D06S020I00400</t>
  </si>
  <si>
    <t xml:space="preserve">B05D06S020I01000</t>
  </si>
  <si>
    <t xml:space="preserve">B05D07S005I00300</t>
  </si>
  <si>
    <t xml:space="preserve">B05D07S005I00400</t>
  </si>
  <si>
    <t xml:space="preserve">B05D07S005I00500</t>
  </si>
  <si>
    <t xml:space="preserve">B05D07S005I00600</t>
  </si>
  <si>
    <t xml:space="preserve">B05D07S005I00800</t>
  </si>
  <si>
    <t xml:space="preserve">B05D07S005I00900</t>
  </si>
  <si>
    <t xml:space="preserve">B05D07S005I01300</t>
  </si>
  <si>
    <t xml:space="preserve">B05D07S005I01000</t>
  </si>
  <si>
    <t xml:space="preserve">B05D07S005I01100</t>
  </si>
  <si>
    <t xml:space="preserve">B05D07S005I01200</t>
  </si>
  <si>
    <t xml:space="preserve">B05D07S024I00300</t>
  </si>
  <si>
    <t xml:space="preserve">B06D04S002I00200</t>
  </si>
  <si>
    <t xml:space="preserve">B06D04S002I00300</t>
  </si>
  <si>
    <t xml:space="preserve">B06D02S027I00100</t>
  </si>
  <si>
    <t xml:space="preserve">B06D03S029I00100</t>
  </si>
  <si>
    <t xml:space="preserve">B06D03S029I00200</t>
  </si>
  <si>
    <t xml:space="preserve">B06D05S033I00900</t>
  </si>
  <si>
    <t xml:space="preserve">B06D05S033I01100</t>
  </si>
  <si>
    <t xml:space="preserve">B06D05S033I01300</t>
  </si>
  <si>
    <t xml:space="preserve">B06D05S033I01000</t>
  </si>
  <si>
    <t xml:space="preserve">B06D05S033I01200</t>
  </si>
  <si>
    <t xml:space="preserve">B06D05S033I01400</t>
  </si>
  <si>
    <t xml:space="preserve">B06D05S042I00400</t>
  </si>
  <si>
    <t xml:space="preserve">B06D05S042I00300</t>
  </si>
  <si>
    <t xml:space="preserve">B06D09S038I00100</t>
  </si>
  <si>
    <t xml:space="preserve">B06D10S038I00200</t>
  </si>
  <si>
    <t xml:space="preserve">B06D10S029I00200</t>
  </si>
  <si>
    <t xml:space="preserve">B07D02S002I00100</t>
  </si>
  <si>
    <t xml:space="preserve">B07D04S031I00400</t>
  </si>
  <si>
    <t xml:space="preserve">B08D02S002I00100</t>
  </si>
  <si>
    <t xml:space="preserve">B08D03S058I00300</t>
  </si>
  <si>
    <t xml:space="preserve">B08D03S059I00100</t>
  </si>
  <si>
    <t xml:space="preserve">B08D03S059I00200</t>
  </si>
  <si>
    <t xml:space="preserve">B08D03S060I00100</t>
  </si>
  <si>
    <t xml:space="preserve">B08D07S058I00200</t>
  </si>
  <si>
    <t xml:space="preserve">B08D09S058I00200</t>
  </si>
  <si>
    <t xml:space="preserve">B08D09S058I00300</t>
  </si>
  <si>
    <t xml:space="preserve">B08D08S066I00200</t>
  </si>
  <si>
    <t xml:space="preserve">门限法</t>
    <phoneticPr fontId="8" type="noConversion"/>
  </si>
  <si>
    <t xml:space="preserve">竞对法</t>
    <phoneticPr fontId="8" type="noConversion"/>
  </si>
  <si>
    <t xml:space="preserve">区间法</t>
    <phoneticPr fontId="8" type="noConversion"/>
  </si>
  <si>
    <t xml:space="preserve">3</t>
    <phoneticPr fontId="8" type="noConversion"/>
  </si>
  <si>
    <t xml:space="preserve">2</t>
    <phoneticPr fontId="8" type="noConversion"/>
  </si>
  <si>
    <t xml:space="preserve">99</t>
    <phoneticPr fontId="8" type="noConversion"/>
  </si>
  <si>
    <t xml:space="preserve">0.15</t>
    <phoneticPr fontId="8" type="noConversion"/>
  </si>
  <si>
    <t xml:space="preserve">1</t>
    <phoneticPr fontId="8" type="noConversion"/>
  </si>
  <si>
    <t xml:space="preserve">1.5</t>
    <phoneticPr fontId="8" type="noConversion"/>
  </si>
  <si>
    <t xml:space="preserve">99.5</t>
    <phoneticPr fontId="8" type="noConversion"/>
  </si>
  <si>
    <t xml:space="preserve">98</t>
    <phoneticPr fontId="8" type="noConversion"/>
  </si>
  <si>
    <t xml:space="preserve">IF(COUNTA({0}$12:{0}$42)=0,0.6*{0}$5,IF({0}{1}="",0,IF({0}$6=0,IF({0}{1}&gt;={0}$8,{0}$5,IF({0}{1}&lt;{0}$6,0,0.6*{0}$5+0.4*{0}$5*({0}{1}-{0}$7)/({0}$8-{0}$7))),IF({0}{1}&lt;={0}$8,{0}$5,IF({0}{1}&gt;{0}$6,0,0.6*{0}$5+0.4*{0}$5*({0}{1}-{0}$7)/({0}$8-{0}$7))))))</t>
    <phoneticPr fontId="8" type="noConversion"/>
  </si>
  <si>
    <t xml:space="preserve">IF((COUNTA({0}$12:{0}$42)+COUNTA({1}$12:{1}$42)=0),0.6*{0}$5,IF(OR({0}{2}="",{1}{2}=""),0,IF({0}$6=0,IF({0}{2}&gt;={0}$8,{0}$5,IF({0}{2}&lt;{1}{2},0,{0}$5*({0}{2}-{1}{2})/({0}$8-{1}{2}))),IF({0}{2}&lt;={0}$8,{0}$5,IF({0}{2}&gt;{1}{2},0,{0}$5*({0}{2}-{1}{2})/({0}$8-{1}{2}))))))</t>
    <phoneticPr fontId="8" type="noConversion"/>
  </si>
  <si>
    <t xml:space="preserve">IF(COUNTA({0}$12:{0}$42)=0,0.6*{0}$5,IF({0}{1}="",0,IF(AND({0}{1}&gt;={0}$7,{0}{1}&lt;={0}$8),{0}$5,0)))</t>
    <phoneticPr fontId="8" type="noConversion"/>
  </si>
  <si>
    <t xml:space="preserve">区间法：{0}代表列名 {1}代表行号</t>
    <phoneticPr fontId="8" type="noConversion"/>
  </si>
</sst>
</file>

<file path=xl/styles.xml><?xml version="1.0" encoding="utf-8"?>
<styleSheet xmlns="http://schemas.openxmlformats.org/spreadsheetml/2006/main">
  <numFmts count="8">
    <numFmt numFmtId="176" formatCode="0.00_);[Red]\(0.00\)"/>
    <numFmt numFmtId="177" formatCode="0_ "/>
    <numFmt numFmtId="178" formatCode="0.000"/>
    <numFmt numFmtId="179" formatCode="0.0000"/>
    <numFmt numFmtId="180" formatCode="0.00000"/>
    <numFmt numFmtId="181" formatCode="0.00_ "/>
    <numFmt numFmtId="182" formatCode="0.000000"/>
    <numFmt numFmtId="183" formatCode="[$-F800]dddd\,\ mmmm\ dd\,\ yyyy"/>
  </numFmts>
  <fonts count="5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b/>
      <sz val="12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12"/>
      <name val="宋体"/>
      <family val="3"/>
      <charset val="134"/>
    </font>
    <font>
      <b/>
      <sz val="12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0"/>
      <name val="Arial"/>
      <family val="2"/>
    </font>
    <font>
      <sz val="9"/>
      <name val="宋体"/>
      <family val="3"/>
      <charset val="134"/>
    </font>
    <font>
      <sz val="14"/>
      <color theme="1"/>
      <name val="微软雅黑"/>
      <family val="2"/>
      <charset val="134"/>
    </font>
    <font>
      <b/>
      <sz val="14"/>
      <color rgb="FFFF0000"/>
      <name val="微软雅黑"/>
      <family val="2"/>
      <charset val="134"/>
    </font>
    <font>
      <sz val="14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4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2"/>
      <scheme val="minor"/>
    </font>
    <font>
      <sz val="12"/>
      <color theme="1"/>
      <name val="宋体"/>
      <family val="3"/>
      <charset val="134"/>
    </font>
    <font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</font>
    <font>
      <sz val="10"/>
      <color rgb="FF000000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11"/>
      <color theme="1"/>
      <name val="宋体"/>
      <family val="2"/>
      <scheme val="minor"/>
    </font>
    <font>
      <b/>
      <sz val="14"/>
      <name val="微软雅黑"/>
    </font>
    <font>
      <b/>
      <sz val="14"/>
      <color indexed="10"/>
      <name val="微软雅黑"/>
    </font>
    <font>
      <sz val="12"/>
      <name val="微软雅黑"/>
    </font>
    <font>
      <sz val="12"/>
      <name val="微软雅黑"/>
    </font>
    <font>
      <b/>
      <sz val="14"/>
      <name val="微软雅黑"/>
    </font>
    <font>
      <b/>
      <sz val="14"/>
      <color indexed="10"/>
      <name val="微软雅黑"/>
    </font>
    <font>
      <sz val="12"/>
      <name val="微软雅黑"/>
    </font>
    <font>
      <sz val="12"/>
      <name val="微软雅黑"/>
    </font>
    <font>
      <b/>
      <sz val="14"/>
      <name val="微软雅黑"/>
    </font>
    <font>
      <b/>
      <sz val="14"/>
      <color indexed="10"/>
      <name val="微软雅黑"/>
    </font>
    <font>
      <sz val="12"/>
      <name val="微软雅黑"/>
    </font>
    <font>
      <sz val="12"/>
      <name val="微软雅黑"/>
    </font>
    <font>
      <b/>
      <sz val="14"/>
      <name val="微软雅黑"/>
    </font>
    <font>
      <b/>
      <sz val="14"/>
      <color indexed="10"/>
      <name val="微软雅黑"/>
    </font>
    <font>
      <sz val="12"/>
      <name val="微软雅黑"/>
    </font>
    <font>
      <sz val="12"/>
      <name val="微软雅黑"/>
    </font>
  </fonts>
  <fills count="13">
    <fill>
      <patternFill/>
    </fill>
    <fill>
      <patternFill patternType="gray125"/>
    </fill>
    <fill>
      <patternFill patternType="solid">
        <fgColor theme="4" tint="0.799951170384838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DCE6F1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 count="49">
    <xf numFmtId="183" fontId="0" fillId="0" borderId="0" applyNumberFormat="0" applyFill="0" applyAlignment="0" applyProtection="0"/>
    <xf numFmtId="183" fontId="11" fillId="0" borderId="0" applyNumberFormat="0" applyFill="0" applyAlignment="0" applyProtection="0"/>
    <xf numFmtId="183" fontId="6" fillId="0" borderId="0" applyNumberFormat="0" applyFill="0" applyAlignment="0" applyProtection="0"/>
    <xf numFmtId="183" fontId="5" fillId="0" borderId="0" applyNumberFormat="0" applyFill="0" applyAlignment="0" applyProtection="0">
      <alignment vertical="center"/>
    </xf>
    <xf numFmtId="183" fontId="11" fillId="0" borderId="0" applyNumberFormat="0" applyFill="0" applyAlignment="0" applyProtection="0"/>
    <xf numFmtId="183" fontId="16" fillId="0" borderId="0" applyNumberFormat="0" applyFill="0" applyAlignment="0" applyProtection="0"/>
    <xf numFmtId="183" fontId="5" fillId="0" borderId="0" applyNumberFormat="0" applyFill="0" applyAlignment="0" applyProtection="0">
      <alignment vertical="center"/>
    </xf>
    <xf numFmtId="183" fontId="5" fillId="0" borderId="0" applyNumberFormat="0" applyFill="0" applyAlignment="0" applyProtection="0">
      <alignment vertical="center"/>
    </xf>
    <xf numFmtId="9" fontId="6" fillId="0" borderId="0" applyNumberFormat="0" applyFill="0" applyAlignment="0" applyProtection="0">
      <alignment vertical="center"/>
    </xf>
    <xf numFmtId="9" fontId="11" fillId="0" borderId="0" applyNumberFormat="0" applyFill="0" applyAlignment="0" applyProtection="0">
      <alignment vertical="center"/>
    </xf>
    <xf numFmtId="183" fontId="6" fillId="0" borderId="0" applyNumberFormat="0" applyFill="0" applyAlignment="0" applyProtection="0"/>
    <xf numFmtId="183" fontId="11" fillId="0" borderId="0" applyNumberFormat="0" applyFill="0" applyAlignment="0" applyProtection="0"/>
    <xf numFmtId="183" fontId="4" fillId="0" borderId="0" applyNumberFormat="0" applyFill="0" applyAlignment="0" applyProtection="0">
      <alignment vertical="center"/>
    </xf>
    <xf numFmtId="183" fontId="4" fillId="0" borderId="0" applyNumberFormat="0" applyFill="0" applyAlignment="0" applyProtection="0">
      <alignment vertical="center"/>
    </xf>
    <xf numFmtId="183" fontId="23" fillId="0" borderId="0" applyNumberFormat="0" applyFill="0" applyAlignment="0" applyProtection="0">
      <alignment vertical="center"/>
    </xf>
    <xf numFmtId="183" fontId="4" fillId="0" borderId="0" applyNumberFormat="0" applyFill="0" applyAlignment="0" applyProtection="0">
      <alignment vertical="center"/>
    </xf>
    <xf numFmtId="183" fontId="4" fillId="0" borderId="0" applyNumberFormat="0" applyFill="0" applyAlignment="0" applyProtection="0">
      <alignment vertical="center"/>
    </xf>
    <xf numFmtId="183" fontId="16" fillId="0" borderId="0" applyNumberFormat="0" applyFill="0" applyAlignment="0" applyProtection="0"/>
    <xf numFmtId="183" fontId="11" fillId="0" borderId="0" applyNumberFormat="0" applyFill="0" applyAlignment="0" applyProtection="0"/>
    <xf numFmtId="183" fontId="6" fillId="0" borderId="0" applyNumberFormat="0" applyFill="0" applyAlignment="0" applyProtection="0"/>
    <xf numFmtId="9" fontId="6" fillId="0" borderId="0" applyNumberFormat="0" applyFill="0" applyAlignment="0" applyProtection="0">
      <alignment vertical="center"/>
    </xf>
    <xf numFmtId="183" fontId="4" fillId="0" borderId="0" applyNumberFormat="0" applyFill="0" applyAlignment="0" applyProtection="0">
      <alignment vertical="center"/>
    </xf>
    <xf numFmtId="183" fontId="4" fillId="0" borderId="0" applyNumberFormat="0" applyFill="0" applyAlignment="0" applyProtection="0">
      <alignment vertical="center"/>
    </xf>
    <xf numFmtId="183" fontId="4" fillId="0" borderId="0" applyNumberFormat="0" applyFill="0" applyAlignment="0" applyProtection="0">
      <alignment vertical="center"/>
    </xf>
    <xf numFmtId="183" fontId="4" fillId="0" borderId="0" applyNumberFormat="0" applyFill="0" applyAlignment="0" applyProtection="0">
      <alignment vertical="center"/>
    </xf>
    <xf numFmtId="183" fontId="4" fillId="0" borderId="0" applyNumberFormat="0" applyFill="0" applyAlignment="0" applyProtection="0">
      <alignment vertical="center"/>
    </xf>
    <xf numFmtId="183" fontId="4" fillId="0" borderId="0" applyNumberFormat="0" applyFill="0" applyAlignment="0" applyProtection="0">
      <alignment vertical="center"/>
    </xf>
    <xf numFmtId="9" fontId="24" fillId="0" borderId="0" applyNumberFormat="0" applyFill="0" applyAlignment="0" applyProtection="0">
      <alignment vertical="center"/>
    </xf>
    <xf numFmtId="9" fontId="3" fillId="0" borderId="0" applyNumberFormat="0" applyFill="0" applyAlignment="0" applyProtection="0">
      <alignment vertical="center"/>
    </xf>
    <xf numFmtId="183" fontId="6" fillId="0" borderId="0" applyNumberFormat="0" applyFill="0" applyAlignment="0" applyProtection="0"/>
    <xf numFmtId="183" fontId="2" fillId="0" borderId="0" applyNumberFormat="0" applyFill="0" applyAlignment="0" applyProtection="0">
      <alignment vertical="center"/>
    </xf>
    <xf numFmtId="183" fontId="23" fillId="0" borderId="0" applyNumberFormat="0" applyFill="0" applyAlignment="0" applyProtection="0"/>
    <xf numFmtId="183" fontId="23" fillId="0" borderId="0" applyNumberFormat="0" applyFill="0" applyAlignment="0" applyProtection="0">
      <alignment vertical="center"/>
    </xf>
    <xf numFmtId="183" fontId="25" fillId="0" borderId="0" applyNumberFormat="0" applyFill="0" applyAlignment="0" applyProtection="0">
      <alignment vertical="center"/>
    </xf>
    <xf numFmtId="183" fontId="25" fillId="0" borderId="0" applyNumberFormat="0" applyFill="0" applyAlignment="0" applyProtection="0">
      <alignment vertical="center"/>
    </xf>
    <xf numFmtId="183" fontId="16" fillId="0" borderId="0" applyNumberFormat="0" applyFill="0" applyAlignment="0" applyProtection="0"/>
    <xf numFmtId="183" fontId="1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  <xf numFmtId="183" fontId="1" fillId="0" borderId="0" applyNumberFormat="0" applyFill="0" applyAlignment="0" applyProtection="0">
      <alignment vertical="center"/>
    </xf>
  </cellStyleXfs>
  <cellXfs count="139">
    <xf numFmtId="183" fontId="0" fillId="0" borderId="8" applyNumberFormat="0" applyBorder="1" applyFill="0" applyAlignment="0" applyProtection="0">
      <alignment horizontal="center" vertical="center" wrapText="1"/>
    </xf>
    <xf numFmtId="183" fontId="7" fillId="2" borderId="1" xfId="0" applyNumberFormat="0" applyBorder="1" applyFont="1" applyFill="1" applyAlignment="1" applyProtection="0">
      <alignment horizontal="center" vertical="center"/>
    </xf>
    <xf numFmtId="183" fontId="12" fillId="3" borderId="1" xfId="1" applyNumberFormat="0" applyBorder="1" applyFont="1" applyFill="1" applyAlignment="1" applyProtection="0">
      <alignment horizontal="center" vertical="center"/>
    </xf>
    <xf numFmtId="183" fontId="10" fillId="3" borderId="1" xfId="0" applyNumberFormat="0" applyBorder="1" applyFont="1" applyFill="1" applyAlignment="1" applyProtection="0">
      <alignment horizontal="center" vertical="top"/>
    </xf>
    <xf numFmtId="177" fontId="15" fillId="0" borderId="1" applyNumberFormat="1" applyBorder="1" applyFont="1" applyFill="0" applyAlignment="1" applyProtection="0">
      <alignment horizontal="center" vertical="center"/>
    </xf>
    <xf numFmtId="183" fontId="12" fillId="0" borderId="1" applyNumberFormat="0" applyBorder="1" applyFont="1" applyFill="0" applyAlignment="1" applyProtection="0">
      <alignment horizontal="center" vertical="center" wrapText="1"/>
    </xf>
    <xf numFmtId="183" fontId="0" fillId="0" borderId="0" applyNumberFormat="0" applyFill="0" applyAlignment="1" applyProtection="0">
      <alignment vertical="top" wrapText="1"/>
    </xf>
    <xf numFmtId="183" fontId="21" fillId="0" borderId="1" xfId="0" applyNumberFormat="0" applyBorder="1" applyFont="1" applyFill="1" applyAlignment="1" applyProtection="0">
      <alignment horizontal="center" vertical="center" wrapText="1"/>
    </xf>
    <xf numFmtId="183" fontId="14" fillId="0" borderId="1" xfId="0" applyNumberFormat="0" applyBorder="1" applyFont="1" applyFill="1" applyAlignment="1" applyProtection="0">
      <alignment horizontal="center" vertical="center" wrapText="1"/>
    </xf>
    <xf numFmtId="1" fontId="14" fillId="0" borderId="1" xfId="0" applyNumberFormat="1" applyBorder="1" applyFont="1" applyFill="1" applyAlignment="1" applyProtection="0">
      <alignment horizontal="center" vertical="center" wrapText="1"/>
    </xf>
    <xf numFmtId="2" fontId="14" fillId="0" borderId="1" xfId="0" applyNumberFormat="1" applyBorder="1" applyFont="1" applyFill="1" applyAlignment="1" applyProtection="0">
      <alignment horizontal="center" vertical="center" wrapText="1"/>
    </xf>
    <xf numFmtId="177" fontId="15" fillId="0" borderId="1" applyNumberFormat="1" applyBorder="1" applyFont="1" applyFill="0" applyAlignment="1" applyProtection="0">
      <alignment horizontal="center" vertical="center" wrapText="1"/>
    </xf>
    <xf numFmtId="177" fontId="15" fillId="0" borderId="1" applyNumberFormat="1" applyBorder="1" applyFont="1" applyFill="0" applyAlignment="1" applyProtection="0">
      <alignment horizontal="center" vertical="center" wrapText="1"/>
    </xf>
    <xf numFmtId="2" fontId="15" fillId="0" borderId="1" xfId="0" applyNumberFormat="1" applyBorder="1" applyFont="1" applyFill="1" applyAlignment="1" applyProtection="0">
      <alignment horizontal="center" vertical="center" wrapText="1"/>
    </xf>
    <xf numFmtId="2" fontId="15" fillId="0" borderId="1" xfId="8" applyNumberFormat="1" applyBorder="1" applyFont="1" applyFill="1" applyAlignment="1" applyProtection="0">
      <alignment horizontal="center" vertical="center" wrapText="1"/>
    </xf>
    <xf numFmtId="183" fontId="7" fillId="0" borderId="0" applyNumberFormat="0" applyFont="1" applyFill="0" applyAlignment="1" applyProtection="0">
      <alignment vertical="top" wrapText="1"/>
    </xf>
    <xf numFmtId="176" fontId="12" fillId="0" borderId="1" applyNumberFormat="1" applyBorder="1" applyFont="1" applyFill="0" applyAlignment="1" applyProtection="0">
      <alignment horizontal="center" vertical="center" wrapText="1"/>
    </xf>
    <xf numFmtId="176" fontId="0" fillId="0" borderId="0" applyNumberFormat="1" applyFill="0" applyAlignment="1" applyProtection="0">
      <alignment vertical="top" wrapText="1"/>
    </xf>
    <xf numFmtId="176" fontId="19" fillId="0" borderId="1" xfId="6" applyNumberFormat="1" applyBorder="1" applyFont="1" applyFill="1" applyAlignment="1" applyProtection="0">
      <alignment horizontal="center" vertical="center" wrapText="1"/>
    </xf>
    <xf numFmtId="176" fontId="20" fillId="0" borderId="1" xfId="6" applyNumberFormat="1" applyBorder="1" applyFont="1" applyFill="1" applyAlignment="1" applyProtection="0">
      <alignment horizontal="center" vertical="center" wrapText="1"/>
    </xf>
    <xf numFmtId="178" fontId="15" fillId="0" borderId="1" xfId="20" applyNumberFormat="1" applyBorder="1" applyFont="1" applyFill="1" applyAlignment="1" applyProtection="0">
      <alignment horizontal="center" vertical="center"/>
    </xf>
    <xf numFmtId="180" fontId="15" fillId="0" borderId="1" xfId="20" applyNumberFormat="1" applyBorder="1" applyFont="1" applyFill="1" applyAlignment="1" applyProtection="0">
      <alignment horizontal="center" vertical="center"/>
    </xf>
    <xf numFmtId="2" fontId="15" fillId="0" borderId="1" xfId="0" applyNumberFormat="1" applyBorder="1" applyFont="1" applyFill="1" applyAlignment="1" applyProtection="0">
      <alignment horizontal="center" vertical="center"/>
    </xf>
    <xf numFmtId="181" fontId="15" fillId="0" borderId="1" xfId="0" applyNumberFormat="1" applyBorder="1" applyFont="1" applyFill="1" applyAlignment="1" applyProtection="0">
      <alignment horizontal="center" vertical="center"/>
    </xf>
    <xf numFmtId="2" fontId="15" fillId="0" borderId="1" applyNumberFormat="1" applyBorder="1" applyFont="1" applyFill="0" applyAlignment="1" applyProtection="0">
      <alignment horizontal="center" vertical="center" wrapText="1"/>
    </xf>
    <xf numFmtId="1" fontId="18" fillId="0" borderId="1" xfId="0" applyNumberFormat="1" applyBorder="1" applyFont="1" applyFill="1" applyAlignment="1" applyProtection="0">
      <alignment horizontal="center" vertical="center" wrapText="1"/>
    </xf>
    <xf numFmtId="183" fontId="0" fillId="0" borderId="1" applyNumberFormat="0" applyBorder="1" applyFill="0" applyAlignment="1" applyProtection="0">
      <alignment horizontal="center" vertical="top"/>
    </xf>
    <xf numFmtId="2" fontId="15" fillId="0" borderId="1" applyNumberFormat="1" applyBorder="1" applyFont="1" applyFill="0" applyAlignment="1" applyProtection="0">
      <alignment horizontal="center" vertical="center"/>
    </xf>
    <xf numFmtId="2" fontId="20" fillId="0" borderId="1" applyNumberFormat="1" applyBorder="1" applyFont="1" applyFill="0" applyAlignment="1" applyProtection="0">
      <alignment horizontal="center" vertical="center"/>
    </xf>
    <xf numFmtId="1" fontId="18" fillId="0" borderId="1" xfId="0" applyNumberFormat="1" applyBorder="1" applyFont="1" applyFill="1" applyAlignment="1" applyProtection="0">
      <alignment horizontal="center" vertical="center"/>
    </xf>
    <xf numFmtId="183" fontId="22" fillId="0" borderId="1" applyNumberFormat="0" applyBorder="1" applyFont="1" applyFill="0" applyAlignment="1" applyProtection="0">
      <alignment horizontal="center" vertical="top" wrapText="1"/>
    </xf>
    <xf numFmtId="183" fontId="22" fillId="0" borderId="1" applyNumberFormat="0" applyBorder="1" applyFont="1" applyFill="0" applyAlignment="1" applyProtection="0">
      <alignment horizontal="center" vertical="top"/>
    </xf>
    <xf numFmtId="179" fontId="15" fillId="0" borderId="1" xfId="20" applyNumberFormat="1" applyBorder="1" applyFont="1" applyFill="1" applyAlignment="1" applyProtection="0">
      <alignment horizontal="center" vertical="center"/>
    </xf>
    <xf numFmtId="182" fontId="15" fillId="0" borderId="1" xfId="20" applyNumberFormat="1" applyBorder="1" applyFont="1" applyFill="1" applyAlignment="1" applyProtection="0">
      <alignment horizontal="center" vertical="center"/>
    </xf>
    <xf numFmtId="2" fontId="15" fillId="0" borderId="1" xfId="20" applyNumberFormat="1" applyBorder="1" applyFont="1" applyFill="1" applyAlignment="1" applyProtection="0">
      <alignment horizontal="center" vertical="center"/>
    </xf>
    <xf numFmtId="181" fontId="20" fillId="0" borderId="1" xfId="6" applyNumberFormat="1" applyBorder="1" applyFont="1" applyFill="1" applyAlignment="1" applyProtection="0">
      <alignment horizontal="center" vertical="center" wrapText="1"/>
    </xf>
    <xf numFmtId="176" fontId="20" fillId="0" borderId="1" xfId="6" applyNumberFormat="1" applyBorder="1" applyFont="1" applyFill="1" applyAlignment="1" applyProtection="0">
      <alignment horizontal="center" vertical="center" wrapText="1"/>
    </xf>
    <xf numFmtId="183" fontId="7" fillId="4" borderId="6" xfId="0" applyNumberFormat="0" applyBorder="1" applyFont="1" applyFill="1" applyAlignment="1" applyProtection="0">
      <alignment horizontal="center" vertical="top" wrapText="1"/>
    </xf>
    <xf numFmtId="181" fontId="14" fillId="0" borderId="1" xfId="0" applyNumberFormat="1" applyBorder="1" applyFont="1" applyFill="1" applyAlignment="1" applyProtection="0">
      <alignment horizontal="center" vertical="center"/>
    </xf>
    <xf numFmtId="181" fontId="15" fillId="0" borderId="1" xfId="0" applyNumberFormat="1" applyBorder="1" applyFont="1" applyFill="1" applyAlignment="1" applyProtection="0">
      <alignment horizontal="center" vertical="center" wrapText="1"/>
    </xf>
    <xf numFmtId="176" fontId="20" fillId="0" borderId="1" xfId="6" applyNumberFormat="1" applyBorder="1" applyFont="1" applyFill="1" applyAlignment="1" applyProtection="0">
      <alignment horizontal="center" vertical="center" wrapText="1"/>
    </xf>
    <xf numFmtId="180" fontId="15" fillId="0" borderId="1" applyNumberFormat="1" applyBorder="1" applyFont="1" applyFill="0" applyAlignment="1" applyProtection="0">
      <alignment horizontal="center" vertical="center"/>
    </xf>
    <xf numFmtId="2" fontId="15" fillId="0" borderId="0" applyNumberFormat="1" applyBorder="1" applyFont="1" applyFill="0" applyAlignment="1" applyProtection="0">
      <alignment horizontal="center" vertical="center"/>
    </xf>
    <xf numFmtId="183" fontId="0" fillId="0" borderId="7" applyNumberFormat="0" applyBorder="1" applyFill="0" applyAlignment="1" applyProtection="0">
      <alignment vertical="top" wrapText="1"/>
    </xf>
    <xf numFmtId="181" fontId="7" fillId="2" borderId="1" xfId="0" applyNumberFormat="1" applyBorder="1" applyFont="1" applyFill="1" applyAlignment="1" applyProtection="0">
      <alignment horizontal="center" vertical="center"/>
    </xf>
    <xf numFmtId="0" fontId="7" fillId="2" borderId="1" xfId="0" applyNumberFormat="1" applyBorder="1" applyFont="1" applyFill="1" applyAlignment="1" applyProtection="0">
      <alignment horizontal="center" vertical="center"/>
    </xf>
    <xf numFmtId="0" fontId="0" fillId="0" borderId="0" applyNumberFormat="1" applyFill="0" applyAlignment="1" applyProtection="0">
      <alignment vertical="top" wrapText="1"/>
    </xf>
    <xf numFmtId="0" fontId="15" fillId="0" borderId="1" xfId="0" applyNumberFormat="1" applyBorder="1" applyFont="1" applyFill="1" applyAlignment="1" applyProtection="0">
      <alignment horizontal="center" vertical="center" wrapText="1"/>
    </xf>
    <xf numFmtId="0" fontId="20" fillId="0" borderId="0" applyNumberFormat="1" applyBorder="1" applyFont="1" applyFill="0" applyAlignment="1" applyProtection="0">
      <alignment horizontal="center" vertical="center"/>
    </xf>
    <xf numFmtId="0" fontId="20" fillId="0" borderId="0" applyNumberFormat="1" applyBorder="1" applyFont="1" applyFill="0" applyAlignment="1" applyProtection="0">
      <alignment horizontal="center" vertical="center" wrapText="1"/>
    </xf>
    <xf numFmtId="0" fontId="18" fillId="0" borderId="0" applyNumberFormat="1" applyFont="1" applyFill="0" applyAlignment="1" applyProtection="0">
      <alignment horizontal="center" vertical="center" wrapText="1"/>
    </xf>
    <xf numFmtId="183" fontId="26" fillId="0" borderId="1" xfId="19" applyNumberFormat="0" applyBorder="1" applyFont="1" applyFill="1" applyAlignment="1" applyProtection="0">
      <alignment horizontal="center" vertical="center" wrapText="1"/>
    </xf>
    <xf numFmtId="183" fontId="27" fillId="0" borderId="1" xfId="19" applyNumberFormat="0" applyBorder="1" applyFont="1" applyFill="1" applyAlignment="1" applyProtection="0">
      <alignment horizontal="center" vertical="center" wrapText="1"/>
    </xf>
    <xf numFmtId="183" fontId="6" fillId="7" borderId="1" xfId="10" applyNumberFormat="0" applyBorder="1" applyFill="1" applyAlignment="1" applyProtection="0">
      <alignment horizontal="center" vertical="center" wrapText="1"/>
    </xf>
    <xf numFmtId="183" fontId="27" fillId="0" borderId="1" xfId="19" applyNumberFormat="0" applyBorder="1" applyFont="1" applyFill="1" applyAlignment="1" applyProtection="0">
      <alignment horizontal="center" vertical="center"/>
    </xf>
    <xf numFmtId="183" fontId="27" fillId="8" borderId="1" xfId="0" applyNumberFormat="0" applyBorder="1" applyFont="1" applyFill="1" applyAlignment="1" applyProtection="0">
      <alignment horizontal="center" vertical="center" wrapText="1"/>
    </xf>
    <xf numFmtId="183" fontId="27" fillId="8" borderId="2" xfId="19" applyNumberFormat="0" applyBorder="1" applyFont="1" applyFill="1" applyAlignment="1" applyProtection="0">
      <alignment horizontal="center" vertical="center"/>
    </xf>
    <xf numFmtId="183" fontId="26" fillId="8" borderId="1" xfId="6" applyNumberFormat="0" applyBorder="1" applyFont="1" applyFill="1" applyAlignment="1" applyProtection="0">
      <alignment horizontal="center" vertical="center"/>
    </xf>
    <xf numFmtId="183" fontId="29" fillId="8" borderId="2" xfId="19" applyNumberFormat="0" applyBorder="1" applyFont="1" applyFill="1" applyAlignment="1" applyProtection="0">
      <alignment horizontal="center" vertical="center"/>
    </xf>
    <xf numFmtId="183" fontId="0" fillId="0" borderId="1" applyNumberFormat="0" applyBorder="1" applyFill="0" applyAlignment="0" applyProtection="0"/>
    <xf numFmtId="183" fontId="6" fillId="0" borderId="1" applyNumberFormat="0" applyBorder="1" applyFill="0" applyAlignment="1" applyProtection="0">
      <alignment horizontal="center" vertical="center"/>
    </xf>
    <xf numFmtId="183" fontId="26" fillId="0" borderId="1" xfId="30" applyNumberFormat="0" applyBorder="1" applyFont="1" applyFill="1" applyAlignment="1" applyProtection="0">
      <alignment horizontal="center" vertical="center"/>
    </xf>
    <xf numFmtId="183" fontId="27" fillId="0" borderId="1" applyNumberFormat="0" applyBorder="1" applyFont="1" applyFill="0" applyAlignment="1" applyProtection="0">
      <alignment horizontal="center" vertical="center"/>
    </xf>
    <xf numFmtId="183" fontId="26" fillId="8" borderId="1" xfId="30" applyNumberFormat="0" applyBorder="1" applyFont="1" applyFill="1" applyAlignment="1" applyProtection="0">
      <alignment horizontal="center" vertical="center"/>
    </xf>
    <xf numFmtId="183" fontId="26" fillId="0" borderId="1" xfId="4" applyNumberFormat="0" applyBorder="1" applyFont="1" applyFill="1" applyAlignment="1" applyProtection="0">
      <alignment horizontal="center" vertical="center" wrapText="1"/>
    </xf>
    <xf numFmtId="183" fontId="26" fillId="9" borderId="1" xfId="30" applyNumberFormat="0" applyBorder="1" applyFont="1" applyFill="1" applyAlignment="1" applyProtection="0">
      <alignment horizontal="center" vertical="center" wrapText="1"/>
    </xf>
    <xf numFmtId="183" fontId="26" fillId="0" borderId="1" xfId="30" applyNumberFormat="0" applyBorder="1" applyFont="1" applyFill="1" applyAlignment="1" applyProtection="0">
      <alignment horizontal="center" vertical="center" wrapText="1"/>
    </xf>
    <xf numFmtId="183" fontId="27" fillId="0" borderId="1" applyNumberFormat="0" applyBorder="1" applyFont="1" applyFill="0" applyAlignment="1" applyProtection="0">
      <alignment horizontal="center" vertical="center" wrapText="1"/>
    </xf>
    <xf numFmtId="183" fontId="26" fillId="8" borderId="1" xfId="30" applyNumberFormat="0" applyBorder="1" applyFont="1" applyFill="1" applyAlignment="1" applyProtection="0">
      <alignment horizontal="center" vertical="center" wrapText="1"/>
    </xf>
    <xf numFmtId="183" fontId="26" fillId="8" borderId="1" xfId="6" applyNumberFormat="0" applyBorder="1" applyFont="1" applyFill="1" applyAlignment="1" applyProtection="0">
      <alignment horizontal="center" vertical="center" wrapText="1"/>
    </xf>
    <xf numFmtId="49" fontId="27" fillId="0" borderId="1" xfId="0" applyNumberFormat="1" applyBorder="1" applyFont="1" applyFill="1" applyAlignment="1" applyProtection="0">
      <alignment horizontal="center" vertical="center" wrapText="1"/>
    </xf>
    <xf numFmtId="0" fontId="6" fillId="0" borderId="1" applyNumberFormat="1" applyBorder="1" applyFill="0" applyAlignment="1" applyProtection="0">
      <alignment horizontal="center" vertical="center"/>
    </xf>
    <xf numFmtId="181" fontId="26" fillId="0" borderId="1" xfId="30" applyNumberFormat="1" applyBorder="1" applyFont="1" applyFill="1" applyAlignment="1" applyProtection="0">
      <alignment horizontal="center" vertical="center" wrapText="1"/>
    </xf>
    <xf numFmtId="176" fontId="27" fillId="0" borderId="1" xfId="0" applyNumberFormat="1" applyBorder="1" applyFont="1" applyFill="1" applyAlignment="1" applyProtection="0">
      <alignment horizontal="center" vertical="center"/>
    </xf>
    <xf numFmtId="181" fontId="0" fillId="0" borderId="1" applyNumberFormat="1" applyBorder="1" applyFill="0" applyAlignment="1" applyProtection="0">
      <alignment horizontal="center" vertical="center"/>
    </xf>
    <xf numFmtId="183" fontId="6" fillId="10" borderId="1" xfId="10" applyNumberFormat="0" applyBorder="1" applyFill="1" applyAlignment="1" applyProtection="0">
      <alignment horizontal="center" vertical="center"/>
    </xf>
    <xf numFmtId="183" fontId="0" fillId="7" borderId="1" xfId="10" applyNumberFormat="0" applyBorder="1" applyFont="1" applyFill="1" applyAlignment="1" applyProtection="0">
      <alignment horizontal="center" vertical="center" wrapText="1"/>
    </xf>
    <xf numFmtId="183" fontId="15" fillId="0" borderId="1" xfId="6" applyNumberFormat="0" applyBorder="1" applyFont="1" applyFill="1" applyAlignment="1" applyProtection="0">
      <alignment horizontal="center" vertical="center"/>
    </xf>
    <xf numFmtId="183" fontId="13" fillId="0" borderId="1" applyNumberFormat="0" applyBorder="1" applyFont="1" applyFill="0" applyAlignment="1" applyProtection="0">
      <alignment horizontal="center" vertical="center"/>
    </xf>
    <xf numFmtId="0" fontId="0" fillId="0" borderId="0" applyNumberFormat="1" applyBorder="1" applyFill="0" applyAlignment="1" applyProtection="0">
      <alignment horizontal="center" vertical="center"/>
    </xf>
    <xf numFmtId="0" fontId="13" fillId="0" borderId="1" applyNumberFormat="1" applyBorder="1" applyFont="1" applyFill="0" applyAlignment="1" applyProtection="0">
      <alignment horizontal="center" vertical="center"/>
    </xf>
    <xf numFmtId="0" fontId="7" fillId="11" borderId="1" xfId="0" applyNumberFormat="1" applyBorder="1" applyFont="1" applyFill="1" applyAlignment="1" applyProtection="0">
      <alignment horizontal="center" vertical="center"/>
    </xf>
    <xf numFmtId="0" fontId="30" fillId="0" borderId="0" applyNumberFormat="1" applyBorder="1" applyFont="1" applyFill="0" applyAlignment="1" applyProtection="0">
      <alignment horizontal="left" vertical="center"/>
    </xf>
    <xf numFmtId="183" fontId="15" fillId="0" borderId="1" applyNumberFormat="0" applyBorder="1" applyFont="1" applyFill="0" applyAlignment="1" applyProtection="1">
      <alignment horizontal="center" vertical="center"/>
    </xf>
    <xf numFmtId="183" fontId="15" fillId="0" borderId="1" applyNumberFormat="0" applyBorder="1" applyFont="1" applyFill="0" applyAlignment="1" applyProtection="0">
      <alignment horizontal="center" vertical="center"/>
    </xf>
    <xf numFmtId="183" fontId="15" fillId="0" borderId="1" xfId="6" applyNumberFormat="0" applyBorder="1" applyFont="1" applyFill="1" applyAlignment="1" applyProtection="1">
      <alignment horizontal="center" vertical="center"/>
    </xf>
    <xf numFmtId="0" fontId="15" fillId="0" borderId="1" xfId="6" applyNumberFormat="1" applyBorder="1" applyFont="1" applyFill="1" applyAlignment="1" applyProtection="0">
      <alignment horizontal="center" vertical="center"/>
    </xf>
    <xf numFmtId="0" fontId="15" fillId="0" borderId="1" xfId="6" applyNumberFormat="1" applyBorder="1" applyFont="1" applyFill="1" applyAlignment="1" applyProtection="1">
      <alignment horizontal="center" vertical="center"/>
    </xf>
    <xf numFmtId="0" fontId="15" fillId="12" borderId="1" xfId="6" applyNumberFormat="1" applyBorder="1" applyFont="1" applyFill="1" applyAlignment="1" applyProtection="0">
      <alignment horizontal="center" vertical="center"/>
    </xf>
    <xf numFmtId="0" fontId="15" fillId="12" borderId="1" xfId="0" applyNumberFormat="1" applyBorder="1" applyFont="1" applyFill="1" applyAlignment="1" applyProtection="0">
      <alignment horizontal="center" vertical="center"/>
    </xf>
    <xf numFmtId="0" fontId="22" fillId="12" borderId="1" xfId="0" applyNumberFormat="1" applyBorder="1" applyFont="1" applyFill="1" applyAlignment="1" applyProtection="0">
      <alignment horizontal="center" vertical="top"/>
    </xf>
    <xf numFmtId="183" fontId="15" fillId="12" borderId="1" xfId="6" applyNumberFormat="0" applyBorder="1" applyFont="1" applyFill="1" applyAlignment="1" applyProtection="0">
      <alignment horizontal="center" vertical="center"/>
    </xf>
    <xf numFmtId="183" fontId="15" fillId="12" borderId="1" xfId="0" applyNumberFormat="0" applyBorder="1" applyFont="1" applyFill="1" applyAlignment="1" applyProtection="0">
      <alignment horizontal="center" vertical="center"/>
    </xf>
    <xf numFmtId="183" fontId="34" fillId="0" borderId="1" applyNumberFormat="0" applyBorder="1" applyFont="1" applyFill="0" applyAlignment="1" applyProtection="0">
      <alignment horizontal="center" vertical="center"/>
    </xf>
    <xf numFmtId="181" fontId="0" fillId="0" borderId="1" applyNumberFormat="1" applyBorder="1" applyFill="0" applyAlignment="0" applyProtection="0"/>
    <xf numFmtId="183" fontId="12" fillId="0" borderId="1" applyNumberFormat="0" applyBorder="1" applyFont="1" applyFill="0" applyAlignment="1" applyProtection="0">
      <alignment horizontal="center" vertical="center"/>
    </xf>
    <xf numFmtId="183" fontId="12" fillId="0" borderId="1" xfId="6" applyNumberFormat="0" applyBorder="1" applyFont="1" applyFill="1" applyAlignment="1" applyProtection="0">
      <alignment horizontal="center" vertical="center"/>
    </xf>
    <xf numFmtId="183" fontId="0" fillId="0" borderId="1" xfId="0" applyNumberFormat="0" applyBorder="1" applyFont="1" applyFill="1" applyAlignment="0" applyProtection="0"/>
    <xf numFmtId="0" fontId="0" fillId="0" borderId="1" applyNumberFormat="1" applyBorder="1" applyFill="0" applyAlignment="0" applyProtection="0"/>
    <xf numFmtId="183" fontId="12" fillId="0" borderId="1" applyNumberFormat="0" applyBorder="1" applyFont="1" applyFill="0" applyAlignment="1" applyProtection="0">
      <alignment horizontal="center" vertical="center"/>
    </xf>
    <xf numFmtId="183" fontId="12" fillId="0" borderId="1" xfId="6" applyNumberFormat="0" applyBorder="1" applyFont="1" applyFill="1" applyAlignment="1" applyProtection="0">
      <alignment horizontal="center" vertical="center"/>
    </xf>
    <xf numFmtId="183" fontId="7" fillId="11" borderId="5" xfId="0" applyNumberFormat="0" applyBorder="1" applyFont="1" applyFill="1" applyAlignment="1" applyProtection="0">
      <alignment horizontal="center" vertical="center"/>
    </xf>
    <xf numFmtId="183" fontId="7" fillId="11" borderId="4" xfId="0" applyNumberFormat="0" applyBorder="1" applyFont="1" applyFill="1" applyAlignment="1" applyProtection="0">
      <alignment horizontal="center" vertical="center"/>
    </xf>
    <xf numFmtId="183" fontId="7" fillId="11" borderId="1" xfId="0" applyNumberFormat="0" applyBorder="1" applyFont="1" applyFill="1" applyAlignment="1" applyProtection="0">
      <alignment horizontal="center" vertical="center"/>
    </xf>
    <xf numFmtId="0" fontId="31" fillId="0" borderId="0" applyNumberFormat="1" applyBorder="1" applyFont="1" applyFill="0" applyAlignment="1" applyProtection="0">
      <alignment horizontal="center" vertical="center"/>
    </xf>
    <xf numFmtId="183" fontId="21" fillId="5" borderId="1" xfId="7" applyNumberFormat="0" applyBorder="1" applyFont="1" applyFill="1" applyAlignment="1" applyProtection="0">
      <alignment horizontal="center" vertical="center" wrapText="1"/>
    </xf>
    <xf numFmtId="183" fontId="18" fillId="2" borderId="1" xfId="0" applyNumberFormat="0" applyBorder="1" applyFont="1" applyFill="1" applyAlignment="1" applyProtection="0">
      <alignment horizontal="center" vertical="center" wrapText="1"/>
    </xf>
    <xf numFmtId="183" fontId="7" fillId="4" borderId="1" xfId="0" applyNumberFormat="0" applyBorder="1" applyFont="1" applyFill="1" applyAlignment="1" applyProtection="0">
      <alignment horizontal="center" vertical="top" wrapText="1"/>
    </xf>
    <xf numFmtId="183" fontId="18" fillId="6" borderId="1" xfId="0" applyNumberFormat="0" applyBorder="1" applyFont="1" applyFill="1" applyAlignment="1" applyProtection="0">
      <alignment horizontal="center" vertical="center" wrapText="1"/>
    </xf>
    <xf numFmtId="183" fontId="7" fillId="4" borderId="5" xfId="0" applyNumberFormat="0" applyBorder="1" applyFont="1" applyFill="1" applyAlignment="1" applyProtection="0">
      <alignment horizontal="center" vertical="center" wrapText="1"/>
    </xf>
    <xf numFmtId="183" fontId="7" fillId="4" borderId="6" xfId="0" applyNumberFormat="0" applyBorder="1" applyFont="1" applyFill="1" applyAlignment="1" applyProtection="0">
      <alignment horizontal="center" vertical="center" wrapText="1"/>
    </xf>
    <xf numFmtId="176" fontId="12" fillId="0" borderId="5" xfId="0" applyNumberFormat="1" applyBorder="1" applyFont="1" applyFill="1" applyAlignment="1" applyProtection="0">
      <alignment horizontal="center" vertical="center" wrapText="1"/>
    </xf>
    <xf numFmtId="176" fontId="12" fillId="0" borderId="6" xfId="0" applyNumberFormat="1" applyBorder="1" applyFont="1" applyFill="1" applyAlignment="1" applyProtection="0">
      <alignment horizontal="center" vertical="center" wrapText="1"/>
    </xf>
    <xf numFmtId="176" fontId="12" fillId="0" borderId="4" xfId="0" applyNumberFormat="1" applyBorder="1" applyFont="1" applyFill="1" applyAlignment="1" applyProtection="0">
      <alignment horizontal="center" vertical="center" wrapText="1"/>
    </xf>
    <xf numFmtId="183" fontId="7" fillId="4" borderId="1" xfId="0" applyNumberFormat="0" applyBorder="1" applyFont="1" applyFill="1" applyAlignment="1" applyProtection="0">
      <alignment horizontal="center" vertical="center" wrapText="1"/>
    </xf>
    <xf numFmtId="181" fontId="20" fillId="2" borderId="2" xfId="6" applyNumberFormat="1" applyBorder="1" applyFont="1" applyFill="1" applyAlignment="1" applyProtection="0">
      <alignment horizontal="center" vertical="center" wrapText="1"/>
    </xf>
    <xf numFmtId="181" fontId="20" fillId="2" borderId="3" xfId="6" applyNumberFormat="1" applyBorder="1" applyFont="1" applyFill="1" applyAlignment="1" applyProtection="0">
      <alignment horizontal="center" vertical="center" wrapText="1"/>
    </xf>
    <xf numFmtId="181" fontId="20" fillId="2" borderId="1" xfId="6" applyNumberFormat="1" applyBorder="1" applyFont="1" applyFill="1" applyAlignment="1" applyProtection="0">
      <alignment horizontal="center" vertical="center" wrapText="1"/>
    </xf>
    <xf numFmtId="176" fontId="12" fillId="0" borderId="1" xfId="0" applyNumberFormat="1" applyBorder="1" applyFont="1" applyFill="1" applyAlignment="1" applyProtection="0">
      <alignment horizontal="center" vertical="center" wrapText="1"/>
    </xf>
    <xf numFmtId="176" fontId="20" fillId="2" borderId="1" xfId="6" applyNumberFormat="1" applyBorder="1" applyFont="1" applyFill="1" applyAlignment="1" applyProtection="0">
      <alignment horizontal="center" vertical="center" wrapText="1"/>
    </xf>
    <xf numFmtId="183" fontId="7" fillId="4" borderId="5" xfId="0" applyNumberFormat="0" applyBorder="1" applyFont="1" applyFill="1" applyAlignment="1" applyProtection="0">
      <alignment horizontal="center" vertical="top" wrapText="1"/>
    </xf>
    <xf numFmtId="183" fontId="7" fillId="4" borderId="6" xfId="0" applyNumberFormat="0" applyBorder="1" applyFont="1" applyFill="1" applyAlignment="1" applyProtection="0">
      <alignment horizontal="center" vertical="top" wrapText="1"/>
    </xf>
    <xf numFmtId="183" fontId="7" fillId="4" borderId="4" xfId="0" applyNumberFormat="0" applyBorder="1" applyFont="1" applyFill="1" applyAlignment="1" applyProtection="0">
      <alignment horizontal="center" vertical="top" wrapText="1"/>
    </xf>
    <xf numFmtId="0" fontId="35" fillId="0" borderId="8" applyNumberFormat="0" applyBorder="1" applyFont="1" applyFill="0" applyAlignment="0" applyProtection="0">
      <alignment horizontal="center" vertical="center" wrapText="1"/>
    </xf>
    <xf numFmtId="0" fontId="36" fillId="0" borderId="8" applyNumberFormat="0" applyBorder="1" applyFont="1" applyFill="0" applyAlignment="0" applyProtection="0">
      <alignment horizontal="center" vertical="center" wrapText="1"/>
    </xf>
    <xf numFmtId="0" fontId="37" fillId="0" borderId="8" applyNumberFormat="0" applyBorder="1" applyFont="1" applyFill="0" applyAlignment="0" applyProtection="0">
      <alignment horizontal="center" vertical="center" wrapText="1"/>
    </xf>
    <xf numFmtId="2" fontId="38" fillId="0" borderId="8" applyNumberFormat="1" applyBorder="1" applyFont="1" applyFill="0" applyAlignment="0" applyProtection="0">
      <alignment horizontal="center" vertical="center" wrapText="1"/>
    </xf>
    <xf numFmtId="0" fontId="39" fillId="0" borderId="8" applyNumberFormat="0" applyBorder="1" applyFont="1" applyFill="0" applyAlignment="0" applyProtection="0">
      <alignment horizontal="center" vertical="center" wrapText="1"/>
    </xf>
    <xf numFmtId="0" fontId="40" fillId="0" borderId="8" applyNumberFormat="0" applyBorder="1" applyFont="1" applyFill="0" applyAlignment="0" applyProtection="0">
      <alignment horizontal="center" vertical="center" wrapText="1"/>
    </xf>
    <xf numFmtId="0" fontId="41" fillId="0" borderId="8" applyNumberFormat="0" applyBorder="1" applyFont="1" applyFill="0" applyAlignment="0" applyProtection="0">
      <alignment horizontal="center" vertical="center" wrapText="1"/>
    </xf>
    <xf numFmtId="2" fontId="42" fillId="0" borderId="8" applyNumberFormat="1" applyBorder="1" applyFont="1" applyFill="0" applyAlignment="0" applyProtection="0">
      <alignment horizontal="center" vertical="center" wrapText="1"/>
    </xf>
    <xf numFmtId="0" fontId="43" fillId="0" borderId="8" applyNumberFormat="0" applyBorder="1" applyFont="1" applyFill="0" applyAlignment="0" applyProtection="0">
      <alignment horizontal="center" vertical="center" wrapText="1"/>
    </xf>
    <xf numFmtId="0" fontId="44" fillId="0" borderId="8" applyNumberFormat="0" applyBorder="1" applyFont="1" applyFill="0" applyAlignment="0" applyProtection="0">
      <alignment horizontal="center" vertical="center" wrapText="1"/>
    </xf>
    <xf numFmtId="0" fontId="45" fillId="0" borderId="8" applyNumberFormat="0" applyBorder="1" applyFont="1" applyFill="0" applyAlignment="0" applyProtection="0">
      <alignment horizontal="center" vertical="center" wrapText="1"/>
    </xf>
    <xf numFmtId="2" fontId="46" fillId="0" borderId="8" applyNumberFormat="1" applyBorder="1" applyFont="1" applyFill="0" applyAlignment="0" applyProtection="0">
      <alignment horizontal="center" vertical="center" wrapText="1"/>
    </xf>
    <xf numFmtId="0" fontId="47" fillId="0" borderId="8" applyNumberFormat="0" applyBorder="1" applyFont="1" applyFill="0" applyAlignment="0" applyProtection="0">
      <alignment horizontal="center" vertical="center" wrapText="1"/>
    </xf>
    <xf numFmtId="0" fontId="48" fillId="0" borderId="8" applyNumberFormat="0" applyBorder="1" applyFont="1" applyFill="0" applyAlignment="0" applyProtection="0">
      <alignment horizontal="center" vertical="center" wrapText="1"/>
    </xf>
    <xf numFmtId="0" fontId="49" fillId="0" borderId="8" applyNumberFormat="0" applyBorder="1" applyFont="1" applyFill="0" applyAlignment="0" applyProtection="0">
      <alignment horizontal="center" vertical="center" wrapText="1"/>
    </xf>
    <xf numFmtId="2" fontId="50" fillId="0" borderId="8" applyNumberFormat="1" applyBorder="1" applyFont="1" applyFill="0" applyAlignment="0" applyProtection="0">
      <alignment horizontal="center" vertical="center" wrapText="1"/>
    </xf>
  </cellXfs>
  <cellStyles count="49">
    <cellStyle name="Normal 2" xfId="5"/>
    <cellStyle name="Normal 2 2" xfId="17"/>
    <cellStyle name="百分比" xfId="8"/>
    <cellStyle name="百分比 2" xfId="27"/>
    <cellStyle name="百分比 2 10 2" xfId="9"/>
    <cellStyle name="百分比 3" xfId="28"/>
    <cellStyle name="百分比 8" xfId="20"/>
    <cellStyle name="常规" xfId="0"/>
    <cellStyle name="常规 11" xfId="35"/>
    <cellStyle name="常规 11 2 2" xfId="38"/>
    <cellStyle name="常规 11 2 2 2" xfId="44"/>
    <cellStyle name="常规 11 5" xfId="41"/>
    <cellStyle name="常规 11 5 2" xfId="47"/>
    <cellStyle name="常规 2" xfId="6"/>
    <cellStyle name="常规 2 2" xfId="16"/>
    <cellStyle name="常规 2 2 2" xfId="25"/>
    <cellStyle name="常规 2 2 3" xfId="30"/>
    <cellStyle name="常规 2 2 3 2" xfId="32"/>
    <cellStyle name="常规 2 2 3 2 2 2" xfId="39"/>
    <cellStyle name="常规 2 2 3 2 2 2 2" xfId="45"/>
    <cellStyle name="常规 2 2 3 2 2 3" xfId="42"/>
    <cellStyle name="常规 2 2 3 2 2 3 2" xfId="48"/>
    <cellStyle name="常规 2 2 3 2 4" xfId="40"/>
    <cellStyle name="常规 2 2 3 2 4 2" xfId="46"/>
    <cellStyle name="常规 2 2 4" xfId="36"/>
    <cellStyle name="常规 2 3" xfId="22"/>
    <cellStyle name="常规 2 4" xfId="12"/>
    <cellStyle name="常规 2 5" xfId="33"/>
    <cellStyle name="常规 3" xfId="7"/>
    <cellStyle name="常规 3 2" xfId="23"/>
    <cellStyle name="常规 3 3" xfId="13"/>
    <cellStyle name="常规 4" xfId="10"/>
    <cellStyle name="常规 5" xfId="1"/>
    <cellStyle name="常规 5 2" xfId="11"/>
    <cellStyle name="常规 5 3" xfId="15"/>
    <cellStyle name="常规 5 3 2" xfId="24"/>
    <cellStyle name="常规 5 4" xfId="4"/>
    <cellStyle name="常规 5 4 2" xfId="18"/>
    <cellStyle name="常规 6" xfId="2"/>
    <cellStyle name="常规 6 2" xfId="19"/>
    <cellStyle name="常规 6 2 2" xfId="31"/>
    <cellStyle name="常规 7" xfId="14"/>
    <cellStyle name="常规 8" xfId="3"/>
    <cellStyle name="常规 8 2" xfId="26"/>
    <cellStyle name="常规 8 3" xfId="21"/>
    <cellStyle name="常规 8 3 2" xfId="43"/>
    <cellStyle name="常规 8 3 3" xfId="37"/>
    <cellStyle name="常规 8 4" xfId="34"/>
    <cellStyle name="常规 9" xfId="29"/>
  </cellStyles>
  <dxfs count="397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4506668294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0.399914548173467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396"/>
      <tableStyleElement type="headerRow" dxfId="395"/>
    </tableStyle>
  </tableStyles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10" Type="http://schemas.openxmlformats.org/officeDocument/2006/relationships/worksheet" Target="worksheets/sheet7.xml" /><Relationship Id="rId11" Type="http://schemas.openxmlformats.org/officeDocument/2006/relationships/worksheet" Target="worksheets/sheet8.xml" /><Relationship Id="rId12" Type="http://schemas.openxmlformats.org/officeDocument/2006/relationships/worksheet" Target="worksheets/sheet9.xml" /><Relationship Id="rId13" Type="http://schemas.openxmlformats.org/officeDocument/2006/relationships/worksheet" Target="worksheets/sheet10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theme" Target="theme/theme1.xml" /><Relationship Id="rId7" Type="http://schemas.openxmlformats.org/officeDocument/2006/relationships/styles" Target="styles.xml" /><Relationship Id="rId8" Type="http://schemas.openxmlformats.org/officeDocument/2006/relationships/sharedStrings" Target="sharedStrings.xml" /><Relationship Id="rId9" Type="http://schemas.openxmlformats.org/officeDocument/2006/relationships/calcChain" Target="calcChain.xml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2" Type="http://schemas.openxmlformats.org/officeDocument/2006/relationships/vmlDrawing" Target="../drawings/vmlDrawing1.vml" /><Relationship Id="rId3" Type="http://schemas.openxmlformats.org/officeDocument/2006/relationships/comments" Target="../comments1.xml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4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T534"/>
  <sheetViews>
    <sheetView zoomScaleNormal="100" workbookViewId="0">
      <pane xSplit="5" ySplit="1" topLeftCell="M2" activePane="bottomRight" state="frozen"/>
      <selection pane="topRight" activeCell="G1" sqref="G1"/>
      <selection pane="bottomLeft" activeCell="A2" sqref="A2"/>
      <selection pane="bottomRight" activeCell="C25" sqref="C25"/>
    </sheetView>
  </sheetViews>
  <sheetFormatPr defaultRowHeight="13.5"/>
  <cols>
    <col min="1" max="1" width="14.5" style="59" bestFit="1" customWidth="1"/>
    <col min="2" max="2" width="9.875" style="59" bestFit="1" customWidth="1"/>
    <col min="3" max="3" width="45" style="59" bestFit="1" customWidth="1"/>
    <col min="4" max="4" width="34.625" style="93" customWidth="1"/>
    <col min="5" max="5" width="57.625" style="97" customWidth="1"/>
    <col min="6" max="6" width="9.5" style="98" bestFit="1" customWidth="1"/>
    <col min="7" max="7" width="10.125" style="98" customWidth="1"/>
    <col min="8" max="8" width="10.125" style="94" bestFit="1" customWidth="1"/>
    <col min="9" max="9" width="10.5" style="94" bestFit="1" customWidth="1"/>
    <col min="10" max="11" width="14.5" style="94" bestFit="1" customWidth="1"/>
    <col min="12" max="12" width="14.125" style="94" bestFit="1" customWidth="1"/>
    <col min="13" max="13" width="9.875" style="59" bestFit="1" customWidth="1"/>
    <col min="14" max="14" width="17.5" style="59" bestFit="1" customWidth="1"/>
    <col min="15" max="15" width="12.375" style="59" bestFit="1" customWidth="1"/>
    <col min="16" max="16" width="30.75" style="59" bestFit="1" customWidth="1"/>
    <col min="17" max="17" width="41.5" style="59" hidden="1" customWidth="1"/>
    <col min="18" max="20" width="16.5" style="59" hidden="1" customWidth="1"/>
    <col min="21" max="22" style="59" hidden="1" customWidth="1"/>
    <col min="23" max="16384" width="9" style="59"/>
  </cols>
  <sheetData>
    <row r="1" spans="1:18" ht="18">
      <c r="A1" s="1" t="s">
        <v>0</v>
      </c>
      <c r="B1" s="1" t="s">
        <v>54</v>
      </c>
      <c r="C1" s="1" t="s">
        <v>55</v>
      </c>
      <c r="D1" s="1" t="s">
        <v>1393</v>
      </c>
      <c r="E1" s="1" t="s">
        <v>67</v>
      </c>
      <c r="F1" s="45" t="s">
        <v>56</v>
      </c>
      <c r="G1" s="45" t="s">
        <v>57</v>
      </c>
      <c r="H1" s="44" t="s">
        <v>58</v>
      </c>
      <c r="I1" s="44" t="s">
        <v>59</v>
      </c>
      <c r="J1" s="44" t="s">
        <v>60</v>
      </c>
      <c r="K1" s="44" t="s">
        <v>61</v>
      </c>
      <c r="L1" s="44" t="s">
        <v>62</v>
      </c>
      <c r="M1" s="1" t="s">
        <v>63</v>
      </c>
      <c r="N1" s="1" t="s">
        <v>64</v>
      </c>
      <c r="O1" s="1" t="s">
        <v>65</v>
      </c>
      <c r="P1" s="1" t="s">
        <v>66</v>
      </c>
      <c r="Q1" s="2" t="s">
        <v>1</v>
      </c>
      <c r="R1" s="3" t="s">
        <v>2</v>
      </c>
    </row>
    <row r="2" spans="1:18" ht="17.25">
      <c r="A2" s="99" t="s">
        <v>1962</v>
      </c>
      <c r="B2" s="99" t="s">
        <v>1963</v>
      </c>
      <c r="C2" s="99" t="s">
        <v>589</v>
      </c>
      <c r="D2" s="93" t="s">
        <v>509</v>
      </c>
      <c r="E2" s="77" t="s">
        <v>2241</v>
      </c>
      <c r="F2" s="86">
        <v>0</v>
      </c>
      <c r="G2" s="88">
        <v>0.4</v>
      </c>
      <c r="H2" s="88">
        <v>73</v>
      </c>
      <c r="I2" s="88">
        <v>78</v>
      </c>
      <c r="M2" s="91" t="s">
        <v>2320</v>
      </c>
      <c r="O2" s="84" t="s">
        <v>2229</v>
      </c>
    </row>
    <row r="3" spans="1:18" ht="17.25">
      <c r="A3" s="99"/>
      <c r="B3" s="99"/>
      <c r="C3" s="99"/>
      <c r="D3" s="93" t="s">
        <v>515</v>
      </c>
      <c r="E3" s="77" t="s">
        <v>1009</v>
      </c>
      <c r="F3" s="86">
        <v>0</v>
      </c>
      <c r="G3" s="88">
        <v>0.4</v>
      </c>
      <c r="H3" s="88">
        <v>85</v>
      </c>
      <c r="I3" s="88">
        <v>88</v>
      </c>
      <c r="M3" s="91" t="s">
        <v>2320</v>
      </c>
      <c r="O3" s="84" t="s">
        <v>2229</v>
      </c>
    </row>
    <row r="4" spans="1:18" ht="18">
      <c r="A4" s="99"/>
      <c r="B4" s="99"/>
      <c r="C4" s="95" t="s">
        <v>556</v>
      </c>
      <c r="D4" s="93" t="s">
        <v>2242</v>
      </c>
      <c r="E4" s="83" t="s">
        <v>1964</v>
      </c>
      <c r="F4" s="86">
        <v>0</v>
      </c>
      <c r="G4" s="88">
        <v>0.2</v>
      </c>
      <c r="H4" s="88">
        <v>75</v>
      </c>
      <c r="I4" s="88">
        <v>80</v>
      </c>
      <c r="M4" s="92" t="s">
        <v>2320</v>
      </c>
      <c r="O4" s="84" t="s">
        <v>2229</v>
      </c>
    </row>
    <row r="5" spans="1:18" ht="17.25">
      <c r="A5" s="99"/>
      <c r="B5" s="99"/>
      <c r="C5" s="99" t="s">
        <v>555</v>
      </c>
      <c r="D5" s="93" t="s">
        <v>2243</v>
      </c>
      <c r="E5" s="84" t="s">
        <v>1965</v>
      </c>
      <c r="F5" s="86">
        <v>1</v>
      </c>
      <c r="G5" s="88">
        <v>0.2</v>
      </c>
      <c r="H5" s="88">
        <v>15</v>
      </c>
      <c r="I5" s="88">
        <v>5</v>
      </c>
      <c r="M5" s="92" t="s">
        <v>2320</v>
      </c>
      <c r="O5" s="84" t="s">
        <v>2229</v>
      </c>
    </row>
    <row r="6" spans="1:18" ht="17.25">
      <c r="A6" s="99"/>
      <c r="B6" s="99"/>
      <c r="C6" s="99"/>
      <c r="D6" s="93" t="s">
        <v>2244</v>
      </c>
      <c r="E6" s="84" t="s">
        <v>1966</v>
      </c>
      <c r="F6" s="86">
        <v>1</v>
      </c>
      <c r="G6" s="88">
        <v>0.3</v>
      </c>
      <c r="H6" s="88">
        <v>4</v>
      </c>
      <c r="I6" s="88">
        <v>1</v>
      </c>
      <c r="M6" s="92" t="s">
        <v>2320</v>
      </c>
      <c r="O6" s="84" t="s">
        <v>2229</v>
      </c>
    </row>
    <row r="7" spans="1:18" ht="17.25">
      <c r="A7" s="99"/>
      <c r="B7" s="99"/>
      <c r="C7" s="99"/>
      <c r="D7" s="93" t="s">
        <v>2245</v>
      </c>
      <c r="E7" s="84" t="s">
        <v>1967</v>
      </c>
      <c r="F7" s="86">
        <v>1</v>
      </c>
      <c r="G7" s="88">
        <v>0.2</v>
      </c>
      <c r="H7" s="88">
        <v>10</v>
      </c>
      <c r="I7" s="88">
        <v>2</v>
      </c>
      <c r="M7" s="92" t="s">
        <v>2320</v>
      </c>
      <c r="O7" s="84" t="s">
        <v>2229</v>
      </c>
    </row>
    <row r="8" spans="1:18" ht="17.25">
      <c r="A8" s="99"/>
      <c r="B8" s="99"/>
      <c r="C8" s="99"/>
      <c r="D8" s="93" t="s">
        <v>2246</v>
      </c>
      <c r="E8" s="84" t="s">
        <v>1968</v>
      </c>
      <c r="F8" s="86">
        <v>1</v>
      </c>
      <c r="G8" s="88">
        <v>0.3</v>
      </c>
      <c r="H8" s="88">
        <v>1</v>
      </c>
      <c r="I8" s="88">
        <v>0.3</v>
      </c>
      <c r="M8" s="92" t="s">
        <v>2320</v>
      </c>
      <c r="O8" s="84" t="s">
        <v>2229</v>
      </c>
    </row>
    <row r="9" spans="1:18" ht="17.25">
      <c r="A9" s="99"/>
      <c r="B9" s="99"/>
      <c r="C9" s="99"/>
      <c r="D9" s="93" t="s">
        <v>2247</v>
      </c>
      <c r="E9" s="84" t="s">
        <v>1969</v>
      </c>
      <c r="F9" s="86">
        <v>1</v>
      </c>
      <c r="G9" s="88">
        <v>0.2</v>
      </c>
      <c r="H9" s="88">
        <v>40</v>
      </c>
      <c r="I9" s="88">
        <v>15</v>
      </c>
      <c r="M9" s="92" t="s">
        <v>2320</v>
      </c>
      <c r="O9" s="84" t="s">
        <v>2229</v>
      </c>
    </row>
    <row r="10" spans="1:18" ht="17.25">
      <c r="A10" s="99"/>
      <c r="B10" s="99"/>
      <c r="C10" s="99"/>
      <c r="D10" s="93" t="s">
        <v>2248</v>
      </c>
      <c r="E10" s="84" t="s">
        <v>1970</v>
      </c>
      <c r="F10" s="86">
        <v>1</v>
      </c>
      <c r="G10" s="88">
        <v>0.2</v>
      </c>
      <c r="H10" s="88">
        <v>10</v>
      </c>
      <c r="I10" s="88">
        <v>6</v>
      </c>
      <c r="M10" s="92" t="s">
        <v>2320</v>
      </c>
      <c r="O10" s="84" t="s">
        <v>2229</v>
      </c>
    </row>
    <row r="11" spans="1:18" ht="17.25">
      <c r="A11" s="99"/>
      <c r="B11" s="99" t="s">
        <v>1971</v>
      </c>
      <c r="C11" s="99" t="s">
        <v>577</v>
      </c>
      <c r="D11" s="93" t="s">
        <v>469</v>
      </c>
      <c r="E11" s="83" t="s">
        <v>1972</v>
      </c>
      <c r="F11" s="87">
        <v>0</v>
      </c>
      <c r="G11" s="88">
        <v>0.2</v>
      </c>
      <c r="H11" s="88">
        <v>99</v>
      </c>
      <c r="I11" s="88">
        <v>99.5</v>
      </c>
      <c r="M11" s="92" t="s">
        <v>2320</v>
      </c>
      <c r="O11" s="84" t="s">
        <v>2230</v>
      </c>
    </row>
    <row r="12" spans="1:18" ht="17.25">
      <c r="A12" s="99"/>
      <c r="B12" s="99"/>
      <c r="C12" s="99"/>
      <c r="D12" s="93" t="s">
        <v>476</v>
      </c>
      <c r="E12" s="83" t="s">
        <v>1973</v>
      </c>
      <c r="F12" s="87">
        <v>1</v>
      </c>
      <c r="G12" s="88">
        <v>0.2</v>
      </c>
      <c r="H12" s="88">
        <v>0.5</v>
      </c>
      <c r="I12" s="88">
        <v>0.1</v>
      </c>
      <c r="M12" s="92" t="s">
        <v>2320</v>
      </c>
      <c r="O12" s="84" t="s">
        <v>2230</v>
      </c>
    </row>
    <row r="13" spans="1:18" ht="17.25">
      <c r="A13" s="99"/>
      <c r="B13" s="99"/>
      <c r="C13" s="99"/>
      <c r="D13" s="93" t="s">
        <v>461</v>
      </c>
      <c r="E13" s="83" t="s">
        <v>1974</v>
      </c>
      <c r="F13" s="87">
        <v>0</v>
      </c>
      <c r="G13" s="88">
        <v>0.1</v>
      </c>
      <c r="H13" s="88">
        <v>99</v>
      </c>
      <c r="I13" s="88">
        <v>99.5</v>
      </c>
      <c r="M13" s="92" t="s">
        <v>2320</v>
      </c>
      <c r="O13" s="84" t="s">
        <v>2230</v>
      </c>
    </row>
    <row r="14" spans="1:18" ht="17.25">
      <c r="A14" s="99"/>
      <c r="B14" s="99"/>
      <c r="C14" s="99"/>
      <c r="D14" s="93" t="s">
        <v>482</v>
      </c>
      <c r="E14" s="83" t="s">
        <v>1975</v>
      </c>
      <c r="F14" s="87">
        <v>0</v>
      </c>
      <c r="G14" s="88">
        <v>0.2</v>
      </c>
      <c r="H14" s="88">
        <v>1</v>
      </c>
      <c r="I14" s="88">
        <v>0.6</v>
      </c>
      <c r="M14" s="92" t="s">
        <v>2320</v>
      </c>
      <c r="O14" s="84" t="s">
        <v>2230</v>
      </c>
    </row>
    <row r="15" spans="1:18" ht="17.25">
      <c r="A15" s="99"/>
      <c r="B15" s="99"/>
      <c r="C15" s="99"/>
      <c r="D15" s="93" t="s">
        <v>467</v>
      </c>
      <c r="E15" s="83" t="s">
        <v>1976</v>
      </c>
      <c r="F15" s="87">
        <v>0</v>
      </c>
      <c r="G15" s="88">
        <v>0.2</v>
      </c>
      <c r="H15" s="88">
        <v>98</v>
      </c>
      <c r="I15" s="88">
        <v>98.5</v>
      </c>
      <c r="M15" s="92" t="s">
        <v>2320</v>
      </c>
      <c r="O15" s="84" t="s">
        <v>2230</v>
      </c>
    </row>
    <row r="16" spans="1:18" ht="17.25">
      <c r="A16" s="99"/>
      <c r="B16" s="99"/>
      <c r="C16" s="99" t="s">
        <v>567</v>
      </c>
      <c r="D16" s="93" t="s">
        <v>472</v>
      </c>
      <c r="E16" s="83" t="s">
        <v>1977</v>
      </c>
      <c r="F16" s="87">
        <v>1</v>
      </c>
      <c r="G16" s="88">
        <v>0.2</v>
      </c>
      <c r="H16" s="88">
        <v>80</v>
      </c>
      <c r="I16" s="88">
        <v>60</v>
      </c>
      <c r="M16" s="92" t="s">
        <v>2320</v>
      </c>
      <c r="O16" s="84" t="s">
        <v>2230</v>
      </c>
    </row>
    <row r="17" spans="1:15" ht="17.25">
      <c r="A17" s="99"/>
      <c r="B17" s="99"/>
      <c r="C17" s="99"/>
      <c r="D17" s="93" t="s">
        <v>481</v>
      </c>
      <c r="E17" s="83" t="s">
        <v>1978</v>
      </c>
      <c r="F17" s="87">
        <v>0</v>
      </c>
      <c r="G17" s="88">
        <v>0.2</v>
      </c>
      <c r="H17" s="88">
        <v>97</v>
      </c>
      <c r="I17" s="88">
        <v>99</v>
      </c>
      <c r="M17" s="92" t="s">
        <v>2320</v>
      </c>
      <c r="O17" s="84" t="s">
        <v>2230</v>
      </c>
    </row>
    <row r="18" spans="1:15" ht="17.25">
      <c r="A18" s="99"/>
      <c r="B18" s="99"/>
      <c r="C18" s="99"/>
      <c r="D18" s="93" t="s">
        <v>474</v>
      </c>
      <c r="E18" s="83" t="s">
        <v>1979</v>
      </c>
      <c r="F18" s="87">
        <v>1</v>
      </c>
      <c r="G18" s="88">
        <v>0.2</v>
      </c>
      <c r="H18" s="88">
        <v>80</v>
      </c>
      <c r="I18" s="88">
        <v>60</v>
      </c>
      <c r="M18" s="92" t="s">
        <v>2320</v>
      </c>
      <c r="O18" s="84" t="s">
        <v>2230</v>
      </c>
    </row>
    <row r="19" spans="1:15" ht="17.25">
      <c r="A19" s="99"/>
      <c r="B19" s="99"/>
      <c r="C19" s="99"/>
      <c r="D19" s="93" t="s">
        <v>462</v>
      </c>
      <c r="E19" s="83" t="s">
        <v>1980</v>
      </c>
      <c r="F19" s="87">
        <v>0</v>
      </c>
      <c r="G19" s="88">
        <v>0.6</v>
      </c>
      <c r="H19" s="88">
        <v>3</v>
      </c>
      <c r="I19" s="88">
        <v>5</v>
      </c>
      <c r="M19" s="92" t="s">
        <v>2320</v>
      </c>
      <c r="O19" s="84" t="s">
        <v>2230</v>
      </c>
    </row>
    <row r="20" spans="1:15" ht="17.25">
      <c r="A20" s="99"/>
      <c r="B20" s="99"/>
      <c r="C20" s="99"/>
      <c r="D20" s="93" t="s">
        <v>465</v>
      </c>
      <c r="E20" s="83" t="s">
        <v>1982</v>
      </c>
      <c r="F20" s="87">
        <v>0</v>
      </c>
      <c r="G20" s="88">
        <v>0.2</v>
      </c>
      <c r="H20" s="88">
        <v>99</v>
      </c>
      <c r="I20" s="88">
        <v>99.5</v>
      </c>
      <c r="M20" s="92" t="s">
        <v>2320</v>
      </c>
      <c r="O20" s="84" t="s">
        <v>2230</v>
      </c>
    </row>
    <row r="21" spans="1:15" ht="17.25">
      <c r="A21" s="99"/>
      <c r="B21" s="99"/>
      <c r="C21" s="99"/>
      <c r="D21" s="93" t="s">
        <v>2249</v>
      </c>
      <c r="E21" s="77" t="s">
        <v>1983</v>
      </c>
      <c r="F21" s="86">
        <v>0</v>
      </c>
      <c r="G21" s="88">
        <v>0.2</v>
      </c>
      <c r="H21" s="88">
        <v>15</v>
      </c>
      <c r="I21" s="88">
        <v>22</v>
      </c>
      <c r="M21" s="91" t="s">
        <v>2320</v>
      </c>
      <c r="O21" s="84" t="s">
        <v>2229</v>
      </c>
    </row>
    <row r="22" spans="1:15" ht="17.25">
      <c r="A22" s="99"/>
      <c r="B22" s="99"/>
      <c r="C22" s="99"/>
      <c r="D22" s="93" t="s">
        <v>2250</v>
      </c>
      <c r="E22" s="77" t="s">
        <v>1984</v>
      </c>
      <c r="F22" s="86">
        <v>1</v>
      </c>
      <c r="G22" s="88">
        <v>0.2</v>
      </c>
      <c r="H22" s="88">
        <v>3.5</v>
      </c>
      <c r="I22" s="88">
        <v>2.5</v>
      </c>
      <c r="M22" s="91" t="s">
        <v>2320</v>
      </c>
      <c r="O22" s="84" t="s">
        <v>2229</v>
      </c>
    </row>
    <row r="23" spans="1:15" ht="17.25">
      <c r="A23" s="99"/>
      <c r="B23" s="99"/>
      <c r="C23" s="99"/>
      <c r="D23" s="93" t="s">
        <v>2251</v>
      </c>
      <c r="E23" s="77" t="s">
        <v>1985</v>
      </c>
      <c r="F23" s="86">
        <v>1</v>
      </c>
      <c r="G23" s="88">
        <v>0.2</v>
      </c>
      <c r="H23" s="88">
        <v>5</v>
      </c>
      <c r="I23" s="88">
        <v>4</v>
      </c>
      <c r="M23" s="91" t="s">
        <v>2320</v>
      </c>
      <c r="O23" s="84" t="s">
        <v>2229</v>
      </c>
    </row>
    <row r="24" spans="1:15" ht="17.25">
      <c r="A24" s="99"/>
      <c r="B24" s="99"/>
      <c r="C24" s="99"/>
      <c r="D24" s="93" t="s">
        <v>2252</v>
      </c>
      <c r="E24" s="77" t="s">
        <v>1986</v>
      </c>
      <c r="F24" s="86">
        <v>1</v>
      </c>
      <c r="G24" s="88">
        <v>0.2</v>
      </c>
      <c r="H24" s="88">
        <v>110</v>
      </c>
      <c r="I24" s="88">
        <v>80</v>
      </c>
      <c r="M24" s="91" t="s">
        <v>2320</v>
      </c>
      <c r="O24" s="84" t="s">
        <v>2229</v>
      </c>
    </row>
    <row r="25" spans="1:15" ht="18">
      <c r="A25" s="99"/>
      <c r="B25" s="96" t="s">
        <v>1987</v>
      </c>
      <c r="C25" s="95" t="s">
        <v>556</v>
      </c>
      <c r="D25" s="93" t="s">
        <v>2253</v>
      </c>
      <c r="E25" s="85" t="s">
        <v>1988</v>
      </c>
      <c r="F25" s="86">
        <v>0</v>
      </c>
      <c r="G25" s="88">
        <v>0.1</v>
      </c>
      <c r="H25" s="88">
        <v>90</v>
      </c>
      <c r="I25" s="88">
        <v>95</v>
      </c>
      <c r="M25" s="91" t="s">
        <v>2320</v>
      </c>
      <c r="O25" s="77" t="s">
        <v>2229</v>
      </c>
    </row>
    <row r="26" spans="1:15" ht="17.25">
      <c r="A26" s="99"/>
      <c r="B26" s="99" t="s">
        <v>1989</v>
      </c>
      <c r="C26" s="99" t="s">
        <v>590</v>
      </c>
      <c r="D26" s="93" t="s">
        <v>516</v>
      </c>
      <c r="E26" s="77" t="s">
        <v>1990</v>
      </c>
      <c r="F26" s="86">
        <v>0</v>
      </c>
      <c r="G26" s="88">
        <v>0.8</v>
      </c>
      <c r="H26" s="88">
        <v>0</v>
      </c>
      <c r="I26" s="88">
        <v>2</v>
      </c>
      <c r="M26" s="91" t="s">
        <v>2320</v>
      </c>
      <c r="O26" s="84" t="s">
        <v>2229</v>
      </c>
    </row>
    <row r="27" spans="1:15" ht="17.25">
      <c r="A27" s="99"/>
      <c r="B27" s="99"/>
      <c r="C27" s="99"/>
      <c r="D27" s="93" t="s">
        <v>519</v>
      </c>
      <c r="E27" s="77" t="s">
        <v>1013</v>
      </c>
      <c r="F27" s="86">
        <v>0</v>
      </c>
      <c r="G27" s="88">
        <v>0.8</v>
      </c>
      <c r="H27" s="88">
        <v>0</v>
      </c>
      <c r="I27" s="88">
        <v>2</v>
      </c>
      <c r="M27" s="91" t="s">
        <v>2320</v>
      </c>
      <c r="O27" s="84" t="s">
        <v>2229</v>
      </c>
    </row>
    <row r="28" spans="1:15" ht="17.25">
      <c r="A28" s="99"/>
      <c r="B28" s="99"/>
      <c r="C28" s="99"/>
      <c r="D28" s="93" t="s">
        <v>508</v>
      </c>
      <c r="E28" s="77" t="s">
        <v>1002</v>
      </c>
      <c r="F28" s="86">
        <v>0</v>
      </c>
      <c r="G28" s="88">
        <v>0.8</v>
      </c>
      <c r="H28" s="88">
        <v>0</v>
      </c>
      <c r="I28" s="88">
        <v>3</v>
      </c>
      <c r="M28" s="91" t="s">
        <v>2320</v>
      </c>
      <c r="O28" s="84" t="s">
        <v>2229</v>
      </c>
    </row>
    <row r="29" spans="1:15" ht="17.25">
      <c r="A29" s="99"/>
      <c r="B29" s="99"/>
      <c r="C29" s="99"/>
      <c r="D29" s="93" t="s">
        <v>513</v>
      </c>
      <c r="E29" s="77" t="s">
        <v>1007</v>
      </c>
      <c r="F29" s="86">
        <v>0</v>
      </c>
      <c r="G29" s="88">
        <v>0.8</v>
      </c>
      <c r="H29" s="88">
        <v>0</v>
      </c>
      <c r="I29" s="88">
        <v>3</v>
      </c>
      <c r="M29" s="91" t="s">
        <v>2320</v>
      </c>
      <c r="O29" s="84" t="s">
        <v>2229</v>
      </c>
    </row>
    <row r="30" spans="1:15" ht="17.25">
      <c r="A30" s="99"/>
      <c r="B30" s="99"/>
      <c r="C30" s="99" t="s">
        <v>578</v>
      </c>
      <c r="D30" s="93" t="s">
        <v>281</v>
      </c>
      <c r="E30" s="77" t="s">
        <v>775</v>
      </c>
      <c r="F30" s="86">
        <v>1</v>
      </c>
      <c r="G30" s="88">
        <v>0.4</v>
      </c>
      <c r="H30" s="88">
        <v>10</v>
      </c>
      <c r="I30" s="88">
        <v>5</v>
      </c>
      <c r="M30" s="92" t="s">
        <v>2320</v>
      </c>
      <c r="O30" s="84" t="s">
        <v>2231</v>
      </c>
    </row>
    <row r="31" spans="1:15" ht="17.25">
      <c r="A31" s="99"/>
      <c r="B31" s="99"/>
      <c r="C31" s="99"/>
      <c r="D31" s="93" t="s">
        <v>303</v>
      </c>
      <c r="E31" s="77" t="s">
        <v>797</v>
      </c>
      <c r="F31" s="86">
        <v>1</v>
      </c>
      <c r="G31" s="88">
        <v>0.4</v>
      </c>
      <c r="H31" s="88">
        <v>10</v>
      </c>
      <c r="I31" s="88">
        <v>5</v>
      </c>
      <c r="M31" s="92" t="s">
        <v>2320</v>
      </c>
      <c r="O31" s="84" t="s">
        <v>2231</v>
      </c>
    </row>
    <row r="32" spans="1:15" ht="17.25">
      <c r="A32" s="99"/>
      <c r="B32" s="99"/>
      <c r="C32" s="99"/>
      <c r="D32" s="93" t="s">
        <v>288</v>
      </c>
      <c r="E32" s="77" t="s">
        <v>782</v>
      </c>
      <c r="F32" s="86">
        <v>1</v>
      </c>
      <c r="G32" s="88">
        <v>0.1</v>
      </c>
      <c r="H32" s="88">
        <v>5</v>
      </c>
      <c r="I32" s="88">
        <v>2</v>
      </c>
      <c r="M32" s="92" t="s">
        <v>2320</v>
      </c>
      <c r="O32" s="84" t="s">
        <v>2231</v>
      </c>
    </row>
    <row r="33" spans="1:15" ht="17.25">
      <c r="A33" s="99"/>
      <c r="B33" s="99"/>
      <c r="C33" s="99"/>
      <c r="D33" s="93" t="s">
        <v>310</v>
      </c>
      <c r="E33" s="77" t="s">
        <v>804</v>
      </c>
      <c r="F33" s="86">
        <v>1</v>
      </c>
      <c r="G33" s="88">
        <v>0.1</v>
      </c>
      <c r="H33" s="88">
        <v>5</v>
      </c>
      <c r="I33" s="88">
        <v>2</v>
      </c>
      <c r="M33" s="92" t="s">
        <v>2320</v>
      </c>
      <c r="O33" s="84" t="s">
        <v>2231</v>
      </c>
    </row>
    <row r="34" spans="1:15" ht="17.25">
      <c r="A34" s="99"/>
      <c r="B34" s="99"/>
      <c r="C34" s="99" t="s">
        <v>1042</v>
      </c>
      <c r="D34" s="93" t="s">
        <v>1431</v>
      </c>
      <c r="E34" s="77" t="s">
        <v>1991</v>
      </c>
      <c r="F34" s="86">
        <v>0</v>
      </c>
      <c r="G34" s="89">
        <v>0.1</v>
      </c>
      <c r="H34" s="89"/>
      <c r="I34" s="89">
        <v>98</v>
      </c>
      <c r="M34" s="92" t="s">
        <v>2321</v>
      </c>
      <c r="O34" s="84" t="s">
        <v>2231</v>
      </c>
    </row>
    <row r="35" spans="1:15" ht="17.25">
      <c r="A35" s="99"/>
      <c r="B35" s="99"/>
      <c r="C35" s="99"/>
      <c r="D35" s="93" t="s">
        <v>1433</v>
      </c>
      <c r="E35" s="77" t="s">
        <v>1043</v>
      </c>
      <c r="F35" s="86">
        <v>0</v>
      </c>
      <c r="G35" s="89">
        <v>0.1</v>
      </c>
      <c r="H35" s="89"/>
      <c r="I35" s="89">
        <v>98</v>
      </c>
      <c r="M35" s="92" t="s">
        <v>2321</v>
      </c>
      <c r="O35" s="84" t="s">
        <v>2231</v>
      </c>
    </row>
    <row r="36" spans="1:15" ht="17.25">
      <c r="A36" s="99"/>
      <c r="B36" s="99"/>
      <c r="C36" s="99"/>
      <c r="D36" s="93" t="s">
        <v>1434</v>
      </c>
      <c r="E36" s="77" t="s">
        <v>1992</v>
      </c>
      <c r="F36" s="86">
        <v>0</v>
      </c>
      <c r="G36" s="89">
        <v>0.1</v>
      </c>
      <c r="H36" s="89"/>
      <c r="I36" s="89">
        <v>99</v>
      </c>
      <c r="M36" s="92" t="s">
        <v>2321</v>
      </c>
      <c r="O36" s="84" t="s">
        <v>2231</v>
      </c>
    </row>
    <row r="37" spans="1:15" ht="17.25">
      <c r="A37" s="99"/>
      <c r="B37" s="99"/>
      <c r="C37" s="99"/>
      <c r="D37" s="93" t="s">
        <v>1435</v>
      </c>
      <c r="E37" s="77" t="s">
        <v>1045</v>
      </c>
      <c r="F37" s="86">
        <v>0</v>
      </c>
      <c r="G37" s="89">
        <v>0.1</v>
      </c>
      <c r="H37" s="89"/>
      <c r="I37" s="89">
        <v>99</v>
      </c>
      <c r="M37" s="92" t="s">
        <v>2321</v>
      </c>
      <c r="O37" s="84" t="s">
        <v>2231</v>
      </c>
    </row>
    <row r="38" spans="1:15" ht="17.25">
      <c r="A38" s="99"/>
      <c r="B38" s="99"/>
      <c r="C38" s="99"/>
      <c r="D38" s="93" t="s">
        <v>1677</v>
      </c>
      <c r="E38" s="77" t="s">
        <v>1993</v>
      </c>
      <c r="F38" s="86">
        <v>1</v>
      </c>
      <c r="G38" s="89">
        <v>0.1</v>
      </c>
      <c r="H38" s="89"/>
      <c r="I38" s="89">
        <v>3</v>
      </c>
      <c r="M38" s="92" t="s">
        <v>2321</v>
      </c>
      <c r="O38" s="84" t="s">
        <v>2231</v>
      </c>
    </row>
    <row r="39" spans="1:15" ht="17.25">
      <c r="A39" s="99"/>
      <c r="B39" s="99"/>
      <c r="C39" s="99"/>
      <c r="D39" s="93" t="s">
        <v>1678</v>
      </c>
      <c r="E39" s="77" t="s">
        <v>1047</v>
      </c>
      <c r="F39" s="86">
        <v>1</v>
      </c>
      <c r="G39" s="89">
        <v>0.1</v>
      </c>
      <c r="H39" s="89"/>
      <c r="I39" s="89">
        <v>3</v>
      </c>
      <c r="M39" s="92" t="s">
        <v>2321</v>
      </c>
      <c r="O39" s="84" t="s">
        <v>2231</v>
      </c>
    </row>
    <row r="40" spans="1:15" ht="17.25">
      <c r="A40" s="99"/>
      <c r="B40" s="99"/>
      <c r="C40" s="99"/>
      <c r="D40" s="93" t="s">
        <v>1679</v>
      </c>
      <c r="E40" s="77" t="s">
        <v>1994</v>
      </c>
      <c r="F40" s="86">
        <v>0</v>
      </c>
      <c r="G40" s="89">
        <v>0.1</v>
      </c>
      <c r="H40" s="89"/>
      <c r="I40" s="89">
        <v>98</v>
      </c>
      <c r="M40" s="92" t="s">
        <v>2321</v>
      </c>
      <c r="O40" s="84" t="s">
        <v>2231</v>
      </c>
    </row>
    <row r="41" spans="1:15" ht="17.25">
      <c r="A41" s="99"/>
      <c r="B41" s="99"/>
      <c r="C41" s="99"/>
      <c r="D41" s="93" t="s">
        <v>1681</v>
      </c>
      <c r="E41" s="77" t="s">
        <v>1050</v>
      </c>
      <c r="F41" s="86">
        <v>0</v>
      </c>
      <c r="G41" s="89">
        <v>0.1</v>
      </c>
      <c r="H41" s="89"/>
      <c r="I41" s="89">
        <v>98</v>
      </c>
      <c r="M41" s="92" t="s">
        <v>2321</v>
      </c>
      <c r="O41" s="84" t="s">
        <v>2231</v>
      </c>
    </row>
    <row r="42" spans="1:15" ht="17.25">
      <c r="A42" s="99"/>
      <c r="B42" s="99"/>
      <c r="C42" s="99"/>
      <c r="D42" s="93" t="s">
        <v>1683</v>
      </c>
      <c r="E42" s="77" t="s">
        <v>1995</v>
      </c>
      <c r="F42" s="86">
        <v>0</v>
      </c>
      <c r="G42" s="89">
        <v>0.1</v>
      </c>
      <c r="H42" s="89"/>
      <c r="I42" s="89">
        <v>99</v>
      </c>
      <c r="M42" s="92" t="s">
        <v>2321</v>
      </c>
      <c r="O42" s="84" t="s">
        <v>2231</v>
      </c>
    </row>
    <row r="43" spans="1:15" ht="17.25">
      <c r="A43" s="99"/>
      <c r="B43" s="99"/>
      <c r="C43" s="99"/>
      <c r="D43" s="93" t="s">
        <v>1684</v>
      </c>
      <c r="E43" s="77" t="s">
        <v>1053</v>
      </c>
      <c r="F43" s="86">
        <v>0</v>
      </c>
      <c r="G43" s="89">
        <v>0.1</v>
      </c>
      <c r="H43" s="89"/>
      <c r="I43" s="89">
        <v>99</v>
      </c>
      <c r="M43" s="92" t="s">
        <v>2321</v>
      </c>
      <c r="O43" s="84" t="s">
        <v>2231</v>
      </c>
    </row>
    <row r="44" spans="1:15" ht="17.25">
      <c r="A44" s="99"/>
      <c r="B44" s="99"/>
      <c r="C44" s="99"/>
      <c r="D44" s="93" t="s">
        <v>1685</v>
      </c>
      <c r="E44" s="77" t="s">
        <v>1996</v>
      </c>
      <c r="F44" s="86">
        <v>1</v>
      </c>
      <c r="G44" s="89">
        <v>0.1</v>
      </c>
      <c r="H44" s="89"/>
      <c r="I44" s="89">
        <v>3</v>
      </c>
      <c r="M44" s="92" t="s">
        <v>2321</v>
      </c>
      <c r="O44" s="84" t="s">
        <v>2231</v>
      </c>
    </row>
    <row r="45" spans="1:15" ht="17.25">
      <c r="A45" s="99"/>
      <c r="B45" s="99"/>
      <c r="C45" s="99"/>
      <c r="D45" s="93" t="s">
        <v>1686</v>
      </c>
      <c r="E45" s="77" t="s">
        <v>1055</v>
      </c>
      <c r="F45" s="86">
        <v>1</v>
      </c>
      <c r="G45" s="89">
        <v>0.1</v>
      </c>
      <c r="H45" s="89"/>
      <c r="I45" s="89">
        <v>3</v>
      </c>
      <c r="M45" s="92" t="s">
        <v>2321</v>
      </c>
      <c r="O45" s="84" t="s">
        <v>2231</v>
      </c>
    </row>
    <row r="46" spans="1:15" ht="17.25">
      <c r="A46" s="99"/>
      <c r="B46" s="99"/>
      <c r="C46" s="99"/>
      <c r="D46" s="93" t="s">
        <v>1687</v>
      </c>
      <c r="E46" s="77" t="s">
        <v>1997</v>
      </c>
      <c r="F46" s="86">
        <v>0</v>
      </c>
      <c r="G46" s="89">
        <v>0.1</v>
      </c>
      <c r="H46" s="89"/>
      <c r="I46" s="89">
        <v>98</v>
      </c>
      <c r="M46" s="92" t="s">
        <v>2321</v>
      </c>
      <c r="O46" s="84" t="s">
        <v>2231</v>
      </c>
    </row>
    <row r="47" spans="1:15" ht="17.25">
      <c r="A47" s="99"/>
      <c r="B47" s="99"/>
      <c r="C47" s="99"/>
      <c r="D47" s="93" t="s">
        <v>1688</v>
      </c>
      <c r="E47" s="77" t="s">
        <v>1057</v>
      </c>
      <c r="F47" s="86">
        <v>0</v>
      </c>
      <c r="G47" s="89">
        <v>0.1</v>
      </c>
      <c r="H47" s="89"/>
      <c r="I47" s="89">
        <v>98</v>
      </c>
      <c r="M47" s="92" t="s">
        <v>2321</v>
      </c>
      <c r="O47" s="84" t="s">
        <v>2231</v>
      </c>
    </row>
    <row r="48" spans="1:15" ht="17.25">
      <c r="A48" s="99"/>
      <c r="B48" s="99"/>
      <c r="C48" s="99"/>
      <c r="D48" s="93" t="s">
        <v>1689</v>
      </c>
      <c r="E48" s="77" t="s">
        <v>1998</v>
      </c>
      <c r="F48" s="86">
        <v>1</v>
      </c>
      <c r="G48" s="89">
        <v>0.1</v>
      </c>
      <c r="H48" s="89"/>
      <c r="I48" s="89">
        <v>0.8</v>
      </c>
      <c r="M48" s="92" t="s">
        <v>2321</v>
      </c>
      <c r="O48" s="84" t="s">
        <v>2231</v>
      </c>
    </row>
    <row r="49" spans="1:15" ht="17.25">
      <c r="A49" s="99"/>
      <c r="B49" s="99"/>
      <c r="C49" s="99"/>
      <c r="D49" s="93" t="s">
        <v>1690</v>
      </c>
      <c r="E49" s="77" t="s">
        <v>1059</v>
      </c>
      <c r="F49" s="86">
        <v>1</v>
      </c>
      <c r="G49" s="89">
        <v>0.1</v>
      </c>
      <c r="H49" s="89"/>
      <c r="I49" s="89">
        <v>0.8</v>
      </c>
      <c r="M49" s="92" t="s">
        <v>2321</v>
      </c>
      <c r="O49" s="84" t="s">
        <v>2231</v>
      </c>
    </row>
    <row r="50" spans="1:15" ht="17.25">
      <c r="A50" s="99"/>
      <c r="B50" s="99"/>
      <c r="C50" s="99"/>
      <c r="D50" s="93" t="s">
        <v>1436</v>
      </c>
      <c r="E50" s="77" t="s">
        <v>1999</v>
      </c>
      <c r="F50" s="86">
        <v>1</v>
      </c>
      <c r="G50" s="89">
        <v>0.1</v>
      </c>
      <c r="H50" s="89"/>
      <c r="I50" s="89">
        <v>1</v>
      </c>
      <c r="M50" s="92" t="s">
        <v>2321</v>
      </c>
      <c r="O50" s="84" t="s">
        <v>2231</v>
      </c>
    </row>
    <row r="51" spans="1:15" ht="17.25">
      <c r="A51" s="99"/>
      <c r="B51" s="99"/>
      <c r="C51" s="99"/>
      <c r="D51" s="93" t="s">
        <v>1438</v>
      </c>
      <c r="E51" s="77" t="s">
        <v>1061</v>
      </c>
      <c r="F51" s="86">
        <v>1</v>
      </c>
      <c r="G51" s="89">
        <v>0.1</v>
      </c>
      <c r="H51" s="89"/>
      <c r="I51" s="89">
        <v>1</v>
      </c>
      <c r="M51" s="92" t="s">
        <v>2321</v>
      </c>
      <c r="O51" s="84" t="s">
        <v>2231</v>
      </c>
    </row>
    <row r="52" spans="1:15" ht="17.25">
      <c r="A52" s="99"/>
      <c r="B52" s="99"/>
      <c r="C52" s="99"/>
      <c r="D52" s="93" t="s">
        <v>1442</v>
      </c>
      <c r="E52" s="77" t="s">
        <v>2000</v>
      </c>
      <c r="F52" s="86">
        <v>0</v>
      </c>
      <c r="G52" s="89">
        <v>0.05</v>
      </c>
      <c r="H52" s="89"/>
      <c r="I52" s="89">
        <v>40</v>
      </c>
      <c r="M52" s="92" t="s">
        <v>2321</v>
      </c>
      <c r="O52" s="84" t="s">
        <v>2231</v>
      </c>
    </row>
    <row r="53" spans="1:15" ht="17.25">
      <c r="A53" s="99"/>
      <c r="B53" s="99"/>
      <c r="C53" s="99"/>
      <c r="D53" s="93" t="s">
        <v>1443</v>
      </c>
      <c r="E53" s="77" t="s">
        <v>1063</v>
      </c>
      <c r="F53" s="86">
        <v>0</v>
      </c>
      <c r="G53" s="89">
        <v>0.05</v>
      </c>
      <c r="H53" s="89"/>
      <c r="I53" s="89">
        <v>40</v>
      </c>
      <c r="M53" s="92" t="s">
        <v>2321</v>
      </c>
      <c r="O53" s="84" t="s">
        <v>2231</v>
      </c>
    </row>
    <row r="54" spans="1:15" ht="17.25">
      <c r="A54" s="99"/>
      <c r="B54" s="99"/>
      <c r="C54" s="99"/>
      <c r="D54" s="93" t="s">
        <v>1440</v>
      </c>
      <c r="E54" s="77" t="s">
        <v>1064</v>
      </c>
      <c r="F54" s="86">
        <v>0</v>
      </c>
      <c r="G54" s="89">
        <v>0.05</v>
      </c>
      <c r="H54" s="89"/>
      <c r="I54" s="89">
        <v>6</v>
      </c>
      <c r="M54" s="92" t="s">
        <v>2321</v>
      </c>
      <c r="O54" s="84" t="s">
        <v>2231</v>
      </c>
    </row>
    <row r="55" spans="1:15" ht="17.25">
      <c r="A55" s="99"/>
      <c r="B55" s="99"/>
      <c r="C55" s="99"/>
      <c r="D55" s="93" t="s">
        <v>1441</v>
      </c>
      <c r="E55" s="77" t="s">
        <v>1065</v>
      </c>
      <c r="F55" s="86">
        <v>0</v>
      </c>
      <c r="G55" s="89">
        <v>0.05</v>
      </c>
      <c r="H55" s="89"/>
      <c r="I55" s="89">
        <v>6</v>
      </c>
      <c r="M55" s="92" t="s">
        <v>2321</v>
      </c>
      <c r="O55" s="84" t="s">
        <v>2231</v>
      </c>
    </row>
    <row r="56" spans="1:15" ht="17.25">
      <c r="A56" s="99"/>
      <c r="B56" s="99"/>
      <c r="C56" s="99"/>
      <c r="D56" s="93" t="s">
        <v>1473</v>
      </c>
      <c r="E56" s="77" t="s">
        <v>2001</v>
      </c>
      <c r="F56" s="86">
        <v>0</v>
      </c>
      <c r="G56" s="89">
        <v>0.1</v>
      </c>
      <c r="H56" s="89"/>
      <c r="I56" s="89">
        <v>99</v>
      </c>
      <c r="M56" s="92" t="s">
        <v>2321</v>
      </c>
      <c r="O56" s="84" t="s">
        <v>2231</v>
      </c>
    </row>
    <row r="57" spans="1:15" ht="17.25">
      <c r="A57" s="99"/>
      <c r="B57" s="99"/>
      <c r="C57" s="99"/>
      <c r="D57" s="93" t="s">
        <v>1474</v>
      </c>
      <c r="E57" s="77" t="s">
        <v>1067</v>
      </c>
      <c r="F57" s="86">
        <v>0</v>
      </c>
      <c r="G57" s="89">
        <v>0.1</v>
      </c>
      <c r="H57" s="89"/>
      <c r="I57" s="89">
        <v>99</v>
      </c>
      <c r="M57" s="92" t="s">
        <v>2321</v>
      </c>
      <c r="O57" s="84" t="s">
        <v>2231</v>
      </c>
    </row>
    <row r="58" spans="1:15" ht="17.25">
      <c r="A58" s="99"/>
      <c r="B58" s="99"/>
      <c r="C58" s="99"/>
      <c r="D58" s="93" t="s">
        <v>1475</v>
      </c>
      <c r="E58" s="77" t="s">
        <v>2002</v>
      </c>
      <c r="F58" s="86">
        <v>0</v>
      </c>
      <c r="G58" s="89">
        <v>0.1</v>
      </c>
      <c r="H58" s="89"/>
      <c r="I58" s="89">
        <v>99</v>
      </c>
      <c r="M58" s="92" t="s">
        <v>2321</v>
      </c>
      <c r="O58" s="84" t="s">
        <v>2231</v>
      </c>
    </row>
    <row r="59" spans="1:15" ht="17.25">
      <c r="A59" s="99"/>
      <c r="B59" s="99"/>
      <c r="C59" s="99"/>
      <c r="D59" s="93" t="s">
        <v>1478</v>
      </c>
      <c r="E59" s="77" t="s">
        <v>1070</v>
      </c>
      <c r="F59" s="86">
        <v>0</v>
      </c>
      <c r="G59" s="89">
        <v>0.1</v>
      </c>
      <c r="H59" s="89"/>
      <c r="I59" s="89">
        <v>99</v>
      </c>
      <c r="M59" s="92" t="s">
        <v>2321</v>
      </c>
      <c r="O59" s="84" t="s">
        <v>2231</v>
      </c>
    </row>
    <row r="60" spans="1:15" ht="17.25">
      <c r="A60" s="99"/>
      <c r="B60" s="99"/>
      <c r="C60" s="99"/>
      <c r="D60" s="93" t="s">
        <v>1691</v>
      </c>
      <c r="E60" s="77" t="s">
        <v>2003</v>
      </c>
      <c r="F60" s="86">
        <v>1</v>
      </c>
      <c r="G60" s="89">
        <v>0.05</v>
      </c>
      <c r="H60" s="89"/>
      <c r="I60" s="89">
        <v>3</v>
      </c>
      <c r="M60" s="92" t="s">
        <v>2321</v>
      </c>
      <c r="O60" s="84" t="s">
        <v>2231</v>
      </c>
    </row>
    <row r="61" spans="1:15" ht="17.25">
      <c r="A61" s="99"/>
      <c r="B61" s="99"/>
      <c r="C61" s="99"/>
      <c r="D61" s="93" t="s">
        <v>1692</v>
      </c>
      <c r="E61" s="77" t="s">
        <v>1073</v>
      </c>
      <c r="F61" s="86">
        <v>1</v>
      </c>
      <c r="G61" s="89">
        <v>0.05</v>
      </c>
      <c r="H61" s="89"/>
      <c r="I61" s="89">
        <v>3</v>
      </c>
      <c r="M61" s="92" t="s">
        <v>2321</v>
      </c>
      <c r="O61" s="84" t="s">
        <v>2231</v>
      </c>
    </row>
    <row r="62" spans="1:15" ht="17.25">
      <c r="A62" s="99"/>
      <c r="B62" s="99"/>
      <c r="C62" s="99"/>
      <c r="D62" s="93" t="s">
        <v>1693</v>
      </c>
      <c r="E62" s="77" t="s">
        <v>2004</v>
      </c>
      <c r="F62" s="86">
        <v>0</v>
      </c>
      <c r="G62" s="89">
        <v>0.05</v>
      </c>
      <c r="H62" s="89"/>
      <c r="I62" s="89">
        <v>98</v>
      </c>
      <c r="M62" s="92" t="s">
        <v>2321</v>
      </c>
      <c r="O62" s="84" t="s">
        <v>2231</v>
      </c>
    </row>
    <row r="63" spans="1:15" ht="17.25">
      <c r="A63" s="99"/>
      <c r="B63" s="99"/>
      <c r="C63" s="99"/>
      <c r="D63" s="93" t="s">
        <v>1695</v>
      </c>
      <c r="E63" s="77" t="s">
        <v>1076</v>
      </c>
      <c r="F63" s="86">
        <v>0</v>
      </c>
      <c r="G63" s="89">
        <v>0.05</v>
      </c>
      <c r="H63" s="89"/>
      <c r="I63" s="89">
        <v>98</v>
      </c>
      <c r="M63" s="92" t="s">
        <v>2321</v>
      </c>
      <c r="O63" s="84" t="s">
        <v>2231</v>
      </c>
    </row>
    <row r="64" spans="1:15" ht="17.25">
      <c r="A64" s="99"/>
      <c r="B64" s="99"/>
      <c r="C64" s="99"/>
      <c r="D64" s="93" t="s">
        <v>1697</v>
      </c>
      <c r="E64" s="77" t="s">
        <v>2005</v>
      </c>
      <c r="F64" s="86">
        <v>0</v>
      </c>
      <c r="G64" s="89">
        <v>0.1</v>
      </c>
      <c r="H64" s="89"/>
      <c r="I64" s="89">
        <v>99</v>
      </c>
      <c r="M64" s="92" t="s">
        <v>2321</v>
      </c>
      <c r="O64" s="84" t="s">
        <v>2231</v>
      </c>
    </row>
    <row r="65" spans="1:15" ht="17.25">
      <c r="A65" s="99"/>
      <c r="B65" s="99"/>
      <c r="C65" s="99"/>
      <c r="D65" s="93" t="s">
        <v>1698</v>
      </c>
      <c r="E65" s="77" t="s">
        <v>1079</v>
      </c>
      <c r="F65" s="86">
        <v>0</v>
      </c>
      <c r="G65" s="89">
        <v>0.1</v>
      </c>
      <c r="H65" s="89"/>
      <c r="I65" s="89">
        <v>99</v>
      </c>
      <c r="M65" s="92" t="s">
        <v>2321</v>
      </c>
      <c r="O65" s="84" t="s">
        <v>2231</v>
      </c>
    </row>
    <row r="66" spans="1:15" ht="17.25">
      <c r="A66" s="99"/>
      <c r="B66" s="99"/>
      <c r="C66" s="99"/>
      <c r="D66" s="93" t="s">
        <v>1699</v>
      </c>
      <c r="E66" s="77" t="s">
        <v>2006</v>
      </c>
      <c r="F66" s="86">
        <v>1</v>
      </c>
      <c r="G66" s="89">
        <v>0.1</v>
      </c>
      <c r="H66" s="89"/>
      <c r="I66" s="89">
        <v>3</v>
      </c>
      <c r="M66" s="92" t="s">
        <v>2321</v>
      </c>
      <c r="O66" s="84" t="s">
        <v>2231</v>
      </c>
    </row>
    <row r="67" spans="1:15" ht="17.25">
      <c r="A67" s="99"/>
      <c r="B67" s="99"/>
      <c r="C67" s="99"/>
      <c r="D67" s="93" t="s">
        <v>1700</v>
      </c>
      <c r="E67" s="77" t="s">
        <v>1081</v>
      </c>
      <c r="F67" s="86">
        <v>1</v>
      </c>
      <c r="G67" s="89">
        <v>0.1</v>
      </c>
      <c r="H67" s="89"/>
      <c r="I67" s="89">
        <v>3</v>
      </c>
      <c r="M67" s="92" t="s">
        <v>2321</v>
      </c>
      <c r="O67" s="84" t="s">
        <v>2231</v>
      </c>
    </row>
    <row r="68" spans="1:15" ht="17.25">
      <c r="A68" s="99"/>
      <c r="B68" s="99"/>
      <c r="C68" s="99"/>
      <c r="D68" s="93" t="s">
        <v>1701</v>
      </c>
      <c r="E68" s="77" t="s">
        <v>2007</v>
      </c>
      <c r="F68" s="86">
        <v>0</v>
      </c>
      <c r="G68" s="89">
        <v>0.1</v>
      </c>
      <c r="H68" s="89"/>
      <c r="I68" s="89">
        <v>98</v>
      </c>
      <c r="M68" s="92" t="s">
        <v>2321</v>
      </c>
      <c r="O68" s="84" t="s">
        <v>2231</v>
      </c>
    </row>
    <row r="69" spans="1:15" ht="17.25">
      <c r="A69" s="99"/>
      <c r="B69" s="99"/>
      <c r="C69" s="99"/>
      <c r="D69" s="93" t="s">
        <v>1702</v>
      </c>
      <c r="E69" s="77" t="s">
        <v>1083</v>
      </c>
      <c r="F69" s="86">
        <v>0</v>
      </c>
      <c r="G69" s="89">
        <v>0.1</v>
      </c>
      <c r="H69" s="89"/>
      <c r="I69" s="89">
        <v>98</v>
      </c>
      <c r="M69" s="92" t="s">
        <v>2321</v>
      </c>
      <c r="O69" s="84" t="s">
        <v>2231</v>
      </c>
    </row>
    <row r="70" spans="1:15" ht="17.25">
      <c r="A70" s="99"/>
      <c r="B70" s="99"/>
      <c r="C70" s="99"/>
      <c r="D70" s="93" t="s">
        <v>1703</v>
      </c>
      <c r="E70" s="77" t="s">
        <v>2008</v>
      </c>
      <c r="F70" s="86">
        <v>1</v>
      </c>
      <c r="G70" s="89">
        <v>0.05</v>
      </c>
      <c r="H70" s="89"/>
      <c r="I70" s="89">
        <v>0.8</v>
      </c>
      <c r="M70" s="92" t="s">
        <v>2321</v>
      </c>
      <c r="O70" s="84" t="s">
        <v>2231</v>
      </c>
    </row>
    <row r="71" spans="1:15" ht="17.25">
      <c r="A71" s="99"/>
      <c r="B71" s="99"/>
      <c r="C71" s="99"/>
      <c r="D71" s="93" t="s">
        <v>1704</v>
      </c>
      <c r="E71" s="77" t="s">
        <v>1085</v>
      </c>
      <c r="F71" s="86">
        <v>1</v>
      </c>
      <c r="G71" s="89">
        <v>0.05</v>
      </c>
      <c r="H71" s="89"/>
      <c r="I71" s="89">
        <v>0.8</v>
      </c>
      <c r="M71" s="92" t="s">
        <v>2321</v>
      </c>
      <c r="O71" s="84" t="s">
        <v>2231</v>
      </c>
    </row>
    <row r="72" spans="1:15" ht="17.25">
      <c r="A72" s="99"/>
      <c r="B72" s="99"/>
      <c r="C72" s="99"/>
      <c r="D72" s="93" t="s">
        <v>1481</v>
      </c>
      <c r="E72" s="77" t="s">
        <v>2009</v>
      </c>
      <c r="F72" s="86">
        <v>1</v>
      </c>
      <c r="G72" s="89">
        <v>0.1</v>
      </c>
      <c r="H72" s="89"/>
      <c r="I72" s="89">
        <v>1</v>
      </c>
      <c r="M72" s="92" t="s">
        <v>2321</v>
      </c>
      <c r="O72" s="84" t="s">
        <v>2231</v>
      </c>
    </row>
    <row r="73" spans="1:15" ht="17.25">
      <c r="A73" s="99"/>
      <c r="B73" s="99"/>
      <c r="C73" s="99"/>
      <c r="D73" s="93" t="s">
        <v>1483</v>
      </c>
      <c r="E73" s="77" t="s">
        <v>1087</v>
      </c>
      <c r="F73" s="86">
        <v>1</v>
      </c>
      <c r="G73" s="89">
        <v>0.1</v>
      </c>
      <c r="H73" s="89"/>
      <c r="I73" s="89">
        <v>1</v>
      </c>
      <c r="M73" s="92" t="s">
        <v>2321</v>
      </c>
      <c r="O73" s="84" t="s">
        <v>2231</v>
      </c>
    </row>
    <row r="74" spans="1:15" ht="17.25">
      <c r="A74" s="99"/>
      <c r="B74" s="99"/>
      <c r="C74" s="99"/>
      <c r="D74" s="93" t="s">
        <v>1487</v>
      </c>
      <c r="E74" s="77" t="s">
        <v>2010</v>
      </c>
      <c r="F74" s="86">
        <v>0</v>
      </c>
      <c r="G74" s="89">
        <v>0.05</v>
      </c>
      <c r="H74" s="89"/>
      <c r="I74" s="89">
        <v>40</v>
      </c>
      <c r="M74" s="92" t="s">
        <v>2321</v>
      </c>
      <c r="O74" s="84" t="s">
        <v>2231</v>
      </c>
    </row>
    <row r="75" spans="1:15" ht="17.25">
      <c r="A75" s="99"/>
      <c r="B75" s="99"/>
      <c r="C75" s="99"/>
      <c r="D75" s="93" t="s">
        <v>1488</v>
      </c>
      <c r="E75" s="77" t="s">
        <v>1089</v>
      </c>
      <c r="F75" s="86">
        <v>0</v>
      </c>
      <c r="G75" s="89">
        <v>0.05</v>
      </c>
      <c r="H75" s="89"/>
      <c r="I75" s="89">
        <v>40</v>
      </c>
      <c r="M75" s="92" t="s">
        <v>2321</v>
      </c>
      <c r="O75" s="84" t="s">
        <v>2231</v>
      </c>
    </row>
    <row r="76" spans="1:15" ht="17.25">
      <c r="A76" s="99"/>
      <c r="B76" s="99"/>
      <c r="C76" s="99"/>
      <c r="D76" s="93" t="s">
        <v>1485</v>
      </c>
      <c r="E76" s="77" t="s">
        <v>2011</v>
      </c>
      <c r="F76" s="86">
        <v>0</v>
      </c>
      <c r="G76" s="89">
        <v>0.05</v>
      </c>
      <c r="H76" s="89"/>
      <c r="I76" s="89">
        <v>6</v>
      </c>
      <c r="M76" s="92" t="s">
        <v>2321</v>
      </c>
      <c r="O76" s="84" t="s">
        <v>2231</v>
      </c>
    </row>
    <row r="77" spans="1:15" ht="17.25">
      <c r="A77" s="99"/>
      <c r="B77" s="99"/>
      <c r="C77" s="99"/>
      <c r="D77" s="93" t="s">
        <v>1486</v>
      </c>
      <c r="E77" s="77" t="s">
        <v>1091</v>
      </c>
      <c r="F77" s="86">
        <v>0</v>
      </c>
      <c r="G77" s="89">
        <v>0.05</v>
      </c>
      <c r="H77" s="89"/>
      <c r="I77" s="89">
        <v>6</v>
      </c>
      <c r="M77" s="92" t="s">
        <v>2321</v>
      </c>
      <c r="O77" s="84" t="s">
        <v>2231</v>
      </c>
    </row>
    <row r="78" spans="1:15" ht="17.25">
      <c r="A78" s="99"/>
      <c r="B78" s="99"/>
      <c r="C78" s="99"/>
      <c r="D78" s="93" t="s">
        <v>1445</v>
      </c>
      <c r="E78" s="77" t="s">
        <v>2012</v>
      </c>
      <c r="F78" s="86">
        <v>0</v>
      </c>
      <c r="G78" s="89">
        <v>0.1</v>
      </c>
      <c r="H78" s="89"/>
      <c r="I78" s="89">
        <v>95</v>
      </c>
      <c r="M78" s="92" t="s">
        <v>2321</v>
      </c>
      <c r="O78" s="84" t="s">
        <v>2231</v>
      </c>
    </row>
    <row r="79" spans="1:15" ht="17.25">
      <c r="A79" s="99"/>
      <c r="B79" s="99"/>
      <c r="C79" s="99"/>
      <c r="D79" s="93" t="s">
        <v>1447</v>
      </c>
      <c r="E79" s="77" t="s">
        <v>1095</v>
      </c>
      <c r="F79" s="86">
        <v>0</v>
      </c>
      <c r="G79" s="89">
        <v>0.1</v>
      </c>
      <c r="H79" s="89"/>
      <c r="I79" s="89">
        <v>95</v>
      </c>
      <c r="M79" s="92" t="s">
        <v>2321</v>
      </c>
      <c r="O79" s="84" t="s">
        <v>2231</v>
      </c>
    </row>
    <row r="80" spans="1:15" ht="17.25">
      <c r="A80" s="99"/>
      <c r="B80" s="99"/>
      <c r="C80" s="99"/>
      <c r="D80" s="93" t="s">
        <v>1450</v>
      </c>
      <c r="E80" s="77" t="s">
        <v>2013</v>
      </c>
      <c r="F80" s="86">
        <v>0</v>
      </c>
      <c r="G80" s="89">
        <v>0.1</v>
      </c>
      <c r="H80" s="89"/>
      <c r="I80" s="89">
        <v>96</v>
      </c>
      <c r="M80" s="92" t="s">
        <v>2321</v>
      </c>
      <c r="O80" s="84" t="s">
        <v>2231</v>
      </c>
    </row>
    <row r="81" spans="1:15" ht="17.25">
      <c r="A81" s="99"/>
      <c r="B81" s="99"/>
      <c r="C81" s="99"/>
      <c r="D81" s="93" t="s">
        <v>1453</v>
      </c>
      <c r="E81" s="77" t="s">
        <v>1100</v>
      </c>
      <c r="F81" s="86">
        <v>0</v>
      </c>
      <c r="G81" s="89">
        <v>0.1</v>
      </c>
      <c r="H81" s="89"/>
      <c r="I81" s="89">
        <v>96</v>
      </c>
      <c r="M81" s="92" t="s">
        <v>2321</v>
      </c>
      <c r="O81" s="84" t="s">
        <v>2231</v>
      </c>
    </row>
    <row r="82" spans="1:15" ht="17.25">
      <c r="A82" s="99"/>
      <c r="B82" s="99"/>
      <c r="C82" s="99"/>
      <c r="D82" s="93" t="s">
        <v>1706</v>
      </c>
      <c r="E82" s="77" t="s">
        <v>2014</v>
      </c>
      <c r="F82" s="86">
        <v>1</v>
      </c>
      <c r="G82" s="89">
        <v>0.05</v>
      </c>
      <c r="H82" s="89"/>
      <c r="I82" s="89">
        <v>3</v>
      </c>
      <c r="M82" s="92" t="s">
        <v>2321</v>
      </c>
      <c r="O82" s="84" t="s">
        <v>2231</v>
      </c>
    </row>
    <row r="83" spans="1:15" ht="17.25">
      <c r="A83" s="99"/>
      <c r="B83" s="99"/>
      <c r="C83" s="99"/>
      <c r="D83" s="93" t="s">
        <v>1708</v>
      </c>
      <c r="E83" s="77" t="s">
        <v>1105</v>
      </c>
      <c r="F83" s="86">
        <v>1</v>
      </c>
      <c r="G83" s="89">
        <v>0.05</v>
      </c>
      <c r="H83" s="89"/>
      <c r="I83" s="89">
        <v>3</v>
      </c>
      <c r="M83" s="92" t="s">
        <v>2321</v>
      </c>
      <c r="O83" s="84" t="s">
        <v>2231</v>
      </c>
    </row>
    <row r="84" spans="1:15" ht="17.25">
      <c r="A84" s="99"/>
      <c r="B84" s="99"/>
      <c r="C84" s="99"/>
      <c r="D84" s="93" t="s">
        <v>1711</v>
      </c>
      <c r="E84" s="77" t="s">
        <v>2015</v>
      </c>
      <c r="F84" s="86">
        <v>0</v>
      </c>
      <c r="G84" s="89">
        <v>0.1</v>
      </c>
      <c r="H84" s="89"/>
      <c r="I84" s="89">
        <v>95</v>
      </c>
      <c r="M84" s="92" t="s">
        <v>2321</v>
      </c>
      <c r="O84" s="84" t="s">
        <v>2231</v>
      </c>
    </row>
    <row r="85" spans="1:15" ht="17.25">
      <c r="A85" s="99"/>
      <c r="B85" s="99"/>
      <c r="C85" s="99"/>
      <c r="D85" s="93" t="s">
        <v>1713</v>
      </c>
      <c r="E85" s="77" t="s">
        <v>1110</v>
      </c>
      <c r="F85" s="86">
        <v>0</v>
      </c>
      <c r="G85" s="89">
        <v>0.1</v>
      </c>
      <c r="H85" s="89"/>
      <c r="I85" s="89">
        <v>95</v>
      </c>
      <c r="M85" s="92" t="s">
        <v>2321</v>
      </c>
      <c r="O85" s="84" t="s">
        <v>2231</v>
      </c>
    </row>
    <row r="86" spans="1:15" ht="17.25">
      <c r="A86" s="99"/>
      <c r="B86" s="99"/>
      <c r="C86" s="99"/>
      <c r="D86" s="93" t="s">
        <v>1716</v>
      </c>
      <c r="E86" s="77" t="s">
        <v>2016</v>
      </c>
      <c r="F86" s="86">
        <v>0</v>
      </c>
      <c r="G86" s="89">
        <v>0.1</v>
      </c>
      <c r="H86" s="89"/>
      <c r="I86" s="89">
        <v>99</v>
      </c>
      <c r="M86" s="92" t="s">
        <v>2321</v>
      </c>
      <c r="O86" s="84" t="s">
        <v>2231</v>
      </c>
    </row>
    <row r="87" spans="1:15" ht="17.25">
      <c r="A87" s="99"/>
      <c r="B87" s="99"/>
      <c r="C87" s="99"/>
      <c r="D87" s="93" t="s">
        <v>1718</v>
      </c>
      <c r="E87" s="77" t="s">
        <v>1115</v>
      </c>
      <c r="F87" s="86">
        <v>0</v>
      </c>
      <c r="G87" s="89">
        <v>0.1</v>
      </c>
      <c r="H87" s="89"/>
      <c r="I87" s="89">
        <v>99</v>
      </c>
      <c r="M87" s="92" t="s">
        <v>2321</v>
      </c>
      <c r="O87" s="84" t="s">
        <v>2231</v>
      </c>
    </row>
    <row r="88" spans="1:15" ht="17.25">
      <c r="A88" s="99"/>
      <c r="B88" s="99"/>
      <c r="C88" s="99"/>
      <c r="D88" s="93" t="s">
        <v>1721</v>
      </c>
      <c r="E88" s="77" t="s">
        <v>2017</v>
      </c>
      <c r="F88" s="86">
        <v>1</v>
      </c>
      <c r="G88" s="89">
        <v>0.1</v>
      </c>
      <c r="H88" s="89"/>
      <c r="I88" s="89">
        <v>3</v>
      </c>
      <c r="M88" s="92" t="s">
        <v>2321</v>
      </c>
      <c r="O88" s="84" t="s">
        <v>2231</v>
      </c>
    </row>
    <row r="89" spans="1:15" ht="17.25">
      <c r="A89" s="99"/>
      <c r="B89" s="99"/>
      <c r="C89" s="99"/>
      <c r="D89" s="93" t="s">
        <v>1723</v>
      </c>
      <c r="E89" s="77" t="s">
        <v>1120</v>
      </c>
      <c r="F89" s="86">
        <v>1</v>
      </c>
      <c r="G89" s="89">
        <v>0.1</v>
      </c>
      <c r="H89" s="89"/>
      <c r="I89" s="89">
        <v>3</v>
      </c>
      <c r="M89" s="92" t="s">
        <v>2321</v>
      </c>
      <c r="O89" s="84" t="s">
        <v>2231</v>
      </c>
    </row>
    <row r="90" spans="1:15" ht="17.25">
      <c r="A90" s="99"/>
      <c r="B90" s="99"/>
      <c r="C90" s="99"/>
      <c r="D90" s="93" t="s">
        <v>1726</v>
      </c>
      <c r="E90" s="77" t="s">
        <v>2018</v>
      </c>
      <c r="F90" s="86">
        <v>0</v>
      </c>
      <c r="G90" s="89">
        <v>0.1</v>
      </c>
      <c r="H90" s="89"/>
      <c r="I90" s="89">
        <v>97</v>
      </c>
      <c r="M90" s="92" t="s">
        <v>2321</v>
      </c>
      <c r="O90" s="84" t="s">
        <v>2231</v>
      </c>
    </row>
    <row r="91" spans="1:15" ht="17.25">
      <c r="A91" s="99"/>
      <c r="B91" s="99"/>
      <c r="C91" s="99"/>
      <c r="D91" s="93" t="s">
        <v>1728</v>
      </c>
      <c r="E91" s="77" t="s">
        <v>1125</v>
      </c>
      <c r="F91" s="86">
        <v>0</v>
      </c>
      <c r="G91" s="89">
        <v>0.1</v>
      </c>
      <c r="H91" s="89"/>
      <c r="I91" s="89">
        <v>97</v>
      </c>
      <c r="M91" s="92" t="s">
        <v>2321</v>
      </c>
      <c r="O91" s="84" t="s">
        <v>2231</v>
      </c>
    </row>
    <row r="92" spans="1:15" ht="17.25">
      <c r="A92" s="99"/>
      <c r="B92" s="99"/>
      <c r="C92" s="99"/>
      <c r="D92" s="93" t="s">
        <v>1731</v>
      </c>
      <c r="E92" s="77" t="s">
        <v>1128</v>
      </c>
      <c r="F92" s="86">
        <v>1</v>
      </c>
      <c r="G92" s="89">
        <v>0.05</v>
      </c>
      <c r="H92" s="89"/>
      <c r="I92" s="89">
        <v>0.8</v>
      </c>
      <c r="M92" s="92" t="s">
        <v>2321</v>
      </c>
      <c r="O92" s="84" t="s">
        <v>2231</v>
      </c>
    </row>
    <row r="93" spans="1:15" ht="17.25">
      <c r="A93" s="99"/>
      <c r="B93" s="99"/>
      <c r="C93" s="99"/>
      <c r="D93" s="93" t="s">
        <v>1733</v>
      </c>
      <c r="E93" s="77" t="s">
        <v>1130</v>
      </c>
      <c r="F93" s="86">
        <v>1</v>
      </c>
      <c r="G93" s="89">
        <v>0.05</v>
      </c>
      <c r="H93" s="89"/>
      <c r="I93" s="89">
        <v>0.8</v>
      </c>
      <c r="M93" s="92" t="s">
        <v>2321</v>
      </c>
      <c r="O93" s="84" t="s">
        <v>2231</v>
      </c>
    </row>
    <row r="94" spans="1:15" ht="17.25">
      <c r="A94" s="99"/>
      <c r="B94" s="99"/>
      <c r="C94" s="99"/>
      <c r="D94" s="93" t="s">
        <v>1457</v>
      </c>
      <c r="E94" s="77" t="s">
        <v>2019</v>
      </c>
      <c r="F94" s="86">
        <v>1</v>
      </c>
      <c r="G94" s="89">
        <v>0.1</v>
      </c>
      <c r="H94" s="89"/>
      <c r="I94" s="89">
        <v>1</v>
      </c>
      <c r="M94" s="92" t="s">
        <v>2321</v>
      </c>
      <c r="O94" s="84" t="s">
        <v>2231</v>
      </c>
    </row>
    <row r="95" spans="1:15" ht="17.25">
      <c r="A95" s="99"/>
      <c r="B95" s="99"/>
      <c r="C95" s="99"/>
      <c r="D95" s="93" t="s">
        <v>1460</v>
      </c>
      <c r="E95" s="77" t="s">
        <v>1135</v>
      </c>
      <c r="F95" s="86">
        <v>1</v>
      </c>
      <c r="G95" s="89">
        <v>0.1</v>
      </c>
      <c r="H95" s="89"/>
      <c r="I95" s="89">
        <v>1</v>
      </c>
      <c r="M95" s="92" t="s">
        <v>2321</v>
      </c>
      <c r="O95" s="84" t="s">
        <v>2231</v>
      </c>
    </row>
    <row r="96" spans="1:15" ht="17.25">
      <c r="A96" s="99"/>
      <c r="B96" s="99"/>
      <c r="C96" s="99"/>
      <c r="D96" s="93" t="s">
        <v>1469</v>
      </c>
      <c r="E96" s="77" t="s">
        <v>2020</v>
      </c>
      <c r="F96" s="86">
        <v>0</v>
      </c>
      <c r="G96" s="89">
        <v>0.1</v>
      </c>
      <c r="H96" s="89"/>
      <c r="I96" s="89">
        <v>20</v>
      </c>
      <c r="M96" s="92" t="s">
        <v>2321</v>
      </c>
      <c r="O96" s="84" t="s">
        <v>2231</v>
      </c>
    </row>
    <row r="97" spans="1:15" ht="17.25">
      <c r="A97" s="99"/>
      <c r="B97" s="99"/>
      <c r="C97" s="99"/>
      <c r="D97" s="93" t="s">
        <v>1471</v>
      </c>
      <c r="E97" s="77" t="s">
        <v>1140</v>
      </c>
      <c r="F97" s="86">
        <v>0</v>
      </c>
      <c r="G97" s="89">
        <v>0.1</v>
      </c>
      <c r="H97" s="89"/>
      <c r="I97" s="89">
        <v>20</v>
      </c>
      <c r="M97" s="92" t="s">
        <v>2321</v>
      </c>
      <c r="O97" s="84" t="s">
        <v>2231</v>
      </c>
    </row>
    <row r="98" spans="1:15" ht="17.25">
      <c r="A98" s="99"/>
      <c r="B98" s="99"/>
      <c r="C98" s="99"/>
      <c r="D98" s="93" t="s">
        <v>1464</v>
      </c>
      <c r="E98" s="77" t="s">
        <v>1143</v>
      </c>
      <c r="F98" s="86">
        <v>0</v>
      </c>
      <c r="G98" s="89">
        <v>0.05</v>
      </c>
      <c r="H98" s="89"/>
      <c r="I98" s="89">
        <v>5</v>
      </c>
      <c r="M98" s="92" t="s">
        <v>2321</v>
      </c>
      <c r="O98" s="84" t="s">
        <v>2231</v>
      </c>
    </row>
    <row r="99" spans="1:15" ht="17.25">
      <c r="A99" s="99"/>
      <c r="B99" s="99"/>
      <c r="C99" s="99"/>
      <c r="D99" s="93" t="s">
        <v>1466</v>
      </c>
      <c r="E99" s="77" t="s">
        <v>1145</v>
      </c>
      <c r="F99" s="86">
        <v>0</v>
      </c>
      <c r="G99" s="89">
        <v>0.05</v>
      </c>
      <c r="H99" s="89"/>
      <c r="I99" s="89">
        <v>5</v>
      </c>
      <c r="M99" s="92" t="s">
        <v>2321</v>
      </c>
      <c r="O99" s="84" t="s">
        <v>2231</v>
      </c>
    </row>
    <row r="100" spans="1:15" ht="17.25">
      <c r="A100" s="99"/>
      <c r="B100" s="99"/>
      <c r="C100" s="99"/>
      <c r="D100" s="93" t="s">
        <v>1490</v>
      </c>
      <c r="E100" s="77" t="s">
        <v>2021</v>
      </c>
      <c r="F100" s="86">
        <v>0</v>
      </c>
      <c r="G100" s="89">
        <v>0.1</v>
      </c>
      <c r="H100" s="89"/>
      <c r="I100" s="89">
        <v>97</v>
      </c>
      <c r="M100" s="92" t="s">
        <v>2321</v>
      </c>
      <c r="O100" s="84" t="s">
        <v>2231</v>
      </c>
    </row>
    <row r="101" spans="1:15" ht="17.25">
      <c r="A101" s="99"/>
      <c r="B101" s="99"/>
      <c r="C101" s="99"/>
      <c r="D101" s="93" t="s">
        <v>1489</v>
      </c>
      <c r="E101" s="77" t="s">
        <v>1148</v>
      </c>
      <c r="F101" s="86">
        <v>0</v>
      </c>
      <c r="G101" s="89">
        <v>0.1</v>
      </c>
      <c r="H101" s="89"/>
      <c r="I101" s="89">
        <v>97</v>
      </c>
      <c r="M101" s="92" t="s">
        <v>2321</v>
      </c>
      <c r="O101" s="84" t="s">
        <v>2231</v>
      </c>
    </row>
    <row r="102" spans="1:15" ht="17.25">
      <c r="A102" s="99"/>
      <c r="B102" s="99"/>
      <c r="C102" s="99"/>
      <c r="D102" s="93" t="s">
        <v>1735</v>
      </c>
      <c r="E102" s="77" t="s">
        <v>1149</v>
      </c>
      <c r="F102" s="86">
        <v>0</v>
      </c>
      <c r="G102" s="89">
        <v>0.1</v>
      </c>
      <c r="H102" s="89"/>
      <c r="I102" s="89">
        <v>98</v>
      </c>
      <c r="M102" s="92" t="s">
        <v>2321</v>
      </c>
      <c r="O102" s="84" t="s">
        <v>2231</v>
      </c>
    </row>
    <row r="103" spans="1:15" ht="17.25">
      <c r="A103" s="99"/>
      <c r="B103" s="99"/>
      <c r="C103" s="99"/>
      <c r="D103" s="93" t="s">
        <v>1736</v>
      </c>
      <c r="E103" s="77" t="s">
        <v>1150</v>
      </c>
      <c r="F103" s="86">
        <v>0</v>
      </c>
      <c r="G103" s="89">
        <v>0.1</v>
      </c>
      <c r="H103" s="89"/>
      <c r="I103" s="89">
        <v>98</v>
      </c>
      <c r="M103" s="92" t="s">
        <v>2321</v>
      </c>
      <c r="O103" s="84" t="s">
        <v>2231</v>
      </c>
    </row>
    <row r="104" spans="1:15" ht="17.25">
      <c r="A104" s="99"/>
      <c r="B104" s="99"/>
      <c r="C104" s="99"/>
      <c r="D104" s="93" t="s">
        <v>1737</v>
      </c>
      <c r="E104" s="77" t="s">
        <v>2022</v>
      </c>
      <c r="F104" s="86">
        <v>1</v>
      </c>
      <c r="G104" s="89">
        <v>0.05</v>
      </c>
      <c r="H104" s="89"/>
      <c r="I104" s="89">
        <v>3</v>
      </c>
      <c r="M104" s="92" t="s">
        <v>2321</v>
      </c>
      <c r="O104" s="84" t="s">
        <v>2231</v>
      </c>
    </row>
    <row r="105" spans="1:15" ht="17.25">
      <c r="A105" s="99"/>
      <c r="B105" s="99"/>
      <c r="C105" s="99"/>
      <c r="D105" s="93" t="s">
        <v>1738</v>
      </c>
      <c r="E105" s="77" t="s">
        <v>1152</v>
      </c>
      <c r="F105" s="86">
        <v>1</v>
      </c>
      <c r="G105" s="89">
        <v>0.05</v>
      </c>
      <c r="H105" s="89"/>
      <c r="I105" s="89">
        <v>3</v>
      </c>
      <c r="M105" s="92" t="s">
        <v>2321</v>
      </c>
      <c r="O105" s="84" t="s">
        <v>2231</v>
      </c>
    </row>
    <row r="106" spans="1:15" ht="17.25">
      <c r="A106" s="99"/>
      <c r="B106" s="99"/>
      <c r="C106" s="99"/>
      <c r="D106" s="93" t="s">
        <v>1739</v>
      </c>
      <c r="E106" s="77" t="s">
        <v>2023</v>
      </c>
      <c r="F106" s="86">
        <v>0</v>
      </c>
      <c r="G106" s="89">
        <v>0.1</v>
      </c>
      <c r="H106" s="89"/>
      <c r="I106" s="89">
        <v>98</v>
      </c>
      <c r="M106" s="92" t="s">
        <v>2321</v>
      </c>
      <c r="O106" s="84" t="s">
        <v>2231</v>
      </c>
    </row>
    <row r="107" spans="1:15" ht="17.25">
      <c r="A107" s="99"/>
      <c r="B107" s="99"/>
      <c r="C107" s="99"/>
      <c r="D107" s="93" t="s">
        <v>1741</v>
      </c>
      <c r="E107" s="77" t="s">
        <v>1155</v>
      </c>
      <c r="F107" s="86">
        <v>0</v>
      </c>
      <c r="G107" s="89">
        <v>0.1</v>
      </c>
      <c r="H107" s="89"/>
      <c r="I107" s="89">
        <v>98</v>
      </c>
      <c r="M107" s="92" t="s">
        <v>2321</v>
      </c>
      <c r="O107" s="84" t="s">
        <v>2231</v>
      </c>
    </row>
    <row r="108" spans="1:15" ht="17.25">
      <c r="A108" s="99"/>
      <c r="B108" s="99"/>
      <c r="C108" s="99"/>
      <c r="D108" s="93" t="s">
        <v>1743</v>
      </c>
      <c r="E108" s="77" t="s">
        <v>2024</v>
      </c>
      <c r="F108" s="86">
        <v>0</v>
      </c>
      <c r="G108" s="89">
        <v>0.05</v>
      </c>
      <c r="H108" s="89"/>
      <c r="I108" s="89">
        <v>99</v>
      </c>
      <c r="M108" s="92" t="s">
        <v>2321</v>
      </c>
      <c r="O108" s="84" t="s">
        <v>2231</v>
      </c>
    </row>
    <row r="109" spans="1:15" ht="17.25">
      <c r="A109" s="99"/>
      <c r="B109" s="99"/>
      <c r="C109" s="99"/>
      <c r="D109" s="93" t="s">
        <v>1744</v>
      </c>
      <c r="E109" s="77" t="s">
        <v>1158</v>
      </c>
      <c r="F109" s="86">
        <v>0</v>
      </c>
      <c r="G109" s="89">
        <v>0.05</v>
      </c>
      <c r="H109" s="89"/>
      <c r="I109" s="89">
        <v>99</v>
      </c>
      <c r="M109" s="92" t="s">
        <v>2321</v>
      </c>
      <c r="O109" s="84" t="s">
        <v>2231</v>
      </c>
    </row>
    <row r="110" spans="1:15" ht="17.25">
      <c r="A110" s="99"/>
      <c r="B110" s="99"/>
      <c r="C110" s="99"/>
      <c r="D110" s="93" t="s">
        <v>1745</v>
      </c>
      <c r="E110" s="77" t="s">
        <v>1159</v>
      </c>
      <c r="F110" s="86">
        <v>1</v>
      </c>
      <c r="G110" s="89">
        <v>0.05</v>
      </c>
      <c r="H110" s="89"/>
      <c r="I110" s="89">
        <v>3</v>
      </c>
      <c r="M110" s="92" t="s">
        <v>2321</v>
      </c>
      <c r="O110" s="84" t="s">
        <v>2231</v>
      </c>
    </row>
    <row r="111" spans="1:15" ht="17.25">
      <c r="A111" s="99"/>
      <c r="B111" s="99"/>
      <c r="C111" s="99"/>
      <c r="D111" s="93" t="s">
        <v>1746</v>
      </c>
      <c r="E111" s="77" t="s">
        <v>1160</v>
      </c>
      <c r="F111" s="86">
        <v>1</v>
      </c>
      <c r="G111" s="89">
        <v>0.05</v>
      </c>
      <c r="H111" s="89"/>
      <c r="I111" s="89">
        <v>3</v>
      </c>
      <c r="M111" s="92" t="s">
        <v>2321</v>
      </c>
      <c r="O111" s="84" t="s">
        <v>2231</v>
      </c>
    </row>
    <row r="112" spans="1:15" ht="17.25">
      <c r="A112" s="99"/>
      <c r="B112" s="99"/>
      <c r="C112" s="99"/>
      <c r="D112" s="93" t="s">
        <v>1747</v>
      </c>
      <c r="E112" s="77" t="s">
        <v>1161</v>
      </c>
      <c r="F112" s="86">
        <v>0</v>
      </c>
      <c r="G112" s="89">
        <v>0.05</v>
      </c>
      <c r="H112" s="89"/>
      <c r="I112" s="89">
        <v>99</v>
      </c>
      <c r="M112" s="92" t="s">
        <v>2321</v>
      </c>
      <c r="O112" s="84" t="s">
        <v>2231</v>
      </c>
    </row>
    <row r="113" spans="1:15" ht="17.25">
      <c r="A113" s="99"/>
      <c r="B113" s="99"/>
      <c r="C113" s="99"/>
      <c r="D113" s="93" t="s">
        <v>1748</v>
      </c>
      <c r="E113" s="77" t="s">
        <v>1162</v>
      </c>
      <c r="F113" s="86">
        <v>0</v>
      </c>
      <c r="G113" s="89">
        <v>0.05</v>
      </c>
      <c r="H113" s="89"/>
      <c r="I113" s="89">
        <v>99</v>
      </c>
      <c r="M113" s="92" t="s">
        <v>2321</v>
      </c>
      <c r="O113" s="84" t="s">
        <v>2231</v>
      </c>
    </row>
    <row r="114" spans="1:15" ht="17.25">
      <c r="A114" s="99"/>
      <c r="B114" s="99"/>
      <c r="C114" s="99"/>
      <c r="D114" s="93" t="s">
        <v>1749</v>
      </c>
      <c r="E114" s="77" t="s">
        <v>1163</v>
      </c>
      <c r="F114" s="86">
        <v>1</v>
      </c>
      <c r="G114" s="89">
        <v>0.05</v>
      </c>
      <c r="H114" s="89"/>
      <c r="I114" s="89">
        <v>0.8</v>
      </c>
      <c r="M114" s="92" t="s">
        <v>2321</v>
      </c>
      <c r="O114" s="84" t="s">
        <v>2231</v>
      </c>
    </row>
    <row r="115" spans="1:15" ht="17.25">
      <c r="A115" s="99"/>
      <c r="B115" s="99"/>
      <c r="C115" s="99"/>
      <c r="D115" s="93" t="s">
        <v>1750</v>
      </c>
      <c r="E115" s="77" t="s">
        <v>1164</v>
      </c>
      <c r="F115" s="86">
        <v>1</v>
      </c>
      <c r="G115" s="89">
        <v>0.05</v>
      </c>
      <c r="H115" s="89"/>
      <c r="I115" s="89">
        <v>0.8</v>
      </c>
      <c r="M115" s="92" t="s">
        <v>2321</v>
      </c>
      <c r="O115" s="84" t="s">
        <v>2231</v>
      </c>
    </row>
    <row r="116" spans="1:15" ht="17.25">
      <c r="A116" s="99"/>
      <c r="B116" s="99"/>
      <c r="C116" s="99"/>
      <c r="D116" s="93" t="s">
        <v>1751</v>
      </c>
      <c r="E116" s="77" t="s">
        <v>1165</v>
      </c>
      <c r="F116" s="86">
        <v>1</v>
      </c>
      <c r="G116" s="89">
        <v>0.05</v>
      </c>
      <c r="H116" s="89"/>
      <c r="I116" s="89">
        <v>1</v>
      </c>
      <c r="M116" s="92" t="s">
        <v>2321</v>
      </c>
      <c r="O116" s="84" t="s">
        <v>2231</v>
      </c>
    </row>
    <row r="117" spans="1:15" ht="17.25">
      <c r="A117" s="99"/>
      <c r="B117" s="99"/>
      <c r="C117" s="99"/>
      <c r="D117" s="93" t="s">
        <v>1752</v>
      </c>
      <c r="E117" s="77" t="s">
        <v>1166</v>
      </c>
      <c r="F117" s="86">
        <v>1</v>
      </c>
      <c r="G117" s="89">
        <v>0.05</v>
      </c>
      <c r="H117" s="89"/>
      <c r="I117" s="89">
        <v>1</v>
      </c>
      <c r="M117" s="92" t="s">
        <v>2321</v>
      </c>
      <c r="O117" s="84" t="s">
        <v>2231</v>
      </c>
    </row>
    <row r="118" spans="1:15" ht="17.25">
      <c r="A118" s="99"/>
      <c r="B118" s="99"/>
      <c r="C118" s="99"/>
      <c r="D118" s="93" t="s">
        <v>1753</v>
      </c>
      <c r="E118" s="77" t="s">
        <v>2025</v>
      </c>
      <c r="F118" s="86">
        <v>0</v>
      </c>
      <c r="G118" s="89">
        <v>0.1</v>
      </c>
      <c r="H118" s="89"/>
      <c r="I118" s="89">
        <v>35</v>
      </c>
      <c r="M118" s="92" t="s">
        <v>2321</v>
      </c>
      <c r="O118" s="84" t="s">
        <v>2231</v>
      </c>
    </row>
    <row r="119" spans="1:15" ht="17.25">
      <c r="A119" s="99"/>
      <c r="B119" s="99"/>
      <c r="C119" s="99"/>
      <c r="D119" s="93" t="s">
        <v>1754</v>
      </c>
      <c r="E119" s="77" t="s">
        <v>1168</v>
      </c>
      <c r="F119" s="86">
        <v>0</v>
      </c>
      <c r="G119" s="89">
        <v>0.1</v>
      </c>
      <c r="H119" s="89"/>
      <c r="I119" s="89">
        <v>35</v>
      </c>
      <c r="M119" s="92" t="s">
        <v>2321</v>
      </c>
      <c r="O119" s="84" t="s">
        <v>2231</v>
      </c>
    </row>
    <row r="120" spans="1:15" ht="17.25">
      <c r="A120" s="99"/>
      <c r="B120" s="99"/>
      <c r="C120" s="99"/>
      <c r="D120" s="93" t="s">
        <v>1755</v>
      </c>
      <c r="E120" s="77" t="s">
        <v>1169</v>
      </c>
      <c r="F120" s="86">
        <v>0</v>
      </c>
      <c r="G120" s="89">
        <v>0.05</v>
      </c>
      <c r="H120" s="89"/>
      <c r="I120" s="89">
        <v>5</v>
      </c>
      <c r="M120" s="92" t="s">
        <v>2321</v>
      </c>
      <c r="O120" s="84" t="s">
        <v>2231</v>
      </c>
    </row>
    <row r="121" spans="1:15" ht="17.25">
      <c r="A121" s="99"/>
      <c r="B121" s="99"/>
      <c r="C121" s="99"/>
      <c r="D121" s="93" t="s">
        <v>1756</v>
      </c>
      <c r="E121" s="77" t="s">
        <v>1170</v>
      </c>
      <c r="F121" s="86">
        <v>0</v>
      </c>
      <c r="G121" s="89">
        <v>0.05</v>
      </c>
      <c r="H121" s="89"/>
      <c r="I121" s="89">
        <v>5</v>
      </c>
      <c r="M121" s="92" t="s">
        <v>2321</v>
      </c>
      <c r="O121" s="84" t="s">
        <v>2231</v>
      </c>
    </row>
    <row r="122" spans="1:15" ht="17.25">
      <c r="A122" s="99"/>
      <c r="B122" s="99"/>
      <c r="C122" s="99"/>
      <c r="D122" s="93" t="s">
        <v>1757</v>
      </c>
      <c r="E122" s="77" t="s">
        <v>2026</v>
      </c>
      <c r="F122" s="86">
        <v>0</v>
      </c>
      <c r="G122" s="89">
        <v>0.1</v>
      </c>
      <c r="H122" s="89"/>
      <c r="I122" s="89">
        <v>98</v>
      </c>
      <c r="M122" s="92" t="s">
        <v>2321</v>
      </c>
      <c r="O122" s="84" t="s">
        <v>2231</v>
      </c>
    </row>
    <row r="123" spans="1:15" ht="17.25">
      <c r="A123" s="99"/>
      <c r="B123" s="99"/>
      <c r="C123" s="99"/>
      <c r="D123" s="93" t="s">
        <v>1758</v>
      </c>
      <c r="E123" s="77" t="s">
        <v>1172</v>
      </c>
      <c r="F123" s="86">
        <v>0</v>
      </c>
      <c r="G123" s="89">
        <v>0.1</v>
      </c>
      <c r="H123" s="89"/>
      <c r="I123" s="89">
        <v>98</v>
      </c>
      <c r="M123" s="92" t="s">
        <v>2321</v>
      </c>
      <c r="O123" s="84" t="s">
        <v>2231</v>
      </c>
    </row>
    <row r="124" spans="1:15" ht="17.25">
      <c r="A124" s="99"/>
      <c r="B124" s="99"/>
      <c r="C124" s="99"/>
      <c r="D124" s="93" t="s">
        <v>1759</v>
      </c>
      <c r="E124" s="77" t="s">
        <v>2027</v>
      </c>
      <c r="F124" s="86">
        <v>0</v>
      </c>
      <c r="G124" s="89">
        <v>0.1</v>
      </c>
      <c r="H124" s="89"/>
      <c r="I124" s="89">
        <v>99</v>
      </c>
      <c r="M124" s="92" t="s">
        <v>2321</v>
      </c>
      <c r="O124" s="84" t="s">
        <v>2231</v>
      </c>
    </row>
    <row r="125" spans="1:15" ht="17.25">
      <c r="A125" s="99"/>
      <c r="B125" s="99"/>
      <c r="C125" s="99"/>
      <c r="D125" s="93" t="s">
        <v>1760</v>
      </c>
      <c r="E125" s="77" t="s">
        <v>1174</v>
      </c>
      <c r="F125" s="86">
        <v>0</v>
      </c>
      <c r="G125" s="89">
        <v>0.1</v>
      </c>
      <c r="H125" s="89"/>
      <c r="I125" s="89">
        <v>99</v>
      </c>
      <c r="M125" s="92" t="s">
        <v>2321</v>
      </c>
      <c r="O125" s="84" t="s">
        <v>2231</v>
      </c>
    </row>
    <row r="126" spans="1:15" ht="17.25">
      <c r="A126" s="99"/>
      <c r="B126" s="99"/>
      <c r="C126" s="99"/>
      <c r="D126" s="93" t="s">
        <v>1761</v>
      </c>
      <c r="E126" s="77" t="s">
        <v>1175</v>
      </c>
      <c r="F126" s="86">
        <v>1</v>
      </c>
      <c r="G126" s="89">
        <v>0.05</v>
      </c>
      <c r="H126" s="89"/>
      <c r="I126" s="89">
        <v>3</v>
      </c>
      <c r="M126" s="92" t="s">
        <v>2321</v>
      </c>
      <c r="O126" s="84" t="s">
        <v>2231</v>
      </c>
    </row>
    <row r="127" spans="1:15" ht="17.25">
      <c r="A127" s="99"/>
      <c r="B127" s="99"/>
      <c r="C127" s="99"/>
      <c r="D127" s="93" t="s">
        <v>1762</v>
      </c>
      <c r="E127" s="77" t="s">
        <v>1176</v>
      </c>
      <c r="F127" s="86">
        <v>1</v>
      </c>
      <c r="G127" s="89">
        <v>0.05</v>
      </c>
      <c r="H127" s="89"/>
      <c r="I127" s="89">
        <v>3</v>
      </c>
      <c r="M127" s="92" t="s">
        <v>2321</v>
      </c>
      <c r="O127" s="84" t="s">
        <v>2231</v>
      </c>
    </row>
    <row r="128" spans="1:15" ht="17.25">
      <c r="A128" s="99"/>
      <c r="B128" s="99"/>
      <c r="C128" s="99"/>
      <c r="D128" s="93" t="s">
        <v>1763</v>
      </c>
      <c r="E128" s="77" t="s">
        <v>1177</v>
      </c>
      <c r="F128" s="86">
        <v>0</v>
      </c>
      <c r="G128" s="89">
        <v>0.1</v>
      </c>
      <c r="H128" s="89"/>
      <c r="I128" s="89">
        <v>99</v>
      </c>
      <c r="M128" s="92" t="s">
        <v>2321</v>
      </c>
      <c r="O128" s="84" t="s">
        <v>2231</v>
      </c>
    </row>
    <row r="129" spans="1:15" ht="17.25">
      <c r="A129" s="99"/>
      <c r="B129" s="99"/>
      <c r="C129" s="99"/>
      <c r="D129" s="93" t="s">
        <v>1765</v>
      </c>
      <c r="E129" s="77" t="s">
        <v>1179</v>
      </c>
      <c r="F129" s="86">
        <v>0</v>
      </c>
      <c r="G129" s="89">
        <v>0.1</v>
      </c>
      <c r="H129" s="89"/>
      <c r="I129" s="89">
        <v>99</v>
      </c>
      <c r="M129" s="92" t="s">
        <v>2321</v>
      </c>
      <c r="O129" s="84" t="s">
        <v>2231</v>
      </c>
    </row>
    <row r="130" spans="1:15" ht="17.25">
      <c r="A130" s="99"/>
      <c r="B130" s="99"/>
      <c r="C130" s="99"/>
      <c r="D130" s="93" t="s">
        <v>1767</v>
      </c>
      <c r="E130" s="77" t="s">
        <v>1181</v>
      </c>
      <c r="F130" s="86">
        <v>0</v>
      </c>
      <c r="G130" s="89">
        <v>0.1</v>
      </c>
      <c r="H130" s="89"/>
      <c r="I130" s="89">
        <v>99</v>
      </c>
      <c r="M130" s="92" t="s">
        <v>2321</v>
      </c>
      <c r="O130" s="84" t="s">
        <v>2231</v>
      </c>
    </row>
    <row r="131" spans="1:15" ht="17.25">
      <c r="A131" s="99"/>
      <c r="B131" s="99"/>
      <c r="C131" s="99"/>
      <c r="D131" s="93" t="s">
        <v>1768</v>
      </c>
      <c r="E131" s="77" t="s">
        <v>1182</v>
      </c>
      <c r="F131" s="86">
        <v>0</v>
      </c>
      <c r="G131" s="89">
        <v>0.1</v>
      </c>
      <c r="H131" s="89"/>
      <c r="I131" s="89">
        <v>99</v>
      </c>
      <c r="M131" s="92" t="s">
        <v>2321</v>
      </c>
      <c r="O131" s="84" t="s">
        <v>2231</v>
      </c>
    </row>
    <row r="132" spans="1:15" ht="17.25">
      <c r="A132" s="99"/>
      <c r="B132" s="99"/>
      <c r="C132" s="99"/>
      <c r="D132" s="93" t="s">
        <v>1769</v>
      </c>
      <c r="E132" s="77" t="s">
        <v>1183</v>
      </c>
      <c r="F132" s="86">
        <v>1</v>
      </c>
      <c r="G132" s="89">
        <v>0.1</v>
      </c>
      <c r="H132" s="89"/>
      <c r="I132" s="89">
        <v>3</v>
      </c>
      <c r="M132" s="92" t="s">
        <v>2321</v>
      </c>
      <c r="O132" s="84" t="s">
        <v>2231</v>
      </c>
    </row>
    <row r="133" spans="1:15" ht="17.25">
      <c r="A133" s="99"/>
      <c r="B133" s="99"/>
      <c r="C133" s="99"/>
      <c r="D133" s="93" t="s">
        <v>1770</v>
      </c>
      <c r="E133" s="77" t="s">
        <v>1184</v>
      </c>
      <c r="F133" s="86">
        <v>1</v>
      </c>
      <c r="G133" s="89">
        <v>0.1</v>
      </c>
      <c r="H133" s="89"/>
      <c r="I133" s="89">
        <v>3</v>
      </c>
      <c r="M133" s="92" t="s">
        <v>2321</v>
      </c>
      <c r="O133" s="84" t="s">
        <v>2231</v>
      </c>
    </row>
    <row r="134" spans="1:15" ht="17.25">
      <c r="A134" s="99"/>
      <c r="B134" s="99"/>
      <c r="C134" s="99"/>
      <c r="D134" s="93" t="s">
        <v>1771</v>
      </c>
      <c r="E134" s="77" t="s">
        <v>1185</v>
      </c>
      <c r="F134" s="86">
        <v>0</v>
      </c>
      <c r="G134" s="89">
        <v>0.1</v>
      </c>
      <c r="H134" s="89"/>
      <c r="I134" s="89">
        <v>98</v>
      </c>
      <c r="M134" s="92" t="s">
        <v>2321</v>
      </c>
      <c r="O134" s="84" t="s">
        <v>2231</v>
      </c>
    </row>
    <row r="135" spans="1:15" ht="17.25">
      <c r="A135" s="99"/>
      <c r="B135" s="99"/>
      <c r="C135" s="99"/>
      <c r="D135" s="93" t="s">
        <v>1772</v>
      </c>
      <c r="E135" s="77" t="s">
        <v>1186</v>
      </c>
      <c r="F135" s="86">
        <v>0</v>
      </c>
      <c r="G135" s="89">
        <v>0.1</v>
      </c>
      <c r="H135" s="89"/>
      <c r="I135" s="89">
        <v>98</v>
      </c>
      <c r="M135" s="92" t="s">
        <v>2321</v>
      </c>
      <c r="O135" s="84" t="s">
        <v>2231</v>
      </c>
    </row>
    <row r="136" spans="1:15" ht="17.25">
      <c r="A136" s="99"/>
      <c r="B136" s="99"/>
      <c r="C136" s="99"/>
      <c r="D136" s="93" t="s">
        <v>1773</v>
      </c>
      <c r="E136" s="77" t="s">
        <v>1187</v>
      </c>
      <c r="F136" s="86">
        <v>1</v>
      </c>
      <c r="G136" s="89">
        <v>0.05</v>
      </c>
      <c r="H136" s="89"/>
      <c r="I136" s="89">
        <v>0.8</v>
      </c>
      <c r="M136" s="92" t="s">
        <v>2321</v>
      </c>
      <c r="O136" s="84" t="s">
        <v>2231</v>
      </c>
    </row>
    <row r="137" spans="1:15" ht="17.25">
      <c r="A137" s="99"/>
      <c r="B137" s="99"/>
      <c r="C137" s="99"/>
      <c r="D137" s="93" t="s">
        <v>1774</v>
      </c>
      <c r="E137" s="77" t="s">
        <v>1188</v>
      </c>
      <c r="F137" s="86">
        <v>1</v>
      </c>
      <c r="G137" s="89">
        <v>0.05</v>
      </c>
      <c r="H137" s="89"/>
      <c r="I137" s="89">
        <v>0.8</v>
      </c>
      <c r="M137" s="92" t="s">
        <v>2321</v>
      </c>
      <c r="O137" s="84" t="s">
        <v>2231</v>
      </c>
    </row>
    <row r="138" spans="1:15" ht="17.25">
      <c r="A138" s="99"/>
      <c r="B138" s="99"/>
      <c r="C138" s="99"/>
      <c r="D138" s="93" t="s">
        <v>1775</v>
      </c>
      <c r="E138" s="77" t="s">
        <v>1189</v>
      </c>
      <c r="F138" s="86">
        <v>1</v>
      </c>
      <c r="G138" s="89">
        <v>0.1</v>
      </c>
      <c r="H138" s="89"/>
      <c r="I138" s="89">
        <v>1</v>
      </c>
      <c r="M138" s="92" t="s">
        <v>2321</v>
      </c>
      <c r="O138" s="84" t="s">
        <v>2231</v>
      </c>
    </row>
    <row r="139" spans="1:15" ht="17.25">
      <c r="A139" s="99"/>
      <c r="B139" s="99"/>
      <c r="C139" s="99"/>
      <c r="D139" s="93" t="s">
        <v>1776</v>
      </c>
      <c r="E139" s="77" t="s">
        <v>1190</v>
      </c>
      <c r="F139" s="86">
        <v>1</v>
      </c>
      <c r="G139" s="89">
        <v>0.1</v>
      </c>
      <c r="H139" s="89"/>
      <c r="I139" s="89">
        <v>1</v>
      </c>
      <c r="M139" s="92" t="s">
        <v>2321</v>
      </c>
      <c r="O139" s="84" t="s">
        <v>2231</v>
      </c>
    </row>
    <row r="140" spans="1:15" ht="17.25">
      <c r="A140" s="99"/>
      <c r="B140" s="99"/>
      <c r="C140" s="99"/>
      <c r="D140" s="93" t="s">
        <v>1777</v>
      </c>
      <c r="E140" s="77" t="s">
        <v>1191</v>
      </c>
      <c r="F140" s="86">
        <v>0</v>
      </c>
      <c r="G140" s="89">
        <v>0.1</v>
      </c>
      <c r="H140" s="89"/>
      <c r="I140" s="89">
        <v>30</v>
      </c>
      <c r="M140" s="92" t="s">
        <v>2321</v>
      </c>
      <c r="O140" s="84" t="s">
        <v>2231</v>
      </c>
    </row>
    <row r="141" spans="1:15" ht="17.25">
      <c r="A141" s="99"/>
      <c r="B141" s="99"/>
      <c r="C141" s="99"/>
      <c r="D141" s="93" t="s">
        <v>1778</v>
      </c>
      <c r="E141" s="77" t="s">
        <v>1192</v>
      </c>
      <c r="F141" s="86">
        <v>0</v>
      </c>
      <c r="G141" s="89">
        <v>0.1</v>
      </c>
      <c r="H141" s="89"/>
      <c r="I141" s="89">
        <v>30</v>
      </c>
      <c r="M141" s="92" t="s">
        <v>2321</v>
      </c>
      <c r="O141" s="84" t="s">
        <v>2231</v>
      </c>
    </row>
    <row r="142" spans="1:15" ht="17.25">
      <c r="A142" s="99"/>
      <c r="B142" s="99"/>
      <c r="C142" s="99"/>
      <c r="D142" s="93" t="s">
        <v>1779</v>
      </c>
      <c r="E142" s="77" t="s">
        <v>1193</v>
      </c>
      <c r="F142" s="86">
        <v>0</v>
      </c>
      <c r="G142" s="89">
        <v>0.05</v>
      </c>
      <c r="H142" s="89"/>
      <c r="I142" s="89">
        <v>6</v>
      </c>
      <c r="M142" s="92" t="s">
        <v>2321</v>
      </c>
      <c r="O142" s="84" t="s">
        <v>2231</v>
      </c>
    </row>
    <row r="143" spans="1:15" ht="17.25">
      <c r="A143" s="99"/>
      <c r="B143" s="99"/>
      <c r="C143" s="99"/>
      <c r="D143" s="93" t="s">
        <v>1780</v>
      </c>
      <c r="E143" s="77" t="s">
        <v>1194</v>
      </c>
      <c r="F143" s="86">
        <v>0</v>
      </c>
      <c r="G143" s="89">
        <v>0.05</v>
      </c>
      <c r="H143" s="89"/>
      <c r="I143" s="89">
        <v>6</v>
      </c>
      <c r="M143" s="92" t="s">
        <v>2321</v>
      </c>
      <c r="O143" s="84" t="s">
        <v>2231</v>
      </c>
    </row>
    <row r="144" spans="1:15" ht="17.25">
      <c r="A144" s="99"/>
      <c r="B144" s="99"/>
      <c r="C144" s="99"/>
      <c r="D144" s="93" t="s">
        <v>1781</v>
      </c>
      <c r="E144" s="77" t="s">
        <v>2028</v>
      </c>
      <c r="F144" s="86">
        <v>0</v>
      </c>
      <c r="G144" s="89">
        <v>0.1</v>
      </c>
      <c r="H144" s="89"/>
      <c r="I144" s="89">
        <v>98</v>
      </c>
      <c r="M144" s="92" t="s">
        <v>2321</v>
      </c>
      <c r="O144" s="84" t="s">
        <v>2231</v>
      </c>
    </row>
    <row r="145" spans="1:15" ht="17.25">
      <c r="A145" s="99"/>
      <c r="B145" s="99"/>
      <c r="C145" s="99"/>
      <c r="D145" s="93" t="s">
        <v>1782</v>
      </c>
      <c r="E145" s="77" t="s">
        <v>1196</v>
      </c>
      <c r="F145" s="86">
        <v>0</v>
      </c>
      <c r="G145" s="89">
        <v>0.1</v>
      </c>
      <c r="H145" s="89"/>
      <c r="I145" s="89">
        <v>98</v>
      </c>
      <c r="M145" s="92" t="s">
        <v>2321</v>
      </c>
      <c r="O145" s="84" t="s">
        <v>2231</v>
      </c>
    </row>
    <row r="146" spans="1:15" ht="17.25">
      <c r="A146" s="99"/>
      <c r="B146" s="99"/>
      <c r="C146" s="99"/>
      <c r="D146" s="93" t="s">
        <v>1783</v>
      </c>
      <c r="E146" s="77" t="s">
        <v>1197</v>
      </c>
      <c r="F146" s="86">
        <v>0</v>
      </c>
      <c r="G146" s="89">
        <v>0.1</v>
      </c>
      <c r="H146" s="89"/>
      <c r="I146" s="89">
        <v>99</v>
      </c>
      <c r="M146" s="92" t="s">
        <v>2321</v>
      </c>
      <c r="O146" s="84" t="s">
        <v>2231</v>
      </c>
    </row>
    <row r="147" spans="1:15" ht="17.25">
      <c r="A147" s="99"/>
      <c r="B147" s="99"/>
      <c r="C147" s="99"/>
      <c r="D147" s="93" t="s">
        <v>1784</v>
      </c>
      <c r="E147" s="77" t="s">
        <v>1198</v>
      </c>
      <c r="F147" s="86">
        <v>0</v>
      </c>
      <c r="G147" s="89">
        <v>0.1</v>
      </c>
      <c r="H147" s="89"/>
      <c r="I147" s="89">
        <v>99</v>
      </c>
      <c r="M147" s="92" t="s">
        <v>2321</v>
      </c>
      <c r="O147" s="84" t="s">
        <v>2231</v>
      </c>
    </row>
    <row r="148" spans="1:15" ht="17.25">
      <c r="A148" s="99"/>
      <c r="B148" s="99"/>
      <c r="C148" s="99"/>
      <c r="D148" s="93" t="s">
        <v>1785</v>
      </c>
      <c r="E148" s="77" t="s">
        <v>2029</v>
      </c>
      <c r="F148" s="86">
        <v>1</v>
      </c>
      <c r="G148" s="89">
        <v>0.05</v>
      </c>
      <c r="H148" s="89"/>
      <c r="I148" s="89">
        <v>3</v>
      </c>
      <c r="M148" s="92" t="s">
        <v>2321</v>
      </c>
      <c r="O148" s="84" t="s">
        <v>2231</v>
      </c>
    </row>
    <row r="149" spans="1:15" ht="17.25">
      <c r="A149" s="99"/>
      <c r="B149" s="99"/>
      <c r="C149" s="99"/>
      <c r="D149" s="93" t="s">
        <v>1786</v>
      </c>
      <c r="E149" s="77" t="s">
        <v>1200</v>
      </c>
      <c r="F149" s="86">
        <v>1</v>
      </c>
      <c r="G149" s="89">
        <v>0.05</v>
      </c>
      <c r="H149" s="89"/>
      <c r="I149" s="89">
        <v>3</v>
      </c>
      <c r="M149" s="92" t="s">
        <v>2321</v>
      </c>
      <c r="O149" s="84" t="s">
        <v>2231</v>
      </c>
    </row>
    <row r="150" spans="1:15" ht="17.25">
      <c r="A150" s="99"/>
      <c r="B150" s="99"/>
      <c r="C150" s="99"/>
      <c r="D150" s="93" t="s">
        <v>1787</v>
      </c>
      <c r="E150" s="77" t="s">
        <v>1201</v>
      </c>
      <c r="F150" s="86">
        <v>0</v>
      </c>
      <c r="G150" s="89">
        <v>0.1</v>
      </c>
      <c r="H150" s="89"/>
      <c r="I150" s="89">
        <v>99</v>
      </c>
      <c r="M150" s="92" t="s">
        <v>2321</v>
      </c>
      <c r="O150" s="84" t="s">
        <v>2231</v>
      </c>
    </row>
    <row r="151" spans="1:15" ht="17.25">
      <c r="A151" s="99"/>
      <c r="B151" s="99"/>
      <c r="C151" s="99"/>
      <c r="D151" s="93" t="s">
        <v>1789</v>
      </c>
      <c r="E151" s="77" t="s">
        <v>1203</v>
      </c>
      <c r="F151" s="86">
        <v>0</v>
      </c>
      <c r="G151" s="89">
        <v>0.1</v>
      </c>
      <c r="H151" s="89"/>
      <c r="I151" s="89">
        <v>99</v>
      </c>
      <c r="M151" s="92" t="s">
        <v>2321</v>
      </c>
      <c r="O151" s="84" t="s">
        <v>2231</v>
      </c>
    </row>
    <row r="152" spans="1:15" ht="17.25">
      <c r="A152" s="99"/>
      <c r="B152" s="99"/>
      <c r="C152" s="99"/>
      <c r="D152" s="93" t="s">
        <v>1791</v>
      </c>
      <c r="E152" s="77" t="s">
        <v>1205</v>
      </c>
      <c r="F152" s="86">
        <v>0</v>
      </c>
      <c r="G152" s="89">
        <v>0.1</v>
      </c>
      <c r="H152" s="89"/>
      <c r="I152" s="89">
        <v>99</v>
      </c>
      <c r="M152" s="92" t="s">
        <v>2321</v>
      </c>
      <c r="O152" s="84" t="s">
        <v>2231</v>
      </c>
    </row>
    <row r="153" spans="1:15" ht="17.25">
      <c r="A153" s="99"/>
      <c r="B153" s="99"/>
      <c r="C153" s="99"/>
      <c r="D153" s="93" t="s">
        <v>1792</v>
      </c>
      <c r="E153" s="77" t="s">
        <v>1206</v>
      </c>
      <c r="F153" s="86">
        <v>0</v>
      </c>
      <c r="G153" s="89">
        <v>0.1</v>
      </c>
      <c r="H153" s="89"/>
      <c r="I153" s="89">
        <v>99</v>
      </c>
      <c r="M153" s="92" t="s">
        <v>2321</v>
      </c>
      <c r="O153" s="84" t="s">
        <v>2231</v>
      </c>
    </row>
    <row r="154" spans="1:15" ht="17.25">
      <c r="A154" s="99"/>
      <c r="B154" s="99"/>
      <c r="C154" s="99"/>
      <c r="D154" s="93" t="s">
        <v>1793</v>
      </c>
      <c r="E154" s="77" t="s">
        <v>1207</v>
      </c>
      <c r="F154" s="86">
        <v>1</v>
      </c>
      <c r="G154" s="89">
        <v>0.1</v>
      </c>
      <c r="H154" s="89"/>
      <c r="I154" s="89">
        <v>3</v>
      </c>
      <c r="M154" s="92" t="s">
        <v>2321</v>
      </c>
      <c r="O154" s="84" t="s">
        <v>2231</v>
      </c>
    </row>
    <row r="155" spans="1:15" ht="17.25">
      <c r="A155" s="99"/>
      <c r="B155" s="99"/>
      <c r="C155" s="99"/>
      <c r="D155" s="93" t="s">
        <v>1794</v>
      </c>
      <c r="E155" s="77" t="s">
        <v>1208</v>
      </c>
      <c r="F155" s="86">
        <v>1</v>
      </c>
      <c r="G155" s="89">
        <v>0.1</v>
      </c>
      <c r="H155" s="89"/>
      <c r="I155" s="89">
        <v>3</v>
      </c>
      <c r="M155" s="92" t="s">
        <v>2321</v>
      </c>
      <c r="O155" s="84" t="s">
        <v>2231</v>
      </c>
    </row>
    <row r="156" spans="1:15" ht="17.25">
      <c r="A156" s="99"/>
      <c r="B156" s="99"/>
      <c r="C156" s="99"/>
      <c r="D156" s="93" t="s">
        <v>1795</v>
      </c>
      <c r="E156" s="77" t="s">
        <v>1209</v>
      </c>
      <c r="F156" s="86">
        <v>0</v>
      </c>
      <c r="G156" s="89">
        <v>0.1</v>
      </c>
      <c r="H156" s="89"/>
      <c r="I156" s="89">
        <v>98</v>
      </c>
      <c r="M156" s="92" t="s">
        <v>2321</v>
      </c>
      <c r="O156" s="84" t="s">
        <v>2231</v>
      </c>
    </row>
    <row r="157" spans="1:15" ht="17.25">
      <c r="A157" s="99"/>
      <c r="B157" s="99"/>
      <c r="C157" s="99"/>
      <c r="D157" s="93" t="s">
        <v>1796</v>
      </c>
      <c r="E157" s="77" t="s">
        <v>1210</v>
      </c>
      <c r="F157" s="86">
        <v>0</v>
      </c>
      <c r="G157" s="89">
        <v>0.1</v>
      </c>
      <c r="H157" s="89"/>
      <c r="I157" s="89">
        <v>98</v>
      </c>
      <c r="M157" s="92" t="s">
        <v>2321</v>
      </c>
      <c r="O157" s="84" t="s">
        <v>2231</v>
      </c>
    </row>
    <row r="158" spans="1:15" ht="17.25">
      <c r="A158" s="99"/>
      <c r="B158" s="99"/>
      <c r="C158" s="99"/>
      <c r="D158" s="93" t="s">
        <v>1797</v>
      </c>
      <c r="E158" s="77" t="s">
        <v>1211</v>
      </c>
      <c r="F158" s="86">
        <v>1</v>
      </c>
      <c r="G158" s="89">
        <v>0.05</v>
      </c>
      <c r="H158" s="89"/>
      <c r="I158" s="89">
        <v>0.8</v>
      </c>
      <c r="M158" s="92" t="s">
        <v>2321</v>
      </c>
      <c r="O158" s="84" t="s">
        <v>2231</v>
      </c>
    </row>
    <row r="159" spans="1:15" ht="17.25">
      <c r="A159" s="99"/>
      <c r="B159" s="99"/>
      <c r="C159" s="99"/>
      <c r="D159" s="93" t="s">
        <v>1798</v>
      </c>
      <c r="E159" s="77" t="s">
        <v>1212</v>
      </c>
      <c r="F159" s="86">
        <v>1</v>
      </c>
      <c r="G159" s="89">
        <v>0.05</v>
      </c>
      <c r="H159" s="89"/>
      <c r="I159" s="89">
        <v>0.8</v>
      </c>
      <c r="M159" s="92" t="s">
        <v>2321</v>
      </c>
      <c r="O159" s="84" t="s">
        <v>2231</v>
      </c>
    </row>
    <row r="160" spans="1:15" ht="17.25">
      <c r="A160" s="99"/>
      <c r="B160" s="99"/>
      <c r="C160" s="99"/>
      <c r="D160" s="93" t="s">
        <v>1799</v>
      </c>
      <c r="E160" s="77" t="s">
        <v>1213</v>
      </c>
      <c r="F160" s="86">
        <v>1</v>
      </c>
      <c r="G160" s="89">
        <v>0.1</v>
      </c>
      <c r="H160" s="89"/>
      <c r="I160" s="89">
        <v>1</v>
      </c>
      <c r="M160" s="92" t="s">
        <v>2321</v>
      </c>
      <c r="O160" s="84" t="s">
        <v>2231</v>
      </c>
    </row>
    <row r="161" spans="1:15" ht="17.25">
      <c r="A161" s="99"/>
      <c r="B161" s="99"/>
      <c r="C161" s="99"/>
      <c r="D161" s="93" t="s">
        <v>1800</v>
      </c>
      <c r="E161" s="77" t="s">
        <v>1214</v>
      </c>
      <c r="F161" s="86">
        <v>1</v>
      </c>
      <c r="G161" s="89">
        <v>0.1</v>
      </c>
      <c r="H161" s="89"/>
      <c r="I161" s="89">
        <v>1</v>
      </c>
      <c r="M161" s="92" t="s">
        <v>2321</v>
      </c>
      <c r="O161" s="84" t="s">
        <v>2231</v>
      </c>
    </row>
    <row r="162" spans="1:15" ht="17.25">
      <c r="A162" s="99"/>
      <c r="B162" s="99"/>
      <c r="C162" s="99"/>
      <c r="D162" s="93" t="s">
        <v>1801</v>
      </c>
      <c r="E162" s="77" t="s">
        <v>1215</v>
      </c>
      <c r="F162" s="86">
        <v>0</v>
      </c>
      <c r="G162" s="89">
        <v>0.1</v>
      </c>
      <c r="H162" s="89"/>
      <c r="I162" s="89">
        <v>40</v>
      </c>
      <c r="M162" s="92" t="s">
        <v>2321</v>
      </c>
      <c r="O162" s="84" t="s">
        <v>2231</v>
      </c>
    </row>
    <row r="163" spans="1:15" ht="17.25">
      <c r="A163" s="99"/>
      <c r="B163" s="99"/>
      <c r="C163" s="99"/>
      <c r="D163" s="93" t="s">
        <v>1802</v>
      </c>
      <c r="E163" s="77" t="s">
        <v>1216</v>
      </c>
      <c r="F163" s="86">
        <v>0</v>
      </c>
      <c r="G163" s="89">
        <v>0.1</v>
      </c>
      <c r="H163" s="89"/>
      <c r="I163" s="89">
        <v>40</v>
      </c>
      <c r="M163" s="92" t="s">
        <v>2321</v>
      </c>
      <c r="O163" s="84" t="s">
        <v>2231</v>
      </c>
    </row>
    <row r="164" spans="1:15" ht="17.25">
      <c r="A164" s="99"/>
      <c r="B164" s="99"/>
      <c r="C164" s="99"/>
      <c r="D164" s="93" t="s">
        <v>1803</v>
      </c>
      <c r="E164" s="77" t="s">
        <v>1217</v>
      </c>
      <c r="F164" s="86">
        <v>0</v>
      </c>
      <c r="G164" s="89">
        <v>0.05</v>
      </c>
      <c r="H164" s="89"/>
      <c r="I164" s="89">
        <v>6</v>
      </c>
      <c r="M164" s="92" t="s">
        <v>2321</v>
      </c>
      <c r="O164" s="84" t="s">
        <v>2231</v>
      </c>
    </row>
    <row r="165" spans="1:15" ht="17.25">
      <c r="A165" s="99"/>
      <c r="B165" s="99"/>
      <c r="C165" s="99"/>
      <c r="D165" s="93" t="s">
        <v>1804</v>
      </c>
      <c r="E165" s="77" t="s">
        <v>1218</v>
      </c>
      <c r="F165" s="86">
        <v>0</v>
      </c>
      <c r="G165" s="89">
        <v>0.05</v>
      </c>
      <c r="H165" s="89"/>
      <c r="I165" s="89">
        <v>6</v>
      </c>
      <c r="M165" s="92" t="s">
        <v>2321</v>
      </c>
      <c r="O165" s="84" t="s">
        <v>2231</v>
      </c>
    </row>
    <row r="166" spans="1:15" ht="17.25">
      <c r="A166" s="99"/>
      <c r="B166" s="99"/>
      <c r="C166" s="99"/>
      <c r="D166" s="93" t="s">
        <v>1806</v>
      </c>
      <c r="E166" s="77" t="s">
        <v>2030</v>
      </c>
      <c r="F166" s="86">
        <v>0</v>
      </c>
      <c r="G166" s="89">
        <v>0.1</v>
      </c>
      <c r="H166" s="89"/>
      <c r="I166" s="89">
        <v>97</v>
      </c>
      <c r="M166" s="92" t="s">
        <v>2321</v>
      </c>
      <c r="O166" s="84" t="s">
        <v>2231</v>
      </c>
    </row>
    <row r="167" spans="1:15" ht="17.25">
      <c r="A167" s="99"/>
      <c r="B167" s="99"/>
      <c r="C167" s="99"/>
      <c r="D167" s="93" t="s">
        <v>1808</v>
      </c>
      <c r="E167" s="77" t="s">
        <v>1222</v>
      </c>
      <c r="F167" s="86">
        <v>0</v>
      </c>
      <c r="G167" s="89">
        <v>0.1</v>
      </c>
      <c r="H167" s="89"/>
      <c r="I167" s="89">
        <v>97</v>
      </c>
      <c r="M167" s="92" t="s">
        <v>2321</v>
      </c>
      <c r="O167" s="84" t="s">
        <v>2231</v>
      </c>
    </row>
    <row r="168" spans="1:15" ht="17.25">
      <c r="A168" s="99"/>
      <c r="B168" s="99"/>
      <c r="C168" s="99"/>
      <c r="D168" s="93" t="s">
        <v>1811</v>
      </c>
      <c r="E168" s="77" t="s">
        <v>1225</v>
      </c>
      <c r="F168" s="86">
        <v>0</v>
      </c>
      <c r="G168" s="89">
        <v>0.1</v>
      </c>
      <c r="H168" s="89"/>
      <c r="I168" s="89">
        <v>98.5</v>
      </c>
      <c r="M168" s="92" t="s">
        <v>2321</v>
      </c>
      <c r="O168" s="84" t="s">
        <v>2231</v>
      </c>
    </row>
    <row r="169" spans="1:15" ht="17.25">
      <c r="A169" s="99"/>
      <c r="B169" s="99"/>
      <c r="C169" s="99"/>
      <c r="D169" s="93" t="s">
        <v>1813</v>
      </c>
      <c r="E169" s="77" t="s">
        <v>1227</v>
      </c>
      <c r="F169" s="86">
        <v>0</v>
      </c>
      <c r="G169" s="89">
        <v>0.1</v>
      </c>
      <c r="H169" s="89"/>
      <c r="I169" s="89">
        <v>98.5</v>
      </c>
      <c r="M169" s="92" t="s">
        <v>2321</v>
      </c>
      <c r="O169" s="84" t="s">
        <v>2231</v>
      </c>
    </row>
    <row r="170" spans="1:15" ht="17.25">
      <c r="A170" s="99"/>
      <c r="B170" s="99"/>
      <c r="C170" s="99"/>
      <c r="D170" s="93" t="s">
        <v>1816</v>
      </c>
      <c r="E170" s="77" t="s">
        <v>1230</v>
      </c>
      <c r="F170" s="86">
        <v>1</v>
      </c>
      <c r="G170" s="89">
        <v>0.05</v>
      </c>
      <c r="H170" s="89"/>
      <c r="I170" s="89">
        <v>3</v>
      </c>
      <c r="M170" s="92" t="s">
        <v>2321</v>
      </c>
      <c r="O170" s="84" t="s">
        <v>2231</v>
      </c>
    </row>
    <row r="171" spans="1:15" ht="17.25">
      <c r="A171" s="99"/>
      <c r="B171" s="99"/>
      <c r="C171" s="99"/>
      <c r="D171" s="93" t="s">
        <v>1818</v>
      </c>
      <c r="E171" s="77" t="s">
        <v>1232</v>
      </c>
      <c r="F171" s="86">
        <v>1</v>
      </c>
      <c r="G171" s="89">
        <v>0.05</v>
      </c>
      <c r="H171" s="89"/>
      <c r="I171" s="89">
        <v>3</v>
      </c>
      <c r="M171" s="92" t="s">
        <v>2321</v>
      </c>
      <c r="O171" s="84" t="s">
        <v>2231</v>
      </c>
    </row>
    <row r="172" spans="1:15" ht="17.25">
      <c r="A172" s="99"/>
      <c r="B172" s="99"/>
      <c r="C172" s="99"/>
      <c r="D172" s="93" t="s">
        <v>1821</v>
      </c>
      <c r="E172" s="77" t="s">
        <v>1235</v>
      </c>
      <c r="F172" s="86">
        <v>0</v>
      </c>
      <c r="G172" s="89">
        <v>0.1</v>
      </c>
      <c r="H172" s="89"/>
      <c r="I172" s="89">
        <v>98</v>
      </c>
      <c r="M172" s="92" t="s">
        <v>2321</v>
      </c>
      <c r="O172" s="84" t="s">
        <v>2231</v>
      </c>
    </row>
    <row r="173" spans="1:15" ht="17.25">
      <c r="A173" s="99"/>
      <c r="B173" s="99"/>
      <c r="C173" s="99"/>
      <c r="D173" s="93" t="s">
        <v>1823</v>
      </c>
      <c r="E173" s="77" t="s">
        <v>1237</v>
      </c>
      <c r="F173" s="86">
        <v>0</v>
      </c>
      <c r="G173" s="89">
        <v>0.1</v>
      </c>
      <c r="H173" s="89"/>
      <c r="I173" s="89">
        <v>98</v>
      </c>
      <c r="M173" s="92" t="s">
        <v>2321</v>
      </c>
      <c r="O173" s="84" t="s">
        <v>2231</v>
      </c>
    </row>
    <row r="174" spans="1:15" ht="17.25">
      <c r="A174" s="99"/>
      <c r="B174" s="99"/>
      <c r="C174" s="99"/>
      <c r="D174" s="93" t="s">
        <v>1826</v>
      </c>
      <c r="E174" s="77" t="s">
        <v>1240</v>
      </c>
      <c r="F174" s="86">
        <v>0</v>
      </c>
      <c r="G174" s="89">
        <v>0.1</v>
      </c>
      <c r="H174" s="89"/>
      <c r="I174" s="89">
        <v>98</v>
      </c>
      <c r="M174" s="92" t="s">
        <v>2321</v>
      </c>
      <c r="O174" s="84" t="s">
        <v>2231</v>
      </c>
    </row>
    <row r="175" spans="1:15" ht="17.25">
      <c r="A175" s="99"/>
      <c r="B175" s="99"/>
      <c r="C175" s="99"/>
      <c r="D175" s="93" t="s">
        <v>1828</v>
      </c>
      <c r="E175" s="77" t="s">
        <v>1242</v>
      </c>
      <c r="F175" s="86">
        <v>0</v>
      </c>
      <c r="G175" s="89">
        <v>0.1</v>
      </c>
      <c r="H175" s="89"/>
      <c r="I175" s="89">
        <v>98</v>
      </c>
      <c r="M175" s="92" t="s">
        <v>2321</v>
      </c>
      <c r="O175" s="84" t="s">
        <v>2231</v>
      </c>
    </row>
    <row r="176" spans="1:15" ht="17.25">
      <c r="A176" s="99"/>
      <c r="B176" s="99"/>
      <c r="C176" s="99"/>
      <c r="D176" s="93" t="s">
        <v>1831</v>
      </c>
      <c r="E176" s="77" t="s">
        <v>1245</v>
      </c>
      <c r="F176" s="86">
        <v>1</v>
      </c>
      <c r="G176" s="89">
        <v>0.1</v>
      </c>
      <c r="H176" s="89"/>
      <c r="I176" s="89">
        <v>3</v>
      </c>
      <c r="M176" s="92" t="s">
        <v>2321</v>
      </c>
      <c r="O176" s="84" t="s">
        <v>2231</v>
      </c>
    </row>
    <row r="177" spans="1:15" ht="17.25">
      <c r="A177" s="99"/>
      <c r="B177" s="99"/>
      <c r="C177" s="99"/>
      <c r="D177" s="93" t="s">
        <v>1833</v>
      </c>
      <c r="E177" s="77" t="s">
        <v>1247</v>
      </c>
      <c r="F177" s="86">
        <v>1</v>
      </c>
      <c r="G177" s="89">
        <v>0.1</v>
      </c>
      <c r="H177" s="89"/>
      <c r="I177" s="89">
        <v>3</v>
      </c>
      <c r="M177" s="92" t="s">
        <v>2321</v>
      </c>
      <c r="O177" s="84" t="s">
        <v>2231</v>
      </c>
    </row>
    <row r="178" spans="1:15" ht="17.25">
      <c r="A178" s="99"/>
      <c r="B178" s="99"/>
      <c r="C178" s="99"/>
      <c r="D178" s="93" t="s">
        <v>1836</v>
      </c>
      <c r="E178" s="77" t="s">
        <v>1250</v>
      </c>
      <c r="F178" s="86">
        <v>0</v>
      </c>
      <c r="G178" s="89">
        <v>0.1</v>
      </c>
      <c r="H178" s="89"/>
      <c r="I178" s="89">
        <v>97</v>
      </c>
      <c r="M178" s="92" t="s">
        <v>2321</v>
      </c>
      <c r="O178" s="84" t="s">
        <v>2231</v>
      </c>
    </row>
    <row r="179" spans="1:15" ht="17.25">
      <c r="A179" s="99"/>
      <c r="B179" s="99"/>
      <c r="C179" s="99"/>
      <c r="D179" s="93" t="s">
        <v>1838</v>
      </c>
      <c r="E179" s="77" t="s">
        <v>1252</v>
      </c>
      <c r="F179" s="86">
        <v>0</v>
      </c>
      <c r="G179" s="89">
        <v>0.1</v>
      </c>
      <c r="H179" s="89"/>
      <c r="I179" s="89">
        <v>97</v>
      </c>
      <c r="M179" s="92" t="s">
        <v>2321</v>
      </c>
      <c r="O179" s="84" t="s">
        <v>2231</v>
      </c>
    </row>
    <row r="180" spans="1:15" ht="17.25">
      <c r="A180" s="99"/>
      <c r="B180" s="99"/>
      <c r="C180" s="99"/>
      <c r="D180" s="93" t="s">
        <v>1841</v>
      </c>
      <c r="E180" s="77" t="s">
        <v>1255</v>
      </c>
      <c r="F180" s="86">
        <v>1</v>
      </c>
      <c r="G180" s="89">
        <v>0.05</v>
      </c>
      <c r="H180" s="89"/>
      <c r="I180" s="89">
        <v>1</v>
      </c>
      <c r="M180" s="92" t="s">
        <v>2321</v>
      </c>
      <c r="O180" s="84" t="s">
        <v>2231</v>
      </c>
    </row>
    <row r="181" spans="1:15" ht="17.25">
      <c r="A181" s="99"/>
      <c r="B181" s="99"/>
      <c r="C181" s="99"/>
      <c r="D181" s="93" t="s">
        <v>1843</v>
      </c>
      <c r="E181" s="77" t="s">
        <v>1257</v>
      </c>
      <c r="F181" s="86">
        <v>1</v>
      </c>
      <c r="G181" s="89">
        <v>0.05</v>
      </c>
      <c r="H181" s="89"/>
      <c r="I181" s="89">
        <v>1</v>
      </c>
      <c r="M181" s="92" t="s">
        <v>2321</v>
      </c>
      <c r="O181" s="84" t="s">
        <v>2231</v>
      </c>
    </row>
    <row r="182" spans="1:15" ht="17.25">
      <c r="A182" s="99"/>
      <c r="B182" s="99"/>
      <c r="C182" s="99"/>
      <c r="D182" s="93" t="s">
        <v>1846</v>
      </c>
      <c r="E182" s="77" t="s">
        <v>1260</v>
      </c>
      <c r="F182" s="86">
        <v>1</v>
      </c>
      <c r="G182" s="89">
        <v>0.1</v>
      </c>
      <c r="H182" s="89"/>
      <c r="I182" s="89">
        <v>2</v>
      </c>
      <c r="M182" s="92" t="s">
        <v>2321</v>
      </c>
      <c r="O182" s="84" t="s">
        <v>2231</v>
      </c>
    </row>
    <row r="183" spans="1:15" ht="17.25">
      <c r="A183" s="99"/>
      <c r="B183" s="99"/>
      <c r="C183" s="99"/>
      <c r="D183" s="93" t="s">
        <v>1848</v>
      </c>
      <c r="E183" s="77" t="s">
        <v>1262</v>
      </c>
      <c r="F183" s="86">
        <v>1</v>
      </c>
      <c r="G183" s="89">
        <v>0.1</v>
      </c>
      <c r="H183" s="89"/>
      <c r="I183" s="89">
        <v>2</v>
      </c>
      <c r="M183" s="92" t="s">
        <v>2321</v>
      </c>
      <c r="O183" s="84" t="s">
        <v>2231</v>
      </c>
    </row>
    <row r="184" spans="1:15" ht="17.25">
      <c r="A184" s="99"/>
      <c r="B184" s="99"/>
      <c r="C184" s="99"/>
      <c r="D184" s="93" t="s">
        <v>1851</v>
      </c>
      <c r="E184" s="77" t="s">
        <v>2031</v>
      </c>
      <c r="F184" s="86">
        <v>0</v>
      </c>
      <c r="G184" s="89">
        <v>0.1</v>
      </c>
      <c r="H184" s="89"/>
      <c r="I184" s="89">
        <v>35</v>
      </c>
      <c r="M184" s="92" t="s">
        <v>2321</v>
      </c>
      <c r="O184" s="84" t="s">
        <v>2231</v>
      </c>
    </row>
    <row r="185" spans="1:15" ht="17.25">
      <c r="A185" s="99"/>
      <c r="B185" s="99"/>
      <c r="C185" s="99"/>
      <c r="D185" s="93" t="s">
        <v>1853</v>
      </c>
      <c r="E185" s="77" t="s">
        <v>1267</v>
      </c>
      <c r="F185" s="86">
        <v>0</v>
      </c>
      <c r="G185" s="89">
        <v>0.1</v>
      </c>
      <c r="H185" s="89"/>
      <c r="I185" s="89">
        <v>35</v>
      </c>
      <c r="M185" s="92" t="s">
        <v>2321</v>
      </c>
      <c r="O185" s="84" t="s">
        <v>2231</v>
      </c>
    </row>
    <row r="186" spans="1:15" ht="17.25">
      <c r="A186" s="99"/>
      <c r="B186" s="99"/>
      <c r="C186" s="99"/>
      <c r="D186" s="93" t="s">
        <v>1856</v>
      </c>
      <c r="E186" s="77" t="s">
        <v>1270</v>
      </c>
      <c r="F186" s="86">
        <v>0</v>
      </c>
      <c r="G186" s="89">
        <v>0.05</v>
      </c>
      <c r="H186" s="89"/>
      <c r="I186" s="89">
        <v>5</v>
      </c>
      <c r="M186" s="92" t="s">
        <v>2321</v>
      </c>
      <c r="O186" s="84" t="s">
        <v>2231</v>
      </c>
    </row>
    <row r="187" spans="1:15" ht="17.25">
      <c r="A187" s="99"/>
      <c r="B187" s="99"/>
      <c r="C187" s="99"/>
      <c r="D187" s="93" t="s">
        <v>1858</v>
      </c>
      <c r="E187" s="77" t="s">
        <v>1272</v>
      </c>
      <c r="F187" s="86">
        <v>0</v>
      </c>
      <c r="G187" s="89">
        <v>0.05</v>
      </c>
      <c r="H187" s="89"/>
      <c r="I187" s="89">
        <v>5</v>
      </c>
      <c r="M187" s="92" t="s">
        <v>2321</v>
      </c>
      <c r="O187" s="84" t="s">
        <v>2231</v>
      </c>
    </row>
    <row r="188" spans="1:15" ht="17.25">
      <c r="A188" s="99"/>
      <c r="B188" s="99"/>
      <c r="C188" s="99"/>
      <c r="D188" s="93" t="s">
        <v>1860</v>
      </c>
      <c r="E188" s="77" t="s">
        <v>2032</v>
      </c>
      <c r="F188" s="86">
        <v>0</v>
      </c>
      <c r="G188" s="89">
        <v>0.1</v>
      </c>
      <c r="H188" s="89"/>
      <c r="I188" s="89">
        <v>98</v>
      </c>
      <c r="M188" s="92" t="s">
        <v>2321</v>
      </c>
      <c r="O188" s="84" t="s">
        <v>2231</v>
      </c>
    </row>
    <row r="189" spans="1:15" ht="17.25">
      <c r="A189" s="99"/>
      <c r="B189" s="99"/>
      <c r="C189" s="99"/>
      <c r="D189" s="93" t="s">
        <v>1861</v>
      </c>
      <c r="E189" s="77" t="s">
        <v>1275</v>
      </c>
      <c r="F189" s="86">
        <v>0</v>
      </c>
      <c r="G189" s="89">
        <v>0.1</v>
      </c>
      <c r="H189" s="89"/>
      <c r="I189" s="89">
        <v>98</v>
      </c>
      <c r="M189" s="92" t="s">
        <v>2321</v>
      </c>
      <c r="O189" s="84" t="s">
        <v>2231</v>
      </c>
    </row>
    <row r="190" spans="1:15" ht="17.25">
      <c r="A190" s="99"/>
      <c r="B190" s="99"/>
      <c r="C190" s="99"/>
      <c r="D190" s="93" t="s">
        <v>1862</v>
      </c>
      <c r="E190" s="77" t="s">
        <v>1276</v>
      </c>
      <c r="F190" s="86">
        <v>0</v>
      </c>
      <c r="G190" s="89">
        <v>0.1</v>
      </c>
      <c r="H190" s="89"/>
      <c r="I190" s="89">
        <v>99</v>
      </c>
      <c r="M190" s="92" t="s">
        <v>2321</v>
      </c>
      <c r="O190" s="84" t="s">
        <v>2231</v>
      </c>
    </row>
    <row r="191" spans="1:15" ht="17.25">
      <c r="A191" s="99"/>
      <c r="B191" s="99"/>
      <c r="C191" s="99"/>
      <c r="D191" s="93" t="s">
        <v>1863</v>
      </c>
      <c r="E191" s="77" t="s">
        <v>1277</v>
      </c>
      <c r="F191" s="86">
        <v>0</v>
      </c>
      <c r="G191" s="89">
        <v>0.1</v>
      </c>
      <c r="H191" s="89"/>
      <c r="I191" s="89">
        <v>99</v>
      </c>
      <c r="M191" s="92" t="s">
        <v>2321</v>
      </c>
      <c r="O191" s="84" t="s">
        <v>2231</v>
      </c>
    </row>
    <row r="192" spans="1:15" ht="17.25">
      <c r="A192" s="99"/>
      <c r="B192" s="99"/>
      <c r="C192" s="99"/>
      <c r="D192" s="93" t="s">
        <v>1864</v>
      </c>
      <c r="E192" s="77" t="s">
        <v>1278</v>
      </c>
      <c r="F192" s="86">
        <v>1</v>
      </c>
      <c r="G192" s="89">
        <v>0.05</v>
      </c>
      <c r="H192" s="89"/>
      <c r="I192" s="89">
        <v>3</v>
      </c>
      <c r="M192" s="92" t="s">
        <v>2321</v>
      </c>
      <c r="O192" s="84" t="s">
        <v>2231</v>
      </c>
    </row>
    <row r="193" spans="1:15" ht="17.25">
      <c r="A193" s="99"/>
      <c r="B193" s="99"/>
      <c r="C193" s="99"/>
      <c r="D193" s="93" t="s">
        <v>1865</v>
      </c>
      <c r="E193" s="77" t="s">
        <v>1279</v>
      </c>
      <c r="F193" s="86">
        <v>1</v>
      </c>
      <c r="G193" s="89">
        <v>0.05</v>
      </c>
      <c r="H193" s="89"/>
      <c r="I193" s="89">
        <v>3</v>
      </c>
      <c r="M193" s="92" t="s">
        <v>2321</v>
      </c>
      <c r="O193" s="84" t="s">
        <v>2231</v>
      </c>
    </row>
    <row r="194" spans="1:15" ht="17.25">
      <c r="A194" s="99"/>
      <c r="B194" s="99"/>
      <c r="C194" s="99"/>
      <c r="D194" s="93" t="s">
        <v>1866</v>
      </c>
      <c r="E194" s="77" t="s">
        <v>1280</v>
      </c>
      <c r="F194" s="86">
        <v>0</v>
      </c>
      <c r="G194" s="89">
        <v>0.1</v>
      </c>
      <c r="H194" s="89"/>
      <c r="I194" s="89">
        <v>98</v>
      </c>
      <c r="M194" s="92" t="s">
        <v>2321</v>
      </c>
      <c r="O194" s="84" t="s">
        <v>2231</v>
      </c>
    </row>
    <row r="195" spans="1:15" ht="17.25">
      <c r="A195" s="99"/>
      <c r="B195" s="99"/>
      <c r="C195" s="99"/>
      <c r="D195" s="93" t="s">
        <v>1868</v>
      </c>
      <c r="E195" s="77" t="s">
        <v>1282</v>
      </c>
      <c r="F195" s="86">
        <v>0</v>
      </c>
      <c r="G195" s="89">
        <v>0.1</v>
      </c>
      <c r="H195" s="89"/>
      <c r="I195" s="89">
        <v>98</v>
      </c>
      <c r="M195" s="92" t="s">
        <v>2321</v>
      </c>
      <c r="O195" s="84" t="s">
        <v>2231</v>
      </c>
    </row>
    <row r="196" spans="1:15" ht="17.25">
      <c r="A196" s="99"/>
      <c r="B196" s="99"/>
      <c r="C196" s="99"/>
      <c r="D196" s="93" t="s">
        <v>1870</v>
      </c>
      <c r="E196" s="77" t="s">
        <v>1284</v>
      </c>
      <c r="F196" s="86">
        <v>0</v>
      </c>
      <c r="G196" s="89">
        <v>0.1</v>
      </c>
      <c r="H196" s="89"/>
      <c r="I196" s="89">
        <v>99</v>
      </c>
      <c r="M196" s="92" t="s">
        <v>2321</v>
      </c>
      <c r="O196" s="84" t="s">
        <v>2231</v>
      </c>
    </row>
    <row r="197" spans="1:15" ht="17.25">
      <c r="A197" s="99"/>
      <c r="B197" s="99"/>
      <c r="C197" s="99"/>
      <c r="D197" s="93" t="s">
        <v>1871</v>
      </c>
      <c r="E197" s="77" t="s">
        <v>1285</v>
      </c>
      <c r="F197" s="86">
        <v>0</v>
      </c>
      <c r="G197" s="89">
        <v>0.1</v>
      </c>
      <c r="H197" s="89"/>
      <c r="I197" s="89">
        <v>99</v>
      </c>
      <c r="M197" s="92" t="s">
        <v>2321</v>
      </c>
      <c r="O197" s="84" t="s">
        <v>2231</v>
      </c>
    </row>
    <row r="198" spans="1:15" ht="17.25">
      <c r="A198" s="99"/>
      <c r="B198" s="99"/>
      <c r="C198" s="99"/>
      <c r="D198" s="93" t="s">
        <v>1872</v>
      </c>
      <c r="E198" s="77" t="s">
        <v>1286</v>
      </c>
      <c r="F198" s="86">
        <v>1</v>
      </c>
      <c r="G198" s="89">
        <v>0.1</v>
      </c>
      <c r="H198" s="89"/>
      <c r="I198" s="89">
        <v>3</v>
      </c>
      <c r="M198" s="92" t="s">
        <v>2321</v>
      </c>
      <c r="O198" s="84" t="s">
        <v>2231</v>
      </c>
    </row>
    <row r="199" spans="1:15" ht="17.25">
      <c r="A199" s="99"/>
      <c r="B199" s="99"/>
      <c r="C199" s="99"/>
      <c r="D199" s="93" t="s">
        <v>1873</v>
      </c>
      <c r="E199" s="77" t="s">
        <v>1287</v>
      </c>
      <c r="F199" s="86">
        <v>1</v>
      </c>
      <c r="G199" s="89">
        <v>0.1</v>
      </c>
      <c r="H199" s="89"/>
      <c r="I199" s="89">
        <v>3</v>
      </c>
      <c r="M199" s="92" t="s">
        <v>2321</v>
      </c>
      <c r="O199" s="84" t="s">
        <v>2231</v>
      </c>
    </row>
    <row r="200" spans="1:15" ht="17.25">
      <c r="A200" s="99"/>
      <c r="B200" s="99"/>
      <c r="C200" s="99"/>
      <c r="D200" s="93" t="s">
        <v>1874</v>
      </c>
      <c r="E200" s="77" t="s">
        <v>1288</v>
      </c>
      <c r="F200" s="86">
        <v>0</v>
      </c>
      <c r="G200" s="89">
        <v>0.1</v>
      </c>
      <c r="H200" s="89"/>
      <c r="I200" s="89">
        <v>98</v>
      </c>
      <c r="M200" s="92" t="s">
        <v>2321</v>
      </c>
      <c r="O200" s="84" t="s">
        <v>2231</v>
      </c>
    </row>
    <row r="201" spans="1:15" ht="17.25">
      <c r="A201" s="99"/>
      <c r="B201" s="99"/>
      <c r="C201" s="99"/>
      <c r="D201" s="93" t="s">
        <v>1875</v>
      </c>
      <c r="E201" s="77" t="s">
        <v>1289</v>
      </c>
      <c r="F201" s="86">
        <v>0</v>
      </c>
      <c r="G201" s="89">
        <v>0.1</v>
      </c>
      <c r="H201" s="89"/>
      <c r="I201" s="89">
        <v>98</v>
      </c>
      <c r="M201" s="92" t="s">
        <v>2321</v>
      </c>
      <c r="O201" s="84" t="s">
        <v>2231</v>
      </c>
    </row>
    <row r="202" spans="1:15" ht="17.25">
      <c r="A202" s="99"/>
      <c r="B202" s="99"/>
      <c r="C202" s="99"/>
      <c r="D202" s="93" t="s">
        <v>1876</v>
      </c>
      <c r="E202" s="77" t="s">
        <v>1290</v>
      </c>
      <c r="F202" s="86">
        <v>1</v>
      </c>
      <c r="G202" s="89">
        <v>0.05</v>
      </c>
      <c r="H202" s="89"/>
      <c r="I202" s="89">
        <v>0.8</v>
      </c>
      <c r="M202" s="92" t="s">
        <v>2321</v>
      </c>
      <c r="O202" s="84" t="s">
        <v>2231</v>
      </c>
    </row>
    <row r="203" spans="1:15" ht="17.25">
      <c r="A203" s="99"/>
      <c r="B203" s="99"/>
      <c r="C203" s="99"/>
      <c r="D203" s="93" t="s">
        <v>1877</v>
      </c>
      <c r="E203" s="77" t="s">
        <v>1291</v>
      </c>
      <c r="F203" s="86">
        <v>1</v>
      </c>
      <c r="G203" s="89">
        <v>0.05</v>
      </c>
      <c r="H203" s="89"/>
      <c r="I203" s="89">
        <v>0.8</v>
      </c>
      <c r="M203" s="92" t="s">
        <v>2321</v>
      </c>
      <c r="O203" s="84" t="s">
        <v>2231</v>
      </c>
    </row>
    <row r="204" spans="1:15" ht="17.25">
      <c r="A204" s="99"/>
      <c r="B204" s="99"/>
      <c r="C204" s="99"/>
      <c r="D204" s="93" t="s">
        <v>1878</v>
      </c>
      <c r="E204" s="77" t="s">
        <v>1292</v>
      </c>
      <c r="F204" s="86">
        <v>1</v>
      </c>
      <c r="G204" s="89">
        <v>0.1</v>
      </c>
      <c r="H204" s="89"/>
      <c r="I204" s="89">
        <v>1</v>
      </c>
      <c r="M204" s="92" t="s">
        <v>2321</v>
      </c>
      <c r="O204" s="84" t="s">
        <v>2231</v>
      </c>
    </row>
    <row r="205" spans="1:15" ht="17.25">
      <c r="A205" s="99"/>
      <c r="B205" s="99"/>
      <c r="C205" s="99"/>
      <c r="D205" s="93" t="s">
        <v>1879</v>
      </c>
      <c r="E205" s="77" t="s">
        <v>1293</v>
      </c>
      <c r="F205" s="86">
        <v>1</v>
      </c>
      <c r="G205" s="89">
        <v>0.1</v>
      </c>
      <c r="H205" s="89"/>
      <c r="I205" s="89">
        <v>1</v>
      </c>
      <c r="M205" s="92" t="s">
        <v>2321</v>
      </c>
      <c r="O205" s="84" t="s">
        <v>2231</v>
      </c>
    </row>
    <row r="206" spans="1:15" ht="17.25">
      <c r="A206" s="99"/>
      <c r="B206" s="99"/>
      <c r="C206" s="99"/>
      <c r="D206" s="93" t="s">
        <v>1880</v>
      </c>
      <c r="E206" s="77" t="s">
        <v>1294</v>
      </c>
      <c r="F206" s="86">
        <v>0</v>
      </c>
      <c r="G206" s="89">
        <v>0.05</v>
      </c>
      <c r="H206" s="89"/>
      <c r="I206" s="89">
        <v>40</v>
      </c>
      <c r="M206" s="92" t="s">
        <v>2321</v>
      </c>
      <c r="O206" s="84" t="s">
        <v>2231</v>
      </c>
    </row>
    <row r="207" spans="1:15" ht="17.25">
      <c r="A207" s="99"/>
      <c r="B207" s="99"/>
      <c r="C207" s="99"/>
      <c r="D207" s="93" t="s">
        <v>1881</v>
      </c>
      <c r="E207" s="77" t="s">
        <v>1295</v>
      </c>
      <c r="F207" s="86">
        <v>0</v>
      </c>
      <c r="G207" s="89">
        <v>0.05</v>
      </c>
      <c r="H207" s="89"/>
      <c r="I207" s="89">
        <v>40</v>
      </c>
      <c r="M207" s="92" t="s">
        <v>2321</v>
      </c>
      <c r="O207" s="84" t="s">
        <v>2231</v>
      </c>
    </row>
    <row r="208" spans="1:15" ht="17.25">
      <c r="A208" s="99"/>
      <c r="B208" s="99"/>
      <c r="C208" s="99"/>
      <c r="D208" s="93" t="s">
        <v>1882</v>
      </c>
      <c r="E208" s="77" t="s">
        <v>1296</v>
      </c>
      <c r="F208" s="86">
        <v>0</v>
      </c>
      <c r="G208" s="89">
        <v>0.1</v>
      </c>
      <c r="H208" s="89"/>
      <c r="I208" s="89">
        <v>7</v>
      </c>
      <c r="M208" s="92" t="s">
        <v>2321</v>
      </c>
      <c r="O208" s="84" t="s">
        <v>2231</v>
      </c>
    </row>
    <row r="209" spans="1:15" ht="17.25">
      <c r="A209" s="99"/>
      <c r="B209" s="99"/>
      <c r="C209" s="99"/>
      <c r="D209" s="93" t="s">
        <v>1883</v>
      </c>
      <c r="E209" s="77" t="s">
        <v>1297</v>
      </c>
      <c r="F209" s="86">
        <v>0</v>
      </c>
      <c r="G209" s="89">
        <v>0.1</v>
      </c>
      <c r="H209" s="89"/>
      <c r="I209" s="89">
        <v>7</v>
      </c>
      <c r="M209" s="92" t="s">
        <v>2321</v>
      </c>
      <c r="O209" s="84" t="s">
        <v>2231</v>
      </c>
    </row>
    <row r="210" spans="1:15" ht="17.25">
      <c r="A210" s="99"/>
      <c r="B210" s="99"/>
      <c r="C210" s="99"/>
      <c r="D210" s="93" t="s">
        <v>1884</v>
      </c>
      <c r="E210" s="77" t="s">
        <v>2033</v>
      </c>
      <c r="F210" s="86">
        <v>0</v>
      </c>
      <c r="G210" s="89">
        <v>0.1</v>
      </c>
      <c r="H210" s="89"/>
      <c r="I210" s="89">
        <v>98</v>
      </c>
      <c r="M210" s="92" t="s">
        <v>2321</v>
      </c>
      <c r="O210" s="84" t="s">
        <v>2231</v>
      </c>
    </row>
    <row r="211" spans="1:15" ht="17.25">
      <c r="A211" s="99"/>
      <c r="B211" s="99"/>
      <c r="C211" s="99"/>
      <c r="D211" s="93" t="s">
        <v>1885</v>
      </c>
      <c r="E211" s="77" t="s">
        <v>1299</v>
      </c>
      <c r="F211" s="86">
        <v>0</v>
      </c>
      <c r="G211" s="89">
        <v>0.1</v>
      </c>
      <c r="H211" s="89"/>
      <c r="I211" s="89">
        <v>98</v>
      </c>
      <c r="M211" s="92" t="s">
        <v>2321</v>
      </c>
      <c r="O211" s="84" t="s">
        <v>2231</v>
      </c>
    </row>
    <row r="212" spans="1:15" ht="17.25">
      <c r="A212" s="99"/>
      <c r="B212" s="99"/>
      <c r="C212" s="99"/>
      <c r="D212" s="93" t="s">
        <v>1886</v>
      </c>
      <c r="E212" s="77" t="s">
        <v>1300</v>
      </c>
      <c r="F212" s="86">
        <v>0</v>
      </c>
      <c r="G212" s="89">
        <v>0.1</v>
      </c>
      <c r="H212" s="89"/>
      <c r="I212" s="89">
        <v>99</v>
      </c>
      <c r="M212" s="92" t="s">
        <v>2321</v>
      </c>
      <c r="O212" s="84" t="s">
        <v>2231</v>
      </c>
    </row>
    <row r="213" spans="1:15" ht="17.25">
      <c r="A213" s="99"/>
      <c r="B213" s="99"/>
      <c r="C213" s="99"/>
      <c r="D213" s="93" t="s">
        <v>1887</v>
      </c>
      <c r="E213" s="77" t="s">
        <v>1301</v>
      </c>
      <c r="F213" s="86">
        <v>0</v>
      </c>
      <c r="G213" s="89">
        <v>0.1</v>
      </c>
      <c r="H213" s="89"/>
      <c r="I213" s="89">
        <v>99</v>
      </c>
      <c r="M213" s="92" t="s">
        <v>2321</v>
      </c>
      <c r="O213" s="84" t="s">
        <v>2231</v>
      </c>
    </row>
    <row r="214" spans="1:15" ht="17.25">
      <c r="A214" s="99"/>
      <c r="B214" s="99"/>
      <c r="C214" s="99"/>
      <c r="D214" s="93" t="s">
        <v>1888</v>
      </c>
      <c r="E214" s="77" t="s">
        <v>1302</v>
      </c>
      <c r="F214" s="86">
        <v>1</v>
      </c>
      <c r="G214" s="89">
        <v>0.05</v>
      </c>
      <c r="H214" s="89"/>
      <c r="I214" s="89">
        <v>3</v>
      </c>
      <c r="M214" s="92" t="s">
        <v>2321</v>
      </c>
      <c r="O214" s="84" t="s">
        <v>2231</v>
      </c>
    </row>
    <row r="215" spans="1:15" ht="17.25">
      <c r="A215" s="99"/>
      <c r="B215" s="99"/>
      <c r="C215" s="99"/>
      <c r="D215" s="93" t="s">
        <v>1889</v>
      </c>
      <c r="E215" s="77" t="s">
        <v>1303</v>
      </c>
      <c r="F215" s="86">
        <v>1</v>
      </c>
      <c r="G215" s="89">
        <v>0.05</v>
      </c>
      <c r="H215" s="89"/>
      <c r="I215" s="89">
        <v>3</v>
      </c>
      <c r="M215" s="92" t="s">
        <v>2321</v>
      </c>
      <c r="O215" s="84" t="s">
        <v>2231</v>
      </c>
    </row>
    <row r="216" spans="1:15" ht="17.25">
      <c r="A216" s="99"/>
      <c r="B216" s="99"/>
      <c r="C216" s="99"/>
      <c r="D216" s="93" t="s">
        <v>1890</v>
      </c>
      <c r="E216" s="77" t="s">
        <v>1304</v>
      </c>
      <c r="F216" s="86">
        <v>0</v>
      </c>
      <c r="G216" s="89">
        <v>0.1</v>
      </c>
      <c r="H216" s="89"/>
      <c r="I216" s="89">
        <v>99</v>
      </c>
      <c r="M216" s="92" t="s">
        <v>2321</v>
      </c>
      <c r="O216" s="84" t="s">
        <v>2231</v>
      </c>
    </row>
    <row r="217" spans="1:15" ht="17.25">
      <c r="A217" s="99"/>
      <c r="B217" s="99"/>
      <c r="C217" s="99"/>
      <c r="D217" s="93" t="s">
        <v>1892</v>
      </c>
      <c r="E217" s="77" t="s">
        <v>1306</v>
      </c>
      <c r="F217" s="86">
        <v>0</v>
      </c>
      <c r="G217" s="89">
        <v>0.1</v>
      </c>
      <c r="H217" s="89"/>
      <c r="I217" s="89">
        <v>99</v>
      </c>
      <c r="M217" s="92" t="s">
        <v>2321</v>
      </c>
      <c r="O217" s="84" t="s">
        <v>2231</v>
      </c>
    </row>
    <row r="218" spans="1:15" ht="17.25">
      <c r="A218" s="99"/>
      <c r="B218" s="99"/>
      <c r="C218" s="99"/>
      <c r="D218" s="93" t="s">
        <v>1894</v>
      </c>
      <c r="E218" s="77" t="s">
        <v>1308</v>
      </c>
      <c r="F218" s="86">
        <v>0</v>
      </c>
      <c r="G218" s="89">
        <v>0.05</v>
      </c>
      <c r="H218" s="89"/>
      <c r="I218" s="89">
        <v>99</v>
      </c>
      <c r="M218" s="92" t="s">
        <v>2321</v>
      </c>
      <c r="O218" s="84" t="s">
        <v>2231</v>
      </c>
    </row>
    <row r="219" spans="1:15" ht="17.25">
      <c r="A219" s="99"/>
      <c r="B219" s="99"/>
      <c r="C219" s="99"/>
      <c r="D219" s="93" t="s">
        <v>1895</v>
      </c>
      <c r="E219" s="77" t="s">
        <v>1309</v>
      </c>
      <c r="F219" s="86">
        <v>0</v>
      </c>
      <c r="G219" s="89">
        <v>0.05</v>
      </c>
      <c r="H219" s="89"/>
      <c r="I219" s="89">
        <v>99</v>
      </c>
      <c r="M219" s="92" t="s">
        <v>2321</v>
      </c>
      <c r="O219" s="84" t="s">
        <v>2231</v>
      </c>
    </row>
    <row r="220" spans="1:15" ht="17.25">
      <c r="A220" s="99"/>
      <c r="B220" s="99"/>
      <c r="C220" s="99"/>
      <c r="D220" s="93" t="s">
        <v>1896</v>
      </c>
      <c r="E220" s="77" t="s">
        <v>1310</v>
      </c>
      <c r="F220" s="86">
        <v>1</v>
      </c>
      <c r="G220" s="89">
        <v>0.1</v>
      </c>
      <c r="H220" s="89"/>
      <c r="I220" s="89">
        <v>3</v>
      </c>
      <c r="M220" s="92" t="s">
        <v>2321</v>
      </c>
      <c r="O220" s="84" t="s">
        <v>2231</v>
      </c>
    </row>
    <row r="221" spans="1:15" ht="17.25">
      <c r="A221" s="99"/>
      <c r="B221" s="99"/>
      <c r="C221" s="99"/>
      <c r="D221" s="93" t="s">
        <v>1897</v>
      </c>
      <c r="E221" s="77" t="s">
        <v>1311</v>
      </c>
      <c r="F221" s="86">
        <v>1</v>
      </c>
      <c r="G221" s="89">
        <v>0.1</v>
      </c>
      <c r="H221" s="89"/>
      <c r="I221" s="89">
        <v>3</v>
      </c>
      <c r="M221" s="92" t="s">
        <v>2321</v>
      </c>
      <c r="O221" s="84" t="s">
        <v>2231</v>
      </c>
    </row>
    <row r="222" spans="1:15" ht="17.25">
      <c r="A222" s="99"/>
      <c r="B222" s="99"/>
      <c r="C222" s="99"/>
      <c r="D222" s="93" t="s">
        <v>1898</v>
      </c>
      <c r="E222" s="77" t="s">
        <v>1312</v>
      </c>
      <c r="F222" s="86">
        <v>0</v>
      </c>
      <c r="G222" s="89">
        <v>0.1</v>
      </c>
      <c r="H222" s="89"/>
      <c r="I222" s="89">
        <v>98</v>
      </c>
      <c r="M222" s="92" t="s">
        <v>2321</v>
      </c>
      <c r="O222" s="84" t="s">
        <v>2231</v>
      </c>
    </row>
    <row r="223" spans="1:15" ht="17.25">
      <c r="A223" s="99"/>
      <c r="B223" s="99"/>
      <c r="C223" s="99"/>
      <c r="D223" s="93" t="s">
        <v>1899</v>
      </c>
      <c r="E223" s="77" t="s">
        <v>1313</v>
      </c>
      <c r="F223" s="86">
        <v>0</v>
      </c>
      <c r="G223" s="89">
        <v>0.1</v>
      </c>
      <c r="H223" s="89"/>
      <c r="I223" s="89">
        <v>98</v>
      </c>
      <c r="M223" s="92" t="s">
        <v>2321</v>
      </c>
      <c r="O223" s="84" t="s">
        <v>2231</v>
      </c>
    </row>
    <row r="224" spans="1:15" ht="17.25">
      <c r="A224" s="99"/>
      <c r="B224" s="99"/>
      <c r="C224" s="99"/>
      <c r="D224" s="93" t="s">
        <v>1900</v>
      </c>
      <c r="E224" s="77" t="s">
        <v>1314</v>
      </c>
      <c r="F224" s="86">
        <v>1</v>
      </c>
      <c r="G224" s="89">
        <v>0.05</v>
      </c>
      <c r="H224" s="89"/>
      <c r="I224" s="89">
        <v>0.8</v>
      </c>
      <c r="M224" s="92" t="s">
        <v>2321</v>
      </c>
      <c r="O224" s="84" t="s">
        <v>2231</v>
      </c>
    </row>
    <row r="225" spans="1:15" ht="17.25">
      <c r="A225" s="99"/>
      <c r="B225" s="99"/>
      <c r="C225" s="99"/>
      <c r="D225" s="93" t="s">
        <v>1901</v>
      </c>
      <c r="E225" s="77" t="s">
        <v>1315</v>
      </c>
      <c r="F225" s="86">
        <v>1</v>
      </c>
      <c r="G225" s="89">
        <v>0.05</v>
      </c>
      <c r="H225" s="89"/>
      <c r="I225" s="89">
        <v>0.8</v>
      </c>
      <c r="M225" s="92" t="s">
        <v>2321</v>
      </c>
      <c r="O225" s="84" t="s">
        <v>2231</v>
      </c>
    </row>
    <row r="226" spans="1:15" ht="17.25">
      <c r="A226" s="99"/>
      <c r="B226" s="99"/>
      <c r="C226" s="99"/>
      <c r="D226" s="93" t="s">
        <v>1902</v>
      </c>
      <c r="E226" s="77" t="s">
        <v>1316</v>
      </c>
      <c r="F226" s="86">
        <v>1</v>
      </c>
      <c r="G226" s="89">
        <v>0.2</v>
      </c>
      <c r="H226" s="89"/>
      <c r="I226" s="89">
        <v>1</v>
      </c>
      <c r="M226" s="92" t="s">
        <v>2321</v>
      </c>
      <c r="O226" s="84" t="s">
        <v>2231</v>
      </c>
    </row>
    <row r="227" spans="1:15" ht="17.25">
      <c r="A227" s="99"/>
      <c r="B227" s="99"/>
      <c r="C227" s="99"/>
      <c r="D227" s="93" t="s">
        <v>1903</v>
      </c>
      <c r="E227" s="77" t="s">
        <v>1317</v>
      </c>
      <c r="F227" s="86">
        <v>1</v>
      </c>
      <c r="G227" s="89">
        <v>0.2</v>
      </c>
      <c r="H227" s="89"/>
      <c r="I227" s="89">
        <v>1</v>
      </c>
      <c r="M227" s="92" t="s">
        <v>2321</v>
      </c>
      <c r="O227" s="84" t="s">
        <v>2231</v>
      </c>
    </row>
    <row r="228" spans="1:15" ht="17.25">
      <c r="A228" s="99"/>
      <c r="B228" s="99"/>
      <c r="C228" s="99"/>
      <c r="D228" s="93" t="s">
        <v>1904</v>
      </c>
      <c r="E228" s="77" t="s">
        <v>1318</v>
      </c>
      <c r="F228" s="86">
        <v>0</v>
      </c>
      <c r="G228" s="89">
        <v>0.1</v>
      </c>
      <c r="H228" s="89"/>
      <c r="I228" s="89">
        <v>30</v>
      </c>
      <c r="M228" s="92" t="s">
        <v>2321</v>
      </c>
      <c r="O228" s="84" t="s">
        <v>2231</v>
      </c>
    </row>
    <row r="229" spans="1:15" ht="17.25">
      <c r="A229" s="99"/>
      <c r="B229" s="99"/>
      <c r="C229" s="99"/>
      <c r="D229" s="93" t="s">
        <v>1905</v>
      </c>
      <c r="E229" s="77" t="s">
        <v>1319</v>
      </c>
      <c r="F229" s="86">
        <v>0</v>
      </c>
      <c r="G229" s="89">
        <v>0.1</v>
      </c>
      <c r="H229" s="89"/>
      <c r="I229" s="89">
        <v>30</v>
      </c>
      <c r="M229" s="92" t="s">
        <v>2321</v>
      </c>
      <c r="O229" s="84" t="s">
        <v>2231</v>
      </c>
    </row>
    <row r="230" spans="1:15" ht="17.25">
      <c r="A230" s="99"/>
      <c r="B230" s="99"/>
      <c r="C230" s="99"/>
      <c r="D230" s="93" t="s">
        <v>1906</v>
      </c>
      <c r="E230" s="77" t="s">
        <v>1320</v>
      </c>
      <c r="F230" s="86">
        <v>0</v>
      </c>
      <c r="G230" s="89">
        <v>0.05</v>
      </c>
      <c r="H230" s="89"/>
      <c r="I230" s="89">
        <v>6</v>
      </c>
      <c r="M230" s="92" t="s">
        <v>2321</v>
      </c>
      <c r="O230" s="84" t="s">
        <v>2231</v>
      </c>
    </row>
    <row r="231" spans="1:15" ht="17.25">
      <c r="A231" s="99"/>
      <c r="B231" s="99"/>
      <c r="C231" s="99"/>
      <c r="D231" s="93" t="s">
        <v>1907</v>
      </c>
      <c r="E231" s="77" t="s">
        <v>1321</v>
      </c>
      <c r="F231" s="86">
        <v>0</v>
      </c>
      <c r="G231" s="89">
        <v>0.05</v>
      </c>
      <c r="H231" s="89"/>
      <c r="I231" s="89">
        <v>6</v>
      </c>
      <c r="M231" s="92" t="s">
        <v>2321</v>
      </c>
      <c r="O231" s="84" t="s">
        <v>2231</v>
      </c>
    </row>
    <row r="232" spans="1:15" ht="17.25">
      <c r="A232" s="99"/>
      <c r="B232" s="99"/>
      <c r="C232" s="99"/>
      <c r="D232" s="93" t="s">
        <v>1491</v>
      </c>
      <c r="E232" s="77" t="s">
        <v>2034</v>
      </c>
      <c r="F232" s="86">
        <v>0</v>
      </c>
      <c r="G232" s="89">
        <v>0.1</v>
      </c>
      <c r="H232" s="89"/>
      <c r="I232" s="89">
        <v>98</v>
      </c>
      <c r="M232" s="92" t="s">
        <v>2321</v>
      </c>
      <c r="O232" s="84" t="s">
        <v>2231</v>
      </c>
    </row>
    <row r="233" spans="1:15" ht="17.25">
      <c r="A233" s="99"/>
      <c r="B233" s="99"/>
      <c r="C233" s="99"/>
      <c r="D233" s="93" t="s">
        <v>1492</v>
      </c>
      <c r="E233" s="77" t="s">
        <v>1323</v>
      </c>
      <c r="F233" s="86">
        <v>0</v>
      </c>
      <c r="G233" s="89">
        <v>0.1</v>
      </c>
      <c r="H233" s="89"/>
      <c r="I233" s="89">
        <v>98</v>
      </c>
      <c r="M233" s="92" t="s">
        <v>2321</v>
      </c>
      <c r="O233" s="84" t="s">
        <v>2231</v>
      </c>
    </row>
    <row r="234" spans="1:15" ht="17.25">
      <c r="A234" s="99"/>
      <c r="B234" s="99"/>
      <c r="C234" s="99"/>
      <c r="D234" s="93" t="s">
        <v>1493</v>
      </c>
      <c r="E234" s="77" t="s">
        <v>1324</v>
      </c>
      <c r="F234" s="86">
        <v>0</v>
      </c>
      <c r="G234" s="89">
        <v>0.2</v>
      </c>
      <c r="H234" s="89"/>
      <c r="I234" s="89">
        <v>99</v>
      </c>
      <c r="M234" s="92" t="s">
        <v>2321</v>
      </c>
      <c r="O234" s="84" t="s">
        <v>2231</v>
      </c>
    </row>
    <row r="235" spans="1:15" ht="17.25">
      <c r="A235" s="99"/>
      <c r="B235" s="99"/>
      <c r="C235" s="99"/>
      <c r="D235" s="93" t="s">
        <v>1496</v>
      </c>
      <c r="E235" s="77" t="s">
        <v>1326</v>
      </c>
      <c r="F235" s="86">
        <v>0</v>
      </c>
      <c r="G235" s="89">
        <v>0.2</v>
      </c>
      <c r="H235" s="89"/>
      <c r="I235" s="89">
        <v>99</v>
      </c>
      <c r="M235" s="92" t="s">
        <v>2321</v>
      </c>
      <c r="O235" s="84" t="s">
        <v>2231</v>
      </c>
    </row>
    <row r="236" spans="1:15" ht="17.25">
      <c r="A236" s="99"/>
      <c r="B236" s="99"/>
      <c r="C236" s="99"/>
      <c r="D236" s="93" t="s">
        <v>1908</v>
      </c>
      <c r="E236" s="77" t="s">
        <v>1328</v>
      </c>
      <c r="F236" s="86">
        <v>1</v>
      </c>
      <c r="G236" s="89">
        <v>0.05</v>
      </c>
      <c r="H236" s="89"/>
      <c r="I236" s="89">
        <v>3</v>
      </c>
      <c r="M236" s="92" t="s">
        <v>2321</v>
      </c>
      <c r="O236" s="84" t="s">
        <v>2231</v>
      </c>
    </row>
    <row r="237" spans="1:15" ht="17.25">
      <c r="A237" s="99"/>
      <c r="B237" s="99"/>
      <c r="C237" s="99"/>
      <c r="D237" s="93" t="s">
        <v>1909</v>
      </c>
      <c r="E237" s="77" t="s">
        <v>1329</v>
      </c>
      <c r="F237" s="86">
        <v>1</v>
      </c>
      <c r="G237" s="89">
        <v>0.05</v>
      </c>
      <c r="H237" s="89"/>
      <c r="I237" s="89">
        <v>3</v>
      </c>
      <c r="M237" s="92" t="s">
        <v>2321</v>
      </c>
      <c r="O237" s="84" t="s">
        <v>2231</v>
      </c>
    </row>
    <row r="238" spans="1:15" ht="17.25">
      <c r="A238" s="99"/>
      <c r="B238" s="99"/>
      <c r="C238" s="99"/>
      <c r="D238" s="93" t="s">
        <v>1910</v>
      </c>
      <c r="E238" s="77" t="s">
        <v>1330</v>
      </c>
      <c r="F238" s="86">
        <v>0</v>
      </c>
      <c r="G238" s="89">
        <v>0.1</v>
      </c>
      <c r="H238" s="89"/>
      <c r="I238" s="89">
        <v>99</v>
      </c>
      <c r="M238" s="92" t="s">
        <v>2321</v>
      </c>
      <c r="O238" s="84" t="s">
        <v>2231</v>
      </c>
    </row>
    <row r="239" spans="1:15" ht="17.25">
      <c r="A239" s="99"/>
      <c r="B239" s="99"/>
      <c r="C239" s="99"/>
      <c r="D239" s="93" t="s">
        <v>1912</v>
      </c>
      <c r="E239" s="77" t="s">
        <v>1332</v>
      </c>
      <c r="F239" s="86">
        <v>0</v>
      </c>
      <c r="G239" s="89">
        <v>0.1</v>
      </c>
      <c r="H239" s="89"/>
      <c r="I239" s="89">
        <v>99</v>
      </c>
      <c r="M239" s="92" t="s">
        <v>2321</v>
      </c>
      <c r="O239" s="84" t="s">
        <v>2231</v>
      </c>
    </row>
    <row r="240" spans="1:15" ht="17.25">
      <c r="A240" s="99"/>
      <c r="B240" s="99"/>
      <c r="C240" s="99"/>
      <c r="D240" s="93" t="s">
        <v>1914</v>
      </c>
      <c r="E240" s="77" t="s">
        <v>1334</v>
      </c>
      <c r="F240" s="86">
        <v>0</v>
      </c>
      <c r="G240" s="89">
        <v>0.05</v>
      </c>
      <c r="H240" s="89"/>
      <c r="I240" s="89">
        <v>99</v>
      </c>
      <c r="M240" s="92" t="s">
        <v>2321</v>
      </c>
      <c r="O240" s="84" t="s">
        <v>2231</v>
      </c>
    </row>
    <row r="241" spans="1:15" ht="17.25">
      <c r="A241" s="99"/>
      <c r="B241" s="99"/>
      <c r="C241" s="99"/>
      <c r="D241" s="93" t="s">
        <v>1915</v>
      </c>
      <c r="E241" s="77" t="s">
        <v>1335</v>
      </c>
      <c r="F241" s="86">
        <v>0</v>
      </c>
      <c r="G241" s="89">
        <v>0.05</v>
      </c>
      <c r="H241" s="89"/>
      <c r="I241" s="89">
        <v>99</v>
      </c>
      <c r="M241" s="92" t="s">
        <v>2321</v>
      </c>
      <c r="O241" s="84" t="s">
        <v>2231</v>
      </c>
    </row>
    <row r="242" spans="1:15" ht="17.25">
      <c r="A242" s="99"/>
      <c r="B242" s="99"/>
      <c r="C242" s="99"/>
      <c r="D242" s="93" t="s">
        <v>1916</v>
      </c>
      <c r="E242" s="77" t="s">
        <v>1336</v>
      </c>
      <c r="F242" s="86">
        <v>1</v>
      </c>
      <c r="G242" s="89">
        <v>0.1</v>
      </c>
      <c r="H242" s="89"/>
      <c r="I242" s="89">
        <v>3</v>
      </c>
      <c r="M242" s="92" t="s">
        <v>2321</v>
      </c>
      <c r="O242" s="84" t="s">
        <v>2231</v>
      </c>
    </row>
    <row r="243" spans="1:15" ht="17.25">
      <c r="A243" s="99"/>
      <c r="B243" s="99"/>
      <c r="C243" s="99"/>
      <c r="D243" s="93" t="s">
        <v>1917</v>
      </c>
      <c r="E243" s="77" t="s">
        <v>1337</v>
      </c>
      <c r="F243" s="86">
        <v>1</v>
      </c>
      <c r="G243" s="89">
        <v>0.1</v>
      </c>
      <c r="H243" s="89"/>
      <c r="I243" s="89">
        <v>3</v>
      </c>
      <c r="M243" s="92" t="s">
        <v>2321</v>
      </c>
      <c r="O243" s="84" t="s">
        <v>2231</v>
      </c>
    </row>
    <row r="244" spans="1:15" ht="17.25">
      <c r="A244" s="99"/>
      <c r="B244" s="99"/>
      <c r="C244" s="99"/>
      <c r="D244" s="93" t="s">
        <v>1918</v>
      </c>
      <c r="E244" s="77" t="s">
        <v>1338</v>
      </c>
      <c r="F244" s="86">
        <v>0</v>
      </c>
      <c r="G244" s="89">
        <v>0.1</v>
      </c>
      <c r="H244" s="89"/>
      <c r="I244" s="89">
        <v>98</v>
      </c>
      <c r="M244" s="92" t="s">
        <v>2321</v>
      </c>
      <c r="O244" s="84" t="s">
        <v>2231</v>
      </c>
    </row>
    <row r="245" spans="1:15" ht="17.25">
      <c r="A245" s="99"/>
      <c r="B245" s="99"/>
      <c r="C245" s="99"/>
      <c r="D245" s="93" t="s">
        <v>1919</v>
      </c>
      <c r="E245" s="77" t="s">
        <v>1339</v>
      </c>
      <c r="F245" s="86">
        <v>0</v>
      </c>
      <c r="G245" s="89">
        <v>0.1</v>
      </c>
      <c r="H245" s="89"/>
      <c r="I245" s="89">
        <v>98</v>
      </c>
      <c r="M245" s="92" t="s">
        <v>2321</v>
      </c>
      <c r="O245" s="84" t="s">
        <v>2231</v>
      </c>
    </row>
    <row r="246" spans="1:15" ht="17.25">
      <c r="A246" s="99"/>
      <c r="B246" s="99"/>
      <c r="C246" s="99"/>
      <c r="D246" s="93" t="s">
        <v>1920</v>
      </c>
      <c r="E246" s="77" t="s">
        <v>1340</v>
      </c>
      <c r="F246" s="86">
        <v>1</v>
      </c>
      <c r="G246" s="89">
        <v>0.05</v>
      </c>
      <c r="H246" s="89"/>
      <c r="I246" s="89">
        <v>0.8</v>
      </c>
      <c r="M246" s="92" t="s">
        <v>2321</v>
      </c>
      <c r="O246" s="84" t="s">
        <v>2231</v>
      </c>
    </row>
    <row r="247" spans="1:15" ht="17.25">
      <c r="A247" s="99"/>
      <c r="B247" s="99"/>
      <c r="C247" s="99"/>
      <c r="D247" s="93" t="s">
        <v>1921</v>
      </c>
      <c r="E247" s="77" t="s">
        <v>1341</v>
      </c>
      <c r="F247" s="86">
        <v>1</v>
      </c>
      <c r="G247" s="89">
        <v>0.05</v>
      </c>
      <c r="H247" s="89"/>
      <c r="I247" s="89">
        <v>0.8</v>
      </c>
      <c r="M247" s="92" t="s">
        <v>2321</v>
      </c>
      <c r="O247" s="84" t="s">
        <v>2231</v>
      </c>
    </row>
    <row r="248" spans="1:15" ht="17.25">
      <c r="A248" s="99"/>
      <c r="B248" s="99"/>
      <c r="C248" s="99"/>
      <c r="D248" s="93" t="s">
        <v>1499</v>
      </c>
      <c r="E248" s="77" t="s">
        <v>1342</v>
      </c>
      <c r="F248" s="86">
        <v>1</v>
      </c>
      <c r="G248" s="89">
        <v>0.2</v>
      </c>
      <c r="H248" s="89"/>
      <c r="I248" s="89">
        <v>1</v>
      </c>
      <c r="M248" s="92" t="s">
        <v>2321</v>
      </c>
      <c r="O248" s="84" t="s">
        <v>2231</v>
      </c>
    </row>
    <row r="249" spans="1:15" ht="17.25">
      <c r="A249" s="99"/>
      <c r="B249" s="99"/>
      <c r="C249" s="99"/>
      <c r="D249" s="93" t="s">
        <v>1501</v>
      </c>
      <c r="E249" s="77" t="s">
        <v>1343</v>
      </c>
      <c r="F249" s="86">
        <v>1</v>
      </c>
      <c r="G249" s="89">
        <v>0.2</v>
      </c>
      <c r="H249" s="89"/>
      <c r="I249" s="89">
        <v>1</v>
      </c>
      <c r="M249" s="92" t="s">
        <v>2321</v>
      </c>
      <c r="O249" s="84" t="s">
        <v>2231</v>
      </c>
    </row>
    <row r="250" spans="1:15" ht="17.25">
      <c r="A250" s="99"/>
      <c r="B250" s="99"/>
      <c r="C250" s="99"/>
      <c r="D250" s="93" t="s">
        <v>1505</v>
      </c>
      <c r="E250" s="77" t="s">
        <v>1344</v>
      </c>
      <c r="F250" s="86">
        <v>0</v>
      </c>
      <c r="G250" s="89">
        <v>0.1</v>
      </c>
      <c r="H250" s="89"/>
      <c r="I250" s="89">
        <v>40</v>
      </c>
      <c r="M250" s="92" t="s">
        <v>2321</v>
      </c>
      <c r="O250" s="84" t="s">
        <v>2231</v>
      </c>
    </row>
    <row r="251" spans="1:15" ht="17.25">
      <c r="A251" s="99"/>
      <c r="B251" s="99"/>
      <c r="C251" s="99"/>
      <c r="D251" s="93" t="s">
        <v>1506</v>
      </c>
      <c r="E251" s="77" t="s">
        <v>1345</v>
      </c>
      <c r="F251" s="86">
        <v>0</v>
      </c>
      <c r="G251" s="89">
        <v>0.1</v>
      </c>
      <c r="H251" s="89"/>
      <c r="I251" s="89">
        <v>40</v>
      </c>
      <c r="M251" s="92" t="s">
        <v>2321</v>
      </c>
      <c r="O251" s="84" t="s">
        <v>2231</v>
      </c>
    </row>
    <row r="252" spans="1:15" ht="17.25">
      <c r="A252" s="99"/>
      <c r="B252" s="99"/>
      <c r="C252" s="99"/>
      <c r="D252" s="93" t="s">
        <v>1503</v>
      </c>
      <c r="E252" s="77" t="s">
        <v>1346</v>
      </c>
      <c r="F252" s="86">
        <v>0</v>
      </c>
      <c r="G252" s="89">
        <v>0.05</v>
      </c>
      <c r="H252" s="89"/>
      <c r="I252" s="89">
        <v>6</v>
      </c>
      <c r="M252" s="92" t="s">
        <v>2321</v>
      </c>
      <c r="O252" s="84" t="s">
        <v>2231</v>
      </c>
    </row>
    <row r="253" spans="1:15" ht="17.25">
      <c r="A253" s="99"/>
      <c r="B253" s="99"/>
      <c r="C253" s="99"/>
      <c r="D253" s="93" t="s">
        <v>1504</v>
      </c>
      <c r="E253" s="77" t="s">
        <v>1347</v>
      </c>
      <c r="F253" s="86">
        <v>0</v>
      </c>
      <c r="G253" s="89">
        <v>0.05</v>
      </c>
      <c r="H253" s="89"/>
      <c r="I253" s="89">
        <v>6</v>
      </c>
      <c r="M253" s="92" t="s">
        <v>2321</v>
      </c>
      <c r="O253" s="84" t="s">
        <v>2231</v>
      </c>
    </row>
    <row r="254" spans="1:15" ht="17.25">
      <c r="A254" s="99"/>
      <c r="B254" s="99" t="s">
        <v>2035</v>
      </c>
      <c r="C254" s="99" t="s">
        <v>581</v>
      </c>
      <c r="D254" s="93" t="s">
        <v>302</v>
      </c>
      <c r="E254" s="77" t="s">
        <v>2036</v>
      </c>
      <c r="F254" s="86">
        <v>0</v>
      </c>
      <c r="G254" s="89">
        <v>0.1</v>
      </c>
      <c r="H254" s="89">
        <v>96.5</v>
      </c>
      <c r="I254" s="89">
        <v>97.5</v>
      </c>
      <c r="M254" s="92" t="s">
        <v>2320</v>
      </c>
      <c r="O254" s="84" t="s">
        <v>2231</v>
      </c>
    </row>
    <row r="255" spans="1:15" ht="17.25">
      <c r="A255" s="99"/>
      <c r="B255" s="99"/>
      <c r="C255" s="99"/>
      <c r="D255" s="93" t="s">
        <v>2254</v>
      </c>
      <c r="E255" s="83" t="s">
        <v>2037</v>
      </c>
      <c r="F255" s="87">
        <v>0</v>
      </c>
      <c r="G255" s="89">
        <v>0.1</v>
      </c>
      <c r="H255" s="89">
        <v>99</v>
      </c>
      <c r="I255" s="89">
        <v>99.5</v>
      </c>
      <c r="M255" s="92" t="s">
        <v>2320</v>
      </c>
      <c r="O255" s="84" t="s">
        <v>2230</v>
      </c>
    </row>
    <row r="256" spans="1:15" ht="17.25">
      <c r="A256" s="99"/>
      <c r="B256" s="99"/>
      <c r="C256" s="99"/>
      <c r="D256" s="93" t="s">
        <v>2255</v>
      </c>
      <c r="E256" s="83" t="s">
        <v>2038</v>
      </c>
      <c r="F256" s="87">
        <v>1</v>
      </c>
      <c r="G256" s="89">
        <v>0.1</v>
      </c>
      <c r="H256" s="89">
        <v>0.5</v>
      </c>
      <c r="I256" s="89">
        <v>0.1</v>
      </c>
      <c r="M256" s="92" t="s">
        <v>2320</v>
      </c>
      <c r="O256" s="84" t="s">
        <v>2230</v>
      </c>
    </row>
    <row r="257" spans="1:15" ht="17.25">
      <c r="A257" s="99"/>
      <c r="B257" s="99"/>
      <c r="C257" s="99"/>
      <c r="D257" s="93" t="s">
        <v>2256</v>
      </c>
      <c r="E257" s="83" t="s">
        <v>2039</v>
      </c>
      <c r="F257" s="87">
        <v>1</v>
      </c>
      <c r="G257" s="89">
        <v>0.1</v>
      </c>
      <c r="H257" s="89">
        <v>0.3</v>
      </c>
      <c r="I257" s="89">
        <v>0.1</v>
      </c>
      <c r="M257" s="92" t="s">
        <v>2320</v>
      </c>
      <c r="O257" s="84" t="s">
        <v>2230</v>
      </c>
    </row>
    <row r="258" spans="1:15" ht="17.25">
      <c r="A258" s="99"/>
      <c r="B258" s="99"/>
      <c r="C258" s="99"/>
      <c r="D258" s="93" t="s">
        <v>2257</v>
      </c>
      <c r="E258" s="83" t="s">
        <v>2040</v>
      </c>
      <c r="F258" s="87">
        <v>1</v>
      </c>
      <c r="G258" s="89">
        <v>0.1</v>
      </c>
      <c r="H258" s="89">
        <v>80</v>
      </c>
      <c r="I258" s="89">
        <v>60</v>
      </c>
      <c r="M258" s="92" t="s">
        <v>2320</v>
      </c>
      <c r="O258" s="84" t="s">
        <v>2230</v>
      </c>
    </row>
    <row r="259" spans="1:15" ht="17.25">
      <c r="A259" s="99"/>
      <c r="B259" s="99"/>
      <c r="C259" s="99"/>
      <c r="D259" s="93" t="s">
        <v>315</v>
      </c>
      <c r="E259" s="77" t="s">
        <v>809</v>
      </c>
      <c r="F259" s="86">
        <v>0</v>
      </c>
      <c r="G259" s="89">
        <v>0.1</v>
      </c>
      <c r="H259" s="89">
        <v>96</v>
      </c>
      <c r="I259" s="89">
        <v>98</v>
      </c>
      <c r="M259" s="92" t="s">
        <v>2320</v>
      </c>
      <c r="O259" s="84" t="s">
        <v>2231</v>
      </c>
    </row>
    <row r="260" spans="1:15" ht="17.25">
      <c r="A260" s="99"/>
      <c r="B260" s="99"/>
      <c r="C260" s="99"/>
      <c r="D260" s="93" t="s">
        <v>360</v>
      </c>
      <c r="E260" s="77" t="s">
        <v>854</v>
      </c>
      <c r="F260" s="86">
        <v>0</v>
      </c>
      <c r="G260" s="89">
        <v>0.1</v>
      </c>
      <c r="H260" s="89">
        <v>98</v>
      </c>
      <c r="I260" s="89">
        <v>99</v>
      </c>
      <c r="M260" s="92" t="s">
        <v>2320</v>
      </c>
      <c r="O260" s="84" t="s">
        <v>2231</v>
      </c>
    </row>
    <row r="261" spans="1:15" ht="18.75">
      <c r="A261" s="99"/>
      <c r="B261" s="99"/>
      <c r="C261" s="99"/>
      <c r="D261" s="93" t="s">
        <v>442</v>
      </c>
      <c r="E261" s="77" t="s">
        <v>936</v>
      </c>
      <c r="F261" s="86">
        <v>1</v>
      </c>
      <c r="G261" s="89">
        <v>0.05</v>
      </c>
      <c r="H261" s="90">
        <v>4</v>
      </c>
      <c r="I261" s="89">
        <v>3</v>
      </c>
      <c r="M261" s="92" t="s">
        <v>2320</v>
      </c>
      <c r="O261" s="84" t="s">
        <v>2231</v>
      </c>
    </row>
    <row r="262" spans="1:15" ht="17.25">
      <c r="A262" s="99"/>
      <c r="B262" s="99"/>
      <c r="C262" s="99"/>
      <c r="D262" s="93" t="s">
        <v>430</v>
      </c>
      <c r="E262" s="77" t="s">
        <v>924</v>
      </c>
      <c r="F262" s="86">
        <v>0</v>
      </c>
      <c r="G262" s="89">
        <v>0.1</v>
      </c>
      <c r="H262" s="89">
        <v>95</v>
      </c>
      <c r="I262" s="89">
        <v>98</v>
      </c>
      <c r="M262" s="92" t="s">
        <v>2320</v>
      </c>
      <c r="O262" s="84" t="s">
        <v>2231</v>
      </c>
    </row>
    <row r="263" spans="1:15" ht="17.25">
      <c r="A263" s="99"/>
      <c r="B263" s="99"/>
      <c r="C263" s="99"/>
      <c r="D263" s="93" t="s">
        <v>434</v>
      </c>
      <c r="E263" s="77" t="s">
        <v>928</v>
      </c>
      <c r="F263" s="86">
        <v>0</v>
      </c>
      <c r="G263" s="89">
        <v>0.1</v>
      </c>
      <c r="H263" s="89">
        <v>97</v>
      </c>
      <c r="I263" s="89">
        <v>99</v>
      </c>
      <c r="M263" s="92" t="s">
        <v>2320</v>
      </c>
      <c r="O263" s="84" t="s">
        <v>2231</v>
      </c>
    </row>
    <row r="264" spans="1:15" ht="17.25">
      <c r="A264" s="99"/>
      <c r="B264" s="99"/>
      <c r="C264" s="99"/>
      <c r="D264" s="93" t="s">
        <v>431</v>
      </c>
      <c r="E264" s="77" t="s">
        <v>925</v>
      </c>
      <c r="F264" s="86">
        <v>1</v>
      </c>
      <c r="G264" s="89">
        <v>0.1</v>
      </c>
      <c r="H264" s="89">
        <v>4</v>
      </c>
      <c r="I264" s="89">
        <v>3</v>
      </c>
      <c r="M264" s="92" t="s">
        <v>2320</v>
      </c>
      <c r="O264" s="84" t="s">
        <v>2231</v>
      </c>
    </row>
    <row r="265" spans="1:15" ht="17.25">
      <c r="A265" s="99"/>
      <c r="B265" s="99"/>
      <c r="C265" s="99"/>
      <c r="D265" s="93" t="s">
        <v>421</v>
      </c>
      <c r="E265" s="77" t="s">
        <v>915</v>
      </c>
      <c r="F265" s="86">
        <v>0</v>
      </c>
      <c r="G265" s="89">
        <v>0.1</v>
      </c>
      <c r="H265" s="89">
        <v>96</v>
      </c>
      <c r="I265" s="89">
        <v>98</v>
      </c>
      <c r="M265" s="92" t="s">
        <v>2320</v>
      </c>
      <c r="O265" s="84" t="s">
        <v>2231</v>
      </c>
    </row>
    <row r="266" spans="1:15" ht="17.25">
      <c r="A266" s="99"/>
      <c r="B266" s="99"/>
      <c r="C266" s="99"/>
      <c r="D266" s="93" t="s">
        <v>427</v>
      </c>
      <c r="E266" s="77" t="s">
        <v>921</v>
      </c>
      <c r="F266" s="86">
        <v>1</v>
      </c>
      <c r="G266" s="89">
        <v>0.05</v>
      </c>
      <c r="H266" s="89">
        <v>2</v>
      </c>
      <c r="I266" s="89">
        <v>0.8</v>
      </c>
      <c r="M266" s="92" t="s">
        <v>2320</v>
      </c>
      <c r="O266" s="84" t="s">
        <v>2231</v>
      </c>
    </row>
    <row r="267" spans="1:15" ht="17.25">
      <c r="A267" s="99"/>
      <c r="B267" s="99"/>
      <c r="C267" s="99"/>
      <c r="D267" s="93" t="s">
        <v>332</v>
      </c>
      <c r="E267" s="77" t="s">
        <v>826</v>
      </c>
      <c r="F267" s="86">
        <v>1</v>
      </c>
      <c r="G267" s="89">
        <v>0.1</v>
      </c>
      <c r="H267" s="89">
        <v>2</v>
      </c>
      <c r="I267" s="89">
        <v>1</v>
      </c>
      <c r="M267" s="92" t="s">
        <v>2320</v>
      </c>
      <c r="O267" s="84" t="s">
        <v>2231</v>
      </c>
    </row>
    <row r="268" spans="1:15" ht="17.25">
      <c r="A268" s="99"/>
      <c r="B268" s="99"/>
      <c r="C268" s="99"/>
      <c r="D268" s="93" t="s">
        <v>329</v>
      </c>
      <c r="E268" s="77" t="s">
        <v>2041</v>
      </c>
      <c r="F268" s="86">
        <v>0</v>
      </c>
      <c r="G268" s="89">
        <v>0.1</v>
      </c>
      <c r="H268" s="89">
        <v>30</v>
      </c>
      <c r="I268" s="89">
        <v>40</v>
      </c>
      <c r="M268" s="92" t="s">
        <v>2320</v>
      </c>
      <c r="O268" s="84" t="s">
        <v>2231</v>
      </c>
    </row>
    <row r="269" spans="1:15" ht="17.25">
      <c r="A269" s="99"/>
      <c r="B269" s="99"/>
      <c r="C269" s="99"/>
      <c r="D269" s="93" t="s">
        <v>351</v>
      </c>
      <c r="E269" s="77" t="s">
        <v>2042</v>
      </c>
      <c r="F269" s="86">
        <v>0</v>
      </c>
      <c r="G269" s="89">
        <v>0.1</v>
      </c>
      <c r="H269" s="89">
        <v>5</v>
      </c>
      <c r="I269" s="89">
        <v>6</v>
      </c>
      <c r="M269" s="92" t="s">
        <v>2320</v>
      </c>
      <c r="O269" s="84" t="s">
        <v>2231</v>
      </c>
    </row>
    <row r="270" spans="1:15" ht="17.25">
      <c r="A270" s="99"/>
      <c r="B270" s="99"/>
      <c r="C270" s="99" t="s">
        <v>580</v>
      </c>
      <c r="D270" s="93" t="s">
        <v>283</v>
      </c>
      <c r="E270" s="77" t="s">
        <v>2043</v>
      </c>
      <c r="F270" s="86">
        <v>0</v>
      </c>
      <c r="G270" s="89">
        <v>0.1</v>
      </c>
      <c r="H270" s="89">
        <v>89</v>
      </c>
      <c r="I270" s="89">
        <v>92</v>
      </c>
      <c r="M270" s="92" t="s">
        <v>2320</v>
      </c>
      <c r="O270" s="84" t="s">
        <v>2231</v>
      </c>
    </row>
    <row r="271" spans="1:15" ht="17.25">
      <c r="A271" s="99"/>
      <c r="B271" s="99"/>
      <c r="C271" s="99"/>
      <c r="D271" s="93" t="s">
        <v>2258</v>
      </c>
      <c r="E271" s="83" t="s">
        <v>2044</v>
      </c>
      <c r="F271" s="87">
        <v>0</v>
      </c>
      <c r="G271" s="89">
        <v>0.1</v>
      </c>
      <c r="H271" s="89">
        <v>99</v>
      </c>
      <c r="I271" s="89">
        <v>99.5</v>
      </c>
      <c r="M271" s="92" t="s">
        <v>2320</v>
      </c>
      <c r="O271" s="84" t="s">
        <v>2230</v>
      </c>
    </row>
    <row r="272" spans="1:15" ht="17.25">
      <c r="A272" s="99"/>
      <c r="B272" s="99"/>
      <c r="C272" s="99"/>
      <c r="D272" s="93" t="s">
        <v>2259</v>
      </c>
      <c r="E272" s="83" t="s">
        <v>2045</v>
      </c>
      <c r="F272" s="87">
        <v>1</v>
      </c>
      <c r="G272" s="89">
        <v>0.1</v>
      </c>
      <c r="H272" s="89">
        <v>0.5</v>
      </c>
      <c r="I272" s="89">
        <v>0.1</v>
      </c>
      <c r="M272" s="92" t="s">
        <v>2320</v>
      </c>
      <c r="O272" s="84" t="s">
        <v>2230</v>
      </c>
    </row>
    <row r="273" spans="1:15" ht="17.25">
      <c r="A273" s="99"/>
      <c r="B273" s="99"/>
      <c r="C273" s="99"/>
      <c r="D273" s="93" t="s">
        <v>2260</v>
      </c>
      <c r="E273" s="83" t="s">
        <v>2046</v>
      </c>
      <c r="F273" s="87">
        <v>1</v>
      </c>
      <c r="G273" s="89">
        <v>0.1</v>
      </c>
      <c r="H273" s="89">
        <v>0.3</v>
      </c>
      <c r="I273" s="89">
        <v>0.1</v>
      </c>
      <c r="M273" s="92" t="s">
        <v>2320</v>
      </c>
      <c r="O273" s="84" t="s">
        <v>2230</v>
      </c>
    </row>
    <row r="274" spans="1:15" ht="17.25">
      <c r="A274" s="99"/>
      <c r="B274" s="99"/>
      <c r="C274" s="99"/>
      <c r="D274" s="93" t="s">
        <v>2261</v>
      </c>
      <c r="E274" s="83" t="s">
        <v>2047</v>
      </c>
      <c r="F274" s="87">
        <v>1</v>
      </c>
      <c r="G274" s="89">
        <v>0.1</v>
      </c>
      <c r="H274" s="89">
        <v>80</v>
      </c>
      <c r="I274" s="89">
        <v>60</v>
      </c>
      <c r="M274" s="92" t="s">
        <v>2320</v>
      </c>
      <c r="O274" s="84" t="s">
        <v>2230</v>
      </c>
    </row>
    <row r="275" spans="1:15" ht="17.25">
      <c r="A275" s="99"/>
      <c r="B275" s="99"/>
      <c r="C275" s="99" t="s">
        <v>563</v>
      </c>
      <c r="D275" s="93" t="s">
        <v>304</v>
      </c>
      <c r="E275" s="77" t="s">
        <v>798</v>
      </c>
      <c r="F275" s="86">
        <v>0</v>
      </c>
      <c r="G275" s="89">
        <v>0.1</v>
      </c>
      <c r="H275" s="89">
        <v>96</v>
      </c>
      <c r="I275" s="89">
        <v>99</v>
      </c>
      <c r="M275" s="92" t="s">
        <v>2320</v>
      </c>
      <c r="O275" s="84" t="s">
        <v>2231</v>
      </c>
    </row>
    <row r="276" spans="1:15" ht="17.25">
      <c r="A276" s="99"/>
      <c r="B276" s="99"/>
      <c r="C276" s="99"/>
      <c r="D276" s="93" t="s">
        <v>335</v>
      </c>
      <c r="E276" s="77" t="s">
        <v>2048</v>
      </c>
      <c r="F276" s="86">
        <v>0</v>
      </c>
      <c r="G276" s="89">
        <v>0.1</v>
      </c>
      <c r="H276" s="89">
        <v>96</v>
      </c>
      <c r="I276" s="89">
        <v>99</v>
      </c>
      <c r="M276" s="92" t="s">
        <v>2320</v>
      </c>
      <c r="O276" s="84" t="s">
        <v>2231</v>
      </c>
    </row>
    <row r="277" spans="1:15" ht="17.25">
      <c r="A277" s="99"/>
      <c r="B277" s="99"/>
      <c r="C277" s="99"/>
      <c r="D277" s="93" t="s">
        <v>339</v>
      </c>
      <c r="E277" s="77" t="s">
        <v>833</v>
      </c>
      <c r="F277" s="86">
        <v>0</v>
      </c>
      <c r="G277" s="89">
        <v>0.1</v>
      </c>
      <c r="H277" s="89">
        <v>97</v>
      </c>
      <c r="I277" s="89">
        <v>99</v>
      </c>
      <c r="M277" s="92" t="s">
        <v>2320</v>
      </c>
      <c r="O277" s="84" t="s">
        <v>2231</v>
      </c>
    </row>
    <row r="278" spans="1:15" ht="18.75">
      <c r="A278" s="99"/>
      <c r="B278" s="99"/>
      <c r="C278" s="99"/>
      <c r="D278" s="93" t="s">
        <v>449</v>
      </c>
      <c r="E278" s="77" t="s">
        <v>943</v>
      </c>
      <c r="F278" s="86">
        <v>1</v>
      </c>
      <c r="G278" s="89">
        <v>0.05</v>
      </c>
      <c r="H278" s="90">
        <v>4</v>
      </c>
      <c r="I278" s="89">
        <v>3</v>
      </c>
      <c r="M278" s="92" t="s">
        <v>2320</v>
      </c>
      <c r="O278" s="84" t="s">
        <v>2231</v>
      </c>
    </row>
    <row r="279" spans="1:15" ht="17.25">
      <c r="A279" s="99"/>
      <c r="B279" s="99"/>
      <c r="C279" s="99"/>
      <c r="D279" s="93" t="s">
        <v>316</v>
      </c>
      <c r="E279" s="77" t="s">
        <v>810</v>
      </c>
      <c r="F279" s="86">
        <v>0</v>
      </c>
      <c r="G279" s="89">
        <v>0.1</v>
      </c>
      <c r="H279" s="89">
        <v>95</v>
      </c>
      <c r="I279" s="89">
        <v>98</v>
      </c>
      <c r="M279" s="92" t="s">
        <v>2320</v>
      </c>
      <c r="O279" s="84" t="s">
        <v>2231</v>
      </c>
    </row>
    <row r="280" spans="1:15" ht="17.25">
      <c r="A280" s="99"/>
      <c r="B280" s="99"/>
      <c r="C280" s="99"/>
      <c r="D280" s="93" t="s">
        <v>359</v>
      </c>
      <c r="E280" s="77" t="s">
        <v>853</v>
      </c>
      <c r="F280" s="86">
        <v>0</v>
      </c>
      <c r="G280" s="89">
        <v>0.1</v>
      </c>
      <c r="H280" s="89">
        <v>97</v>
      </c>
      <c r="I280" s="89">
        <v>99</v>
      </c>
      <c r="M280" s="92" t="s">
        <v>2320</v>
      </c>
      <c r="O280" s="84" t="s">
        <v>2231</v>
      </c>
    </row>
    <row r="281" spans="1:15" ht="17.25">
      <c r="A281" s="99"/>
      <c r="B281" s="99"/>
      <c r="C281" s="99"/>
      <c r="D281" s="93" t="s">
        <v>428</v>
      </c>
      <c r="E281" s="77" t="s">
        <v>922</v>
      </c>
      <c r="F281" s="86">
        <v>1</v>
      </c>
      <c r="G281" s="89">
        <v>0.1</v>
      </c>
      <c r="H281" s="89">
        <v>5</v>
      </c>
      <c r="I281" s="89">
        <v>3</v>
      </c>
      <c r="M281" s="92" t="s">
        <v>2320</v>
      </c>
      <c r="O281" s="84" t="s">
        <v>2231</v>
      </c>
    </row>
    <row r="282" spans="1:15" ht="17.25">
      <c r="A282" s="99"/>
      <c r="B282" s="99"/>
      <c r="C282" s="99"/>
      <c r="D282" s="93" t="s">
        <v>142</v>
      </c>
      <c r="E282" s="77" t="s">
        <v>637</v>
      </c>
      <c r="F282" s="86">
        <v>0</v>
      </c>
      <c r="G282" s="89">
        <v>0.1</v>
      </c>
      <c r="H282" s="89">
        <v>96</v>
      </c>
      <c r="I282" s="89">
        <v>98</v>
      </c>
      <c r="M282" s="92" t="s">
        <v>2320</v>
      </c>
      <c r="O282" s="84" t="s">
        <v>2231</v>
      </c>
    </row>
    <row r="283" spans="1:15" ht="17.25">
      <c r="A283" s="99"/>
      <c r="B283" s="99"/>
      <c r="C283" s="99"/>
      <c r="D283" s="93" t="s">
        <v>172</v>
      </c>
      <c r="E283" s="77" t="s">
        <v>667</v>
      </c>
      <c r="F283" s="86">
        <v>1</v>
      </c>
      <c r="G283" s="89">
        <v>0.1</v>
      </c>
      <c r="H283" s="89">
        <v>2</v>
      </c>
      <c r="I283" s="89">
        <v>0.8</v>
      </c>
      <c r="M283" s="92" t="s">
        <v>2320</v>
      </c>
      <c r="O283" s="84" t="s">
        <v>2231</v>
      </c>
    </row>
    <row r="284" spans="1:15" ht="17.25">
      <c r="A284" s="99"/>
      <c r="B284" s="99"/>
      <c r="C284" s="99"/>
      <c r="D284" s="93" t="s">
        <v>323</v>
      </c>
      <c r="E284" s="77" t="s">
        <v>817</v>
      </c>
      <c r="F284" s="86">
        <v>1</v>
      </c>
      <c r="G284" s="89">
        <v>0.1</v>
      </c>
      <c r="H284" s="89">
        <v>3</v>
      </c>
      <c r="I284" s="89">
        <v>1</v>
      </c>
      <c r="M284" s="92" t="s">
        <v>2320</v>
      </c>
      <c r="O284" s="84" t="s">
        <v>2231</v>
      </c>
    </row>
    <row r="285" spans="1:15" ht="17.25">
      <c r="A285" s="99"/>
      <c r="B285" s="99"/>
      <c r="C285" s="99"/>
      <c r="D285" s="93" t="s">
        <v>354</v>
      </c>
      <c r="E285" s="77" t="s">
        <v>848</v>
      </c>
      <c r="F285" s="86">
        <v>0</v>
      </c>
      <c r="G285" s="89">
        <v>0.1</v>
      </c>
      <c r="H285" s="89">
        <v>20</v>
      </c>
      <c r="I285" s="89">
        <v>40</v>
      </c>
      <c r="M285" s="92" t="s">
        <v>2320</v>
      </c>
      <c r="O285" s="84" t="s">
        <v>2231</v>
      </c>
    </row>
    <row r="286" spans="1:15" ht="17.25">
      <c r="A286" s="99"/>
      <c r="B286" s="99"/>
      <c r="C286" s="99"/>
      <c r="D286" s="93" t="s">
        <v>352</v>
      </c>
      <c r="E286" s="77" t="s">
        <v>846</v>
      </c>
      <c r="F286" s="86">
        <v>0</v>
      </c>
      <c r="G286" s="89">
        <v>0.1</v>
      </c>
      <c r="H286" s="89">
        <v>5</v>
      </c>
      <c r="I286" s="89">
        <v>6</v>
      </c>
      <c r="M286" s="92" t="s">
        <v>2320</v>
      </c>
      <c r="O286" s="84" t="s">
        <v>2231</v>
      </c>
    </row>
    <row r="287" spans="1:15" ht="17.25">
      <c r="A287" s="99"/>
      <c r="B287" s="99"/>
      <c r="C287" s="99"/>
      <c r="D287" s="93" t="s">
        <v>2262</v>
      </c>
      <c r="E287" s="77" t="s">
        <v>2049</v>
      </c>
      <c r="F287" s="86">
        <v>1</v>
      </c>
      <c r="G287" s="89">
        <v>0.2</v>
      </c>
      <c r="H287" s="89">
        <v>2</v>
      </c>
      <c r="I287" s="89">
        <v>1</v>
      </c>
      <c r="M287" s="92" t="s">
        <v>2320</v>
      </c>
      <c r="O287" s="84" t="s">
        <v>2231</v>
      </c>
    </row>
    <row r="288" spans="1:15" ht="17.25">
      <c r="A288" s="99"/>
      <c r="B288" s="99"/>
      <c r="C288" s="99" t="s">
        <v>2050</v>
      </c>
      <c r="D288" s="93" t="s">
        <v>1444</v>
      </c>
      <c r="E288" s="77" t="s">
        <v>1092</v>
      </c>
      <c r="F288" s="86">
        <v>0</v>
      </c>
      <c r="G288" s="89">
        <v>0.1</v>
      </c>
      <c r="H288" s="89">
        <v>90</v>
      </c>
      <c r="I288" s="89">
        <v>95</v>
      </c>
      <c r="M288" s="92" t="s">
        <v>2320</v>
      </c>
      <c r="O288" s="84" t="s">
        <v>2231</v>
      </c>
    </row>
    <row r="289" spans="1:15" ht="17.25">
      <c r="A289" s="99"/>
      <c r="B289" s="99"/>
      <c r="C289" s="99"/>
      <c r="D289" s="93" t="s">
        <v>1449</v>
      </c>
      <c r="E289" s="77" t="s">
        <v>1097</v>
      </c>
      <c r="F289" s="86">
        <v>0</v>
      </c>
      <c r="G289" s="89">
        <v>0.1</v>
      </c>
      <c r="H289" s="89">
        <v>92</v>
      </c>
      <c r="I289" s="89">
        <v>96</v>
      </c>
      <c r="M289" s="92" t="s">
        <v>2320</v>
      </c>
      <c r="O289" s="84" t="s">
        <v>2231</v>
      </c>
    </row>
    <row r="290" spans="1:15" ht="18.75">
      <c r="A290" s="99"/>
      <c r="B290" s="99"/>
      <c r="C290" s="99"/>
      <c r="D290" s="93" t="s">
        <v>1705</v>
      </c>
      <c r="E290" s="77" t="s">
        <v>1102</v>
      </c>
      <c r="F290" s="86">
        <v>1</v>
      </c>
      <c r="G290" s="89">
        <v>0.05</v>
      </c>
      <c r="H290" s="90">
        <v>5</v>
      </c>
      <c r="I290" s="89">
        <v>3</v>
      </c>
      <c r="M290" s="92" t="s">
        <v>2320</v>
      </c>
      <c r="O290" s="84" t="s">
        <v>2231</v>
      </c>
    </row>
    <row r="291" spans="1:15" ht="17.25">
      <c r="A291" s="99"/>
      <c r="B291" s="99"/>
      <c r="C291" s="99"/>
      <c r="D291" s="93" t="s">
        <v>1710</v>
      </c>
      <c r="E291" s="77" t="s">
        <v>1107</v>
      </c>
      <c r="F291" s="86">
        <v>0</v>
      </c>
      <c r="G291" s="89">
        <v>0.1</v>
      </c>
      <c r="H291" s="89">
        <v>90</v>
      </c>
      <c r="I291" s="89">
        <v>95</v>
      </c>
      <c r="M291" s="92" t="s">
        <v>2320</v>
      </c>
      <c r="O291" s="84" t="s">
        <v>2231</v>
      </c>
    </row>
    <row r="292" spans="1:15" ht="17.25">
      <c r="A292" s="99"/>
      <c r="B292" s="99"/>
      <c r="C292" s="99"/>
      <c r="D292" s="93" t="s">
        <v>1715</v>
      </c>
      <c r="E292" s="77" t="s">
        <v>1112</v>
      </c>
      <c r="F292" s="86">
        <v>0</v>
      </c>
      <c r="G292" s="89">
        <v>0.1</v>
      </c>
      <c r="H292" s="89">
        <v>97</v>
      </c>
      <c r="I292" s="89">
        <v>99</v>
      </c>
      <c r="M292" s="92" t="s">
        <v>2320</v>
      </c>
      <c r="O292" s="84" t="s">
        <v>2231</v>
      </c>
    </row>
    <row r="293" spans="1:15" ht="17.25">
      <c r="A293" s="99"/>
      <c r="B293" s="99"/>
      <c r="C293" s="99"/>
      <c r="D293" s="93" t="s">
        <v>1720</v>
      </c>
      <c r="E293" s="77" t="s">
        <v>1117</v>
      </c>
      <c r="F293" s="86">
        <v>1</v>
      </c>
      <c r="G293" s="89">
        <v>0.05</v>
      </c>
      <c r="H293" s="89">
        <v>5</v>
      </c>
      <c r="I293" s="89">
        <v>3</v>
      </c>
      <c r="M293" s="92" t="s">
        <v>2320</v>
      </c>
      <c r="O293" s="84" t="s">
        <v>2231</v>
      </c>
    </row>
    <row r="294" spans="1:15" ht="17.25">
      <c r="A294" s="99"/>
      <c r="B294" s="99"/>
      <c r="C294" s="99"/>
      <c r="D294" s="93" t="s">
        <v>1725</v>
      </c>
      <c r="E294" s="77" t="s">
        <v>1122</v>
      </c>
      <c r="F294" s="86">
        <v>0</v>
      </c>
      <c r="G294" s="89">
        <v>0.1</v>
      </c>
      <c r="H294" s="89">
        <v>95</v>
      </c>
      <c r="I294" s="89">
        <v>97</v>
      </c>
      <c r="M294" s="92" t="s">
        <v>2320</v>
      </c>
      <c r="O294" s="84" t="s">
        <v>2231</v>
      </c>
    </row>
    <row r="295" spans="1:15" ht="17.25">
      <c r="A295" s="99"/>
      <c r="B295" s="99"/>
      <c r="C295" s="99"/>
      <c r="D295" s="93" t="s">
        <v>1730</v>
      </c>
      <c r="E295" s="77" t="s">
        <v>1127</v>
      </c>
      <c r="F295" s="86">
        <v>1</v>
      </c>
      <c r="G295" s="89">
        <v>0.05</v>
      </c>
      <c r="H295" s="89">
        <v>2</v>
      </c>
      <c r="I295" s="89">
        <v>0.8</v>
      </c>
      <c r="M295" s="92" t="s">
        <v>2320</v>
      </c>
      <c r="O295" s="84" t="s">
        <v>2231</v>
      </c>
    </row>
    <row r="296" spans="1:15" ht="17.25">
      <c r="A296" s="99"/>
      <c r="B296" s="99"/>
      <c r="C296" s="99"/>
      <c r="D296" s="93" t="s">
        <v>1456</v>
      </c>
      <c r="E296" s="77" t="s">
        <v>1132</v>
      </c>
      <c r="F296" s="86">
        <v>1</v>
      </c>
      <c r="G296" s="89">
        <v>0.1</v>
      </c>
      <c r="H296" s="89">
        <v>3</v>
      </c>
      <c r="I296" s="89">
        <v>1</v>
      </c>
      <c r="M296" s="92" t="s">
        <v>2320</v>
      </c>
      <c r="O296" s="84" t="s">
        <v>2231</v>
      </c>
    </row>
    <row r="297" spans="1:15" ht="17.25">
      <c r="A297" s="99"/>
      <c r="B297" s="99"/>
      <c r="C297" s="99"/>
      <c r="D297" s="93" t="s">
        <v>1468</v>
      </c>
      <c r="E297" s="77" t="s">
        <v>1137</v>
      </c>
      <c r="F297" s="86">
        <v>0</v>
      </c>
      <c r="G297" s="89">
        <v>0.1</v>
      </c>
      <c r="H297" s="89">
        <v>10</v>
      </c>
      <c r="I297" s="89">
        <v>20</v>
      </c>
      <c r="M297" s="92" t="s">
        <v>2320</v>
      </c>
      <c r="O297" s="84" t="s">
        <v>2231</v>
      </c>
    </row>
    <row r="298" spans="1:15" ht="17.25">
      <c r="A298" s="99"/>
      <c r="B298" s="99"/>
      <c r="C298" s="99"/>
      <c r="D298" s="93" t="s">
        <v>1463</v>
      </c>
      <c r="E298" s="77" t="s">
        <v>1142</v>
      </c>
      <c r="F298" s="86">
        <v>0</v>
      </c>
      <c r="G298" s="89">
        <v>0.1</v>
      </c>
      <c r="H298" s="89">
        <v>4</v>
      </c>
      <c r="I298" s="89">
        <v>5</v>
      </c>
      <c r="M298" s="92" t="s">
        <v>2320</v>
      </c>
      <c r="O298" s="84" t="s">
        <v>2231</v>
      </c>
    </row>
    <row r="299" spans="1:15" ht="17.25">
      <c r="A299" s="99"/>
      <c r="B299" s="99"/>
      <c r="C299" s="99"/>
      <c r="D299" s="93" t="s">
        <v>2263</v>
      </c>
      <c r="E299" s="77" t="s">
        <v>2051</v>
      </c>
      <c r="F299" s="86">
        <v>1</v>
      </c>
      <c r="G299" s="89">
        <v>0.05</v>
      </c>
      <c r="H299" s="89">
        <v>0.4</v>
      </c>
      <c r="I299" s="89">
        <v>0.2</v>
      </c>
      <c r="M299" s="92" t="s">
        <v>2320</v>
      </c>
      <c r="O299" s="84" t="s">
        <v>2231</v>
      </c>
    </row>
    <row r="300" spans="1:15" ht="17.25">
      <c r="A300" s="99"/>
      <c r="B300" s="99"/>
      <c r="C300" s="99" t="s">
        <v>561</v>
      </c>
      <c r="D300" s="93" t="s">
        <v>330</v>
      </c>
      <c r="E300" s="77" t="s">
        <v>824</v>
      </c>
      <c r="F300" s="86">
        <v>0</v>
      </c>
      <c r="G300" s="89">
        <v>0.05</v>
      </c>
      <c r="H300" s="89">
        <v>95</v>
      </c>
      <c r="I300" s="89">
        <v>97</v>
      </c>
      <c r="M300" s="92" t="s">
        <v>2320</v>
      </c>
      <c r="O300" s="84" t="s">
        <v>2231</v>
      </c>
    </row>
    <row r="301" spans="1:15" ht="17.25">
      <c r="A301" s="99"/>
      <c r="B301" s="99"/>
      <c r="C301" s="99"/>
      <c r="D301" s="93" t="s">
        <v>331</v>
      </c>
      <c r="E301" s="77" t="s">
        <v>2052</v>
      </c>
      <c r="F301" s="86">
        <v>0</v>
      </c>
      <c r="G301" s="89">
        <v>0.05</v>
      </c>
      <c r="H301" s="89">
        <v>96</v>
      </c>
      <c r="I301" s="89">
        <v>98</v>
      </c>
      <c r="M301" s="92" t="s">
        <v>2320</v>
      </c>
      <c r="O301" s="84" t="s">
        <v>2231</v>
      </c>
    </row>
    <row r="302" spans="1:15" ht="18.75">
      <c r="A302" s="99"/>
      <c r="B302" s="99"/>
      <c r="C302" s="99"/>
      <c r="D302" s="93" t="s">
        <v>111</v>
      </c>
      <c r="E302" s="77" t="s">
        <v>606</v>
      </c>
      <c r="F302" s="86">
        <v>1</v>
      </c>
      <c r="G302" s="89">
        <v>0.05</v>
      </c>
      <c r="H302" s="90">
        <v>5</v>
      </c>
      <c r="I302" s="89">
        <v>3</v>
      </c>
      <c r="M302" s="92" t="s">
        <v>2320</v>
      </c>
      <c r="O302" s="84" t="s">
        <v>2231</v>
      </c>
    </row>
    <row r="303" spans="1:15" ht="17.25">
      <c r="A303" s="99"/>
      <c r="B303" s="99"/>
      <c r="C303" s="99"/>
      <c r="D303" s="93" t="s">
        <v>358</v>
      </c>
      <c r="E303" s="77" t="s">
        <v>852</v>
      </c>
      <c r="F303" s="86">
        <v>0</v>
      </c>
      <c r="G303" s="89">
        <v>0.05</v>
      </c>
      <c r="H303" s="89">
        <v>95</v>
      </c>
      <c r="I303" s="89">
        <v>98</v>
      </c>
      <c r="M303" s="92" t="s">
        <v>2320</v>
      </c>
      <c r="O303" s="84" t="s">
        <v>2231</v>
      </c>
    </row>
    <row r="304" spans="1:15" ht="17.25">
      <c r="A304" s="99"/>
      <c r="B304" s="99"/>
      <c r="C304" s="99"/>
      <c r="D304" s="93" t="s">
        <v>317</v>
      </c>
      <c r="E304" s="77" t="s">
        <v>811</v>
      </c>
      <c r="F304" s="86">
        <v>0</v>
      </c>
      <c r="G304" s="89">
        <v>0.05</v>
      </c>
      <c r="H304" s="89">
        <v>97</v>
      </c>
      <c r="I304" s="89">
        <v>99</v>
      </c>
      <c r="M304" s="92" t="s">
        <v>2320</v>
      </c>
      <c r="O304" s="84" t="s">
        <v>2231</v>
      </c>
    </row>
    <row r="305" spans="1:15" ht="17.25">
      <c r="A305" s="99"/>
      <c r="B305" s="99"/>
      <c r="C305" s="99"/>
      <c r="D305" s="93" t="s">
        <v>129</v>
      </c>
      <c r="E305" s="77" t="s">
        <v>624</v>
      </c>
      <c r="F305" s="86">
        <v>1</v>
      </c>
      <c r="G305" s="89">
        <v>0.05</v>
      </c>
      <c r="H305" s="89">
        <v>5</v>
      </c>
      <c r="I305" s="89">
        <v>3</v>
      </c>
      <c r="M305" s="92" t="s">
        <v>2320</v>
      </c>
      <c r="O305" s="84" t="s">
        <v>2231</v>
      </c>
    </row>
    <row r="306" spans="1:15" ht="17.25">
      <c r="A306" s="99"/>
      <c r="B306" s="99"/>
      <c r="C306" s="99"/>
      <c r="D306" s="93" t="s">
        <v>126</v>
      </c>
      <c r="E306" s="77" t="s">
        <v>2053</v>
      </c>
      <c r="F306" s="86">
        <v>0</v>
      </c>
      <c r="G306" s="89">
        <v>0.05</v>
      </c>
      <c r="H306" s="89">
        <v>87</v>
      </c>
      <c r="I306" s="89">
        <v>99</v>
      </c>
      <c r="M306" s="92" t="s">
        <v>2320</v>
      </c>
      <c r="O306" s="84" t="s">
        <v>2231</v>
      </c>
    </row>
    <row r="307" spans="1:15" ht="17.25">
      <c r="A307" s="99"/>
      <c r="B307" s="99"/>
      <c r="C307" s="99"/>
      <c r="D307" s="93" t="s">
        <v>115</v>
      </c>
      <c r="E307" s="77" t="s">
        <v>610</v>
      </c>
      <c r="F307" s="86">
        <v>1</v>
      </c>
      <c r="G307" s="89">
        <v>0.05</v>
      </c>
      <c r="H307" s="89">
        <v>2</v>
      </c>
      <c r="I307" s="89">
        <v>0.8</v>
      </c>
      <c r="M307" s="92" t="s">
        <v>2320</v>
      </c>
      <c r="O307" s="84" t="s">
        <v>2231</v>
      </c>
    </row>
    <row r="308" spans="1:15" ht="17.25">
      <c r="A308" s="99"/>
      <c r="B308" s="99"/>
      <c r="C308" s="99"/>
      <c r="D308" s="93" t="s">
        <v>353</v>
      </c>
      <c r="E308" s="77" t="s">
        <v>847</v>
      </c>
      <c r="F308" s="86">
        <v>1</v>
      </c>
      <c r="G308" s="89">
        <v>0.05</v>
      </c>
      <c r="H308" s="89">
        <v>3</v>
      </c>
      <c r="I308" s="89">
        <v>1</v>
      </c>
      <c r="M308" s="92" t="s">
        <v>2320</v>
      </c>
      <c r="O308" s="84" t="s">
        <v>2231</v>
      </c>
    </row>
    <row r="309" spans="1:15" ht="17.25">
      <c r="A309" s="99"/>
      <c r="B309" s="99"/>
      <c r="C309" s="99"/>
      <c r="D309" s="93" t="s">
        <v>340</v>
      </c>
      <c r="E309" s="77" t="s">
        <v>834</v>
      </c>
      <c r="F309" s="86">
        <v>0</v>
      </c>
      <c r="G309" s="89">
        <v>0.05</v>
      </c>
      <c r="H309" s="89">
        <v>25</v>
      </c>
      <c r="I309" s="89">
        <v>35</v>
      </c>
      <c r="M309" s="92" t="s">
        <v>2320</v>
      </c>
      <c r="O309" s="84" t="s">
        <v>2231</v>
      </c>
    </row>
    <row r="310" spans="1:15" ht="17.25">
      <c r="A310" s="99"/>
      <c r="B310" s="99"/>
      <c r="C310" s="99"/>
      <c r="D310" s="93" t="s">
        <v>121</v>
      </c>
      <c r="E310" s="77" t="s">
        <v>2054</v>
      </c>
      <c r="F310" s="86">
        <v>0</v>
      </c>
      <c r="G310" s="89">
        <v>0.05</v>
      </c>
      <c r="H310" s="89">
        <v>4</v>
      </c>
      <c r="I310" s="89">
        <v>5</v>
      </c>
      <c r="M310" s="92" t="s">
        <v>2320</v>
      </c>
      <c r="O310" s="84" t="s">
        <v>2231</v>
      </c>
    </row>
    <row r="311" spans="1:15" ht="17.25">
      <c r="A311" s="99"/>
      <c r="B311" s="99"/>
      <c r="C311" s="99" t="s">
        <v>573</v>
      </c>
      <c r="D311" s="93" t="s">
        <v>282</v>
      </c>
      <c r="E311" s="77" t="s">
        <v>2055</v>
      </c>
      <c r="F311" s="86">
        <v>0</v>
      </c>
      <c r="G311" s="89">
        <v>0.1</v>
      </c>
      <c r="H311" s="89">
        <v>96</v>
      </c>
      <c r="I311" s="89">
        <v>98</v>
      </c>
      <c r="M311" s="92" t="s">
        <v>2320</v>
      </c>
      <c r="O311" s="84" t="s">
        <v>2231</v>
      </c>
    </row>
    <row r="312" spans="1:15" ht="17.25">
      <c r="A312" s="99"/>
      <c r="B312" s="99"/>
      <c r="C312" s="99"/>
      <c r="D312" s="93" t="s">
        <v>2264</v>
      </c>
      <c r="E312" s="85" t="s">
        <v>2056</v>
      </c>
      <c r="F312" s="87">
        <v>0</v>
      </c>
      <c r="G312" s="89">
        <v>0.1</v>
      </c>
      <c r="H312" s="89">
        <v>99</v>
      </c>
      <c r="I312" s="89">
        <v>99.5</v>
      </c>
      <c r="M312" s="92" t="s">
        <v>2320</v>
      </c>
      <c r="O312" s="84" t="s">
        <v>2230</v>
      </c>
    </row>
    <row r="313" spans="1:15" ht="17.25">
      <c r="A313" s="99"/>
      <c r="B313" s="99"/>
      <c r="C313" s="99"/>
      <c r="D313" s="93" t="s">
        <v>2265</v>
      </c>
      <c r="E313" s="85" t="s">
        <v>2057</v>
      </c>
      <c r="F313" s="87">
        <v>1</v>
      </c>
      <c r="G313" s="89">
        <v>0.1</v>
      </c>
      <c r="H313" s="89">
        <v>0.5</v>
      </c>
      <c r="I313" s="89">
        <v>0.1</v>
      </c>
      <c r="M313" s="92" t="s">
        <v>2320</v>
      </c>
      <c r="O313" s="84" t="s">
        <v>2230</v>
      </c>
    </row>
    <row r="314" spans="1:15" ht="17.25">
      <c r="A314" s="99"/>
      <c r="B314" s="99"/>
      <c r="C314" s="99"/>
      <c r="D314" s="93" t="s">
        <v>2266</v>
      </c>
      <c r="E314" s="83" t="s">
        <v>2058</v>
      </c>
      <c r="F314" s="87">
        <v>1</v>
      </c>
      <c r="G314" s="89">
        <v>0.1</v>
      </c>
      <c r="H314" s="89">
        <v>0.3</v>
      </c>
      <c r="I314" s="89">
        <v>0.1</v>
      </c>
      <c r="M314" s="92" t="s">
        <v>2320</v>
      </c>
      <c r="O314" s="84" t="s">
        <v>2230</v>
      </c>
    </row>
    <row r="315" spans="1:15" ht="17.25">
      <c r="A315" s="99"/>
      <c r="B315" s="99"/>
      <c r="C315" s="99"/>
      <c r="D315" s="93" t="s">
        <v>2267</v>
      </c>
      <c r="E315" s="83" t="s">
        <v>2059</v>
      </c>
      <c r="F315" s="87">
        <v>1</v>
      </c>
      <c r="G315" s="89">
        <v>0.1</v>
      </c>
      <c r="H315" s="89">
        <v>80</v>
      </c>
      <c r="I315" s="89">
        <v>60</v>
      </c>
      <c r="M315" s="92" t="s">
        <v>2320</v>
      </c>
      <c r="O315" s="84" t="s">
        <v>2230</v>
      </c>
    </row>
    <row r="316" spans="1:15" ht="17.25">
      <c r="A316" s="99"/>
      <c r="B316" s="99"/>
      <c r="C316" s="99"/>
      <c r="D316" s="93" t="s">
        <v>225</v>
      </c>
      <c r="E316" s="83" t="s">
        <v>2060</v>
      </c>
      <c r="F316" s="86">
        <v>0</v>
      </c>
      <c r="G316" s="89">
        <v>0.1</v>
      </c>
      <c r="H316" s="89">
        <v>96</v>
      </c>
      <c r="I316" s="89">
        <v>98</v>
      </c>
      <c r="M316" s="92" t="s">
        <v>2320</v>
      </c>
      <c r="O316" s="84" t="s">
        <v>2231</v>
      </c>
    </row>
    <row r="317" spans="1:15" ht="17.25">
      <c r="A317" s="99"/>
      <c r="B317" s="99"/>
      <c r="C317" s="99"/>
      <c r="D317" s="93" t="s">
        <v>216</v>
      </c>
      <c r="E317" s="83" t="s">
        <v>2061</v>
      </c>
      <c r="F317" s="86">
        <v>0</v>
      </c>
      <c r="G317" s="89">
        <v>0.1</v>
      </c>
      <c r="H317" s="89">
        <v>98</v>
      </c>
      <c r="I317" s="89">
        <v>99</v>
      </c>
      <c r="M317" s="92" t="s">
        <v>2320</v>
      </c>
      <c r="O317" s="84" t="s">
        <v>2231</v>
      </c>
    </row>
    <row r="318" spans="1:15" ht="18.75">
      <c r="A318" s="99"/>
      <c r="B318" s="99"/>
      <c r="C318" s="99"/>
      <c r="D318" s="93" t="s">
        <v>229</v>
      </c>
      <c r="E318" s="77" t="s">
        <v>2062</v>
      </c>
      <c r="F318" s="86">
        <v>1</v>
      </c>
      <c r="G318" s="89">
        <v>0.1</v>
      </c>
      <c r="H318" s="90">
        <v>4</v>
      </c>
      <c r="I318" s="89">
        <v>3</v>
      </c>
      <c r="M318" s="92" t="s">
        <v>2320</v>
      </c>
      <c r="O318" s="84" t="s">
        <v>2231</v>
      </c>
    </row>
    <row r="319" spans="1:15" ht="17.25">
      <c r="A319" s="99"/>
      <c r="B319" s="99"/>
      <c r="C319" s="99"/>
      <c r="D319" s="93" t="s">
        <v>242</v>
      </c>
      <c r="E319" s="77" t="s">
        <v>2063</v>
      </c>
      <c r="F319" s="86">
        <v>0</v>
      </c>
      <c r="G319" s="89">
        <v>0.1</v>
      </c>
      <c r="H319" s="89">
        <v>97</v>
      </c>
      <c r="I319" s="89">
        <v>99</v>
      </c>
      <c r="M319" s="92" t="s">
        <v>2320</v>
      </c>
      <c r="O319" s="84" t="s">
        <v>2231</v>
      </c>
    </row>
    <row r="320" spans="1:15" ht="17.25">
      <c r="A320" s="99"/>
      <c r="B320" s="99"/>
      <c r="C320" s="99"/>
      <c r="D320" s="93" t="s">
        <v>202</v>
      </c>
      <c r="E320" s="83" t="s">
        <v>2064</v>
      </c>
      <c r="F320" s="86">
        <v>0</v>
      </c>
      <c r="G320" s="89">
        <v>0.1</v>
      </c>
      <c r="H320" s="89">
        <v>97</v>
      </c>
      <c r="I320" s="89">
        <v>99</v>
      </c>
      <c r="M320" s="92" t="s">
        <v>2320</v>
      </c>
      <c r="O320" s="84" t="s">
        <v>2231</v>
      </c>
    </row>
    <row r="321" spans="1:15" ht="17.25">
      <c r="A321" s="99"/>
      <c r="B321" s="99"/>
      <c r="C321" s="99"/>
      <c r="D321" s="93" t="s">
        <v>204</v>
      </c>
      <c r="E321" s="83" t="s">
        <v>698</v>
      </c>
      <c r="F321" s="86">
        <v>1</v>
      </c>
      <c r="G321" s="89">
        <v>0.1</v>
      </c>
      <c r="H321" s="89">
        <v>4</v>
      </c>
      <c r="I321" s="89">
        <v>3</v>
      </c>
      <c r="M321" s="92" t="s">
        <v>2320</v>
      </c>
      <c r="O321" s="84" t="s">
        <v>2231</v>
      </c>
    </row>
    <row r="322" spans="1:15" ht="17.25">
      <c r="A322" s="99"/>
      <c r="B322" s="99"/>
      <c r="C322" s="99"/>
      <c r="D322" s="93" t="s">
        <v>210</v>
      </c>
      <c r="E322" s="77" t="s">
        <v>2065</v>
      </c>
      <c r="F322" s="86">
        <v>0</v>
      </c>
      <c r="G322" s="89">
        <v>0.1</v>
      </c>
      <c r="H322" s="89">
        <v>96</v>
      </c>
      <c r="I322" s="89">
        <v>98</v>
      </c>
      <c r="M322" s="92" t="s">
        <v>2320</v>
      </c>
      <c r="O322" s="84" t="s">
        <v>2231</v>
      </c>
    </row>
    <row r="323" spans="1:15" ht="17.25">
      <c r="A323" s="99"/>
      <c r="B323" s="99"/>
      <c r="C323" s="99"/>
      <c r="D323" s="93" t="s">
        <v>227</v>
      </c>
      <c r="E323" s="77" t="s">
        <v>2066</v>
      </c>
      <c r="F323" s="86">
        <v>1</v>
      </c>
      <c r="G323" s="89">
        <v>0.1</v>
      </c>
      <c r="H323" s="89">
        <v>2</v>
      </c>
      <c r="I323" s="89">
        <v>0.8</v>
      </c>
      <c r="M323" s="92" t="s">
        <v>2320</v>
      </c>
      <c r="O323" s="84" t="s">
        <v>2231</v>
      </c>
    </row>
    <row r="324" spans="1:15" ht="17.25">
      <c r="A324" s="99"/>
      <c r="B324" s="99"/>
      <c r="C324" s="99"/>
      <c r="D324" s="93" t="s">
        <v>220</v>
      </c>
      <c r="E324" s="83" t="s">
        <v>2067</v>
      </c>
      <c r="F324" s="86">
        <v>1</v>
      </c>
      <c r="G324" s="89">
        <v>0.1</v>
      </c>
      <c r="H324" s="89">
        <v>2</v>
      </c>
      <c r="I324" s="89">
        <v>1</v>
      </c>
      <c r="M324" s="92" t="s">
        <v>2320</v>
      </c>
      <c r="O324" s="84" t="s">
        <v>2231</v>
      </c>
    </row>
    <row r="325" spans="1:15" ht="17.25">
      <c r="A325" s="99"/>
      <c r="B325" s="99"/>
      <c r="C325" s="99"/>
      <c r="D325" s="93" t="s">
        <v>222</v>
      </c>
      <c r="E325" s="77" t="s">
        <v>2068</v>
      </c>
      <c r="F325" s="86">
        <v>0</v>
      </c>
      <c r="G325" s="89">
        <v>0.1</v>
      </c>
      <c r="H325" s="89">
        <v>20</v>
      </c>
      <c r="I325" s="89">
        <v>30</v>
      </c>
      <c r="M325" s="92" t="s">
        <v>2320</v>
      </c>
      <c r="O325" s="84" t="s">
        <v>2231</v>
      </c>
    </row>
    <row r="326" spans="1:15" ht="17.25">
      <c r="A326" s="99"/>
      <c r="B326" s="99"/>
      <c r="C326" s="99"/>
      <c r="D326" s="93" t="s">
        <v>207</v>
      </c>
      <c r="E326" s="77" t="s">
        <v>2069</v>
      </c>
      <c r="F326" s="86">
        <v>0</v>
      </c>
      <c r="G326" s="89">
        <v>0.1</v>
      </c>
      <c r="H326" s="89">
        <v>4</v>
      </c>
      <c r="I326" s="89">
        <v>6</v>
      </c>
      <c r="M326" s="92" t="s">
        <v>2320</v>
      </c>
      <c r="O326" s="84" t="s">
        <v>2231</v>
      </c>
    </row>
    <row r="327" spans="1:15" ht="17.25">
      <c r="A327" s="99"/>
      <c r="B327" s="99"/>
      <c r="C327" s="99"/>
      <c r="D327" s="93" t="s">
        <v>296</v>
      </c>
      <c r="E327" s="77" t="s">
        <v>2070</v>
      </c>
      <c r="F327" s="86">
        <v>1</v>
      </c>
      <c r="G327" s="89">
        <v>0.1</v>
      </c>
      <c r="H327" s="89">
        <v>2</v>
      </c>
      <c r="I327" s="89">
        <v>1</v>
      </c>
      <c r="M327" s="92" t="s">
        <v>2320</v>
      </c>
      <c r="O327" s="84" t="s">
        <v>2231</v>
      </c>
    </row>
    <row r="328" spans="1:15" ht="17.25">
      <c r="A328" s="99"/>
      <c r="B328" s="99"/>
      <c r="C328" s="99" t="s">
        <v>574</v>
      </c>
      <c r="D328" s="93" t="s">
        <v>290</v>
      </c>
      <c r="E328" s="77" t="s">
        <v>2071</v>
      </c>
      <c r="F328" s="86">
        <v>0</v>
      </c>
      <c r="G328" s="89">
        <v>0.1</v>
      </c>
      <c r="H328" s="89">
        <v>96</v>
      </c>
      <c r="I328" s="89">
        <v>97.5</v>
      </c>
      <c r="M328" s="92" t="s">
        <v>2320</v>
      </c>
      <c r="O328" s="84" t="s">
        <v>2231</v>
      </c>
    </row>
    <row r="329" spans="1:15" ht="17.25">
      <c r="A329" s="99"/>
      <c r="B329" s="99"/>
      <c r="C329" s="99"/>
      <c r="D329" s="93" t="s">
        <v>2268</v>
      </c>
      <c r="E329" s="83" t="s">
        <v>2072</v>
      </c>
      <c r="F329" s="87">
        <v>0</v>
      </c>
      <c r="G329" s="89">
        <v>0.1</v>
      </c>
      <c r="H329" s="89">
        <v>99</v>
      </c>
      <c r="I329" s="89">
        <v>99.5</v>
      </c>
      <c r="M329" s="92" t="s">
        <v>2320</v>
      </c>
      <c r="O329" s="84" t="s">
        <v>2230</v>
      </c>
    </row>
    <row r="330" spans="1:15" ht="17.25">
      <c r="A330" s="99"/>
      <c r="B330" s="99"/>
      <c r="C330" s="99"/>
      <c r="D330" s="93" t="s">
        <v>2269</v>
      </c>
      <c r="E330" s="83" t="s">
        <v>2073</v>
      </c>
      <c r="F330" s="87">
        <v>1</v>
      </c>
      <c r="G330" s="89">
        <v>0.1</v>
      </c>
      <c r="H330" s="89">
        <v>0.5</v>
      </c>
      <c r="I330" s="89">
        <v>0.1</v>
      </c>
      <c r="M330" s="92" t="s">
        <v>2320</v>
      </c>
      <c r="O330" s="84" t="s">
        <v>2230</v>
      </c>
    </row>
    <row r="331" spans="1:15" ht="17.25">
      <c r="A331" s="99"/>
      <c r="B331" s="99"/>
      <c r="C331" s="99"/>
      <c r="D331" s="93" t="s">
        <v>2270</v>
      </c>
      <c r="E331" s="83" t="s">
        <v>2074</v>
      </c>
      <c r="F331" s="87">
        <v>1</v>
      </c>
      <c r="G331" s="89">
        <v>0.1</v>
      </c>
      <c r="H331" s="89">
        <v>0.3</v>
      </c>
      <c r="I331" s="89">
        <v>0.1</v>
      </c>
      <c r="M331" s="92" t="s">
        <v>2320</v>
      </c>
      <c r="O331" s="84" t="s">
        <v>2230</v>
      </c>
    </row>
    <row r="332" spans="1:15" ht="17.25">
      <c r="A332" s="99"/>
      <c r="B332" s="99"/>
      <c r="C332" s="99"/>
      <c r="D332" s="93" t="s">
        <v>2271</v>
      </c>
      <c r="E332" s="83" t="s">
        <v>2075</v>
      </c>
      <c r="F332" s="87">
        <v>1</v>
      </c>
      <c r="G332" s="89">
        <v>0.05</v>
      </c>
      <c r="H332" s="89">
        <v>80</v>
      </c>
      <c r="I332" s="89">
        <v>60</v>
      </c>
      <c r="M332" s="92" t="s">
        <v>2320</v>
      </c>
      <c r="O332" s="84" t="s">
        <v>2230</v>
      </c>
    </row>
    <row r="333" spans="1:15" ht="17.25">
      <c r="A333" s="99"/>
      <c r="B333" s="99"/>
      <c r="C333" s="99"/>
      <c r="D333" s="93" t="s">
        <v>488</v>
      </c>
      <c r="E333" s="83" t="s">
        <v>2076</v>
      </c>
      <c r="F333" s="86">
        <v>0</v>
      </c>
      <c r="G333" s="89">
        <v>0.05</v>
      </c>
      <c r="H333" s="89">
        <v>96</v>
      </c>
      <c r="I333" s="89">
        <v>98</v>
      </c>
      <c r="M333" s="92" t="s">
        <v>2320</v>
      </c>
      <c r="O333" s="84" t="s">
        <v>2231</v>
      </c>
    </row>
    <row r="334" spans="1:15" ht="17.25">
      <c r="A334" s="99"/>
      <c r="B334" s="99"/>
      <c r="C334" s="99"/>
      <c r="D334" s="93" t="s">
        <v>265</v>
      </c>
      <c r="E334" s="83" t="s">
        <v>2077</v>
      </c>
      <c r="F334" s="86">
        <v>0</v>
      </c>
      <c r="G334" s="89">
        <v>0.1</v>
      </c>
      <c r="H334" s="89">
        <v>98</v>
      </c>
      <c r="I334" s="89">
        <v>99</v>
      </c>
      <c r="M334" s="92" t="s">
        <v>2320</v>
      </c>
      <c r="O334" s="84" t="s">
        <v>2231</v>
      </c>
    </row>
    <row r="335" spans="1:15" ht="18.75">
      <c r="A335" s="99"/>
      <c r="B335" s="99"/>
      <c r="C335" s="99"/>
      <c r="D335" s="93" t="s">
        <v>232</v>
      </c>
      <c r="E335" s="77" t="s">
        <v>2078</v>
      </c>
      <c r="F335" s="86">
        <v>1</v>
      </c>
      <c r="G335" s="89">
        <v>0.05</v>
      </c>
      <c r="H335" s="90">
        <v>4</v>
      </c>
      <c r="I335" s="89">
        <v>3</v>
      </c>
      <c r="M335" s="92" t="s">
        <v>2320</v>
      </c>
      <c r="O335" s="84" t="s">
        <v>2231</v>
      </c>
    </row>
    <row r="336" spans="1:15" ht="17.25">
      <c r="A336" s="99"/>
      <c r="B336" s="99"/>
      <c r="C336" s="99"/>
      <c r="D336" s="93" t="s">
        <v>494</v>
      </c>
      <c r="E336" s="77" t="s">
        <v>2079</v>
      </c>
      <c r="F336" s="86">
        <v>0</v>
      </c>
      <c r="G336" s="89">
        <v>0.1</v>
      </c>
      <c r="H336" s="89">
        <v>97</v>
      </c>
      <c r="I336" s="89">
        <v>99</v>
      </c>
      <c r="M336" s="92" t="s">
        <v>2320</v>
      </c>
      <c r="O336" s="84" t="s">
        <v>2231</v>
      </c>
    </row>
    <row r="337" spans="1:15" ht="17.25">
      <c r="A337" s="99"/>
      <c r="B337" s="99"/>
      <c r="C337" s="99"/>
      <c r="D337" s="93" t="s">
        <v>255</v>
      </c>
      <c r="E337" s="83" t="s">
        <v>749</v>
      </c>
      <c r="F337" s="86">
        <v>0</v>
      </c>
      <c r="G337" s="89">
        <v>0.1</v>
      </c>
      <c r="H337" s="89">
        <v>97</v>
      </c>
      <c r="I337" s="89">
        <v>99</v>
      </c>
      <c r="M337" s="92" t="s">
        <v>2320</v>
      </c>
      <c r="O337" s="84" t="s">
        <v>2231</v>
      </c>
    </row>
    <row r="338" spans="1:15" ht="17.25">
      <c r="A338" s="99"/>
      <c r="B338" s="99"/>
      <c r="C338" s="99"/>
      <c r="D338" s="93" t="s">
        <v>251</v>
      </c>
      <c r="E338" s="83" t="s">
        <v>2080</v>
      </c>
      <c r="F338" s="86">
        <v>1</v>
      </c>
      <c r="G338" s="89">
        <v>0.1</v>
      </c>
      <c r="H338" s="89">
        <v>4</v>
      </c>
      <c r="I338" s="89">
        <v>3</v>
      </c>
      <c r="M338" s="92" t="s">
        <v>2320</v>
      </c>
      <c r="O338" s="84" t="s">
        <v>2231</v>
      </c>
    </row>
    <row r="339" spans="1:15" ht="17.25">
      <c r="A339" s="99"/>
      <c r="B339" s="99"/>
      <c r="C339" s="99"/>
      <c r="D339" s="93" t="s">
        <v>253</v>
      </c>
      <c r="E339" s="77" t="s">
        <v>2081</v>
      </c>
      <c r="F339" s="86">
        <v>0</v>
      </c>
      <c r="G339" s="89">
        <v>0.05</v>
      </c>
      <c r="H339" s="89">
        <v>96</v>
      </c>
      <c r="I339" s="89">
        <v>98</v>
      </c>
      <c r="M339" s="92" t="s">
        <v>2320</v>
      </c>
      <c r="O339" s="84" t="s">
        <v>2231</v>
      </c>
    </row>
    <row r="340" spans="1:15" ht="17.25">
      <c r="A340" s="99"/>
      <c r="B340" s="99"/>
      <c r="C340" s="99"/>
      <c r="D340" s="93" t="s">
        <v>237</v>
      </c>
      <c r="E340" s="77" t="s">
        <v>2082</v>
      </c>
      <c r="F340" s="86">
        <v>1</v>
      </c>
      <c r="G340" s="89">
        <v>0.05</v>
      </c>
      <c r="H340" s="89">
        <v>2</v>
      </c>
      <c r="I340" s="89">
        <v>0.8</v>
      </c>
      <c r="M340" s="92" t="s">
        <v>2320</v>
      </c>
      <c r="O340" s="84" t="s">
        <v>2231</v>
      </c>
    </row>
    <row r="341" spans="1:15" ht="17.25">
      <c r="A341" s="99"/>
      <c r="B341" s="99"/>
      <c r="C341" s="99"/>
      <c r="D341" s="93" t="s">
        <v>492</v>
      </c>
      <c r="E341" s="83" t="s">
        <v>2083</v>
      </c>
      <c r="F341" s="86">
        <v>1</v>
      </c>
      <c r="G341" s="89">
        <v>0.1</v>
      </c>
      <c r="H341" s="89">
        <v>2</v>
      </c>
      <c r="I341" s="89">
        <v>1</v>
      </c>
      <c r="M341" s="92" t="s">
        <v>2320</v>
      </c>
      <c r="O341" s="84" t="s">
        <v>2231</v>
      </c>
    </row>
    <row r="342" spans="1:15" ht="17.25">
      <c r="A342" s="99"/>
      <c r="B342" s="99"/>
      <c r="C342" s="99"/>
      <c r="D342" s="93" t="s">
        <v>496</v>
      </c>
      <c r="E342" s="77" t="s">
        <v>2084</v>
      </c>
      <c r="F342" s="86">
        <v>0</v>
      </c>
      <c r="G342" s="89">
        <v>0.1</v>
      </c>
      <c r="H342" s="89">
        <v>25</v>
      </c>
      <c r="I342" s="89">
        <v>40</v>
      </c>
      <c r="M342" s="92" t="s">
        <v>2320</v>
      </c>
      <c r="O342" s="84" t="s">
        <v>2231</v>
      </c>
    </row>
    <row r="343" spans="1:15" ht="17.25">
      <c r="A343" s="99"/>
      <c r="B343" s="99"/>
      <c r="C343" s="99"/>
      <c r="D343" s="93" t="s">
        <v>485</v>
      </c>
      <c r="E343" s="77" t="s">
        <v>979</v>
      </c>
      <c r="F343" s="86">
        <v>0</v>
      </c>
      <c r="G343" s="89">
        <v>0.1</v>
      </c>
      <c r="H343" s="89">
        <v>4</v>
      </c>
      <c r="I343" s="89">
        <v>6</v>
      </c>
      <c r="M343" s="92" t="s">
        <v>2320</v>
      </c>
      <c r="O343" s="84" t="s">
        <v>2231</v>
      </c>
    </row>
    <row r="344" spans="1:15" ht="17.25">
      <c r="A344" s="99"/>
      <c r="B344" s="99"/>
      <c r="C344" s="99" t="s">
        <v>2085</v>
      </c>
      <c r="D344" s="93" t="s">
        <v>1805</v>
      </c>
      <c r="E344" s="83" t="s">
        <v>1219</v>
      </c>
      <c r="F344" s="86">
        <v>0</v>
      </c>
      <c r="G344" s="89">
        <v>0.1</v>
      </c>
      <c r="H344" s="89">
        <v>95</v>
      </c>
      <c r="I344" s="89">
        <v>97</v>
      </c>
      <c r="M344" s="92" t="s">
        <v>2320</v>
      </c>
      <c r="O344" s="84" t="s">
        <v>2231</v>
      </c>
    </row>
    <row r="345" spans="1:15" ht="17.25">
      <c r="A345" s="99"/>
      <c r="B345" s="99"/>
      <c r="C345" s="99"/>
      <c r="D345" s="93" t="s">
        <v>1810</v>
      </c>
      <c r="E345" s="83" t="s">
        <v>1224</v>
      </c>
      <c r="F345" s="86">
        <v>0</v>
      </c>
      <c r="G345" s="89">
        <v>0.1</v>
      </c>
      <c r="H345" s="89">
        <v>97</v>
      </c>
      <c r="I345" s="89">
        <v>98.5</v>
      </c>
      <c r="M345" s="92" t="s">
        <v>2320</v>
      </c>
      <c r="O345" s="84" t="s">
        <v>2231</v>
      </c>
    </row>
    <row r="346" spans="1:15" ht="18.75">
      <c r="A346" s="99"/>
      <c r="B346" s="99"/>
      <c r="C346" s="99"/>
      <c r="D346" s="93" t="s">
        <v>1815</v>
      </c>
      <c r="E346" s="77" t="s">
        <v>1229</v>
      </c>
      <c r="F346" s="86">
        <v>1</v>
      </c>
      <c r="G346" s="89">
        <v>0.05</v>
      </c>
      <c r="H346" s="90">
        <v>4</v>
      </c>
      <c r="I346" s="89">
        <v>3</v>
      </c>
      <c r="M346" s="92" t="s">
        <v>2320</v>
      </c>
      <c r="O346" s="84" t="s">
        <v>2231</v>
      </c>
    </row>
    <row r="347" spans="1:15" ht="17.25">
      <c r="A347" s="99"/>
      <c r="B347" s="99"/>
      <c r="C347" s="99"/>
      <c r="D347" s="93" t="s">
        <v>1820</v>
      </c>
      <c r="E347" s="77" t="s">
        <v>1234</v>
      </c>
      <c r="F347" s="86">
        <v>0</v>
      </c>
      <c r="G347" s="89">
        <v>0.1</v>
      </c>
      <c r="H347" s="89">
        <v>95</v>
      </c>
      <c r="I347" s="89">
        <v>98</v>
      </c>
      <c r="M347" s="92" t="s">
        <v>2320</v>
      </c>
      <c r="O347" s="84" t="s">
        <v>2231</v>
      </c>
    </row>
    <row r="348" spans="1:15" ht="17.25">
      <c r="A348" s="99"/>
      <c r="B348" s="99"/>
      <c r="C348" s="99"/>
      <c r="D348" s="93" t="s">
        <v>1825</v>
      </c>
      <c r="E348" s="83" t="s">
        <v>1239</v>
      </c>
      <c r="F348" s="86">
        <v>0</v>
      </c>
      <c r="G348" s="89">
        <v>0.05</v>
      </c>
      <c r="H348" s="89">
        <v>96</v>
      </c>
      <c r="I348" s="89">
        <v>98</v>
      </c>
      <c r="M348" s="92" t="s">
        <v>2320</v>
      </c>
      <c r="O348" s="84" t="s">
        <v>2231</v>
      </c>
    </row>
    <row r="349" spans="1:15" ht="17.25">
      <c r="A349" s="99"/>
      <c r="B349" s="99"/>
      <c r="C349" s="99"/>
      <c r="D349" s="93" t="s">
        <v>1830</v>
      </c>
      <c r="E349" s="83" t="s">
        <v>1244</v>
      </c>
      <c r="F349" s="86">
        <v>1</v>
      </c>
      <c r="G349" s="89">
        <v>0.1</v>
      </c>
      <c r="H349" s="89">
        <v>4</v>
      </c>
      <c r="I349" s="89">
        <v>3</v>
      </c>
      <c r="M349" s="92" t="s">
        <v>2320</v>
      </c>
      <c r="O349" s="84" t="s">
        <v>2231</v>
      </c>
    </row>
    <row r="350" spans="1:15" ht="17.25">
      <c r="A350" s="99"/>
      <c r="B350" s="99"/>
      <c r="C350" s="99"/>
      <c r="D350" s="93" t="s">
        <v>1835</v>
      </c>
      <c r="E350" s="77" t="s">
        <v>1249</v>
      </c>
      <c r="F350" s="86">
        <v>0</v>
      </c>
      <c r="G350" s="89">
        <v>0.1</v>
      </c>
      <c r="H350" s="89">
        <v>95</v>
      </c>
      <c r="I350" s="89">
        <v>97</v>
      </c>
      <c r="M350" s="92" t="s">
        <v>2320</v>
      </c>
      <c r="O350" s="84" t="s">
        <v>2231</v>
      </c>
    </row>
    <row r="351" spans="1:15" ht="17.25">
      <c r="A351" s="99"/>
      <c r="B351" s="99"/>
      <c r="C351" s="99"/>
      <c r="D351" s="93" t="s">
        <v>1840</v>
      </c>
      <c r="E351" s="77" t="s">
        <v>1254</v>
      </c>
      <c r="F351" s="86">
        <v>1</v>
      </c>
      <c r="G351" s="89">
        <v>0.05</v>
      </c>
      <c r="H351" s="89">
        <v>3</v>
      </c>
      <c r="I351" s="89">
        <v>1</v>
      </c>
      <c r="M351" s="92" t="s">
        <v>2320</v>
      </c>
      <c r="O351" s="84" t="s">
        <v>2231</v>
      </c>
    </row>
    <row r="352" spans="1:15" ht="17.25">
      <c r="A352" s="99"/>
      <c r="B352" s="99"/>
      <c r="C352" s="99"/>
      <c r="D352" s="93" t="s">
        <v>1845</v>
      </c>
      <c r="E352" s="83" t="s">
        <v>1259</v>
      </c>
      <c r="F352" s="86">
        <v>1</v>
      </c>
      <c r="G352" s="89">
        <v>0.1</v>
      </c>
      <c r="H352" s="89">
        <v>3</v>
      </c>
      <c r="I352" s="89">
        <v>2</v>
      </c>
      <c r="M352" s="92" t="s">
        <v>2320</v>
      </c>
      <c r="O352" s="84" t="s">
        <v>2231</v>
      </c>
    </row>
    <row r="353" spans="1:15" ht="17.25">
      <c r="A353" s="99"/>
      <c r="B353" s="99"/>
      <c r="C353" s="99"/>
      <c r="D353" s="93" t="s">
        <v>1850</v>
      </c>
      <c r="E353" s="77" t="s">
        <v>1264</v>
      </c>
      <c r="F353" s="86">
        <v>0</v>
      </c>
      <c r="G353" s="89">
        <v>0.1</v>
      </c>
      <c r="H353" s="89">
        <v>20</v>
      </c>
      <c r="I353" s="89">
        <v>35</v>
      </c>
      <c r="M353" s="92" t="s">
        <v>2320</v>
      </c>
      <c r="O353" s="84" t="s">
        <v>2231</v>
      </c>
    </row>
    <row r="354" spans="1:15" ht="17.25">
      <c r="A354" s="99"/>
      <c r="B354" s="99"/>
      <c r="C354" s="99"/>
      <c r="D354" s="93" t="s">
        <v>1855</v>
      </c>
      <c r="E354" s="77" t="s">
        <v>1269</v>
      </c>
      <c r="F354" s="86">
        <v>0</v>
      </c>
      <c r="G354" s="89">
        <v>0.05</v>
      </c>
      <c r="H354" s="89">
        <v>4</v>
      </c>
      <c r="I354" s="89">
        <v>5</v>
      </c>
      <c r="M354" s="92" t="s">
        <v>2320</v>
      </c>
      <c r="O354" s="84" t="s">
        <v>2231</v>
      </c>
    </row>
    <row r="355" spans="1:15" ht="17.25">
      <c r="A355" s="99"/>
      <c r="B355" s="99"/>
      <c r="C355" s="99" t="s">
        <v>562</v>
      </c>
      <c r="D355" s="93" t="s">
        <v>305</v>
      </c>
      <c r="E355" s="77" t="s">
        <v>2086</v>
      </c>
      <c r="F355" s="86">
        <v>0</v>
      </c>
      <c r="G355" s="89">
        <v>0.05</v>
      </c>
      <c r="H355" s="89">
        <v>94</v>
      </c>
      <c r="I355" s="89">
        <v>97</v>
      </c>
      <c r="M355" s="92" t="s">
        <v>2320</v>
      </c>
      <c r="O355" s="84" t="s">
        <v>2231</v>
      </c>
    </row>
    <row r="356" spans="1:15" ht="17.25">
      <c r="A356" s="99"/>
      <c r="B356" s="99"/>
      <c r="C356" s="99"/>
      <c r="D356" s="93" t="s">
        <v>2272</v>
      </c>
      <c r="E356" s="83" t="s">
        <v>2087</v>
      </c>
      <c r="F356" s="87">
        <v>0</v>
      </c>
      <c r="G356" s="89">
        <v>0.05</v>
      </c>
      <c r="H356" s="89">
        <v>99</v>
      </c>
      <c r="I356" s="89">
        <v>99.5</v>
      </c>
      <c r="M356" s="92" t="s">
        <v>2320</v>
      </c>
      <c r="O356" s="84" t="s">
        <v>2230</v>
      </c>
    </row>
    <row r="357" spans="1:15" ht="17.25">
      <c r="A357" s="99"/>
      <c r="B357" s="99"/>
      <c r="C357" s="99"/>
      <c r="D357" s="93" t="s">
        <v>2273</v>
      </c>
      <c r="E357" s="83" t="s">
        <v>2088</v>
      </c>
      <c r="F357" s="87">
        <v>1</v>
      </c>
      <c r="G357" s="89">
        <v>0.05</v>
      </c>
      <c r="H357" s="89">
        <v>0.5</v>
      </c>
      <c r="I357" s="89">
        <v>0.1</v>
      </c>
      <c r="M357" s="92" t="s">
        <v>2320</v>
      </c>
      <c r="O357" s="84" t="s">
        <v>2230</v>
      </c>
    </row>
    <row r="358" spans="1:15" ht="17.25">
      <c r="A358" s="99"/>
      <c r="B358" s="99"/>
      <c r="C358" s="99"/>
      <c r="D358" s="93" t="s">
        <v>2274</v>
      </c>
      <c r="E358" s="83" t="s">
        <v>2089</v>
      </c>
      <c r="F358" s="87">
        <v>1</v>
      </c>
      <c r="G358" s="89">
        <v>0.05</v>
      </c>
      <c r="H358" s="89">
        <v>0.3</v>
      </c>
      <c r="I358" s="89">
        <v>0.1</v>
      </c>
      <c r="M358" s="92" t="s">
        <v>2320</v>
      </c>
      <c r="O358" s="84" t="s">
        <v>2230</v>
      </c>
    </row>
    <row r="359" spans="1:15" ht="17.25">
      <c r="A359" s="99"/>
      <c r="B359" s="99"/>
      <c r="C359" s="99"/>
      <c r="D359" s="93" t="s">
        <v>155</v>
      </c>
      <c r="E359" s="83" t="s">
        <v>2090</v>
      </c>
      <c r="F359" s="86">
        <v>0</v>
      </c>
      <c r="G359" s="89">
        <v>0.05</v>
      </c>
      <c r="H359" s="89">
        <v>96</v>
      </c>
      <c r="I359" s="89">
        <v>98</v>
      </c>
      <c r="M359" s="92" t="s">
        <v>2320</v>
      </c>
      <c r="O359" s="84" t="s">
        <v>2231</v>
      </c>
    </row>
    <row r="360" spans="1:15" ht="17.25">
      <c r="A360" s="99"/>
      <c r="B360" s="99"/>
      <c r="C360" s="99"/>
      <c r="D360" s="93" t="s">
        <v>140</v>
      </c>
      <c r="E360" s="83" t="s">
        <v>2091</v>
      </c>
      <c r="F360" s="86">
        <v>0</v>
      </c>
      <c r="G360" s="89">
        <v>0.05</v>
      </c>
      <c r="H360" s="89">
        <v>98</v>
      </c>
      <c r="I360" s="89">
        <v>99</v>
      </c>
      <c r="M360" s="92" t="s">
        <v>2320</v>
      </c>
      <c r="O360" s="84" t="s">
        <v>2231</v>
      </c>
    </row>
    <row r="361" spans="1:15" ht="18.75">
      <c r="A361" s="99"/>
      <c r="B361" s="99"/>
      <c r="C361" s="99"/>
      <c r="D361" s="93" t="s">
        <v>162</v>
      </c>
      <c r="E361" s="77" t="s">
        <v>657</v>
      </c>
      <c r="F361" s="86">
        <v>1</v>
      </c>
      <c r="G361" s="89">
        <v>0.05</v>
      </c>
      <c r="H361" s="90">
        <v>4</v>
      </c>
      <c r="I361" s="89">
        <v>3</v>
      </c>
      <c r="M361" s="92" t="s">
        <v>2320</v>
      </c>
      <c r="O361" s="84" t="s">
        <v>2231</v>
      </c>
    </row>
    <row r="362" spans="1:15" ht="17.25">
      <c r="A362" s="99"/>
      <c r="B362" s="99"/>
      <c r="C362" s="99"/>
      <c r="D362" s="93" t="s">
        <v>133</v>
      </c>
      <c r="E362" s="77" t="s">
        <v>2092</v>
      </c>
      <c r="F362" s="86">
        <v>0</v>
      </c>
      <c r="G362" s="89">
        <v>0.05</v>
      </c>
      <c r="H362" s="89">
        <v>95</v>
      </c>
      <c r="I362" s="89">
        <v>98</v>
      </c>
      <c r="M362" s="92" t="s">
        <v>2320</v>
      </c>
      <c r="O362" s="84" t="s">
        <v>2231</v>
      </c>
    </row>
    <row r="363" spans="1:15" ht="17.25">
      <c r="A363" s="99"/>
      <c r="B363" s="99"/>
      <c r="C363" s="99"/>
      <c r="D363" s="93" t="s">
        <v>149</v>
      </c>
      <c r="E363" s="83" t="s">
        <v>2093</v>
      </c>
      <c r="F363" s="86">
        <v>0</v>
      </c>
      <c r="G363" s="89">
        <v>0.05</v>
      </c>
      <c r="H363" s="89">
        <v>97</v>
      </c>
      <c r="I363" s="89">
        <v>99</v>
      </c>
      <c r="M363" s="92" t="s">
        <v>2320</v>
      </c>
      <c r="O363" s="84" t="s">
        <v>2231</v>
      </c>
    </row>
    <row r="364" spans="1:15" ht="17.25">
      <c r="A364" s="99"/>
      <c r="B364" s="99"/>
      <c r="C364" s="99"/>
      <c r="D364" s="93" t="s">
        <v>171</v>
      </c>
      <c r="E364" s="83" t="s">
        <v>2094</v>
      </c>
      <c r="F364" s="86">
        <v>1</v>
      </c>
      <c r="G364" s="89">
        <v>0.05</v>
      </c>
      <c r="H364" s="89">
        <v>4</v>
      </c>
      <c r="I364" s="89">
        <v>3</v>
      </c>
      <c r="M364" s="92" t="s">
        <v>2320</v>
      </c>
      <c r="O364" s="84" t="s">
        <v>2231</v>
      </c>
    </row>
    <row r="365" spans="1:15" ht="17.25">
      <c r="A365" s="99"/>
      <c r="B365" s="99"/>
      <c r="C365" s="99"/>
      <c r="D365" s="93" t="s">
        <v>147</v>
      </c>
      <c r="E365" s="77" t="s">
        <v>2095</v>
      </c>
      <c r="F365" s="86">
        <v>0</v>
      </c>
      <c r="G365" s="89">
        <v>0.05</v>
      </c>
      <c r="H365" s="89">
        <v>96</v>
      </c>
      <c r="I365" s="89">
        <v>98</v>
      </c>
      <c r="M365" s="92" t="s">
        <v>2320</v>
      </c>
      <c r="O365" s="84" t="s">
        <v>2231</v>
      </c>
    </row>
    <row r="366" spans="1:15" ht="17.25">
      <c r="A366" s="99"/>
      <c r="B366" s="99"/>
      <c r="C366" s="99"/>
      <c r="D366" s="93" t="s">
        <v>158</v>
      </c>
      <c r="E366" s="77" t="s">
        <v>2096</v>
      </c>
      <c r="F366" s="86">
        <v>1</v>
      </c>
      <c r="G366" s="89">
        <v>0.05</v>
      </c>
      <c r="H366" s="89">
        <v>2</v>
      </c>
      <c r="I366" s="89">
        <v>0.8</v>
      </c>
      <c r="M366" s="92" t="s">
        <v>2320</v>
      </c>
      <c r="O366" s="84" t="s">
        <v>2231</v>
      </c>
    </row>
    <row r="367" spans="1:15" ht="17.25">
      <c r="A367" s="99"/>
      <c r="B367" s="99"/>
      <c r="C367" s="99"/>
      <c r="D367" s="93" t="s">
        <v>137</v>
      </c>
      <c r="E367" s="83" t="s">
        <v>2097</v>
      </c>
      <c r="F367" s="86">
        <v>1</v>
      </c>
      <c r="G367" s="89">
        <v>0.05</v>
      </c>
      <c r="H367" s="89">
        <v>2</v>
      </c>
      <c r="I367" s="89">
        <v>1</v>
      </c>
      <c r="M367" s="92" t="s">
        <v>2320</v>
      </c>
      <c r="O367" s="84" t="s">
        <v>2231</v>
      </c>
    </row>
    <row r="368" spans="1:15" ht="17.25">
      <c r="A368" s="99"/>
      <c r="B368" s="99"/>
      <c r="C368" s="99"/>
      <c r="D368" s="93" t="s">
        <v>154</v>
      </c>
      <c r="E368" s="77" t="s">
        <v>2098</v>
      </c>
      <c r="F368" s="86">
        <v>0</v>
      </c>
      <c r="G368" s="89">
        <v>0.05</v>
      </c>
      <c r="H368" s="89">
        <v>30</v>
      </c>
      <c r="I368" s="89">
        <v>40</v>
      </c>
      <c r="M368" s="92" t="s">
        <v>2320</v>
      </c>
      <c r="O368" s="84" t="s">
        <v>2231</v>
      </c>
    </row>
    <row r="369" spans="1:15" ht="17.25">
      <c r="A369" s="99"/>
      <c r="B369" s="99"/>
      <c r="C369" s="99"/>
      <c r="D369" s="93" t="s">
        <v>166</v>
      </c>
      <c r="E369" s="77" t="s">
        <v>2099</v>
      </c>
      <c r="F369" s="86">
        <v>0</v>
      </c>
      <c r="G369" s="89">
        <v>0.1</v>
      </c>
      <c r="H369" s="89">
        <v>5</v>
      </c>
      <c r="I369" s="89">
        <v>7</v>
      </c>
      <c r="M369" s="92" t="s">
        <v>2320</v>
      </c>
      <c r="O369" s="84" t="s">
        <v>2231</v>
      </c>
    </row>
    <row r="370" spans="1:15" ht="17.25">
      <c r="A370" s="99"/>
      <c r="B370" s="99"/>
      <c r="C370" s="99"/>
      <c r="D370" s="93" t="s">
        <v>309</v>
      </c>
      <c r="E370" s="77" t="s">
        <v>2100</v>
      </c>
      <c r="F370" s="86">
        <v>1</v>
      </c>
      <c r="G370" s="89">
        <v>0.05</v>
      </c>
      <c r="H370" s="89">
        <v>0</v>
      </c>
      <c r="I370" s="89">
        <v>50</v>
      </c>
      <c r="M370" s="92" t="s">
        <v>2322</v>
      </c>
      <c r="O370" s="84" t="s">
        <v>2231</v>
      </c>
    </row>
    <row r="371" spans="1:15" ht="17.25">
      <c r="A371" s="99"/>
      <c r="B371" s="99"/>
      <c r="C371" s="99" t="s">
        <v>576</v>
      </c>
      <c r="D371" s="93" t="s">
        <v>301</v>
      </c>
      <c r="E371" s="77" t="s">
        <v>2101</v>
      </c>
      <c r="F371" s="86">
        <v>0</v>
      </c>
      <c r="G371" s="89">
        <v>0.1</v>
      </c>
      <c r="H371" s="89">
        <v>96</v>
      </c>
      <c r="I371" s="89">
        <v>98</v>
      </c>
      <c r="M371" s="92" t="s">
        <v>2320</v>
      </c>
      <c r="O371" s="84" t="s">
        <v>2231</v>
      </c>
    </row>
    <row r="372" spans="1:15" ht="17.25">
      <c r="A372" s="99"/>
      <c r="B372" s="99"/>
      <c r="C372" s="99"/>
      <c r="D372" s="93" t="s">
        <v>2275</v>
      </c>
      <c r="E372" s="83" t="s">
        <v>2102</v>
      </c>
      <c r="F372" s="87">
        <v>0</v>
      </c>
      <c r="G372" s="89">
        <v>0.1</v>
      </c>
      <c r="H372" s="89">
        <v>99</v>
      </c>
      <c r="I372" s="89">
        <v>99.5</v>
      </c>
      <c r="M372" s="92" t="s">
        <v>2320</v>
      </c>
      <c r="O372" s="84" t="s">
        <v>2230</v>
      </c>
    </row>
    <row r="373" spans="1:15" ht="17.25">
      <c r="A373" s="99"/>
      <c r="B373" s="99"/>
      <c r="C373" s="99"/>
      <c r="D373" s="93" t="s">
        <v>2276</v>
      </c>
      <c r="E373" s="83" t="s">
        <v>2103</v>
      </c>
      <c r="F373" s="87">
        <v>1</v>
      </c>
      <c r="G373" s="89">
        <v>0.1</v>
      </c>
      <c r="H373" s="89">
        <v>0.5</v>
      </c>
      <c r="I373" s="89">
        <v>0.1</v>
      </c>
      <c r="M373" s="92" t="s">
        <v>2320</v>
      </c>
      <c r="O373" s="84" t="s">
        <v>2230</v>
      </c>
    </row>
    <row r="374" spans="1:15" ht="17.25">
      <c r="A374" s="99"/>
      <c r="B374" s="99"/>
      <c r="C374" s="99"/>
      <c r="D374" s="93" t="s">
        <v>2277</v>
      </c>
      <c r="E374" s="83" t="s">
        <v>2104</v>
      </c>
      <c r="F374" s="87">
        <v>1</v>
      </c>
      <c r="G374" s="89">
        <v>0.1</v>
      </c>
      <c r="H374" s="89">
        <v>0.3</v>
      </c>
      <c r="I374" s="89">
        <v>0.1</v>
      </c>
      <c r="M374" s="92" t="s">
        <v>2320</v>
      </c>
      <c r="O374" s="84" t="s">
        <v>2230</v>
      </c>
    </row>
    <row r="375" spans="1:15" ht="17.25">
      <c r="A375" s="99"/>
      <c r="B375" s="99"/>
      <c r="C375" s="99"/>
      <c r="D375" s="93" t="s">
        <v>373</v>
      </c>
      <c r="E375" s="83" t="s">
        <v>2105</v>
      </c>
      <c r="F375" s="86">
        <v>0</v>
      </c>
      <c r="G375" s="89">
        <v>0.1</v>
      </c>
      <c r="H375" s="89">
        <v>96</v>
      </c>
      <c r="I375" s="89">
        <v>98</v>
      </c>
      <c r="M375" s="92" t="s">
        <v>2320</v>
      </c>
      <c r="O375" s="84" t="s">
        <v>2231</v>
      </c>
    </row>
    <row r="376" spans="1:15" ht="17.25">
      <c r="A376" s="99"/>
      <c r="B376" s="99"/>
      <c r="C376" s="99"/>
      <c r="D376" s="93" t="s">
        <v>386</v>
      </c>
      <c r="E376" s="83" t="s">
        <v>2106</v>
      </c>
      <c r="F376" s="86">
        <v>0</v>
      </c>
      <c r="G376" s="89">
        <v>0.1</v>
      </c>
      <c r="H376" s="89">
        <v>98</v>
      </c>
      <c r="I376" s="89">
        <v>99</v>
      </c>
      <c r="M376" s="92" t="s">
        <v>2320</v>
      </c>
      <c r="O376" s="84" t="s">
        <v>2231</v>
      </c>
    </row>
    <row r="377" spans="1:15" ht="18.75">
      <c r="A377" s="99"/>
      <c r="B377" s="99"/>
      <c r="C377" s="99"/>
      <c r="D377" s="93" t="s">
        <v>362</v>
      </c>
      <c r="E377" s="77" t="s">
        <v>2107</v>
      </c>
      <c r="F377" s="86">
        <v>1</v>
      </c>
      <c r="G377" s="89">
        <v>0.05</v>
      </c>
      <c r="H377" s="90">
        <v>4</v>
      </c>
      <c r="I377" s="89">
        <v>3</v>
      </c>
      <c r="M377" s="92" t="s">
        <v>2320</v>
      </c>
      <c r="O377" s="84" t="s">
        <v>2231</v>
      </c>
    </row>
    <row r="378" spans="1:15" ht="17.25">
      <c r="A378" s="99"/>
      <c r="B378" s="99"/>
      <c r="C378" s="99"/>
      <c r="D378" s="93" t="s">
        <v>271</v>
      </c>
      <c r="E378" s="77" t="s">
        <v>2108</v>
      </c>
      <c r="F378" s="86">
        <v>0</v>
      </c>
      <c r="G378" s="89">
        <v>0.1</v>
      </c>
      <c r="H378" s="89">
        <v>97</v>
      </c>
      <c r="I378" s="89">
        <v>99</v>
      </c>
      <c r="M378" s="92" t="s">
        <v>2320</v>
      </c>
      <c r="O378" s="84" t="s">
        <v>2231</v>
      </c>
    </row>
    <row r="379" spans="1:15" ht="17.25">
      <c r="A379" s="99"/>
      <c r="B379" s="99"/>
      <c r="C379" s="99"/>
      <c r="D379" s="93" t="s">
        <v>370</v>
      </c>
      <c r="E379" s="83" t="s">
        <v>2109</v>
      </c>
      <c r="F379" s="86">
        <v>0</v>
      </c>
      <c r="G379" s="89">
        <v>0.1</v>
      </c>
      <c r="H379" s="89">
        <v>97</v>
      </c>
      <c r="I379" s="89">
        <v>99</v>
      </c>
      <c r="M379" s="92" t="s">
        <v>2320</v>
      </c>
      <c r="O379" s="84" t="s">
        <v>2231</v>
      </c>
    </row>
    <row r="380" spans="1:15" ht="17.25">
      <c r="A380" s="99"/>
      <c r="B380" s="99"/>
      <c r="C380" s="99"/>
      <c r="D380" s="93" t="s">
        <v>382</v>
      </c>
      <c r="E380" s="83" t="s">
        <v>876</v>
      </c>
      <c r="F380" s="86">
        <v>1</v>
      </c>
      <c r="G380" s="89">
        <v>0.1</v>
      </c>
      <c r="H380" s="89">
        <v>4</v>
      </c>
      <c r="I380" s="89">
        <v>3</v>
      </c>
      <c r="M380" s="92" t="s">
        <v>2320</v>
      </c>
      <c r="O380" s="84" t="s">
        <v>2231</v>
      </c>
    </row>
    <row r="381" spans="1:15" ht="17.25">
      <c r="A381" s="99"/>
      <c r="B381" s="99"/>
      <c r="C381" s="99"/>
      <c r="D381" s="93" t="s">
        <v>369</v>
      </c>
      <c r="E381" s="77" t="s">
        <v>863</v>
      </c>
      <c r="F381" s="86">
        <v>0</v>
      </c>
      <c r="G381" s="89">
        <v>0.05</v>
      </c>
      <c r="H381" s="89">
        <v>96</v>
      </c>
      <c r="I381" s="89">
        <v>98</v>
      </c>
      <c r="M381" s="92" t="s">
        <v>2320</v>
      </c>
      <c r="O381" s="84" t="s">
        <v>2231</v>
      </c>
    </row>
    <row r="382" spans="1:15" ht="17.25">
      <c r="A382" s="99"/>
      <c r="B382" s="99"/>
      <c r="C382" s="99"/>
      <c r="D382" s="93" t="s">
        <v>365</v>
      </c>
      <c r="E382" s="77" t="s">
        <v>859</v>
      </c>
      <c r="F382" s="86">
        <v>1</v>
      </c>
      <c r="G382" s="89">
        <v>0.05</v>
      </c>
      <c r="H382" s="89">
        <v>2</v>
      </c>
      <c r="I382" s="89">
        <v>0.8</v>
      </c>
      <c r="M382" s="92" t="s">
        <v>2320</v>
      </c>
      <c r="O382" s="84" t="s">
        <v>2231</v>
      </c>
    </row>
    <row r="383" spans="1:15" ht="17.25">
      <c r="A383" s="99"/>
      <c r="B383" s="99"/>
      <c r="C383" s="99"/>
      <c r="D383" s="93" t="s">
        <v>374</v>
      </c>
      <c r="E383" s="83" t="s">
        <v>2110</v>
      </c>
      <c r="F383" s="86">
        <v>1</v>
      </c>
      <c r="G383" s="89">
        <v>0.1</v>
      </c>
      <c r="H383" s="89">
        <v>2</v>
      </c>
      <c r="I383" s="89">
        <v>1</v>
      </c>
      <c r="M383" s="92" t="s">
        <v>2320</v>
      </c>
      <c r="O383" s="84" t="s">
        <v>2231</v>
      </c>
    </row>
    <row r="384" spans="1:15" ht="17.25">
      <c r="A384" s="99"/>
      <c r="B384" s="99"/>
      <c r="C384" s="99"/>
      <c r="D384" s="93" t="s">
        <v>273</v>
      </c>
      <c r="E384" s="77" t="s">
        <v>767</v>
      </c>
      <c r="F384" s="86">
        <v>0</v>
      </c>
      <c r="G384" s="89">
        <v>0.1</v>
      </c>
      <c r="H384" s="89">
        <v>20</v>
      </c>
      <c r="I384" s="89">
        <v>30</v>
      </c>
      <c r="M384" s="92" t="s">
        <v>2320</v>
      </c>
      <c r="O384" s="84" t="s">
        <v>2231</v>
      </c>
    </row>
    <row r="385" spans="1:15" ht="17.25">
      <c r="A385" s="99"/>
      <c r="B385" s="99"/>
      <c r="C385" s="99"/>
      <c r="D385" s="93" t="s">
        <v>269</v>
      </c>
      <c r="E385" s="77" t="s">
        <v>763</v>
      </c>
      <c r="F385" s="86">
        <v>0</v>
      </c>
      <c r="G385" s="89">
        <v>0.05</v>
      </c>
      <c r="H385" s="89">
        <v>4</v>
      </c>
      <c r="I385" s="89">
        <v>6</v>
      </c>
      <c r="M385" s="92" t="s">
        <v>2320</v>
      </c>
      <c r="O385" s="84" t="s">
        <v>2231</v>
      </c>
    </row>
    <row r="386" spans="1:15" ht="17.25">
      <c r="A386" s="99"/>
      <c r="B386" s="99"/>
      <c r="C386" s="99" t="s">
        <v>575</v>
      </c>
      <c r="D386" s="93" t="s">
        <v>300</v>
      </c>
      <c r="E386" s="77" t="s">
        <v>794</v>
      </c>
      <c r="F386" s="86">
        <v>0</v>
      </c>
      <c r="G386" s="89">
        <v>0.1</v>
      </c>
      <c r="H386" s="89">
        <v>96</v>
      </c>
      <c r="I386" s="89">
        <v>98</v>
      </c>
      <c r="M386" s="92" t="s">
        <v>2320</v>
      </c>
      <c r="O386" s="84" t="s">
        <v>2231</v>
      </c>
    </row>
    <row r="387" spans="1:15" ht="17.25">
      <c r="A387" s="99"/>
      <c r="B387" s="99"/>
      <c r="C387" s="99"/>
      <c r="D387" s="93" t="s">
        <v>2278</v>
      </c>
      <c r="E387" s="83" t="s">
        <v>2111</v>
      </c>
      <c r="F387" s="87">
        <v>0</v>
      </c>
      <c r="G387" s="89">
        <v>0.1</v>
      </c>
      <c r="H387" s="89">
        <v>99</v>
      </c>
      <c r="I387" s="89">
        <v>99.5</v>
      </c>
      <c r="M387" s="92" t="s">
        <v>2320</v>
      </c>
      <c r="O387" s="84" t="s">
        <v>2230</v>
      </c>
    </row>
    <row r="388" spans="1:15" ht="17.25">
      <c r="A388" s="99"/>
      <c r="B388" s="99"/>
      <c r="C388" s="99"/>
      <c r="D388" s="93" t="s">
        <v>2279</v>
      </c>
      <c r="E388" s="83" t="s">
        <v>2112</v>
      </c>
      <c r="F388" s="87">
        <v>1</v>
      </c>
      <c r="G388" s="89">
        <v>0.1</v>
      </c>
      <c r="H388" s="89">
        <v>0.5</v>
      </c>
      <c r="I388" s="89">
        <v>0.1</v>
      </c>
      <c r="M388" s="92" t="s">
        <v>2320</v>
      </c>
      <c r="O388" s="84" t="s">
        <v>2230</v>
      </c>
    </row>
    <row r="389" spans="1:15" ht="17.25">
      <c r="A389" s="99"/>
      <c r="B389" s="99"/>
      <c r="C389" s="99"/>
      <c r="D389" s="93" t="s">
        <v>2280</v>
      </c>
      <c r="E389" s="83" t="s">
        <v>2113</v>
      </c>
      <c r="F389" s="87">
        <v>1</v>
      </c>
      <c r="G389" s="89">
        <v>0.1</v>
      </c>
      <c r="H389" s="89">
        <v>0.3</v>
      </c>
      <c r="I389" s="89">
        <v>0.1</v>
      </c>
      <c r="M389" s="92" t="s">
        <v>2320</v>
      </c>
      <c r="O389" s="84" t="s">
        <v>2230</v>
      </c>
    </row>
    <row r="390" spans="1:15" ht="17.25">
      <c r="A390" s="99"/>
      <c r="B390" s="99"/>
      <c r="C390" s="99"/>
      <c r="D390" s="93" t="s">
        <v>2281</v>
      </c>
      <c r="E390" s="83" t="s">
        <v>2114</v>
      </c>
      <c r="F390" s="87">
        <v>1</v>
      </c>
      <c r="G390" s="89">
        <v>0.1</v>
      </c>
      <c r="H390" s="89">
        <v>80</v>
      </c>
      <c r="I390" s="89">
        <v>60</v>
      </c>
      <c r="M390" s="92" t="s">
        <v>2320</v>
      </c>
      <c r="O390" s="84" t="s">
        <v>2230</v>
      </c>
    </row>
    <row r="391" spans="1:15" ht="17.25">
      <c r="A391" s="99"/>
      <c r="B391" s="99"/>
      <c r="C391" s="99"/>
      <c r="D391" s="93" t="s">
        <v>357</v>
      </c>
      <c r="E391" s="77" t="s">
        <v>2115</v>
      </c>
      <c r="F391" s="86">
        <v>0</v>
      </c>
      <c r="G391" s="89">
        <v>0.05</v>
      </c>
      <c r="H391" s="89">
        <v>96</v>
      </c>
      <c r="I391" s="89">
        <v>98</v>
      </c>
      <c r="M391" s="92" t="s">
        <v>2320</v>
      </c>
      <c r="O391" s="84" t="s">
        <v>2231</v>
      </c>
    </row>
    <row r="392" spans="1:15" ht="17.25">
      <c r="A392" s="99"/>
      <c r="B392" s="99"/>
      <c r="C392" s="99"/>
      <c r="D392" s="93" t="s">
        <v>322</v>
      </c>
      <c r="E392" s="77" t="s">
        <v>2116</v>
      </c>
      <c r="F392" s="86">
        <v>0</v>
      </c>
      <c r="G392" s="89">
        <v>0.1</v>
      </c>
      <c r="H392" s="89">
        <v>98</v>
      </c>
      <c r="I392" s="89">
        <v>99</v>
      </c>
      <c r="M392" s="92" t="s">
        <v>2320</v>
      </c>
      <c r="O392" s="84" t="s">
        <v>2231</v>
      </c>
    </row>
    <row r="393" spans="1:15" ht="18.75">
      <c r="A393" s="99"/>
      <c r="B393" s="99"/>
      <c r="C393" s="99"/>
      <c r="D393" s="93" t="s">
        <v>259</v>
      </c>
      <c r="E393" s="77" t="s">
        <v>2117</v>
      </c>
      <c r="F393" s="86">
        <v>1</v>
      </c>
      <c r="G393" s="89">
        <v>0.05</v>
      </c>
      <c r="H393" s="90">
        <v>4</v>
      </c>
      <c r="I393" s="89">
        <v>3</v>
      </c>
      <c r="M393" s="92" t="s">
        <v>2320</v>
      </c>
      <c r="O393" s="84" t="s">
        <v>2231</v>
      </c>
    </row>
    <row r="394" spans="1:15" ht="17.25">
      <c r="A394" s="99"/>
      <c r="B394" s="99"/>
      <c r="C394" s="99"/>
      <c r="D394" s="93" t="s">
        <v>261</v>
      </c>
      <c r="E394" s="77" t="s">
        <v>2118</v>
      </c>
      <c r="F394" s="86">
        <v>0</v>
      </c>
      <c r="G394" s="89">
        <v>0.1</v>
      </c>
      <c r="H394" s="89">
        <v>97</v>
      </c>
      <c r="I394" s="89">
        <v>99</v>
      </c>
      <c r="M394" s="92" t="s">
        <v>2320</v>
      </c>
      <c r="O394" s="84" t="s">
        <v>2231</v>
      </c>
    </row>
    <row r="395" spans="1:15" ht="17.25">
      <c r="A395" s="99"/>
      <c r="B395" s="99"/>
      <c r="C395" s="99"/>
      <c r="D395" s="93" t="s">
        <v>244</v>
      </c>
      <c r="E395" s="77" t="s">
        <v>2119</v>
      </c>
      <c r="F395" s="86">
        <v>0</v>
      </c>
      <c r="G395" s="89">
        <v>0.05</v>
      </c>
      <c r="H395" s="89">
        <v>97</v>
      </c>
      <c r="I395" s="89">
        <v>99</v>
      </c>
      <c r="M395" s="92" t="s">
        <v>2320</v>
      </c>
      <c r="O395" s="84" t="s">
        <v>2231</v>
      </c>
    </row>
    <row r="396" spans="1:15" ht="17.25">
      <c r="A396" s="99"/>
      <c r="B396" s="99"/>
      <c r="C396" s="99"/>
      <c r="D396" s="93" t="s">
        <v>248</v>
      </c>
      <c r="E396" s="77" t="s">
        <v>742</v>
      </c>
      <c r="F396" s="86">
        <v>1</v>
      </c>
      <c r="G396" s="89">
        <v>0.1</v>
      </c>
      <c r="H396" s="89">
        <v>4</v>
      </c>
      <c r="I396" s="89">
        <v>3</v>
      </c>
      <c r="M396" s="92" t="s">
        <v>2320</v>
      </c>
      <c r="O396" s="84" t="s">
        <v>2231</v>
      </c>
    </row>
    <row r="397" spans="1:15" ht="17.25">
      <c r="A397" s="99"/>
      <c r="B397" s="99"/>
      <c r="C397" s="99"/>
      <c r="D397" s="93" t="s">
        <v>246</v>
      </c>
      <c r="E397" s="77" t="s">
        <v>740</v>
      </c>
      <c r="F397" s="86">
        <v>0</v>
      </c>
      <c r="G397" s="89">
        <v>0.05</v>
      </c>
      <c r="H397" s="89">
        <v>96</v>
      </c>
      <c r="I397" s="89">
        <v>98</v>
      </c>
      <c r="M397" s="92" t="s">
        <v>2320</v>
      </c>
      <c r="O397" s="84" t="s">
        <v>2231</v>
      </c>
    </row>
    <row r="398" spans="1:15" ht="17.25">
      <c r="A398" s="99"/>
      <c r="B398" s="99"/>
      <c r="C398" s="99"/>
      <c r="D398" s="93" t="s">
        <v>263</v>
      </c>
      <c r="E398" s="77" t="s">
        <v>757</v>
      </c>
      <c r="F398" s="86">
        <v>1</v>
      </c>
      <c r="G398" s="89">
        <v>0.05</v>
      </c>
      <c r="H398" s="89">
        <v>2</v>
      </c>
      <c r="I398" s="89">
        <v>0.8</v>
      </c>
      <c r="M398" s="92" t="s">
        <v>2320</v>
      </c>
      <c r="O398" s="84" t="s">
        <v>2231</v>
      </c>
    </row>
    <row r="399" spans="1:15" ht="17.25">
      <c r="A399" s="99"/>
      <c r="B399" s="99"/>
      <c r="C399" s="99"/>
      <c r="D399" s="93" t="s">
        <v>345</v>
      </c>
      <c r="E399" s="77" t="s">
        <v>2120</v>
      </c>
      <c r="F399" s="86">
        <v>1</v>
      </c>
      <c r="G399" s="89">
        <v>0.1</v>
      </c>
      <c r="H399" s="89">
        <v>2</v>
      </c>
      <c r="I399" s="89">
        <v>1</v>
      </c>
      <c r="M399" s="92" t="s">
        <v>2320</v>
      </c>
      <c r="O399" s="84" t="s">
        <v>2231</v>
      </c>
    </row>
    <row r="400" spans="1:15" ht="17.25">
      <c r="A400" s="99"/>
      <c r="B400" s="99"/>
      <c r="C400" s="99"/>
      <c r="D400" s="93" t="s">
        <v>341</v>
      </c>
      <c r="E400" s="77" t="s">
        <v>2121</v>
      </c>
      <c r="F400" s="86">
        <v>0</v>
      </c>
      <c r="G400" s="89">
        <v>0.1</v>
      </c>
      <c r="H400" s="89">
        <v>30</v>
      </c>
      <c r="I400" s="89">
        <v>40</v>
      </c>
      <c r="M400" s="92" t="s">
        <v>2320</v>
      </c>
      <c r="O400" s="84" t="s">
        <v>2231</v>
      </c>
    </row>
    <row r="401" spans="1:15" ht="17.25">
      <c r="A401" s="99"/>
      <c r="B401" s="99"/>
      <c r="C401" s="99"/>
      <c r="D401" s="93" t="s">
        <v>318</v>
      </c>
      <c r="E401" s="77" t="s">
        <v>2122</v>
      </c>
      <c r="F401" s="86">
        <v>0</v>
      </c>
      <c r="G401" s="89">
        <v>0.1</v>
      </c>
      <c r="H401" s="89">
        <v>4</v>
      </c>
      <c r="I401" s="89">
        <v>6</v>
      </c>
      <c r="M401" s="92" t="s">
        <v>2320</v>
      </c>
      <c r="O401" s="84" t="s">
        <v>2231</v>
      </c>
    </row>
    <row r="402" spans="1:15" ht="17.25">
      <c r="A402" s="99"/>
      <c r="B402" s="99" t="s">
        <v>2123</v>
      </c>
      <c r="C402" s="99" t="s">
        <v>577</v>
      </c>
      <c r="D402" s="93" t="s">
        <v>274</v>
      </c>
      <c r="E402" s="77" t="s">
        <v>2124</v>
      </c>
      <c r="F402" s="86">
        <v>1</v>
      </c>
      <c r="G402" s="89">
        <v>0.5</v>
      </c>
      <c r="H402" s="89">
        <v>0.5</v>
      </c>
      <c r="I402" s="89">
        <v>0.15</v>
      </c>
      <c r="M402" s="92" t="s">
        <v>2320</v>
      </c>
      <c r="O402" s="84" t="s">
        <v>2231</v>
      </c>
    </row>
    <row r="403" spans="1:15" ht="17.25">
      <c r="A403" s="99"/>
      <c r="B403" s="99"/>
      <c r="C403" s="99"/>
      <c r="D403" s="93" t="s">
        <v>483</v>
      </c>
      <c r="E403" s="77" t="s">
        <v>2125</v>
      </c>
      <c r="F403" s="87">
        <v>1</v>
      </c>
      <c r="G403" s="89">
        <v>0.2</v>
      </c>
      <c r="H403" s="89">
        <v>0.3</v>
      </c>
      <c r="I403" s="89">
        <v>0.1</v>
      </c>
      <c r="M403" s="92" t="s">
        <v>2320</v>
      </c>
      <c r="O403" s="84" t="s">
        <v>2230</v>
      </c>
    </row>
    <row r="404" spans="1:15" ht="17.25">
      <c r="A404" s="99"/>
      <c r="B404" s="99"/>
      <c r="C404" s="99" t="s">
        <v>567</v>
      </c>
      <c r="D404" s="93" t="s">
        <v>286</v>
      </c>
      <c r="E404" s="77" t="s">
        <v>2126</v>
      </c>
      <c r="F404" s="86">
        <v>1</v>
      </c>
      <c r="G404" s="89">
        <v>0.6</v>
      </c>
      <c r="H404" s="89">
        <v>0.5</v>
      </c>
      <c r="I404" s="89">
        <v>0.1</v>
      </c>
      <c r="M404" s="92" t="s">
        <v>2320</v>
      </c>
      <c r="O404" s="84" t="s">
        <v>2231</v>
      </c>
    </row>
    <row r="405" spans="1:15" ht="17.25">
      <c r="A405" s="99"/>
      <c r="B405" s="99"/>
      <c r="C405" s="99"/>
      <c r="D405" s="93" t="s">
        <v>2282</v>
      </c>
      <c r="E405" s="77" t="s">
        <v>2127</v>
      </c>
      <c r="F405" s="86">
        <v>1</v>
      </c>
      <c r="G405" s="89">
        <v>0.2</v>
      </c>
      <c r="H405" s="89">
        <v>10</v>
      </c>
      <c r="I405" s="89">
        <v>5</v>
      </c>
      <c r="M405" s="92" t="s">
        <v>2320</v>
      </c>
      <c r="O405" s="84" t="s">
        <v>2231</v>
      </c>
    </row>
    <row r="406" spans="1:15" ht="17.25">
      <c r="A406" s="99"/>
      <c r="B406" s="99"/>
      <c r="C406" s="99"/>
      <c r="D406" s="93" t="s">
        <v>2283</v>
      </c>
      <c r="E406" s="77" t="s">
        <v>2128</v>
      </c>
      <c r="F406" s="86">
        <v>1</v>
      </c>
      <c r="G406" s="89">
        <v>0.2</v>
      </c>
      <c r="H406" s="89">
        <v>10</v>
      </c>
      <c r="I406" s="89">
        <v>5</v>
      </c>
      <c r="M406" s="92" t="s">
        <v>2320</v>
      </c>
      <c r="O406" s="84" t="s">
        <v>2231</v>
      </c>
    </row>
    <row r="407" spans="1:15" ht="17.25">
      <c r="A407" s="99"/>
      <c r="B407" s="99"/>
      <c r="C407" s="99"/>
      <c r="D407" s="93" t="s">
        <v>2284</v>
      </c>
      <c r="E407" s="77" t="s">
        <v>2129</v>
      </c>
      <c r="F407" s="86">
        <v>1</v>
      </c>
      <c r="G407" s="89">
        <v>0.2</v>
      </c>
      <c r="H407" s="89">
        <v>10</v>
      </c>
      <c r="I407" s="89">
        <v>5</v>
      </c>
      <c r="M407" s="92" t="s">
        <v>2320</v>
      </c>
      <c r="O407" s="84" t="s">
        <v>2231</v>
      </c>
    </row>
    <row r="408" spans="1:15" ht="17.25">
      <c r="A408" s="99"/>
      <c r="B408" s="99"/>
      <c r="C408" s="99"/>
      <c r="D408" s="93" t="s">
        <v>2285</v>
      </c>
      <c r="E408" s="77" t="s">
        <v>2130</v>
      </c>
      <c r="F408" s="86">
        <v>1</v>
      </c>
      <c r="G408" s="89">
        <v>0.2</v>
      </c>
      <c r="H408" s="89">
        <v>10</v>
      </c>
      <c r="I408" s="89">
        <v>5</v>
      </c>
      <c r="M408" s="92" t="s">
        <v>2320</v>
      </c>
      <c r="O408" s="84" t="s">
        <v>2231</v>
      </c>
    </row>
    <row r="409" spans="1:15" ht="17.25">
      <c r="A409" s="99"/>
      <c r="B409" s="99"/>
      <c r="C409" s="99"/>
      <c r="D409" s="93" t="s">
        <v>2286</v>
      </c>
      <c r="E409" s="77" t="s">
        <v>2131</v>
      </c>
      <c r="F409" s="86">
        <v>1</v>
      </c>
      <c r="G409" s="89">
        <v>0.2</v>
      </c>
      <c r="H409" s="89">
        <v>10</v>
      </c>
      <c r="I409" s="89">
        <v>5</v>
      </c>
      <c r="M409" s="92" t="s">
        <v>2320</v>
      </c>
      <c r="O409" s="84" t="s">
        <v>2231</v>
      </c>
    </row>
    <row r="410" spans="1:15" ht="17.25">
      <c r="A410" s="99"/>
      <c r="B410" s="99"/>
      <c r="C410" s="99"/>
      <c r="D410" s="93" t="s">
        <v>2287</v>
      </c>
      <c r="E410" s="77" t="s">
        <v>2132</v>
      </c>
      <c r="F410" s="86">
        <v>1</v>
      </c>
      <c r="G410" s="89">
        <v>0.2</v>
      </c>
      <c r="H410" s="89">
        <v>10</v>
      </c>
      <c r="I410" s="89">
        <v>5</v>
      </c>
      <c r="M410" s="92" t="s">
        <v>2320</v>
      </c>
      <c r="O410" s="84" t="s">
        <v>2231</v>
      </c>
    </row>
    <row r="411" spans="1:15" ht="17.25">
      <c r="A411" s="99"/>
      <c r="B411" s="99"/>
      <c r="C411" s="99"/>
      <c r="D411" s="93" t="s">
        <v>2288</v>
      </c>
      <c r="E411" s="77" t="s">
        <v>2133</v>
      </c>
      <c r="F411" s="86">
        <v>1</v>
      </c>
      <c r="G411" s="89">
        <v>0.05</v>
      </c>
      <c r="H411" s="89">
        <v>20</v>
      </c>
      <c r="I411" s="89">
        <v>30</v>
      </c>
      <c r="M411" s="92" t="s">
        <v>2320</v>
      </c>
      <c r="O411" s="84" t="s">
        <v>2231</v>
      </c>
    </row>
    <row r="412" spans="1:15" ht="17.25">
      <c r="A412" s="99"/>
      <c r="B412" s="99"/>
      <c r="C412" s="99"/>
      <c r="D412" s="93" t="s">
        <v>2289</v>
      </c>
      <c r="E412" s="77" t="s">
        <v>2134</v>
      </c>
      <c r="F412" s="86">
        <v>1</v>
      </c>
      <c r="G412" s="89">
        <v>0.2</v>
      </c>
      <c r="H412" s="89">
        <v>10</v>
      </c>
      <c r="I412" s="89">
        <v>5</v>
      </c>
      <c r="M412" s="92" t="s">
        <v>2320</v>
      </c>
      <c r="O412" s="84" t="s">
        <v>2231</v>
      </c>
    </row>
    <row r="413" spans="1:15" ht="17.25">
      <c r="A413" s="99"/>
      <c r="B413" s="99"/>
      <c r="C413" s="99"/>
      <c r="D413" s="93" t="s">
        <v>2290</v>
      </c>
      <c r="E413" s="77" t="s">
        <v>2135</v>
      </c>
      <c r="F413" s="86">
        <v>1</v>
      </c>
      <c r="G413" s="89">
        <v>0.2</v>
      </c>
      <c r="H413" s="89">
        <v>10</v>
      </c>
      <c r="I413" s="89">
        <v>5</v>
      </c>
      <c r="M413" s="92" t="s">
        <v>2320</v>
      </c>
      <c r="O413" s="84" t="s">
        <v>2231</v>
      </c>
    </row>
    <row r="414" spans="1:15" ht="17.25">
      <c r="A414" s="99"/>
      <c r="B414" s="99"/>
      <c r="C414" s="99"/>
      <c r="D414" s="93" t="s">
        <v>2291</v>
      </c>
      <c r="E414" s="77" t="s">
        <v>2136</v>
      </c>
      <c r="F414" s="86">
        <v>1</v>
      </c>
      <c r="G414" s="89">
        <v>0.2</v>
      </c>
      <c r="H414" s="89">
        <v>10</v>
      </c>
      <c r="I414" s="89">
        <v>5</v>
      </c>
      <c r="M414" s="92" t="s">
        <v>2320</v>
      </c>
      <c r="O414" s="84" t="s">
        <v>2231</v>
      </c>
    </row>
    <row r="415" spans="1:15" ht="18">
      <c r="A415" s="99"/>
      <c r="B415" s="99"/>
      <c r="C415" s="95" t="s">
        <v>572</v>
      </c>
      <c r="D415" s="93" t="s">
        <v>2292</v>
      </c>
      <c r="E415" s="77" t="s">
        <v>2137</v>
      </c>
      <c r="F415" s="86">
        <v>1</v>
      </c>
      <c r="G415" s="89">
        <v>0.2</v>
      </c>
      <c r="H415" s="89">
        <v>0</v>
      </c>
      <c r="I415" s="89"/>
      <c r="M415" s="92" t="s">
        <v>2320</v>
      </c>
      <c r="O415" s="84" t="s">
        <v>2230</v>
      </c>
    </row>
    <row r="416" spans="1:15" ht="17.25">
      <c r="A416" s="99"/>
      <c r="B416" s="99"/>
      <c r="C416" s="99" t="s">
        <v>571</v>
      </c>
      <c r="D416" s="93" t="s">
        <v>410</v>
      </c>
      <c r="E416" s="77" t="s">
        <v>2138</v>
      </c>
      <c r="F416" s="86">
        <v>1</v>
      </c>
      <c r="G416" s="89">
        <v>0.3</v>
      </c>
      <c r="H416" s="89">
        <v>2</v>
      </c>
      <c r="I416" s="89">
        <v>0.5</v>
      </c>
      <c r="M416" s="92" t="s">
        <v>2320</v>
      </c>
      <c r="O416" s="84" t="s">
        <v>2231</v>
      </c>
    </row>
    <row r="417" spans="1:15" ht="17.25">
      <c r="A417" s="99"/>
      <c r="B417" s="99"/>
      <c r="C417" s="99"/>
      <c r="D417" s="93" t="s">
        <v>393</v>
      </c>
      <c r="E417" s="77" t="s">
        <v>2139</v>
      </c>
      <c r="F417" s="86">
        <v>1</v>
      </c>
      <c r="G417" s="89">
        <v>0.2</v>
      </c>
      <c r="H417" s="89">
        <v>4</v>
      </c>
      <c r="I417" s="89">
        <v>2</v>
      </c>
      <c r="M417" s="92" t="s">
        <v>2320</v>
      </c>
      <c r="O417" s="84" t="s">
        <v>2231</v>
      </c>
    </row>
    <row r="418" spans="1:15" ht="17.25">
      <c r="A418" s="99"/>
      <c r="B418" s="99"/>
      <c r="C418" s="99"/>
      <c r="D418" s="93" t="s">
        <v>404</v>
      </c>
      <c r="E418" s="85" t="s">
        <v>2140</v>
      </c>
      <c r="F418" s="86">
        <v>1</v>
      </c>
      <c r="G418" s="89">
        <v>0.2</v>
      </c>
      <c r="H418" s="89">
        <v>3</v>
      </c>
      <c r="I418" s="89">
        <v>1.5</v>
      </c>
      <c r="M418" s="92" t="s">
        <v>2320</v>
      </c>
      <c r="O418" s="84" t="s">
        <v>2231</v>
      </c>
    </row>
    <row r="419" spans="1:15" ht="18">
      <c r="A419" s="99"/>
      <c r="B419" s="99" t="s">
        <v>2141</v>
      </c>
      <c r="C419" s="95" t="s">
        <v>560</v>
      </c>
      <c r="D419" s="93" t="s">
        <v>109</v>
      </c>
      <c r="E419" s="77" t="s">
        <v>2142</v>
      </c>
      <c r="F419" s="86">
        <v>0</v>
      </c>
      <c r="G419" s="89">
        <v>0.2</v>
      </c>
      <c r="H419" s="89">
        <v>96</v>
      </c>
      <c r="I419" s="89">
        <v>97</v>
      </c>
      <c r="M419" s="92" t="s">
        <v>2320</v>
      </c>
      <c r="O419" s="84" t="s">
        <v>2231</v>
      </c>
    </row>
    <row r="420" spans="1:15" ht="17.25">
      <c r="A420" s="99"/>
      <c r="B420" s="99"/>
      <c r="C420" s="99" t="s">
        <v>579</v>
      </c>
      <c r="D420" s="93" t="s">
        <v>278</v>
      </c>
      <c r="E420" s="77" t="s">
        <v>2143</v>
      </c>
      <c r="F420" s="86">
        <v>0</v>
      </c>
      <c r="G420" s="89">
        <v>0.3</v>
      </c>
      <c r="H420" s="89">
        <v>92</v>
      </c>
      <c r="I420" s="89">
        <v>96</v>
      </c>
      <c r="M420" s="92" t="s">
        <v>2320</v>
      </c>
      <c r="O420" s="84" t="s">
        <v>2231</v>
      </c>
    </row>
    <row r="421" spans="1:15" ht="17.25">
      <c r="A421" s="99"/>
      <c r="B421" s="99"/>
      <c r="C421" s="99"/>
      <c r="D421" s="93" t="s">
        <v>285</v>
      </c>
      <c r="E421" s="77" t="s">
        <v>2144</v>
      </c>
      <c r="F421" s="86">
        <v>0</v>
      </c>
      <c r="G421" s="89">
        <v>0.3</v>
      </c>
      <c r="H421" s="89">
        <v>97</v>
      </c>
      <c r="I421" s="89">
        <v>98</v>
      </c>
      <c r="M421" s="92" t="s">
        <v>2320</v>
      </c>
      <c r="O421" s="84" t="s">
        <v>2231</v>
      </c>
    </row>
    <row r="422" spans="1:15" ht="17.25">
      <c r="A422" s="99"/>
      <c r="B422" s="99"/>
      <c r="C422" s="99"/>
      <c r="D422" s="93" t="s">
        <v>294</v>
      </c>
      <c r="E422" s="77" t="s">
        <v>2145</v>
      </c>
      <c r="F422" s="86">
        <v>1</v>
      </c>
      <c r="G422" s="89">
        <v>0.3</v>
      </c>
      <c r="H422" s="89">
        <v>5</v>
      </c>
      <c r="I422" s="89">
        <v>3</v>
      </c>
      <c r="M422" s="92" t="s">
        <v>2320</v>
      </c>
      <c r="O422" s="84" t="s">
        <v>2231</v>
      </c>
    </row>
    <row r="423" spans="1:15" ht="17.25">
      <c r="A423" s="99"/>
      <c r="B423" s="99"/>
      <c r="C423" s="99"/>
      <c r="D423" s="93" t="s">
        <v>277</v>
      </c>
      <c r="E423" s="77" t="s">
        <v>2146</v>
      </c>
      <c r="F423" s="86">
        <v>1</v>
      </c>
      <c r="G423" s="89">
        <v>0.2</v>
      </c>
      <c r="H423" s="89">
        <v>4</v>
      </c>
      <c r="I423" s="89">
        <v>2</v>
      </c>
      <c r="M423" s="92" t="s">
        <v>2320</v>
      </c>
      <c r="O423" s="84" t="s">
        <v>2231</v>
      </c>
    </row>
    <row r="424" spans="1:15" ht="17.25">
      <c r="A424" s="99"/>
      <c r="B424" s="100" t="s">
        <v>2147</v>
      </c>
      <c r="C424" s="99" t="s">
        <v>571</v>
      </c>
      <c r="D424" s="93" t="s">
        <v>392</v>
      </c>
      <c r="E424" s="77" t="s">
        <v>2148</v>
      </c>
      <c r="F424" s="86">
        <v>1</v>
      </c>
      <c r="G424" s="88">
        <v>0.1</v>
      </c>
      <c r="H424" s="88">
        <v>20</v>
      </c>
      <c r="I424" s="88">
        <v>40</v>
      </c>
      <c r="M424" s="92" t="s">
        <v>2322</v>
      </c>
      <c r="O424" s="84" t="s">
        <v>2231</v>
      </c>
    </row>
    <row r="425" spans="1:15" ht="17.25">
      <c r="A425" s="99"/>
      <c r="B425" s="100"/>
      <c r="C425" s="99"/>
      <c r="D425" s="93" t="s">
        <v>308</v>
      </c>
      <c r="E425" s="77" t="s">
        <v>2149</v>
      </c>
      <c r="F425" s="86">
        <v>1</v>
      </c>
      <c r="G425" s="89">
        <v>0.8</v>
      </c>
      <c r="H425" s="89">
        <v>2</v>
      </c>
      <c r="I425" s="89">
        <v>0.5</v>
      </c>
      <c r="M425" s="92" t="s">
        <v>2320</v>
      </c>
      <c r="O425" s="84" t="s">
        <v>2231</v>
      </c>
    </row>
    <row r="426" spans="1:15" ht="17.25">
      <c r="A426" s="99"/>
      <c r="B426" s="100"/>
      <c r="C426" s="99"/>
      <c r="D426" s="93" t="s">
        <v>197</v>
      </c>
      <c r="E426" s="77" t="s">
        <v>2150</v>
      </c>
      <c r="F426" s="87">
        <v>1</v>
      </c>
      <c r="G426" s="89">
        <v>0.2</v>
      </c>
      <c r="H426" s="89">
        <v>0.1</v>
      </c>
      <c r="I426" s="89">
        <v>0</v>
      </c>
      <c r="M426" s="92" t="s">
        <v>2320</v>
      </c>
      <c r="O426" s="84" t="s">
        <v>2230</v>
      </c>
    </row>
    <row r="427" spans="1:15" ht="17.25">
      <c r="A427" s="99"/>
      <c r="B427" s="99" t="s">
        <v>2151</v>
      </c>
      <c r="C427" s="99" t="s">
        <v>584</v>
      </c>
      <c r="D427" s="93" t="s">
        <v>419</v>
      </c>
      <c r="E427" s="77" t="s">
        <v>2152</v>
      </c>
      <c r="F427" s="86">
        <v>1</v>
      </c>
      <c r="G427" s="89">
        <v>0.3</v>
      </c>
      <c r="H427" s="89">
        <v>1</v>
      </c>
      <c r="I427" s="89">
        <v>0.4</v>
      </c>
      <c r="M427" s="92" t="s">
        <v>2320</v>
      </c>
      <c r="O427" s="84" t="s">
        <v>2231</v>
      </c>
    </row>
    <row r="428" spans="1:15" ht="17.25">
      <c r="A428" s="99"/>
      <c r="B428" s="99"/>
      <c r="C428" s="99"/>
      <c r="D428" s="93" t="s">
        <v>448</v>
      </c>
      <c r="E428" s="77" t="s">
        <v>942</v>
      </c>
      <c r="F428" s="86">
        <v>1</v>
      </c>
      <c r="G428" s="89">
        <v>0.6</v>
      </c>
      <c r="H428" s="89">
        <v>1</v>
      </c>
      <c r="I428" s="89">
        <v>0.4</v>
      </c>
      <c r="M428" s="92" t="s">
        <v>2320</v>
      </c>
      <c r="O428" s="84" t="s">
        <v>2231</v>
      </c>
    </row>
    <row r="429" spans="1:15" ht="17.25">
      <c r="A429" s="99"/>
      <c r="B429" s="99"/>
      <c r="C429" s="99" t="s">
        <v>571</v>
      </c>
      <c r="D429" s="93" t="s">
        <v>473</v>
      </c>
      <c r="E429" s="77" t="s">
        <v>2153</v>
      </c>
      <c r="F429" s="86">
        <v>0</v>
      </c>
      <c r="G429" s="89">
        <v>0.2</v>
      </c>
      <c r="H429" s="89">
        <v>40</v>
      </c>
      <c r="I429" s="89">
        <v>45</v>
      </c>
      <c r="M429" s="92" t="s">
        <v>2320</v>
      </c>
      <c r="O429" s="84" t="s">
        <v>2231</v>
      </c>
    </row>
    <row r="430" spans="1:15" ht="17.25">
      <c r="A430" s="99"/>
      <c r="B430" s="99"/>
      <c r="C430" s="99"/>
      <c r="D430" s="93" t="s">
        <v>398</v>
      </c>
      <c r="E430" s="77" t="s">
        <v>2154</v>
      </c>
      <c r="F430" s="86">
        <v>1</v>
      </c>
      <c r="G430" s="88">
        <v>0.2</v>
      </c>
      <c r="H430" s="88">
        <v>2</v>
      </c>
      <c r="I430" s="88">
        <v>0.5</v>
      </c>
      <c r="M430" s="92" t="s">
        <v>2320</v>
      </c>
      <c r="O430" s="84" t="s">
        <v>2231</v>
      </c>
    </row>
    <row r="431" spans="1:15" ht="17.25">
      <c r="A431" s="99"/>
      <c r="B431" s="99"/>
      <c r="C431" s="99"/>
      <c r="D431" s="93" t="s">
        <v>391</v>
      </c>
      <c r="E431" s="77" t="s">
        <v>2155</v>
      </c>
      <c r="F431" s="86">
        <v>1</v>
      </c>
      <c r="G431" s="88">
        <v>0.2</v>
      </c>
      <c r="H431" s="88">
        <v>4</v>
      </c>
      <c r="I431" s="88">
        <v>1.5</v>
      </c>
      <c r="M431" s="92" t="s">
        <v>2320</v>
      </c>
      <c r="O431" s="84" t="s">
        <v>2231</v>
      </c>
    </row>
    <row r="432" spans="1:15" ht="17.25">
      <c r="A432" s="99"/>
      <c r="B432" s="99"/>
      <c r="C432" s="99"/>
      <c r="D432" s="93" t="s">
        <v>409</v>
      </c>
      <c r="E432" s="77" t="s">
        <v>2156</v>
      </c>
      <c r="F432" s="86">
        <v>1</v>
      </c>
      <c r="G432" s="88">
        <v>0.2</v>
      </c>
      <c r="H432" s="88">
        <v>0.65</v>
      </c>
      <c r="I432" s="88">
        <v>1</v>
      </c>
      <c r="M432" s="92" t="s">
        <v>2320</v>
      </c>
      <c r="O432" s="84" t="s">
        <v>2231</v>
      </c>
    </row>
    <row r="433" spans="1:15" ht="17.25">
      <c r="A433" s="99"/>
      <c r="B433" s="99"/>
      <c r="C433" s="99"/>
      <c r="D433" s="93" t="s">
        <v>523</v>
      </c>
      <c r="E433" s="77" t="s">
        <v>1017</v>
      </c>
      <c r="F433" s="87">
        <v>0</v>
      </c>
      <c r="G433" s="88">
        <v>0.1</v>
      </c>
      <c r="H433" s="88">
        <v>92</v>
      </c>
      <c r="I433" s="88">
        <v>97</v>
      </c>
      <c r="M433" s="92" t="s">
        <v>2320</v>
      </c>
      <c r="O433" s="84" t="s">
        <v>2230</v>
      </c>
    </row>
    <row r="434" spans="1:15" ht="17.25">
      <c r="A434" s="99"/>
      <c r="B434" s="99"/>
      <c r="C434" s="99"/>
      <c r="D434" s="93" t="s">
        <v>526</v>
      </c>
      <c r="E434" s="77" t="s">
        <v>1020</v>
      </c>
      <c r="F434" s="87">
        <v>0</v>
      </c>
      <c r="G434" s="88">
        <v>0.1</v>
      </c>
      <c r="H434" s="88">
        <v>97</v>
      </c>
      <c r="I434" s="88">
        <v>99</v>
      </c>
      <c r="M434" s="92" t="s">
        <v>2320</v>
      </c>
      <c r="O434" s="84" t="s">
        <v>2230</v>
      </c>
    </row>
    <row r="435" spans="1:15" ht="17.25">
      <c r="A435" s="99"/>
      <c r="B435" s="99"/>
      <c r="C435" s="99"/>
      <c r="D435" s="93" t="s">
        <v>522</v>
      </c>
      <c r="E435" s="77" t="s">
        <v>2157</v>
      </c>
      <c r="F435" s="86">
        <v>0</v>
      </c>
      <c r="G435" s="88">
        <v>0.1</v>
      </c>
      <c r="H435" s="88">
        <v>90</v>
      </c>
      <c r="I435" s="88">
        <v>95</v>
      </c>
      <c r="M435" s="92" t="s">
        <v>2320</v>
      </c>
      <c r="O435" s="84" t="s">
        <v>2230</v>
      </c>
    </row>
    <row r="436" spans="1:15" ht="17.25">
      <c r="A436" s="99"/>
      <c r="B436" s="99"/>
      <c r="C436" s="99" t="s">
        <v>572</v>
      </c>
      <c r="D436" s="93" t="s">
        <v>199</v>
      </c>
      <c r="E436" s="77" t="s">
        <v>693</v>
      </c>
      <c r="F436" s="86">
        <v>1</v>
      </c>
      <c r="G436" s="88">
        <v>0.1</v>
      </c>
      <c r="H436" s="88">
        <v>5</v>
      </c>
      <c r="I436" s="88">
        <v>10</v>
      </c>
      <c r="M436" s="92" t="s">
        <v>2322</v>
      </c>
      <c r="O436" s="84" t="s">
        <v>2230</v>
      </c>
    </row>
    <row r="437" spans="1:15" ht="17.25">
      <c r="A437" s="99"/>
      <c r="B437" s="99"/>
      <c r="C437" s="99"/>
      <c r="D437" s="93" t="s">
        <v>200</v>
      </c>
      <c r="E437" s="77" t="s">
        <v>694</v>
      </c>
      <c r="F437" s="86">
        <v>0</v>
      </c>
      <c r="G437" s="88">
        <v>0.2</v>
      </c>
      <c r="H437" s="88">
        <v>5</v>
      </c>
      <c r="I437" s="88">
        <v>1</v>
      </c>
      <c r="M437" s="92" t="s">
        <v>2320</v>
      </c>
      <c r="O437" s="84" t="s">
        <v>2230</v>
      </c>
    </row>
    <row r="438" spans="1:15" ht="17.25">
      <c r="A438" s="99"/>
      <c r="B438" s="99"/>
      <c r="C438" s="99"/>
      <c r="D438" s="93" t="s">
        <v>198</v>
      </c>
      <c r="E438" s="77" t="s">
        <v>692</v>
      </c>
      <c r="F438" s="86">
        <v>0</v>
      </c>
      <c r="G438" s="88">
        <v>0.2</v>
      </c>
      <c r="H438" s="88">
        <v>5</v>
      </c>
      <c r="I438" s="88">
        <v>1</v>
      </c>
      <c r="M438" s="92" t="s">
        <v>2320</v>
      </c>
      <c r="O438" s="84" t="s">
        <v>2230</v>
      </c>
    </row>
    <row r="439" spans="1:15" ht="17.25">
      <c r="A439" s="99" t="s">
        <v>2158</v>
      </c>
      <c r="B439" s="99" t="s">
        <v>2159</v>
      </c>
      <c r="C439" s="99" t="s">
        <v>589</v>
      </c>
      <c r="D439" s="93" t="s">
        <v>506</v>
      </c>
      <c r="E439" s="77" t="s">
        <v>1000</v>
      </c>
      <c r="F439" s="86">
        <v>0</v>
      </c>
      <c r="G439" s="88">
        <v>0.4</v>
      </c>
      <c r="H439" s="88">
        <v>65</v>
      </c>
      <c r="I439" s="88">
        <v>70</v>
      </c>
      <c r="M439" s="91" t="s">
        <v>2320</v>
      </c>
      <c r="O439" s="84" t="s">
        <v>2229</v>
      </c>
    </row>
    <row r="440" spans="1:15" ht="17.25">
      <c r="A440" s="99"/>
      <c r="B440" s="99"/>
      <c r="C440" s="99"/>
      <c r="D440" s="93" t="s">
        <v>505</v>
      </c>
      <c r="E440" s="77" t="s">
        <v>2160</v>
      </c>
      <c r="F440" s="86">
        <v>0</v>
      </c>
      <c r="G440" s="88">
        <v>0.4</v>
      </c>
      <c r="H440" s="88">
        <v>80</v>
      </c>
      <c r="I440" s="88">
        <v>83</v>
      </c>
      <c r="M440" s="91" t="s">
        <v>2320</v>
      </c>
      <c r="O440" s="84" t="s">
        <v>2229</v>
      </c>
    </row>
    <row r="441" spans="1:15" ht="17.25">
      <c r="A441" s="99"/>
      <c r="B441" s="99"/>
      <c r="C441" s="99"/>
      <c r="D441" s="93" t="s">
        <v>507</v>
      </c>
      <c r="E441" s="77" t="s">
        <v>1001</v>
      </c>
      <c r="F441" s="86">
        <v>0</v>
      </c>
      <c r="G441" s="88">
        <v>0.4</v>
      </c>
      <c r="H441" s="88">
        <v>68</v>
      </c>
      <c r="I441" s="88">
        <v>73</v>
      </c>
      <c r="M441" s="91" t="s">
        <v>2320</v>
      </c>
      <c r="O441" s="84" t="s">
        <v>2229</v>
      </c>
    </row>
    <row r="442" spans="1:15" ht="17.25">
      <c r="A442" s="99"/>
      <c r="B442" s="99"/>
      <c r="C442" s="99"/>
      <c r="D442" s="93" t="s">
        <v>2293</v>
      </c>
      <c r="E442" s="83" t="s">
        <v>2161</v>
      </c>
      <c r="F442" s="86">
        <v>0</v>
      </c>
      <c r="G442" s="88">
        <v>0.6</v>
      </c>
      <c r="H442" s="88">
        <v>90</v>
      </c>
      <c r="I442" s="88">
        <v>95</v>
      </c>
      <c r="M442" s="92" t="s">
        <v>2320</v>
      </c>
      <c r="O442" s="84" t="s">
        <v>2229</v>
      </c>
    </row>
    <row r="443" spans="1:15" ht="17.25">
      <c r="A443" s="99"/>
      <c r="B443" s="99"/>
      <c r="C443" s="99"/>
      <c r="D443" s="93" t="s">
        <v>2294</v>
      </c>
      <c r="E443" s="83" t="s">
        <v>2162</v>
      </c>
      <c r="F443" s="86">
        <v>0</v>
      </c>
      <c r="G443" s="88">
        <v>0.6</v>
      </c>
      <c r="H443" s="88">
        <v>80</v>
      </c>
      <c r="I443" s="88">
        <v>90</v>
      </c>
      <c r="M443" s="92" t="s">
        <v>2320</v>
      </c>
      <c r="O443" s="84" t="s">
        <v>2229</v>
      </c>
    </row>
    <row r="444" spans="1:15" ht="17.25">
      <c r="A444" s="99"/>
      <c r="B444" s="99"/>
      <c r="C444" s="99" t="s">
        <v>2163</v>
      </c>
      <c r="D444" s="93" t="s">
        <v>2295</v>
      </c>
      <c r="E444" s="77" t="s">
        <v>2164</v>
      </c>
      <c r="F444" s="86">
        <v>1</v>
      </c>
      <c r="G444" s="88">
        <v>0.6</v>
      </c>
      <c r="H444" s="88">
        <v>400</v>
      </c>
      <c r="I444" s="88">
        <v>300</v>
      </c>
      <c r="M444" s="92" t="s">
        <v>2320</v>
      </c>
      <c r="O444" s="77" t="s">
        <v>2229</v>
      </c>
    </row>
    <row r="445" spans="1:15" ht="17.25">
      <c r="A445" s="99"/>
      <c r="B445" s="99"/>
      <c r="C445" s="99"/>
      <c r="D445" s="93" t="s">
        <v>101</v>
      </c>
      <c r="E445" s="77" t="s">
        <v>2165</v>
      </c>
      <c r="F445" s="86">
        <v>1</v>
      </c>
      <c r="G445" s="88">
        <v>0.6</v>
      </c>
      <c r="H445" s="88">
        <v>200</v>
      </c>
      <c r="I445" s="88">
        <v>100</v>
      </c>
      <c r="M445" s="92" t="s">
        <v>2320</v>
      </c>
      <c r="O445" s="77" t="s">
        <v>2229</v>
      </c>
    </row>
    <row r="446" spans="1:15" ht="17.25">
      <c r="A446" s="99"/>
      <c r="B446" s="99" t="s">
        <v>1981</v>
      </c>
      <c r="C446" s="99" t="s">
        <v>567</v>
      </c>
      <c r="D446" s="93" t="s">
        <v>188</v>
      </c>
      <c r="E446" s="77" t="s">
        <v>2166</v>
      </c>
      <c r="F446" s="86">
        <v>1</v>
      </c>
      <c r="G446" s="88">
        <v>0.8</v>
      </c>
      <c r="H446" s="88">
        <v>1</v>
      </c>
      <c r="I446" s="88">
        <v>0.8</v>
      </c>
      <c r="M446" s="92" t="s">
        <v>2320</v>
      </c>
      <c r="O446" s="84" t="s">
        <v>2232</v>
      </c>
    </row>
    <row r="447" spans="1:15" ht="17.25">
      <c r="A447" s="99"/>
      <c r="B447" s="99"/>
      <c r="C447" s="99"/>
      <c r="D447" s="93" t="s">
        <v>183</v>
      </c>
      <c r="E447" s="77" t="s">
        <v>2167</v>
      </c>
      <c r="F447" s="86">
        <v>1</v>
      </c>
      <c r="G447" s="88">
        <v>0.8</v>
      </c>
      <c r="H447" s="88">
        <v>0.5</v>
      </c>
      <c r="I447" s="88">
        <v>0.2</v>
      </c>
      <c r="M447" s="92" t="s">
        <v>2320</v>
      </c>
      <c r="O447" s="84" t="s">
        <v>2232</v>
      </c>
    </row>
    <row r="448" spans="1:15" ht="17.25">
      <c r="A448" s="99"/>
      <c r="B448" s="99"/>
      <c r="C448" s="99" t="s">
        <v>568</v>
      </c>
      <c r="D448" s="93" t="s">
        <v>189</v>
      </c>
      <c r="E448" s="77" t="s">
        <v>2168</v>
      </c>
      <c r="F448" s="86">
        <v>1</v>
      </c>
      <c r="G448" s="88">
        <v>1</v>
      </c>
      <c r="H448" s="88">
        <v>3</v>
      </c>
      <c r="I448" s="88">
        <v>1</v>
      </c>
      <c r="M448" s="92" t="s">
        <v>2320</v>
      </c>
      <c r="O448" s="84" t="s">
        <v>2233</v>
      </c>
    </row>
    <row r="449" spans="1:15" ht="17.25">
      <c r="A449" s="99"/>
      <c r="B449" s="99"/>
      <c r="C449" s="99"/>
      <c r="D449" s="93" t="s">
        <v>184</v>
      </c>
      <c r="E449" s="77" t="s">
        <v>2169</v>
      </c>
      <c r="F449" s="86">
        <v>1</v>
      </c>
      <c r="G449" s="88">
        <v>0.8</v>
      </c>
      <c r="H449" s="88">
        <v>0.5</v>
      </c>
      <c r="I449" s="88">
        <v>0.2</v>
      </c>
      <c r="M449" s="92" t="s">
        <v>2320</v>
      </c>
      <c r="O449" s="84" t="s">
        <v>2233</v>
      </c>
    </row>
    <row r="450" spans="1:15" ht="17.25">
      <c r="A450" s="99"/>
      <c r="B450" s="99"/>
      <c r="C450" s="99"/>
      <c r="D450" s="93" t="s">
        <v>186</v>
      </c>
      <c r="E450" s="77" t="s">
        <v>2170</v>
      </c>
      <c r="F450" s="86">
        <v>1</v>
      </c>
      <c r="G450" s="88">
        <v>0.5</v>
      </c>
      <c r="H450" s="88">
        <v>0.5</v>
      </c>
      <c r="I450" s="88">
        <v>0.2</v>
      </c>
      <c r="M450" s="92" t="s">
        <v>2320</v>
      </c>
      <c r="O450" s="84" t="s">
        <v>2233</v>
      </c>
    </row>
    <row r="451" spans="1:15" ht="17.25">
      <c r="A451" s="99"/>
      <c r="B451" s="99"/>
      <c r="C451" s="99"/>
      <c r="D451" s="93" t="s">
        <v>192</v>
      </c>
      <c r="E451" s="77" t="s">
        <v>2171</v>
      </c>
      <c r="F451" s="86">
        <v>1</v>
      </c>
      <c r="G451" s="88">
        <v>0.6</v>
      </c>
      <c r="H451" s="88">
        <v>90</v>
      </c>
      <c r="I451" s="88">
        <v>30</v>
      </c>
      <c r="M451" s="92" t="s">
        <v>2320</v>
      </c>
      <c r="O451" s="84" t="s">
        <v>2233</v>
      </c>
    </row>
    <row r="452" spans="1:15" ht="17.25">
      <c r="A452" s="99"/>
      <c r="B452" s="99"/>
      <c r="C452" s="99"/>
      <c r="D452" s="93" t="s">
        <v>193</v>
      </c>
      <c r="E452" s="77" t="s">
        <v>2172</v>
      </c>
      <c r="F452" s="86">
        <v>1</v>
      </c>
      <c r="G452" s="88">
        <v>0.6</v>
      </c>
      <c r="H452" s="88">
        <v>1</v>
      </c>
      <c r="I452" s="88">
        <v>0.5</v>
      </c>
      <c r="M452" s="92" t="s">
        <v>2320</v>
      </c>
      <c r="O452" s="84" t="s">
        <v>2233</v>
      </c>
    </row>
    <row r="453" spans="1:15" ht="17.25">
      <c r="A453" s="99"/>
      <c r="B453" s="99"/>
      <c r="C453" s="99"/>
      <c r="D453" s="93" t="s">
        <v>1922</v>
      </c>
      <c r="E453" s="77" t="s">
        <v>2173</v>
      </c>
      <c r="F453" s="86">
        <v>1</v>
      </c>
      <c r="G453" s="88">
        <v>0.2</v>
      </c>
      <c r="H453" s="88">
        <v>5</v>
      </c>
      <c r="I453" s="88">
        <v>3</v>
      </c>
      <c r="M453" s="91" t="s">
        <v>2320</v>
      </c>
      <c r="O453" s="84" t="s">
        <v>2229</v>
      </c>
    </row>
    <row r="454" spans="1:15" ht="17.25">
      <c r="A454" s="99"/>
      <c r="B454" s="99"/>
      <c r="C454" s="99"/>
      <c r="D454" s="93" t="s">
        <v>1927</v>
      </c>
      <c r="E454" s="77" t="s">
        <v>1354</v>
      </c>
      <c r="F454" s="86">
        <v>0</v>
      </c>
      <c r="G454" s="88">
        <v>0.2</v>
      </c>
      <c r="H454" s="88">
        <v>92</v>
      </c>
      <c r="I454" s="88">
        <v>97</v>
      </c>
      <c r="M454" s="91" t="s">
        <v>2320</v>
      </c>
      <c r="O454" s="84" t="s">
        <v>2229</v>
      </c>
    </row>
    <row r="455" spans="1:15" ht="17.25">
      <c r="A455" s="99"/>
      <c r="B455" s="99"/>
      <c r="C455" s="99"/>
      <c r="D455" s="93" t="s">
        <v>1932</v>
      </c>
      <c r="E455" s="77" t="s">
        <v>1360</v>
      </c>
      <c r="F455" s="86">
        <v>1</v>
      </c>
      <c r="G455" s="88">
        <v>0.2</v>
      </c>
      <c r="H455" s="88">
        <v>1</v>
      </c>
      <c r="I455" s="88">
        <v>0.5</v>
      </c>
      <c r="M455" s="91" t="s">
        <v>2320</v>
      </c>
      <c r="O455" s="84" t="s">
        <v>2229</v>
      </c>
    </row>
    <row r="456" spans="1:15" ht="17.25">
      <c r="A456" s="99"/>
      <c r="B456" s="99"/>
      <c r="C456" s="99"/>
      <c r="D456" s="93" t="s">
        <v>1937</v>
      </c>
      <c r="E456" s="77" t="s">
        <v>1365</v>
      </c>
      <c r="F456" s="86">
        <v>1</v>
      </c>
      <c r="G456" s="88">
        <v>0.2</v>
      </c>
      <c r="H456" s="88">
        <v>3000</v>
      </c>
      <c r="I456" s="88">
        <v>2200</v>
      </c>
      <c r="M456" s="91" t="s">
        <v>2320</v>
      </c>
      <c r="O456" s="84" t="s">
        <v>2229</v>
      </c>
    </row>
    <row r="457" spans="1:15" ht="17.25">
      <c r="A457" s="99"/>
      <c r="B457" s="99"/>
      <c r="C457" s="99"/>
      <c r="D457" s="93" t="s">
        <v>1942</v>
      </c>
      <c r="E457" s="77" t="s">
        <v>1370</v>
      </c>
      <c r="F457" s="86">
        <v>0</v>
      </c>
      <c r="G457" s="88">
        <v>0.2</v>
      </c>
      <c r="H457" s="88">
        <v>86</v>
      </c>
      <c r="I457" s="88">
        <v>92</v>
      </c>
      <c r="M457" s="91" t="s">
        <v>2320</v>
      </c>
      <c r="O457" s="84" t="s">
        <v>2229</v>
      </c>
    </row>
    <row r="458" spans="1:15" ht="17.25">
      <c r="A458" s="99"/>
      <c r="B458" s="99"/>
      <c r="C458" s="99"/>
      <c r="D458" s="93" t="s">
        <v>1947</v>
      </c>
      <c r="E458" s="77" t="s">
        <v>1376</v>
      </c>
      <c r="F458" s="86">
        <v>1</v>
      </c>
      <c r="G458" s="88">
        <v>0.2</v>
      </c>
      <c r="H458" s="88">
        <v>120</v>
      </c>
      <c r="I458" s="88">
        <v>80</v>
      </c>
      <c r="M458" s="91" t="s">
        <v>2320</v>
      </c>
      <c r="O458" s="84" t="s">
        <v>2229</v>
      </c>
    </row>
    <row r="459" spans="1:15" ht="17.25">
      <c r="A459" s="99"/>
      <c r="B459" s="99"/>
      <c r="C459" s="99"/>
      <c r="D459" s="93" t="s">
        <v>1952</v>
      </c>
      <c r="E459" s="77" t="s">
        <v>1382</v>
      </c>
      <c r="F459" s="86">
        <v>0</v>
      </c>
      <c r="G459" s="88">
        <v>0.2</v>
      </c>
      <c r="H459" s="88">
        <v>25</v>
      </c>
      <c r="I459" s="88">
        <v>30</v>
      </c>
      <c r="M459" s="91" t="s">
        <v>2320</v>
      </c>
      <c r="O459" s="84" t="s">
        <v>2229</v>
      </c>
    </row>
    <row r="460" spans="1:15" ht="17.25">
      <c r="A460" s="99"/>
      <c r="B460" s="99"/>
      <c r="C460" s="99" t="s">
        <v>585</v>
      </c>
      <c r="D460" s="93" t="s">
        <v>2296</v>
      </c>
      <c r="E460" s="77" t="s">
        <v>2174</v>
      </c>
      <c r="F460" s="86">
        <v>0</v>
      </c>
      <c r="G460" s="88">
        <v>0.6</v>
      </c>
      <c r="H460" s="88">
        <v>97</v>
      </c>
      <c r="I460" s="88">
        <v>99</v>
      </c>
      <c r="M460" s="92" t="s">
        <v>2320</v>
      </c>
      <c r="O460" s="84" t="s">
        <v>2233</v>
      </c>
    </row>
    <row r="461" spans="1:15" ht="17.25">
      <c r="A461" s="99"/>
      <c r="B461" s="99"/>
      <c r="C461" s="99"/>
      <c r="D461" s="93" t="s">
        <v>2297</v>
      </c>
      <c r="E461" s="77" t="s">
        <v>2175</v>
      </c>
      <c r="F461" s="86">
        <v>1</v>
      </c>
      <c r="G461" s="88">
        <v>0.4</v>
      </c>
      <c r="H461" s="88">
        <v>3</v>
      </c>
      <c r="I461" s="88">
        <v>1</v>
      </c>
      <c r="M461" s="92" t="s">
        <v>2320</v>
      </c>
      <c r="O461" s="84" t="s">
        <v>2233</v>
      </c>
    </row>
    <row r="462" spans="1:15" ht="17.25">
      <c r="A462" s="99"/>
      <c r="B462" s="99"/>
      <c r="C462" s="99"/>
      <c r="D462" s="93" t="s">
        <v>451</v>
      </c>
      <c r="E462" s="77" t="s">
        <v>2176</v>
      </c>
      <c r="F462" s="86">
        <v>0</v>
      </c>
      <c r="G462" s="88">
        <v>0.8</v>
      </c>
      <c r="H462" s="88">
        <v>95</v>
      </c>
      <c r="I462" s="88">
        <v>99</v>
      </c>
      <c r="M462" s="92" t="s">
        <v>2320</v>
      </c>
      <c r="O462" s="84" t="s">
        <v>2233</v>
      </c>
    </row>
    <row r="463" spans="1:15" ht="17.25">
      <c r="A463" s="99"/>
      <c r="B463" s="99"/>
      <c r="C463" s="99"/>
      <c r="D463" s="93" t="s">
        <v>456</v>
      </c>
      <c r="E463" s="77" t="s">
        <v>2177</v>
      </c>
      <c r="F463" s="86">
        <v>1</v>
      </c>
      <c r="G463" s="88">
        <v>0.8</v>
      </c>
      <c r="H463" s="88">
        <v>1</v>
      </c>
      <c r="I463" s="88">
        <v>0.5</v>
      </c>
      <c r="M463" s="92" t="s">
        <v>2320</v>
      </c>
      <c r="O463" s="84" t="s">
        <v>2233</v>
      </c>
    </row>
    <row r="464" spans="1:15" ht="18">
      <c r="A464" s="99"/>
      <c r="B464" s="99" t="s">
        <v>1987</v>
      </c>
      <c r="C464" s="95" t="s">
        <v>565</v>
      </c>
      <c r="D464" s="93" t="s">
        <v>468</v>
      </c>
      <c r="E464" s="83" t="s">
        <v>2178</v>
      </c>
      <c r="F464" s="86">
        <v>0</v>
      </c>
      <c r="G464" s="88">
        <v>1.2</v>
      </c>
      <c r="H464" s="88">
        <v>93</v>
      </c>
      <c r="I464" s="88">
        <v>98</v>
      </c>
      <c r="M464" s="92" t="s">
        <v>2320</v>
      </c>
      <c r="O464" s="84" t="s">
        <v>2233</v>
      </c>
    </row>
    <row r="465" spans="1:15" ht="18">
      <c r="A465" s="99"/>
      <c r="B465" s="99"/>
      <c r="C465" s="95" t="s">
        <v>556</v>
      </c>
      <c r="D465" s="93" t="s">
        <v>475</v>
      </c>
      <c r="E465" s="83" t="s">
        <v>2179</v>
      </c>
      <c r="F465" s="86">
        <v>0</v>
      </c>
      <c r="G465" s="88">
        <v>1.2</v>
      </c>
      <c r="H465" s="88">
        <v>93</v>
      </c>
      <c r="I465" s="88">
        <v>98</v>
      </c>
      <c r="M465" s="92" t="s">
        <v>2320</v>
      </c>
      <c r="O465" s="84" t="s">
        <v>2233</v>
      </c>
    </row>
    <row r="466" spans="1:15" ht="17.25">
      <c r="A466" s="99"/>
      <c r="B466" s="99" t="s">
        <v>1989</v>
      </c>
      <c r="C466" s="99" t="s">
        <v>543</v>
      </c>
      <c r="D466" s="93" t="s">
        <v>2298</v>
      </c>
      <c r="E466" s="77" t="s">
        <v>2180</v>
      </c>
      <c r="F466" s="86">
        <v>0</v>
      </c>
      <c r="G466" s="89">
        <v>0.6</v>
      </c>
      <c r="H466" s="89">
        <v>0</v>
      </c>
      <c r="I466" s="89">
        <v>2</v>
      </c>
      <c r="M466" s="92" t="s">
        <v>2320</v>
      </c>
      <c r="O466" s="84" t="s">
        <v>2229</v>
      </c>
    </row>
    <row r="467" spans="1:15" ht="17.25">
      <c r="A467" s="99"/>
      <c r="B467" s="99"/>
      <c r="C467" s="99"/>
      <c r="D467" s="93" t="s">
        <v>2299</v>
      </c>
      <c r="E467" s="77" t="s">
        <v>1027</v>
      </c>
      <c r="F467" s="86">
        <v>0</v>
      </c>
      <c r="G467" s="89">
        <v>0.6</v>
      </c>
      <c r="H467" s="89">
        <v>0</v>
      </c>
      <c r="I467" s="89">
        <v>2</v>
      </c>
      <c r="M467" s="92" t="s">
        <v>2320</v>
      </c>
      <c r="O467" s="84" t="s">
        <v>2229</v>
      </c>
    </row>
    <row r="468" spans="1:15" ht="17.25">
      <c r="A468" s="99"/>
      <c r="B468" s="99"/>
      <c r="C468" s="99"/>
      <c r="D468" s="93" t="s">
        <v>2300</v>
      </c>
      <c r="E468" s="77" t="s">
        <v>2181</v>
      </c>
      <c r="F468" s="86">
        <v>0</v>
      </c>
      <c r="G468" s="89">
        <v>0.6</v>
      </c>
      <c r="H468" s="89">
        <v>0</v>
      </c>
      <c r="I468" s="89">
        <v>2</v>
      </c>
      <c r="M468" s="92" t="s">
        <v>2320</v>
      </c>
      <c r="O468" s="84" t="s">
        <v>2229</v>
      </c>
    </row>
    <row r="469" spans="1:15" ht="17.25">
      <c r="A469" s="99"/>
      <c r="B469" s="99"/>
      <c r="C469" s="99"/>
      <c r="D469" s="93" t="s">
        <v>2301</v>
      </c>
      <c r="E469" s="77" t="s">
        <v>1029</v>
      </c>
      <c r="F469" s="86">
        <v>0</v>
      </c>
      <c r="G469" s="89">
        <v>0.6</v>
      </c>
      <c r="H469" s="89">
        <v>0</v>
      </c>
      <c r="I469" s="89">
        <v>2</v>
      </c>
      <c r="M469" s="92" t="s">
        <v>2320</v>
      </c>
      <c r="O469" s="84" t="s">
        <v>2229</v>
      </c>
    </row>
    <row r="470" spans="1:15" ht="17.25">
      <c r="A470" s="99"/>
      <c r="B470" s="99"/>
      <c r="C470" s="99"/>
      <c r="D470" s="93" t="s">
        <v>2302</v>
      </c>
      <c r="E470" s="77" t="s">
        <v>1030</v>
      </c>
      <c r="F470" s="86">
        <v>0</v>
      </c>
      <c r="G470" s="89">
        <v>0.6</v>
      </c>
      <c r="H470" s="89">
        <v>0</v>
      </c>
      <c r="I470" s="89">
        <v>2</v>
      </c>
      <c r="M470" s="92" t="s">
        <v>2320</v>
      </c>
      <c r="O470" s="84" t="s">
        <v>2229</v>
      </c>
    </row>
    <row r="471" spans="1:15" ht="17.25">
      <c r="A471" s="99"/>
      <c r="B471" s="99"/>
      <c r="C471" s="99"/>
      <c r="D471" s="93" t="s">
        <v>2303</v>
      </c>
      <c r="E471" s="77" t="s">
        <v>1031</v>
      </c>
      <c r="F471" s="86">
        <v>0</v>
      </c>
      <c r="G471" s="89">
        <v>0.6</v>
      </c>
      <c r="H471" s="89">
        <v>0</v>
      </c>
      <c r="I471" s="89">
        <v>2</v>
      </c>
      <c r="M471" s="92" t="s">
        <v>2320</v>
      </c>
      <c r="O471" s="84" t="s">
        <v>2229</v>
      </c>
    </row>
    <row r="472" spans="1:15" ht="17.25">
      <c r="A472" s="99"/>
      <c r="B472" s="99"/>
      <c r="C472" s="99" t="s">
        <v>557</v>
      </c>
      <c r="D472" s="93" t="s">
        <v>2304</v>
      </c>
      <c r="E472" s="77" t="s">
        <v>2182</v>
      </c>
      <c r="F472" s="86">
        <v>1</v>
      </c>
      <c r="G472" s="89">
        <v>0.2</v>
      </c>
      <c r="H472" s="89">
        <v>10</v>
      </c>
      <c r="I472" s="89">
        <v>0</v>
      </c>
      <c r="M472" s="92" t="s">
        <v>2320</v>
      </c>
      <c r="O472" s="77" t="s">
        <v>2234</v>
      </c>
    </row>
    <row r="473" spans="1:15" ht="17.25">
      <c r="A473" s="99"/>
      <c r="B473" s="99"/>
      <c r="C473" s="99"/>
      <c r="D473" s="93" t="s">
        <v>2305</v>
      </c>
      <c r="E473" s="77" t="s">
        <v>2183</v>
      </c>
      <c r="F473" s="86">
        <v>1</v>
      </c>
      <c r="G473" s="89">
        <v>0.2</v>
      </c>
      <c r="H473" s="89">
        <v>0.5</v>
      </c>
      <c r="I473" s="89">
        <v>0</v>
      </c>
      <c r="M473" s="92" t="s">
        <v>2320</v>
      </c>
      <c r="O473" s="77" t="s">
        <v>2234</v>
      </c>
    </row>
    <row r="474" spans="1:15" ht="17.25">
      <c r="A474" s="99"/>
      <c r="B474" s="99"/>
      <c r="C474" s="99" t="s">
        <v>1348</v>
      </c>
      <c r="D474" s="93" t="s">
        <v>1923</v>
      </c>
      <c r="E474" s="77" t="s">
        <v>1350</v>
      </c>
      <c r="F474" s="86">
        <v>1</v>
      </c>
      <c r="G474" s="89">
        <v>0.2</v>
      </c>
      <c r="H474" s="89">
        <v>1</v>
      </c>
      <c r="I474" s="89">
        <v>-0.3</v>
      </c>
      <c r="M474" s="92" t="s">
        <v>2320</v>
      </c>
      <c r="O474" s="84" t="s">
        <v>2229</v>
      </c>
    </row>
    <row r="475" spans="1:15" ht="17.25">
      <c r="A475" s="99"/>
      <c r="B475" s="99"/>
      <c r="C475" s="99"/>
      <c r="D475" s="93" t="s">
        <v>1925</v>
      </c>
      <c r="E475" s="77" t="s">
        <v>1352</v>
      </c>
      <c r="F475" s="86">
        <v>1</v>
      </c>
      <c r="G475" s="89">
        <v>0.2</v>
      </c>
      <c r="H475" s="89">
        <v>0.5</v>
      </c>
      <c r="I475" s="89">
        <v>-0.15</v>
      </c>
      <c r="M475" s="92" t="s">
        <v>2320</v>
      </c>
      <c r="O475" s="84" t="s">
        <v>2229</v>
      </c>
    </row>
    <row r="476" spans="1:15" ht="17.25">
      <c r="A476" s="99"/>
      <c r="B476" s="99"/>
      <c r="C476" s="99"/>
      <c r="D476" s="93" t="s">
        <v>1928</v>
      </c>
      <c r="E476" s="77" t="s">
        <v>1355</v>
      </c>
      <c r="F476" s="86">
        <v>0</v>
      </c>
      <c r="G476" s="89">
        <v>0.2</v>
      </c>
      <c r="H476" s="89">
        <v>-5</v>
      </c>
      <c r="I476" s="89">
        <v>0.5</v>
      </c>
      <c r="M476" s="92" t="s">
        <v>2320</v>
      </c>
      <c r="O476" s="84" t="s">
        <v>2229</v>
      </c>
    </row>
    <row r="477" spans="1:15" ht="17.25">
      <c r="A477" s="99"/>
      <c r="B477" s="99"/>
      <c r="C477" s="99"/>
      <c r="D477" s="93" t="s">
        <v>1930</v>
      </c>
      <c r="E477" s="77" t="s">
        <v>1357</v>
      </c>
      <c r="F477" s="86">
        <v>0</v>
      </c>
      <c r="G477" s="89">
        <v>0.2</v>
      </c>
      <c r="H477" s="89">
        <v>-4</v>
      </c>
      <c r="I477" s="89">
        <v>-0.9</v>
      </c>
      <c r="M477" s="92" t="s">
        <v>2320</v>
      </c>
      <c r="O477" s="84" t="s">
        <v>2229</v>
      </c>
    </row>
    <row r="478" spans="1:15" ht="17.25">
      <c r="A478" s="99"/>
      <c r="B478" s="99"/>
      <c r="C478" s="99" t="s">
        <v>1359</v>
      </c>
      <c r="D478" s="93" t="s">
        <v>1933</v>
      </c>
      <c r="E478" s="77" t="s">
        <v>1361</v>
      </c>
      <c r="F478" s="86">
        <v>1</v>
      </c>
      <c r="G478" s="89">
        <v>0.2</v>
      </c>
      <c r="H478" s="89">
        <v>0.15</v>
      </c>
      <c r="I478" s="89">
        <v>-0.1</v>
      </c>
      <c r="M478" s="92" t="s">
        <v>2320</v>
      </c>
      <c r="O478" s="84" t="s">
        <v>2229</v>
      </c>
    </row>
    <row r="479" spans="1:15" ht="17.25">
      <c r="A479" s="99"/>
      <c r="B479" s="99"/>
      <c r="C479" s="99"/>
      <c r="D479" s="93" t="s">
        <v>1935</v>
      </c>
      <c r="E479" s="77" t="s">
        <v>1363</v>
      </c>
      <c r="F479" s="86">
        <v>1</v>
      </c>
      <c r="G479" s="89">
        <v>0.2</v>
      </c>
      <c r="H479" s="89">
        <v>0.15</v>
      </c>
      <c r="I479" s="89">
        <v>-0.04</v>
      </c>
      <c r="M479" s="92" t="s">
        <v>2320</v>
      </c>
      <c r="O479" s="84" t="s">
        <v>2229</v>
      </c>
    </row>
    <row r="480" spans="1:15" ht="17.25">
      <c r="A480" s="99"/>
      <c r="B480" s="99"/>
      <c r="C480" s="99"/>
      <c r="D480" s="93" t="s">
        <v>1938</v>
      </c>
      <c r="E480" s="77" t="s">
        <v>1366</v>
      </c>
      <c r="F480" s="86">
        <v>1</v>
      </c>
      <c r="G480" s="89">
        <v>0.2</v>
      </c>
      <c r="H480" s="89">
        <v>400</v>
      </c>
      <c r="I480" s="89">
        <v>-400</v>
      </c>
      <c r="M480" s="92" t="s">
        <v>2320</v>
      </c>
      <c r="O480" s="84" t="s">
        <v>2229</v>
      </c>
    </row>
    <row r="481" spans="1:15" ht="17.25">
      <c r="A481" s="99"/>
      <c r="B481" s="99"/>
      <c r="C481" s="99"/>
      <c r="D481" s="93" t="s">
        <v>1940</v>
      </c>
      <c r="E481" s="77" t="s">
        <v>1368</v>
      </c>
      <c r="F481" s="86">
        <v>1</v>
      </c>
      <c r="G481" s="89">
        <v>0.2</v>
      </c>
      <c r="H481" s="89">
        <v>300</v>
      </c>
      <c r="I481" s="89">
        <v>-50</v>
      </c>
      <c r="M481" s="92" t="s">
        <v>2320</v>
      </c>
      <c r="O481" s="84" t="s">
        <v>2229</v>
      </c>
    </row>
    <row r="482" spans="1:15" ht="17.25">
      <c r="A482" s="99"/>
      <c r="B482" s="99"/>
      <c r="C482" s="99"/>
      <c r="D482" s="93" t="s">
        <v>1943</v>
      </c>
      <c r="E482" s="77" t="s">
        <v>1371</v>
      </c>
      <c r="F482" s="86">
        <v>0</v>
      </c>
      <c r="G482" s="89">
        <v>0.2</v>
      </c>
      <c r="H482" s="89">
        <v>-50</v>
      </c>
      <c r="I482" s="89">
        <v>4</v>
      </c>
      <c r="M482" s="92" t="s">
        <v>2320</v>
      </c>
      <c r="O482" s="84" t="s">
        <v>2229</v>
      </c>
    </row>
    <row r="483" spans="1:15" ht="17.25">
      <c r="A483" s="99"/>
      <c r="B483" s="99"/>
      <c r="C483" s="99"/>
      <c r="D483" s="93" t="s">
        <v>1945</v>
      </c>
      <c r="E483" s="77" t="s">
        <v>1373</v>
      </c>
      <c r="F483" s="86">
        <v>0</v>
      </c>
      <c r="G483" s="89">
        <v>0.2</v>
      </c>
      <c r="H483" s="89">
        <v>-2</v>
      </c>
      <c r="I483" s="89">
        <v>0.5</v>
      </c>
      <c r="M483" s="92" t="s">
        <v>2320</v>
      </c>
      <c r="O483" s="84" t="s">
        <v>2229</v>
      </c>
    </row>
    <row r="484" spans="1:15" ht="17.25">
      <c r="A484" s="99"/>
      <c r="B484" s="99"/>
      <c r="C484" s="99" t="s">
        <v>1375</v>
      </c>
      <c r="D484" s="93" t="s">
        <v>1948</v>
      </c>
      <c r="E484" s="77" t="s">
        <v>1377</v>
      </c>
      <c r="F484" s="86">
        <v>1</v>
      </c>
      <c r="G484" s="89">
        <v>0.2</v>
      </c>
      <c r="H484" s="89">
        <v>30</v>
      </c>
      <c r="I484" s="89">
        <v>-20</v>
      </c>
      <c r="M484" s="92" t="s">
        <v>2320</v>
      </c>
      <c r="O484" s="84" t="s">
        <v>2229</v>
      </c>
    </row>
    <row r="485" spans="1:15" ht="17.25">
      <c r="A485" s="99"/>
      <c r="B485" s="99"/>
      <c r="C485" s="99"/>
      <c r="D485" s="93" t="s">
        <v>1950</v>
      </c>
      <c r="E485" s="77" t="s">
        <v>1379</v>
      </c>
      <c r="F485" s="86">
        <v>1</v>
      </c>
      <c r="G485" s="89">
        <v>0.2</v>
      </c>
      <c r="H485" s="89">
        <v>1</v>
      </c>
      <c r="I485" s="89">
        <v>-25</v>
      </c>
      <c r="M485" s="92" t="s">
        <v>2320</v>
      </c>
      <c r="O485" s="84" t="s">
        <v>2229</v>
      </c>
    </row>
    <row r="486" spans="1:15" ht="17.25">
      <c r="A486" s="99"/>
      <c r="B486" s="99"/>
      <c r="C486" s="99" t="s">
        <v>1381</v>
      </c>
      <c r="D486" s="93" t="s">
        <v>1953</v>
      </c>
      <c r="E486" s="77" t="s">
        <v>1383</v>
      </c>
      <c r="F486" s="86">
        <v>0</v>
      </c>
      <c r="G486" s="89">
        <v>0.2</v>
      </c>
      <c r="H486" s="89">
        <v>-1</v>
      </c>
      <c r="I486" s="89">
        <v>9</v>
      </c>
      <c r="M486" s="92" t="s">
        <v>2320</v>
      </c>
      <c r="O486" s="84" t="s">
        <v>2229</v>
      </c>
    </row>
    <row r="487" spans="1:15" ht="17.25">
      <c r="A487" s="99"/>
      <c r="B487" s="99"/>
      <c r="C487" s="99"/>
      <c r="D487" s="93" t="s">
        <v>1955</v>
      </c>
      <c r="E487" s="77" t="s">
        <v>1385</v>
      </c>
      <c r="F487" s="86">
        <v>0</v>
      </c>
      <c r="G487" s="89">
        <v>0.2</v>
      </c>
      <c r="H487" s="89">
        <v>-2</v>
      </c>
      <c r="I487" s="89">
        <v>3</v>
      </c>
      <c r="M487" s="92" t="s">
        <v>2320</v>
      </c>
      <c r="O487" s="84" t="s">
        <v>2229</v>
      </c>
    </row>
    <row r="488" spans="1:15" ht="17.25">
      <c r="A488" s="99"/>
      <c r="B488" s="99" t="s">
        <v>2123</v>
      </c>
      <c r="C488" s="99" t="s">
        <v>570</v>
      </c>
      <c r="D488" s="93" t="s">
        <v>527</v>
      </c>
      <c r="E488" s="85" t="s">
        <v>2184</v>
      </c>
      <c r="F488" s="87">
        <v>1</v>
      </c>
      <c r="G488" s="89">
        <v>1</v>
      </c>
      <c r="H488" s="89">
        <v>3</v>
      </c>
      <c r="I488" s="89">
        <v>1.8</v>
      </c>
      <c r="M488" s="92" t="s">
        <v>2320</v>
      </c>
      <c r="O488" s="84" t="s">
        <v>2230</v>
      </c>
    </row>
    <row r="489" spans="1:15" ht="17.25">
      <c r="A489" s="99"/>
      <c r="B489" s="99"/>
      <c r="C489" s="99"/>
      <c r="D489" s="93" t="s">
        <v>196</v>
      </c>
      <c r="E489" s="83" t="s">
        <v>2185</v>
      </c>
      <c r="F489" s="86">
        <v>1</v>
      </c>
      <c r="G489" s="89">
        <v>1</v>
      </c>
      <c r="H489" s="89">
        <v>3</v>
      </c>
      <c r="I489" s="89">
        <v>1.8</v>
      </c>
      <c r="M489" s="92" t="s">
        <v>2320</v>
      </c>
      <c r="O489" s="84" t="s">
        <v>2233</v>
      </c>
    </row>
    <row r="490" spans="1:15" ht="17.25">
      <c r="A490" s="99"/>
      <c r="B490" s="99"/>
      <c r="C490" s="99"/>
      <c r="D490" s="93" t="s">
        <v>521</v>
      </c>
      <c r="E490" s="83" t="s">
        <v>2186</v>
      </c>
      <c r="F490" s="87">
        <v>1</v>
      </c>
      <c r="G490" s="89">
        <v>1</v>
      </c>
      <c r="H490" s="89">
        <v>1</v>
      </c>
      <c r="I490" s="89">
        <v>0</v>
      </c>
      <c r="M490" s="92" t="s">
        <v>2320</v>
      </c>
      <c r="O490" s="84" t="s">
        <v>2230</v>
      </c>
    </row>
    <row r="491" spans="1:15" ht="17.25">
      <c r="A491" s="99"/>
      <c r="B491" s="99"/>
      <c r="C491" s="99" t="s">
        <v>569</v>
      </c>
      <c r="D491" s="93" t="s">
        <v>191</v>
      </c>
      <c r="E491" s="83" t="s">
        <v>2187</v>
      </c>
      <c r="F491" s="86">
        <v>1</v>
      </c>
      <c r="G491" s="89">
        <v>0.6</v>
      </c>
      <c r="H491" s="89">
        <v>10</v>
      </c>
      <c r="I491" s="89">
        <v>5</v>
      </c>
      <c r="M491" s="92" t="s">
        <v>2320</v>
      </c>
      <c r="O491" s="84" t="s">
        <v>2232</v>
      </c>
    </row>
    <row r="492" spans="1:15" ht="17.25">
      <c r="A492" s="99"/>
      <c r="B492" s="99"/>
      <c r="C492" s="99"/>
      <c r="D492" s="93" t="s">
        <v>194</v>
      </c>
      <c r="E492" s="77" t="s">
        <v>2188</v>
      </c>
      <c r="F492" s="86">
        <v>1</v>
      </c>
      <c r="G492" s="89">
        <v>0.6</v>
      </c>
      <c r="H492" s="89">
        <v>3</v>
      </c>
      <c r="I492" s="89">
        <v>0.5</v>
      </c>
      <c r="M492" s="92" t="s">
        <v>2320</v>
      </c>
      <c r="O492" s="84" t="s">
        <v>2232</v>
      </c>
    </row>
    <row r="493" spans="1:15" ht="18">
      <c r="A493" s="99"/>
      <c r="B493" s="99"/>
      <c r="C493" s="95" t="s">
        <v>557</v>
      </c>
      <c r="D493" s="93" t="s">
        <v>478</v>
      </c>
      <c r="E493" s="83" t="s">
        <v>2189</v>
      </c>
      <c r="F493" s="87">
        <v>1</v>
      </c>
      <c r="G493" s="89">
        <v>0.4</v>
      </c>
      <c r="H493" s="89">
        <v>0.05</v>
      </c>
      <c r="I493" s="89">
        <v>0</v>
      </c>
      <c r="M493" s="92" t="s">
        <v>2320</v>
      </c>
      <c r="O493" s="84" t="s">
        <v>2230</v>
      </c>
    </row>
    <row r="494" spans="1:15" ht="17.25">
      <c r="A494" s="99"/>
      <c r="B494" s="99" t="s">
        <v>2141</v>
      </c>
      <c r="C494" s="99" t="s">
        <v>564</v>
      </c>
      <c r="D494" s="93" t="s">
        <v>477</v>
      </c>
      <c r="E494" s="77" t="s">
        <v>2190</v>
      </c>
      <c r="F494" s="86">
        <v>0</v>
      </c>
      <c r="G494" s="89">
        <v>0.4</v>
      </c>
      <c r="H494" s="89">
        <v>80</v>
      </c>
      <c r="I494" s="89">
        <v>85</v>
      </c>
      <c r="M494" s="92" t="s">
        <v>2320</v>
      </c>
      <c r="O494" s="84" t="s">
        <v>2232</v>
      </c>
    </row>
    <row r="495" spans="1:15" ht="17.25">
      <c r="A495" s="99"/>
      <c r="B495" s="99"/>
      <c r="C495" s="99"/>
      <c r="D495" s="93" t="s">
        <v>153</v>
      </c>
      <c r="E495" s="77" t="s">
        <v>648</v>
      </c>
      <c r="F495" s="86">
        <v>0</v>
      </c>
      <c r="G495" s="89">
        <v>0.4</v>
      </c>
      <c r="H495" s="89">
        <v>98</v>
      </c>
      <c r="I495" s="89">
        <v>98.5</v>
      </c>
      <c r="M495" s="92" t="s">
        <v>2320</v>
      </c>
      <c r="O495" s="84" t="s">
        <v>2232</v>
      </c>
    </row>
    <row r="496" spans="1:15" ht="17.25">
      <c r="A496" s="99"/>
      <c r="B496" s="99"/>
      <c r="C496" s="99"/>
      <c r="D496" s="93" t="s">
        <v>215</v>
      </c>
      <c r="E496" s="77" t="s">
        <v>709</v>
      </c>
      <c r="F496" s="86">
        <v>0</v>
      </c>
      <c r="G496" s="89">
        <v>0.2</v>
      </c>
      <c r="H496" s="89">
        <v>20</v>
      </c>
      <c r="I496" s="89">
        <v>100</v>
      </c>
      <c r="M496" s="92" t="s">
        <v>2322</v>
      </c>
      <c r="O496" s="84" t="s">
        <v>2232</v>
      </c>
    </row>
    <row r="497" spans="1:15" ht="17.25">
      <c r="A497" s="99"/>
      <c r="B497" s="99"/>
      <c r="C497" s="99"/>
      <c r="D497" s="93" t="s">
        <v>266</v>
      </c>
      <c r="E497" s="77" t="s">
        <v>2191</v>
      </c>
      <c r="F497" s="86">
        <v>0</v>
      </c>
      <c r="G497" s="89">
        <v>0.5</v>
      </c>
      <c r="H497" s="89">
        <v>85</v>
      </c>
      <c r="I497" s="89">
        <v>90</v>
      </c>
      <c r="M497" s="92" t="s">
        <v>2320</v>
      </c>
      <c r="O497" s="84" t="s">
        <v>2232</v>
      </c>
    </row>
    <row r="498" spans="1:15" ht="17.25">
      <c r="A498" s="99"/>
      <c r="B498" s="99"/>
      <c r="C498" s="99"/>
      <c r="D498" s="93" t="s">
        <v>502</v>
      </c>
      <c r="E498" s="77" t="s">
        <v>2192</v>
      </c>
      <c r="F498" s="86">
        <v>0</v>
      </c>
      <c r="G498" s="89">
        <v>0.2</v>
      </c>
      <c r="H498" s="89">
        <v>30</v>
      </c>
      <c r="I498" s="89">
        <v>70</v>
      </c>
      <c r="M498" s="92" t="s">
        <v>2320</v>
      </c>
      <c r="O498" s="84" t="s">
        <v>2232</v>
      </c>
    </row>
    <row r="499" spans="1:15" ht="18">
      <c r="A499" s="99"/>
      <c r="B499" s="99" t="s">
        <v>2147</v>
      </c>
      <c r="C499" s="95" t="s">
        <v>570</v>
      </c>
      <c r="D499" s="93" t="s">
        <v>2306</v>
      </c>
      <c r="E499" s="77" t="s">
        <v>2193</v>
      </c>
      <c r="F499" s="86">
        <v>1</v>
      </c>
      <c r="G499" s="89">
        <v>0.4</v>
      </c>
      <c r="H499" s="89">
        <v>3</v>
      </c>
      <c r="I499" s="89">
        <v>40</v>
      </c>
      <c r="M499" s="92" t="s">
        <v>2322</v>
      </c>
      <c r="O499" s="84" t="s">
        <v>2230</v>
      </c>
    </row>
    <row r="500" spans="1:15" ht="18">
      <c r="A500" s="99"/>
      <c r="B500" s="99"/>
      <c r="C500" s="95" t="s">
        <v>583</v>
      </c>
      <c r="D500" s="93" t="s">
        <v>367</v>
      </c>
      <c r="E500" s="77" t="s">
        <v>861</v>
      </c>
      <c r="F500" s="86">
        <v>1</v>
      </c>
      <c r="G500" s="89">
        <v>0.2</v>
      </c>
      <c r="H500" s="89">
        <v>0</v>
      </c>
      <c r="I500" s="89">
        <v>70</v>
      </c>
      <c r="M500" s="92" t="s">
        <v>2322</v>
      </c>
      <c r="O500" s="84" t="s">
        <v>2232</v>
      </c>
    </row>
    <row r="501" spans="1:15" ht="18">
      <c r="A501" s="99"/>
      <c r="B501" s="99" t="s">
        <v>2151</v>
      </c>
      <c r="C501" s="95" t="s">
        <v>570</v>
      </c>
      <c r="D501" s="93" t="s">
        <v>2307</v>
      </c>
      <c r="E501" s="77" t="s">
        <v>2194</v>
      </c>
      <c r="F501" s="86">
        <v>1</v>
      </c>
      <c r="G501" s="88">
        <v>0.6</v>
      </c>
      <c r="H501" s="88">
        <v>0.8</v>
      </c>
      <c r="I501" s="88">
        <v>0.4</v>
      </c>
      <c r="M501" s="92" t="s">
        <v>2320</v>
      </c>
      <c r="O501" s="91" t="s">
        <v>2230</v>
      </c>
    </row>
    <row r="502" spans="1:15" ht="18">
      <c r="A502" s="99"/>
      <c r="B502" s="99"/>
      <c r="C502" s="95" t="s">
        <v>585</v>
      </c>
      <c r="D502" s="93" t="s">
        <v>2308</v>
      </c>
      <c r="E502" s="77" t="s">
        <v>2195</v>
      </c>
      <c r="F502" s="86">
        <v>0</v>
      </c>
      <c r="G502" s="88">
        <v>0.6</v>
      </c>
      <c r="H502" s="88">
        <v>88</v>
      </c>
      <c r="I502" s="88">
        <v>92</v>
      </c>
      <c r="M502" s="92" t="s">
        <v>2320</v>
      </c>
      <c r="O502" s="84" t="s">
        <v>2233</v>
      </c>
    </row>
    <row r="503" spans="1:15" ht="18">
      <c r="A503" s="99" t="s">
        <v>2196</v>
      </c>
      <c r="B503" s="95" t="s">
        <v>2159</v>
      </c>
      <c r="C503" s="95" t="s">
        <v>589</v>
      </c>
      <c r="D503" s="93" t="s">
        <v>2309</v>
      </c>
      <c r="E503" s="77" t="s">
        <v>2197</v>
      </c>
      <c r="F503" s="86">
        <v>0</v>
      </c>
      <c r="G503" s="88">
        <v>2</v>
      </c>
      <c r="H503" s="89">
        <v>90</v>
      </c>
      <c r="I503" s="89">
        <v>95</v>
      </c>
      <c r="M503" s="92" t="s">
        <v>2320</v>
      </c>
      <c r="O503" s="84" t="s">
        <v>2229</v>
      </c>
    </row>
    <row r="504" spans="1:15" ht="18">
      <c r="A504" s="99"/>
      <c r="B504" s="95" t="s">
        <v>1981</v>
      </c>
      <c r="C504" s="95" t="s">
        <v>558</v>
      </c>
      <c r="D504" s="93" t="s">
        <v>105</v>
      </c>
      <c r="E504" s="77" t="s">
        <v>2198</v>
      </c>
      <c r="F504" s="86">
        <v>0</v>
      </c>
      <c r="G504" s="88">
        <v>2</v>
      </c>
      <c r="H504" s="88">
        <v>98</v>
      </c>
      <c r="I504" s="88">
        <v>99.5</v>
      </c>
      <c r="M504" s="92" t="s">
        <v>2320</v>
      </c>
      <c r="O504" s="84" t="s">
        <v>2235</v>
      </c>
    </row>
    <row r="505" spans="1:15" ht="17.25">
      <c r="A505" s="99"/>
      <c r="B505" s="99" t="s">
        <v>1987</v>
      </c>
      <c r="C505" s="99" t="s">
        <v>565</v>
      </c>
      <c r="D505" s="93" t="s">
        <v>174</v>
      </c>
      <c r="E505" s="83" t="s">
        <v>2199</v>
      </c>
      <c r="F505" s="86">
        <v>1</v>
      </c>
      <c r="G505" s="88">
        <v>1.8</v>
      </c>
      <c r="H505" s="89">
        <v>1000</v>
      </c>
      <c r="I505" s="89">
        <v>600</v>
      </c>
      <c r="M505" s="92" t="s">
        <v>2320</v>
      </c>
      <c r="O505" s="84" t="s">
        <v>2235</v>
      </c>
    </row>
    <row r="506" spans="1:15" ht="17.25">
      <c r="A506" s="99"/>
      <c r="B506" s="99"/>
      <c r="C506" s="99"/>
      <c r="D506" s="93" t="s">
        <v>178</v>
      </c>
      <c r="E506" s="83" t="s">
        <v>2200</v>
      </c>
      <c r="F506" s="86">
        <v>0</v>
      </c>
      <c r="G506" s="88">
        <v>2</v>
      </c>
      <c r="H506" s="89">
        <v>90</v>
      </c>
      <c r="I506" s="89">
        <v>95</v>
      </c>
      <c r="M506" s="92" t="s">
        <v>2320</v>
      </c>
      <c r="O506" s="84" t="s">
        <v>2235</v>
      </c>
    </row>
    <row r="507" spans="1:15" ht="17.25">
      <c r="A507" s="99"/>
      <c r="B507" s="99"/>
      <c r="C507" s="99"/>
      <c r="D507" s="93" t="s">
        <v>173</v>
      </c>
      <c r="E507" s="83" t="s">
        <v>2201</v>
      </c>
      <c r="F507" s="86">
        <v>1</v>
      </c>
      <c r="G507" s="88">
        <v>1</v>
      </c>
      <c r="H507" s="89">
        <v>360</v>
      </c>
      <c r="I507" s="89">
        <v>192</v>
      </c>
      <c r="M507" s="92" t="s">
        <v>2320</v>
      </c>
      <c r="O507" s="84" t="s">
        <v>2235</v>
      </c>
    </row>
    <row r="508" spans="1:15" ht="17.25">
      <c r="A508" s="99"/>
      <c r="B508" s="99"/>
      <c r="C508" s="99"/>
      <c r="D508" s="93" t="s">
        <v>2310</v>
      </c>
      <c r="E508" s="83" t="s">
        <v>2202</v>
      </c>
      <c r="F508" s="86">
        <v>0</v>
      </c>
      <c r="G508" s="88">
        <v>1.4</v>
      </c>
      <c r="H508" s="89">
        <v>92</v>
      </c>
      <c r="I508" s="89">
        <v>96</v>
      </c>
      <c r="M508" s="92" t="s">
        <v>2320</v>
      </c>
      <c r="O508" s="84" t="s">
        <v>2235</v>
      </c>
    </row>
    <row r="509" spans="1:15" ht="17.25">
      <c r="A509" s="99"/>
      <c r="B509" s="99"/>
      <c r="C509" s="99" t="s">
        <v>556</v>
      </c>
      <c r="D509" s="93" t="s">
        <v>102</v>
      </c>
      <c r="E509" s="84" t="s">
        <v>2203</v>
      </c>
      <c r="F509" s="86">
        <v>1</v>
      </c>
      <c r="G509" s="88">
        <v>2</v>
      </c>
      <c r="H509" s="89">
        <v>4.5</v>
      </c>
      <c r="I509" s="89">
        <v>3.5</v>
      </c>
      <c r="M509" s="92" t="s">
        <v>2320</v>
      </c>
      <c r="O509" s="84" t="s">
        <v>2235</v>
      </c>
    </row>
    <row r="510" spans="1:15" ht="17.25">
      <c r="A510" s="99"/>
      <c r="B510" s="99"/>
      <c r="C510" s="99"/>
      <c r="D510" s="93" t="s">
        <v>176</v>
      </c>
      <c r="E510" s="84" t="s">
        <v>671</v>
      </c>
      <c r="F510" s="86">
        <v>1</v>
      </c>
      <c r="G510" s="88">
        <v>1.4</v>
      </c>
      <c r="H510" s="89">
        <v>4</v>
      </c>
      <c r="I510" s="89">
        <v>2</v>
      </c>
      <c r="M510" s="92" t="s">
        <v>2320</v>
      </c>
      <c r="O510" s="84" t="s">
        <v>2235</v>
      </c>
    </row>
    <row r="511" spans="1:15" ht="18">
      <c r="A511" s="99"/>
      <c r="B511" s="99" t="s">
        <v>2141</v>
      </c>
      <c r="C511" s="95" t="s">
        <v>558</v>
      </c>
      <c r="D511" s="93" t="s">
        <v>177</v>
      </c>
      <c r="E511" s="77" t="s">
        <v>2204</v>
      </c>
      <c r="F511" s="86">
        <v>0</v>
      </c>
      <c r="G511" s="89">
        <v>1</v>
      </c>
      <c r="H511" s="89">
        <v>85</v>
      </c>
      <c r="I511" s="89">
        <v>95</v>
      </c>
      <c r="M511" s="92" t="s">
        <v>2320</v>
      </c>
      <c r="O511" s="84" t="s">
        <v>2235</v>
      </c>
    </row>
    <row r="512" spans="1:15" ht="18">
      <c r="A512" s="99"/>
      <c r="B512" s="99"/>
      <c r="C512" s="95" t="s">
        <v>566</v>
      </c>
      <c r="D512" s="93" t="s">
        <v>175</v>
      </c>
      <c r="E512" s="77" t="s">
        <v>670</v>
      </c>
      <c r="F512" s="86">
        <v>0</v>
      </c>
      <c r="G512" s="89">
        <v>0.4</v>
      </c>
      <c r="H512" s="89">
        <v>90</v>
      </c>
      <c r="I512" s="89">
        <v>96</v>
      </c>
      <c r="M512" s="92" t="s">
        <v>2320</v>
      </c>
      <c r="O512" s="84" t="s">
        <v>2235</v>
      </c>
    </row>
    <row r="513" spans="1:15" ht="18">
      <c r="A513" s="99" t="s">
        <v>2205</v>
      </c>
      <c r="B513" s="95" t="s">
        <v>2159</v>
      </c>
      <c r="C513" s="95" t="s">
        <v>589</v>
      </c>
      <c r="D513" s="93" t="s">
        <v>2311</v>
      </c>
      <c r="E513" s="77" t="s">
        <v>2206</v>
      </c>
      <c r="F513" s="86">
        <v>0</v>
      </c>
      <c r="G513" s="88">
        <v>0.4</v>
      </c>
      <c r="H513" s="88">
        <v>85</v>
      </c>
      <c r="I513" s="88">
        <v>90</v>
      </c>
      <c r="M513" s="92" t="s">
        <v>2320</v>
      </c>
      <c r="O513" s="84" t="s">
        <v>2229</v>
      </c>
    </row>
    <row r="514" spans="1:15" ht="18">
      <c r="A514" s="99"/>
      <c r="B514" s="99" t="s">
        <v>1981</v>
      </c>
      <c r="C514" s="95" t="s">
        <v>1387</v>
      </c>
      <c r="D514" s="93" t="s">
        <v>2312</v>
      </c>
      <c r="E514" s="77" t="s">
        <v>2207</v>
      </c>
      <c r="F514" s="86">
        <v>0</v>
      </c>
      <c r="G514" s="88">
        <v>0.4</v>
      </c>
      <c r="H514" s="88">
        <v>98</v>
      </c>
      <c r="I514" s="88">
        <v>99</v>
      </c>
      <c r="M514" s="92" t="s">
        <v>2320</v>
      </c>
      <c r="O514" s="77" t="s">
        <v>2231</v>
      </c>
    </row>
    <row r="515" spans="1:15" ht="17.25">
      <c r="A515" s="99"/>
      <c r="B515" s="99"/>
      <c r="C515" s="99" t="s">
        <v>586</v>
      </c>
      <c r="D515" s="93" t="s">
        <v>453</v>
      </c>
      <c r="E515" s="77" t="s">
        <v>2208</v>
      </c>
      <c r="F515" s="86">
        <v>0</v>
      </c>
      <c r="G515" s="88">
        <v>0.2</v>
      </c>
      <c r="H515" s="88">
        <v>96</v>
      </c>
      <c r="I515" s="88">
        <v>99</v>
      </c>
      <c r="M515" s="91" t="s">
        <v>2320</v>
      </c>
      <c r="O515" s="84" t="s">
        <v>2236</v>
      </c>
    </row>
    <row r="516" spans="1:15" ht="17.25">
      <c r="A516" s="99"/>
      <c r="B516" s="99"/>
      <c r="C516" s="99"/>
      <c r="D516" s="93" t="s">
        <v>454</v>
      </c>
      <c r="E516" s="77" t="s">
        <v>2209</v>
      </c>
      <c r="F516" s="86">
        <v>1</v>
      </c>
      <c r="G516" s="88">
        <v>0.4</v>
      </c>
      <c r="H516" s="88" t="s">
        <v>2323</v>
      </c>
      <c r="I516" s="88" t="s">
        <v>2327</v>
      </c>
      <c r="M516" s="91" t="s">
        <v>2320</v>
      </c>
      <c r="O516" s="84" t="s">
        <v>2236</v>
      </c>
    </row>
    <row r="517" spans="1:15" ht="18">
      <c r="A517" s="99"/>
      <c r="B517" s="99"/>
      <c r="C517" s="95" t="s">
        <v>587</v>
      </c>
      <c r="D517" s="93" t="s">
        <v>455</v>
      </c>
      <c r="E517" s="77" t="s">
        <v>2210</v>
      </c>
      <c r="F517" s="86">
        <v>1</v>
      </c>
      <c r="G517" s="88">
        <v>0.2</v>
      </c>
      <c r="H517" s="88" t="s">
        <v>2324</v>
      </c>
      <c r="I517" s="88" t="s">
        <v>2328</v>
      </c>
      <c r="M517" s="91" t="s">
        <v>2320</v>
      </c>
      <c r="O517" s="84" t="s">
        <v>2236</v>
      </c>
    </row>
    <row r="518" spans="1:15" ht="17.25">
      <c r="A518" s="99"/>
      <c r="B518" s="99"/>
      <c r="C518" s="99" t="s">
        <v>2211</v>
      </c>
      <c r="D518" s="93" t="s">
        <v>452</v>
      </c>
      <c r="E518" s="77" t="s">
        <v>2212</v>
      </c>
      <c r="F518" s="86">
        <v>0</v>
      </c>
      <c r="G518" s="88">
        <v>0.2</v>
      </c>
      <c r="H518" s="88" t="s">
        <v>2325</v>
      </c>
      <c r="I518" s="88" t="s">
        <v>2329</v>
      </c>
      <c r="M518" s="91" t="s">
        <v>2320</v>
      </c>
      <c r="O518" s="84" t="s">
        <v>2236</v>
      </c>
    </row>
    <row r="519" spans="1:15" ht="17.25">
      <c r="A519" s="99"/>
      <c r="B519" s="99"/>
      <c r="C519" s="99"/>
      <c r="D519" s="93" t="s">
        <v>457</v>
      </c>
      <c r="E519" s="77" t="s">
        <v>2213</v>
      </c>
      <c r="F519" s="86">
        <v>1</v>
      </c>
      <c r="G519" s="88">
        <v>0.3</v>
      </c>
      <c r="H519" s="88" t="s">
        <v>2326</v>
      </c>
      <c r="I519" s="88">
        <v>0.1</v>
      </c>
      <c r="M519" s="91" t="s">
        <v>2320</v>
      </c>
      <c r="O519" s="84" t="s">
        <v>2236</v>
      </c>
    </row>
    <row r="520" spans="1:15" ht="17.25">
      <c r="A520" s="99"/>
      <c r="B520" s="99"/>
      <c r="C520" s="99" t="s">
        <v>2214</v>
      </c>
      <c r="D520" s="93" t="s">
        <v>2313</v>
      </c>
      <c r="E520" s="77" t="s">
        <v>2215</v>
      </c>
      <c r="F520" s="86">
        <v>0</v>
      </c>
      <c r="G520" s="88">
        <v>0.2</v>
      </c>
      <c r="H520" s="88">
        <v>96</v>
      </c>
      <c r="I520" s="88">
        <v>99</v>
      </c>
      <c r="M520" s="91" t="s">
        <v>2320</v>
      </c>
      <c r="O520" s="84" t="s">
        <v>2237</v>
      </c>
    </row>
    <row r="521" spans="1:15" ht="17.25">
      <c r="A521" s="99"/>
      <c r="B521" s="99"/>
      <c r="C521" s="99"/>
      <c r="D521" s="93" t="s">
        <v>2314</v>
      </c>
      <c r="E521" s="77" t="s">
        <v>2216</v>
      </c>
      <c r="F521" s="86">
        <v>1</v>
      </c>
      <c r="G521" s="88">
        <v>0.2</v>
      </c>
      <c r="H521" s="88">
        <v>100</v>
      </c>
      <c r="I521" s="88">
        <v>30</v>
      </c>
      <c r="M521" s="91" t="s">
        <v>2320</v>
      </c>
      <c r="O521" s="84" t="s">
        <v>2237</v>
      </c>
    </row>
    <row r="522" spans="1:15" ht="18">
      <c r="A522" s="99"/>
      <c r="B522" s="99"/>
      <c r="C522" s="95" t="s">
        <v>2217</v>
      </c>
      <c r="D522" s="93" t="s">
        <v>2315</v>
      </c>
      <c r="E522" s="77" t="s">
        <v>2218</v>
      </c>
      <c r="F522" s="86">
        <v>0</v>
      </c>
      <c r="G522" s="88">
        <v>0.2</v>
      </c>
      <c r="H522" s="88">
        <v>95</v>
      </c>
      <c r="I522" s="88">
        <v>98</v>
      </c>
      <c r="M522" s="91" t="s">
        <v>2320</v>
      </c>
      <c r="O522" s="84" t="s">
        <v>2237</v>
      </c>
    </row>
    <row r="523" spans="1:15" ht="18">
      <c r="A523" s="99"/>
      <c r="B523" s="99"/>
      <c r="C523" s="95" t="s">
        <v>557</v>
      </c>
      <c r="D523" s="93" t="s">
        <v>501</v>
      </c>
      <c r="E523" s="77" t="s">
        <v>2219</v>
      </c>
      <c r="F523" s="86">
        <v>0</v>
      </c>
      <c r="G523" s="88">
        <v>0.2</v>
      </c>
      <c r="H523" s="88">
        <v>99</v>
      </c>
      <c r="I523" s="88">
        <v>99.9</v>
      </c>
      <c r="M523" s="92" t="s">
        <v>2320</v>
      </c>
      <c r="O523" s="84" t="s">
        <v>2232</v>
      </c>
    </row>
    <row r="524" spans="1:15" ht="18">
      <c r="A524" s="99"/>
      <c r="B524" s="99"/>
      <c r="C524" s="95" t="s">
        <v>2220</v>
      </c>
      <c r="D524" s="93" t="s">
        <v>135</v>
      </c>
      <c r="E524" s="83" t="s">
        <v>2221</v>
      </c>
      <c r="F524" s="86">
        <v>0</v>
      </c>
      <c r="G524" s="88">
        <v>0.2</v>
      </c>
      <c r="H524" s="88">
        <v>90</v>
      </c>
      <c r="I524" s="88" t="s">
        <v>2330</v>
      </c>
      <c r="M524" s="91" t="s">
        <v>2320</v>
      </c>
      <c r="O524" s="84" t="s">
        <v>2238</v>
      </c>
    </row>
    <row r="525" spans="1:15" ht="17.25">
      <c r="A525" s="99"/>
      <c r="B525" s="99" t="s">
        <v>1989</v>
      </c>
      <c r="C525" s="99" t="s">
        <v>1387</v>
      </c>
      <c r="D525" s="93" t="s">
        <v>1958</v>
      </c>
      <c r="E525" s="77" t="s">
        <v>2222</v>
      </c>
      <c r="F525" s="86">
        <v>0</v>
      </c>
      <c r="G525" s="89">
        <v>0.2</v>
      </c>
      <c r="H525" s="89"/>
      <c r="I525" s="89">
        <v>95</v>
      </c>
      <c r="M525" s="92" t="s">
        <v>2321</v>
      </c>
      <c r="O525" s="84" t="s">
        <v>2231</v>
      </c>
    </row>
    <row r="526" spans="1:15" ht="17.25">
      <c r="A526" s="99"/>
      <c r="B526" s="99"/>
      <c r="C526" s="99"/>
      <c r="D526" s="93" t="s">
        <v>1960</v>
      </c>
      <c r="E526" s="77" t="s">
        <v>1391</v>
      </c>
      <c r="F526" s="86">
        <v>0</v>
      </c>
      <c r="G526" s="89">
        <v>0.2</v>
      </c>
      <c r="H526" s="89"/>
      <c r="I526" s="89">
        <v>95</v>
      </c>
      <c r="M526" s="92" t="s">
        <v>2321</v>
      </c>
      <c r="O526" s="84" t="s">
        <v>2231</v>
      </c>
    </row>
    <row r="527" spans="1:15" ht="18">
      <c r="A527" s="99"/>
      <c r="B527" s="95" t="s">
        <v>2123</v>
      </c>
      <c r="C527" s="99"/>
      <c r="D527" s="93" t="s">
        <v>2316</v>
      </c>
      <c r="E527" s="77" t="s">
        <v>2223</v>
      </c>
      <c r="F527" s="86">
        <v>1</v>
      </c>
      <c r="G527" s="89">
        <v>0.2</v>
      </c>
      <c r="H527" s="89">
        <v>7</v>
      </c>
      <c r="I527" s="89">
        <v>5</v>
      </c>
      <c r="M527" s="92" t="s">
        <v>2320</v>
      </c>
      <c r="O527" s="84" t="s">
        <v>2231</v>
      </c>
    </row>
    <row r="528" spans="1:15" ht="18">
      <c r="A528" s="99"/>
      <c r="B528" s="95" t="s">
        <v>2141</v>
      </c>
      <c r="C528" s="95" t="s">
        <v>2224</v>
      </c>
      <c r="D528" s="93" t="s">
        <v>1957</v>
      </c>
      <c r="E528" s="77" t="s">
        <v>1388</v>
      </c>
      <c r="F528" s="86">
        <v>0</v>
      </c>
      <c r="G528" s="89">
        <v>0.4</v>
      </c>
      <c r="H528" s="89">
        <v>92</v>
      </c>
      <c r="I528" s="89">
        <v>95</v>
      </c>
      <c r="M528" s="92" t="s">
        <v>2320</v>
      </c>
      <c r="O528" s="84" t="s">
        <v>2231</v>
      </c>
    </row>
    <row r="529" spans="1:15" ht="17.25">
      <c r="A529" s="99"/>
      <c r="B529" s="100" t="s">
        <v>2147</v>
      </c>
      <c r="C529" s="99" t="s">
        <v>1387</v>
      </c>
      <c r="D529" s="93" t="s">
        <v>2317</v>
      </c>
      <c r="E529" s="77" t="s">
        <v>2225</v>
      </c>
      <c r="F529" s="86">
        <v>1</v>
      </c>
      <c r="G529" s="89">
        <v>0.1</v>
      </c>
      <c r="H529" s="89">
        <v>0</v>
      </c>
      <c r="I529" s="89">
        <v>40</v>
      </c>
      <c r="M529" s="92" t="s">
        <v>2322</v>
      </c>
      <c r="O529" s="77" t="s">
        <v>2231</v>
      </c>
    </row>
    <row r="530" spans="1:15" ht="17.25">
      <c r="A530" s="99"/>
      <c r="B530" s="100"/>
      <c r="C530" s="99"/>
      <c r="D530" s="93" t="s">
        <v>2318</v>
      </c>
      <c r="E530" s="77" t="s">
        <v>2226</v>
      </c>
      <c r="F530" s="86">
        <v>1</v>
      </c>
      <c r="G530" s="89">
        <v>0.1</v>
      </c>
      <c r="H530" s="89">
        <v>0</v>
      </c>
      <c r="I530" s="89">
        <v>40</v>
      </c>
      <c r="M530" s="92" t="s">
        <v>2322</v>
      </c>
      <c r="O530" s="77" t="s">
        <v>2231</v>
      </c>
    </row>
    <row r="531" spans="1:15" ht="18">
      <c r="A531" s="99"/>
      <c r="B531" s="95" t="s">
        <v>2151</v>
      </c>
      <c r="C531" s="95" t="s">
        <v>2224</v>
      </c>
      <c r="D531" s="93" t="s">
        <v>2319</v>
      </c>
      <c r="E531" s="77" t="s">
        <v>2227</v>
      </c>
      <c r="F531" s="86">
        <v>1</v>
      </c>
      <c r="G531" s="88">
        <v>0.4</v>
      </c>
      <c r="H531" s="88">
        <v>1</v>
      </c>
      <c r="I531" s="88">
        <v>0.4</v>
      </c>
      <c r="M531" s="92" t="s">
        <v>2320</v>
      </c>
      <c r="O531" s="84" t="s">
        <v>2231</v>
      </c>
    </row>
    <row r="532" spans="1:15" ht="18">
      <c r="A532" s="99"/>
      <c r="B532" s="99" t="s">
        <v>1981</v>
      </c>
      <c r="C532" s="95" t="s">
        <v>588</v>
      </c>
      <c r="D532" s="93" t="s">
        <v>503</v>
      </c>
      <c r="E532" s="77" t="s">
        <v>997</v>
      </c>
      <c r="F532" s="86">
        <v>0</v>
      </c>
      <c r="G532" s="88">
        <v>0.1</v>
      </c>
      <c r="H532" s="88">
        <v>95</v>
      </c>
      <c r="I532" s="88">
        <v>98</v>
      </c>
      <c r="M532" s="91" t="s">
        <v>2320</v>
      </c>
      <c r="O532" s="84" t="s">
        <v>2239</v>
      </c>
    </row>
    <row r="533" spans="1:15" ht="18">
      <c r="A533" s="99"/>
      <c r="B533" s="99"/>
      <c r="C533" s="95" t="s">
        <v>4</v>
      </c>
      <c r="D533" s="93" t="s">
        <v>504</v>
      </c>
      <c r="E533" s="77" t="s">
        <v>998</v>
      </c>
      <c r="F533" s="86">
        <v>0</v>
      </c>
      <c r="G533" s="88">
        <v>0.1</v>
      </c>
      <c r="H533" s="88">
        <v>95</v>
      </c>
      <c r="I533" s="88">
        <v>99</v>
      </c>
      <c r="M533" s="91" t="s">
        <v>2320</v>
      </c>
      <c r="O533" s="84" t="s">
        <v>2239</v>
      </c>
    </row>
    <row r="534" spans="1:15" ht="18">
      <c r="A534" s="99"/>
      <c r="B534" s="99"/>
      <c r="C534" s="95" t="s">
        <v>2228</v>
      </c>
      <c r="D534" s="93" t="s">
        <v>181</v>
      </c>
      <c r="E534" s="77" t="s">
        <v>676</v>
      </c>
      <c r="F534" s="86">
        <v>0</v>
      </c>
      <c r="G534" s="88">
        <v>0.1</v>
      </c>
      <c r="H534" s="88">
        <v>85</v>
      </c>
      <c r="I534" s="88">
        <v>98</v>
      </c>
      <c r="M534" s="91" t="s">
        <v>2320</v>
      </c>
      <c r="O534" s="84" t="s">
        <v>2240</v>
      </c>
    </row>
  </sheetData>
  <mergeCells count="73">
    <mergeCell ref="C518:C519"/>
    <mergeCell ref="C491:C492"/>
    <mergeCell ref="C494:C498"/>
    <mergeCell ref="C505:C508"/>
    <mergeCell ref="C509:C510"/>
    <mergeCell ref="C515:C516"/>
    <mergeCell ref="C474:C477"/>
    <mergeCell ref="C478:C483"/>
    <mergeCell ref="C484:C485"/>
    <mergeCell ref="C486:C487"/>
    <mergeCell ref="C488:C490"/>
    <mergeCell ref="C446:C447"/>
    <mergeCell ref="C448:C459"/>
    <mergeCell ref="C460:C463"/>
    <mergeCell ref="C466:C471"/>
    <mergeCell ref="C472:C473"/>
    <mergeCell ref="C427:C428"/>
    <mergeCell ref="C429:C435"/>
    <mergeCell ref="C436:C438"/>
    <mergeCell ref="C439:C443"/>
    <mergeCell ref="C444:C445"/>
    <mergeCell ref="C402:C403"/>
    <mergeCell ref="C404:C414"/>
    <mergeCell ref="C416:C418"/>
    <mergeCell ref="C420:C423"/>
    <mergeCell ref="C424:C426"/>
    <mergeCell ref="C328:C343"/>
    <mergeCell ref="C344:C354"/>
    <mergeCell ref="C355:C370"/>
    <mergeCell ref="C371:C385"/>
    <mergeCell ref="C386:C401"/>
    <mergeCell ref="B505:B510"/>
    <mergeCell ref="B511:B512"/>
    <mergeCell ref="B514:B524"/>
    <mergeCell ref="C2:C3"/>
    <mergeCell ref="C5:C10"/>
    <mergeCell ref="C11:C15"/>
    <mergeCell ref="C16:C24"/>
    <mergeCell ref="C26:C29"/>
    <mergeCell ref="C30:C33"/>
    <mergeCell ref="C34:C253"/>
    <mergeCell ref="C254:C269"/>
    <mergeCell ref="C270:C274"/>
    <mergeCell ref="C275:C287"/>
    <mergeCell ref="C288:C299"/>
    <mergeCell ref="C300:C310"/>
    <mergeCell ref="C311:C327"/>
    <mergeCell ref="B466:B487"/>
    <mergeCell ref="B488:B493"/>
    <mergeCell ref="B494:B498"/>
    <mergeCell ref="B499:B500"/>
    <mergeCell ref="B501:B502"/>
    <mergeCell ref="C520:C521"/>
    <mergeCell ref="A2:A438"/>
    <mergeCell ref="A439:A502"/>
    <mergeCell ref="A503:A512"/>
    <mergeCell ref="A513:A534"/>
    <mergeCell ref="B2:B10"/>
    <mergeCell ref="B11:B24"/>
    <mergeCell ref="B26:B253"/>
    <mergeCell ref="B254:B401"/>
    <mergeCell ref="B402:B418"/>
    <mergeCell ref="B419:B423"/>
    <mergeCell ref="B424:B426"/>
    <mergeCell ref="B427:B438"/>
    <mergeCell ref="B439:B445"/>
    <mergeCell ref="B446:B463"/>
    <mergeCell ref="B464:B465"/>
    <mergeCell ref="B525:B526"/>
    <mergeCell ref="B529:B530"/>
    <mergeCell ref="B532:B534"/>
    <mergeCell ref="C529:C530"/>
    <mergeCell ref="C525:C527"/>
  </mergeCells>
  <phoneticPr fontId="8" type="noConversion"/>
  <pageMargins left="0.7" right="0.7" top="0.75" bottom="0.75" header="0.3" footer="0.3"/>
  <pageSetup paperSize="9" fitToHeight="0" orientation="portrait" horizontalDpi="200" verticalDpi="200" r:id="rId1"/>
  <legacyDrawing r:id="rId2"/>
  <extLst>
    <ext uri="{CCE6A557-97BC-4b89-ADB6-D9C93CAAB3DF}">
      <x14:dataValidations xmlns:xm="http://schemas.microsoft.com/office/excel/2006/main" xmlns:x14="http://schemas.microsoft.com/office/spreadsheetml/2009/9/main" count="1">
        <x14:dataValidation type="list" allowBlank="1" showInputMessage="1" showErrorMessage="1">
          <x14:formula1>
            <xm:f>算法公式!$A$1:$A$3</xm:f>
          </x14:formula1>
          <xm:sqref>M2:M1048576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PY38"/>
  <sheetViews>
    <sheetView workbookViewId="0">
      <selection activeCell="F26" sqref="F26"/>
    </sheetView>
  </sheetViews>
  <sheetFormatPr defaultRowHeight="13.5"/>
  <sheetData>
    <row r="1" spans="1:441" ht="33">
      <c r="A1" s="51" t="s">
        <v>100</v>
      </c>
      <c r="B1" s="52" t="s">
        <v>101</v>
      </c>
      <c r="C1" s="53" t="s">
        <v>102</v>
      </c>
      <c r="D1" s="53" t="s">
        <v>103</v>
      </c>
      <c r="E1" s="53" t="s">
        <v>104</v>
      </c>
      <c r="F1" s="53" t="s">
        <v>105</v>
      </c>
      <c r="G1" s="53" t="s">
        <v>106</v>
      </c>
      <c r="H1" s="53" t="s">
        <v>107</v>
      </c>
      <c r="I1" s="53" t="s">
        <v>108</v>
      </c>
      <c r="J1" s="53" t="s">
        <v>109</v>
      </c>
      <c r="K1" s="53" t="s">
        <v>110</v>
      </c>
      <c r="L1" s="53" t="s">
        <v>111</v>
      </c>
      <c r="M1" s="53" t="s">
        <v>112</v>
      </c>
      <c r="N1" s="53" t="s">
        <v>113</v>
      </c>
      <c r="O1" s="53" t="s">
        <v>114</v>
      </c>
      <c r="P1" s="53" t="s">
        <v>115</v>
      </c>
      <c r="Q1" s="53" t="s">
        <v>116</v>
      </c>
      <c r="R1" s="53" t="s">
        <v>117</v>
      </c>
      <c r="S1" s="53" t="s">
        <v>118</v>
      </c>
      <c r="T1" s="53" t="s">
        <v>119</v>
      </c>
      <c r="U1" s="53" t="s">
        <v>120</v>
      </c>
      <c r="V1" s="53" t="s">
        <v>121</v>
      </c>
      <c r="W1" s="53" t="s">
        <v>122</v>
      </c>
      <c r="X1" s="53" t="s">
        <v>123</v>
      </c>
      <c r="Y1" s="53" t="s">
        <v>124</v>
      </c>
      <c r="Z1" s="53" t="s">
        <v>125</v>
      </c>
      <c r="AA1" s="53" t="s">
        <v>126</v>
      </c>
      <c r="AB1" s="53" t="s">
        <v>127</v>
      </c>
      <c r="AC1" s="53" t="s">
        <v>128</v>
      </c>
      <c r="AD1" s="53" t="s">
        <v>129</v>
      </c>
      <c r="AE1" s="53" t="s">
        <v>130</v>
      </c>
      <c r="AF1" s="53" t="s">
        <v>131</v>
      </c>
      <c r="AG1" s="53" t="s">
        <v>132</v>
      </c>
      <c r="AH1" s="53" t="s">
        <v>133</v>
      </c>
      <c r="AI1" s="53" t="s">
        <v>134</v>
      </c>
      <c r="AJ1" s="53" t="s">
        <v>135</v>
      </c>
      <c r="AK1" s="53" t="s">
        <v>136</v>
      </c>
      <c r="AL1" s="53" t="s">
        <v>137</v>
      </c>
      <c r="AM1" s="53" t="s">
        <v>138</v>
      </c>
      <c r="AN1" s="53" t="s">
        <v>139</v>
      </c>
      <c r="AO1" s="53" t="s">
        <v>140</v>
      </c>
      <c r="AP1" s="53" t="s">
        <v>141</v>
      </c>
      <c r="AQ1" s="53" t="s">
        <v>142</v>
      </c>
      <c r="AR1" s="53" t="s">
        <v>143</v>
      </c>
      <c r="AS1" s="53" t="s">
        <v>144</v>
      </c>
      <c r="AT1" s="53" t="s">
        <v>145</v>
      </c>
      <c r="AU1" s="53" t="s">
        <v>146</v>
      </c>
      <c r="AV1" s="53" t="s">
        <v>147</v>
      </c>
      <c r="AW1" s="53" t="s">
        <v>148</v>
      </c>
      <c r="AX1" s="53" t="s">
        <v>149</v>
      </c>
      <c r="AY1" s="53" t="s">
        <v>150</v>
      </c>
      <c r="AZ1" s="53" t="s">
        <v>151</v>
      </c>
      <c r="BA1" s="53" t="s">
        <v>152</v>
      </c>
      <c r="BB1" s="53" t="s">
        <v>153</v>
      </c>
      <c r="BC1" s="53" t="s">
        <v>154</v>
      </c>
      <c r="BD1" s="53" t="s">
        <v>155</v>
      </c>
      <c r="BE1" s="53" t="s">
        <v>156</v>
      </c>
      <c r="BF1" s="53" t="s">
        <v>157</v>
      </c>
      <c r="BG1" s="53" t="s">
        <v>158</v>
      </c>
      <c r="BH1" s="53" t="s">
        <v>159</v>
      </c>
      <c r="BI1" s="53" t="s">
        <v>160</v>
      </c>
      <c r="BJ1" s="53" t="s">
        <v>161</v>
      </c>
      <c r="BK1" s="53" t="s">
        <v>162</v>
      </c>
      <c r="BL1" s="53" t="s">
        <v>163</v>
      </c>
      <c r="BM1" s="53" t="s">
        <v>164</v>
      </c>
      <c r="BN1" s="53" t="s">
        <v>165</v>
      </c>
      <c r="BO1" s="53" t="s">
        <v>166</v>
      </c>
      <c r="BP1" s="53" t="s">
        <v>167</v>
      </c>
      <c r="BQ1" s="53" t="s">
        <v>168</v>
      </c>
      <c r="BR1" s="53" t="s">
        <v>169</v>
      </c>
      <c r="BS1" s="53" t="s">
        <v>170</v>
      </c>
      <c r="BT1" s="53" t="s">
        <v>171</v>
      </c>
      <c r="BU1" s="53" t="s">
        <v>172</v>
      </c>
      <c r="BV1" s="53" t="s">
        <v>173</v>
      </c>
      <c r="BW1" s="53" t="s">
        <v>174</v>
      </c>
      <c r="BX1" s="53" t="s">
        <v>175</v>
      </c>
      <c r="BY1" s="53" t="s">
        <v>176</v>
      </c>
      <c r="BZ1" s="53" t="s">
        <v>177</v>
      </c>
      <c r="CA1" s="53" t="s">
        <v>178</v>
      </c>
      <c r="CB1" s="53" t="s">
        <v>179</v>
      </c>
      <c r="CC1" s="53" t="s">
        <v>180</v>
      </c>
      <c r="CD1" s="53" t="s">
        <v>181</v>
      </c>
      <c r="CE1" s="53" t="s">
        <v>182</v>
      </c>
      <c r="CF1" s="53" t="s">
        <v>183</v>
      </c>
      <c r="CG1" s="53" t="s">
        <v>184</v>
      </c>
      <c r="CH1" s="53" t="s">
        <v>185</v>
      </c>
      <c r="CI1" s="53" t="s">
        <v>186</v>
      </c>
      <c r="CJ1" s="53" t="s">
        <v>187</v>
      </c>
      <c r="CK1" s="53" t="s">
        <v>188</v>
      </c>
      <c r="CL1" s="53" t="s">
        <v>189</v>
      </c>
      <c r="CM1" s="53" t="s">
        <v>190</v>
      </c>
      <c r="CN1" s="53" t="s">
        <v>191</v>
      </c>
      <c r="CO1" s="53" t="s">
        <v>192</v>
      </c>
      <c r="CP1" s="53" t="s">
        <v>193</v>
      </c>
      <c r="CQ1" s="53" t="s">
        <v>194</v>
      </c>
      <c r="CR1" s="53" t="s">
        <v>195</v>
      </c>
      <c r="CS1" s="53" t="s">
        <v>196</v>
      </c>
      <c r="CT1" s="53" t="s">
        <v>197</v>
      </c>
      <c r="CU1" s="53" t="s">
        <v>198</v>
      </c>
      <c r="CV1" s="53" t="s">
        <v>199</v>
      </c>
      <c r="CW1" s="53" t="s">
        <v>200</v>
      </c>
      <c r="CX1" s="53" t="s">
        <v>201</v>
      </c>
      <c r="CY1" s="53" t="s">
        <v>202</v>
      </c>
      <c r="CZ1" s="53" t="s">
        <v>203</v>
      </c>
      <c r="DA1" s="53" t="s">
        <v>204</v>
      </c>
      <c r="DB1" s="53" t="s">
        <v>205</v>
      </c>
      <c r="DC1" s="53" t="s">
        <v>206</v>
      </c>
      <c r="DD1" s="53" t="s">
        <v>207</v>
      </c>
      <c r="DE1" s="53" t="s">
        <v>208</v>
      </c>
      <c r="DF1" s="53" t="s">
        <v>209</v>
      </c>
      <c r="DG1" s="53" t="s">
        <v>210</v>
      </c>
      <c r="DH1" s="53" t="s">
        <v>211</v>
      </c>
      <c r="DI1" s="53" t="s">
        <v>212</v>
      </c>
      <c r="DJ1" s="53" t="s">
        <v>213</v>
      </c>
      <c r="DK1" s="53" t="s">
        <v>214</v>
      </c>
      <c r="DL1" s="53" t="s">
        <v>215</v>
      </c>
      <c r="DM1" s="53" t="s">
        <v>216</v>
      </c>
      <c r="DN1" s="53" t="s">
        <v>217</v>
      </c>
      <c r="DO1" s="53" t="s">
        <v>218</v>
      </c>
      <c r="DP1" s="53" t="s">
        <v>219</v>
      </c>
      <c r="DQ1" s="53" t="s">
        <v>220</v>
      </c>
      <c r="DR1" s="53" t="s">
        <v>221</v>
      </c>
      <c r="DS1" s="53" t="s">
        <v>222</v>
      </c>
      <c r="DT1" s="53" t="s">
        <v>223</v>
      </c>
      <c r="DU1" s="53" t="s">
        <v>224</v>
      </c>
      <c r="DV1" s="53" t="s">
        <v>225</v>
      </c>
      <c r="DW1" s="53" t="s">
        <v>226</v>
      </c>
      <c r="DX1" s="53" t="s">
        <v>227</v>
      </c>
      <c r="DY1" s="53" t="s">
        <v>228</v>
      </c>
      <c r="DZ1" s="53" t="s">
        <v>229</v>
      </c>
      <c r="EA1" s="53" t="s">
        <v>230</v>
      </c>
      <c r="EB1" s="53" t="s">
        <v>231</v>
      </c>
      <c r="EC1" s="53" t="s">
        <v>232</v>
      </c>
      <c r="ED1" s="53" t="s">
        <v>233</v>
      </c>
      <c r="EE1" s="53" t="s">
        <v>234</v>
      </c>
      <c r="EF1" s="53" t="s">
        <v>235</v>
      </c>
      <c r="EG1" s="53" t="s">
        <v>236</v>
      </c>
      <c r="EH1" s="53" t="s">
        <v>237</v>
      </c>
      <c r="EI1" s="53" t="s">
        <v>238</v>
      </c>
      <c r="EJ1" s="53" t="s">
        <v>239</v>
      </c>
      <c r="EK1" s="53" t="s">
        <v>240</v>
      </c>
      <c r="EL1" s="53" t="s">
        <v>241</v>
      </c>
      <c r="EM1" s="53" t="s">
        <v>242</v>
      </c>
      <c r="EN1" s="53" t="s">
        <v>243</v>
      </c>
      <c r="EO1" s="53" t="s">
        <v>244</v>
      </c>
      <c r="EP1" s="53" t="s">
        <v>245</v>
      </c>
      <c r="EQ1" s="53" t="s">
        <v>246</v>
      </c>
      <c r="ER1" s="53" t="s">
        <v>247</v>
      </c>
      <c r="ES1" s="53" t="s">
        <v>248</v>
      </c>
      <c r="ET1" s="53" t="s">
        <v>249</v>
      </c>
      <c r="EU1" s="53" t="s">
        <v>250</v>
      </c>
      <c r="EV1" s="53" t="s">
        <v>251</v>
      </c>
      <c r="EW1" s="53" t="s">
        <v>252</v>
      </c>
      <c r="EX1" s="53" t="s">
        <v>253</v>
      </c>
      <c r="EY1" s="53" t="s">
        <v>254</v>
      </c>
      <c r="EZ1" s="53" t="s">
        <v>255</v>
      </c>
      <c r="FA1" s="53" t="s">
        <v>256</v>
      </c>
      <c r="FB1" s="53" t="s">
        <v>257</v>
      </c>
      <c r="FC1" s="53" t="s">
        <v>258</v>
      </c>
      <c r="FD1" s="53" t="s">
        <v>259</v>
      </c>
      <c r="FE1" s="53" t="s">
        <v>260</v>
      </c>
      <c r="FF1" s="53" t="s">
        <v>261</v>
      </c>
      <c r="FG1" s="53" t="s">
        <v>262</v>
      </c>
      <c r="FH1" s="53" t="s">
        <v>263</v>
      </c>
      <c r="FI1" s="53" t="s">
        <v>264</v>
      </c>
      <c r="FJ1" s="53" t="s">
        <v>265</v>
      </c>
      <c r="FK1" s="53" t="s">
        <v>266</v>
      </c>
      <c r="FL1" s="53" t="s">
        <v>267</v>
      </c>
      <c r="FM1" s="53" t="s">
        <v>268</v>
      </c>
      <c r="FN1" s="53" t="s">
        <v>269</v>
      </c>
      <c r="FO1" s="53" t="s">
        <v>270</v>
      </c>
      <c r="FP1" s="53" t="s">
        <v>271</v>
      </c>
      <c r="FQ1" s="53" t="s">
        <v>272</v>
      </c>
      <c r="FR1" s="53" t="s">
        <v>273</v>
      </c>
      <c r="FS1" s="53" t="s">
        <v>274</v>
      </c>
      <c r="FT1" s="53" t="s">
        <v>275</v>
      </c>
      <c r="FU1" s="53" t="s">
        <v>276</v>
      </c>
      <c r="FV1" s="53" t="s">
        <v>277</v>
      </c>
      <c r="FW1" s="53" t="s">
        <v>278</v>
      </c>
      <c r="FX1" s="53" t="s">
        <v>279</v>
      </c>
      <c r="FY1" s="53" t="s">
        <v>280</v>
      </c>
      <c r="FZ1" s="53" t="s">
        <v>281</v>
      </c>
      <c r="GA1" s="53" t="s">
        <v>282</v>
      </c>
      <c r="GB1" s="53" t="s">
        <v>283</v>
      </c>
      <c r="GC1" s="53" t="s">
        <v>284</v>
      </c>
      <c r="GD1" s="53" t="s">
        <v>285</v>
      </c>
      <c r="GE1" s="53" t="s">
        <v>286</v>
      </c>
      <c r="GF1" s="53" t="s">
        <v>287</v>
      </c>
      <c r="GG1" s="53" t="s">
        <v>288</v>
      </c>
      <c r="GH1" s="53" t="s">
        <v>289</v>
      </c>
      <c r="GI1" s="53" t="s">
        <v>290</v>
      </c>
      <c r="GJ1" s="53" t="s">
        <v>291</v>
      </c>
      <c r="GK1" s="53" t="s">
        <v>292</v>
      </c>
      <c r="GL1" s="53" t="s">
        <v>293</v>
      </c>
      <c r="GM1" s="53" t="s">
        <v>294</v>
      </c>
      <c r="GN1" s="53" t="s">
        <v>295</v>
      </c>
      <c r="GO1" s="53" t="s">
        <v>296</v>
      </c>
      <c r="GP1" s="53" t="s">
        <v>297</v>
      </c>
      <c r="GQ1" s="53" t="s">
        <v>298</v>
      </c>
      <c r="GR1" s="53" t="s">
        <v>299</v>
      </c>
      <c r="GS1" s="53" t="s">
        <v>300</v>
      </c>
      <c r="GT1" s="53" t="s">
        <v>301</v>
      </c>
      <c r="GU1" s="53" t="s">
        <v>302</v>
      </c>
      <c r="GV1" s="53" t="s">
        <v>303</v>
      </c>
      <c r="GW1" s="53" t="s">
        <v>304</v>
      </c>
      <c r="GX1" s="53" t="s">
        <v>305</v>
      </c>
      <c r="GY1" s="53" t="s">
        <v>306</v>
      </c>
      <c r="GZ1" s="53" t="s">
        <v>307</v>
      </c>
      <c r="HA1" s="53" t="s">
        <v>308</v>
      </c>
      <c r="HB1" s="53" t="s">
        <v>309</v>
      </c>
      <c r="HC1" s="53" t="s">
        <v>310</v>
      </c>
      <c r="HD1" s="53" t="s">
        <v>311</v>
      </c>
      <c r="HE1" s="53" t="s">
        <v>312</v>
      </c>
      <c r="HF1" s="53" t="s">
        <v>313</v>
      </c>
      <c r="HG1" s="53" t="s">
        <v>314</v>
      </c>
      <c r="HH1" s="53" t="s">
        <v>315</v>
      </c>
      <c r="HI1" s="53" t="s">
        <v>316</v>
      </c>
      <c r="HJ1" s="53" t="s">
        <v>317</v>
      </c>
      <c r="HK1" s="53" t="s">
        <v>318</v>
      </c>
      <c r="HL1" s="53" t="s">
        <v>319</v>
      </c>
      <c r="HM1" s="53" t="s">
        <v>320</v>
      </c>
      <c r="HN1" s="53" t="s">
        <v>321</v>
      </c>
      <c r="HO1" s="53" t="s">
        <v>322</v>
      </c>
      <c r="HP1" s="53" t="s">
        <v>323</v>
      </c>
      <c r="HQ1" s="53" t="s">
        <v>324</v>
      </c>
      <c r="HR1" s="53" t="s">
        <v>325</v>
      </c>
      <c r="HS1" s="53" t="s">
        <v>326</v>
      </c>
      <c r="HT1" s="53" t="s">
        <v>327</v>
      </c>
      <c r="HU1" s="53" t="s">
        <v>328</v>
      </c>
      <c r="HV1" s="53" t="s">
        <v>329</v>
      </c>
      <c r="HW1" s="53" t="s">
        <v>330</v>
      </c>
      <c r="HX1" s="53" t="s">
        <v>331</v>
      </c>
      <c r="HY1" s="53" t="s">
        <v>332</v>
      </c>
      <c r="HZ1" s="53" t="s">
        <v>333</v>
      </c>
      <c r="IA1" s="53" t="s">
        <v>334</v>
      </c>
      <c r="IB1" s="53" t="s">
        <v>335</v>
      </c>
      <c r="IC1" s="53" t="s">
        <v>336</v>
      </c>
      <c r="ID1" s="53" t="s">
        <v>337</v>
      </c>
      <c r="IE1" s="53" t="s">
        <v>338</v>
      </c>
      <c r="IF1" s="53" t="s">
        <v>339</v>
      </c>
      <c r="IG1" s="53" t="s">
        <v>340</v>
      </c>
      <c r="IH1" s="53" t="s">
        <v>341</v>
      </c>
      <c r="II1" s="53" t="s">
        <v>342</v>
      </c>
      <c r="IJ1" s="53" t="s">
        <v>343</v>
      </c>
      <c r="IK1" s="53" t="s">
        <v>344</v>
      </c>
      <c r="IL1" s="53" t="s">
        <v>345</v>
      </c>
      <c r="IM1" s="53" t="s">
        <v>346</v>
      </c>
      <c r="IN1" s="53" t="s">
        <v>347</v>
      </c>
      <c r="IO1" s="53" t="s">
        <v>348</v>
      </c>
      <c r="IP1" s="53" t="s">
        <v>349</v>
      </c>
      <c r="IQ1" s="53" t="s">
        <v>350</v>
      </c>
      <c r="IR1" s="53" t="s">
        <v>351</v>
      </c>
      <c r="IS1" s="53" t="s">
        <v>352</v>
      </c>
      <c r="IT1" s="53" t="s">
        <v>353</v>
      </c>
      <c r="IU1" s="53" t="s">
        <v>354</v>
      </c>
      <c r="IV1" s="53" t="s">
        <v>355</v>
      </c>
      <c r="IW1" s="53" t="s">
        <v>356</v>
      </c>
      <c r="IX1" s="53" t="s">
        <v>357</v>
      </c>
      <c r="IY1" s="53" t="s">
        <v>358</v>
      </c>
      <c r="IZ1" s="53" t="s">
        <v>359</v>
      </c>
      <c r="JA1" s="53" t="s">
        <v>360</v>
      </c>
      <c r="JB1" s="53" t="s">
        <v>361</v>
      </c>
      <c r="JC1" s="53" t="s">
        <v>362</v>
      </c>
      <c r="JD1" s="53" t="s">
        <v>363</v>
      </c>
      <c r="JE1" s="53" t="s">
        <v>364</v>
      </c>
      <c r="JF1" s="53" t="s">
        <v>365</v>
      </c>
      <c r="JG1" s="53" t="s">
        <v>366</v>
      </c>
      <c r="JH1" s="53" t="s">
        <v>367</v>
      </c>
      <c r="JI1" s="53" t="s">
        <v>368</v>
      </c>
      <c r="JJ1" s="53" t="s">
        <v>369</v>
      </c>
      <c r="JK1" s="53" t="s">
        <v>370</v>
      </c>
      <c r="JL1" s="53" t="s">
        <v>371</v>
      </c>
      <c r="JM1" s="53" t="s">
        <v>372</v>
      </c>
      <c r="JN1" s="53" t="s">
        <v>373</v>
      </c>
      <c r="JO1" s="53" t="s">
        <v>374</v>
      </c>
      <c r="JP1" s="53" t="s">
        <v>375</v>
      </c>
      <c r="JQ1" s="53" t="s">
        <v>376</v>
      </c>
      <c r="JR1" s="53" t="s">
        <v>377</v>
      </c>
      <c r="JS1" s="53" t="s">
        <v>378</v>
      </c>
      <c r="JT1" s="53" t="s">
        <v>379</v>
      </c>
      <c r="JU1" s="53" t="s">
        <v>380</v>
      </c>
      <c r="JV1" s="53" t="s">
        <v>381</v>
      </c>
      <c r="JW1" s="53" t="s">
        <v>382</v>
      </c>
      <c r="JX1" s="53" t="s">
        <v>383</v>
      </c>
      <c r="JY1" s="53" t="s">
        <v>384</v>
      </c>
      <c r="JZ1" s="53" t="s">
        <v>385</v>
      </c>
      <c r="KA1" s="53" t="s">
        <v>386</v>
      </c>
      <c r="KB1" s="53" t="s">
        <v>387</v>
      </c>
      <c r="KC1" s="53" t="s">
        <v>388</v>
      </c>
      <c r="KD1" s="53" t="s">
        <v>389</v>
      </c>
      <c r="KE1" s="53" t="s">
        <v>390</v>
      </c>
      <c r="KF1" s="53" t="s">
        <v>391</v>
      </c>
      <c r="KG1" s="53" t="s">
        <v>392</v>
      </c>
      <c r="KH1" s="53" t="s">
        <v>393</v>
      </c>
      <c r="KI1" s="53" t="s">
        <v>394</v>
      </c>
      <c r="KJ1" s="53" t="s">
        <v>395</v>
      </c>
      <c r="KK1" s="53" t="s">
        <v>396</v>
      </c>
      <c r="KL1" s="53" t="s">
        <v>397</v>
      </c>
      <c r="KM1" s="53" t="s">
        <v>398</v>
      </c>
      <c r="KN1" s="53" t="s">
        <v>399</v>
      </c>
      <c r="KO1" s="53" t="s">
        <v>400</v>
      </c>
      <c r="KP1" s="53" t="s">
        <v>401</v>
      </c>
      <c r="KQ1" s="53" t="s">
        <v>402</v>
      </c>
      <c r="KR1" s="53" t="s">
        <v>403</v>
      </c>
      <c r="KS1" s="53" t="s">
        <v>404</v>
      </c>
      <c r="KT1" s="53" t="s">
        <v>405</v>
      </c>
      <c r="KU1" s="53" t="s">
        <v>406</v>
      </c>
      <c r="KV1" s="53" t="s">
        <v>407</v>
      </c>
      <c r="KW1" s="53" t="s">
        <v>408</v>
      </c>
      <c r="KX1" s="53" t="s">
        <v>409</v>
      </c>
      <c r="KY1" s="53" t="s">
        <v>410</v>
      </c>
      <c r="KZ1" s="53" t="s">
        <v>411</v>
      </c>
      <c r="LA1" s="53" t="s">
        <v>412</v>
      </c>
      <c r="LB1" s="53" t="s">
        <v>413</v>
      </c>
      <c r="LC1" s="53" t="s">
        <v>414</v>
      </c>
      <c r="LD1" s="53" t="s">
        <v>415</v>
      </c>
      <c r="LE1" s="53" t="s">
        <v>416</v>
      </c>
      <c r="LF1" s="53" t="s">
        <v>417</v>
      </c>
      <c r="LG1" s="53" t="s">
        <v>418</v>
      </c>
      <c r="LH1" s="53" t="s">
        <v>419</v>
      </c>
      <c r="LI1" s="53" t="s">
        <v>420</v>
      </c>
      <c r="LJ1" s="53" t="s">
        <v>421</v>
      </c>
      <c r="LK1" s="53" t="s">
        <v>422</v>
      </c>
      <c r="LL1" s="53" t="s">
        <v>423</v>
      </c>
      <c r="LM1" s="53" t="s">
        <v>424</v>
      </c>
      <c r="LN1" s="53" t="s">
        <v>425</v>
      </c>
      <c r="LO1" s="53" t="s">
        <v>426</v>
      </c>
      <c r="LP1" s="53" t="s">
        <v>427</v>
      </c>
      <c r="LQ1" s="53" t="s">
        <v>428</v>
      </c>
      <c r="LR1" s="53" t="s">
        <v>429</v>
      </c>
      <c r="LS1" s="53" t="s">
        <v>430</v>
      </c>
      <c r="LT1" s="53" t="s">
        <v>431</v>
      </c>
      <c r="LU1" s="53" t="s">
        <v>432</v>
      </c>
      <c r="LV1" s="53" t="s">
        <v>433</v>
      </c>
      <c r="LW1" s="53" t="s">
        <v>434</v>
      </c>
      <c r="LX1" s="53" t="s">
        <v>435</v>
      </c>
      <c r="LY1" s="53" t="s">
        <v>436</v>
      </c>
      <c r="LZ1" s="53" t="s">
        <v>437</v>
      </c>
      <c r="MA1" s="53" t="s">
        <v>438</v>
      </c>
      <c r="MB1" s="53" t="s">
        <v>439</v>
      </c>
      <c r="MC1" s="53" t="s">
        <v>440</v>
      </c>
      <c r="MD1" s="53" t="s">
        <v>441</v>
      </c>
      <c r="ME1" s="53" t="s">
        <v>442</v>
      </c>
      <c r="MF1" s="53" t="s">
        <v>443</v>
      </c>
      <c r="MG1" s="53" t="s">
        <v>444</v>
      </c>
      <c r="MH1" s="53" t="s">
        <v>445</v>
      </c>
      <c r="MI1" s="53" t="s">
        <v>446</v>
      </c>
      <c r="MJ1" s="53" t="s">
        <v>447</v>
      </c>
      <c r="MK1" s="53" t="s">
        <v>448</v>
      </c>
      <c r="ML1" s="53" t="s">
        <v>449</v>
      </c>
      <c r="MM1" s="53" t="s">
        <v>450</v>
      </c>
      <c r="MN1" s="53" t="s">
        <v>451</v>
      </c>
      <c r="MO1" s="53" t="s">
        <v>452</v>
      </c>
      <c r="MP1" s="53" t="s">
        <v>453</v>
      </c>
      <c r="MQ1" s="53" t="s">
        <v>454</v>
      </c>
      <c r="MR1" s="53" t="s">
        <v>455</v>
      </c>
      <c r="MS1" s="53" t="s">
        <v>456</v>
      </c>
      <c r="MT1" s="53" t="s">
        <v>457</v>
      </c>
      <c r="MU1" s="53" t="s">
        <v>458</v>
      </c>
      <c r="MV1" s="53" t="s">
        <v>459</v>
      </c>
      <c r="MW1" s="53" t="s">
        <v>460</v>
      </c>
      <c r="MX1" s="53" t="s">
        <v>461</v>
      </c>
      <c r="MY1" s="53" t="s">
        <v>462</v>
      </c>
      <c r="MZ1" s="53" t="s">
        <v>463</v>
      </c>
      <c r="NA1" s="53" t="s">
        <v>464</v>
      </c>
      <c r="NB1" s="53" t="s">
        <v>465</v>
      </c>
      <c r="NC1" s="53" t="s">
        <v>466</v>
      </c>
      <c r="ND1" s="53" t="s">
        <v>467</v>
      </c>
      <c r="NE1" s="53" t="s">
        <v>468</v>
      </c>
      <c r="NF1" s="53" t="s">
        <v>469</v>
      </c>
      <c r="NG1" s="53" t="s">
        <v>470</v>
      </c>
      <c r="NH1" s="53" t="s">
        <v>471</v>
      </c>
      <c r="NI1" s="53" t="s">
        <v>472</v>
      </c>
      <c r="NJ1" s="53" t="s">
        <v>473</v>
      </c>
      <c r="NK1" s="53" t="s">
        <v>474</v>
      </c>
      <c r="NL1" s="53" t="s">
        <v>475</v>
      </c>
      <c r="NM1" s="53" t="s">
        <v>476</v>
      </c>
      <c r="NN1" s="53" t="s">
        <v>477</v>
      </c>
      <c r="NO1" s="53" t="s">
        <v>478</v>
      </c>
      <c r="NP1" s="53" t="s">
        <v>479</v>
      </c>
      <c r="NQ1" s="53" t="s">
        <v>480</v>
      </c>
      <c r="NR1" s="53" t="s">
        <v>481</v>
      </c>
      <c r="NS1" s="53" t="s">
        <v>482</v>
      </c>
      <c r="NT1" s="53" t="s">
        <v>483</v>
      </c>
      <c r="NU1" s="53" t="s">
        <v>484</v>
      </c>
      <c r="NV1" s="53" t="s">
        <v>485</v>
      </c>
      <c r="NW1" s="53" t="s">
        <v>486</v>
      </c>
      <c r="NX1" s="53" t="s">
        <v>487</v>
      </c>
      <c r="NY1" s="53" t="s">
        <v>488</v>
      </c>
      <c r="NZ1" s="53" t="s">
        <v>489</v>
      </c>
      <c r="OA1" s="53" t="s">
        <v>490</v>
      </c>
      <c r="OB1" s="53" t="s">
        <v>491</v>
      </c>
      <c r="OC1" s="53" t="s">
        <v>492</v>
      </c>
      <c r="OD1" s="53" t="s">
        <v>493</v>
      </c>
      <c r="OE1" s="53" t="s">
        <v>494</v>
      </c>
      <c r="OF1" s="53" t="s">
        <v>495</v>
      </c>
      <c r="OG1" s="53" t="s">
        <v>496</v>
      </c>
      <c r="OH1" s="53" t="s">
        <v>497</v>
      </c>
      <c r="OI1" s="53" t="s">
        <v>498</v>
      </c>
      <c r="OJ1" s="53" t="s">
        <v>499</v>
      </c>
      <c r="OK1" s="53" t="s">
        <v>500</v>
      </c>
      <c r="OL1" s="53" t="s">
        <v>501</v>
      </c>
      <c r="OM1" s="53" t="s">
        <v>502</v>
      </c>
      <c r="ON1" s="53" t="s">
        <v>503</v>
      </c>
      <c r="OO1" s="53" t="s">
        <v>504</v>
      </c>
      <c r="OP1" s="53" t="s">
        <v>505</v>
      </c>
      <c r="OQ1" s="53" t="s">
        <v>506</v>
      </c>
      <c r="OR1" s="53" t="s">
        <v>507</v>
      </c>
      <c r="OS1" s="53" t="s">
        <v>508</v>
      </c>
      <c r="OT1" s="53" t="s">
        <v>509</v>
      </c>
      <c r="OU1" s="53" t="s">
        <v>510</v>
      </c>
      <c r="OV1" s="53" t="s">
        <v>511</v>
      </c>
      <c r="OW1" s="53" t="s">
        <v>512</v>
      </c>
      <c r="OX1" s="53" t="s">
        <v>513</v>
      </c>
      <c r="OY1" s="53" t="s">
        <v>514</v>
      </c>
      <c r="OZ1" s="53" t="s">
        <v>515</v>
      </c>
      <c r="PA1" s="53" t="s">
        <v>516</v>
      </c>
      <c r="PB1" s="53" t="s">
        <v>517</v>
      </c>
      <c r="PC1" s="53" t="s">
        <v>518</v>
      </c>
      <c r="PD1" s="53" t="s">
        <v>519</v>
      </c>
      <c r="PE1" s="53" t="s">
        <v>520</v>
      </c>
      <c r="PF1" s="53" t="s">
        <v>521</v>
      </c>
      <c r="PG1" s="53" t="s">
        <v>522</v>
      </c>
      <c r="PH1" s="53" t="s">
        <v>523</v>
      </c>
      <c r="PI1" s="53" t="s">
        <v>524</v>
      </c>
      <c r="PJ1" s="53" t="s">
        <v>525</v>
      </c>
      <c r="PK1" s="53" t="s">
        <v>526</v>
      </c>
      <c r="PL1" s="53" t="s">
        <v>527</v>
      </c>
      <c r="PM1" s="52" t="s">
        <v>528</v>
      </c>
      <c r="PN1" s="52" t="s">
        <v>529</v>
      </c>
      <c r="PO1" s="54" t="s">
        <v>530</v>
      </c>
      <c r="PP1" s="54" t="s">
        <v>531</v>
      </c>
      <c r="PQ1" s="55" t="s">
        <v>506</v>
      </c>
      <c r="PR1" s="55" t="s">
        <v>505</v>
      </c>
      <c r="PS1" s="55" t="s">
        <v>507</v>
      </c>
      <c r="PT1" s="55" t="s">
        <v>532</v>
      </c>
      <c r="PU1" s="55" t="s">
        <v>533</v>
      </c>
      <c r="PV1" s="55" t="s">
        <v>534</v>
      </c>
      <c r="PW1" s="55" t="s">
        <v>535</v>
      </c>
      <c r="PX1" s="55" t="s">
        <v>536</v>
      </c>
      <c r="PY1" s="55" t="s">
        <v>537</v>
      </c>
    </row>
    <row r="2" spans="1:441" ht="16.5">
      <c r="A2" s="52" t="s">
        <v>538</v>
      </c>
      <c r="B2" s="52" t="s">
        <v>539</v>
      </c>
      <c r="C2" s="53" t="s">
        <v>1035</v>
      </c>
      <c r="D2" s="53" t="s">
        <v>540</v>
      </c>
      <c r="E2" s="76" t="s">
        <v>1037</v>
      </c>
      <c r="F2" s="76" t="s">
        <v>1038</v>
      </c>
      <c r="G2" s="53" t="s">
        <v>1036</v>
      </c>
      <c r="H2" s="53" t="s">
        <v>1036</v>
      </c>
      <c r="I2" s="53" t="s">
        <v>541</v>
      </c>
      <c r="J2" s="53" t="s">
        <v>541</v>
      </c>
      <c r="K2" s="53" t="s">
        <v>541</v>
      </c>
      <c r="L2" s="53" t="s">
        <v>541</v>
      </c>
      <c r="M2" s="53" t="s">
        <v>541</v>
      </c>
      <c r="N2" s="53" t="s">
        <v>541</v>
      </c>
      <c r="O2" s="53" t="s">
        <v>541</v>
      </c>
      <c r="P2" s="53" t="s">
        <v>541</v>
      </c>
      <c r="Q2" s="53" t="s">
        <v>541</v>
      </c>
      <c r="R2" s="53" t="s">
        <v>541</v>
      </c>
      <c r="S2" s="53" t="s">
        <v>541</v>
      </c>
      <c r="T2" s="53" t="s">
        <v>541</v>
      </c>
      <c r="U2" s="53" t="s">
        <v>541</v>
      </c>
      <c r="V2" s="53" t="s">
        <v>541</v>
      </c>
      <c r="W2" s="53" t="s">
        <v>541</v>
      </c>
      <c r="X2" s="53" t="s">
        <v>541</v>
      </c>
      <c r="Y2" s="53" t="s">
        <v>541</v>
      </c>
      <c r="Z2" s="53" t="s">
        <v>541</v>
      </c>
      <c r="AA2" s="53" t="s">
        <v>541</v>
      </c>
      <c r="AB2" s="53" t="s">
        <v>541</v>
      </c>
      <c r="AC2" s="53" t="s">
        <v>541</v>
      </c>
      <c r="AD2" s="53" t="s">
        <v>541</v>
      </c>
      <c r="AE2" s="53" t="s">
        <v>541</v>
      </c>
      <c r="AF2" s="53" t="s">
        <v>541</v>
      </c>
      <c r="AG2" s="53" t="s">
        <v>541</v>
      </c>
      <c r="AH2" s="53" t="s">
        <v>541</v>
      </c>
      <c r="AI2" s="53" t="s">
        <v>541</v>
      </c>
      <c r="AJ2" s="53" t="s">
        <v>1036</v>
      </c>
      <c r="AK2" s="53" t="s">
        <v>541</v>
      </c>
      <c r="AL2" s="53" t="s">
        <v>541</v>
      </c>
      <c r="AM2" s="53" t="s">
        <v>541</v>
      </c>
      <c r="AN2" s="53" t="s">
        <v>541</v>
      </c>
      <c r="AO2" s="53" t="s">
        <v>541</v>
      </c>
      <c r="AP2" s="53" t="s">
        <v>541</v>
      </c>
      <c r="AQ2" s="53" t="s">
        <v>541</v>
      </c>
      <c r="AR2" s="53" t="s">
        <v>541</v>
      </c>
      <c r="AS2" s="53" t="s">
        <v>541</v>
      </c>
      <c r="AT2" s="53" t="s">
        <v>541</v>
      </c>
      <c r="AU2" s="53" t="s">
        <v>541</v>
      </c>
      <c r="AV2" s="53" t="s">
        <v>541</v>
      </c>
      <c r="AW2" s="53" t="s">
        <v>541</v>
      </c>
      <c r="AX2" s="53" t="s">
        <v>541</v>
      </c>
      <c r="AY2" s="53" t="s">
        <v>541</v>
      </c>
      <c r="AZ2" s="53" t="s">
        <v>541</v>
      </c>
      <c r="BA2" s="53" t="s">
        <v>541</v>
      </c>
      <c r="BB2" s="53" t="s">
        <v>540</v>
      </c>
      <c r="BC2" s="53" t="s">
        <v>541</v>
      </c>
      <c r="BD2" s="53" t="s">
        <v>541</v>
      </c>
      <c r="BE2" s="53" t="s">
        <v>541</v>
      </c>
      <c r="BF2" s="53" t="s">
        <v>541</v>
      </c>
      <c r="BG2" s="53" t="s">
        <v>541</v>
      </c>
      <c r="BH2" s="53" t="s">
        <v>541</v>
      </c>
      <c r="BI2" s="53" t="s">
        <v>541</v>
      </c>
      <c r="BJ2" s="53" t="s">
        <v>541</v>
      </c>
      <c r="BK2" s="53" t="s">
        <v>541</v>
      </c>
      <c r="BL2" s="53" t="s">
        <v>541</v>
      </c>
      <c r="BM2" s="53" t="s">
        <v>541</v>
      </c>
      <c r="BN2" s="53" t="s">
        <v>541</v>
      </c>
      <c r="BO2" s="53" t="s">
        <v>541</v>
      </c>
      <c r="BP2" s="53" t="s">
        <v>541</v>
      </c>
      <c r="BQ2" s="53" t="s">
        <v>541</v>
      </c>
      <c r="BR2" s="53" t="s">
        <v>541</v>
      </c>
      <c r="BS2" s="53" t="s">
        <v>541</v>
      </c>
      <c r="BT2" s="53" t="s">
        <v>541</v>
      </c>
      <c r="BU2" s="53" t="s">
        <v>541</v>
      </c>
      <c r="BV2" s="53" t="s">
        <v>1035</v>
      </c>
      <c r="BW2" s="53" t="s">
        <v>1035</v>
      </c>
      <c r="BX2" s="53" t="s">
        <v>1035</v>
      </c>
      <c r="BY2" s="53" t="s">
        <v>1035</v>
      </c>
      <c r="BZ2" s="53" t="s">
        <v>1035</v>
      </c>
      <c r="CA2" s="53" t="s">
        <v>1035</v>
      </c>
      <c r="CB2" s="53" t="s">
        <v>540</v>
      </c>
      <c r="CC2" s="53" t="s">
        <v>540</v>
      </c>
      <c r="CD2" s="53" t="s">
        <v>1036</v>
      </c>
      <c r="CE2" s="53" t="s">
        <v>541</v>
      </c>
      <c r="CF2" s="53" t="s">
        <v>541</v>
      </c>
      <c r="CG2" s="53" t="s">
        <v>540</v>
      </c>
      <c r="CH2" s="53" t="s">
        <v>541</v>
      </c>
      <c r="CI2" s="53" t="s">
        <v>540</v>
      </c>
      <c r="CJ2" s="53" t="s">
        <v>540</v>
      </c>
      <c r="CK2" s="53" t="s">
        <v>541</v>
      </c>
      <c r="CL2" s="53" t="s">
        <v>540</v>
      </c>
      <c r="CM2" s="53" t="s">
        <v>540</v>
      </c>
      <c r="CN2" s="53" t="s">
        <v>540</v>
      </c>
      <c r="CO2" s="53" t="s">
        <v>540</v>
      </c>
      <c r="CP2" s="53" t="s">
        <v>540</v>
      </c>
      <c r="CQ2" s="53" t="s">
        <v>540</v>
      </c>
      <c r="CR2" s="53" t="s">
        <v>540</v>
      </c>
      <c r="CS2" s="53" t="s">
        <v>540</v>
      </c>
      <c r="CT2" s="53" t="s">
        <v>541</v>
      </c>
      <c r="CU2" s="53" t="s">
        <v>541</v>
      </c>
      <c r="CV2" s="53" t="s">
        <v>541</v>
      </c>
      <c r="CW2" s="53" t="s">
        <v>541</v>
      </c>
      <c r="CX2" s="53" t="s">
        <v>541</v>
      </c>
      <c r="CY2" s="53" t="s">
        <v>541</v>
      </c>
      <c r="CZ2" s="53" t="s">
        <v>541</v>
      </c>
      <c r="DA2" s="53" t="s">
        <v>541</v>
      </c>
      <c r="DB2" s="53" t="s">
        <v>541</v>
      </c>
      <c r="DC2" s="53" t="s">
        <v>541</v>
      </c>
      <c r="DD2" s="53" t="s">
        <v>541</v>
      </c>
      <c r="DE2" s="53" t="s">
        <v>541</v>
      </c>
      <c r="DF2" s="53" t="s">
        <v>541</v>
      </c>
      <c r="DG2" s="53" t="s">
        <v>541</v>
      </c>
      <c r="DH2" s="53" t="s">
        <v>541</v>
      </c>
      <c r="DI2" s="53" t="s">
        <v>541</v>
      </c>
      <c r="DJ2" s="53" t="s">
        <v>541</v>
      </c>
      <c r="DK2" s="53" t="s">
        <v>541</v>
      </c>
      <c r="DL2" s="53" t="s">
        <v>540</v>
      </c>
      <c r="DM2" s="53" t="s">
        <v>541</v>
      </c>
      <c r="DN2" s="53" t="s">
        <v>541</v>
      </c>
      <c r="DO2" s="53" t="s">
        <v>541</v>
      </c>
      <c r="DP2" s="53" t="s">
        <v>541</v>
      </c>
      <c r="DQ2" s="53" t="s">
        <v>541</v>
      </c>
      <c r="DR2" s="53" t="s">
        <v>541</v>
      </c>
      <c r="DS2" s="53" t="s">
        <v>541</v>
      </c>
      <c r="DT2" s="53" t="s">
        <v>541</v>
      </c>
      <c r="DU2" s="53" t="s">
        <v>541</v>
      </c>
      <c r="DV2" s="53" t="s">
        <v>541</v>
      </c>
      <c r="DW2" s="53" t="s">
        <v>541</v>
      </c>
      <c r="DX2" s="53" t="s">
        <v>541</v>
      </c>
      <c r="DY2" s="53" t="s">
        <v>541</v>
      </c>
      <c r="DZ2" s="53" t="s">
        <v>541</v>
      </c>
      <c r="EA2" s="53" t="s">
        <v>541</v>
      </c>
      <c r="EB2" s="53" t="s">
        <v>541</v>
      </c>
      <c r="EC2" s="53" t="s">
        <v>541</v>
      </c>
      <c r="ED2" s="53" t="s">
        <v>541</v>
      </c>
      <c r="EE2" s="53" t="s">
        <v>541</v>
      </c>
      <c r="EF2" s="53" t="s">
        <v>541</v>
      </c>
      <c r="EG2" s="53" t="s">
        <v>541</v>
      </c>
      <c r="EH2" s="53" t="s">
        <v>541</v>
      </c>
      <c r="EI2" s="53" t="s">
        <v>541</v>
      </c>
      <c r="EJ2" s="53" t="s">
        <v>541</v>
      </c>
      <c r="EK2" s="53" t="s">
        <v>541</v>
      </c>
      <c r="EL2" s="53" t="s">
        <v>541</v>
      </c>
      <c r="EM2" s="53" t="s">
        <v>541</v>
      </c>
      <c r="EN2" s="53" t="s">
        <v>541</v>
      </c>
      <c r="EO2" s="53" t="s">
        <v>541</v>
      </c>
      <c r="EP2" s="53" t="s">
        <v>541</v>
      </c>
      <c r="EQ2" s="53" t="s">
        <v>541</v>
      </c>
      <c r="ER2" s="53" t="s">
        <v>541</v>
      </c>
      <c r="ES2" s="53" t="s">
        <v>541</v>
      </c>
      <c r="ET2" s="53" t="s">
        <v>541</v>
      </c>
      <c r="EU2" s="53" t="s">
        <v>541</v>
      </c>
      <c r="EV2" s="53" t="s">
        <v>541</v>
      </c>
      <c r="EW2" s="53" t="s">
        <v>541</v>
      </c>
      <c r="EX2" s="53" t="s">
        <v>541</v>
      </c>
      <c r="EY2" s="53" t="s">
        <v>541</v>
      </c>
      <c r="EZ2" s="53" t="s">
        <v>541</v>
      </c>
      <c r="FA2" s="53" t="s">
        <v>541</v>
      </c>
      <c r="FB2" s="53" t="s">
        <v>541</v>
      </c>
      <c r="FC2" s="53" t="s">
        <v>541</v>
      </c>
      <c r="FD2" s="53" t="s">
        <v>541</v>
      </c>
      <c r="FE2" s="53" t="s">
        <v>541</v>
      </c>
      <c r="FF2" s="53" t="s">
        <v>541</v>
      </c>
      <c r="FG2" s="53" t="s">
        <v>541</v>
      </c>
      <c r="FH2" s="53" t="s">
        <v>541</v>
      </c>
      <c r="FI2" s="53" t="s">
        <v>541</v>
      </c>
      <c r="FJ2" s="53" t="s">
        <v>541</v>
      </c>
      <c r="FK2" s="53" t="s">
        <v>540</v>
      </c>
      <c r="FL2" s="53" t="s">
        <v>541</v>
      </c>
      <c r="FM2" s="53" t="s">
        <v>541</v>
      </c>
      <c r="FN2" s="53" t="s">
        <v>541</v>
      </c>
      <c r="FO2" s="53" t="s">
        <v>541</v>
      </c>
      <c r="FP2" s="53" t="s">
        <v>541</v>
      </c>
      <c r="FQ2" s="53" t="s">
        <v>541</v>
      </c>
      <c r="FR2" s="53" t="s">
        <v>541</v>
      </c>
      <c r="FS2" s="53" t="s">
        <v>541</v>
      </c>
      <c r="FT2" s="53" t="s">
        <v>541</v>
      </c>
      <c r="FU2" s="53" t="s">
        <v>541</v>
      </c>
      <c r="FV2" s="53" t="s">
        <v>541</v>
      </c>
      <c r="FW2" s="53" t="s">
        <v>541</v>
      </c>
      <c r="FX2" s="53" t="s">
        <v>541</v>
      </c>
      <c r="FY2" s="53" t="s">
        <v>541</v>
      </c>
      <c r="FZ2" s="53" t="s">
        <v>541</v>
      </c>
      <c r="GA2" s="53" t="s">
        <v>541</v>
      </c>
      <c r="GB2" s="53" t="s">
        <v>541</v>
      </c>
      <c r="GC2" s="53" t="s">
        <v>541</v>
      </c>
      <c r="GD2" s="53" t="s">
        <v>541</v>
      </c>
      <c r="GE2" s="53" t="s">
        <v>541</v>
      </c>
      <c r="GF2" s="53" t="s">
        <v>541</v>
      </c>
      <c r="GG2" s="53" t="s">
        <v>541</v>
      </c>
      <c r="GH2" s="53" t="s">
        <v>541</v>
      </c>
      <c r="GI2" s="53" t="s">
        <v>541</v>
      </c>
      <c r="GJ2" s="53" t="s">
        <v>541</v>
      </c>
      <c r="GK2" s="53" t="s">
        <v>541</v>
      </c>
      <c r="GL2" s="53" t="s">
        <v>541</v>
      </c>
      <c r="GM2" s="53" t="s">
        <v>541</v>
      </c>
      <c r="GN2" s="53" t="s">
        <v>541</v>
      </c>
      <c r="GO2" s="53" t="s">
        <v>541</v>
      </c>
      <c r="GP2" s="53" t="s">
        <v>541</v>
      </c>
      <c r="GQ2" s="53" t="s">
        <v>541</v>
      </c>
      <c r="GR2" s="53" t="s">
        <v>541</v>
      </c>
      <c r="GS2" s="53" t="s">
        <v>541</v>
      </c>
      <c r="GT2" s="53" t="s">
        <v>541</v>
      </c>
      <c r="GU2" s="53" t="s">
        <v>541</v>
      </c>
      <c r="GV2" s="53" t="s">
        <v>541</v>
      </c>
      <c r="GW2" s="53" t="s">
        <v>541</v>
      </c>
      <c r="GX2" s="53" t="s">
        <v>541</v>
      </c>
      <c r="GY2" s="53" t="s">
        <v>541</v>
      </c>
      <c r="GZ2" s="53" t="s">
        <v>541</v>
      </c>
      <c r="HA2" s="53" t="s">
        <v>541</v>
      </c>
      <c r="HB2" s="53" t="s">
        <v>541</v>
      </c>
      <c r="HC2" s="53" t="s">
        <v>541</v>
      </c>
      <c r="HD2" s="53" t="s">
        <v>541</v>
      </c>
      <c r="HE2" s="53" t="s">
        <v>541</v>
      </c>
      <c r="HF2" s="53" t="s">
        <v>541</v>
      </c>
      <c r="HG2" s="53" t="s">
        <v>541</v>
      </c>
      <c r="HH2" s="53" t="s">
        <v>541</v>
      </c>
      <c r="HI2" s="53" t="s">
        <v>541</v>
      </c>
      <c r="HJ2" s="53" t="s">
        <v>541</v>
      </c>
      <c r="HK2" s="53" t="s">
        <v>541</v>
      </c>
      <c r="HL2" s="53" t="s">
        <v>541</v>
      </c>
      <c r="HM2" s="53" t="s">
        <v>541</v>
      </c>
      <c r="HN2" s="53" t="s">
        <v>541</v>
      </c>
      <c r="HO2" s="53" t="s">
        <v>541</v>
      </c>
      <c r="HP2" s="53" t="s">
        <v>541</v>
      </c>
      <c r="HQ2" s="53" t="s">
        <v>541</v>
      </c>
      <c r="HR2" s="53" t="s">
        <v>541</v>
      </c>
      <c r="HS2" s="53" t="s">
        <v>541</v>
      </c>
      <c r="HT2" s="53" t="s">
        <v>541</v>
      </c>
      <c r="HU2" s="53" t="s">
        <v>541</v>
      </c>
      <c r="HV2" s="53" t="s">
        <v>541</v>
      </c>
      <c r="HW2" s="53" t="s">
        <v>541</v>
      </c>
      <c r="HX2" s="53" t="s">
        <v>541</v>
      </c>
      <c r="HY2" s="53" t="s">
        <v>541</v>
      </c>
      <c r="HZ2" s="53" t="s">
        <v>541</v>
      </c>
      <c r="IA2" s="53" t="s">
        <v>541</v>
      </c>
      <c r="IB2" s="53" t="s">
        <v>541</v>
      </c>
      <c r="IC2" s="53" t="s">
        <v>541</v>
      </c>
      <c r="ID2" s="53" t="s">
        <v>541</v>
      </c>
      <c r="IE2" s="53" t="s">
        <v>541</v>
      </c>
      <c r="IF2" s="53" t="s">
        <v>541</v>
      </c>
      <c r="IG2" s="53" t="s">
        <v>541</v>
      </c>
      <c r="IH2" s="53" t="s">
        <v>541</v>
      </c>
      <c r="II2" s="53" t="s">
        <v>541</v>
      </c>
      <c r="IJ2" s="53" t="s">
        <v>541</v>
      </c>
      <c r="IK2" s="53" t="s">
        <v>541</v>
      </c>
      <c r="IL2" s="53" t="s">
        <v>541</v>
      </c>
      <c r="IM2" s="53" t="s">
        <v>541</v>
      </c>
      <c r="IN2" s="53" t="s">
        <v>541</v>
      </c>
      <c r="IO2" s="53" t="s">
        <v>541</v>
      </c>
      <c r="IP2" s="53" t="s">
        <v>541</v>
      </c>
      <c r="IQ2" s="53" t="s">
        <v>541</v>
      </c>
      <c r="IR2" s="53" t="s">
        <v>541</v>
      </c>
      <c r="IS2" s="53" t="s">
        <v>541</v>
      </c>
      <c r="IT2" s="53" t="s">
        <v>541</v>
      </c>
      <c r="IU2" s="53" t="s">
        <v>541</v>
      </c>
      <c r="IV2" s="53" t="s">
        <v>541</v>
      </c>
      <c r="IW2" s="53" t="s">
        <v>541</v>
      </c>
      <c r="IX2" s="53" t="s">
        <v>541</v>
      </c>
      <c r="IY2" s="53" t="s">
        <v>541</v>
      </c>
      <c r="IZ2" s="53" t="s">
        <v>541</v>
      </c>
      <c r="JA2" s="53" t="s">
        <v>541</v>
      </c>
      <c r="JB2" s="53" t="s">
        <v>541</v>
      </c>
      <c r="JC2" s="53" t="s">
        <v>541</v>
      </c>
      <c r="JD2" s="53" t="s">
        <v>541</v>
      </c>
      <c r="JE2" s="53" t="s">
        <v>541</v>
      </c>
      <c r="JF2" s="53" t="s">
        <v>541</v>
      </c>
      <c r="JG2" s="53" t="s">
        <v>541</v>
      </c>
      <c r="JH2" s="53" t="s">
        <v>540</v>
      </c>
      <c r="JI2" s="53" t="s">
        <v>541</v>
      </c>
      <c r="JJ2" s="53" t="s">
        <v>541</v>
      </c>
      <c r="JK2" s="53" t="s">
        <v>541</v>
      </c>
      <c r="JL2" s="53" t="s">
        <v>541</v>
      </c>
      <c r="JM2" s="53" t="s">
        <v>541</v>
      </c>
      <c r="JN2" s="53" t="s">
        <v>541</v>
      </c>
      <c r="JO2" s="53" t="s">
        <v>541</v>
      </c>
      <c r="JP2" s="53" t="s">
        <v>541</v>
      </c>
      <c r="JQ2" s="53" t="s">
        <v>541</v>
      </c>
      <c r="JR2" s="53" t="s">
        <v>541</v>
      </c>
      <c r="JS2" s="53" t="s">
        <v>541</v>
      </c>
      <c r="JT2" s="53" t="s">
        <v>541</v>
      </c>
      <c r="JU2" s="53" t="s">
        <v>541</v>
      </c>
      <c r="JV2" s="53" t="s">
        <v>541</v>
      </c>
      <c r="JW2" s="53" t="s">
        <v>541</v>
      </c>
      <c r="JX2" s="53" t="s">
        <v>541</v>
      </c>
      <c r="JY2" s="53" t="s">
        <v>541</v>
      </c>
      <c r="JZ2" s="53" t="s">
        <v>541</v>
      </c>
      <c r="KA2" s="53" t="s">
        <v>541</v>
      </c>
      <c r="KB2" s="53" t="s">
        <v>541</v>
      </c>
      <c r="KC2" s="53" t="s">
        <v>541</v>
      </c>
      <c r="KD2" s="53" t="s">
        <v>541</v>
      </c>
      <c r="KE2" s="53" t="s">
        <v>541</v>
      </c>
      <c r="KF2" s="53" t="s">
        <v>541</v>
      </c>
      <c r="KG2" s="53" t="s">
        <v>541</v>
      </c>
      <c r="KH2" s="53" t="s">
        <v>541</v>
      </c>
      <c r="KI2" s="53" t="s">
        <v>541</v>
      </c>
      <c r="KJ2" s="53" t="s">
        <v>541</v>
      </c>
      <c r="KK2" s="53" t="s">
        <v>541</v>
      </c>
      <c r="KL2" s="53" t="s">
        <v>541</v>
      </c>
      <c r="KM2" s="53" t="s">
        <v>541</v>
      </c>
      <c r="KN2" s="53" t="s">
        <v>541</v>
      </c>
      <c r="KO2" s="53" t="s">
        <v>541</v>
      </c>
      <c r="KP2" s="53" t="s">
        <v>541</v>
      </c>
      <c r="KQ2" s="53" t="s">
        <v>541</v>
      </c>
      <c r="KR2" s="53" t="s">
        <v>541</v>
      </c>
      <c r="KS2" s="53" t="s">
        <v>541</v>
      </c>
      <c r="KT2" s="53" t="s">
        <v>541</v>
      </c>
      <c r="KU2" s="53" t="s">
        <v>541</v>
      </c>
      <c r="KV2" s="53" t="s">
        <v>541</v>
      </c>
      <c r="KW2" s="53" t="s">
        <v>541</v>
      </c>
      <c r="KX2" s="53" t="s">
        <v>541</v>
      </c>
      <c r="KY2" s="53" t="s">
        <v>541</v>
      </c>
      <c r="KZ2" s="53" t="s">
        <v>541</v>
      </c>
      <c r="LA2" s="53" t="s">
        <v>541</v>
      </c>
      <c r="LB2" s="53" t="s">
        <v>541</v>
      </c>
      <c r="LC2" s="53" t="s">
        <v>541</v>
      </c>
      <c r="LD2" s="53" t="s">
        <v>541</v>
      </c>
      <c r="LE2" s="53" t="s">
        <v>541</v>
      </c>
      <c r="LF2" s="53" t="s">
        <v>541</v>
      </c>
      <c r="LG2" s="53" t="s">
        <v>541</v>
      </c>
      <c r="LH2" s="53" t="s">
        <v>541</v>
      </c>
      <c r="LI2" s="53" t="s">
        <v>541</v>
      </c>
      <c r="LJ2" s="53" t="s">
        <v>541</v>
      </c>
      <c r="LK2" s="53" t="s">
        <v>541</v>
      </c>
      <c r="LL2" s="53" t="s">
        <v>541</v>
      </c>
      <c r="LM2" s="53" t="s">
        <v>541</v>
      </c>
      <c r="LN2" s="53" t="s">
        <v>541</v>
      </c>
      <c r="LO2" s="53" t="s">
        <v>541</v>
      </c>
      <c r="LP2" s="53" t="s">
        <v>541</v>
      </c>
      <c r="LQ2" s="53" t="s">
        <v>541</v>
      </c>
      <c r="LR2" s="53" t="s">
        <v>541</v>
      </c>
      <c r="LS2" s="53" t="s">
        <v>541</v>
      </c>
      <c r="LT2" s="53" t="s">
        <v>541</v>
      </c>
      <c r="LU2" s="53" t="s">
        <v>541</v>
      </c>
      <c r="LV2" s="53" t="s">
        <v>541</v>
      </c>
      <c r="LW2" s="53" t="s">
        <v>541</v>
      </c>
      <c r="LX2" s="53" t="s">
        <v>541</v>
      </c>
      <c r="LY2" s="53" t="s">
        <v>541</v>
      </c>
      <c r="LZ2" s="53" t="s">
        <v>541</v>
      </c>
      <c r="MA2" s="53" t="s">
        <v>541</v>
      </c>
      <c r="MB2" s="53" t="s">
        <v>541</v>
      </c>
      <c r="MC2" s="53" t="s">
        <v>541</v>
      </c>
      <c r="MD2" s="53" t="s">
        <v>541</v>
      </c>
      <c r="ME2" s="53" t="s">
        <v>541</v>
      </c>
      <c r="MF2" s="53" t="s">
        <v>541</v>
      </c>
      <c r="MG2" s="53" t="s">
        <v>541</v>
      </c>
      <c r="MH2" s="53" t="s">
        <v>541</v>
      </c>
      <c r="MI2" s="53" t="s">
        <v>541</v>
      </c>
      <c r="MJ2" s="53" t="s">
        <v>541</v>
      </c>
      <c r="MK2" s="53" t="s">
        <v>541</v>
      </c>
      <c r="ML2" s="53" t="s">
        <v>541</v>
      </c>
      <c r="MM2" s="53" t="s">
        <v>541</v>
      </c>
      <c r="MN2" s="53" t="s">
        <v>540</v>
      </c>
      <c r="MO2" s="53" t="s">
        <v>1036</v>
      </c>
      <c r="MP2" s="53" t="s">
        <v>1036</v>
      </c>
      <c r="MQ2" s="53" t="s">
        <v>1036</v>
      </c>
      <c r="MR2" s="53" t="s">
        <v>1036</v>
      </c>
      <c r="MS2" s="53" t="s">
        <v>540</v>
      </c>
      <c r="MT2" s="53" t="s">
        <v>1036</v>
      </c>
      <c r="MU2" s="53" t="s">
        <v>541</v>
      </c>
      <c r="MV2" s="53" t="s">
        <v>541</v>
      </c>
      <c r="MW2" s="53" t="s">
        <v>540</v>
      </c>
      <c r="MX2" s="53" t="s">
        <v>541</v>
      </c>
      <c r="MY2" s="53" t="s">
        <v>541</v>
      </c>
      <c r="MZ2" s="53" t="s">
        <v>541</v>
      </c>
      <c r="NA2" s="53" t="s">
        <v>541</v>
      </c>
      <c r="NB2" s="53" t="s">
        <v>541</v>
      </c>
      <c r="NC2" s="53" t="s">
        <v>540</v>
      </c>
      <c r="ND2" s="53" t="s">
        <v>541</v>
      </c>
      <c r="NE2" s="53" t="s">
        <v>540</v>
      </c>
      <c r="NF2" s="53" t="s">
        <v>541</v>
      </c>
      <c r="NG2" s="53" t="s">
        <v>541</v>
      </c>
      <c r="NH2" s="53" t="s">
        <v>541</v>
      </c>
      <c r="NI2" s="53" t="s">
        <v>541</v>
      </c>
      <c r="NJ2" s="53" t="s">
        <v>541</v>
      </c>
      <c r="NK2" s="53" t="s">
        <v>541</v>
      </c>
      <c r="NL2" s="53" t="s">
        <v>540</v>
      </c>
      <c r="NM2" s="53" t="s">
        <v>541</v>
      </c>
      <c r="NN2" s="53" t="s">
        <v>540</v>
      </c>
      <c r="NO2" s="53" t="s">
        <v>540</v>
      </c>
      <c r="NP2" s="53" t="s">
        <v>541</v>
      </c>
      <c r="NQ2" s="53" t="s">
        <v>541</v>
      </c>
      <c r="NR2" s="53" t="s">
        <v>541</v>
      </c>
      <c r="NS2" s="53" t="s">
        <v>541</v>
      </c>
      <c r="NT2" s="53" t="s">
        <v>541</v>
      </c>
      <c r="NU2" s="53" t="s">
        <v>540</v>
      </c>
      <c r="NV2" s="53" t="s">
        <v>541</v>
      </c>
      <c r="NW2" s="53" t="s">
        <v>541</v>
      </c>
      <c r="NX2" s="53" t="s">
        <v>541</v>
      </c>
      <c r="NY2" s="53" t="s">
        <v>541</v>
      </c>
      <c r="NZ2" s="53" t="s">
        <v>541</v>
      </c>
      <c r="OA2" s="53" t="s">
        <v>541</v>
      </c>
      <c r="OB2" s="53" t="s">
        <v>541</v>
      </c>
      <c r="OC2" s="53" t="s">
        <v>541</v>
      </c>
      <c r="OD2" s="53" t="s">
        <v>541</v>
      </c>
      <c r="OE2" s="53" t="s">
        <v>541</v>
      </c>
      <c r="OF2" s="53" t="s">
        <v>541</v>
      </c>
      <c r="OG2" s="53" t="s">
        <v>541</v>
      </c>
      <c r="OH2" s="53" t="s">
        <v>541</v>
      </c>
      <c r="OI2" s="53" t="s">
        <v>541</v>
      </c>
      <c r="OJ2" s="53" t="s">
        <v>1036</v>
      </c>
      <c r="OK2" s="53" t="s">
        <v>1036</v>
      </c>
      <c r="OL2" s="53" t="s">
        <v>1036</v>
      </c>
      <c r="OM2" s="53" t="s">
        <v>540</v>
      </c>
      <c r="ON2" s="53" t="s">
        <v>1036</v>
      </c>
      <c r="OO2" s="53" t="s">
        <v>1036</v>
      </c>
      <c r="OP2" s="53" t="s">
        <v>540</v>
      </c>
      <c r="OQ2" s="53" t="s">
        <v>540</v>
      </c>
      <c r="OR2" s="53" t="s">
        <v>540</v>
      </c>
      <c r="OS2" s="53" t="s">
        <v>541</v>
      </c>
      <c r="OT2" s="53" t="s">
        <v>541</v>
      </c>
      <c r="OU2" s="53" t="s">
        <v>541</v>
      </c>
      <c r="OV2" s="53" t="s">
        <v>540</v>
      </c>
      <c r="OW2" s="53" t="s">
        <v>540</v>
      </c>
      <c r="OX2" s="53" t="s">
        <v>541</v>
      </c>
      <c r="OY2" s="53" t="s">
        <v>541</v>
      </c>
      <c r="OZ2" s="53" t="s">
        <v>541</v>
      </c>
      <c r="PA2" s="53" t="s">
        <v>541</v>
      </c>
      <c r="PB2" s="53" t="s">
        <v>540</v>
      </c>
      <c r="PC2" s="53" t="s">
        <v>541</v>
      </c>
      <c r="PD2" s="53" t="s">
        <v>541</v>
      </c>
      <c r="PE2" s="53" t="s">
        <v>540</v>
      </c>
      <c r="PF2" s="53" t="s">
        <v>540</v>
      </c>
      <c r="PG2" s="76" t="s">
        <v>541</v>
      </c>
      <c r="PH2" s="53" t="s">
        <v>541</v>
      </c>
      <c r="PI2" s="53" t="s">
        <v>541</v>
      </c>
      <c r="PJ2" s="53" t="s">
        <v>540</v>
      </c>
      <c r="PK2" s="53" t="s">
        <v>541</v>
      </c>
      <c r="PL2" s="53" t="s">
        <v>540</v>
      </c>
      <c r="PM2" s="54" t="s">
        <v>540</v>
      </c>
      <c r="PN2" s="54" t="s">
        <v>540</v>
      </c>
      <c r="PO2" s="52" t="s">
        <v>541</v>
      </c>
      <c r="PP2" s="52" t="s">
        <v>541</v>
      </c>
      <c r="PQ2" s="56" t="s">
        <v>540</v>
      </c>
      <c r="PR2" s="56" t="s">
        <v>540</v>
      </c>
      <c r="PS2" s="56" t="s">
        <v>540</v>
      </c>
      <c r="PT2" s="57" t="s">
        <v>540</v>
      </c>
      <c r="PU2" s="57" t="s">
        <v>540</v>
      </c>
      <c r="PV2" s="57" t="s">
        <v>540</v>
      </c>
      <c r="PW2" s="57" t="s">
        <v>540</v>
      </c>
      <c r="PX2" s="57" t="s">
        <v>540</v>
      </c>
      <c r="PY2" s="57" t="s">
        <v>540</v>
      </c>
    </row>
    <row r="3" spans="1:441" ht="16.5">
      <c r="A3" s="52" t="s">
        <v>542</v>
      </c>
      <c r="B3" s="54" t="s">
        <v>543</v>
      </c>
      <c r="C3" s="53" t="s">
        <v>544</v>
      </c>
      <c r="D3" s="53" t="s">
        <v>545</v>
      </c>
      <c r="E3" s="53" t="s">
        <v>545</v>
      </c>
      <c r="F3" s="53" t="s">
        <v>545</v>
      </c>
      <c r="G3" s="53" t="s">
        <v>545</v>
      </c>
      <c r="H3" s="53" t="s">
        <v>545</v>
      </c>
      <c r="I3" s="53" t="s">
        <v>546</v>
      </c>
      <c r="J3" s="53" t="s">
        <v>547</v>
      </c>
      <c r="K3" s="53" t="s">
        <v>546</v>
      </c>
      <c r="L3" s="53" t="s">
        <v>548</v>
      </c>
      <c r="M3" s="53" t="s">
        <v>546</v>
      </c>
      <c r="N3" s="53" t="s">
        <v>546</v>
      </c>
      <c r="O3" s="53" t="s">
        <v>546</v>
      </c>
      <c r="P3" s="53" t="s">
        <v>548</v>
      </c>
      <c r="Q3" s="53" t="s">
        <v>546</v>
      </c>
      <c r="R3" s="53" t="s">
        <v>546</v>
      </c>
      <c r="S3" s="53" t="s">
        <v>546</v>
      </c>
      <c r="T3" s="53" t="s">
        <v>546</v>
      </c>
      <c r="U3" s="53" t="s">
        <v>546</v>
      </c>
      <c r="V3" s="53" t="s">
        <v>548</v>
      </c>
      <c r="W3" s="53" t="s">
        <v>546</v>
      </c>
      <c r="X3" s="53" t="s">
        <v>546</v>
      </c>
      <c r="Y3" s="53" t="s">
        <v>546</v>
      </c>
      <c r="Z3" s="53" t="s">
        <v>546</v>
      </c>
      <c r="AA3" s="53" t="s">
        <v>548</v>
      </c>
      <c r="AB3" s="53" t="s">
        <v>546</v>
      </c>
      <c r="AC3" s="53" t="s">
        <v>546</v>
      </c>
      <c r="AD3" s="53" t="s">
        <v>548</v>
      </c>
      <c r="AE3" s="53" t="s">
        <v>546</v>
      </c>
      <c r="AF3" s="53" t="s">
        <v>546</v>
      </c>
      <c r="AG3" s="53" t="s">
        <v>546</v>
      </c>
      <c r="AH3" s="53" t="s">
        <v>548</v>
      </c>
      <c r="AI3" s="53" t="s">
        <v>546</v>
      </c>
      <c r="AJ3" s="53" t="s">
        <v>545</v>
      </c>
      <c r="AK3" s="53" t="s">
        <v>546</v>
      </c>
      <c r="AL3" s="53" t="s">
        <v>548</v>
      </c>
      <c r="AM3" s="53" t="s">
        <v>546</v>
      </c>
      <c r="AN3" s="53" t="s">
        <v>546</v>
      </c>
      <c r="AO3" s="53" t="s">
        <v>548</v>
      </c>
      <c r="AP3" s="53" t="s">
        <v>546</v>
      </c>
      <c r="AQ3" s="53" t="s">
        <v>548</v>
      </c>
      <c r="AR3" s="53" t="s">
        <v>546</v>
      </c>
      <c r="AS3" s="53" t="s">
        <v>546</v>
      </c>
      <c r="AT3" s="53" t="s">
        <v>546</v>
      </c>
      <c r="AU3" s="53" t="s">
        <v>546</v>
      </c>
      <c r="AV3" s="53" t="s">
        <v>548</v>
      </c>
      <c r="AW3" s="53" t="s">
        <v>546</v>
      </c>
      <c r="AX3" s="53" t="s">
        <v>548</v>
      </c>
      <c r="AY3" s="53" t="s">
        <v>546</v>
      </c>
      <c r="AZ3" s="53" t="s">
        <v>546</v>
      </c>
      <c r="BA3" s="53" t="s">
        <v>546</v>
      </c>
      <c r="BB3" s="53" t="s">
        <v>547</v>
      </c>
      <c r="BC3" s="53" t="s">
        <v>548</v>
      </c>
      <c r="BD3" s="53" t="s">
        <v>548</v>
      </c>
      <c r="BE3" s="53" t="s">
        <v>546</v>
      </c>
      <c r="BF3" s="53" t="s">
        <v>546</v>
      </c>
      <c r="BG3" s="53" t="s">
        <v>548</v>
      </c>
      <c r="BH3" s="53" t="s">
        <v>546</v>
      </c>
      <c r="BI3" s="53" t="s">
        <v>546</v>
      </c>
      <c r="BJ3" s="53" t="s">
        <v>546</v>
      </c>
      <c r="BK3" s="53" t="s">
        <v>548</v>
      </c>
      <c r="BL3" s="53" t="s">
        <v>546</v>
      </c>
      <c r="BM3" s="53" t="s">
        <v>546</v>
      </c>
      <c r="BN3" s="53" t="s">
        <v>546</v>
      </c>
      <c r="BO3" s="53" t="s">
        <v>548</v>
      </c>
      <c r="BP3" s="53" t="s">
        <v>546</v>
      </c>
      <c r="BQ3" s="53" t="s">
        <v>546</v>
      </c>
      <c r="BR3" s="53" t="s">
        <v>546</v>
      </c>
      <c r="BS3" s="53" t="s">
        <v>546</v>
      </c>
      <c r="BT3" s="53" t="s">
        <v>548</v>
      </c>
      <c r="BU3" s="53" t="s">
        <v>548</v>
      </c>
      <c r="BV3" s="53" t="s">
        <v>544</v>
      </c>
      <c r="BW3" s="53" t="s">
        <v>544</v>
      </c>
      <c r="BX3" s="53" t="s">
        <v>547</v>
      </c>
      <c r="BY3" s="53" t="s">
        <v>544</v>
      </c>
      <c r="BZ3" s="53" t="s">
        <v>547</v>
      </c>
      <c r="CA3" s="53" t="s">
        <v>544</v>
      </c>
      <c r="CB3" s="53" t="s">
        <v>546</v>
      </c>
      <c r="CC3" s="53" t="s">
        <v>546</v>
      </c>
      <c r="CD3" s="53" t="s">
        <v>545</v>
      </c>
      <c r="CE3" s="53" t="s">
        <v>545</v>
      </c>
      <c r="CF3" s="53" t="s">
        <v>545</v>
      </c>
      <c r="CG3" s="53" t="s">
        <v>545</v>
      </c>
      <c r="CH3" s="53" t="s">
        <v>545</v>
      </c>
      <c r="CI3" s="53" t="s">
        <v>545</v>
      </c>
      <c r="CJ3" s="53" t="s">
        <v>545</v>
      </c>
      <c r="CK3" s="53" t="s">
        <v>545</v>
      </c>
      <c r="CL3" s="53" t="s">
        <v>545</v>
      </c>
      <c r="CM3" s="53" t="s">
        <v>545</v>
      </c>
      <c r="CN3" s="53" t="s">
        <v>549</v>
      </c>
      <c r="CO3" s="53" t="s">
        <v>545</v>
      </c>
      <c r="CP3" s="53" t="s">
        <v>545</v>
      </c>
      <c r="CQ3" s="53" t="s">
        <v>549</v>
      </c>
      <c r="CR3" s="53" t="s">
        <v>545</v>
      </c>
      <c r="CS3" s="53" t="s">
        <v>549</v>
      </c>
      <c r="CT3" s="53" t="s">
        <v>550</v>
      </c>
      <c r="CU3" s="53" t="s">
        <v>551</v>
      </c>
      <c r="CV3" s="53" t="s">
        <v>551</v>
      </c>
      <c r="CW3" s="53" t="s">
        <v>551</v>
      </c>
      <c r="CX3" s="53" t="s">
        <v>546</v>
      </c>
      <c r="CY3" s="53" t="s">
        <v>548</v>
      </c>
      <c r="CZ3" s="53" t="s">
        <v>546</v>
      </c>
      <c r="DA3" s="53" t="s">
        <v>548</v>
      </c>
      <c r="DB3" s="53" t="s">
        <v>546</v>
      </c>
      <c r="DC3" s="53" t="s">
        <v>546</v>
      </c>
      <c r="DD3" s="53" t="s">
        <v>548</v>
      </c>
      <c r="DE3" s="53" t="s">
        <v>546</v>
      </c>
      <c r="DF3" s="53" t="s">
        <v>546</v>
      </c>
      <c r="DG3" s="53" t="s">
        <v>548</v>
      </c>
      <c r="DH3" s="53" t="s">
        <v>546</v>
      </c>
      <c r="DI3" s="53" t="s">
        <v>546</v>
      </c>
      <c r="DJ3" s="53" t="s">
        <v>546</v>
      </c>
      <c r="DK3" s="53" t="s">
        <v>546</v>
      </c>
      <c r="DL3" s="53" t="s">
        <v>547</v>
      </c>
      <c r="DM3" s="53" t="s">
        <v>548</v>
      </c>
      <c r="DN3" s="53" t="s">
        <v>546</v>
      </c>
      <c r="DO3" s="53" t="s">
        <v>546</v>
      </c>
      <c r="DP3" s="53" t="s">
        <v>546</v>
      </c>
      <c r="DQ3" s="53" t="s">
        <v>548</v>
      </c>
      <c r="DR3" s="53" t="s">
        <v>546</v>
      </c>
      <c r="DS3" s="53" t="s">
        <v>548</v>
      </c>
      <c r="DT3" s="53" t="s">
        <v>546</v>
      </c>
      <c r="DU3" s="53" t="s">
        <v>546</v>
      </c>
      <c r="DV3" s="53" t="s">
        <v>548</v>
      </c>
      <c r="DW3" s="53" t="s">
        <v>546</v>
      </c>
      <c r="DX3" s="53" t="s">
        <v>548</v>
      </c>
      <c r="DY3" s="53" t="s">
        <v>546</v>
      </c>
      <c r="DZ3" s="53" t="s">
        <v>548</v>
      </c>
      <c r="EA3" s="53" t="s">
        <v>546</v>
      </c>
      <c r="EB3" s="53" t="s">
        <v>546</v>
      </c>
      <c r="EC3" s="53" t="s">
        <v>548</v>
      </c>
      <c r="ED3" s="53" t="s">
        <v>546</v>
      </c>
      <c r="EE3" s="53" t="s">
        <v>546</v>
      </c>
      <c r="EF3" s="53" t="s">
        <v>546</v>
      </c>
      <c r="EG3" s="53" t="s">
        <v>546</v>
      </c>
      <c r="EH3" s="53" t="s">
        <v>548</v>
      </c>
      <c r="EI3" s="53" t="s">
        <v>546</v>
      </c>
      <c r="EJ3" s="53" t="s">
        <v>546</v>
      </c>
      <c r="EK3" s="53" t="s">
        <v>546</v>
      </c>
      <c r="EL3" s="53" t="s">
        <v>546</v>
      </c>
      <c r="EM3" s="53" t="s">
        <v>548</v>
      </c>
      <c r="EN3" s="53" t="s">
        <v>546</v>
      </c>
      <c r="EO3" s="53" t="s">
        <v>548</v>
      </c>
      <c r="EP3" s="53" t="s">
        <v>546</v>
      </c>
      <c r="EQ3" s="53" t="s">
        <v>548</v>
      </c>
      <c r="ER3" s="53" t="s">
        <v>546</v>
      </c>
      <c r="ES3" s="53" t="s">
        <v>548</v>
      </c>
      <c r="ET3" s="53" t="s">
        <v>546</v>
      </c>
      <c r="EU3" s="53" t="s">
        <v>546</v>
      </c>
      <c r="EV3" s="53" t="s">
        <v>548</v>
      </c>
      <c r="EW3" s="53" t="s">
        <v>546</v>
      </c>
      <c r="EX3" s="53" t="s">
        <v>548</v>
      </c>
      <c r="EY3" s="53" t="s">
        <v>546</v>
      </c>
      <c r="EZ3" s="53" t="s">
        <v>548</v>
      </c>
      <c r="FA3" s="53" t="s">
        <v>546</v>
      </c>
      <c r="FB3" s="53" t="s">
        <v>546</v>
      </c>
      <c r="FC3" s="53" t="s">
        <v>546</v>
      </c>
      <c r="FD3" s="53" t="s">
        <v>548</v>
      </c>
      <c r="FE3" s="53" t="s">
        <v>546</v>
      </c>
      <c r="FF3" s="53" t="s">
        <v>548</v>
      </c>
      <c r="FG3" s="53" t="s">
        <v>546</v>
      </c>
      <c r="FH3" s="53" t="s">
        <v>548</v>
      </c>
      <c r="FI3" s="53" t="s">
        <v>546</v>
      </c>
      <c r="FJ3" s="53" t="s">
        <v>548</v>
      </c>
      <c r="FK3" s="53" t="s">
        <v>547</v>
      </c>
      <c r="FL3" s="53" t="s">
        <v>546</v>
      </c>
      <c r="FM3" s="53" t="s">
        <v>546</v>
      </c>
      <c r="FN3" s="53" t="s">
        <v>548</v>
      </c>
      <c r="FO3" s="53" t="s">
        <v>546</v>
      </c>
      <c r="FP3" s="53" t="s">
        <v>548</v>
      </c>
      <c r="FQ3" s="53" t="s">
        <v>546</v>
      </c>
      <c r="FR3" s="53" t="s">
        <v>548</v>
      </c>
      <c r="FS3" s="53" t="s">
        <v>549</v>
      </c>
      <c r="FT3" s="53" t="s">
        <v>546</v>
      </c>
      <c r="FU3" s="53" t="s">
        <v>546</v>
      </c>
      <c r="FV3" s="53" t="s">
        <v>547</v>
      </c>
      <c r="FW3" s="53" t="s">
        <v>547</v>
      </c>
      <c r="FX3" s="53" t="s">
        <v>546</v>
      </c>
      <c r="FY3" s="53" t="s">
        <v>546</v>
      </c>
      <c r="FZ3" s="53" t="s">
        <v>546</v>
      </c>
      <c r="GA3" s="53" t="s">
        <v>548</v>
      </c>
      <c r="GB3" s="53" t="s">
        <v>548</v>
      </c>
      <c r="GC3" s="53" t="s">
        <v>550</v>
      </c>
      <c r="GD3" s="53" t="s">
        <v>547</v>
      </c>
      <c r="GE3" s="53" t="s">
        <v>549</v>
      </c>
      <c r="GF3" s="53" t="s">
        <v>546</v>
      </c>
      <c r="GG3" s="53" t="s">
        <v>546</v>
      </c>
      <c r="GH3" s="53" t="s">
        <v>546</v>
      </c>
      <c r="GI3" s="53" t="s">
        <v>548</v>
      </c>
      <c r="GJ3" s="53" t="s">
        <v>546</v>
      </c>
      <c r="GK3" s="53" t="s">
        <v>551</v>
      </c>
      <c r="GL3" s="53" t="s">
        <v>546</v>
      </c>
      <c r="GM3" s="53" t="s">
        <v>547</v>
      </c>
      <c r="GN3" s="53" t="s">
        <v>550</v>
      </c>
      <c r="GO3" s="53" t="s">
        <v>548</v>
      </c>
      <c r="GP3" s="53" t="s">
        <v>546</v>
      </c>
      <c r="GQ3" s="53" t="s">
        <v>546</v>
      </c>
      <c r="GR3" s="53" t="s">
        <v>546</v>
      </c>
      <c r="GS3" s="53" t="s">
        <v>548</v>
      </c>
      <c r="GT3" s="53" t="s">
        <v>548</v>
      </c>
      <c r="GU3" s="53" t="s">
        <v>548</v>
      </c>
      <c r="GV3" s="53" t="s">
        <v>546</v>
      </c>
      <c r="GW3" s="53" t="s">
        <v>548</v>
      </c>
      <c r="GX3" s="53" t="s">
        <v>548</v>
      </c>
      <c r="GY3" s="53" t="s">
        <v>546</v>
      </c>
      <c r="GZ3" s="53" t="s">
        <v>546</v>
      </c>
      <c r="HA3" s="53" t="s">
        <v>550</v>
      </c>
      <c r="HB3" s="53" t="s">
        <v>548</v>
      </c>
      <c r="HC3" s="53" t="s">
        <v>546</v>
      </c>
      <c r="HD3" s="53" t="s">
        <v>546</v>
      </c>
      <c r="HE3" s="53" t="s">
        <v>546</v>
      </c>
      <c r="HF3" s="53" t="s">
        <v>546</v>
      </c>
      <c r="HG3" s="53" t="s">
        <v>546</v>
      </c>
      <c r="HH3" s="53" t="s">
        <v>548</v>
      </c>
      <c r="HI3" s="53" t="s">
        <v>548</v>
      </c>
      <c r="HJ3" s="53" t="s">
        <v>548</v>
      </c>
      <c r="HK3" s="53" t="s">
        <v>548</v>
      </c>
      <c r="HL3" s="53" t="s">
        <v>546</v>
      </c>
      <c r="HM3" s="53" t="s">
        <v>546</v>
      </c>
      <c r="HN3" s="53" t="s">
        <v>546</v>
      </c>
      <c r="HO3" s="53" t="s">
        <v>548</v>
      </c>
      <c r="HP3" s="53" t="s">
        <v>548</v>
      </c>
      <c r="HQ3" s="53" t="s">
        <v>548</v>
      </c>
      <c r="HR3" s="53" t="s">
        <v>546</v>
      </c>
      <c r="HS3" s="53" t="s">
        <v>546</v>
      </c>
      <c r="HT3" s="53" t="s">
        <v>546</v>
      </c>
      <c r="HU3" s="53" t="s">
        <v>546</v>
      </c>
      <c r="HV3" s="53" t="s">
        <v>548</v>
      </c>
      <c r="HW3" s="53" t="s">
        <v>548</v>
      </c>
      <c r="HX3" s="53" t="s">
        <v>548</v>
      </c>
      <c r="HY3" s="53" t="s">
        <v>548</v>
      </c>
      <c r="HZ3" s="53" t="s">
        <v>546</v>
      </c>
      <c r="IA3" s="53" t="s">
        <v>546</v>
      </c>
      <c r="IB3" s="53" t="s">
        <v>548</v>
      </c>
      <c r="IC3" s="53" t="s">
        <v>546</v>
      </c>
      <c r="ID3" s="53" t="s">
        <v>546</v>
      </c>
      <c r="IE3" s="53" t="s">
        <v>546</v>
      </c>
      <c r="IF3" s="53" t="s">
        <v>548</v>
      </c>
      <c r="IG3" s="53" t="s">
        <v>548</v>
      </c>
      <c r="IH3" s="53" t="s">
        <v>548</v>
      </c>
      <c r="II3" s="53" t="s">
        <v>546</v>
      </c>
      <c r="IJ3" s="53" t="s">
        <v>546</v>
      </c>
      <c r="IK3" s="53" t="s">
        <v>546</v>
      </c>
      <c r="IL3" s="53" t="s">
        <v>548</v>
      </c>
      <c r="IM3" s="53" t="s">
        <v>546</v>
      </c>
      <c r="IN3" s="53" t="s">
        <v>546</v>
      </c>
      <c r="IO3" s="53" t="s">
        <v>546</v>
      </c>
      <c r="IP3" s="53" t="s">
        <v>546</v>
      </c>
      <c r="IQ3" s="53" t="s">
        <v>546</v>
      </c>
      <c r="IR3" s="53" t="s">
        <v>548</v>
      </c>
      <c r="IS3" s="53" t="s">
        <v>548</v>
      </c>
      <c r="IT3" s="53" t="s">
        <v>548</v>
      </c>
      <c r="IU3" s="53" t="s">
        <v>548</v>
      </c>
      <c r="IV3" s="53" t="s">
        <v>546</v>
      </c>
      <c r="IW3" s="53" t="s">
        <v>546</v>
      </c>
      <c r="IX3" s="53" t="s">
        <v>548</v>
      </c>
      <c r="IY3" s="53" t="s">
        <v>548</v>
      </c>
      <c r="IZ3" s="53" t="s">
        <v>548</v>
      </c>
      <c r="JA3" s="53" t="s">
        <v>548</v>
      </c>
      <c r="JB3" s="53" t="s">
        <v>546</v>
      </c>
      <c r="JC3" s="53" t="s">
        <v>548</v>
      </c>
      <c r="JD3" s="53" t="s">
        <v>546</v>
      </c>
      <c r="JE3" s="53" t="s">
        <v>546</v>
      </c>
      <c r="JF3" s="53" t="s">
        <v>548</v>
      </c>
      <c r="JG3" s="53" t="s">
        <v>546</v>
      </c>
      <c r="JH3" s="53" t="s">
        <v>550</v>
      </c>
      <c r="JI3" s="53" t="s">
        <v>546</v>
      </c>
      <c r="JJ3" s="53" t="s">
        <v>548</v>
      </c>
      <c r="JK3" s="53" t="s">
        <v>548</v>
      </c>
      <c r="JL3" s="53" t="s">
        <v>546</v>
      </c>
      <c r="JM3" s="53" t="s">
        <v>546</v>
      </c>
      <c r="JN3" s="53" t="s">
        <v>548</v>
      </c>
      <c r="JO3" s="53" t="s">
        <v>548</v>
      </c>
      <c r="JP3" s="53" t="s">
        <v>546</v>
      </c>
      <c r="JQ3" s="53" t="s">
        <v>546</v>
      </c>
      <c r="JR3" s="53" t="s">
        <v>546</v>
      </c>
      <c r="JS3" s="53" t="s">
        <v>546</v>
      </c>
      <c r="JT3" s="53" t="s">
        <v>546</v>
      </c>
      <c r="JU3" s="53" t="s">
        <v>546</v>
      </c>
      <c r="JV3" s="53" t="s">
        <v>546</v>
      </c>
      <c r="JW3" s="53" t="s">
        <v>548</v>
      </c>
      <c r="JX3" s="53" t="s">
        <v>546</v>
      </c>
      <c r="JY3" s="53" t="s">
        <v>546</v>
      </c>
      <c r="JZ3" s="53" t="s">
        <v>546</v>
      </c>
      <c r="KA3" s="53" t="s">
        <v>548</v>
      </c>
      <c r="KB3" s="53" t="s">
        <v>545</v>
      </c>
      <c r="KC3" s="53" t="s">
        <v>545</v>
      </c>
      <c r="KD3" s="53" t="s">
        <v>545</v>
      </c>
      <c r="KE3" s="53" t="s">
        <v>545</v>
      </c>
      <c r="KF3" s="53" t="s">
        <v>551</v>
      </c>
      <c r="KG3" s="53" t="s">
        <v>550</v>
      </c>
      <c r="KH3" s="53" t="s">
        <v>549</v>
      </c>
      <c r="KI3" s="53" t="s">
        <v>545</v>
      </c>
      <c r="KJ3" s="53" t="s">
        <v>545</v>
      </c>
      <c r="KK3" s="53" t="s">
        <v>545</v>
      </c>
      <c r="KL3" s="53" t="s">
        <v>545</v>
      </c>
      <c r="KM3" s="53" t="s">
        <v>551</v>
      </c>
      <c r="KN3" s="53" t="s">
        <v>545</v>
      </c>
      <c r="KO3" s="53" t="s">
        <v>545</v>
      </c>
      <c r="KP3" s="53" t="s">
        <v>545</v>
      </c>
      <c r="KQ3" s="53" t="s">
        <v>545</v>
      </c>
      <c r="KR3" s="53" t="s">
        <v>545</v>
      </c>
      <c r="KS3" s="53" t="s">
        <v>549</v>
      </c>
      <c r="KT3" s="53" t="s">
        <v>545</v>
      </c>
      <c r="KU3" s="53" t="s">
        <v>545</v>
      </c>
      <c r="KV3" s="53" t="s">
        <v>545</v>
      </c>
      <c r="KW3" s="53" t="s">
        <v>545</v>
      </c>
      <c r="KX3" s="53" t="s">
        <v>551</v>
      </c>
      <c r="KY3" s="53" t="s">
        <v>549</v>
      </c>
      <c r="KZ3" s="53" t="s">
        <v>545</v>
      </c>
      <c r="LA3" s="53" t="s">
        <v>545</v>
      </c>
      <c r="LB3" s="53" t="s">
        <v>545</v>
      </c>
      <c r="LC3" s="53" t="s">
        <v>545</v>
      </c>
      <c r="LD3" s="53" t="s">
        <v>546</v>
      </c>
      <c r="LE3" s="53" t="s">
        <v>546</v>
      </c>
      <c r="LF3" s="53" t="s">
        <v>546</v>
      </c>
      <c r="LG3" s="53" t="s">
        <v>545</v>
      </c>
      <c r="LH3" s="53" t="s">
        <v>547</v>
      </c>
      <c r="LI3" s="53" t="s">
        <v>545</v>
      </c>
      <c r="LJ3" s="53" t="s">
        <v>548</v>
      </c>
      <c r="LK3" s="53" t="s">
        <v>546</v>
      </c>
      <c r="LL3" s="53" t="s">
        <v>546</v>
      </c>
      <c r="LM3" s="53" t="s">
        <v>546</v>
      </c>
      <c r="LN3" s="53" t="s">
        <v>546</v>
      </c>
      <c r="LO3" s="53" t="s">
        <v>546</v>
      </c>
      <c r="LP3" s="53" t="s">
        <v>548</v>
      </c>
      <c r="LQ3" s="53" t="s">
        <v>548</v>
      </c>
      <c r="LR3" s="53" t="s">
        <v>546</v>
      </c>
      <c r="LS3" s="53" t="s">
        <v>548</v>
      </c>
      <c r="LT3" s="53" t="s">
        <v>548</v>
      </c>
      <c r="LU3" s="53" t="s">
        <v>546</v>
      </c>
      <c r="LV3" s="53" t="s">
        <v>546</v>
      </c>
      <c r="LW3" s="53" t="s">
        <v>548</v>
      </c>
      <c r="LX3" s="53" t="s">
        <v>546</v>
      </c>
      <c r="LY3" s="53" t="s">
        <v>546</v>
      </c>
      <c r="LZ3" s="53" t="s">
        <v>546</v>
      </c>
      <c r="MA3" s="53" t="s">
        <v>545</v>
      </c>
      <c r="MB3" s="53" t="s">
        <v>545</v>
      </c>
      <c r="MC3" s="53" t="s">
        <v>545</v>
      </c>
      <c r="MD3" s="53" t="s">
        <v>546</v>
      </c>
      <c r="ME3" s="53" t="s">
        <v>548</v>
      </c>
      <c r="MF3" s="53" t="s">
        <v>546</v>
      </c>
      <c r="MG3" s="53" t="s">
        <v>545</v>
      </c>
      <c r="MH3" s="53" t="s">
        <v>545</v>
      </c>
      <c r="MI3" s="53" t="s">
        <v>545</v>
      </c>
      <c r="MJ3" s="53" t="s">
        <v>545</v>
      </c>
      <c r="MK3" s="53" t="s">
        <v>547</v>
      </c>
      <c r="ML3" s="53" t="s">
        <v>548</v>
      </c>
      <c r="MM3" s="53" t="s">
        <v>545</v>
      </c>
      <c r="MN3" s="53" t="s">
        <v>545</v>
      </c>
      <c r="MO3" s="53" t="s">
        <v>545</v>
      </c>
      <c r="MP3" s="53" t="s">
        <v>545</v>
      </c>
      <c r="MQ3" s="53" t="s">
        <v>545</v>
      </c>
      <c r="MR3" s="53" t="s">
        <v>545</v>
      </c>
      <c r="MS3" s="53" t="s">
        <v>545</v>
      </c>
      <c r="MT3" s="53" t="s">
        <v>545</v>
      </c>
      <c r="MU3" s="53" t="s">
        <v>545</v>
      </c>
      <c r="MV3" s="53" t="s">
        <v>545</v>
      </c>
      <c r="MW3" s="53" t="s">
        <v>550</v>
      </c>
      <c r="MX3" s="53" t="s">
        <v>545</v>
      </c>
      <c r="MY3" s="53" t="s">
        <v>545</v>
      </c>
      <c r="MZ3" s="53" t="s">
        <v>545</v>
      </c>
      <c r="NA3" s="53" t="s">
        <v>545</v>
      </c>
      <c r="NB3" s="53" t="s">
        <v>545</v>
      </c>
      <c r="NC3" s="53" t="s">
        <v>549</v>
      </c>
      <c r="ND3" s="53" t="s">
        <v>545</v>
      </c>
      <c r="NE3" s="53" t="s">
        <v>544</v>
      </c>
      <c r="NF3" s="53" t="s">
        <v>545</v>
      </c>
      <c r="NG3" s="53" t="s">
        <v>545</v>
      </c>
      <c r="NH3" s="53" t="s">
        <v>545</v>
      </c>
      <c r="NI3" s="53" t="s">
        <v>545</v>
      </c>
      <c r="NJ3" s="53" t="s">
        <v>551</v>
      </c>
      <c r="NK3" s="53" t="s">
        <v>545</v>
      </c>
      <c r="NL3" s="53" t="s">
        <v>544</v>
      </c>
      <c r="NM3" s="53" t="s">
        <v>545</v>
      </c>
      <c r="NN3" s="53" t="s">
        <v>547</v>
      </c>
      <c r="NO3" s="53" t="s">
        <v>550</v>
      </c>
      <c r="NP3" s="53" t="s">
        <v>545</v>
      </c>
      <c r="NQ3" s="53" t="s">
        <v>545</v>
      </c>
      <c r="NR3" s="53" t="s">
        <v>545</v>
      </c>
      <c r="NS3" s="53" t="s">
        <v>545</v>
      </c>
      <c r="NT3" s="53" t="s">
        <v>545</v>
      </c>
      <c r="NU3" s="53" t="s">
        <v>550</v>
      </c>
      <c r="NV3" s="53" t="s">
        <v>548</v>
      </c>
      <c r="NW3" s="53" t="s">
        <v>546</v>
      </c>
      <c r="NX3" s="53" t="s">
        <v>546</v>
      </c>
      <c r="NY3" s="53" t="s">
        <v>548</v>
      </c>
      <c r="NZ3" s="53" t="s">
        <v>546</v>
      </c>
      <c r="OA3" s="53" t="s">
        <v>546</v>
      </c>
      <c r="OB3" s="53" t="s">
        <v>546</v>
      </c>
      <c r="OC3" s="53" t="s">
        <v>548</v>
      </c>
      <c r="OD3" s="53" t="s">
        <v>546</v>
      </c>
      <c r="OE3" s="53" t="s">
        <v>548</v>
      </c>
      <c r="OF3" s="53" t="s">
        <v>546</v>
      </c>
      <c r="OG3" s="53" t="s">
        <v>548</v>
      </c>
      <c r="OH3" s="53" t="s">
        <v>546</v>
      </c>
      <c r="OI3" s="53" t="s">
        <v>546</v>
      </c>
      <c r="OJ3" s="53" t="s">
        <v>545</v>
      </c>
      <c r="OK3" s="53" t="s">
        <v>545</v>
      </c>
      <c r="OL3" s="53" t="s">
        <v>545</v>
      </c>
      <c r="OM3" s="53" t="s">
        <v>547</v>
      </c>
      <c r="ON3" s="53" t="s">
        <v>545</v>
      </c>
      <c r="OO3" s="53" t="s">
        <v>545</v>
      </c>
      <c r="OP3" s="53" t="s">
        <v>543</v>
      </c>
      <c r="OQ3" s="53" t="s">
        <v>543</v>
      </c>
      <c r="OR3" s="53" t="s">
        <v>543</v>
      </c>
      <c r="OS3" s="53" t="s">
        <v>546</v>
      </c>
      <c r="OT3" s="53" t="s">
        <v>543</v>
      </c>
      <c r="OU3" s="53" t="s">
        <v>546</v>
      </c>
      <c r="OV3" s="53" t="s">
        <v>546</v>
      </c>
      <c r="OW3" s="53" t="s">
        <v>543</v>
      </c>
      <c r="OX3" s="53" t="s">
        <v>546</v>
      </c>
      <c r="OY3" s="53" t="s">
        <v>546</v>
      </c>
      <c r="OZ3" s="53" t="s">
        <v>543</v>
      </c>
      <c r="PA3" s="53" t="s">
        <v>546</v>
      </c>
      <c r="PB3" s="53" t="s">
        <v>546</v>
      </c>
      <c r="PC3" s="53" t="s">
        <v>543</v>
      </c>
      <c r="PD3" s="53" t="s">
        <v>546</v>
      </c>
      <c r="PE3" s="53" t="s">
        <v>551</v>
      </c>
      <c r="PF3" s="53" t="s">
        <v>550</v>
      </c>
      <c r="PG3" s="53" t="s">
        <v>551</v>
      </c>
      <c r="PH3" s="53" t="s">
        <v>551</v>
      </c>
      <c r="PI3" s="53" t="s">
        <v>550</v>
      </c>
      <c r="PJ3" s="53" t="s">
        <v>551</v>
      </c>
      <c r="PK3" s="53" t="s">
        <v>551</v>
      </c>
      <c r="PL3" s="53" t="s">
        <v>549</v>
      </c>
      <c r="PM3" s="54" t="s">
        <v>552</v>
      </c>
      <c r="PN3" s="54" t="s">
        <v>552</v>
      </c>
      <c r="PO3" s="54" t="s">
        <v>553</v>
      </c>
      <c r="PP3" s="54" t="s">
        <v>553</v>
      </c>
      <c r="PQ3" s="56" t="s">
        <v>3</v>
      </c>
      <c r="PR3" s="56" t="s">
        <v>3</v>
      </c>
      <c r="PS3" s="56" t="s">
        <v>3</v>
      </c>
      <c r="PT3" s="57" t="s">
        <v>546</v>
      </c>
      <c r="PU3" s="57" t="s">
        <v>546</v>
      </c>
      <c r="PV3" s="57" t="s">
        <v>546</v>
      </c>
      <c r="PW3" s="57" t="s">
        <v>546</v>
      </c>
      <c r="PX3" s="57" t="s">
        <v>546</v>
      </c>
      <c r="PY3" s="57" t="s">
        <v>546</v>
      </c>
    </row>
    <row r="4" spans="1:441" ht="27">
      <c r="A4" s="52" t="s">
        <v>554</v>
      </c>
      <c r="B4" s="54" t="s">
        <v>555</v>
      </c>
      <c r="C4" s="53" t="s">
        <v>556</v>
      </c>
      <c r="D4" s="53" t="s">
        <v>557</v>
      </c>
      <c r="E4" s="53" t="s">
        <v>557</v>
      </c>
      <c r="F4" s="53" t="s">
        <v>558</v>
      </c>
      <c r="G4" s="53" t="s">
        <v>559</v>
      </c>
      <c r="H4" s="53" t="s">
        <v>559</v>
      </c>
      <c r="I4" s="53"/>
      <c r="J4" s="53" t="s">
        <v>560</v>
      </c>
      <c r="K4" s="53"/>
      <c r="L4" s="53" t="s">
        <v>561</v>
      </c>
      <c r="M4" s="53"/>
      <c r="N4" s="53"/>
      <c r="O4" s="53"/>
      <c r="P4" s="53" t="s">
        <v>561</v>
      </c>
      <c r="Q4" s="53"/>
      <c r="R4" s="53"/>
      <c r="S4" s="53"/>
      <c r="T4" s="53"/>
      <c r="U4" s="53"/>
      <c r="V4" s="53" t="s">
        <v>561</v>
      </c>
      <c r="W4" s="53"/>
      <c r="X4" s="53"/>
      <c r="Y4" s="53"/>
      <c r="Z4" s="53"/>
      <c r="AA4" s="53" t="s">
        <v>561</v>
      </c>
      <c r="AB4" s="53"/>
      <c r="AC4" s="53"/>
      <c r="AD4" s="53" t="s">
        <v>561</v>
      </c>
      <c r="AE4" s="53"/>
      <c r="AF4" s="53"/>
      <c r="AG4" s="53"/>
      <c r="AH4" s="53" t="s">
        <v>562</v>
      </c>
      <c r="AI4" s="53"/>
      <c r="AJ4" s="53"/>
      <c r="AK4" s="53"/>
      <c r="AL4" s="53" t="s">
        <v>562</v>
      </c>
      <c r="AM4" s="53"/>
      <c r="AN4" s="53"/>
      <c r="AO4" s="53" t="s">
        <v>562</v>
      </c>
      <c r="AP4" s="53"/>
      <c r="AQ4" s="53" t="s">
        <v>563</v>
      </c>
      <c r="AR4" s="53"/>
      <c r="AS4" s="53"/>
      <c r="AT4" s="53"/>
      <c r="AU4" s="53"/>
      <c r="AV4" s="53" t="s">
        <v>562</v>
      </c>
      <c r="AW4" s="53"/>
      <c r="AX4" s="53" t="s">
        <v>562</v>
      </c>
      <c r="AY4" s="53"/>
      <c r="AZ4" s="53"/>
      <c r="BA4" s="53"/>
      <c r="BB4" s="53" t="s">
        <v>564</v>
      </c>
      <c r="BC4" s="53" t="s">
        <v>562</v>
      </c>
      <c r="BD4" s="53" t="s">
        <v>562</v>
      </c>
      <c r="BE4" s="53"/>
      <c r="BF4" s="53"/>
      <c r="BG4" s="53" t="s">
        <v>562</v>
      </c>
      <c r="BH4" s="53"/>
      <c r="BI4" s="53"/>
      <c r="BJ4" s="53"/>
      <c r="BK4" s="53" t="s">
        <v>562</v>
      </c>
      <c r="BL4" s="53"/>
      <c r="BM4" s="53"/>
      <c r="BN4" s="53"/>
      <c r="BO4" s="53" t="s">
        <v>562</v>
      </c>
      <c r="BP4" s="53"/>
      <c r="BQ4" s="53"/>
      <c r="BR4" s="53"/>
      <c r="BS4" s="53"/>
      <c r="BT4" s="53" t="s">
        <v>562</v>
      </c>
      <c r="BU4" s="53" t="s">
        <v>563</v>
      </c>
      <c r="BV4" s="53" t="s">
        <v>565</v>
      </c>
      <c r="BW4" s="53" t="s">
        <v>565</v>
      </c>
      <c r="BX4" s="53" t="s">
        <v>566</v>
      </c>
      <c r="BY4" s="53" t="s">
        <v>556</v>
      </c>
      <c r="BZ4" s="53" t="s">
        <v>558</v>
      </c>
      <c r="CA4" s="53" t="s">
        <v>565</v>
      </c>
      <c r="CB4" s="53" t="s">
        <v>557</v>
      </c>
      <c r="CC4" s="53" t="s">
        <v>557</v>
      </c>
      <c r="CD4" s="53"/>
      <c r="CE4" s="53" t="s">
        <v>567</v>
      </c>
      <c r="CF4" s="53" t="s">
        <v>567</v>
      </c>
      <c r="CG4" s="53" t="s">
        <v>568</v>
      </c>
      <c r="CH4" s="53" t="s">
        <v>567</v>
      </c>
      <c r="CI4" s="53" t="s">
        <v>568</v>
      </c>
      <c r="CJ4" s="53" t="s">
        <v>568</v>
      </c>
      <c r="CK4" s="53" t="s">
        <v>567</v>
      </c>
      <c r="CL4" s="53" t="s">
        <v>568</v>
      </c>
      <c r="CM4" s="53" t="s">
        <v>568</v>
      </c>
      <c r="CN4" s="53" t="s">
        <v>569</v>
      </c>
      <c r="CO4" s="53" t="s">
        <v>568</v>
      </c>
      <c r="CP4" s="53" t="s">
        <v>568</v>
      </c>
      <c r="CQ4" s="53" t="s">
        <v>569</v>
      </c>
      <c r="CR4" s="53" t="s">
        <v>568</v>
      </c>
      <c r="CS4" s="53" t="s">
        <v>570</v>
      </c>
      <c r="CT4" s="53" t="s">
        <v>571</v>
      </c>
      <c r="CU4" s="53" t="s">
        <v>572</v>
      </c>
      <c r="CV4" s="53" t="s">
        <v>572</v>
      </c>
      <c r="CW4" s="53" t="s">
        <v>572</v>
      </c>
      <c r="CX4" s="53"/>
      <c r="CY4" s="53" t="s">
        <v>573</v>
      </c>
      <c r="CZ4" s="53"/>
      <c r="DA4" s="53" t="s">
        <v>573</v>
      </c>
      <c r="DB4" s="53"/>
      <c r="DC4" s="53"/>
      <c r="DD4" s="53" t="s">
        <v>573</v>
      </c>
      <c r="DE4" s="53"/>
      <c r="DF4" s="53"/>
      <c r="DG4" s="53" t="s">
        <v>573</v>
      </c>
      <c r="DH4" s="53"/>
      <c r="DI4" s="53"/>
      <c r="DJ4" s="53"/>
      <c r="DK4" s="53"/>
      <c r="DL4" s="53" t="s">
        <v>564</v>
      </c>
      <c r="DM4" s="53" t="s">
        <v>573</v>
      </c>
      <c r="DN4" s="53"/>
      <c r="DO4" s="53"/>
      <c r="DP4" s="53"/>
      <c r="DQ4" s="53" t="s">
        <v>573</v>
      </c>
      <c r="DR4" s="53"/>
      <c r="DS4" s="53" t="s">
        <v>573</v>
      </c>
      <c r="DT4" s="53"/>
      <c r="DU4" s="53"/>
      <c r="DV4" s="53" t="s">
        <v>573</v>
      </c>
      <c r="DW4" s="53"/>
      <c r="DX4" s="53" t="s">
        <v>573</v>
      </c>
      <c r="DY4" s="53"/>
      <c r="DZ4" s="53" t="s">
        <v>573</v>
      </c>
      <c r="EA4" s="53"/>
      <c r="EB4" s="53"/>
      <c r="EC4" s="53" t="s">
        <v>574</v>
      </c>
      <c r="ED4" s="53"/>
      <c r="EE4" s="53"/>
      <c r="EF4" s="53"/>
      <c r="EG4" s="53"/>
      <c r="EH4" s="53" t="s">
        <v>574</v>
      </c>
      <c r="EI4" s="53"/>
      <c r="EJ4" s="53"/>
      <c r="EK4" s="53"/>
      <c r="EL4" s="53"/>
      <c r="EM4" s="53" t="s">
        <v>573</v>
      </c>
      <c r="EN4" s="53"/>
      <c r="EO4" s="53" t="s">
        <v>575</v>
      </c>
      <c r="EP4" s="53"/>
      <c r="EQ4" s="53" t="s">
        <v>575</v>
      </c>
      <c r="ER4" s="53"/>
      <c r="ES4" s="53" t="s">
        <v>575</v>
      </c>
      <c r="ET4" s="53"/>
      <c r="EU4" s="53"/>
      <c r="EV4" s="53" t="s">
        <v>574</v>
      </c>
      <c r="EW4" s="53"/>
      <c r="EX4" s="53" t="s">
        <v>574</v>
      </c>
      <c r="EY4" s="53"/>
      <c r="EZ4" s="53" t="s">
        <v>574</v>
      </c>
      <c r="FA4" s="53"/>
      <c r="FB4" s="53"/>
      <c r="FC4" s="53"/>
      <c r="FD4" s="53" t="s">
        <v>575</v>
      </c>
      <c r="FE4" s="53"/>
      <c r="FF4" s="53" t="s">
        <v>575</v>
      </c>
      <c r="FG4" s="53"/>
      <c r="FH4" s="53" t="s">
        <v>575</v>
      </c>
      <c r="FI4" s="53"/>
      <c r="FJ4" s="53" t="s">
        <v>574</v>
      </c>
      <c r="FK4" s="53" t="s">
        <v>564</v>
      </c>
      <c r="FL4" s="53"/>
      <c r="FM4" s="53"/>
      <c r="FN4" s="53" t="s">
        <v>576</v>
      </c>
      <c r="FO4" s="53"/>
      <c r="FP4" s="53" t="s">
        <v>576</v>
      </c>
      <c r="FQ4" s="53"/>
      <c r="FR4" s="53" t="s">
        <v>576</v>
      </c>
      <c r="FS4" s="53" t="s">
        <v>577</v>
      </c>
      <c r="FT4" s="53" t="s">
        <v>578</v>
      </c>
      <c r="FU4" s="53" t="s">
        <v>578</v>
      </c>
      <c r="FV4" s="53" t="s">
        <v>579</v>
      </c>
      <c r="FW4" s="53" t="s">
        <v>579</v>
      </c>
      <c r="FX4" s="53" t="s">
        <v>578</v>
      </c>
      <c r="FY4" s="53" t="s">
        <v>578</v>
      </c>
      <c r="FZ4" s="53" t="s">
        <v>578</v>
      </c>
      <c r="GA4" s="53" t="s">
        <v>573</v>
      </c>
      <c r="GB4" s="53" t="s">
        <v>580</v>
      </c>
      <c r="GC4" s="53" t="s">
        <v>571</v>
      </c>
      <c r="GD4" s="53" t="s">
        <v>579</v>
      </c>
      <c r="GE4" s="53" t="s">
        <v>567</v>
      </c>
      <c r="GF4" s="53" t="s">
        <v>578</v>
      </c>
      <c r="GG4" s="53" t="s">
        <v>578</v>
      </c>
      <c r="GH4" s="53" t="s">
        <v>578</v>
      </c>
      <c r="GI4" s="53" t="s">
        <v>574</v>
      </c>
      <c r="GJ4" s="53" t="s">
        <v>578</v>
      </c>
      <c r="GK4" s="53" t="s">
        <v>571</v>
      </c>
      <c r="GL4" s="53" t="s">
        <v>578</v>
      </c>
      <c r="GM4" s="53" t="s">
        <v>579</v>
      </c>
      <c r="GN4" s="53" t="s">
        <v>571</v>
      </c>
      <c r="GO4" s="53" t="s">
        <v>573</v>
      </c>
      <c r="GP4" s="53" t="s">
        <v>578</v>
      </c>
      <c r="GQ4" s="53" t="s">
        <v>578</v>
      </c>
      <c r="GR4" s="53" t="s">
        <v>578</v>
      </c>
      <c r="GS4" s="53" t="s">
        <v>575</v>
      </c>
      <c r="GT4" s="53" t="s">
        <v>576</v>
      </c>
      <c r="GU4" s="53" t="s">
        <v>581</v>
      </c>
      <c r="GV4" s="53" t="s">
        <v>578</v>
      </c>
      <c r="GW4" s="53" t="s">
        <v>563</v>
      </c>
      <c r="GX4" s="53" t="s">
        <v>562</v>
      </c>
      <c r="GY4" s="53" t="s">
        <v>578</v>
      </c>
      <c r="GZ4" s="53" t="s">
        <v>578</v>
      </c>
      <c r="HA4" s="53" t="s">
        <v>571</v>
      </c>
      <c r="HB4" s="53" t="s">
        <v>562</v>
      </c>
      <c r="HC4" s="53" t="s">
        <v>578</v>
      </c>
      <c r="HD4" s="53" t="s">
        <v>578</v>
      </c>
      <c r="HE4" s="53" t="s">
        <v>582</v>
      </c>
      <c r="HF4" s="53" t="s">
        <v>582</v>
      </c>
      <c r="HG4" s="53" t="s">
        <v>582</v>
      </c>
      <c r="HH4" s="53" t="s">
        <v>581</v>
      </c>
      <c r="HI4" s="53" t="s">
        <v>563</v>
      </c>
      <c r="HJ4" s="53" t="s">
        <v>561</v>
      </c>
      <c r="HK4" s="53" t="s">
        <v>575</v>
      </c>
      <c r="HL4" s="53" t="s">
        <v>582</v>
      </c>
      <c r="HM4" s="53" t="s">
        <v>582</v>
      </c>
      <c r="HN4" s="53" t="s">
        <v>582</v>
      </c>
      <c r="HO4" s="53" t="s">
        <v>575</v>
      </c>
      <c r="HP4" s="53" t="s">
        <v>563</v>
      </c>
      <c r="HQ4" s="53" t="s">
        <v>563</v>
      </c>
      <c r="HR4" s="53" t="s">
        <v>582</v>
      </c>
      <c r="HS4" s="53" t="s">
        <v>582</v>
      </c>
      <c r="HT4" s="53" t="s">
        <v>582</v>
      </c>
      <c r="HU4" s="53" t="s">
        <v>582</v>
      </c>
      <c r="HV4" s="53" t="s">
        <v>581</v>
      </c>
      <c r="HW4" s="53" t="s">
        <v>561</v>
      </c>
      <c r="HX4" s="53" t="s">
        <v>561</v>
      </c>
      <c r="HY4" s="53" t="s">
        <v>581</v>
      </c>
      <c r="HZ4" s="53" t="s">
        <v>582</v>
      </c>
      <c r="IA4" s="53" t="s">
        <v>582</v>
      </c>
      <c r="IB4" s="53" t="s">
        <v>563</v>
      </c>
      <c r="IC4" s="53" t="s">
        <v>582</v>
      </c>
      <c r="ID4" s="53" t="s">
        <v>582</v>
      </c>
      <c r="IE4" s="53" t="s">
        <v>582</v>
      </c>
      <c r="IF4" s="53" t="s">
        <v>563</v>
      </c>
      <c r="IG4" s="53" t="s">
        <v>561</v>
      </c>
      <c r="IH4" s="53" t="s">
        <v>575</v>
      </c>
      <c r="II4" s="53" t="s">
        <v>582</v>
      </c>
      <c r="IJ4" s="53" t="s">
        <v>582</v>
      </c>
      <c r="IK4" s="53" t="s">
        <v>582</v>
      </c>
      <c r="IL4" s="53" t="s">
        <v>575</v>
      </c>
      <c r="IM4" s="53" t="s">
        <v>582</v>
      </c>
      <c r="IN4" s="53" t="s">
        <v>582</v>
      </c>
      <c r="IO4" s="53" t="s">
        <v>582</v>
      </c>
      <c r="IP4" s="53" t="s">
        <v>582</v>
      </c>
      <c r="IQ4" s="53" t="s">
        <v>582</v>
      </c>
      <c r="IR4" s="53" t="s">
        <v>581</v>
      </c>
      <c r="IS4" s="53" t="s">
        <v>563</v>
      </c>
      <c r="IT4" s="53" t="s">
        <v>561</v>
      </c>
      <c r="IU4" s="53" t="s">
        <v>563</v>
      </c>
      <c r="IV4" s="53" t="s">
        <v>582</v>
      </c>
      <c r="IW4" s="53" t="s">
        <v>582</v>
      </c>
      <c r="IX4" s="53" t="s">
        <v>575</v>
      </c>
      <c r="IY4" s="53" t="s">
        <v>561</v>
      </c>
      <c r="IZ4" s="53" t="s">
        <v>563</v>
      </c>
      <c r="JA4" s="53" t="s">
        <v>581</v>
      </c>
      <c r="JB4" s="53" t="s">
        <v>582</v>
      </c>
      <c r="JC4" s="53" t="s">
        <v>576</v>
      </c>
      <c r="JD4" s="53"/>
      <c r="JE4" s="53"/>
      <c r="JF4" s="53" t="s">
        <v>576</v>
      </c>
      <c r="JG4" s="53"/>
      <c r="JH4" s="53" t="s">
        <v>583</v>
      </c>
      <c r="JI4" s="53"/>
      <c r="JJ4" s="53" t="s">
        <v>576</v>
      </c>
      <c r="JK4" s="53" t="s">
        <v>576</v>
      </c>
      <c r="JL4" s="53"/>
      <c r="JM4" s="53"/>
      <c r="JN4" s="53" t="s">
        <v>576</v>
      </c>
      <c r="JO4" s="53" t="s">
        <v>576</v>
      </c>
      <c r="JP4" s="53"/>
      <c r="JQ4" s="53"/>
      <c r="JR4" s="53"/>
      <c r="JS4" s="53"/>
      <c r="JT4" s="53"/>
      <c r="JU4" s="53"/>
      <c r="JV4" s="53"/>
      <c r="JW4" s="53" t="s">
        <v>576</v>
      </c>
      <c r="JX4" s="53"/>
      <c r="JY4" s="53"/>
      <c r="JZ4" s="53"/>
      <c r="KA4" s="53" t="s">
        <v>576</v>
      </c>
      <c r="KB4" s="53"/>
      <c r="KC4" s="53"/>
      <c r="KD4" s="53"/>
      <c r="KE4" s="53"/>
      <c r="KF4" s="53" t="s">
        <v>571</v>
      </c>
      <c r="KG4" s="53" t="s">
        <v>571</v>
      </c>
      <c r="KH4" s="53" t="s">
        <v>571</v>
      </c>
      <c r="KI4" s="53"/>
      <c r="KJ4" s="53"/>
      <c r="KK4" s="53"/>
      <c r="KL4" s="53"/>
      <c r="KM4" s="53" t="s">
        <v>571</v>
      </c>
      <c r="KN4" s="53"/>
      <c r="KO4" s="53"/>
      <c r="KP4" s="53"/>
      <c r="KQ4" s="53"/>
      <c r="KR4" s="53"/>
      <c r="KS4" s="53" t="s">
        <v>571</v>
      </c>
      <c r="KT4" s="53"/>
      <c r="KU4" s="53"/>
      <c r="KV4" s="53"/>
      <c r="KW4" s="53"/>
      <c r="KX4" s="53" t="s">
        <v>571</v>
      </c>
      <c r="KY4" s="53" t="s">
        <v>571</v>
      </c>
      <c r="KZ4" s="53"/>
      <c r="LA4" s="53"/>
      <c r="LB4" s="53"/>
      <c r="LC4" s="53"/>
      <c r="LD4" s="53"/>
      <c r="LE4" s="53"/>
      <c r="LF4" s="53"/>
      <c r="LG4" s="53"/>
      <c r="LH4" s="53" t="s">
        <v>584</v>
      </c>
      <c r="LI4" s="53"/>
      <c r="LJ4" s="53" t="s">
        <v>581</v>
      </c>
      <c r="LK4" s="53"/>
      <c r="LL4" s="53"/>
      <c r="LM4" s="53"/>
      <c r="LN4" s="53"/>
      <c r="LO4" s="53"/>
      <c r="LP4" s="53" t="s">
        <v>581</v>
      </c>
      <c r="LQ4" s="53" t="s">
        <v>563</v>
      </c>
      <c r="LR4" s="53"/>
      <c r="LS4" s="53" t="s">
        <v>581</v>
      </c>
      <c r="LT4" s="53" t="s">
        <v>581</v>
      </c>
      <c r="LU4" s="53"/>
      <c r="LV4" s="53"/>
      <c r="LW4" s="53" t="s">
        <v>581</v>
      </c>
      <c r="LX4" s="53"/>
      <c r="LY4" s="53"/>
      <c r="LZ4" s="53" t="s">
        <v>578</v>
      </c>
      <c r="MA4" s="53"/>
      <c r="MB4" s="53"/>
      <c r="MC4" s="53"/>
      <c r="MD4" s="53"/>
      <c r="ME4" s="53" t="s">
        <v>581</v>
      </c>
      <c r="MF4" s="53" t="s">
        <v>578</v>
      </c>
      <c r="MG4" s="53"/>
      <c r="MH4" s="53"/>
      <c r="MI4" s="53"/>
      <c r="MJ4" s="53"/>
      <c r="MK4" s="53" t="s">
        <v>584</v>
      </c>
      <c r="ML4" s="53" t="s">
        <v>563</v>
      </c>
      <c r="MM4" s="53"/>
      <c r="MN4" s="53" t="s">
        <v>585</v>
      </c>
      <c r="MO4" s="53"/>
      <c r="MP4" s="53" t="s">
        <v>586</v>
      </c>
      <c r="MQ4" s="53" t="s">
        <v>586</v>
      </c>
      <c r="MR4" s="53" t="s">
        <v>587</v>
      </c>
      <c r="MS4" s="53" t="s">
        <v>585</v>
      </c>
      <c r="MT4" s="53"/>
      <c r="MU4" s="53" t="s">
        <v>567</v>
      </c>
      <c r="MV4" s="53" t="s">
        <v>577</v>
      </c>
      <c r="MW4" s="53" t="s">
        <v>557</v>
      </c>
      <c r="MX4" s="53" t="s">
        <v>577</v>
      </c>
      <c r="MY4" s="53" t="s">
        <v>567</v>
      </c>
      <c r="MZ4" s="53" t="s">
        <v>567</v>
      </c>
      <c r="NA4" s="53" t="s">
        <v>567</v>
      </c>
      <c r="NB4" s="53" t="s">
        <v>567</v>
      </c>
      <c r="NC4" s="53" t="s">
        <v>570</v>
      </c>
      <c r="ND4" s="53" t="s">
        <v>577</v>
      </c>
      <c r="NE4" s="53" t="s">
        <v>565</v>
      </c>
      <c r="NF4" s="53" t="s">
        <v>577</v>
      </c>
      <c r="NG4" s="53" t="s">
        <v>567</v>
      </c>
      <c r="NH4" s="53" t="s">
        <v>577</v>
      </c>
      <c r="NI4" s="53" t="s">
        <v>567</v>
      </c>
      <c r="NJ4" s="53" t="s">
        <v>571</v>
      </c>
      <c r="NK4" s="53" t="s">
        <v>567</v>
      </c>
      <c r="NL4" s="53" t="s">
        <v>556</v>
      </c>
      <c r="NM4" s="53" t="s">
        <v>577</v>
      </c>
      <c r="NN4" s="53" t="s">
        <v>564</v>
      </c>
      <c r="NO4" s="53" t="s">
        <v>557</v>
      </c>
      <c r="NP4" s="53" t="s">
        <v>567</v>
      </c>
      <c r="NQ4" s="53" t="s">
        <v>577</v>
      </c>
      <c r="NR4" s="53" t="s">
        <v>567</v>
      </c>
      <c r="NS4" s="53" t="s">
        <v>577</v>
      </c>
      <c r="NT4" s="53" t="s">
        <v>577</v>
      </c>
      <c r="NU4" s="53" t="s">
        <v>557</v>
      </c>
      <c r="NV4" s="53" t="s">
        <v>574</v>
      </c>
      <c r="NW4" s="53"/>
      <c r="NX4" s="53"/>
      <c r="NY4" s="53" t="s">
        <v>574</v>
      </c>
      <c r="NZ4" s="53"/>
      <c r="OA4" s="53"/>
      <c r="OB4" s="53"/>
      <c r="OC4" s="53" t="s">
        <v>574</v>
      </c>
      <c r="OD4" s="53"/>
      <c r="OE4" s="53" t="s">
        <v>574</v>
      </c>
      <c r="OF4" s="53"/>
      <c r="OG4" s="53" t="s">
        <v>574</v>
      </c>
      <c r="OH4" s="53"/>
      <c r="OI4" s="53"/>
      <c r="OJ4" s="53" t="s">
        <v>5</v>
      </c>
      <c r="OK4" s="53" t="s">
        <v>588</v>
      </c>
      <c r="OL4" s="53" t="s">
        <v>557</v>
      </c>
      <c r="OM4" s="53" t="s">
        <v>564</v>
      </c>
      <c r="ON4" s="53" t="s">
        <v>588</v>
      </c>
      <c r="OO4" s="53" t="s">
        <v>4</v>
      </c>
      <c r="OP4" s="53" t="s">
        <v>589</v>
      </c>
      <c r="OQ4" s="53" t="s">
        <v>589</v>
      </c>
      <c r="OR4" s="53" t="s">
        <v>589</v>
      </c>
      <c r="OS4" s="53" t="s">
        <v>590</v>
      </c>
      <c r="OT4" s="53" t="s">
        <v>589</v>
      </c>
      <c r="OU4" s="53" t="s">
        <v>590</v>
      </c>
      <c r="OV4" s="53" t="s">
        <v>543</v>
      </c>
      <c r="OW4" s="53" t="s">
        <v>589</v>
      </c>
      <c r="OX4" s="53" t="s">
        <v>590</v>
      </c>
      <c r="OY4" s="53" t="s">
        <v>590</v>
      </c>
      <c r="OZ4" s="53" t="s">
        <v>589</v>
      </c>
      <c r="PA4" s="53" t="s">
        <v>590</v>
      </c>
      <c r="PB4" s="53" t="s">
        <v>543</v>
      </c>
      <c r="PC4" s="53" t="s">
        <v>589</v>
      </c>
      <c r="PD4" s="53" t="s">
        <v>590</v>
      </c>
      <c r="PE4" s="53" t="s">
        <v>591</v>
      </c>
      <c r="PF4" s="53" t="s">
        <v>570</v>
      </c>
      <c r="PG4" s="53" t="s">
        <v>571</v>
      </c>
      <c r="PH4" s="53" t="s">
        <v>571</v>
      </c>
      <c r="PI4" s="53" t="s">
        <v>591</v>
      </c>
      <c r="PJ4" s="53" t="s">
        <v>591</v>
      </c>
      <c r="PK4" s="53" t="s">
        <v>571</v>
      </c>
      <c r="PL4" s="53" t="s">
        <v>570</v>
      </c>
      <c r="PM4" s="54" t="s">
        <v>557</v>
      </c>
      <c r="PN4" s="54" t="s">
        <v>557</v>
      </c>
      <c r="PO4" s="54" t="s">
        <v>592</v>
      </c>
      <c r="PP4" s="54" t="s">
        <v>592</v>
      </c>
      <c r="PQ4" s="56" t="s">
        <v>589</v>
      </c>
      <c r="PR4" s="56" t="s">
        <v>589</v>
      </c>
      <c r="PS4" s="58" t="s">
        <v>589</v>
      </c>
      <c r="PT4" s="57" t="s">
        <v>543</v>
      </c>
      <c r="PU4" s="57" t="s">
        <v>543</v>
      </c>
      <c r="PV4" s="57" t="s">
        <v>543</v>
      </c>
      <c r="PW4" s="57" t="s">
        <v>543</v>
      </c>
      <c r="PX4" s="57" t="s">
        <v>543</v>
      </c>
      <c r="PY4" s="57" t="s">
        <v>543</v>
      </c>
    </row>
    <row r="5" spans="1:441" ht="16.5">
      <c r="A5" s="52" t="s">
        <v>593</v>
      </c>
      <c r="B5" s="59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 t="s">
        <v>594</v>
      </c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  <c r="EE5" s="60"/>
      <c r="EF5" s="60"/>
      <c r="EG5" s="60"/>
      <c r="EH5" s="60"/>
      <c r="EI5" s="60"/>
      <c r="EJ5" s="60"/>
      <c r="EK5" s="60"/>
      <c r="EL5" s="60"/>
      <c r="EM5" s="60"/>
      <c r="EN5" s="60"/>
      <c r="EO5" s="60"/>
      <c r="EP5" s="60"/>
      <c r="EQ5" s="60"/>
      <c r="ER5" s="60"/>
      <c r="ES5" s="60"/>
      <c r="ET5" s="60"/>
      <c r="EU5" s="60"/>
      <c r="EV5" s="60"/>
      <c r="EW5" s="60"/>
      <c r="EX5" s="60"/>
      <c r="EY5" s="60"/>
      <c r="EZ5" s="60"/>
      <c r="FA5" s="60"/>
      <c r="FB5" s="60"/>
      <c r="FC5" s="60"/>
      <c r="FD5" s="60"/>
      <c r="FE5" s="60"/>
      <c r="FF5" s="60"/>
      <c r="FG5" s="60"/>
      <c r="FH5" s="60"/>
      <c r="FI5" s="60"/>
      <c r="FJ5" s="60"/>
      <c r="FK5" s="60"/>
      <c r="FL5" s="60"/>
      <c r="FM5" s="60"/>
      <c r="FN5" s="60"/>
      <c r="FO5" s="60"/>
      <c r="FP5" s="60"/>
      <c r="FQ5" s="60"/>
      <c r="FR5" s="60"/>
      <c r="FS5" s="60"/>
      <c r="FT5" s="60"/>
      <c r="FU5" s="60"/>
      <c r="FV5" s="60"/>
      <c r="FW5" s="60"/>
      <c r="FX5" s="60"/>
      <c r="FY5" s="60"/>
      <c r="FZ5" s="60"/>
      <c r="GA5" s="60"/>
      <c r="GB5" s="60"/>
      <c r="GC5" s="60"/>
      <c r="GD5" s="60"/>
      <c r="GE5" s="60"/>
      <c r="GF5" s="60"/>
      <c r="GG5" s="60"/>
      <c r="GH5" s="60"/>
      <c r="GI5" s="60"/>
      <c r="GJ5" s="60"/>
      <c r="GK5" s="60"/>
      <c r="GL5" s="60"/>
      <c r="GM5" s="60"/>
      <c r="GN5" s="60"/>
      <c r="GO5" s="60"/>
      <c r="GP5" s="60"/>
      <c r="GQ5" s="60"/>
      <c r="GR5" s="60"/>
      <c r="GS5" s="60"/>
      <c r="GT5" s="60"/>
      <c r="GU5" s="60"/>
      <c r="GV5" s="60"/>
      <c r="GW5" s="60"/>
      <c r="GX5" s="60"/>
      <c r="GY5" s="60"/>
      <c r="GZ5" s="60"/>
      <c r="HA5" s="60"/>
      <c r="HB5" s="60"/>
      <c r="HC5" s="60"/>
      <c r="HD5" s="60"/>
      <c r="HE5" s="60"/>
      <c r="HF5" s="60"/>
      <c r="HG5" s="60"/>
      <c r="HH5" s="60"/>
      <c r="HI5" s="60"/>
      <c r="HJ5" s="60"/>
      <c r="HK5" s="60"/>
      <c r="HL5" s="60"/>
      <c r="HM5" s="60"/>
      <c r="HN5" s="60"/>
      <c r="HO5" s="60"/>
      <c r="HP5" s="60"/>
      <c r="HQ5" s="60"/>
      <c r="HR5" s="60"/>
      <c r="HS5" s="60"/>
      <c r="HT5" s="60"/>
      <c r="HU5" s="60"/>
      <c r="HV5" s="60"/>
      <c r="HW5" s="60"/>
      <c r="HX5" s="60"/>
      <c r="HY5" s="60"/>
      <c r="HZ5" s="60"/>
      <c r="IA5" s="60"/>
      <c r="IB5" s="60"/>
      <c r="IC5" s="60"/>
      <c r="ID5" s="60"/>
      <c r="IE5" s="60"/>
      <c r="IF5" s="60"/>
      <c r="IG5" s="60"/>
      <c r="IH5" s="60"/>
      <c r="II5" s="60"/>
      <c r="IJ5" s="60"/>
      <c r="IK5" s="60"/>
      <c r="IL5" s="60"/>
      <c r="IM5" s="60"/>
      <c r="IN5" s="60"/>
      <c r="IO5" s="60"/>
      <c r="IP5" s="60"/>
      <c r="IQ5" s="60"/>
      <c r="IR5" s="60"/>
      <c r="IS5" s="60"/>
      <c r="IT5" s="60"/>
      <c r="IU5" s="60"/>
      <c r="IV5" s="60"/>
      <c r="IW5" s="60"/>
      <c r="IX5" s="60"/>
      <c r="IY5" s="60"/>
      <c r="IZ5" s="60"/>
      <c r="JA5" s="60"/>
      <c r="JB5" s="60"/>
      <c r="JC5" s="60"/>
      <c r="JD5" s="60"/>
      <c r="JE5" s="60"/>
      <c r="JF5" s="60"/>
      <c r="JG5" s="60"/>
      <c r="JH5" s="60"/>
      <c r="JI5" s="60"/>
      <c r="JJ5" s="60"/>
      <c r="JK5" s="60"/>
      <c r="JL5" s="60"/>
      <c r="JM5" s="60"/>
      <c r="JN5" s="60"/>
      <c r="JO5" s="60"/>
      <c r="JP5" s="60"/>
      <c r="JQ5" s="60"/>
      <c r="JR5" s="60"/>
      <c r="JS5" s="60"/>
      <c r="JT5" s="60"/>
      <c r="JU5" s="60"/>
      <c r="JV5" s="60"/>
      <c r="JW5" s="60"/>
      <c r="JX5" s="60"/>
      <c r="JY5" s="60"/>
      <c r="JZ5" s="60"/>
      <c r="KA5" s="60"/>
      <c r="KB5" s="60"/>
      <c r="KC5" s="60"/>
      <c r="KD5" s="60"/>
      <c r="KE5" s="60"/>
      <c r="KF5" s="60"/>
      <c r="KG5" s="60"/>
      <c r="KH5" s="60"/>
      <c r="KI5" s="60"/>
      <c r="KJ5" s="60"/>
      <c r="KK5" s="60"/>
      <c r="KL5" s="60"/>
      <c r="KM5" s="60"/>
      <c r="KN5" s="60"/>
      <c r="KO5" s="60"/>
      <c r="KP5" s="60"/>
      <c r="KQ5" s="60"/>
      <c r="KR5" s="60"/>
      <c r="KS5" s="60"/>
      <c r="KT5" s="60"/>
      <c r="KU5" s="60"/>
      <c r="KV5" s="60"/>
      <c r="KW5" s="60"/>
      <c r="KX5" s="60"/>
      <c r="KY5" s="60"/>
      <c r="KZ5" s="60"/>
      <c r="LA5" s="60"/>
      <c r="LB5" s="60"/>
      <c r="LC5" s="60"/>
      <c r="LD5" s="60"/>
      <c r="LE5" s="60"/>
      <c r="LF5" s="60"/>
      <c r="LG5" s="60"/>
      <c r="LH5" s="60"/>
      <c r="LI5" s="60"/>
      <c r="LJ5" s="60"/>
      <c r="LK5" s="60"/>
      <c r="LL5" s="60"/>
      <c r="LM5" s="60"/>
      <c r="LN5" s="60"/>
      <c r="LO5" s="60"/>
      <c r="LP5" s="60"/>
      <c r="LQ5" s="60"/>
      <c r="LR5" s="60"/>
      <c r="LS5" s="60"/>
      <c r="LT5" s="60"/>
      <c r="LU5" s="60"/>
      <c r="LV5" s="60"/>
      <c r="LW5" s="60"/>
      <c r="LX5" s="60"/>
      <c r="LY5" s="60"/>
      <c r="LZ5" s="60"/>
      <c r="MA5" s="60"/>
      <c r="MB5" s="60"/>
      <c r="MC5" s="60"/>
      <c r="MD5" s="60"/>
      <c r="ME5" s="60"/>
      <c r="MF5" s="60"/>
      <c r="MG5" s="60"/>
      <c r="MH5" s="60"/>
      <c r="MI5" s="60"/>
      <c r="MJ5" s="60"/>
      <c r="MK5" s="60"/>
      <c r="ML5" s="60"/>
      <c r="MM5" s="60"/>
      <c r="MN5" s="60"/>
      <c r="MO5" s="60"/>
      <c r="MP5" s="60"/>
      <c r="MQ5" s="60"/>
      <c r="MR5" s="60"/>
      <c r="MS5" s="60"/>
      <c r="MT5" s="60"/>
      <c r="MU5" s="60"/>
      <c r="MV5" s="60"/>
      <c r="MW5" s="60"/>
      <c r="MX5" s="60"/>
      <c r="MY5" s="60"/>
      <c r="MZ5" s="60"/>
      <c r="NA5" s="60"/>
      <c r="NB5" s="60"/>
      <c r="NC5" s="60"/>
      <c r="ND5" s="60"/>
      <c r="NE5" s="60"/>
      <c r="NF5" s="60"/>
      <c r="NG5" s="60"/>
      <c r="NH5" s="60"/>
      <c r="NI5" s="60"/>
      <c r="NJ5" s="60"/>
      <c r="NK5" s="60"/>
      <c r="NL5" s="60"/>
      <c r="NM5" s="60"/>
      <c r="NN5" s="60"/>
      <c r="NO5" s="60"/>
      <c r="NP5" s="60"/>
      <c r="NQ5" s="60"/>
      <c r="NR5" s="60"/>
      <c r="NS5" s="60"/>
      <c r="NT5" s="60"/>
      <c r="NU5" s="60"/>
      <c r="NV5" s="60"/>
      <c r="NW5" s="60"/>
      <c r="NX5" s="60"/>
      <c r="NY5" s="60"/>
      <c r="NZ5" s="60"/>
      <c r="OA5" s="60"/>
      <c r="OB5" s="60"/>
      <c r="OC5" s="60"/>
      <c r="OD5" s="60"/>
      <c r="OE5" s="60"/>
      <c r="OF5" s="60"/>
      <c r="OG5" s="60"/>
      <c r="OH5" s="60"/>
      <c r="OI5" s="60"/>
      <c r="OJ5" s="60"/>
      <c r="OK5" s="60"/>
      <c r="OL5" s="60"/>
      <c r="OM5" s="60"/>
      <c r="ON5" s="60"/>
      <c r="OO5" s="60"/>
      <c r="OP5" s="60"/>
      <c r="OQ5" s="60"/>
      <c r="OR5" s="60"/>
      <c r="OS5" s="60"/>
      <c r="OT5" s="60"/>
      <c r="OU5" s="60"/>
      <c r="OV5" s="60"/>
      <c r="OW5" s="60"/>
      <c r="OX5" s="60"/>
      <c r="OY5" s="60"/>
      <c r="OZ5" s="60"/>
      <c r="PA5" s="60"/>
      <c r="PB5" s="60"/>
      <c r="PC5" s="60"/>
      <c r="PD5" s="60"/>
      <c r="PE5" s="60"/>
      <c r="PF5" s="60"/>
      <c r="PG5" s="60"/>
      <c r="PH5" s="60"/>
      <c r="PI5" s="60"/>
      <c r="PJ5" s="60"/>
      <c r="PK5" s="60"/>
      <c r="PL5" s="60"/>
      <c r="PM5" s="61"/>
      <c r="PN5" s="62"/>
      <c r="PO5" s="54"/>
      <c r="PP5" s="54"/>
      <c r="PQ5" s="63"/>
      <c r="PR5" s="63"/>
      <c r="PS5" s="63"/>
      <c r="PT5" s="57"/>
      <c r="PU5" s="57"/>
      <c r="PV5" s="57"/>
      <c r="PW5" s="57"/>
      <c r="PX5" s="57"/>
      <c r="PY5" s="57"/>
    </row>
    <row r="6" spans="1:441" ht="81">
      <c r="A6" s="64" t="s">
        <v>595</v>
      </c>
      <c r="B6" s="65" t="s">
        <v>596</v>
      </c>
      <c r="C6" s="53" t="s">
        <v>597</v>
      </c>
      <c r="D6" s="53" t="s">
        <v>598</v>
      </c>
      <c r="E6" s="53" t="s">
        <v>599</v>
      </c>
      <c r="F6" s="53" t="s">
        <v>600</v>
      </c>
      <c r="G6" s="53" t="s">
        <v>601</v>
      </c>
      <c r="H6" s="53" t="s">
        <v>602</v>
      </c>
      <c r="I6" s="53" t="s">
        <v>603</v>
      </c>
      <c r="J6" s="53" t="s">
        <v>604</v>
      </c>
      <c r="K6" s="53" t="s">
        <v>605</v>
      </c>
      <c r="L6" s="53" t="s">
        <v>606</v>
      </c>
      <c r="M6" s="53" t="s">
        <v>607</v>
      </c>
      <c r="N6" s="53" t="s">
        <v>608</v>
      </c>
      <c r="O6" s="53" t="s">
        <v>609</v>
      </c>
      <c r="P6" s="53" t="s">
        <v>610</v>
      </c>
      <c r="Q6" s="53" t="s">
        <v>611</v>
      </c>
      <c r="R6" s="53" t="s">
        <v>612</v>
      </c>
      <c r="S6" s="53" t="s">
        <v>613</v>
      </c>
      <c r="T6" s="53" t="s">
        <v>614</v>
      </c>
      <c r="U6" s="53" t="s">
        <v>615</v>
      </c>
      <c r="V6" s="53" t="s">
        <v>616</v>
      </c>
      <c r="W6" s="53" t="s">
        <v>617</v>
      </c>
      <c r="X6" s="53" t="s">
        <v>618</v>
      </c>
      <c r="Y6" s="53" t="s">
        <v>619</v>
      </c>
      <c r="Z6" s="53" t="s">
        <v>620</v>
      </c>
      <c r="AA6" s="53" t="s">
        <v>621</v>
      </c>
      <c r="AB6" s="53" t="s">
        <v>622</v>
      </c>
      <c r="AC6" s="53" t="s">
        <v>623</v>
      </c>
      <c r="AD6" s="53" t="s">
        <v>624</v>
      </c>
      <c r="AE6" s="53" t="s">
        <v>625</v>
      </c>
      <c r="AF6" s="53" t="s">
        <v>626</v>
      </c>
      <c r="AG6" s="53" t="s">
        <v>627</v>
      </c>
      <c r="AH6" s="53" t="s">
        <v>628</v>
      </c>
      <c r="AI6" s="53" t="s">
        <v>629</v>
      </c>
      <c r="AJ6" s="53" t="s">
        <v>630</v>
      </c>
      <c r="AK6" s="53" t="s">
        <v>631</v>
      </c>
      <c r="AL6" s="53" t="s">
        <v>632</v>
      </c>
      <c r="AM6" s="53" t="s">
        <v>633</v>
      </c>
      <c r="AN6" s="53" t="s">
        <v>634</v>
      </c>
      <c r="AO6" s="53" t="s">
        <v>635</v>
      </c>
      <c r="AP6" s="53" t="s">
        <v>636</v>
      </c>
      <c r="AQ6" s="53" t="s">
        <v>637</v>
      </c>
      <c r="AR6" s="53" t="s">
        <v>638</v>
      </c>
      <c r="AS6" s="53" t="s">
        <v>639</v>
      </c>
      <c r="AT6" s="53" t="s">
        <v>640</v>
      </c>
      <c r="AU6" s="53" t="s">
        <v>641</v>
      </c>
      <c r="AV6" s="53" t="s">
        <v>642</v>
      </c>
      <c r="AW6" s="53" t="s">
        <v>643</v>
      </c>
      <c r="AX6" s="53" t="s">
        <v>644</v>
      </c>
      <c r="AY6" s="53" t="s">
        <v>645</v>
      </c>
      <c r="AZ6" s="53" t="s">
        <v>646</v>
      </c>
      <c r="BA6" s="53" t="s">
        <v>647</v>
      </c>
      <c r="BB6" s="53" t="s">
        <v>648</v>
      </c>
      <c r="BC6" s="53" t="s">
        <v>649</v>
      </c>
      <c r="BD6" s="53" t="s">
        <v>650</v>
      </c>
      <c r="BE6" s="53" t="s">
        <v>651</v>
      </c>
      <c r="BF6" s="53" t="s">
        <v>652</v>
      </c>
      <c r="BG6" s="53" t="s">
        <v>653</v>
      </c>
      <c r="BH6" s="53" t="s">
        <v>654</v>
      </c>
      <c r="BI6" s="53" t="s">
        <v>655</v>
      </c>
      <c r="BJ6" s="53" t="s">
        <v>656</v>
      </c>
      <c r="BK6" s="53" t="s">
        <v>657</v>
      </c>
      <c r="BL6" s="53" t="s">
        <v>658</v>
      </c>
      <c r="BM6" s="53" t="s">
        <v>659</v>
      </c>
      <c r="BN6" s="53" t="s">
        <v>660</v>
      </c>
      <c r="BO6" s="53" t="s">
        <v>661</v>
      </c>
      <c r="BP6" s="53" t="s">
        <v>662</v>
      </c>
      <c r="BQ6" s="53" t="s">
        <v>663</v>
      </c>
      <c r="BR6" s="53" t="s">
        <v>664</v>
      </c>
      <c r="BS6" s="53" t="s">
        <v>665</v>
      </c>
      <c r="BT6" s="53" t="s">
        <v>666</v>
      </c>
      <c r="BU6" s="53" t="s">
        <v>667</v>
      </c>
      <c r="BV6" s="53" t="s">
        <v>668</v>
      </c>
      <c r="BW6" s="53" t="s">
        <v>669</v>
      </c>
      <c r="BX6" s="53" t="s">
        <v>670</v>
      </c>
      <c r="BY6" s="53" t="s">
        <v>671</v>
      </c>
      <c r="BZ6" s="53" t="s">
        <v>672</v>
      </c>
      <c r="CA6" s="53" t="s">
        <v>673</v>
      </c>
      <c r="CB6" s="53" t="s">
        <v>674</v>
      </c>
      <c r="CC6" s="53" t="s">
        <v>675</v>
      </c>
      <c r="CD6" s="53" t="s">
        <v>676</v>
      </c>
      <c r="CE6" s="53" t="s">
        <v>677</v>
      </c>
      <c r="CF6" s="53" t="s">
        <v>678</v>
      </c>
      <c r="CG6" s="53" t="s">
        <v>679</v>
      </c>
      <c r="CH6" s="53" t="s">
        <v>680</v>
      </c>
      <c r="CI6" s="53" t="s">
        <v>681</v>
      </c>
      <c r="CJ6" s="53" t="s">
        <v>682</v>
      </c>
      <c r="CK6" s="53" t="s">
        <v>683</v>
      </c>
      <c r="CL6" s="53" t="s">
        <v>684</v>
      </c>
      <c r="CM6" s="53" t="s">
        <v>685</v>
      </c>
      <c r="CN6" s="76" t="s">
        <v>1394</v>
      </c>
      <c r="CO6" s="53" t="s">
        <v>686</v>
      </c>
      <c r="CP6" s="53" t="s">
        <v>687</v>
      </c>
      <c r="CQ6" s="53" t="s">
        <v>688</v>
      </c>
      <c r="CR6" s="53" t="s">
        <v>689</v>
      </c>
      <c r="CS6" s="53" t="s">
        <v>690</v>
      </c>
      <c r="CT6" s="53" t="s">
        <v>691</v>
      </c>
      <c r="CU6" s="53" t="s">
        <v>692</v>
      </c>
      <c r="CV6" s="53" t="s">
        <v>693</v>
      </c>
      <c r="CW6" s="53" t="s">
        <v>694</v>
      </c>
      <c r="CX6" s="53" t="s">
        <v>695</v>
      </c>
      <c r="CY6" s="53" t="s">
        <v>696</v>
      </c>
      <c r="CZ6" s="53" t="s">
        <v>697</v>
      </c>
      <c r="DA6" s="53" t="s">
        <v>698</v>
      </c>
      <c r="DB6" s="53" t="s">
        <v>699</v>
      </c>
      <c r="DC6" s="53" t="s">
        <v>700</v>
      </c>
      <c r="DD6" s="53" t="s">
        <v>701</v>
      </c>
      <c r="DE6" s="53" t="s">
        <v>702</v>
      </c>
      <c r="DF6" s="53" t="s">
        <v>703</v>
      </c>
      <c r="DG6" s="53" t="s">
        <v>704</v>
      </c>
      <c r="DH6" s="53" t="s">
        <v>705</v>
      </c>
      <c r="DI6" s="53" t="s">
        <v>706</v>
      </c>
      <c r="DJ6" s="53" t="s">
        <v>707</v>
      </c>
      <c r="DK6" s="53" t="s">
        <v>708</v>
      </c>
      <c r="DL6" s="53" t="s">
        <v>709</v>
      </c>
      <c r="DM6" s="53" t="s">
        <v>710</v>
      </c>
      <c r="DN6" s="53" t="s">
        <v>711</v>
      </c>
      <c r="DO6" s="53" t="s">
        <v>712</v>
      </c>
      <c r="DP6" s="53" t="s">
        <v>713</v>
      </c>
      <c r="DQ6" s="53" t="s">
        <v>714</v>
      </c>
      <c r="DR6" s="53" t="s">
        <v>715</v>
      </c>
      <c r="DS6" s="53" t="s">
        <v>716</v>
      </c>
      <c r="DT6" s="53" t="s">
        <v>717</v>
      </c>
      <c r="DU6" s="53" t="s">
        <v>718</v>
      </c>
      <c r="DV6" s="53" t="s">
        <v>719</v>
      </c>
      <c r="DW6" s="53" t="s">
        <v>720</v>
      </c>
      <c r="DX6" s="53" t="s">
        <v>721</v>
      </c>
      <c r="DY6" s="53" t="s">
        <v>722</v>
      </c>
      <c r="DZ6" s="53" t="s">
        <v>723</v>
      </c>
      <c r="EA6" s="53" t="s">
        <v>724</v>
      </c>
      <c r="EB6" s="53" t="s">
        <v>725</v>
      </c>
      <c r="EC6" s="53" t="s">
        <v>726</v>
      </c>
      <c r="ED6" s="53" t="s">
        <v>727</v>
      </c>
      <c r="EE6" s="53" t="s">
        <v>728</v>
      </c>
      <c r="EF6" s="53" t="s">
        <v>729</v>
      </c>
      <c r="EG6" s="53" t="s">
        <v>730</v>
      </c>
      <c r="EH6" s="53" t="s">
        <v>731</v>
      </c>
      <c r="EI6" s="53" t="s">
        <v>732</v>
      </c>
      <c r="EJ6" s="53" t="s">
        <v>733</v>
      </c>
      <c r="EK6" s="53" t="s">
        <v>734</v>
      </c>
      <c r="EL6" s="53" t="s">
        <v>735</v>
      </c>
      <c r="EM6" s="53" t="s">
        <v>736</v>
      </c>
      <c r="EN6" s="53" t="s">
        <v>737</v>
      </c>
      <c r="EO6" s="53" t="s">
        <v>738</v>
      </c>
      <c r="EP6" s="53" t="s">
        <v>739</v>
      </c>
      <c r="EQ6" s="53" t="s">
        <v>740</v>
      </c>
      <c r="ER6" s="53" t="s">
        <v>741</v>
      </c>
      <c r="ES6" s="53" t="s">
        <v>742</v>
      </c>
      <c r="ET6" s="53" t="s">
        <v>743</v>
      </c>
      <c r="EU6" s="53" t="s">
        <v>744</v>
      </c>
      <c r="EV6" s="53" t="s">
        <v>745</v>
      </c>
      <c r="EW6" s="53" t="s">
        <v>746</v>
      </c>
      <c r="EX6" s="53" t="s">
        <v>747</v>
      </c>
      <c r="EY6" s="53" t="s">
        <v>748</v>
      </c>
      <c r="EZ6" s="53" t="s">
        <v>749</v>
      </c>
      <c r="FA6" s="53" t="s">
        <v>750</v>
      </c>
      <c r="FB6" s="53" t="s">
        <v>751</v>
      </c>
      <c r="FC6" s="53" t="s">
        <v>752</v>
      </c>
      <c r="FD6" s="53" t="s">
        <v>753</v>
      </c>
      <c r="FE6" s="53" t="s">
        <v>754</v>
      </c>
      <c r="FF6" s="53" t="s">
        <v>755</v>
      </c>
      <c r="FG6" s="53" t="s">
        <v>756</v>
      </c>
      <c r="FH6" s="53" t="s">
        <v>757</v>
      </c>
      <c r="FI6" s="53" t="s">
        <v>758</v>
      </c>
      <c r="FJ6" s="53" t="s">
        <v>759</v>
      </c>
      <c r="FK6" s="53" t="s">
        <v>760</v>
      </c>
      <c r="FL6" s="53" t="s">
        <v>761</v>
      </c>
      <c r="FM6" s="53" t="s">
        <v>762</v>
      </c>
      <c r="FN6" s="53" t="s">
        <v>763</v>
      </c>
      <c r="FO6" s="53" t="s">
        <v>764</v>
      </c>
      <c r="FP6" s="53" t="s">
        <v>765</v>
      </c>
      <c r="FQ6" s="53" t="s">
        <v>766</v>
      </c>
      <c r="FR6" s="53" t="s">
        <v>767</v>
      </c>
      <c r="FS6" s="53" t="s">
        <v>768</v>
      </c>
      <c r="FT6" s="53" t="s">
        <v>769</v>
      </c>
      <c r="FU6" s="53" t="s">
        <v>770</v>
      </c>
      <c r="FV6" s="53" t="s">
        <v>771</v>
      </c>
      <c r="FW6" s="53" t="s">
        <v>772</v>
      </c>
      <c r="FX6" s="53" t="s">
        <v>773</v>
      </c>
      <c r="FY6" s="53" t="s">
        <v>774</v>
      </c>
      <c r="FZ6" s="53" t="s">
        <v>775</v>
      </c>
      <c r="GA6" s="53" t="s">
        <v>776</v>
      </c>
      <c r="GB6" s="53" t="s">
        <v>777</v>
      </c>
      <c r="GC6" s="53" t="s">
        <v>778</v>
      </c>
      <c r="GD6" s="53" t="s">
        <v>779</v>
      </c>
      <c r="GE6" s="53" t="s">
        <v>780</v>
      </c>
      <c r="GF6" s="53" t="s">
        <v>781</v>
      </c>
      <c r="GG6" s="53" t="s">
        <v>782</v>
      </c>
      <c r="GH6" s="53" t="s">
        <v>783</v>
      </c>
      <c r="GI6" s="53" t="s">
        <v>784</v>
      </c>
      <c r="GJ6" s="53" t="s">
        <v>785</v>
      </c>
      <c r="GK6" s="53" t="s">
        <v>786</v>
      </c>
      <c r="GL6" s="53" t="s">
        <v>787</v>
      </c>
      <c r="GM6" s="53" t="s">
        <v>788</v>
      </c>
      <c r="GN6" s="53" t="s">
        <v>789</v>
      </c>
      <c r="GO6" s="53" t="s">
        <v>790</v>
      </c>
      <c r="GP6" s="53" t="s">
        <v>791</v>
      </c>
      <c r="GQ6" s="53" t="s">
        <v>792</v>
      </c>
      <c r="GR6" s="53" t="s">
        <v>793</v>
      </c>
      <c r="GS6" s="53" t="s">
        <v>794</v>
      </c>
      <c r="GT6" s="53" t="s">
        <v>795</v>
      </c>
      <c r="GU6" s="53" t="s">
        <v>796</v>
      </c>
      <c r="GV6" s="53" t="s">
        <v>797</v>
      </c>
      <c r="GW6" s="53" t="s">
        <v>798</v>
      </c>
      <c r="GX6" s="53" t="s">
        <v>799</v>
      </c>
      <c r="GY6" s="53" t="s">
        <v>800</v>
      </c>
      <c r="GZ6" s="53" t="s">
        <v>801</v>
      </c>
      <c r="HA6" s="53" t="s">
        <v>802</v>
      </c>
      <c r="HB6" s="53" t="s">
        <v>803</v>
      </c>
      <c r="HC6" s="53" t="s">
        <v>804</v>
      </c>
      <c r="HD6" s="53" t="s">
        <v>805</v>
      </c>
      <c r="HE6" s="53" t="s">
        <v>806</v>
      </c>
      <c r="HF6" s="53" t="s">
        <v>807</v>
      </c>
      <c r="HG6" s="53" t="s">
        <v>808</v>
      </c>
      <c r="HH6" s="53" t="s">
        <v>809</v>
      </c>
      <c r="HI6" s="53" t="s">
        <v>810</v>
      </c>
      <c r="HJ6" s="53" t="s">
        <v>811</v>
      </c>
      <c r="HK6" s="53" t="s">
        <v>812</v>
      </c>
      <c r="HL6" s="53" t="s">
        <v>813</v>
      </c>
      <c r="HM6" s="53" t="s">
        <v>814</v>
      </c>
      <c r="HN6" s="53" t="s">
        <v>815</v>
      </c>
      <c r="HO6" s="53" t="s">
        <v>816</v>
      </c>
      <c r="HP6" s="53" t="s">
        <v>817</v>
      </c>
      <c r="HQ6" s="53" t="s">
        <v>818</v>
      </c>
      <c r="HR6" s="53" t="s">
        <v>819</v>
      </c>
      <c r="HS6" s="53" t="s">
        <v>820</v>
      </c>
      <c r="HT6" s="53" t="s">
        <v>821</v>
      </c>
      <c r="HU6" s="53" t="s">
        <v>822</v>
      </c>
      <c r="HV6" s="53" t="s">
        <v>823</v>
      </c>
      <c r="HW6" s="53" t="s">
        <v>824</v>
      </c>
      <c r="HX6" s="53" t="s">
        <v>825</v>
      </c>
      <c r="HY6" s="53" t="s">
        <v>826</v>
      </c>
      <c r="HZ6" s="53" t="s">
        <v>827</v>
      </c>
      <c r="IA6" s="53" t="s">
        <v>828</v>
      </c>
      <c r="IB6" s="53" t="s">
        <v>829</v>
      </c>
      <c r="IC6" s="53" t="s">
        <v>830</v>
      </c>
      <c r="ID6" s="53" t="s">
        <v>831</v>
      </c>
      <c r="IE6" s="53" t="s">
        <v>832</v>
      </c>
      <c r="IF6" s="53" t="s">
        <v>833</v>
      </c>
      <c r="IG6" s="53" t="s">
        <v>834</v>
      </c>
      <c r="IH6" s="53" t="s">
        <v>835</v>
      </c>
      <c r="II6" s="53" t="s">
        <v>836</v>
      </c>
      <c r="IJ6" s="53" t="s">
        <v>837</v>
      </c>
      <c r="IK6" s="53" t="s">
        <v>838</v>
      </c>
      <c r="IL6" s="53" t="s">
        <v>839</v>
      </c>
      <c r="IM6" s="53" t="s">
        <v>840</v>
      </c>
      <c r="IN6" s="53" t="s">
        <v>841</v>
      </c>
      <c r="IO6" s="53" t="s">
        <v>842</v>
      </c>
      <c r="IP6" s="53" t="s">
        <v>843</v>
      </c>
      <c r="IQ6" s="53" t="s">
        <v>844</v>
      </c>
      <c r="IR6" s="53" t="s">
        <v>845</v>
      </c>
      <c r="IS6" s="53" t="s">
        <v>846</v>
      </c>
      <c r="IT6" s="53" t="s">
        <v>847</v>
      </c>
      <c r="IU6" s="53" t="s">
        <v>848</v>
      </c>
      <c r="IV6" s="53" t="s">
        <v>849</v>
      </c>
      <c r="IW6" s="53" t="s">
        <v>850</v>
      </c>
      <c r="IX6" s="53" t="s">
        <v>851</v>
      </c>
      <c r="IY6" s="53" t="s">
        <v>852</v>
      </c>
      <c r="IZ6" s="53" t="s">
        <v>853</v>
      </c>
      <c r="JA6" s="53" t="s">
        <v>854</v>
      </c>
      <c r="JB6" s="53" t="s">
        <v>855</v>
      </c>
      <c r="JC6" s="53" t="s">
        <v>856</v>
      </c>
      <c r="JD6" s="53" t="s">
        <v>857</v>
      </c>
      <c r="JE6" s="53" t="s">
        <v>858</v>
      </c>
      <c r="JF6" s="53" t="s">
        <v>859</v>
      </c>
      <c r="JG6" s="53" t="s">
        <v>860</v>
      </c>
      <c r="JH6" s="53" t="s">
        <v>861</v>
      </c>
      <c r="JI6" s="53" t="s">
        <v>862</v>
      </c>
      <c r="JJ6" s="53" t="s">
        <v>863</v>
      </c>
      <c r="JK6" s="53" t="s">
        <v>864</v>
      </c>
      <c r="JL6" s="53" t="s">
        <v>865</v>
      </c>
      <c r="JM6" s="53" t="s">
        <v>866</v>
      </c>
      <c r="JN6" s="53" t="s">
        <v>867</v>
      </c>
      <c r="JO6" s="53" t="s">
        <v>868</v>
      </c>
      <c r="JP6" s="53" t="s">
        <v>869</v>
      </c>
      <c r="JQ6" s="53" t="s">
        <v>870</v>
      </c>
      <c r="JR6" s="53" t="s">
        <v>871</v>
      </c>
      <c r="JS6" s="53" t="s">
        <v>872</v>
      </c>
      <c r="JT6" s="53" t="s">
        <v>873</v>
      </c>
      <c r="JU6" s="53" t="s">
        <v>874</v>
      </c>
      <c r="JV6" s="53" t="s">
        <v>875</v>
      </c>
      <c r="JW6" s="53" t="s">
        <v>876</v>
      </c>
      <c r="JX6" s="53" t="s">
        <v>877</v>
      </c>
      <c r="JY6" s="53" t="s">
        <v>878</v>
      </c>
      <c r="JZ6" s="53" t="s">
        <v>879</v>
      </c>
      <c r="KA6" s="53" t="s">
        <v>880</v>
      </c>
      <c r="KB6" s="53" t="s">
        <v>881</v>
      </c>
      <c r="KC6" s="53" t="s">
        <v>882</v>
      </c>
      <c r="KD6" s="53" t="s">
        <v>883</v>
      </c>
      <c r="KE6" s="53" t="s">
        <v>884</v>
      </c>
      <c r="KF6" s="53" t="s">
        <v>885</v>
      </c>
      <c r="KG6" s="53" t="s">
        <v>886</v>
      </c>
      <c r="KH6" s="53" t="s">
        <v>887</v>
      </c>
      <c r="KI6" s="53" t="s">
        <v>888</v>
      </c>
      <c r="KJ6" s="53" t="s">
        <v>889</v>
      </c>
      <c r="KK6" s="53" t="s">
        <v>890</v>
      </c>
      <c r="KL6" s="53" t="s">
        <v>891</v>
      </c>
      <c r="KM6" s="53" t="s">
        <v>892</v>
      </c>
      <c r="KN6" s="53" t="s">
        <v>893</v>
      </c>
      <c r="KO6" s="53" t="s">
        <v>894</v>
      </c>
      <c r="KP6" s="53" t="s">
        <v>895</v>
      </c>
      <c r="KQ6" s="53" t="s">
        <v>896</v>
      </c>
      <c r="KR6" s="53" t="s">
        <v>897</v>
      </c>
      <c r="KS6" s="53" t="s">
        <v>898</v>
      </c>
      <c r="KT6" s="53" t="s">
        <v>899</v>
      </c>
      <c r="KU6" s="53" t="s">
        <v>900</v>
      </c>
      <c r="KV6" s="53" t="s">
        <v>901</v>
      </c>
      <c r="KW6" s="53" t="s">
        <v>902</v>
      </c>
      <c r="KX6" s="53" t="s">
        <v>903</v>
      </c>
      <c r="KY6" s="53" t="s">
        <v>904</v>
      </c>
      <c r="KZ6" s="53" t="s">
        <v>905</v>
      </c>
      <c r="LA6" s="53" t="s">
        <v>906</v>
      </c>
      <c r="LB6" s="53" t="s">
        <v>907</v>
      </c>
      <c r="LC6" s="53" t="s">
        <v>908</v>
      </c>
      <c r="LD6" s="53" t="s">
        <v>909</v>
      </c>
      <c r="LE6" s="53" t="s">
        <v>910</v>
      </c>
      <c r="LF6" s="53" t="s">
        <v>911</v>
      </c>
      <c r="LG6" s="53" t="s">
        <v>912</v>
      </c>
      <c r="LH6" s="53" t="s">
        <v>913</v>
      </c>
      <c r="LI6" s="53" t="s">
        <v>914</v>
      </c>
      <c r="LJ6" s="53" t="s">
        <v>915</v>
      </c>
      <c r="LK6" s="53" t="s">
        <v>916</v>
      </c>
      <c r="LL6" s="53" t="s">
        <v>917</v>
      </c>
      <c r="LM6" s="53" t="s">
        <v>918</v>
      </c>
      <c r="LN6" s="53" t="s">
        <v>919</v>
      </c>
      <c r="LO6" s="53" t="s">
        <v>920</v>
      </c>
      <c r="LP6" s="53" t="s">
        <v>921</v>
      </c>
      <c r="LQ6" s="53" t="s">
        <v>922</v>
      </c>
      <c r="LR6" s="53" t="s">
        <v>923</v>
      </c>
      <c r="LS6" s="53" t="s">
        <v>924</v>
      </c>
      <c r="LT6" s="53" t="s">
        <v>925</v>
      </c>
      <c r="LU6" s="53" t="s">
        <v>926</v>
      </c>
      <c r="LV6" s="53" t="s">
        <v>927</v>
      </c>
      <c r="LW6" s="53" t="s">
        <v>928</v>
      </c>
      <c r="LX6" s="53" t="s">
        <v>929</v>
      </c>
      <c r="LY6" s="53" t="s">
        <v>930</v>
      </c>
      <c r="LZ6" s="53" t="s">
        <v>931</v>
      </c>
      <c r="MA6" s="53" t="s">
        <v>932</v>
      </c>
      <c r="MB6" s="53" t="s">
        <v>933</v>
      </c>
      <c r="MC6" s="53" t="s">
        <v>934</v>
      </c>
      <c r="MD6" s="53" t="s">
        <v>935</v>
      </c>
      <c r="ME6" s="53" t="s">
        <v>936</v>
      </c>
      <c r="MF6" s="53" t="s">
        <v>937</v>
      </c>
      <c r="MG6" s="53" t="s">
        <v>938</v>
      </c>
      <c r="MH6" s="53" t="s">
        <v>939</v>
      </c>
      <c r="MI6" s="53" t="s">
        <v>940</v>
      </c>
      <c r="MJ6" s="53" t="s">
        <v>941</v>
      </c>
      <c r="MK6" s="53" t="s">
        <v>942</v>
      </c>
      <c r="ML6" s="53" t="s">
        <v>943</v>
      </c>
      <c r="MM6" s="53" t="s">
        <v>944</v>
      </c>
      <c r="MN6" s="53" t="s">
        <v>945</v>
      </c>
      <c r="MO6" s="53" t="s">
        <v>946</v>
      </c>
      <c r="MP6" s="53" t="s">
        <v>947</v>
      </c>
      <c r="MQ6" s="53" t="s">
        <v>948</v>
      </c>
      <c r="MR6" s="53" t="s">
        <v>949</v>
      </c>
      <c r="MS6" s="53" t="s">
        <v>950</v>
      </c>
      <c r="MT6" s="53" t="s">
        <v>951</v>
      </c>
      <c r="MU6" s="53" t="s">
        <v>952</v>
      </c>
      <c r="MV6" s="53" t="s">
        <v>953</v>
      </c>
      <c r="MW6" s="53" t="s">
        <v>954</v>
      </c>
      <c r="MX6" s="53" t="s">
        <v>955</v>
      </c>
      <c r="MY6" s="53" t="s">
        <v>956</v>
      </c>
      <c r="MZ6" s="53" t="s">
        <v>957</v>
      </c>
      <c r="NA6" s="53" t="s">
        <v>958</v>
      </c>
      <c r="NB6" s="53" t="s">
        <v>959</v>
      </c>
      <c r="NC6" s="53" t="s">
        <v>960</v>
      </c>
      <c r="ND6" s="53" t="s">
        <v>961</v>
      </c>
      <c r="NE6" s="53" t="s">
        <v>962</v>
      </c>
      <c r="NF6" s="53" t="s">
        <v>963</v>
      </c>
      <c r="NG6" s="53" t="s">
        <v>964</v>
      </c>
      <c r="NH6" s="53" t="s">
        <v>965</v>
      </c>
      <c r="NI6" s="53" t="s">
        <v>966</v>
      </c>
      <c r="NJ6" s="53" t="s">
        <v>967</v>
      </c>
      <c r="NK6" s="53" t="s">
        <v>968</v>
      </c>
      <c r="NL6" s="53" t="s">
        <v>969</v>
      </c>
      <c r="NM6" s="53" t="s">
        <v>970</v>
      </c>
      <c r="NN6" s="53" t="s">
        <v>971</v>
      </c>
      <c r="NO6" s="53" t="s">
        <v>972</v>
      </c>
      <c r="NP6" s="53" t="s">
        <v>973</v>
      </c>
      <c r="NQ6" s="53" t="s">
        <v>974</v>
      </c>
      <c r="NR6" s="53" t="s">
        <v>975</v>
      </c>
      <c r="NS6" s="53" t="s">
        <v>976</v>
      </c>
      <c r="NT6" s="53" t="s">
        <v>977</v>
      </c>
      <c r="NU6" s="53" t="s">
        <v>978</v>
      </c>
      <c r="NV6" s="53" t="s">
        <v>979</v>
      </c>
      <c r="NW6" s="53" t="s">
        <v>980</v>
      </c>
      <c r="NX6" s="53" t="s">
        <v>981</v>
      </c>
      <c r="NY6" s="53" t="s">
        <v>982</v>
      </c>
      <c r="NZ6" s="53" t="s">
        <v>983</v>
      </c>
      <c r="OA6" s="53" t="s">
        <v>984</v>
      </c>
      <c r="OB6" s="53" t="s">
        <v>985</v>
      </c>
      <c r="OC6" s="53" t="s">
        <v>986</v>
      </c>
      <c r="OD6" s="53" t="s">
        <v>987</v>
      </c>
      <c r="OE6" s="53" t="s">
        <v>988</v>
      </c>
      <c r="OF6" s="53" t="s">
        <v>989</v>
      </c>
      <c r="OG6" s="53" t="s">
        <v>990</v>
      </c>
      <c r="OH6" s="53" t="s">
        <v>991</v>
      </c>
      <c r="OI6" s="53" t="s">
        <v>992</v>
      </c>
      <c r="OJ6" s="53" t="s">
        <v>993</v>
      </c>
      <c r="OK6" s="53" t="s">
        <v>994</v>
      </c>
      <c r="OL6" s="53" t="s">
        <v>995</v>
      </c>
      <c r="OM6" s="53" t="s">
        <v>996</v>
      </c>
      <c r="ON6" s="53" t="s">
        <v>997</v>
      </c>
      <c r="OO6" s="53" t="s">
        <v>998</v>
      </c>
      <c r="OP6" s="53" t="s">
        <v>999</v>
      </c>
      <c r="OQ6" s="53" t="s">
        <v>1000</v>
      </c>
      <c r="OR6" s="53" t="s">
        <v>1001</v>
      </c>
      <c r="OS6" s="53" t="s">
        <v>1002</v>
      </c>
      <c r="OT6" s="53" t="s">
        <v>1003</v>
      </c>
      <c r="OU6" s="53" t="s">
        <v>1004</v>
      </c>
      <c r="OV6" s="53" t="s">
        <v>1005</v>
      </c>
      <c r="OW6" s="53" t="s">
        <v>1006</v>
      </c>
      <c r="OX6" s="53" t="s">
        <v>1007</v>
      </c>
      <c r="OY6" s="53" t="s">
        <v>1008</v>
      </c>
      <c r="OZ6" s="53" t="s">
        <v>1009</v>
      </c>
      <c r="PA6" s="53" t="s">
        <v>1010</v>
      </c>
      <c r="PB6" s="53" t="s">
        <v>1011</v>
      </c>
      <c r="PC6" s="53" t="s">
        <v>1012</v>
      </c>
      <c r="PD6" s="53" t="s">
        <v>1013</v>
      </c>
      <c r="PE6" s="53" t="s">
        <v>1014</v>
      </c>
      <c r="PF6" s="53" t="s">
        <v>1015</v>
      </c>
      <c r="PG6" s="53" t="s">
        <v>1016</v>
      </c>
      <c r="PH6" s="53" t="s">
        <v>1017</v>
      </c>
      <c r="PI6" s="53" t="s">
        <v>1018</v>
      </c>
      <c r="PJ6" s="53" t="s">
        <v>1019</v>
      </c>
      <c r="PK6" s="53" t="s">
        <v>1020</v>
      </c>
      <c r="PL6" s="53" t="s">
        <v>1021</v>
      </c>
      <c r="PM6" s="66" t="s">
        <v>1022</v>
      </c>
      <c r="PN6" s="67" t="s">
        <v>1023</v>
      </c>
      <c r="PO6" s="66" t="s">
        <v>1024</v>
      </c>
      <c r="PP6" s="66" t="s">
        <v>1025</v>
      </c>
      <c r="PQ6" s="68" t="s">
        <v>1000</v>
      </c>
      <c r="PR6" s="68" t="s">
        <v>999</v>
      </c>
      <c r="PS6" s="68" t="s">
        <v>1001</v>
      </c>
      <c r="PT6" s="69" t="s">
        <v>1026</v>
      </c>
      <c r="PU6" s="69" t="s">
        <v>1027</v>
      </c>
      <c r="PV6" s="69" t="s">
        <v>1028</v>
      </c>
      <c r="PW6" s="69" t="s">
        <v>1029</v>
      </c>
      <c r="PX6" s="69" t="s">
        <v>1030</v>
      </c>
      <c r="PY6" s="69" t="s">
        <v>1031</v>
      </c>
    </row>
    <row r="7" spans="1:441" ht="17.25">
      <c r="A7" s="70" t="s">
        <v>1032</v>
      </c>
      <c r="B7" s="24">
        <v>69.790000000000006</v>
      </c>
      <c r="C7" s="71">
        <v>1.41055250304846</v>
      </c>
      <c r="D7" s="71">
        <v>0.23</v>
      </c>
      <c r="E7" s="71">
        <v>41.93</v>
      </c>
      <c r="F7" s="71">
        <v>99.9990102274392</v>
      </c>
      <c r="G7" s="71">
        <v>99.99</v>
      </c>
      <c r="H7" s="71">
        <v>99.925676174098399</v>
      </c>
      <c r="I7" s="71">
        <v>6.00556815085874</v>
      </c>
      <c r="J7" s="71">
        <v>98.88</v>
      </c>
      <c r="K7" s="71">
        <v>24.801487547731501</v>
      </c>
      <c r="L7" s="71">
        <v>2.4052558503056201</v>
      </c>
      <c r="M7" s="71">
        <v>5.2013157121058802</v>
      </c>
      <c r="N7" s="71">
        <v>94.819860327049</v>
      </c>
      <c r="O7" s="71">
        <v>92.9571592592592</v>
      </c>
      <c r="P7" s="71">
        <v>0.71702891712856598</v>
      </c>
      <c r="Q7" s="71">
        <v>4.6979529447167101</v>
      </c>
      <c r="R7" s="71">
        <v>86.881729629629604</v>
      </c>
      <c r="S7" s="71">
        <v>1.52410239833415</v>
      </c>
      <c r="T7" s="71">
        <v>3.48383419591346</v>
      </c>
      <c r="U7" s="71">
        <v>18.274738952670599</v>
      </c>
      <c r="V7" s="71">
        <v>7.93797232424442</v>
      </c>
      <c r="W7" s="71">
        <v>3.8200727632918801</v>
      </c>
      <c r="X7" s="71">
        <v>5.0950865564648096</v>
      </c>
      <c r="Y7" s="71">
        <v>85.089149494949496</v>
      </c>
      <c r="Z7" s="71">
        <v>6.2770703933247498</v>
      </c>
      <c r="AA7" s="71">
        <v>99.860861473192202</v>
      </c>
      <c r="AB7" s="71">
        <v>1.16983713983611</v>
      </c>
      <c r="AC7" s="71">
        <v>6.8208086849354803</v>
      </c>
      <c r="AD7" s="71">
        <v>1.76268333333333</v>
      </c>
      <c r="AE7" s="71">
        <v>93.082628059925497</v>
      </c>
      <c r="AF7" s="71">
        <v>4.8563592489123302</v>
      </c>
      <c r="AG7" s="71">
        <v>83.135973195323601</v>
      </c>
      <c r="AH7" s="71">
        <v>98.328447725495906</v>
      </c>
      <c r="AI7" s="71">
        <v>4.5694193321975201</v>
      </c>
      <c r="AJ7" s="71">
        <v>97.142078074753002</v>
      </c>
      <c r="AK7" s="71">
        <v>83.973662039769096</v>
      </c>
      <c r="AL7" s="71">
        <v>9.2266338990860898E-4</v>
      </c>
      <c r="AM7" s="71">
        <v>2.69767706127038</v>
      </c>
      <c r="AN7" s="71">
        <v>89.5234018061836</v>
      </c>
      <c r="AO7" s="71">
        <v>99.784762505987203</v>
      </c>
      <c r="AP7" s="71">
        <v>98.556050199800197</v>
      </c>
      <c r="AQ7" s="71">
        <v>99.9940909090909</v>
      </c>
      <c r="AR7" s="71">
        <v>2.6855026099437</v>
      </c>
      <c r="AS7" s="71">
        <v>22.5764974954044</v>
      </c>
      <c r="AT7" s="71">
        <v>1.1318514046627901</v>
      </c>
      <c r="AU7" s="71">
        <v>97.644690916762599</v>
      </c>
      <c r="AV7" s="71">
        <v>99.658333333333303</v>
      </c>
      <c r="AW7" s="71">
        <v>98.427972341578993</v>
      </c>
      <c r="AX7" s="71">
        <v>99.660045757575801</v>
      </c>
      <c r="AY7" s="71">
        <v>5.1725228246279</v>
      </c>
      <c r="AZ7" s="71">
        <v>0.81895440092553495</v>
      </c>
      <c r="BA7" s="71">
        <v>96.968246753246703</v>
      </c>
      <c r="BB7" s="71">
        <v>98.076883046490195</v>
      </c>
      <c r="BC7" s="71">
        <v>45.760981070623302</v>
      </c>
      <c r="BD7" s="71">
        <v>99.311332069858196</v>
      </c>
      <c r="BE7" s="71">
        <v>0.55893782886115695</v>
      </c>
      <c r="BF7" s="71">
        <v>1.3485917682278299</v>
      </c>
      <c r="BG7" s="71">
        <v>0.64486314837108505</v>
      </c>
      <c r="BH7" s="71">
        <v>2.66007811111111</v>
      </c>
      <c r="BI7" s="71">
        <v>98.520157296680594</v>
      </c>
      <c r="BJ7" s="71">
        <v>5.0538324419659304</v>
      </c>
      <c r="BK7" s="71">
        <v>2.4429584272798399</v>
      </c>
      <c r="BL7" s="71">
        <v>90.995718271445</v>
      </c>
      <c r="BM7" s="71">
        <v>0.93985650460650405</v>
      </c>
      <c r="BN7" s="71">
        <v>2.5093897906221998</v>
      </c>
      <c r="BO7" s="71">
        <v>8.2004792921679002</v>
      </c>
      <c r="BP7" s="71">
        <v>26.728686132812498</v>
      </c>
      <c r="BQ7" s="71">
        <v>82.097074955456307</v>
      </c>
      <c r="BR7" s="71">
        <v>0.51763508318445595</v>
      </c>
      <c r="BS7" s="71">
        <v>96.768390435729899</v>
      </c>
      <c r="BT7" s="71">
        <v>1.93020687463312</v>
      </c>
      <c r="BU7" s="71">
        <v>0.62506687583568299</v>
      </c>
      <c r="BV7" s="71">
        <v>119.04</v>
      </c>
      <c r="BW7" s="71">
        <v>163.320103359173</v>
      </c>
      <c r="BX7" s="71">
        <v>98.9</v>
      </c>
      <c r="BY7" s="71">
        <v>2.2200000000000002</v>
      </c>
      <c r="BZ7" s="71">
        <v>96.001986590513994</v>
      </c>
      <c r="CA7" s="71">
        <v>99.612403100775197</v>
      </c>
      <c r="CB7" s="71">
        <v>42.21</v>
      </c>
      <c r="CC7" s="71">
        <v>0.32</v>
      </c>
      <c r="CD7" s="71">
        <v>96.53</v>
      </c>
      <c r="CE7" s="71">
        <v>99.780850074724597</v>
      </c>
      <c r="CF7" s="71">
        <v>2.5101741030751801E-2</v>
      </c>
      <c r="CG7" s="71">
        <v>1.6049844873791E-3</v>
      </c>
      <c r="CH7" s="71">
        <v>0.53528611631816903</v>
      </c>
      <c r="CI7" s="71">
        <v>7.2004359613418701E-4</v>
      </c>
      <c r="CJ7" s="71">
        <v>99.678162087981903</v>
      </c>
      <c r="CK7" s="71">
        <v>0.79480034731044402</v>
      </c>
      <c r="CL7" s="71">
        <v>0.7</v>
      </c>
      <c r="CM7" s="71">
        <v>99.981689592822306</v>
      </c>
      <c r="CN7" s="71">
        <v>5.1264602375096597</v>
      </c>
      <c r="CO7" s="71">
        <v>25.9659871705041</v>
      </c>
      <c r="CP7" s="71">
        <v>9.9132569646998899E-3</v>
      </c>
      <c r="CQ7" s="71">
        <v>0.32999999999999902</v>
      </c>
      <c r="CR7" s="71">
        <v>0.68119853475138903</v>
      </c>
      <c r="CS7" s="71">
        <v>1.21</v>
      </c>
      <c r="CT7" s="71">
        <v>6.19314514112034E-3</v>
      </c>
      <c r="CU7" s="71">
        <v>1.45</v>
      </c>
      <c r="CV7" s="71">
        <v>405</v>
      </c>
      <c r="CW7" s="71">
        <v>1.61</v>
      </c>
      <c r="CX7" s="71">
        <v>5.0820758942018296</v>
      </c>
      <c r="CY7" s="71">
        <v>99.574955241884496</v>
      </c>
      <c r="CZ7" s="71">
        <v>97.131786206896606</v>
      </c>
      <c r="DA7" s="71">
        <v>1.9495423982683999</v>
      </c>
      <c r="DB7" s="71">
        <v>97.0518390804598</v>
      </c>
      <c r="DC7" s="71">
        <v>1.25723599222034</v>
      </c>
      <c r="DD7" s="71">
        <v>7.9802371122846099</v>
      </c>
      <c r="DE7" s="71">
        <v>97.221649487179505</v>
      </c>
      <c r="DF7" s="71">
        <v>2.41514160287511</v>
      </c>
      <c r="DG7" s="71">
        <v>99.336551724137905</v>
      </c>
      <c r="DH7" s="71">
        <v>96.064411216143299</v>
      </c>
      <c r="DI7" s="71">
        <v>84.798051861171899</v>
      </c>
      <c r="DJ7" s="71">
        <v>23.589010479266801</v>
      </c>
      <c r="DK7" s="71">
        <v>4.5450012627502003</v>
      </c>
      <c r="DL7" s="71">
        <v>43.961325413847398</v>
      </c>
      <c r="DM7" s="71">
        <v>99.753629397734002</v>
      </c>
      <c r="DN7" s="71">
        <v>90.131953411780401</v>
      </c>
      <c r="DO7" s="71">
        <v>4.8260449925456497</v>
      </c>
      <c r="DP7" s="71">
        <v>1.22383597338936</v>
      </c>
      <c r="DQ7" s="71">
        <v>8.6540668903704404E-2</v>
      </c>
      <c r="DR7" s="71">
        <v>0.85524136363552405</v>
      </c>
      <c r="DS7" s="71">
        <v>46.024574507194998</v>
      </c>
      <c r="DT7" s="71">
        <v>26.8060000525841</v>
      </c>
      <c r="DU7" s="71">
        <v>86.178549147119995</v>
      </c>
      <c r="DV7" s="71">
        <v>99.125295453403396</v>
      </c>
      <c r="DW7" s="71">
        <v>0.58166386604239895</v>
      </c>
      <c r="DX7" s="71">
        <v>0.624408174770966</v>
      </c>
      <c r="DY7" s="71">
        <v>3.1815160740740702</v>
      </c>
      <c r="DZ7" s="71">
        <v>2.2904328191626</v>
      </c>
      <c r="EA7" s="71">
        <v>92.153590179661606</v>
      </c>
      <c r="EB7" s="71">
        <v>86.254173686951205</v>
      </c>
      <c r="EC7" s="71">
        <v>2.4992634723507599</v>
      </c>
      <c r="ED7" s="71">
        <v>5.41422437950306</v>
      </c>
      <c r="EE7" s="71">
        <v>96.883124529930996</v>
      </c>
      <c r="EF7" s="71">
        <v>3.2774505736787898</v>
      </c>
      <c r="EG7" s="71">
        <v>93.349547589448093</v>
      </c>
      <c r="EH7" s="71">
        <v>0.60930076545130396</v>
      </c>
      <c r="EI7" s="71">
        <v>5.6546168743005198</v>
      </c>
      <c r="EJ7" s="71">
        <v>96.403484848484894</v>
      </c>
      <c r="EK7" s="71">
        <v>96.948281710470098</v>
      </c>
      <c r="EL7" s="71">
        <v>94.561148830918498</v>
      </c>
      <c r="EM7" s="71">
        <v>98.570895037570494</v>
      </c>
      <c r="EN7" s="71">
        <v>5.3226743041399303</v>
      </c>
      <c r="EO7" s="71">
        <v>99.8244242424242</v>
      </c>
      <c r="EP7" s="71">
        <v>2.9707223374485601</v>
      </c>
      <c r="EQ7" s="71">
        <v>99.329966329966297</v>
      </c>
      <c r="ER7" s="71">
        <v>1.52797501138045</v>
      </c>
      <c r="ES7" s="71">
        <v>2.0316506867048498</v>
      </c>
      <c r="ET7" s="71">
        <v>5.5471877970218602</v>
      </c>
      <c r="EU7" s="71">
        <v>1.23317969580878</v>
      </c>
      <c r="EV7" s="71">
        <v>1.90883058150183</v>
      </c>
      <c r="EW7" s="71">
        <v>92.431879316112202</v>
      </c>
      <c r="EX7" s="71">
        <v>99.607793443820299</v>
      </c>
      <c r="EY7" s="71">
        <v>3.7718275003939001</v>
      </c>
      <c r="EZ7" s="71">
        <v>99.688457144179907</v>
      </c>
      <c r="FA7" s="71">
        <v>3.16932443455691</v>
      </c>
      <c r="FB7" s="71">
        <v>95.1810753737374</v>
      </c>
      <c r="FC7" s="71">
        <v>5.3052511296833202</v>
      </c>
      <c r="FD7" s="71">
        <v>2.2914911629523198</v>
      </c>
      <c r="FE7" s="71">
        <v>87.211161773169707</v>
      </c>
      <c r="FF7" s="71">
        <v>99.225292168612995</v>
      </c>
      <c r="FG7" s="71">
        <v>90.580252525252504</v>
      </c>
      <c r="FH7" s="71">
        <v>0.66941704775954303</v>
      </c>
      <c r="FI7" s="71">
        <v>1.1636630718954299</v>
      </c>
      <c r="FJ7" s="71">
        <v>99.589474636994694</v>
      </c>
      <c r="FK7" s="71">
        <v>90</v>
      </c>
      <c r="FL7" s="71">
        <v>5.9740879470157697</v>
      </c>
      <c r="FM7" s="71">
        <v>21.814724958147298</v>
      </c>
      <c r="FN7" s="71">
        <v>7.58670080982405</v>
      </c>
      <c r="FO7" s="71">
        <v>4.6624913678625202</v>
      </c>
      <c r="FP7" s="71">
        <v>99.175919767532704</v>
      </c>
      <c r="FQ7" s="71">
        <v>23.4433934326422</v>
      </c>
      <c r="FR7" s="71">
        <v>46.867741599252497</v>
      </c>
      <c r="FS7" s="71">
        <v>0.12150934039762799</v>
      </c>
      <c r="FT7" s="71">
        <v>86.76</v>
      </c>
      <c r="FU7" s="71">
        <v>75.55</v>
      </c>
      <c r="FV7" s="71">
        <v>1.28</v>
      </c>
      <c r="FW7" s="71">
        <v>96.6</v>
      </c>
      <c r="FX7" s="71">
        <v>88.61</v>
      </c>
      <c r="FY7" s="71">
        <v>91.26</v>
      </c>
      <c r="FZ7" s="71">
        <v>2.4500000000000002</v>
      </c>
      <c r="GA7" s="71">
        <v>98.64</v>
      </c>
      <c r="GB7" s="71">
        <v>94.929032258064595</v>
      </c>
      <c r="GC7" s="71">
        <v>25</v>
      </c>
      <c r="GD7" s="71">
        <v>98.68</v>
      </c>
      <c r="GE7" s="71">
        <v>7.0000000000000007E-2</v>
      </c>
      <c r="GF7" s="71">
        <v>89.79</v>
      </c>
      <c r="GG7" s="71">
        <v>0.97</v>
      </c>
      <c r="GH7" s="71">
        <v>88.11</v>
      </c>
      <c r="GI7" s="71">
        <v>97.87</v>
      </c>
      <c r="GJ7" s="71">
        <v>91.42</v>
      </c>
      <c r="GK7" s="71">
        <v>0.621702526417517</v>
      </c>
      <c r="GL7" s="71">
        <v>81.849999999999994</v>
      </c>
      <c r="GM7" s="71">
        <v>2.76</v>
      </c>
      <c r="GN7" s="71">
        <v>5.45</v>
      </c>
      <c r="GO7" s="71">
        <v>0.75</v>
      </c>
      <c r="GP7" s="71">
        <v>88.32</v>
      </c>
      <c r="GQ7" s="71">
        <v>85.13</v>
      </c>
      <c r="GR7" s="71">
        <v>74.83</v>
      </c>
      <c r="GS7" s="71">
        <v>98.77</v>
      </c>
      <c r="GT7" s="71">
        <v>98.45</v>
      </c>
      <c r="GU7" s="71">
        <v>97.85</v>
      </c>
      <c r="GV7" s="71">
        <v>1.63</v>
      </c>
      <c r="GW7" s="71">
        <v>99.28</v>
      </c>
      <c r="GX7" s="71">
        <v>97.82</v>
      </c>
      <c r="GY7" s="71">
        <v>85.04</v>
      </c>
      <c r="GZ7" s="71">
        <v>91.46</v>
      </c>
      <c r="HA7" s="71">
        <v>0.26</v>
      </c>
      <c r="HB7" s="71">
        <v>13.33</v>
      </c>
      <c r="HC7" s="71">
        <v>1.25</v>
      </c>
      <c r="HD7" s="71">
        <v>86.88</v>
      </c>
      <c r="HE7" s="71">
        <v>4.4504461732958003</v>
      </c>
      <c r="HF7" s="71">
        <v>6.4298156259568398</v>
      </c>
      <c r="HG7" s="71">
        <v>84.906306968710098</v>
      </c>
      <c r="HH7" s="71">
        <v>98.897581107181594</v>
      </c>
      <c r="HI7" s="71">
        <v>99.232394017658805</v>
      </c>
      <c r="HJ7" s="71">
        <v>99.760812203228895</v>
      </c>
      <c r="HK7" s="71">
        <v>11.305264180568001</v>
      </c>
      <c r="HL7" s="71">
        <v>18.797853371311199</v>
      </c>
      <c r="HM7" s="71">
        <v>86.259050607523406</v>
      </c>
      <c r="HN7" s="71">
        <v>0.36893839356138802</v>
      </c>
      <c r="HO7" s="71">
        <v>99.933706709956695</v>
      </c>
      <c r="HP7" s="71">
        <v>0</v>
      </c>
      <c r="HQ7" s="71">
        <v>0.218956673881674</v>
      </c>
      <c r="HR7" s="71">
        <v>1.7917232555193601</v>
      </c>
      <c r="HS7" s="71">
        <v>82.1870367348928</v>
      </c>
      <c r="HT7" s="71">
        <v>5.8642426705133204</v>
      </c>
      <c r="HU7" s="71">
        <v>0.71619124085230701</v>
      </c>
      <c r="HV7" s="71">
        <v>43.025044534424303</v>
      </c>
      <c r="HW7" s="71">
        <v>98.334500455193805</v>
      </c>
      <c r="HX7" s="71">
        <v>99.876829241680298</v>
      </c>
      <c r="HY7" s="71">
        <v>0.102384869345789</v>
      </c>
      <c r="HZ7" s="71">
        <v>18.4742964603948</v>
      </c>
      <c r="IA7" s="71">
        <v>90.482654100717298</v>
      </c>
      <c r="IB7" s="71">
        <v>99.308832962686495</v>
      </c>
      <c r="IC7" s="71">
        <v>1.0257201136396801</v>
      </c>
      <c r="ID7" s="71">
        <v>7.81342534006588</v>
      </c>
      <c r="IE7" s="71">
        <v>20.8007219554482</v>
      </c>
      <c r="IF7" s="71">
        <v>99.918095238095205</v>
      </c>
      <c r="IG7" s="71">
        <v>36.611689153414403</v>
      </c>
      <c r="IH7" s="71">
        <v>55.446446312939102</v>
      </c>
      <c r="II7" s="71">
        <v>90.518023546759594</v>
      </c>
      <c r="IJ7" s="71">
        <v>87.821774632990795</v>
      </c>
      <c r="IK7" s="71">
        <v>4.6189183447123101</v>
      </c>
      <c r="IL7" s="71">
        <v>0.14689895170741599</v>
      </c>
      <c r="IM7" s="71">
        <v>86.580503572317795</v>
      </c>
      <c r="IN7" s="71">
        <v>19.357086068776301</v>
      </c>
      <c r="IO7" s="71">
        <v>5.8275168651443403</v>
      </c>
      <c r="IP7" s="71">
        <v>0.43576313520240501</v>
      </c>
      <c r="IQ7" s="71">
        <v>85.106846256081795</v>
      </c>
      <c r="IR7" s="71">
        <v>7.8063600731882703</v>
      </c>
      <c r="IS7" s="71">
        <v>7.55678839836097</v>
      </c>
      <c r="IT7" s="71">
        <v>9.1267618722552596E-2</v>
      </c>
      <c r="IU7" s="71">
        <v>47.272364871987897</v>
      </c>
      <c r="IV7" s="71">
        <v>4.3475131863727903</v>
      </c>
      <c r="IW7" s="71">
        <v>90.775316418061195</v>
      </c>
      <c r="IX7" s="71">
        <v>99.716162986082395</v>
      </c>
      <c r="IY7" s="71">
        <v>97.604127724662405</v>
      </c>
      <c r="IZ7" s="71">
        <v>99.252629870129894</v>
      </c>
      <c r="JA7" s="71">
        <v>99.507923956061902</v>
      </c>
      <c r="JB7" s="71">
        <v>86.878654009355301</v>
      </c>
      <c r="JC7" s="71">
        <v>1.3813166974420701</v>
      </c>
      <c r="JD7" s="71">
        <v>97.640213675213701</v>
      </c>
      <c r="JE7" s="71">
        <v>97.482888888888894</v>
      </c>
      <c r="JF7" s="71">
        <v>0.52552992765700801</v>
      </c>
      <c r="JG7" s="71">
        <v>1.1714971697643899</v>
      </c>
      <c r="JH7" s="71">
        <v>41.3</v>
      </c>
      <c r="JI7" s="71">
        <v>1.22852525117502</v>
      </c>
      <c r="JJ7" s="71">
        <v>99.892244494773607</v>
      </c>
      <c r="JK7" s="71">
        <v>99.615513408119696</v>
      </c>
      <c r="JL7" s="71">
        <v>5.6684484436701901</v>
      </c>
      <c r="JM7" s="71">
        <v>91.244353576568301</v>
      </c>
      <c r="JN7" s="71">
        <v>99.694493224850007</v>
      </c>
      <c r="JO7" s="71">
        <v>6.6178642471276397E-3</v>
      </c>
      <c r="JP7" s="71">
        <v>97.677145299145295</v>
      </c>
      <c r="JQ7" s="71">
        <v>3.4019776579203098</v>
      </c>
      <c r="JR7" s="71">
        <v>87.390480224119798</v>
      </c>
      <c r="JS7" s="71">
        <v>97.705617891737901</v>
      </c>
      <c r="JT7" s="71">
        <v>4.9742203916777701</v>
      </c>
      <c r="JU7" s="71">
        <v>1.53531962078853</v>
      </c>
      <c r="JV7" s="71">
        <v>3.1274835340941101</v>
      </c>
      <c r="JW7" s="71">
        <v>1.9461137712777401</v>
      </c>
      <c r="JX7" s="71">
        <v>93.518840324614104</v>
      </c>
      <c r="JY7" s="71">
        <v>89.923847612051802</v>
      </c>
      <c r="JZ7" s="71">
        <v>0.46022911795463101</v>
      </c>
      <c r="KA7" s="71">
        <v>99.852184615384601</v>
      </c>
      <c r="KB7" s="71">
        <v>1.35623539221376</v>
      </c>
      <c r="KC7" s="71">
        <v>5.2360935422950297</v>
      </c>
      <c r="KD7" s="71">
        <v>8.3011664652208203E-2</v>
      </c>
      <c r="KE7" s="71">
        <v>99.635140580760904</v>
      </c>
      <c r="KF7" s="71">
        <v>1.28</v>
      </c>
      <c r="KG7" s="71">
        <v>25</v>
      </c>
      <c r="KH7" s="71">
        <v>2.29</v>
      </c>
      <c r="KI7" s="71">
        <v>3.0504285391388701</v>
      </c>
      <c r="KJ7" s="71">
        <v>7.61751316891527</v>
      </c>
      <c r="KK7" s="71">
        <v>99.561300136109196</v>
      </c>
      <c r="KL7" s="71">
        <v>99.622887738913406</v>
      </c>
      <c r="KM7" s="71">
        <v>0.5</v>
      </c>
      <c r="KN7" s="71">
        <v>98.011448850558295</v>
      </c>
      <c r="KO7" s="71">
        <v>44.052830998283603</v>
      </c>
      <c r="KP7" s="71">
        <v>0.59244787358337503</v>
      </c>
      <c r="KQ7" s="71">
        <v>1.5445517964087201</v>
      </c>
      <c r="KR7" s="71">
        <v>96.89</v>
      </c>
      <c r="KS7" s="71">
        <v>1.57</v>
      </c>
      <c r="KT7" s="71">
        <v>93.968422328621102</v>
      </c>
      <c r="KU7" s="71">
        <v>87.486300459243594</v>
      </c>
      <c r="KV7" s="71">
        <v>99.326617394811294</v>
      </c>
      <c r="KW7" s="71">
        <v>1.8394001038038901</v>
      </c>
      <c r="KX7" s="71">
        <v>92.090164735508694</v>
      </c>
      <c r="KY7" s="71">
        <v>0.61</v>
      </c>
      <c r="KZ7" s="71">
        <v>2.5482539081363802</v>
      </c>
      <c r="LA7" s="71">
        <v>5.84183856883479</v>
      </c>
      <c r="LB7" s="71">
        <v>3.0877359168882799</v>
      </c>
      <c r="LC7" s="71">
        <v>85.907830229069106</v>
      </c>
      <c r="LD7" s="71">
        <v>98.818755122655105</v>
      </c>
      <c r="LE7" s="71">
        <v>5.0209712554911299</v>
      </c>
      <c r="LF7" s="71">
        <v>95.654241673448993</v>
      </c>
      <c r="LG7" s="71">
        <v>94.786444320277795</v>
      </c>
      <c r="LH7" s="71">
        <v>8.3000000000000004E-2</v>
      </c>
      <c r="LI7" s="71">
        <v>4.4668907796320001</v>
      </c>
      <c r="LJ7" s="71">
        <v>99.051263391846405</v>
      </c>
      <c r="LK7" s="71">
        <v>0.968095660898871</v>
      </c>
      <c r="LL7" s="71">
        <v>1.0440151847530199</v>
      </c>
      <c r="LM7" s="71">
        <v>98.875223051947998</v>
      </c>
      <c r="LN7" s="71">
        <v>2.0965379418663099</v>
      </c>
      <c r="LO7" s="71">
        <v>95.384262210429</v>
      </c>
      <c r="LP7" s="71">
        <v>0.730179723845096</v>
      </c>
      <c r="LQ7" s="71">
        <v>2.4002341463601198</v>
      </c>
      <c r="LR7" s="71">
        <v>5.0469954444466403</v>
      </c>
      <c r="LS7" s="71">
        <v>97.624585295477104</v>
      </c>
      <c r="LT7" s="71">
        <v>1.8724974706308499</v>
      </c>
      <c r="LU7" s="71">
        <v>98.876653553923802</v>
      </c>
      <c r="LV7" s="71">
        <v>99.141588199950306</v>
      </c>
      <c r="LW7" s="71">
        <v>99.486292530524906</v>
      </c>
      <c r="LX7" s="71">
        <v>5.4816837019209297</v>
      </c>
      <c r="LY7" s="71">
        <v>5.1272888301076298</v>
      </c>
      <c r="LZ7" s="71">
        <v>83.15</v>
      </c>
      <c r="MA7" s="71">
        <v>22.610897896073801</v>
      </c>
      <c r="MB7" s="71">
        <v>1.24541047060215</v>
      </c>
      <c r="MC7" s="71">
        <v>5.0042706702495003</v>
      </c>
      <c r="MD7" s="71">
        <v>2.6993241379094202</v>
      </c>
      <c r="ME7" s="71">
        <v>2.36623227105322</v>
      </c>
      <c r="MF7" s="71">
        <v>84.4</v>
      </c>
      <c r="MG7" s="71">
        <v>1.8943075883323</v>
      </c>
      <c r="MH7" s="71">
        <v>97.822128714758904</v>
      </c>
      <c r="MI7" s="71">
        <v>19.302146725112401</v>
      </c>
      <c r="MJ7" s="71">
        <v>86.619966535283396</v>
      </c>
      <c r="MK7" s="71">
        <v>7.9000000000000001E-2</v>
      </c>
      <c r="ML7" s="71">
        <v>2.2511350590314398</v>
      </c>
      <c r="MM7" s="71">
        <v>90.257072814497405</v>
      </c>
      <c r="MN7" s="71">
        <v>99.63</v>
      </c>
      <c r="MO7" s="71">
        <v>99.887461389893303</v>
      </c>
      <c r="MP7" s="71">
        <v>99.794923088409405</v>
      </c>
      <c r="MQ7" s="71">
        <v>0.87043212362413003</v>
      </c>
      <c r="MR7" s="71">
        <v>1.5901586578494</v>
      </c>
      <c r="MS7" s="71">
        <v>0.12</v>
      </c>
      <c r="MT7" s="71">
        <v>0.180308576163179</v>
      </c>
      <c r="MU7" s="71">
        <v>46</v>
      </c>
      <c r="MV7" s="71">
        <v>2.0830000000000002</v>
      </c>
      <c r="MW7" s="71">
        <v>0</v>
      </c>
      <c r="MX7" s="71">
        <v>99.65</v>
      </c>
      <c r="MY7" s="71">
        <v>5.8727999999999998</v>
      </c>
      <c r="MZ7" s="71">
        <v>99.415700000000001</v>
      </c>
      <c r="NA7" s="71">
        <v>38</v>
      </c>
      <c r="NB7" s="71">
        <v>99.73</v>
      </c>
      <c r="NC7" s="71">
        <v>0.82228852959544796</v>
      </c>
      <c r="ND7" s="71">
        <v>98.31</v>
      </c>
      <c r="NE7" s="71">
        <v>99.65</v>
      </c>
      <c r="NF7" s="71">
        <v>99.91</v>
      </c>
      <c r="NG7" s="71">
        <v>99.38</v>
      </c>
      <c r="NH7" s="71">
        <v>99.796006389712602</v>
      </c>
      <c r="NI7" s="71">
        <v>27</v>
      </c>
      <c r="NJ7" s="71">
        <v>47.1143901987869</v>
      </c>
      <c r="NK7" s="71">
        <v>44</v>
      </c>
      <c r="NL7" s="71">
        <v>99.82</v>
      </c>
      <c r="NM7" s="71">
        <v>1.8404133180252601E-2</v>
      </c>
      <c r="NN7" s="71">
        <v>85.438293604568699</v>
      </c>
      <c r="NO7" s="71">
        <v>0</v>
      </c>
      <c r="NP7" s="71">
        <v>99.083500000000001</v>
      </c>
      <c r="NQ7" s="71">
        <v>8.7244546498277301E-2</v>
      </c>
      <c r="NR7" s="71">
        <v>99.618300000000005</v>
      </c>
      <c r="NS7" s="71">
        <v>0.59481455304466202</v>
      </c>
      <c r="NT7" s="71">
        <v>9.7749712973593694E-2</v>
      </c>
      <c r="NU7" s="71">
        <v>28.0774541446855</v>
      </c>
      <c r="NV7" s="71">
        <v>8.60941836265064</v>
      </c>
      <c r="NW7" s="71">
        <v>25.236639791063201</v>
      </c>
      <c r="NX7" s="71">
        <v>81.035890722109301</v>
      </c>
      <c r="NY7" s="71">
        <v>99.482418689732896</v>
      </c>
      <c r="NZ7" s="71">
        <v>0.92671123463447702</v>
      </c>
      <c r="OA7" s="71">
        <v>3.9320335589847599</v>
      </c>
      <c r="OB7" s="71">
        <v>1.6507040134811899</v>
      </c>
      <c r="OC7" s="71">
        <v>3.6760073846133001E-2</v>
      </c>
      <c r="OD7" s="71">
        <v>21.8228819679954</v>
      </c>
      <c r="OE7" s="71">
        <v>98.941201748398299</v>
      </c>
      <c r="OF7" s="71">
        <v>5.24271750453482</v>
      </c>
      <c r="OG7" s="71">
        <v>46.977299037776199</v>
      </c>
      <c r="OH7" s="71">
        <v>76.248543008531101</v>
      </c>
      <c r="OI7" s="71">
        <v>1.4939393372519201</v>
      </c>
      <c r="OJ7" s="71">
        <v>1386</v>
      </c>
      <c r="OK7" s="71">
        <v>1568</v>
      </c>
      <c r="OL7" s="71">
        <v>99.9</v>
      </c>
      <c r="OM7" s="71">
        <v>39.534370382670602</v>
      </c>
      <c r="ON7" s="71">
        <v>83.362821572612305</v>
      </c>
      <c r="OO7" s="71">
        <v>99.549351465038896</v>
      </c>
      <c r="OP7" s="71">
        <v>85.055115988548707</v>
      </c>
      <c r="OQ7" s="71">
        <v>66.591349515080196</v>
      </c>
      <c r="OR7" s="71">
        <v>73.020870373296304</v>
      </c>
      <c r="OS7" s="71">
        <v>1.3829619725240301</v>
      </c>
      <c r="OT7" s="71">
        <v>74.453991202802399</v>
      </c>
      <c r="OU7" s="71">
        <v>0.35178643271710502</v>
      </c>
      <c r="OV7" s="71">
        <v>-2.9217386264098599</v>
      </c>
      <c r="OW7" s="71">
        <v>66.591349515080196</v>
      </c>
      <c r="OX7" s="71">
        <v>3.7307564629772298</v>
      </c>
      <c r="OY7" s="71">
        <v>2.2358873166849098</v>
      </c>
      <c r="OZ7" s="71">
        <v>87.456605717172096</v>
      </c>
      <c r="PA7" s="71">
        <v>-0.67938910708987499</v>
      </c>
      <c r="PB7" s="71">
        <v>-4.5210465091128498</v>
      </c>
      <c r="PC7" s="71">
        <v>80.955298459987205</v>
      </c>
      <c r="PD7" s="71">
        <v>0.74101817039255002</v>
      </c>
      <c r="PE7" s="71">
        <v>99.6065778208865</v>
      </c>
      <c r="PF7" s="71">
        <v>8.8845221172338795E-3</v>
      </c>
      <c r="PG7" s="71">
        <v>97.826485332630398</v>
      </c>
      <c r="PH7" s="71">
        <v>98.980328432062606</v>
      </c>
      <c r="PI7" s="71">
        <v>1.69120501930594E-2</v>
      </c>
      <c r="PJ7" s="71">
        <v>100</v>
      </c>
      <c r="PK7" s="71">
        <v>99.987865550397302</v>
      </c>
      <c r="PL7" s="71">
        <v>0.49944099007866799</v>
      </c>
      <c r="PM7" s="72">
        <v>-0.28000000000000114</v>
      </c>
      <c r="PN7" s="72">
        <v>-0.09</v>
      </c>
      <c r="PO7" s="73">
        <v>23.74167916666666</v>
      </c>
      <c r="PP7" s="73">
        <v>35.468210416666658</v>
      </c>
      <c r="PQ7" s="74">
        <v>66.591349515080182</v>
      </c>
      <c r="PR7" s="74">
        <v>85.055115988548749</v>
      </c>
      <c r="PS7" s="74">
        <v>73.02087037329629</v>
      </c>
      <c r="PT7" s="74">
        <v>-4.5210465091128498</v>
      </c>
      <c r="PU7" s="74">
        <v>0.80962935952732096</v>
      </c>
      <c r="PV7" s="74">
        <v>-0.90182929877060758</v>
      </c>
      <c r="PW7" s="74">
        <v>-2.9217386264098621</v>
      </c>
      <c r="PX7" s="74">
        <v>1.1366106703764984</v>
      </c>
      <c r="PY7" s="74">
        <v>-0.88041748574987366</v>
      </c>
    </row>
    <row r="8" spans="1:441" ht="17.25">
      <c r="A8" s="70" t="s">
        <v>16</v>
      </c>
      <c r="B8" s="24">
        <v>100</v>
      </c>
      <c r="C8" s="71">
        <v>0</v>
      </c>
      <c r="D8" s="71">
        <v>0.15773809523809501</v>
      </c>
      <c r="E8" s="71">
        <v>48.982886904761898</v>
      </c>
      <c r="F8" s="71">
        <v>100</v>
      </c>
      <c r="G8" s="71">
        <v>99.99</v>
      </c>
      <c r="H8" s="71">
        <v>99.879298636138103</v>
      </c>
      <c r="I8" s="71">
        <v>4.63</v>
      </c>
      <c r="J8" s="71">
        <v>99.66</v>
      </c>
      <c r="K8" s="75"/>
      <c r="L8" s="71">
        <v>1.92</v>
      </c>
      <c r="M8" s="71">
        <v>7.91</v>
      </c>
      <c r="N8" s="71">
        <v>100</v>
      </c>
      <c r="O8" s="71">
        <v>100</v>
      </c>
      <c r="P8" s="71">
        <v>0.47</v>
      </c>
      <c r="Q8" s="71">
        <v>3.1071249999999999</v>
      </c>
      <c r="R8" s="71">
        <v>100</v>
      </c>
      <c r="S8" s="71">
        <v>3.2850000000000001</v>
      </c>
      <c r="T8" s="71">
        <v>0</v>
      </c>
      <c r="U8" s="75"/>
      <c r="V8" s="71">
        <v>4.72</v>
      </c>
      <c r="W8" s="71">
        <v>2.16</v>
      </c>
      <c r="X8" s="71">
        <v>5.8932812500000002</v>
      </c>
      <c r="Y8" s="71">
        <v>97.73</v>
      </c>
      <c r="Z8" s="71">
        <v>1.9</v>
      </c>
      <c r="AA8" s="71">
        <v>100</v>
      </c>
      <c r="AB8" s="71">
        <v>0.47</v>
      </c>
      <c r="AC8" s="71">
        <v>7.56</v>
      </c>
      <c r="AD8" s="71">
        <v>1.325</v>
      </c>
      <c r="AE8" s="71">
        <v>100</v>
      </c>
      <c r="AF8" s="71">
        <v>6.15</v>
      </c>
      <c r="AG8" s="71">
        <v>97.83</v>
      </c>
      <c r="AH8" s="71">
        <v>98.622</v>
      </c>
      <c r="AI8" s="71">
        <v>0</v>
      </c>
      <c r="AJ8" s="71">
        <v>95.079287233985596</v>
      </c>
      <c r="AK8" s="71">
        <v>87.014026000000001</v>
      </c>
      <c r="AL8" s="71">
        <v>0</v>
      </c>
      <c r="AM8" s="71">
        <v>2.5739999999999998</v>
      </c>
      <c r="AN8" s="71">
        <v>97.54</v>
      </c>
      <c r="AO8" s="71">
        <v>100</v>
      </c>
      <c r="AP8" s="71">
        <v>96.155000000000001</v>
      </c>
      <c r="AQ8" s="71">
        <v>100</v>
      </c>
      <c r="AR8" s="71">
        <v>7.95</v>
      </c>
      <c r="AS8" s="71">
        <v>11.921865234375</v>
      </c>
      <c r="AT8" s="71">
        <v>0.55400000000000005</v>
      </c>
      <c r="AU8" s="71">
        <v>100</v>
      </c>
      <c r="AV8" s="71">
        <v>100</v>
      </c>
      <c r="AW8" s="71">
        <v>98.933999999999997</v>
      </c>
      <c r="AX8" s="71">
        <v>100</v>
      </c>
      <c r="AY8" s="71">
        <v>6.2</v>
      </c>
      <c r="AZ8" s="71">
        <v>0.82499999999999996</v>
      </c>
      <c r="BA8" s="71">
        <v>92.855000000000004</v>
      </c>
      <c r="BB8" s="71">
        <v>98.346189410191201</v>
      </c>
      <c r="BC8" s="71">
        <v>28.485861328125001</v>
      </c>
      <c r="BD8" s="71">
        <v>99.052000000000007</v>
      </c>
      <c r="BE8" s="71">
        <v>5.104E-3</v>
      </c>
      <c r="BF8" s="71">
        <v>0.91200000000000003</v>
      </c>
      <c r="BG8" s="71">
        <v>0.51600000000000001</v>
      </c>
      <c r="BH8" s="71">
        <v>2.76</v>
      </c>
      <c r="BI8" s="71">
        <v>99.721999999999994</v>
      </c>
      <c r="BJ8" s="71">
        <v>6.9420000000000002</v>
      </c>
      <c r="BK8" s="71">
        <v>2.5640000000000001</v>
      </c>
      <c r="BL8" s="71">
        <v>93.936199999999999</v>
      </c>
      <c r="BM8" s="71">
        <v>3.4849999999999999</v>
      </c>
      <c r="BN8" s="71">
        <v>2.44</v>
      </c>
      <c r="BO8" s="71">
        <v>4.5642734374999998</v>
      </c>
      <c r="BP8" s="71">
        <v>32.72555078125</v>
      </c>
      <c r="BQ8" s="71">
        <v>89.780513999999997</v>
      </c>
      <c r="BR8" s="71">
        <v>2.2592627869320901E-2</v>
      </c>
      <c r="BS8" s="71">
        <v>100</v>
      </c>
      <c r="BT8" s="71">
        <v>1.54</v>
      </c>
      <c r="BU8" s="71">
        <v>0.43</v>
      </c>
      <c r="BV8" s="71">
        <v>37.6844479948874</v>
      </c>
      <c r="BW8" s="71">
        <v>123.893333333333</v>
      </c>
      <c r="BX8" s="71">
        <v>99.52</v>
      </c>
      <c r="BY8" s="71">
        <v>0.81500174034110695</v>
      </c>
      <c r="BZ8" s="71">
        <v>100</v>
      </c>
      <c r="CA8" s="71">
        <v>100</v>
      </c>
      <c r="CB8" s="71">
        <v>47.66</v>
      </c>
      <c r="CC8" s="71">
        <v>0.25</v>
      </c>
      <c r="CD8" s="71">
        <v>96.5</v>
      </c>
      <c r="CE8" s="71">
        <v>100</v>
      </c>
      <c r="CF8" s="71">
        <v>0</v>
      </c>
      <c r="CG8" s="71">
        <v>0</v>
      </c>
      <c r="CH8" s="71">
        <v>0.604222755640902</v>
      </c>
      <c r="CI8" s="71">
        <v>0</v>
      </c>
      <c r="CJ8" s="71">
        <v>100</v>
      </c>
      <c r="CK8" s="71">
        <v>0.72346303501945497</v>
      </c>
      <c r="CL8" s="71">
        <v>0.72762200787575404</v>
      </c>
      <c r="CM8" s="71">
        <v>100</v>
      </c>
      <c r="CN8" s="71">
        <v>3.8910505836575999</v>
      </c>
      <c r="CO8" s="71">
        <v>18.533276931754099</v>
      </c>
      <c r="CP8" s="71">
        <v>0</v>
      </c>
      <c r="CQ8" s="71">
        <v>0</v>
      </c>
      <c r="CR8" s="71">
        <v>0.71021734628562905</v>
      </c>
      <c r="CS8" s="71">
        <v>1.8</v>
      </c>
      <c r="CT8" s="71">
        <v>0</v>
      </c>
      <c r="CU8" s="71">
        <v>1.64</v>
      </c>
      <c r="CV8" s="71">
        <v>9</v>
      </c>
      <c r="CW8" s="71">
        <v>0.91</v>
      </c>
      <c r="CX8" s="71">
        <v>7.46</v>
      </c>
      <c r="CY8" s="71">
        <v>100</v>
      </c>
      <c r="CZ8" s="71">
        <v>100</v>
      </c>
      <c r="DA8" s="71">
        <v>1.1499999999999999</v>
      </c>
      <c r="DB8" s="71">
        <v>100</v>
      </c>
      <c r="DC8" s="71">
        <v>2.0099999999999998</v>
      </c>
      <c r="DD8" s="71">
        <v>6.08</v>
      </c>
      <c r="DE8" s="71">
        <v>100</v>
      </c>
      <c r="DF8" s="71">
        <v>2.72</v>
      </c>
      <c r="DG8" s="71">
        <v>100</v>
      </c>
      <c r="DH8" s="71">
        <v>98.25</v>
      </c>
      <c r="DI8" s="71">
        <v>96.14</v>
      </c>
      <c r="DJ8" s="75"/>
      <c r="DK8" s="71">
        <v>1.76</v>
      </c>
      <c r="DL8" s="71">
        <v>43.5622929845443</v>
      </c>
      <c r="DM8" s="71">
        <v>100</v>
      </c>
      <c r="DN8" s="71">
        <v>92.98</v>
      </c>
      <c r="DO8" s="71">
        <v>6.67</v>
      </c>
      <c r="DP8" s="71">
        <v>0.79</v>
      </c>
      <c r="DQ8" s="71">
        <v>0</v>
      </c>
      <c r="DR8" s="71">
        <v>0</v>
      </c>
      <c r="DS8" s="71">
        <v>28.3</v>
      </c>
      <c r="DT8" s="75"/>
      <c r="DU8" s="71">
        <v>94.42</v>
      </c>
      <c r="DV8" s="71">
        <v>99.87</v>
      </c>
      <c r="DW8" s="71">
        <v>0</v>
      </c>
      <c r="DX8" s="71">
        <v>0.7</v>
      </c>
      <c r="DY8" s="71">
        <v>3.73</v>
      </c>
      <c r="DZ8" s="71">
        <v>1.86</v>
      </c>
      <c r="EA8" s="71">
        <v>97.4</v>
      </c>
      <c r="EB8" s="71">
        <v>96.56</v>
      </c>
      <c r="EC8" s="71">
        <v>3.01</v>
      </c>
      <c r="ED8" s="71">
        <v>6.75</v>
      </c>
      <c r="EE8" s="71">
        <v>97.27</v>
      </c>
      <c r="EF8" s="71">
        <v>3.66</v>
      </c>
      <c r="EG8" s="71">
        <v>100</v>
      </c>
      <c r="EH8" s="71">
        <v>0.78</v>
      </c>
      <c r="EI8" s="71">
        <v>5.45</v>
      </c>
      <c r="EJ8" s="71">
        <v>100</v>
      </c>
      <c r="EK8" s="71">
        <v>95.48</v>
      </c>
      <c r="EL8" s="71">
        <v>100</v>
      </c>
      <c r="EM8" s="71">
        <v>99.84</v>
      </c>
      <c r="EN8" s="71">
        <v>4.09</v>
      </c>
      <c r="EO8" s="71">
        <v>100</v>
      </c>
      <c r="EP8" s="71">
        <v>4.26</v>
      </c>
      <c r="EQ8" s="71">
        <v>100</v>
      </c>
      <c r="ER8" s="71">
        <v>0.76</v>
      </c>
      <c r="ES8" s="71">
        <v>1.98</v>
      </c>
      <c r="ET8" s="71">
        <v>7.74</v>
      </c>
      <c r="EU8" s="71">
        <v>0.82</v>
      </c>
      <c r="EV8" s="71">
        <v>2.86</v>
      </c>
      <c r="EW8" s="71">
        <v>100</v>
      </c>
      <c r="EX8" s="71">
        <v>100</v>
      </c>
      <c r="EY8" s="71">
        <v>4.5999999999999996</v>
      </c>
      <c r="EZ8" s="71">
        <v>99.89</v>
      </c>
      <c r="FA8" s="71">
        <v>2.76</v>
      </c>
      <c r="FB8" s="71">
        <v>99.25</v>
      </c>
      <c r="FC8" s="71">
        <v>5.16</v>
      </c>
      <c r="FD8" s="71">
        <v>2.33</v>
      </c>
      <c r="FE8" s="71">
        <v>100</v>
      </c>
      <c r="FF8" s="71">
        <v>98.4</v>
      </c>
      <c r="FG8" s="71">
        <v>100</v>
      </c>
      <c r="FH8" s="71">
        <v>1.03</v>
      </c>
      <c r="FI8" s="71">
        <v>0.8</v>
      </c>
      <c r="FJ8" s="71">
        <v>100</v>
      </c>
      <c r="FK8" s="71">
        <v>90</v>
      </c>
      <c r="FL8" s="71">
        <v>2.59</v>
      </c>
      <c r="FM8" s="71">
        <v>23.12</v>
      </c>
      <c r="FN8" s="71">
        <v>3.13</v>
      </c>
      <c r="FO8" s="71">
        <v>2.76</v>
      </c>
      <c r="FP8" s="71">
        <v>100</v>
      </c>
      <c r="FQ8" s="71">
        <v>22.31</v>
      </c>
      <c r="FR8" s="71">
        <v>36.520000000000003</v>
      </c>
      <c r="FS8" s="71">
        <v>0.05</v>
      </c>
      <c r="FT8" s="71">
        <v>88.65</v>
      </c>
      <c r="FU8" s="71">
        <v>59.87</v>
      </c>
      <c r="FV8" s="71">
        <v>1.43</v>
      </c>
      <c r="FW8" s="71">
        <v>96.45</v>
      </c>
      <c r="FX8" s="71">
        <v>88.49</v>
      </c>
      <c r="FY8" s="71">
        <v>93.28</v>
      </c>
      <c r="FZ8" s="71">
        <v>0.52</v>
      </c>
      <c r="GA8" s="71">
        <v>98.51</v>
      </c>
      <c r="GB8" s="71">
        <v>95.44</v>
      </c>
      <c r="GC8" s="71">
        <v>22.37</v>
      </c>
      <c r="GD8" s="71">
        <v>98.46</v>
      </c>
      <c r="GE8" s="71">
        <v>0.06</v>
      </c>
      <c r="GF8" s="71">
        <v>85.38</v>
      </c>
      <c r="GG8" s="71">
        <v>0.31</v>
      </c>
      <c r="GH8" s="71">
        <v>89.21</v>
      </c>
      <c r="GI8" s="71">
        <v>97.68</v>
      </c>
      <c r="GJ8" s="71">
        <v>92.51</v>
      </c>
      <c r="GK8" s="71">
        <v>0.56279914741916404</v>
      </c>
      <c r="GL8" s="71">
        <v>72.44</v>
      </c>
      <c r="GM8" s="71">
        <v>0.76</v>
      </c>
      <c r="GN8" s="71">
        <v>1.68</v>
      </c>
      <c r="GO8" s="71">
        <v>0.28000000000000003</v>
      </c>
      <c r="GP8" s="71">
        <v>75.33</v>
      </c>
      <c r="GQ8" s="71">
        <v>72.06</v>
      </c>
      <c r="GR8" s="71">
        <v>76.790000000000006</v>
      </c>
      <c r="GS8" s="71">
        <v>99.51</v>
      </c>
      <c r="GT8" s="71">
        <v>98.62</v>
      </c>
      <c r="GU8" s="71">
        <v>97.99</v>
      </c>
      <c r="GV8" s="71">
        <v>0.46</v>
      </c>
      <c r="GW8" s="71">
        <v>99.52</v>
      </c>
      <c r="GX8" s="71">
        <v>98.33</v>
      </c>
      <c r="GY8" s="71">
        <v>86.92</v>
      </c>
      <c r="GZ8" s="71">
        <v>80.37</v>
      </c>
      <c r="HA8" s="71">
        <v>7.0000000000000007E-2</v>
      </c>
      <c r="HB8" s="71">
        <v>10.99</v>
      </c>
      <c r="HC8" s="71">
        <v>0.46</v>
      </c>
      <c r="HD8" s="71">
        <v>72.95</v>
      </c>
      <c r="HE8" s="71">
        <v>5.41</v>
      </c>
      <c r="HF8" s="71">
        <v>2.84</v>
      </c>
      <c r="HG8" s="71">
        <v>82.41</v>
      </c>
      <c r="HH8" s="71">
        <v>99.54</v>
      </c>
      <c r="HI8" s="71">
        <v>100</v>
      </c>
      <c r="HJ8" s="71">
        <v>100</v>
      </c>
      <c r="HK8" s="71">
        <v>4.68</v>
      </c>
      <c r="HL8" s="71">
        <v>24.07</v>
      </c>
      <c r="HM8" s="71">
        <v>93.48</v>
      </c>
      <c r="HN8" s="71">
        <v>0.78359981003640999</v>
      </c>
      <c r="HO8" s="71">
        <v>100</v>
      </c>
      <c r="HP8" s="71">
        <v>0</v>
      </c>
      <c r="HQ8" s="71">
        <v>0.46500000000000002</v>
      </c>
      <c r="HR8" s="71">
        <v>0</v>
      </c>
      <c r="HS8" s="71">
        <v>74.150000000000006</v>
      </c>
      <c r="HT8" s="71">
        <v>5.0115234375000002</v>
      </c>
      <c r="HU8" s="71">
        <v>0.2467</v>
      </c>
      <c r="HV8" s="71">
        <v>38.659999999999997</v>
      </c>
      <c r="HW8" s="71">
        <v>99.18</v>
      </c>
      <c r="HX8" s="71">
        <v>100</v>
      </c>
      <c r="HY8" s="71">
        <v>0</v>
      </c>
      <c r="HZ8" s="71">
        <v>18.920000000000002</v>
      </c>
      <c r="IA8" s="71">
        <v>92.05</v>
      </c>
      <c r="IB8" s="71">
        <v>99.584999999999994</v>
      </c>
      <c r="IC8" s="71">
        <v>0</v>
      </c>
      <c r="ID8" s="71">
        <v>5.0115234375000002</v>
      </c>
      <c r="IE8" s="71">
        <v>10.28</v>
      </c>
      <c r="IF8" s="71">
        <v>100</v>
      </c>
      <c r="IG8" s="71">
        <v>29.91</v>
      </c>
      <c r="IH8" s="71">
        <v>33.04</v>
      </c>
      <c r="II8" s="71">
        <v>97.73</v>
      </c>
      <c r="IJ8" s="71">
        <v>88.562808000000004</v>
      </c>
      <c r="IK8" s="71">
        <v>3.17</v>
      </c>
      <c r="IL8" s="71">
        <v>0</v>
      </c>
      <c r="IM8" s="71">
        <v>96.252300000000005</v>
      </c>
      <c r="IN8" s="71">
        <v>22.02</v>
      </c>
      <c r="IO8" s="71">
        <v>6.89</v>
      </c>
      <c r="IP8" s="71">
        <v>1.88950192729197E-2</v>
      </c>
      <c r="IQ8" s="71">
        <v>87.09</v>
      </c>
      <c r="IR8" s="71">
        <v>5.16</v>
      </c>
      <c r="IS8" s="71">
        <v>5.6647021484374998</v>
      </c>
      <c r="IT8" s="71">
        <v>0</v>
      </c>
      <c r="IU8" s="71">
        <v>44.228334960937502</v>
      </c>
      <c r="IV8" s="71">
        <v>0</v>
      </c>
      <c r="IW8" s="71">
        <v>96.33</v>
      </c>
      <c r="IX8" s="71">
        <v>98.5</v>
      </c>
      <c r="IY8" s="71">
        <v>97.78</v>
      </c>
      <c r="IZ8" s="71">
        <v>100</v>
      </c>
      <c r="JA8" s="71">
        <v>100</v>
      </c>
      <c r="JB8" s="71">
        <v>43.34</v>
      </c>
      <c r="JC8" s="71">
        <v>1.74</v>
      </c>
      <c r="JD8" s="71">
        <v>94</v>
      </c>
      <c r="JE8" s="71">
        <v>100</v>
      </c>
      <c r="JF8" s="71">
        <v>0.39</v>
      </c>
      <c r="JG8" s="71">
        <v>5.39</v>
      </c>
      <c r="JH8" s="71">
        <v>33.5</v>
      </c>
      <c r="JI8" s="71">
        <v>1.48</v>
      </c>
      <c r="JJ8" s="71">
        <v>100</v>
      </c>
      <c r="JK8" s="71">
        <v>100</v>
      </c>
      <c r="JL8" s="71">
        <v>7.6</v>
      </c>
      <c r="JM8" s="71">
        <v>100</v>
      </c>
      <c r="JN8" s="71">
        <v>100</v>
      </c>
      <c r="JO8" s="71">
        <v>0</v>
      </c>
      <c r="JP8" s="71">
        <v>100</v>
      </c>
      <c r="JQ8" s="71">
        <v>9.61</v>
      </c>
      <c r="JR8" s="71">
        <v>96.74</v>
      </c>
      <c r="JS8" s="71">
        <v>99.1</v>
      </c>
      <c r="JT8" s="71">
        <v>7.04</v>
      </c>
      <c r="JU8" s="71">
        <v>0</v>
      </c>
      <c r="JV8" s="71">
        <v>6.37</v>
      </c>
      <c r="JW8" s="71">
        <v>1.25</v>
      </c>
      <c r="JX8" s="71">
        <v>97.41</v>
      </c>
      <c r="JY8" s="71">
        <v>95.8</v>
      </c>
      <c r="JZ8" s="71">
        <v>0</v>
      </c>
      <c r="KA8" s="71">
        <v>100</v>
      </c>
      <c r="KB8" s="71">
        <v>1.96</v>
      </c>
      <c r="KC8" s="71">
        <v>7.12</v>
      </c>
      <c r="KD8" s="71">
        <v>0.01</v>
      </c>
      <c r="KE8" s="71">
        <v>100</v>
      </c>
      <c r="KF8" s="71">
        <v>1.02</v>
      </c>
      <c r="KG8" s="71">
        <v>22.37</v>
      </c>
      <c r="KH8" s="71">
        <v>0.7</v>
      </c>
      <c r="KI8" s="71">
        <v>5.42</v>
      </c>
      <c r="KJ8" s="71">
        <v>5.16</v>
      </c>
      <c r="KK8" s="71">
        <v>100</v>
      </c>
      <c r="KL8" s="71">
        <v>99.8</v>
      </c>
      <c r="KM8" s="71">
        <v>0.31</v>
      </c>
      <c r="KN8" s="71">
        <v>98.42</v>
      </c>
      <c r="KO8" s="71">
        <v>43.92</v>
      </c>
      <c r="KP8" s="71">
        <v>0.24</v>
      </c>
      <c r="KQ8" s="71">
        <v>2.23</v>
      </c>
      <c r="KR8" s="71">
        <v>96.71</v>
      </c>
      <c r="KS8" s="71">
        <v>1.24</v>
      </c>
      <c r="KT8" s="71">
        <v>99.4</v>
      </c>
      <c r="KU8" s="71">
        <v>97.05</v>
      </c>
      <c r="KV8" s="71">
        <v>99.83</v>
      </c>
      <c r="KW8" s="71">
        <v>1.79</v>
      </c>
      <c r="KX8" s="71">
        <v>108.279156006501</v>
      </c>
      <c r="KY8" s="71">
        <v>0.1</v>
      </c>
      <c r="KZ8" s="71">
        <v>0.11</v>
      </c>
      <c r="LA8" s="71">
        <v>3.04</v>
      </c>
      <c r="LB8" s="71">
        <v>2.59</v>
      </c>
      <c r="LC8" s="71">
        <v>93.47</v>
      </c>
      <c r="LD8" s="71">
        <v>98.125</v>
      </c>
      <c r="LE8" s="71">
        <v>5.7</v>
      </c>
      <c r="LF8" s="71">
        <v>100</v>
      </c>
      <c r="LG8" s="71">
        <v>98.79</v>
      </c>
      <c r="LH8" s="71">
        <v>4.9000000000000002E-2</v>
      </c>
      <c r="LI8" s="71">
        <v>4.1399999999999997</v>
      </c>
      <c r="LJ8" s="71">
        <v>100</v>
      </c>
      <c r="LK8" s="71">
        <v>0.38</v>
      </c>
      <c r="LL8" s="71">
        <v>2.7333333333333298</v>
      </c>
      <c r="LM8" s="71">
        <v>99.415000000000006</v>
      </c>
      <c r="LN8" s="71">
        <v>1.73</v>
      </c>
      <c r="LO8" s="71">
        <v>100</v>
      </c>
      <c r="LP8" s="71">
        <v>0.46</v>
      </c>
      <c r="LQ8" s="71">
        <v>1.1950000000000001</v>
      </c>
      <c r="LR8" s="71">
        <v>5.92</v>
      </c>
      <c r="LS8" s="71">
        <v>98.43</v>
      </c>
      <c r="LT8" s="71">
        <v>1.17</v>
      </c>
      <c r="LU8" s="71">
        <v>98.89</v>
      </c>
      <c r="LV8" s="71">
        <v>100</v>
      </c>
      <c r="LW8" s="71">
        <v>100</v>
      </c>
      <c r="LX8" s="71">
        <v>7.9</v>
      </c>
      <c r="LY8" s="71">
        <v>7.12</v>
      </c>
      <c r="LZ8" s="71">
        <v>69.180000000000007</v>
      </c>
      <c r="MA8" s="71">
        <v>21.83</v>
      </c>
      <c r="MB8" s="71">
        <v>0.59</v>
      </c>
      <c r="MC8" s="71">
        <v>6.23</v>
      </c>
      <c r="MD8" s="71">
        <v>7.75</v>
      </c>
      <c r="ME8" s="71">
        <v>1.85</v>
      </c>
      <c r="MF8" s="71">
        <v>86.94</v>
      </c>
      <c r="MG8" s="71">
        <v>0.26</v>
      </c>
      <c r="MH8" s="71">
        <v>98.69</v>
      </c>
      <c r="MI8" s="71">
        <v>11.72</v>
      </c>
      <c r="MJ8" s="71">
        <v>96.14</v>
      </c>
      <c r="MK8" s="71">
        <v>9.1999999999999998E-2</v>
      </c>
      <c r="ML8" s="71">
        <v>1.9</v>
      </c>
      <c r="MM8" s="71">
        <v>94.53</v>
      </c>
      <c r="MN8" s="71">
        <v>99</v>
      </c>
      <c r="MO8" s="75"/>
      <c r="MP8" s="71">
        <v>99.7787210648127</v>
      </c>
      <c r="MQ8" s="71">
        <v>1.12810108024643</v>
      </c>
      <c r="MR8" s="71">
        <v>1.8944773700659301</v>
      </c>
      <c r="MS8" s="71">
        <v>0.5</v>
      </c>
      <c r="MT8" s="75"/>
      <c r="MU8" s="71">
        <v>35</v>
      </c>
      <c r="MV8" s="71">
        <v>2.0129999999999999</v>
      </c>
      <c r="MW8" s="71">
        <v>0</v>
      </c>
      <c r="MX8" s="71">
        <v>99.63</v>
      </c>
      <c r="MY8" s="71">
        <v>6.3445</v>
      </c>
      <c r="MZ8" s="71">
        <v>99.893000000000001</v>
      </c>
      <c r="NA8" s="71">
        <v>31</v>
      </c>
      <c r="NB8" s="71">
        <v>99.83</v>
      </c>
      <c r="NC8" s="71">
        <v>0</v>
      </c>
      <c r="ND8" s="71">
        <v>98.48</v>
      </c>
      <c r="NE8" s="71">
        <v>98</v>
      </c>
      <c r="NF8" s="71">
        <v>99.94</v>
      </c>
      <c r="NG8" s="71">
        <v>99.888400000000004</v>
      </c>
      <c r="NH8" s="71">
        <v>100</v>
      </c>
      <c r="NI8" s="71">
        <v>28</v>
      </c>
      <c r="NJ8" s="71">
        <v>43.743401104653501</v>
      </c>
      <c r="NK8" s="71">
        <v>32</v>
      </c>
      <c r="NL8" s="71">
        <v>98</v>
      </c>
      <c r="NM8" s="71">
        <v>0.01</v>
      </c>
      <c r="NN8" s="71">
        <v>85.7432941480659</v>
      </c>
      <c r="NO8" s="71">
        <v>0</v>
      </c>
      <c r="NP8" s="71">
        <v>99.8309</v>
      </c>
      <c r="NQ8" s="71">
        <v>0</v>
      </c>
      <c r="NR8" s="71">
        <v>99.784400000000005</v>
      </c>
      <c r="NS8" s="71">
        <v>0.45742621809363398</v>
      </c>
      <c r="NT8" s="71">
        <v>0.05</v>
      </c>
      <c r="NU8" s="71">
        <v>30.920043596749402</v>
      </c>
      <c r="NV8" s="71">
        <v>4.8499999999999996</v>
      </c>
      <c r="NW8" s="71">
        <v>31.05</v>
      </c>
      <c r="NX8" s="71">
        <v>98.53</v>
      </c>
      <c r="NY8" s="71">
        <v>98.81</v>
      </c>
      <c r="NZ8" s="71">
        <v>3.17</v>
      </c>
      <c r="OA8" s="71">
        <v>3.05</v>
      </c>
      <c r="OB8" s="71">
        <v>0.76</v>
      </c>
      <c r="OC8" s="71">
        <v>0.28999999999999998</v>
      </c>
      <c r="OD8" s="71">
        <v>14.89</v>
      </c>
      <c r="OE8" s="71">
        <v>97.56</v>
      </c>
      <c r="OF8" s="71">
        <v>4.45</v>
      </c>
      <c r="OG8" s="71">
        <v>36.49</v>
      </c>
      <c r="OH8" s="71">
        <v>90.77</v>
      </c>
      <c r="OI8" s="71">
        <v>0.52</v>
      </c>
      <c r="OJ8" s="71">
        <v>1101</v>
      </c>
      <c r="OK8" s="71">
        <v>1440</v>
      </c>
      <c r="OL8" s="71">
        <v>99.9</v>
      </c>
      <c r="OM8" s="71">
        <v>77.070828331332507</v>
      </c>
      <c r="ON8" s="71">
        <v>62.554677632398302</v>
      </c>
      <c r="OO8" s="71">
        <v>99.893593735942204</v>
      </c>
      <c r="OP8" s="71">
        <v>86.609708630557904</v>
      </c>
      <c r="OQ8" s="71">
        <v>66.208250884451701</v>
      </c>
      <c r="OR8" s="71">
        <v>78.2360598441484</v>
      </c>
      <c r="OS8" s="71">
        <v>2.8529752472421599</v>
      </c>
      <c r="OT8" s="71">
        <v>77.713920050570906</v>
      </c>
      <c r="OU8" s="71">
        <v>2.7908063704940802</v>
      </c>
      <c r="OV8" s="71">
        <v>-3.69312033936114</v>
      </c>
      <c r="OW8" s="71">
        <v>66.208250884451701</v>
      </c>
      <c r="OX8" s="71">
        <v>5.5126687569439499</v>
      </c>
      <c r="OY8" s="71">
        <v>4.4621951558134203</v>
      </c>
      <c r="OZ8" s="71">
        <v>90.099300243311902</v>
      </c>
      <c r="PA8" s="71">
        <v>2.7286374937459899</v>
      </c>
      <c r="PB8" s="71">
        <v>-8.1085328556660698</v>
      </c>
      <c r="PC8" s="71">
        <v>83.906610146941404</v>
      </c>
      <c r="PD8" s="71">
        <v>3.4117215546828699</v>
      </c>
      <c r="PE8" s="71">
        <v>100</v>
      </c>
      <c r="PF8" s="71">
        <v>0</v>
      </c>
      <c r="PG8" s="71">
        <v>96.896836882365093</v>
      </c>
      <c r="PH8" s="71">
        <v>98.480463096960904</v>
      </c>
      <c r="PI8" s="71">
        <v>0</v>
      </c>
      <c r="PJ8" s="71">
        <v>100</v>
      </c>
      <c r="PK8" s="71">
        <v>100</v>
      </c>
      <c r="PL8" s="71">
        <v>8.0180584370688396E-2</v>
      </c>
      <c r="PM8" s="72">
        <v>1.3228869047619085</v>
      </c>
      <c r="PN8" s="72">
        <v>-9.2261904761904767E-2</v>
      </c>
      <c r="PO8" s="73"/>
      <c r="PP8" s="73"/>
      <c r="PQ8" s="74">
        <v>66.208250884451701</v>
      </c>
      <c r="PR8" s="74">
        <v>86.609708630557861</v>
      </c>
      <c r="PS8" s="74">
        <v>78.236059844148372</v>
      </c>
      <c r="PT8" s="74">
        <v>-8.1085328556660698</v>
      </c>
      <c r="PU8" s="74">
        <v>0.62844780969984981</v>
      </c>
      <c r="PV8" s="74">
        <v>1.0450479202530687</v>
      </c>
      <c r="PW8" s="74">
        <v>-3.693120339361144</v>
      </c>
      <c r="PX8" s="74">
        <v>1.4734504685589513</v>
      </c>
      <c r="PY8" s="74">
        <v>4.6857779396314925</v>
      </c>
    </row>
    <row r="9" spans="1:441" ht="17.25">
      <c r="A9" s="70" t="s">
        <v>17</v>
      </c>
      <c r="B9" s="24">
        <v>100</v>
      </c>
      <c r="C9" s="71">
        <v>1.75972222218406</v>
      </c>
      <c r="D9" s="71">
        <v>0.318269695505075</v>
      </c>
      <c r="E9" s="71">
        <v>34.340744320928003</v>
      </c>
      <c r="F9" s="71">
        <v>99.999628577568998</v>
      </c>
      <c r="G9" s="71">
        <v>99.99</v>
      </c>
      <c r="H9" s="71">
        <v>99.9194921912583</v>
      </c>
      <c r="I9" s="75"/>
      <c r="J9" s="71">
        <v>99</v>
      </c>
      <c r="K9" s="75"/>
      <c r="L9" s="75"/>
      <c r="M9" s="75"/>
      <c r="N9" s="75"/>
      <c r="O9" s="75"/>
      <c r="P9" s="75"/>
      <c r="Q9" s="71">
        <v>0.96499999999999997</v>
      </c>
      <c r="R9" s="75"/>
      <c r="S9" s="75"/>
      <c r="T9" s="75"/>
      <c r="U9" s="75"/>
      <c r="V9" s="75"/>
      <c r="W9" s="75"/>
      <c r="X9" s="71">
        <v>0.542841666666667</v>
      </c>
      <c r="Y9" s="75"/>
      <c r="Z9" s="75"/>
      <c r="AA9" s="75"/>
      <c r="AB9" s="75"/>
      <c r="AC9" s="75"/>
      <c r="AD9" s="75"/>
      <c r="AE9" s="75"/>
      <c r="AF9" s="75"/>
      <c r="AG9" s="75"/>
      <c r="AH9" s="71">
        <v>99.433320555555596</v>
      </c>
      <c r="AI9" s="75"/>
      <c r="AJ9" s="71">
        <v>89.695642206764106</v>
      </c>
      <c r="AK9" s="71">
        <v>95.647131481481495</v>
      </c>
      <c r="AL9" s="71">
        <v>0</v>
      </c>
      <c r="AM9" s="71">
        <v>2.4472999999999998</v>
      </c>
      <c r="AN9" s="71">
        <v>99.393939393939405</v>
      </c>
      <c r="AO9" s="71">
        <v>100</v>
      </c>
      <c r="AP9" s="71">
        <v>88.89</v>
      </c>
      <c r="AQ9" s="71">
        <v>100</v>
      </c>
      <c r="AR9" s="71">
        <v>3.8648166666666701</v>
      </c>
      <c r="AS9" s="75"/>
      <c r="AT9" s="71">
        <v>0.42225000000000001</v>
      </c>
      <c r="AU9" s="71">
        <v>100</v>
      </c>
      <c r="AV9" s="71">
        <v>100</v>
      </c>
      <c r="AW9" s="71">
        <v>99.1666666666667</v>
      </c>
      <c r="AX9" s="71">
        <v>100</v>
      </c>
      <c r="AY9" s="71">
        <v>6.9798117460317499</v>
      </c>
      <c r="AZ9" s="71">
        <v>0.56463333333333299</v>
      </c>
      <c r="BA9" s="71">
        <v>83.33</v>
      </c>
      <c r="BB9" s="71">
        <v>98.197304942514506</v>
      </c>
      <c r="BC9" s="71">
        <v>41.091999999999999</v>
      </c>
      <c r="BD9" s="71">
        <v>99.665244999999999</v>
      </c>
      <c r="BE9" s="71">
        <v>0</v>
      </c>
      <c r="BF9" s="71">
        <v>0.40799999999999997</v>
      </c>
      <c r="BG9" s="71">
        <v>0.37094555555555597</v>
      </c>
      <c r="BH9" s="71">
        <v>2.35530277777778</v>
      </c>
      <c r="BI9" s="71">
        <v>100</v>
      </c>
      <c r="BJ9" s="71">
        <v>2.78667777777778</v>
      </c>
      <c r="BK9" s="71">
        <v>1.9789777777777799</v>
      </c>
      <c r="BL9" s="71">
        <v>98.121694047619002</v>
      </c>
      <c r="BM9" s="71">
        <v>0.67883333333333296</v>
      </c>
      <c r="BN9" s="71">
        <v>2.3088000000000002</v>
      </c>
      <c r="BO9" s="71">
        <v>8.4236674358974408</v>
      </c>
      <c r="BP9" s="71">
        <v>20.898399999999999</v>
      </c>
      <c r="BQ9" s="71">
        <v>72.600112962962996</v>
      </c>
      <c r="BR9" s="71">
        <v>0</v>
      </c>
      <c r="BS9" s="71">
        <v>98.6111111111111</v>
      </c>
      <c r="BT9" s="71">
        <v>2.1034844444444398</v>
      </c>
      <c r="BU9" s="71">
        <v>0.550433333333333</v>
      </c>
      <c r="BV9" s="71">
        <v>73.811948051948093</v>
      </c>
      <c r="BW9" s="71">
        <v>133.87696551724099</v>
      </c>
      <c r="BX9" s="71">
        <v>98.11</v>
      </c>
      <c r="BY9" s="71">
        <v>1.01977401129944</v>
      </c>
      <c r="BZ9" s="71">
        <v>98.181818181818201</v>
      </c>
      <c r="CA9" s="71">
        <v>100</v>
      </c>
      <c r="CB9" s="71">
        <v>34.29</v>
      </c>
      <c r="CC9" s="71">
        <v>0.17</v>
      </c>
      <c r="CD9" s="71">
        <v>96.19</v>
      </c>
      <c r="CE9" s="71">
        <v>99.931818181818201</v>
      </c>
      <c r="CF9" s="71">
        <v>0</v>
      </c>
      <c r="CG9" s="71">
        <v>0</v>
      </c>
      <c r="CH9" s="71">
        <v>0.63153703555236396</v>
      </c>
      <c r="CI9" s="71">
        <v>0</v>
      </c>
      <c r="CJ9" s="71">
        <v>99.989163024199996</v>
      </c>
      <c r="CK9" s="71">
        <v>0.77329434697855703</v>
      </c>
      <c r="CL9" s="71">
        <v>0.68985901757765</v>
      </c>
      <c r="CM9" s="71">
        <v>100</v>
      </c>
      <c r="CN9" s="71">
        <v>4.2885</v>
      </c>
      <c r="CO9" s="71">
        <v>23.663803267643601</v>
      </c>
      <c r="CP9" s="71">
        <v>0</v>
      </c>
      <c r="CQ9" s="71">
        <v>0</v>
      </c>
      <c r="CR9" s="71">
        <v>0.64012612599999996</v>
      </c>
      <c r="CS9" s="71">
        <v>1.8</v>
      </c>
      <c r="CT9" s="71">
        <v>6.8596515297022903E-3</v>
      </c>
      <c r="CU9" s="71">
        <v>0.65</v>
      </c>
      <c r="CV9" s="71">
        <v>9</v>
      </c>
      <c r="CW9" s="71">
        <v>1.95</v>
      </c>
      <c r="CX9" s="71">
        <v>2.6657486111111099</v>
      </c>
      <c r="CY9" s="71">
        <v>99.761907142857098</v>
      </c>
      <c r="CZ9" s="71">
        <v>100</v>
      </c>
      <c r="DA9" s="71">
        <v>2.4734690476190502</v>
      </c>
      <c r="DB9" s="71">
        <v>100</v>
      </c>
      <c r="DC9" s="75"/>
      <c r="DD9" s="71">
        <v>6.3478687499999999</v>
      </c>
      <c r="DE9" s="71">
        <v>100</v>
      </c>
      <c r="DF9" s="71">
        <v>2.8965000000000001</v>
      </c>
      <c r="DG9" s="71">
        <v>91.6666666666667</v>
      </c>
      <c r="DH9" s="75"/>
      <c r="DI9" s="71">
        <v>77.72576875</v>
      </c>
      <c r="DJ9" s="75"/>
      <c r="DK9" s="71">
        <v>0.30403928571428601</v>
      </c>
      <c r="DL9" s="71">
        <v>28.3063732592428</v>
      </c>
      <c r="DM9" s="71">
        <v>100</v>
      </c>
      <c r="DN9" s="71">
        <v>98.8888888888889</v>
      </c>
      <c r="DO9" s="71">
        <v>5.7909333333333297</v>
      </c>
      <c r="DP9" s="71">
        <v>0.94733333333333303</v>
      </c>
      <c r="DQ9" s="71">
        <v>0</v>
      </c>
      <c r="DR9" s="75"/>
      <c r="DS9" s="71">
        <v>62.374892857142903</v>
      </c>
      <c r="DT9" s="75"/>
      <c r="DU9" s="71">
        <v>92.055538888888904</v>
      </c>
      <c r="DV9" s="71">
        <v>99.994737499999999</v>
      </c>
      <c r="DW9" s="71">
        <v>0</v>
      </c>
      <c r="DX9" s="71">
        <v>0.66136666666666699</v>
      </c>
      <c r="DY9" s="71">
        <v>4.49</v>
      </c>
      <c r="DZ9" s="71">
        <v>1.5813214285714301</v>
      </c>
      <c r="EA9" s="71">
        <v>96.1111111111111</v>
      </c>
      <c r="EB9" s="71">
        <v>98.425925925925895</v>
      </c>
      <c r="EC9" s="71">
        <v>1.78862422839506</v>
      </c>
      <c r="ED9" s="71">
        <v>3.1577545502645501</v>
      </c>
      <c r="EE9" s="71">
        <v>97.278912159864007</v>
      </c>
      <c r="EF9" s="71">
        <v>3.3765800000000001</v>
      </c>
      <c r="EG9" s="71">
        <v>100</v>
      </c>
      <c r="EH9" s="71">
        <v>0.677060017636684</v>
      </c>
      <c r="EI9" s="71">
        <v>5.9331738840788804</v>
      </c>
      <c r="EJ9" s="71">
        <v>100</v>
      </c>
      <c r="EK9" s="71">
        <v>97.633102083333299</v>
      </c>
      <c r="EL9" s="71">
        <v>60</v>
      </c>
      <c r="EM9" s="71">
        <v>99.706585714285694</v>
      </c>
      <c r="EN9" s="71">
        <v>0.19372500000000001</v>
      </c>
      <c r="EO9" s="71">
        <v>100</v>
      </c>
      <c r="EP9" s="75"/>
      <c r="EQ9" s="71">
        <v>94.4444444444445</v>
      </c>
      <c r="ER9" s="71">
        <v>2.885275</v>
      </c>
      <c r="ES9" s="71">
        <v>3.3424477777777799</v>
      </c>
      <c r="ET9" s="71">
        <v>7.6700819444444397</v>
      </c>
      <c r="EU9" s="71">
        <v>0.444313333333333</v>
      </c>
      <c r="EV9" s="71">
        <v>2.90707369047619</v>
      </c>
      <c r="EW9" s="71">
        <v>2.85964888888889</v>
      </c>
      <c r="EX9" s="71">
        <v>91.446208730158702</v>
      </c>
      <c r="EY9" s="71">
        <v>3.32834236394558</v>
      </c>
      <c r="EZ9" s="71">
        <v>98.992272896825398</v>
      </c>
      <c r="FA9" s="75"/>
      <c r="FB9" s="71">
        <v>6.9434733333333298</v>
      </c>
      <c r="FC9" s="71">
        <v>9.5874880555555499</v>
      </c>
      <c r="FD9" s="71">
        <v>1.95956</v>
      </c>
      <c r="FE9" s="71">
        <v>100</v>
      </c>
      <c r="FF9" s="71">
        <v>99.747474999999994</v>
      </c>
      <c r="FG9" s="71">
        <v>100</v>
      </c>
      <c r="FH9" s="71">
        <v>0.80898333333333305</v>
      </c>
      <c r="FI9" s="71">
        <v>2.2030722222222199</v>
      </c>
      <c r="FJ9" s="71">
        <v>100</v>
      </c>
      <c r="FK9" s="71">
        <v>90</v>
      </c>
      <c r="FL9" s="71">
        <v>0.50978888888888896</v>
      </c>
      <c r="FM9" s="75"/>
      <c r="FN9" s="71">
        <v>4.6514369047619004</v>
      </c>
      <c r="FO9" s="71">
        <v>1.4387809523809501</v>
      </c>
      <c r="FP9" s="71">
        <v>99.826035714285695</v>
      </c>
      <c r="FQ9" s="75"/>
      <c r="FR9" s="71">
        <v>37.513106018518499</v>
      </c>
      <c r="FS9" s="71">
        <v>0.06</v>
      </c>
      <c r="FT9" s="71">
        <v>86.77</v>
      </c>
      <c r="FU9" s="71">
        <v>66.05</v>
      </c>
      <c r="FV9" s="71">
        <v>0.57999999999999996</v>
      </c>
      <c r="FW9" s="71">
        <v>97.4</v>
      </c>
      <c r="FX9" s="71">
        <v>82.91</v>
      </c>
      <c r="FY9" s="71">
        <v>88.4</v>
      </c>
      <c r="FZ9" s="71">
        <v>0.89</v>
      </c>
      <c r="GA9" s="71">
        <v>98.88</v>
      </c>
      <c r="GB9" s="71">
        <v>97.4</v>
      </c>
      <c r="GC9" s="71">
        <v>24.91</v>
      </c>
      <c r="GD9" s="71">
        <v>98.83</v>
      </c>
      <c r="GE9" s="71">
        <v>7.0000000000000007E-2</v>
      </c>
      <c r="GF9" s="71">
        <v>88.55</v>
      </c>
      <c r="GG9" s="71">
        <v>0.26</v>
      </c>
      <c r="GH9" s="71">
        <v>84.58</v>
      </c>
      <c r="GI9" s="71">
        <v>98.2</v>
      </c>
      <c r="GJ9" s="71">
        <v>89.87</v>
      </c>
      <c r="GK9" s="71">
        <v>0.58174265982570095</v>
      </c>
      <c r="GL9" s="71">
        <v>77.349999999999994</v>
      </c>
      <c r="GM9" s="71">
        <v>0.74</v>
      </c>
      <c r="GN9" s="71">
        <v>4.0999999999999996</v>
      </c>
      <c r="GO9" s="71">
        <v>0.22</v>
      </c>
      <c r="GP9" s="71">
        <v>80.78</v>
      </c>
      <c r="GQ9" s="71">
        <v>80.209999999999994</v>
      </c>
      <c r="GR9" s="71">
        <v>68.09</v>
      </c>
      <c r="GS9" s="71">
        <v>99.49</v>
      </c>
      <c r="GT9" s="71">
        <v>99</v>
      </c>
      <c r="GU9" s="71">
        <v>98.21</v>
      </c>
      <c r="GV9" s="71">
        <v>0.78</v>
      </c>
      <c r="GW9" s="71">
        <v>99.35</v>
      </c>
      <c r="GX9" s="71">
        <v>98.26</v>
      </c>
      <c r="GY9" s="71">
        <v>83.81</v>
      </c>
      <c r="GZ9" s="71">
        <v>85.17</v>
      </c>
      <c r="HA9" s="71">
        <v>0.12</v>
      </c>
      <c r="HB9" s="71">
        <v>15.19</v>
      </c>
      <c r="HC9" s="71">
        <v>0.56000000000000005</v>
      </c>
      <c r="HD9" s="71">
        <v>80.72</v>
      </c>
      <c r="HE9" s="71">
        <v>0.99817774774774704</v>
      </c>
      <c r="HF9" s="71">
        <v>0.20509166666666701</v>
      </c>
      <c r="HG9" s="75"/>
      <c r="HH9" s="71">
        <v>99.604244415204604</v>
      </c>
      <c r="HI9" s="71">
        <v>98.783866666666697</v>
      </c>
      <c r="HJ9" s="75"/>
      <c r="HK9" s="71">
        <v>13.434480000000001</v>
      </c>
      <c r="HL9" s="75"/>
      <c r="HM9" s="71">
        <v>98.676679865319898</v>
      </c>
      <c r="HN9" s="71">
        <v>0</v>
      </c>
      <c r="HO9" s="71">
        <v>100</v>
      </c>
      <c r="HP9" s="71">
        <v>0</v>
      </c>
      <c r="HQ9" s="71">
        <v>0.18518333333333301</v>
      </c>
      <c r="HR9" s="71">
        <v>0</v>
      </c>
      <c r="HS9" s="71">
        <v>95.874880555555507</v>
      </c>
      <c r="HT9" s="71">
        <v>0.89831666666666699</v>
      </c>
      <c r="HU9" s="71">
        <v>0</v>
      </c>
      <c r="HV9" s="71">
        <v>45.974021364206003</v>
      </c>
      <c r="HW9" s="75"/>
      <c r="HX9" s="75"/>
      <c r="HY9" s="71">
        <v>0</v>
      </c>
      <c r="HZ9" s="71">
        <v>24.6531366666667</v>
      </c>
      <c r="IA9" s="71">
        <v>80.128897678571406</v>
      </c>
      <c r="IB9" s="71">
        <v>99.415516666666704</v>
      </c>
      <c r="IC9" s="71">
        <v>0</v>
      </c>
      <c r="ID9" s="71">
        <v>0.89831666666666699</v>
      </c>
      <c r="IE9" s="75"/>
      <c r="IF9" s="71">
        <v>100</v>
      </c>
      <c r="IG9" s="75"/>
      <c r="IH9" s="71">
        <v>64.392361587301593</v>
      </c>
      <c r="II9" s="71">
        <v>97.967090871117193</v>
      </c>
      <c r="IJ9" s="71">
        <v>91.475866666666704</v>
      </c>
      <c r="IK9" s="71">
        <v>1.48719333333333</v>
      </c>
      <c r="IL9" s="71">
        <v>0</v>
      </c>
      <c r="IM9" s="71">
        <v>74.879933333333298</v>
      </c>
      <c r="IN9" s="71">
        <v>24.926465666666701</v>
      </c>
      <c r="IO9" s="71">
        <v>1.5283396880131399</v>
      </c>
      <c r="IP9" s="71">
        <v>0</v>
      </c>
      <c r="IQ9" s="75"/>
      <c r="IR9" s="71">
        <v>7.3800272369078304</v>
      </c>
      <c r="IS9" s="71">
        <v>8.3593499999999992</v>
      </c>
      <c r="IT9" s="75"/>
      <c r="IU9" s="71">
        <v>40.986233333333303</v>
      </c>
      <c r="IV9" s="71">
        <v>0</v>
      </c>
      <c r="IW9" s="71">
        <v>89.543866532999203</v>
      </c>
      <c r="IX9" s="71">
        <v>99.985120555555596</v>
      </c>
      <c r="IY9" s="75"/>
      <c r="IZ9" s="71">
        <v>100</v>
      </c>
      <c r="JA9" s="71">
        <v>100</v>
      </c>
      <c r="JB9" s="71">
        <v>76.700819444444406</v>
      </c>
      <c r="JC9" s="71">
        <v>1.58900211640212</v>
      </c>
      <c r="JD9" s="71">
        <v>95.8333333333333</v>
      </c>
      <c r="JE9" s="71">
        <v>90</v>
      </c>
      <c r="JF9" s="71">
        <v>0.42685092592592599</v>
      </c>
      <c r="JG9" s="71">
        <v>0.64069791666666698</v>
      </c>
      <c r="JH9" s="71">
        <v>34.799999999999997</v>
      </c>
      <c r="JI9" s="71">
        <v>0.81706250000000002</v>
      </c>
      <c r="JJ9" s="71">
        <v>98.148148148148195</v>
      </c>
      <c r="JK9" s="71">
        <v>99.621212499999999</v>
      </c>
      <c r="JL9" s="71">
        <v>2.5821416666666699</v>
      </c>
      <c r="JM9" s="71">
        <v>97.119340740740697</v>
      </c>
      <c r="JN9" s="71">
        <v>99.942496296296298</v>
      </c>
      <c r="JO9" s="71">
        <v>0</v>
      </c>
      <c r="JP9" s="71">
        <v>91.6666666666667</v>
      </c>
      <c r="JQ9" s="71">
        <v>5.7140352380952404</v>
      </c>
      <c r="JR9" s="71">
        <v>74.933433333333298</v>
      </c>
      <c r="JS9" s="71">
        <v>94.4444444444444</v>
      </c>
      <c r="JT9" s="71">
        <v>7.1487236111111097</v>
      </c>
      <c r="JU9" s="71">
        <v>0</v>
      </c>
      <c r="JV9" s="71">
        <v>3.3118821428571401</v>
      </c>
      <c r="JW9" s="71">
        <v>2.5656249999999998</v>
      </c>
      <c r="JX9" s="71">
        <v>98.75</v>
      </c>
      <c r="JY9" s="71">
        <v>82.467687499999997</v>
      </c>
      <c r="JZ9" s="71">
        <v>0</v>
      </c>
      <c r="KA9" s="71">
        <v>100</v>
      </c>
      <c r="KB9" s="71">
        <v>0.65386726190476196</v>
      </c>
      <c r="KC9" s="71">
        <v>2.8767090519690499</v>
      </c>
      <c r="KD9" s="71">
        <v>0</v>
      </c>
      <c r="KE9" s="71">
        <v>99.633327399749405</v>
      </c>
      <c r="KF9" s="71">
        <v>3.78</v>
      </c>
      <c r="KG9" s="71">
        <v>24.91</v>
      </c>
      <c r="KH9" s="71">
        <v>1.69</v>
      </c>
      <c r="KI9" s="71">
        <v>3.50448337027915</v>
      </c>
      <c r="KJ9" s="71">
        <v>7.3800272369078304</v>
      </c>
      <c r="KK9" s="71">
        <v>95.737259962406</v>
      </c>
      <c r="KL9" s="71">
        <v>100</v>
      </c>
      <c r="KM9" s="71">
        <v>0.41</v>
      </c>
      <c r="KN9" s="71">
        <v>98.325571900656797</v>
      </c>
      <c r="KO9" s="71">
        <v>45.974021364206003</v>
      </c>
      <c r="KP9" s="71">
        <v>0.63153617376775295</v>
      </c>
      <c r="KQ9" s="71">
        <v>1.6930567157477001E-2</v>
      </c>
      <c r="KR9" s="71">
        <v>97.75</v>
      </c>
      <c r="KS9" s="71">
        <v>1.24</v>
      </c>
      <c r="KT9" s="71">
        <v>92.414965986394606</v>
      </c>
      <c r="KU9" s="71">
        <v>98.676679865319898</v>
      </c>
      <c r="KV9" s="71">
        <v>99.604244415204604</v>
      </c>
      <c r="KW9" s="71">
        <v>2.7676764379699201</v>
      </c>
      <c r="KX9" s="71">
        <v>91.473451223343005</v>
      </c>
      <c r="KY9" s="71">
        <v>0.42</v>
      </c>
      <c r="KZ9" s="71">
        <v>0</v>
      </c>
      <c r="LA9" s="71">
        <v>1.5283396880131399</v>
      </c>
      <c r="LB9" s="71">
        <v>2.6419558494208499</v>
      </c>
      <c r="LC9" s="71">
        <v>89.543866532999203</v>
      </c>
      <c r="LD9" s="71">
        <v>97.164866666666697</v>
      </c>
      <c r="LE9" s="71">
        <v>6.9038000000000004</v>
      </c>
      <c r="LF9" s="71">
        <v>88.472221111111097</v>
      </c>
      <c r="LG9" s="71">
        <v>88.472221111111097</v>
      </c>
      <c r="LH9" s="71">
        <v>5.8999999999999997E-2</v>
      </c>
      <c r="LI9" s="71">
        <v>0.99817774774774704</v>
      </c>
      <c r="LJ9" s="71">
        <v>90.7777777777778</v>
      </c>
      <c r="LK9" s="71">
        <v>0.45654666666666699</v>
      </c>
      <c r="LL9" s="71">
        <v>0.47326000000000001</v>
      </c>
      <c r="LM9" s="71">
        <v>99.722216666666696</v>
      </c>
      <c r="LN9" s="71">
        <v>2.6419558494208499</v>
      </c>
      <c r="LO9" s="71">
        <v>92.414965986394606</v>
      </c>
      <c r="LP9" s="71">
        <v>0.88021566666666695</v>
      </c>
      <c r="LQ9" s="71">
        <v>2.30473333333333</v>
      </c>
      <c r="LR9" s="71">
        <v>2.6549999999999998</v>
      </c>
      <c r="LS9" s="71">
        <v>99.086982047619003</v>
      </c>
      <c r="LT9" s="71">
        <v>3.3122966666666702</v>
      </c>
      <c r="LU9" s="71">
        <v>98.325571900656797</v>
      </c>
      <c r="LV9" s="71">
        <v>98.195444594594605</v>
      </c>
      <c r="LW9" s="71">
        <v>99.549706666666694</v>
      </c>
      <c r="LX9" s="71">
        <v>2.8767090519690499</v>
      </c>
      <c r="LY9" s="71">
        <v>6.4860679131614001</v>
      </c>
      <c r="LZ9" s="71">
        <v>78.099999999999994</v>
      </c>
      <c r="MA9" s="71">
        <v>24.926465666666701</v>
      </c>
      <c r="MB9" s="71">
        <v>0.54120124999999997</v>
      </c>
      <c r="MC9" s="71">
        <v>6.4860679131614001</v>
      </c>
      <c r="MD9" s="71">
        <v>3.50448337027915</v>
      </c>
      <c r="ME9" s="71">
        <v>1.9057335873015899</v>
      </c>
      <c r="MF9" s="71">
        <v>81.09</v>
      </c>
      <c r="MG9" s="71">
        <v>0</v>
      </c>
      <c r="MH9" s="71">
        <v>98.195444594594605</v>
      </c>
      <c r="MI9" s="71">
        <v>24.6531366666667</v>
      </c>
      <c r="MJ9" s="71">
        <v>80.128897678571406</v>
      </c>
      <c r="MK9" s="71">
        <v>7.0000000000000007E-2</v>
      </c>
      <c r="ML9" s="71">
        <v>1.3341666666666701</v>
      </c>
      <c r="MM9" s="71">
        <v>97.967090871117193</v>
      </c>
      <c r="MN9" s="71">
        <v>99</v>
      </c>
      <c r="MO9" s="75"/>
      <c r="MP9" s="71">
        <v>99.754049768516495</v>
      </c>
      <c r="MQ9" s="71">
        <v>1.4900798610508399</v>
      </c>
      <c r="MR9" s="71">
        <v>1.3298518347030499</v>
      </c>
      <c r="MS9" s="71">
        <v>0.5</v>
      </c>
      <c r="MT9" s="75"/>
      <c r="MU9" s="71">
        <v>59</v>
      </c>
      <c r="MV9" s="71">
        <v>1.996</v>
      </c>
      <c r="MW9" s="71">
        <v>0</v>
      </c>
      <c r="MX9" s="71">
        <v>99.57</v>
      </c>
      <c r="MY9" s="71">
        <v>5.0438000000000001</v>
      </c>
      <c r="MZ9" s="71">
        <v>98.608699999999999</v>
      </c>
      <c r="NA9" s="71">
        <v>54</v>
      </c>
      <c r="NB9" s="71">
        <v>99.22</v>
      </c>
      <c r="NC9" s="71">
        <v>2.97752808988764</v>
      </c>
      <c r="ND9" s="71">
        <v>98.12</v>
      </c>
      <c r="NE9" s="71">
        <v>98</v>
      </c>
      <c r="NF9" s="71">
        <v>99.88</v>
      </c>
      <c r="NG9" s="71">
        <v>98.765299999999996</v>
      </c>
      <c r="NH9" s="71">
        <v>99.86</v>
      </c>
      <c r="NI9" s="71">
        <v>55</v>
      </c>
      <c r="NJ9" s="71">
        <v>56.651544319642603</v>
      </c>
      <c r="NK9" s="71">
        <v>43</v>
      </c>
      <c r="NL9" s="71">
        <v>98</v>
      </c>
      <c r="NM9" s="71">
        <v>0.02</v>
      </c>
      <c r="NN9" s="71">
        <v>84.377077402969306</v>
      </c>
      <c r="NO9" s="71">
        <v>0</v>
      </c>
      <c r="NP9" s="71">
        <v>99.645600000000002</v>
      </c>
      <c r="NQ9" s="71">
        <v>0.08</v>
      </c>
      <c r="NR9" s="71">
        <v>98.963300000000004</v>
      </c>
      <c r="NS9" s="71">
        <v>0.62156565840025901</v>
      </c>
      <c r="NT9" s="71">
        <v>0.15</v>
      </c>
      <c r="NU9" s="71">
        <v>21.3261235147516</v>
      </c>
      <c r="NV9" s="71">
        <v>5.3726079894179897</v>
      </c>
      <c r="NW9" s="75"/>
      <c r="NX9" s="71">
        <v>82.013668029100501</v>
      </c>
      <c r="NY9" s="71">
        <v>99.724651975308603</v>
      </c>
      <c r="NZ9" s="71">
        <v>0</v>
      </c>
      <c r="OA9" s="71">
        <v>0.90602857142857096</v>
      </c>
      <c r="OB9" s="71">
        <v>0.550179166666667</v>
      </c>
      <c r="OC9" s="71">
        <v>0</v>
      </c>
      <c r="OD9" s="75"/>
      <c r="OE9" s="71">
        <v>99.582358333333303</v>
      </c>
      <c r="OF9" s="71">
        <v>3.2436056122449002</v>
      </c>
      <c r="OG9" s="71">
        <v>49.291874537037003</v>
      </c>
      <c r="OH9" s="71">
        <v>80.849111957671894</v>
      </c>
      <c r="OI9" s="71">
        <v>0</v>
      </c>
      <c r="OJ9" s="71">
        <v>1390</v>
      </c>
      <c r="OK9" s="71">
        <v>1420</v>
      </c>
      <c r="OL9" s="71">
        <v>99.9</v>
      </c>
      <c r="OM9" s="71">
        <v>41.156840934371502</v>
      </c>
      <c r="ON9" s="71">
        <v>97.468642225981299</v>
      </c>
      <c r="OO9" s="71">
        <v>99.983545405801195</v>
      </c>
      <c r="OP9" s="71">
        <v>85.180620432551905</v>
      </c>
      <c r="OQ9" s="71">
        <v>63.920305363953503</v>
      </c>
      <c r="OR9" s="71">
        <v>72.817911659505299</v>
      </c>
      <c r="OS9" s="71">
        <v>3.1267978865450101</v>
      </c>
      <c r="OT9" s="71">
        <v>75.6108992436873</v>
      </c>
      <c r="OU9" s="71">
        <v>2.64996635565468</v>
      </c>
      <c r="OV9" s="71">
        <v>-7.1181560368622199</v>
      </c>
      <c r="OW9" s="71">
        <v>63.920305363953503</v>
      </c>
      <c r="OX9" s="71">
        <v>3.4967102357715598</v>
      </c>
      <c r="OY9" s="71">
        <v>2.56011892962663</v>
      </c>
      <c r="OZ9" s="71">
        <v>87.210159464015405</v>
      </c>
      <c r="PA9" s="71">
        <v>2.17313482476436</v>
      </c>
      <c r="PB9" s="71">
        <v>-5.8615027794053303</v>
      </c>
      <c r="PC9" s="71">
        <v>81.410529353851302</v>
      </c>
      <c r="PD9" s="71">
        <v>1.62352762348169</v>
      </c>
      <c r="PE9" s="71">
        <v>98.350228582786698</v>
      </c>
      <c r="PF9" s="71">
        <v>8.3857442348008404E-2</v>
      </c>
      <c r="PG9" s="71">
        <v>95.330382206866801</v>
      </c>
      <c r="PH9" s="71">
        <v>99.557331030015106</v>
      </c>
      <c r="PI9" s="71">
        <v>0</v>
      </c>
      <c r="PJ9" s="71">
        <v>100</v>
      </c>
      <c r="PK9" s="71">
        <v>100</v>
      </c>
      <c r="PL9" s="71">
        <v>1.4002266108133099</v>
      </c>
      <c r="PM9" s="72">
        <v>5.0744320927982756E-2</v>
      </c>
      <c r="PN9" s="72">
        <v>0.14826969550507488</v>
      </c>
      <c r="PO9" s="73"/>
      <c r="PP9" s="73"/>
      <c r="PQ9" s="74">
        <v>63.920305363953474</v>
      </c>
      <c r="PR9" s="74">
        <v>85.180620432551933</v>
      </c>
      <c r="PS9" s="74">
        <v>72.817911659505313</v>
      </c>
      <c r="PT9" s="74">
        <v>-5.8615027794053276</v>
      </c>
      <c r="PU9" s="74">
        <v>1.9502304921052911</v>
      </c>
      <c r="PV9" s="74">
        <v>3.0144633513841654</v>
      </c>
      <c r="PW9" s="74">
        <v>-7.1181560368622172</v>
      </c>
      <c r="PX9" s="74">
        <v>-0.8275582968375943</v>
      </c>
      <c r="PY9" s="74">
        <v>-4.6375123880923468</v>
      </c>
    </row>
    <row r="10" spans="1:441" ht="17.25">
      <c r="A10" s="70" t="s">
        <v>18</v>
      </c>
      <c r="B10" s="24">
        <v>100</v>
      </c>
      <c r="C10" s="71">
        <v>0</v>
      </c>
      <c r="D10" s="71">
        <v>9.8586309523809507E-2</v>
      </c>
      <c r="E10" s="71">
        <v>46.957589285714299</v>
      </c>
      <c r="F10" s="71">
        <v>100</v>
      </c>
      <c r="G10" s="71">
        <v>99.99</v>
      </c>
      <c r="H10" s="71">
        <v>99.959705946545995</v>
      </c>
      <c r="I10" s="71">
        <v>1.96</v>
      </c>
      <c r="J10" s="71">
        <v>99.19</v>
      </c>
      <c r="K10" s="71">
        <v>49.84</v>
      </c>
      <c r="L10" s="71">
        <v>1.65</v>
      </c>
      <c r="M10" s="71">
        <v>4.78</v>
      </c>
      <c r="N10" s="71">
        <v>100</v>
      </c>
      <c r="O10" s="71">
        <v>100</v>
      </c>
      <c r="P10" s="71">
        <v>1.57</v>
      </c>
      <c r="Q10" s="71">
        <v>4.6100000000000003</v>
      </c>
      <c r="R10" s="71">
        <v>100</v>
      </c>
      <c r="S10" s="71">
        <v>0.63</v>
      </c>
      <c r="T10" s="71">
        <v>0</v>
      </c>
      <c r="U10" s="71">
        <v>32.86</v>
      </c>
      <c r="V10" s="71">
        <v>4.41</v>
      </c>
      <c r="W10" s="71">
        <v>3.62</v>
      </c>
      <c r="X10" s="71">
        <v>3.7</v>
      </c>
      <c r="Y10" s="71">
        <v>100</v>
      </c>
      <c r="Z10" s="71">
        <v>2.5</v>
      </c>
      <c r="AA10" s="71">
        <v>100</v>
      </c>
      <c r="AB10" s="71">
        <v>1.0900000000000001</v>
      </c>
      <c r="AC10" s="71">
        <v>1.91</v>
      </c>
      <c r="AD10" s="71">
        <v>2.4900000000000002</v>
      </c>
      <c r="AE10" s="71">
        <v>100</v>
      </c>
      <c r="AF10" s="71">
        <v>4.28</v>
      </c>
      <c r="AG10" s="71">
        <v>15.63</v>
      </c>
      <c r="AH10" s="71">
        <v>99.73</v>
      </c>
      <c r="AI10" s="71">
        <v>0</v>
      </c>
      <c r="AJ10" s="71">
        <v>91.6709883351472</v>
      </c>
      <c r="AK10" s="71">
        <v>97.26</v>
      </c>
      <c r="AL10" s="71">
        <v>0</v>
      </c>
      <c r="AM10" s="71">
        <v>2.29</v>
      </c>
      <c r="AN10" s="71">
        <v>100</v>
      </c>
      <c r="AO10" s="71">
        <v>99.72</v>
      </c>
      <c r="AP10" s="71">
        <v>100</v>
      </c>
      <c r="AQ10" s="71">
        <v>100</v>
      </c>
      <c r="AR10" s="71">
        <v>2.0299999999999998</v>
      </c>
      <c r="AS10" s="71">
        <v>14.62</v>
      </c>
      <c r="AT10" s="71">
        <v>0.98</v>
      </c>
      <c r="AU10" s="71">
        <v>100</v>
      </c>
      <c r="AV10" s="71">
        <v>94.29</v>
      </c>
      <c r="AW10" s="71">
        <v>100</v>
      </c>
      <c r="AX10" s="71">
        <v>98.47</v>
      </c>
      <c r="AY10" s="71">
        <v>4.2300000000000004</v>
      </c>
      <c r="AZ10" s="71">
        <v>0.37</v>
      </c>
      <c r="BA10" s="71">
        <v>100</v>
      </c>
      <c r="BB10" s="71">
        <v>98.019812362071093</v>
      </c>
      <c r="BC10" s="71">
        <v>49.11</v>
      </c>
      <c r="BD10" s="71">
        <v>99.51</v>
      </c>
      <c r="BE10" s="71">
        <v>0</v>
      </c>
      <c r="BF10" s="71">
        <v>0.8</v>
      </c>
      <c r="BG10" s="71">
        <v>0.82</v>
      </c>
      <c r="BH10" s="71">
        <v>2.89</v>
      </c>
      <c r="BI10" s="71">
        <v>99.72</v>
      </c>
      <c r="BJ10" s="71">
        <v>5.78</v>
      </c>
      <c r="BK10" s="71">
        <v>1.53</v>
      </c>
      <c r="BL10" s="71">
        <v>63.64</v>
      </c>
      <c r="BM10" s="71">
        <v>0.72</v>
      </c>
      <c r="BN10" s="71">
        <v>2.44</v>
      </c>
      <c r="BO10" s="71">
        <v>6.45</v>
      </c>
      <c r="BP10" s="71">
        <v>16.8</v>
      </c>
      <c r="BQ10" s="71">
        <v>98.19</v>
      </c>
      <c r="BR10" s="71">
        <v>0</v>
      </c>
      <c r="BS10" s="71">
        <v>100</v>
      </c>
      <c r="BT10" s="71">
        <v>2.31</v>
      </c>
      <c r="BU10" s="71">
        <v>0.78</v>
      </c>
      <c r="BV10" s="71">
        <v>69.276704580387303</v>
      </c>
      <c r="BW10" s="71">
        <v>138.31384615384599</v>
      </c>
      <c r="BX10" s="71">
        <v>98.56</v>
      </c>
      <c r="BY10" s="71">
        <v>1.6383785942492</v>
      </c>
      <c r="BZ10" s="71">
        <v>99.107142857142904</v>
      </c>
      <c r="CA10" s="71">
        <v>100</v>
      </c>
      <c r="CB10" s="71">
        <v>48.03</v>
      </c>
      <c r="CC10" s="71">
        <v>0.19</v>
      </c>
      <c r="CD10" s="71">
        <v>97.06</v>
      </c>
      <c r="CE10" s="71">
        <v>100</v>
      </c>
      <c r="CF10" s="71">
        <v>2.72333027618651E-2</v>
      </c>
      <c r="CG10" s="71">
        <v>0</v>
      </c>
      <c r="CH10" s="71">
        <v>0.52988867022772002</v>
      </c>
      <c r="CI10" s="71">
        <v>0</v>
      </c>
      <c r="CJ10" s="71">
        <v>100</v>
      </c>
      <c r="CK10" s="71">
        <v>0.78260700389105098</v>
      </c>
      <c r="CL10" s="71">
        <v>0.68922411778452497</v>
      </c>
      <c r="CM10" s="71">
        <v>99.899193548387103</v>
      </c>
      <c r="CN10" s="71">
        <v>4.2801556420233497</v>
      </c>
      <c r="CO10" s="71">
        <v>19.666926176955499</v>
      </c>
      <c r="CP10" s="71">
        <v>1.3738779996336301E-4</v>
      </c>
      <c r="CQ10" s="71">
        <v>0</v>
      </c>
      <c r="CR10" s="71">
        <v>0.66834409687184804</v>
      </c>
      <c r="CS10" s="71">
        <v>1.8</v>
      </c>
      <c r="CT10" s="71">
        <v>9.19793966151582E-3</v>
      </c>
      <c r="CU10" s="71">
        <v>0.31</v>
      </c>
      <c r="CV10" s="71">
        <v>19</v>
      </c>
      <c r="CW10" s="71">
        <v>0.37</v>
      </c>
      <c r="CX10" s="71">
        <v>4.5999999999999996</v>
      </c>
      <c r="CY10" s="71">
        <v>99.69</v>
      </c>
      <c r="CZ10" s="71">
        <v>100</v>
      </c>
      <c r="DA10" s="71">
        <v>2.23</v>
      </c>
      <c r="DB10" s="71">
        <v>100</v>
      </c>
      <c r="DC10" s="71">
        <v>0.54</v>
      </c>
      <c r="DD10" s="71">
        <v>5.2</v>
      </c>
      <c r="DE10" s="71">
        <v>100</v>
      </c>
      <c r="DF10" s="71">
        <v>2.31</v>
      </c>
      <c r="DG10" s="71">
        <v>100</v>
      </c>
      <c r="DH10" s="71">
        <v>100</v>
      </c>
      <c r="DI10" s="71">
        <v>93.62</v>
      </c>
      <c r="DJ10" s="71">
        <v>25.09</v>
      </c>
      <c r="DK10" s="71">
        <v>2.16</v>
      </c>
      <c r="DL10" s="71">
        <v>46.089660352748702</v>
      </c>
      <c r="DM10" s="71">
        <v>99.32</v>
      </c>
      <c r="DN10" s="71">
        <v>98.75</v>
      </c>
      <c r="DO10" s="71">
        <v>3.96</v>
      </c>
      <c r="DP10" s="71">
        <v>0.64</v>
      </c>
      <c r="DQ10" s="71">
        <v>0</v>
      </c>
      <c r="DR10" s="71">
        <v>0</v>
      </c>
      <c r="DS10" s="71">
        <v>41.44</v>
      </c>
      <c r="DT10" s="71">
        <v>30.86</v>
      </c>
      <c r="DU10" s="71">
        <v>98.65</v>
      </c>
      <c r="DV10" s="71">
        <v>99.13</v>
      </c>
      <c r="DW10" s="71">
        <v>0</v>
      </c>
      <c r="DX10" s="71">
        <v>0.84</v>
      </c>
      <c r="DY10" s="71">
        <v>2.16</v>
      </c>
      <c r="DZ10" s="71">
        <v>1.51</v>
      </c>
      <c r="EA10" s="71">
        <v>100</v>
      </c>
      <c r="EB10" s="71">
        <v>73.430000000000007</v>
      </c>
      <c r="EC10" s="71">
        <v>1.47</v>
      </c>
      <c r="ED10" s="71">
        <v>5.65</v>
      </c>
      <c r="EE10" s="71">
        <v>99.83</v>
      </c>
      <c r="EF10" s="71">
        <v>2.98</v>
      </c>
      <c r="EG10" s="71">
        <v>96.61</v>
      </c>
      <c r="EH10" s="71">
        <v>0.94</v>
      </c>
      <c r="EI10" s="71">
        <v>5.51</v>
      </c>
      <c r="EJ10" s="71">
        <v>100</v>
      </c>
      <c r="EK10" s="71">
        <v>98.89</v>
      </c>
      <c r="EL10" s="71">
        <v>93.48</v>
      </c>
      <c r="EM10" s="71">
        <v>97.9</v>
      </c>
      <c r="EN10" s="71">
        <v>5.1100000000000003</v>
      </c>
      <c r="EO10" s="71">
        <v>99.45</v>
      </c>
      <c r="EP10" s="71">
        <v>2.39</v>
      </c>
      <c r="EQ10" s="71">
        <v>100</v>
      </c>
      <c r="ER10" s="71">
        <v>0.48</v>
      </c>
      <c r="ES10" s="71">
        <v>2.13</v>
      </c>
      <c r="ET10" s="71">
        <v>4.9000000000000004</v>
      </c>
      <c r="EU10" s="71">
        <v>1.68</v>
      </c>
      <c r="EV10" s="71">
        <v>2.2599999999999998</v>
      </c>
      <c r="EW10" s="71">
        <v>100</v>
      </c>
      <c r="EX10" s="71">
        <v>100</v>
      </c>
      <c r="EY10" s="71">
        <v>2.15</v>
      </c>
      <c r="EZ10" s="71">
        <v>99.81</v>
      </c>
      <c r="FA10" s="71">
        <v>2.4300000000000002</v>
      </c>
      <c r="FB10" s="71">
        <v>100</v>
      </c>
      <c r="FC10" s="71">
        <v>4.22</v>
      </c>
      <c r="FD10" s="71">
        <v>1.45</v>
      </c>
      <c r="FE10" s="71">
        <v>93.66</v>
      </c>
      <c r="FF10" s="71">
        <v>99.11</v>
      </c>
      <c r="FG10" s="71">
        <v>100</v>
      </c>
      <c r="FH10" s="71">
        <v>0.77</v>
      </c>
      <c r="FI10" s="71">
        <v>0.5</v>
      </c>
      <c r="FJ10" s="71">
        <v>99.82</v>
      </c>
      <c r="FK10" s="71">
        <v>90</v>
      </c>
      <c r="FL10" s="71">
        <v>1.52</v>
      </c>
      <c r="FM10" s="71">
        <v>13.1</v>
      </c>
      <c r="FN10" s="71">
        <v>6.24</v>
      </c>
      <c r="FO10" s="71">
        <v>1.67</v>
      </c>
      <c r="FP10" s="71">
        <v>99.84</v>
      </c>
      <c r="FQ10" s="71">
        <v>14.72</v>
      </c>
      <c r="FR10" s="71">
        <v>44.07</v>
      </c>
      <c r="FS10" s="71">
        <v>0.3</v>
      </c>
      <c r="FT10" s="71">
        <v>86.32</v>
      </c>
      <c r="FU10" s="71">
        <v>76.17</v>
      </c>
      <c r="FV10" s="71">
        <v>2.23</v>
      </c>
      <c r="FW10" s="71">
        <v>96.17</v>
      </c>
      <c r="FX10" s="71">
        <v>90.27</v>
      </c>
      <c r="FY10" s="71">
        <v>94.07</v>
      </c>
      <c r="FZ10" s="71">
        <v>4.38</v>
      </c>
      <c r="GA10" s="71">
        <v>98.83</v>
      </c>
      <c r="GB10" s="71">
        <v>94.59</v>
      </c>
      <c r="GC10" s="71">
        <v>24.25</v>
      </c>
      <c r="GD10" s="71">
        <v>98.25</v>
      </c>
      <c r="GE10" s="71">
        <v>0.08</v>
      </c>
      <c r="GF10" s="71">
        <v>86.82</v>
      </c>
      <c r="GG10" s="71">
        <v>0.98</v>
      </c>
      <c r="GH10" s="71">
        <v>86.81</v>
      </c>
      <c r="GI10" s="71">
        <v>97.51</v>
      </c>
      <c r="GJ10" s="71">
        <v>90.88</v>
      </c>
      <c r="GK10" s="71">
        <v>0.52827496243338001</v>
      </c>
      <c r="GL10" s="71">
        <v>76.7</v>
      </c>
      <c r="GM10" s="71">
        <v>2.93</v>
      </c>
      <c r="GN10" s="71">
        <v>8.01</v>
      </c>
      <c r="GO10" s="71">
        <v>0.47</v>
      </c>
      <c r="GP10" s="71">
        <v>80.66</v>
      </c>
      <c r="GQ10" s="71">
        <v>75.98</v>
      </c>
      <c r="GR10" s="71">
        <v>82.34</v>
      </c>
      <c r="GS10" s="71">
        <v>98.71</v>
      </c>
      <c r="GT10" s="71">
        <v>98.62</v>
      </c>
      <c r="GU10" s="71">
        <v>97.51</v>
      </c>
      <c r="GV10" s="71">
        <v>2.08</v>
      </c>
      <c r="GW10" s="71">
        <v>99.4</v>
      </c>
      <c r="GX10" s="71">
        <v>97</v>
      </c>
      <c r="GY10" s="71">
        <v>83.47</v>
      </c>
      <c r="GZ10" s="71">
        <v>88.08</v>
      </c>
      <c r="HA10" s="71">
        <v>0.46</v>
      </c>
      <c r="HB10" s="71">
        <v>12.68</v>
      </c>
      <c r="HC10" s="71">
        <v>1.54</v>
      </c>
      <c r="HD10" s="71">
        <v>78.56</v>
      </c>
      <c r="HE10" s="71">
        <v>2.3576074218750001</v>
      </c>
      <c r="HF10" s="71">
        <v>6.32</v>
      </c>
      <c r="HG10" s="71">
        <v>92.19</v>
      </c>
      <c r="HH10" s="71">
        <v>98.78</v>
      </c>
      <c r="HI10" s="71">
        <v>99.4</v>
      </c>
      <c r="HJ10" s="71">
        <v>100</v>
      </c>
      <c r="HK10" s="71">
        <v>5.1100000000000003</v>
      </c>
      <c r="HL10" s="71">
        <v>11.53</v>
      </c>
      <c r="HM10" s="71">
        <v>96.61</v>
      </c>
      <c r="HN10" s="71">
        <v>0</v>
      </c>
      <c r="HO10" s="71">
        <v>100</v>
      </c>
      <c r="HP10" s="71">
        <v>0</v>
      </c>
      <c r="HQ10" s="71">
        <v>2.1499999999999998E-2</v>
      </c>
      <c r="HR10" s="71">
        <v>0</v>
      </c>
      <c r="HS10" s="71">
        <v>99.81</v>
      </c>
      <c r="HT10" s="71">
        <v>1.4684765625</v>
      </c>
      <c r="HU10" s="71">
        <v>0</v>
      </c>
      <c r="HV10" s="71">
        <v>40.450000000000003</v>
      </c>
      <c r="HW10" s="71">
        <v>96.4</v>
      </c>
      <c r="HX10" s="71">
        <v>100</v>
      </c>
      <c r="HY10" s="71">
        <v>0</v>
      </c>
      <c r="HZ10" s="71">
        <v>19.27248046875</v>
      </c>
      <c r="IA10" s="71">
        <v>97.361799000000005</v>
      </c>
      <c r="IB10" s="71">
        <v>99.36</v>
      </c>
      <c r="IC10" s="71">
        <v>0</v>
      </c>
      <c r="ID10" s="71">
        <v>2.6279296875</v>
      </c>
      <c r="IE10" s="71">
        <v>9.07</v>
      </c>
      <c r="IF10" s="71">
        <v>100</v>
      </c>
      <c r="IG10" s="71">
        <v>31.59</v>
      </c>
      <c r="IH10" s="71">
        <v>41.86</v>
      </c>
      <c r="II10" s="71">
        <v>98.19</v>
      </c>
      <c r="IJ10" s="71">
        <v>98.94</v>
      </c>
      <c r="IK10" s="71">
        <v>3.77</v>
      </c>
      <c r="IL10" s="71">
        <v>0</v>
      </c>
      <c r="IM10" s="71">
        <v>99.49</v>
      </c>
      <c r="IN10" s="71">
        <v>17.4798046875</v>
      </c>
      <c r="IO10" s="71">
        <v>7.5460351562500003</v>
      </c>
      <c r="IP10" s="71">
        <v>0</v>
      </c>
      <c r="IQ10" s="71">
        <v>96.21</v>
      </c>
      <c r="IR10" s="71">
        <v>6.26</v>
      </c>
      <c r="IS10" s="71">
        <v>6.5141113281249998</v>
      </c>
      <c r="IT10" s="71">
        <v>0</v>
      </c>
      <c r="IU10" s="71">
        <v>47.340439453125001</v>
      </c>
      <c r="IV10" s="71">
        <v>0</v>
      </c>
      <c r="IW10" s="71">
        <v>97.361799000000005</v>
      </c>
      <c r="IX10" s="71">
        <v>99.44</v>
      </c>
      <c r="IY10" s="71">
        <v>98.01</v>
      </c>
      <c r="IZ10" s="71">
        <v>100</v>
      </c>
      <c r="JA10" s="71">
        <v>99.44</v>
      </c>
      <c r="JB10" s="71">
        <v>99.57</v>
      </c>
      <c r="JC10" s="71">
        <v>1.54</v>
      </c>
      <c r="JD10" s="71">
        <v>94.25</v>
      </c>
      <c r="JE10" s="71">
        <v>100</v>
      </c>
      <c r="JF10" s="71">
        <v>0.59</v>
      </c>
      <c r="JG10" s="71">
        <v>0.69</v>
      </c>
      <c r="JH10" s="71">
        <v>32.700000000000003</v>
      </c>
      <c r="JI10" s="71">
        <v>0.59</v>
      </c>
      <c r="JJ10" s="71">
        <v>100</v>
      </c>
      <c r="JK10" s="71">
        <v>100</v>
      </c>
      <c r="JL10" s="71">
        <v>5.55</v>
      </c>
      <c r="JM10" s="71">
        <v>98.29</v>
      </c>
      <c r="JN10" s="71">
        <v>99.77</v>
      </c>
      <c r="JO10" s="71">
        <v>0</v>
      </c>
      <c r="JP10" s="71">
        <v>100</v>
      </c>
      <c r="JQ10" s="71">
        <v>4.71</v>
      </c>
      <c r="JR10" s="71">
        <v>97.62</v>
      </c>
      <c r="JS10" s="71">
        <v>100</v>
      </c>
      <c r="JT10" s="71">
        <v>4.3099999999999996</v>
      </c>
      <c r="JU10" s="71">
        <v>0</v>
      </c>
      <c r="JV10" s="71">
        <v>3.18</v>
      </c>
      <c r="JW10" s="71">
        <v>2.09</v>
      </c>
      <c r="JX10" s="71">
        <v>99.15</v>
      </c>
      <c r="JY10" s="71">
        <v>85.73</v>
      </c>
      <c r="JZ10" s="71">
        <v>0</v>
      </c>
      <c r="KA10" s="71">
        <v>100</v>
      </c>
      <c r="KB10" s="71">
        <v>0.66</v>
      </c>
      <c r="KC10" s="71">
        <v>5.33</v>
      </c>
      <c r="KD10" s="71">
        <v>0</v>
      </c>
      <c r="KE10" s="71">
        <v>99.57</v>
      </c>
      <c r="KF10" s="71">
        <v>1.04</v>
      </c>
      <c r="KG10" s="71">
        <v>24.25</v>
      </c>
      <c r="KH10" s="71">
        <v>3.99</v>
      </c>
      <c r="KI10" s="71">
        <v>2.42</v>
      </c>
      <c r="KJ10" s="71">
        <v>6.34</v>
      </c>
      <c r="KK10" s="71">
        <v>98.8</v>
      </c>
      <c r="KL10" s="71">
        <v>99.69</v>
      </c>
      <c r="KM10" s="71">
        <v>0.45</v>
      </c>
      <c r="KN10" s="71">
        <v>99.57</v>
      </c>
      <c r="KO10" s="71">
        <v>43.03</v>
      </c>
      <c r="KP10" s="71">
        <v>0.84</v>
      </c>
      <c r="KQ10" s="71">
        <v>1.51</v>
      </c>
      <c r="KR10" s="71">
        <v>96.56</v>
      </c>
      <c r="KS10" s="71">
        <v>2.89</v>
      </c>
      <c r="KT10" s="71">
        <v>98.89</v>
      </c>
      <c r="KU10" s="71">
        <v>93.01</v>
      </c>
      <c r="KV10" s="71">
        <v>99.35</v>
      </c>
      <c r="KW10" s="71">
        <v>2.25</v>
      </c>
      <c r="KX10" s="71">
        <v>84.144682137237396</v>
      </c>
      <c r="KY10" s="71">
        <v>1.1499999999999999</v>
      </c>
      <c r="KZ10" s="71">
        <v>9</v>
      </c>
      <c r="LA10" s="71">
        <v>4.0999999999999996</v>
      </c>
      <c r="LB10" s="71">
        <v>2.78</v>
      </c>
      <c r="LC10" s="71">
        <v>85.82</v>
      </c>
      <c r="LD10" s="71">
        <v>100</v>
      </c>
      <c r="LE10" s="71">
        <v>4.33</v>
      </c>
      <c r="LF10" s="71">
        <v>100</v>
      </c>
      <c r="LG10" s="71">
        <v>98.1</v>
      </c>
      <c r="LH10" s="71">
        <v>2.7E-2</v>
      </c>
      <c r="LI10" s="71">
        <v>2.5</v>
      </c>
      <c r="LJ10" s="71">
        <v>100</v>
      </c>
      <c r="LK10" s="71">
        <v>0.56999999999999995</v>
      </c>
      <c r="LL10" s="71">
        <v>0.56000000000000005</v>
      </c>
      <c r="LM10" s="71">
        <v>100</v>
      </c>
      <c r="LN10" s="71">
        <v>2.68</v>
      </c>
      <c r="LO10" s="71">
        <v>100</v>
      </c>
      <c r="LP10" s="71">
        <v>0.81</v>
      </c>
      <c r="LQ10" s="71">
        <v>2.12</v>
      </c>
      <c r="LR10" s="71">
        <v>5.27</v>
      </c>
      <c r="LS10" s="71">
        <v>97.4</v>
      </c>
      <c r="LT10" s="71">
        <v>2.31</v>
      </c>
      <c r="LU10" s="71">
        <v>99.8</v>
      </c>
      <c r="LV10" s="71">
        <v>100</v>
      </c>
      <c r="LW10" s="71">
        <v>100</v>
      </c>
      <c r="LX10" s="71">
        <v>4.84</v>
      </c>
      <c r="LY10" s="71">
        <v>4.16</v>
      </c>
      <c r="LZ10" s="71">
        <v>77.92</v>
      </c>
      <c r="MA10" s="71">
        <v>16.559999999999999</v>
      </c>
      <c r="MB10" s="71">
        <v>1</v>
      </c>
      <c r="MC10" s="71">
        <v>4.59</v>
      </c>
      <c r="MD10" s="71">
        <v>2.57</v>
      </c>
      <c r="ME10" s="71">
        <v>1.54</v>
      </c>
      <c r="MF10" s="71">
        <v>84.44</v>
      </c>
      <c r="MG10" s="71">
        <v>18</v>
      </c>
      <c r="MH10" s="71">
        <v>99.69</v>
      </c>
      <c r="MI10" s="71">
        <v>0.1842</v>
      </c>
      <c r="MJ10" s="71">
        <v>96.77</v>
      </c>
      <c r="MK10" s="71">
        <v>4.4999999999999998E-2</v>
      </c>
      <c r="ML10" s="71">
        <v>1.42</v>
      </c>
      <c r="MM10" s="71">
        <v>83.72</v>
      </c>
      <c r="MN10" s="71">
        <v>99</v>
      </c>
      <c r="MO10" s="75"/>
      <c r="MP10" s="71">
        <v>99.837005787034002</v>
      </c>
      <c r="MQ10" s="71">
        <v>0.81786458326512002</v>
      </c>
      <c r="MR10" s="71">
        <v>1.5180252344020899</v>
      </c>
      <c r="MS10" s="71">
        <v>0.5</v>
      </c>
      <c r="MT10" s="75"/>
      <c r="MU10" s="71">
        <v>51</v>
      </c>
      <c r="MV10" s="71">
        <v>1.9059999999999999</v>
      </c>
      <c r="MW10" s="71">
        <v>0</v>
      </c>
      <c r="MX10" s="71">
        <v>99.65</v>
      </c>
      <c r="MY10" s="71">
        <v>4.7386999999999997</v>
      </c>
      <c r="MZ10" s="71">
        <v>98.877099999999999</v>
      </c>
      <c r="NA10" s="71">
        <v>35</v>
      </c>
      <c r="NB10" s="71">
        <v>99.8</v>
      </c>
      <c r="NC10" s="71">
        <v>0.66737288135593198</v>
      </c>
      <c r="ND10" s="71">
        <v>98.04</v>
      </c>
      <c r="NE10" s="71">
        <v>98</v>
      </c>
      <c r="NF10" s="71">
        <v>99.97</v>
      </c>
      <c r="NG10" s="71">
        <v>99.034800000000004</v>
      </c>
      <c r="NH10" s="71">
        <v>99.89</v>
      </c>
      <c r="NI10" s="71">
        <v>35</v>
      </c>
      <c r="NJ10" s="71">
        <v>43.198431036723299</v>
      </c>
      <c r="NK10" s="71">
        <v>40</v>
      </c>
      <c r="NL10" s="71">
        <v>98</v>
      </c>
      <c r="NM10" s="71">
        <v>0.01</v>
      </c>
      <c r="NN10" s="71">
        <v>87.590909355584401</v>
      </c>
      <c r="NO10" s="71">
        <v>0</v>
      </c>
      <c r="NP10" s="71">
        <v>98.855199999999996</v>
      </c>
      <c r="NQ10" s="71">
        <v>0.04</v>
      </c>
      <c r="NR10" s="71">
        <v>99.733000000000004</v>
      </c>
      <c r="NS10" s="71">
        <v>0.40696522459465601</v>
      </c>
      <c r="NT10" s="71">
        <v>7.0000000000000007E-2</v>
      </c>
      <c r="NU10" s="71">
        <v>25.522416197760499</v>
      </c>
      <c r="NV10" s="71">
        <v>6.94</v>
      </c>
      <c r="NW10" s="71">
        <v>15.77</v>
      </c>
      <c r="NX10" s="71">
        <v>94.05</v>
      </c>
      <c r="NY10" s="71">
        <v>99.8</v>
      </c>
      <c r="NZ10" s="71">
        <v>0.37</v>
      </c>
      <c r="OA10" s="71">
        <v>2.06</v>
      </c>
      <c r="OB10" s="71">
        <v>0.74</v>
      </c>
      <c r="OC10" s="71">
        <v>0</v>
      </c>
      <c r="OD10" s="71">
        <v>22.64</v>
      </c>
      <c r="OE10" s="71">
        <v>99.69</v>
      </c>
      <c r="OF10" s="71">
        <v>3.84</v>
      </c>
      <c r="OG10" s="71">
        <v>43.59</v>
      </c>
      <c r="OH10" s="71">
        <v>66.52</v>
      </c>
      <c r="OI10" s="71">
        <v>0.9</v>
      </c>
      <c r="OJ10" s="71">
        <v>1145</v>
      </c>
      <c r="OK10" s="71">
        <v>1520</v>
      </c>
      <c r="OL10" s="71">
        <v>99.9</v>
      </c>
      <c r="OM10" s="71">
        <v>54.757630161579897</v>
      </c>
      <c r="ON10" s="71">
        <v>66.8002155313157</v>
      </c>
      <c r="OO10" s="71">
        <v>99.882189104801796</v>
      </c>
      <c r="OP10" s="71">
        <v>84.893355742191503</v>
      </c>
      <c r="OQ10" s="71">
        <v>65.043695380774096</v>
      </c>
      <c r="OR10" s="71">
        <v>74.852071005917097</v>
      </c>
      <c r="OS10" s="71">
        <v>1.85437341468599</v>
      </c>
      <c r="OT10" s="71">
        <v>75.461534985445596</v>
      </c>
      <c r="OU10" s="71">
        <v>0.38292318819252102</v>
      </c>
      <c r="OV10" s="71">
        <v>-4.5741162900177601</v>
      </c>
      <c r="OW10" s="71">
        <v>65.043695380774096</v>
      </c>
      <c r="OX10" s="71">
        <v>6.3194587626987699</v>
      </c>
      <c r="OY10" s="71">
        <v>5.17826408535264</v>
      </c>
      <c r="OZ10" s="71">
        <v>88.077236967620806</v>
      </c>
      <c r="PA10" s="71">
        <v>-1.08852703830095</v>
      </c>
      <c r="PB10" s="71">
        <v>-8.0481743444155693</v>
      </c>
      <c r="PC10" s="71">
        <v>81.769385976533201</v>
      </c>
      <c r="PD10" s="71">
        <v>4.0370694080065199</v>
      </c>
      <c r="PE10" s="71">
        <v>99.449190647481998</v>
      </c>
      <c r="PF10" s="71">
        <v>0</v>
      </c>
      <c r="PG10" s="71">
        <v>98.294100552165105</v>
      </c>
      <c r="PH10" s="71">
        <v>98.924731182795696</v>
      </c>
      <c r="PI10" s="71">
        <v>1.8395879323031598E-2</v>
      </c>
      <c r="PJ10" s="71">
        <v>100</v>
      </c>
      <c r="PK10" s="71">
        <v>100</v>
      </c>
      <c r="PL10" s="71">
        <v>0.37332586589960498</v>
      </c>
      <c r="PM10" s="72">
        <v>-1.0724107142857164</v>
      </c>
      <c r="PN10" s="72">
        <v>-9.1413690476190482E-2</v>
      </c>
      <c r="PO10" s="73">
        <v>9.0186523437500004</v>
      </c>
      <c r="PP10" s="73">
        <v>58.100693359375001</v>
      </c>
      <c r="PQ10" s="74">
        <v>65.043695380774125</v>
      </c>
      <c r="PR10" s="74">
        <v>84.893355742191545</v>
      </c>
      <c r="PS10" s="74">
        <v>74.852071005917111</v>
      </c>
      <c r="PT10" s="74">
        <v>-8.0481743444155711</v>
      </c>
      <c r="PU10" s="74">
        <v>1.1606135055680511</v>
      </c>
      <c r="PV10" s="74">
        <v>-1.4446925044469339</v>
      </c>
      <c r="PW10" s="74">
        <v>-4.5741162900177557</v>
      </c>
      <c r="PX10" s="74">
        <v>1.458992346724358</v>
      </c>
      <c r="PY10" s="74">
        <v>1.9930379270367666</v>
      </c>
    </row>
    <row r="11" spans="1:441" ht="17.25">
      <c r="A11" s="70" t="s">
        <v>19</v>
      </c>
      <c r="B11" s="24">
        <v>107.65138875085</v>
      </c>
      <c r="C11" s="71">
        <v>0.61</v>
      </c>
      <c r="D11" s="71">
        <v>4.1028781383955902E-2</v>
      </c>
      <c r="E11" s="71">
        <v>45.148193508879402</v>
      </c>
      <c r="F11" s="71">
        <v>100</v>
      </c>
      <c r="G11" s="71">
        <v>99.99</v>
      </c>
      <c r="H11" s="71">
        <v>99.911549683563294</v>
      </c>
      <c r="I11" s="71">
        <v>4.2300000000000004</v>
      </c>
      <c r="J11" s="71">
        <v>98.33</v>
      </c>
      <c r="K11" s="71">
        <v>15.11</v>
      </c>
      <c r="L11" s="71">
        <v>1.37</v>
      </c>
      <c r="M11" s="71">
        <v>6.33</v>
      </c>
      <c r="N11" s="71">
        <v>94.9</v>
      </c>
      <c r="O11" s="71">
        <v>85.46</v>
      </c>
      <c r="P11" s="71">
        <v>0.24</v>
      </c>
      <c r="Q11" s="71">
        <v>4.95</v>
      </c>
      <c r="R11" s="71">
        <v>90.55</v>
      </c>
      <c r="S11" s="71">
        <v>2.99</v>
      </c>
      <c r="T11" s="71">
        <v>4.2</v>
      </c>
      <c r="U11" s="71">
        <v>19.13</v>
      </c>
      <c r="V11" s="71">
        <v>7.04</v>
      </c>
      <c r="W11" s="71">
        <v>1.1200000000000001</v>
      </c>
      <c r="X11" s="71">
        <v>3.72</v>
      </c>
      <c r="Y11" s="71">
        <v>82.98</v>
      </c>
      <c r="Z11" s="71">
        <v>2.69</v>
      </c>
      <c r="AA11" s="71">
        <v>100</v>
      </c>
      <c r="AB11" s="71">
        <v>3.35</v>
      </c>
      <c r="AC11" s="71">
        <v>2.69</v>
      </c>
      <c r="AD11" s="71">
        <v>0.12</v>
      </c>
      <c r="AE11" s="71">
        <v>93.37</v>
      </c>
      <c r="AF11" s="71">
        <v>5.91</v>
      </c>
      <c r="AG11" s="71">
        <v>85.7</v>
      </c>
      <c r="AH11" s="71">
        <v>99.13</v>
      </c>
      <c r="AI11" s="71">
        <v>3.1</v>
      </c>
      <c r="AJ11" s="71">
        <v>96.864765248653299</v>
      </c>
      <c r="AK11" s="71">
        <v>58.03</v>
      </c>
      <c r="AL11" s="71">
        <v>0</v>
      </c>
      <c r="AM11" s="71">
        <v>2.85</v>
      </c>
      <c r="AN11" s="71">
        <v>93.2</v>
      </c>
      <c r="AO11" s="75"/>
      <c r="AP11" s="75"/>
      <c r="AQ11" s="75"/>
      <c r="AR11" s="75"/>
      <c r="AS11" s="71">
        <v>23.06</v>
      </c>
      <c r="AT11" s="71">
        <v>1.7</v>
      </c>
      <c r="AU11" s="71">
        <v>94.81</v>
      </c>
      <c r="AV11" s="71">
        <v>100</v>
      </c>
      <c r="AW11" s="71">
        <v>89.14</v>
      </c>
      <c r="AX11" s="71">
        <v>100</v>
      </c>
      <c r="AY11" s="71">
        <v>6</v>
      </c>
      <c r="AZ11" s="75"/>
      <c r="BA11" s="75"/>
      <c r="BB11" s="71">
        <v>98.168381037048505</v>
      </c>
      <c r="BC11" s="71">
        <v>58.28</v>
      </c>
      <c r="BD11" s="71">
        <v>99.85</v>
      </c>
      <c r="BE11" s="71">
        <v>3.87</v>
      </c>
      <c r="BF11" s="71">
        <v>2.71</v>
      </c>
      <c r="BG11" s="71">
        <v>0.11</v>
      </c>
      <c r="BH11" s="71">
        <v>5.85</v>
      </c>
      <c r="BI11" s="71">
        <v>92.83</v>
      </c>
      <c r="BJ11" s="71">
        <v>5.94</v>
      </c>
      <c r="BK11" s="71">
        <v>1.0900000000000001</v>
      </c>
      <c r="BL11" s="71">
        <v>88.71</v>
      </c>
      <c r="BM11" s="75"/>
      <c r="BN11" s="75"/>
      <c r="BO11" s="71">
        <v>11.25</v>
      </c>
      <c r="BP11" s="71">
        <v>15.71</v>
      </c>
      <c r="BQ11" s="71">
        <v>87.45</v>
      </c>
      <c r="BR11" s="71">
        <v>1.89</v>
      </c>
      <c r="BS11" s="71">
        <v>86.49</v>
      </c>
      <c r="BT11" s="71">
        <v>0.12</v>
      </c>
      <c r="BU11" s="75"/>
      <c r="BV11" s="71">
        <v>43.462748815165902</v>
      </c>
      <c r="BW11" s="71">
        <v>43.536000000000001</v>
      </c>
      <c r="BX11" s="71">
        <v>100</v>
      </c>
      <c r="BY11" s="71">
        <v>8.6999409332545792</v>
      </c>
      <c r="BZ11" s="71">
        <v>100</v>
      </c>
      <c r="CA11" s="71">
        <v>100</v>
      </c>
      <c r="CB11" s="71">
        <v>49.61</v>
      </c>
      <c r="CC11" s="71">
        <v>0.43</v>
      </c>
      <c r="CD11" s="71">
        <v>95.05</v>
      </c>
      <c r="CE11" s="71">
        <v>99.909255898366595</v>
      </c>
      <c r="CF11" s="71">
        <v>0</v>
      </c>
      <c r="CG11" s="71">
        <v>0</v>
      </c>
      <c r="CH11" s="71">
        <v>0.35945867393278902</v>
      </c>
      <c r="CI11" s="71">
        <v>0</v>
      </c>
      <c r="CJ11" s="71">
        <v>100</v>
      </c>
      <c r="CK11" s="71">
        <v>0.67381930184804995</v>
      </c>
      <c r="CL11" s="71">
        <v>0.41930285506124698</v>
      </c>
      <c r="CM11" s="71">
        <v>99.571550985432694</v>
      </c>
      <c r="CN11" s="71">
        <v>11.088295687884999</v>
      </c>
      <c r="CO11" s="71">
        <v>10.728143384868</v>
      </c>
      <c r="CP11" s="71">
        <v>0</v>
      </c>
      <c r="CQ11" s="71">
        <v>0</v>
      </c>
      <c r="CR11" s="71">
        <v>0.67451979345955304</v>
      </c>
      <c r="CS11" s="71">
        <v>1.95</v>
      </c>
      <c r="CT11" s="71">
        <v>0</v>
      </c>
      <c r="CU11" s="71">
        <v>1.62</v>
      </c>
      <c r="CV11" s="71">
        <v>14</v>
      </c>
      <c r="CW11" s="71">
        <v>4.67</v>
      </c>
      <c r="CX11" s="71">
        <v>6.07</v>
      </c>
      <c r="CY11" s="71">
        <v>100</v>
      </c>
      <c r="CZ11" s="71">
        <v>91.02</v>
      </c>
      <c r="DA11" s="71">
        <v>0.13</v>
      </c>
      <c r="DB11" s="71">
        <v>92.85</v>
      </c>
      <c r="DC11" s="71">
        <v>3.04</v>
      </c>
      <c r="DD11" s="71">
        <v>11.01</v>
      </c>
      <c r="DE11" s="71">
        <v>95.91</v>
      </c>
      <c r="DF11" s="71">
        <v>2.84</v>
      </c>
      <c r="DG11" s="71">
        <v>100</v>
      </c>
      <c r="DH11" s="71">
        <v>95.78</v>
      </c>
      <c r="DI11" s="71">
        <v>87.96</v>
      </c>
      <c r="DJ11" s="71">
        <v>21.09</v>
      </c>
      <c r="DK11" s="71">
        <v>1</v>
      </c>
      <c r="DL11" s="71">
        <v>63.749218161964997</v>
      </c>
      <c r="DM11" s="75"/>
      <c r="DN11" s="71">
        <v>96.24</v>
      </c>
      <c r="DO11" s="71">
        <v>5.38</v>
      </c>
      <c r="DP11" s="71">
        <v>3.87</v>
      </c>
      <c r="DQ11" s="71">
        <v>0</v>
      </c>
      <c r="DR11" s="71">
        <v>2.3199999999999998</v>
      </c>
      <c r="DS11" s="71">
        <v>57.66</v>
      </c>
      <c r="DT11" s="71">
        <v>17.55</v>
      </c>
      <c r="DU11" s="71">
        <v>89.55</v>
      </c>
      <c r="DV11" s="71">
        <v>99.93</v>
      </c>
      <c r="DW11" s="71">
        <v>2</v>
      </c>
      <c r="DX11" s="71">
        <v>0.11</v>
      </c>
      <c r="DY11" s="71">
        <v>3.24</v>
      </c>
      <c r="DZ11" s="71">
        <v>1.07</v>
      </c>
      <c r="EA11" s="71">
        <v>94.04</v>
      </c>
      <c r="EB11" s="71">
        <v>90.39</v>
      </c>
      <c r="EC11" s="71">
        <v>1.18</v>
      </c>
      <c r="ED11" s="71">
        <v>6.99</v>
      </c>
      <c r="EE11" s="71">
        <v>92.25</v>
      </c>
      <c r="EF11" s="71">
        <v>14.82</v>
      </c>
      <c r="EG11" s="71">
        <v>87.38</v>
      </c>
      <c r="EH11" s="71">
        <v>0.12</v>
      </c>
      <c r="EI11" s="71">
        <v>6.34</v>
      </c>
      <c r="EJ11" s="71">
        <v>94.07</v>
      </c>
      <c r="EK11" s="71">
        <v>89.76</v>
      </c>
      <c r="EL11" s="71">
        <v>86.59</v>
      </c>
      <c r="EM11" s="71">
        <v>100</v>
      </c>
      <c r="EN11" s="71">
        <v>4.13</v>
      </c>
      <c r="EO11" s="71">
        <v>100</v>
      </c>
      <c r="EP11" s="71">
        <v>3.12</v>
      </c>
      <c r="EQ11" s="71">
        <v>100</v>
      </c>
      <c r="ER11" s="71">
        <v>2.92</v>
      </c>
      <c r="ES11" s="71">
        <v>0.11</v>
      </c>
      <c r="ET11" s="71">
        <v>6.49</v>
      </c>
      <c r="EU11" s="71">
        <v>3.06</v>
      </c>
      <c r="EV11" s="71">
        <v>0.13</v>
      </c>
      <c r="EW11" s="71">
        <v>93.92</v>
      </c>
      <c r="EX11" s="71">
        <v>100</v>
      </c>
      <c r="EY11" s="71">
        <v>14.68</v>
      </c>
      <c r="EZ11" s="71">
        <v>100</v>
      </c>
      <c r="FA11" s="71">
        <v>2.84</v>
      </c>
      <c r="FB11" s="71">
        <v>92.37</v>
      </c>
      <c r="FC11" s="71">
        <v>4.26</v>
      </c>
      <c r="FD11" s="71">
        <v>1.1200000000000001</v>
      </c>
      <c r="FE11" s="71">
        <v>94.18</v>
      </c>
      <c r="FF11" s="71">
        <v>99.19</v>
      </c>
      <c r="FG11" s="71">
        <v>95.37</v>
      </c>
      <c r="FH11" s="71">
        <v>0.14000000000000001</v>
      </c>
      <c r="FI11" s="71">
        <v>3.53</v>
      </c>
      <c r="FJ11" s="75"/>
      <c r="FK11" s="71">
        <v>90</v>
      </c>
      <c r="FL11" s="71">
        <v>2.63</v>
      </c>
      <c r="FM11" s="71">
        <v>11.76</v>
      </c>
      <c r="FN11" s="71">
        <v>9.14</v>
      </c>
      <c r="FO11" s="71">
        <v>3.69</v>
      </c>
      <c r="FP11" s="71">
        <v>99.13</v>
      </c>
      <c r="FQ11" s="71">
        <v>14.44</v>
      </c>
      <c r="FR11" s="71">
        <v>49.38</v>
      </c>
      <c r="FS11" s="71">
        <v>0.08</v>
      </c>
      <c r="FT11" s="71">
        <v>81.28</v>
      </c>
      <c r="FU11" s="71">
        <v>62.73</v>
      </c>
      <c r="FV11" s="71">
        <v>0.57999999999999996</v>
      </c>
      <c r="FW11" s="71">
        <v>97.22</v>
      </c>
      <c r="FX11" s="71">
        <v>83.43</v>
      </c>
      <c r="FY11" s="71">
        <v>85.41</v>
      </c>
      <c r="FZ11" s="71">
        <v>1.37</v>
      </c>
      <c r="GA11" s="71">
        <v>98.89</v>
      </c>
      <c r="GB11" s="71">
        <v>96.41</v>
      </c>
      <c r="GC11" s="71">
        <v>22.32</v>
      </c>
      <c r="GD11" s="71">
        <v>98.93</v>
      </c>
      <c r="GE11" s="71">
        <v>7.0000000000000007E-2</v>
      </c>
      <c r="GF11" s="71">
        <v>84.57</v>
      </c>
      <c r="GG11" s="71">
        <v>0.62</v>
      </c>
      <c r="GH11" s="71">
        <v>85.79</v>
      </c>
      <c r="GI11" s="71">
        <v>98.15</v>
      </c>
      <c r="GJ11" s="71">
        <v>87.9</v>
      </c>
      <c r="GK11" s="71">
        <v>0.41083086881312397</v>
      </c>
      <c r="GL11" s="71">
        <v>77.5</v>
      </c>
      <c r="GM11" s="71">
        <v>1.1000000000000001</v>
      </c>
      <c r="GN11" s="71">
        <v>4.5</v>
      </c>
      <c r="GO11" s="71">
        <v>0.22</v>
      </c>
      <c r="GP11" s="71">
        <v>82.09</v>
      </c>
      <c r="GQ11" s="71">
        <v>73.459999999999994</v>
      </c>
      <c r="GR11" s="71">
        <v>63.44</v>
      </c>
      <c r="GS11" s="71">
        <v>99.09</v>
      </c>
      <c r="GT11" s="71">
        <v>98.9</v>
      </c>
      <c r="GU11" s="71">
        <v>98.1</v>
      </c>
      <c r="GV11" s="71">
        <v>0.88</v>
      </c>
      <c r="GW11" s="75"/>
      <c r="GX11" s="71">
        <v>98.23</v>
      </c>
      <c r="GY11" s="71">
        <v>82.11</v>
      </c>
      <c r="GZ11" s="71">
        <v>84.27</v>
      </c>
      <c r="HA11" s="71">
        <v>0.15</v>
      </c>
      <c r="HB11" s="71">
        <v>10.23</v>
      </c>
      <c r="HC11" s="71">
        <v>0.65</v>
      </c>
      <c r="HD11" s="71">
        <v>82.51</v>
      </c>
      <c r="HE11" s="71">
        <v>1.76567933574342</v>
      </c>
      <c r="HF11" s="71">
        <v>2.5499999999999998</v>
      </c>
      <c r="HG11" s="71">
        <v>80.55</v>
      </c>
      <c r="HH11" s="71">
        <v>99.98</v>
      </c>
      <c r="HI11" s="75"/>
      <c r="HJ11" s="71">
        <v>100</v>
      </c>
      <c r="HK11" s="71">
        <v>16.884505154499902</v>
      </c>
      <c r="HL11" s="71">
        <v>14.33</v>
      </c>
      <c r="HM11" s="71">
        <v>86.089832869080794</v>
      </c>
      <c r="HN11" s="75"/>
      <c r="HO11" s="71">
        <v>100</v>
      </c>
      <c r="HP11" s="75"/>
      <c r="HQ11" s="75"/>
      <c r="HR11" s="71">
        <v>7.61</v>
      </c>
      <c r="HS11" s="71">
        <v>78.7</v>
      </c>
      <c r="HT11" s="75"/>
      <c r="HU11" s="71">
        <v>2.0318011122841799</v>
      </c>
      <c r="HV11" s="71">
        <v>57.11</v>
      </c>
      <c r="HW11" s="71">
        <v>99.83</v>
      </c>
      <c r="HX11" s="71">
        <v>100</v>
      </c>
      <c r="HY11" s="71">
        <v>0</v>
      </c>
      <c r="HZ11" s="71">
        <v>20.222540937589301</v>
      </c>
      <c r="IA11" s="71">
        <v>85.048576469466099</v>
      </c>
      <c r="IB11" s="75"/>
      <c r="IC11" s="71">
        <v>2.8055697070329702</v>
      </c>
      <c r="ID11" s="75"/>
      <c r="IE11" s="71">
        <v>10.71</v>
      </c>
      <c r="IF11" s="75"/>
      <c r="IG11" s="71">
        <v>44.32</v>
      </c>
      <c r="IH11" s="71">
        <v>68.712356013346906</v>
      </c>
      <c r="II11" s="71">
        <v>84.437309901993899</v>
      </c>
      <c r="IJ11" s="75"/>
      <c r="IK11" s="71">
        <v>1.98</v>
      </c>
      <c r="IL11" s="71">
        <v>0</v>
      </c>
      <c r="IM11" s="75"/>
      <c r="IN11" s="71">
        <v>15.7411102705848</v>
      </c>
      <c r="IO11" s="71">
        <v>3.5463705270842998</v>
      </c>
      <c r="IP11" s="75"/>
      <c r="IQ11" s="71">
        <v>68.78</v>
      </c>
      <c r="IR11" s="71">
        <v>13.33</v>
      </c>
      <c r="IS11" s="75"/>
      <c r="IT11" s="71">
        <v>0</v>
      </c>
      <c r="IU11" s="75"/>
      <c r="IV11" s="71">
        <v>5.54</v>
      </c>
      <c r="IW11" s="71">
        <v>86.164443925300603</v>
      </c>
      <c r="IX11" s="71">
        <v>100</v>
      </c>
      <c r="IY11" s="71">
        <v>99.98</v>
      </c>
      <c r="IZ11" s="75"/>
      <c r="JA11" s="75"/>
      <c r="JB11" s="71">
        <v>86.29</v>
      </c>
      <c r="JC11" s="71">
        <v>1.0699999999999999E-2</v>
      </c>
      <c r="JD11" s="71">
        <v>94.46</v>
      </c>
      <c r="JE11" s="71">
        <v>95.88</v>
      </c>
      <c r="JF11" s="71">
        <v>0.11</v>
      </c>
      <c r="JG11" s="71">
        <v>2.83</v>
      </c>
      <c r="JH11" s="71">
        <v>33.81</v>
      </c>
      <c r="JI11" s="71">
        <v>3.09</v>
      </c>
      <c r="JJ11" s="71">
        <v>100</v>
      </c>
      <c r="JK11" s="71">
        <v>100</v>
      </c>
      <c r="JL11" s="71">
        <v>6.52</v>
      </c>
      <c r="JM11" s="71">
        <v>90.27</v>
      </c>
      <c r="JN11" s="71">
        <v>99.86</v>
      </c>
      <c r="JO11" s="71">
        <v>0</v>
      </c>
      <c r="JP11" s="71">
        <v>83.33</v>
      </c>
      <c r="JQ11" s="71">
        <v>4.0999999999999996</v>
      </c>
      <c r="JR11" s="71">
        <v>90.47</v>
      </c>
      <c r="JS11" s="71">
        <v>91.03</v>
      </c>
      <c r="JT11" s="71">
        <v>4.71</v>
      </c>
      <c r="JU11" s="71">
        <v>2.09</v>
      </c>
      <c r="JV11" s="71">
        <v>6.31</v>
      </c>
      <c r="JW11" s="71">
        <v>0.12</v>
      </c>
      <c r="JX11" s="71">
        <v>95.22</v>
      </c>
      <c r="JY11" s="71">
        <v>92.16</v>
      </c>
      <c r="JZ11" s="71">
        <v>2.35</v>
      </c>
      <c r="KA11" s="75"/>
      <c r="KB11" s="71">
        <v>2.06</v>
      </c>
      <c r="KC11" s="71">
        <v>6.59</v>
      </c>
      <c r="KD11" s="71">
        <v>0</v>
      </c>
      <c r="KE11" s="71">
        <v>99.97</v>
      </c>
      <c r="KF11" s="71">
        <v>0.9</v>
      </c>
      <c r="KG11" s="71">
        <v>22.32</v>
      </c>
      <c r="KH11" s="71">
        <v>1.37</v>
      </c>
      <c r="KI11" s="71">
        <v>4.0999999999999996</v>
      </c>
      <c r="KJ11" s="71">
        <v>10.37</v>
      </c>
      <c r="KK11" s="71">
        <v>99.97</v>
      </c>
      <c r="KL11" s="71">
        <v>100</v>
      </c>
      <c r="KM11" s="71">
        <v>0.32</v>
      </c>
      <c r="KN11" s="71">
        <v>95.9</v>
      </c>
      <c r="KO11" s="71">
        <v>57.65</v>
      </c>
      <c r="KP11" s="71">
        <v>0.12</v>
      </c>
      <c r="KQ11" s="71">
        <v>1.12E-2</v>
      </c>
      <c r="KR11" s="71">
        <v>97.46</v>
      </c>
      <c r="KS11" s="71">
        <v>0.79</v>
      </c>
      <c r="KT11" s="71">
        <v>95.6</v>
      </c>
      <c r="KU11" s="71">
        <v>92.74</v>
      </c>
      <c r="KV11" s="71">
        <v>99.51</v>
      </c>
      <c r="KW11" s="71">
        <v>0.12</v>
      </c>
      <c r="KX11" s="71">
        <v>83.555689641115194</v>
      </c>
      <c r="KY11" s="71">
        <v>0.42</v>
      </c>
      <c r="KZ11" s="71">
        <v>2.14</v>
      </c>
      <c r="LA11" s="71">
        <v>5.95</v>
      </c>
      <c r="LB11" s="71">
        <v>4.2699999999999996</v>
      </c>
      <c r="LC11" s="71">
        <v>77.41</v>
      </c>
      <c r="LD11" s="75"/>
      <c r="LE11" s="75"/>
      <c r="LF11" s="71">
        <v>96.32</v>
      </c>
      <c r="LG11" s="71">
        <v>86.44</v>
      </c>
      <c r="LH11" s="71">
        <v>0.28399999999999997</v>
      </c>
      <c r="LI11" s="71">
        <v>3.4</v>
      </c>
      <c r="LJ11" s="71">
        <v>100</v>
      </c>
      <c r="LK11" s="71">
        <v>1.08</v>
      </c>
      <c r="LL11" s="71">
        <v>0.33333333333333298</v>
      </c>
      <c r="LM11" s="75"/>
      <c r="LN11" s="71">
        <v>2.57</v>
      </c>
      <c r="LO11" s="71">
        <v>97.25</v>
      </c>
      <c r="LP11" s="71">
        <v>0.1</v>
      </c>
      <c r="LQ11" s="75"/>
      <c r="LR11" s="75"/>
      <c r="LS11" s="75"/>
      <c r="LT11" s="71">
        <v>0.13</v>
      </c>
      <c r="LU11" s="71">
        <v>96.21</v>
      </c>
      <c r="LV11" s="71">
        <v>95.64</v>
      </c>
      <c r="LW11" s="75"/>
      <c r="LX11" s="71">
        <v>7.92</v>
      </c>
      <c r="LY11" s="71">
        <v>4.7699999999999996</v>
      </c>
      <c r="LZ11" s="71">
        <v>76.81</v>
      </c>
      <c r="MA11" s="71">
        <v>23.9</v>
      </c>
      <c r="MB11" s="71">
        <v>3.54</v>
      </c>
      <c r="MC11" s="71">
        <v>4.88</v>
      </c>
      <c r="MD11" s="71">
        <v>2.11</v>
      </c>
      <c r="ME11" s="71">
        <v>1.07</v>
      </c>
      <c r="MF11" s="71">
        <v>80.33</v>
      </c>
      <c r="MG11" s="71">
        <v>3.05</v>
      </c>
      <c r="MH11" s="71">
        <v>89.06</v>
      </c>
      <c r="MI11" s="71">
        <v>24.99</v>
      </c>
      <c r="MJ11" s="71">
        <v>92.23</v>
      </c>
      <c r="MK11" s="71">
        <v>0.156</v>
      </c>
      <c r="ML11" s="75"/>
      <c r="MM11" s="71">
        <v>90.33</v>
      </c>
      <c r="MN11" s="71">
        <v>99</v>
      </c>
      <c r="MO11" s="71">
        <v>99.980165528404896</v>
      </c>
      <c r="MP11" s="71">
        <v>99.726314814814103</v>
      </c>
      <c r="MQ11" s="71">
        <v>0.98155034716747303</v>
      </c>
      <c r="MR11" s="71">
        <v>1.34554230813748</v>
      </c>
      <c r="MS11" s="71">
        <v>0.5</v>
      </c>
      <c r="MT11" s="71">
        <v>5.7390901724737799E-2</v>
      </c>
      <c r="MU11" s="71">
        <v>30</v>
      </c>
      <c r="MV11" s="71">
        <v>1.968</v>
      </c>
      <c r="MW11" s="71">
        <v>0</v>
      </c>
      <c r="MX11" s="71">
        <v>99.78</v>
      </c>
      <c r="MY11" s="71">
        <v>3.3010999999999999</v>
      </c>
      <c r="MZ11" s="71">
        <v>99.826099999999997</v>
      </c>
      <c r="NA11" s="71">
        <v>26</v>
      </c>
      <c r="NB11" s="71">
        <v>99.87</v>
      </c>
      <c r="NC11" s="71">
        <v>0</v>
      </c>
      <c r="ND11" s="71">
        <v>99.05</v>
      </c>
      <c r="NE11" s="71">
        <v>98</v>
      </c>
      <c r="NF11" s="71">
        <v>99.93</v>
      </c>
      <c r="NG11" s="71">
        <v>99.85</v>
      </c>
      <c r="NH11" s="71">
        <v>99.99</v>
      </c>
      <c r="NI11" s="71">
        <v>19</v>
      </c>
      <c r="NJ11" s="71">
        <v>36.802351483091499</v>
      </c>
      <c r="NK11" s="71">
        <v>32</v>
      </c>
      <c r="NL11" s="71">
        <v>98</v>
      </c>
      <c r="NM11" s="71">
        <v>0.01</v>
      </c>
      <c r="NN11" s="71">
        <v>86.818475760370603</v>
      </c>
      <c r="NO11" s="71">
        <v>0</v>
      </c>
      <c r="NP11" s="71">
        <v>99.885800000000003</v>
      </c>
      <c r="NQ11" s="71">
        <v>0.05</v>
      </c>
      <c r="NR11" s="71">
        <v>99.893100000000004</v>
      </c>
      <c r="NS11" s="71">
        <v>1.8312404456101099</v>
      </c>
      <c r="NT11" s="71">
        <v>0.03</v>
      </c>
      <c r="NU11" s="71">
        <v>25.413802527777801</v>
      </c>
      <c r="NV11" s="71">
        <v>9.73</v>
      </c>
      <c r="NW11" s="71">
        <v>17.29</v>
      </c>
      <c r="NX11" s="71">
        <v>91.56</v>
      </c>
      <c r="NY11" s="71">
        <v>99.95</v>
      </c>
      <c r="NZ11" s="71">
        <v>2.36</v>
      </c>
      <c r="OA11" s="71">
        <v>3.66</v>
      </c>
      <c r="OB11" s="71">
        <v>3.67</v>
      </c>
      <c r="OC11" s="71">
        <v>0</v>
      </c>
      <c r="OD11" s="71">
        <v>16.510000000000002</v>
      </c>
      <c r="OE11" s="71">
        <v>98.44</v>
      </c>
      <c r="OF11" s="71">
        <v>5.13</v>
      </c>
      <c r="OG11" s="71">
        <v>48</v>
      </c>
      <c r="OH11" s="71">
        <v>84.49</v>
      </c>
      <c r="OI11" s="71">
        <v>2.19</v>
      </c>
      <c r="OJ11" s="71">
        <v>1318</v>
      </c>
      <c r="OK11" s="71">
        <v>1730</v>
      </c>
      <c r="OL11" s="71">
        <v>99.9</v>
      </c>
      <c r="OM11" s="71">
        <v>20</v>
      </c>
      <c r="ON11" s="71">
        <v>55.5318487144309</v>
      </c>
      <c r="OO11" s="71">
        <v>99.9703512623135</v>
      </c>
      <c r="OP11" s="71">
        <v>84.349000876659801</v>
      </c>
      <c r="OQ11" s="71">
        <v>68.441508386527602</v>
      </c>
      <c r="OR11" s="71">
        <v>68.869294747948004</v>
      </c>
      <c r="OS11" s="71">
        <v>0.45578469781493403</v>
      </c>
      <c r="OT11" s="71">
        <v>70.8695445731354</v>
      </c>
      <c r="OU11" s="71">
        <v>0.81022998003179203</v>
      </c>
      <c r="OV11" s="71">
        <v>-1.83349967719678</v>
      </c>
      <c r="OW11" s="71">
        <v>68.441508386527602</v>
      </c>
      <c r="OX11" s="71">
        <v>2.0891546298652801</v>
      </c>
      <c r="OY11" s="71">
        <v>8.8656436430625304E-2</v>
      </c>
      <c r="OZ11" s="71">
        <v>86.042710909741501</v>
      </c>
      <c r="PA11" s="71">
        <v>1.16467526224866</v>
      </c>
      <c r="PB11" s="71">
        <v>2.6329653795456198</v>
      </c>
      <c r="PC11" s="71">
        <v>78.456127741438394</v>
      </c>
      <c r="PD11" s="71">
        <v>-1.91184175700401</v>
      </c>
      <c r="PE11" s="71">
        <v>100</v>
      </c>
      <c r="PF11" s="71">
        <v>0</v>
      </c>
      <c r="PG11" s="71">
        <v>98.485196895659698</v>
      </c>
      <c r="PH11" s="71">
        <v>98.720896809427998</v>
      </c>
      <c r="PI11" s="71">
        <v>3.3350008337502103E-2</v>
      </c>
      <c r="PJ11" s="71">
        <v>100</v>
      </c>
      <c r="PK11" s="71">
        <v>100</v>
      </c>
      <c r="PL11" s="71">
        <v>0.42108573142011901</v>
      </c>
      <c r="PM11" s="72">
        <v>-4.4618064911206332</v>
      </c>
      <c r="PN11" s="72">
        <v>-0.38897121861604411</v>
      </c>
      <c r="PO11" s="73"/>
      <c r="PP11" s="73"/>
      <c r="PQ11" s="74">
        <v>68.44150838652763</v>
      </c>
      <c r="PR11" s="74">
        <v>84.349000876659801</v>
      </c>
      <c r="PS11" s="74">
        <v>68.869294747948032</v>
      </c>
      <c r="PT11" s="74">
        <v>2.6329653795456238</v>
      </c>
      <c r="PU11" s="74">
        <v>4.5328504149176609</v>
      </c>
      <c r="PV11" s="74">
        <v>4.2329959074365888</v>
      </c>
      <c r="PW11" s="74">
        <v>-1.8334996771967838</v>
      </c>
      <c r="PX11" s="74">
        <v>4.0256783072785254</v>
      </c>
      <c r="PY11" s="74">
        <v>-4.9707014173285131</v>
      </c>
    </row>
    <row r="12" spans="1:441" ht="17.25">
      <c r="A12" s="70" t="s">
        <v>20</v>
      </c>
      <c r="B12" s="24">
        <v>100</v>
      </c>
      <c r="C12" s="71">
        <v>1.28271604936673</v>
      </c>
      <c r="D12" s="71">
        <v>0.45944940476190499</v>
      </c>
      <c r="E12" s="71">
        <v>42.926711309523803</v>
      </c>
      <c r="F12" s="71">
        <v>99.999624110309995</v>
      </c>
      <c r="G12" s="71">
        <v>99.99</v>
      </c>
      <c r="H12" s="71">
        <v>99.936013018485696</v>
      </c>
      <c r="I12" s="71">
        <v>4.2315234374999999</v>
      </c>
      <c r="J12" s="71">
        <v>98.97</v>
      </c>
      <c r="K12" s="75"/>
      <c r="L12" s="71">
        <v>2.31</v>
      </c>
      <c r="M12" s="71">
        <v>6.24</v>
      </c>
      <c r="N12" s="71">
        <v>100</v>
      </c>
      <c r="O12" s="71">
        <v>100</v>
      </c>
      <c r="P12" s="71">
        <v>0.31</v>
      </c>
      <c r="Q12" s="71">
        <v>0.75965332031249999</v>
      </c>
      <c r="R12" s="71">
        <v>100</v>
      </c>
      <c r="S12" s="71">
        <v>0.47</v>
      </c>
      <c r="T12" s="71">
        <v>0</v>
      </c>
      <c r="U12" s="75"/>
      <c r="V12" s="71">
        <v>8.792236328125</v>
      </c>
      <c r="W12" s="71">
        <v>1.2172265625000001</v>
      </c>
      <c r="X12" s="71">
        <v>2.7674251302083301</v>
      </c>
      <c r="Y12" s="71">
        <v>100</v>
      </c>
      <c r="Z12" s="71">
        <v>2.58</v>
      </c>
      <c r="AA12" s="71">
        <v>100</v>
      </c>
      <c r="AB12" s="71">
        <v>0.89</v>
      </c>
      <c r="AC12" s="71">
        <v>3.03</v>
      </c>
      <c r="AD12" s="71">
        <v>2.54</v>
      </c>
      <c r="AE12" s="71">
        <v>100</v>
      </c>
      <c r="AF12" s="71">
        <v>3.7</v>
      </c>
      <c r="AG12" s="71">
        <v>95.54</v>
      </c>
      <c r="AH12" s="71">
        <v>99.933333333333294</v>
      </c>
      <c r="AI12" s="71">
        <v>0</v>
      </c>
      <c r="AJ12" s="71">
        <v>96.288760173194206</v>
      </c>
      <c r="AK12" s="71">
        <v>58.060650333333299</v>
      </c>
      <c r="AL12" s="71">
        <v>0</v>
      </c>
      <c r="AM12" s="71">
        <v>3.21166666666667</v>
      </c>
      <c r="AN12" s="71">
        <v>89.461666666666702</v>
      </c>
      <c r="AO12" s="75"/>
      <c r="AP12" s="71">
        <v>97.289642857142894</v>
      </c>
      <c r="AQ12" s="71">
        <v>99.87</v>
      </c>
      <c r="AR12" s="71">
        <v>4.3207142857142902</v>
      </c>
      <c r="AS12" s="75"/>
      <c r="AT12" s="71">
        <v>1.12666666666667</v>
      </c>
      <c r="AU12" s="71">
        <v>98.484999999999999</v>
      </c>
      <c r="AV12" s="71">
        <v>100</v>
      </c>
      <c r="AW12" s="71">
        <v>97.844999999999999</v>
      </c>
      <c r="AX12" s="71">
        <v>99.694999999999993</v>
      </c>
      <c r="AY12" s="71">
        <v>5.1966666666666699</v>
      </c>
      <c r="AZ12" s="71">
        <v>0.97535714285714303</v>
      </c>
      <c r="BA12" s="71">
        <v>99.6164285714286</v>
      </c>
      <c r="BB12" s="71">
        <v>97.1661514511067</v>
      </c>
      <c r="BC12" s="71">
        <v>65.059316406250005</v>
      </c>
      <c r="BD12" s="71">
        <v>99.9</v>
      </c>
      <c r="BE12" s="71">
        <v>0</v>
      </c>
      <c r="BF12" s="71">
        <v>1.0916666666666699</v>
      </c>
      <c r="BG12" s="71">
        <v>0.63666666666666705</v>
      </c>
      <c r="BH12" s="71">
        <v>3.87666666666667</v>
      </c>
      <c r="BI12" s="71">
        <v>98.13</v>
      </c>
      <c r="BJ12" s="71">
        <v>4.8333333333333304</v>
      </c>
      <c r="BK12" s="71">
        <v>2.4900000000000002</v>
      </c>
      <c r="BL12" s="71">
        <v>98.896666666666704</v>
      </c>
      <c r="BM12" s="71">
        <v>1.04285714285714</v>
      </c>
      <c r="BN12" s="71">
        <v>2.8642857142857099</v>
      </c>
      <c r="BO12" s="71">
        <v>7.7118652343749998</v>
      </c>
      <c r="BP12" s="75"/>
      <c r="BQ12" s="71">
        <v>40.402314166666699</v>
      </c>
      <c r="BR12" s="71">
        <v>0.28069752794495401</v>
      </c>
      <c r="BS12" s="71">
        <v>96.211666666666702</v>
      </c>
      <c r="BT12" s="71">
        <v>3.0616666666666701</v>
      </c>
      <c r="BU12" s="71">
        <v>0.60821428571428604</v>
      </c>
      <c r="BV12" s="71">
        <v>87.954167841507697</v>
      </c>
      <c r="BW12" s="71">
        <v>185.294634146341</v>
      </c>
      <c r="BX12" s="71">
        <v>99.84</v>
      </c>
      <c r="BY12" s="71">
        <v>2.8945686900958498</v>
      </c>
      <c r="BZ12" s="71">
        <v>92.7083333333333</v>
      </c>
      <c r="CA12" s="71">
        <v>100</v>
      </c>
      <c r="CB12" s="71">
        <v>39.32</v>
      </c>
      <c r="CC12" s="71">
        <v>0.18</v>
      </c>
      <c r="CD12" s="71">
        <v>96.65</v>
      </c>
      <c r="CE12" s="71">
        <v>100</v>
      </c>
      <c r="CF12" s="71">
        <v>0</v>
      </c>
      <c r="CG12" s="71">
        <v>0</v>
      </c>
      <c r="CH12" s="71">
        <v>0.39142037186742201</v>
      </c>
      <c r="CI12" s="71">
        <v>0</v>
      </c>
      <c r="CJ12" s="71">
        <v>100</v>
      </c>
      <c r="CK12" s="71">
        <v>0.72422178988326802</v>
      </c>
      <c r="CL12" s="71">
        <v>0.646589258878428</v>
      </c>
      <c r="CM12" s="71">
        <v>100</v>
      </c>
      <c r="CN12" s="71">
        <v>3.8910505836575999</v>
      </c>
      <c r="CO12" s="71">
        <v>14.0990644623863</v>
      </c>
      <c r="CP12" s="71">
        <v>0</v>
      </c>
      <c r="CQ12" s="71">
        <v>0</v>
      </c>
      <c r="CR12" s="71">
        <v>0.57395658914728698</v>
      </c>
      <c r="CS12" s="71">
        <v>1.8</v>
      </c>
      <c r="CT12" s="71">
        <v>0</v>
      </c>
      <c r="CU12" s="71">
        <v>1.74</v>
      </c>
      <c r="CV12" s="71">
        <v>13</v>
      </c>
      <c r="CW12" s="71">
        <v>1.53</v>
      </c>
      <c r="CX12" s="71">
        <v>5.94</v>
      </c>
      <c r="CY12" s="71">
        <v>99.793333333333294</v>
      </c>
      <c r="CZ12" s="71">
        <v>63.156666666666702</v>
      </c>
      <c r="DA12" s="71">
        <v>1.72</v>
      </c>
      <c r="DB12" s="71">
        <v>66.6666666666667</v>
      </c>
      <c r="DC12" s="71">
        <v>1.67</v>
      </c>
      <c r="DD12" s="71">
        <v>14.3555729166667</v>
      </c>
      <c r="DE12" s="71">
        <v>89.326666666666696</v>
      </c>
      <c r="DF12" s="71">
        <v>3.68333333333333</v>
      </c>
      <c r="DG12" s="71">
        <v>97.436666666666696</v>
      </c>
      <c r="DH12" s="71">
        <v>100</v>
      </c>
      <c r="DI12" s="71">
        <v>74.124077666666693</v>
      </c>
      <c r="DJ12" s="75"/>
      <c r="DK12" s="71">
        <v>0.33750455729166701</v>
      </c>
      <c r="DL12" s="71">
        <v>28.776889123335099</v>
      </c>
      <c r="DM12" s="75"/>
      <c r="DN12" s="71">
        <v>82.293333333333294</v>
      </c>
      <c r="DO12" s="71">
        <v>3.6166666666666698</v>
      </c>
      <c r="DP12" s="71">
        <v>1.5633333333333299</v>
      </c>
      <c r="DQ12" s="71">
        <v>2.4327784891165201</v>
      </c>
      <c r="DR12" s="71">
        <v>0</v>
      </c>
      <c r="DS12" s="71">
        <v>77.469576822916693</v>
      </c>
      <c r="DT12" s="75"/>
      <c r="DU12" s="71">
        <v>70.582824000000002</v>
      </c>
      <c r="DV12" s="71">
        <v>99.9166666666667</v>
      </c>
      <c r="DW12" s="71">
        <v>0</v>
      </c>
      <c r="DX12" s="71">
        <v>0.37666666666666698</v>
      </c>
      <c r="DY12" s="71">
        <v>4.29</v>
      </c>
      <c r="DZ12" s="71">
        <v>2.5433333333333299</v>
      </c>
      <c r="EA12" s="71">
        <v>98.3333333333333</v>
      </c>
      <c r="EB12" s="71">
        <v>85.164000000000001</v>
      </c>
      <c r="EC12" s="71">
        <v>1.9863</v>
      </c>
      <c r="ED12" s="71">
        <v>5.1008199999999997</v>
      </c>
      <c r="EE12" s="71">
        <v>89.133660000000006</v>
      </c>
      <c r="EF12" s="71">
        <v>4.9300800000000002</v>
      </c>
      <c r="EG12" s="71">
        <v>74.778000000000006</v>
      </c>
      <c r="EH12" s="71">
        <v>0.77198999999999995</v>
      </c>
      <c r="EI12" s="71">
        <v>4.8952999999999998</v>
      </c>
      <c r="EJ12" s="71">
        <v>32.54</v>
      </c>
      <c r="EK12" s="71">
        <v>82.814179999999993</v>
      </c>
      <c r="EL12" s="71">
        <v>55.555999999999997</v>
      </c>
      <c r="EM12" s="71">
        <v>99.173333333333304</v>
      </c>
      <c r="EN12" s="71">
        <v>6.3882877604166701</v>
      </c>
      <c r="EO12" s="71">
        <v>100</v>
      </c>
      <c r="EP12" s="71">
        <v>4.22</v>
      </c>
      <c r="EQ12" s="71">
        <v>100</v>
      </c>
      <c r="ER12" s="71">
        <v>4.2966666666666704</v>
      </c>
      <c r="ES12" s="71">
        <v>1.88666666666667</v>
      </c>
      <c r="ET12" s="71">
        <v>5.3233333333333297</v>
      </c>
      <c r="EU12" s="71">
        <v>1.1025</v>
      </c>
      <c r="EV12" s="71">
        <v>2.8597000000000001</v>
      </c>
      <c r="EW12" s="71">
        <v>60.79</v>
      </c>
      <c r="EX12" s="71">
        <v>100</v>
      </c>
      <c r="EY12" s="71">
        <v>3.9118900000000001</v>
      </c>
      <c r="EZ12" s="71">
        <v>97.97287</v>
      </c>
      <c r="FA12" s="71">
        <v>3.7666666666666702</v>
      </c>
      <c r="FB12" s="71">
        <v>98.923333333333304</v>
      </c>
      <c r="FC12" s="71">
        <v>4.4000000000000004</v>
      </c>
      <c r="FD12" s="71">
        <v>2.36</v>
      </c>
      <c r="FE12" s="71">
        <v>91.685000000000002</v>
      </c>
      <c r="FF12" s="71">
        <v>99.946666666666701</v>
      </c>
      <c r="FG12" s="71">
        <v>38.3333333333333</v>
      </c>
      <c r="FH12" s="71">
        <v>0.45</v>
      </c>
      <c r="FI12" s="71">
        <v>2.5233333333333299</v>
      </c>
      <c r="FJ12" s="75"/>
      <c r="FK12" s="71">
        <v>90</v>
      </c>
      <c r="FL12" s="71">
        <v>7.9347423177083298</v>
      </c>
      <c r="FM12" s="75"/>
      <c r="FN12" s="71">
        <v>13.281369401041699</v>
      </c>
      <c r="FO12" s="71">
        <v>0.61206536458333305</v>
      </c>
      <c r="FP12" s="71">
        <v>99.956666666666706</v>
      </c>
      <c r="FQ12" s="75"/>
      <c r="FR12" s="71">
        <v>76.158663932291702</v>
      </c>
      <c r="FS12" s="71">
        <v>7.0000000000000007E-2</v>
      </c>
      <c r="FT12" s="71">
        <v>86.52</v>
      </c>
      <c r="FU12" s="71">
        <v>65.209999999999994</v>
      </c>
      <c r="FV12" s="71">
        <v>0.82</v>
      </c>
      <c r="FW12" s="71">
        <v>97.33</v>
      </c>
      <c r="FX12" s="71">
        <v>84.71</v>
      </c>
      <c r="FY12" s="71">
        <v>89.24</v>
      </c>
      <c r="FZ12" s="71">
        <v>0.98</v>
      </c>
      <c r="GA12" s="71">
        <v>98.97</v>
      </c>
      <c r="GB12" s="71">
        <v>96.41</v>
      </c>
      <c r="GC12" s="71">
        <v>28.09</v>
      </c>
      <c r="GD12" s="71">
        <v>98.74</v>
      </c>
      <c r="GE12" s="71">
        <v>0.06</v>
      </c>
      <c r="GF12" s="71">
        <v>88.21</v>
      </c>
      <c r="GG12" s="71">
        <v>0.36</v>
      </c>
      <c r="GH12" s="71">
        <v>84.93</v>
      </c>
      <c r="GI12" s="71">
        <v>97.95</v>
      </c>
      <c r="GJ12" s="71">
        <v>89.96</v>
      </c>
      <c r="GK12" s="71">
        <v>0.41076188081468401</v>
      </c>
      <c r="GL12" s="71">
        <v>73.62</v>
      </c>
      <c r="GM12" s="71">
        <v>1.04</v>
      </c>
      <c r="GN12" s="71">
        <v>4.09</v>
      </c>
      <c r="GO12" s="71">
        <v>0</v>
      </c>
      <c r="GP12" s="71">
        <v>78.66</v>
      </c>
      <c r="GQ12" s="71">
        <v>80.3</v>
      </c>
      <c r="GR12" s="71">
        <v>67.62</v>
      </c>
      <c r="GS12" s="71">
        <v>98.91</v>
      </c>
      <c r="GT12" s="71">
        <v>98.83</v>
      </c>
      <c r="GU12" s="71">
        <v>98.02</v>
      </c>
      <c r="GV12" s="71">
        <v>0.8</v>
      </c>
      <c r="GW12" s="71">
        <v>99.35</v>
      </c>
      <c r="GX12" s="71">
        <v>98.21</v>
      </c>
      <c r="GY12" s="71">
        <v>82.34</v>
      </c>
      <c r="GZ12" s="71">
        <v>87.67</v>
      </c>
      <c r="HA12" s="71">
        <v>7.0000000000000007E-2</v>
      </c>
      <c r="HB12" s="71">
        <v>13.02</v>
      </c>
      <c r="HC12" s="71">
        <v>0.59</v>
      </c>
      <c r="HD12" s="71">
        <v>80.63</v>
      </c>
      <c r="HE12" s="71">
        <v>1.22724246722047</v>
      </c>
      <c r="HF12" s="71">
        <v>0.55499673333333299</v>
      </c>
      <c r="HG12" s="71">
        <v>94.57</v>
      </c>
      <c r="HH12" s="71">
        <v>99.16</v>
      </c>
      <c r="HI12" s="71">
        <v>99.082142857142898</v>
      </c>
      <c r="HJ12" s="71">
        <v>100</v>
      </c>
      <c r="HK12" s="71">
        <v>24.945611979166699</v>
      </c>
      <c r="HL12" s="75"/>
      <c r="HM12" s="71">
        <v>92.7173913043478</v>
      </c>
      <c r="HN12" s="71">
        <v>8.7535014005602194E-2</v>
      </c>
      <c r="HO12" s="71">
        <v>100</v>
      </c>
      <c r="HP12" s="71">
        <v>0</v>
      </c>
      <c r="HQ12" s="71">
        <v>0.106785714285714</v>
      </c>
      <c r="HR12" s="71">
        <v>7.4287262000536298</v>
      </c>
      <c r="HS12" s="71">
        <v>47.567422000000001</v>
      </c>
      <c r="HT12" s="71">
        <v>1.4437384905133901</v>
      </c>
      <c r="HU12" s="71">
        <v>0</v>
      </c>
      <c r="HV12" s="71">
        <v>51.907971208080902</v>
      </c>
      <c r="HW12" s="71">
        <v>98.57</v>
      </c>
      <c r="HX12" s="71">
        <v>100</v>
      </c>
      <c r="HY12" s="71">
        <v>0</v>
      </c>
      <c r="HZ12" s="71">
        <v>9.3501026641446501</v>
      </c>
      <c r="IA12" s="71">
        <v>89.222257999999997</v>
      </c>
      <c r="IB12" s="71">
        <v>99.762513607142907</v>
      </c>
      <c r="IC12" s="71">
        <v>0.514226590791516</v>
      </c>
      <c r="ID12" s="71">
        <v>1.4935634068080399</v>
      </c>
      <c r="IE12" s="75"/>
      <c r="IF12" s="71">
        <v>100</v>
      </c>
      <c r="IG12" s="71">
        <v>41.070917968750003</v>
      </c>
      <c r="IH12" s="71">
        <v>82.488593750000007</v>
      </c>
      <c r="II12" s="71">
        <v>78.096676737160095</v>
      </c>
      <c r="IJ12" s="71">
        <v>95.429146928571399</v>
      </c>
      <c r="IK12" s="71">
        <v>1.0859961</v>
      </c>
      <c r="IL12" s="71">
        <v>0</v>
      </c>
      <c r="IM12" s="71">
        <v>91.8833343571429</v>
      </c>
      <c r="IN12" s="71">
        <v>3.9929529919236799</v>
      </c>
      <c r="IO12" s="71">
        <v>2.6160260358924599</v>
      </c>
      <c r="IP12" s="71">
        <v>1.0007289309921601</v>
      </c>
      <c r="IQ12" s="71">
        <v>86.234093999999999</v>
      </c>
      <c r="IR12" s="71">
        <v>7.81655935840958</v>
      </c>
      <c r="IS12" s="71">
        <v>12.006319405692</v>
      </c>
      <c r="IT12" s="71">
        <v>0</v>
      </c>
      <c r="IU12" s="71">
        <v>64.063053501674105</v>
      </c>
      <c r="IV12" s="71">
        <v>14.896110816636799</v>
      </c>
      <c r="IW12" s="71">
        <v>93.557878111111094</v>
      </c>
      <c r="IX12" s="71">
        <v>99.989266666666694</v>
      </c>
      <c r="IY12" s="71">
        <v>97.24</v>
      </c>
      <c r="IZ12" s="71">
        <v>99.707857142857094</v>
      </c>
      <c r="JA12" s="75"/>
      <c r="JB12" s="71">
        <v>50.931315333333302</v>
      </c>
      <c r="JC12" s="71">
        <v>2.1057000000000001</v>
      </c>
      <c r="JD12" s="71">
        <v>92.896666666666704</v>
      </c>
      <c r="JE12" s="71">
        <v>66.6666666666667</v>
      </c>
      <c r="JF12" s="71">
        <v>0.67663333333333298</v>
      </c>
      <c r="JG12" s="71">
        <v>0.98813333333333297</v>
      </c>
      <c r="JH12" s="71">
        <v>30.92</v>
      </c>
      <c r="JI12" s="71">
        <v>0.58135000000000003</v>
      </c>
      <c r="JJ12" s="71">
        <v>100</v>
      </c>
      <c r="JK12" s="71">
        <v>91.217266666666703</v>
      </c>
      <c r="JL12" s="71">
        <v>5.3019999999999996</v>
      </c>
      <c r="JM12" s="71">
        <v>66.6666666666667</v>
      </c>
      <c r="JN12" s="71">
        <v>99.9988666666667</v>
      </c>
      <c r="JO12" s="71">
        <v>0</v>
      </c>
      <c r="JP12" s="71">
        <v>91.6666666666667</v>
      </c>
      <c r="JQ12" s="71">
        <v>4.8205999999999998</v>
      </c>
      <c r="JR12" s="71">
        <v>95.787599999999998</v>
      </c>
      <c r="JS12" s="71">
        <v>94.963333333333296</v>
      </c>
      <c r="JT12" s="71">
        <v>3.44</v>
      </c>
      <c r="JU12" s="71">
        <v>0</v>
      </c>
      <c r="JV12" s="71">
        <v>5.2480000000000002</v>
      </c>
      <c r="JW12" s="71">
        <v>3.7652999999999999</v>
      </c>
      <c r="JX12" s="71">
        <v>100</v>
      </c>
      <c r="JY12" s="71">
        <v>79.187003333333294</v>
      </c>
      <c r="JZ12" s="71">
        <v>0</v>
      </c>
      <c r="KA12" s="75"/>
      <c r="KB12" s="71">
        <v>1.1720558823529399</v>
      </c>
      <c r="KC12" s="71">
        <v>5.4125294117647096</v>
      </c>
      <c r="KD12" s="71">
        <v>0.21525002421376699</v>
      </c>
      <c r="KE12" s="71">
        <v>100</v>
      </c>
      <c r="KF12" s="71">
        <v>0.93</v>
      </c>
      <c r="KG12" s="71">
        <v>28.09</v>
      </c>
      <c r="KH12" s="71">
        <v>1.36</v>
      </c>
      <c r="KI12" s="71">
        <v>3.8559911764705901</v>
      </c>
      <c r="KJ12" s="71">
        <v>12.0400208409926</v>
      </c>
      <c r="KK12" s="71">
        <v>100</v>
      </c>
      <c r="KL12" s="75"/>
      <c r="KM12" s="71">
        <v>0.41</v>
      </c>
      <c r="KN12" s="71">
        <v>94.679441176470604</v>
      </c>
      <c r="KO12" s="71">
        <v>71.111392842371302</v>
      </c>
      <c r="KP12" s="71">
        <v>0.55693235294117605</v>
      </c>
      <c r="KQ12" s="71">
        <v>2.2054588235294101</v>
      </c>
      <c r="KR12" s="71">
        <v>97.5</v>
      </c>
      <c r="KS12" s="71">
        <v>0.77</v>
      </c>
      <c r="KT12" s="71">
        <v>86.350294117647096</v>
      </c>
      <c r="KU12" s="71">
        <v>96.044705882352901</v>
      </c>
      <c r="KV12" s="71">
        <v>100</v>
      </c>
      <c r="KW12" s="71">
        <v>2.6901470588235301</v>
      </c>
      <c r="KX12" s="71">
        <v>98.886314054223106</v>
      </c>
      <c r="KY12" s="71">
        <v>0.25</v>
      </c>
      <c r="KZ12" s="71">
        <v>1.5505519256764799</v>
      </c>
      <c r="LA12" s="71">
        <v>4.28033378805147</v>
      </c>
      <c r="LB12" s="71">
        <v>4.1450970588235299</v>
      </c>
      <c r="LC12" s="71">
        <v>66.034343713891204</v>
      </c>
      <c r="LD12" s="71">
        <v>97.217857142857099</v>
      </c>
      <c r="LE12" s="71">
        <v>3.5607142857142899</v>
      </c>
      <c r="LF12" s="71">
        <v>95.237777777777794</v>
      </c>
      <c r="LG12" s="71">
        <v>80.090882352941193</v>
      </c>
      <c r="LH12" s="71">
        <v>2.5999999999999999E-2</v>
      </c>
      <c r="LI12" s="71">
        <v>0.88901932500000003</v>
      </c>
      <c r="LJ12" s="71">
        <v>100</v>
      </c>
      <c r="LK12" s="71">
        <v>1.24</v>
      </c>
      <c r="LL12" s="71">
        <v>0.78666666666666696</v>
      </c>
      <c r="LM12" s="71">
        <v>98.175357142857095</v>
      </c>
      <c r="LN12" s="71">
        <v>3.5777777777777802</v>
      </c>
      <c r="LO12" s="71">
        <v>97.7777777777778</v>
      </c>
      <c r="LP12" s="71">
        <v>0.33111111111111102</v>
      </c>
      <c r="LQ12" s="71">
        <v>2.4646428571428598</v>
      </c>
      <c r="LR12" s="71">
        <v>4.9796401824359604</v>
      </c>
      <c r="LS12" s="71">
        <v>95.73</v>
      </c>
      <c r="LT12" s="71">
        <v>2.2200000000000002</v>
      </c>
      <c r="LU12" s="71">
        <v>98.993333333333297</v>
      </c>
      <c r="LV12" s="71">
        <v>97.9</v>
      </c>
      <c r="LW12" s="71">
        <v>99.562222222222204</v>
      </c>
      <c r="LX12" s="71">
        <v>5.2666666666666702</v>
      </c>
      <c r="LY12" s="71">
        <v>3.8544444444444399</v>
      </c>
      <c r="LZ12" s="71">
        <v>75.23</v>
      </c>
      <c r="MA12" s="75"/>
      <c r="MB12" s="71">
        <v>1.24042352941176</v>
      </c>
      <c r="MC12" s="71">
        <v>4.2919382352941202</v>
      </c>
      <c r="MD12" s="71">
        <v>3.4866666666666699</v>
      </c>
      <c r="ME12" s="71">
        <v>1.85777777777778</v>
      </c>
      <c r="MF12" s="71">
        <v>81.66</v>
      </c>
      <c r="MG12" s="71">
        <v>6.3217231507899099</v>
      </c>
      <c r="MH12" s="71">
        <v>93.401399999999995</v>
      </c>
      <c r="MI12" s="75"/>
      <c r="MJ12" s="71">
        <v>63.3486475998088</v>
      </c>
      <c r="MK12" s="71">
        <v>4.5999999999999999E-2</v>
      </c>
      <c r="ML12" s="71">
        <v>1.92642857142857</v>
      </c>
      <c r="MM12" s="71">
        <v>88.915588235294095</v>
      </c>
      <c r="MN12" s="71">
        <v>99</v>
      </c>
      <c r="MO12" s="75"/>
      <c r="MP12" s="71">
        <v>99.790854166664005</v>
      </c>
      <c r="MQ12" s="71">
        <v>0.71775347223187802</v>
      </c>
      <c r="MR12" s="71">
        <v>1.57184859358717</v>
      </c>
      <c r="MS12" s="71">
        <v>0.5</v>
      </c>
      <c r="MT12" s="75"/>
      <c r="MU12" s="71">
        <v>21</v>
      </c>
      <c r="MV12" s="71">
        <v>2.1920000000000002</v>
      </c>
      <c r="MW12" s="71">
        <v>0</v>
      </c>
      <c r="MX12" s="71">
        <v>99.79</v>
      </c>
      <c r="MY12" s="71">
        <v>5.2469999999999999</v>
      </c>
      <c r="MZ12" s="71">
        <v>99.888000000000005</v>
      </c>
      <c r="NA12" s="71">
        <v>21</v>
      </c>
      <c r="NB12" s="71">
        <v>99.75</v>
      </c>
      <c r="NC12" s="71">
        <v>2.7969520394442</v>
      </c>
      <c r="ND12" s="71">
        <v>98.72</v>
      </c>
      <c r="NE12" s="71">
        <v>98</v>
      </c>
      <c r="NF12" s="71">
        <v>99.96</v>
      </c>
      <c r="NG12" s="71">
        <v>99.572000000000003</v>
      </c>
      <c r="NH12" s="71">
        <v>99.99</v>
      </c>
      <c r="NI12" s="71">
        <v>13</v>
      </c>
      <c r="NJ12" s="71">
        <v>51.627894170735502</v>
      </c>
      <c r="NK12" s="71">
        <v>24</v>
      </c>
      <c r="NL12" s="71">
        <v>98</v>
      </c>
      <c r="NM12" s="71">
        <v>0.01</v>
      </c>
      <c r="NN12" s="71">
        <v>89.2203026941486</v>
      </c>
      <c r="NO12" s="71">
        <v>0</v>
      </c>
      <c r="NP12" s="71">
        <v>99.509500000000003</v>
      </c>
      <c r="NQ12" s="71">
        <v>0.04</v>
      </c>
      <c r="NR12" s="71">
        <v>99.919399999999996</v>
      </c>
      <c r="NS12" s="71">
        <v>0.35333542189310801</v>
      </c>
      <c r="NT12" s="71">
        <v>0.06</v>
      </c>
      <c r="NU12" s="71">
        <v>24.0392409957274</v>
      </c>
      <c r="NV12" s="71">
        <v>10.993399999999999</v>
      </c>
      <c r="NW12" s="75"/>
      <c r="NX12" s="71">
        <v>27.125515787400001</v>
      </c>
      <c r="NY12" s="71">
        <v>99.999560000000002</v>
      </c>
      <c r="NZ12" s="71">
        <v>0.84597942944502902</v>
      </c>
      <c r="OA12" s="71">
        <v>0.70194000000000001</v>
      </c>
      <c r="OB12" s="71">
        <v>0.89964999999999995</v>
      </c>
      <c r="OC12" s="71">
        <v>0.20232675771370801</v>
      </c>
      <c r="OD12" s="75"/>
      <c r="OE12" s="71">
        <v>99.828000000000003</v>
      </c>
      <c r="OF12" s="71">
        <v>1.6670499999999999</v>
      </c>
      <c r="OG12" s="71">
        <v>80.836439999999996</v>
      </c>
      <c r="OH12" s="71">
        <v>29.827673957999998</v>
      </c>
      <c r="OI12" s="71">
        <v>21.849093772370502</v>
      </c>
      <c r="OJ12" s="71">
        <v>1412</v>
      </c>
      <c r="OK12" s="71">
        <v>1800</v>
      </c>
      <c r="OL12" s="71">
        <v>99.9</v>
      </c>
      <c r="OM12" s="71">
        <v>35.064935064935099</v>
      </c>
      <c r="ON12" s="71">
        <v>96.425197559512398</v>
      </c>
      <c r="OO12" s="71">
        <v>99.520949811825801</v>
      </c>
      <c r="OP12" s="71">
        <v>83.539516228257</v>
      </c>
      <c r="OQ12" s="71">
        <v>65.494647471391801</v>
      </c>
      <c r="OR12" s="71">
        <v>70.818988002086499</v>
      </c>
      <c r="OS12" s="71">
        <v>2.2535995387632402</v>
      </c>
      <c r="OT12" s="71">
        <v>70.948241406874999</v>
      </c>
      <c r="OU12" s="71">
        <v>0.62214942385357097</v>
      </c>
      <c r="OV12" s="71">
        <v>-1.45597431097265</v>
      </c>
      <c r="OW12" s="71">
        <v>65.494647471391801</v>
      </c>
      <c r="OX12" s="71">
        <v>3.7977371169751302</v>
      </c>
      <c r="OY12" s="71">
        <v>2.8341528671202099</v>
      </c>
      <c r="OZ12" s="71">
        <v>84.552551155332594</v>
      </c>
      <c r="PA12" s="71">
        <v>-1.0093006910561</v>
      </c>
      <c r="PB12" s="71">
        <v>-2.5849157902685498</v>
      </c>
      <c r="PC12" s="71">
        <v>77.750396281103804</v>
      </c>
      <c r="PD12" s="71">
        <v>1.87056861726535</v>
      </c>
      <c r="PE12" s="71">
        <v>100</v>
      </c>
      <c r="PF12" s="71">
        <v>0</v>
      </c>
      <c r="PG12" s="71">
        <v>99.888190220234506</v>
      </c>
      <c r="PH12" s="71">
        <v>99.825617774677596</v>
      </c>
      <c r="PI12" s="71">
        <v>2.5214321734745301E-2</v>
      </c>
      <c r="PJ12" s="71">
        <v>100</v>
      </c>
      <c r="PK12" s="71">
        <v>100</v>
      </c>
      <c r="PL12" s="71">
        <v>0.72221561228441999</v>
      </c>
      <c r="PM12" s="72">
        <v>3.6067113095238099</v>
      </c>
      <c r="PN12" s="72">
        <v>0.27944940476190477</v>
      </c>
      <c r="PO12" s="73"/>
      <c r="PP12" s="73"/>
      <c r="PQ12" s="74">
        <v>65.494647471391801</v>
      </c>
      <c r="PR12" s="74">
        <v>83.539516228257</v>
      </c>
      <c r="PS12" s="74">
        <v>70.818988002086513</v>
      </c>
      <c r="PT12" s="74">
        <v>-2.5849157902685533</v>
      </c>
      <c r="PU12" s="74">
        <v>4.3106879148582209</v>
      </c>
      <c r="PV12" s="74">
        <v>1.473505916811007</v>
      </c>
      <c r="PW12" s="74">
        <v>-1.4559743109726497</v>
      </c>
      <c r="PX12" s="74">
        <v>3.1095888134048977</v>
      </c>
      <c r="PY12" s="74">
        <v>3.8132098454132404</v>
      </c>
    </row>
    <row r="13" spans="1:441" ht="17.25">
      <c r="A13" s="70" t="s">
        <v>21</v>
      </c>
      <c r="B13" s="24">
        <v>100</v>
      </c>
      <c r="C13" s="71">
        <v>1.2158333334373299</v>
      </c>
      <c r="D13" s="71">
        <v>6.9847989224552598E-2</v>
      </c>
      <c r="E13" s="71">
        <v>49.886857802578398</v>
      </c>
      <c r="F13" s="71">
        <v>99.999667848661005</v>
      </c>
      <c r="G13" s="71">
        <v>99.99</v>
      </c>
      <c r="H13" s="71">
        <v>99.965674352953698</v>
      </c>
      <c r="I13" s="71">
        <v>9.9600000000000009</v>
      </c>
      <c r="J13" s="71">
        <v>98.94</v>
      </c>
      <c r="K13" s="71">
        <v>30.25</v>
      </c>
      <c r="L13" s="71">
        <v>1.9</v>
      </c>
      <c r="M13" s="71">
        <v>5.3</v>
      </c>
      <c r="N13" s="71">
        <v>100</v>
      </c>
      <c r="O13" s="71">
        <v>100</v>
      </c>
      <c r="P13" s="71">
        <v>0.55000000000000004</v>
      </c>
      <c r="Q13" s="71">
        <v>1.17</v>
      </c>
      <c r="R13" s="71">
        <v>100</v>
      </c>
      <c r="S13" s="71">
        <v>1.36</v>
      </c>
      <c r="T13" s="71">
        <v>0</v>
      </c>
      <c r="U13" s="71">
        <v>21.28</v>
      </c>
      <c r="V13" s="71">
        <v>6.72</v>
      </c>
      <c r="W13" s="71">
        <v>1.1299999999999999</v>
      </c>
      <c r="X13" s="71">
        <v>4.92</v>
      </c>
      <c r="Y13" s="71">
        <v>100</v>
      </c>
      <c r="Z13" s="71">
        <v>2.2799999999999998</v>
      </c>
      <c r="AA13" s="71">
        <v>100</v>
      </c>
      <c r="AB13" s="71">
        <v>0.54</v>
      </c>
      <c r="AC13" s="71">
        <v>3.57</v>
      </c>
      <c r="AD13" s="71">
        <v>3.13</v>
      </c>
      <c r="AE13" s="71">
        <v>100</v>
      </c>
      <c r="AF13" s="71">
        <v>4.42</v>
      </c>
      <c r="AG13" s="71">
        <v>95.72</v>
      </c>
      <c r="AH13" s="71">
        <v>95.57</v>
      </c>
      <c r="AI13" s="71">
        <v>0</v>
      </c>
      <c r="AJ13" s="71">
        <v>93.5178469138434</v>
      </c>
      <c r="AK13" s="71">
        <v>97.55</v>
      </c>
      <c r="AL13" s="71">
        <v>0</v>
      </c>
      <c r="AM13" s="71">
        <v>4.3</v>
      </c>
      <c r="AN13" s="71">
        <v>95.97</v>
      </c>
      <c r="AO13" s="71">
        <v>100</v>
      </c>
      <c r="AP13" s="71">
        <v>100</v>
      </c>
      <c r="AQ13" s="71">
        <v>100</v>
      </c>
      <c r="AR13" s="71">
        <v>2.895</v>
      </c>
      <c r="AS13" s="71">
        <v>8.06</v>
      </c>
      <c r="AT13" s="71">
        <v>1.02</v>
      </c>
      <c r="AU13" s="71">
        <v>100</v>
      </c>
      <c r="AV13" s="71">
        <v>100</v>
      </c>
      <c r="AW13" s="71">
        <v>99.2</v>
      </c>
      <c r="AX13" s="71">
        <v>99.64</v>
      </c>
      <c r="AY13" s="71">
        <v>5.09</v>
      </c>
      <c r="AZ13" s="71">
        <v>0.69</v>
      </c>
      <c r="BA13" s="71">
        <v>100</v>
      </c>
      <c r="BB13" s="71">
        <v>97.661279693738805</v>
      </c>
      <c r="BC13" s="71">
        <v>42.81</v>
      </c>
      <c r="BD13" s="71">
        <v>99.17</v>
      </c>
      <c r="BE13" s="71">
        <v>1.72</v>
      </c>
      <c r="BF13" s="71">
        <v>0.63</v>
      </c>
      <c r="BG13" s="71">
        <v>0.5</v>
      </c>
      <c r="BH13" s="71">
        <v>2.4700000000000002</v>
      </c>
      <c r="BI13" s="71">
        <v>99.6</v>
      </c>
      <c r="BJ13" s="71">
        <v>4.83</v>
      </c>
      <c r="BK13" s="71">
        <v>1.91</v>
      </c>
      <c r="BL13" s="71">
        <v>98.82</v>
      </c>
      <c r="BM13" s="71">
        <v>0.49</v>
      </c>
      <c r="BN13" s="71">
        <v>2.42</v>
      </c>
      <c r="BO13" s="71">
        <v>5.61</v>
      </c>
      <c r="BP13" s="71">
        <v>50.2</v>
      </c>
      <c r="BQ13" s="71">
        <v>88.99</v>
      </c>
      <c r="BR13" s="71">
        <v>0</v>
      </c>
      <c r="BS13" s="71">
        <v>100</v>
      </c>
      <c r="BT13" s="71">
        <v>2.9</v>
      </c>
      <c r="BU13" s="71">
        <v>0.32500000000000001</v>
      </c>
      <c r="BV13" s="71">
        <v>594.74468737394102</v>
      </c>
      <c r="BW13" s="71">
        <v>307.26315789473699</v>
      </c>
      <c r="BX13" s="71">
        <v>94.58</v>
      </c>
      <c r="BY13" s="71">
        <v>1.6304899376801201</v>
      </c>
      <c r="BZ13" s="71">
        <v>85.714285714285694</v>
      </c>
      <c r="CA13" s="71">
        <v>100</v>
      </c>
      <c r="CB13" s="71">
        <v>50.37</v>
      </c>
      <c r="CC13" s="71">
        <v>0.34</v>
      </c>
      <c r="CD13" s="71">
        <v>95.9</v>
      </c>
      <c r="CE13" s="71">
        <v>100</v>
      </c>
      <c r="CF13" s="71">
        <v>0</v>
      </c>
      <c r="CG13" s="71">
        <v>0</v>
      </c>
      <c r="CH13" s="71">
        <v>0.46003273083976398</v>
      </c>
      <c r="CI13" s="71">
        <v>0</v>
      </c>
      <c r="CJ13" s="71">
        <v>100</v>
      </c>
      <c r="CK13" s="71">
        <v>0.66220703125000002</v>
      </c>
      <c r="CL13" s="71">
        <v>0.63390115223738797</v>
      </c>
      <c r="CM13" s="71">
        <v>100</v>
      </c>
      <c r="CN13" s="71">
        <v>3.515625</v>
      </c>
      <c r="CO13" s="71">
        <v>23.605952630475802</v>
      </c>
      <c r="CP13" s="71">
        <v>0</v>
      </c>
      <c r="CQ13" s="71">
        <v>0</v>
      </c>
      <c r="CR13" s="71">
        <v>0.65971319910514603</v>
      </c>
      <c r="CS13" s="71">
        <v>1.8</v>
      </c>
      <c r="CT13" s="71">
        <v>0</v>
      </c>
      <c r="CU13" s="71">
        <v>2.67</v>
      </c>
      <c r="CV13" s="71">
        <v>8</v>
      </c>
      <c r="CW13" s="71">
        <v>2.89</v>
      </c>
      <c r="CX13" s="71">
        <v>4.75</v>
      </c>
      <c r="CY13" s="71">
        <v>99.66</v>
      </c>
      <c r="CZ13" s="71">
        <v>97.07</v>
      </c>
      <c r="DA13" s="71">
        <v>2.58</v>
      </c>
      <c r="DB13" s="71">
        <v>97.22</v>
      </c>
      <c r="DC13" s="71">
        <v>1.38</v>
      </c>
      <c r="DD13" s="71">
        <v>4.38</v>
      </c>
      <c r="DE13" s="71">
        <v>98.89</v>
      </c>
      <c r="DF13" s="71">
        <v>3.13</v>
      </c>
      <c r="DG13" s="71">
        <v>100</v>
      </c>
      <c r="DH13" s="71">
        <v>94.87</v>
      </c>
      <c r="DI13" s="71">
        <v>92.41</v>
      </c>
      <c r="DJ13" s="71">
        <v>18.13</v>
      </c>
      <c r="DK13" s="71">
        <v>4.5</v>
      </c>
      <c r="DL13" s="71">
        <v>50.288095373422799</v>
      </c>
      <c r="DM13" s="71">
        <v>100</v>
      </c>
      <c r="DN13" s="71">
        <v>87.3</v>
      </c>
      <c r="DO13" s="71">
        <v>4.99</v>
      </c>
      <c r="DP13" s="71">
        <v>1.07</v>
      </c>
      <c r="DQ13" s="71">
        <v>0</v>
      </c>
      <c r="DR13" s="71">
        <v>0</v>
      </c>
      <c r="DS13" s="71">
        <v>28.67</v>
      </c>
      <c r="DT13" s="71">
        <v>12.08</v>
      </c>
      <c r="DU13" s="71">
        <v>87.94</v>
      </c>
      <c r="DV13" s="71">
        <v>98.83</v>
      </c>
      <c r="DW13" s="71">
        <v>0</v>
      </c>
      <c r="DX13" s="71">
        <v>0.68</v>
      </c>
      <c r="DY13" s="71">
        <v>2.96</v>
      </c>
      <c r="DZ13" s="71">
        <v>2.08</v>
      </c>
      <c r="EA13" s="71">
        <v>88.83</v>
      </c>
      <c r="EB13" s="71">
        <v>84.53</v>
      </c>
      <c r="EC13" s="71">
        <v>2.15</v>
      </c>
      <c r="ED13" s="71">
        <v>5.0599999999999996</v>
      </c>
      <c r="EE13" s="71">
        <v>99.31</v>
      </c>
      <c r="EF13" s="71">
        <v>3.74</v>
      </c>
      <c r="EG13" s="71">
        <v>86.19</v>
      </c>
      <c r="EH13" s="71">
        <v>0.56000000000000005</v>
      </c>
      <c r="EI13" s="71">
        <v>4.99</v>
      </c>
      <c r="EJ13" s="71">
        <v>83.33</v>
      </c>
      <c r="EK13" s="71">
        <v>96.08</v>
      </c>
      <c r="EL13" s="71">
        <v>95</v>
      </c>
      <c r="EM13" s="71">
        <v>97.43</v>
      </c>
      <c r="EN13" s="71">
        <v>3.87</v>
      </c>
      <c r="EO13" s="71">
        <v>99.09</v>
      </c>
      <c r="EP13" s="71">
        <v>6.21</v>
      </c>
      <c r="EQ13" s="71">
        <v>100</v>
      </c>
      <c r="ER13" s="71">
        <v>1.07</v>
      </c>
      <c r="ES13" s="71">
        <v>2.5099999999999998</v>
      </c>
      <c r="ET13" s="71">
        <v>4.4400000000000004</v>
      </c>
      <c r="EU13" s="71">
        <v>0.83</v>
      </c>
      <c r="EV13" s="71">
        <v>2.81</v>
      </c>
      <c r="EW13" s="71">
        <v>100</v>
      </c>
      <c r="EX13" s="71">
        <v>100</v>
      </c>
      <c r="EY13" s="71">
        <v>3.6</v>
      </c>
      <c r="EZ13" s="71">
        <v>99.56</v>
      </c>
      <c r="FA13" s="71">
        <v>3.06</v>
      </c>
      <c r="FB13" s="71">
        <v>92.33</v>
      </c>
      <c r="FC13" s="71">
        <v>5.24</v>
      </c>
      <c r="FD13" s="71">
        <v>2.9</v>
      </c>
      <c r="FE13" s="71">
        <v>86.5</v>
      </c>
      <c r="FF13" s="71">
        <v>99.85</v>
      </c>
      <c r="FG13" s="71">
        <v>83.33</v>
      </c>
      <c r="FH13" s="71">
        <v>0.54</v>
      </c>
      <c r="FI13" s="71">
        <v>1.48</v>
      </c>
      <c r="FJ13" s="71">
        <v>100</v>
      </c>
      <c r="FK13" s="71">
        <v>90</v>
      </c>
      <c r="FL13" s="71">
        <v>7.64</v>
      </c>
      <c r="FM13" s="71">
        <v>13.94</v>
      </c>
      <c r="FN13" s="71">
        <v>4.8600000000000003</v>
      </c>
      <c r="FO13" s="71">
        <v>1.01</v>
      </c>
      <c r="FP13" s="71">
        <v>99.77</v>
      </c>
      <c r="FQ13" s="71">
        <v>32.15</v>
      </c>
      <c r="FR13" s="71">
        <v>40.909999999999997</v>
      </c>
      <c r="FS13" s="71">
        <v>0.15</v>
      </c>
      <c r="FT13" s="71">
        <v>89.86</v>
      </c>
      <c r="FU13" s="71">
        <v>61.22</v>
      </c>
      <c r="FV13" s="71">
        <v>0.82</v>
      </c>
      <c r="FW13" s="71">
        <v>96.59</v>
      </c>
      <c r="FX13" s="71">
        <v>89.74</v>
      </c>
      <c r="FY13" s="71">
        <v>92.46</v>
      </c>
      <c r="FZ13" s="71">
        <v>1.68</v>
      </c>
      <c r="GA13" s="71">
        <v>98.68</v>
      </c>
      <c r="GB13" s="71">
        <v>95.34</v>
      </c>
      <c r="GC13" s="71">
        <v>24.85</v>
      </c>
      <c r="GD13" s="71">
        <v>98.72</v>
      </c>
      <c r="GE13" s="71">
        <v>0.05</v>
      </c>
      <c r="GF13" s="71">
        <v>95.83</v>
      </c>
      <c r="GG13" s="71">
        <v>0.96</v>
      </c>
      <c r="GH13" s="71">
        <v>91.06</v>
      </c>
      <c r="GI13" s="71">
        <v>97.93</v>
      </c>
      <c r="GJ13" s="71">
        <v>94.87</v>
      </c>
      <c r="GK13" s="71">
        <v>0.60128385459211098</v>
      </c>
      <c r="GL13" s="71">
        <v>82.87</v>
      </c>
      <c r="GM13" s="71">
        <v>1.81</v>
      </c>
      <c r="GN13" s="71">
        <v>5.33</v>
      </c>
      <c r="GO13" s="71">
        <v>1</v>
      </c>
      <c r="GP13" s="71">
        <v>85.99</v>
      </c>
      <c r="GQ13" s="71">
        <v>86.84</v>
      </c>
      <c r="GR13" s="71">
        <v>74.55</v>
      </c>
      <c r="GS13" s="71">
        <v>98.98</v>
      </c>
      <c r="GT13" s="71">
        <v>98.73</v>
      </c>
      <c r="GU13" s="71">
        <v>97.81</v>
      </c>
      <c r="GV13" s="71">
        <v>1.69</v>
      </c>
      <c r="GW13" s="71">
        <v>98.89</v>
      </c>
      <c r="GX13" s="71">
        <v>97.74</v>
      </c>
      <c r="GY13" s="71">
        <v>88.36</v>
      </c>
      <c r="GZ13" s="71">
        <v>89.52</v>
      </c>
      <c r="HA13" s="71">
        <v>0.28000000000000003</v>
      </c>
      <c r="HB13" s="71">
        <v>14.23</v>
      </c>
      <c r="HC13" s="71">
        <v>0.89</v>
      </c>
      <c r="HD13" s="71">
        <v>87.89</v>
      </c>
      <c r="HE13" s="71">
        <v>1.52</v>
      </c>
      <c r="HF13" s="71">
        <v>8.42</v>
      </c>
      <c r="HG13" s="71">
        <v>96.3</v>
      </c>
      <c r="HH13" s="71">
        <v>98.13</v>
      </c>
      <c r="HI13" s="71">
        <v>98.89</v>
      </c>
      <c r="HJ13" s="71">
        <v>99.22</v>
      </c>
      <c r="HK13" s="71">
        <v>5.71</v>
      </c>
      <c r="HL13" s="71">
        <v>14.19</v>
      </c>
      <c r="HM13" s="71">
        <v>79.67</v>
      </c>
      <c r="HN13" s="71">
        <v>0</v>
      </c>
      <c r="HO13" s="71">
        <v>100</v>
      </c>
      <c r="HP13" s="71">
        <v>0</v>
      </c>
      <c r="HQ13" s="71">
        <v>0</v>
      </c>
      <c r="HR13" s="71">
        <v>0.23</v>
      </c>
      <c r="HS13" s="71">
        <v>84.19</v>
      </c>
      <c r="HT13" s="71">
        <v>0.74130859375000002</v>
      </c>
      <c r="HU13" s="71">
        <v>0</v>
      </c>
      <c r="HV13" s="71">
        <v>37.76</v>
      </c>
      <c r="HW13" s="71">
        <v>97.8</v>
      </c>
      <c r="HX13" s="71">
        <v>100</v>
      </c>
      <c r="HY13" s="71">
        <v>0</v>
      </c>
      <c r="HZ13" s="71">
        <v>9.3699999999999992</v>
      </c>
      <c r="IA13" s="71">
        <v>84.18</v>
      </c>
      <c r="IB13" s="71">
        <v>99.495000000000005</v>
      </c>
      <c r="IC13" s="71">
        <v>0</v>
      </c>
      <c r="ID13" s="71">
        <v>10.445664062500001</v>
      </c>
      <c r="IE13" s="71">
        <v>10</v>
      </c>
      <c r="IF13" s="71">
        <v>100</v>
      </c>
      <c r="IG13" s="71">
        <v>37.83</v>
      </c>
      <c r="IH13" s="71">
        <v>50.76</v>
      </c>
      <c r="II13" s="71">
        <v>100</v>
      </c>
      <c r="IJ13" s="71">
        <v>98.72</v>
      </c>
      <c r="IK13" s="71">
        <v>0.98</v>
      </c>
      <c r="IL13" s="71">
        <v>0</v>
      </c>
      <c r="IM13" s="71">
        <v>97.045000000000002</v>
      </c>
      <c r="IN13" s="71">
        <v>25.77</v>
      </c>
      <c r="IO13" s="71">
        <v>10.25</v>
      </c>
      <c r="IP13" s="71">
        <v>0</v>
      </c>
      <c r="IQ13" s="71">
        <v>99.47</v>
      </c>
      <c r="IR13" s="71">
        <v>6.29</v>
      </c>
      <c r="IS13" s="71">
        <v>6.5508691406250001</v>
      </c>
      <c r="IT13" s="71">
        <v>0</v>
      </c>
      <c r="IU13" s="71">
        <v>59.7484814453125</v>
      </c>
      <c r="IV13" s="71">
        <v>0.16</v>
      </c>
      <c r="IW13" s="71">
        <v>89.94</v>
      </c>
      <c r="IX13" s="71">
        <v>100</v>
      </c>
      <c r="IY13" s="71">
        <v>96.62</v>
      </c>
      <c r="IZ13" s="71">
        <v>96.66</v>
      </c>
      <c r="JA13" s="71">
        <v>99.14</v>
      </c>
      <c r="JB13" s="71">
        <v>88.49</v>
      </c>
      <c r="JC13" s="71">
        <v>2.3099999999999999E-2</v>
      </c>
      <c r="JD13" s="71">
        <v>93.33</v>
      </c>
      <c r="JE13" s="71">
        <v>100</v>
      </c>
      <c r="JF13" s="71">
        <v>0.5</v>
      </c>
      <c r="JG13" s="71">
        <v>0.6</v>
      </c>
      <c r="JH13" s="71">
        <v>39.270000000000003</v>
      </c>
      <c r="JI13" s="71">
        <v>1.24</v>
      </c>
      <c r="JJ13" s="71">
        <v>100</v>
      </c>
      <c r="JK13" s="71">
        <v>98.73</v>
      </c>
      <c r="JL13" s="71">
        <v>5.55</v>
      </c>
      <c r="JM13" s="71">
        <v>96.81</v>
      </c>
      <c r="JN13" s="71">
        <v>99.91</v>
      </c>
      <c r="JO13" s="71">
        <v>0</v>
      </c>
      <c r="JP13" s="71">
        <v>83.33</v>
      </c>
      <c r="JQ13" s="71">
        <v>4.0599999999999996</v>
      </c>
      <c r="JR13" s="71">
        <v>75.37</v>
      </c>
      <c r="JS13" s="71">
        <v>87.67</v>
      </c>
      <c r="JT13" s="71">
        <v>4.8899999999999997</v>
      </c>
      <c r="JU13" s="71">
        <v>0</v>
      </c>
      <c r="JV13" s="71">
        <v>5.57</v>
      </c>
      <c r="JW13" s="71">
        <v>2.67</v>
      </c>
      <c r="JX13" s="71">
        <v>89.43</v>
      </c>
      <c r="JY13" s="71">
        <v>99.19</v>
      </c>
      <c r="JZ13" s="71">
        <v>0</v>
      </c>
      <c r="KA13" s="71">
        <v>100</v>
      </c>
      <c r="KB13" s="71">
        <v>2.36</v>
      </c>
      <c r="KC13" s="71">
        <v>5.46</v>
      </c>
      <c r="KD13" s="71">
        <v>0</v>
      </c>
      <c r="KE13" s="71">
        <v>98.96</v>
      </c>
      <c r="KF13" s="71">
        <v>1.07</v>
      </c>
      <c r="KG13" s="71">
        <v>24.85</v>
      </c>
      <c r="KH13" s="71">
        <v>1.55</v>
      </c>
      <c r="KI13" s="71">
        <v>3.46</v>
      </c>
      <c r="KJ13" s="71">
        <v>5.62</v>
      </c>
      <c r="KK13" s="71">
        <v>100</v>
      </c>
      <c r="KL13" s="71">
        <v>99.91</v>
      </c>
      <c r="KM13" s="71">
        <v>0.47</v>
      </c>
      <c r="KN13" s="71">
        <v>98.73</v>
      </c>
      <c r="KO13" s="71">
        <v>41.53</v>
      </c>
      <c r="KP13" s="71">
        <v>0.49</v>
      </c>
      <c r="KQ13" s="71">
        <v>2.1600000000000001E-2</v>
      </c>
      <c r="KR13" s="71">
        <v>96.79</v>
      </c>
      <c r="KS13" s="71">
        <v>0.99</v>
      </c>
      <c r="KT13" s="71">
        <v>95.61</v>
      </c>
      <c r="KU13" s="71">
        <v>87.95</v>
      </c>
      <c r="KV13" s="71">
        <v>99.14</v>
      </c>
      <c r="KW13" s="71">
        <v>2.82</v>
      </c>
      <c r="KX13" s="71">
        <v>92.857421909275999</v>
      </c>
      <c r="KY13" s="71">
        <v>0.52</v>
      </c>
      <c r="KZ13" s="71">
        <v>0.04</v>
      </c>
      <c r="LA13" s="71">
        <v>8.06</v>
      </c>
      <c r="LB13" s="71">
        <v>3.32</v>
      </c>
      <c r="LC13" s="71">
        <v>93.55</v>
      </c>
      <c r="LD13" s="71">
        <v>100</v>
      </c>
      <c r="LE13" s="71">
        <v>4.2699999999999996</v>
      </c>
      <c r="LF13" s="71">
        <v>100</v>
      </c>
      <c r="LG13" s="71">
        <v>94.96</v>
      </c>
      <c r="LH13" s="71">
        <v>0.32800000000000001</v>
      </c>
      <c r="LI13" s="71">
        <v>1.94</v>
      </c>
      <c r="LJ13" s="71">
        <v>100</v>
      </c>
      <c r="LK13" s="75"/>
      <c r="LL13" s="75"/>
      <c r="LM13" s="71">
        <v>98.875</v>
      </c>
      <c r="LN13" s="71">
        <v>2.35</v>
      </c>
      <c r="LO13" s="71">
        <v>91.67</v>
      </c>
      <c r="LP13" s="71">
        <v>0.35</v>
      </c>
      <c r="LQ13" s="71">
        <v>2.87</v>
      </c>
      <c r="LR13" s="71">
        <v>6.35</v>
      </c>
      <c r="LS13" s="71">
        <v>98.44</v>
      </c>
      <c r="LT13" s="71">
        <v>2.7</v>
      </c>
      <c r="LU13" s="71">
        <v>98.57</v>
      </c>
      <c r="LV13" s="71">
        <v>100</v>
      </c>
      <c r="LW13" s="71">
        <v>97.86</v>
      </c>
      <c r="LX13" s="71">
        <v>7.36</v>
      </c>
      <c r="LY13" s="71">
        <v>3.81</v>
      </c>
      <c r="LZ13" s="71">
        <v>82.95</v>
      </c>
      <c r="MA13" s="71">
        <v>29.13</v>
      </c>
      <c r="MB13" s="71">
        <v>0.83</v>
      </c>
      <c r="MC13" s="71">
        <v>4.8</v>
      </c>
      <c r="MD13" s="71">
        <v>3.39</v>
      </c>
      <c r="ME13" s="71">
        <v>1.92</v>
      </c>
      <c r="MF13" s="71">
        <v>87.29</v>
      </c>
      <c r="MG13" s="71">
        <v>0.28000000000000003</v>
      </c>
      <c r="MH13" s="71">
        <v>97.12</v>
      </c>
      <c r="MI13" s="71">
        <v>19.829999999999998</v>
      </c>
      <c r="MJ13" s="71">
        <v>89.36</v>
      </c>
      <c r="MK13" s="71">
        <v>0.20899999999999999</v>
      </c>
      <c r="ML13" s="71">
        <v>2.5</v>
      </c>
      <c r="MM13" s="71">
        <v>92.01</v>
      </c>
      <c r="MN13" s="71">
        <v>99</v>
      </c>
      <c r="MO13" s="71">
        <v>99.961069568224104</v>
      </c>
      <c r="MP13" s="71">
        <v>99.839901620367101</v>
      </c>
      <c r="MQ13" s="71">
        <v>0.65839756943048</v>
      </c>
      <c r="MR13" s="71">
        <v>1.5401551105451601</v>
      </c>
      <c r="MS13" s="71">
        <v>0.5</v>
      </c>
      <c r="MT13" s="71">
        <v>8.4760967704594695E-2</v>
      </c>
      <c r="MU13" s="71">
        <v>37</v>
      </c>
      <c r="MV13" s="71">
        <v>2.0819999999999999</v>
      </c>
      <c r="MW13" s="71">
        <v>0</v>
      </c>
      <c r="MX13" s="71">
        <v>99.56</v>
      </c>
      <c r="MY13" s="71">
        <v>7.0461</v>
      </c>
      <c r="MZ13" s="71">
        <v>99.953599999999994</v>
      </c>
      <c r="NA13" s="71">
        <v>38</v>
      </c>
      <c r="NB13" s="71">
        <v>99.79</v>
      </c>
      <c r="NC13" s="71">
        <v>1.4503816793893101</v>
      </c>
      <c r="ND13" s="71">
        <v>97.95</v>
      </c>
      <c r="NE13" s="71">
        <v>98</v>
      </c>
      <c r="NF13" s="71">
        <v>99.95</v>
      </c>
      <c r="NG13" s="71">
        <v>99.940299999999993</v>
      </c>
      <c r="NH13" s="71">
        <v>99.85</v>
      </c>
      <c r="NI13" s="71">
        <v>24</v>
      </c>
      <c r="NJ13" s="71">
        <v>46.581479320538399</v>
      </c>
      <c r="NK13" s="71">
        <v>47</v>
      </c>
      <c r="NL13" s="71">
        <v>98</v>
      </c>
      <c r="NM13" s="71">
        <v>0.01</v>
      </c>
      <c r="NN13" s="71">
        <v>85.996646584062802</v>
      </c>
      <c r="NO13" s="71">
        <v>0</v>
      </c>
      <c r="NP13" s="71">
        <v>99.926500000000004</v>
      </c>
      <c r="NQ13" s="71">
        <v>0.08</v>
      </c>
      <c r="NR13" s="71">
        <v>99.922899999999998</v>
      </c>
      <c r="NS13" s="71">
        <v>0.68180306478403996</v>
      </c>
      <c r="NT13" s="71">
        <v>0.06</v>
      </c>
      <c r="NU13" s="71">
        <v>39.022199936170203</v>
      </c>
      <c r="NV13" s="71">
        <v>5.33</v>
      </c>
      <c r="NW13" s="71">
        <v>20.29</v>
      </c>
      <c r="NX13" s="71">
        <v>79.89</v>
      </c>
      <c r="NY13" s="71">
        <v>99.74</v>
      </c>
      <c r="NZ13" s="71">
        <v>0</v>
      </c>
      <c r="OA13" s="71">
        <v>2.0699999999999998</v>
      </c>
      <c r="OB13" s="71">
        <v>15.36</v>
      </c>
      <c r="OC13" s="71">
        <v>0</v>
      </c>
      <c r="OD13" s="71">
        <v>18.8</v>
      </c>
      <c r="OE13" s="71">
        <v>99.8</v>
      </c>
      <c r="OF13" s="71">
        <v>3.75</v>
      </c>
      <c r="OG13" s="71">
        <v>44.96</v>
      </c>
      <c r="OH13" s="71">
        <v>77.760000000000005</v>
      </c>
      <c r="OI13" s="71">
        <v>0.04</v>
      </c>
      <c r="OJ13" s="71">
        <v>1411</v>
      </c>
      <c r="OK13" s="71">
        <v>1450</v>
      </c>
      <c r="OL13" s="71">
        <v>99.9</v>
      </c>
      <c r="OM13" s="71">
        <v>21.023765996343698</v>
      </c>
      <c r="ON13" s="71">
        <v>91.450111132058595</v>
      </c>
      <c r="OO13" s="71">
        <v>99.999231846253195</v>
      </c>
      <c r="OP13" s="71">
        <v>82.127368190399295</v>
      </c>
      <c r="OQ13" s="71">
        <v>65.822735559606997</v>
      </c>
      <c r="OR13" s="71">
        <v>70.314486083716801</v>
      </c>
      <c r="OS13" s="71">
        <v>0.33872188758515198</v>
      </c>
      <c r="OT13" s="71">
        <v>72.362740017097707</v>
      </c>
      <c r="OU13" s="71">
        <v>-0.65821070699610096</v>
      </c>
      <c r="OV13" s="71">
        <v>-0.222235307190218</v>
      </c>
      <c r="OW13" s="71">
        <v>65.822735559606997</v>
      </c>
      <c r="OX13" s="71">
        <v>4.21833682621791</v>
      </c>
      <c r="OY13" s="71">
        <v>3.0353745617657402</v>
      </c>
      <c r="OZ13" s="71">
        <v>85.682368257390706</v>
      </c>
      <c r="PA13" s="71">
        <v>-1.65514330157734</v>
      </c>
      <c r="PB13" s="71">
        <v>-6.5346372874721501</v>
      </c>
      <c r="PC13" s="71">
        <v>79.0225541372442</v>
      </c>
      <c r="PD13" s="71">
        <v>1.8524122973135899</v>
      </c>
      <c r="PE13" s="71">
        <v>100</v>
      </c>
      <c r="PF13" s="71">
        <v>0</v>
      </c>
      <c r="PG13" s="71">
        <v>99.287484510532806</v>
      </c>
      <c r="PH13" s="71">
        <v>99.979347377116895</v>
      </c>
      <c r="PI13" s="71">
        <v>1.58127767235927E-2</v>
      </c>
      <c r="PJ13" s="71">
        <v>100</v>
      </c>
      <c r="PK13" s="71">
        <v>100</v>
      </c>
      <c r="PL13" s="71">
        <v>0.365385761784214</v>
      </c>
      <c r="PM13" s="72">
        <v>-0.48314219742158571</v>
      </c>
      <c r="PN13" s="72">
        <v>-0.27015201077544737</v>
      </c>
      <c r="PO13" s="73">
        <v>31.028554687499998</v>
      </c>
      <c r="PP13" s="73">
        <v>36.250898437499998</v>
      </c>
      <c r="PQ13" s="74">
        <v>65.822735559606997</v>
      </c>
      <c r="PR13" s="74">
        <v>82.127368190399338</v>
      </c>
      <c r="PS13" s="74">
        <v>70.314486083716787</v>
      </c>
      <c r="PT13" s="74">
        <v>-6.534637287472151</v>
      </c>
      <c r="PU13" s="74">
        <v>-0.53710898339907942</v>
      </c>
      <c r="PV13" s="74">
        <v>-2.239803258569836</v>
      </c>
      <c r="PW13" s="74">
        <v>-0.22223530719021767</v>
      </c>
      <c r="PX13" s="74">
        <v>2.7079777543366532</v>
      </c>
      <c r="PY13" s="74">
        <v>-1.538112482591373</v>
      </c>
    </row>
    <row r="14" spans="1:441" ht="17.25">
      <c r="A14" s="70" t="s">
        <v>22</v>
      </c>
      <c r="B14" s="24">
        <v>100</v>
      </c>
      <c r="C14" s="71">
        <v>1.3864814814878601</v>
      </c>
      <c r="D14" s="71">
        <v>0.24012855831037599</v>
      </c>
      <c r="E14" s="71">
        <v>50.199265381083599</v>
      </c>
      <c r="F14" s="71">
        <v>99.998489013206793</v>
      </c>
      <c r="G14" s="71">
        <v>99.99</v>
      </c>
      <c r="H14" s="71">
        <v>99.969297074096701</v>
      </c>
      <c r="I14" s="75"/>
      <c r="J14" s="71">
        <v>98.9</v>
      </c>
      <c r="K14" s="75"/>
      <c r="L14" s="75"/>
      <c r="M14" s="75"/>
      <c r="N14" s="75"/>
      <c r="O14" s="75"/>
      <c r="P14" s="75"/>
      <c r="Q14" s="71">
        <v>8.7899999999999991</v>
      </c>
      <c r="R14" s="75"/>
      <c r="S14" s="75"/>
      <c r="T14" s="75"/>
      <c r="U14" s="75"/>
      <c r="V14" s="75"/>
      <c r="W14" s="75"/>
      <c r="X14" s="71">
        <v>5.72</v>
      </c>
      <c r="Y14" s="75"/>
      <c r="Z14" s="75"/>
      <c r="AA14" s="75"/>
      <c r="AB14" s="75"/>
      <c r="AC14" s="75"/>
      <c r="AD14" s="75"/>
      <c r="AE14" s="75"/>
      <c r="AF14" s="75"/>
      <c r="AG14" s="75"/>
      <c r="AH14" s="71">
        <v>99.22</v>
      </c>
      <c r="AI14" s="75"/>
      <c r="AJ14" s="71">
        <v>94.799928266384896</v>
      </c>
      <c r="AK14" s="71">
        <v>79.849999999999994</v>
      </c>
      <c r="AL14" s="71">
        <v>0</v>
      </c>
      <c r="AM14" s="71">
        <v>3.26</v>
      </c>
      <c r="AN14" s="71">
        <v>97.25</v>
      </c>
      <c r="AO14" s="71">
        <v>99.76</v>
      </c>
      <c r="AP14" s="71">
        <v>100</v>
      </c>
      <c r="AQ14" s="71">
        <v>100</v>
      </c>
      <c r="AR14" s="71">
        <v>2.42</v>
      </c>
      <c r="AS14" s="75"/>
      <c r="AT14" s="71">
        <v>0.56000000000000005</v>
      </c>
      <c r="AU14" s="71">
        <v>93.33</v>
      </c>
      <c r="AV14" s="71">
        <v>100</v>
      </c>
      <c r="AW14" s="71">
        <v>98.8</v>
      </c>
      <c r="AX14" s="71">
        <v>100</v>
      </c>
      <c r="AY14" s="71">
        <v>4.66</v>
      </c>
      <c r="AZ14" s="71">
        <v>0.25</v>
      </c>
      <c r="BA14" s="71">
        <v>100</v>
      </c>
      <c r="BB14" s="71">
        <v>98.929052845519806</v>
      </c>
      <c r="BC14" s="71">
        <v>31.34748046875</v>
      </c>
      <c r="BD14" s="71">
        <v>98.513658000000007</v>
      </c>
      <c r="BE14" s="71">
        <v>0</v>
      </c>
      <c r="BF14" s="71">
        <v>2.95</v>
      </c>
      <c r="BG14" s="71">
        <v>0.45</v>
      </c>
      <c r="BH14" s="71">
        <v>3.46</v>
      </c>
      <c r="BI14" s="71">
        <v>98.49</v>
      </c>
      <c r="BJ14" s="71">
        <v>6.48</v>
      </c>
      <c r="BK14" s="71">
        <v>1.87</v>
      </c>
      <c r="BL14" s="71">
        <v>97.83</v>
      </c>
      <c r="BM14" s="71">
        <v>0.4</v>
      </c>
      <c r="BN14" s="71">
        <v>2.4700000000000002</v>
      </c>
      <c r="BO14" s="71">
        <v>5.2840136718749999</v>
      </c>
      <c r="BP14" s="75"/>
      <c r="BQ14" s="71">
        <v>84.27</v>
      </c>
      <c r="BR14" s="71">
        <v>0</v>
      </c>
      <c r="BS14" s="71">
        <v>97.78</v>
      </c>
      <c r="BT14" s="71">
        <v>3</v>
      </c>
      <c r="BU14" s="71">
        <v>0.24</v>
      </c>
      <c r="BV14" s="71">
        <v>97.199864636209796</v>
      </c>
      <c r="BW14" s="71">
        <v>167.869090909091</v>
      </c>
      <c r="BX14" s="71">
        <v>95.82</v>
      </c>
      <c r="BY14" s="71">
        <v>0</v>
      </c>
      <c r="BZ14" s="71">
        <v>100</v>
      </c>
      <c r="CA14" s="71">
        <v>100</v>
      </c>
      <c r="CB14" s="71">
        <v>48.93</v>
      </c>
      <c r="CC14" s="71">
        <v>0.28999999999999998</v>
      </c>
      <c r="CD14" s="71">
        <v>95.53</v>
      </c>
      <c r="CE14" s="71">
        <v>100</v>
      </c>
      <c r="CF14" s="71">
        <v>0</v>
      </c>
      <c r="CG14" s="71">
        <v>0</v>
      </c>
      <c r="CH14" s="71">
        <v>0.42705475638051099</v>
      </c>
      <c r="CI14" s="71">
        <v>0</v>
      </c>
      <c r="CJ14" s="71">
        <v>100</v>
      </c>
      <c r="CK14" s="71">
        <v>0.74150684899999997</v>
      </c>
      <c r="CL14" s="71">
        <v>0.58381917149146101</v>
      </c>
      <c r="CM14" s="71">
        <v>100</v>
      </c>
      <c r="CN14" s="71">
        <v>3.32681017612521</v>
      </c>
      <c r="CO14" s="71">
        <v>16.328815789473701</v>
      </c>
      <c r="CP14" s="71">
        <v>2.6315789473684199E-4</v>
      </c>
      <c r="CQ14" s="71">
        <v>0</v>
      </c>
      <c r="CR14" s="71">
        <v>0.59014790795880501</v>
      </c>
      <c r="CS14" s="71">
        <v>1.8</v>
      </c>
      <c r="CT14" s="71">
        <v>0</v>
      </c>
      <c r="CU14" s="71">
        <v>3.77</v>
      </c>
      <c r="CV14" s="71">
        <v>10</v>
      </c>
      <c r="CW14" s="71">
        <v>4.8</v>
      </c>
      <c r="CX14" s="71">
        <v>7.2533000000000003</v>
      </c>
      <c r="CY14" s="71">
        <v>97.37</v>
      </c>
      <c r="CZ14" s="71">
        <v>99.383333333333297</v>
      </c>
      <c r="DA14" s="71">
        <v>3.24</v>
      </c>
      <c r="DB14" s="71">
        <v>100</v>
      </c>
      <c r="DC14" s="71">
        <v>1.0429999999999999</v>
      </c>
      <c r="DD14" s="71">
        <v>3.7186230468749999</v>
      </c>
      <c r="DE14" s="71">
        <v>95.723330000000004</v>
      </c>
      <c r="DF14" s="71">
        <v>2.4866999999999999</v>
      </c>
      <c r="DG14" s="71">
        <v>100</v>
      </c>
      <c r="DH14" s="71">
        <v>100</v>
      </c>
      <c r="DI14" s="71">
        <v>80.359184666666707</v>
      </c>
      <c r="DJ14" s="75"/>
      <c r="DK14" s="71">
        <v>4.1472623697916697</v>
      </c>
      <c r="DL14" s="71">
        <v>54.408482921182198</v>
      </c>
      <c r="DM14" s="71">
        <v>99.593333333333305</v>
      </c>
      <c r="DN14" s="71">
        <v>95.513333333000006</v>
      </c>
      <c r="DO14" s="71">
        <v>3.91</v>
      </c>
      <c r="DP14" s="71">
        <v>0.45667000000000002</v>
      </c>
      <c r="DQ14" s="71">
        <v>0</v>
      </c>
      <c r="DR14" s="71">
        <v>0</v>
      </c>
      <c r="DS14" s="71">
        <v>27.443525390624998</v>
      </c>
      <c r="DT14" s="75"/>
      <c r="DU14" s="71">
        <v>83.895135999999994</v>
      </c>
      <c r="DV14" s="71">
        <v>97.200620000000001</v>
      </c>
      <c r="DW14" s="71">
        <v>0</v>
      </c>
      <c r="DX14" s="71">
        <v>0.34</v>
      </c>
      <c r="DY14" s="71">
        <v>3.7</v>
      </c>
      <c r="DZ14" s="71">
        <v>1.91333333333333</v>
      </c>
      <c r="EA14" s="71">
        <v>81.9433333333333</v>
      </c>
      <c r="EB14" s="71">
        <v>63.738999999999997</v>
      </c>
      <c r="EC14" s="71">
        <v>1.89</v>
      </c>
      <c r="ED14" s="71">
        <v>7.306</v>
      </c>
      <c r="EE14" s="71">
        <v>99.411000000000001</v>
      </c>
      <c r="EF14" s="71">
        <v>3.8959999999999999</v>
      </c>
      <c r="EG14" s="71">
        <v>100</v>
      </c>
      <c r="EH14" s="71">
        <v>0.35</v>
      </c>
      <c r="EI14" s="71">
        <v>3.698</v>
      </c>
      <c r="EJ14" s="71">
        <v>100</v>
      </c>
      <c r="EK14" s="71">
        <v>98.388999999999996</v>
      </c>
      <c r="EL14" s="71">
        <v>93.332999999999998</v>
      </c>
      <c r="EM14" s="71">
        <v>98.3066666666667</v>
      </c>
      <c r="EN14" s="71">
        <v>7.5733138020833302</v>
      </c>
      <c r="EO14" s="71">
        <v>100</v>
      </c>
      <c r="EP14" s="71">
        <v>1.7266666666666699</v>
      </c>
      <c r="EQ14" s="71">
        <v>100</v>
      </c>
      <c r="ER14" s="71">
        <v>0.49666666666666698</v>
      </c>
      <c r="ES14" s="71">
        <v>3.52</v>
      </c>
      <c r="ET14" s="71">
        <v>7.6533333333333298</v>
      </c>
      <c r="EU14" s="71">
        <v>3.0489999999999999</v>
      </c>
      <c r="EV14" s="71">
        <v>3.44</v>
      </c>
      <c r="EW14" s="71">
        <v>95.116666666666703</v>
      </c>
      <c r="EX14" s="71">
        <v>100</v>
      </c>
      <c r="EY14" s="71">
        <v>3.6339999999999999</v>
      </c>
      <c r="EZ14" s="71">
        <v>100</v>
      </c>
      <c r="FA14" s="71">
        <v>4.09</v>
      </c>
      <c r="FB14" s="71">
        <v>97.56</v>
      </c>
      <c r="FC14" s="71">
        <v>1.9466666666666701</v>
      </c>
      <c r="FD14" s="71">
        <v>1.9366666666666701</v>
      </c>
      <c r="FE14" s="71">
        <v>83.355999999999995</v>
      </c>
      <c r="FF14" s="71">
        <v>99.09</v>
      </c>
      <c r="FG14" s="71">
        <v>100</v>
      </c>
      <c r="FH14" s="71">
        <v>0.42</v>
      </c>
      <c r="FI14" s="71">
        <v>0.32</v>
      </c>
      <c r="FJ14" s="71">
        <v>99.331999999999994</v>
      </c>
      <c r="FK14" s="71">
        <v>90</v>
      </c>
      <c r="FL14" s="71">
        <v>4.1061263020833296</v>
      </c>
      <c r="FM14" s="75"/>
      <c r="FN14" s="71">
        <v>4.4871093750000002</v>
      </c>
      <c r="FO14" s="71">
        <v>5.2362141927083297</v>
      </c>
      <c r="FP14" s="71">
        <v>98.19</v>
      </c>
      <c r="FQ14" s="75"/>
      <c r="FR14" s="71">
        <v>30.258759765625001</v>
      </c>
      <c r="FS14" s="71">
        <v>0.1</v>
      </c>
      <c r="FT14" s="71">
        <v>86.59</v>
      </c>
      <c r="FU14" s="71">
        <v>69.3</v>
      </c>
      <c r="FV14" s="71">
        <v>0.81</v>
      </c>
      <c r="FW14" s="71">
        <v>96.96</v>
      </c>
      <c r="FX14" s="71">
        <v>85.72</v>
      </c>
      <c r="FY14" s="71">
        <v>88.39</v>
      </c>
      <c r="FZ14" s="71">
        <v>1.1000000000000001</v>
      </c>
      <c r="GA14" s="71">
        <v>98.73</v>
      </c>
      <c r="GB14" s="71">
        <v>96.64</v>
      </c>
      <c r="GC14" s="71">
        <v>25.83</v>
      </c>
      <c r="GD14" s="71">
        <v>98.72</v>
      </c>
      <c r="GE14" s="71">
        <v>7.0000000000000007E-2</v>
      </c>
      <c r="GF14" s="71">
        <v>86.42</v>
      </c>
      <c r="GG14" s="71">
        <v>0.27</v>
      </c>
      <c r="GH14" s="71">
        <v>86.98</v>
      </c>
      <c r="GI14" s="71">
        <v>97.95</v>
      </c>
      <c r="GJ14" s="71">
        <v>90.88</v>
      </c>
      <c r="GK14" s="71">
        <v>0.54287470985515396</v>
      </c>
      <c r="GL14" s="71">
        <v>78.12</v>
      </c>
      <c r="GM14" s="71">
        <v>0.98</v>
      </c>
      <c r="GN14" s="71">
        <v>4.3899999999999997</v>
      </c>
      <c r="GO14" s="71">
        <v>0.31</v>
      </c>
      <c r="GP14" s="71">
        <v>80.75</v>
      </c>
      <c r="GQ14" s="71">
        <v>81.12</v>
      </c>
      <c r="GR14" s="71">
        <v>67.58</v>
      </c>
      <c r="GS14" s="71">
        <v>98.91</v>
      </c>
      <c r="GT14" s="71">
        <v>98.7</v>
      </c>
      <c r="GU14" s="71">
        <v>98.01</v>
      </c>
      <c r="GV14" s="71">
        <v>1.01</v>
      </c>
      <c r="GW14" s="71">
        <v>99.34</v>
      </c>
      <c r="GX14" s="71">
        <v>98.26</v>
      </c>
      <c r="GY14" s="71">
        <v>83.95</v>
      </c>
      <c r="GZ14" s="71">
        <v>86.55</v>
      </c>
      <c r="HA14" s="71">
        <v>0.16</v>
      </c>
      <c r="HB14" s="71">
        <v>17.54</v>
      </c>
      <c r="HC14" s="71">
        <v>0.37</v>
      </c>
      <c r="HD14" s="71">
        <v>82.31</v>
      </c>
      <c r="HE14" s="71">
        <v>9.3529999999999998</v>
      </c>
      <c r="HF14" s="71">
        <v>4.7740253125000001</v>
      </c>
      <c r="HG14" s="75"/>
      <c r="HH14" s="71">
        <v>97.623345</v>
      </c>
      <c r="HI14" s="71">
        <v>99.34</v>
      </c>
      <c r="HJ14" s="75"/>
      <c r="HK14" s="71">
        <v>4.451865234375</v>
      </c>
      <c r="HL14" s="75"/>
      <c r="HM14" s="71">
        <v>77.893333333333302</v>
      </c>
      <c r="HN14" s="71">
        <v>0</v>
      </c>
      <c r="HO14" s="71">
        <v>99.523333333333298</v>
      </c>
      <c r="HP14" s="71">
        <v>0</v>
      </c>
      <c r="HQ14" s="71">
        <v>0</v>
      </c>
      <c r="HR14" s="71">
        <v>0</v>
      </c>
      <c r="HS14" s="71">
        <v>89.574630333333303</v>
      </c>
      <c r="HT14" s="71">
        <v>2.2950488281250001</v>
      </c>
      <c r="HU14" s="71">
        <v>0</v>
      </c>
      <c r="HV14" s="71">
        <v>29.296484374999999</v>
      </c>
      <c r="HW14" s="75"/>
      <c r="HX14" s="75"/>
      <c r="HY14" s="71">
        <v>0</v>
      </c>
      <c r="HZ14" s="75"/>
      <c r="IA14" s="71">
        <v>92.530799999999999</v>
      </c>
      <c r="IB14" s="71">
        <v>99.57</v>
      </c>
      <c r="IC14" s="71">
        <v>0</v>
      </c>
      <c r="ID14" s="71">
        <v>9.2245605468750007</v>
      </c>
      <c r="IE14" s="75"/>
      <c r="IF14" s="71">
        <v>100</v>
      </c>
      <c r="IG14" s="75"/>
      <c r="IH14" s="71">
        <v>33.803173828124997</v>
      </c>
      <c r="II14" s="71">
        <v>81.36</v>
      </c>
      <c r="IJ14" s="71">
        <v>84.693184000000002</v>
      </c>
      <c r="IK14" s="71">
        <v>1.87601515625</v>
      </c>
      <c r="IL14" s="71">
        <v>0</v>
      </c>
      <c r="IM14" s="71">
        <v>83.864652000000007</v>
      </c>
      <c r="IN14" s="75"/>
      <c r="IO14" s="71">
        <v>5.98</v>
      </c>
      <c r="IP14" s="71">
        <v>0</v>
      </c>
      <c r="IQ14" s="75"/>
      <c r="IR14" s="71">
        <v>7.061806640625</v>
      </c>
      <c r="IS14" s="71">
        <v>5.3944335937499996</v>
      </c>
      <c r="IT14" s="75"/>
      <c r="IU14" s="71">
        <v>46.430234374999998</v>
      </c>
      <c r="IV14" s="71">
        <v>0</v>
      </c>
      <c r="IW14" s="71">
        <v>93.896497999999994</v>
      </c>
      <c r="IX14" s="71">
        <v>99.99</v>
      </c>
      <c r="IY14" s="75"/>
      <c r="IZ14" s="71">
        <v>100</v>
      </c>
      <c r="JA14" s="71">
        <v>99.7</v>
      </c>
      <c r="JB14" s="71">
        <v>84.824543000000006</v>
      </c>
      <c r="JC14" s="71">
        <v>2.3900000000000001E-2</v>
      </c>
      <c r="JD14" s="71">
        <v>98.716666666666697</v>
      </c>
      <c r="JE14" s="71">
        <v>100</v>
      </c>
      <c r="JF14" s="71">
        <v>0.48</v>
      </c>
      <c r="JG14" s="71">
        <v>0.56000000000000005</v>
      </c>
      <c r="JH14" s="71">
        <v>54.84</v>
      </c>
      <c r="JI14" s="71">
        <v>0.79666666666666697</v>
      </c>
      <c r="JJ14" s="71">
        <v>100</v>
      </c>
      <c r="JK14" s="71">
        <v>100</v>
      </c>
      <c r="JL14" s="71">
        <v>6.6333333333333302</v>
      </c>
      <c r="JM14" s="71">
        <v>66.13</v>
      </c>
      <c r="JN14" s="71">
        <v>97.443650000000005</v>
      </c>
      <c r="JO14" s="71">
        <v>0</v>
      </c>
      <c r="JP14" s="71">
        <v>100</v>
      </c>
      <c r="JQ14" s="71">
        <v>3.7566666666666699</v>
      </c>
      <c r="JR14" s="71">
        <v>60.786061140000001</v>
      </c>
      <c r="JS14" s="71">
        <v>100</v>
      </c>
      <c r="JT14" s="71">
        <v>2.62666666666667</v>
      </c>
      <c r="JU14" s="71">
        <v>0</v>
      </c>
      <c r="JV14" s="71">
        <v>4.3833333333333302</v>
      </c>
      <c r="JW14" s="71">
        <v>3.97</v>
      </c>
      <c r="JX14" s="71">
        <v>74.153333333333293</v>
      </c>
      <c r="JY14" s="71">
        <v>62.808958666666697</v>
      </c>
      <c r="JZ14" s="71">
        <v>0</v>
      </c>
      <c r="KA14" s="71">
        <v>100</v>
      </c>
      <c r="KB14" s="71">
        <v>0.65</v>
      </c>
      <c r="KC14" s="71">
        <v>6.97</v>
      </c>
      <c r="KD14" s="71">
        <v>0</v>
      </c>
      <c r="KE14" s="71">
        <v>100</v>
      </c>
      <c r="KF14" s="71">
        <v>0.63</v>
      </c>
      <c r="KG14" s="71">
        <v>25.83</v>
      </c>
      <c r="KH14" s="71">
        <v>1.32</v>
      </c>
      <c r="KI14" s="71">
        <v>3.43</v>
      </c>
      <c r="KJ14" s="71">
        <v>5.45</v>
      </c>
      <c r="KK14" s="71">
        <v>100</v>
      </c>
      <c r="KL14" s="71">
        <v>99.38</v>
      </c>
      <c r="KM14" s="71">
        <v>0.53</v>
      </c>
      <c r="KN14" s="71">
        <v>100</v>
      </c>
      <c r="KO14" s="71">
        <v>34.06</v>
      </c>
      <c r="KP14" s="71">
        <v>0.37</v>
      </c>
      <c r="KQ14" s="71">
        <v>1.93</v>
      </c>
      <c r="KR14" s="71">
        <v>97.12</v>
      </c>
      <c r="KS14" s="71">
        <v>0.93</v>
      </c>
      <c r="KT14" s="71">
        <v>99.33</v>
      </c>
      <c r="KU14" s="71">
        <v>81.599999999999994</v>
      </c>
      <c r="KV14" s="71">
        <v>98.48</v>
      </c>
      <c r="KW14" s="71">
        <v>3.43</v>
      </c>
      <c r="KX14" s="71">
        <v>84.862267881096997</v>
      </c>
      <c r="KY14" s="71">
        <v>0.39</v>
      </c>
      <c r="KZ14" s="71">
        <v>0</v>
      </c>
      <c r="LA14" s="71">
        <v>5.45</v>
      </c>
      <c r="LB14" s="71">
        <v>3.24</v>
      </c>
      <c r="LC14" s="71">
        <v>78.02</v>
      </c>
      <c r="LD14" s="71">
        <v>100</v>
      </c>
      <c r="LE14" s="71">
        <v>4.9400000000000004</v>
      </c>
      <c r="LF14" s="71">
        <v>100</v>
      </c>
      <c r="LG14" s="71">
        <v>99.11</v>
      </c>
      <c r="LH14" s="71">
        <v>4.2999999999999997E-2</v>
      </c>
      <c r="LI14" s="71">
        <v>4.59</v>
      </c>
      <c r="LJ14" s="71">
        <v>100</v>
      </c>
      <c r="LK14" s="71">
        <v>0.5</v>
      </c>
      <c r="LL14" s="71">
        <v>0.46666666666666701</v>
      </c>
      <c r="LM14" s="71">
        <v>100</v>
      </c>
      <c r="LN14" s="71">
        <v>2.39</v>
      </c>
      <c r="LO14" s="71">
        <v>100</v>
      </c>
      <c r="LP14" s="71">
        <v>0.46</v>
      </c>
      <c r="LQ14" s="71">
        <v>4.62</v>
      </c>
      <c r="LR14" s="71">
        <v>9.01</v>
      </c>
      <c r="LS14" s="71">
        <v>97.42</v>
      </c>
      <c r="LT14" s="71">
        <v>3.96</v>
      </c>
      <c r="LU14" s="71">
        <v>100</v>
      </c>
      <c r="LV14" s="71">
        <v>100</v>
      </c>
      <c r="LW14" s="71">
        <v>100</v>
      </c>
      <c r="LX14" s="71">
        <v>8.52</v>
      </c>
      <c r="LY14" s="71">
        <v>9.36</v>
      </c>
      <c r="LZ14" s="71">
        <v>78.739999999999995</v>
      </c>
      <c r="MA14" s="75"/>
      <c r="MB14" s="71">
        <v>0.75</v>
      </c>
      <c r="MC14" s="71">
        <v>3.58</v>
      </c>
      <c r="MD14" s="71">
        <v>2.81</v>
      </c>
      <c r="ME14" s="71">
        <v>1.67</v>
      </c>
      <c r="MF14" s="71">
        <v>82.67</v>
      </c>
      <c r="MG14" s="71">
        <v>0</v>
      </c>
      <c r="MH14" s="71">
        <v>99.07</v>
      </c>
      <c r="MI14" s="75"/>
      <c r="MJ14" s="71">
        <v>79.78</v>
      </c>
      <c r="MK14" s="71">
        <v>0.03</v>
      </c>
      <c r="ML14" s="71">
        <v>1.81</v>
      </c>
      <c r="MM14" s="71">
        <v>79.040000000000006</v>
      </c>
      <c r="MN14" s="71">
        <v>99</v>
      </c>
      <c r="MO14" s="71">
        <v>99.953249218649802</v>
      </c>
      <c r="MP14" s="71">
        <v>99.654548611108893</v>
      </c>
      <c r="MQ14" s="71">
        <v>0.68657696758415498</v>
      </c>
      <c r="MR14" s="71">
        <v>1.4603634679939299</v>
      </c>
      <c r="MS14" s="71">
        <v>0.5</v>
      </c>
      <c r="MT14" s="71">
        <v>2.5708994096539799E-2</v>
      </c>
      <c r="MU14" s="71">
        <v>44</v>
      </c>
      <c r="MV14" s="71">
        <v>2.0270000000000001</v>
      </c>
      <c r="MW14" s="71">
        <v>0</v>
      </c>
      <c r="MX14" s="71">
        <v>99.71</v>
      </c>
      <c r="MY14" s="71">
        <v>8.1920999999999999</v>
      </c>
      <c r="MZ14" s="71">
        <v>99.75</v>
      </c>
      <c r="NA14" s="71">
        <v>50</v>
      </c>
      <c r="NB14" s="71">
        <v>99.79</v>
      </c>
      <c r="NC14" s="71">
        <v>0</v>
      </c>
      <c r="ND14" s="71">
        <v>98.64</v>
      </c>
      <c r="NE14" s="71">
        <v>98</v>
      </c>
      <c r="NF14" s="71">
        <v>99.93</v>
      </c>
      <c r="NG14" s="71">
        <v>99.745000000000005</v>
      </c>
      <c r="NH14" s="71">
        <v>99.94</v>
      </c>
      <c r="NI14" s="71">
        <v>34</v>
      </c>
      <c r="NJ14" s="71">
        <v>49.448562324432203</v>
      </c>
      <c r="NK14" s="71">
        <v>50</v>
      </c>
      <c r="NL14" s="71">
        <v>98</v>
      </c>
      <c r="NM14" s="71">
        <v>0.02</v>
      </c>
      <c r="NN14" s="71">
        <v>85.826812837357195</v>
      </c>
      <c r="NO14" s="71">
        <v>0</v>
      </c>
      <c r="NP14" s="71">
        <v>99.7864</v>
      </c>
      <c r="NQ14" s="71">
        <v>0</v>
      </c>
      <c r="NR14" s="71">
        <v>99.751000000000005</v>
      </c>
      <c r="NS14" s="71">
        <v>0.48881658526058203</v>
      </c>
      <c r="NT14" s="71">
        <v>7.0000000000000007E-2</v>
      </c>
      <c r="NU14" s="71">
        <v>25.806617265559101</v>
      </c>
      <c r="NV14" s="71">
        <v>5.1481640625000002</v>
      </c>
      <c r="NW14" s="75"/>
      <c r="NX14" s="71">
        <v>73.318956700000001</v>
      </c>
      <c r="NY14" s="71">
        <v>98.234970000000004</v>
      </c>
      <c r="NZ14" s="71">
        <v>0</v>
      </c>
      <c r="OA14" s="71">
        <v>3.3996689453125</v>
      </c>
      <c r="OB14" s="71">
        <v>0.60299999999999998</v>
      </c>
      <c r="OC14" s="71">
        <v>0</v>
      </c>
      <c r="OD14" s="75"/>
      <c r="OE14" s="71">
        <v>99.12</v>
      </c>
      <c r="OF14" s="71">
        <v>4.5821171874999997</v>
      </c>
      <c r="OG14" s="71">
        <v>34.489277343749997</v>
      </c>
      <c r="OH14" s="71">
        <v>53.241186300000003</v>
      </c>
      <c r="OI14" s="71">
        <v>0</v>
      </c>
      <c r="OJ14" s="71">
        <v>1152</v>
      </c>
      <c r="OK14" s="71">
        <v>1410</v>
      </c>
      <c r="OL14" s="71">
        <v>99.9</v>
      </c>
      <c r="OM14" s="71">
        <v>17</v>
      </c>
      <c r="ON14" s="71">
        <v>96.162649490509494</v>
      </c>
      <c r="OO14" s="71">
        <v>99.5774064950362</v>
      </c>
      <c r="OP14" s="71">
        <v>80.330753948807597</v>
      </c>
      <c r="OQ14" s="71">
        <v>65.486401480538007</v>
      </c>
      <c r="OR14" s="71">
        <v>66.853388927856898</v>
      </c>
      <c r="OS14" s="71">
        <v>-0.25410895761189101</v>
      </c>
      <c r="OT14" s="71">
        <v>66.073836518429204</v>
      </c>
      <c r="OU14" s="71">
        <v>-3.3456724732497101</v>
      </c>
      <c r="OV14" s="71">
        <v>-3.8424723379699799</v>
      </c>
      <c r="OW14" s="71">
        <v>65.486401480538007</v>
      </c>
      <c r="OX14" s="71">
        <v>1.0763825487249199</v>
      </c>
      <c r="OY14" s="71">
        <v>-3.0872450102334699</v>
      </c>
      <c r="OZ14" s="71">
        <v>82.689679873828197</v>
      </c>
      <c r="PA14" s="71">
        <v>-6.4372359888875401</v>
      </c>
      <c r="PB14" s="71">
        <v>-3.8702947883898799</v>
      </c>
      <c r="PC14" s="71">
        <v>74.3817581961287</v>
      </c>
      <c r="PD14" s="71">
        <v>-7.2508725691918601</v>
      </c>
      <c r="PE14" s="71">
        <v>100</v>
      </c>
      <c r="PF14" s="71">
        <v>0</v>
      </c>
      <c r="PG14" s="71">
        <v>96.534815299117398</v>
      </c>
      <c r="PH14" s="71">
        <v>97.602702408194403</v>
      </c>
      <c r="PI14" s="71">
        <v>0</v>
      </c>
      <c r="PJ14" s="71">
        <v>100</v>
      </c>
      <c r="PK14" s="71">
        <v>100</v>
      </c>
      <c r="PL14" s="71">
        <v>0.88114281176561104</v>
      </c>
      <c r="PM14" s="72">
        <v>1.2692653810835637</v>
      </c>
      <c r="PN14" s="72">
        <v>-4.9871441689623486E-2</v>
      </c>
      <c r="PO14" s="73"/>
      <c r="PP14" s="73"/>
      <c r="PQ14" s="74">
        <v>65.486401480538035</v>
      </c>
      <c r="PR14" s="74">
        <v>80.330753948807626</v>
      </c>
      <c r="PS14" s="74">
        <v>66.853388927856912</v>
      </c>
      <c r="PT14" s="74">
        <v>-3.8702947883898844</v>
      </c>
      <c r="PU14" s="74">
        <v>-0.82174161461836093</v>
      </c>
      <c r="PV14" s="74">
        <v>-5.2806598090087959</v>
      </c>
      <c r="PW14" s="74">
        <v>-3.8424723379699799</v>
      </c>
      <c r="PX14" s="74">
        <v>-0.9721710433223052</v>
      </c>
      <c r="PY14" s="74">
        <v>-4.9027616128239373</v>
      </c>
    </row>
    <row r="15" spans="1:441" ht="17.25">
      <c r="A15" s="70" t="s">
        <v>23</v>
      </c>
      <c r="B15" s="24">
        <v>100</v>
      </c>
      <c r="C15" s="71">
        <v>1.4279513888759501</v>
      </c>
      <c r="D15" s="71">
        <v>0.780939476061427</v>
      </c>
      <c r="E15" s="71">
        <v>55.5302619692864</v>
      </c>
      <c r="F15" s="71">
        <v>99.992546448539102</v>
      </c>
      <c r="G15" s="71">
        <v>99.99</v>
      </c>
      <c r="H15" s="71">
        <v>99.979335104209298</v>
      </c>
      <c r="I15" s="71">
        <v>3.1552750000000001</v>
      </c>
      <c r="J15" s="71">
        <v>97.82</v>
      </c>
      <c r="K15" s="75"/>
      <c r="L15" s="71">
        <v>2.0499999999999998</v>
      </c>
      <c r="M15" s="71">
        <v>5.77</v>
      </c>
      <c r="N15" s="71">
        <v>95.834999999999994</v>
      </c>
      <c r="O15" s="71">
        <v>100</v>
      </c>
      <c r="P15" s="71">
        <v>0</v>
      </c>
      <c r="Q15" s="71">
        <v>9.43</v>
      </c>
      <c r="R15" s="71">
        <v>100</v>
      </c>
      <c r="S15" s="71">
        <v>8.0700000000000008E-3</v>
      </c>
      <c r="T15" s="60" t="s">
        <v>1033</v>
      </c>
      <c r="U15" s="75"/>
      <c r="V15" s="71">
        <v>18.079274999999999</v>
      </c>
      <c r="W15" s="71">
        <v>5.1947650000000003</v>
      </c>
      <c r="X15" s="71">
        <v>6.12</v>
      </c>
      <c r="Y15" s="71">
        <v>71.665000000000006</v>
      </c>
      <c r="Z15" s="75"/>
      <c r="AA15" s="71">
        <v>100</v>
      </c>
      <c r="AB15" s="71">
        <v>0</v>
      </c>
      <c r="AC15" s="75"/>
      <c r="AD15" s="75"/>
      <c r="AE15" s="71">
        <v>87.89</v>
      </c>
      <c r="AF15" s="71">
        <v>4.6050000000000004</v>
      </c>
      <c r="AG15" s="71">
        <v>77.5</v>
      </c>
      <c r="AH15" s="71">
        <v>99.2</v>
      </c>
      <c r="AI15" s="60" t="s">
        <v>1034</v>
      </c>
      <c r="AJ15" s="71">
        <v>97.301695342314304</v>
      </c>
      <c r="AK15" s="71">
        <v>98.76</v>
      </c>
      <c r="AL15" s="71">
        <v>0</v>
      </c>
      <c r="AM15" s="75"/>
      <c r="AN15" s="71">
        <v>96.48</v>
      </c>
      <c r="AO15" s="71">
        <v>100</v>
      </c>
      <c r="AP15" s="75"/>
      <c r="AQ15" s="75"/>
      <c r="AR15" s="75"/>
      <c r="AS15" s="75"/>
      <c r="AT15" s="71">
        <v>0</v>
      </c>
      <c r="AU15" s="71">
        <v>99.11</v>
      </c>
      <c r="AV15" s="71">
        <v>100</v>
      </c>
      <c r="AW15" s="71">
        <v>100</v>
      </c>
      <c r="AX15" s="71">
        <v>100</v>
      </c>
      <c r="AY15" s="71">
        <v>5.28</v>
      </c>
      <c r="AZ15" s="75"/>
      <c r="BA15" s="75"/>
      <c r="BB15" s="71">
        <v>97.962370694380596</v>
      </c>
      <c r="BC15" s="71">
        <v>55.97</v>
      </c>
      <c r="BD15" s="71">
        <v>99.7</v>
      </c>
      <c r="BE15" s="71">
        <v>0</v>
      </c>
      <c r="BF15" s="71">
        <v>1.317E-3</v>
      </c>
      <c r="BG15" s="71">
        <v>0</v>
      </c>
      <c r="BH15" s="75"/>
      <c r="BI15" s="71">
        <v>99.34</v>
      </c>
      <c r="BJ15" s="71">
        <v>4.8099999999999996</v>
      </c>
      <c r="BK15" s="71">
        <v>1.96</v>
      </c>
      <c r="BL15" s="71">
        <v>98.96</v>
      </c>
      <c r="BM15" s="75"/>
      <c r="BN15" s="75"/>
      <c r="BO15" s="71">
        <v>10.52</v>
      </c>
      <c r="BP15" s="75"/>
      <c r="BQ15" s="71">
        <v>95.19</v>
      </c>
      <c r="BR15" s="71">
        <v>0</v>
      </c>
      <c r="BS15" s="71">
        <v>100</v>
      </c>
      <c r="BT15" s="75"/>
      <c r="BU15" s="75"/>
      <c r="BV15" s="71">
        <v>2202.48</v>
      </c>
      <c r="BW15" s="71">
        <v>230.8</v>
      </c>
      <c r="BX15" s="71">
        <v>99.75</v>
      </c>
      <c r="BY15" s="71">
        <v>1.3630154977672699</v>
      </c>
      <c r="BZ15" s="71">
        <v>100</v>
      </c>
      <c r="CA15" s="71">
        <v>100</v>
      </c>
      <c r="CB15" s="71">
        <v>50.9</v>
      </c>
      <c r="CC15" s="71">
        <v>0.19</v>
      </c>
      <c r="CD15" s="71">
        <v>95.92</v>
      </c>
      <c r="CE15" s="71">
        <v>100</v>
      </c>
      <c r="CF15" s="71">
        <v>0</v>
      </c>
      <c r="CG15" s="71">
        <v>0</v>
      </c>
      <c r="CH15" s="71">
        <v>0.40125613565372598</v>
      </c>
      <c r="CI15" s="71">
        <v>0</v>
      </c>
      <c r="CJ15" s="71">
        <v>100</v>
      </c>
      <c r="CK15" s="71">
        <v>0.70953216374269001</v>
      </c>
      <c r="CL15" s="71">
        <v>0.63163367857283703</v>
      </c>
      <c r="CM15" s="71">
        <v>100</v>
      </c>
      <c r="CN15" s="71">
        <v>4.0935672515000103</v>
      </c>
      <c r="CO15" s="71">
        <v>16.019951923076899</v>
      </c>
      <c r="CP15" s="71">
        <v>0</v>
      </c>
      <c r="CQ15" s="71">
        <v>0</v>
      </c>
      <c r="CR15" s="71">
        <v>0.58206951340615698</v>
      </c>
      <c r="CS15" s="71">
        <v>1.8</v>
      </c>
      <c r="CT15" s="71">
        <v>0</v>
      </c>
      <c r="CU15" s="71">
        <v>0.85</v>
      </c>
      <c r="CV15" s="71">
        <v>6</v>
      </c>
      <c r="CW15" s="71">
        <v>0.86</v>
      </c>
      <c r="CX15" s="71">
        <v>5.09</v>
      </c>
      <c r="CY15" s="71">
        <v>100</v>
      </c>
      <c r="CZ15" s="71">
        <v>93.8</v>
      </c>
      <c r="DA15" s="75"/>
      <c r="DB15" s="71">
        <v>100</v>
      </c>
      <c r="DC15" s="71">
        <v>6.4839999999999995E-2</v>
      </c>
      <c r="DD15" s="71">
        <v>10.8</v>
      </c>
      <c r="DE15" s="71">
        <v>96.49</v>
      </c>
      <c r="DF15" s="75"/>
      <c r="DG15" s="71">
        <v>100</v>
      </c>
      <c r="DH15" s="71">
        <v>88.89</v>
      </c>
      <c r="DI15" s="71">
        <v>57.98</v>
      </c>
      <c r="DJ15" s="75"/>
      <c r="DK15" s="71">
        <v>9.77</v>
      </c>
      <c r="DL15" s="71">
        <v>42.500835282325397</v>
      </c>
      <c r="DM15" s="71">
        <v>100</v>
      </c>
      <c r="DN15" s="71">
        <v>69.180000000000007</v>
      </c>
      <c r="DO15" s="71">
        <v>4.76</v>
      </c>
      <c r="DP15" s="71">
        <v>0</v>
      </c>
      <c r="DQ15" s="71">
        <v>0</v>
      </c>
      <c r="DR15" s="71">
        <v>6.5</v>
      </c>
      <c r="DS15" s="71">
        <v>75.19</v>
      </c>
      <c r="DT15" s="75"/>
      <c r="DU15" s="71">
        <v>72.1937176666667</v>
      </c>
      <c r="DV15" s="71">
        <v>99.54</v>
      </c>
      <c r="DW15" s="71">
        <v>0</v>
      </c>
      <c r="DX15" s="71">
        <v>0</v>
      </c>
      <c r="DY15" s="75"/>
      <c r="DZ15" s="71">
        <v>1.88</v>
      </c>
      <c r="EA15" s="71">
        <v>93.77</v>
      </c>
      <c r="EB15" s="71">
        <v>81.64</v>
      </c>
      <c r="EC15" s="71">
        <v>2</v>
      </c>
      <c r="ED15" s="71">
        <v>5.55</v>
      </c>
      <c r="EE15" s="71">
        <v>97.68</v>
      </c>
      <c r="EF15" s="75"/>
      <c r="EG15" s="71">
        <v>95</v>
      </c>
      <c r="EH15" s="71">
        <v>0</v>
      </c>
      <c r="EI15" s="71">
        <v>5.04</v>
      </c>
      <c r="EJ15" s="71">
        <v>100</v>
      </c>
      <c r="EK15" s="71">
        <v>94.29</v>
      </c>
      <c r="EL15" s="71">
        <v>100</v>
      </c>
      <c r="EM15" s="71">
        <v>99.82</v>
      </c>
      <c r="EN15" s="71">
        <v>3.7</v>
      </c>
      <c r="EO15" s="71">
        <v>100</v>
      </c>
      <c r="EP15" s="75"/>
      <c r="EQ15" s="71">
        <v>100</v>
      </c>
      <c r="ER15" s="71">
        <v>0</v>
      </c>
      <c r="ES15" s="75"/>
      <c r="ET15" s="71">
        <v>4.68</v>
      </c>
      <c r="EU15" s="71">
        <v>2.9979999999999998E-3</v>
      </c>
      <c r="EV15" s="75"/>
      <c r="EW15" s="71">
        <v>100</v>
      </c>
      <c r="EX15" s="71">
        <v>100</v>
      </c>
      <c r="EY15" s="75"/>
      <c r="EZ15" s="71">
        <v>97.74</v>
      </c>
      <c r="FA15" s="75"/>
      <c r="FB15" s="71">
        <v>100</v>
      </c>
      <c r="FC15" s="71">
        <v>5.49</v>
      </c>
      <c r="FD15" s="71">
        <v>1.92</v>
      </c>
      <c r="FE15" s="71">
        <v>77.459999999999994</v>
      </c>
      <c r="FF15" s="71">
        <v>100</v>
      </c>
      <c r="FG15" s="71">
        <v>100</v>
      </c>
      <c r="FH15" s="71">
        <v>0</v>
      </c>
      <c r="FI15" s="71">
        <v>0</v>
      </c>
      <c r="FJ15" s="71">
        <v>100</v>
      </c>
      <c r="FK15" s="71">
        <v>90</v>
      </c>
      <c r="FL15" s="71">
        <v>4.42</v>
      </c>
      <c r="FM15" s="75"/>
      <c r="FN15" s="71">
        <v>8.93</v>
      </c>
      <c r="FO15" s="71">
        <v>5.77</v>
      </c>
      <c r="FP15" s="71">
        <v>99.96</v>
      </c>
      <c r="FQ15" s="75"/>
      <c r="FR15" s="71">
        <v>79.11</v>
      </c>
      <c r="FS15" s="71">
        <v>0.13</v>
      </c>
      <c r="FT15" s="71">
        <v>89.58</v>
      </c>
      <c r="FU15" s="71">
        <v>65.98</v>
      </c>
      <c r="FV15" s="71">
        <v>0.19</v>
      </c>
      <c r="FW15" s="71">
        <v>97.44</v>
      </c>
      <c r="FX15" s="71">
        <v>89.27</v>
      </c>
      <c r="FY15" s="71">
        <v>93.55</v>
      </c>
      <c r="FZ15" s="71">
        <v>0.82</v>
      </c>
      <c r="GA15" s="71">
        <v>99.54</v>
      </c>
      <c r="GB15" s="71">
        <v>96.02</v>
      </c>
      <c r="GC15" s="71">
        <v>24.02</v>
      </c>
      <c r="GD15" s="71">
        <v>99.25</v>
      </c>
      <c r="GE15" s="71">
        <v>0.04</v>
      </c>
      <c r="GF15" s="71">
        <v>90.51</v>
      </c>
      <c r="GG15" s="71">
        <v>0</v>
      </c>
      <c r="GH15" s="71">
        <v>89.27</v>
      </c>
      <c r="GI15" s="71">
        <v>98.59</v>
      </c>
      <c r="GJ15" s="71">
        <v>92.72</v>
      </c>
      <c r="GK15" s="71">
        <v>0.95204980462282296</v>
      </c>
      <c r="GL15" s="71">
        <v>82.82</v>
      </c>
      <c r="GM15" s="71">
        <v>2.33</v>
      </c>
      <c r="GN15" s="71">
        <v>6.24</v>
      </c>
      <c r="GO15" s="71">
        <v>0.99</v>
      </c>
      <c r="GP15" s="71">
        <v>90.9</v>
      </c>
      <c r="GQ15" s="71">
        <v>88.3</v>
      </c>
      <c r="GR15" s="71">
        <v>68.39</v>
      </c>
      <c r="GS15" s="71">
        <v>99.5</v>
      </c>
      <c r="GT15" s="71">
        <v>99.14</v>
      </c>
      <c r="GU15" s="71">
        <v>98.52</v>
      </c>
      <c r="GV15" s="71">
        <v>0.76</v>
      </c>
      <c r="GW15" s="75"/>
      <c r="GX15" s="71">
        <v>98.89</v>
      </c>
      <c r="GY15" s="71">
        <v>85.16</v>
      </c>
      <c r="GZ15" s="71">
        <v>90.94</v>
      </c>
      <c r="HA15" s="71">
        <v>0.41</v>
      </c>
      <c r="HB15" s="71">
        <v>11</v>
      </c>
      <c r="HC15" s="71">
        <v>0</v>
      </c>
      <c r="HD15" s="71">
        <v>86.74</v>
      </c>
      <c r="HE15" s="71">
        <v>9.36</v>
      </c>
      <c r="HF15" s="71">
        <v>5.4166666666666696</v>
      </c>
      <c r="HG15" s="71">
        <v>77.893026000000006</v>
      </c>
      <c r="HH15" s="71">
        <v>98.079183166666695</v>
      </c>
      <c r="HI15" s="75"/>
      <c r="HJ15" s="71">
        <v>100</v>
      </c>
      <c r="HK15" s="71">
        <v>23.2633333333333</v>
      </c>
      <c r="HL15" s="75"/>
      <c r="HM15" s="71">
        <v>80.521666666666704</v>
      </c>
      <c r="HN15" s="75"/>
      <c r="HO15" s="71">
        <v>100</v>
      </c>
      <c r="HP15" s="75"/>
      <c r="HQ15" s="75"/>
      <c r="HR15" s="71">
        <v>0</v>
      </c>
      <c r="HS15" s="71">
        <v>80.043333333333294</v>
      </c>
      <c r="HT15" s="75"/>
      <c r="HU15" s="71">
        <v>1.62</v>
      </c>
      <c r="HV15" s="71">
        <v>53.153134999999999</v>
      </c>
      <c r="HW15" s="71">
        <v>96.81</v>
      </c>
      <c r="HX15" s="71">
        <v>100</v>
      </c>
      <c r="HY15" s="71">
        <v>0</v>
      </c>
      <c r="HZ15" s="75"/>
      <c r="IA15" s="71">
        <v>86.596666666666707</v>
      </c>
      <c r="IB15" s="75"/>
      <c r="IC15" s="71">
        <v>2.17</v>
      </c>
      <c r="ID15" s="75"/>
      <c r="IE15" s="75"/>
      <c r="IF15" s="75"/>
      <c r="IG15" s="71">
        <v>45.339300000000001</v>
      </c>
      <c r="IH15" s="71">
        <v>101.29666666666699</v>
      </c>
      <c r="II15" s="71">
        <v>91.355000000000004</v>
      </c>
      <c r="IJ15" s="75"/>
      <c r="IK15" s="71">
        <v>6.6533333333333298</v>
      </c>
      <c r="IL15" s="71">
        <v>0</v>
      </c>
      <c r="IM15" s="75"/>
      <c r="IN15" s="71">
        <v>12.070164999999999</v>
      </c>
      <c r="IO15" s="71">
        <v>2.0699999999999998</v>
      </c>
      <c r="IP15" s="75"/>
      <c r="IQ15" s="71">
        <v>71.481921</v>
      </c>
      <c r="IR15" s="71">
        <v>9.6095716666666693</v>
      </c>
      <c r="IS15" s="75"/>
      <c r="IT15" s="71">
        <v>0</v>
      </c>
      <c r="IU15" s="75"/>
      <c r="IV15" s="71">
        <v>0</v>
      </c>
      <c r="IW15" s="71">
        <v>90.253333333333302</v>
      </c>
      <c r="IX15" s="71">
        <v>99.853333333333296</v>
      </c>
      <c r="IY15" s="71">
        <v>97.68</v>
      </c>
      <c r="IZ15" s="75"/>
      <c r="JA15" s="71">
        <v>99.885000000000005</v>
      </c>
      <c r="JB15" s="71">
        <v>67.263333333333307</v>
      </c>
      <c r="JC15" s="71">
        <v>1.7899999999999999E-2</v>
      </c>
      <c r="JD15" s="71">
        <v>93.76</v>
      </c>
      <c r="JE15" s="71">
        <v>93.33</v>
      </c>
      <c r="JF15" s="71">
        <v>0</v>
      </c>
      <c r="JG15" s="71">
        <v>1.8842000000000001E-2</v>
      </c>
      <c r="JH15" s="71">
        <v>38.950000000000003</v>
      </c>
      <c r="JI15" s="71">
        <v>7.8259999999999996E-2</v>
      </c>
      <c r="JJ15" s="71">
        <v>100</v>
      </c>
      <c r="JK15" s="71">
        <v>100</v>
      </c>
      <c r="JL15" s="71">
        <v>4.76</v>
      </c>
      <c r="JM15" s="71">
        <v>93.14</v>
      </c>
      <c r="JN15" s="71">
        <v>99.95</v>
      </c>
      <c r="JO15" s="75"/>
      <c r="JP15" s="71">
        <v>96.3</v>
      </c>
      <c r="JQ15" s="75"/>
      <c r="JR15" s="71">
        <v>99.91</v>
      </c>
      <c r="JS15" s="71">
        <v>99.22</v>
      </c>
      <c r="JT15" s="71">
        <v>4.79</v>
      </c>
      <c r="JU15" s="75"/>
      <c r="JV15" s="75"/>
      <c r="JW15" s="75"/>
      <c r="JX15" s="71">
        <v>100</v>
      </c>
      <c r="JY15" s="71">
        <v>89.04</v>
      </c>
      <c r="JZ15" s="75"/>
      <c r="KA15" s="71">
        <v>100</v>
      </c>
      <c r="KB15" s="71">
        <v>1.89</v>
      </c>
      <c r="KC15" s="71">
        <v>4.93</v>
      </c>
      <c r="KD15" s="71">
        <v>0</v>
      </c>
      <c r="KE15" s="71">
        <v>100</v>
      </c>
      <c r="KF15" s="71">
        <v>1.65</v>
      </c>
      <c r="KG15" s="71">
        <v>24.02</v>
      </c>
      <c r="KH15" s="71">
        <v>4.22</v>
      </c>
      <c r="KI15" s="71">
        <v>2.17</v>
      </c>
      <c r="KJ15" s="71">
        <v>6</v>
      </c>
      <c r="KK15" s="71">
        <v>100</v>
      </c>
      <c r="KL15" s="71">
        <v>100</v>
      </c>
      <c r="KM15" s="71">
        <v>0.56000000000000005</v>
      </c>
      <c r="KN15" s="71">
        <v>98.44</v>
      </c>
      <c r="KO15" s="71">
        <v>34.89</v>
      </c>
      <c r="KP15" s="71">
        <v>0.54</v>
      </c>
      <c r="KQ15" s="71">
        <v>2.0799999999999999E-2</v>
      </c>
      <c r="KR15" s="71">
        <v>97.62</v>
      </c>
      <c r="KS15" s="71">
        <v>0.02</v>
      </c>
      <c r="KT15" s="71">
        <v>95.91</v>
      </c>
      <c r="KU15" s="71">
        <v>92.36</v>
      </c>
      <c r="KV15" s="71">
        <v>99.41</v>
      </c>
      <c r="KW15" s="71">
        <v>0.87</v>
      </c>
      <c r="KX15" s="71">
        <v>68.456890112755502</v>
      </c>
      <c r="KY15" s="71">
        <v>0.54</v>
      </c>
      <c r="KZ15" s="71">
        <v>2.48</v>
      </c>
      <c r="LA15" s="71">
        <v>5.21</v>
      </c>
      <c r="LB15" s="71">
        <v>2.81</v>
      </c>
      <c r="LC15" s="71">
        <v>90.17</v>
      </c>
      <c r="LD15" s="75"/>
      <c r="LE15" s="75"/>
      <c r="LF15" s="71">
        <v>98.72</v>
      </c>
      <c r="LG15" s="71">
        <v>94.03</v>
      </c>
      <c r="LH15" s="71">
        <v>1.9E-2</v>
      </c>
      <c r="LI15" s="71">
        <v>5.32</v>
      </c>
      <c r="LJ15" s="71">
        <v>100</v>
      </c>
      <c r="LK15" s="71">
        <v>0.483333333333333</v>
      </c>
      <c r="LL15" s="71">
        <v>0.67166666666666697</v>
      </c>
      <c r="LM15" s="75"/>
      <c r="LN15" s="71">
        <v>0.41</v>
      </c>
      <c r="LO15" s="71">
        <v>97.11</v>
      </c>
      <c r="LP15" s="71">
        <v>0</v>
      </c>
      <c r="LQ15" s="75"/>
      <c r="LR15" s="75"/>
      <c r="LS15" s="71">
        <v>95.91</v>
      </c>
      <c r="LT15" s="71">
        <v>0.51600000000000001</v>
      </c>
      <c r="LU15" s="71">
        <v>97.3</v>
      </c>
      <c r="LV15" s="71">
        <v>99.821666666666701</v>
      </c>
      <c r="LW15" s="71">
        <v>93.094999999999999</v>
      </c>
      <c r="LX15" s="71">
        <v>6.15</v>
      </c>
      <c r="LY15" s="71">
        <v>4.7699999999999996</v>
      </c>
      <c r="LZ15" s="71">
        <v>81.03</v>
      </c>
      <c r="MA15" s="71">
        <v>28.83</v>
      </c>
      <c r="MB15" s="71">
        <v>2.63</v>
      </c>
      <c r="MC15" s="71">
        <v>4.38</v>
      </c>
      <c r="MD15" s="71">
        <v>0.47</v>
      </c>
      <c r="ME15" s="71">
        <v>2.1316666666666699</v>
      </c>
      <c r="MF15" s="71">
        <v>84.96</v>
      </c>
      <c r="MG15" s="71">
        <v>3.74</v>
      </c>
      <c r="MH15" s="71">
        <v>93.62</v>
      </c>
      <c r="MI15" s="71">
        <v>20.56</v>
      </c>
      <c r="MJ15" s="71">
        <v>85.09</v>
      </c>
      <c r="MK15" s="71">
        <v>4.4999999999999998E-2</v>
      </c>
      <c r="ML15" s="75"/>
      <c r="MM15" s="71">
        <v>98.12</v>
      </c>
      <c r="MN15" s="71">
        <v>99</v>
      </c>
      <c r="MO15" s="71">
        <v>99.980003472611401</v>
      </c>
      <c r="MP15" s="71">
        <v>99.834290509259006</v>
      </c>
      <c r="MQ15" s="71">
        <v>0.53133217592575199</v>
      </c>
      <c r="MR15" s="71">
        <v>1.8686306285449299</v>
      </c>
      <c r="MS15" s="71">
        <v>0.5</v>
      </c>
      <c r="MT15" s="71">
        <v>9.8965158004400505E-2</v>
      </c>
      <c r="MU15" s="71">
        <v>41</v>
      </c>
      <c r="MV15" s="71">
        <v>1.962</v>
      </c>
      <c r="MW15" s="71">
        <v>0</v>
      </c>
      <c r="MX15" s="71">
        <v>99.57</v>
      </c>
      <c r="MY15" s="71">
        <v>5.1444000000000001</v>
      </c>
      <c r="MZ15" s="71">
        <v>99.611699999999999</v>
      </c>
      <c r="NA15" s="71">
        <v>35</v>
      </c>
      <c r="NB15" s="71">
        <v>99.86</v>
      </c>
      <c r="NC15" s="71">
        <v>0</v>
      </c>
      <c r="ND15" s="71">
        <v>98.41</v>
      </c>
      <c r="NE15" s="71">
        <v>98</v>
      </c>
      <c r="NF15" s="71">
        <v>99.93</v>
      </c>
      <c r="NG15" s="71">
        <v>99.427800000000005</v>
      </c>
      <c r="NH15" s="71">
        <v>99.89</v>
      </c>
      <c r="NI15" s="71">
        <v>31</v>
      </c>
      <c r="NJ15" s="71">
        <v>50.323395156724601</v>
      </c>
      <c r="NK15" s="71">
        <v>45</v>
      </c>
      <c r="NL15" s="71">
        <v>98</v>
      </c>
      <c r="NM15" s="71">
        <v>0.02</v>
      </c>
      <c r="NN15" s="71">
        <v>86.232876712328803</v>
      </c>
      <c r="NO15" s="71">
        <v>0</v>
      </c>
      <c r="NP15" s="71">
        <v>99.958600000000004</v>
      </c>
      <c r="NQ15" s="71">
        <v>0.04</v>
      </c>
      <c r="NR15" s="71">
        <v>99.610799999999998</v>
      </c>
      <c r="NS15" s="71">
        <v>0.77098200429734598</v>
      </c>
      <c r="NT15" s="71">
        <v>0.06</v>
      </c>
      <c r="NU15" s="71">
        <v>47.544994291666697</v>
      </c>
      <c r="NV15" s="71">
        <v>10.53</v>
      </c>
      <c r="NW15" s="75"/>
      <c r="NX15" s="71">
        <v>93.35</v>
      </c>
      <c r="NY15" s="71">
        <v>99.48</v>
      </c>
      <c r="NZ15" s="71">
        <v>0</v>
      </c>
      <c r="OA15" s="71">
        <v>7.32</v>
      </c>
      <c r="OB15" s="71">
        <v>4.8919999999999996E-3</v>
      </c>
      <c r="OC15" s="71">
        <v>0</v>
      </c>
      <c r="OD15" s="75"/>
      <c r="OE15" s="71">
        <v>99.28</v>
      </c>
      <c r="OF15" s="71">
        <v>4.03</v>
      </c>
      <c r="OG15" s="71">
        <v>70.25</v>
      </c>
      <c r="OH15" s="71">
        <v>61.62</v>
      </c>
      <c r="OI15" s="71">
        <v>0</v>
      </c>
      <c r="OJ15" s="71">
        <v>1380</v>
      </c>
      <c r="OK15" s="71">
        <v>1440</v>
      </c>
      <c r="OL15" s="71">
        <v>99.9</v>
      </c>
      <c r="OM15" s="71">
        <v>16.3755458515284</v>
      </c>
      <c r="ON15" s="71">
        <v>96.673608505850794</v>
      </c>
      <c r="OO15" s="71">
        <v>99.796885067925999</v>
      </c>
      <c r="OP15" s="71">
        <v>85.642838459005006</v>
      </c>
      <c r="OQ15" s="71">
        <v>67.646091787229807</v>
      </c>
      <c r="OR15" s="71">
        <v>73.623192157674893</v>
      </c>
      <c r="OS15" s="71">
        <v>0.30505867664319902</v>
      </c>
      <c r="OT15" s="71">
        <v>71.962377276000296</v>
      </c>
      <c r="OU15" s="71">
        <v>-0.94848655749579802</v>
      </c>
      <c r="OV15" s="71">
        <v>-2.6021475035152002</v>
      </c>
      <c r="OW15" s="71">
        <v>67.646091787229807</v>
      </c>
      <c r="OX15" s="71">
        <v>2.60244548330181</v>
      </c>
      <c r="OY15" s="71">
        <v>0.63676616801619401</v>
      </c>
      <c r="OZ15" s="71">
        <v>84.939206708613597</v>
      </c>
      <c r="PA15" s="71">
        <v>-2.20203179163481</v>
      </c>
      <c r="PB15" s="71">
        <v>-3.3438578230715699</v>
      </c>
      <c r="PC15" s="71">
        <v>78.450791992307003</v>
      </c>
      <c r="PD15" s="71">
        <v>-1.32891314726943</v>
      </c>
      <c r="PE15" s="71">
        <v>100</v>
      </c>
      <c r="PF15" s="71">
        <v>0</v>
      </c>
      <c r="PG15" s="71">
        <v>97.791051504564393</v>
      </c>
      <c r="PH15" s="71">
        <v>98.568691536120795</v>
      </c>
      <c r="PI15" s="71">
        <v>1.12752283233735E-2</v>
      </c>
      <c r="PJ15" s="71">
        <v>100</v>
      </c>
      <c r="PK15" s="71">
        <v>100</v>
      </c>
      <c r="PL15" s="71">
        <v>0.22679243337972299</v>
      </c>
      <c r="PM15" s="72">
        <v>4.6302619692863587</v>
      </c>
      <c r="PN15" s="72">
        <v>0.59093947606142727</v>
      </c>
      <c r="PO15" s="73"/>
      <c r="PP15" s="73"/>
      <c r="PQ15" s="74">
        <v>67.64609178722975</v>
      </c>
      <c r="PR15" s="74">
        <v>85.642838459005048</v>
      </c>
      <c r="PS15" s="74">
        <v>73.62319215767485</v>
      </c>
      <c r="PT15" s="74">
        <v>-3.3438578230715734</v>
      </c>
      <c r="PU15" s="74">
        <v>3.8239750611936216</v>
      </c>
      <c r="PV15" s="74">
        <v>-1.1866832730613055</v>
      </c>
      <c r="PW15" s="74">
        <v>-2.602147503515198</v>
      </c>
      <c r="PX15" s="74">
        <v>3.6853059752986326</v>
      </c>
      <c r="PY15" s="74">
        <v>-2.3658443690092383</v>
      </c>
    </row>
    <row r="16" spans="1:441" ht="17.25">
      <c r="A16" s="70" t="s">
        <v>24</v>
      </c>
      <c r="B16" s="24">
        <v>100</v>
      </c>
      <c r="C16" s="71">
        <v>0.98842592589790002</v>
      </c>
      <c r="D16" s="71">
        <v>0.18859390363815101</v>
      </c>
      <c r="E16" s="71">
        <v>43.460766961651899</v>
      </c>
      <c r="F16" s="71">
        <v>99.999588690566497</v>
      </c>
      <c r="G16" s="71">
        <v>99.99</v>
      </c>
      <c r="H16" s="71">
        <v>99.882952453664203</v>
      </c>
      <c r="I16" s="71">
        <v>21.328700000000001</v>
      </c>
      <c r="J16" s="71">
        <v>99.36</v>
      </c>
      <c r="K16" s="75"/>
      <c r="L16" s="71">
        <v>2.4700000000000002</v>
      </c>
      <c r="M16" s="71">
        <v>4.92</v>
      </c>
      <c r="N16" s="71">
        <v>100</v>
      </c>
      <c r="O16" s="71">
        <v>100</v>
      </c>
      <c r="P16" s="71">
        <v>2.13</v>
      </c>
      <c r="Q16" s="71">
        <v>12.613828125</v>
      </c>
      <c r="R16" s="71">
        <v>100</v>
      </c>
      <c r="S16" s="71">
        <v>0.96</v>
      </c>
      <c r="T16" s="71">
        <v>0</v>
      </c>
      <c r="U16" s="75"/>
      <c r="V16" s="71">
        <v>3.7924511718749998</v>
      </c>
      <c r="W16" s="75"/>
      <c r="X16" s="71">
        <v>4.4495312499999997</v>
      </c>
      <c r="Y16" s="75"/>
      <c r="Z16" s="71">
        <v>0.67</v>
      </c>
      <c r="AA16" s="71">
        <v>100</v>
      </c>
      <c r="AB16" s="71">
        <v>1.07</v>
      </c>
      <c r="AC16" s="71">
        <v>0.48</v>
      </c>
      <c r="AD16" s="71">
        <v>0.45</v>
      </c>
      <c r="AE16" s="71">
        <v>100</v>
      </c>
      <c r="AF16" s="75"/>
      <c r="AG16" s="71">
        <v>100</v>
      </c>
      <c r="AH16" s="71">
        <v>98.37</v>
      </c>
      <c r="AI16" s="71">
        <v>0</v>
      </c>
      <c r="AJ16" s="71">
        <v>95.142667923140706</v>
      </c>
      <c r="AK16" s="71">
        <v>92.929649999999995</v>
      </c>
      <c r="AL16" s="71">
        <v>7.6799016972582696E-3</v>
      </c>
      <c r="AM16" s="71">
        <v>0.79</v>
      </c>
      <c r="AN16" s="71">
        <v>99.08</v>
      </c>
      <c r="AO16" s="75"/>
      <c r="AP16" s="71">
        <v>100</v>
      </c>
      <c r="AQ16" s="71">
        <v>100</v>
      </c>
      <c r="AR16" s="71">
        <v>0.46</v>
      </c>
      <c r="AS16" s="71">
        <v>9.8737890625000002</v>
      </c>
      <c r="AT16" s="71">
        <v>3.38</v>
      </c>
      <c r="AU16" s="71">
        <v>100</v>
      </c>
      <c r="AV16" s="71">
        <v>100</v>
      </c>
      <c r="AW16" s="71">
        <v>100</v>
      </c>
      <c r="AX16" s="71">
        <v>100</v>
      </c>
      <c r="AY16" s="71">
        <v>4.46</v>
      </c>
      <c r="AZ16" s="71">
        <v>0.82</v>
      </c>
      <c r="BA16" s="71">
        <v>100</v>
      </c>
      <c r="BB16" s="71">
        <v>97.329836750598602</v>
      </c>
      <c r="BC16" s="71">
        <v>26.962314453125</v>
      </c>
      <c r="BD16" s="71">
        <v>99.81</v>
      </c>
      <c r="BE16" s="71">
        <v>7.10732054015636E-3</v>
      </c>
      <c r="BF16" s="71">
        <v>1.29</v>
      </c>
      <c r="BG16" s="71">
        <v>0.81</v>
      </c>
      <c r="BH16" s="71">
        <v>0.63</v>
      </c>
      <c r="BI16" s="71">
        <v>100</v>
      </c>
      <c r="BJ16" s="71">
        <v>6.68</v>
      </c>
      <c r="BK16" s="71">
        <v>2.64</v>
      </c>
      <c r="BL16" s="71">
        <v>68.95</v>
      </c>
      <c r="BM16" s="71">
        <v>0.95</v>
      </c>
      <c r="BN16" s="71">
        <v>0.36</v>
      </c>
      <c r="BO16" s="71">
        <v>5.7957714843749999</v>
      </c>
      <c r="BP16" s="71">
        <v>14.101113281250001</v>
      </c>
      <c r="BQ16" s="71">
        <v>77.283460000000005</v>
      </c>
      <c r="BR16" s="71">
        <v>1.6231131309852299E-2</v>
      </c>
      <c r="BS16" s="71">
        <v>60</v>
      </c>
      <c r="BT16" s="71">
        <v>0.51</v>
      </c>
      <c r="BU16" s="71">
        <v>0.64</v>
      </c>
      <c r="BV16" s="71">
        <v>92.099294117647105</v>
      </c>
      <c r="BW16" s="71">
        <v>194.35428571428599</v>
      </c>
      <c r="BX16" s="71">
        <v>98.47</v>
      </c>
      <c r="BY16" s="71">
        <v>0.89264173703256899</v>
      </c>
      <c r="BZ16" s="71">
        <v>91.452991452991498</v>
      </c>
      <c r="CA16" s="71">
        <v>100</v>
      </c>
      <c r="CB16" s="71">
        <v>44.59</v>
      </c>
      <c r="CC16" s="71">
        <v>0.34</v>
      </c>
      <c r="CD16" s="71">
        <v>96.61</v>
      </c>
      <c r="CE16" s="71">
        <v>100</v>
      </c>
      <c r="CF16" s="71">
        <v>0</v>
      </c>
      <c r="CG16" s="71">
        <v>0</v>
      </c>
      <c r="CH16" s="71">
        <v>0.46149571428571301</v>
      </c>
      <c r="CI16" s="71">
        <v>0</v>
      </c>
      <c r="CJ16" s="71">
        <v>100</v>
      </c>
      <c r="CK16" s="71">
        <v>0.77382066276803096</v>
      </c>
      <c r="CL16" s="71">
        <v>0.75170479384493805</v>
      </c>
      <c r="CM16" s="71">
        <v>100</v>
      </c>
      <c r="CN16" s="71">
        <v>4.0935672514619901</v>
      </c>
      <c r="CO16" s="71">
        <v>22.080632534836401</v>
      </c>
      <c r="CP16" s="71">
        <v>0</v>
      </c>
      <c r="CQ16" s="71">
        <v>0.209999999999994</v>
      </c>
      <c r="CR16" s="71">
        <v>0.63512536443148704</v>
      </c>
      <c r="CS16" s="71">
        <v>1.8</v>
      </c>
      <c r="CT16" s="71">
        <v>0</v>
      </c>
      <c r="CU16" s="71">
        <v>0.71</v>
      </c>
      <c r="CV16" s="71">
        <v>10</v>
      </c>
      <c r="CW16" s="71">
        <v>1.66</v>
      </c>
      <c r="CX16" s="71">
        <v>4.3899999999999997</v>
      </c>
      <c r="CY16" s="71">
        <v>100</v>
      </c>
      <c r="CZ16" s="71">
        <v>100</v>
      </c>
      <c r="DA16" s="71">
        <v>1.26</v>
      </c>
      <c r="DB16" s="71">
        <v>98.41</v>
      </c>
      <c r="DC16" s="71">
        <v>2.56</v>
      </c>
      <c r="DD16" s="71">
        <v>3.1601171875</v>
      </c>
      <c r="DE16" s="71">
        <v>99.78</v>
      </c>
      <c r="DF16" s="71">
        <v>1.37</v>
      </c>
      <c r="DG16" s="71">
        <v>100</v>
      </c>
      <c r="DH16" s="71">
        <v>100</v>
      </c>
      <c r="DI16" s="71">
        <v>92.96</v>
      </c>
      <c r="DJ16" s="75"/>
      <c r="DK16" s="71">
        <v>1.657509765625</v>
      </c>
      <c r="DL16" s="71">
        <v>29.898582491050401</v>
      </c>
      <c r="DM16" s="75"/>
      <c r="DN16" s="71">
        <v>100</v>
      </c>
      <c r="DO16" s="71">
        <v>5.41</v>
      </c>
      <c r="DP16" s="71">
        <v>1.75</v>
      </c>
      <c r="DQ16" s="71">
        <v>0</v>
      </c>
      <c r="DR16" s="71">
        <v>0.42387848816672502</v>
      </c>
      <c r="DS16" s="71">
        <v>24.182031250000001</v>
      </c>
      <c r="DT16" s="71">
        <v>42.505029296875001</v>
      </c>
      <c r="DU16" s="71">
        <v>85.52</v>
      </c>
      <c r="DV16" s="71">
        <v>99.67</v>
      </c>
      <c r="DW16" s="71">
        <v>0</v>
      </c>
      <c r="DX16" s="71">
        <v>1.81</v>
      </c>
      <c r="DY16" s="71">
        <v>1.91</v>
      </c>
      <c r="DZ16" s="71">
        <v>2.46</v>
      </c>
      <c r="EA16" s="71">
        <v>98.57</v>
      </c>
      <c r="EB16" s="71">
        <v>93.61</v>
      </c>
      <c r="EC16" s="71">
        <v>2.66</v>
      </c>
      <c r="ED16" s="71">
        <v>7.52</v>
      </c>
      <c r="EE16" s="71">
        <v>100</v>
      </c>
      <c r="EF16" s="71">
        <v>0.82</v>
      </c>
      <c r="EG16" s="71">
        <v>69.510000000000005</v>
      </c>
      <c r="EH16" s="71">
        <v>1.22</v>
      </c>
      <c r="EI16" s="71">
        <v>5.0599999999999996</v>
      </c>
      <c r="EJ16" s="71">
        <v>100</v>
      </c>
      <c r="EK16" s="71">
        <v>100</v>
      </c>
      <c r="EL16" s="71">
        <v>100</v>
      </c>
      <c r="EM16" s="71">
        <v>100</v>
      </c>
      <c r="EN16" s="71">
        <v>5.8991503906249996</v>
      </c>
      <c r="EO16" s="71">
        <v>100</v>
      </c>
      <c r="EP16" s="71">
        <v>0.42</v>
      </c>
      <c r="EQ16" s="71">
        <v>90</v>
      </c>
      <c r="ER16" s="71">
        <v>1.06</v>
      </c>
      <c r="ES16" s="71">
        <v>2.11</v>
      </c>
      <c r="ET16" s="71">
        <v>4.46</v>
      </c>
      <c r="EU16" s="71">
        <v>1.81</v>
      </c>
      <c r="EV16" s="71">
        <v>0.75</v>
      </c>
      <c r="EW16" s="71">
        <v>100</v>
      </c>
      <c r="EX16" s="71">
        <v>99.21</v>
      </c>
      <c r="EY16" s="71">
        <v>1.41</v>
      </c>
      <c r="EZ16" s="71">
        <v>99.68</v>
      </c>
      <c r="FA16" s="71">
        <v>0.44</v>
      </c>
      <c r="FB16" s="71">
        <v>100</v>
      </c>
      <c r="FC16" s="71">
        <v>5.59</v>
      </c>
      <c r="FD16" s="71">
        <v>2.59</v>
      </c>
      <c r="FE16" s="71">
        <v>99.71</v>
      </c>
      <c r="FF16" s="71">
        <v>100</v>
      </c>
      <c r="FG16" s="71">
        <v>100</v>
      </c>
      <c r="FH16" s="71">
        <v>2.57</v>
      </c>
      <c r="FI16" s="71">
        <v>0.89</v>
      </c>
      <c r="FJ16" s="75"/>
      <c r="FK16" s="71">
        <v>90</v>
      </c>
      <c r="FL16" s="71">
        <v>1.64744140625</v>
      </c>
      <c r="FM16" s="75"/>
      <c r="FN16" s="71">
        <v>5.2419140625000002</v>
      </c>
      <c r="FO16" s="71">
        <v>2.3604199218750002</v>
      </c>
      <c r="FP16" s="71">
        <v>99.92</v>
      </c>
      <c r="FQ16" s="75"/>
      <c r="FR16" s="71">
        <v>37.468525390624997</v>
      </c>
      <c r="FS16" s="71">
        <v>0.17</v>
      </c>
      <c r="FT16" s="71">
        <v>91.37</v>
      </c>
      <c r="FU16" s="71">
        <v>90.42</v>
      </c>
      <c r="FV16" s="71">
        <v>2.89</v>
      </c>
      <c r="FW16" s="71">
        <v>96.31</v>
      </c>
      <c r="FX16" s="71">
        <v>92.75</v>
      </c>
      <c r="FY16" s="71">
        <v>94.73</v>
      </c>
      <c r="FZ16" s="71">
        <v>2.95</v>
      </c>
      <c r="GA16" s="71">
        <v>98.17</v>
      </c>
      <c r="GB16" s="71">
        <v>95.33</v>
      </c>
      <c r="GC16" s="71">
        <v>24.31</v>
      </c>
      <c r="GD16" s="71">
        <v>98.35</v>
      </c>
      <c r="GE16" s="71">
        <v>0.08</v>
      </c>
      <c r="GF16" s="71">
        <v>96.22</v>
      </c>
      <c r="GG16" s="71">
        <v>2.17</v>
      </c>
      <c r="GH16" s="71">
        <v>92.03</v>
      </c>
      <c r="GI16" s="71">
        <v>98.12</v>
      </c>
      <c r="GJ16" s="71">
        <v>95.28</v>
      </c>
      <c r="GK16" s="71">
        <v>0.55925720601515305</v>
      </c>
      <c r="GL16" s="71">
        <v>91.7</v>
      </c>
      <c r="GM16" s="71">
        <v>2.06</v>
      </c>
      <c r="GN16" s="71">
        <v>7.24</v>
      </c>
      <c r="GO16" s="71">
        <v>0.49</v>
      </c>
      <c r="GP16" s="71">
        <v>95.73</v>
      </c>
      <c r="GQ16" s="71">
        <v>92.94</v>
      </c>
      <c r="GR16" s="71">
        <v>87.68</v>
      </c>
      <c r="GS16" s="71">
        <v>98.16</v>
      </c>
      <c r="GT16" s="71">
        <v>98.07</v>
      </c>
      <c r="GU16" s="71">
        <v>97.89</v>
      </c>
      <c r="GV16" s="71">
        <v>2.62</v>
      </c>
      <c r="GW16" s="71">
        <v>99.01</v>
      </c>
      <c r="GX16" s="71">
        <v>97.22</v>
      </c>
      <c r="GY16" s="71">
        <v>89.79</v>
      </c>
      <c r="GZ16" s="71">
        <v>94.16</v>
      </c>
      <c r="HA16" s="71">
        <v>0.22</v>
      </c>
      <c r="HB16" s="71">
        <v>9.0299999999999994</v>
      </c>
      <c r="HC16" s="71">
        <v>2.3199999999999998</v>
      </c>
      <c r="HD16" s="71">
        <v>93.48</v>
      </c>
      <c r="HE16" s="75"/>
      <c r="HF16" s="71">
        <v>6.0417382812499998</v>
      </c>
      <c r="HG16" s="71">
        <v>87.59</v>
      </c>
      <c r="HH16" s="71">
        <v>98.470596</v>
      </c>
      <c r="HI16" s="71">
        <v>99.01</v>
      </c>
      <c r="HJ16" s="71">
        <v>100</v>
      </c>
      <c r="HK16" s="71">
        <v>5.3088281249999998</v>
      </c>
      <c r="HL16" s="75"/>
      <c r="HM16" s="71">
        <v>99.32</v>
      </c>
      <c r="HN16" s="71">
        <v>0</v>
      </c>
      <c r="HO16" s="71">
        <v>100</v>
      </c>
      <c r="HP16" s="71">
        <v>0</v>
      </c>
      <c r="HQ16" s="71">
        <v>6.3E-3</v>
      </c>
      <c r="HR16" s="71">
        <v>0</v>
      </c>
      <c r="HS16" s="71">
        <v>99.73</v>
      </c>
      <c r="HT16" s="75"/>
      <c r="HU16" s="71">
        <v>0</v>
      </c>
      <c r="HV16" s="71">
        <v>33.71240234375</v>
      </c>
      <c r="HW16" s="71">
        <v>99.55</v>
      </c>
      <c r="HX16" s="71">
        <v>100</v>
      </c>
      <c r="HY16" s="71">
        <v>1.8832950248387299</v>
      </c>
      <c r="HZ16" s="71">
        <v>25.0400390625</v>
      </c>
      <c r="IA16" s="71">
        <v>97.2</v>
      </c>
      <c r="IB16" s="71">
        <v>99.38</v>
      </c>
      <c r="IC16" s="71">
        <v>0</v>
      </c>
      <c r="ID16" s="71">
        <v>0.70123046874999995</v>
      </c>
      <c r="IE16" s="75"/>
      <c r="IF16" s="71">
        <v>100</v>
      </c>
      <c r="IG16" s="71">
        <v>33.334189453124999</v>
      </c>
      <c r="IH16" s="71">
        <v>53.792236328125</v>
      </c>
      <c r="II16" s="71">
        <v>32.82</v>
      </c>
      <c r="IJ16" s="71">
        <v>98.01</v>
      </c>
      <c r="IK16" s="75"/>
      <c r="IL16" s="71">
        <v>2.5759577278731798</v>
      </c>
      <c r="IM16" s="71">
        <v>95.953984000000005</v>
      </c>
      <c r="IN16" s="75"/>
      <c r="IO16" s="71">
        <v>17.705673828125001</v>
      </c>
      <c r="IP16" s="71">
        <v>0</v>
      </c>
      <c r="IQ16" s="71">
        <v>98.31</v>
      </c>
      <c r="IR16" s="71">
        <v>5.2761035156249996</v>
      </c>
      <c r="IS16" s="71">
        <v>8.5520117187500002</v>
      </c>
      <c r="IT16" s="71">
        <v>0</v>
      </c>
      <c r="IU16" s="71">
        <v>44.563681640624999</v>
      </c>
      <c r="IV16" s="71">
        <v>0</v>
      </c>
      <c r="IW16" s="71">
        <v>92.813546000000002</v>
      </c>
      <c r="IX16" s="71">
        <v>99.96</v>
      </c>
      <c r="IY16" s="71">
        <v>99.62</v>
      </c>
      <c r="IZ16" s="71">
        <v>100</v>
      </c>
      <c r="JA16" s="75"/>
      <c r="JB16" s="71">
        <v>99.8</v>
      </c>
      <c r="JC16" s="71">
        <v>2.15</v>
      </c>
      <c r="JD16" s="71">
        <v>100</v>
      </c>
      <c r="JE16" s="71">
        <v>93.94</v>
      </c>
      <c r="JF16" s="71">
        <v>0.69</v>
      </c>
      <c r="JG16" s="71">
        <v>0.9</v>
      </c>
      <c r="JH16" s="71">
        <v>50.43</v>
      </c>
      <c r="JI16" s="71">
        <v>0.87</v>
      </c>
      <c r="JJ16" s="71">
        <v>100</v>
      </c>
      <c r="JK16" s="71">
        <v>100</v>
      </c>
      <c r="JL16" s="71">
        <v>6.78</v>
      </c>
      <c r="JM16" s="71">
        <v>100</v>
      </c>
      <c r="JN16" s="71">
        <v>99.910017999999994</v>
      </c>
      <c r="JO16" s="71">
        <v>1.04580631667015E-2</v>
      </c>
      <c r="JP16" s="71">
        <v>100</v>
      </c>
      <c r="JQ16" s="71">
        <v>2.12</v>
      </c>
      <c r="JR16" s="71">
        <v>99.11</v>
      </c>
      <c r="JS16" s="71">
        <v>100</v>
      </c>
      <c r="JT16" s="71">
        <v>4.58</v>
      </c>
      <c r="JU16" s="71">
        <v>0</v>
      </c>
      <c r="JV16" s="71">
        <v>2</v>
      </c>
      <c r="JW16" s="71">
        <v>1.36</v>
      </c>
      <c r="JX16" s="71">
        <v>100</v>
      </c>
      <c r="JY16" s="71">
        <v>99.64</v>
      </c>
      <c r="JZ16" s="71">
        <v>0</v>
      </c>
      <c r="KA16" s="75"/>
      <c r="KB16" s="71">
        <v>1.74</v>
      </c>
      <c r="KC16" s="71">
        <v>6.19</v>
      </c>
      <c r="KD16" s="71">
        <v>0.27</v>
      </c>
      <c r="KE16" s="71">
        <v>99.92</v>
      </c>
      <c r="KF16" s="71">
        <v>0.68</v>
      </c>
      <c r="KG16" s="71">
        <v>24.31</v>
      </c>
      <c r="KH16" s="71">
        <v>0.36</v>
      </c>
      <c r="KI16" s="71">
        <v>0.11</v>
      </c>
      <c r="KJ16" s="71">
        <v>4.41</v>
      </c>
      <c r="KK16" s="71">
        <v>98.85</v>
      </c>
      <c r="KL16" s="71">
        <v>99.39</v>
      </c>
      <c r="KM16" s="71">
        <v>0.54</v>
      </c>
      <c r="KN16" s="71">
        <v>99.97</v>
      </c>
      <c r="KO16" s="71">
        <v>29.41</v>
      </c>
      <c r="KP16" s="71">
        <v>1.57</v>
      </c>
      <c r="KQ16" s="71">
        <v>2.48</v>
      </c>
      <c r="KR16" s="71">
        <v>96.53</v>
      </c>
      <c r="KS16" s="71">
        <v>1.28</v>
      </c>
      <c r="KT16" s="71">
        <v>91.34</v>
      </c>
      <c r="KU16" s="71">
        <v>95.69</v>
      </c>
      <c r="KV16" s="71">
        <v>99.47</v>
      </c>
      <c r="KW16" s="71">
        <v>0.1</v>
      </c>
      <c r="KX16" s="71">
        <v>83.459861739479294</v>
      </c>
      <c r="KY16" s="71">
        <v>0.14000000000000001</v>
      </c>
      <c r="KZ16" s="71">
        <v>0.05</v>
      </c>
      <c r="LA16" s="71">
        <v>5.45</v>
      </c>
      <c r="LB16" s="71">
        <v>7.0000000000000007E-2</v>
      </c>
      <c r="LC16" s="71">
        <v>90.88</v>
      </c>
      <c r="LD16" s="71">
        <v>100</v>
      </c>
      <c r="LE16" s="71">
        <v>4.9400000000000004</v>
      </c>
      <c r="LF16" s="71">
        <v>100</v>
      </c>
      <c r="LG16" s="71">
        <v>94.43</v>
      </c>
      <c r="LH16" s="71">
        <v>3.4000000000000002E-2</v>
      </c>
      <c r="LI16" s="71">
        <v>3.02</v>
      </c>
      <c r="LJ16" s="71">
        <v>94.64</v>
      </c>
      <c r="LK16" s="71">
        <v>0.85</v>
      </c>
      <c r="LL16" s="71">
        <v>1.2</v>
      </c>
      <c r="LM16" s="71">
        <v>100</v>
      </c>
      <c r="LN16" s="71">
        <v>0.44</v>
      </c>
      <c r="LO16" s="71">
        <v>100</v>
      </c>
      <c r="LP16" s="71">
        <v>3.25</v>
      </c>
      <c r="LQ16" s="71">
        <v>1.89</v>
      </c>
      <c r="LR16" s="71">
        <v>4.4400000000000004</v>
      </c>
      <c r="LS16" s="71">
        <v>99.33</v>
      </c>
      <c r="LT16" s="71">
        <v>2.61</v>
      </c>
      <c r="LU16" s="71">
        <v>100</v>
      </c>
      <c r="LV16" s="71">
        <v>100</v>
      </c>
      <c r="LW16" s="71">
        <v>100</v>
      </c>
      <c r="LX16" s="71">
        <v>5.26</v>
      </c>
      <c r="LY16" s="71">
        <v>5.04</v>
      </c>
      <c r="LZ16" s="71">
        <v>90.91</v>
      </c>
      <c r="MA16" s="71">
        <v>17.54</v>
      </c>
      <c r="MB16" s="71">
        <v>1.63</v>
      </c>
      <c r="MC16" s="71">
        <v>5.61</v>
      </c>
      <c r="MD16" s="71">
        <v>0.47</v>
      </c>
      <c r="ME16" s="71">
        <v>2.59</v>
      </c>
      <c r="MF16" s="71">
        <v>89.2</v>
      </c>
      <c r="MG16" s="71">
        <v>0</v>
      </c>
      <c r="MH16" s="71">
        <v>100</v>
      </c>
      <c r="MI16" s="71">
        <v>15.93</v>
      </c>
      <c r="MJ16" s="71">
        <v>83.04</v>
      </c>
      <c r="MK16" s="71">
        <v>4.5999999999999999E-2</v>
      </c>
      <c r="ML16" s="71">
        <v>2.63</v>
      </c>
      <c r="MM16" s="71">
        <v>55.54</v>
      </c>
      <c r="MN16" s="71">
        <v>99</v>
      </c>
      <c r="MO16" s="71">
        <v>99.979095960167797</v>
      </c>
      <c r="MP16" s="71">
        <v>99.651312499998895</v>
      </c>
      <c r="MQ16" s="71">
        <v>0.68384085651274196</v>
      </c>
      <c r="MR16" s="71">
        <v>1.5592279198980901</v>
      </c>
      <c r="MS16" s="71">
        <v>0.5</v>
      </c>
      <c r="MT16" s="71">
        <v>9.9224447273995695E-2</v>
      </c>
      <c r="MU16" s="71">
        <v>50</v>
      </c>
      <c r="MV16" s="71">
        <v>2.1040000000000001</v>
      </c>
      <c r="MW16" s="71">
        <v>0</v>
      </c>
      <c r="MX16" s="71">
        <v>99.61</v>
      </c>
      <c r="MY16" s="71">
        <v>2.7658999999999998</v>
      </c>
      <c r="MZ16" s="71">
        <v>99.228099999999998</v>
      </c>
      <c r="NA16" s="71">
        <v>47</v>
      </c>
      <c r="NB16" s="71">
        <v>99.76</v>
      </c>
      <c r="NC16" s="71">
        <v>0</v>
      </c>
      <c r="ND16" s="71">
        <v>98.08</v>
      </c>
      <c r="NE16" s="71">
        <v>98</v>
      </c>
      <c r="NF16" s="71">
        <v>99.86</v>
      </c>
      <c r="NG16" s="71">
        <v>99.1738</v>
      </c>
      <c r="NH16" s="71">
        <v>97.5</v>
      </c>
      <c r="NI16" s="71">
        <v>25</v>
      </c>
      <c r="NJ16" s="71">
        <v>41.768433203639098</v>
      </c>
      <c r="NK16" s="71">
        <v>49</v>
      </c>
      <c r="NL16" s="71">
        <v>98</v>
      </c>
      <c r="NM16" s="71">
        <v>0.01</v>
      </c>
      <c r="NN16" s="71">
        <v>83.472244171585203</v>
      </c>
      <c r="NO16" s="71">
        <v>0</v>
      </c>
      <c r="NP16" s="71">
        <v>99.371200000000002</v>
      </c>
      <c r="NQ16" s="71">
        <v>0.27</v>
      </c>
      <c r="NR16" s="71">
        <v>99.454800000000006</v>
      </c>
      <c r="NS16" s="71">
        <v>0.61617324453939604</v>
      </c>
      <c r="NT16" s="71">
        <v>0.06</v>
      </c>
      <c r="NU16" s="71">
        <v>29.955026109588999</v>
      </c>
      <c r="NV16" s="71">
        <v>4.66796875</v>
      </c>
      <c r="NW16" s="75"/>
      <c r="NX16" s="71">
        <v>75.3</v>
      </c>
      <c r="NY16" s="71">
        <v>99.96</v>
      </c>
      <c r="NZ16" s="71">
        <v>0.01</v>
      </c>
      <c r="OA16" s="71">
        <v>1.162109375</v>
      </c>
      <c r="OB16" s="71">
        <v>1.97</v>
      </c>
      <c r="OC16" s="71">
        <v>0</v>
      </c>
      <c r="OD16" s="75"/>
      <c r="OE16" s="71">
        <v>99.15</v>
      </c>
      <c r="OF16" s="71">
        <v>7.119140625</v>
      </c>
      <c r="OG16" s="71">
        <v>29.5703125</v>
      </c>
      <c r="OH16" s="71">
        <v>81.819999999999993</v>
      </c>
      <c r="OI16" s="71">
        <v>0</v>
      </c>
      <c r="OJ16" s="71">
        <v>1719</v>
      </c>
      <c r="OK16" s="71">
        <v>1250</v>
      </c>
      <c r="OL16" s="71">
        <v>99.9</v>
      </c>
      <c r="OM16" s="71">
        <v>35.943775100401602</v>
      </c>
      <c r="ON16" s="71">
        <v>97.337437242175895</v>
      </c>
      <c r="OO16" s="71">
        <v>99.941791473752801</v>
      </c>
      <c r="OP16" s="71">
        <v>86.595319955281894</v>
      </c>
      <c r="OQ16" s="71">
        <v>65.589746875790894</v>
      </c>
      <c r="OR16" s="71">
        <v>71.150747238466494</v>
      </c>
      <c r="OS16" s="71">
        <v>-3.41533315909714E-3</v>
      </c>
      <c r="OT16" s="71">
        <v>74.100269786785901</v>
      </c>
      <c r="OU16" s="71">
        <v>-2.0821498164747001</v>
      </c>
      <c r="OV16" s="71">
        <v>-4.6791018178644102</v>
      </c>
      <c r="OW16" s="71">
        <v>65.589746875790894</v>
      </c>
      <c r="OX16" s="71">
        <v>3.19635706440982</v>
      </c>
      <c r="OY16" s="71">
        <v>0.41748313724804098</v>
      </c>
      <c r="OZ16" s="71">
        <v>88.684854353080198</v>
      </c>
      <c r="PA16" s="71">
        <v>-4.16088429979028</v>
      </c>
      <c r="PB16" s="71">
        <v>-6.9414755109233797</v>
      </c>
      <c r="PC16" s="71">
        <v>81.392562069933007</v>
      </c>
      <c r="PD16" s="71">
        <v>-2.3613907899136999</v>
      </c>
      <c r="PE16" s="71">
        <v>100</v>
      </c>
      <c r="PF16" s="71">
        <v>0</v>
      </c>
      <c r="PG16" s="71">
        <v>99.306997362662003</v>
      </c>
      <c r="PH16" s="71">
        <v>99.887772852252994</v>
      </c>
      <c r="PI16" s="71">
        <v>0</v>
      </c>
      <c r="PJ16" s="71">
        <v>100</v>
      </c>
      <c r="PK16" s="71">
        <v>100</v>
      </c>
      <c r="PL16" s="71">
        <v>0.33342391699875301</v>
      </c>
      <c r="PM16" s="72">
        <v>-1.1292330383480831</v>
      </c>
      <c r="PN16" s="72">
        <v>-0.1514060963618486</v>
      </c>
      <c r="PO16" s="73"/>
      <c r="PP16" s="73"/>
      <c r="PQ16" s="74">
        <v>65.589746875790851</v>
      </c>
      <c r="PR16" s="74">
        <v>86.59531995528188</v>
      </c>
      <c r="PS16" s="74">
        <v>71.150747238466522</v>
      </c>
      <c r="PT16" s="74">
        <v>-6.9414755109233823</v>
      </c>
      <c r="PU16" s="74">
        <v>-2.9632917993316994</v>
      </c>
      <c r="PV16" s="74">
        <v>-9.8915248837467402</v>
      </c>
      <c r="PW16" s="74">
        <v>-4.6791018178644066</v>
      </c>
      <c r="PX16" s="74">
        <v>0.66631455578341559</v>
      </c>
      <c r="PY16" s="74">
        <v>-6.9296867554511721</v>
      </c>
    </row>
    <row r="17" spans="1:441" ht="17.25">
      <c r="A17" s="70" t="s">
        <v>25</v>
      </c>
      <c r="B17" s="24">
        <v>100</v>
      </c>
      <c r="C17" s="71">
        <v>1.6868055555678401</v>
      </c>
      <c r="D17" s="71">
        <v>0.114955357142857</v>
      </c>
      <c r="E17" s="71">
        <v>32.886532738095198</v>
      </c>
      <c r="F17" s="71">
        <v>99.999460829543807</v>
      </c>
      <c r="G17" s="71">
        <v>99.99</v>
      </c>
      <c r="H17" s="71">
        <v>99.977080340437595</v>
      </c>
      <c r="I17" s="71">
        <v>4.38</v>
      </c>
      <c r="J17" s="71">
        <v>98.2</v>
      </c>
      <c r="K17" s="71">
        <v>20.77</v>
      </c>
      <c r="L17" s="71">
        <v>2.76</v>
      </c>
      <c r="M17" s="75"/>
      <c r="N17" s="71">
        <v>95.87</v>
      </c>
      <c r="O17" s="71">
        <v>92.82</v>
      </c>
      <c r="P17" s="71">
        <v>0.60899999999999999</v>
      </c>
      <c r="Q17" s="71">
        <v>1.47</v>
      </c>
      <c r="R17" s="71">
        <v>94.5</v>
      </c>
      <c r="S17" s="71">
        <v>0.64</v>
      </c>
      <c r="T17" s="71">
        <v>2.19</v>
      </c>
      <c r="U17" s="71">
        <v>21.22</v>
      </c>
      <c r="V17" s="71">
        <v>4.8899999999999997</v>
      </c>
      <c r="W17" s="71">
        <v>4.3099999999999996</v>
      </c>
      <c r="X17" s="71">
        <v>0.64</v>
      </c>
      <c r="Y17" s="75"/>
      <c r="Z17" s="71">
        <v>2.65</v>
      </c>
      <c r="AA17" s="71">
        <v>98.473282442748101</v>
      </c>
      <c r="AB17" s="71">
        <v>1.65</v>
      </c>
      <c r="AC17" s="71">
        <v>1.64</v>
      </c>
      <c r="AD17" s="71">
        <v>0.61</v>
      </c>
      <c r="AE17" s="71">
        <v>94.16</v>
      </c>
      <c r="AF17" s="75"/>
      <c r="AG17" s="75"/>
      <c r="AH17" s="71">
        <v>99.32</v>
      </c>
      <c r="AI17" s="71">
        <v>2.1440678827444599</v>
      </c>
      <c r="AJ17" s="71">
        <v>97.605340797554604</v>
      </c>
      <c r="AK17" s="71">
        <v>75.927329</v>
      </c>
      <c r="AL17" s="71">
        <v>0</v>
      </c>
      <c r="AM17" s="75"/>
      <c r="AN17" s="71">
        <v>92.57</v>
      </c>
      <c r="AO17" s="71">
        <v>100</v>
      </c>
      <c r="AP17" s="71">
        <v>100</v>
      </c>
      <c r="AQ17" s="71">
        <v>100</v>
      </c>
      <c r="AR17" s="71">
        <v>1.66</v>
      </c>
      <c r="AS17" s="75"/>
      <c r="AT17" s="71">
        <v>0.55000000000000004</v>
      </c>
      <c r="AU17" s="71">
        <v>95.65</v>
      </c>
      <c r="AV17" s="71">
        <v>100</v>
      </c>
      <c r="AW17" s="71">
        <v>97.78</v>
      </c>
      <c r="AX17" s="71">
        <v>100</v>
      </c>
      <c r="AY17" s="71">
        <v>4.84</v>
      </c>
      <c r="AZ17" s="71">
        <v>0.53</v>
      </c>
      <c r="BA17" s="71">
        <v>100</v>
      </c>
      <c r="BB17" s="71">
        <v>98.415211288834399</v>
      </c>
      <c r="BC17" s="71">
        <v>42.7</v>
      </c>
      <c r="BD17" s="71">
        <v>99.94</v>
      </c>
      <c r="BE17" s="71">
        <v>0.46</v>
      </c>
      <c r="BF17" s="71">
        <v>0</v>
      </c>
      <c r="BG17" s="71">
        <v>0</v>
      </c>
      <c r="BH17" s="75"/>
      <c r="BI17" s="71">
        <v>93.17</v>
      </c>
      <c r="BJ17" s="71">
        <v>6.79</v>
      </c>
      <c r="BK17" s="71">
        <v>1.95</v>
      </c>
      <c r="BL17" s="71">
        <v>88.06</v>
      </c>
      <c r="BM17" s="71">
        <v>0.39</v>
      </c>
      <c r="BN17" s="71">
        <v>1.61</v>
      </c>
      <c r="BO17" s="71">
        <v>5.17</v>
      </c>
      <c r="BP17" s="75"/>
      <c r="BQ17" s="71">
        <v>72.509975999999995</v>
      </c>
      <c r="BR17" s="71">
        <v>0</v>
      </c>
      <c r="BS17" s="71">
        <v>100</v>
      </c>
      <c r="BT17" s="75"/>
      <c r="BU17" s="71">
        <v>0.33</v>
      </c>
      <c r="BV17" s="71">
        <v>32.244316955410397</v>
      </c>
      <c r="BW17" s="71">
        <v>137.14666666666699</v>
      </c>
      <c r="BX17" s="71">
        <v>99.98</v>
      </c>
      <c r="BY17" s="71">
        <v>0.50152160681679903</v>
      </c>
      <c r="BZ17" s="71">
        <v>91.489361702127695</v>
      </c>
      <c r="CA17" s="71">
        <v>100</v>
      </c>
      <c r="CB17" s="71">
        <v>35.1</v>
      </c>
      <c r="CC17" s="71">
        <v>0.21</v>
      </c>
      <c r="CD17" s="71">
        <v>96.19</v>
      </c>
      <c r="CE17" s="71">
        <v>100</v>
      </c>
      <c r="CF17" s="71">
        <v>0</v>
      </c>
      <c r="CG17" s="71">
        <v>0</v>
      </c>
      <c r="CH17" s="71">
        <v>0.74474510696404295</v>
      </c>
      <c r="CI17" s="71">
        <v>0</v>
      </c>
      <c r="CJ17" s="71">
        <v>100</v>
      </c>
      <c r="CK17" s="71">
        <v>0.84379377431906599</v>
      </c>
      <c r="CL17" s="71">
        <v>0.837034364666981</v>
      </c>
      <c r="CM17" s="71">
        <v>100</v>
      </c>
      <c r="CN17" s="71">
        <v>3.5019455252918301</v>
      </c>
      <c r="CO17" s="71">
        <v>24.762823684644601</v>
      </c>
      <c r="CP17" s="71">
        <v>0</v>
      </c>
      <c r="CQ17" s="71">
        <v>1.77</v>
      </c>
      <c r="CR17" s="71">
        <v>0.927850706713781</v>
      </c>
      <c r="CS17" s="71">
        <v>1.8</v>
      </c>
      <c r="CT17" s="71">
        <v>0</v>
      </c>
      <c r="CU17" s="71">
        <v>0.65</v>
      </c>
      <c r="CV17" s="71">
        <v>29</v>
      </c>
      <c r="CW17" s="71">
        <v>0.59</v>
      </c>
      <c r="CX17" s="71">
        <v>6.76</v>
      </c>
      <c r="CY17" s="71">
        <v>100</v>
      </c>
      <c r="CZ17" s="71">
        <v>98.31</v>
      </c>
      <c r="DA17" s="75"/>
      <c r="DB17" s="71">
        <v>86.67</v>
      </c>
      <c r="DC17" s="71">
        <v>0</v>
      </c>
      <c r="DD17" s="71">
        <v>5.53</v>
      </c>
      <c r="DE17" s="71">
        <v>93.79</v>
      </c>
      <c r="DF17" s="75"/>
      <c r="DG17" s="71">
        <v>100</v>
      </c>
      <c r="DH17" s="71">
        <v>100</v>
      </c>
      <c r="DI17" s="71">
        <v>50.389878000000003</v>
      </c>
      <c r="DJ17" s="75"/>
      <c r="DK17" s="71">
        <v>0.69</v>
      </c>
      <c r="DL17" s="71">
        <v>40.372959353067003</v>
      </c>
      <c r="DM17" s="71">
        <v>100</v>
      </c>
      <c r="DN17" s="71">
        <v>88.68</v>
      </c>
      <c r="DO17" s="71">
        <v>4.55</v>
      </c>
      <c r="DP17" s="71">
        <v>4.2300000000000004</v>
      </c>
      <c r="DQ17" s="71">
        <v>0</v>
      </c>
      <c r="DR17" s="71">
        <v>0</v>
      </c>
      <c r="DS17" s="71">
        <v>38.43</v>
      </c>
      <c r="DT17" s="75"/>
      <c r="DU17" s="71">
        <v>82.953695999999994</v>
      </c>
      <c r="DV17" s="71">
        <v>99.49</v>
      </c>
      <c r="DW17" s="71">
        <v>3.0674401740391599</v>
      </c>
      <c r="DX17" s="71">
        <v>0</v>
      </c>
      <c r="DY17" s="75"/>
      <c r="DZ17" s="71">
        <v>2.52</v>
      </c>
      <c r="EA17" s="71">
        <v>83.11</v>
      </c>
      <c r="EB17" s="71">
        <v>89.87</v>
      </c>
      <c r="EC17" s="71">
        <v>1.99</v>
      </c>
      <c r="ED17" s="71">
        <v>8.4</v>
      </c>
      <c r="EE17" s="71">
        <v>98.57</v>
      </c>
      <c r="EF17" s="71">
        <v>3.27</v>
      </c>
      <c r="EG17" s="71">
        <v>96.67</v>
      </c>
      <c r="EH17" s="71">
        <v>0.47</v>
      </c>
      <c r="EI17" s="71">
        <v>7.62</v>
      </c>
      <c r="EJ17" s="71">
        <v>98.01</v>
      </c>
      <c r="EK17" s="71">
        <v>97.31</v>
      </c>
      <c r="EL17" s="71">
        <v>98.75</v>
      </c>
      <c r="EM17" s="71">
        <v>99.1</v>
      </c>
      <c r="EN17" s="71">
        <v>2.34</v>
      </c>
      <c r="EO17" s="71">
        <v>100</v>
      </c>
      <c r="EP17" s="71">
        <v>2.19</v>
      </c>
      <c r="EQ17" s="71">
        <v>100</v>
      </c>
      <c r="ER17" s="71">
        <v>1.07</v>
      </c>
      <c r="ES17" s="71">
        <v>0.71</v>
      </c>
      <c r="ET17" s="71">
        <v>7.05</v>
      </c>
      <c r="EU17" s="71">
        <v>0.87</v>
      </c>
      <c r="EV17" s="71">
        <v>0.79</v>
      </c>
      <c r="EW17" s="71">
        <v>97.98</v>
      </c>
      <c r="EX17" s="71">
        <v>100</v>
      </c>
      <c r="EY17" s="71">
        <v>2.52</v>
      </c>
      <c r="EZ17" s="71">
        <v>100</v>
      </c>
      <c r="FA17" s="71">
        <v>1.82</v>
      </c>
      <c r="FB17" s="71">
        <v>96.58</v>
      </c>
      <c r="FC17" s="71">
        <v>4.0999999999999996</v>
      </c>
      <c r="FD17" s="71">
        <v>1.55</v>
      </c>
      <c r="FE17" s="71">
        <v>94.38</v>
      </c>
      <c r="FF17" s="71">
        <v>99.7</v>
      </c>
      <c r="FG17" s="71">
        <v>98.14</v>
      </c>
      <c r="FH17" s="71">
        <v>0.24</v>
      </c>
      <c r="FI17" s="71">
        <v>1.22</v>
      </c>
      <c r="FJ17" s="71">
        <v>100</v>
      </c>
      <c r="FK17" s="71">
        <v>90</v>
      </c>
      <c r="FL17" s="71">
        <v>6.36</v>
      </c>
      <c r="FM17" s="71">
        <v>39.020000000000003</v>
      </c>
      <c r="FN17" s="71">
        <v>7.92</v>
      </c>
      <c r="FO17" s="71">
        <v>6.33</v>
      </c>
      <c r="FP17" s="71">
        <v>99.95</v>
      </c>
      <c r="FQ17" s="71">
        <v>42.36</v>
      </c>
      <c r="FR17" s="71">
        <v>45.69</v>
      </c>
      <c r="FS17" s="71">
        <v>0.18</v>
      </c>
      <c r="FT17" s="71">
        <v>87.04</v>
      </c>
      <c r="FU17" s="71">
        <v>81.599999999999994</v>
      </c>
      <c r="FV17" s="71">
        <v>0.98</v>
      </c>
      <c r="FW17" s="71">
        <v>96.36</v>
      </c>
      <c r="FX17" s="71">
        <v>86.98</v>
      </c>
      <c r="FY17" s="71">
        <v>91.55</v>
      </c>
      <c r="FZ17" s="71">
        <v>1.38</v>
      </c>
      <c r="GA17" s="71">
        <v>98.64</v>
      </c>
      <c r="GB17" s="71">
        <v>94.94</v>
      </c>
      <c r="GC17" s="71">
        <v>25.28</v>
      </c>
      <c r="GD17" s="71">
        <v>98.69</v>
      </c>
      <c r="GE17" s="71">
        <v>7.0000000000000007E-2</v>
      </c>
      <c r="GF17" s="71">
        <v>93.11</v>
      </c>
      <c r="GG17" s="71">
        <v>0.99</v>
      </c>
      <c r="GH17" s="71">
        <v>87.08</v>
      </c>
      <c r="GI17" s="71">
        <v>97.95</v>
      </c>
      <c r="GJ17" s="71">
        <v>92.06</v>
      </c>
      <c r="GK17" s="71">
        <v>0.55366386305002002</v>
      </c>
      <c r="GL17" s="71">
        <v>83.1</v>
      </c>
      <c r="GM17" s="71">
        <v>0.96</v>
      </c>
      <c r="GN17" s="71">
        <v>3.78</v>
      </c>
      <c r="GO17" s="71">
        <v>0.67</v>
      </c>
      <c r="GP17" s="71">
        <v>89.97</v>
      </c>
      <c r="GQ17" s="71">
        <v>92.85</v>
      </c>
      <c r="GR17" s="71">
        <v>78.02</v>
      </c>
      <c r="GS17" s="71">
        <v>98.9</v>
      </c>
      <c r="GT17" s="71">
        <v>98.28</v>
      </c>
      <c r="GU17" s="71">
        <v>97.98</v>
      </c>
      <c r="GV17" s="71">
        <v>1.38</v>
      </c>
      <c r="GW17" s="71">
        <v>99.28</v>
      </c>
      <c r="GX17" s="71">
        <v>98.01</v>
      </c>
      <c r="GY17" s="71">
        <v>85.22</v>
      </c>
      <c r="GZ17" s="71">
        <v>96.45</v>
      </c>
      <c r="HA17" s="71">
        <v>0.21</v>
      </c>
      <c r="HB17" s="71">
        <v>12.17</v>
      </c>
      <c r="HC17" s="71">
        <v>0.79</v>
      </c>
      <c r="HD17" s="71">
        <v>91.88</v>
      </c>
      <c r="HE17" s="71">
        <v>0.76500000000000001</v>
      </c>
      <c r="HF17" s="71">
        <v>4.99</v>
      </c>
      <c r="HG17" s="71">
        <v>89.34</v>
      </c>
      <c r="HH17" s="71">
        <v>99.28</v>
      </c>
      <c r="HI17" s="71">
        <v>99.28</v>
      </c>
      <c r="HJ17" s="71">
        <v>99.9</v>
      </c>
      <c r="HK17" s="71">
        <v>13.79</v>
      </c>
      <c r="HL17" s="71">
        <v>9.1999999999999993</v>
      </c>
      <c r="HM17" s="71">
        <v>97.82</v>
      </c>
      <c r="HN17" s="71">
        <v>0</v>
      </c>
      <c r="HO17" s="71">
        <v>100</v>
      </c>
      <c r="HP17" s="71">
        <v>0</v>
      </c>
      <c r="HQ17" s="71">
        <v>1.6000000000000001E-3</v>
      </c>
      <c r="HR17" s="71">
        <v>8.8000000000000007</v>
      </c>
      <c r="HS17" s="71">
        <v>90.34</v>
      </c>
      <c r="HT17" s="71">
        <v>1.12852</v>
      </c>
      <c r="HU17" s="71">
        <v>0</v>
      </c>
      <c r="HV17" s="71">
        <v>43.32</v>
      </c>
      <c r="HW17" s="71">
        <v>99.2</v>
      </c>
      <c r="HX17" s="71">
        <v>99.86</v>
      </c>
      <c r="HY17" s="71">
        <v>0</v>
      </c>
      <c r="HZ17" s="71">
        <v>16.11</v>
      </c>
      <c r="IA17" s="71">
        <v>93.91</v>
      </c>
      <c r="IB17" s="71">
        <v>98.57</v>
      </c>
      <c r="IC17" s="71">
        <v>0</v>
      </c>
      <c r="ID17" s="71">
        <v>1.38106</v>
      </c>
      <c r="IE17" s="71">
        <v>15.95</v>
      </c>
      <c r="IF17" s="71">
        <v>100</v>
      </c>
      <c r="IG17" s="71">
        <v>37.194706603315197</v>
      </c>
      <c r="IH17" s="71">
        <v>60.55</v>
      </c>
      <c r="II17" s="71">
        <v>66.77</v>
      </c>
      <c r="IJ17" s="71">
        <v>94.69</v>
      </c>
      <c r="IK17" s="71">
        <v>5.58</v>
      </c>
      <c r="IL17" s="71">
        <v>0</v>
      </c>
      <c r="IM17" s="71">
        <v>95.82</v>
      </c>
      <c r="IN17" s="71">
        <v>21.46</v>
      </c>
      <c r="IO17" s="71">
        <v>0.59199999999999997</v>
      </c>
      <c r="IP17" s="71">
        <v>0</v>
      </c>
      <c r="IQ17" s="71">
        <v>90.13</v>
      </c>
      <c r="IR17" s="71">
        <v>7.58</v>
      </c>
      <c r="IS17" s="71">
        <v>6.9701899999999997</v>
      </c>
      <c r="IT17" s="71">
        <v>1.12364505228706</v>
      </c>
      <c r="IU17" s="71">
        <v>41.453699999999998</v>
      </c>
      <c r="IV17" s="71">
        <v>6.16</v>
      </c>
      <c r="IW17" s="71">
        <v>92.13</v>
      </c>
      <c r="IX17" s="71">
        <v>99.98</v>
      </c>
      <c r="IY17" s="71">
        <v>99.03</v>
      </c>
      <c r="IZ17" s="71">
        <v>100</v>
      </c>
      <c r="JA17" s="71">
        <v>99.58</v>
      </c>
      <c r="JB17" s="71">
        <v>89.87</v>
      </c>
      <c r="JC17" s="71">
        <v>2.3099999999999999E-2</v>
      </c>
      <c r="JD17" s="71">
        <v>98.21</v>
      </c>
      <c r="JE17" s="71">
        <v>98.41</v>
      </c>
      <c r="JF17" s="71">
        <v>0.61</v>
      </c>
      <c r="JG17" s="71">
        <v>2.25</v>
      </c>
      <c r="JH17" s="71">
        <v>46.01</v>
      </c>
      <c r="JI17" s="71">
        <v>2.79</v>
      </c>
      <c r="JJ17" s="71">
        <v>100</v>
      </c>
      <c r="JK17" s="71">
        <v>100</v>
      </c>
      <c r="JL17" s="71">
        <v>8.75</v>
      </c>
      <c r="JM17" s="71">
        <v>95.54</v>
      </c>
      <c r="JN17" s="71">
        <v>99.97</v>
      </c>
      <c r="JO17" s="71">
        <v>0.11</v>
      </c>
      <c r="JP17" s="71">
        <v>97.85</v>
      </c>
      <c r="JQ17" s="71">
        <v>2.64</v>
      </c>
      <c r="JR17" s="71">
        <v>89.79</v>
      </c>
      <c r="JS17" s="71">
        <v>97.72</v>
      </c>
      <c r="JT17" s="71">
        <v>8.4</v>
      </c>
      <c r="JU17" s="71">
        <v>0.59</v>
      </c>
      <c r="JV17" s="71">
        <v>2.89</v>
      </c>
      <c r="JW17" s="71">
        <v>0.74</v>
      </c>
      <c r="JX17" s="71">
        <v>95.6</v>
      </c>
      <c r="JY17" s="71">
        <v>91.81</v>
      </c>
      <c r="JZ17" s="71">
        <v>0.22</v>
      </c>
      <c r="KA17" s="71">
        <v>100</v>
      </c>
      <c r="KB17" s="71">
        <v>0.87</v>
      </c>
      <c r="KC17" s="71">
        <v>7.01</v>
      </c>
      <c r="KD17" s="71">
        <v>0.12</v>
      </c>
      <c r="KE17" s="71">
        <v>99.98</v>
      </c>
      <c r="KF17" s="71">
        <v>0.98</v>
      </c>
      <c r="KG17" s="71">
        <v>25.28</v>
      </c>
      <c r="KH17" s="71">
        <v>1.55</v>
      </c>
      <c r="KI17" s="71">
        <v>2.2200000000000002</v>
      </c>
      <c r="KJ17" s="71">
        <v>7.26</v>
      </c>
      <c r="KK17" s="71">
        <v>99.78</v>
      </c>
      <c r="KL17" s="71">
        <v>99.91</v>
      </c>
      <c r="KM17" s="71">
        <v>0.47</v>
      </c>
      <c r="KN17" s="71">
        <v>96.68</v>
      </c>
      <c r="KO17" s="71">
        <v>43.8</v>
      </c>
      <c r="KP17" s="71">
        <v>0.32</v>
      </c>
      <c r="KQ17" s="71">
        <v>2.1600000000000001E-2</v>
      </c>
      <c r="KR17" s="71">
        <v>96.63</v>
      </c>
      <c r="KS17" s="71">
        <v>2.0099999999999998</v>
      </c>
      <c r="KT17" s="71">
        <v>97.62</v>
      </c>
      <c r="KU17" s="71">
        <v>91.26</v>
      </c>
      <c r="KV17" s="71">
        <v>99.43</v>
      </c>
      <c r="KW17" s="71">
        <v>0.68</v>
      </c>
      <c r="KX17" s="71">
        <v>84.567835064031797</v>
      </c>
      <c r="KY17" s="71">
        <v>0.42</v>
      </c>
      <c r="KZ17" s="71">
        <v>1.65</v>
      </c>
      <c r="LA17" s="71">
        <v>2.95</v>
      </c>
      <c r="LB17" s="71">
        <v>2.71</v>
      </c>
      <c r="LC17" s="71">
        <v>85.93</v>
      </c>
      <c r="LD17" s="71">
        <v>100</v>
      </c>
      <c r="LE17" s="71">
        <v>4.18</v>
      </c>
      <c r="LF17" s="71">
        <v>100</v>
      </c>
      <c r="LG17" s="71">
        <v>96.3</v>
      </c>
      <c r="LH17" s="71">
        <v>7.0000000000000001E-3</v>
      </c>
      <c r="LI17" s="71">
        <v>3.18</v>
      </c>
      <c r="LJ17" s="71">
        <v>100</v>
      </c>
      <c r="LK17" s="71">
        <v>0.36</v>
      </c>
      <c r="LL17" s="71">
        <v>0.44</v>
      </c>
      <c r="LM17" s="71">
        <v>100</v>
      </c>
      <c r="LN17" s="71">
        <v>2.58</v>
      </c>
      <c r="LO17" s="71">
        <v>100</v>
      </c>
      <c r="LP17" s="71">
        <v>0.55700000000000005</v>
      </c>
      <c r="LQ17" s="71">
        <v>1.1499999999999999</v>
      </c>
      <c r="LR17" s="71">
        <v>3.97</v>
      </c>
      <c r="LS17" s="71">
        <v>98.26</v>
      </c>
      <c r="LT17" s="71">
        <v>0.52</v>
      </c>
      <c r="LU17" s="71">
        <v>100</v>
      </c>
      <c r="LV17" s="71">
        <v>99.61</v>
      </c>
      <c r="LW17" s="71">
        <v>99.93</v>
      </c>
      <c r="LX17" s="71">
        <v>4.26</v>
      </c>
      <c r="LY17" s="71">
        <v>4.2300000000000004</v>
      </c>
      <c r="LZ17" s="71">
        <v>89.29</v>
      </c>
      <c r="MA17" s="71">
        <v>27.29</v>
      </c>
      <c r="MB17" s="71">
        <v>1.79</v>
      </c>
      <c r="MC17" s="71">
        <v>5.62</v>
      </c>
      <c r="MD17" s="71">
        <v>2.52</v>
      </c>
      <c r="ME17" s="71">
        <v>2.12</v>
      </c>
      <c r="MF17" s="71">
        <v>85.74</v>
      </c>
      <c r="MG17" s="71">
        <v>2.31</v>
      </c>
      <c r="MH17" s="71">
        <v>97.35</v>
      </c>
      <c r="MI17" s="71">
        <v>21.02</v>
      </c>
      <c r="MJ17" s="71">
        <v>85.78</v>
      </c>
      <c r="MK17" s="71">
        <v>5.7000000000000002E-2</v>
      </c>
      <c r="ML17" s="71">
        <v>2.1</v>
      </c>
      <c r="MM17" s="71">
        <v>84.68</v>
      </c>
      <c r="MN17" s="71">
        <v>99</v>
      </c>
      <c r="MO17" s="71">
        <v>99.979849519607598</v>
      </c>
      <c r="MP17" s="71">
        <v>99.784600694443498</v>
      </c>
      <c r="MQ17" s="71">
        <v>0.65998379628136505</v>
      </c>
      <c r="MR17" s="71">
        <v>1.5002697071419899</v>
      </c>
      <c r="MS17" s="71">
        <v>0.5</v>
      </c>
      <c r="MT17" s="71">
        <v>0.116525060770929</v>
      </c>
      <c r="MU17" s="71">
        <v>73</v>
      </c>
      <c r="MV17" s="71">
        <v>2.1059999999999999</v>
      </c>
      <c r="MW17" s="71">
        <v>0</v>
      </c>
      <c r="MX17" s="71">
        <v>99.66</v>
      </c>
      <c r="MY17" s="71">
        <v>4.4764999999999997</v>
      </c>
      <c r="MZ17" s="71">
        <v>99.078400000000002</v>
      </c>
      <c r="NA17" s="71">
        <v>36</v>
      </c>
      <c r="NB17" s="71">
        <v>99.73</v>
      </c>
      <c r="NC17" s="71">
        <v>0.27583187390542901</v>
      </c>
      <c r="ND17" s="71">
        <v>98.17</v>
      </c>
      <c r="NE17" s="71">
        <v>98</v>
      </c>
      <c r="NF17" s="71">
        <v>99.88</v>
      </c>
      <c r="NG17" s="71">
        <v>98.576999999999998</v>
      </c>
      <c r="NH17" s="71">
        <v>99.97</v>
      </c>
      <c r="NI17" s="71">
        <v>31</v>
      </c>
      <c r="NJ17" s="71">
        <v>45.812493700649398</v>
      </c>
      <c r="NK17" s="71">
        <v>65</v>
      </c>
      <c r="NL17" s="71">
        <v>98</v>
      </c>
      <c r="NM17" s="71">
        <v>0.03</v>
      </c>
      <c r="NN17" s="71">
        <v>83.939018018690405</v>
      </c>
      <c r="NO17" s="71">
        <v>0</v>
      </c>
      <c r="NP17" s="71">
        <v>98.409000000000006</v>
      </c>
      <c r="NQ17" s="71">
        <v>0.67</v>
      </c>
      <c r="NR17" s="71">
        <v>99.078999999999994</v>
      </c>
      <c r="NS17" s="71">
        <v>0.85671308787797296</v>
      </c>
      <c r="NT17" s="71">
        <v>0.09</v>
      </c>
      <c r="NU17" s="71">
        <v>35.648833725540698</v>
      </c>
      <c r="NV17" s="71">
        <v>6.76</v>
      </c>
      <c r="NW17" s="71">
        <v>35.9</v>
      </c>
      <c r="NX17" s="71">
        <v>81.67</v>
      </c>
      <c r="NY17" s="71">
        <v>99.83</v>
      </c>
      <c r="NZ17" s="71">
        <v>2.63</v>
      </c>
      <c r="OA17" s="71">
        <v>2.7</v>
      </c>
      <c r="OB17" s="71">
        <v>0.76</v>
      </c>
      <c r="OC17" s="71">
        <v>0</v>
      </c>
      <c r="OD17" s="71">
        <v>26.64</v>
      </c>
      <c r="OE17" s="75"/>
      <c r="OF17" s="71">
        <v>1.33</v>
      </c>
      <c r="OG17" s="71">
        <v>44.97</v>
      </c>
      <c r="OH17" s="71">
        <v>89.72</v>
      </c>
      <c r="OI17" s="71">
        <v>2.23</v>
      </c>
      <c r="OJ17" s="71">
        <v>1609</v>
      </c>
      <c r="OK17" s="71">
        <v>1450</v>
      </c>
      <c r="OL17" s="71">
        <v>99.9</v>
      </c>
      <c r="OM17" s="71">
        <v>44.536271808999103</v>
      </c>
      <c r="ON17" s="71">
        <v>96.940742093121102</v>
      </c>
      <c r="OO17" s="71">
        <v>99.829553391014798</v>
      </c>
      <c r="OP17" s="71">
        <v>84.925354668754593</v>
      </c>
      <c r="OQ17" s="71">
        <v>65.474440180803597</v>
      </c>
      <c r="OR17" s="71">
        <v>71.402344129948403</v>
      </c>
      <c r="OS17" s="71">
        <v>1.19384814493418</v>
      </c>
      <c r="OT17" s="71">
        <v>75.471717869783305</v>
      </c>
      <c r="OU17" s="71">
        <v>1.0087904259409299</v>
      </c>
      <c r="OV17" s="71">
        <v>-7.2945683820771903</v>
      </c>
      <c r="OW17" s="71">
        <v>65.474440180803597</v>
      </c>
      <c r="OX17" s="71">
        <v>1.38843974215014</v>
      </c>
      <c r="OY17" s="71">
        <v>-0.187759718739827</v>
      </c>
      <c r="OZ17" s="71">
        <v>87.174371006668807</v>
      </c>
      <c r="PA17" s="71">
        <v>0.82373270694768097</v>
      </c>
      <c r="PB17" s="71">
        <v>-4.9738007167805298</v>
      </c>
      <c r="PC17" s="71">
        <v>81.323044438226106</v>
      </c>
      <c r="PD17" s="71">
        <v>-1.76395917962981</v>
      </c>
      <c r="PE17" s="71">
        <v>99.987555998009</v>
      </c>
      <c r="PF17" s="71">
        <v>0</v>
      </c>
      <c r="PG17" s="71">
        <v>97.478637329139204</v>
      </c>
      <c r="PH17" s="71">
        <v>98.130462276847197</v>
      </c>
      <c r="PI17" s="71">
        <v>0</v>
      </c>
      <c r="PJ17" s="71">
        <v>100</v>
      </c>
      <c r="PK17" s="71">
        <v>100</v>
      </c>
      <c r="PL17" s="71">
        <v>3.53311341245078E-2</v>
      </c>
      <c r="PM17" s="72">
        <v>-2.2134672619047606</v>
      </c>
      <c r="PN17" s="72">
        <v>-9.5044642857142855E-2</v>
      </c>
      <c r="PO17" s="73"/>
      <c r="PP17" s="73"/>
      <c r="PQ17" s="74">
        <v>65.47444018080364</v>
      </c>
      <c r="PR17" s="74">
        <v>84.925354668754551</v>
      </c>
      <c r="PS17" s="74">
        <v>71.402344129948403</v>
      </c>
      <c r="PT17" s="74">
        <v>-4.9738007167805307</v>
      </c>
      <c r="PU17" s="74">
        <v>-0.77416452998551222</v>
      </c>
      <c r="PV17" s="74">
        <v>-3.6698419992092397</v>
      </c>
      <c r="PW17" s="74">
        <v>-7.2945683820771876</v>
      </c>
      <c r="PX17" s="74">
        <v>-2.1544736246621596</v>
      </c>
      <c r="PY17" s="74">
        <v>-8.0040632417434665</v>
      </c>
    </row>
    <row r="18" spans="1:441" ht="17.25">
      <c r="A18" s="70" t="s">
        <v>26</v>
      </c>
      <c r="B18" s="24">
        <v>100</v>
      </c>
      <c r="C18" s="71">
        <v>0.38888888881774603</v>
      </c>
      <c r="D18" s="71">
        <v>0.20251974426476099</v>
      </c>
      <c r="E18" s="71">
        <v>55.490221887927802</v>
      </c>
      <c r="F18" s="71">
        <v>99.999880662073195</v>
      </c>
      <c r="G18" s="71">
        <v>99.99</v>
      </c>
      <c r="H18" s="71">
        <v>99.928685736834694</v>
      </c>
      <c r="I18" s="71">
        <v>2.95</v>
      </c>
      <c r="J18" s="71">
        <v>99.44</v>
      </c>
      <c r="K18" s="71">
        <v>19.100000000000001</v>
      </c>
      <c r="L18" s="71">
        <v>2.2200000000000002</v>
      </c>
      <c r="M18" s="71">
        <v>5.56</v>
      </c>
      <c r="N18" s="71">
        <v>1.02</v>
      </c>
      <c r="O18" s="71">
        <v>3.79</v>
      </c>
      <c r="P18" s="71">
        <v>0.24</v>
      </c>
      <c r="Q18" s="71">
        <v>5.51</v>
      </c>
      <c r="R18" s="71">
        <v>1.95</v>
      </c>
      <c r="S18" s="71">
        <v>0.78</v>
      </c>
      <c r="T18" s="71">
        <v>81.499689093750007</v>
      </c>
      <c r="U18" s="71">
        <v>17.59</v>
      </c>
      <c r="V18" s="71">
        <v>5.99</v>
      </c>
      <c r="W18" s="71">
        <v>2.62</v>
      </c>
      <c r="X18" s="71">
        <v>5.56</v>
      </c>
      <c r="Y18" s="71">
        <v>81.239999999999995</v>
      </c>
      <c r="Z18" s="71">
        <v>87.32</v>
      </c>
      <c r="AA18" s="71">
        <v>98.89</v>
      </c>
      <c r="AB18" s="71">
        <v>1.48</v>
      </c>
      <c r="AC18" s="71">
        <v>86.21</v>
      </c>
      <c r="AD18" s="71">
        <v>0.02</v>
      </c>
      <c r="AE18" s="71">
        <v>1.34</v>
      </c>
      <c r="AF18" s="71">
        <v>5.88</v>
      </c>
      <c r="AG18" s="71">
        <v>85.9</v>
      </c>
      <c r="AH18" s="71">
        <v>100</v>
      </c>
      <c r="AI18" s="71">
        <v>81.184925781250001</v>
      </c>
      <c r="AJ18" s="71">
        <v>97.069161681966406</v>
      </c>
      <c r="AK18" s="71">
        <v>95.17</v>
      </c>
      <c r="AL18" s="71">
        <v>0.01</v>
      </c>
      <c r="AM18" s="71">
        <v>0.51</v>
      </c>
      <c r="AN18" s="71">
        <v>96.09</v>
      </c>
      <c r="AO18" s="71">
        <v>100</v>
      </c>
      <c r="AP18" s="71">
        <v>100</v>
      </c>
      <c r="AQ18" s="71">
        <v>100</v>
      </c>
      <c r="AR18" s="71">
        <v>0.17</v>
      </c>
      <c r="AS18" s="71">
        <v>31.52</v>
      </c>
      <c r="AT18" s="71">
        <v>1.37</v>
      </c>
      <c r="AU18" s="71">
        <v>98.08</v>
      </c>
      <c r="AV18" s="71">
        <v>99.98</v>
      </c>
      <c r="AW18" s="71">
        <v>96.16</v>
      </c>
      <c r="AX18" s="71">
        <v>99.92</v>
      </c>
      <c r="AY18" s="71">
        <v>5.45</v>
      </c>
      <c r="AZ18" s="71">
        <v>1.98</v>
      </c>
      <c r="BA18" s="71">
        <v>100</v>
      </c>
      <c r="BB18" s="71">
        <v>97.356103550483994</v>
      </c>
      <c r="BC18" s="71">
        <v>36.880000000000003</v>
      </c>
      <c r="BD18" s="71">
        <v>98.93</v>
      </c>
      <c r="BE18" s="71">
        <v>1.88</v>
      </c>
      <c r="BF18" s="71">
        <v>1.37</v>
      </c>
      <c r="BG18" s="71">
        <v>0.16</v>
      </c>
      <c r="BH18" s="71">
        <v>0.49</v>
      </c>
      <c r="BI18" s="71">
        <v>98.21</v>
      </c>
      <c r="BJ18" s="71">
        <v>5.89</v>
      </c>
      <c r="BK18" s="71">
        <v>2.2400000000000002</v>
      </c>
      <c r="BL18" s="71">
        <v>94.71</v>
      </c>
      <c r="BM18" s="71">
        <v>1.76</v>
      </c>
      <c r="BN18" s="71">
        <v>1.27</v>
      </c>
      <c r="BO18" s="71">
        <v>6.31</v>
      </c>
      <c r="BP18" s="71">
        <v>32.57</v>
      </c>
      <c r="BQ18" s="71">
        <v>95.21</v>
      </c>
      <c r="BR18" s="71">
        <v>1.78</v>
      </c>
      <c r="BS18" s="71">
        <v>97.54</v>
      </c>
      <c r="BT18" s="71">
        <v>7.0000000000000007E-2</v>
      </c>
      <c r="BU18" s="71">
        <v>0.25</v>
      </c>
      <c r="BV18" s="71">
        <v>99.054596622889306</v>
      </c>
      <c r="BW18" s="71">
        <v>324.52499999999998</v>
      </c>
      <c r="BX18" s="71">
        <v>100</v>
      </c>
      <c r="BY18" s="71">
        <v>1.5439642324888201</v>
      </c>
      <c r="BZ18" s="71">
        <v>66.6666666666667</v>
      </c>
      <c r="CA18" s="71">
        <v>100</v>
      </c>
      <c r="CB18" s="71">
        <v>59.13</v>
      </c>
      <c r="CC18" s="71">
        <v>0.25</v>
      </c>
      <c r="CD18" s="71">
        <v>95.4</v>
      </c>
      <c r="CE18" s="71">
        <v>94.711538461538495</v>
      </c>
      <c r="CF18" s="71">
        <v>1.52693467300066E-2</v>
      </c>
      <c r="CG18" s="71">
        <v>0</v>
      </c>
      <c r="CH18" s="71">
        <v>0.69026140349433895</v>
      </c>
      <c r="CI18" s="71">
        <v>0</v>
      </c>
      <c r="CJ18" s="71">
        <v>99.220749011300001</v>
      </c>
      <c r="CK18" s="71">
        <v>0.91803501899999995</v>
      </c>
      <c r="CL18" s="71">
        <v>0.77307397116856003</v>
      </c>
      <c r="CM18" s="71">
        <v>100</v>
      </c>
      <c r="CN18" s="71">
        <v>7.7821011673199898</v>
      </c>
      <c r="CO18" s="71">
        <v>42.426404099266598</v>
      </c>
      <c r="CP18" s="71">
        <v>5.50286345825379E-2</v>
      </c>
      <c r="CQ18" s="71">
        <v>0.23000000000000401</v>
      </c>
      <c r="CR18" s="71">
        <v>0.76040293453171404</v>
      </c>
      <c r="CS18" s="71">
        <v>1.8</v>
      </c>
      <c r="CT18" s="71">
        <v>3.7955465587044497E-2</v>
      </c>
      <c r="CU18" s="71">
        <v>1.17</v>
      </c>
      <c r="CV18" s="71">
        <v>9</v>
      </c>
      <c r="CW18" s="71">
        <v>2</v>
      </c>
      <c r="CX18" s="71">
        <v>5.73</v>
      </c>
      <c r="CY18" s="71">
        <v>100</v>
      </c>
      <c r="CZ18" s="71">
        <v>95.67</v>
      </c>
      <c r="DA18" s="71">
        <v>0.01</v>
      </c>
      <c r="DB18" s="71">
        <v>98.84</v>
      </c>
      <c r="DC18" s="71">
        <v>1.06</v>
      </c>
      <c r="DD18" s="71">
        <v>8.3000000000000007</v>
      </c>
      <c r="DE18" s="71">
        <v>98.51</v>
      </c>
      <c r="DF18" s="71">
        <v>0.44</v>
      </c>
      <c r="DG18" s="71">
        <v>99.99</v>
      </c>
      <c r="DH18" s="71">
        <v>98.31</v>
      </c>
      <c r="DI18" s="71">
        <v>96.08</v>
      </c>
      <c r="DJ18" s="71">
        <v>35.31</v>
      </c>
      <c r="DK18" s="71">
        <v>5.77</v>
      </c>
      <c r="DL18" s="71">
        <v>39.153329316516697</v>
      </c>
      <c r="DM18" s="71">
        <v>100</v>
      </c>
      <c r="DN18" s="71">
        <v>98.3</v>
      </c>
      <c r="DO18" s="71">
        <v>5.53</v>
      </c>
      <c r="DP18" s="71">
        <v>1.0900000000000001</v>
      </c>
      <c r="DQ18" s="71">
        <v>0.01</v>
      </c>
      <c r="DR18" s="71">
        <v>1.74</v>
      </c>
      <c r="DS18" s="71">
        <v>48.98</v>
      </c>
      <c r="DT18" s="71">
        <v>34.700000000000003</v>
      </c>
      <c r="DU18" s="71">
        <v>96.6</v>
      </c>
      <c r="DV18" s="71">
        <v>99.33</v>
      </c>
      <c r="DW18" s="71">
        <v>1.21</v>
      </c>
      <c r="DX18" s="71">
        <v>0.09</v>
      </c>
      <c r="DY18" s="71">
        <v>0.36</v>
      </c>
      <c r="DZ18" s="71">
        <v>2.19</v>
      </c>
      <c r="EA18" s="71">
        <v>98.03</v>
      </c>
      <c r="EB18" s="71">
        <v>97.95</v>
      </c>
      <c r="EC18" s="71">
        <v>2.34</v>
      </c>
      <c r="ED18" s="71">
        <v>5.41</v>
      </c>
      <c r="EE18" s="71">
        <v>98.41</v>
      </c>
      <c r="EF18" s="71">
        <v>0.41</v>
      </c>
      <c r="EG18" s="71">
        <v>98.62</v>
      </c>
      <c r="EH18" s="71">
        <v>0.18</v>
      </c>
      <c r="EI18" s="71">
        <v>5.4</v>
      </c>
      <c r="EJ18" s="71">
        <v>99.73</v>
      </c>
      <c r="EK18" s="71">
        <v>99.01</v>
      </c>
      <c r="EL18" s="71">
        <v>98.74</v>
      </c>
      <c r="EM18" s="71">
        <v>99.5</v>
      </c>
      <c r="EN18" s="71">
        <v>6.67</v>
      </c>
      <c r="EO18" s="71">
        <v>100</v>
      </c>
      <c r="EP18" s="71">
        <v>0.03</v>
      </c>
      <c r="EQ18" s="71">
        <v>100</v>
      </c>
      <c r="ER18" s="71">
        <v>0.86</v>
      </c>
      <c r="ES18" s="71">
        <v>0.01</v>
      </c>
      <c r="ET18" s="71">
        <v>4.97</v>
      </c>
      <c r="EU18" s="71">
        <v>1.29</v>
      </c>
      <c r="EV18" s="71">
        <v>0.01</v>
      </c>
      <c r="EW18" s="71">
        <v>99.38</v>
      </c>
      <c r="EX18" s="71">
        <v>99.99</v>
      </c>
      <c r="EY18" s="71">
        <v>0.44</v>
      </c>
      <c r="EZ18" s="71">
        <v>99.98</v>
      </c>
      <c r="FA18" s="71">
        <v>0.03</v>
      </c>
      <c r="FB18" s="71">
        <v>99.85</v>
      </c>
      <c r="FC18" s="71">
        <v>5.42</v>
      </c>
      <c r="FD18" s="71">
        <v>2.23</v>
      </c>
      <c r="FE18" s="71">
        <v>97.7</v>
      </c>
      <c r="FF18" s="71">
        <v>96.19</v>
      </c>
      <c r="FG18" s="71">
        <v>99.81</v>
      </c>
      <c r="FH18" s="71">
        <v>0.05</v>
      </c>
      <c r="FI18" s="71">
        <v>1.05</v>
      </c>
      <c r="FJ18" s="71">
        <v>100</v>
      </c>
      <c r="FK18" s="71">
        <v>90</v>
      </c>
      <c r="FL18" s="71">
        <v>5.86</v>
      </c>
      <c r="FM18" s="71">
        <v>34.35</v>
      </c>
      <c r="FN18" s="71">
        <v>10.46</v>
      </c>
      <c r="FO18" s="71">
        <v>6.01</v>
      </c>
      <c r="FP18" s="71">
        <v>99.87</v>
      </c>
      <c r="FQ18" s="71">
        <v>35.19</v>
      </c>
      <c r="FR18" s="71">
        <v>57.32</v>
      </c>
      <c r="FS18" s="71">
        <v>0.42</v>
      </c>
      <c r="FT18" s="71">
        <v>88.23</v>
      </c>
      <c r="FU18" s="71">
        <v>76.239999999999995</v>
      </c>
      <c r="FV18" s="71">
        <v>1.1100000000000001</v>
      </c>
      <c r="FW18" s="71">
        <v>96.75</v>
      </c>
      <c r="FX18" s="71">
        <v>90.79</v>
      </c>
      <c r="FY18" s="71">
        <v>91.23</v>
      </c>
      <c r="FZ18" s="71">
        <v>1.95</v>
      </c>
      <c r="GA18" s="71">
        <v>98.34</v>
      </c>
      <c r="GB18" s="71">
        <v>94.94</v>
      </c>
      <c r="GC18" s="71">
        <v>21.49</v>
      </c>
      <c r="GD18" s="71">
        <v>98.14</v>
      </c>
      <c r="GE18" s="71">
        <v>0.08</v>
      </c>
      <c r="GF18" s="71">
        <v>92.85</v>
      </c>
      <c r="GG18" s="71">
        <v>1.02</v>
      </c>
      <c r="GH18" s="71">
        <v>89.29</v>
      </c>
      <c r="GI18" s="71">
        <v>97.16</v>
      </c>
      <c r="GJ18" s="71">
        <v>89.89</v>
      </c>
      <c r="GK18" s="71">
        <v>0.54367350849040796</v>
      </c>
      <c r="GL18" s="71">
        <v>82.99</v>
      </c>
      <c r="GM18" s="71">
        <v>2.64</v>
      </c>
      <c r="GN18" s="71">
        <v>4.8899999999999997</v>
      </c>
      <c r="GO18" s="71">
        <v>1.22</v>
      </c>
      <c r="GP18" s="71">
        <v>97.01</v>
      </c>
      <c r="GQ18" s="71">
        <v>93.47</v>
      </c>
      <c r="GR18" s="71">
        <v>72.260000000000005</v>
      </c>
      <c r="GS18" s="71">
        <v>97.39</v>
      </c>
      <c r="GT18" s="71">
        <v>98.52</v>
      </c>
      <c r="GU18" s="71">
        <v>97.4</v>
      </c>
      <c r="GV18" s="71">
        <v>2.44</v>
      </c>
      <c r="GW18" s="71">
        <v>99.35</v>
      </c>
      <c r="GX18" s="71">
        <v>97.56</v>
      </c>
      <c r="GY18" s="71">
        <v>83.95</v>
      </c>
      <c r="GZ18" s="71">
        <v>95.15</v>
      </c>
      <c r="HA18" s="71">
        <v>0.14000000000000001</v>
      </c>
      <c r="HB18" s="71">
        <v>6.55</v>
      </c>
      <c r="HC18" s="71">
        <v>0.69</v>
      </c>
      <c r="HD18" s="71">
        <v>94.22</v>
      </c>
      <c r="HE18" s="71">
        <v>4.5030602041732797</v>
      </c>
      <c r="HF18" s="71">
        <v>9.4596192503251704</v>
      </c>
      <c r="HG18" s="71">
        <v>81.184925781250001</v>
      </c>
      <c r="HH18" s="71">
        <v>99.770270938367602</v>
      </c>
      <c r="HI18" s="71">
        <v>99.35</v>
      </c>
      <c r="HJ18" s="71">
        <v>99.950617283950606</v>
      </c>
      <c r="HK18" s="71">
        <v>15.188191181356499</v>
      </c>
      <c r="HL18" s="71">
        <v>28.922600392801701</v>
      </c>
      <c r="HM18" s="71">
        <v>95.298726738491695</v>
      </c>
      <c r="HN18" s="71">
        <v>0</v>
      </c>
      <c r="HO18" s="71">
        <v>100</v>
      </c>
      <c r="HP18" s="71">
        <v>0</v>
      </c>
      <c r="HQ18" s="71">
        <v>0</v>
      </c>
      <c r="HR18" s="71">
        <v>2.0909171623901299</v>
      </c>
      <c r="HS18" s="71">
        <v>95.461277231921102</v>
      </c>
      <c r="HT18" s="71">
        <v>13.67</v>
      </c>
      <c r="HU18" s="71">
        <v>2.0078696036558799</v>
      </c>
      <c r="HV18" s="71">
        <v>51.835454734205001</v>
      </c>
      <c r="HW18" s="71">
        <v>99.060445000000001</v>
      </c>
      <c r="HX18" s="71">
        <v>99.914893617021306</v>
      </c>
      <c r="HY18" s="71">
        <v>1.02417042195821E-2</v>
      </c>
      <c r="HZ18" s="71">
        <v>24.166876148659099</v>
      </c>
      <c r="IA18" s="71">
        <v>95.277130505156293</v>
      </c>
      <c r="IB18" s="71">
        <v>99.88</v>
      </c>
      <c r="IC18" s="71">
        <v>2.02654810232618</v>
      </c>
      <c r="ID18" s="71">
        <v>13.67</v>
      </c>
      <c r="IE18" s="71">
        <v>28.841041781962801</v>
      </c>
      <c r="IF18" s="71">
        <v>100</v>
      </c>
      <c r="IG18" s="71">
        <v>38.928383797407697</v>
      </c>
      <c r="IH18" s="71">
        <v>63.951780357610403</v>
      </c>
      <c r="II18" s="71">
        <v>96.018563751831906</v>
      </c>
      <c r="IJ18" s="71">
        <v>99.15</v>
      </c>
      <c r="IK18" s="71">
        <v>9.4484469115389196</v>
      </c>
      <c r="IL18" s="71">
        <v>2.5653688038326599E-3</v>
      </c>
      <c r="IM18" s="71">
        <v>99.63</v>
      </c>
      <c r="IN18" s="71">
        <v>26.893717826317801</v>
      </c>
      <c r="IO18" s="71">
        <v>4.2058486763637397</v>
      </c>
      <c r="IP18" s="71">
        <v>0</v>
      </c>
      <c r="IQ18" s="71">
        <v>81.499689093750007</v>
      </c>
      <c r="IR18" s="71">
        <v>9.6675745161999505</v>
      </c>
      <c r="IS18" s="71">
        <v>5.1100000000000003</v>
      </c>
      <c r="IT18" s="71">
        <v>9.0580653221860097E-2</v>
      </c>
      <c r="IU18" s="71">
        <v>40.18</v>
      </c>
      <c r="IV18" s="71">
        <v>2.2956636757327402</v>
      </c>
      <c r="IW18" s="71">
        <v>94.815343589209405</v>
      </c>
      <c r="IX18" s="71">
        <v>99.9611348620288</v>
      </c>
      <c r="IY18" s="71">
        <v>99.489237504560407</v>
      </c>
      <c r="IZ18" s="71">
        <v>100</v>
      </c>
      <c r="JA18" s="71">
        <v>100</v>
      </c>
      <c r="JB18" s="71">
        <v>95.322484034183603</v>
      </c>
      <c r="JC18" s="71">
        <v>2.2400000000000002</v>
      </c>
      <c r="JD18" s="71">
        <v>97.5</v>
      </c>
      <c r="JE18" s="71">
        <v>98.89</v>
      </c>
      <c r="JF18" s="71">
        <v>0.05</v>
      </c>
      <c r="JG18" s="71">
        <v>1.45</v>
      </c>
      <c r="JH18" s="71">
        <v>39.4</v>
      </c>
      <c r="JI18" s="71">
        <v>1.06</v>
      </c>
      <c r="JJ18" s="71">
        <v>99.97</v>
      </c>
      <c r="JK18" s="71">
        <v>100</v>
      </c>
      <c r="JL18" s="71">
        <v>5.55</v>
      </c>
      <c r="JM18" s="71">
        <v>97.62</v>
      </c>
      <c r="JN18" s="71">
        <v>99.41</v>
      </c>
      <c r="JO18" s="71">
        <v>0.01</v>
      </c>
      <c r="JP18" s="71">
        <v>98.78</v>
      </c>
      <c r="JQ18" s="71">
        <v>0.28999999999999998</v>
      </c>
      <c r="JR18" s="71">
        <v>97.81</v>
      </c>
      <c r="JS18" s="71">
        <v>97.53</v>
      </c>
      <c r="JT18" s="71">
        <v>5.44</v>
      </c>
      <c r="JU18" s="71">
        <v>1.18</v>
      </c>
      <c r="JV18" s="71">
        <v>0.3</v>
      </c>
      <c r="JW18" s="71">
        <v>0.01</v>
      </c>
      <c r="JX18" s="71">
        <v>98</v>
      </c>
      <c r="JY18" s="71">
        <v>97.1</v>
      </c>
      <c r="JZ18" s="71">
        <v>1.72</v>
      </c>
      <c r="KA18" s="71">
        <v>100</v>
      </c>
      <c r="KB18" s="71">
        <v>2.2999999999999998</v>
      </c>
      <c r="KC18" s="71">
        <v>5.42</v>
      </c>
      <c r="KD18" s="71">
        <v>0.01</v>
      </c>
      <c r="KE18" s="71">
        <v>99.98</v>
      </c>
      <c r="KF18" s="71">
        <v>0.1</v>
      </c>
      <c r="KG18" s="71">
        <v>21.49</v>
      </c>
      <c r="KH18" s="71">
        <v>1.31</v>
      </c>
      <c r="KI18" s="71">
        <v>0.28000000000000003</v>
      </c>
      <c r="KJ18" s="71">
        <v>9.06</v>
      </c>
      <c r="KK18" s="71">
        <v>99.94</v>
      </c>
      <c r="KL18" s="71">
        <v>99.99</v>
      </c>
      <c r="KM18" s="71">
        <v>0.6</v>
      </c>
      <c r="KN18" s="71">
        <v>99.08</v>
      </c>
      <c r="KO18" s="71">
        <v>48.79</v>
      </c>
      <c r="KP18" s="71">
        <v>0.17</v>
      </c>
      <c r="KQ18" s="71">
        <v>2.16</v>
      </c>
      <c r="KR18" s="71">
        <v>96.92</v>
      </c>
      <c r="KS18" s="71">
        <v>4.75</v>
      </c>
      <c r="KT18" s="71">
        <v>98.37</v>
      </c>
      <c r="KU18" s="71">
        <v>96.25</v>
      </c>
      <c r="KV18" s="71">
        <v>99.43</v>
      </c>
      <c r="KW18" s="71">
        <v>0.01</v>
      </c>
      <c r="KX18" s="71">
        <v>104.426135738954</v>
      </c>
      <c r="KY18" s="71">
        <v>0.11</v>
      </c>
      <c r="KZ18" s="71">
        <v>6.77</v>
      </c>
      <c r="LA18" s="71">
        <v>4.76</v>
      </c>
      <c r="LB18" s="71">
        <v>0.27</v>
      </c>
      <c r="LC18" s="71">
        <v>89.24</v>
      </c>
      <c r="LD18" s="71">
        <v>100</v>
      </c>
      <c r="LE18" s="71">
        <v>4.53</v>
      </c>
      <c r="LF18" s="71">
        <v>96.81</v>
      </c>
      <c r="LG18" s="71">
        <v>97.7</v>
      </c>
      <c r="LH18" s="71">
        <v>0.158</v>
      </c>
      <c r="LI18" s="71">
        <v>4.84</v>
      </c>
      <c r="LJ18" s="71">
        <v>99.98</v>
      </c>
      <c r="LK18" s="71">
        <v>1.9</v>
      </c>
      <c r="LL18" s="71">
        <v>1.72</v>
      </c>
      <c r="LM18" s="71">
        <v>100</v>
      </c>
      <c r="LN18" s="71">
        <v>0.24</v>
      </c>
      <c r="LO18" s="71">
        <v>98.33</v>
      </c>
      <c r="LP18" s="71">
        <v>0.2</v>
      </c>
      <c r="LQ18" s="71">
        <v>0.02</v>
      </c>
      <c r="LR18" s="71">
        <v>4.49</v>
      </c>
      <c r="LS18" s="71">
        <v>98.41</v>
      </c>
      <c r="LT18" s="71">
        <v>0</v>
      </c>
      <c r="LU18" s="71">
        <v>99.45</v>
      </c>
      <c r="LV18" s="71">
        <v>98.41</v>
      </c>
      <c r="LW18" s="71">
        <v>99.98</v>
      </c>
      <c r="LX18" s="71">
        <v>5.21</v>
      </c>
      <c r="LY18" s="71">
        <v>5.37</v>
      </c>
      <c r="LZ18" s="71">
        <v>91.17</v>
      </c>
      <c r="MA18" s="71">
        <v>26.37</v>
      </c>
      <c r="MB18" s="71">
        <v>2.57</v>
      </c>
      <c r="MC18" s="71">
        <v>5.45</v>
      </c>
      <c r="MD18" s="71">
        <v>0.31</v>
      </c>
      <c r="ME18" s="71">
        <v>2.15</v>
      </c>
      <c r="MF18" s="71">
        <v>78.260000000000005</v>
      </c>
      <c r="MG18" s="71">
        <v>6.06</v>
      </c>
      <c r="MH18" s="71">
        <v>98.18</v>
      </c>
      <c r="MI18" s="71">
        <v>24.91</v>
      </c>
      <c r="MJ18" s="71">
        <v>89.93</v>
      </c>
      <c r="MK18" s="71">
        <v>0.155</v>
      </c>
      <c r="ML18" s="71">
        <v>2.15</v>
      </c>
      <c r="MM18" s="71">
        <v>96.41</v>
      </c>
      <c r="MN18" s="71">
        <v>99</v>
      </c>
      <c r="MO18" s="71">
        <v>99.979909711759504</v>
      </c>
      <c r="MP18" s="71">
        <v>99.848003472221805</v>
      </c>
      <c r="MQ18" s="71">
        <v>1.0113981480662</v>
      </c>
      <c r="MR18" s="71">
        <v>1.3636971871743999</v>
      </c>
      <c r="MS18" s="71">
        <v>0.5</v>
      </c>
      <c r="MT18" s="71">
        <v>9.8137515916196696E-2</v>
      </c>
      <c r="MU18" s="71">
        <v>68</v>
      </c>
      <c r="MV18" s="71">
        <v>2.2000000000000002</v>
      </c>
      <c r="MW18" s="71">
        <v>0</v>
      </c>
      <c r="MX18" s="71">
        <v>99.5</v>
      </c>
      <c r="MY18" s="71">
        <v>2.6440999999999999</v>
      </c>
      <c r="MZ18" s="71">
        <v>98.154499999999999</v>
      </c>
      <c r="NA18" s="71">
        <v>48</v>
      </c>
      <c r="NB18" s="71">
        <v>99.83</v>
      </c>
      <c r="NC18" s="71">
        <v>14.134615384615399</v>
      </c>
      <c r="ND18" s="71">
        <v>97.53</v>
      </c>
      <c r="NE18" s="71">
        <v>98</v>
      </c>
      <c r="NF18" s="71">
        <v>99.86</v>
      </c>
      <c r="NG18" s="71">
        <v>98.606899999999996</v>
      </c>
      <c r="NH18" s="71">
        <v>99.97</v>
      </c>
      <c r="NI18" s="71">
        <v>40</v>
      </c>
      <c r="NJ18" s="71">
        <v>35.169647760955101</v>
      </c>
      <c r="NK18" s="71">
        <v>53</v>
      </c>
      <c r="NL18" s="71">
        <v>98</v>
      </c>
      <c r="NM18" s="71">
        <v>0.01</v>
      </c>
      <c r="NN18" s="71">
        <v>76.296562583859497</v>
      </c>
      <c r="NO18" s="71">
        <v>0</v>
      </c>
      <c r="NP18" s="71">
        <v>98.314499999999995</v>
      </c>
      <c r="NQ18" s="71">
        <v>0.06</v>
      </c>
      <c r="NR18" s="71">
        <v>99.033100000000005</v>
      </c>
      <c r="NS18" s="71">
        <v>0.70019624918855705</v>
      </c>
      <c r="NT18" s="71">
        <v>7.0000000000000007E-2</v>
      </c>
      <c r="NU18" s="71">
        <v>15.5489114820233</v>
      </c>
      <c r="NV18" s="71">
        <v>7.39</v>
      </c>
      <c r="NW18" s="71">
        <v>31.13</v>
      </c>
      <c r="NX18" s="71">
        <v>96.85</v>
      </c>
      <c r="NY18" s="71">
        <v>99.53</v>
      </c>
      <c r="NZ18" s="71">
        <v>1.94</v>
      </c>
      <c r="OA18" s="71">
        <v>5.63</v>
      </c>
      <c r="OB18" s="71">
        <v>1.27</v>
      </c>
      <c r="OC18" s="71">
        <v>0.03</v>
      </c>
      <c r="OD18" s="71">
        <v>31.21</v>
      </c>
      <c r="OE18" s="71">
        <v>98.67</v>
      </c>
      <c r="OF18" s="71">
        <v>5.6</v>
      </c>
      <c r="OG18" s="71">
        <v>48.27</v>
      </c>
      <c r="OH18" s="71">
        <v>96.05</v>
      </c>
      <c r="OI18" s="71">
        <v>1.21</v>
      </c>
      <c r="OJ18" s="71">
        <v>1829</v>
      </c>
      <c r="OK18" s="71">
        <v>1360</v>
      </c>
      <c r="OL18" s="71">
        <v>99.9</v>
      </c>
      <c r="OM18" s="71">
        <v>21.1480362537764</v>
      </c>
      <c r="ON18" s="71">
        <v>80.575102945503801</v>
      </c>
      <c r="OO18" s="71">
        <v>99.902528428937899</v>
      </c>
      <c r="OP18" s="71">
        <v>86.753027173239502</v>
      </c>
      <c r="OQ18" s="71">
        <v>61.6912765909954</v>
      </c>
      <c r="OR18" s="71">
        <v>72.900020707038195</v>
      </c>
      <c r="OS18" s="71">
        <v>1.1046313566663599</v>
      </c>
      <c r="OT18" s="71">
        <v>73.772631497065404</v>
      </c>
      <c r="OU18" s="71">
        <v>-0.95870969715315402</v>
      </c>
      <c r="OV18" s="71">
        <v>-5.7198345201159304</v>
      </c>
      <c r="OW18" s="71">
        <v>61.6912765909954</v>
      </c>
      <c r="OX18" s="71">
        <v>2.7375173884908302</v>
      </c>
      <c r="OY18" s="71">
        <v>0.83444886600679502</v>
      </c>
      <c r="OZ18" s="71">
        <v>88.232979738258095</v>
      </c>
      <c r="PA18" s="71">
        <v>-3.0220507509726402</v>
      </c>
      <c r="PB18" s="71">
        <v>-6.2351095158420797</v>
      </c>
      <c r="PC18" s="71">
        <v>81.002805617661807</v>
      </c>
      <c r="PD18" s="71">
        <v>-1.0686196564772401</v>
      </c>
      <c r="PE18" s="71">
        <v>92.906124379285899</v>
      </c>
      <c r="PF18" s="71">
        <v>0.15628756912719399</v>
      </c>
      <c r="PG18" s="71">
        <v>88.337421431856498</v>
      </c>
      <c r="PH18" s="71">
        <v>96.907097961060899</v>
      </c>
      <c r="PI18" s="71">
        <v>5.0607287449392697E-2</v>
      </c>
      <c r="PJ18" s="71">
        <v>100</v>
      </c>
      <c r="PK18" s="71">
        <v>100</v>
      </c>
      <c r="PL18" s="71">
        <v>1.89724244321875</v>
      </c>
      <c r="PM18" s="72">
        <v>-3.6397781120722073</v>
      </c>
      <c r="PN18" s="72">
        <v>-4.7480255735238813E-2</v>
      </c>
      <c r="PO18" s="73"/>
      <c r="PP18" s="73"/>
      <c r="PQ18" s="74">
        <v>61.691276590995422</v>
      </c>
      <c r="PR18" s="74">
        <v>86.753027173239474</v>
      </c>
      <c r="PS18" s="74">
        <v>72.900020707038209</v>
      </c>
      <c r="PT18" s="74">
        <v>-6.2351095158420762</v>
      </c>
      <c r="PU18" s="74">
        <v>1.0596939470111835</v>
      </c>
      <c r="PV18" s="74">
        <v>0.94406578946505704</v>
      </c>
      <c r="PW18" s="74">
        <v>-5.7198345201159313</v>
      </c>
      <c r="PX18" s="74">
        <v>1.5109807631882859</v>
      </c>
      <c r="PY18" s="74">
        <v>1.9134538350095625</v>
      </c>
    </row>
    <row r="19" spans="1:441" ht="17.25">
      <c r="A19" s="70" t="s">
        <v>27</v>
      </c>
      <c r="B19" s="24">
        <v>125.19708832998499</v>
      </c>
      <c r="C19" s="71">
        <v>1.6489814814995001</v>
      </c>
      <c r="D19" s="71">
        <v>0.16131792896876301</v>
      </c>
      <c r="E19" s="71">
        <v>32.592854086435601</v>
      </c>
      <c r="F19" s="71">
        <v>99.997392502401198</v>
      </c>
      <c r="G19" s="71">
        <v>99.99</v>
      </c>
      <c r="H19" s="71">
        <v>99.916964154539798</v>
      </c>
      <c r="I19" s="71">
        <v>10.2279157951071</v>
      </c>
      <c r="J19" s="71">
        <v>98.86</v>
      </c>
      <c r="K19" s="71">
        <v>21.832909166527902</v>
      </c>
      <c r="L19" s="71">
        <v>1.69</v>
      </c>
      <c r="M19" s="71">
        <v>5.815E-2</v>
      </c>
      <c r="N19" s="71">
        <v>100</v>
      </c>
      <c r="O19" s="71">
        <v>50</v>
      </c>
      <c r="P19" s="71">
        <v>0.54</v>
      </c>
      <c r="Q19" s="71">
        <v>6.9801669034090903</v>
      </c>
      <c r="R19" s="71">
        <v>50</v>
      </c>
      <c r="S19" s="71">
        <v>0.41</v>
      </c>
      <c r="T19" s="71">
        <v>0</v>
      </c>
      <c r="U19" s="71">
        <v>18.312843884717701</v>
      </c>
      <c r="V19" s="71">
        <v>5.211953125</v>
      </c>
      <c r="W19" s="71">
        <v>10.092008929078199</v>
      </c>
      <c r="X19" s="71">
        <v>8.0268075284090905</v>
      </c>
      <c r="Y19" s="71">
        <v>100</v>
      </c>
      <c r="Z19" s="75"/>
      <c r="AA19" s="71">
        <v>100</v>
      </c>
      <c r="AB19" s="71">
        <v>0.89</v>
      </c>
      <c r="AC19" s="75"/>
      <c r="AD19" s="75"/>
      <c r="AE19" s="71">
        <v>100</v>
      </c>
      <c r="AF19" s="71">
        <v>4.5249999999999999E-2</v>
      </c>
      <c r="AG19" s="71">
        <v>100</v>
      </c>
      <c r="AH19" s="71">
        <v>88.692727272727296</v>
      </c>
      <c r="AI19" s="71">
        <v>0</v>
      </c>
      <c r="AJ19" s="71">
        <v>95.322157020759803</v>
      </c>
      <c r="AK19" s="71">
        <v>84.014545454545498</v>
      </c>
      <c r="AL19" s="71">
        <v>0</v>
      </c>
      <c r="AM19" s="75"/>
      <c r="AN19" s="71">
        <v>97.334999999999994</v>
      </c>
      <c r="AO19" s="71">
        <v>98.829090909090894</v>
      </c>
      <c r="AP19" s="71">
        <v>100</v>
      </c>
      <c r="AQ19" s="71">
        <v>100</v>
      </c>
      <c r="AR19" s="71">
        <v>2.4666666666666699</v>
      </c>
      <c r="AS19" s="71">
        <v>25.958140624999999</v>
      </c>
      <c r="AT19" s="71">
        <v>0.633636363636364</v>
      </c>
      <c r="AU19" s="71">
        <v>98.863636363636402</v>
      </c>
      <c r="AV19" s="71">
        <v>100</v>
      </c>
      <c r="AW19" s="71">
        <v>97.791818181818201</v>
      </c>
      <c r="AX19" s="71">
        <v>99.747272727272701</v>
      </c>
      <c r="AY19" s="71">
        <v>4.8372727272727296</v>
      </c>
      <c r="AZ19" s="71">
        <v>0.5</v>
      </c>
      <c r="BA19" s="71">
        <v>100</v>
      </c>
      <c r="BB19" s="71">
        <v>98.113495760904897</v>
      </c>
      <c r="BC19" s="71">
        <v>23.603293678977298</v>
      </c>
      <c r="BD19" s="71">
        <v>97.616363636363602</v>
      </c>
      <c r="BE19" s="71">
        <v>0.18836614791227499</v>
      </c>
      <c r="BF19" s="71">
        <v>0.77</v>
      </c>
      <c r="BG19" s="71">
        <v>0.65818181818181798</v>
      </c>
      <c r="BH19" s="75"/>
      <c r="BI19" s="71">
        <v>99.654545454545499</v>
      </c>
      <c r="BJ19" s="71">
        <v>5.0819999999999999</v>
      </c>
      <c r="BK19" s="71">
        <v>1.81727272727273</v>
      </c>
      <c r="BL19" s="71">
        <v>81.944545454545406</v>
      </c>
      <c r="BM19" s="71">
        <v>0.67222222222222205</v>
      </c>
      <c r="BN19" s="71">
        <v>1.8455555555555601</v>
      </c>
      <c r="BO19" s="71">
        <v>4.5475230823863599</v>
      </c>
      <c r="BP19" s="71">
        <v>24.010230468749999</v>
      </c>
      <c r="BQ19" s="71">
        <v>89.877272727272697</v>
      </c>
      <c r="BR19" s="71">
        <v>1.069492135662</v>
      </c>
      <c r="BS19" s="71">
        <v>100</v>
      </c>
      <c r="BT19" s="75"/>
      <c r="BU19" s="71">
        <v>0.44444444444444398</v>
      </c>
      <c r="BV19" s="71">
        <v>101.95021129465999</v>
      </c>
      <c r="BW19" s="71">
        <v>161.22461538461499</v>
      </c>
      <c r="BX19" s="71">
        <v>98.06</v>
      </c>
      <c r="BY19" s="71">
        <v>3.58263191501712</v>
      </c>
      <c r="BZ19" s="71">
        <v>100</v>
      </c>
      <c r="CA19" s="71">
        <v>100</v>
      </c>
      <c r="CB19" s="71">
        <v>32.96</v>
      </c>
      <c r="CC19" s="71">
        <v>0.97</v>
      </c>
      <c r="CD19" s="71">
        <v>98.48</v>
      </c>
      <c r="CE19" s="71">
        <v>100</v>
      </c>
      <c r="CF19" s="71">
        <v>0</v>
      </c>
      <c r="CG19" s="71">
        <v>0</v>
      </c>
      <c r="CH19" s="71">
        <v>0.52101996370236003</v>
      </c>
      <c r="CI19" s="71">
        <v>0</v>
      </c>
      <c r="CJ19" s="71">
        <v>100</v>
      </c>
      <c r="CK19" s="71">
        <v>0.79575048732943399</v>
      </c>
      <c r="CL19" s="71">
        <v>0.68802022833862697</v>
      </c>
      <c r="CM19" s="71">
        <v>100</v>
      </c>
      <c r="CN19" s="71">
        <v>5.4580896686159797</v>
      </c>
      <c r="CO19" s="71">
        <v>14.2043647124098</v>
      </c>
      <c r="CP19" s="71">
        <v>0</v>
      </c>
      <c r="CQ19" s="71">
        <v>0.209999999999994</v>
      </c>
      <c r="CR19" s="71">
        <v>0.64430126582278702</v>
      </c>
      <c r="CS19" s="71">
        <v>1.8</v>
      </c>
      <c r="CT19" s="71">
        <v>4.8628671464695603E-3</v>
      </c>
      <c r="CU19" s="71">
        <v>0.44</v>
      </c>
      <c r="CV19" s="71">
        <v>12</v>
      </c>
      <c r="CW19" s="71">
        <v>0.72</v>
      </c>
      <c r="CX19" s="71">
        <v>5.3938461538461597</v>
      </c>
      <c r="CY19" s="71">
        <v>99.538461538461505</v>
      </c>
      <c r="CZ19" s="71">
        <v>97.79</v>
      </c>
      <c r="DA19" s="75"/>
      <c r="DB19" s="71">
        <v>91.6666666666667</v>
      </c>
      <c r="DC19" s="71">
        <v>0.80454545454545501</v>
      </c>
      <c r="DD19" s="71">
        <v>4.6754011418269199</v>
      </c>
      <c r="DE19" s="71">
        <v>99.461538461538495</v>
      </c>
      <c r="DF19" s="75"/>
      <c r="DG19" s="71">
        <v>91.6666666666667</v>
      </c>
      <c r="DH19" s="71">
        <v>91.6666666666667</v>
      </c>
      <c r="DI19" s="71">
        <v>90.1223076923077</v>
      </c>
      <c r="DJ19" s="71">
        <v>14.7019140625</v>
      </c>
      <c r="DK19" s="71">
        <v>8.4013176081730805</v>
      </c>
      <c r="DL19" s="71">
        <v>49.4976533881119</v>
      </c>
      <c r="DM19" s="71">
        <v>98.657692307692301</v>
      </c>
      <c r="DN19" s="71">
        <v>89.433846153846204</v>
      </c>
      <c r="DO19" s="71">
        <v>4.6115384615384603</v>
      </c>
      <c r="DP19" s="71">
        <v>1.19</v>
      </c>
      <c r="DQ19" s="71">
        <v>6.6900909090909094E-2</v>
      </c>
      <c r="DR19" s="71">
        <v>0.51135121914300297</v>
      </c>
      <c r="DS19" s="71">
        <v>17.940297475961501</v>
      </c>
      <c r="DT19" s="71">
        <v>14.0583263221154</v>
      </c>
      <c r="DU19" s="71">
        <v>91.865384615384599</v>
      </c>
      <c r="DV19" s="71">
        <v>95.929230769230799</v>
      </c>
      <c r="DW19" s="71">
        <v>2.6132581826513501</v>
      </c>
      <c r="DX19" s="71">
        <v>0.66909090909090896</v>
      </c>
      <c r="DY19" s="75"/>
      <c r="DZ19" s="71">
        <v>1.8446153846153801</v>
      </c>
      <c r="EA19" s="71">
        <v>97.2998901098901</v>
      </c>
      <c r="EB19" s="71">
        <v>88.816923076923104</v>
      </c>
      <c r="EC19" s="71">
        <v>1.7150000000000001</v>
      </c>
      <c r="ED19" s="71">
        <v>5.585</v>
      </c>
      <c r="EE19" s="71">
        <v>92.5</v>
      </c>
      <c r="EF19" s="75"/>
      <c r="EG19" s="71">
        <v>85.714285714285694</v>
      </c>
      <c r="EH19" s="71">
        <v>0.61571428571428599</v>
      </c>
      <c r="EI19" s="71">
        <v>4.5208333333333304</v>
      </c>
      <c r="EJ19" s="71">
        <v>95.454545454545496</v>
      </c>
      <c r="EK19" s="71">
        <v>94.230769230769198</v>
      </c>
      <c r="EL19" s="71">
        <v>96.153846153846203</v>
      </c>
      <c r="EM19" s="71">
        <v>89.783846153846198</v>
      </c>
      <c r="EN19" s="71">
        <v>13.4192179987981</v>
      </c>
      <c r="EO19" s="71">
        <v>99.772727272727295</v>
      </c>
      <c r="EP19" s="75"/>
      <c r="EQ19" s="71">
        <v>95.454545454545496</v>
      </c>
      <c r="ER19" s="71">
        <v>0.93400000000000005</v>
      </c>
      <c r="ES19" s="75"/>
      <c r="ET19" s="71">
        <v>5.1618181818181803</v>
      </c>
      <c r="EU19" s="71">
        <v>1.1238461538461499</v>
      </c>
      <c r="EV19" s="75"/>
      <c r="EW19" s="71">
        <v>99.87</v>
      </c>
      <c r="EX19" s="71">
        <v>98.214285714285694</v>
      </c>
      <c r="EY19" s="75"/>
      <c r="EZ19" s="71">
        <v>98.628571428571405</v>
      </c>
      <c r="FA19" s="75"/>
      <c r="FB19" s="71">
        <v>98.535454545454499</v>
      </c>
      <c r="FC19" s="71">
        <v>4.4222727272727296</v>
      </c>
      <c r="FD19" s="71">
        <v>2.22272727272727</v>
      </c>
      <c r="FE19" s="71">
        <v>94.197142857142893</v>
      </c>
      <c r="FF19" s="71">
        <v>90.4345454545455</v>
      </c>
      <c r="FG19" s="71">
        <v>84.090909090909093</v>
      </c>
      <c r="FH19" s="71">
        <v>0.61272727272727301</v>
      </c>
      <c r="FI19" s="71">
        <v>0.64</v>
      </c>
      <c r="FJ19" s="71">
        <v>94.72</v>
      </c>
      <c r="FK19" s="71">
        <v>90</v>
      </c>
      <c r="FL19" s="71">
        <v>6.5537349759615404</v>
      </c>
      <c r="FM19" s="71">
        <v>15.5805419921875</v>
      </c>
      <c r="FN19" s="71">
        <v>4.4924902343750004</v>
      </c>
      <c r="FO19" s="71">
        <v>7.3710824819711496</v>
      </c>
      <c r="FP19" s="71">
        <v>89.570769230769201</v>
      </c>
      <c r="FQ19" s="71">
        <v>22.3629353841146</v>
      </c>
      <c r="FR19" s="71">
        <v>27.838414963942299</v>
      </c>
      <c r="FS19" s="71">
        <v>0.22</v>
      </c>
      <c r="FT19" s="71">
        <v>88.77</v>
      </c>
      <c r="FU19" s="71">
        <v>74.81</v>
      </c>
      <c r="FV19" s="71">
        <v>0.51</v>
      </c>
      <c r="FW19" s="71">
        <v>96.81</v>
      </c>
      <c r="FX19" s="71">
        <v>86.97</v>
      </c>
      <c r="FY19" s="71">
        <v>92.89</v>
      </c>
      <c r="FZ19" s="71">
        <v>1.49</v>
      </c>
      <c r="GA19" s="71">
        <v>98.51</v>
      </c>
      <c r="GB19" s="71">
        <v>94.93</v>
      </c>
      <c r="GC19" s="71">
        <v>20.13</v>
      </c>
      <c r="GD19" s="71">
        <v>98.79</v>
      </c>
      <c r="GE19" s="71">
        <v>0.1</v>
      </c>
      <c r="GF19" s="71">
        <v>94.05</v>
      </c>
      <c r="GG19" s="71">
        <v>0.81</v>
      </c>
      <c r="GH19" s="71">
        <v>89.37</v>
      </c>
      <c r="GI19" s="71">
        <v>97.88</v>
      </c>
      <c r="GJ19" s="71">
        <v>94.56</v>
      </c>
      <c r="GK19" s="71">
        <v>0.70793420600694601</v>
      </c>
      <c r="GL19" s="71">
        <v>84.49</v>
      </c>
      <c r="GM19" s="71">
        <v>1.34</v>
      </c>
      <c r="GN19" s="71">
        <v>5.16</v>
      </c>
      <c r="GO19" s="71">
        <v>1.39</v>
      </c>
      <c r="GP19" s="71">
        <v>91.75</v>
      </c>
      <c r="GQ19" s="71">
        <v>88.48</v>
      </c>
      <c r="GR19" s="71">
        <v>74.7</v>
      </c>
      <c r="GS19" s="71">
        <v>98.76</v>
      </c>
      <c r="GT19" s="71">
        <v>99.04</v>
      </c>
      <c r="GU19" s="71">
        <v>98.03</v>
      </c>
      <c r="GV19" s="71">
        <v>1.35</v>
      </c>
      <c r="GW19" s="71">
        <v>99.49</v>
      </c>
      <c r="GX19" s="71">
        <v>97.63</v>
      </c>
      <c r="GY19" s="71">
        <v>85.3</v>
      </c>
      <c r="GZ19" s="71">
        <v>92.16</v>
      </c>
      <c r="HA19" s="71">
        <v>0.3</v>
      </c>
      <c r="HB19" s="71">
        <v>8.0500000000000007</v>
      </c>
      <c r="HC19" s="71">
        <v>1.26</v>
      </c>
      <c r="HD19" s="71">
        <v>90.11</v>
      </c>
      <c r="HE19" s="71">
        <v>9.3071345486111099</v>
      </c>
      <c r="HF19" s="71">
        <v>13.2005921519886</v>
      </c>
      <c r="HG19" s="71">
        <v>60.99</v>
      </c>
      <c r="HH19" s="71">
        <v>96.847999999999999</v>
      </c>
      <c r="HI19" s="71">
        <v>99.692222222222199</v>
      </c>
      <c r="HJ19" s="71">
        <v>100</v>
      </c>
      <c r="HK19" s="71">
        <v>5.4995698686079502</v>
      </c>
      <c r="HL19" s="71">
        <v>16.9254233398438</v>
      </c>
      <c r="HM19" s="71">
        <v>92.682666666666705</v>
      </c>
      <c r="HN19" s="71">
        <v>0.23132939170660799</v>
      </c>
      <c r="HO19" s="71">
        <v>98.620454545454507</v>
      </c>
      <c r="HP19" s="71">
        <v>0</v>
      </c>
      <c r="HQ19" s="71">
        <v>0.21444444444444399</v>
      </c>
      <c r="HR19" s="71">
        <v>1.58688101902832</v>
      </c>
      <c r="HS19" s="71">
        <v>88.1695454545454</v>
      </c>
      <c r="HT19" s="71">
        <v>22.504444444444399</v>
      </c>
      <c r="HU19" s="71">
        <v>2.9540176464779502</v>
      </c>
      <c r="HV19" s="71">
        <v>23.3176482938945</v>
      </c>
      <c r="HW19" s="71">
        <v>92</v>
      </c>
      <c r="HX19" s="71">
        <v>98.802666666666696</v>
      </c>
      <c r="HY19" s="71">
        <v>0.55416319746921405</v>
      </c>
      <c r="HZ19" s="71">
        <v>18.328250868055601</v>
      </c>
      <c r="IA19" s="71">
        <v>90.734160000000003</v>
      </c>
      <c r="IB19" s="71">
        <v>99.007993777777799</v>
      </c>
      <c r="IC19" s="71">
        <v>0.41311450249774501</v>
      </c>
      <c r="ID19" s="71">
        <v>22.504444444444399</v>
      </c>
      <c r="IE19" s="71">
        <v>21.771306640624999</v>
      </c>
      <c r="IF19" s="71">
        <v>100</v>
      </c>
      <c r="IG19" s="71">
        <v>19.861464843749999</v>
      </c>
      <c r="IH19" s="71">
        <v>23.063279474431798</v>
      </c>
      <c r="II19" s="71">
        <v>95.195878787878797</v>
      </c>
      <c r="IJ19" s="71">
        <v>95.896509444444405</v>
      </c>
      <c r="IK19" s="71">
        <v>10.611605557528399</v>
      </c>
      <c r="IL19" s="71">
        <v>0.20844545454545499</v>
      </c>
      <c r="IM19" s="71">
        <v>95.768888888888895</v>
      </c>
      <c r="IN19" s="71">
        <v>18.328250868055601</v>
      </c>
      <c r="IO19" s="71">
        <v>9.3071345486111099</v>
      </c>
      <c r="IP19" s="71">
        <v>0.40577716727813801</v>
      </c>
      <c r="IQ19" s="71">
        <v>95.435000000000002</v>
      </c>
      <c r="IR19" s="71">
        <v>5.21947316319444</v>
      </c>
      <c r="IS19" s="71">
        <v>9.0577777777777797</v>
      </c>
      <c r="IT19" s="71">
        <v>0</v>
      </c>
      <c r="IU19" s="71">
        <v>43.016666666666701</v>
      </c>
      <c r="IV19" s="71">
        <v>0.71820066154433504</v>
      </c>
      <c r="IW19" s="71">
        <v>92.430222222222199</v>
      </c>
      <c r="IX19" s="71">
        <v>98.262272727272702</v>
      </c>
      <c r="IY19" s="71">
        <v>89.256444444444398</v>
      </c>
      <c r="IZ19" s="71">
        <v>100</v>
      </c>
      <c r="JA19" s="71">
        <v>97.568444444444395</v>
      </c>
      <c r="JB19" s="71">
        <v>89</v>
      </c>
      <c r="JC19" s="71">
        <v>1.82538461538462</v>
      </c>
      <c r="JD19" s="71">
        <v>99.183076923076896</v>
      </c>
      <c r="JE19" s="71">
        <v>100</v>
      </c>
      <c r="JF19" s="71">
        <v>0.62923076923076904</v>
      </c>
      <c r="JG19" s="71">
        <v>0.53692307692307695</v>
      </c>
      <c r="JH19" s="71">
        <v>38.43</v>
      </c>
      <c r="JI19" s="71">
        <v>0.69846153846153802</v>
      </c>
      <c r="JJ19" s="71">
        <v>100</v>
      </c>
      <c r="JK19" s="71">
        <v>99.876923076923106</v>
      </c>
      <c r="JL19" s="71">
        <v>5.7363636363636399</v>
      </c>
      <c r="JM19" s="71">
        <v>96.542500000000004</v>
      </c>
      <c r="JN19" s="71">
        <v>98.5815384615385</v>
      </c>
      <c r="JO19" s="71">
        <v>6.1460000000000001E-2</v>
      </c>
      <c r="JP19" s="71">
        <v>95.897692307692296</v>
      </c>
      <c r="JQ19" s="75"/>
      <c r="JR19" s="71">
        <v>88.39</v>
      </c>
      <c r="JS19" s="71">
        <v>96.477692307692294</v>
      </c>
      <c r="JT19" s="71">
        <v>4.24583333333333</v>
      </c>
      <c r="JU19" s="71">
        <v>1.48735646971014</v>
      </c>
      <c r="JV19" s="75"/>
      <c r="JW19" s="75"/>
      <c r="JX19" s="71">
        <v>83.07</v>
      </c>
      <c r="JY19" s="71">
        <v>87.069230769230799</v>
      </c>
      <c r="JZ19" s="71">
        <v>0.853719467837733</v>
      </c>
      <c r="KA19" s="71">
        <v>98.654615384615397</v>
      </c>
      <c r="KB19" s="71">
        <v>0.77433867243867205</v>
      </c>
      <c r="KC19" s="71">
        <v>5.3366935841935803E-2</v>
      </c>
      <c r="KD19" s="71">
        <v>0.114160270396272</v>
      </c>
      <c r="KE19" s="71">
        <v>99.665040048839998</v>
      </c>
      <c r="KF19" s="71">
        <v>1.55</v>
      </c>
      <c r="KG19" s="71">
        <v>20.13</v>
      </c>
      <c r="KH19" s="71">
        <v>4.37</v>
      </c>
      <c r="KI19" s="75"/>
      <c r="KJ19" s="71">
        <v>5.1833577843782299</v>
      </c>
      <c r="KK19" s="71">
        <v>97.807349783549796</v>
      </c>
      <c r="KL19" s="71">
        <v>96.007565112665105</v>
      </c>
      <c r="KM19" s="71">
        <v>0.45</v>
      </c>
      <c r="KN19" s="71">
        <v>98.698696639471706</v>
      </c>
      <c r="KO19" s="71">
        <v>26.417234241548101</v>
      </c>
      <c r="KP19" s="71">
        <v>6.1001633089133103E-3</v>
      </c>
      <c r="KQ19" s="71">
        <v>1.9512333333333302E-2</v>
      </c>
      <c r="KR19" s="71">
        <v>97.05</v>
      </c>
      <c r="KS19" s="71">
        <v>4.05</v>
      </c>
      <c r="KT19" s="71">
        <v>90.366883116883102</v>
      </c>
      <c r="KU19" s="71">
        <v>92.614403300403296</v>
      </c>
      <c r="KV19" s="71">
        <v>97.384417543567494</v>
      </c>
      <c r="KW19" s="75"/>
      <c r="KX19" s="71">
        <v>64.327684230832006</v>
      </c>
      <c r="KY19" s="71">
        <v>0.68</v>
      </c>
      <c r="KZ19" s="71">
        <v>1.4795017931532199</v>
      </c>
      <c r="LA19" s="71">
        <v>10.2279157951071</v>
      </c>
      <c r="LB19" s="75"/>
      <c r="LC19" s="71">
        <v>89.168481252081307</v>
      </c>
      <c r="LD19" s="71">
        <v>99.5555555555556</v>
      </c>
      <c r="LE19" s="75"/>
      <c r="LF19" s="71">
        <v>93.3333333333333</v>
      </c>
      <c r="LG19" s="71">
        <v>92.007751248751205</v>
      </c>
      <c r="LH19" s="71">
        <v>0.19400000000000001</v>
      </c>
      <c r="LI19" s="71">
        <v>10.092008929078199</v>
      </c>
      <c r="LJ19" s="71">
        <v>92.738</v>
      </c>
      <c r="LK19" s="71">
        <v>0.61738095238095203</v>
      </c>
      <c r="LL19" s="71">
        <v>0.92047619047619</v>
      </c>
      <c r="LM19" s="71">
        <v>100</v>
      </c>
      <c r="LN19" s="75"/>
      <c r="LO19" s="71">
        <v>93.3333333333333</v>
      </c>
      <c r="LP19" s="71">
        <v>0.67880952380952397</v>
      </c>
      <c r="LQ19" s="71">
        <v>2.37666666666667</v>
      </c>
      <c r="LR19" s="75"/>
      <c r="LS19" s="71">
        <v>89.256444444444398</v>
      </c>
      <c r="LT19" s="75"/>
      <c r="LU19" s="71">
        <v>99.072666666666706</v>
      </c>
      <c r="LV19" s="71">
        <v>99.869111111111096</v>
      </c>
      <c r="LW19" s="71">
        <v>99.425777777777796</v>
      </c>
      <c r="LX19" s="71">
        <v>5.6379999999999999</v>
      </c>
      <c r="LY19" s="71">
        <v>4.7348888888888903</v>
      </c>
      <c r="LZ19" s="71">
        <v>87.22</v>
      </c>
      <c r="MA19" s="71">
        <v>21.832909166527902</v>
      </c>
      <c r="MB19" s="71">
        <v>0.75203579753579697</v>
      </c>
      <c r="MC19" s="71">
        <v>4.5168210524043899E-2</v>
      </c>
      <c r="MD19" s="75"/>
      <c r="ME19" s="71">
        <v>1.8871111111111101</v>
      </c>
      <c r="MF19" s="71">
        <v>85.38</v>
      </c>
      <c r="MG19" s="71">
        <v>0.73705109830142601</v>
      </c>
      <c r="MH19" s="71">
        <v>98.204509537684501</v>
      </c>
      <c r="MI19" s="71">
        <v>18.312843884717701</v>
      </c>
      <c r="MJ19" s="71">
        <v>97.384417543567494</v>
      </c>
      <c r="MK19" s="71">
        <v>0.114</v>
      </c>
      <c r="ML19" s="71">
        <v>2.5355555555555598</v>
      </c>
      <c r="MM19" s="71">
        <v>93.974481314981304</v>
      </c>
      <c r="MN19" s="71">
        <v>99</v>
      </c>
      <c r="MO19" s="71">
        <v>99.425582822086298</v>
      </c>
      <c r="MP19" s="71">
        <v>99.830437499998695</v>
      </c>
      <c r="MQ19" s="71">
        <v>0.885061921248393</v>
      </c>
      <c r="MR19" s="71">
        <v>1.5869290427132301</v>
      </c>
      <c r="MS19" s="71">
        <v>0.5</v>
      </c>
      <c r="MT19" s="71">
        <v>1.1599768491723501</v>
      </c>
      <c r="MU19" s="71">
        <v>30</v>
      </c>
      <c r="MV19" s="71">
        <v>1.9470000000000001</v>
      </c>
      <c r="MW19" s="71">
        <v>0</v>
      </c>
      <c r="MX19" s="71">
        <v>99.67</v>
      </c>
      <c r="MY19" s="71">
        <v>6.0397999999999996</v>
      </c>
      <c r="MZ19" s="71">
        <v>99.701700000000002</v>
      </c>
      <c r="NA19" s="71">
        <v>20</v>
      </c>
      <c r="NB19" s="71">
        <v>99.85</v>
      </c>
      <c r="NC19" s="71">
        <v>0.54290718038528896</v>
      </c>
      <c r="ND19" s="71">
        <v>98.15</v>
      </c>
      <c r="NE19" s="71">
        <v>98</v>
      </c>
      <c r="NF19" s="71">
        <v>99.93</v>
      </c>
      <c r="NG19" s="71">
        <v>99.905699999999996</v>
      </c>
      <c r="NH19" s="71">
        <v>99.89</v>
      </c>
      <c r="NI19" s="71">
        <v>18</v>
      </c>
      <c r="NJ19" s="71">
        <v>42.836134670957698</v>
      </c>
      <c r="NK19" s="71">
        <v>31</v>
      </c>
      <c r="NL19" s="71">
        <v>98</v>
      </c>
      <c r="NM19" s="71">
        <v>0.01</v>
      </c>
      <c r="NN19" s="71">
        <v>87.385324437642396</v>
      </c>
      <c r="NO19" s="71">
        <v>0</v>
      </c>
      <c r="NP19" s="71">
        <v>99.938800000000001</v>
      </c>
      <c r="NQ19" s="71">
        <v>0.02</v>
      </c>
      <c r="NR19" s="71">
        <v>99.925899999999999</v>
      </c>
      <c r="NS19" s="71">
        <v>1.81028461235175</v>
      </c>
      <c r="NT19" s="71">
        <v>7.0000000000000007E-2</v>
      </c>
      <c r="NU19" s="71">
        <v>26.066007787356298</v>
      </c>
      <c r="NV19" s="71">
        <v>3.9997547377232099</v>
      </c>
      <c r="NW19" s="71">
        <v>18.694309303977299</v>
      </c>
      <c r="NX19" s="71">
        <v>71.529230769230793</v>
      </c>
      <c r="NY19" s="71">
        <v>97.690714285714293</v>
      </c>
      <c r="NZ19" s="71">
        <v>0.60381243129762596</v>
      </c>
      <c r="OA19" s="71">
        <v>7.2191316105769197</v>
      </c>
      <c r="OB19" s="71">
        <v>1.27153846153846</v>
      </c>
      <c r="OC19" s="71">
        <v>0.13138364285714299</v>
      </c>
      <c r="OD19" s="71">
        <v>11.6605823863636</v>
      </c>
      <c r="OE19" s="71">
        <v>90.823571428571398</v>
      </c>
      <c r="OF19" s="71">
        <v>7.8594545200892796</v>
      </c>
      <c r="OG19" s="71">
        <v>31.4058723772321</v>
      </c>
      <c r="OH19" s="71">
        <v>78.669230769230793</v>
      </c>
      <c r="OI19" s="71">
        <v>0.72837503564282602</v>
      </c>
      <c r="OJ19" s="71">
        <v>1867</v>
      </c>
      <c r="OK19" s="71">
        <v>1470</v>
      </c>
      <c r="OL19" s="71">
        <v>99.9</v>
      </c>
      <c r="OM19" s="71">
        <v>43.921568627451002</v>
      </c>
      <c r="ON19" s="71">
        <v>97.1798595602029</v>
      </c>
      <c r="OO19" s="71">
        <v>99.696751289420604</v>
      </c>
      <c r="OP19" s="71">
        <v>83.261387466782296</v>
      </c>
      <c r="OQ19" s="71">
        <v>66.168713965985006</v>
      </c>
      <c r="OR19" s="71">
        <v>70.967146548541805</v>
      </c>
      <c r="OS19" s="71">
        <v>2.3940262078088899</v>
      </c>
      <c r="OT19" s="71">
        <v>73.785822888987198</v>
      </c>
      <c r="OU19" s="71">
        <v>1.7762373817831301</v>
      </c>
      <c r="OV19" s="71">
        <v>-2.7166454404612899</v>
      </c>
      <c r="OW19" s="71">
        <v>66.168713965985006</v>
      </c>
      <c r="OX19" s="71">
        <v>2.0218940828796401</v>
      </c>
      <c r="OY19" s="71">
        <v>0.158275112124869</v>
      </c>
      <c r="OZ19" s="71">
        <v>86.541009972963593</v>
      </c>
      <c r="PA19" s="71">
        <v>1.15844855575739</v>
      </c>
      <c r="PB19" s="71">
        <v>-4.7905636223092403</v>
      </c>
      <c r="PC19" s="71">
        <v>80.163416430975403</v>
      </c>
      <c r="PD19" s="71">
        <v>-1.7053438586298999</v>
      </c>
      <c r="PE19" s="71">
        <v>99.957616343138099</v>
      </c>
      <c r="PF19" s="71">
        <v>2.0389438270975599E-2</v>
      </c>
      <c r="PG19" s="71">
        <v>97.792586422324007</v>
      </c>
      <c r="PH19" s="71">
        <v>98.858808829654294</v>
      </c>
      <c r="PI19" s="71">
        <v>2.43143357323478E-2</v>
      </c>
      <c r="PJ19" s="71">
        <v>100</v>
      </c>
      <c r="PK19" s="71">
        <v>100</v>
      </c>
      <c r="PL19" s="71">
        <v>0.87803946780828301</v>
      </c>
      <c r="PM19" s="72">
        <v>-0.36714591356439996</v>
      </c>
      <c r="PN19" s="72">
        <v>-0.80868207103123657</v>
      </c>
      <c r="PO19" s="73">
        <v>32.053333333333299</v>
      </c>
      <c r="PP19" s="73">
        <v>32.053333333333299</v>
      </c>
      <c r="PQ19" s="74">
        <v>66.168713965985035</v>
      </c>
      <c r="PR19" s="74">
        <v>83.261387466782338</v>
      </c>
      <c r="PS19" s="74">
        <v>70.967146548541848</v>
      </c>
      <c r="PT19" s="74">
        <v>-4.7905636223092358</v>
      </c>
      <c r="PU19" s="74">
        <v>1.4632533407226447</v>
      </c>
      <c r="PV19" s="74">
        <v>-0.93277656341150816</v>
      </c>
      <c r="PW19" s="74">
        <v>-2.7166454404612921</v>
      </c>
      <c r="PX19" s="74">
        <v>-2.6542503933002592</v>
      </c>
      <c r="PY19" s="74">
        <v>-2.8268816832633945</v>
      </c>
    </row>
    <row r="20" spans="1:441" ht="17.25">
      <c r="A20" s="70" t="s">
        <v>28</v>
      </c>
      <c r="B20" s="24">
        <v>100</v>
      </c>
      <c r="C20" s="71">
        <v>0.34374999994179201</v>
      </c>
      <c r="D20" s="71">
        <v>9.8621877691645099E-2</v>
      </c>
      <c r="E20" s="71">
        <v>38.495693367786401</v>
      </c>
      <c r="F20" s="71">
        <v>99.999849501768793</v>
      </c>
      <c r="G20" s="71">
        <v>99.99</v>
      </c>
      <c r="H20" s="71">
        <v>99.955056572072294</v>
      </c>
      <c r="I20" s="71">
        <v>0.96198242187500005</v>
      </c>
      <c r="J20" s="71">
        <v>99.2</v>
      </c>
      <c r="K20" s="71">
        <v>20.954941406250001</v>
      </c>
      <c r="L20" s="71">
        <v>2.2799999999999998</v>
      </c>
      <c r="M20" s="71">
        <v>1.22</v>
      </c>
      <c r="N20" s="71">
        <v>100</v>
      </c>
      <c r="O20" s="71">
        <v>100</v>
      </c>
      <c r="P20" s="71">
        <v>0.62</v>
      </c>
      <c r="Q20" s="71">
        <v>9.9697656250000009</v>
      </c>
      <c r="R20" s="71">
        <v>100</v>
      </c>
      <c r="S20" s="71">
        <v>0.62</v>
      </c>
      <c r="T20" s="71">
        <v>0</v>
      </c>
      <c r="U20" s="71">
        <v>17.936562500000001</v>
      </c>
      <c r="V20" s="71">
        <v>6.5191503906249997</v>
      </c>
      <c r="W20" s="71">
        <v>5.0529980468750004</v>
      </c>
      <c r="X20" s="71">
        <v>1.9989648437500001</v>
      </c>
      <c r="Y20" s="71">
        <v>93.33</v>
      </c>
      <c r="Z20" s="71">
        <v>1.75</v>
      </c>
      <c r="AA20" s="71">
        <v>100</v>
      </c>
      <c r="AB20" s="71">
        <v>0.63</v>
      </c>
      <c r="AC20" s="71">
        <v>2.1800000000000002</v>
      </c>
      <c r="AD20" s="71">
        <v>2.1800000000000002</v>
      </c>
      <c r="AE20" s="71">
        <v>100</v>
      </c>
      <c r="AF20" s="71">
        <v>3.52</v>
      </c>
      <c r="AG20" s="71">
        <v>91.67</v>
      </c>
      <c r="AH20" s="71">
        <v>96.76</v>
      </c>
      <c r="AI20" s="71">
        <v>0</v>
      </c>
      <c r="AJ20" s="71">
        <v>97.538433707695802</v>
      </c>
      <c r="AK20" s="71">
        <v>94.71</v>
      </c>
      <c r="AL20" s="71">
        <v>0</v>
      </c>
      <c r="AM20" s="71">
        <v>1.37</v>
      </c>
      <c r="AN20" s="71">
        <v>98.88</v>
      </c>
      <c r="AO20" s="71">
        <v>100</v>
      </c>
      <c r="AP20" s="71">
        <v>98.08</v>
      </c>
      <c r="AQ20" s="71">
        <v>100</v>
      </c>
      <c r="AR20" s="71">
        <v>1.08</v>
      </c>
      <c r="AS20" s="71">
        <v>22.061386718750001</v>
      </c>
      <c r="AT20" s="71">
        <v>0.67</v>
      </c>
      <c r="AU20" s="71">
        <v>100</v>
      </c>
      <c r="AV20" s="71">
        <v>100</v>
      </c>
      <c r="AW20" s="71">
        <v>99.9</v>
      </c>
      <c r="AX20" s="71">
        <v>96.4</v>
      </c>
      <c r="AY20" s="71">
        <v>3.79</v>
      </c>
      <c r="AZ20" s="71">
        <v>0.85</v>
      </c>
      <c r="BA20" s="71">
        <v>97.44</v>
      </c>
      <c r="BB20" s="71">
        <v>98.466130599191501</v>
      </c>
      <c r="BC20" s="71">
        <v>46.238984375000001</v>
      </c>
      <c r="BD20" s="71">
        <v>99.760043999999994</v>
      </c>
      <c r="BE20" s="71">
        <v>0</v>
      </c>
      <c r="BF20" s="71">
        <v>0.69</v>
      </c>
      <c r="BG20" s="71">
        <v>0.38</v>
      </c>
      <c r="BH20" s="71">
        <v>1.3</v>
      </c>
      <c r="BI20" s="71">
        <v>99.38</v>
      </c>
      <c r="BJ20" s="71">
        <v>1.22</v>
      </c>
      <c r="BK20" s="71">
        <v>1.92</v>
      </c>
      <c r="BL20" s="71">
        <v>99.42</v>
      </c>
      <c r="BM20" s="71">
        <v>0.78</v>
      </c>
      <c r="BN20" s="71">
        <v>0.99</v>
      </c>
      <c r="BO20" s="71">
        <v>8.7831152343749999</v>
      </c>
      <c r="BP20" s="71">
        <v>27.746884765625001</v>
      </c>
      <c r="BQ20" s="71">
        <v>97.290537999999998</v>
      </c>
      <c r="BR20" s="71">
        <v>0</v>
      </c>
      <c r="BS20" s="71">
        <v>100</v>
      </c>
      <c r="BT20" s="71">
        <v>3.06</v>
      </c>
      <c r="BU20" s="71">
        <v>0.79</v>
      </c>
      <c r="BV20" s="71">
        <v>111.143957027753</v>
      </c>
      <c r="BW20" s="71">
        <v>169.2</v>
      </c>
      <c r="BX20" s="71">
        <v>100</v>
      </c>
      <c r="BY20" s="71">
        <v>10.45</v>
      </c>
      <c r="BZ20" s="71">
        <v>100</v>
      </c>
      <c r="CA20" s="71">
        <v>100</v>
      </c>
      <c r="CB20" s="71">
        <v>42.61</v>
      </c>
      <c r="CC20" s="71">
        <v>0.87</v>
      </c>
      <c r="CD20" s="71">
        <v>98.11</v>
      </c>
      <c r="CE20" s="71">
        <v>100</v>
      </c>
      <c r="CF20" s="71">
        <v>6.0359760710756898E-3</v>
      </c>
      <c r="CG20" s="71">
        <v>0</v>
      </c>
      <c r="CH20" s="71">
        <v>0.66765628100813501</v>
      </c>
      <c r="CI20" s="71">
        <v>0</v>
      </c>
      <c r="CJ20" s="71">
        <v>99.832964159900001</v>
      </c>
      <c r="CK20" s="71">
        <v>0.89276803118908499</v>
      </c>
      <c r="CL20" s="71">
        <v>0.84693735794888303</v>
      </c>
      <c r="CM20" s="71">
        <v>100</v>
      </c>
      <c r="CN20" s="71">
        <v>4.4834307992202698</v>
      </c>
      <c r="CO20" s="71">
        <v>25.417296098676498</v>
      </c>
      <c r="CP20" s="71">
        <v>3.6726491580625002E-3</v>
      </c>
      <c r="CQ20" s="71">
        <v>0.209999999999994</v>
      </c>
      <c r="CR20" s="71">
        <v>0.75388436123347902</v>
      </c>
      <c r="CS20" s="71">
        <v>1.8</v>
      </c>
      <c r="CT20" s="71">
        <v>6.0757032626526496E-3</v>
      </c>
      <c r="CU20" s="71">
        <v>0.39</v>
      </c>
      <c r="CV20" s="71">
        <v>11</v>
      </c>
      <c r="CW20" s="71">
        <v>0.89</v>
      </c>
      <c r="CX20" s="71">
        <v>1.07</v>
      </c>
      <c r="CY20" s="71">
        <v>97.95</v>
      </c>
      <c r="CZ20" s="71">
        <v>100</v>
      </c>
      <c r="DA20" s="71">
        <v>2.6</v>
      </c>
      <c r="DB20" s="71">
        <v>95.83</v>
      </c>
      <c r="DC20" s="71">
        <v>0.74</v>
      </c>
      <c r="DD20" s="71">
        <v>6.4254394531249996</v>
      </c>
      <c r="DE20" s="71">
        <v>100</v>
      </c>
      <c r="DF20" s="71">
        <v>1.42</v>
      </c>
      <c r="DG20" s="71">
        <v>100</v>
      </c>
      <c r="DH20" s="71">
        <v>100</v>
      </c>
      <c r="DI20" s="71">
        <v>98.561583999999996</v>
      </c>
      <c r="DJ20" s="71">
        <v>29.124814453125001</v>
      </c>
      <c r="DK20" s="71">
        <v>5.0464941406249997</v>
      </c>
      <c r="DL20" s="71">
        <v>58.735300516140398</v>
      </c>
      <c r="DM20" s="71">
        <v>98.57</v>
      </c>
      <c r="DN20" s="71">
        <v>98.46</v>
      </c>
      <c r="DO20" s="71">
        <v>3.87</v>
      </c>
      <c r="DP20" s="71">
        <v>0.56000000000000005</v>
      </c>
      <c r="DQ20" s="71">
        <v>0</v>
      </c>
      <c r="DR20" s="71">
        <v>0</v>
      </c>
      <c r="DS20" s="71">
        <v>38.366220703125002</v>
      </c>
      <c r="DT20" s="71">
        <v>29.893027343749999</v>
      </c>
      <c r="DU20" s="71">
        <v>98.56</v>
      </c>
      <c r="DV20" s="71">
        <v>99.34</v>
      </c>
      <c r="DW20" s="71">
        <v>0</v>
      </c>
      <c r="DX20" s="71">
        <v>0.64</v>
      </c>
      <c r="DY20" s="71">
        <v>1.8</v>
      </c>
      <c r="DZ20" s="71">
        <v>1.8</v>
      </c>
      <c r="EA20" s="71">
        <v>98.48</v>
      </c>
      <c r="EB20" s="71">
        <v>96.2</v>
      </c>
      <c r="EC20" s="71">
        <v>1.69</v>
      </c>
      <c r="ED20" s="71">
        <v>1.1599999999999999</v>
      </c>
      <c r="EE20" s="71">
        <v>99.56</v>
      </c>
      <c r="EF20" s="71">
        <v>2.2200000000000002</v>
      </c>
      <c r="EG20" s="71">
        <v>100</v>
      </c>
      <c r="EH20" s="71">
        <v>0.62</v>
      </c>
      <c r="EI20" s="71">
        <v>4.17</v>
      </c>
      <c r="EJ20" s="71">
        <v>100</v>
      </c>
      <c r="EK20" s="71">
        <v>99.58</v>
      </c>
      <c r="EL20" s="71">
        <v>100</v>
      </c>
      <c r="EM20" s="71">
        <v>98.02</v>
      </c>
      <c r="EN20" s="71">
        <v>2.3087597656250001</v>
      </c>
      <c r="EO20" s="71">
        <v>100</v>
      </c>
      <c r="EP20" s="71">
        <v>0.88</v>
      </c>
      <c r="EQ20" s="71">
        <v>100</v>
      </c>
      <c r="ER20" s="71">
        <v>1.05</v>
      </c>
      <c r="ES20" s="71">
        <v>1.0900000000000001</v>
      </c>
      <c r="ET20" s="71">
        <v>1.1000000000000001</v>
      </c>
      <c r="EU20" s="71">
        <v>0.75</v>
      </c>
      <c r="EV20" s="71">
        <v>1.93</v>
      </c>
      <c r="EW20" s="71">
        <v>100</v>
      </c>
      <c r="EX20" s="71">
        <v>100</v>
      </c>
      <c r="EY20" s="71">
        <v>1.96</v>
      </c>
      <c r="EZ20" s="71">
        <v>99.76</v>
      </c>
      <c r="FA20" s="71">
        <v>1.22</v>
      </c>
      <c r="FB20" s="71">
        <v>100</v>
      </c>
      <c r="FC20" s="71">
        <v>4.6900000000000004</v>
      </c>
      <c r="FD20" s="71">
        <v>1.6</v>
      </c>
      <c r="FE20" s="71">
        <v>96.97</v>
      </c>
      <c r="FF20" s="71">
        <v>99.31</v>
      </c>
      <c r="FG20" s="71">
        <v>92.86</v>
      </c>
      <c r="FH20" s="71">
        <v>0.51</v>
      </c>
      <c r="FI20" s="71">
        <v>0.89</v>
      </c>
      <c r="FJ20" s="71">
        <v>99.08</v>
      </c>
      <c r="FK20" s="71">
        <v>90</v>
      </c>
      <c r="FL20" s="71">
        <v>4.3179296875000004</v>
      </c>
      <c r="FM20" s="71">
        <v>15.41708984375</v>
      </c>
      <c r="FN20" s="71">
        <v>5.2907128906249996</v>
      </c>
      <c r="FO20" s="71">
        <v>4.6179687500000002</v>
      </c>
      <c r="FP20" s="71">
        <v>98.12</v>
      </c>
      <c r="FQ20" s="71">
        <v>15.055068359374999</v>
      </c>
      <c r="FR20" s="71">
        <v>38.762226562499997</v>
      </c>
      <c r="FS20" s="71">
        <v>0.14000000000000001</v>
      </c>
      <c r="FT20" s="71">
        <v>89.13</v>
      </c>
      <c r="FU20" s="71">
        <v>68.75</v>
      </c>
      <c r="FV20" s="71">
        <v>0.49</v>
      </c>
      <c r="FW20" s="71">
        <v>97.7</v>
      </c>
      <c r="FX20" s="71">
        <v>86.04</v>
      </c>
      <c r="FY20" s="71">
        <v>91.46</v>
      </c>
      <c r="FZ20" s="71">
        <v>0.77</v>
      </c>
      <c r="GA20" s="71">
        <v>99.02</v>
      </c>
      <c r="GB20" s="71">
        <v>97.06</v>
      </c>
      <c r="GC20" s="71">
        <v>24.54</v>
      </c>
      <c r="GD20" s="71">
        <v>99.23</v>
      </c>
      <c r="GE20" s="71">
        <v>7.0000000000000007E-2</v>
      </c>
      <c r="GF20" s="71">
        <v>88.65</v>
      </c>
      <c r="GG20" s="71">
        <v>0.28999999999999998</v>
      </c>
      <c r="GH20" s="71">
        <v>89.96</v>
      </c>
      <c r="GI20" s="71">
        <v>98.45</v>
      </c>
      <c r="GJ20" s="71">
        <v>94.36</v>
      </c>
      <c r="GK20" s="71">
        <v>0.78317225535173596</v>
      </c>
      <c r="GL20" s="71">
        <v>76.83</v>
      </c>
      <c r="GM20" s="71">
        <v>0.77</v>
      </c>
      <c r="GN20" s="71">
        <v>7.64</v>
      </c>
      <c r="GO20" s="71">
        <v>1.3</v>
      </c>
      <c r="GP20" s="71">
        <v>85.12</v>
      </c>
      <c r="GQ20" s="71">
        <v>80.66</v>
      </c>
      <c r="GR20" s="71">
        <v>72.75</v>
      </c>
      <c r="GS20" s="71">
        <v>98.91</v>
      </c>
      <c r="GT20" s="71">
        <v>99.56</v>
      </c>
      <c r="GU20" s="71">
        <v>98.48</v>
      </c>
      <c r="GV20" s="71">
        <v>0.23</v>
      </c>
      <c r="GW20" s="71">
        <v>99.72</v>
      </c>
      <c r="GX20" s="71">
        <v>98.39</v>
      </c>
      <c r="GY20" s="71">
        <v>86.18</v>
      </c>
      <c r="GZ20" s="71">
        <v>90.61</v>
      </c>
      <c r="HA20" s="71">
        <v>0.25</v>
      </c>
      <c r="HB20" s="71">
        <v>13.37</v>
      </c>
      <c r="HC20" s="71">
        <v>0.8</v>
      </c>
      <c r="HD20" s="71">
        <v>82.77</v>
      </c>
      <c r="HE20" s="71">
        <v>4.7511132812500003</v>
      </c>
      <c r="HF20" s="71">
        <v>8.2001269531250003</v>
      </c>
      <c r="HG20" s="71">
        <v>92.011594000000002</v>
      </c>
      <c r="HH20" s="71">
        <v>97.714367999999993</v>
      </c>
      <c r="HI20" s="71">
        <v>97.24</v>
      </c>
      <c r="HJ20" s="71">
        <v>100</v>
      </c>
      <c r="HK20" s="71">
        <v>7.4146777343750001</v>
      </c>
      <c r="HL20" s="71">
        <v>11.825244140624999</v>
      </c>
      <c r="HM20" s="71">
        <v>98.91</v>
      </c>
      <c r="HN20" s="71">
        <v>0</v>
      </c>
      <c r="HO20" s="71">
        <v>100</v>
      </c>
      <c r="HP20" s="71">
        <v>0</v>
      </c>
      <c r="HQ20" s="71">
        <v>0</v>
      </c>
      <c r="HR20" s="71">
        <v>0</v>
      </c>
      <c r="HS20" s="71">
        <v>77.95</v>
      </c>
      <c r="HT20" s="71">
        <v>7.5821679687500003</v>
      </c>
      <c r="HU20" s="71">
        <v>0</v>
      </c>
      <c r="HV20" s="71">
        <v>28.378789062500001</v>
      </c>
      <c r="HW20" s="71">
        <v>97.51</v>
      </c>
      <c r="HX20" s="71">
        <v>100</v>
      </c>
      <c r="HY20" s="71">
        <v>0</v>
      </c>
      <c r="HZ20" s="71">
        <v>23.610390625000001</v>
      </c>
      <c r="IA20" s="71">
        <v>92.228437</v>
      </c>
      <c r="IB20" s="71">
        <v>98.544488000000001</v>
      </c>
      <c r="IC20" s="71">
        <v>0.186019189347954</v>
      </c>
      <c r="ID20" s="71">
        <v>7.5821679687500003</v>
      </c>
      <c r="IE20" s="71">
        <v>13.604638671875</v>
      </c>
      <c r="IF20" s="71">
        <v>98.28</v>
      </c>
      <c r="IG20" s="71">
        <v>32.177978515625</v>
      </c>
      <c r="IH20" s="71">
        <v>42.925712890625</v>
      </c>
      <c r="II20" s="71">
        <v>95.07</v>
      </c>
      <c r="IJ20" s="71">
        <v>93.766146000000006</v>
      </c>
      <c r="IK20" s="71">
        <v>7.504599609375</v>
      </c>
      <c r="IL20" s="71">
        <v>0</v>
      </c>
      <c r="IM20" s="71">
        <v>94.305255000000002</v>
      </c>
      <c r="IN20" s="71">
        <v>26.097070312500001</v>
      </c>
      <c r="IO20" s="71">
        <v>8.1684472656249998</v>
      </c>
      <c r="IP20" s="71">
        <v>0</v>
      </c>
      <c r="IQ20" s="71">
        <v>92.67</v>
      </c>
      <c r="IR20" s="71">
        <v>6.887939453125</v>
      </c>
      <c r="IS20" s="71">
        <v>4.1154882812500002</v>
      </c>
      <c r="IT20" s="71">
        <v>0</v>
      </c>
      <c r="IU20" s="71">
        <v>31.028945312499999</v>
      </c>
      <c r="IV20" s="71">
        <v>7.02</v>
      </c>
      <c r="IW20" s="71">
        <v>94.591440000000006</v>
      </c>
      <c r="IX20" s="71">
        <v>99.75</v>
      </c>
      <c r="IY20" s="71">
        <v>90.03</v>
      </c>
      <c r="IZ20" s="71">
        <v>99.4</v>
      </c>
      <c r="JA20" s="71">
        <v>97.2</v>
      </c>
      <c r="JB20" s="71">
        <v>87.171381999999994</v>
      </c>
      <c r="JC20" s="71">
        <v>1.55E-2</v>
      </c>
      <c r="JD20" s="71">
        <v>100</v>
      </c>
      <c r="JE20" s="71">
        <v>100</v>
      </c>
      <c r="JF20" s="71">
        <v>0.55000000000000004</v>
      </c>
      <c r="JG20" s="71">
        <v>0.98</v>
      </c>
      <c r="JH20" s="71">
        <v>43.9</v>
      </c>
      <c r="JI20" s="71">
        <v>1.41</v>
      </c>
      <c r="JJ20" s="71">
        <v>100</v>
      </c>
      <c r="JK20" s="71">
        <v>100</v>
      </c>
      <c r="JL20" s="71">
        <v>1.05</v>
      </c>
      <c r="JM20" s="71">
        <v>71.760000000000005</v>
      </c>
      <c r="JN20" s="71">
        <v>98.81156</v>
      </c>
      <c r="JO20" s="71">
        <v>0</v>
      </c>
      <c r="JP20" s="71">
        <v>100</v>
      </c>
      <c r="JQ20" s="71">
        <v>1.58</v>
      </c>
      <c r="JR20" s="71">
        <v>80.237759999999994</v>
      </c>
      <c r="JS20" s="71">
        <v>99.75</v>
      </c>
      <c r="JT20" s="71">
        <v>5.62</v>
      </c>
      <c r="JU20" s="71">
        <v>0</v>
      </c>
      <c r="JV20" s="71">
        <v>1.05</v>
      </c>
      <c r="JW20" s="71">
        <v>1.31</v>
      </c>
      <c r="JX20" s="71">
        <v>100</v>
      </c>
      <c r="JY20" s="71">
        <v>95.833758000000003</v>
      </c>
      <c r="JZ20" s="71">
        <v>6.0078101531991598E-2</v>
      </c>
      <c r="KA20" s="71">
        <v>99.29</v>
      </c>
      <c r="KB20" s="71">
        <v>0.83073170731707302</v>
      </c>
      <c r="KC20" s="71">
        <v>1.19</v>
      </c>
      <c r="KD20" s="71">
        <v>0</v>
      </c>
      <c r="KE20" s="71">
        <v>99.091951219512197</v>
      </c>
      <c r="KF20" s="71">
        <v>0.96</v>
      </c>
      <c r="KG20" s="71">
        <v>24.54</v>
      </c>
      <c r="KH20" s="71">
        <v>1.56</v>
      </c>
      <c r="KI20" s="71">
        <v>1.8078048780487801</v>
      </c>
      <c r="KJ20" s="71">
        <v>6.0497108422256103</v>
      </c>
      <c r="KK20" s="71">
        <v>100</v>
      </c>
      <c r="KL20" s="71">
        <v>99.366829268292705</v>
      </c>
      <c r="KM20" s="71">
        <v>0.74</v>
      </c>
      <c r="KN20" s="71">
        <v>99.570975609756104</v>
      </c>
      <c r="KO20" s="71">
        <v>38.810011909298801</v>
      </c>
      <c r="KP20" s="71">
        <v>0.60926829268292704</v>
      </c>
      <c r="KQ20" s="71">
        <v>1.72E-2</v>
      </c>
      <c r="KR20" s="71">
        <v>97.88</v>
      </c>
      <c r="KS20" s="71">
        <v>0.76</v>
      </c>
      <c r="KT20" s="71">
        <v>96.777073170731697</v>
      </c>
      <c r="KU20" s="71">
        <v>96.268536585365894</v>
      </c>
      <c r="KV20" s="71">
        <v>99.149744902438997</v>
      </c>
      <c r="KW20" s="71">
        <v>2.1709756097561002</v>
      </c>
      <c r="KX20" s="71">
        <v>92.189069070127303</v>
      </c>
      <c r="KY20" s="71">
        <v>0.42</v>
      </c>
      <c r="KZ20" s="71">
        <v>0.17624999999999999</v>
      </c>
      <c r="LA20" s="71">
        <v>4.7281970214843696</v>
      </c>
      <c r="LB20" s="71">
        <v>1.74317073170732</v>
      </c>
      <c r="LC20" s="71">
        <v>89.319548878048806</v>
      </c>
      <c r="LD20" s="71">
        <v>100</v>
      </c>
      <c r="LE20" s="75"/>
      <c r="LF20" s="71">
        <v>100</v>
      </c>
      <c r="LG20" s="71">
        <v>96.748048780487807</v>
      </c>
      <c r="LH20" s="71">
        <v>8.6999999999999994E-2</v>
      </c>
      <c r="LI20" s="71">
        <v>7.0272500000000004</v>
      </c>
      <c r="LJ20" s="71">
        <v>100</v>
      </c>
      <c r="LK20" s="71">
        <v>0.86</v>
      </c>
      <c r="LL20" s="71">
        <v>0.7</v>
      </c>
      <c r="LM20" s="71">
        <v>100</v>
      </c>
      <c r="LN20" s="71">
        <v>1.1499999999999999</v>
      </c>
      <c r="LO20" s="71">
        <v>100</v>
      </c>
      <c r="LP20" s="71">
        <v>0.66</v>
      </c>
      <c r="LQ20" s="71">
        <v>1.35</v>
      </c>
      <c r="LR20" s="71">
        <v>1.2</v>
      </c>
      <c r="LS20" s="71">
        <v>95.99</v>
      </c>
      <c r="LT20" s="71">
        <v>1.92</v>
      </c>
      <c r="LU20" s="71">
        <v>100</v>
      </c>
      <c r="LV20" s="71">
        <v>100</v>
      </c>
      <c r="LW20" s="71">
        <v>99.78</v>
      </c>
      <c r="LX20" s="71">
        <v>1.2</v>
      </c>
      <c r="LY20" s="71">
        <v>3.66</v>
      </c>
      <c r="LZ20" s="71">
        <v>78.400000000000006</v>
      </c>
      <c r="MA20" s="71">
        <v>26.950139723557701</v>
      </c>
      <c r="MB20" s="71">
        <v>0.80780487804878098</v>
      </c>
      <c r="MC20" s="71">
        <v>4.3353658536585398</v>
      </c>
      <c r="MD20" s="71">
        <v>1.47</v>
      </c>
      <c r="ME20" s="71">
        <v>1.71</v>
      </c>
      <c r="MF20" s="71">
        <v>85.24</v>
      </c>
      <c r="MG20" s="71">
        <v>1.6385159755909099E-2</v>
      </c>
      <c r="MH20" s="71">
        <v>97.359024390243903</v>
      </c>
      <c r="MI20" s="71">
        <v>27.824393102134199</v>
      </c>
      <c r="MJ20" s="71">
        <v>92.8387115853659</v>
      </c>
      <c r="MK20" s="71">
        <v>4.4999999999999998E-2</v>
      </c>
      <c r="ML20" s="71">
        <v>1.59</v>
      </c>
      <c r="MM20" s="71">
        <v>93.874634146341506</v>
      </c>
      <c r="MN20" s="71">
        <v>99</v>
      </c>
      <c r="MO20" s="71">
        <v>99.882036115290404</v>
      </c>
      <c r="MP20" s="71">
        <v>99.788843750000296</v>
      </c>
      <c r="MQ20" s="71">
        <v>1.02092959093943</v>
      </c>
      <c r="MR20" s="71">
        <v>1.4973793263108699</v>
      </c>
      <c r="MS20" s="71">
        <v>0.5</v>
      </c>
      <c r="MT20" s="71">
        <v>0.11026623451789</v>
      </c>
      <c r="MU20" s="71">
        <v>76</v>
      </c>
      <c r="MV20" s="71">
        <v>2.343</v>
      </c>
      <c r="MW20" s="71">
        <v>0</v>
      </c>
      <c r="MX20" s="71">
        <v>99.66</v>
      </c>
      <c r="MY20" s="71">
        <v>4.0113000000000003</v>
      </c>
      <c r="MZ20" s="71">
        <v>99.337199999999996</v>
      </c>
      <c r="NA20" s="71">
        <v>60</v>
      </c>
      <c r="NB20" s="71">
        <v>99.31</v>
      </c>
      <c r="NC20" s="71">
        <v>0.26049204052098401</v>
      </c>
      <c r="ND20" s="71">
        <v>98.26</v>
      </c>
      <c r="NE20" s="71">
        <v>98</v>
      </c>
      <c r="NF20" s="71">
        <v>99.71</v>
      </c>
      <c r="NG20" s="71">
        <v>99.728999999999999</v>
      </c>
      <c r="NH20" s="71">
        <v>99.06</v>
      </c>
      <c r="NI20" s="71">
        <v>36</v>
      </c>
      <c r="NJ20" s="71">
        <v>51.1931760650535</v>
      </c>
      <c r="NK20" s="71">
        <v>77</v>
      </c>
      <c r="NL20" s="71">
        <v>98</v>
      </c>
      <c r="NM20" s="71">
        <v>0.02</v>
      </c>
      <c r="NN20" s="71">
        <v>83.454578923587803</v>
      </c>
      <c r="NO20" s="71">
        <v>0</v>
      </c>
      <c r="NP20" s="71">
        <v>97.427899999999994</v>
      </c>
      <c r="NQ20" s="71">
        <v>0.05</v>
      </c>
      <c r="NR20" s="71">
        <v>99.249600000000001</v>
      </c>
      <c r="NS20" s="71">
        <v>0.50967994137474903</v>
      </c>
      <c r="NT20" s="71">
        <v>7.0000000000000007E-2</v>
      </c>
      <c r="NU20" s="71">
        <v>36.128461232136402</v>
      </c>
      <c r="NV20" s="71">
        <v>5.2501757812500003</v>
      </c>
      <c r="NW20" s="71">
        <v>17.450898437500001</v>
      </c>
      <c r="NX20" s="71">
        <v>88.360264000000001</v>
      </c>
      <c r="NY20" s="71">
        <v>99.150875999999997</v>
      </c>
      <c r="NZ20" s="71">
        <v>0</v>
      </c>
      <c r="OA20" s="71">
        <v>6.4313378906249996</v>
      </c>
      <c r="OB20" s="71">
        <v>0.86</v>
      </c>
      <c r="OC20" s="71">
        <v>0</v>
      </c>
      <c r="OD20" s="71">
        <v>18.502812500000001</v>
      </c>
      <c r="OE20" s="71">
        <v>99.13</v>
      </c>
      <c r="OF20" s="71">
        <v>3.479208984375</v>
      </c>
      <c r="OG20" s="71">
        <v>36.863437500000003</v>
      </c>
      <c r="OH20" s="71">
        <v>74.842313000000004</v>
      </c>
      <c r="OI20" s="71">
        <v>0</v>
      </c>
      <c r="OJ20" s="71">
        <v>991</v>
      </c>
      <c r="OK20" s="71">
        <v>1440</v>
      </c>
      <c r="OL20" s="71">
        <v>99.9</v>
      </c>
      <c r="OM20" s="71">
        <v>60.7650273224044</v>
      </c>
      <c r="ON20" s="71">
        <v>72.2031725543942</v>
      </c>
      <c r="OO20" s="71">
        <v>99.870724757802193</v>
      </c>
      <c r="OP20" s="71">
        <v>87.654376543765594</v>
      </c>
      <c r="OQ20" s="71">
        <v>71.564045637381398</v>
      </c>
      <c r="OR20" s="71">
        <v>78.469785575048704</v>
      </c>
      <c r="OS20" s="71">
        <v>5.1180050445161402</v>
      </c>
      <c r="OT20" s="71">
        <v>81.409440094864905</v>
      </c>
      <c r="OU20" s="71">
        <v>5.6983376358843598</v>
      </c>
      <c r="OV20" s="71">
        <v>1.0904247889994301</v>
      </c>
      <c r="OW20" s="71">
        <v>71.564045637381398</v>
      </c>
      <c r="OX20" s="71">
        <v>4.9184830485904198</v>
      </c>
      <c r="OY20" s="71">
        <v>5.7279351061581298</v>
      </c>
      <c r="OZ20" s="71">
        <v>91.110332392348894</v>
      </c>
      <c r="PA20" s="71">
        <v>6.2786702272525803</v>
      </c>
      <c r="PB20" s="71">
        <v>-1.62058828708659</v>
      </c>
      <c r="PC20" s="71">
        <v>86.2598862436069</v>
      </c>
      <c r="PD20" s="71">
        <v>6.5373871637258398</v>
      </c>
      <c r="PE20" s="71">
        <v>100</v>
      </c>
      <c r="PF20" s="71">
        <v>0</v>
      </c>
      <c r="PG20" s="71">
        <v>98.094606731961804</v>
      </c>
      <c r="PH20" s="71">
        <v>97.388905521577399</v>
      </c>
      <c r="PI20" s="71">
        <v>6.0757032626526496E-3</v>
      </c>
      <c r="PJ20" s="71">
        <v>100</v>
      </c>
      <c r="PK20" s="71">
        <v>100</v>
      </c>
      <c r="PL20" s="71">
        <v>0.64109776011637598</v>
      </c>
      <c r="PM20" s="72">
        <v>-4.114306632213605</v>
      </c>
      <c r="PN20" s="72">
        <v>-0.7713781223083549</v>
      </c>
      <c r="PO20" s="73">
        <v>21.146884765625</v>
      </c>
      <c r="PP20" s="73">
        <v>25.475156250000001</v>
      </c>
      <c r="PQ20" s="74">
        <v>71.564045637381412</v>
      </c>
      <c r="PR20" s="74">
        <v>87.654376543765636</v>
      </c>
      <c r="PS20" s="74">
        <v>78.469785575048661</v>
      </c>
      <c r="PT20" s="74">
        <v>-1.6205882870865906</v>
      </c>
      <c r="PU20" s="74">
        <v>2.7430061303979869</v>
      </c>
      <c r="PV20" s="74">
        <v>1.253405648969931</v>
      </c>
      <c r="PW20" s="74">
        <v>1.0904247889994281</v>
      </c>
      <c r="PX20" s="74">
        <v>3.1143284067882746</v>
      </c>
      <c r="PY20" s="74">
        <v>2.7220958775539685</v>
      </c>
    </row>
    <row r="21" spans="1:441" ht="17.25">
      <c r="A21" s="70" t="s">
        <v>29</v>
      </c>
      <c r="B21" s="24">
        <v>100</v>
      </c>
      <c r="C21" s="71">
        <v>1.50208333329647</v>
      </c>
      <c r="D21" s="71">
        <v>0.55462184873949605</v>
      </c>
      <c r="E21" s="71">
        <v>46.210504201680699</v>
      </c>
      <c r="F21" s="71">
        <v>99.998920358710507</v>
      </c>
      <c r="G21" s="71">
        <v>99.99</v>
      </c>
      <c r="H21" s="71">
        <v>99.933402582758902</v>
      </c>
      <c r="I21" s="71">
        <v>10.31</v>
      </c>
      <c r="J21" s="71">
        <v>98.73</v>
      </c>
      <c r="K21" s="75"/>
      <c r="L21" s="71">
        <v>2.09</v>
      </c>
      <c r="M21" s="71">
        <v>5.48</v>
      </c>
      <c r="N21" s="71">
        <v>100</v>
      </c>
      <c r="O21" s="71">
        <v>100</v>
      </c>
      <c r="P21" s="71">
        <v>2.57</v>
      </c>
      <c r="Q21" s="71">
        <v>4.3842089843750003</v>
      </c>
      <c r="R21" s="71">
        <v>100</v>
      </c>
      <c r="S21" s="71">
        <v>2.27</v>
      </c>
      <c r="T21" s="71">
        <v>0</v>
      </c>
      <c r="U21" s="75"/>
      <c r="V21" s="71">
        <v>3.9578710937500001</v>
      </c>
      <c r="W21" s="71">
        <v>2.0699999999999998</v>
      </c>
      <c r="X21" s="71">
        <v>3.4818652343749998</v>
      </c>
      <c r="Y21" s="71">
        <v>100</v>
      </c>
      <c r="Z21" s="71">
        <v>2.0499999999999998</v>
      </c>
      <c r="AA21" s="71">
        <v>100</v>
      </c>
      <c r="AB21" s="71">
        <v>2.68</v>
      </c>
      <c r="AC21" s="71">
        <v>2.42</v>
      </c>
      <c r="AD21" s="71">
        <v>2.33</v>
      </c>
      <c r="AE21" s="71">
        <v>100</v>
      </c>
      <c r="AF21" s="71">
        <v>5.44</v>
      </c>
      <c r="AG21" s="71">
        <v>100</v>
      </c>
      <c r="AH21" s="71">
        <v>98.01</v>
      </c>
      <c r="AI21" s="71">
        <v>0</v>
      </c>
      <c r="AJ21" s="71">
        <v>92.481796691221206</v>
      </c>
      <c r="AK21" s="71">
        <v>96.81</v>
      </c>
      <c r="AL21" s="71">
        <v>0</v>
      </c>
      <c r="AM21" s="71">
        <v>2.9</v>
      </c>
      <c r="AN21" s="71">
        <v>53.82</v>
      </c>
      <c r="AO21" s="71">
        <v>99.1</v>
      </c>
      <c r="AP21" s="71">
        <v>100</v>
      </c>
      <c r="AQ21" s="71">
        <v>100</v>
      </c>
      <c r="AR21" s="71">
        <v>2.5</v>
      </c>
      <c r="AS21" s="75"/>
      <c r="AT21" s="71">
        <v>2.68</v>
      </c>
      <c r="AU21" s="71">
        <v>100</v>
      </c>
      <c r="AV21" s="71">
        <v>100</v>
      </c>
      <c r="AW21" s="71">
        <v>100</v>
      </c>
      <c r="AX21" s="71">
        <v>99.56</v>
      </c>
      <c r="AY21" s="71">
        <v>5.91</v>
      </c>
      <c r="AZ21" s="71">
        <v>2.6</v>
      </c>
      <c r="BA21" s="71">
        <v>100</v>
      </c>
      <c r="BB21" s="71">
        <v>97.480077244995002</v>
      </c>
      <c r="BC21" s="71">
        <v>31.201142578125001</v>
      </c>
      <c r="BD21" s="71">
        <v>98</v>
      </c>
      <c r="BE21" s="71">
        <v>0</v>
      </c>
      <c r="BF21" s="71">
        <v>3.22</v>
      </c>
      <c r="BG21" s="71">
        <v>2.12</v>
      </c>
      <c r="BH21" s="71">
        <v>2.62</v>
      </c>
      <c r="BI21" s="71">
        <v>99.11</v>
      </c>
      <c r="BJ21" s="71">
        <v>4.8499999999999996</v>
      </c>
      <c r="BK21" s="71">
        <v>2.27</v>
      </c>
      <c r="BL21" s="71">
        <v>92.35</v>
      </c>
      <c r="BM21" s="71">
        <v>2.74</v>
      </c>
      <c r="BN21" s="71">
        <v>2.79</v>
      </c>
      <c r="BO21" s="71">
        <v>4.9957910156249996</v>
      </c>
      <c r="BP21" s="75"/>
      <c r="BQ21" s="71">
        <v>72.69</v>
      </c>
      <c r="BR21" s="71">
        <v>0</v>
      </c>
      <c r="BS21" s="71">
        <v>100</v>
      </c>
      <c r="BT21" s="71">
        <v>2.56</v>
      </c>
      <c r="BU21" s="71">
        <v>3.12</v>
      </c>
      <c r="BV21" s="71">
        <v>250.094436090226</v>
      </c>
      <c r="BW21" s="71">
        <v>210.24</v>
      </c>
      <c r="BX21" s="71">
        <v>50.6</v>
      </c>
      <c r="BY21" s="71">
        <v>5.1631299734748</v>
      </c>
      <c r="BZ21" s="71">
        <v>92.682926829268297</v>
      </c>
      <c r="CA21" s="71">
        <v>100</v>
      </c>
      <c r="CB21" s="71">
        <v>60.07</v>
      </c>
      <c r="CC21" s="71">
        <v>0.24</v>
      </c>
      <c r="CD21" s="71">
        <v>96.97</v>
      </c>
      <c r="CE21" s="71">
        <v>99.870801033591704</v>
      </c>
      <c r="CF21" s="71">
        <v>2.1818181818181802E-3</v>
      </c>
      <c r="CG21" s="71">
        <v>1.34530153439114E-2</v>
      </c>
      <c r="CH21" s="71">
        <v>0.63013281586890801</v>
      </c>
      <c r="CI21" s="71">
        <v>1.17786754759004E-2</v>
      </c>
      <c r="CJ21" s="71">
        <v>99.238306819499996</v>
      </c>
      <c r="CK21" s="71">
        <v>0.92140350877193</v>
      </c>
      <c r="CL21" s="71">
        <v>0.70950196592398296</v>
      </c>
      <c r="CM21" s="71">
        <v>100</v>
      </c>
      <c r="CN21" s="71">
        <v>5.4580896686159797</v>
      </c>
      <c r="CO21" s="71">
        <v>47.032967032967001</v>
      </c>
      <c r="CP21" s="71">
        <v>3.7362637362637403E-2</v>
      </c>
      <c r="CQ21" s="71">
        <v>1.69</v>
      </c>
      <c r="CR21" s="71">
        <v>1.41190695067265</v>
      </c>
      <c r="CS21" s="71">
        <v>1.8</v>
      </c>
      <c r="CT21" s="71">
        <v>2.4277737314882301E-2</v>
      </c>
      <c r="CU21" s="71">
        <v>0.86</v>
      </c>
      <c r="CV21" s="71">
        <v>9</v>
      </c>
      <c r="CW21" s="71">
        <v>0.22</v>
      </c>
      <c r="CX21" s="71">
        <v>4.74</v>
      </c>
      <c r="CY21" s="71">
        <v>100</v>
      </c>
      <c r="CZ21" s="71">
        <v>98.33</v>
      </c>
      <c r="DA21" s="71">
        <v>3.15</v>
      </c>
      <c r="DB21" s="71">
        <v>100</v>
      </c>
      <c r="DC21" s="71">
        <v>2.2999999999999998</v>
      </c>
      <c r="DD21" s="71">
        <v>4.973916015625</v>
      </c>
      <c r="DE21" s="71">
        <v>97.95</v>
      </c>
      <c r="DF21" s="71">
        <v>2.87</v>
      </c>
      <c r="DG21" s="71">
        <v>100</v>
      </c>
      <c r="DH21" s="71">
        <v>100</v>
      </c>
      <c r="DI21" s="71">
        <v>71.45</v>
      </c>
      <c r="DJ21" s="75"/>
      <c r="DK21" s="71">
        <v>2.2612011718749998</v>
      </c>
      <c r="DL21" s="71">
        <v>22.545554117295602</v>
      </c>
      <c r="DM21" s="71">
        <v>100</v>
      </c>
      <c r="DN21" s="71">
        <v>100</v>
      </c>
      <c r="DO21" s="71">
        <v>5.48</v>
      </c>
      <c r="DP21" s="71">
        <v>3.45</v>
      </c>
      <c r="DQ21" s="71">
        <v>0</v>
      </c>
      <c r="DR21" s="71">
        <v>0</v>
      </c>
      <c r="DS21" s="71">
        <v>33.345253906250001</v>
      </c>
      <c r="DT21" s="75"/>
      <c r="DU21" s="71">
        <v>81.59</v>
      </c>
      <c r="DV21" s="71">
        <v>98.92</v>
      </c>
      <c r="DW21" s="71">
        <v>0</v>
      </c>
      <c r="DX21" s="71">
        <v>1.9</v>
      </c>
      <c r="DY21" s="71">
        <v>2.71</v>
      </c>
      <c r="DZ21" s="71">
        <v>2.2599999999999998</v>
      </c>
      <c r="EA21" s="71">
        <v>98.28</v>
      </c>
      <c r="EB21" s="71">
        <v>92.19</v>
      </c>
      <c r="EC21" s="71">
        <v>2.0299999999999998</v>
      </c>
      <c r="ED21" s="71">
        <v>5.0599999999999996</v>
      </c>
      <c r="EE21" s="71">
        <v>99.9</v>
      </c>
      <c r="EF21" s="71">
        <v>3.01</v>
      </c>
      <c r="EG21" s="71">
        <v>100</v>
      </c>
      <c r="EH21" s="71">
        <v>1.82</v>
      </c>
      <c r="EI21" s="71">
        <v>5.76</v>
      </c>
      <c r="EJ21" s="71">
        <v>100</v>
      </c>
      <c r="EK21" s="71">
        <v>97.2</v>
      </c>
      <c r="EL21" s="71">
        <v>100</v>
      </c>
      <c r="EM21" s="71">
        <v>99.15</v>
      </c>
      <c r="EN21" s="71">
        <v>3.8045605468749999</v>
      </c>
      <c r="EO21" s="71">
        <v>100</v>
      </c>
      <c r="EP21" s="71">
        <v>2.37</v>
      </c>
      <c r="EQ21" s="71">
        <v>100</v>
      </c>
      <c r="ER21" s="71">
        <v>1.74</v>
      </c>
      <c r="ES21" s="71">
        <v>2.73</v>
      </c>
      <c r="ET21" s="71">
        <v>4.72</v>
      </c>
      <c r="EU21" s="71">
        <v>1.96</v>
      </c>
      <c r="EV21" s="71">
        <v>2.64</v>
      </c>
      <c r="EW21" s="71">
        <v>100</v>
      </c>
      <c r="EX21" s="71">
        <v>100</v>
      </c>
      <c r="EY21" s="71">
        <v>2.76</v>
      </c>
      <c r="EZ21" s="71">
        <v>100</v>
      </c>
      <c r="FA21" s="71">
        <v>2.41</v>
      </c>
      <c r="FB21" s="71">
        <v>100</v>
      </c>
      <c r="FC21" s="71">
        <v>7.6</v>
      </c>
      <c r="FD21" s="71">
        <v>2.15</v>
      </c>
      <c r="FE21" s="71">
        <v>94.47</v>
      </c>
      <c r="FF21" s="71">
        <v>100</v>
      </c>
      <c r="FG21" s="71">
        <v>100</v>
      </c>
      <c r="FH21" s="71">
        <v>2.12</v>
      </c>
      <c r="FI21" s="71">
        <v>2.09</v>
      </c>
      <c r="FJ21" s="71">
        <v>99.78</v>
      </c>
      <c r="FK21" s="71">
        <v>90</v>
      </c>
      <c r="FL21" s="71">
        <v>3.5937109375</v>
      </c>
      <c r="FM21" s="75"/>
      <c r="FN21" s="71">
        <v>5.444296875</v>
      </c>
      <c r="FO21" s="71">
        <v>2.1827929687499998</v>
      </c>
      <c r="FP21" s="71">
        <v>99.16</v>
      </c>
      <c r="FQ21" s="75"/>
      <c r="FR21" s="71">
        <v>38.427011718750002</v>
      </c>
      <c r="FS21" s="71">
        <v>0.21</v>
      </c>
      <c r="FT21" s="71">
        <v>92.81</v>
      </c>
      <c r="FU21" s="71">
        <v>74.98</v>
      </c>
      <c r="FV21" s="71">
        <v>2.2400000000000002</v>
      </c>
      <c r="FW21" s="71">
        <v>96.37</v>
      </c>
      <c r="FX21" s="71">
        <v>93.16</v>
      </c>
      <c r="FY21" s="71">
        <v>95.36</v>
      </c>
      <c r="FZ21" s="71">
        <v>1.52</v>
      </c>
      <c r="GA21" s="71">
        <v>98.73</v>
      </c>
      <c r="GB21" s="71">
        <v>95.01</v>
      </c>
      <c r="GC21" s="71">
        <v>25.28</v>
      </c>
      <c r="GD21" s="71">
        <v>98.06</v>
      </c>
      <c r="GE21" s="71">
        <v>0.05</v>
      </c>
      <c r="GF21" s="71">
        <v>95.18</v>
      </c>
      <c r="GG21" s="71">
        <v>0.72</v>
      </c>
      <c r="GH21" s="71">
        <v>93.11</v>
      </c>
      <c r="GI21" s="71">
        <v>97.25</v>
      </c>
      <c r="GJ21" s="71">
        <v>95.01</v>
      </c>
      <c r="GK21" s="71">
        <v>0.82028623571222703</v>
      </c>
      <c r="GL21" s="71">
        <v>94.05</v>
      </c>
      <c r="GM21" s="71">
        <v>1.81</v>
      </c>
      <c r="GN21" s="71">
        <v>7.1</v>
      </c>
      <c r="GO21" s="71">
        <v>1.64</v>
      </c>
      <c r="GP21" s="71">
        <v>93.57</v>
      </c>
      <c r="GQ21" s="71">
        <v>91.16</v>
      </c>
      <c r="GR21" s="71">
        <v>61.66</v>
      </c>
      <c r="GS21" s="71">
        <v>98.49</v>
      </c>
      <c r="GT21" s="71">
        <v>96.8</v>
      </c>
      <c r="GU21" s="71">
        <v>97.4</v>
      </c>
      <c r="GV21" s="71">
        <v>1.87</v>
      </c>
      <c r="GW21" s="71">
        <v>98.54</v>
      </c>
      <c r="GX21" s="71">
        <v>97.96</v>
      </c>
      <c r="GY21" s="71">
        <v>93.37</v>
      </c>
      <c r="GZ21" s="71">
        <v>95.66</v>
      </c>
      <c r="HA21" s="71">
        <v>0.54</v>
      </c>
      <c r="HB21" s="71">
        <v>13.37</v>
      </c>
      <c r="HC21" s="71">
        <v>0.92</v>
      </c>
      <c r="HD21" s="71">
        <v>91.29</v>
      </c>
      <c r="HE21" s="71">
        <v>8.8000000000000007</v>
      </c>
      <c r="HF21" s="71">
        <v>10.11</v>
      </c>
      <c r="HG21" s="71">
        <v>96.07</v>
      </c>
      <c r="HH21" s="71">
        <v>98.26</v>
      </c>
      <c r="HI21" s="71">
        <v>98.52</v>
      </c>
      <c r="HJ21" s="71">
        <v>100</v>
      </c>
      <c r="HK21" s="71">
        <v>6.15</v>
      </c>
      <c r="HL21" s="75"/>
      <c r="HM21" s="71">
        <v>98.52</v>
      </c>
      <c r="HN21" s="71">
        <v>0</v>
      </c>
      <c r="HO21" s="71">
        <v>100</v>
      </c>
      <c r="HP21" s="71">
        <v>0</v>
      </c>
      <c r="HQ21" s="71">
        <v>0.74</v>
      </c>
      <c r="HR21" s="71">
        <v>0</v>
      </c>
      <c r="HS21" s="71">
        <v>98.29</v>
      </c>
      <c r="HT21" s="71">
        <v>2.2227050781250002</v>
      </c>
      <c r="HU21" s="71">
        <v>0</v>
      </c>
      <c r="HV21" s="71">
        <v>30.01</v>
      </c>
      <c r="HW21" s="71">
        <v>98.61</v>
      </c>
      <c r="HX21" s="71">
        <v>100</v>
      </c>
      <c r="HY21" s="71">
        <v>0</v>
      </c>
      <c r="HZ21" s="71">
        <v>20.48</v>
      </c>
      <c r="IA21" s="71">
        <v>91.77</v>
      </c>
      <c r="IB21" s="71">
        <v>96.15</v>
      </c>
      <c r="IC21" s="71">
        <v>0</v>
      </c>
      <c r="ID21" s="71">
        <v>6.0877539062499997</v>
      </c>
      <c r="IE21" s="75"/>
      <c r="IF21" s="71">
        <v>100</v>
      </c>
      <c r="IG21" s="71">
        <v>25.9</v>
      </c>
      <c r="IH21" s="71">
        <v>33.96</v>
      </c>
      <c r="II21" s="71">
        <v>94.81</v>
      </c>
      <c r="IJ21" s="71">
        <v>87.235664999999997</v>
      </c>
      <c r="IK21" s="71">
        <v>4.59</v>
      </c>
      <c r="IL21" s="71">
        <v>0</v>
      </c>
      <c r="IM21" s="71">
        <v>92.787820999999994</v>
      </c>
      <c r="IN21" s="71">
        <v>21.23</v>
      </c>
      <c r="IO21" s="71">
        <v>8.36</v>
      </c>
      <c r="IP21" s="71">
        <v>0</v>
      </c>
      <c r="IQ21" s="71">
        <v>97.77</v>
      </c>
      <c r="IR21" s="71">
        <v>4.93</v>
      </c>
      <c r="IS21" s="71">
        <v>3.7137890625000001</v>
      </c>
      <c r="IT21" s="71">
        <v>0</v>
      </c>
      <c r="IU21" s="71">
        <v>20.980712890625</v>
      </c>
      <c r="IV21" s="71">
        <v>0</v>
      </c>
      <c r="IW21" s="71">
        <v>86.71</v>
      </c>
      <c r="IX21" s="71">
        <v>99.68</v>
      </c>
      <c r="IY21" s="71">
        <v>96.67</v>
      </c>
      <c r="IZ21" s="71">
        <v>98.2</v>
      </c>
      <c r="JA21" s="71">
        <v>100</v>
      </c>
      <c r="JB21" s="71">
        <v>93.81</v>
      </c>
      <c r="JC21" s="71">
        <v>2</v>
      </c>
      <c r="JD21" s="71">
        <v>99.13</v>
      </c>
      <c r="JE21" s="71">
        <v>100</v>
      </c>
      <c r="JF21" s="71">
        <v>1.53</v>
      </c>
      <c r="JG21" s="71">
        <v>2.1800000000000002</v>
      </c>
      <c r="JH21" s="71">
        <v>44.81</v>
      </c>
      <c r="JI21" s="71">
        <v>5.27</v>
      </c>
      <c r="JJ21" s="71">
        <v>100</v>
      </c>
      <c r="JK21" s="71">
        <v>99.76</v>
      </c>
      <c r="JL21" s="71">
        <v>5.2</v>
      </c>
      <c r="JM21" s="71">
        <v>100</v>
      </c>
      <c r="JN21" s="71">
        <v>99.73</v>
      </c>
      <c r="JO21" s="71">
        <v>0</v>
      </c>
      <c r="JP21" s="71">
        <v>100</v>
      </c>
      <c r="JQ21" s="71">
        <v>3.42</v>
      </c>
      <c r="JR21" s="71">
        <v>88.52</v>
      </c>
      <c r="JS21" s="71">
        <v>100</v>
      </c>
      <c r="JT21" s="71">
        <v>5.36</v>
      </c>
      <c r="JU21" s="71">
        <v>0</v>
      </c>
      <c r="JV21" s="71">
        <v>2.72</v>
      </c>
      <c r="JW21" s="71">
        <v>2.66</v>
      </c>
      <c r="JX21" s="71">
        <v>95.45</v>
      </c>
      <c r="JY21" s="71">
        <v>75.67</v>
      </c>
      <c r="JZ21" s="71">
        <v>0</v>
      </c>
      <c r="KA21" s="71">
        <v>100</v>
      </c>
      <c r="KB21" s="71">
        <v>2.93</v>
      </c>
      <c r="KC21" s="71">
        <v>5.0999999999999996</v>
      </c>
      <c r="KD21" s="71">
        <v>0</v>
      </c>
      <c r="KE21" s="71">
        <v>99.73</v>
      </c>
      <c r="KF21" s="71">
        <v>2.16</v>
      </c>
      <c r="KG21" s="71">
        <v>25.28</v>
      </c>
      <c r="KH21" s="71">
        <v>0.78</v>
      </c>
      <c r="KI21" s="71">
        <v>2.74</v>
      </c>
      <c r="KJ21" s="71">
        <v>4.9400000000000004</v>
      </c>
      <c r="KK21" s="71">
        <v>100</v>
      </c>
      <c r="KL21" s="71">
        <v>99.75</v>
      </c>
      <c r="KM21" s="71">
        <v>0.68</v>
      </c>
      <c r="KN21" s="71">
        <v>99.58</v>
      </c>
      <c r="KO21" s="71">
        <v>33.909999999999997</v>
      </c>
      <c r="KP21" s="71">
        <v>2.0299999999999998</v>
      </c>
      <c r="KQ21" s="71">
        <v>2.11</v>
      </c>
      <c r="KR21" s="71">
        <v>96.57</v>
      </c>
      <c r="KS21" s="71">
        <v>2.42</v>
      </c>
      <c r="KT21" s="71">
        <v>100</v>
      </c>
      <c r="KU21" s="71">
        <v>83.36</v>
      </c>
      <c r="KV21" s="71">
        <v>99.11</v>
      </c>
      <c r="KW21" s="71">
        <v>2.74</v>
      </c>
      <c r="KX21" s="71">
        <v>104.2477373432</v>
      </c>
      <c r="KY21" s="71">
        <v>0.71</v>
      </c>
      <c r="KZ21" s="71">
        <v>0</v>
      </c>
      <c r="LA21" s="71">
        <v>5.01</v>
      </c>
      <c r="LB21" s="71">
        <v>2.75</v>
      </c>
      <c r="LC21" s="71">
        <v>87.62</v>
      </c>
      <c r="LD21" s="71">
        <v>99.54</v>
      </c>
      <c r="LE21" s="71">
        <v>6.18</v>
      </c>
      <c r="LF21" s="71">
        <v>100</v>
      </c>
      <c r="LG21" s="71">
        <v>100</v>
      </c>
      <c r="LH21" s="71">
        <v>0.19900000000000001</v>
      </c>
      <c r="LI21" s="71">
        <v>4.33</v>
      </c>
      <c r="LJ21" s="71">
        <v>100</v>
      </c>
      <c r="LK21" s="71">
        <v>2.2400000000000002</v>
      </c>
      <c r="LL21" s="71">
        <v>2.48</v>
      </c>
      <c r="LM21" s="71">
        <v>99.26</v>
      </c>
      <c r="LN21" s="71">
        <v>2.7</v>
      </c>
      <c r="LO21" s="71">
        <v>100</v>
      </c>
      <c r="LP21" s="71">
        <v>2.5299999999999998</v>
      </c>
      <c r="LQ21" s="71">
        <v>3.3</v>
      </c>
      <c r="LR21" s="71">
        <v>4.72</v>
      </c>
      <c r="LS21" s="71">
        <v>97.98</v>
      </c>
      <c r="LT21" s="71">
        <v>2.4700000000000002</v>
      </c>
      <c r="LU21" s="71">
        <v>100</v>
      </c>
      <c r="LV21" s="71">
        <v>100</v>
      </c>
      <c r="LW21" s="71">
        <v>99.23</v>
      </c>
      <c r="LX21" s="71">
        <v>4.79</v>
      </c>
      <c r="LY21" s="71">
        <v>5.73</v>
      </c>
      <c r="LZ21" s="71">
        <v>87.39</v>
      </c>
      <c r="MA21" s="71">
        <v>21.23</v>
      </c>
      <c r="MB21" s="71">
        <v>2.41</v>
      </c>
      <c r="MC21" s="71">
        <v>5.72</v>
      </c>
      <c r="MD21" s="71">
        <v>2.54</v>
      </c>
      <c r="ME21" s="71">
        <v>1.92</v>
      </c>
      <c r="MF21" s="71">
        <v>87.07</v>
      </c>
      <c r="MG21" s="71">
        <v>0</v>
      </c>
      <c r="MH21" s="71">
        <v>98.82</v>
      </c>
      <c r="MI21" s="71">
        <v>20.48</v>
      </c>
      <c r="MJ21" s="71">
        <v>84.17</v>
      </c>
      <c r="MK21" s="71">
        <v>0.155</v>
      </c>
      <c r="ML21" s="71">
        <v>2.2200000000000002</v>
      </c>
      <c r="MM21" s="71">
        <v>91.73</v>
      </c>
      <c r="MN21" s="71">
        <v>99</v>
      </c>
      <c r="MO21" s="71">
        <v>99.981238569266907</v>
      </c>
      <c r="MP21" s="71">
        <v>99.782204861111197</v>
      </c>
      <c r="MQ21" s="71">
        <v>0.91874363419033001</v>
      </c>
      <c r="MR21" s="71">
        <v>1.3867287880541399</v>
      </c>
      <c r="MS21" s="71">
        <v>0.5</v>
      </c>
      <c r="MT21" s="71">
        <v>0.32247945364046898</v>
      </c>
      <c r="MU21" s="71">
        <v>29</v>
      </c>
      <c r="MV21" s="71">
        <v>2.0579999999999998</v>
      </c>
      <c r="MW21" s="71">
        <v>0</v>
      </c>
      <c r="MX21" s="71">
        <v>99.6</v>
      </c>
      <c r="MY21" s="71">
        <v>3.1951999999999998</v>
      </c>
      <c r="MZ21" s="71">
        <v>99.323099999999997</v>
      </c>
      <c r="NA21" s="71">
        <v>21</v>
      </c>
      <c r="NB21" s="71">
        <v>99.7</v>
      </c>
      <c r="NC21" s="71">
        <v>0</v>
      </c>
      <c r="ND21" s="71">
        <v>98.46</v>
      </c>
      <c r="NE21" s="71">
        <v>98</v>
      </c>
      <c r="NF21" s="71">
        <v>99.9</v>
      </c>
      <c r="NG21" s="71">
        <v>99.602199999999996</v>
      </c>
      <c r="NH21" s="71">
        <v>99.97</v>
      </c>
      <c r="NI21" s="71">
        <v>15</v>
      </c>
      <c r="NJ21" s="71">
        <v>40.3506175277819</v>
      </c>
      <c r="NK21" s="71">
        <v>35</v>
      </c>
      <c r="NL21" s="71">
        <v>98</v>
      </c>
      <c r="NM21" s="71">
        <v>0.03</v>
      </c>
      <c r="NN21" s="71">
        <v>77.794234790401305</v>
      </c>
      <c r="NO21" s="71">
        <v>0</v>
      </c>
      <c r="NP21" s="71">
        <v>96.876900000000006</v>
      </c>
      <c r="NQ21" s="71">
        <v>0.04</v>
      </c>
      <c r="NR21" s="71">
        <v>99.650099999999995</v>
      </c>
      <c r="NS21" s="71">
        <v>0.61223665145355999</v>
      </c>
      <c r="NT21" s="71">
        <v>0.09</v>
      </c>
      <c r="NU21" s="71">
        <v>24.990056715272399</v>
      </c>
      <c r="NV21" s="71">
        <v>4.8213378906250002</v>
      </c>
      <c r="NW21" s="75"/>
      <c r="NX21" s="71">
        <v>83.42</v>
      </c>
      <c r="NY21" s="71">
        <v>99.89</v>
      </c>
      <c r="NZ21" s="71">
        <v>0</v>
      </c>
      <c r="OA21" s="71">
        <v>4.33</v>
      </c>
      <c r="OB21" s="71">
        <v>2.5499999999999998</v>
      </c>
      <c r="OC21" s="71">
        <v>0</v>
      </c>
      <c r="OD21" s="75"/>
      <c r="OE21" s="71">
        <v>99.12</v>
      </c>
      <c r="OF21" s="71">
        <v>7.04</v>
      </c>
      <c r="OG21" s="71">
        <v>38.531318359375</v>
      </c>
      <c r="OH21" s="71">
        <v>85.57</v>
      </c>
      <c r="OI21" s="71">
        <v>0</v>
      </c>
      <c r="OJ21" s="71">
        <v>1620</v>
      </c>
      <c r="OK21" s="71">
        <v>1450</v>
      </c>
      <c r="OL21" s="71">
        <v>99.9</v>
      </c>
      <c r="OM21" s="71">
        <v>38.111888111888099</v>
      </c>
      <c r="ON21" s="71">
        <v>91.766775333492603</v>
      </c>
      <c r="OO21" s="71">
        <v>99.891095352069499</v>
      </c>
      <c r="OP21" s="71">
        <v>87.810758213057198</v>
      </c>
      <c r="OQ21" s="71">
        <v>69.349521041766394</v>
      </c>
      <c r="OR21" s="71">
        <v>76.093521837249398</v>
      </c>
      <c r="OS21" s="71">
        <v>-1.6505550692016</v>
      </c>
      <c r="OT21" s="71">
        <v>74.980043507017299</v>
      </c>
      <c r="OU21" s="71">
        <v>-2.58789604553355</v>
      </c>
      <c r="OV21" s="71">
        <v>1.3637475859764501</v>
      </c>
      <c r="OW21" s="71">
        <v>69.349521041766394</v>
      </c>
      <c r="OX21" s="71">
        <v>3.2610350393275498</v>
      </c>
      <c r="OY21" s="71">
        <v>1.67559862079607</v>
      </c>
      <c r="OZ21" s="71">
        <v>88.278474613926704</v>
      </c>
      <c r="PA21" s="71">
        <v>-3.5252370218655198</v>
      </c>
      <c r="PB21" s="71">
        <v>-0.56164727743808396</v>
      </c>
      <c r="PC21" s="71">
        <v>81.629259060471995</v>
      </c>
      <c r="PD21" s="71">
        <v>9.0162202264579605E-2</v>
      </c>
      <c r="PE21" s="71">
        <v>100</v>
      </c>
      <c r="PF21" s="71">
        <v>0</v>
      </c>
      <c r="PG21" s="71">
        <v>98.727389719024799</v>
      </c>
      <c r="PH21" s="71">
        <v>99.535282762565203</v>
      </c>
      <c r="PI21" s="71">
        <v>0</v>
      </c>
      <c r="PJ21" s="71">
        <v>100</v>
      </c>
      <c r="PK21" s="71">
        <v>100</v>
      </c>
      <c r="PL21" s="71">
        <v>1.3744194493717501</v>
      </c>
      <c r="PM21" s="72">
        <v>-13.85949579831933</v>
      </c>
      <c r="PN21" s="72">
        <v>0.31462184873949584</v>
      </c>
      <c r="PO21" s="73"/>
      <c r="PP21" s="73"/>
      <c r="PQ21" s="74">
        <v>69.349521041766394</v>
      </c>
      <c r="PR21" s="74">
        <v>87.81075821305717</v>
      </c>
      <c r="PS21" s="74">
        <v>76.093521837249426</v>
      </c>
      <c r="PT21" s="74">
        <v>-0.56164727743808385</v>
      </c>
      <c r="PU21" s="74">
        <v>-1.0106710765678031</v>
      </c>
      <c r="PV21" s="74">
        <v>-2.3824709615478525</v>
      </c>
      <c r="PW21" s="74">
        <v>1.363747585976455</v>
      </c>
      <c r="PX21" s="74">
        <v>1.1801592057593666</v>
      </c>
      <c r="PY21" s="74">
        <v>3.1174135343201499</v>
      </c>
    </row>
    <row r="22" spans="1:441" ht="17.25">
      <c r="A22" s="70" t="s">
        <v>30</v>
      </c>
      <c r="B22" s="24">
        <v>100</v>
      </c>
      <c r="C22" s="71">
        <v>0.6</v>
      </c>
      <c r="D22" s="71">
        <v>0.26583475137077001</v>
      </c>
      <c r="E22" s="71">
        <v>35.676687464549097</v>
      </c>
      <c r="F22" s="71">
        <v>100</v>
      </c>
      <c r="G22" s="71">
        <v>99.99</v>
      </c>
      <c r="H22" s="71">
        <v>99.918102763539395</v>
      </c>
      <c r="I22" s="71">
        <v>4.2104785156249998</v>
      </c>
      <c r="J22" s="71">
        <v>99.09</v>
      </c>
      <c r="K22" s="75"/>
      <c r="L22" s="71">
        <v>1.73</v>
      </c>
      <c r="M22" s="71">
        <v>6.1</v>
      </c>
      <c r="N22" s="71">
        <v>98.15</v>
      </c>
      <c r="O22" s="71">
        <v>94.44</v>
      </c>
      <c r="P22" s="71">
        <v>0.38</v>
      </c>
      <c r="Q22" s="71">
        <v>2.1316699218749999</v>
      </c>
      <c r="R22" s="71">
        <v>82.14</v>
      </c>
      <c r="S22" s="71">
        <v>2.04</v>
      </c>
      <c r="T22" s="71">
        <v>2.69</v>
      </c>
      <c r="U22" s="75"/>
      <c r="V22" s="71">
        <v>7.5818945312499997</v>
      </c>
      <c r="W22" s="71">
        <v>1.8078027343750001</v>
      </c>
      <c r="X22" s="71">
        <v>4.3223730468749997</v>
      </c>
      <c r="Y22" s="71">
        <v>82.94</v>
      </c>
      <c r="Z22" s="71">
        <v>3.1</v>
      </c>
      <c r="AA22" s="71">
        <v>100</v>
      </c>
      <c r="AB22" s="71">
        <v>0.62</v>
      </c>
      <c r="AC22" s="71">
        <v>4.4400000000000004</v>
      </c>
      <c r="AD22" s="71">
        <v>1.88</v>
      </c>
      <c r="AE22" s="71">
        <v>97.28</v>
      </c>
      <c r="AF22" s="71">
        <v>8.23</v>
      </c>
      <c r="AG22" s="71">
        <v>85.23</v>
      </c>
      <c r="AH22" s="71">
        <v>100</v>
      </c>
      <c r="AI22" s="71">
        <v>1.69</v>
      </c>
      <c r="AJ22" s="71">
        <v>96.569601706099604</v>
      </c>
      <c r="AK22" s="71">
        <v>79.484328000000005</v>
      </c>
      <c r="AL22" s="71">
        <v>0</v>
      </c>
      <c r="AM22" s="71">
        <v>3.89</v>
      </c>
      <c r="AN22" s="71">
        <v>90.39</v>
      </c>
      <c r="AO22" s="71">
        <v>100</v>
      </c>
      <c r="AP22" s="71">
        <v>94.96</v>
      </c>
      <c r="AQ22" s="71">
        <v>100</v>
      </c>
      <c r="AR22" s="71">
        <v>2.0699999999999998</v>
      </c>
      <c r="AS22" s="75"/>
      <c r="AT22" s="71">
        <v>0.69</v>
      </c>
      <c r="AU22" s="71">
        <v>100</v>
      </c>
      <c r="AV22" s="71">
        <v>100</v>
      </c>
      <c r="AW22" s="71">
        <v>98.05</v>
      </c>
      <c r="AX22" s="71">
        <v>100</v>
      </c>
      <c r="AY22" s="71">
        <v>5.85</v>
      </c>
      <c r="AZ22" s="71">
        <v>0.75</v>
      </c>
      <c r="BA22" s="71">
        <v>95.2</v>
      </c>
      <c r="BB22" s="71">
        <v>97.272211309149498</v>
      </c>
      <c r="BC22" s="71">
        <v>67.759169921874999</v>
      </c>
      <c r="BD22" s="71">
        <v>100</v>
      </c>
      <c r="BE22" s="71">
        <v>5.3320003332500203</v>
      </c>
      <c r="BF22" s="71">
        <v>0.84</v>
      </c>
      <c r="BG22" s="71">
        <v>0.54</v>
      </c>
      <c r="BH22" s="71">
        <v>4.4800000000000004</v>
      </c>
      <c r="BI22" s="71">
        <v>98.21</v>
      </c>
      <c r="BJ22" s="71">
        <v>4.99</v>
      </c>
      <c r="BK22" s="71">
        <v>1.99</v>
      </c>
      <c r="BL22" s="71">
        <v>91.23</v>
      </c>
      <c r="BM22" s="71">
        <v>0.61</v>
      </c>
      <c r="BN22" s="71">
        <v>2.0099999999999998</v>
      </c>
      <c r="BO22" s="71">
        <v>10.998720703125</v>
      </c>
      <c r="BP22" s="75"/>
      <c r="BQ22" s="71">
        <v>92.347740000000002</v>
      </c>
      <c r="BR22" s="71">
        <v>7.2239516572056397</v>
      </c>
      <c r="BS22" s="71">
        <v>92.31</v>
      </c>
      <c r="BT22" s="71">
        <v>2.56</v>
      </c>
      <c r="BU22" s="71">
        <v>0.49</v>
      </c>
      <c r="BV22" s="71">
        <v>134.887360535824</v>
      </c>
      <c r="BW22" s="71">
        <v>87.501428571428605</v>
      </c>
      <c r="BX22" s="71">
        <v>98.02</v>
      </c>
      <c r="BY22" s="71">
        <v>0.831215308209173</v>
      </c>
      <c r="BZ22" s="71">
        <v>100</v>
      </c>
      <c r="CA22" s="71">
        <v>100</v>
      </c>
      <c r="CB22" s="71">
        <v>35.450000000000003</v>
      </c>
      <c r="CC22" s="71">
        <v>0.26</v>
      </c>
      <c r="CD22" s="71">
        <v>96.81</v>
      </c>
      <c r="CE22" s="71">
        <v>100</v>
      </c>
      <c r="CF22" s="71">
        <v>1.8760291237134099E-3</v>
      </c>
      <c r="CG22" s="71">
        <v>0</v>
      </c>
      <c r="CH22" s="71">
        <v>0.48487551500882697</v>
      </c>
      <c r="CI22" s="71">
        <v>0</v>
      </c>
      <c r="CJ22" s="71">
        <v>100</v>
      </c>
      <c r="CK22" s="71">
        <v>0.81215953307393096</v>
      </c>
      <c r="CL22" s="71">
        <v>0.77246273863131498</v>
      </c>
      <c r="CM22" s="71">
        <v>100</v>
      </c>
      <c r="CN22" s="71">
        <v>5.25252918288</v>
      </c>
      <c r="CO22" s="71">
        <v>18.645295311836101</v>
      </c>
      <c r="CP22" s="71">
        <v>0</v>
      </c>
      <c r="CQ22" s="71">
        <v>0</v>
      </c>
      <c r="CR22" s="71">
        <v>0.75018699795115196</v>
      </c>
      <c r="CS22" s="71">
        <v>1.8</v>
      </c>
      <c r="CT22" s="71">
        <v>0</v>
      </c>
      <c r="CU22" s="71">
        <v>0.88</v>
      </c>
      <c r="CV22" s="71">
        <v>21</v>
      </c>
      <c r="CW22" s="71">
        <v>1.49</v>
      </c>
      <c r="CX22" s="71">
        <v>6.77</v>
      </c>
      <c r="CY22" s="71">
        <v>100</v>
      </c>
      <c r="CZ22" s="71">
        <v>98.87</v>
      </c>
      <c r="DA22" s="71">
        <v>1.71</v>
      </c>
      <c r="DB22" s="71">
        <v>99.25</v>
      </c>
      <c r="DC22" s="71">
        <v>0.87</v>
      </c>
      <c r="DD22" s="71">
        <v>8.2707031250000007</v>
      </c>
      <c r="DE22" s="71">
        <v>97.58</v>
      </c>
      <c r="DF22" s="71">
        <v>3.21</v>
      </c>
      <c r="DG22" s="71">
        <v>100</v>
      </c>
      <c r="DH22" s="71">
        <v>99.51</v>
      </c>
      <c r="DI22" s="71">
        <v>85.93</v>
      </c>
      <c r="DJ22" s="75"/>
      <c r="DK22" s="71">
        <v>3.8153710937500001</v>
      </c>
      <c r="DL22" s="71">
        <v>38.923253808565697</v>
      </c>
      <c r="DM22" s="71">
        <v>100</v>
      </c>
      <c r="DN22" s="71">
        <v>77.27</v>
      </c>
      <c r="DO22" s="71">
        <v>4.95</v>
      </c>
      <c r="DP22" s="71">
        <v>1.07</v>
      </c>
      <c r="DQ22" s="71">
        <v>0</v>
      </c>
      <c r="DR22" s="71">
        <v>2.89</v>
      </c>
      <c r="DS22" s="71">
        <v>79.566425781250004</v>
      </c>
      <c r="DT22" s="75"/>
      <c r="DU22" s="71">
        <v>90.21</v>
      </c>
      <c r="DV22" s="71">
        <v>100</v>
      </c>
      <c r="DW22" s="71">
        <v>3.69</v>
      </c>
      <c r="DX22" s="71">
        <v>0.67</v>
      </c>
      <c r="DY22" s="71">
        <v>3.25</v>
      </c>
      <c r="DZ22" s="71">
        <v>2.0099999999999998</v>
      </c>
      <c r="EA22" s="71">
        <v>82.19</v>
      </c>
      <c r="EB22" s="71">
        <v>86.67</v>
      </c>
      <c r="EC22" s="71">
        <v>1.76</v>
      </c>
      <c r="ED22" s="71">
        <v>5.2510000000000003</v>
      </c>
      <c r="EE22" s="71">
        <v>95.36</v>
      </c>
      <c r="EF22" s="71">
        <v>2.63</v>
      </c>
      <c r="EG22" s="71">
        <v>94.86</v>
      </c>
      <c r="EH22" s="71">
        <v>0.4</v>
      </c>
      <c r="EI22" s="71">
        <v>6.41</v>
      </c>
      <c r="EJ22" s="71">
        <v>92.13</v>
      </c>
      <c r="EK22" s="71">
        <v>94.34</v>
      </c>
      <c r="EL22" s="71">
        <v>85.71</v>
      </c>
      <c r="EM22" s="71">
        <v>100</v>
      </c>
      <c r="EN22" s="71">
        <v>2.8777343750000002</v>
      </c>
      <c r="EO22" s="71">
        <v>100</v>
      </c>
      <c r="EP22" s="71">
        <v>7.16</v>
      </c>
      <c r="EQ22" s="71">
        <v>100</v>
      </c>
      <c r="ER22" s="71">
        <v>5.74</v>
      </c>
      <c r="ES22" s="71">
        <v>1.9</v>
      </c>
      <c r="ET22" s="71">
        <v>8.8134277000000001</v>
      </c>
      <c r="EU22" s="71">
        <v>0.87</v>
      </c>
      <c r="EV22" s="71">
        <v>1.45</v>
      </c>
      <c r="EW22" s="71">
        <v>88.68</v>
      </c>
      <c r="EX22" s="71">
        <v>100</v>
      </c>
      <c r="EY22" s="71">
        <v>8.01</v>
      </c>
      <c r="EZ22" s="71">
        <v>100</v>
      </c>
      <c r="FA22" s="71">
        <v>7.29</v>
      </c>
      <c r="FB22" s="71">
        <v>95.83</v>
      </c>
      <c r="FC22" s="71">
        <v>8.4751425000000005</v>
      </c>
      <c r="FD22" s="71">
        <v>1</v>
      </c>
      <c r="FE22" s="71">
        <v>91.605000000000004</v>
      </c>
      <c r="FF22" s="71">
        <v>100</v>
      </c>
      <c r="FG22" s="71">
        <v>88</v>
      </c>
      <c r="FH22" s="71">
        <v>0.44</v>
      </c>
      <c r="FI22" s="71">
        <v>3</v>
      </c>
      <c r="FJ22" s="71">
        <v>99.8</v>
      </c>
      <c r="FK22" s="71">
        <v>90</v>
      </c>
      <c r="FL22" s="71">
        <v>3.1615625000000001</v>
      </c>
      <c r="FM22" s="75"/>
      <c r="FN22" s="71">
        <v>7.999716796875</v>
      </c>
      <c r="FO22" s="71">
        <v>2.3162890625000001</v>
      </c>
      <c r="FP22" s="71">
        <v>100</v>
      </c>
      <c r="FQ22" s="75"/>
      <c r="FR22" s="71">
        <v>56.958203124999997</v>
      </c>
      <c r="FS22" s="71">
        <v>0.18</v>
      </c>
      <c r="FT22" s="71">
        <v>77.83</v>
      </c>
      <c r="FU22" s="71">
        <v>77.959999999999994</v>
      </c>
      <c r="FV22" s="71">
        <v>0.82</v>
      </c>
      <c r="FW22" s="71">
        <v>97.12</v>
      </c>
      <c r="FX22" s="71">
        <v>85.71</v>
      </c>
      <c r="FY22" s="71">
        <v>92.98</v>
      </c>
      <c r="FZ22" s="71">
        <v>1.56</v>
      </c>
      <c r="GA22" s="71">
        <v>98.89</v>
      </c>
      <c r="GB22" s="71">
        <v>96.76</v>
      </c>
      <c r="GC22" s="71">
        <v>27.7</v>
      </c>
      <c r="GD22" s="71">
        <v>98.72</v>
      </c>
      <c r="GE22" s="71">
        <v>7.0000000000000007E-2</v>
      </c>
      <c r="GF22" s="71">
        <v>92.63</v>
      </c>
      <c r="GG22" s="71">
        <v>1.17</v>
      </c>
      <c r="GH22" s="71">
        <v>78.209999999999994</v>
      </c>
      <c r="GI22" s="71">
        <v>97.93</v>
      </c>
      <c r="GJ22" s="71">
        <v>93.34</v>
      </c>
      <c r="GK22" s="71">
        <v>0.546950213994986</v>
      </c>
      <c r="GL22" s="71">
        <v>89.28</v>
      </c>
      <c r="GM22" s="71">
        <v>0.99</v>
      </c>
      <c r="GN22" s="71">
        <v>4.3899999999999997</v>
      </c>
      <c r="GO22" s="71">
        <v>0.22</v>
      </c>
      <c r="GP22" s="71">
        <v>87.51</v>
      </c>
      <c r="GQ22" s="71">
        <v>79.239999999999995</v>
      </c>
      <c r="GR22" s="71">
        <v>80</v>
      </c>
      <c r="GS22" s="71">
        <v>98.71</v>
      </c>
      <c r="GT22" s="71">
        <v>98.73</v>
      </c>
      <c r="GU22" s="71">
        <v>97.97</v>
      </c>
      <c r="GV22" s="71">
        <v>1.8</v>
      </c>
      <c r="GW22" s="71">
        <v>99.34</v>
      </c>
      <c r="GX22" s="71">
        <v>98.28</v>
      </c>
      <c r="GY22" s="71">
        <v>87.05</v>
      </c>
      <c r="GZ22" s="71">
        <v>92.52</v>
      </c>
      <c r="HA22" s="71">
        <v>0.14000000000000001</v>
      </c>
      <c r="HB22" s="71">
        <v>13.63</v>
      </c>
      <c r="HC22" s="71">
        <v>2.09</v>
      </c>
      <c r="HD22" s="71">
        <v>80.489999999999995</v>
      </c>
      <c r="HE22" s="71">
        <v>2.8335253906250002</v>
      </c>
      <c r="HF22" s="71">
        <v>5.3584082031250002</v>
      </c>
      <c r="HG22" s="71">
        <v>68.652501000000001</v>
      </c>
      <c r="HH22" s="71">
        <v>99.570189999999997</v>
      </c>
      <c r="HI22" s="71">
        <v>99.72</v>
      </c>
      <c r="HJ22" s="71">
        <v>100</v>
      </c>
      <c r="HK22" s="71">
        <v>20.968808593750001</v>
      </c>
      <c r="HL22" s="71">
        <v>24.106103515625001</v>
      </c>
      <c r="HM22" s="71">
        <v>84.91</v>
      </c>
      <c r="HN22" s="71">
        <v>1.7072399620613301</v>
      </c>
      <c r="HO22" s="71">
        <v>100</v>
      </c>
      <c r="HP22" s="71">
        <v>0</v>
      </c>
      <c r="HQ22" s="71">
        <v>2.5099999999999998</v>
      </c>
      <c r="HR22" s="71">
        <v>3.7660879329705499</v>
      </c>
      <c r="HS22" s="71">
        <v>84.751424999999998</v>
      </c>
      <c r="HT22" s="71">
        <v>1.4944824218749999</v>
      </c>
      <c r="HU22" s="71">
        <v>2.7319339849383102</v>
      </c>
      <c r="HV22" s="71">
        <v>59.09845703125</v>
      </c>
      <c r="HW22" s="71">
        <v>100</v>
      </c>
      <c r="HX22" s="71">
        <v>100</v>
      </c>
      <c r="HY22" s="71">
        <v>0</v>
      </c>
      <c r="HZ22" s="71">
        <v>24.106103515625001</v>
      </c>
      <c r="IA22" s="71">
        <v>88.621399999999994</v>
      </c>
      <c r="IB22" s="71">
        <v>99.690083999999999</v>
      </c>
      <c r="IC22" s="71">
        <v>6.0485558811218096</v>
      </c>
      <c r="ID22" s="71">
        <v>2.0296093750000002</v>
      </c>
      <c r="IE22" s="71">
        <v>18.384912109375001</v>
      </c>
      <c r="IF22" s="71">
        <v>100</v>
      </c>
      <c r="IG22" s="71">
        <v>59.65349609375</v>
      </c>
      <c r="IH22" s="71">
        <v>69.166972656249996</v>
      </c>
      <c r="II22" s="71">
        <v>85.34</v>
      </c>
      <c r="IJ22" s="71">
        <v>85.529925000000006</v>
      </c>
      <c r="IK22" s="71">
        <v>5.6830566406249998</v>
      </c>
      <c r="IL22" s="71">
        <v>0</v>
      </c>
      <c r="IM22" s="71">
        <v>89.44</v>
      </c>
      <c r="IN22" s="71">
        <v>18.384912109375001</v>
      </c>
      <c r="IO22" s="71">
        <v>5.6720898437500002</v>
      </c>
      <c r="IP22" s="71">
        <v>3.0796234242859399</v>
      </c>
      <c r="IQ22" s="71">
        <v>64.50752</v>
      </c>
      <c r="IR22" s="71">
        <v>8.6198828125000002</v>
      </c>
      <c r="IS22" s="71">
        <v>7.1460156250000004</v>
      </c>
      <c r="IT22" s="71">
        <v>0</v>
      </c>
      <c r="IU22" s="71">
        <v>55.947177734375003</v>
      </c>
      <c r="IV22" s="71">
        <v>4.1895382628349997</v>
      </c>
      <c r="IW22" s="71">
        <v>80.720815999999999</v>
      </c>
      <c r="IX22" s="71">
        <v>100</v>
      </c>
      <c r="IY22" s="71">
        <v>99.05</v>
      </c>
      <c r="IZ22" s="71">
        <v>100</v>
      </c>
      <c r="JA22" s="71">
        <v>100</v>
      </c>
      <c r="JB22" s="71">
        <v>88.134276999999997</v>
      </c>
      <c r="JC22" s="71">
        <v>1.9900000000000001E-2</v>
      </c>
      <c r="JD22" s="71">
        <v>94.04</v>
      </c>
      <c r="JE22" s="71">
        <v>97.45</v>
      </c>
      <c r="JF22" s="71">
        <v>0.44</v>
      </c>
      <c r="JG22" s="71">
        <v>0.96</v>
      </c>
      <c r="JH22" s="71">
        <v>48.6</v>
      </c>
      <c r="JI22" s="71">
        <v>1.04</v>
      </c>
      <c r="JJ22" s="71">
        <v>100</v>
      </c>
      <c r="JK22" s="71">
        <v>100</v>
      </c>
      <c r="JL22" s="71">
        <v>4.83</v>
      </c>
      <c r="JM22" s="71">
        <v>94.5</v>
      </c>
      <c r="JN22" s="71">
        <v>100</v>
      </c>
      <c r="JO22" s="71">
        <v>0</v>
      </c>
      <c r="JP22" s="71">
        <v>98.16</v>
      </c>
      <c r="JQ22" s="71">
        <v>4.22</v>
      </c>
      <c r="JR22" s="71">
        <v>90.754019999999997</v>
      </c>
      <c r="JS22" s="71">
        <v>96.65</v>
      </c>
      <c r="JT22" s="71">
        <v>6.11</v>
      </c>
      <c r="JU22" s="71">
        <v>1.1931210400724099</v>
      </c>
      <c r="JV22" s="71">
        <v>3.62</v>
      </c>
      <c r="JW22" s="71">
        <v>1.61</v>
      </c>
      <c r="JX22" s="71">
        <v>85.58</v>
      </c>
      <c r="JY22" s="71">
        <v>85.706010000000006</v>
      </c>
      <c r="JZ22" s="71">
        <v>1.5691751560959599</v>
      </c>
      <c r="KA22" s="71">
        <v>100</v>
      </c>
      <c r="KB22" s="71">
        <v>1.7595000000000001</v>
      </c>
      <c r="KC22" s="71">
        <v>5.87360655737705</v>
      </c>
      <c r="KD22" s="71">
        <v>0</v>
      </c>
      <c r="KE22" s="71">
        <v>100</v>
      </c>
      <c r="KF22" s="71">
        <v>0.97</v>
      </c>
      <c r="KG22" s="71">
        <v>27.7</v>
      </c>
      <c r="KH22" s="71">
        <v>2.17</v>
      </c>
      <c r="KI22" s="71">
        <v>4.6724590163934403</v>
      </c>
      <c r="KJ22" s="71">
        <v>11.012993564293</v>
      </c>
      <c r="KK22" s="71">
        <v>100</v>
      </c>
      <c r="KL22" s="71">
        <v>100</v>
      </c>
      <c r="KM22" s="71">
        <v>0.45</v>
      </c>
      <c r="KN22" s="71">
        <v>93.411311475409804</v>
      </c>
      <c r="KO22" s="71">
        <v>67.221126568903699</v>
      </c>
      <c r="KP22" s="71">
        <v>0.43740983606557299</v>
      </c>
      <c r="KQ22" s="71">
        <v>1.68344262295082E-2</v>
      </c>
      <c r="KR22" s="71">
        <v>97.56</v>
      </c>
      <c r="KS22" s="71">
        <v>0.94</v>
      </c>
      <c r="KT22" s="71">
        <v>92.416229508196693</v>
      </c>
      <c r="KU22" s="71">
        <v>86.904918032786895</v>
      </c>
      <c r="KV22" s="71">
        <v>99.974755664875005</v>
      </c>
      <c r="KW22" s="71">
        <v>1.84983606557377</v>
      </c>
      <c r="KX22" s="71">
        <v>91.415174747486006</v>
      </c>
      <c r="KY22" s="71">
        <v>0.39</v>
      </c>
      <c r="KZ22" s="71">
        <v>2.65867247321582</v>
      </c>
      <c r="LA22" s="71">
        <v>4.9272325504610697</v>
      </c>
      <c r="LB22" s="71">
        <v>3.6452459016393499</v>
      </c>
      <c r="LC22" s="71">
        <v>78.805817076907502</v>
      </c>
      <c r="LD22" s="71">
        <v>97.27</v>
      </c>
      <c r="LE22" s="71">
        <v>5.46</v>
      </c>
      <c r="LF22" s="71">
        <v>98.84</v>
      </c>
      <c r="LG22" s="71">
        <v>93.290333333333294</v>
      </c>
      <c r="LH22" s="71">
        <v>4.0000000000000001E-3</v>
      </c>
      <c r="LI22" s="71">
        <v>2.6896343668032801</v>
      </c>
      <c r="LJ22" s="71">
        <v>100</v>
      </c>
      <c r="LK22" s="71">
        <v>0.57999999999999996</v>
      </c>
      <c r="LL22" s="71">
        <v>0.69</v>
      </c>
      <c r="LM22" s="71">
        <v>97.29</v>
      </c>
      <c r="LN22" s="71">
        <v>2.27</v>
      </c>
      <c r="LO22" s="71">
        <v>99.81</v>
      </c>
      <c r="LP22" s="71">
        <v>0.4</v>
      </c>
      <c r="LQ22" s="71">
        <v>1.62</v>
      </c>
      <c r="LR22" s="71">
        <v>4.88</v>
      </c>
      <c r="LS22" s="71">
        <v>98.97</v>
      </c>
      <c r="LT22" s="71">
        <v>1.99</v>
      </c>
      <c r="LU22" s="71">
        <v>99.81</v>
      </c>
      <c r="LV22" s="71">
        <v>98.84</v>
      </c>
      <c r="LW22" s="71">
        <v>100</v>
      </c>
      <c r="LX22" s="71">
        <v>5.07</v>
      </c>
      <c r="LY22" s="71">
        <v>5.49</v>
      </c>
      <c r="LZ22" s="71">
        <v>81.22</v>
      </c>
      <c r="MA22" s="71">
        <v>18.384912109375001</v>
      </c>
      <c r="MB22" s="71">
        <v>1.2146666666666699</v>
      </c>
      <c r="MC22" s="71">
        <v>5.9791803278688498</v>
      </c>
      <c r="MD22" s="71">
        <v>2.2599999999999998</v>
      </c>
      <c r="ME22" s="71">
        <v>1.81</v>
      </c>
      <c r="MF22" s="71">
        <v>80.05</v>
      </c>
      <c r="MG22" s="71">
        <v>3.1147140694437701</v>
      </c>
      <c r="MH22" s="71">
        <v>95.234059508196694</v>
      </c>
      <c r="MI22" s="71">
        <v>24.106103515625001</v>
      </c>
      <c r="MJ22" s="71">
        <v>85.596611967213093</v>
      </c>
      <c r="MK22" s="71">
        <v>5.1999999999999998E-2</v>
      </c>
      <c r="ML22" s="71">
        <v>1.91</v>
      </c>
      <c r="MM22" s="71">
        <v>90.328688524590206</v>
      </c>
      <c r="MN22" s="71">
        <v>99</v>
      </c>
      <c r="MO22" s="75"/>
      <c r="MP22" s="71">
        <v>99.807045138885599</v>
      </c>
      <c r="MQ22" s="71">
        <v>0.90682870370108704</v>
      </c>
      <c r="MR22" s="71">
        <v>1.80570667901372</v>
      </c>
      <c r="MS22" s="71">
        <v>0.5</v>
      </c>
      <c r="MT22" s="75"/>
      <c r="MU22" s="71">
        <v>54</v>
      </c>
      <c r="MV22" s="71">
        <v>1.98</v>
      </c>
      <c r="MW22" s="71">
        <v>0</v>
      </c>
      <c r="MX22" s="71">
        <v>99.7</v>
      </c>
      <c r="MY22" s="71">
        <v>4.6014999999999997</v>
      </c>
      <c r="MZ22" s="71">
        <v>98.872299999999996</v>
      </c>
      <c r="NA22" s="71">
        <v>42</v>
      </c>
      <c r="NB22" s="71">
        <v>99.65</v>
      </c>
      <c r="NC22" s="71">
        <v>0</v>
      </c>
      <c r="ND22" s="71">
        <v>98.43</v>
      </c>
      <c r="NE22" s="71">
        <v>98</v>
      </c>
      <c r="NF22" s="71">
        <v>99.91</v>
      </c>
      <c r="NG22" s="71">
        <v>99.420500000000004</v>
      </c>
      <c r="NH22" s="71">
        <v>99.94</v>
      </c>
      <c r="NI22" s="71">
        <v>39</v>
      </c>
      <c r="NJ22" s="71">
        <v>58.019174877636097</v>
      </c>
      <c r="NK22" s="71">
        <v>52</v>
      </c>
      <c r="NL22" s="71">
        <v>98</v>
      </c>
      <c r="NM22" s="71">
        <v>0.02</v>
      </c>
      <c r="NN22" s="71">
        <v>89.8534780109227</v>
      </c>
      <c r="NO22" s="71">
        <v>0</v>
      </c>
      <c r="NP22" s="71">
        <v>99.5655</v>
      </c>
      <c r="NQ22" s="71">
        <v>0.02</v>
      </c>
      <c r="NR22" s="71">
        <v>99.441500000000005</v>
      </c>
      <c r="NS22" s="71">
        <v>0.35764523940163201</v>
      </c>
      <c r="NT22" s="71">
        <v>0.08</v>
      </c>
      <c r="NU22" s="71">
        <v>31.743665711180501</v>
      </c>
      <c r="NV22" s="71">
        <v>8.8292871093750005</v>
      </c>
      <c r="NW22" s="75"/>
      <c r="NX22" s="71">
        <v>84.951201999999995</v>
      </c>
      <c r="NY22" s="71">
        <v>99.860023999999996</v>
      </c>
      <c r="NZ22" s="71">
        <v>3.42</v>
      </c>
      <c r="OA22" s="71">
        <v>3.8178515625</v>
      </c>
      <c r="OB22" s="71">
        <v>1.78</v>
      </c>
      <c r="OC22" s="71">
        <v>0</v>
      </c>
      <c r="OD22" s="75"/>
      <c r="OE22" s="71">
        <v>99.87</v>
      </c>
      <c r="OF22" s="71">
        <v>4.1157421875000004</v>
      </c>
      <c r="OG22" s="71">
        <v>66.766757812500003</v>
      </c>
      <c r="OH22" s="71">
        <v>78.957859999999997</v>
      </c>
      <c r="OI22" s="71">
        <v>2.33</v>
      </c>
      <c r="OJ22" s="71">
        <v>1168</v>
      </c>
      <c r="OK22" s="71">
        <v>1390</v>
      </c>
      <c r="OL22" s="71">
        <v>99.9</v>
      </c>
      <c r="OM22" s="71">
        <v>52.387640449438202</v>
      </c>
      <c r="ON22" s="71">
        <v>97.804727107295804</v>
      </c>
      <c r="OO22" s="71">
        <v>99.996600463689504</v>
      </c>
      <c r="OP22" s="71">
        <v>87.810313024883101</v>
      </c>
      <c r="OQ22" s="71">
        <v>68.069240031759705</v>
      </c>
      <c r="OR22" s="71">
        <v>79.053664921465895</v>
      </c>
      <c r="OS22" s="71">
        <v>1.5848314529040399</v>
      </c>
      <c r="OT22" s="71">
        <v>77.779727223271195</v>
      </c>
      <c r="OU22" s="71">
        <v>1.2345220933212899</v>
      </c>
      <c r="OV22" s="71">
        <v>-1.62188887359599</v>
      </c>
      <c r="OW22" s="71">
        <v>68.069240031759705</v>
      </c>
      <c r="OX22" s="71">
        <v>4.1397538047727798</v>
      </c>
      <c r="OY22" s="71">
        <v>3.22537019841837</v>
      </c>
      <c r="OZ22" s="71">
        <v>89.237191751424106</v>
      </c>
      <c r="PA22" s="71">
        <v>0.88421273373853604</v>
      </c>
      <c r="PB22" s="71">
        <v>-7.5886569612060804</v>
      </c>
      <c r="PC22" s="71">
        <v>83.508459487347693</v>
      </c>
      <c r="PD22" s="71">
        <v>2.3109865920639598</v>
      </c>
      <c r="PE22" s="71">
        <v>100</v>
      </c>
      <c r="PF22" s="71">
        <v>0</v>
      </c>
      <c r="PG22" s="71">
        <v>99.906011432078898</v>
      </c>
      <c r="PH22" s="71">
        <v>99.980818659607905</v>
      </c>
      <c r="PI22" s="71">
        <v>0</v>
      </c>
      <c r="PJ22" s="71">
        <v>100</v>
      </c>
      <c r="PK22" s="71">
        <v>100</v>
      </c>
      <c r="PL22" s="71">
        <v>0.65681219450981099</v>
      </c>
      <c r="PM22" s="72">
        <v>0.22668746454905886</v>
      </c>
      <c r="PN22" s="72">
        <v>5.8347513707694976E-3</v>
      </c>
      <c r="PO22" s="73"/>
      <c r="PP22" s="73"/>
      <c r="PQ22" s="74">
        <v>68.069240031759676</v>
      </c>
      <c r="PR22" s="74">
        <v>87.810313024883072</v>
      </c>
      <c r="PS22" s="74">
        <v>79.053664921465895</v>
      </c>
      <c r="PT22" s="74">
        <v>-7.5886569612060839</v>
      </c>
      <c r="PU22" s="74">
        <v>1.2673758997173508</v>
      </c>
      <c r="PV22" s="74">
        <v>-0.57290415735212719</v>
      </c>
      <c r="PW22" s="74">
        <v>-1.6218888735959922</v>
      </c>
      <c r="PX22" s="74">
        <v>2.1805428687777351</v>
      </c>
      <c r="PY22" s="74">
        <v>2.8574554435227242</v>
      </c>
    </row>
    <row r="23" spans="1:441" ht="17.25">
      <c r="A23" s="70" t="s">
        <v>31</v>
      </c>
      <c r="B23" s="24">
        <v>100</v>
      </c>
      <c r="C23" s="71">
        <v>0</v>
      </c>
      <c r="D23" s="71">
        <v>0.190043461082576</v>
      </c>
      <c r="E23" s="71">
        <v>41.4859739233505</v>
      </c>
      <c r="F23" s="71">
        <v>100</v>
      </c>
      <c r="G23" s="71">
        <v>99.99</v>
      </c>
      <c r="H23" s="71">
        <v>99.944324719170496</v>
      </c>
      <c r="I23" s="71">
        <v>16.504449668703799</v>
      </c>
      <c r="J23" s="71">
        <v>98.42</v>
      </c>
      <c r="K23" s="75"/>
      <c r="L23" s="71">
        <v>1.5416079582517901</v>
      </c>
      <c r="M23" s="71">
        <v>4.6328529475745102</v>
      </c>
      <c r="N23" s="71">
        <v>98.920628830322997</v>
      </c>
      <c r="O23" s="71">
        <v>100</v>
      </c>
      <c r="P23" s="71">
        <v>0.57955184534270698</v>
      </c>
      <c r="Q23" s="71">
        <v>9.0624385865297103</v>
      </c>
      <c r="R23" s="71">
        <v>100</v>
      </c>
      <c r="S23" s="71">
        <v>0.74159235668789802</v>
      </c>
      <c r="T23" s="71">
        <v>0</v>
      </c>
      <c r="U23" s="75"/>
      <c r="V23" s="71">
        <v>11.1426965043495</v>
      </c>
      <c r="W23" s="71">
        <v>9.2028296352607697</v>
      </c>
      <c r="X23" s="71">
        <v>19.370288653015201</v>
      </c>
      <c r="Y23" s="71">
        <v>99.040404040403999</v>
      </c>
      <c r="Z23" s="71">
        <v>1.74378943979395</v>
      </c>
      <c r="AA23" s="71">
        <v>98.879977333441303</v>
      </c>
      <c r="AB23" s="71">
        <v>0.59996563573883199</v>
      </c>
      <c r="AC23" s="71">
        <v>2.9944084384515</v>
      </c>
      <c r="AD23" s="71">
        <v>1.76</v>
      </c>
      <c r="AE23" s="71">
        <v>99.882557617989207</v>
      </c>
      <c r="AF23" s="71">
        <v>4.8418648310387997</v>
      </c>
      <c r="AG23" s="71">
        <v>97.140238973999502</v>
      </c>
      <c r="AH23" s="71">
        <v>99.726444658363903</v>
      </c>
      <c r="AI23" s="71">
        <v>0</v>
      </c>
      <c r="AJ23" s="71">
        <v>98.628035684371795</v>
      </c>
      <c r="AK23" s="71">
        <v>92.665828323713299</v>
      </c>
      <c r="AL23" s="71">
        <v>0</v>
      </c>
      <c r="AM23" s="71">
        <v>2.5565598650927499</v>
      </c>
      <c r="AN23" s="71">
        <v>97.613854569678907</v>
      </c>
      <c r="AO23" s="71">
        <v>100</v>
      </c>
      <c r="AP23" s="71">
        <v>100</v>
      </c>
      <c r="AQ23" s="71">
        <v>100</v>
      </c>
      <c r="AR23" s="71">
        <v>1.1651931330472101</v>
      </c>
      <c r="AS23" s="75"/>
      <c r="AT23" s="71">
        <v>2.3657377049180299</v>
      </c>
      <c r="AU23" s="71">
        <v>98.813291139240505</v>
      </c>
      <c r="AV23" s="71">
        <v>100</v>
      </c>
      <c r="AW23" s="71">
        <v>99.829185398886096</v>
      </c>
      <c r="AX23" s="71">
        <v>100</v>
      </c>
      <c r="AY23" s="71">
        <v>5.1582315112540202</v>
      </c>
      <c r="AZ23" s="71">
        <v>0.491237113402062</v>
      </c>
      <c r="BA23" s="71">
        <v>100</v>
      </c>
      <c r="BB23" s="71">
        <v>98.870483962714502</v>
      </c>
      <c r="BC23" s="71">
        <v>51.599079455347798</v>
      </c>
      <c r="BD23" s="71">
        <v>99.467082017975997</v>
      </c>
      <c r="BE23" s="71">
        <v>0</v>
      </c>
      <c r="BF23" s="71">
        <v>0.70647761194029901</v>
      </c>
      <c r="BG23" s="71">
        <v>0.54543726235741496</v>
      </c>
      <c r="BH23" s="71">
        <v>2.4231833333333301</v>
      </c>
      <c r="BI23" s="71">
        <v>99.297073445872499</v>
      </c>
      <c r="BJ23" s="71">
        <v>4.6368221258134499</v>
      </c>
      <c r="BK23" s="71">
        <v>1.51413245033113</v>
      </c>
      <c r="BL23" s="71">
        <v>97.186692506459906</v>
      </c>
      <c r="BM23" s="71">
        <v>0.42023809523809502</v>
      </c>
      <c r="BN23" s="71">
        <v>1.2666007905138299</v>
      </c>
      <c r="BO23" s="71">
        <v>5.8026238717532204</v>
      </c>
      <c r="BP23" s="75"/>
      <c r="BQ23" s="71">
        <v>89.499223006787503</v>
      </c>
      <c r="BR23" s="71">
        <v>0</v>
      </c>
      <c r="BS23" s="71">
        <v>95.588235294117595</v>
      </c>
      <c r="BT23" s="71">
        <v>1.8773207547169799</v>
      </c>
      <c r="BU23" s="71">
        <v>0.54504587155963302</v>
      </c>
      <c r="BV23" s="71">
        <v>63.213328606876999</v>
      </c>
      <c r="BW23" s="71">
        <v>145.47</v>
      </c>
      <c r="BX23" s="71">
        <v>99.91</v>
      </c>
      <c r="BY23" s="71">
        <v>1.93114241001565</v>
      </c>
      <c r="BZ23" s="71">
        <v>100</v>
      </c>
      <c r="CA23" s="71">
        <v>100</v>
      </c>
      <c r="CB23" s="71">
        <v>45.89</v>
      </c>
      <c r="CC23" s="71">
        <v>0.44</v>
      </c>
      <c r="CD23" s="71">
        <v>96.71</v>
      </c>
      <c r="CE23" s="71">
        <v>100</v>
      </c>
      <c r="CF23" s="71">
        <v>0</v>
      </c>
      <c r="CG23" s="71">
        <v>0</v>
      </c>
      <c r="CH23" s="71">
        <v>0.51464740673339404</v>
      </c>
      <c r="CI23" s="71">
        <v>0</v>
      </c>
      <c r="CJ23" s="71">
        <v>99.989034686899998</v>
      </c>
      <c r="CK23" s="71">
        <v>0.92935797665369602</v>
      </c>
      <c r="CL23" s="71">
        <v>0.76548123489249298</v>
      </c>
      <c r="CM23" s="71">
        <v>100</v>
      </c>
      <c r="CN23" s="71">
        <v>4.8638132295719902</v>
      </c>
      <c r="CO23" s="71">
        <v>22.577407614781599</v>
      </c>
      <c r="CP23" s="71">
        <v>0</v>
      </c>
      <c r="CQ23" s="71">
        <v>0.62999999999999501</v>
      </c>
      <c r="CR23" s="71">
        <v>0.78472801302931605</v>
      </c>
      <c r="CS23" s="71">
        <v>1.8</v>
      </c>
      <c r="CT23" s="71">
        <v>0</v>
      </c>
      <c r="CU23" s="71">
        <v>0.21</v>
      </c>
      <c r="CV23" s="71">
        <v>10</v>
      </c>
      <c r="CW23" s="71">
        <v>0.62</v>
      </c>
      <c r="CX23" s="71">
        <v>6.09234891676169</v>
      </c>
      <c r="CY23" s="71">
        <v>100</v>
      </c>
      <c r="CZ23" s="71">
        <v>100</v>
      </c>
      <c r="DA23" s="71">
        <v>1.4675909090909101</v>
      </c>
      <c r="DB23" s="71">
        <v>100</v>
      </c>
      <c r="DC23" s="71">
        <v>0.58018633540372699</v>
      </c>
      <c r="DD23" s="71">
        <v>5.49640340218712</v>
      </c>
      <c r="DE23" s="71">
        <v>100</v>
      </c>
      <c r="DF23" s="71">
        <v>1.2425067385444699</v>
      </c>
      <c r="DG23" s="71">
        <v>100</v>
      </c>
      <c r="DH23" s="71">
        <v>98.530047385344403</v>
      </c>
      <c r="DI23" s="71">
        <v>98.148140198342603</v>
      </c>
      <c r="DJ23" s="75"/>
      <c r="DK23" s="71">
        <v>20.410207492795401</v>
      </c>
      <c r="DL23" s="71">
        <v>51.107231425453797</v>
      </c>
      <c r="DM23" s="71">
        <v>100</v>
      </c>
      <c r="DN23" s="71">
        <v>74.510587938430504</v>
      </c>
      <c r="DO23" s="71">
        <v>3.7524085637823399</v>
      </c>
      <c r="DP23" s="71">
        <v>0.45397058823529401</v>
      </c>
      <c r="DQ23" s="71">
        <v>0</v>
      </c>
      <c r="DR23" s="71">
        <v>0</v>
      </c>
      <c r="DS23" s="71">
        <v>42.290463539613697</v>
      </c>
      <c r="DT23" s="75"/>
      <c r="DU23" s="71">
        <v>98.011791095541</v>
      </c>
      <c r="DV23" s="71">
        <v>98.996273823153103</v>
      </c>
      <c r="DW23" s="71">
        <v>0</v>
      </c>
      <c r="DX23" s="71">
        <v>0.57360465116279102</v>
      </c>
      <c r="DY23" s="71">
        <v>1.4756018518518501</v>
      </c>
      <c r="DZ23" s="71">
        <v>1.3534482758620701</v>
      </c>
      <c r="EA23" s="71">
        <v>100</v>
      </c>
      <c r="EB23" s="71">
        <v>91.379689231784596</v>
      </c>
      <c r="EC23" s="71">
        <v>1.4518504240555099</v>
      </c>
      <c r="ED23" s="71">
        <v>5.51</v>
      </c>
      <c r="EE23" s="71">
        <v>99.425563738065804</v>
      </c>
      <c r="EF23" s="71">
        <v>2.0324549156486298</v>
      </c>
      <c r="EG23" s="71">
        <v>98.2606419691583</v>
      </c>
      <c r="EH23" s="71">
        <v>0.64065789473684198</v>
      </c>
      <c r="EI23" s="71">
        <v>13.4767832427536</v>
      </c>
      <c r="EJ23" s="71">
        <v>100</v>
      </c>
      <c r="EK23" s="71">
        <v>100</v>
      </c>
      <c r="EL23" s="71">
        <v>96.044318773709406</v>
      </c>
      <c r="EM23" s="71">
        <v>97.934695190442099</v>
      </c>
      <c r="EN23" s="71">
        <v>21.876139165009899</v>
      </c>
      <c r="EO23" s="71">
        <v>100</v>
      </c>
      <c r="EP23" s="71">
        <v>1.7639917695473299</v>
      </c>
      <c r="EQ23" s="71">
        <v>100</v>
      </c>
      <c r="ER23" s="71">
        <v>1.93996699669967</v>
      </c>
      <c r="ES23" s="71">
        <v>1.6956367432150301</v>
      </c>
      <c r="ET23" s="71">
        <v>4.33560185185185</v>
      </c>
      <c r="EU23" s="71">
        <v>0.88805369127516798</v>
      </c>
      <c r="EV23" s="71">
        <v>1.7448214285714301</v>
      </c>
      <c r="EW23" s="71">
        <v>95.097197261144203</v>
      </c>
      <c r="EX23" s="71">
        <v>99.373308870163996</v>
      </c>
      <c r="EY23" s="71">
        <v>6.4157826462957601</v>
      </c>
      <c r="EZ23" s="71">
        <v>100</v>
      </c>
      <c r="FA23" s="71">
        <v>4.6697775305895401</v>
      </c>
      <c r="FB23" s="71">
        <v>100</v>
      </c>
      <c r="FC23" s="71">
        <v>4.6276839038601603</v>
      </c>
      <c r="FD23" s="71">
        <v>1.4082897862232799</v>
      </c>
      <c r="FE23" s="71">
        <v>89.3</v>
      </c>
      <c r="FF23" s="71">
        <v>99.943397591968804</v>
      </c>
      <c r="FG23" s="71">
        <v>100</v>
      </c>
      <c r="FH23" s="71">
        <v>0.63641711229946496</v>
      </c>
      <c r="FI23" s="71">
        <v>0.57282352941176495</v>
      </c>
      <c r="FJ23" s="71">
        <v>99.882340561863003</v>
      </c>
      <c r="FK23" s="71">
        <v>90</v>
      </c>
      <c r="FL23" s="71">
        <v>17.133434988330901</v>
      </c>
      <c r="FM23" s="75"/>
      <c r="FN23" s="71">
        <v>5.9398247597512697</v>
      </c>
      <c r="FO23" s="71">
        <v>12.2916583567318</v>
      </c>
      <c r="FP23" s="71">
        <v>99.342281879194601</v>
      </c>
      <c r="FQ23" s="75"/>
      <c r="FR23" s="71">
        <v>58.511808765946697</v>
      </c>
      <c r="FS23" s="71">
        <v>0.15</v>
      </c>
      <c r="FT23" s="71">
        <v>89.96</v>
      </c>
      <c r="FU23" s="71">
        <v>64.150000000000006</v>
      </c>
      <c r="FV23" s="71">
        <v>0.82</v>
      </c>
      <c r="FW23" s="71">
        <v>95.12</v>
      </c>
      <c r="FX23" s="71">
        <v>92.28</v>
      </c>
      <c r="FY23" s="71">
        <v>94.42</v>
      </c>
      <c r="FZ23" s="71">
        <v>4.28</v>
      </c>
      <c r="GA23" s="71">
        <v>98.64</v>
      </c>
      <c r="GB23" s="71">
        <v>93.4</v>
      </c>
      <c r="GC23" s="71">
        <v>23.76</v>
      </c>
      <c r="GD23" s="71">
        <v>98.84</v>
      </c>
      <c r="GE23" s="71">
        <v>0.05</v>
      </c>
      <c r="GF23" s="71">
        <v>89.73</v>
      </c>
      <c r="GG23" s="71">
        <v>1.52</v>
      </c>
      <c r="GH23" s="71">
        <v>90.49</v>
      </c>
      <c r="GI23" s="71">
        <v>96.69</v>
      </c>
      <c r="GJ23" s="71">
        <v>93.27</v>
      </c>
      <c r="GK23" s="71">
        <v>0.181343335632416</v>
      </c>
      <c r="GL23" s="71">
        <v>77.41</v>
      </c>
      <c r="GM23" s="71">
        <v>7.68</v>
      </c>
      <c r="GN23" s="71">
        <v>8.4499999999999993</v>
      </c>
      <c r="GO23" s="71">
        <v>0.67</v>
      </c>
      <c r="GP23" s="71">
        <v>85.37</v>
      </c>
      <c r="GQ23" s="71">
        <v>89.14</v>
      </c>
      <c r="GR23" s="71">
        <v>78.91</v>
      </c>
      <c r="GS23" s="71">
        <v>98.85</v>
      </c>
      <c r="GT23" s="71">
        <v>97.84</v>
      </c>
      <c r="GU23" s="71">
        <v>96.88</v>
      </c>
      <c r="GV23" s="71">
        <v>2.96</v>
      </c>
      <c r="GW23" s="71">
        <v>99.41</v>
      </c>
      <c r="GX23" s="71">
        <v>97.02</v>
      </c>
      <c r="GY23" s="71">
        <v>88.53</v>
      </c>
      <c r="GZ23" s="71">
        <v>94.52</v>
      </c>
      <c r="HA23" s="71">
        <v>0.25</v>
      </c>
      <c r="HB23" s="71">
        <v>9.5299999999999994</v>
      </c>
      <c r="HC23" s="71">
        <v>1.7</v>
      </c>
      <c r="HD23" s="71">
        <v>89.85</v>
      </c>
      <c r="HE23" s="71">
        <v>10.2511637625469</v>
      </c>
      <c r="HF23" s="71">
        <v>19.612992752433001</v>
      </c>
      <c r="HG23" s="71">
        <v>96.202198373924205</v>
      </c>
      <c r="HH23" s="71">
        <v>99.235412089889607</v>
      </c>
      <c r="HI23" s="71">
        <v>99.805380992936193</v>
      </c>
      <c r="HJ23" s="71">
        <v>100</v>
      </c>
      <c r="HK23" s="71">
        <v>5.5009057750759904</v>
      </c>
      <c r="HL23" s="75"/>
      <c r="HM23" s="71">
        <v>97.035662263372103</v>
      </c>
      <c r="HN23" s="71">
        <v>0</v>
      </c>
      <c r="HO23" s="71">
        <v>100</v>
      </c>
      <c r="HP23" s="71">
        <v>0</v>
      </c>
      <c r="HQ23" s="71">
        <v>0</v>
      </c>
      <c r="HR23" s="71">
        <v>0</v>
      </c>
      <c r="HS23" s="71">
        <v>88.610645804762498</v>
      </c>
      <c r="HT23" s="71">
        <v>26.625338967136098</v>
      </c>
      <c r="HU23" s="71">
        <v>0</v>
      </c>
      <c r="HV23" s="71">
        <v>43.062965708784802</v>
      </c>
      <c r="HW23" s="71">
        <v>99.267049543650401</v>
      </c>
      <c r="HX23" s="71">
        <v>100</v>
      </c>
      <c r="HY23" s="71">
        <v>0</v>
      </c>
      <c r="HZ23" s="71">
        <v>25.811831083786299</v>
      </c>
      <c r="IA23" s="71">
        <v>97.008102214477006</v>
      </c>
      <c r="IB23" s="71">
        <v>99.790036075759105</v>
      </c>
      <c r="IC23" s="71">
        <v>1.43</v>
      </c>
      <c r="ID23" s="71">
        <v>26.625338967136098</v>
      </c>
      <c r="IE23" s="75"/>
      <c r="IF23" s="71">
        <v>100</v>
      </c>
      <c r="IG23" s="71">
        <v>41.311937642269903</v>
      </c>
      <c r="IH23" s="71">
        <v>52.944643856524998</v>
      </c>
      <c r="II23" s="71">
        <v>97.658966426050895</v>
      </c>
      <c r="IJ23" s="71">
        <v>99.630844123255997</v>
      </c>
      <c r="IK23" s="71">
        <v>9.8225356150897607</v>
      </c>
      <c r="IL23" s="71">
        <v>0</v>
      </c>
      <c r="IM23" s="71">
        <v>99.230847525949798</v>
      </c>
      <c r="IN23" s="71">
        <v>30.394252818882102</v>
      </c>
      <c r="IO23" s="71">
        <v>6.71</v>
      </c>
      <c r="IP23" s="71">
        <v>0</v>
      </c>
      <c r="IQ23" s="71">
        <v>86.462511820458403</v>
      </c>
      <c r="IR23" s="71">
        <v>6.7174800683721498</v>
      </c>
      <c r="IS23" s="71">
        <v>9.6896020466174004</v>
      </c>
      <c r="IT23" s="71">
        <v>0</v>
      </c>
      <c r="IU23" s="71">
        <v>61.663731416435198</v>
      </c>
      <c r="IV23" s="71">
        <v>0</v>
      </c>
      <c r="IW23" s="71">
        <v>93.383476776376497</v>
      </c>
      <c r="IX23" s="71">
        <v>99.783740437614796</v>
      </c>
      <c r="IY23" s="71">
        <v>99.146834970649294</v>
      </c>
      <c r="IZ23" s="71">
        <v>100</v>
      </c>
      <c r="JA23" s="71">
        <v>99.536945975427699</v>
      </c>
      <c r="JB23" s="71">
        <v>98.542986802030399</v>
      </c>
      <c r="JC23" s="71">
        <v>1.40474940334129E-2</v>
      </c>
      <c r="JD23" s="71">
        <v>100</v>
      </c>
      <c r="JE23" s="71">
        <v>100</v>
      </c>
      <c r="JF23" s="71">
        <v>0.58425287356321798</v>
      </c>
      <c r="JG23" s="71">
        <v>0.48915492957746498</v>
      </c>
      <c r="JH23" s="71">
        <v>31.81</v>
      </c>
      <c r="JI23" s="71">
        <v>0.646631578947368</v>
      </c>
      <c r="JJ23" s="71">
        <v>98.649186695061303</v>
      </c>
      <c r="JK23" s="71">
        <v>100</v>
      </c>
      <c r="JL23" s="71">
        <v>10.980166551006199</v>
      </c>
      <c r="JM23" s="71">
        <v>95.5300594031728</v>
      </c>
      <c r="JN23" s="71">
        <v>99.446307320997605</v>
      </c>
      <c r="JO23" s="71">
        <v>0</v>
      </c>
      <c r="JP23" s="71">
        <v>100</v>
      </c>
      <c r="JQ23" s="71">
        <v>2.4087172011661799</v>
      </c>
      <c r="JR23" s="71">
        <v>98.891290583594596</v>
      </c>
      <c r="JS23" s="71">
        <v>100</v>
      </c>
      <c r="JT23" s="71">
        <v>4.5648684210526298</v>
      </c>
      <c r="JU23" s="71">
        <v>0</v>
      </c>
      <c r="JV23" s="71">
        <v>2.2717230769230801</v>
      </c>
      <c r="JW23" s="71">
        <v>2.0979663865546199</v>
      </c>
      <c r="JX23" s="71">
        <v>93.955719926768893</v>
      </c>
      <c r="JY23" s="71">
        <v>99.510897092322097</v>
      </c>
      <c r="JZ23" s="71">
        <v>0</v>
      </c>
      <c r="KA23" s="71">
        <v>100</v>
      </c>
      <c r="KB23" s="71">
        <v>1.1733324228352899</v>
      </c>
      <c r="KC23" s="71">
        <v>5.9245343102288697</v>
      </c>
      <c r="KD23" s="71">
        <v>0</v>
      </c>
      <c r="KE23" s="71">
        <v>99.987020672087795</v>
      </c>
      <c r="KF23" s="71">
        <v>0.31</v>
      </c>
      <c r="KG23" s="71">
        <v>23.76</v>
      </c>
      <c r="KH23" s="71">
        <v>2.84</v>
      </c>
      <c r="KI23" s="71">
        <v>3.9624880984634498</v>
      </c>
      <c r="KJ23" s="71">
        <v>6.6060069951201603</v>
      </c>
      <c r="KK23" s="71">
        <v>99.538406732112094</v>
      </c>
      <c r="KL23" s="71">
        <v>99.934115285333903</v>
      </c>
      <c r="KM23" s="71">
        <v>0.14000000000000001</v>
      </c>
      <c r="KN23" s="71">
        <v>98.764504612418193</v>
      </c>
      <c r="KO23" s="71">
        <v>48.4078741569963</v>
      </c>
      <c r="KP23" s="71">
        <v>0.59195111111111098</v>
      </c>
      <c r="KQ23" s="71">
        <v>1.46146965888689E-2</v>
      </c>
      <c r="KR23" s="71">
        <v>95.61</v>
      </c>
      <c r="KS23" s="71">
        <v>3.3</v>
      </c>
      <c r="KT23" s="71">
        <v>98.558190625448205</v>
      </c>
      <c r="KU23" s="71">
        <v>95.676780747025404</v>
      </c>
      <c r="KV23" s="71">
        <v>99.615824718401299</v>
      </c>
      <c r="KW23" s="71">
        <v>1.7914254266931999</v>
      </c>
      <c r="KX23" s="71">
        <v>101.112140930943</v>
      </c>
      <c r="KY23" s="71">
        <v>7.0000000000000007E-2</v>
      </c>
      <c r="KZ23" s="71">
        <v>9.6000000000000002E-2</v>
      </c>
      <c r="LA23" s="71">
        <v>18.392691225286999</v>
      </c>
      <c r="LB23" s="71">
        <v>12.949719445161801</v>
      </c>
      <c r="LC23" s="71">
        <v>91.318828436563507</v>
      </c>
      <c r="LD23" s="71">
        <v>100</v>
      </c>
      <c r="LE23" s="71">
        <v>4.0657441574415696</v>
      </c>
      <c r="LF23" s="71">
        <v>94.991238830154202</v>
      </c>
      <c r="LG23" s="71">
        <v>97.721444918462396</v>
      </c>
      <c r="LH23" s="71">
        <v>2.5999999999999999E-2</v>
      </c>
      <c r="LI23" s="71">
        <v>12.9189414133429</v>
      </c>
      <c r="LJ23" s="71">
        <v>99.562123977615201</v>
      </c>
      <c r="LK23" s="71">
        <v>1.3123316912972101</v>
      </c>
      <c r="LL23" s="71">
        <v>0.74524444444444404</v>
      </c>
      <c r="LM23" s="71">
        <v>100</v>
      </c>
      <c r="LN23" s="71">
        <v>2.78922722029988</v>
      </c>
      <c r="LO23" s="71">
        <v>96.579834697242006</v>
      </c>
      <c r="LP23" s="71">
        <v>0.59200980392156899</v>
      </c>
      <c r="LQ23" s="71">
        <v>1.41544169611307</v>
      </c>
      <c r="LR23" s="71">
        <v>7.4622641509434002</v>
      </c>
      <c r="LS23" s="71">
        <v>98.432924867909193</v>
      </c>
      <c r="LT23" s="71">
        <v>1.86135265700483</v>
      </c>
      <c r="LU23" s="71">
        <v>97.9623464723322</v>
      </c>
      <c r="LV23" s="71">
        <v>98.895989272340898</v>
      </c>
      <c r="LW23" s="71">
        <v>99.909073438572406</v>
      </c>
      <c r="LX23" s="71">
        <v>4.8144742329460799</v>
      </c>
      <c r="LY23" s="71">
        <v>4.6764347290640398</v>
      </c>
      <c r="LZ23" s="71">
        <v>88.3</v>
      </c>
      <c r="MA23" s="71">
        <v>30.394252818882102</v>
      </c>
      <c r="MB23" s="71">
        <v>1.39077366255144</v>
      </c>
      <c r="MC23" s="71">
        <v>7.6276930764810196</v>
      </c>
      <c r="MD23" s="71">
        <v>4.0205083179297603</v>
      </c>
      <c r="ME23" s="71">
        <v>1.51773764258555</v>
      </c>
      <c r="MF23" s="71">
        <v>89.63</v>
      </c>
      <c r="MG23" s="71">
        <v>0.46526315789473699</v>
      </c>
      <c r="MH23" s="71">
        <v>99.440672984695794</v>
      </c>
      <c r="MI23" s="71">
        <v>25.811831083786299</v>
      </c>
      <c r="MJ23" s="71">
        <v>94.8633629899591</v>
      </c>
      <c r="MK23" s="71">
        <v>3.7999999999999999E-2</v>
      </c>
      <c r="ML23" s="71">
        <v>1.4403521126760599</v>
      </c>
      <c r="MM23" s="71">
        <v>93.370715583655596</v>
      </c>
      <c r="MN23" s="71">
        <v>99</v>
      </c>
      <c r="MO23" s="75"/>
      <c r="MP23" s="71">
        <v>99.842954861107401</v>
      </c>
      <c r="MQ23" s="71">
        <v>0.88454166657456501</v>
      </c>
      <c r="MR23" s="71">
        <v>2.0642528070378101</v>
      </c>
      <c r="MS23" s="71">
        <v>0.5</v>
      </c>
      <c r="MT23" s="75"/>
      <c r="MU23" s="71">
        <v>39</v>
      </c>
      <c r="MV23" s="71">
        <v>1.9319999999999999</v>
      </c>
      <c r="MW23" s="71">
        <v>0</v>
      </c>
      <c r="MX23" s="71">
        <v>99.55</v>
      </c>
      <c r="MY23" s="71">
        <v>5.3609</v>
      </c>
      <c r="MZ23" s="71">
        <v>99.696100000000001</v>
      </c>
      <c r="NA23" s="71">
        <v>32</v>
      </c>
      <c r="NB23" s="71">
        <v>99.42</v>
      </c>
      <c r="NC23" s="71">
        <v>0.56497175141242895</v>
      </c>
      <c r="ND23" s="71">
        <v>97.75</v>
      </c>
      <c r="NE23" s="71">
        <v>98</v>
      </c>
      <c r="NF23" s="71">
        <v>99.93</v>
      </c>
      <c r="NG23" s="71">
        <v>99.706900000000005</v>
      </c>
      <c r="NH23" s="71">
        <v>99.83</v>
      </c>
      <c r="NI23" s="71">
        <v>30</v>
      </c>
      <c r="NJ23" s="71">
        <v>53.021106313672</v>
      </c>
      <c r="NK23" s="71">
        <v>35</v>
      </c>
      <c r="NL23" s="71">
        <v>98</v>
      </c>
      <c r="NM23" s="71">
        <v>0.02</v>
      </c>
      <c r="NN23" s="71">
        <v>87.558377145124496</v>
      </c>
      <c r="NO23" s="71">
        <v>0</v>
      </c>
      <c r="NP23" s="71">
        <v>99.845100000000002</v>
      </c>
      <c r="NQ23" s="71">
        <v>0.15</v>
      </c>
      <c r="NR23" s="71">
        <v>99.894099999999995</v>
      </c>
      <c r="NS23" s="71">
        <v>0.58531018423951697</v>
      </c>
      <c r="NT23" s="71">
        <v>0.06</v>
      </c>
      <c r="NU23" s="71">
        <v>30.770335727781699</v>
      </c>
      <c r="NV23" s="71">
        <v>5.5210039726904103</v>
      </c>
      <c r="NW23" s="75"/>
      <c r="NX23" s="71">
        <v>99.962046177547407</v>
      </c>
      <c r="NY23" s="71">
        <v>99.962046177547407</v>
      </c>
      <c r="NZ23" s="71">
        <v>1.0999999999999999E-2</v>
      </c>
      <c r="OA23" s="71">
        <v>10.8727001422247</v>
      </c>
      <c r="OB23" s="71">
        <v>1.5044567627494501</v>
      </c>
      <c r="OC23" s="71">
        <v>0</v>
      </c>
      <c r="OD23" s="75"/>
      <c r="OE23" s="71">
        <v>99.882340561863003</v>
      </c>
      <c r="OF23" s="71">
        <v>18.484338831835402</v>
      </c>
      <c r="OG23" s="71">
        <v>47.5382992580804</v>
      </c>
      <c r="OH23" s="71">
        <v>89.302719771029004</v>
      </c>
      <c r="OI23" s="71">
        <v>0.34</v>
      </c>
      <c r="OJ23" s="71">
        <v>1180</v>
      </c>
      <c r="OK23" s="71">
        <v>1480</v>
      </c>
      <c r="OL23" s="71">
        <v>99.9</v>
      </c>
      <c r="OM23" s="71">
        <v>39.443872296601398</v>
      </c>
      <c r="ON23" s="71">
        <v>64.038004944134201</v>
      </c>
      <c r="OO23" s="71">
        <v>99.993279616891499</v>
      </c>
      <c r="OP23" s="71">
        <v>84.345844605960394</v>
      </c>
      <c r="OQ23" s="71">
        <v>66.258034617571795</v>
      </c>
      <c r="OR23" s="71">
        <v>76.008768255563893</v>
      </c>
      <c r="OS23" s="71">
        <v>3.3882675918452199</v>
      </c>
      <c r="OT23" s="71">
        <v>75.409628393107894</v>
      </c>
      <c r="OU23" s="71">
        <v>2.0780031660418201</v>
      </c>
      <c r="OV23" s="71">
        <v>-3.0787501393421999</v>
      </c>
      <c r="OW23" s="71">
        <v>66.258034617571795</v>
      </c>
      <c r="OX23" s="71">
        <v>7.6916042681615604</v>
      </c>
      <c r="OY23" s="71">
        <v>7.0247558352161503</v>
      </c>
      <c r="OZ23" s="71">
        <v>88.853805774278797</v>
      </c>
      <c r="PA23" s="71">
        <v>0.76773874023842803</v>
      </c>
      <c r="PB23" s="71">
        <v>-5.7984430925655301</v>
      </c>
      <c r="PC23" s="71">
        <v>82.131717083693303</v>
      </c>
      <c r="PD23" s="71">
        <v>6.35790740227075</v>
      </c>
      <c r="PE23" s="71">
        <v>99.867374005304995</v>
      </c>
      <c r="PF23" s="71">
        <v>0</v>
      </c>
      <c r="PG23" s="71">
        <v>100</v>
      </c>
      <c r="PH23" s="71">
        <v>100</v>
      </c>
      <c r="PI23" s="71">
        <v>0</v>
      </c>
      <c r="PJ23" s="71">
        <v>100</v>
      </c>
      <c r="PK23" s="71">
        <v>100</v>
      </c>
      <c r="PL23" s="71">
        <v>8.1234404046950301E-2</v>
      </c>
      <c r="PM23" s="72">
        <v>-4.4040260766495436</v>
      </c>
      <c r="PN23" s="72">
        <v>-0.24995653891742395</v>
      </c>
      <c r="PO23" s="73"/>
      <c r="PP23" s="73"/>
      <c r="PQ23" s="74">
        <v>66.258034617571823</v>
      </c>
      <c r="PR23" s="74">
        <v>84.345844605960423</v>
      </c>
      <c r="PS23" s="74">
        <v>76.008768255563865</v>
      </c>
      <c r="PT23" s="74">
        <v>-5.7984430925655346</v>
      </c>
      <c r="PU23" s="74">
        <v>0.65058432766653596</v>
      </c>
      <c r="PV23" s="74">
        <v>3.0188669296310735</v>
      </c>
      <c r="PW23" s="74">
        <v>-3.0787501393422048</v>
      </c>
      <c r="PX23" s="74">
        <v>1.5403547219844995</v>
      </c>
      <c r="PY23" s="74">
        <v>1.998119675949809</v>
      </c>
    </row>
    <row r="24" spans="1:441" ht="17.25">
      <c r="A24" s="70" t="s">
        <v>32</v>
      </c>
      <c r="B24" s="24">
        <v>100</v>
      </c>
      <c r="C24" s="71">
        <v>1.41949999997159</v>
      </c>
      <c r="D24" s="71">
        <v>0.14620535714285701</v>
      </c>
      <c r="E24" s="71">
        <v>48.366815476190503</v>
      </c>
      <c r="F24" s="71">
        <v>99.999154286299898</v>
      </c>
      <c r="G24" s="71">
        <v>99.99</v>
      </c>
      <c r="H24" s="71">
        <v>99.953207575173707</v>
      </c>
      <c r="I24" s="71">
        <v>1.1399999999999999</v>
      </c>
      <c r="J24" s="71">
        <v>98.84</v>
      </c>
      <c r="K24" s="71">
        <v>24.14</v>
      </c>
      <c r="L24" s="71">
        <v>2.62</v>
      </c>
      <c r="M24" s="71">
        <v>6.98</v>
      </c>
      <c r="N24" s="71">
        <v>100</v>
      </c>
      <c r="O24" s="71">
        <v>100</v>
      </c>
      <c r="P24" s="71">
        <v>0.26</v>
      </c>
      <c r="Q24" s="71">
        <v>2.7699023437500001</v>
      </c>
      <c r="R24" s="71">
        <v>100</v>
      </c>
      <c r="S24" s="71">
        <v>2.17</v>
      </c>
      <c r="T24" s="71">
        <v>0</v>
      </c>
      <c r="U24" s="71">
        <v>28.53</v>
      </c>
      <c r="V24" s="71">
        <v>5.5</v>
      </c>
      <c r="W24" s="71">
        <v>7.0000000000000007E-2</v>
      </c>
      <c r="X24" s="71">
        <v>0.373302075019952</v>
      </c>
      <c r="Y24" s="71">
        <v>50</v>
      </c>
      <c r="Z24" s="71">
        <v>6.97</v>
      </c>
      <c r="AA24" s="71">
        <v>100</v>
      </c>
      <c r="AB24" s="71">
        <v>0.24</v>
      </c>
      <c r="AC24" s="71">
        <v>5.99</v>
      </c>
      <c r="AD24" s="71">
        <v>1.54</v>
      </c>
      <c r="AE24" s="71">
        <v>78.569999999999993</v>
      </c>
      <c r="AF24" s="71">
        <v>6.98</v>
      </c>
      <c r="AG24" s="71">
        <v>87.5</v>
      </c>
      <c r="AH24" s="71">
        <v>99.04</v>
      </c>
      <c r="AI24" s="71">
        <v>14.13</v>
      </c>
      <c r="AJ24" s="71">
        <v>98.595338354492696</v>
      </c>
      <c r="AK24" s="71">
        <v>85.146029999999996</v>
      </c>
      <c r="AL24" s="71">
        <v>0.01</v>
      </c>
      <c r="AM24" s="71">
        <v>2.4</v>
      </c>
      <c r="AN24" s="71">
        <v>91.61</v>
      </c>
      <c r="AO24" s="71">
        <v>99.74</v>
      </c>
      <c r="AP24" s="75"/>
      <c r="AQ24" s="75"/>
      <c r="AR24" s="75"/>
      <c r="AS24" s="71">
        <v>22.9563671875</v>
      </c>
      <c r="AT24" s="71">
        <v>1.4</v>
      </c>
      <c r="AU24" s="71">
        <v>92.19</v>
      </c>
      <c r="AV24" s="71">
        <v>100</v>
      </c>
      <c r="AW24" s="71">
        <v>99.36</v>
      </c>
      <c r="AX24" s="71">
        <v>98.97</v>
      </c>
      <c r="AY24" s="71">
        <v>5.75</v>
      </c>
      <c r="AZ24" s="75"/>
      <c r="BA24" s="75"/>
      <c r="BB24" s="71">
        <v>97.624691398586705</v>
      </c>
      <c r="BC24" s="71">
        <v>47.523330078124999</v>
      </c>
      <c r="BD24" s="71">
        <v>99.560227999999995</v>
      </c>
      <c r="BE24" s="71">
        <v>2.13</v>
      </c>
      <c r="BF24" s="71">
        <v>0.99</v>
      </c>
      <c r="BG24" s="71">
        <v>1.83</v>
      </c>
      <c r="BH24" s="71">
        <v>1.84</v>
      </c>
      <c r="BI24" s="71">
        <v>99.84</v>
      </c>
      <c r="BJ24" s="71">
        <v>4.6500000000000004</v>
      </c>
      <c r="BK24" s="71">
        <v>2.37</v>
      </c>
      <c r="BL24" s="71">
        <v>99.31</v>
      </c>
      <c r="BM24" s="75"/>
      <c r="BN24" s="75"/>
      <c r="BO24" s="71">
        <v>17.050820312500001</v>
      </c>
      <c r="BP24" s="71">
        <v>8.5592382812499999</v>
      </c>
      <c r="BQ24" s="71">
        <v>73.494213000000002</v>
      </c>
      <c r="BR24" s="71">
        <v>0.09</v>
      </c>
      <c r="BS24" s="71">
        <v>98.36</v>
      </c>
      <c r="BT24" s="71">
        <v>1.1200000000000001</v>
      </c>
      <c r="BU24" s="75"/>
      <c r="BV24" s="71">
        <v>1584.72</v>
      </c>
      <c r="BW24" s="71">
        <v>132.7475</v>
      </c>
      <c r="BX24" s="71">
        <v>99.82</v>
      </c>
      <c r="BY24" s="71">
        <v>3.2233160621761701</v>
      </c>
      <c r="BZ24" s="71">
        <v>79.850746268656707</v>
      </c>
      <c r="CA24" s="71">
        <v>100</v>
      </c>
      <c r="CB24" s="71">
        <v>49.29</v>
      </c>
      <c r="CC24" s="71">
        <v>0.27</v>
      </c>
      <c r="CD24" s="71">
        <v>97.31</v>
      </c>
      <c r="CE24" s="71">
        <v>99.904746785203997</v>
      </c>
      <c r="CF24" s="71">
        <v>0.47339805613721597</v>
      </c>
      <c r="CG24" s="71">
        <v>1.1201004356724E-2</v>
      </c>
      <c r="CH24" s="71">
        <v>0.69506912442396196</v>
      </c>
      <c r="CI24" s="71">
        <v>2.6341806426420701E-3</v>
      </c>
      <c r="CJ24" s="71">
        <v>99.549025312699996</v>
      </c>
      <c r="CK24" s="71">
        <v>0.87922178988326904</v>
      </c>
      <c r="CL24" s="71">
        <v>0.92128186409912305</v>
      </c>
      <c r="CM24" s="71">
        <v>99.976668222118505</v>
      </c>
      <c r="CN24" s="71">
        <v>4.4747081712062204</v>
      </c>
      <c r="CO24" s="71">
        <v>41.665788607178101</v>
      </c>
      <c r="CP24" s="71">
        <v>5.3616507518384399E-2</v>
      </c>
      <c r="CQ24" s="71">
        <v>2.6500000000000101</v>
      </c>
      <c r="CR24" s="71">
        <v>0.51743850641773503</v>
      </c>
      <c r="CS24" s="71">
        <v>1.8</v>
      </c>
      <c r="CT24" s="71">
        <v>0</v>
      </c>
      <c r="CU24" s="71">
        <v>0.66</v>
      </c>
      <c r="CV24" s="71">
        <v>13</v>
      </c>
      <c r="CW24" s="71">
        <v>1.22</v>
      </c>
      <c r="CX24" s="71">
        <v>5.3</v>
      </c>
      <c r="CY24" s="71">
        <v>100</v>
      </c>
      <c r="CZ24" s="71">
        <v>98.57</v>
      </c>
      <c r="DA24" s="71">
        <v>2.39</v>
      </c>
      <c r="DB24" s="71">
        <v>100</v>
      </c>
      <c r="DC24" s="71">
        <v>1.2153</v>
      </c>
      <c r="DD24" s="71">
        <v>11.226337890625</v>
      </c>
      <c r="DE24" s="71">
        <v>100</v>
      </c>
      <c r="DF24" s="71">
        <v>1.49</v>
      </c>
      <c r="DG24" s="71">
        <v>100</v>
      </c>
      <c r="DH24" s="71">
        <v>100</v>
      </c>
      <c r="DI24" s="71">
        <v>85.85</v>
      </c>
      <c r="DJ24" s="71">
        <v>4.5669824218750001</v>
      </c>
      <c r="DK24" s="71">
        <v>3.4612988281249999</v>
      </c>
      <c r="DL24" s="71">
        <v>28.2237806390511</v>
      </c>
      <c r="DM24" s="71">
        <v>100</v>
      </c>
      <c r="DN24" s="71">
        <v>96.97</v>
      </c>
      <c r="DO24" s="71">
        <v>4.4800000000000004</v>
      </c>
      <c r="DP24" s="71">
        <v>1.31</v>
      </c>
      <c r="DQ24" s="71">
        <v>0</v>
      </c>
      <c r="DR24" s="71">
        <v>1.02</v>
      </c>
      <c r="DS24" s="71">
        <v>56.3037109375</v>
      </c>
      <c r="DT24" s="71">
        <v>24.402294921875001</v>
      </c>
      <c r="DU24" s="71">
        <v>83.4</v>
      </c>
      <c r="DV24" s="71">
        <v>99.66</v>
      </c>
      <c r="DW24" s="71">
        <v>0.04</v>
      </c>
      <c r="DX24" s="71">
        <v>1.1096999999999999</v>
      </c>
      <c r="DY24" s="71">
        <v>5.44</v>
      </c>
      <c r="DZ24" s="71">
        <v>2.41</v>
      </c>
      <c r="EA24" s="71">
        <v>100</v>
      </c>
      <c r="EB24" s="71">
        <v>97.38</v>
      </c>
      <c r="EC24" s="71">
        <v>2.4500000000000002</v>
      </c>
      <c r="ED24" s="71">
        <v>4.91</v>
      </c>
      <c r="EE24" s="71">
        <v>99.69</v>
      </c>
      <c r="EF24" s="71">
        <v>2.04</v>
      </c>
      <c r="EG24" s="71">
        <v>94.9</v>
      </c>
      <c r="EH24" s="71">
        <v>0.91</v>
      </c>
      <c r="EI24" s="71">
        <v>5.17</v>
      </c>
      <c r="EJ24" s="71">
        <v>100</v>
      </c>
      <c r="EK24" s="71">
        <v>99.3</v>
      </c>
      <c r="EL24" s="71">
        <v>100</v>
      </c>
      <c r="EM24" s="71">
        <v>99.51</v>
      </c>
      <c r="EN24" s="71">
        <v>3.4719824218749999</v>
      </c>
      <c r="EO24" s="71">
        <v>100</v>
      </c>
      <c r="EP24" s="71">
        <v>4.4000000000000004</v>
      </c>
      <c r="EQ24" s="71">
        <v>100</v>
      </c>
      <c r="ER24" s="71">
        <v>1.01</v>
      </c>
      <c r="ES24" s="71">
        <v>1.54</v>
      </c>
      <c r="ET24" s="71">
        <v>4.72</v>
      </c>
      <c r="EU24" s="71">
        <v>1.24</v>
      </c>
      <c r="EV24" s="71">
        <v>1.07</v>
      </c>
      <c r="EW24" s="71">
        <v>100</v>
      </c>
      <c r="EX24" s="71">
        <v>100</v>
      </c>
      <c r="EY24" s="71">
        <v>2.29</v>
      </c>
      <c r="EZ24" s="71">
        <v>100</v>
      </c>
      <c r="FA24" s="71">
        <v>4.43</v>
      </c>
      <c r="FB24" s="71">
        <v>100</v>
      </c>
      <c r="FC24" s="71">
        <v>4.79</v>
      </c>
      <c r="FD24" s="71">
        <v>2.5099999999999998</v>
      </c>
      <c r="FE24" s="71">
        <v>97.23</v>
      </c>
      <c r="FF24" s="71">
        <v>100</v>
      </c>
      <c r="FG24" s="71">
        <v>100</v>
      </c>
      <c r="FH24" s="71">
        <v>0.96</v>
      </c>
      <c r="FI24" s="71">
        <v>0.98</v>
      </c>
      <c r="FJ24" s="71">
        <v>100</v>
      </c>
      <c r="FK24" s="71">
        <v>90</v>
      </c>
      <c r="FL24" s="71">
        <v>25.24</v>
      </c>
      <c r="FM24" s="71">
        <v>30.01</v>
      </c>
      <c r="FN24" s="71">
        <v>17.239999999999998</v>
      </c>
      <c r="FO24" s="71">
        <v>3.18</v>
      </c>
      <c r="FP24" s="71">
        <v>99.84</v>
      </c>
      <c r="FQ24" s="71">
        <v>2.68</v>
      </c>
      <c r="FR24" s="71">
        <v>58.08</v>
      </c>
      <c r="FS24" s="71">
        <v>0.28999999999999998</v>
      </c>
      <c r="FT24" s="71">
        <v>86.15</v>
      </c>
      <c r="FU24" s="71">
        <v>81.489999999999995</v>
      </c>
      <c r="FV24" s="71">
        <v>3.02</v>
      </c>
      <c r="FW24" s="71">
        <v>95.99</v>
      </c>
      <c r="FX24" s="71">
        <v>92.66</v>
      </c>
      <c r="FY24" s="71">
        <v>91.41</v>
      </c>
      <c r="FZ24" s="71">
        <v>3.64</v>
      </c>
      <c r="GA24" s="71">
        <v>98.56</v>
      </c>
      <c r="GB24" s="71">
        <v>94.06</v>
      </c>
      <c r="GC24" s="71">
        <v>22.03</v>
      </c>
      <c r="GD24" s="71">
        <v>98.6</v>
      </c>
      <c r="GE24" s="71">
        <v>0.14000000000000001</v>
      </c>
      <c r="GF24" s="71">
        <v>92.92</v>
      </c>
      <c r="GG24" s="71">
        <v>1.2</v>
      </c>
      <c r="GH24" s="71">
        <v>88.97</v>
      </c>
      <c r="GI24" s="71">
        <v>97.16</v>
      </c>
      <c r="GJ24" s="71">
        <v>90.63</v>
      </c>
      <c r="GK24" s="71">
        <v>1.77312926101361</v>
      </c>
      <c r="GL24" s="71">
        <v>89.91</v>
      </c>
      <c r="GM24" s="71">
        <v>4.41</v>
      </c>
      <c r="GN24" s="71">
        <v>7.5</v>
      </c>
      <c r="GO24" s="71">
        <v>0.03</v>
      </c>
      <c r="GP24" s="71">
        <v>93.77</v>
      </c>
      <c r="GQ24" s="71">
        <v>90.91</v>
      </c>
      <c r="GR24" s="71">
        <v>72.03</v>
      </c>
      <c r="GS24" s="71">
        <v>98.79</v>
      </c>
      <c r="GT24" s="71">
        <v>98.23</v>
      </c>
      <c r="GU24" s="71">
        <v>97.8</v>
      </c>
      <c r="GV24" s="71">
        <v>3.39</v>
      </c>
      <c r="GW24" s="75"/>
      <c r="GX24" s="71">
        <v>96.96</v>
      </c>
      <c r="GY24" s="71">
        <v>87.55</v>
      </c>
      <c r="GZ24" s="71">
        <v>93.76</v>
      </c>
      <c r="HA24" s="71">
        <v>0.02</v>
      </c>
      <c r="HB24" s="71">
        <v>7.66</v>
      </c>
      <c r="HC24" s="71">
        <v>1.26</v>
      </c>
      <c r="HD24" s="71">
        <v>93.1</v>
      </c>
      <c r="HE24" s="71">
        <v>3.64</v>
      </c>
      <c r="HF24" s="71">
        <v>2.4118945312500002</v>
      </c>
      <c r="HG24" s="71">
        <v>89.31</v>
      </c>
      <c r="HH24" s="71">
        <v>99.02</v>
      </c>
      <c r="HI24" s="75"/>
      <c r="HJ24" s="71">
        <v>100</v>
      </c>
      <c r="HK24" s="71">
        <v>16.152861328124999</v>
      </c>
      <c r="HL24" s="71">
        <v>9.2237597656249992</v>
      </c>
      <c r="HM24" s="71">
        <v>95.89</v>
      </c>
      <c r="HN24" s="75"/>
      <c r="HO24" s="71">
        <v>100</v>
      </c>
      <c r="HP24" s="75"/>
      <c r="HQ24" s="75"/>
      <c r="HR24" s="71">
        <v>0</v>
      </c>
      <c r="HS24" s="71">
        <v>81.772701999999995</v>
      </c>
      <c r="HT24" s="75"/>
      <c r="HU24" s="71">
        <v>0</v>
      </c>
      <c r="HV24" s="71">
        <v>47.5</v>
      </c>
      <c r="HW24" s="71">
        <v>98.1</v>
      </c>
      <c r="HX24" s="71">
        <v>100</v>
      </c>
      <c r="HY24" s="71">
        <v>0</v>
      </c>
      <c r="HZ24" s="71">
        <v>18.47</v>
      </c>
      <c r="IA24" s="71">
        <v>92.64</v>
      </c>
      <c r="IB24" s="75"/>
      <c r="IC24" s="71">
        <v>0</v>
      </c>
      <c r="ID24" s="75"/>
      <c r="IE24" s="71">
        <v>29.814589843749999</v>
      </c>
      <c r="IF24" s="75"/>
      <c r="IG24" s="71">
        <v>35.82</v>
      </c>
      <c r="IH24" s="71">
        <v>50.924941406249999</v>
      </c>
      <c r="II24" s="71">
        <v>98.55</v>
      </c>
      <c r="IJ24" s="75"/>
      <c r="IK24" s="71">
        <v>1.797109375</v>
      </c>
      <c r="IL24" s="71">
        <v>0</v>
      </c>
      <c r="IM24" s="75"/>
      <c r="IN24" s="71">
        <v>9.59</v>
      </c>
      <c r="IO24" s="71">
        <v>2.87</v>
      </c>
      <c r="IP24" s="75"/>
      <c r="IQ24" s="71">
        <v>14.81</v>
      </c>
      <c r="IR24" s="71">
        <v>10.68</v>
      </c>
      <c r="IS24" s="75"/>
      <c r="IT24" s="71">
        <v>0</v>
      </c>
      <c r="IU24" s="75"/>
      <c r="IV24" s="71">
        <v>0</v>
      </c>
      <c r="IW24" s="71">
        <v>91.08</v>
      </c>
      <c r="IX24" s="71">
        <v>99.65</v>
      </c>
      <c r="IY24" s="71">
        <v>99.05</v>
      </c>
      <c r="IZ24" s="75"/>
      <c r="JA24" s="71">
        <v>99.78</v>
      </c>
      <c r="JB24" s="71">
        <v>90.421076999999997</v>
      </c>
      <c r="JC24" s="71">
        <v>2.6200000000000001E-2</v>
      </c>
      <c r="JD24" s="71">
        <v>100</v>
      </c>
      <c r="JE24" s="71">
        <v>100</v>
      </c>
      <c r="JF24" s="71">
        <v>0.65</v>
      </c>
      <c r="JG24" s="71">
        <v>0.78</v>
      </c>
      <c r="JH24" s="71">
        <v>28.3</v>
      </c>
      <c r="JI24" s="71">
        <v>0.71</v>
      </c>
      <c r="JJ24" s="71">
        <v>100</v>
      </c>
      <c r="JK24" s="71">
        <v>100</v>
      </c>
      <c r="JL24" s="71">
        <v>4.9400000000000004</v>
      </c>
      <c r="JM24" s="71">
        <v>100</v>
      </c>
      <c r="JN24" s="71">
        <v>100</v>
      </c>
      <c r="JO24" s="71">
        <v>0</v>
      </c>
      <c r="JP24" s="71">
        <v>100</v>
      </c>
      <c r="JQ24" s="71">
        <v>1.5</v>
      </c>
      <c r="JR24" s="71">
        <v>99.85</v>
      </c>
      <c r="JS24" s="71">
        <v>99.32</v>
      </c>
      <c r="JT24" s="71">
        <v>4.55</v>
      </c>
      <c r="JU24" s="71">
        <v>0</v>
      </c>
      <c r="JV24" s="71">
        <v>2.37</v>
      </c>
      <c r="JW24" s="71">
        <v>1.23</v>
      </c>
      <c r="JX24" s="71">
        <v>98.53</v>
      </c>
      <c r="JY24" s="71">
        <v>61.28</v>
      </c>
      <c r="JZ24" s="71">
        <v>0.03</v>
      </c>
      <c r="KA24" s="71">
        <v>100</v>
      </c>
      <c r="KB24" s="71">
        <v>0.68076923076923102</v>
      </c>
      <c r="KC24" s="71">
        <v>5.3015384615384598</v>
      </c>
      <c r="KD24" s="71">
        <v>0</v>
      </c>
      <c r="KE24" s="71">
        <v>99.71</v>
      </c>
      <c r="KF24" s="71">
        <v>4.49</v>
      </c>
      <c r="KG24" s="71">
        <v>22.03</v>
      </c>
      <c r="KH24" s="71">
        <v>1.19</v>
      </c>
      <c r="KI24" s="71">
        <v>2.9484615384615398</v>
      </c>
      <c r="KJ24" s="71">
        <v>15.242685546875</v>
      </c>
      <c r="KK24" s="71">
        <v>99.792307692307702</v>
      </c>
      <c r="KL24" s="71">
        <v>99.821538461538495</v>
      </c>
      <c r="KM24" s="71">
        <v>1.27</v>
      </c>
      <c r="KN24" s="71">
        <v>99.632307692307705</v>
      </c>
      <c r="KO24" s="71">
        <v>52.837662259615399</v>
      </c>
      <c r="KP24" s="71">
        <v>0.87230769230769201</v>
      </c>
      <c r="KQ24" s="71">
        <v>2.4416666666666701E-2</v>
      </c>
      <c r="KR24" s="71">
        <v>96.62</v>
      </c>
      <c r="KS24" s="71">
        <v>0.93</v>
      </c>
      <c r="KT24" s="71">
        <v>98.699230769230795</v>
      </c>
      <c r="KU24" s="71">
        <v>96.491538461538497</v>
      </c>
      <c r="KV24" s="71">
        <v>99.461584923076899</v>
      </c>
      <c r="KW24" s="71">
        <v>1.65846153846154</v>
      </c>
      <c r="KX24" s="71">
        <v>101.427127965084</v>
      </c>
      <c r="KY24" s="71">
        <v>4.8099999999999996</v>
      </c>
      <c r="KZ24" s="71">
        <v>8.66326575185178E-2</v>
      </c>
      <c r="LA24" s="71">
        <v>8.9940468242803799</v>
      </c>
      <c r="LB24" s="71">
        <v>2.39846153846154</v>
      </c>
      <c r="LC24" s="71">
        <v>86.272120769230796</v>
      </c>
      <c r="LD24" s="75"/>
      <c r="LE24" s="75"/>
      <c r="LF24" s="71">
        <v>100</v>
      </c>
      <c r="LG24" s="71">
        <v>99.5461538461538</v>
      </c>
      <c r="LH24" s="71">
        <v>0.02</v>
      </c>
      <c r="LI24" s="71">
        <v>5.5422911658653797</v>
      </c>
      <c r="LJ24" s="71">
        <v>99.57</v>
      </c>
      <c r="LK24" s="75"/>
      <c r="LL24" s="75"/>
      <c r="LM24" s="75"/>
      <c r="LN24" s="71">
        <v>0.42</v>
      </c>
      <c r="LO24" s="71">
        <v>100</v>
      </c>
      <c r="LP24" s="71">
        <v>0.71</v>
      </c>
      <c r="LQ24" s="75"/>
      <c r="LR24" s="75"/>
      <c r="LS24" s="71">
        <v>99.09</v>
      </c>
      <c r="LT24" s="71">
        <v>0.49</v>
      </c>
      <c r="LU24" s="71">
        <v>95.67</v>
      </c>
      <c r="LV24" s="71">
        <v>99.31</v>
      </c>
      <c r="LW24" s="71">
        <v>99.64</v>
      </c>
      <c r="LX24" s="71">
        <v>5.58</v>
      </c>
      <c r="LY24" s="71">
        <v>4.96</v>
      </c>
      <c r="LZ24" s="71">
        <v>89.6</v>
      </c>
      <c r="MA24" s="71">
        <v>20.6403941761364</v>
      </c>
      <c r="MB24" s="71">
        <v>0.74538461538461498</v>
      </c>
      <c r="MC24" s="71">
        <v>5.0130769230769197</v>
      </c>
      <c r="MD24" s="71">
        <v>1.04</v>
      </c>
      <c r="ME24" s="71">
        <v>2.44</v>
      </c>
      <c r="MF24" s="71">
        <v>85.92</v>
      </c>
      <c r="MG24" s="71">
        <v>0.245112298826305</v>
      </c>
      <c r="MH24" s="71">
        <v>99.5230769230769</v>
      </c>
      <c r="MI24" s="71">
        <v>20.975757279829502</v>
      </c>
      <c r="MJ24" s="71">
        <v>84.519814923076893</v>
      </c>
      <c r="MK24" s="71">
        <v>1.6E-2</v>
      </c>
      <c r="ML24" s="75"/>
      <c r="MM24" s="71">
        <v>95.243846153846206</v>
      </c>
      <c r="MN24" s="71">
        <v>98.8</v>
      </c>
      <c r="MO24" s="71">
        <v>99.979211714306004</v>
      </c>
      <c r="MP24" s="71">
        <v>99.722824074070999</v>
      </c>
      <c r="MQ24" s="71">
        <v>1.2439990354428101</v>
      </c>
      <c r="MR24" s="71">
        <v>1.9279766176640301</v>
      </c>
      <c r="MS24" s="71">
        <v>0.5</v>
      </c>
      <c r="MT24" s="71">
        <v>0.63855886097927705</v>
      </c>
      <c r="MU24" s="71">
        <v>71</v>
      </c>
      <c r="MV24" s="71">
        <v>2.278</v>
      </c>
      <c r="MW24" s="71">
        <v>0</v>
      </c>
      <c r="MX24" s="71">
        <v>99.49</v>
      </c>
      <c r="MY24" s="71">
        <v>4.7408000000000001</v>
      </c>
      <c r="MZ24" s="71">
        <v>99.092100000000002</v>
      </c>
      <c r="NA24" s="71">
        <v>63</v>
      </c>
      <c r="NB24" s="71">
        <v>99.75</v>
      </c>
      <c r="NC24" s="71">
        <v>0.39517014270032902</v>
      </c>
      <c r="ND24" s="71">
        <v>97.18</v>
      </c>
      <c r="NE24" s="71">
        <v>98</v>
      </c>
      <c r="NF24" s="71">
        <v>99.88</v>
      </c>
      <c r="NG24" s="71">
        <v>99.588999999999999</v>
      </c>
      <c r="NH24" s="71">
        <v>99.94</v>
      </c>
      <c r="NI24" s="71">
        <v>66</v>
      </c>
      <c r="NJ24" s="71">
        <v>41.426207788901699</v>
      </c>
      <c r="NK24" s="71">
        <v>84</v>
      </c>
      <c r="NL24" s="71">
        <v>98</v>
      </c>
      <c r="NM24" s="71">
        <v>0</v>
      </c>
      <c r="NN24" s="71">
        <v>85.974248539923806</v>
      </c>
      <c r="NO24" s="71">
        <v>0</v>
      </c>
      <c r="NP24" s="71">
        <v>87.287000000000006</v>
      </c>
      <c r="NQ24" s="71">
        <v>0.01</v>
      </c>
      <c r="NR24" s="71">
        <v>99.500799999999998</v>
      </c>
      <c r="NS24" s="71">
        <v>0.74092875675822101</v>
      </c>
      <c r="NT24" s="71">
        <v>0.05</v>
      </c>
      <c r="NU24" s="71">
        <v>21.943783204533801</v>
      </c>
      <c r="NV24" s="71">
        <v>26.286738281249999</v>
      </c>
      <c r="NW24" s="71">
        <v>2.6748828124999999</v>
      </c>
      <c r="NX24" s="71">
        <v>87.45</v>
      </c>
      <c r="NY24" s="71">
        <v>100</v>
      </c>
      <c r="NZ24" s="71">
        <v>1.6224547740731701E-2</v>
      </c>
      <c r="OA24" s="71">
        <v>3.743935546875</v>
      </c>
      <c r="OB24" s="71">
        <v>0.86</v>
      </c>
      <c r="OC24" s="71">
        <v>1.5260186174271301E-2</v>
      </c>
      <c r="OD24" s="71">
        <v>39.820517578124999</v>
      </c>
      <c r="OE24" s="71">
        <v>100</v>
      </c>
      <c r="OF24" s="71">
        <v>4.6661816406250001</v>
      </c>
      <c r="OG24" s="71">
        <v>56.085927734374998</v>
      </c>
      <c r="OH24" s="71">
        <v>87.48</v>
      </c>
      <c r="OI24" s="71">
        <v>1.01614808979913</v>
      </c>
      <c r="OJ24" s="71">
        <v>1486</v>
      </c>
      <c r="OK24" s="71">
        <v>1830</v>
      </c>
      <c r="OL24" s="71">
        <v>99.9</v>
      </c>
      <c r="OM24" s="71">
        <v>49.756097560975597</v>
      </c>
      <c r="ON24" s="71">
        <v>65.893018485999704</v>
      </c>
      <c r="OO24" s="71">
        <v>99.999657240876004</v>
      </c>
      <c r="OP24" s="71">
        <v>88.851286867160098</v>
      </c>
      <c r="OQ24" s="71">
        <v>66.630864162833603</v>
      </c>
      <c r="OR24" s="71">
        <v>76.263269639065797</v>
      </c>
      <c r="OS24" s="71">
        <v>1.13437339969069</v>
      </c>
      <c r="OT24" s="71">
        <v>76.078647990633598</v>
      </c>
      <c r="OU24" s="71">
        <v>-0.111588699481686</v>
      </c>
      <c r="OV24" s="71">
        <v>-4.2948250941180497</v>
      </c>
      <c r="OW24" s="71">
        <v>66.630864162833603</v>
      </c>
      <c r="OX24" s="71">
        <v>3.0760636707789399</v>
      </c>
      <c r="OY24" s="71">
        <v>0.12884530168715</v>
      </c>
      <c r="OZ24" s="71">
        <v>88.914606129106204</v>
      </c>
      <c r="PA24" s="71">
        <v>-1.3575507986540201</v>
      </c>
      <c r="PB24" s="71">
        <v>-1.91931821332213</v>
      </c>
      <c r="PC24" s="71">
        <v>82.496627059869894</v>
      </c>
      <c r="PD24" s="71">
        <v>-2.8183730674046199</v>
      </c>
      <c r="PE24" s="71">
        <v>100</v>
      </c>
      <c r="PF24" s="71">
        <v>0</v>
      </c>
      <c r="PG24" s="71">
        <v>99.601611067332101</v>
      </c>
      <c r="PH24" s="71">
        <v>99.995622099640997</v>
      </c>
      <c r="PI24" s="71">
        <v>0</v>
      </c>
      <c r="PJ24" s="71">
        <v>100</v>
      </c>
      <c r="PK24" s="71">
        <v>100</v>
      </c>
      <c r="PL24" s="71">
        <v>0.83168896573843298</v>
      </c>
      <c r="PM24" s="72">
        <v>-0.92318452380952465</v>
      </c>
      <c r="PN24" s="72">
        <v>-0.12379464285714287</v>
      </c>
      <c r="PO24" s="73"/>
      <c r="PP24" s="73"/>
      <c r="PQ24" s="74">
        <v>66.630864162833575</v>
      </c>
      <c r="PR24" s="74">
        <v>88.851286867160056</v>
      </c>
      <c r="PS24" s="74">
        <v>76.263269639065783</v>
      </c>
      <c r="PT24" s="74">
        <v>-1.9193182133221285</v>
      </c>
      <c r="PU24" s="74">
        <v>1.8176611361656541</v>
      </c>
      <c r="PV24" s="74">
        <v>-0.73746650563919047</v>
      </c>
      <c r="PW24" s="74">
        <v>-4.2948250941180532</v>
      </c>
      <c r="PX24" s="74">
        <v>2.9138369280337457</v>
      </c>
      <c r="PY24" s="74">
        <v>1.5324538157710776</v>
      </c>
    </row>
    <row r="25" spans="1:441" ht="17.25">
      <c r="A25" s="70" t="s">
        <v>33</v>
      </c>
      <c r="B25" s="24">
        <v>100</v>
      </c>
      <c r="C25" s="71">
        <v>0</v>
      </c>
      <c r="D25" s="71">
        <v>0.420214882610426</v>
      </c>
      <c r="E25" s="71">
        <v>43.161559888579397</v>
      </c>
      <c r="F25" s="71">
        <v>100</v>
      </c>
      <c r="G25" s="71">
        <v>99.99</v>
      </c>
      <c r="H25" s="71">
        <v>99.977082506205505</v>
      </c>
      <c r="I25" s="71">
        <v>1.56</v>
      </c>
      <c r="J25" s="71">
        <v>98.94</v>
      </c>
      <c r="K25" s="75"/>
      <c r="L25" s="71">
        <v>2.19</v>
      </c>
      <c r="M25" s="71">
        <v>7.41</v>
      </c>
      <c r="N25" s="71">
        <v>94.59</v>
      </c>
      <c r="O25" s="71">
        <v>100</v>
      </c>
      <c r="P25" s="71">
        <v>0.47</v>
      </c>
      <c r="Q25" s="71">
        <v>3.78</v>
      </c>
      <c r="R25" s="71">
        <v>50</v>
      </c>
      <c r="S25" s="71">
        <v>6.5</v>
      </c>
      <c r="T25" s="71">
        <v>0</v>
      </c>
      <c r="U25" s="75"/>
      <c r="V25" s="71">
        <v>5.82</v>
      </c>
      <c r="W25" s="71">
        <v>2.2400000000000002</v>
      </c>
      <c r="X25" s="71">
        <v>4.22</v>
      </c>
      <c r="Y25" s="71">
        <v>90.83</v>
      </c>
      <c r="Z25" s="71">
        <v>3.49</v>
      </c>
      <c r="AA25" s="71">
        <v>100</v>
      </c>
      <c r="AB25" s="71">
        <v>3.98</v>
      </c>
      <c r="AC25" s="71">
        <v>6.33</v>
      </c>
      <c r="AD25" s="71">
        <v>2.5299999999999998</v>
      </c>
      <c r="AE25" s="71">
        <v>100</v>
      </c>
      <c r="AF25" s="71">
        <v>4.6900000000000004</v>
      </c>
      <c r="AG25" s="71">
        <v>58.33</v>
      </c>
      <c r="AH25" s="71">
        <v>99.78</v>
      </c>
      <c r="AI25" s="71">
        <v>16.53</v>
      </c>
      <c r="AJ25" s="71">
        <v>97.592523888435494</v>
      </c>
      <c r="AK25" s="71">
        <v>59.62</v>
      </c>
      <c r="AL25" s="71">
        <v>0</v>
      </c>
      <c r="AM25" s="71">
        <v>3.15</v>
      </c>
      <c r="AN25" s="71">
        <v>70.489999999999995</v>
      </c>
      <c r="AO25" s="71">
        <v>100</v>
      </c>
      <c r="AP25" s="75"/>
      <c r="AQ25" s="75"/>
      <c r="AR25" s="75"/>
      <c r="AS25" s="75"/>
      <c r="AT25" s="71">
        <v>0.41</v>
      </c>
      <c r="AU25" s="71">
        <v>100</v>
      </c>
      <c r="AV25" s="71">
        <v>100</v>
      </c>
      <c r="AW25" s="71">
        <v>100</v>
      </c>
      <c r="AX25" s="71">
        <v>100</v>
      </c>
      <c r="AY25" s="71">
        <v>6.14</v>
      </c>
      <c r="AZ25" s="75"/>
      <c r="BA25" s="75"/>
      <c r="BB25" s="71">
        <v>97.190967803088</v>
      </c>
      <c r="BC25" s="71">
        <v>37.74</v>
      </c>
      <c r="BD25" s="71">
        <v>99.21</v>
      </c>
      <c r="BE25" s="71">
        <v>0</v>
      </c>
      <c r="BF25" s="71">
        <v>0.86</v>
      </c>
      <c r="BG25" s="71">
        <v>0.57999999999999996</v>
      </c>
      <c r="BH25" s="71">
        <v>3.04</v>
      </c>
      <c r="BI25" s="71">
        <v>100</v>
      </c>
      <c r="BJ25" s="71">
        <v>6.48</v>
      </c>
      <c r="BK25" s="71">
        <v>2.52</v>
      </c>
      <c r="BL25" s="71">
        <v>87.16</v>
      </c>
      <c r="BM25" s="75"/>
      <c r="BN25" s="75"/>
      <c r="BO25" s="71">
        <v>6.28</v>
      </c>
      <c r="BP25" s="75"/>
      <c r="BQ25" s="71">
        <v>56.69</v>
      </c>
      <c r="BR25" s="71">
        <v>0</v>
      </c>
      <c r="BS25" s="71">
        <v>100</v>
      </c>
      <c r="BT25" s="71">
        <v>2.11</v>
      </c>
      <c r="BU25" s="75"/>
      <c r="BV25" s="71">
        <v>67.447836734693894</v>
      </c>
      <c r="BW25" s="71">
        <v>161.381052631579</v>
      </c>
      <c r="BX25" s="71">
        <v>98.78</v>
      </c>
      <c r="BY25" s="71">
        <v>1.63523573200993</v>
      </c>
      <c r="BZ25" s="71">
        <v>100</v>
      </c>
      <c r="CA25" s="71">
        <v>100</v>
      </c>
      <c r="CB25" s="71">
        <v>46.23</v>
      </c>
      <c r="CC25" s="71">
        <v>0.16</v>
      </c>
      <c r="CD25" s="71">
        <v>96.88</v>
      </c>
      <c r="CE25" s="71">
        <v>100</v>
      </c>
      <c r="CF25" s="71">
        <v>0.21311227347841999</v>
      </c>
      <c r="CG25" s="71">
        <v>0</v>
      </c>
      <c r="CH25" s="71">
        <v>0.48675877314175298</v>
      </c>
      <c r="CI25" s="71">
        <v>0</v>
      </c>
      <c r="CJ25" s="71">
        <v>97.370765470400002</v>
      </c>
      <c r="CK25" s="71">
        <v>0.89179797979797903</v>
      </c>
      <c r="CL25" s="71">
        <v>0.53364361467964205</v>
      </c>
      <c r="CM25" s="71">
        <v>100</v>
      </c>
      <c r="CN25" s="71">
        <v>8.4848484848484809</v>
      </c>
      <c r="CO25" s="71">
        <v>25.9611270545265</v>
      </c>
      <c r="CP25" s="71">
        <v>0</v>
      </c>
      <c r="CQ25" s="71">
        <v>0.209999999999994</v>
      </c>
      <c r="CR25" s="71">
        <v>1.0363638470451899</v>
      </c>
      <c r="CS25" s="71">
        <v>1.8</v>
      </c>
      <c r="CT25" s="71">
        <v>0</v>
      </c>
      <c r="CU25" s="71">
        <v>0.1</v>
      </c>
      <c r="CV25" s="71">
        <v>5</v>
      </c>
      <c r="CW25" s="71">
        <v>2.57</v>
      </c>
      <c r="CX25" s="71">
        <v>5.04</v>
      </c>
      <c r="CY25" s="71">
        <v>100</v>
      </c>
      <c r="CZ25" s="71">
        <v>100</v>
      </c>
      <c r="DA25" s="71">
        <v>2.2000000000000002</v>
      </c>
      <c r="DB25" s="71">
        <v>94.44</v>
      </c>
      <c r="DC25" s="71">
        <v>1.65</v>
      </c>
      <c r="DD25" s="71">
        <v>4.8099999999999996</v>
      </c>
      <c r="DE25" s="71">
        <v>95.23</v>
      </c>
      <c r="DF25" s="71">
        <v>2.77</v>
      </c>
      <c r="DG25" s="71">
        <v>100</v>
      </c>
      <c r="DH25" s="71">
        <v>88.89</v>
      </c>
      <c r="DI25" s="71">
        <v>95.24</v>
      </c>
      <c r="DJ25" s="75"/>
      <c r="DK25" s="71">
        <v>3.99</v>
      </c>
      <c r="DL25" s="71">
        <v>35.918790391415698</v>
      </c>
      <c r="DM25" s="71">
        <v>100</v>
      </c>
      <c r="DN25" s="71">
        <v>78.37</v>
      </c>
      <c r="DO25" s="71">
        <v>5</v>
      </c>
      <c r="DP25" s="71">
        <v>0.67</v>
      </c>
      <c r="DQ25" s="71">
        <v>0</v>
      </c>
      <c r="DR25" s="71">
        <v>0</v>
      </c>
      <c r="DS25" s="71">
        <v>34.869999999999997</v>
      </c>
      <c r="DT25" s="75"/>
      <c r="DU25" s="71">
        <v>76.12</v>
      </c>
      <c r="DV25" s="71">
        <v>99.08</v>
      </c>
      <c r="DW25" s="71">
        <v>0</v>
      </c>
      <c r="DX25" s="71">
        <v>0.37</v>
      </c>
      <c r="DY25" s="71">
        <v>7.26</v>
      </c>
      <c r="DZ25" s="71">
        <v>2.21</v>
      </c>
      <c r="EA25" s="71">
        <v>79.31</v>
      </c>
      <c r="EB25" s="71">
        <v>83.25</v>
      </c>
      <c r="EC25" s="71">
        <v>2.38</v>
      </c>
      <c r="ED25" s="71">
        <v>5.83</v>
      </c>
      <c r="EE25" s="71">
        <v>93.28</v>
      </c>
      <c r="EF25" s="71">
        <v>3.09</v>
      </c>
      <c r="EG25" s="71">
        <v>88.33</v>
      </c>
      <c r="EH25" s="71">
        <v>0.41</v>
      </c>
      <c r="EI25" s="71">
        <v>4.82</v>
      </c>
      <c r="EJ25" s="71">
        <v>100</v>
      </c>
      <c r="EK25" s="71">
        <v>96.07</v>
      </c>
      <c r="EL25" s="71">
        <v>98.18</v>
      </c>
      <c r="EM25" s="71">
        <v>99.5</v>
      </c>
      <c r="EN25" s="71">
        <v>0.79</v>
      </c>
      <c r="EO25" s="71">
        <v>100</v>
      </c>
      <c r="EP25" s="71">
        <v>2.63</v>
      </c>
      <c r="EQ25" s="71">
        <v>100</v>
      </c>
      <c r="ER25" s="71">
        <v>0.68</v>
      </c>
      <c r="ES25" s="71">
        <v>2.1</v>
      </c>
      <c r="ET25" s="71">
        <v>5.12</v>
      </c>
      <c r="EU25" s="71">
        <v>0.77</v>
      </c>
      <c r="EV25" s="71">
        <v>2.1800000000000002</v>
      </c>
      <c r="EW25" s="71">
        <v>99.35</v>
      </c>
      <c r="EX25" s="71">
        <v>100</v>
      </c>
      <c r="EY25" s="71">
        <v>6.56</v>
      </c>
      <c r="EZ25" s="71">
        <v>100</v>
      </c>
      <c r="FA25" s="71">
        <v>6.48</v>
      </c>
      <c r="FB25" s="71">
        <v>100</v>
      </c>
      <c r="FC25" s="71">
        <v>5.18</v>
      </c>
      <c r="FD25" s="71">
        <v>2.39</v>
      </c>
      <c r="FE25" s="71">
        <v>63.51</v>
      </c>
      <c r="FF25" s="71">
        <v>99.82</v>
      </c>
      <c r="FG25" s="71">
        <v>100</v>
      </c>
      <c r="FH25" s="71">
        <v>0.42</v>
      </c>
      <c r="FI25" s="71">
        <v>0.65</v>
      </c>
      <c r="FJ25" s="71">
        <v>100</v>
      </c>
      <c r="FK25" s="71">
        <v>90</v>
      </c>
      <c r="FL25" s="71">
        <v>3.29</v>
      </c>
      <c r="FM25" s="75"/>
      <c r="FN25" s="71">
        <v>6.29</v>
      </c>
      <c r="FO25" s="71">
        <v>3.87</v>
      </c>
      <c r="FP25" s="71">
        <v>99.69</v>
      </c>
      <c r="FQ25" s="75"/>
      <c r="FR25" s="71">
        <v>38.33</v>
      </c>
      <c r="FS25" s="71">
        <v>0.28000000000000003</v>
      </c>
      <c r="FT25" s="71">
        <v>90.47</v>
      </c>
      <c r="FU25" s="71">
        <v>64.540000000000006</v>
      </c>
      <c r="FV25" s="71">
        <v>2.71</v>
      </c>
      <c r="FW25" s="71">
        <v>92.55</v>
      </c>
      <c r="FX25" s="71">
        <v>93.13</v>
      </c>
      <c r="FY25" s="71">
        <v>94.87</v>
      </c>
      <c r="FZ25" s="71">
        <v>4.91</v>
      </c>
      <c r="GA25" s="71">
        <v>98.06</v>
      </c>
      <c r="GB25" s="71">
        <v>86.83</v>
      </c>
      <c r="GC25" s="71">
        <v>22.81</v>
      </c>
      <c r="GD25" s="71">
        <v>97.99</v>
      </c>
      <c r="GE25" s="71">
        <v>0.09</v>
      </c>
      <c r="GF25" s="71">
        <v>94.94</v>
      </c>
      <c r="GG25" s="71">
        <v>4.0999999999999996</v>
      </c>
      <c r="GH25" s="71">
        <v>90.22</v>
      </c>
      <c r="GI25" s="71">
        <v>97.48</v>
      </c>
      <c r="GJ25" s="71">
        <v>89.48</v>
      </c>
      <c r="GK25" s="71">
        <v>0.76304561864128695</v>
      </c>
      <c r="GL25" s="71">
        <v>90.2</v>
      </c>
      <c r="GM25" s="71">
        <v>20.079999999999998</v>
      </c>
      <c r="GN25" s="71">
        <v>2.91</v>
      </c>
      <c r="GO25" s="71">
        <v>0.28000000000000003</v>
      </c>
      <c r="GP25" s="71">
        <v>93.07</v>
      </c>
      <c r="GQ25" s="71">
        <v>92.15</v>
      </c>
      <c r="GR25" s="71">
        <v>57.56</v>
      </c>
      <c r="GS25" s="71">
        <v>98.91</v>
      </c>
      <c r="GT25" s="71">
        <v>97.11</v>
      </c>
      <c r="GU25" s="71">
        <v>96.87</v>
      </c>
      <c r="GV25" s="71">
        <v>4.96</v>
      </c>
      <c r="GW25" s="75"/>
      <c r="GX25" s="71">
        <v>97.18</v>
      </c>
      <c r="GY25" s="71">
        <v>88.76</v>
      </c>
      <c r="GZ25" s="71">
        <v>94.99</v>
      </c>
      <c r="HA25" s="71">
        <v>0.16</v>
      </c>
      <c r="HB25" s="71">
        <v>13.84</v>
      </c>
      <c r="HC25" s="71">
        <v>3.63</v>
      </c>
      <c r="HD25" s="71">
        <v>91.72</v>
      </c>
      <c r="HE25" s="71">
        <v>3.11</v>
      </c>
      <c r="HF25" s="71">
        <v>1.85</v>
      </c>
      <c r="HG25" s="71">
        <v>75.19</v>
      </c>
      <c r="HH25" s="71">
        <v>99.14</v>
      </c>
      <c r="HI25" s="75"/>
      <c r="HJ25" s="71">
        <v>100</v>
      </c>
      <c r="HK25" s="71">
        <v>7.76</v>
      </c>
      <c r="HL25" s="75"/>
      <c r="HM25" s="71">
        <v>86.19</v>
      </c>
      <c r="HN25" s="75"/>
      <c r="HO25" s="71">
        <v>100</v>
      </c>
      <c r="HP25" s="75"/>
      <c r="HQ25" s="75"/>
      <c r="HR25" s="71">
        <v>0</v>
      </c>
      <c r="HS25" s="71">
        <v>95.49</v>
      </c>
      <c r="HT25" s="75"/>
      <c r="HU25" s="71">
        <v>0.21</v>
      </c>
      <c r="HV25" s="71">
        <v>22.86</v>
      </c>
      <c r="HW25" s="71">
        <v>97.78</v>
      </c>
      <c r="HX25" s="71">
        <v>100</v>
      </c>
      <c r="HY25" s="71">
        <v>0</v>
      </c>
      <c r="HZ25" s="71">
        <v>5.31</v>
      </c>
      <c r="IA25" s="71">
        <v>94.6</v>
      </c>
      <c r="IB25" s="75"/>
      <c r="IC25" s="71">
        <v>0.13</v>
      </c>
      <c r="ID25" s="75"/>
      <c r="IE25" s="75"/>
      <c r="IF25" s="75"/>
      <c r="IG25" s="71">
        <v>23.48</v>
      </c>
      <c r="IH25" s="71">
        <v>41.51</v>
      </c>
      <c r="II25" s="71">
        <v>92.42</v>
      </c>
      <c r="IJ25" s="75"/>
      <c r="IK25" s="71">
        <v>0.41</v>
      </c>
      <c r="IL25" s="71">
        <v>0</v>
      </c>
      <c r="IM25" s="75"/>
      <c r="IN25" s="71">
        <v>20.420000000000002</v>
      </c>
      <c r="IO25" s="71">
        <v>3.52</v>
      </c>
      <c r="IP25" s="75"/>
      <c r="IQ25" s="71">
        <v>81.37</v>
      </c>
      <c r="IR25" s="71">
        <v>6.82</v>
      </c>
      <c r="IS25" s="75"/>
      <c r="IT25" s="71">
        <v>0</v>
      </c>
      <c r="IU25" s="75"/>
      <c r="IV25" s="71">
        <v>0</v>
      </c>
      <c r="IW25" s="71">
        <v>92.42</v>
      </c>
      <c r="IX25" s="71">
        <v>100</v>
      </c>
      <c r="IY25" s="71">
        <v>97.48</v>
      </c>
      <c r="IZ25" s="75"/>
      <c r="JA25" s="71">
        <v>99.87</v>
      </c>
      <c r="JB25" s="71">
        <v>95.17</v>
      </c>
      <c r="JC25" s="71">
        <v>2.2400000000000002</v>
      </c>
      <c r="JD25" s="71">
        <v>97.11</v>
      </c>
      <c r="JE25" s="71">
        <v>100</v>
      </c>
      <c r="JF25" s="71">
        <v>0.53</v>
      </c>
      <c r="JG25" s="71">
        <v>0.69</v>
      </c>
      <c r="JH25" s="71">
        <v>26.49</v>
      </c>
      <c r="JI25" s="71">
        <v>1.01</v>
      </c>
      <c r="JJ25" s="71">
        <v>100</v>
      </c>
      <c r="JK25" s="71">
        <v>100</v>
      </c>
      <c r="JL25" s="71">
        <v>8.35</v>
      </c>
      <c r="JM25" s="71">
        <v>99.07</v>
      </c>
      <c r="JN25" s="71">
        <v>100</v>
      </c>
      <c r="JO25" s="71">
        <v>0</v>
      </c>
      <c r="JP25" s="71">
        <v>100</v>
      </c>
      <c r="JQ25" s="71">
        <v>5.64</v>
      </c>
      <c r="JR25" s="71">
        <v>80.349999999999994</v>
      </c>
      <c r="JS25" s="71">
        <v>100</v>
      </c>
      <c r="JT25" s="71">
        <v>5.03</v>
      </c>
      <c r="JU25" s="71">
        <v>2.79</v>
      </c>
      <c r="JV25" s="71">
        <v>3.28</v>
      </c>
      <c r="JW25" s="71">
        <v>2.0299999999999998</v>
      </c>
      <c r="JX25" s="71">
        <v>65.63</v>
      </c>
      <c r="JY25" s="71">
        <v>97.36</v>
      </c>
      <c r="JZ25" s="71">
        <v>4</v>
      </c>
      <c r="KA25" s="71">
        <v>100</v>
      </c>
      <c r="KB25" s="71">
        <v>1.57</v>
      </c>
      <c r="KC25" s="71">
        <v>6.11</v>
      </c>
      <c r="KD25" s="71">
        <v>0</v>
      </c>
      <c r="KE25" s="71">
        <v>100</v>
      </c>
      <c r="KF25" s="71">
        <v>1.69</v>
      </c>
      <c r="KG25" s="71">
        <v>22.81</v>
      </c>
      <c r="KH25" s="71">
        <v>4.46</v>
      </c>
      <c r="KI25" s="71">
        <v>6.12</v>
      </c>
      <c r="KJ25" s="71">
        <v>6.49</v>
      </c>
      <c r="KK25" s="71">
        <v>100</v>
      </c>
      <c r="KL25" s="71">
        <v>99.92</v>
      </c>
      <c r="KM25" s="71">
        <v>0.62</v>
      </c>
      <c r="KN25" s="71">
        <v>96.29</v>
      </c>
      <c r="KO25" s="71">
        <v>37.47</v>
      </c>
      <c r="KP25" s="71">
        <v>0.57999999999999996</v>
      </c>
      <c r="KQ25" s="71">
        <v>2.14</v>
      </c>
      <c r="KR25" s="71">
        <v>93.73</v>
      </c>
      <c r="KS25" s="71">
        <v>1.72</v>
      </c>
      <c r="KT25" s="71">
        <v>89.32</v>
      </c>
      <c r="KU25" s="71">
        <v>72.8</v>
      </c>
      <c r="KV25" s="71">
        <v>99.08</v>
      </c>
      <c r="KW25" s="71">
        <v>2.19</v>
      </c>
      <c r="KX25" s="71">
        <v>85.978570542835101</v>
      </c>
      <c r="KY25" s="71">
        <v>0.7</v>
      </c>
      <c r="KZ25" s="71">
        <v>3.97</v>
      </c>
      <c r="LA25" s="71">
        <v>2.44</v>
      </c>
      <c r="LB25" s="71">
        <v>3.47</v>
      </c>
      <c r="LC25" s="71">
        <v>89.25</v>
      </c>
      <c r="LD25" s="75"/>
      <c r="LE25" s="75"/>
      <c r="LF25" s="71">
        <v>100</v>
      </c>
      <c r="LG25" s="71">
        <v>98.96</v>
      </c>
      <c r="LH25" s="71">
        <v>6.9000000000000006E-2</v>
      </c>
      <c r="LI25" s="71">
        <v>4.09</v>
      </c>
      <c r="LJ25" s="71">
        <v>100</v>
      </c>
      <c r="LK25" s="71">
        <v>0.51333333333333298</v>
      </c>
      <c r="LL25" s="71">
        <v>0.53333333333333299</v>
      </c>
      <c r="LM25" s="75"/>
      <c r="LN25" s="71">
        <v>3.83</v>
      </c>
      <c r="LO25" s="71">
        <v>100</v>
      </c>
      <c r="LP25" s="71">
        <v>0.31</v>
      </c>
      <c r="LQ25" s="75"/>
      <c r="LR25" s="75"/>
      <c r="LS25" s="71">
        <v>98.82</v>
      </c>
      <c r="LT25" s="71">
        <v>2.48</v>
      </c>
      <c r="LU25" s="71">
        <v>98.49</v>
      </c>
      <c r="LV25" s="71">
        <v>97.23</v>
      </c>
      <c r="LW25" s="71">
        <v>100</v>
      </c>
      <c r="LX25" s="71">
        <v>5.42</v>
      </c>
      <c r="LY25" s="71">
        <v>5.13</v>
      </c>
      <c r="LZ25" s="71">
        <v>89.14</v>
      </c>
      <c r="MA25" s="71">
        <v>24.12</v>
      </c>
      <c r="MB25" s="71">
        <v>0.67</v>
      </c>
      <c r="MC25" s="71">
        <v>5.21</v>
      </c>
      <c r="MD25" s="71">
        <v>6.06</v>
      </c>
      <c r="ME25" s="71">
        <v>2.2000000000000002</v>
      </c>
      <c r="MF25" s="71">
        <v>87.15</v>
      </c>
      <c r="MG25" s="71">
        <v>0.56000000000000005</v>
      </c>
      <c r="MH25" s="71">
        <v>99.17</v>
      </c>
      <c r="MI25" s="71">
        <v>5.31</v>
      </c>
      <c r="MJ25" s="71">
        <v>75.88</v>
      </c>
      <c r="MK25" s="71">
        <v>5.0999999999999997E-2</v>
      </c>
      <c r="ML25" s="75"/>
      <c r="MM25" s="71">
        <v>90.61</v>
      </c>
      <c r="MN25" s="71">
        <v>98.97</v>
      </c>
      <c r="MO25" s="71">
        <v>99.979925917338804</v>
      </c>
      <c r="MP25" s="71">
        <v>99.817439814815003</v>
      </c>
      <c r="MQ25" s="71">
        <v>1.1939484953634001</v>
      </c>
      <c r="MR25" s="71">
        <v>1.9366766986919399</v>
      </c>
      <c r="MS25" s="71">
        <v>0.5</v>
      </c>
      <c r="MT25" s="71">
        <v>7.4821159856464203E-2</v>
      </c>
      <c r="MU25" s="71">
        <v>50</v>
      </c>
      <c r="MV25" s="71">
        <v>2.286</v>
      </c>
      <c r="MW25" s="71">
        <v>0</v>
      </c>
      <c r="MX25" s="71">
        <v>99.62</v>
      </c>
      <c r="MY25" s="71">
        <v>4.6978999999999997</v>
      </c>
      <c r="MZ25" s="71">
        <v>99.500100000000003</v>
      </c>
      <c r="NA25" s="71">
        <v>42</v>
      </c>
      <c r="NB25" s="71">
        <v>99.41</v>
      </c>
      <c r="NC25" s="71">
        <v>0.55335968379446598</v>
      </c>
      <c r="ND25" s="71">
        <v>98.19</v>
      </c>
      <c r="NE25" s="71">
        <v>98</v>
      </c>
      <c r="NF25" s="71">
        <v>99.93</v>
      </c>
      <c r="NG25" s="71">
        <v>99.298299999999998</v>
      </c>
      <c r="NH25" s="71">
        <v>99.79</v>
      </c>
      <c r="NI25" s="71">
        <v>31</v>
      </c>
      <c r="NJ25" s="71">
        <v>39.105554225339397</v>
      </c>
      <c r="NK25" s="71">
        <v>53</v>
      </c>
      <c r="NL25" s="71">
        <v>98</v>
      </c>
      <c r="NM25" s="71">
        <v>0.01</v>
      </c>
      <c r="NN25" s="71">
        <v>83.244726252896001</v>
      </c>
      <c r="NO25" s="71">
        <v>0</v>
      </c>
      <c r="NP25" s="71">
        <v>99.130099999999999</v>
      </c>
      <c r="NQ25" s="71">
        <v>0</v>
      </c>
      <c r="NR25" s="71">
        <v>99.549899999999994</v>
      </c>
      <c r="NS25" s="71">
        <v>0.84850623645287804</v>
      </c>
      <c r="NT25" s="71">
        <v>7.0000000000000007E-2</v>
      </c>
      <c r="NU25" s="71">
        <v>31.671942844184901</v>
      </c>
      <c r="NV25" s="71">
        <v>6.23</v>
      </c>
      <c r="NW25" s="75"/>
      <c r="NX25" s="71">
        <v>73.319999999999993</v>
      </c>
      <c r="NY25" s="71">
        <v>99.98</v>
      </c>
      <c r="NZ25" s="71">
        <v>1.04</v>
      </c>
      <c r="OA25" s="71">
        <v>1.66</v>
      </c>
      <c r="OB25" s="71">
        <v>0.97</v>
      </c>
      <c r="OC25" s="71">
        <v>0</v>
      </c>
      <c r="OD25" s="75"/>
      <c r="OE25" s="71">
        <v>99.58</v>
      </c>
      <c r="OF25" s="71">
        <v>2.87</v>
      </c>
      <c r="OG25" s="71">
        <v>39.61</v>
      </c>
      <c r="OH25" s="71">
        <v>71.88</v>
      </c>
      <c r="OI25" s="71">
        <v>0.57999999999999996</v>
      </c>
      <c r="OJ25" s="71">
        <v>1788</v>
      </c>
      <c r="OK25" s="71">
        <v>1450</v>
      </c>
      <c r="OL25" s="71">
        <v>99.9</v>
      </c>
      <c r="OM25" s="71">
        <v>36.208732694355703</v>
      </c>
      <c r="ON25" s="71">
        <v>94.909799315456993</v>
      </c>
      <c r="OO25" s="71">
        <v>99.985955128327902</v>
      </c>
      <c r="OP25" s="71">
        <v>86.323874700795798</v>
      </c>
      <c r="OQ25" s="71">
        <v>66.318656606544096</v>
      </c>
      <c r="OR25" s="71">
        <v>73.353424178895807</v>
      </c>
      <c r="OS25" s="71">
        <v>1.75799658202899</v>
      </c>
      <c r="OT25" s="71">
        <v>74.993361616077493</v>
      </c>
      <c r="OU25" s="71">
        <v>2.7358716666427099E-2</v>
      </c>
      <c r="OV25" s="71">
        <v>-2.2705878789557099</v>
      </c>
      <c r="OW25" s="71">
        <v>66.318656606544096</v>
      </c>
      <c r="OX25" s="71">
        <v>1.6675181253926601</v>
      </c>
      <c r="OY25" s="71">
        <v>-0.69255568809323598</v>
      </c>
      <c r="OZ25" s="71">
        <v>88.436472498180194</v>
      </c>
      <c r="PA25" s="71">
        <v>-1.7032791486961401</v>
      </c>
      <c r="PB25" s="71">
        <v>-1.5784741163501901</v>
      </c>
      <c r="PC25" s="71">
        <v>81.714917057128901</v>
      </c>
      <c r="PD25" s="71">
        <v>-3.0526295015791201</v>
      </c>
      <c r="PE25" s="71">
        <v>99.816513761467903</v>
      </c>
      <c r="PF25" s="71">
        <v>0</v>
      </c>
      <c r="PG25" s="71">
        <v>98.117619548696396</v>
      </c>
      <c r="PH25" s="71">
        <v>99.035426166257494</v>
      </c>
      <c r="PI25" s="71">
        <v>0</v>
      </c>
      <c r="PJ25" s="71">
        <v>100</v>
      </c>
      <c r="PK25" s="71">
        <v>100</v>
      </c>
      <c r="PL25" s="71">
        <v>1.1391561863906801</v>
      </c>
      <c r="PM25" s="72">
        <v>-3.0684401114206068</v>
      </c>
      <c r="PN25" s="72">
        <v>0.2602148826104258</v>
      </c>
      <c r="PO25" s="73"/>
      <c r="PP25" s="73"/>
      <c r="PQ25" s="74">
        <v>66.318656606544053</v>
      </c>
      <c r="PR25" s="74">
        <v>86.323874700795784</v>
      </c>
      <c r="PS25" s="74">
        <v>73.353424178895835</v>
      </c>
      <c r="PT25" s="74">
        <v>-1.5784741163501934</v>
      </c>
      <c r="PU25" s="74">
        <v>0.96029381191002017</v>
      </c>
      <c r="PV25" s="74">
        <v>0.86355279733221835</v>
      </c>
      <c r="PW25" s="74">
        <v>-2.270587878955709</v>
      </c>
      <c r="PX25" s="74">
        <v>2.0496850840363123</v>
      </c>
      <c r="PY25" s="74">
        <v>3.7449748308393396</v>
      </c>
    </row>
    <row r="26" spans="1:441" ht="17.25">
      <c r="A26" s="70" t="s">
        <v>34</v>
      </c>
      <c r="B26" s="24">
        <v>228.386649902502</v>
      </c>
      <c r="C26" s="71">
        <v>0</v>
      </c>
      <c r="D26" s="71">
        <v>0.203125</v>
      </c>
      <c r="E26" s="71">
        <v>47.100074404761898</v>
      </c>
      <c r="F26" s="71">
        <v>100</v>
      </c>
      <c r="G26" s="71">
        <v>99.99</v>
      </c>
      <c r="H26" s="71">
        <v>99.853246912070404</v>
      </c>
      <c r="I26" s="75"/>
      <c r="J26" s="71">
        <v>99.08</v>
      </c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1">
        <v>78.437020670513505</v>
      </c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1">
        <v>98.175338624951493</v>
      </c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1">
        <v>152.30262529832899</v>
      </c>
      <c r="BW26" s="71">
        <v>167.92</v>
      </c>
      <c r="BX26" s="71">
        <v>100</v>
      </c>
      <c r="BY26" s="71">
        <v>3.08</v>
      </c>
      <c r="BZ26" s="71">
        <v>90.322580645161295</v>
      </c>
      <c r="CA26" s="71">
        <v>100</v>
      </c>
      <c r="CB26" s="71">
        <v>49.32</v>
      </c>
      <c r="CC26" s="71">
        <v>0.45</v>
      </c>
      <c r="CD26" s="71">
        <v>97.19</v>
      </c>
      <c r="CE26" s="71">
        <v>99.909090909090907</v>
      </c>
      <c r="CF26" s="71">
        <v>1.2670562969031101E-3</v>
      </c>
      <c r="CG26" s="71">
        <v>0</v>
      </c>
      <c r="CH26" s="71">
        <v>0.75577661510464</v>
      </c>
      <c r="CI26" s="71">
        <v>0</v>
      </c>
      <c r="CJ26" s="71">
        <v>98.896556110199995</v>
      </c>
      <c r="CK26" s="71">
        <v>0.80159533073929901</v>
      </c>
      <c r="CL26" s="71">
        <v>0.88370230509008396</v>
      </c>
      <c r="CM26" s="71">
        <v>99.877300613496899</v>
      </c>
      <c r="CN26" s="71">
        <v>7.19844357976653</v>
      </c>
      <c r="CO26" s="71">
        <v>33.516409583196598</v>
      </c>
      <c r="CP26" s="71">
        <v>4.5454545454545497E-2</v>
      </c>
      <c r="CQ26" s="71">
        <v>0.239999999999995</v>
      </c>
      <c r="CR26" s="71">
        <v>1.0417886977887001</v>
      </c>
      <c r="CS26" s="71">
        <v>1.8</v>
      </c>
      <c r="CT26" s="71">
        <v>0</v>
      </c>
      <c r="CU26" s="71">
        <v>0.05</v>
      </c>
      <c r="CV26" s="71">
        <v>10</v>
      </c>
      <c r="CW26" s="71">
        <v>2.56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1">
        <v>64.761341368728495</v>
      </c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/>
      <c r="FJ26" s="75"/>
      <c r="FK26" s="71">
        <v>90</v>
      </c>
      <c r="FL26" s="75"/>
      <c r="FM26" s="75"/>
      <c r="FN26" s="75"/>
      <c r="FO26" s="75"/>
      <c r="FP26" s="75"/>
      <c r="FQ26" s="75"/>
      <c r="FR26" s="75"/>
      <c r="FS26" s="71">
        <v>0.56999999999999995</v>
      </c>
      <c r="FT26" s="71">
        <v>91.22</v>
      </c>
      <c r="FU26" s="71">
        <v>75.459999999999994</v>
      </c>
      <c r="FV26" s="71">
        <v>1.72</v>
      </c>
      <c r="FW26" s="71">
        <v>96.23</v>
      </c>
      <c r="FX26" s="71">
        <v>92.65</v>
      </c>
      <c r="FY26" s="71">
        <v>87.22</v>
      </c>
      <c r="FZ26" s="71">
        <v>4.8</v>
      </c>
      <c r="GA26" s="71">
        <v>98.78</v>
      </c>
      <c r="GB26" s="71">
        <v>93.5</v>
      </c>
      <c r="GC26" s="71">
        <v>27.14</v>
      </c>
      <c r="GD26" s="71">
        <v>98.64</v>
      </c>
      <c r="GE26" s="71">
        <v>0.05</v>
      </c>
      <c r="GF26" s="71">
        <v>73.260000000000005</v>
      </c>
      <c r="GG26" s="71">
        <v>3.1</v>
      </c>
      <c r="GH26" s="71">
        <v>91.67</v>
      </c>
      <c r="GI26" s="71">
        <v>97.3</v>
      </c>
      <c r="GJ26" s="71">
        <v>94.13</v>
      </c>
      <c r="GK26" s="71">
        <v>1.5365148228488801</v>
      </c>
      <c r="GL26" s="71">
        <v>72.599999999999994</v>
      </c>
      <c r="GM26" s="71">
        <v>4.72</v>
      </c>
      <c r="GN26" s="71">
        <v>8.1</v>
      </c>
      <c r="GO26" s="71">
        <v>2.77</v>
      </c>
      <c r="GP26" s="71">
        <v>76.680000000000007</v>
      </c>
      <c r="GQ26" s="71">
        <v>73.290000000000006</v>
      </c>
      <c r="GR26" s="71">
        <v>83.49</v>
      </c>
      <c r="GS26" s="71">
        <v>97.77</v>
      </c>
      <c r="GT26" s="71">
        <v>98.35</v>
      </c>
      <c r="GU26" s="71">
        <v>97.32</v>
      </c>
      <c r="GV26" s="71">
        <v>6.07</v>
      </c>
      <c r="GW26" s="75"/>
      <c r="GX26" s="71">
        <v>94.04</v>
      </c>
      <c r="GY26" s="71">
        <v>84.07</v>
      </c>
      <c r="GZ26" s="71">
        <v>91.07</v>
      </c>
      <c r="HA26" s="71">
        <v>0.73</v>
      </c>
      <c r="HB26" s="71">
        <v>14.23</v>
      </c>
      <c r="HC26" s="71">
        <v>1.54</v>
      </c>
      <c r="HD26" s="71">
        <v>80.819999999999993</v>
      </c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/>
      <c r="HZ26" s="75"/>
      <c r="IA26" s="75"/>
      <c r="IB26" s="75"/>
      <c r="IC26" s="75"/>
      <c r="ID26" s="75"/>
      <c r="IE26" s="75"/>
      <c r="IF26" s="75"/>
      <c r="IG26" s="75"/>
      <c r="IH26" s="75"/>
      <c r="II26" s="75"/>
      <c r="IJ26" s="75"/>
      <c r="IK26" s="75"/>
      <c r="IL26" s="75"/>
      <c r="IM26" s="75"/>
      <c r="IN26" s="75"/>
      <c r="IO26" s="75"/>
      <c r="IP26" s="75"/>
      <c r="IQ26" s="75"/>
      <c r="IR26" s="75"/>
      <c r="IS26" s="75"/>
      <c r="IT26" s="75"/>
      <c r="IU26" s="75"/>
      <c r="IV26" s="75"/>
      <c r="IW26" s="75"/>
      <c r="IX26" s="75"/>
      <c r="IY26" s="75"/>
      <c r="IZ26" s="75"/>
      <c r="JA26" s="75"/>
      <c r="JB26" s="75"/>
      <c r="JC26" s="75"/>
      <c r="JD26" s="75"/>
      <c r="JE26" s="75"/>
      <c r="JF26" s="75"/>
      <c r="JG26" s="75"/>
      <c r="JH26" s="71">
        <v>42.4</v>
      </c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1">
        <v>1.72</v>
      </c>
      <c r="KG26" s="71">
        <v>27.14</v>
      </c>
      <c r="KH26" s="71">
        <v>1.69</v>
      </c>
      <c r="KI26" s="75"/>
      <c r="KJ26" s="75"/>
      <c r="KK26" s="75"/>
      <c r="KL26" s="75"/>
      <c r="KM26" s="71">
        <v>1.47</v>
      </c>
      <c r="KN26" s="75"/>
      <c r="KO26" s="75"/>
      <c r="KP26" s="75"/>
      <c r="KQ26" s="75"/>
      <c r="KR26" s="71">
        <v>96.43</v>
      </c>
      <c r="KS26" s="71">
        <v>2.67</v>
      </c>
      <c r="KT26" s="75"/>
      <c r="KU26" s="75"/>
      <c r="KV26" s="75"/>
      <c r="KW26" s="75"/>
      <c r="KX26" s="71">
        <v>105.205889055721</v>
      </c>
      <c r="KY26" s="71">
        <v>0.24</v>
      </c>
      <c r="KZ26" s="75"/>
      <c r="LA26" s="75"/>
      <c r="LB26" s="75"/>
      <c r="LC26" s="75"/>
      <c r="LD26" s="75"/>
      <c r="LE26" s="75"/>
      <c r="LF26" s="75"/>
      <c r="LG26" s="75"/>
      <c r="LH26" s="71">
        <v>2E-3</v>
      </c>
      <c r="LI26" s="75"/>
      <c r="LJ26" s="75"/>
      <c r="LK26" s="75"/>
      <c r="LL26" s="75"/>
      <c r="LM26" s="75"/>
      <c r="LN26" s="75"/>
      <c r="LO26" s="75"/>
      <c r="LP26" s="75"/>
      <c r="LQ26" s="75"/>
      <c r="LR26" s="75"/>
      <c r="LS26" s="75"/>
      <c r="LT26" s="75"/>
      <c r="LU26" s="75"/>
      <c r="LV26" s="75"/>
      <c r="LW26" s="75"/>
      <c r="LX26" s="75"/>
      <c r="LY26" s="75"/>
      <c r="LZ26" s="71">
        <v>78.39</v>
      </c>
      <c r="MA26" s="75"/>
      <c r="MB26" s="75"/>
      <c r="MC26" s="75"/>
      <c r="MD26" s="75"/>
      <c r="ME26" s="75"/>
      <c r="MF26" s="71">
        <v>85.43</v>
      </c>
      <c r="MG26" s="75"/>
      <c r="MH26" s="75"/>
      <c r="MI26" s="75"/>
      <c r="MJ26" s="75"/>
      <c r="MK26" s="71">
        <v>1.0999999999999999E-2</v>
      </c>
      <c r="ML26" s="75"/>
      <c r="MM26" s="75"/>
      <c r="MN26" s="71">
        <v>98.36</v>
      </c>
      <c r="MO26" s="71">
        <v>99.570274337306699</v>
      </c>
      <c r="MP26" s="71">
        <v>99.760870370368195</v>
      </c>
      <c r="MQ26" s="71">
        <v>0.81526967586798904</v>
      </c>
      <c r="MR26" s="71">
        <v>1.50924412547745</v>
      </c>
      <c r="MS26" s="71">
        <v>0.5</v>
      </c>
      <c r="MT26" s="71">
        <v>0.11137747424471101</v>
      </c>
      <c r="MU26" s="71">
        <v>52</v>
      </c>
      <c r="MV26" s="71">
        <v>2.2160000000000002</v>
      </c>
      <c r="MW26" s="71">
        <v>0</v>
      </c>
      <c r="MX26" s="71">
        <v>99.55</v>
      </c>
      <c r="MY26" s="71">
        <v>6.4059999999999997</v>
      </c>
      <c r="MZ26" s="71">
        <v>99.388400000000004</v>
      </c>
      <c r="NA26" s="71">
        <v>42</v>
      </c>
      <c r="NB26" s="71">
        <v>99.74</v>
      </c>
      <c r="NC26" s="71">
        <v>0</v>
      </c>
      <c r="ND26" s="71">
        <v>98.04</v>
      </c>
      <c r="NE26" s="71">
        <v>98</v>
      </c>
      <c r="NF26" s="71">
        <v>99.92</v>
      </c>
      <c r="NG26" s="71">
        <v>99.7483</v>
      </c>
      <c r="NH26" s="71">
        <v>99.99</v>
      </c>
      <c r="NI26" s="71">
        <v>44</v>
      </c>
      <c r="NJ26" s="71">
        <v>44.7766424544524</v>
      </c>
      <c r="NK26" s="71">
        <v>59</v>
      </c>
      <c r="NL26" s="71">
        <v>98</v>
      </c>
      <c r="NM26" s="71">
        <v>0.02</v>
      </c>
      <c r="NN26" s="71">
        <v>86.9430990498022</v>
      </c>
      <c r="NO26" s="71">
        <v>0</v>
      </c>
      <c r="NP26" s="71">
        <v>99.728999999999999</v>
      </c>
      <c r="NQ26" s="71">
        <v>0.02</v>
      </c>
      <c r="NR26" s="71">
        <v>99.622200000000007</v>
      </c>
      <c r="NS26" s="71">
        <v>0.88368165785170105</v>
      </c>
      <c r="NT26" s="71">
        <v>0.08</v>
      </c>
      <c r="NU26" s="71">
        <v>6.2305783928571401</v>
      </c>
      <c r="NV26" s="75"/>
      <c r="NW26" s="75"/>
      <c r="NX26" s="75"/>
      <c r="NY26" s="75"/>
      <c r="NZ26" s="75"/>
      <c r="OA26" s="75"/>
      <c r="OB26" s="75"/>
      <c r="OC26" s="75"/>
      <c r="OD26" s="75"/>
      <c r="OE26" s="75"/>
      <c r="OF26" s="75"/>
      <c r="OG26" s="75"/>
      <c r="OH26" s="75"/>
      <c r="OI26" s="75"/>
      <c r="OJ26" s="71">
        <v>1928</v>
      </c>
      <c r="OK26" s="71">
        <v>1450</v>
      </c>
      <c r="OL26" s="71">
        <v>99.9</v>
      </c>
      <c r="OM26" s="71">
        <v>9.4594594594594597</v>
      </c>
      <c r="ON26" s="71">
        <v>81.576756435673403</v>
      </c>
      <c r="OO26" s="71">
        <v>99.9187044306085</v>
      </c>
      <c r="OP26" s="71">
        <v>85.706249727989004</v>
      </c>
      <c r="OQ26" s="71">
        <v>65.997685297505896</v>
      </c>
      <c r="OR26" s="71">
        <v>69.8606205613155</v>
      </c>
      <c r="OS26" s="71">
        <v>1.24862011878018</v>
      </c>
      <c r="OT26" s="71">
        <v>71.866874558324099</v>
      </c>
      <c r="OU26" s="71">
        <v>-0.75305073422562396</v>
      </c>
      <c r="OV26" s="71">
        <v>-1.71848396556959</v>
      </c>
      <c r="OW26" s="71">
        <v>65.997685297505896</v>
      </c>
      <c r="OX26" s="71">
        <v>4.6117993641142903</v>
      </c>
      <c r="OY26" s="71">
        <v>3.92594634639664</v>
      </c>
      <c r="OZ26" s="71">
        <v>88.310918330409194</v>
      </c>
      <c r="PA26" s="71">
        <v>-2.7547215872314599</v>
      </c>
      <c r="PB26" s="71">
        <v>-3.3244457989588501</v>
      </c>
      <c r="PC26" s="71">
        <v>80.088896444366696</v>
      </c>
      <c r="PD26" s="71">
        <v>3.2400933286789799</v>
      </c>
      <c r="PE26" s="71">
        <v>98.396624472573805</v>
      </c>
      <c r="PF26" s="71">
        <v>0</v>
      </c>
      <c r="PG26" s="71">
        <v>95.921119163998</v>
      </c>
      <c r="PH26" s="71">
        <v>95.516602056295298</v>
      </c>
      <c r="PI26" s="71">
        <v>3.8834951456310697E-2</v>
      </c>
      <c r="PJ26" s="71">
        <v>100</v>
      </c>
      <c r="PK26" s="71">
        <v>100</v>
      </c>
      <c r="PL26" s="71">
        <v>1.49999960034115</v>
      </c>
      <c r="PM26" s="72">
        <v>-2.2199255952380952</v>
      </c>
      <c r="PN26" s="72">
        <v>-0.24687500000000001</v>
      </c>
      <c r="PO26" s="73"/>
      <c r="PP26" s="73"/>
      <c r="PQ26" s="74">
        <v>65.997685297505853</v>
      </c>
      <c r="PR26" s="74">
        <v>85.706249727988975</v>
      </c>
      <c r="PS26" s="74">
        <v>69.860620561315528</v>
      </c>
      <c r="PT26" s="74">
        <v>-3.3244457989588483</v>
      </c>
      <c r="PU26" s="74">
        <v>2.8920519012067842</v>
      </c>
      <c r="PV26" s="74">
        <v>-0.17551751851186737</v>
      </c>
      <c r="PW26" s="74">
        <v>-1.7184839655695896</v>
      </c>
      <c r="PX26" s="74">
        <v>2.7571076439337929</v>
      </c>
      <c r="PY26" s="74">
        <v>-0.67580539117926719</v>
      </c>
    </row>
    <row r="27" spans="1:441" ht="17.25">
      <c r="A27" s="70" t="s">
        <v>35</v>
      </c>
      <c r="B27" s="24">
        <v>100</v>
      </c>
      <c r="C27" s="71">
        <v>0.45180555561091801</v>
      </c>
      <c r="D27" s="71">
        <v>0.18242990654205599</v>
      </c>
      <c r="E27" s="71">
        <v>55.907289719626199</v>
      </c>
      <c r="F27" s="71">
        <v>99.999480969630994</v>
      </c>
      <c r="G27" s="71">
        <v>99.99</v>
      </c>
      <c r="H27" s="71">
        <v>99.852048815066894</v>
      </c>
      <c r="I27" s="71">
        <v>1.2</v>
      </c>
      <c r="J27" s="71">
        <v>97.81</v>
      </c>
      <c r="K27" s="71">
        <v>8.56</v>
      </c>
      <c r="L27" s="71">
        <v>2.48</v>
      </c>
      <c r="M27" s="71">
        <v>5.65</v>
      </c>
      <c r="N27" s="71">
        <v>100</v>
      </c>
      <c r="O27" s="71">
        <v>100</v>
      </c>
      <c r="P27" s="71">
        <v>0.81</v>
      </c>
      <c r="Q27" s="71">
        <v>4.05</v>
      </c>
      <c r="R27" s="71">
        <v>100</v>
      </c>
      <c r="S27" s="71">
        <v>5.13</v>
      </c>
      <c r="T27" s="71">
        <v>0</v>
      </c>
      <c r="U27" s="71">
        <v>4.22</v>
      </c>
      <c r="V27" s="71">
        <v>2.37</v>
      </c>
      <c r="W27" s="71">
        <v>3.24</v>
      </c>
      <c r="X27" s="71">
        <v>2.69</v>
      </c>
      <c r="Y27" s="71">
        <v>87.42</v>
      </c>
      <c r="Z27" s="71">
        <v>0.55000000000000004</v>
      </c>
      <c r="AA27" s="71">
        <v>100</v>
      </c>
      <c r="AB27" s="71">
        <v>2.2999999999999998</v>
      </c>
      <c r="AC27" s="71">
        <v>0.56999999999999995</v>
      </c>
      <c r="AD27" s="71">
        <v>0.23</v>
      </c>
      <c r="AE27" s="71">
        <v>100</v>
      </c>
      <c r="AF27" s="71">
        <v>4.2300000000000004</v>
      </c>
      <c r="AG27" s="71">
        <v>86.39</v>
      </c>
      <c r="AH27" s="71">
        <v>97.78</v>
      </c>
      <c r="AI27" s="71">
        <v>0</v>
      </c>
      <c r="AJ27" s="71">
        <v>87.001311106948904</v>
      </c>
      <c r="AK27" s="71">
        <v>91.16</v>
      </c>
      <c r="AL27" s="71">
        <v>0</v>
      </c>
      <c r="AM27" s="71">
        <v>0.79</v>
      </c>
      <c r="AN27" s="71">
        <v>92.512857142857101</v>
      </c>
      <c r="AO27" s="71">
        <v>100</v>
      </c>
      <c r="AP27" s="75"/>
      <c r="AQ27" s="75"/>
      <c r="AR27" s="75"/>
      <c r="AS27" s="71">
        <v>21.7</v>
      </c>
      <c r="AT27" s="71">
        <v>3.7</v>
      </c>
      <c r="AU27" s="71">
        <v>100</v>
      </c>
      <c r="AV27" s="71">
        <v>100</v>
      </c>
      <c r="AW27" s="71">
        <v>100</v>
      </c>
      <c r="AX27" s="71">
        <v>100</v>
      </c>
      <c r="AY27" s="71">
        <v>4.1900000000000004</v>
      </c>
      <c r="AZ27" s="75"/>
      <c r="BA27" s="75"/>
      <c r="BB27" s="71">
        <v>98.329804389114898</v>
      </c>
      <c r="BC27" s="71">
        <v>32.75</v>
      </c>
      <c r="BD27" s="71">
        <v>99.5</v>
      </c>
      <c r="BE27" s="71">
        <v>0</v>
      </c>
      <c r="BF27" s="71">
        <v>9.6</v>
      </c>
      <c r="BG27" s="71">
        <v>0.72</v>
      </c>
      <c r="BH27" s="71">
        <v>0.57999999999999996</v>
      </c>
      <c r="BI27" s="71">
        <v>100</v>
      </c>
      <c r="BJ27" s="71">
        <v>4.68</v>
      </c>
      <c r="BK27" s="71">
        <v>2.38</v>
      </c>
      <c r="BL27" s="71">
        <v>90.512857142857101</v>
      </c>
      <c r="BM27" s="75"/>
      <c r="BN27" s="75"/>
      <c r="BO27" s="71">
        <v>4.8</v>
      </c>
      <c r="BP27" s="71">
        <v>28.2</v>
      </c>
      <c r="BQ27" s="71">
        <v>82.11</v>
      </c>
      <c r="BR27" s="71">
        <v>0.02</v>
      </c>
      <c r="BS27" s="71">
        <v>100</v>
      </c>
      <c r="BT27" s="71">
        <v>0.48</v>
      </c>
      <c r="BU27" s="75"/>
      <c r="BV27" s="71">
        <v>104.630541871921</v>
      </c>
      <c r="BW27" s="71">
        <v>239.96</v>
      </c>
      <c r="BX27" s="71">
        <v>99.07</v>
      </c>
      <c r="BY27" s="71">
        <v>4.0504987531172096</v>
      </c>
      <c r="BZ27" s="71">
        <v>100</v>
      </c>
      <c r="CA27" s="71">
        <v>100</v>
      </c>
      <c r="CB27" s="71">
        <v>50.16</v>
      </c>
      <c r="CC27" s="71">
        <v>0.44</v>
      </c>
      <c r="CD27" s="71">
        <v>96.55</v>
      </c>
      <c r="CE27" s="71">
        <v>100</v>
      </c>
      <c r="CF27" s="71">
        <v>1.3102271528690401E-3</v>
      </c>
      <c r="CG27" s="71">
        <v>0</v>
      </c>
      <c r="CH27" s="71">
        <v>0.53483590909091006</v>
      </c>
      <c r="CI27" s="71">
        <v>0</v>
      </c>
      <c r="CJ27" s="71">
        <v>100</v>
      </c>
      <c r="CK27" s="71">
        <v>0.82303501945525304</v>
      </c>
      <c r="CL27" s="71">
        <v>0.79002075515947301</v>
      </c>
      <c r="CM27" s="71">
        <v>100</v>
      </c>
      <c r="CN27" s="71">
        <v>3.3073929961089399</v>
      </c>
      <c r="CO27" s="71">
        <v>51.030153237765703</v>
      </c>
      <c r="CP27" s="71">
        <v>1.0710166419509001E-2</v>
      </c>
      <c r="CQ27" s="71">
        <v>0</v>
      </c>
      <c r="CR27" s="71">
        <v>0.653108455882354</v>
      </c>
      <c r="CS27" s="71">
        <v>2.39</v>
      </c>
      <c r="CT27" s="71">
        <v>0</v>
      </c>
      <c r="CU27" s="71">
        <v>3.52</v>
      </c>
      <c r="CV27" s="71">
        <v>13</v>
      </c>
      <c r="CW27" s="71">
        <v>1.74</v>
      </c>
      <c r="CX27" s="71">
        <v>4.8</v>
      </c>
      <c r="CY27" s="71">
        <v>100</v>
      </c>
      <c r="CZ27" s="71">
        <v>100</v>
      </c>
      <c r="DA27" s="71">
        <v>0.38</v>
      </c>
      <c r="DB27" s="71">
        <v>100</v>
      </c>
      <c r="DC27" s="71">
        <v>2.9</v>
      </c>
      <c r="DD27" s="71">
        <v>6.62</v>
      </c>
      <c r="DE27" s="71">
        <v>100</v>
      </c>
      <c r="DF27" s="71">
        <v>0.86</v>
      </c>
      <c r="DG27" s="71">
        <v>100</v>
      </c>
      <c r="DH27" s="71">
        <v>100</v>
      </c>
      <c r="DI27" s="71">
        <v>90.13</v>
      </c>
      <c r="DJ27" s="71">
        <v>26.62</v>
      </c>
      <c r="DK27" s="71">
        <v>4.6500000000000004</v>
      </c>
      <c r="DL27" s="71">
        <v>35.875124543341101</v>
      </c>
      <c r="DM27" s="71">
        <v>100</v>
      </c>
      <c r="DN27" s="71">
        <v>90.21</v>
      </c>
      <c r="DO27" s="71">
        <v>3.9</v>
      </c>
      <c r="DP27" s="71">
        <v>1.62</v>
      </c>
      <c r="DQ27" s="71">
        <v>0</v>
      </c>
      <c r="DR27" s="71">
        <v>1.2</v>
      </c>
      <c r="DS27" s="71">
        <v>37.700000000000003</v>
      </c>
      <c r="DT27" s="71">
        <v>30.68</v>
      </c>
      <c r="DU27" s="71">
        <v>86.19</v>
      </c>
      <c r="DV27" s="71">
        <v>95.63</v>
      </c>
      <c r="DW27" s="71">
        <v>0</v>
      </c>
      <c r="DX27" s="71">
        <v>0.73</v>
      </c>
      <c r="DY27" s="71">
        <v>1.26</v>
      </c>
      <c r="DZ27" s="71">
        <v>2.65</v>
      </c>
      <c r="EA27" s="71">
        <v>89.32</v>
      </c>
      <c r="EB27" s="71">
        <v>97.36</v>
      </c>
      <c r="EC27" s="71">
        <v>2.57</v>
      </c>
      <c r="ED27" s="71">
        <v>5.45</v>
      </c>
      <c r="EE27" s="71">
        <v>98.45</v>
      </c>
      <c r="EF27" s="71">
        <v>1.34</v>
      </c>
      <c r="EG27" s="71">
        <v>97.48</v>
      </c>
      <c r="EH27" s="71">
        <v>0.54</v>
      </c>
      <c r="EI27" s="71">
        <v>5.87</v>
      </c>
      <c r="EJ27" s="71">
        <v>96.84</v>
      </c>
      <c r="EK27" s="71">
        <v>97.36</v>
      </c>
      <c r="EL27" s="71">
        <v>96.97</v>
      </c>
      <c r="EM27" s="71">
        <v>97.85</v>
      </c>
      <c r="EN27" s="71">
        <v>2.94</v>
      </c>
      <c r="EO27" s="71">
        <v>100</v>
      </c>
      <c r="EP27" s="71">
        <v>1.45</v>
      </c>
      <c r="EQ27" s="71">
        <v>100</v>
      </c>
      <c r="ER27" s="71">
        <v>2.09</v>
      </c>
      <c r="ES27" s="71">
        <v>0.61</v>
      </c>
      <c r="ET27" s="71">
        <v>5.32</v>
      </c>
      <c r="EU27" s="71">
        <v>2.31</v>
      </c>
      <c r="EV27" s="71">
        <v>0.64</v>
      </c>
      <c r="EW27" s="71">
        <v>98.11</v>
      </c>
      <c r="EX27" s="71">
        <v>100</v>
      </c>
      <c r="EY27" s="71">
        <v>1.0900000000000001</v>
      </c>
      <c r="EZ27" s="71">
        <v>100</v>
      </c>
      <c r="FA27" s="71">
        <v>1.1299999999999999</v>
      </c>
      <c r="FB27" s="71">
        <v>97.22</v>
      </c>
      <c r="FC27" s="71">
        <v>5.83</v>
      </c>
      <c r="FD27" s="71">
        <v>2.67</v>
      </c>
      <c r="FE27" s="71">
        <v>98.23</v>
      </c>
      <c r="FF27" s="71">
        <v>99.73</v>
      </c>
      <c r="FG27" s="71">
        <v>97.39</v>
      </c>
      <c r="FH27" s="71">
        <v>0.49</v>
      </c>
      <c r="FI27" s="71">
        <v>2.38</v>
      </c>
      <c r="FJ27" s="71">
        <v>100</v>
      </c>
      <c r="FK27" s="71">
        <v>90</v>
      </c>
      <c r="FL27" s="71">
        <v>2.62</v>
      </c>
      <c r="FM27" s="71">
        <v>20.05</v>
      </c>
      <c r="FN27" s="71">
        <v>4.8499999999999996</v>
      </c>
      <c r="FO27" s="71">
        <v>3.8</v>
      </c>
      <c r="FP27" s="71">
        <v>97.49</v>
      </c>
      <c r="FQ27" s="71">
        <v>27.13</v>
      </c>
      <c r="FR27" s="71">
        <v>32.89</v>
      </c>
      <c r="FS27" s="71">
        <v>0.47</v>
      </c>
      <c r="FT27" s="71">
        <v>94</v>
      </c>
      <c r="FU27" s="71">
        <v>81.05</v>
      </c>
      <c r="FV27" s="71">
        <v>2.84</v>
      </c>
      <c r="FW27" s="71">
        <v>94.87</v>
      </c>
      <c r="FX27" s="71">
        <v>89.47</v>
      </c>
      <c r="FY27" s="71">
        <v>97.88</v>
      </c>
      <c r="FZ27" s="71">
        <v>6.37</v>
      </c>
      <c r="GA27" s="71">
        <v>98.05</v>
      </c>
      <c r="GB27" s="71">
        <v>93.86</v>
      </c>
      <c r="GC27" s="71">
        <v>24.46</v>
      </c>
      <c r="GD27" s="71">
        <v>97.73</v>
      </c>
      <c r="GE27" s="71">
        <v>0.14000000000000001</v>
      </c>
      <c r="GF27" s="71">
        <v>92.55</v>
      </c>
      <c r="GG27" s="71">
        <v>4.2300000000000004</v>
      </c>
      <c r="GH27" s="71">
        <v>94.21</v>
      </c>
      <c r="GI27" s="71">
        <v>97.47</v>
      </c>
      <c r="GJ27" s="71">
        <v>96.42</v>
      </c>
      <c r="GK27" s="71">
        <v>0.67960878172738803</v>
      </c>
      <c r="GL27" s="71">
        <v>86.53</v>
      </c>
      <c r="GM27" s="71">
        <v>8.1999999999999993</v>
      </c>
      <c r="GN27" s="71">
        <v>4.0999999999999996</v>
      </c>
      <c r="GO27" s="71">
        <v>0</v>
      </c>
      <c r="GP27" s="75"/>
      <c r="GQ27" s="71">
        <v>91.96</v>
      </c>
      <c r="GR27" s="71">
        <v>83.54</v>
      </c>
      <c r="GS27" s="71">
        <v>97.03</v>
      </c>
      <c r="GT27" s="71">
        <v>98.22</v>
      </c>
      <c r="GU27" s="71">
        <v>97.15</v>
      </c>
      <c r="GV27" s="71">
        <v>6.81</v>
      </c>
      <c r="GW27" s="75"/>
      <c r="GX27" s="71">
        <v>96.74</v>
      </c>
      <c r="GY27" s="71">
        <v>95.87</v>
      </c>
      <c r="GZ27" s="71">
        <v>96.41</v>
      </c>
      <c r="HA27" s="71">
        <v>0.42</v>
      </c>
      <c r="HB27" s="71">
        <v>16.079999999999998</v>
      </c>
      <c r="HC27" s="71">
        <v>2.2200000000000002</v>
      </c>
      <c r="HD27" s="71">
        <v>93.36</v>
      </c>
      <c r="HE27" s="71">
        <v>5.66</v>
      </c>
      <c r="HF27" s="71">
        <v>5.84</v>
      </c>
      <c r="HG27" s="71">
        <v>94.21</v>
      </c>
      <c r="HH27" s="71">
        <v>99.33</v>
      </c>
      <c r="HI27" s="75"/>
      <c r="HJ27" s="71">
        <v>96</v>
      </c>
      <c r="HK27" s="71">
        <v>6.32</v>
      </c>
      <c r="HL27" s="71">
        <v>36.54</v>
      </c>
      <c r="HM27" s="71">
        <v>99.31</v>
      </c>
      <c r="HN27" s="75"/>
      <c r="HO27" s="71">
        <v>100</v>
      </c>
      <c r="HP27" s="75"/>
      <c r="HQ27" s="75"/>
      <c r="HR27" s="71">
        <v>12.1</v>
      </c>
      <c r="HS27" s="71">
        <v>98.21</v>
      </c>
      <c r="HT27" s="75"/>
      <c r="HU27" s="71">
        <v>0.10100000000000001</v>
      </c>
      <c r="HV27" s="71">
        <v>41.41</v>
      </c>
      <c r="HW27" s="71">
        <v>97.25</v>
      </c>
      <c r="HX27" s="71">
        <v>98.22</v>
      </c>
      <c r="HY27" s="71">
        <v>0.6</v>
      </c>
      <c r="HZ27" s="71">
        <v>38.28</v>
      </c>
      <c r="IA27" s="71">
        <v>98.92</v>
      </c>
      <c r="IB27" s="75"/>
      <c r="IC27" s="71">
        <v>1.2999999999999999E-2</v>
      </c>
      <c r="ID27" s="75"/>
      <c r="IE27" s="71">
        <v>33.11</v>
      </c>
      <c r="IF27" s="75"/>
      <c r="IG27" s="71">
        <v>37.25</v>
      </c>
      <c r="IH27" s="71">
        <v>43.25</v>
      </c>
      <c r="II27" s="71">
        <v>99.02</v>
      </c>
      <c r="IJ27" s="75"/>
      <c r="IK27" s="71">
        <v>5.25</v>
      </c>
      <c r="IL27" s="71">
        <v>1.62</v>
      </c>
      <c r="IM27" s="75"/>
      <c r="IN27" s="71">
        <v>35.32</v>
      </c>
      <c r="IO27" s="71">
        <v>5.94</v>
      </c>
      <c r="IP27" s="75"/>
      <c r="IQ27" s="71">
        <v>87.36</v>
      </c>
      <c r="IR27" s="71">
        <v>6.43</v>
      </c>
      <c r="IS27" s="75"/>
      <c r="IT27" s="71">
        <v>0.7</v>
      </c>
      <c r="IU27" s="75"/>
      <c r="IV27" s="71">
        <v>83</v>
      </c>
      <c r="IW27" s="71">
        <v>98.75</v>
      </c>
      <c r="IX27" s="71">
        <v>98.96</v>
      </c>
      <c r="IY27" s="71">
        <v>97.03</v>
      </c>
      <c r="IZ27" s="75"/>
      <c r="JA27" s="71">
        <v>100</v>
      </c>
      <c r="JB27" s="71">
        <v>98.58</v>
      </c>
      <c r="JC27" s="71">
        <v>2.4500000000000002</v>
      </c>
      <c r="JD27" s="71">
        <v>100</v>
      </c>
      <c r="JE27" s="71">
        <v>100</v>
      </c>
      <c r="JF27" s="71">
        <v>0.69</v>
      </c>
      <c r="JG27" s="71">
        <v>4.37</v>
      </c>
      <c r="JH27" s="71">
        <v>53.23</v>
      </c>
      <c r="JI27" s="71">
        <v>2.48</v>
      </c>
      <c r="JJ27" s="71">
        <v>100</v>
      </c>
      <c r="JK27" s="71">
        <v>100</v>
      </c>
      <c r="JL27" s="71">
        <v>4.5599999999999996</v>
      </c>
      <c r="JM27" s="71">
        <v>98.23</v>
      </c>
      <c r="JN27" s="71">
        <v>99.56</v>
      </c>
      <c r="JO27" s="71">
        <v>0</v>
      </c>
      <c r="JP27" s="71">
        <v>100</v>
      </c>
      <c r="JQ27" s="71">
        <v>0.8</v>
      </c>
      <c r="JR27" s="71">
        <v>83.03</v>
      </c>
      <c r="JS27" s="71">
        <v>100</v>
      </c>
      <c r="JT27" s="71">
        <v>3.92</v>
      </c>
      <c r="JU27" s="71">
        <v>0.1</v>
      </c>
      <c r="JV27" s="71">
        <v>0.5</v>
      </c>
      <c r="JW27" s="71">
        <v>0.49</v>
      </c>
      <c r="JX27" s="71">
        <v>99</v>
      </c>
      <c r="JY27" s="71">
        <v>92.86</v>
      </c>
      <c r="JZ27" s="71">
        <v>0.3</v>
      </c>
      <c r="KA27" s="71">
        <v>100</v>
      </c>
      <c r="KB27" s="71">
        <v>1.23</v>
      </c>
      <c r="KC27" s="71">
        <v>2.52</v>
      </c>
      <c r="KD27" s="71">
        <v>0</v>
      </c>
      <c r="KE27" s="71">
        <v>100</v>
      </c>
      <c r="KF27" s="71">
        <v>1.9</v>
      </c>
      <c r="KG27" s="71">
        <v>24.46</v>
      </c>
      <c r="KH27" s="71">
        <v>4.29</v>
      </c>
      <c r="KI27" s="71">
        <v>1</v>
      </c>
      <c r="KJ27" s="71">
        <v>6.81</v>
      </c>
      <c r="KK27" s="71">
        <v>100</v>
      </c>
      <c r="KL27" s="71">
        <v>100</v>
      </c>
      <c r="KM27" s="71">
        <v>0.63</v>
      </c>
      <c r="KN27" s="71">
        <v>100</v>
      </c>
      <c r="KO27" s="71">
        <v>41.28</v>
      </c>
      <c r="KP27" s="71">
        <v>0.2</v>
      </c>
      <c r="KQ27" s="71">
        <v>2.34</v>
      </c>
      <c r="KR27" s="71">
        <v>95.14</v>
      </c>
      <c r="KS27" s="71">
        <v>0.99</v>
      </c>
      <c r="KT27" s="71">
        <v>100</v>
      </c>
      <c r="KU27" s="71">
        <v>99.82</v>
      </c>
      <c r="KV27" s="71">
        <v>99.34</v>
      </c>
      <c r="KW27" s="71">
        <v>0.5</v>
      </c>
      <c r="KX27" s="71">
        <v>83.972953297821107</v>
      </c>
      <c r="KY27" s="71">
        <v>0.41</v>
      </c>
      <c r="KZ27" s="71">
        <v>0</v>
      </c>
      <c r="LA27" s="71">
        <v>7.22</v>
      </c>
      <c r="LB27" s="71">
        <v>0.9</v>
      </c>
      <c r="LC27" s="71">
        <v>98.11</v>
      </c>
      <c r="LD27" s="75"/>
      <c r="LE27" s="75"/>
      <c r="LF27" s="71">
        <v>100</v>
      </c>
      <c r="LG27" s="71">
        <v>98.22</v>
      </c>
      <c r="LH27" s="71">
        <v>0.153</v>
      </c>
      <c r="LI27" s="71">
        <v>6.03</v>
      </c>
      <c r="LJ27" s="71">
        <v>100</v>
      </c>
      <c r="LK27" s="71">
        <v>2.194</v>
      </c>
      <c r="LL27" s="71">
        <v>2.4020000000000001</v>
      </c>
      <c r="LM27" s="75"/>
      <c r="LN27" s="71">
        <v>0.9</v>
      </c>
      <c r="LO27" s="71">
        <v>100</v>
      </c>
      <c r="LP27" s="71">
        <v>0.69</v>
      </c>
      <c r="LQ27" s="75"/>
      <c r="LR27" s="75"/>
      <c r="LS27" s="71">
        <v>97.31</v>
      </c>
      <c r="LT27" s="71">
        <v>0.41</v>
      </c>
      <c r="LU27" s="71">
        <v>100</v>
      </c>
      <c r="LV27" s="71">
        <v>100</v>
      </c>
      <c r="LW27" s="71">
        <v>100</v>
      </c>
      <c r="LX27" s="71">
        <v>2.52</v>
      </c>
      <c r="LY27" s="71">
        <v>3.3</v>
      </c>
      <c r="LZ27" s="71">
        <v>88.73</v>
      </c>
      <c r="MA27" s="71">
        <v>39.22</v>
      </c>
      <c r="MB27" s="71">
        <v>2.58</v>
      </c>
      <c r="MC27" s="71">
        <v>3.3</v>
      </c>
      <c r="MD27" s="71">
        <v>1</v>
      </c>
      <c r="ME27" s="71">
        <v>2.68</v>
      </c>
      <c r="MF27" s="71">
        <v>90.56</v>
      </c>
      <c r="MG27" s="71">
        <v>0</v>
      </c>
      <c r="MH27" s="71">
        <v>100</v>
      </c>
      <c r="MI27" s="71">
        <v>38.409999999999997</v>
      </c>
      <c r="MJ27" s="71">
        <v>98.93</v>
      </c>
      <c r="MK27" s="71">
        <v>0.11899999999999999</v>
      </c>
      <c r="ML27" s="75"/>
      <c r="MM27" s="71">
        <v>98.31</v>
      </c>
      <c r="MN27" s="71">
        <v>99</v>
      </c>
      <c r="MO27" s="71">
        <v>99.699907396690193</v>
      </c>
      <c r="MP27" s="71">
        <v>99.851288194444294</v>
      </c>
      <c r="MQ27" s="71">
        <v>0.772379050897259</v>
      </c>
      <c r="MR27" s="71">
        <v>1.8788667669868699</v>
      </c>
      <c r="MS27" s="71">
        <v>0.5</v>
      </c>
      <c r="MT27" s="71">
        <v>3.4286375737932702E-2</v>
      </c>
      <c r="MU27" s="71">
        <v>93</v>
      </c>
      <c r="MV27" s="71">
        <v>2.1389999999999998</v>
      </c>
      <c r="MW27" s="71">
        <v>0</v>
      </c>
      <c r="MX27" s="71">
        <v>99.51</v>
      </c>
      <c r="MY27" s="71">
        <v>2.3248000000000002</v>
      </c>
      <c r="MZ27" s="71">
        <v>98.521699999999996</v>
      </c>
      <c r="NA27" s="71">
        <v>58</v>
      </c>
      <c r="NB27" s="71">
        <v>99.34</v>
      </c>
      <c r="NC27" s="71">
        <v>0</v>
      </c>
      <c r="ND27" s="71">
        <v>98.35</v>
      </c>
      <c r="NE27" s="71">
        <v>98</v>
      </c>
      <c r="NF27" s="71">
        <v>99.89</v>
      </c>
      <c r="NG27" s="71">
        <v>98.650499999999994</v>
      </c>
      <c r="NH27" s="71">
        <v>99.83</v>
      </c>
      <c r="NI27" s="71">
        <v>72</v>
      </c>
      <c r="NJ27" s="71">
        <v>45.8256647306807</v>
      </c>
      <c r="NK27" s="71">
        <v>88</v>
      </c>
      <c r="NL27" s="71">
        <v>98</v>
      </c>
      <c r="NM27" s="71">
        <v>0.06</v>
      </c>
      <c r="NN27" s="71">
        <v>79.382265028229796</v>
      </c>
      <c r="NO27" s="71">
        <v>0</v>
      </c>
      <c r="NP27" s="71">
        <v>98.208500000000001</v>
      </c>
      <c r="NQ27" s="71">
        <v>0.31</v>
      </c>
      <c r="NR27" s="71">
        <v>97.798299999999998</v>
      </c>
      <c r="NS27" s="71">
        <v>0.67069703172126105</v>
      </c>
      <c r="NT27" s="71">
        <v>0.81</v>
      </c>
      <c r="NU27" s="71">
        <v>15.7556938333333</v>
      </c>
      <c r="NV27" s="71">
        <v>5.42</v>
      </c>
      <c r="NW27" s="71">
        <v>27.38</v>
      </c>
      <c r="NX27" s="71">
        <v>94.72</v>
      </c>
      <c r="NY27" s="71">
        <v>98.22</v>
      </c>
      <c r="NZ27" s="71">
        <v>0.74</v>
      </c>
      <c r="OA27" s="71">
        <v>7.23</v>
      </c>
      <c r="OB27" s="71">
        <v>2.04</v>
      </c>
      <c r="OC27" s="71">
        <v>0</v>
      </c>
      <c r="OD27" s="71">
        <v>28.41</v>
      </c>
      <c r="OE27" s="71">
        <v>98.9</v>
      </c>
      <c r="OF27" s="71">
        <v>7.86</v>
      </c>
      <c r="OG27" s="71">
        <v>28.09</v>
      </c>
      <c r="OH27" s="71">
        <v>94.02</v>
      </c>
      <c r="OI27" s="71">
        <v>0.86</v>
      </c>
      <c r="OJ27" s="71">
        <v>1520</v>
      </c>
      <c r="OK27" s="71">
        <v>1620</v>
      </c>
      <c r="OL27" s="71">
        <v>99.9</v>
      </c>
      <c r="OM27" s="71">
        <v>18.396226415094301</v>
      </c>
      <c r="ON27" s="71">
        <v>87.725140792039198</v>
      </c>
      <c r="OO27" s="71">
        <v>99.999872547495201</v>
      </c>
      <c r="OP27" s="71">
        <v>83.950897123532897</v>
      </c>
      <c r="OQ27" s="71">
        <v>67.477895493675504</v>
      </c>
      <c r="OR27" s="71">
        <v>73.3002291825821</v>
      </c>
      <c r="OS27" s="71">
        <v>-3.80789059276481E-2</v>
      </c>
      <c r="OT27" s="71">
        <v>71.682363793454897</v>
      </c>
      <c r="OU27" s="71">
        <v>-1.2529031999682401</v>
      </c>
      <c r="OV27" s="71">
        <v>3.03098523057918</v>
      </c>
      <c r="OW27" s="71">
        <v>67.477895493675504</v>
      </c>
      <c r="OX27" s="71">
        <v>3.4044099898271001</v>
      </c>
      <c r="OY27" s="71">
        <v>3.61623631167976</v>
      </c>
      <c r="OZ27" s="71">
        <v>86.563337767834199</v>
      </c>
      <c r="PA27" s="71">
        <v>-2.4677274940088401</v>
      </c>
      <c r="PB27" s="71">
        <v>-0.73368991466233502</v>
      </c>
      <c r="PC27" s="71">
        <v>79.122850780644498</v>
      </c>
      <c r="PD27" s="71">
        <v>3.8280626335324301</v>
      </c>
      <c r="PE27" s="71">
        <v>97.061293031066299</v>
      </c>
      <c r="PF27" s="71">
        <v>0</v>
      </c>
      <c r="PG27" s="71">
        <v>97.148817802503501</v>
      </c>
      <c r="PH27" s="71">
        <v>97.171998145572601</v>
      </c>
      <c r="PI27" s="71">
        <v>0.11316484345529999</v>
      </c>
      <c r="PJ27" s="71">
        <v>100</v>
      </c>
      <c r="PK27" s="71">
        <v>100</v>
      </c>
      <c r="PL27" s="71">
        <v>5.0703187552549801E-2</v>
      </c>
      <c r="PM27" s="72">
        <v>5.7472897196261741</v>
      </c>
      <c r="PN27" s="72">
        <v>-0.2575700934579439</v>
      </c>
      <c r="PO27" s="73"/>
      <c r="PP27" s="73"/>
      <c r="PQ27" s="74">
        <v>67.477895493675476</v>
      </c>
      <c r="PR27" s="74">
        <v>83.950897123532911</v>
      </c>
      <c r="PS27" s="74">
        <v>73.300229182582086</v>
      </c>
      <c r="PT27" s="74">
        <v>-0.73368991466233524</v>
      </c>
      <c r="PU27" s="74">
        <v>1.8237551577213651</v>
      </c>
      <c r="PV27" s="74">
        <v>4.0589123869948196</v>
      </c>
      <c r="PW27" s="74">
        <v>3.0309852305791765</v>
      </c>
      <c r="PX27" s="74">
        <v>1.901874281701069</v>
      </c>
      <c r="PY27" s="74">
        <v>3.9373633108959041</v>
      </c>
    </row>
    <row r="28" spans="1:441" ht="17.25">
      <c r="A28" s="70" t="s">
        <v>36</v>
      </c>
      <c r="B28" s="24">
        <v>100</v>
      </c>
      <c r="C28" s="71">
        <v>0.90598765435162898</v>
      </c>
      <c r="D28" s="71">
        <v>0.11435132032147</v>
      </c>
      <c r="E28" s="71">
        <v>40.982548794489098</v>
      </c>
      <c r="F28" s="71">
        <v>99.999216617006695</v>
      </c>
      <c r="G28" s="71">
        <v>99.99</v>
      </c>
      <c r="H28" s="71">
        <v>99.905978940226802</v>
      </c>
      <c r="I28" s="71">
        <v>2.0725195312500002</v>
      </c>
      <c r="J28" s="71">
        <v>98.62</v>
      </c>
      <c r="K28" s="75"/>
      <c r="L28" s="71">
        <v>1.81</v>
      </c>
      <c r="M28" s="71">
        <v>7.48</v>
      </c>
      <c r="N28" s="71">
        <v>100</v>
      </c>
      <c r="O28" s="71">
        <v>100</v>
      </c>
      <c r="P28" s="71">
        <v>0.32</v>
      </c>
      <c r="Q28" s="71">
        <v>2.4700000000000002</v>
      </c>
      <c r="R28" s="71">
        <v>100</v>
      </c>
      <c r="S28" s="71">
        <v>0.56999999999999995</v>
      </c>
      <c r="T28" s="71">
        <v>0</v>
      </c>
      <c r="U28" s="75"/>
      <c r="V28" s="71">
        <v>7.274902344</v>
      </c>
      <c r="W28" s="71">
        <v>1.014697265625</v>
      </c>
      <c r="X28" s="71">
        <v>2.85</v>
      </c>
      <c r="Y28" s="71">
        <v>100</v>
      </c>
      <c r="Z28" s="71">
        <v>0.61</v>
      </c>
      <c r="AA28" s="71">
        <v>100</v>
      </c>
      <c r="AB28" s="71">
        <v>0.4</v>
      </c>
      <c r="AC28" s="71">
        <v>0.3</v>
      </c>
      <c r="AD28" s="71">
        <v>0.27</v>
      </c>
      <c r="AE28" s="71">
        <v>90.48</v>
      </c>
      <c r="AF28" s="71">
        <v>5.39</v>
      </c>
      <c r="AG28" s="71">
        <v>100</v>
      </c>
      <c r="AH28" s="71">
        <v>99.87</v>
      </c>
      <c r="AI28" s="71">
        <v>0</v>
      </c>
      <c r="AJ28" s="71">
        <v>95.104340095405107</v>
      </c>
      <c r="AK28" s="71">
        <v>66.69</v>
      </c>
      <c r="AL28" s="71">
        <v>0</v>
      </c>
      <c r="AM28" s="71">
        <v>0.91</v>
      </c>
      <c r="AN28" s="71">
        <v>35.979999999999997</v>
      </c>
      <c r="AO28" s="71">
        <v>100</v>
      </c>
      <c r="AP28" s="71">
        <v>95.24</v>
      </c>
      <c r="AQ28" s="71">
        <v>100</v>
      </c>
      <c r="AR28" s="71">
        <v>2.42</v>
      </c>
      <c r="AS28" s="71">
        <v>31</v>
      </c>
      <c r="AT28" s="71">
        <v>0.98</v>
      </c>
      <c r="AU28" s="71">
        <v>100</v>
      </c>
      <c r="AV28" s="71">
        <v>100</v>
      </c>
      <c r="AW28" s="71">
        <v>97.82</v>
      </c>
      <c r="AX28" s="71">
        <v>100</v>
      </c>
      <c r="AY28" s="71">
        <v>5.7</v>
      </c>
      <c r="AZ28" s="71">
        <v>0.67</v>
      </c>
      <c r="BA28" s="71">
        <v>94.44</v>
      </c>
      <c r="BB28" s="71">
        <v>98.274314054503293</v>
      </c>
      <c r="BC28" s="71">
        <v>62.254414062499997</v>
      </c>
      <c r="BD28" s="71">
        <v>99.98</v>
      </c>
      <c r="BE28" s="71">
        <v>1.1499999999999999</v>
      </c>
      <c r="BF28" s="71">
        <v>0.56999999999999995</v>
      </c>
      <c r="BG28" s="71">
        <v>0.43</v>
      </c>
      <c r="BH28" s="71">
        <v>0.9</v>
      </c>
      <c r="BI28" s="71">
        <v>98.37</v>
      </c>
      <c r="BJ28" s="71">
        <v>5.4</v>
      </c>
      <c r="BK28" s="71">
        <v>2.2599999999999998</v>
      </c>
      <c r="BL28" s="71">
        <v>96.83</v>
      </c>
      <c r="BM28" s="71">
        <v>0.46</v>
      </c>
      <c r="BN28" s="71">
        <v>3.99</v>
      </c>
      <c r="BO28" s="71">
        <v>9.2845605468749994</v>
      </c>
      <c r="BP28" s="71">
        <v>28</v>
      </c>
      <c r="BQ28" s="71">
        <v>47.35</v>
      </c>
      <c r="BR28" s="71">
        <v>0.24</v>
      </c>
      <c r="BS28" s="71">
        <v>97.56</v>
      </c>
      <c r="BT28" s="71">
        <v>0.26</v>
      </c>
      <c r="BU28" s="71">
        <v>0.39</v>
      </c>
      <c r="BV28" s="71">
        <v>57.627831325301202</v>
      </c>
      <c r="BW28" s="71">
        <v>111.492</v>
      </c>
      <c r="BX28" s="71">
        <v>99.69</v>
      </c>
      <c r="BY28" s="71">
        <v>0.69892978948606399</v>
      </c>
      <c r="BZ28" s="71">
        <v>96.842105263157904</v>
      </c>
      <c r="CA28" s="71">
        <v>100</v>
      </c>
      <c r="CB28" s="71">
        <v>45.2</v>
      </c>
      <c r="CC28" s="71">
        <v>0.52</v>
      </c>
      <c r="CD28" s="71">
        <v>95.27</v>
      </c>
      <c r="CE28" s="71">
        <v>100</v>
      </c>
      <c r="CF28" s="71">
        <v>0</v>
      </c>
      <c r="CG28" s="71">
        <v>0</v>
      </c>
      <c r="CH28" s="71">
        <v>0.37223584001680199</v>
      </c>
      <c r="CI28" s="71">
        <v>0</v>
      </c>
      <c r="CJ28" s="71">
        <v>100</v>
      </c>
      <c r="CK28" s="71">
        <v>0.68976653700000001</v>
      </c>
      <c r="CL28" s="71">
        <v>0.45692143529211099</v>
      </c>
      <c r="CM28" s="71">
        <v>100</v>
      </c>
      <c r="CN28" s="71">
        <v>2.7237354086000098</v>
      </c>
      <c r="CO28" s="71">
        <v>15.334854283191101</v>
      </c>
      <c r="CP28" s="71">
        <v>0</v>
      </c>
      <c r="CQ28" s="71">
        <v>0</v>
      </c>
      <c r="CR28" s="71">
        <v>0.55029722766032096</v>
      </c>
      <c r="CS28" s="71">
        <v>1.8</v>
      </c>
      <c r="CT28" s="71">
        <v>0</v>
      </c>
      <c r="CU28" s="71">
        <v>0.62</v>
      </c>
      <c r="CV28" s="71">
        <v>13</v>
      </c>
      <c r="CW28" s="71">
        <v>0.55000000000000004</v>
      </c>
      <c r="CX28" s="71">
        <v>4.6500000000000004</v>
      </c>
      <c r="CY28" s="71">
        <v>100</v>
      </c>
      <c r="CZ28" s="71">
        <v>99.15</v>
      </c>
      <c r="DA28" s="71">
        <v>0.71</v>
      </c>
      <c r="DB28" s="71">
        <v>100</v>
      </c>
      <c r="DC28" s="71">
        <v>0.72</v>
      </c>
      <c r="DD28" s="71">
        <v>7.4422949218749999</v>
      </c>
      <c r="DE28" s="71">
        <v>97.36</v>
      </c>
      <c r="DF28" s="71">
        <v>1.1100000000000001</v>
      </c>
      <c r="DG28" s="71">
        <v>100</v>
      </c>
      <c r="DH28" s="71">
        <v>100</v>
      </c>
      <c r="DI28" s="71">
        <v>74.917417999999998</v>
      </c>
      <c r="DJ28" s="71">
        <v>25.22</v>
      </c>
      <c r="DK28" s="71">
        <v>5.6756347656250004</v>
      </c>
      <c r="DL28" s="71">
        <v>47.9537435231396</v>
      </c>
      <c r="DM28" s="71">
        <v>100</v>
      </c>
      <c r="DN28" s="71">
        <v>83.56</v>
      </c>
      <c r="DO28" s="71">
        <v>4.8499999999999996</v>
      </c>
      <c r="DP28" s="71">
        <v>0.8</v>
      </c>
      <c r="DQ28" s="71">
        <v>0</v>
      </c>
      <c r="DR28" s="71">
        <v>6.3392250169952398</v>
      </c>
      <c r="DS28" s="71">
        <v>60.021923828124997</v>
      </c>
      <c r="DT28" s="71">
        <v>31.3</v>
      </c>
      <c r="DU28" s="71">
        <v>73.003355999999997</v>
      </c>
      <c r="DV28" s="71">
        <v>100</v>
      </c>
      <c r="DW28" s="71">
        <v>3.96525030104937</v>
      </c>
      <c r="DX28" s="71">
        <v>0.42</v>
      </c>
      <c r="DY28" s="71">
        <v>0.72</v>
      </c>
      <c r="DZ28" s="71">
        <v>2.48</v>
      </c>
      <c r="EA28" s="71">
        <v>100</v>
      </c>
      <c r="EB28" s="71">
        <v>44.61</v>
      </c>
      <c r="EC28" s="71">
        <v>2.06</v>
      </c>
      <c r="ED28" s="71">
        <v>5.19</v>
      </c>
      <c r="EE28" s="71">
        <v>89.42</v>
      </c>
      <c r="EF28" s="71">
        <v>0.77</v>
      </c>
      <c r="EG28" s="71">
        <v>89.36</v>
      </c>
      <c r="EH28" s="71">
        <v>0.35</v>
      </c>
      <c r="EI28" s="71">
        <v>5.32</v>
      </c>
      <c r="EJ28" s="71">
        <v>100</v>
      </c>
      <c r="EK28" s="71">
        <v>97.21</v>
      </c>
      <c r="EL28" s="71">
        <v>95.83</v>
      </c>
      <c r="EM28" s="71">
        <v>99.81</v>
      </c>
      <c r="EN28" s="71">
        <v>3.0066210937500002</v>
      </c>
      <c r="EO28" s="71">
        <v>100</v>
      </c>
      <c r="EP28" s="71">
        <v>0.83</v>
      </c>
      <c r="EQ28" s="71">
        <v>100</v>
      </c>
      <c r="ER28" s="71">
        <v>0.75</v>
      </c>
      <c r="ES28" s="71">
        <v>0.38</v>
      </c>
      <c r="ET28" s="71">
        <v>4.9400000000000004</v>
      </c>
      <c r="EU28" s="71">
        <v>0.92</v>
      </c>
      <c r="EV28" s="71">
        <v>0.28999999999999998</v>
      </c>
      <c r="EW28" s="71">
        <v>97.32</v>
      </c>
      <c r="EX28" s="71">
        <v>100</v>
      </c>
      <c r="EY28" s="71">
        <v>1.23</v>
      </c>
      <c r="EZ28" s="71">
        <v>100</v>
      </c>
      <c r="FA28" s="71">
        <v>0.9</v>
      </c>
      <c r="FB28" s="71">
        <v>98.46</v>
      </c>
      <c r="FC28" s="71">
        <v>4.32</v>
      </c>
      <c r="FD28" s="71">
        <v>2.68</v>
      </c>
      <c r="FE28" s="71">
        <v>76.94</v>
      </c>
      <c r="FF28" s="71">
        <v>100</v>
      </c>
      <c r="FG28" s="71">
        <v>100</v>
      </c>
      <c r="FH28" s="71">
        <v>0.36</v>
      </c>
      <c r="FI28" s="71">
        <v>1.1100000000000001</v>
      </c>
      <c r="FJ28" s="71">
        <v>100</v>
      </c>
      <c r="FK28" s="71">
        <v>90</v>
      </c>
      <c r="FL28" s="71">
        <v>0.48021484375000001</v>
      </c>
      <c r="FM28" s="75"/>
      <c r="FN28" s="71">
        <v>7.2525585937499999</v>
      </c>
      <c r="FO28" s="71">
        <v>1.9702734374999999</v>
      </c>
      <c r="FP28" s="71">
        <v>99.79</v>
      </c>
      <c r="FQ28" s="75"/>
      <c r="FR28" s="71">
        <v>71.038027343750002</v>
      </c>
      <c r="FS28" s="71">
        <v>7.0000000000000007E-2</v>
      </c>
      <c r="FT28" s="71">
        <v>90.46</v>
      </c>
      <c r="FU28" s="71">
        <v>82.16</v>
      </c>
      <c r="FV28" s="71">
        <v>0.98</v>
      </c>
      <c r="FW28" s="71">
        <v>96.63</v>
      </c>
      <c r="FX28" s="71">
        <v>88.15</v>
      </c>
      <c r="FY28" s="71">
        <v>90.76</v>
      </c>
      <c r="FZ28" s="71">
        <v>1.1599999999999999</v>
      </c>
      <c r="GA28" s="71">
        <v>98.27</v>
      </c>
      <c r="GB28" s="71">
        <v>95.43</v>
      </c>
      <c r="GC28" s="71">
        <v>21.89</v>
      </c>
      <c r="GD28" s="71">
        <v>99.01</v>
      </c>
      <c r="GE28" s="71">
        <v>7.0000000000000007E-2</v>
      </c>
      <c r="GF28" s="71">
        <v>95.62</v>
      </c>
      <c r="GG28" s="71">
        <v>1.29</v>
      </c>
      <c r="GH28" s="71">
        <v>91.59</v>
      </c>
      <c r="GI28" s="71">
        <v>97.99</v>
      </c>
      <c r="GJ28" s="71">
        <v>95.91</v>
      </c>
      <c r="GK28" s="71">
        <v>0.39275600127651999</v>
      </c>
      <c r="GL28" s="71">
        <v>90.87</v>
      </c>
      <c r="GM28" s="71">
        <v>0.82</v>
      </c>
      <c r="GN28" s="71">
        <v>4.3600000000000003</v>
      </c>
      <c r="GO28" s="71">
        <v>0.8</v>
      </c>
      <c r="GP28" s="71">
        <v>91.73</v>
      </c>
      <c r="GQ28" s="71">
        <v>93.25</v>
      </c>
      <c r="GR28" s="71">
        <v>68.459999999999994</v>
      </c>
      <c r="GS28" s="71">
        <v>98.88</v>
      </c>
      <c r="GT28" s="71">
        <v>98.01</v>
      </c>
      <c r="GU28" s="71">
        <v>97.97</v>
      </c>
      <c r="GV28" s="71">
        <v>1.86</v>
      </c>
      <c r="GW28" s="71">
        <v>99.66</v>
      </c>
      <c r="GX28" s="71">
        <v>97.35</v>
      </c>
      <c r="GY28" s="71">
        <v>87.91</v>
      </c>
      <c r="GZ28" s="71">
        <v>93.58</v>
      </c>
      <c r="HA28" s="71">
        <v>0.21</v>
      </c>
      <c r="HB28" s="71">
        <v>9.89</v>
      </c>
      <c r="HC28" s="71">
        <v>0.91</v>
      </c>
      <c r="HD28" s="71">
        <v>93.34</v>
      </c>
      <c r="HE28" s="71">
        <v>0.42</v>
      </c>
      <c r="HF28" s="71">
        <v>6.1114746093749996</v>
      </c>
      <c r="HG28" s="71">
        <v>75.668220000000005</v>
      </c>
      <c r="HH28" s="71">
        <v>99.89</v>
      </c>
      <c r="HI28" s="71">
        <v>99.54</v>
      </c>
      <c r="HJ28" s="71">
        <v>100</v>
      </c>
      <c r="HK28" s="71">
        <v>15.8578125</v>
      </c>
      <c r="HL28" s="75"/>
      <c r="HM28" s="71">
        <v>93.8</v>
      </c>
      <c r="HN28" s="71">
        <v>1.24</v>
      </c>
      <c r="HO28" s="71">
        <v>100</v>
      </c>
      <c r="HP28" s="71">
        <v>0</v>
      </c>
      <c r="HQ28" s="71">
        <v>0</v>
      </c>
      <c r="HR28" s="71">
        <v>5.2690853511382798</v>
      </c>
      <c r="HS28" s="71">
        <v>79.076087999999999</v>
      </c>
      <c r="HT28" s="71">
        <v>0.7147265625</v>
      </c>
      <c r="HU28" s="71">
        <v>4.49</v>
      </c>
      <c r="HV28" s="71">
        <v>49.46</v>
      </c>
      <c r="HW28" s="71">
        <v>99.24</v>
      </c>
      <c r="HX28" s="71">
        <v>100</v>
      </c>
      <c r="HY28" s="71">
        <v>0</v>
      </c>
      <c r="HZ28" s="71">
        <v>15.9</v>
      </c>
      <c r="IA28" s="71">
        <v>89.89</v>
      </c>
      <c r="IB28" s="71">
        <v>99.66</v>
      </c>
      <c r="IC28" s="71">
        <v>5.42</v>
      </c>
      <c r="ID28" s="71">
        <v>3.08</v>
      </c>
      <c r="IE28" s="75"/>
      <c r="IF28" s="71">
        <v>100</v>
      </c>
      <c r="IG28" s="71">
        <v>41.621572270000001</v>
      </c>
      <c r="IH28" s="71">
        <v>69.365029296874994</v>
      </c>
      <c r="II28" s="71">
        <v>94.67</v>
      </c>
      <c r="IJ28" s="71">
        <v>39.590000000000003</v>
      </c>
      <c r="IK28" s="71">
        <v>4.7445996093750002</v>
      </c>
      <c r="IL28" s="71">
        <v>0</v>
      </c>
      <c r="IM28" s="71">
        <v>61.21</v>
      </c>
      <c r="IN28" s="71">
        <v>4.25</v>
      </c>
      <c r="IO28" s="71">
        <v>0.86</v>
      </c>
      <c r="IP28" s="71">
        <v>4.0419161676646702</v>
      </c>
      <c r="IQ28" s="71">
        <v>70.914452999999995</v>
      </c>
      <c r="IR28" s="71">
        <v>7.79</v>
      </c>
      <c r="IS28" s="71">
        <v>5.9286914062499996</v>
      </c>
      <c r="IT28" s="71">
        <v>0</v>
      </c>
      <c r="IU28" s="71">
        <v>53.596152343749999</v>
      </c>
      <c r="IV28" s="71">
        <v>5.3838082169666599</v>
      </c>
      <c r="IW28" s="71">
        <v>90.88</v>
      </c>
      <c r="IX28" s="71">
        <v>100</v>
      </c>
      <c r="IY28" s="71">
        <v>99.48</v>
      </c>
      <c r="IZ28" s="71">
        <v>100</v>
      </c>
      <c r="JA28" s="71">
        <v>100</v>
      </c>
      <c r="JB28" s="71">
        <v>69.779039999999995</v>
      </c>
      <c r="JC28" s="71">
        <v>2.68</v>
      </c>
      <c r="JD28" s="71">
        <v>95.56</v>
      </c>
      <c r="JE28" s="71">
        <v>100</v>
      </c>
      <c r="JF28" s="71">
        <v>0.34</v>
      </c>
      <c r="JG28" s="71">
        <v>0.78</v>
      </c>
      <c r="JH28" s="71">
        <v>41.34</v>
      </c>
      <c r="JI28" s="71">
        <v>0.96</v>
      </c>
      <c r="JJ28" s="71">
        <v>100</v>
      </c>
      <c r="JK28" s="71">
        <v>100</v>
      </c>
      <c r="JL28" s="71">
        <v>6.54</v>
      </c>
      <c r="JM28" s="71">
        <v>96.12</v>
      </c>
      <c r="JN28" s="71">
        <v>99.99</v>
      </c>
      <c r="JO28" s="71">
        <v>0</v>
      </c>
      <c r="JP28" s="71">
        <v>100</v>
      </c>
      <c r="JQ28" s="71">
        <v>0.55000000000000004</v>
      </c>
      <c r="JR28" s="71">
        <v>34.075456000000003</v>
      </c>
      <c r="JS28" s="71">
        <v>97.87</v>
      </c>
      <c r="JT28" s="71">
        <v>5</v>
      </c>
      <c r="JU28" s="71">
        <v>0</v>
      </c>
      <c r="JV28" s="71">
        <v>0.66</v>
      </c>
      <c r="JW28" s="71">
        <v>0.28000000000000003</v>
      </c>
      <c r="JX28" s="71">
        <v>94.76</v>
      </c>
      <c r="JY28" s="71">
        <v>86.755768000000003</v>
      </c>
      <c r="JZ28" s="71">
        <v>0</v>
      </c>
      <c r="KA28" s="71">
        <v>100</v>
      </c>
      <c r="KB28" s="71">
        <v>0.76</v>
      </c>
      <c r="KC28" s="71">
        <v>5.6414285714285697</v>
      </c>
      <c r="KD28" s="71">
        <v>0</v>
      </c>
      <c r="KE28" s="71">
        <v>100</v>
      </c>
      <c r="KF28" s="71">
        <v>1.37</v>
      </c>
      <c r="KG28" s="71">
        <v>21.89</v>
      </c>
      <c r="KH28" s="71">
        <v>1.51</v>
      </c>
      <c r="KI28" s="71">
        <v>0.72</v>
      </c>
      <c r="KJ28" s="71">
        <v>8.75</v>
      </c>
      <c r="KK28" s="71">
        <v>100</v>
      </c>
      <c r="KL28" s="71">
        <v>100</v>
      </c>
      <c r="KM28" s="71">
        <v>0.28000000000000003</v>
      </c>
      <c r="KN28" s="71">
        <v>96.71</v>
      </c>
      <c r="KO28" s="71">
        <v>59.24</v>
      </c>
      <c r="KP28" s="71">
        <v>0.39</v>
      </c>
      <c r="KQ28" s="71">
        <v>2.3728571428571401</v>
      </c>
      <c r="KR28" s="71">
        <v>96.91</v>
      </c>
      <c r="KS28" s="71">
        <v>1.52</v>
      </c>
      <c r="KT28" s="71">
        <v>97.58</v>
      </c>
      <c r="KU28" s="71">
        <v>80.84</v>
      </c>
      <c r="KV28" s="71">
        <v>99.87</v>
      </c>
      <c r="KW28" s="71">
        <v>0.34</v>
      </c>
      <c r="KX28" s="71">
        <v>115.296665150598</v>
      </c>
      <c r="KY28" s="71">
        <v>0.24</v>
      </c>
      <c r="KZ28" s="71">
        <v>2.82</v>
      </c>
      <c r="LA28" s="71">
        <v>2.81</v>
      </c>
      <c r="LB28" s="71">
        <v>0.74</v>
      </c>
      <c r="LC28" s="71">
        <v>73.760000000000005</v>
      </c>
      <c r="LD28" s="71">
        <v>98.27</v>
      </c>
      <c r="LE28" s="71">
        <v>4.5199999999999996</v>
      </c>
      <c r="LF28" s="71">
        <v>85.17</v>
      </c>
      <c r="LG28" s="71">
        <v>96.94</v>
      </c>
      <c r="LH28" s="71">
        <v>0.03</v>
      </c>
      <c r="LI28" s="71">
        <v>3.06</v>
      </c>
      <c r="LJ28" s="71">
        <v>100</v>
      </c>
      <c r="LK28" s="71">
        <v>0.66</v>
      </c>
      <c r="LL28" s="71">
        <v>0.62</v>
      </c>
      <c r="LM28" s="71">
        <v>96.39</v>
      </c>
      <c r="LN28" s="71">
        <v>0.32</v>
      </c>
      <c r="LO28" s="71">
        <v>93.67</v>
      </c>
      <c r="LP28" s="71">
        <v>0.5</v>
      </c>
      <c r="LQ28" s="71">
        <v>2.04</v>
      </c>
      <c r="LR28" s="71">
        <v>5.57</v>
      </c>
      <c r="LS28" s="71">
        <v>95.86</v>
      </c>
      <c r="LT28" s="71">
        <v>0.2</v>
      </c>
      <c r="LU28" s="71">
        <v>98.94</v>
      </c>
      <c r="LV28" s="71">
        <v>99.88</v>
      </c>
      <c r="LW28" s="71">
        <v>100</v>
      </c>
      <c r="LX28" s="71">
        <v>5.29</v>
      </c>
      <c r="LY28" s="71">
        <v>6.06</v>
      </c>
      <c r="LZ28" s="71">
        <v>90.73</v>
      </c>
      <c r="MA28" s="71">
        <v>4.25</v>
      </c>
      <c r="MB28" s="71">
        <v>0.82</v>
      </c>
      <c r="MC28" s="71">
        <v>5.2342857142857104</v>
      </c>
      <c r="MD28" s="71">
        <v>0.43</v>
      </c>
      <c r="ME28" s="71">
        <v>2.64</v>
      </c>
      <c r="MF28" s="71">
        <v>87.52</v>
      </c>
      <c r="MG28" s="71">
        <v>2.31</v>
      </c>
      <c r="MH28" s="71">
        <v>97.27</v>
      </c>
      <c r="MI28" s="71">
        <v>15.9</v>
      </c>
      <c r="MJ28" s="71">
        <v>64.08</v>
      </c>
      <c r="MK28" s="71">
        <v>3.7999999999999999E-2</v>
      </c>
      <c r="ML28" s="71">
        <v>2.59</v>
      </c>
      <c r="MM28" s="71">
        <v>88.704999999999998</v>
      </c>
      <c r="MN28" s="71">
        <v>99</v>
      </c>
      <c r="MO28" s="75"/>
      <c r="MP28" s="71">
        <v>99.710385416665801</v>
      </c>
      <c r="MQ28" s="71">
        <v>0.79176909718424704</v>
      </c>
      <c r="MR28" s="71">
        <v>1.71756569047339</v>
      </c>
      <c r="MS28" s="71">
        <v>0.5</v>
      </c>
      <c r="MT28" s="75"/>
      <c r="MU28" s="71">
        <v>56</v>
      </c>
      <c r="MV28" s="71">
        <v>2.173</v>
      </c>
      <c r="MW28" s="71">
        <v>0</v>
      </c>
      <c r="MX28" s="71">
        <v>99.52</v>
      </c>
      <c r="MY28" s="71">
        <v>4.5774999999999997</v>
      </c>
      <c r="MZ28" s="71">
        <v>98.358900000000006</v>
      </c>
      <c r="NA28" s="71">
        <v>52</v>
      </c>
      <c r="NB28" s="71">
        <v>99.91</v>
      </c>
      <c r="NC28" s="71">
        <v>0.136705399863295</v>
      </c>
      <c r="ND28" s="71">
        <v>98.29</v>
      </c>
      <c r="NE28" s="71">
        <v>98</v>
      </c>
      <c r="NF28" s="71">
        <v>99.87</v>
      </c>
      <c r="NG28" s="71">
        <v>98.361199999999997</v>
      </c>
      <c r="NH28" s="71">
        <v>99.78</v>
      </c>
      <c r="NI28" s="71">
        <v>32</v>
      </c>
      <c r="NJ28" s="71">
        <v>40.177583220359303</v>
      </c>
      <c r="NK28" s="71">
        <v>72</v>
      </c>
      <c r="NL28" s="71">
        <v>98</v>
      </c>
      <c r="NM28" s="71">
        <v>0.02</v>
      </c>
      <c r="NN28" s="71">
        <v>85.933349076096604</v>
      </c>
      <c r="NO28" s="71">
        <v>0</v>
      </c>
      <c r="NP28" s="71">
        <v>96.105599999999995</v>
      </c>
      <c r="NQ28" s="71">
        <v>0.15</v>
      </c>
      <c r="NR28" s="71">
        <v>96.710999999999999</v>
      </c>
      <c r="NS28" s="71">
        <v>0.52416392149593205</v>
      </c>
      <c r="NT28" s="71">
        <v>0.08</v>
      </c>
      <c r="NU28" s="71">
        <v>34.810548524293999</v>
      </c>
      <c r="NV28" s="71">
        <v>6.7415332031249999</v>
      </c>
      <c r="NW28" s="75"/>
      <c r="NX28" s="71">
        <v>42.758975999999997</v>
      </c>
      <c r="NY28" s="71">
        <v>100</v>
      </c>
      <c r="NZ28" s="71">
        <v>3.3192090395480198</v>
      </c>
      <c r="OA28" s="71">
        <v>2.1123925781250001</v>
      </c>
      <c r="OB28" s="71">
        <v>0.93</v>
      </c>
      <c r="OC28" s="71">
        <v>0</v>
      </c>
      <c r="OD28" s="75"/>
      <c r="OE28" s="71">
        <v>99.91</v>
      </c>
      <c r="OF28" s="71">
        <v>2.3158007812500001</v>
      </c>
      <c r="OG28" s="71">
        <v>61.280478515624999</v>
      </c>
      <c r="OH28" s="71">
        <v>44.724372000000002</v>
      </c>
      <c r="OI28" s="71">
        <v>0.40281973816716998</v>
      </c>
      <c r="OJ28" s="71">
        <v>1644</v>
      </c>
      <c r="OK28" s="71">
        <v>1340</v>
      </c>
      <c r="OL28" s="71">
        <v>99.9</v>
      </c>
      <c r="OM28" s="71">
        <v>78.244700632205294</v>
      </c>
      <c r="ON28" s="71">
        <v>63.340380693605503</v>
      </c>
      <c r="OO28" s="71">
        <v>99.530662954413899</v>
      </c>
      <c r="OP28" s="71">
        <v>87.818330977941997</v>
      </c>
      <c r="OQ28" s="71">
        <v>68.874288913096194</v>
      </c>
      <c r="OR28" s="71">
        <v>78.394925605356093</v>
      </c>
      <c r="OS28" s="71">
        <v>4.62575675244753</v>
      </c>
      <c r="OT28" s="71">
        <v>79.055574228604598</v>
      </c>
      <c r="OU28" s="71">
        <v>3.2676250729182401</v>
      </c>
      <c r="OV28" s="71">
        <v>-7.8257000385394804</v>
      </c>
      <c r="OW28" s="71">
        <v>68.874288913096194</v>
      </c>
      <c r="OX28" s="71">
        <v>3.5333961584599098</v>
      </c>
      <c r="OY28" s="71">
        <v>1.07265056708661</v>
      </c>
      <c r="OZ28" s="71">
        <v>91.064005980736695</v>
      </c>
      <c r="PA28" s="71">
        <v>1.90949339338891</v>
      </c>
      <c r="PB28" s="71">
        <v>-5.1303046262869296</v>
      </c>
      <c r="PC28" s="71">
        <v>85.059790104670597</v>
      </c>
      <c r="PD28" s="71">
        <v>-1.3880950242867101</v>
      </c>
      <c r="PE28" s="71">
        <v>100</v>
      </c>
      <c r="PF28" s="71">
        <v>0</v>
      </c>
      <c r="PG28" s="71">
        <v>99.145930557307295</v>
      </c>
      <c r="PH28" s="71">
        <v>99.385574514856103</v>
      </c>
      <c r="PI28" s="71">
        <v>0</v>
      </c>
      <c r="PJ28" s="71">
        <v>100</v>
      </c>
      <c r="PK28" s="71">
        <v>100</v>
      </c>
      <c r="PL28" s="71">
        <v>3.3820038889075199E-2</v>
      </c>
      <c r="PM28" s="72">
        <v>-4.2174512055109119</v>
      </c>
      <c r="PN28" s="72">
        <v>-0.40564867967853047</v>
      </c>
      <c r="PO28" s="73"/>
      <c r="PP28" s="73"/>
      <c r="PQ28" s="74">
        <v>68.87428891309618</v>
      </c>
      <c r="PR28" s="74">
        <v>87.818330977941969</v>
      </c>
      <c r="PS28" s="74">
        <v>78.394925605356121</v>
      </c>
      <c r="PT28" s="74">
        <v>-5.1303046262869287</v>
      </c>
      <c r="PU28" s="74">
        <v>-0.32209491654928968</v>
      </c>
      <c r="PV28" s="74">
        <v>-0.28651427793458595</v>
      </c>
      <c r="PW28" s="74">
        <v>-7.8257000385394804</v>
      </c>
      <c r="PX28" s="74">
        <v>-0.7348371466696193</v>
      </c>
      <c r="PY28" s="74">
        <v>-1.97437901865095</v>
      </c>
    </row>
    <row r="29" spans="1:441" ht="17.25">
      <c r="A29" s="70" t="s">
        <v>37</v>
      </c>
      <c r="B29" s="24">
        <v>100</v>
      </c>
      <c r="C29" s="71">
        <v>1.93</v>
      </c>
      <c r="D29" s="71">
        <v>0.50719336747134802</v>
      </c>
      <c r="E29" s="71">
        <v>41.156059497683501</v>
      </c>
      <c r="F29" s="71">
        <v>100</v>
      </c>
      <c r="G29" s="71">
        <v>99.99</v>
      </c>
      <c r="H29" s="71">
        <v>99.982450548451794</v>
      </c>
      <c r="I29" s="71">
        <v>5.2602832031249998</v>
      </c>
      <c r="J29" s="71">
        <v>98.97</v>
      </c>
      <c r="K29" s="75"/>
      <c r="L29" s="71">
        <v>1.21</v>
      </c>
      <c r="M29" s="71">
        <v>1.5616000000000001</v>
      </c>
      <c r="N29" s="71">
        <v>100</v>
      </c>
      <c r="O29" s="71">
        <v>100</v>
      </c>
      <c r="P29" s="71">
        <v>0.54</v>
      </c>
      <c r="Q29" s="71">
        <v>1.8710920312499999</v>
      </c>
      <c r="R29" s="71">
        <v>100</v>
      </c>
      <c r="S29" s="71">
        <v>0.62</v>
      </c>
      <c r="T29" s="71">
        <v>0</v>
      </c>
      <c r="U29" s="75"/>
      <c r="V29" s="71">
        <v>10.432060546875</v>
      </c>
      <c r="W29" s="71">
        <v>5.3441406249999996</v>
      </c>
      <c r="X29" s="71">
        <v>3.7312226562499999</v>
      </c>
      <c r="Y29" s="71">
        <v>93.84</v>
      </c>
      <c r="Z29" s="71">
        <v>2.0499999999999998</v>
      </c>
      <c r="AA29" s="71">
        <v>100</v>
      </c>
      <c r="AB29" s="71">
        <v>0.72</v>
      </c>
      <c r="AC29" s="71">
        <v>2.68</v>
      </c>
      <c r="AD29" s="71">
        <v>2.02</v>
      </c>
      <c r="AE29" s="71">
        <v>100</v>
      </c>
      <c r="AF29" s="71">
        <v>4.7888999999999999</v>
      </c>
      <c r="AG29" s="71">
        <v>97.62</v>
      </c>
      <c r="AH29" s="71">
        <v>99.31</v>
      </c>
      <c r="AI29" s="71">
        <v>0</v>
      </c>
      <c r="AJ29" s="71">
        <v>98.422363492544804</v>
      </c>
      <c r="AK29" s="71">
        <v>79.03</v>
      </c>
      <c r="AL29" s="71">
        <v>0</v>
      </c>
      <c r="AM29" s="71">
        <v>4.62</v>
      </c>
      <c r="AN29" s="71">
        <v>98.28</v>
      </c>
      <c r="AO29" s="71">
        <v>100</v>
      </c>
      <c r="AP29" s="75"/>
      <c r="AQ29" s="75"/>
      <c r="AR29" s="75"/>
      <c r="AS29" s="75"/>
      <c r="AT29" s="71">
        <v>0.6</v>
      </c>
      <c r="AU29" s="71">
        <v>91.11</v>
      </c>
      <c r="AV29" s="71">
        <v>100</v>
      </c>
      <c r="AW29" s="71">
        <v>100</v>
      </c>
      <c r="AX29" s="71">
        <v>99.77</v>
      </c>
      <c r="AY29" s="71">
        <v>5.1405399999999997</v>
      </c>
      <c r="AZ29" s="75"/>
      <c r="BA29" s="75"/>
      <c r="BB29" s="71">
        <v>97.750938387349507</v>
      </c>
      <c r="BC29" s="71">
        <v>56.263029687500001</v>
      </c>
      <c r="BD29" s="71">
        <v>99.82</v>
      </c>
      <c r="BE29" s="71">
        <v>0</v>
      </c>
      <c r="BF29" s="71">
        <v>0.7</v>
      </c>
      <c r="BG29" s="71">
        <v>0.56999999999999995</v>
      </c>
      <c r="BH29" s="71">
        <v>2.17</v>
      </c>
      <c r="BI29" s="71">
        <v>98.95</v>
      </c>
      <c r="BJ29" s="71">
        <v>3.8319999999999999</v>
      </c>
      <c r="BK29" s="71">
        <v>1.48</v>
      </c>
      <c r="BL29" s="71">
        <v>82.5</v>
      </c>
      <c r="BM29" s="75"/>
      <c r="BN29" s="75"/>
      <c r="BO29" s="71">
        <v>13.747369062500001</v>
      </c>
      <c r="BP29" s="75"/>
      <c r="BQ29" s="71">
        <v>78.16</v>
      </c>
      <c r="BR29" s="71">
        <v>0</v>
      </c>
      <c r="BS29" s="71">
        <v>95.35</v>
      </c>
      <c r="BT29" s="71">
        <v>1.6</v>
      </c>
      <c r="BU29" s="75"/>
      <c r="BV29" s="71">
        <v>157.44</v>
      </c>
      <c r="BW29" s="71">
        <v>184.77600000000001</v>
      </c>
      <c r="BX29" s="71">
        <v>100</v>
      </c>
      <c r="BY29" s="71">
        <v>6.34260682446972</v>
      </c>
      <c r="BZ29" s="71">
        <v>87.5</v>
      </c>
      <c r="CA29" s="71">
        <v>90</v>
      </c>
      <c r="CB29" s="71">
        <v>46.37</v>
      </c>
      <c r="CC29" s="71">
        <v>0.26</v>
      </c>
      <c r="CD29" s="71">
        <v>96.95</v>
      </c>
      <c r="CE29" s="71">
        <v>99.915146372507394</v>
      </c>
      <c r="CF29" s="71">
        <v>1.2121423066187E-2</v>
      </c>
      <c r="CG29" s="71">
        <v>0</v>
      </c>
      <c r="CH29" s="71">
        <v>0.78371549893842996</v>
      </c>
      <c r="CI29" s="71">
        <v>0</v>
      </c>
      <c r="CJ29" s="71">
        <v>99.992218504299998</v>
      </c>
      <c r="CK29" s="71">
        <v>0.83821011700000003</v>
      </c>
      <c r="CL29" s="71">
        <v>0.75449947423764496</v>
      </c>
      <c r="CM29" s="71">
        <v>100</v>
      </c>
      <c r="CN29" s="71">
        <v>6.4202334630350002</v>
      </c>
      <c r="CO29" s="71">
        <v>31.195972773681198</v>
      </c>
      <c r="CP29" s="71">
        <v>1.1911514463981801E-2</v>
      </c>
      <c r="CQ29" s="71">
        <v>1.0999999999999901</v>
      </c>
      <c r="CR29" s="71">
        <v>0.93699224806201598</v>
      </c>
      <c r="CS29" s="71">
        <v>1.8</v>
      </c>
      <c r="CT29" s="71">
        <v>0</v>
      </c>
      <c r="CU29" s="71">
        <v>1.5</v>
      </c>
      <c r="CV29" s="71">
        <v>18</v>
      </c>
      <c r="CW29" s="71">
        <v>1</v>
      </c>
      <c r="CX29" s="71">
        <v>2.76</v>
      </c>
      <c r="CY29" s="71">
        <v>99.64</v>
      </c>
      <c r="CZ29" s="71">
        <v>99.6</v>
      </c>
      <c r="DA29" s="71">
        <v>1.62</v>
      </c>
      <c r="DB29" s="71">
        <v>100</v>
      </c>
      <c r="DC29" s="71">
        <v>1.45</v>
      </c>
      <c r="DD29" s="71">
        <v>11.5503092447917</v>
      </c>
      <c r="DE29" s="71">
        <v>98.57</v>
      </c>
      <c r="DF29" s="71">
        <v>1.73</v>
      </c>
      <c r="DG29" s="71">
        <v>100</v>
      </c>
      <c r="DH29" s="71">
        <v>100</v>
      </c>
      <c r="DI29" s="71">
        <v>90.93</v>
      </c>
      <c r="DJ29" s="75"/>
      <c r="DK29" s="71">
        <v>1.9175520833333299</v>
      </c>
      <c r="DL29" s="71">
        <v>25.2158145329952</v>
      </c>
      <c r="DM29" s="71">
        <v>100</v>
      </c>
      <c r="DN29" s="71">
        <v>95.52</v>
      </c>
      <c r="DO29" s="71">
        <v>4.95</v>
      </c>
      <c r="DP29" s="71">
        <v>0.66</v>
      </c>
      <c r="DQ29" s="71">
        <v>0</v>
      </c>
      <c r="DR29" s="71">
        <v>2.3034574896920301E-3</v>
      </c>
      <c r="DS29" s="71">
        <v>54.672503255208298</v>
      </c>
      <c r="DT29" s="75"/>
      <c r="DU29" s="71">
        <v>74.41</v>
      </c>
      <c r="DV29" s="71">
        <v>99.66</v>
      </c>
      <c r="DW29" s="71">
        <v>2.3034574896920301E-3</v>
      </c>
      <c r="DX29" s="71">
        <v>0.63</v>
      </c>
      <c r="DY29" s="71">
        <v>2.65</v>
      </c>
      <c r="DZ29" s="71">
        <v>1.32</v>
      </c>
      <c r="EA29" s="71">
        <v>97.03</v>
      </c>
      <c r="EB29" s="71">
        <v>83.36</v>
      </c>
      <c r="EC29" s="71">
        <v>1.39</v>
      </c>
      <c r="ED29" s="71">
        <v>1.47</v>
      </c>
      <c r="EE29" s="71">
        <v>98.64</v>
      </c>
      <c r="EF29" s="71">
        <v>2.87</v>
      </c>
      <c r="EG29" s="71">
        <v>99.1</v>
      </c>
      <c r="EH29" s="71">
        <v>0.33</v>
      </c>
      <c r="EI29" s="71">
        <v>8.35</v>
      </c>
      <c r="EJ29" s="71">
        <v>100</v>
      </c>
      <c r="EK29" s="71">
        <v>99.41</v>
      </c>
      <c r="EL29" s="71">
        <v>99.1</v>
      </c>
      <c r="EM29" s="71">
        <v>99.63</v>
      </c>
      <c r="EN29" s="71">
        <v>5.6843847656250004</v>
      </c>
      <c r="EO29" s="71">
        <v>100</v>
      </c>
      <c r="EP29" s="71">
        <v>2.0699999999999998</v>
      </c>
      <c r="EQ29" s="71">
        <v>100</v>
      </c>
      <c r="ER29" s="71">
        <v>0.45</v>
      </c>
      <c r="ES29" s="71">
        <v>1.9802999999999999</v>
      </c>
      <c r="ET29" s="71">
        <v>5.10666666666667</v>
      </c>
      <c r="EU29" s="71">
        <v>1.02</v>
      </c>
      <c r="EV29" s="71">
        <v>2.4300000000000002</v>
      </c>
      <c r="EW29" s="71">
        <v>100</v>
      </c>
      <c r="EX29" s="71">
        <v>100</v>
      </c>
      <c r="EY29" s="71">
        <v>2.5299999999999998</v>
      </c>
      <c r="EZ29" s="71">
        <v>100</v>
      </c>
      <c r="FA29" s="71">
        <v>2.08</v>
      </c>
      <c r="FB29" s="71">
        <v>100</v>
      </c>
      <c r="FC29" s="71">
        <v>4.96</v>
      </c>
      <c r="FD29" s="71">
        <v>1.4</v>
      </c>
      <c r="FE29" s="71">
        <v>87.09</v>
      </c>
      <c r="FF29" s="71">
        <v>99.001996007984005</v>
      </c>
      <c r="FG29" s="71">
        <v>100</v>
      </c>
      <c r="FH29" s="71">
        <v>0.32666666666666699</v>
      </c>
      <c r="FI29" s="71">
        <v>0.41</v>
      </c>
      <c r="FJ29" s="71">
        <v>100</v>
      </c>
      <c r="FK29" s="71">
        <v>90</v>
      </c>
      <c r="FL29" s="71">
        <v>0.62819414062500001</v>
      </c>
      <c r="FM29" s="75"/>
      <c r="FN29" s="71">
        <v>14.61916796875</v>
      </c>
      <c r="FO29" s="71">
        <v>1.31</v>
      </c>
      <c r="FP29" s="71">
        <v>99.65</v>
      </c>
      <c r="FQ29" s="75"/>
      <c r="FR29" s="71">
        <v>63.0651403645833</v>
      </c>
      <c r="FS29" s="71">
        <v>0.19</v>
      </c>
      <c r="FT29" s="71">
        <v>87.51</v>
      </c>
      <c r="FU29" s="71">
        <v>74.31</v>
      </c>
      <c r="FV29" s="71">
        <v>1.41</v>
      </c>
      <c r="FW29" s="71">
        <v>96.32</v>
      </c>
      <c r="FX29" s="71">
        <v>87.6</v>
      </c>
      <c r="FY29" s="71">
        <v>91.38</v>
      </c>
      <c r="FZ29" s="71">
        <v>1.49</v>
      </c>
      <c r="GA29" s="71">
        <v>98.66</v>
      </c>
      <c r="GB29" s="71">
        <v>95.08</v>
      </c>
      <c r="GC29" s="71">
        <v>23.75</v>
      </c>
      <c r="GD29" s="71">
        <v>98.56</v>
      </c>
      <c r="GE29" s="71">
        <v>0.04</v>
      </c>
      <c r="GF29" s="71">
        <v>91.91</v>
      </c>
      <c r="GG29" s="71">
        <v>1.21</v>
      </c>
      <c r="GH29" s="71">
        <v>91.11</v>
      </c>
      <c r="GI29" s="71">
        <v>97.48</v>
      </c>
      <c r="GJ29" s="71">
        <v>91.73</v>
      </c>
      <c r="GK29" s="71">
        <v>0.76119028187582405</v>
      </c>
      <c r="GL29" s="71">
        <v>83.59</v>
      </c>
      <c r="GM29" s="71">
        <v>2.5499999999999998</v>
      </c>
      <c r="GN29" s="71">
        <v>4.68</v>
      </c>
      <c r="GO29" s="71">
        <v>0.31</v>
      </c>
      <c r="GP29" s="71">
        <v>87.57</v>
      </c>
      <c r="GQ29" s="71">
        <v>88.99</v>
      </c>
      <c r="GR29" s="71">
        <v>65.5</v>
      </c>
      <c r="GS29" s="71">
        <v>98.68</v>
      </c>
      <c r="GT29" s="71">
        <v>98.51</v>
      </c>
      <c r="GU29" s="71">
        <v>97.81</v>
      </c>
      <c r="GV29" s="71">
        <v>1.95</v>
      </c>
      <c r="GW29" s="75"/>
      <c r="GX29" s="71">
        <v>97.58</v>
      </c>
      <c r="GY29" s="71">
        <v>82.82</v>
      </c>
      <c r="GZ29" s="71">
        <v>90.75</v>
      </c>
      <c r="HA29" s="71">
        <v>0.28000000000000003</v>
      </c>
      <c r="HB29" s="71">
        <v>11.9</v>
      </c>
      <c r="HC29" s="71">
        <v>0.94</v>
      </c>
      <c r="HD29" s="71">
        <v>91.7</v>
      </c>
      <c r="HE29" s="71">
        <v>2.6320540364583298</v>
      </c>
      <c r="HF29" s="71">
        <v>6.5045572916666696</v>
      </c>
      <c r="HG29" s="71">
        <v>92.53</v>
      </c>
      <c r="HH29" s="71">
        <v>99.26</v>
      </c>
      <c r="HI29" s="75"/>
      <c r="HJ29" s="71">
        <v>100</v>
      </c>
      <c r="HK29" s="71">
        <v>17.554508463541701</v>
      </c>
      <c r="HL29" s="71">
        <v>16.1494140625</v>
      </c>
      <c r="HM29" s="71">
        <v>97.382198952879605</v>
      </c>
      <c r="HN29" s="75"/>
      <c r="HO29" s="71">
        <v>100</v>
      </c>
      <c r="HP29" s="75"/>
      <c r="HQ29" s="75"/>
      <c r="HR29" s="71">
        <v>0</v>
      </c>
      <c r="HS29" s="71">
        <v>94.323333333333295</v>
      </c>
      <c r="HT29" s="75"/>
      <c r="HU29" s="71">
        <v>4.2339378172265201E-3</v>
      </c>
      <c r="HV29" s="71">
        <v>49.37</v>
      </c>
      <c r="HW29" s="71">
        <v>99.66</v>
      </c>
      <c r="HX29" s="71">
        <v>100</v>
      </c>
      <c r="HY29" s="71">
        <v>0</v>
      </c>
      <c r="HZ29" s="71">
        <v>14.904485677083301</v>
      </c>
      <c r="IA29" s="71">
        <v>84.5833333333333</v>
      </c>
      <c r="IB29" s="75"/>
      <c r="IC29" s="71">
        <v>4.2339378172265201E-3</v>
      </c>
      <c r="ID29" s="75"/>
      <c r="IE29" s="71">
        <v>15.8328515625</v>
      </c>
      <c r="IF29" s="75"/>
      <c r="IG29" s="71">
        <v>37.752539062499999</v>
      </c>
      <c r="IH29" s="71">
        <v>53.16</v>
      </c>
      <c r="II29" s="71">
        <v>96.524064171123001</v>
      </c>
      <c r="IJ29" s="75"/>
      <c r="IK29" s="71">
        <v>3.7645572916666699</v>
      </c>
      <c r="IL29" s="71">
        <v>0</v>
      </c>
      <c r="IM29" s="75"/>
      <c r="IN29" s="71">
        <v>13.646461588541699</v>
      </c>
      <c r="IO29" s="71">
        <v>4.4389160156249998</v>
      </c>
      <c r="IP29" s="75"/>
      <c r="IQ29" s="71">
        <v>94.75</v>
      </c>
      <c r="IR29" s="71">
        <v>10.2902311197917</v>
      </c>
      <c r="IS29" s="75"/>
      <c r="IT29" s="71">
        <v>0</v>
      </c>
      <c r="IU29" s="75"/>
      <c r="IV29" s="71">
        <v>0</v>
      </c>
      <c r="IW29" s="71">
        <v>84.206666666666706</v>
      </c>
      <c r="IX29" s="71">
        <v>99.866666666666703</v>
      </c>
      <c r="IY29" s="71">
        <v>98.125</v>
      </c>
      <c r="IZ29" s="75"/>
      <c r="JA29" s="71">
        <v>100</v>
      </c>
      <c r="JB29" s="71">
        <v>96.233333333333306</v>
      </c>
      <c r="JC29" s="71">
        <v>1.71</v>
      </c>
      <c r="JD29" s="71">
        <v>97.26</v>
      </c>
      <c r="JE29" s="71">
        <v>93.33</v>
      </c>
      <c r="JF29" s="71">
        <v>0.33606666666666701</v>
      </c>
      <c r="JG29" s="71">
        <v>0.46</v>
      </c>
      <c r="JH29" s="71">
        <v>28.49</v>
      </c>
      <c r="JI29" s="71">
        <v>0.9</v>
      </c>
      <c r="JJ29" s="71">
        <v>100</v>
      </c>
      <c r="JK29" s="71">
        <v>100</v>
      </c>
      <c r="JL29" s="71">
        <v>4.28</v>
      </c>
      <c r="JM29" s="71">
        <v>99.03</v>
      </c>
      <c r="JN29" s="71">
        <v>99.83</v>
      </c>
      <c r="JO29" s="71">
        <v>0</v>
      </c>
      <c r="JP29" s="71">
        <v>100</v>
      </c>
      <c r="JQ29" s="71">
        <v>4.95</v>
      </c>
      <c r="JR29" s="71">
        <v>58.53</v>
      </c>
      <c r="JS29" s="71">
        <v>100</v>
      </c>
      <c r="JT29" s="71">
        <v>4.1100000000000003</v>
      </c>
      <c r="JU29" s="71">
        <v>19.440000000000001</v>
      </c>
      <c r="JV29" s="71">
        <v>2.93</v>
      </c>
      <c r="JW29" s="71">
        <v>2.1929666666666701</v>
      </c>
      <c r="JX29" s="71">
        <v>100</v>
      </c>
      <c r="JY29" s="71">
        <v>99.44</v>
      </c>
      <c r="JZ29" s="71">
        <v>0</v>
      </c>
      <c r="KA29" s="71">
        <v>99.57</v>
      </c>
      <c r="KB29" s="71">
        <v>0.8</v>
      </c>
      <c r="KC29" s="71">
        <v>2.7551844444444402</v>
      </c>
      <c r="KD29" s="71">
        <v>0</v>
      </c>
      <c r="KE29" s="71">
        <v>99.888887736989005</v>
      </c>
      <c r="KF29" s="71">
        <v>0.92</v>
      </c>
      <c r="KG29" s="71">
        <v>23.75</v>
      </c>
      <c r="KH29" s="71">
        <v>3.81</v>
      </c>
      <c r="KI29" s="71">
        <v>3.11</v>
      </c>
      <c r="KJ29" s="71">
        <v>14.3</v>
      </c>
      <c r="KK29" s="71">
        <v>100</v>
      </c>
      <c r="KL29" s="71">
        <v>99.952107279693493</v>
      </c>
      <c r="KM29" s="71">
        <v>0.73</v>
      </c>
      <c r="KN29" s="71">
        <v>99.21</v>
      </c>
      <c r="KO29" s="71">
        <v>55.42</v>
      </c>
      <c r="KP29" s="71">
        <v>0.4269</v>
      </c>
      <c r="KQ29" s="71">
        <v>1.4564470370370399</v>
      </c>
      <c r="KR29" s="71">
        <v>96.61</v>
      </c>
      <c r="KS29" s="71">
        <v>1.52</v>
      </c>
      <c r="KT29" s="71">
        <v>97.45</v>
      </c>
      <c r="KU29" s="71">
        <v>83.14</v>
      </c>
      <c r="KV29" s="71">
        <v>99.7841059259259</v>
      </c>
      <c r="KW29" s="71">
        <v>2.06</v>
      </c>
      <c r="KX29" s="71">
        <v>83.234017727260607</v>
      </c>
      <c r="KY29" s="71">
        <v>0.49</v>
      </c>
      <c r="KZ29" s="71">
        <v>2.1602559397210799</v>
      </c>
      <c r="LA29" s="71">
        <v>4.87</v>
      </c>
      <c r="LB29" s="71">
        <v>2.57</v>
      </c>
      <c r="LC29" s="71">
        <v>87.78</v>
      </c>
      <c r="LD29" s="75"/>
      <c r="LE29" s="75"/>
      <c r="LF29" s="71">
        <v>97.727272727272705</v>
      </c>
      <c r="LG29" s="71">
        <v>99.13</v>
      </c>
      <c r="LH29" s="71">
        <v>0.2</v>
      </c>
      <c r="LI29" s="71">
        <v>2.76</v>
      </c>
      <c r="LJ29" s="71">
        <v>100</v>
      </c>
      <c r="LK29" s="71">
        <v>0.68</v>
      </c>
      <c r="LL29" s="71">
        <v>1.39</v>
      </c>
      <c r="LM29" s="75"/>
      <c r="LN29" s="71">
        <v>2.2533333333333299</v>
      </c>
      <c r="LO29" s="71">
        <v>100</v>
      </c>
      <c r="LP29" s="71">
        <v>0.38</v>
      </c>
      <c r="LQ29" s="75"/>
      <c r="LR29" s="75"/>
      <c r="LS29" s="71">
        <v>98.67</v>
      </c>
      <c r="LT29" s="71">
        <v>2.2103999999999999</v>
      </c>
      <c r="LU29" s="71">
        <v>99.509803921568604</v>
      </c>
      <c r="LV29" s="71">
        <v>100</v>
      </c>
      <c r="LW29" s="71">
        <v>99.59</v>
      </c>
      <c r="LX29" s="71">
        <v>1.4533</v>
      </c>
      <c r="LY29" s="71">
        <v>5.51176666666667</v>
      </c>
      <c r="LZ29" s="71">
        <v>85.23</v>
      </c>
      <c r="MA29" s="71">
        <v>5.26</v>
      </c>
      <c r="MB29" s="71">
        <v>0.61</v>
      </c>
      <c r="MC29" s="71">
        <v>5.14</v>
      </c>
      <c r="MD29" s="71">
        <v>3.2</v>
      </c>
      <c r="ME29" s="71">
        <v>1.21</v>
      </c>
      <c r="MF29" s="71">
        <v>84.92</v>
      </c>
      <c r="MG29" s="71">
        <v>0.23380377086858101</v>
      </c>
      <c r="MH29" s="71">
        <v>99.85</v>
      </c>
      <c r="MI29" s="71">
        <v>5.37</v>
      </c>
      <c r="MJ29" s="71">
        <v>83.14</v>
      </c>
      <c r="MK29" s="71">
        <v>0.14799999999999999</v>
      </c>
      <c r="ML29" s="75"/>
      <c r="MM29" s="71">
        <v>93.84</v>
      </c>
      <c r="MN29" s="71">
        <v>99</v>
      </c>
      <c r="MO29" s="71">
        <v>99.973377705739793</v>
      </c>
      <c r="MP29" s="71">
        <v>99.797638888888997</v>
      </c>
      <c r="MQ29" s="71">
        <v>0.607546296238891</v>
      </c>
      <c r="MR29" s="71">
        <v>1.4399247598101199</v>
      </c>
      <c r="MS29" s="71">
        <v>0.5</v>
      </c>
      <c r="MT29" s="71">
        <v>7.86479916657047E-2</v>
      </c>
      <c r="MU29" s="71">
        <v>45</v>
      </c>
      <c r="MV29" s="71">
        <v>1.984</v>
      </c>
      <c r="MW29" s="71">
        <v>0</v>
      </c>
      <c r="MX29" s="71">
        <v>99.53</v>
      </c>
      <c r="MY29" s="71">
        <v>3.3382999999999998</v>
      </c>
      <c r="MZ29" s="71">
        <v>99.710599999999999</v>
      </c>
      <c r="NA29" s="71">
        <v>37</v>
      </c>
      <c r="NB29" s="71">
        <v>99.5</v>
      </c>
      <c r="NC29" s="71">
        <v>0</v>
      </c>
      <c r="ND29" s="71">
        <v>98.23</v>
      </c>
      <c r="NE29" s="71">
        <v>98</v>
      </c>
      <c r="NF29" s="71">
        <v>99.82</v>
      </c>
      <c r="NG29" s="71">
        <v>99.783900000000003</v>
      </c>
      <c r="NH29" s="71">
        <v>99.38</v>
      </c>
      <c r="NI29" s="71">
        <v>37</v>
      </c>
      <c r="NJ29" s="71">
        <v>48.8732127881905</v>
      </c>
      <c r="NK29" s="71">
        <v>48</v>
      </c>
      <c r="NL29" s="71">
        <v>98</v>
      </c>
      <c r="NM29" s="71">
        <v>0</v>
      </c>
      <c r="NN29" s="71">
        <v>87.901593022738396</v>
      </c>
      <c r="NO29" s="71">
        <v>0</v>
      </c>
      <c r="NP29" s="71">
        <v>99.197199999999995</v>
      </c>
      <c r="NQ29" s="71">
        <v>0.04</v>
      </c>
      <c r="NR29" s="71">
        <v>99.856999999999999</v>
      </c>
      <c r="NS29" s="71">
        <v>0.29796257572908103</v>
      </c>
      <c r="NT29" s="71">
        <v>0.04</v>
      </c>
      <c r="NU29" s="71">
        <v>34.012639758227003</v>
      </c>
      <c r="NV29" s="71">
        <v>21.79</v>
      </c>
      <c r="NW29" s="71">
        <v>47.41</v>
      </c>
      <c r="NX29" s="71">
        <v>81.77</v>
      </c>
      <c r="NY29" s="71">
        <v>100</v>
      </c>
      <c r="NZ29" s="71">
        <v>0</v>
      </c>
      <c r="OA29" s="71">
        <v>2.2999999999999998</v>
      </c>
      <c r="OB29" s="71">
        <v>0.53</v>
      </c>
      <c r="OC29" s="71">
        <v>0</v>
      </c>
      <c r="OD29" s="75"/>
      <c r="OE29" s="71">
        <v>100</v>
      </c>
      <c r="OF29" s="71">
        <v>5.53</v>
      </c>
      <c r="OG29" s="71">
        <v>61.54</v>
      </c>
      <c r="OH29" s="71">
        <v>77.23</v>
      </c>
      <c r="OI29" s="71">
        <v>0.41</v>
      </c>
      <c r="OJ29" s="71">
        <v>1576</v>
      </c>
      <c r="OK29" s="71">
        <v>1340</v>
      </c>
      <c r="OL29" s="71">
        <v>99.9</v>
      </c>
      <c r="OM29" s="71">
        <v>59.266802443991899</v>
      </c>
      <c r="ON29" s="71">
        <v>97.520126868315401</v>
      </c>
      <c r="OO29" s="71">
        <v>99.969401989867507</v>
      </c>
      <c r="OP29" s="71">
        <v>84.789208310234898</v>
      </c>
      <c r="OQ29" s="71">
        <v>64.789373883236806</v>
      </c>
      <c r="OR29" s="71">
        <v>70.4648926566976</v>
      </c>
      <c r="OS29" s="71">
        <v>1.2895554700773999</v>
      </c>
      <c r="OT29" s="71">
        <v>77.122445445742798</v>
      </c>
      <c r="OU29" s="71">
        <v>0.72112995142487102</v>
      </c>
      <c r="OV29" s="71">
        <v>-5.4263215071541104</v>
      </c>
      <c r="OW29" s="71">
        <v>64.789373883236806</v>
      </c>
      <c r="OX29" s="71">
        <v>4.6192176254777602</v>
      </c>
      <c r="OY29" s="71">
        <v>3.3230918774565099</v>
      </c>
      <c r="OZ29" s="71">
        <v>90.022250034766003</v>
      </c>
      <c r="PA29" s="71">
        <v>0.15270443277235299</v>
      </c>
      <c r="PB29" s="71">
        <v>-6.0750530664710896</v>
      </c>
      <c r="PC29" s="71">
        <v>83.572347740254401</v>
      </c>
      <c r="PD29" s="71">
        <v>2.0269661294352499</v>
      </c>
      <c r="PE29" s="71">
        <v>100</v>
      </c>
      <c r="PF29" s="71">
        <v>0</v>
      </c>
      <c r="PG29" s="71">
        <v>98.671123430621194</v>
      </c>
      <c r="PH29" s="71">
        <v>99.221425077449894</v>
      </c>
      <c r="PI29" s="71">
        <v>1.2094823415578101E-2</v>
      </c>
      <c r="PJ29" s="71">
        <v>100</v>
      </c>
      <c r="PK29" s="71">
        <v>100</v>
      </c>
      <c r="PL29" s="71">
        <v>1.5543756636180099</v>
      </c>
      <c r="PM29" s="72">
        <v>-5.213940502316504</v>
      </c>
      <c r="PN29" s="72">
        <v>0.24719336747134846</v>
      </c>
      <c r="PO29" s="73"/>
      <c r="PP29" s="73"/>
      <c r="PQ29" s="74">
        <v>64.789373883236834</v>
      </c>
      <c r="PR29" s="74">
        <v>84.789208310234869</v>
      </c>
      <c r="PS29" s="74">
        <v>70.464892656697629</v>
      </c>
      <c r="PT29" s="74">
        <v>-6.0750530664710851</v>
      </c>
      <c r="PU29" s="74">
        <v>-1.3404968281354002</v>
      </c>
      <c r="PV29" s="74">
        <v>-4.7662064667635775</v>
      </c>
      <c r="PW29" s="74">
        <v>-5.426321507154114</v>
      </c>
      <c r="PX29" s="74">
        <v>1.6928569886696607</v>
      </c>
      <c r="PY29" s="74">
        <v>-4.1831485638806214</v>
      </c>
    </row>
    <row r="30" spans="1:441" ht="17.25">
      <c r="A30" s="70" t="s">
        <v>38</v>
      </c>
      <c r="B30" s="24">
        <v>100</v>
      </c>
      <c r="C30" s="71">
        <v>2.1022222222278</v>
      </c>
      <c r="D30" s="71">
        <v>0.191592261904762</v>
      </c>
      <c r="E30" s="71">
        <v>34.313616071428598</v>
      </c>
      <c r="F30" s="71">
        <v>99.997206359813404</v>
      </c>
      <c r="G30" s="71">
        <v>99.99</v>
      </c>
      <c r="H30" s="71">
        <v>99.921196948350996</v>
      </c>
      <c r="I30" s="71">
        <v>0.87</v>
      </c>
      <c r="J30" s="71">
        <v>98.89</v>
      </c>
      <c r="K30" s="75"/>
      <c r="L30" s="71">
        <v>2.5299999999999998</v>
      </c>
      <c r="M30" s="71">
        <v>8.56</v>
      </c>
      <c r="N30" s="71">
        <v>95</v>
      </c>
      <c r="O30" s="71">
        <v>100</v>
      </c>
      <c r="P30" s="71">
        <v>0.7</v>
      </c>
      <c r="Q30" s="71">
        <v>1.41</v>
      </c>
      <c r="R30" s="71">
        <v>100</v>
      </c>
      <c r="S30" s="71">
        <v>1.68</v>
      </c>
      <c r="T30" s="71">
        <v>0</v>
      </c>
      <c r="U30" s="75"/>
      <c r="V30" s="71">
        <v>6.28</v>
      </c>
      <c r="W30" s="71">
        <v>0.98</v>
      </c>
      <c r="X30" s="71">
        <v>2.83</v>
      </c>
      <c r="Y30" s="71">
        <v>94.44</v>
      </c>
      <c r="Z30" s="71">
        <v>4.9400000000000004</v>
      </c>
      <c r="AA30" s="71">
        <v>100</v>
      </c>
      <c r="AB30" s="71">
        <v>3.11</v>
      </c>
      <c r="AC30" s="71">
        <v>3.74</v>
      </c>
      <c r="AD30" s="71">
        <v>3.07</v>
      </c>
      <c r="AE30" s="71">
        <v>96.63</v>
      </c>
      <c r="AF30" s="71">
        <v>6.03</v>
      </c>
      <c r="AG30" s="71">
        <v>81.58</v>
      </c>
      <c r="AH30" s="71">
        <v>99.83</v>
      </c>
      <c r="AI30" s="71">
        <v>0</v>
      </c>
      <c r="AJ30" s="71">
        <v>98.026660292095997</v>
      </c>
      <c r="AK30" s="71">
        <v>67.3</v>
      </c>
      <c r="AL30" s="71">
        <v>0</v>
      </c>
      <c r="AM30" s="71">
        <v>1.82</v>
      </c>
      <c r="AN30" s="71">
        <v>96.33</v>
      </c>
      <c r="AO30" s="71">
        <v>100</v>
      </c>
      <c r="AP30" s="71">
        <v>100</v>
      </c>
      <c r="AQ30" s="71">
        <v>100</v>
      </c>
      <c r="AR30" s="71">
        <v>2.27</v>
      </c>
      <c r="AS30" s="75"/>
      <c r="AT30" s="71">
        <v>0.67</v>
      </c>
      <c r="AU30" s="71">
        <v>98.08</v>
      </c>
      <c r="AV30" s="71">
        <v>96.91</v>
      </c>
      <c r="AW30" s="71">
        <v>99.4</v>
      </c>
      <c r="AX30" s="71">
        <v>100</v>
      </c>
      <c r="AY30" s="71">
        <v>5.63</v>
      </c>
      <c r="AZ30" s="71">
        <v>0.48</v>
      </c>
      <c r="BA30" s="71">
        <v>100</v>
      </c>
      <c r="BB30" s="71">
        <v>98.314564723722398</v>
      </c>
      <c r="BC30" s="71">
        <v>53.5</v>
      </c>
      <c r="BD30" s="71">
        <v>99.95</v>
      </c>
      <c r="BE30" s="71">
        <v>0</v>
      </c>
      <c r="BF30" s="71">
        <v>0.47</v>
      </c>
      <c r="BG30" s="71">
        <v>0.76</v>
      </c>
      <c r="BH30" s="71">
        <v>2.96</v>
      </c>
      <c r="BI30" s="71">
        <v>98.68</v>
      </c>
      <c r="BJ30" s="71">
        <v>6.08</v>
      </c>
      <c r="BK30" s="71">
        <v>1.59</v>
      </c>
      <c r="BL30" s="71">
        <v>95.27</v>
      </c>
      <c r="BM30" s="71">
        <v>0.38</v>
      </c>
      <c r="BN30" s="71">
        <v>4.62</v>
      </c>
      <c r="BO30" s="71">
        <v>12.1</v>
      </c>
      <c r="BP30" s="75"/>
      <c r="BQ30" s="71">
        <v>79.59</v>
      </c>
      <c r="BR30" s="71">
        <v>0</v>
      </c>
      <c r="BS30" s="71">
        <v>100</v>
      </c>
      <c r="BT30" s="71">
        <v>2.2599999999999998</v>
      </c>
      <c r="BU30" s="71">
        <v>0.54</v>
      </c>
      <c r="BV30" s="71">
        <v>117.633914924297</v>
      </c>
      <c r="BW30" s="71">
        <v>170.04</v>
      </c>
      <c r="BX30" s="71">
        <v>98.37</v>
      </c>
      <c r="BY30" s="71">
        <v>1.28698894659742</v>
      </c>
      <c r="BZ30" s="71">
        <v>97.872340425531902</v>
      </c>
      <c r="CA30" s="71">
        <v>100</v>
      </c>
      <c r="CB30" s="71">
        <v>33.26</v>
      </c>
      <c r="CC30" s="71">
        <v>0.46</v>
      </c>
      <c r="CD30" s="71">
        <v>95.53</v>
      </c>
      <c r="CE30" s="71">
        <v>100</v>
      </c>
      <c r="CF30" s="71">
        <v>0</v>
      </c>
      <c r="CG30" s="71">
        <v>0</v>
      </c>
      <c r="CH30" s="71">
        <v>0.38000254210895001</v>
      </c>
      <c r="CI30" s="71">
        <v>0</v>
      </c>
      <c r="CJ30" s="71">
        <v>100</v>
      </c>
      <c r="CK30" s="71">
        <v>0.664455252918288</v>
      </c>
      <c r="CL30" s="71">
        <v>0.56399842754616403</v>
      </c>
      <c r="CM30" s="71">
        <v>100</v>
      </c>
      <c r="CN30" s="71">
        <v>3.1128404669999998</v>
      </c>
      <c r="CO30" s="71">
        <v>14.123543084841399</v>
      </c>
      <c r="CP30" s="71">
        <v>0</v>
      </c>
      <c r="CQ30" s="71">
        <v>0</v>
      </c>
      <c r="CR30" s="71">
        <v>0.55008637557884399</v>
      </c>
      <c r="CS30" s="71">
        <v>1.8</v>
      </c>
      <c r="CT30" s="71">
        <v>8.6102979163079005E-3</v>
      </c>
      <c r="CU30" s="71">
        <v>1.79</v>
      </c>
      <c r="CV30" s="71">
        <v>15</v>
      </c>
      <c r="CW30" s="71">
        <v>1.42</v>
      </c>
      <c r="CX30" s="71">
        <v>4.41</v>
      </c>
      <c r="CY30" s="71">
        <v>99.21</v>
      </c>
      <c r="CZ30" s="71">
        <v>98.71</v>
      </c>
      <c r="DA30" s="71">
        <v>2.74</v>
      </c>
      <c r="DB30" s="71">
        <v>100</v>
      </c>
      <c r="DC30" s="71">
        <v>0.63</v>
      </c>
      <c r="DD30" s="71">
        <v>7.35</v>
      </c>
      <c r="DE30" s="71">
        <v>98.05</v>
      </c>
      <c r="DF30" s="71">
        <v>4.75</v>
      </c>
      <c r="DG30" s="71">
        <v>100</v>
      </c>
      <c r="DH30" s="71">
        <v>88</v>
      </c>
      <c r="DI30" s="71">
        <v>85.45</v>
      </c>
      <c r="DJ30" s="75"/>
      <c r="DK30" s="71">
        <v>1.04</v>
      </c>
      <c r="DL30" s="71">
        <v>46.337047003495698</v>
      </c>
      <c r="DM30" s="71">
        <v>100</v>
      </c>
      <c r="DN30" s="71">
        <v>100</v>
      </c>
      <c r="DO30" s="71">
        <v>4.34</v>
      </c>
      <c r="DP30" s="71">
        <v>0.64</v>
      </c>
      <c r="DQ30" s="71">
        <v>0</v>
      </c>
      <c r="DR30" s="71">
        <v>0</v>
      </c>
      <c r="DS30" s="71">
        <v>46.4</v>
      </c>
      <c r="DT30" s="75"/>
      <c r="DU30" s="71">
        <v>79.64</v>
      </c>
      <c r="DV30" s="71">
        <v>99.98</v>
      </c>
      <c r="DW30" s="71">
        <v>0</v>
      </c>
      <c r="DX30" s="71">
        <v>0.37</v>
      </c>
      <c r="DY30" s="71">
        <v>3.17</v>
      </c>
      <c r="DZ30" s="71">
        <v>1.43</v>
      </c>
      <c r="EA30" s="71">
        <v>100</v>
      </c>
      <c r="EB30" s="71">
        <v>98.18</v>
      </c>
      <c r="EC30" s="71">
        <v>1.58</v>
      </c>
      <c r="ED30" s="71">
        <v>7.61</v>
      </c>
      <c r="EE30" s="71">
        <v>98.96</v>
      </c>
      <c r="EF30" s="71">
        <v>3.13</v>
      </c>
      <c r="EG30" s="71">
        <v>95.77</v>
      </c>
      <c r="EH30" s="71">
        <v>0.55000000000000004</v>
      </c>
      <c r="EI30" s="71">
        <v>4.2300000000000004</v>
      </c>
      <c r="EJ30" s="71">
        <v>100</v>
      </c>
      <c r="EK30" s="71">
        <v>99.32</v>
      </c>
      <c r="EL30" s="71">
        <v>96.55</v>
      </c>
      <c r="EM30" s="71">
        <v>99.66</v>
      </c>
      <c r="EN30" s="71">
        <v>3.85</v>
      </c>
      <c r="EO30" s="71">
        <v>100</v>
      </c>
      <c r="EP30" s="71">
        <v>5.39</v>
      </c>
      <c r="EQ30" s="71">
        <v>100</v>
      </c>
      <c r="ER30" s="71">
        <v>0.48</v>
      </c>
      <c r="ES30" s="71">
        <v>1.83</v>
      </c>
      <c r="ET30" s="71">
        <v>6.64</v>
      </c>
      <c r="EU30" s="71">
        <v>0.6</v>
      </c>
      <c r="EV30" s="71">
        <v>2.3199999999999998</v>
      </c>
      <c r="EW30" s="71">
        <v>98.75</v>
      </c>
      <c r="EX30" s="71">
        <v>100</v>
      </c>
      <c r="EY30" s="71">
        <v>2.57</v>
      </c>
      <c r="EZ30" s="71">
        <v>100</v>
      </c>
      <c r="FA30" s="71">
        <v>2.91</v>
      </c>
      <c r="FB30" s="71">
        <v>100</v>
      </c>
      <c r="FC30" s="71">
        <v>4.46</v>
      </c>
      <c r="FD30" s="71">
        <v>2.2400000000000002</v>
      </c>
      <c r="FE30" s="71">
        <v>69.319999999999993</v>
      </c>
      <c r="FF30" s="71">
        <v>100</v>
      </c>
      <c r="FG30" s="71">
        <v>100</v>
      </c>
      <c r="FH30" s="71">
        <v>0.71</v>
      </c>
      <c r="FI30" s="71">
        <v>1.34</v>
      </c>
      <c r="FJ30" s="71">
        <v>100</v>
      </c>
      <c r="FK30" s="71">
        <v>90</v>
      </c>
      <c r="FL30" s="71">
        <v>3.83</v>
      </c>
      <c r="FM30" s="75"/>
      <c r="FN30" s="71">
        <v>5.9</v>
      </c>
      <c r="FO30" s="71">
        <v>4.3099999999999996</v>
      </c>
      <c r="FP30" s="71">
        <v>99.87</v>
      </c>
      <c r="FQ30" s="75"/>
      <c r="FR30" s="71">
        <v>49.03</v>
      </c>
      <c r="FS30" s="71">
        <v>0.15</v>
      </c>
      <c r="FT30" s="71">
        <v>88.27</v>
      </c>
      <c r="FU30" s="71">
        <v>70.58</v>
      </c>
      <c r="FV30" s="71">
        <v>0.82</v>
      </c>
      <c r="FW30" s="71">
        <v>96.88</v>
      </c>
      <c r="FX30" s="71">
        <v>85.92</v>
      </c>
      <c r="FY30" s="71">
        <v>89.92</v>
      </c>
      <c r="FZ30" s="71">
        <v>1.32</v>
      </c>
      <c r="GA30" s="71">
        <v>98.72</v>
      </c>
      <c r="GB30" s="71">
        <v>95.55</v>
      </c>
      <c r="GC30" s="71">
        <v>26.42</v>
      </c>
      <c r="GD30" s="71">
        <v>98.8</v>
      </c>
      <c r="GE30" s="71">
        <v>7.0000000000000007E-2</v>
      </c>
      <c r="GF30" s="71">
        <v>89.14</v>
      </c>
      <c r="GG30" s="71">
        <v>0.77</v>
      </c>
      <c r="GH30" s="71">
        <v>87.55</v>
      </c>
      <c r="GI30" s="71">
        <v>97.93</v>
      </c>
      <c r="GJ30" s="71">
        <v>91.27</v>
      </c>
      <c r="GK30" s="71">
        <v>0.542490774187673</v>
      </c>
      <c r="GL30" s="71">
        <v>80.11</v>
      </c>
      <c r="GM30" s="71">
        <v>1.34</v>
      </c>
      <c r="GN30" s="71">
        <v>4.74</v>
      </c>
      <c r="GO30" s="71">
        <v>0.47</v>
      </c>
      <c r="GP30" s="71">
        <v>82</v>
      </c>
      <c r="GQ30" s="71">
        <v>86.71</v>
      </c>
      <c r="GR30" s="71">
        <v>69.61</v>
      </c>
      <c r="GS30" s="71">
        <v>98.85</v>
      </c>
      <c r="GT30" s="71">
        <v>98.7</v>
      </c>
      <c r="GU30" s="71">
        <v>98.11</v>
      </c>
      <c r="GV30" s="71">
        <v>1.05</v>
      </c>
      <c r="GW30" s="71">
        <v>99.15</v>
      </c>
      <c r="GX30" s="71">
        <v>97.73</v>
      </c>
      <c r="GY30" s="71">
        <v>82.99</v>
      </c>
      <c r="GZ30" s="71">
        <v>88.49</v>
      </c>
      <c r="HA30" s="71">
        <v>0.22</v>
      </c>
      <c r="HB30" s="71">
        <v>11.56</v>
      </c>
      <c r="HC30" s="71">
        <v>0.74</v>
      </c>
      <c r="HD30" s="71">
        <v>82.38</v>
      </c>
      <c r="HE30" s="71">
        <v>1.96</v>
      </c>
      <c r="HF30" s="71">
        <v>1.34</v>
      </c>
      <c r="HG30" s="71">
        <v>19.02</v>
      </c>
      <c r="HH30" s="71">
        <v>99.27</v>
      </c>
      <c r="HI30" s="71">
        <v>99.81</v>
      </c>
      <c r="HJ30" s="71">
        <v>100</v>
      </c>
      <c r="HK30" s="71">
        <v>9.3000000000000007</v>
      </c>
      <c r="HL30" s="75"/>
      <c r="HM30" s="71">
        <v>32.74</v>
      </c>
      <c r="HN30" s="71">
        <v>0</v>
      </c>
      <c r="HO30" s="71">
        <v>100</v>
      </c>
      <c r="HP30" s="71">
        <v>0</v>
      </c>
      <c r="HQ30" s="71">
        <v>0</v>
      </c>
      <c r="HR30" s="71">
        <v>0</v>
      </c>
      <c r="HS30" s="71">
        <v>18.68</v>
      </c>
      <c r="HT30" s="71">
        <v>0.78123046875000002</v>
      </c>
      <c r="HU30" s="71">
        <v>0.1</v>
      </c>
      <c r="HV30" s="71">
        <v>47.16</v>
      </c>
      <c r="HW30" s="71">
        <v>99.05</v>
      </c>
      <c r="HX30" s="71">
        <v>100</v>
      </c>
      <c r="HY30" s="71">
        <v>0</v>
      </c>
      <c r="HZ30" s="71">
        <v>8.39</v>
      </c>
      <c r="IA30" s="71">
        <v>88.369640000000004</v>
      </c>
      <c r="IB30" s="71">
        <v>99.56</v>
      </c>
      <c r="IC30" s="71">
        <v>0</v>
      </c>
      <c r="ID30" s="71">
        <v>1.2176074218749999</v>
      </c>
      <c r="IE30" s="75"/>
      <c r="IF30" s="71">
        <v>100</v>
      </c>
      <c r="IG30" s="75"/>
      <c r="IH30" s="71">
        <v>59.32</v>
      </c>
      <c r="II30" s="71">
        <v>96.43</v>
      </c>
      <c r="IJ30" s="71">
        <v>82.843369999999993</v>
      </c>
      <c r="IK30" s="71">
        <v>1.75</v>
      </c>
      <c r="IL30" s="71">
        <v>0</v>
      </c>
      <c r="IM30" s="71">
        <v>85.308899999999994</v>
      </c>
      <c r="IN30" s="71">
        <v>16.96</v>
      </c>
      <c r="IO30" s="71">
        <v>3.36</v>
      </c>
      <c r="IP30" s="71">
        <v>0</v>
      </c>
      <c r="IQ30" s="71">
        <v>88.09</v>
      </c>
      <c r="IR30" s="71">
        <v>7.82</v>
      </c>
      <c r="IS30" s="71">
        <v>5.8996093749999998</v>
      </c>
      <c r="IT30" s="71">
        <v>0</v>
      </c>
      <c r="IU30" s="71">
        <v>54.744345703124999</v>
      </c>
      <c r="IV30" s="71">
        <v>0</v>
      </c>
      <c r="IW30" s="71">
        <v>90.45</v>
      </c>
      <c r="IX30" s="71">
        <v>100</v>
      </c>
      <c r="IY30" s="71">
        <v>97.24</v>
      </c>
      <c r="IZ30" s="71">
        <v>100</v>
      </c>
      <c r="JA30" s="71">
        <v>100</v>
      </c>
      <c r="JB30" s="71">
        <v>77.17</v>
      </c>
      <c r="JC30" s="71">
        <v>1.61E-2</v>
      </c>
      <c r="JD30" s="71">
        <v>100</v>
      </c>
      <c r="JE30" s="71">
        <v>97.78</v>
      </c>
      <c r="JF30" s="71">
        <v>0.67</v>
      </c>
      <c r="JG30" s="71">
        <v>0.6</v>
      </c>
      <c r="JH30" s="71">
        <v>41.5</v>
      </c>
      <c r="JI30" s="71">
        <v>0.42</v>
      </c>
      <c r="JJ30" s="71">
        <v>100</v>
      </c>
      <c r="JK30" s="71">
        <v>100</v>
      </c>
      <c r="JL30" s="71">
        <v>6.76</v>
      </c>
      <c r="JM30" s="71">
        <v>93.93</v>
      </c>
      <c r="JN30" s="71">
        <v>100</v>
      </c>
      <c r="JO30" s="71">
        <v>0</v>
      </c>
      <c r="JP30" s="71">
        <v>100</v>
      </c>
      <c r="JQ30" s="71">
        <v>1.7</v>
      </c>
      <c r="JR30" s="71">
        <v>69.98</v>
      </c>
      <c r="JS30" s="71">
        <v>100</v>
      </c>
      <c r="JT30" s="71">
        <v>4.3</v>
      </c>
      <c r="JU30" s="71">
        <v>1.02</v>
      </c>
      <c r="JV30" s="71">
        <v>1.57</v>
      </c>
      <c r="JW30" s="71">
        <v>2.04</v>
      </c>
      <c r="JX30" s="71">
        <v>100</v>
      </c>
      <c r="JY30" s="71">
        <v>100</v>
      </c>
      <c r="JZ30" s="71">
        <v>0</v>
      </c>
      <c r="KA30" s="71">
        <v>100</v>
      </c>
      <c r="KB30" s="71">
        <v>0.73</v>
      </c>
      <c r="KC30" s="71">
        <v>6.45</v>
      </c>
      <c r="KD30" s="71">
        <v>0</v>
      </c>
      <c r="KE30" s="71">
        <v>99.94</v>
      </c>
      <c r="KF30" s="71">
        <v>1.75</v>
      </c>
      <c r="KG30" s="71">
        <v>26.42</v>
      </c>
      <c r="KH30" s="71">
        <v>1.69</v>
      </c>
      <c r="KI30" s="71">
        <v>2.34</v>
      </c>
      <c r="KJ30" s="71">
        <v>8.64</v>
      </c>
      <c r="KK30" s="71">
        <v>99.56</v>
      </c>
      <c r="KL30" s="71">
        <v>100</v>
      </c>
      <c r="KM30" s="71">
        <v>0.25</v>
      </c>
      <c r="KN30" s="71">
        <v>98.86</v>
      </c>
      <c r="KO30" s="71">
        <v>50.52</v>
      </c>
      <c r="KP30" s="71">
        <v>0.6</v>
      </c>
      <c r="KQ30" s="71">
        <v>1.61E-2</v>
      </c>
      <c r="KR30" s="71">
        <v>97.07</v>
      </c>
      <c r="KS30" s="71">
        <v>0.99</v>
      </c>
      <c r="KT30" s="71">
        <v>95.94</v>
      </c>
      <c r="KU30" s="71">
        <v>61.28</v>
      </c>
      <c r="KV30" s="71">
        <v>99.73</v>
      </c>
      <c r="KW30" s="71">
        <v>2.2200000000000002</v>
      </c>
      <c r="KX30" s="71">
        <v>75.130974084315397</v>
      </c>
      <c r="KY30" s="71">
        <v>0.42</v>
      </c>
      <c r="KZ30" s="71">
        <v>1.46</v>
      </c>
      <c r="LA30" s="71">
        <v>2.66</v>
      </c>
      <c r="LB30" s="71">
        <v>3.21</v>
      </c>
      <c r="LC30" s="71">
        <v>69.37</v>
      </c>
      <c r="LD30" s="71">
        <v>100</v>
      </c>
      <c r="LE30" s="71">
        <v>4.7</v>
      </c>
      <c r="LF30" s="71">
        <v>96.97</v>
      </c>
      <c r="LG30" s="71">
        <v>97.35</v>
      </c>
      <c r="LH30" s="71">
        <v>0.114</v>
      </c>
      <c r="LI30" s="71">
        <v>1.83</v>
      </c>
      <c r="LJ30" s="71">
        <v>94.74</v>
      </c>
      <c r="LK30" s="71">
        <v>1.3</v>
      </c>
      <c r="LL30" s="71">
        <v>1.39</v>
      </c>
      <c r="LM30" s="71">
        <v>95.45</v>
      </c>
      <c r="LN30" s="71">
        <v>3.2</v>
      </c>
      <c r="LO30" s="71">
        <v>94.74</v>
      </c>
      <c r="LP30" s="71">
        <v>1.39</v>
      </c>
      <c r="LQ30" s="71">
        <v>2.19</v>
      </c>
      <c r="LR30" s="71">
        <v>4.17</v>
      </c>
      <c r="LS30" s="71">
        <v>96.51</v>
      </c>
      <c r="LT30" s="71">
        <v>2.79</v>
      </c>
      <c r="LU30" s="71">
        <v>99.53</v>
      </c>
      <c r="LV30" s="71">
        <v>99.46</v>
      </c>
      <c r="LW30" s="71">
        <v>99.53</v>
      </c>
      <c r="LX30" s="71">
        <v>6.11</v>
      </c>
      <c r="LY30" s="71">
        <v>3.78</v>
      </c>
      <c r="LZ30" s="71">
        <v>78</v>
      </c>
      <c r="MA30" s="71">
        <v>16.96</v>
      </c>
      <c r="MB30" s="71">
        <v>0.82</v>
      </c>
      <c r="MC30" s="71">
        <v>4.53</v>
      </c>
      <c r="MD30" s="71">
        <v>2.79</v>
      </c>
      <c r="ME30" s="71">
        <v>1.45</v>
      </c>
      <c r="MF30" s="71">
        <v>82</v>
      </c>
      <c r="MG30" s="71">
        <v>0.42</v>
      </c>
      <c r="MH30" s="71">
        <v>98.66</v>
      </c>
      <c r="MI30" s="71">
        <v>8.39</v>
      </c>
      <c r="MJ30" s="71">
        <v>73.41</v>
      </c>
      <c r="MK30" s="71">
        <v>0.17100000000000001</v>
      </c>
      <c r="ML30" s="71">
        <v>1.64</v>
      </c>
      <c r="MM30" s="71">
        <v>96.79</v>
      </c>
      <c r="MN30" s="71">
        <v>99</v>
      </c>
      <c r="MO30" s="75"/>
      <c r="MP30" s="71">
        <v>99.833013888888701</v>
      </c>
      <c r="MQ30" s="71">
        <v>0.67694155094165898</v>
      </c>
      <c r="MR30" s="71">
        <v>1.8046023845352099</v>
      </c>
      <c r="MS30" s="71">
        <v>0.5</v>
      </c>
      <c r="MT30" s="75"/>
      <c r="MU30" s="71">
        <v>30</v>
      </c>
      <c r="MV30" s="71">
        <v>2.1509999999999998</v>
      </c>
      <c r="MW30" s="71">
        <v>0</v>
      </c>
      <c r="MX30" s="71">
        <v>99.44</v>
      </c>
      <c r="MY30" s="71">
        <v>6.3319000000000001</v>
      </c>
      <c r="MZ30" s="71">
        <v>99.797399999999996</v>
      </c>
      <c r="NA30" s="71">
        <v>23</v>
      </c>
      <c r="NB30" s="71">
        <v>99.72</v>
      </c>
      <c r="NC30" s="71">
        <v>1.55893536121673</v>
      </c>
      <c r="ND30" s="71">
        <v>98.33</v>
      </c>
      <c r="NE30" s="71">
        <v>98</v>
      </c>
      <c r="NF30" s="71">
        <v>99.85</v>
      </c>
      <c r="NG30" s="71">
        <v>99.909400000000005</v>
      </c>
      <c r="NH30" s="71">
        <v>99.47</v>
      </c>
      <c r="NI30" s="71">
        <v>10</v>
      </c>
      <c r="NJ30" s="71">
        <v>42.700067240504502</v>
      </c>
      <c r="NK30" s="71">
        <v>30</v>
      </c>
      <c r="NL30" s="71">
        <v>98</v>
      </c>
      <c r="NM30" s="71">
        <v>0.02</v>
      </c>
      <c r="NN30" s="71">
        <v>87.480823881497898</v>
      </c>
      <c r="NO30" s="71">
        <v>0</v>
      </c>
      <c r="NP30" s="71">
        <v>99.825999999999993</v>
      </c>
      <c r="NQ30" s="71">
        <v>0.14000000000000001</v>
      </c>
      <c r="NR30" s="71">
        <v>99.897099999999995</v>
      </c>
      <c r="NS30" s="71">
        <v>0.132508040117783</v>
      </c>
      <c r="NT30" s="71">
        <v>0.06</v>
      </c>
      <c r="NU30" s="71">
        <v>21.220017089621599</v>
      </c>
      <c r="NV30" s="71">
        <v>9.86</v>
      </c>
      <c r="NW30" s="75"/>
      <c r="NX30" s="71">
        <v>72.08</v>
      </c>
      <c r="NY30" s="71">
        <v>99.71</v>
      </c>
      <c r="NZ30" s="71">
        <v>3.7</v>
      </c>
      <c r="OA30" s="71">
        <v>1.56</v>
      </c>
      <c r="OB30" s="71">
        <v>0.63</v>
      </c>
      <c r="OC30" s="71">
        <v>0</v>
      </c>
      <c r="OD30" s="75"/>
      <c r="OE30" s="71">
        <v>99.39</v>
      </c>
      <c r="OF30" s="71">
        <v>2.15</v>
      </c>
      <c r="OG30" s="71">
        <v>50.04</v>
      </c>
      <c r="OH30" s="71">
        <v>57.34</v>
      </c>
      <c r="OI30" s="71">
        <v>0.16</v>
      </c>
      <c r="OJ30" s="71">
        <v>1503</v>
      </c>
      <c r="OK30" s="71">
        <v>1460</v>
      </c>
      <c r="OL30" s="71">
        <v>99.9</v>
      </c>
      <c r="OM30" s="71">
        <v>48.0902777777778</v>
      </c>
      <c r="ON30" s="71">
        <v>97.270813227800701</v>
      </c>
      <c r="OO30" s="71">
        <v>99.997611922289394</v>
      </c>
      <c r="OP30" s="71">
        <v>82.810495789415199</v>
      </c>
      <c r="OQ30" s="71">
        <v>65.139584361232806</v>
      </c>
      <c r="OR30" s="71">
        <v>70.042372881355902</v>
      </c>
      <c r="OS30" s="71">
        <v>0.98362078514946905</v>
      </c>
      <c r="OT30" s="71">
        <v>75.022531418183803</v>
      </c>
      <c r="OU30" s="71">
        <v>0.281347009357518</v>
      </c>
      <c r="OV30" s="71">
        <v>-9.9122101247047595E-2</v>
      </c>
      <c r="OW30" s="71">
        <v>65.139584361232806</v>
      </c>
      <c r="OX30" s="71">
        <v>6.2912193182139804</v>
      </c>
      <c r="OY30" s="71">
        <v>5.7688947445233802</v>
      </c>
      <c r="OZ30" s="71">
        <v>87.827051632941206</v>
      </c>
      <c r="PA30" s="71">
        <v>-0.42092676643446197</v>
      </c>
      <c r="PB30" s="71">
        <v>-5.9314329480978403</v>
      </c>
      <c r="PC30" s="71">
        <v>81.424791525562497</v>
      </c>
      <c r="PD30" s="71">
        <v>5.2465701708327703</v>
      </c>
      <c r="PE30" s="71">
        <v>99.888055524459901</v>
      </c>
      <c r="PF30" s="71">
        <v>0</v>
      </c>
      <c r="PG30" s="71">
        <v>97.382020557669406</v>
      </c>
      <c r="PH30" s="71">
        <v>98.472372082457795</v>
      </c>
      <c r="PI30" s="71">
        <v>1.7220595832615801E-2</v>
      </c>
      <c r="PJ30" s="71">
        <v>100</v>
      </c>
      <c r="PK30" s="71">
        <v>100</v>
      </c>
      <c r="PL30" s="71">
        <v>1.2807696899126899</v>
      </c>
      <c r="PM30" s="72">
        <v>1.0536160714285714</v>
      </c>
      <c r="PN30" s="72">
        <v>-0.2684077380952381</v>
      </c>
      <c r="PO30" s="73"/>
      <c r="PP30" s="73"/>
      <c r="PQ30" s="74">
        <v>65.139584361232778</v>
      </c>
      <c r="PR30" s="74">
        <v>82.810495789415214</v>
      </c>
      <c r="PS30" s="74">
        <v>70.042372881355874</v>
      </c>
      <c r="PT30" s="74">
        <v>-5.9314329480978358</v>
      </c>
      <c r="PU30" s="74">
        <v>-0.37406190370631975</v>
      </c>
      <c r="PV30" s="74">
        <v>-2.0754719811038171</v>
      </c>
      <c r="PW30" s="74">
        <v>-9.9122101247047567E-2</v>
      </c>
      <c r="PX30" s="74">
        <v>0.87710207381552152</v>
      </c>
      <c r="PY30" s="74">
        <v>0.66825192495650754</v>
      </c>
    </row>
    <row r="31" spans="1:441" ht="17.25">
      <c r="A31" s="70" t="s">
        <v>39</v>
      </c>
      <c r="B31" s="24">
        <v>100</v>
      </c>
      <c r="C31" s="71">
        <v>1.5429166666592899</v>
      </c>
      <c r="D31" s="71">
        <v>0.36677663496992002</v>
      </c>
      <c r="E31" s="71">
        <v>36.721715505530803</v>
      </c>
      <c r="F31" s="71">
        <v>99.999896619505293</v>
      </c>
      <c r="G31" s="71">
        <v>99.99</v>
      </c>
      <c r="H31" s="71">
        <v>99.888705417400303</v>
      </c>
      <c r="I31" s="71">
        <v>19.7</v>
      </c>
      <c r="J31" s="71">
        <v>98.89</v>
      </c>
      <c r="K31" s="71">
        <v>36.15</v>
      </c>
      <c r="L31" s="71">
        <v>2.2999999999999998</v>
      </c>
      <c r="M31" s="71">
        <v>5.78</v>
      </c>
      <c r="N31" s="71">
        <v>100</v>
      </c>
      <c r="O31" s="71">
        <v>100</v>
      </c>
      <c r="P31" s="71">
        <v>0.49</v>
      </c>
      <c r="Q31" s="71">
        <v>4.4286953125000004</v>
      </c>
      <c r="R31" s="71">
        <v>100</v>
      </c>
      <c r="S31" s="71">
        <v>0.64</v>
      </c>
      <c r="T31" s="71">
        <v>0</v>
      </c>
      <c r="U31" s="71">
        <v>6.05</v>
      </c>
      <c r="V31" s="71">
        <v>29.6</v>
      </c>
      <c r="W31" s="71">
        <v>12.97</v>
      </c>
      <c r="X31" s="71">
        <v>4.7987890625</v>
      </c>
      <c r="Y31" s="71">
        <v>98.44</v>
      </c>
      <c r="Z31" s="71">
        <v>2.4</v>
      </c>
      <c r="AA31" s="71">
        <v>100</v>
      </c>
      <c r="AB31" s="71">
        <v>0.61</v>
      </c>
      <c r="AC31" s="71">
        <v>2.5099999999999998</v>
      </c>
      <c r="AD31" s="71">
        <v>1.9</v>
      </c>
      <c r="AE31" s="71">
        <v>100</v>
      </c>
      <c r="AF31" s="71">
        <v>5.29</v>
      </c>
      <c r="AG31" s="71">
        <v>100</v>
      </c>
      <c r="AH31" s="71">
        <v>98.974000000000004</v>
      </c>
      <c r="AI31" s="71">
        <v>0</v>
      </c>
      <c r="AJ31" s="71">
        <v>92.235783277815599</v>
      </c>
      <c r="AK31" s="71">
        <v>59.583946599999997</v>
      </c>
      <c r="AL31" s="71">
        <v>0</v>
      </c>
      <c r="AM31" s="71">
        <v>4.5960000000000001</v>
      </c>
      <c r="AN31" s="71">
        <v>59.137999999999998</v>
      </c>
      <c r="AO31" s="71">
        <v>99.721999999999994</v>
      </c>
      <c r="AP31" s="71">
        <v>97.618461538461503</v>
      </c>
      <c r="AQ31" s="71">
        <v>100</v>
      </c>
      <c r="AR31" s="71">
        <v>0.68866666666666698</v>
      </c>
      <c r="AS31" s="71">
        <v>5.9922949218749997</v>
      </c>
      <c r="AT31" s="71">
        <v>1.008</v>
      </c>
      <c r="AU31" s="71">
        <v>80</v>
      </c>
      <c r="AV31" s="71">
        <v>100</v>
      </c>
      <c r="AW31" s="71">
        <v>94.55</v>
      </c>
      <c r="AX31" s="71">
        <v>100</v>
      </c>
      <c r="AY31" s="71">
        <v>5.5274999999999999</v>
      </c>
      <c r="AZ31" s="71">
        <v>1.00076923076923</v>
      </c>
      <c r="BA31" s="71">
        <v>94.78</v>
      </c>
      <c r="BB31" s="71">
        <v>99.033382388600998</v>
      </c>
      <c r="BC31" s="71">
        <v>44.479937499999998</v>
      </c>
      <c r="BD31" s="71">
        <v>98.978891000000004</v>
      </c>
      <c r="BE31" s="71">
        <v>2.5557064132257799E-2</v>
      </c>
      <c r="BF31" s="71">
        <v>2.1800000000000002</v>
      </c>
      <c r="BG31" s="71">
        <v>0.61199999999999999</v>
      </c>
      <c r="BH31" s="71">
        <v>3.1640000000000001</v>
      </c>
      <c r="BI31" s="71">
        <v>91.664000000000001</v>
      </c>
      <c r="BJ31" s="71">
        <v>5.31</v>
      </c>
      <c r="BK31" s="71">
        <v>2.3279999999999998</v>
      </c>
      <c r="BL31" s="71">
        <v>70.251999999999995</v>
      </c>
      <c r="BM31" s="71">
        <v>1.6976923076923101</v>
      </c>
      <c r="BN31" s="71">
        <v>0.61133333333333295</v>
      </c>
      <c r="BO31" s="71">
        <v>10.271685546875</v>
      </c>
      <c r="BP31" s="71">
        <v>16.347316406249998</v>
      </c>
      <c r="BQ31" s="71">
        <v>37.306044800000002</v>
      </c>
      <c r="BR31" s="71">
        <v>1.5194310915104701</v>
      </c>
      <c r="BS31" s="71">
        <v>93.334000000000003</v>
      </c>
      <c r="BT31" s="71">
        <v>2.3180000000000001</v>
      </c>
      <c r="BU31" s="71">
        <v>0.42833333333333301</v>
      </c>
      <c r="BV31" s="71">
        <v>27.478754669987602</v>
      </c>
      <c r="BW31" s="71">
        <v>228.48986301369899</v>
      </c>
      <c r="BX31" s="71">
        <v>100</v>
      </c>
      <c r="BY31" s="71">
        <v>1.3000958772770901</v>
      </c>
      <c r="BZ31" s="71">
        <v>96.252129471890996</v>
      </c>
      <c r="CA31" s="71">
        <v>100</v>
      </c>
      <c r="CB31" s="71">
        <v>36.14</v>
      </c>
      <c r="CC31" s="71">
        <v>0.31</v>
      </c>
      <c r="CD31" s="71">
        <v>96.83</v>
      </c>
      <c r="CE31" s="71">
        <v>100</v>
      </c>
      <c r="CF31" s="71">
        <v>0</v>
      </c>
      <c r="CG31" s="71">
        <v>0</v>
      </c>
      <c r="CH31" s="71">
        <v>0.45000961228326902</v>
      </c>
      <c r="CI31" s="71">
        <v>0</v>
      </c>
      <c r="CJ31" s="71">
        <v>100</v>
      </c>
      <c r="CK31" s="71">
        <v>0.75391050599999998</v>
      </c>
      <c r="CL31" s="71">
        <v>0.63712811898041799</v>
      </c>
      <c r="CM31" s="71">
        <v>100</v>
      </c>
      <c r="CN31" s="71">
        <v>4.0856031128405004</v>
      </c>
      <c r="CO31" s="71">
        <v>11.965584267093501</v>
      </c>
      <c r="CP31" s="71">
        <v>0</v>
      </c>
      <c r="CQ31" s="71">
        <v>0</v>
      </c>
      <c r="CR31" s="71">
        <v>0.560037929806396</v>
      </c>
      <c r="CS31" s="71">
        <v>1.8</v>
      </c>
      <c r="CT31" s="71">
        <v>0</v>
      </c>
      <c r="CU31" s="71">
        <v>2.94</v>
      </c>
      <c r="CV31" s="71">
        <v>13</v>
      </c>
      <c r="CW31" s="71">
        <v>3.43</v>
      </c>
      <c r="CX31" s="71">
        <v>6.4</v>
      </c>
      <c r="CY31" s="71">
        <v>100</v>
      </c>
      <c r="CZ31" s="71">
        <v>100</v>
      </c>
      <c r="DA31" s="71">
        <v>2.0274999999999999</v>
      </c>
      <c r="DB31" s="71">
        <v>100</v>
      </c>
      <c r="DC31" s="71">
        <v>0.58750000000000002</v>
      </c>
      <c r="DD31" s="71">
        <v>12.3489477539063</v>
      </c>
      <c r="DE31" s="71">
        <v>100</v>
      </c>
      <c r="DF31" s="71">
        <v>2.0225</v>
      </c>
      <c r="DG31" s="71">
        <v>100</v>
      </c>
      <c r="DH31" s="71">
        <v>100</v>
      </c>
      <c r="DI31" s="71">
        <v>98.002499999999998</v>
      </c>
      <c r="DJ31" s="71">
        <v>20.290925292968801</v>
      </c>
      <c r="DK31" s="71">
        <v>6.0343676757812501</v>
      </c>
      <c r="DL31" s="71">
        <v>76.029301059702405</v>
      </c>
      <c r="DM31" s="71">
        <v>98.862499999999997</v>
      </c>
      <c r="DN31" s="71">
        <v>93</v>
      </c>
      <c r="DO31" s="71">
        <v>6.8274999999999997</v>
      </c>
      <c r="DP31" s="71">
        <v>0.70750000000000002</v>
      </c>
      <c r="DQ31" s="71">
        <v>0</v>
      </c>
      <c r="DR31" s="71">
        <v>0</v>
      </c>
      <c r="DS31" s="71">
        <v>49.828188476562502</v>
      </c>
      <c r="DT31" s="71">
        <v>20.995922851562501</v>
      </c>
      <c r="DU31" s="71">
        <v>96.41</v>
      </c>
      <c r="DV31" s="71">
        <v>98.635620000000003</v>
      </c>
      <c r="DW31" s="71">
        <v>0</v>
      </c>
      <c r="DX31" s="71">
        <v>0.5575</v>
      </c>
      <c r="DY31" s="71">
        <v>2.4874999999999998</v>
      </c>
      <c r="DZ31" s="71">
        <v>2.65</v>
      </c>
      <c r="EA31" s="71">
        <v>75.55</v>
      </c>
      <c r="EB31" s="71">
        <v>83.433333333333294</v>
      </c>
      <c r="EC31" s="71">
        <v>2.6062500000000002</v>
      </c>
      <c r="ED31" s="71">
        <v>5.3879999999999999</v>
      </c>
      <c r="EE31" s="71">
        <v>95.463999999999999</v>
      </c>
      <c r="EF31" s="71">
        <v>2.54</v>
      </c>
      <c r="EG31" s="71">
        <v>91.667000000000002</v>
      </c>
      <c r="EH31" s="71">
        <v>0.63200000000000001</v>
      </c>
      <c r="EI31" s="71">
        <v>5.1912500000000001</v>
      </c>
      <c r="EJ31" s="71">
        <v>100</v>
      </c>
      <c r="EK31" s="71">
        <v>98.3</v>
      </c>
      <c r="EL31" s="71">
        <v>100</v>
      </c>
      <c r="EM31" s="71">
        <v>91.96</v>
      </c>
      <c r="EN31" s="71">
        <v>11.4</v>
      </c>
      <c r="EO31" s="71">
        <v>100</v>
      </c>
      <c r="EP31" s="71">
        <v>2.12</v>
      </c>
      <c r="EQ31" s="71">
        <v>100</v>
      </c>
      <c r="ER31" s="71">
        <v>1.2</v>
      </c>
      <c r="ES31" s="71">
        <v>1.9966666666666699</v>
      </c>
      <c r="ET31" s="71">
        <v>5.1933333333333298</v>
      </c>
      <c r="EU31" s="71">
        <v>0.64200000000000002</v>
      </c>
      <c r="EV31" s="71">
        <v>2.4769999999999999</v>
      </c>
      <c r="EW31" s="71">
        <v>77.776666666666699</v>
      </c>
      <c r="EX31" s="71">
        <v>100</v>
      </c>
      <c r="EY31" s="71">
        <v>5.1619999999999999</v>
      </c>
      <c r="EZ31" s="71">
        <v>99.41</v>
      </c>
      <c r="FA31" s="71">
        <v>7.8466666666666702</v>
      </c>
      <c r="FB31" s="71">
        <v>100</v>
      </c>
      <c r="FC31" s="71">
        <v>6.5</v>
      </c>
      <c r="FD31" s="71">
        <v>2.5249999999999999</v>
      </c>
      <c r="FE31" s="71">
        <v>78.484999999999999</v>
      </c>
      <c r="FF31" s="71">
        <v>99.9</v>
      </c>
      <c r="FG31" s="71">
        <v>61.9033333333333</v>
      </c>
      <c r="FH31" s="71">
        <v>0.62</v>
      </c>
      <c r="FI31" s="71">
        <v>0.82</v>
      </c>
      <c r="FJ31" s="71">
        <v>97.822000000000003</v>
      </c>
      <c r="FK31" s="71">
        <v>90</v>
      </c>
      <c r="FL31" s="71">
        <v>7.6</v>
      </c>
      <c r="FM31" s="71">
        <v>29.378867187499999</v>
      </c>
      <c r="FN31" s="71">
        <v>8.0681412760416702</v>
      </c>
      <c r="FO31" s="71">
        <v>7.5</v>
      </c>
      <c r="FP31" s="71">
        <v>100</v>
      </c>
      <c r="FQ31" s="71">
        <v>13.663046874999999</v>
      </c>
      <c r="FR31" s="71">
        <v>40.814078776041697</v>
      </c>
      <c r="FS31" s="71">
        <v>0.08</v>
      </c>
      <c r="FT31" s="71">
        <v>79.3</v>
      </c>
      <c r="FU31" s="71">
        <v>72.83</v>
      </c>
      <c r="FV31" s="71">
        <v>2.4300000000000002</v>
      </c>
      <c r="FW31" s="71">
        <v>97.21</v>
      </c>
      <c r="FX31" s="71">
        <v>78.11</v>
      </c>
      <c r="FY31" s="71">
        <v>81.31</v>
      </c>
      <c r="FZ31" s="71">
        <v>1.56</v>
      </c>
      <c r="GA31" s="71">
        <v>98.54</v>
      </c>
      <c r="GB31" s="71">
        <v>97.17</v>
      </c>
      <c r="GC31" s="71">
        <v>21.15</v>
      </c>
      <c r="GD31" s="71">
        <v>98.72</v>
      </c>
      <c r="GE31" s="71">
        <v>0.06</v>
      </c>
      <c r="GF31" s="71">
        <v>78.290000000000006</v>
      </c>
      <c r="GG31" s="71">
        <v>2.0699999999999998</v>
      </c>
      <c r="GH31" s="71">
        <v>80.17</v>
      </c>
      <c r="GI31" s="71">
        <v>97.95</v>
      </c>
      <c r="GJ31" s="71">
        <v>87.6</v>
      </c>
      <c r="GK31" s="71">
        <v>0.303598372273787</v>
      </c>
      <c r="GL31" s="71">
        <v>83</v>
      </c>
      <c r="GM31" s="71">
        <v>1.54</v>
      </c>
      <c r="GN31" s="71">
        <v>3.74</v>
      </c>
      <c r="GO31" s="71">
        <v>0.43</v>
      </c>
      <c r="GP31" s="71">
        <v>75.209999999999994</v>
      </c>
      <c r="GQ31" s="71">
        <v>80.73</v>
      </c>
      <c r="GR31" s="71">
        <v>67.89</v>
      </c>
      <c r="GS31" s="71">
        <v>98.6</v>
      </c>
      <c r="GT31" s="71">
        <v>98.87</v>
      </c>
      <c r="GU31" s="71">
        <v>98.1</v>
      </c>
      <c r="GV31" s="71">
        <v>1.55</v>
      </c>
      <c r="GW31" s="71">
        <v>99.07</v>
      </c>
      <c r="GX31" s="71">
        <v>98.41</v>
      </c>
      <c r="GY31" s="71">
        <v>85.27</v>
      </c>
      <c r="GZ31" s="71">
        <v>84.64</v>
      </c>
      <c r="HA31" s="71">
        <v>0.12</v>
      </c>
      <c r="HB31" s="71">
        <v>14.14</v>
      </c>
      <c r="HC31" s="71">
        <v>1.65</v>
      </c>
      <c r="HD31" s="71">
        <v>81.510000000000005</v>
      </c>
      <c r="HE31" s="71">
        <v>5.8907331730769199</v>
      </c>
      <c r="HF31" s="71">
        <v>7.12</v>
      </c>
      <c r="HG31" s="71">
        <v>96.52</v>
      </c>
      <c r="HH31" s="71">
        <v>98.488511384615407</v>
      </c>
      <c r="HI31" s="71">
        <v>99.2053333333333</v>
      </c>
      <c r="HJ31" s="71">
        <v>100</v>
      </c>
      <c r="HK31" s="71">
        <v>7.0598274739583298</v>
      </c>
      <c r="HL31" s="71">
        <v>3.0531087239583301</v>
      </c>
      <c r="HM31" s="71">
        <v>97.046923076923093</v>
      </c>
      <c r="HN31" s="71">
        <v>4.0669404805405804</v>
      </c>
      <c r="HO31" s="71">
        <v>100</v>
      </c>
      <c r="HP31" s="71">
        <v>0</v>
      </c>
      <c r="HQ31" s="71">
        <v>3.7333333333333302E-2</v>
      </c>
      <c r="HR31" s="71">
        <v>0</v>
      </c>
      <c r="HS31" s="71">
        <v>94.38</v>
      </c>
      <c r="HT31" s="71">
        <v>9.1556813401442305</v>
      </c>
      <c r="HU31" s="71">
        <v>0.26692307692307699</v>
      </c>
      <c r="HV31" s="71">
        <v>42.120383864182699</v>
      </c>
      <c r="HW31" s="71">
        <v>99.17</v>
      </c>
      <c r="HX31" s="71">
        <v>100</v>
      </c>
      <c r="HY31" s="71">
        <v>2.3846153846153802E-2</v>
      </c>
      <c r="HZ31" s="71">
        <v>8.0631557992788494</v>
      </c>
      <c r="IA31" s="71">
        <v>81.693618153846103</v>
      </c>
      <c r="IB31" s="71">
        <v>99.512</v>
      </c>
      <c r="IC31" s="71">
        <v>0.27461538461538498</v>
      </c>
      <c r="ID31" s="71">
        <v>9.1556813401442305</v>
      </c>
      <c r="IE31" s="71">
        <v>16.867610677083299</v>
      </c>
      <c r="IF31" s="71">
        <v>100</v>
      </c>
      <c r="IG31" s="71">
        <v>64.2</v>
      </c>
      <c r="IH31" s="71">
        <v>38.169820963541703</v>
      </c>
      <c r="II31" s="71">
        <v>96.251538461538502</v>
      </c>
      <c r="IJ31" s="71">
        <v>64.5386666666667</v>
      </c>
      <c r="IK31" s="71">
        <v>3.24116861979167</v>
      </c>
      <c r="IL31" s="71">
        <v>0</v>
      </c>
      <c r="IM31" s="71">
        <v>69.029333333333298</v>
      </c>
      <c r="IN31" s="71">
        <v>21.426068960336501</v>
      </c>
      <c r="IO31" s="71">
        <v>6.2347130408653797</v>
      </c>
      <c r="IP31" s="71">
        <v>1.5563387778021199E-2</v>
      </c>
      <c r="IQ31" s="71">
        <v>94.58</v>
      </c>
      <c r="IR31" s="71">
        <v>6.7462034254807701</v>
      </c>
      <c r="IS31" s="71">
        <v>10.238666666666701</v>
      </c>
      <c r="IT31" s="71">
        <v>0</v>
      </c>
      <c r="IU31" s="71">
        <v>41.08</v>
      </c>
      <c r="IV31" s="71">
        <v>1.3170025023047499E-4</v>
      </c>
      <c r="IW31" s="71">
        <v>81.994709384615405</v>
      </c>
      <c r="IX31" s="71">
        <v>99.6933333333333</v>
      </c>
      <c r="IY31" s="71">
        <v>99.17</v>
      </c>
      <c r="IZ31" s="71">
        <v>100</v>
      </c>
      <c r="JA31" s="71">
        <v>99.303846153846195</v>
      </c>
      <c r="JB31" s="71">
        <v>99.52</v>
      </c>
      <c r="JC31" s="71">
        <v>2.0549999999999999E-2</v>
      </c>
      <c r="JD31" s="71">
        <v>99.766666666666694</v>
      </c>
      <c r="JE31" s="71">
        <v>100</v>
      </c>
      <c r="JF31" s="71">
        <v>0.55333333333333301</v>
      </c>
      <c r="JG31" s="71">
        <v>1.2666666666666699</v>
      </c>
      <c r="JH31" s="71">
        <v>54.5</v>
      </c>
      <c r="JI31" s="71">
        <v>2.8</v>
      </c>
      <c r="JJ31" s="71">
        <v>100</v>
      </c>
      <c r="JK31" s="71">
        <v>100</v>
      </c>
      <c r="JL31" s="71">
        <v>6.1666666666666696</v>
      </c>
      <c r="JM31" s="71">
        <v>96.94</v>
      </c>
      <c r="JN31" s="71">
        <v>100</v>
      </c>
      <c r="JO31" s="71">
        <v>0</v>
      </c>
      <c r="JP31" s="71">
        <v>93.3333333333333</v>
      </c>
      <c r="JQ31" s="71">
        <v>5.38</v>
      </c>
      <c r="JR31" s="71">
        <v>90.389431666666695</v>
      </c>
      <c r="JS31" s="71">
        <v>91.286666666666704</v>
      </c>
      <c r="JT31" s="71">
        <v>7.72</v>
      </c>
      <c r="JU31" s="71">
        <v>12.6167056986729</v>
      </c>
      <c r="JV31" s="71">
        <v>3.9033333333333302</v>
      </c>
      <c r="JW31" s="71">
        <v>2.5499999999999998</v>
      </c>
      <c r="JX31" s="71">
        <v>94.8</v>
      </c>
      <c r="JY31" s="71">
        <v>90.493039999999993</v>
      </c>
      <c r="JZ31" s="71">
        <v>2.2436716952186102</v>
      </c>
      <c r="KA31" s="71">
        <v>100</v>
      </c>
      <c r="KB31" s="71">
        <v>1.4252311965811999</v>
      </c>
      <c r="KC31" s="71">
        <v>5.7766683760683799</v>
      </c>
      <c r="KD31" s="71">
        <v>1.9230769230769201E-5</v>
      </c>
      <c r="KE31" s="71">
        <v>99.765649572649593</v>
      </c>
      <c r="KF31" s="75"/>
      <c r="KG31" s="71">
        <v>21.15</v>
      </c>
      <c r="KH31" s="71">
        <v>1.37</v>
      </c>
      <c r="KI31" s="71">
        <v>3.8498824786324799</v>
      </c>
      <c r="KJ31" s="71">
        <v>9.6924067520532908</v>
      </c>
      <c r="KK31" s="71">
        <v>100</v>
      </c>
      <c r="KL31" s="71">
        <v>99.348701282051294</v>
      </c>
      <c r="KM31" s="71">
        <v>0.3</v>
      </c>
      <c r="KN31" s="71">
        <v>95.7036564102564</v>
      </c>
      <c r="KO31" s="71">
        <v>43.273270634682198</v>
      </c>
      <c r="KP31" s="71">
        <v>0.57156452991453</v>
      </c>
      <c r="KQ31" s="71">
        <v>2.4113848290598299E-2</v>
      </c>
      <c r="KR31" s="71">
        <v>97.83</v>
      </c>
      <c r="KS31" s="71">
        <v>0.57999999999999996</v>
      </c>
      <c r="KT31" s="71">
        <v>92.424802564102606</v>
      </c>
      <c r="KU31" s="71">
        <v>88.208325641025695</v>
      </c>
      <c r="KV31" s="71">
        <v>99.376964094017097</v>
      </c>
      <c r="KW31" s="71">
        <v>2.1146807692307701</v>
      </c>
      <c r="KX31" s="71">
        <v>104.3</v>
      </c>
      <c r="KY31" s="71">
        <v>0.27</v>
      </c>
      <c r="KZ31" s="71">
        <v>2.3563280478770898</v>
      </c>
      <c r="LA31" s="71">
        <v>9.2151443129840995</v>
      </c>
      <c r="LB31" s="71">
        <v>2.4982192307692301</v>
      </c>
      <c r="LC31" s="71">
        <v>84.5096975123504</v>
      </c>
      <c r="LD31" s="71">
        <v>98.919333333333299</v>
      </c>
      <c r="LE31" s="71">
        <v>5.8591666666666704</v>
      </c>
      <c r="LF31" s="71">
        <v>96.7269230769231</v>
      </c>
      <c r="LG31" s="71">
        <v>97.501494017094004</v>
      </c>
      <c r="LH31" s="71">
        <v>1.4999999999999999E-2</v>
      </c>
      <c r="LI31" s="71">
        <v>8.0508549333099602</v>
      </c>
      <c r="LJ31" s="71">
        <v>100</v>
      </c>
      <c r="LK31" s="71">
        <v>0.92230769230769205</v>
      </c>
      <c r="LL31" s="71">
        <v>1.8392307692307699</v>
      </c>
      <c r="LM31" s="71">
        <v>99.007333333333307</v>
      </c>
      <c r="LN31" s="71">
        <v>2.7476923076923101</v>
      </c>
      <c r="LO31" s="71">
        <v>95.897692307692296</v>
      </c>
      <c r="LP31" s="71">
        <v>0.65692307692307705</v>
      </c>
      <c r="LQ31" s="71">
        <v>0.338666666666667</v>
      </c>
      <c r="LR31" s="71">
        <v>4.17</v>
      </c>
      <c r="LS31" s="71">
        <v>98.155384615384605</v>
      </c>
      <c r="LT31" s="71">
        <v>2.3823076923076898</v>
      </c>
      <c r="LU31" s="71">
        <v>97.129230769230801</v>
      </c>
      <c r="LV31" s="71">
        <v>98.423846153846199</v>
      </c>
      <c r="LW31" s="71">
        <v>99.5053846153846</v>
      </c>
      <c r="LX31" s="71">
        <v>7.0084615384615399</v>
      </c>
      <c r="LY31" s="71">
        <v>4.8207692307692298</v>
      </c>
      <c r="LZ31" s="71">
        <v>78.03</v>
      </c>
      <c r="MA31" s="71">
        <v>21.3507125709469</v>
      </c>
      <c r="MB31" s="71">
        <v>0.866613247863248</v>
      </c>
      <c r="MC31" s="71">
        <v>5.82969001831502</v>
      </c>
      <c r="MD31" s="71">
        <v>3.3207692307692298</v>
      </c>
      <c r="ME31" s="71">
        <v>2.5961538461538498</v>
      </c>
      <c r="MF31" s="71">
        <v>77.52</v>
      </c>
      <c r="MG31" s="71">
        <v>0.25722545630557703</v>
      </c>
      <c r="MH31" s="71">
        <v>98.079673504273501</v>
      </c>
      <c r="MI31" s="71">
        <v>13.002797367037299</v>
      </c>
      <c r="MJ31" s="71">
        <v>81.670222570940197</v>
      </c>
      <c r="MK31" s="71">
        <v>1.4E-2</v>
      </c>
      <c r="ML31" s="71">
        <v>2.62733333333333</v>
      </c>
      <c r="MM31" s="71">
        <v>86.832798290598305</v>
      </c>
      <c r="MN31" s="71">
        <v>99</v>
      </c>
      <c r="MO31" s="71">
        <v>99.652333603425205</v>
      </c>
      <c r="MP31" s="71">
        <v>99.831278935180805</v>
      </c>
      <c r="MQ31" s="71">
        <v>0.92560223760864202</v>
      </c>
      <c r="MR31" s="71">
        <v>1.31942354439167</v>
      </c>
      <c r="MS31" s="71">
        <v>0.5</v>
      </c>
      <c r="MT31" s="71">
        <v>7.9348304201875802E-2</v>
      </c>
      <c r="MU31" s="71">
        <v>42</v>
      </c>
      <c r="MV31" s="71">
        <v>2.1659999999999999</v>
      </c>
      <c r="MW31" s="71">
        <v>0</v>
      </c>
      <c r="MX31" s="71">
        <v>99.68</v>
      </c>
      <c r="MY31" s="71">
        <v>4.59</v>
      </c>
      <c r="MZ31" s="71">
        <v>99.487399999999994</v>
      </c>
      <c r="NA31" s="71">
        <v>30</v>
      </c>
      <c r="NB31" s="71">
        <v>99.63</v>
      </c>
      <c r="NC31" s="71">
        <v>1.7065868263473101</v>
      </c>
      <c r="ND31" s="71">
        <v>97.86</v>
      </c>
      <c r="NE31" s="71">
        <v>98</v>
      </c>
      <c r="NF31" s="71">
        <v>99.9</v>
      </c>
      <c r="NG31" s="71">
        <v>99.316800000000001</v>
      </c>
      <c r="NH31" s="71">
        <v>99.89</v>
      </c>
      <c r="NI31" s="71">
        <v>34</v>
      </c>
      <c r="NJ31" s="71">
        <v>58.591853857799798</v>
      </c>
      <c r="NK31" s="71">
        <v>50</v>
      </c>
      <c r="NL31" s="71">
        <v>98</v>
      </c>
      <c r="NM31" s="71">
        <v>0.04</v>
      </c>
      <c r="NN31" s="71">
        <v>86.098789738838406</v>
      </c>
      <c r="NO31" s="71">
        <v>0</v>
      </c>
      <c r="NP31" s="71">
        <v>99.843500000000006</v>
      </c>
      <c r="NQ31" s="71">
        <v>0.04</v>
      </c>
      <c r="NR31" s="71">
        <v>99.550399999999996</v>
      </c>
      <c r="NS31" s="71">
        <v>2.1492333544631901E-2</v>
      </c>
      <c r="NT31" s="71">
        <v>0.1</v>
      </c>
      <c r="NU31" s="71">
        <v>12.914759544151799</v>
      </c>
      <c r="NV31" s="71">
        <v>5.3476884765625003</v>
      </c>
      <c r="NW31" s="71">
        <v>19.649331597222201</v>
      </c>
      <c r="NX31" s="71">
        <v>82.798986200000002</v>
      </c>
      <c r="NY31" s="71">
        <v>99.619062999999997</v>
      </c>
      <c r="NZ31" s="71">
        <v>3.1742595419847301</v>
      </c>
      <c r="OA31" s="71">
        <v>4.6598085937500002</v>
      </c>
      <c r="OB31" s="71">
        <v>1.629</v>
      </c>
      <c r="OC31" s="71">
        <v>0</v>
      </c>
      <c r="OD31" s="71">
        <v>14.9964853515625</v>
      </c>
      <c r="OE31" s="71">
        <v>99.082499999999996</v>
      </c>
      <c r="OF31" s="71">
        <v>4.5999999999999996</v>
      </c>
      <c r="OG31" s="71">
        <v>36.156206054687502</v>
      </c>
      <c r="OH31" s="71">
        <v>86.055830499999999</v>
      </c>
      <c r="OI31" s="71">
        <v>0</v>
      </c>
      <c r="OJ31" s="71">
        <v>1423</v>
      </c>
      <c r="OK31" s="71">
        <v>1510</v>
      </c>
      <c r="OL31" s="71">
        <v>99.9</v>
      </c>
      <c r="OM31" s="71">
        <v>53.846153846153797</v>
      </c>
      <c r="ON31" s="71">
        <v>98.151792415679907</v>
      </c>
      <c r="OO31" s="71">
        <v>99.126974641319094</v>
      </c>
      <c r="OP31" s="71">
        <v>85.405718980804707</v>
      </c>
      <c r="OQ31" s="71">
        <v>65.901384243775695</v>
      </c>
      <c r="OR31" s="71">
        <v>71.504346582493099</v>
      </c>
      <c r="OS31" s="71">
        <v>-0.42155046923829798</v>
      </c>
      <c r="OT31" s="71">
        <v>72.852967578012795</v>
      </c>
      <c r="OU31" s="71">
        <v>-1.5107127578551001</v>
      </c>
      <c r="OV31" s="71">
        <v>-3.0291101272474101</v>
      </c>
      <c r="OW31" s="71">
        <v>65.901384243775695</v>
      </c>
      <c r="OX31" s="71">
        <v>2.3549658635384101</v>
      </c>
      <c r="OY31" s="71">
        <v>1.1293155367929599</v>
      </c>
      <c r="OZ31" s="71">
        <v>84.356553147575497</v>
      </c>
      <c r="PA31" s="71">
        <v>-2.5998750464719098</v>
      </c>
      <c r="PB31" s="71">
        <v>-7.4631260664504699</v>
      </c>
      <c r="PC31" s="71">
        <v>78.604760362794096</v>
      </c>
      <c r="PD31" s="71">
        <v>-9.63347899524791E-2</v>
      </c>
      <c r="PE31" s="71">
        <v>98.475967174677606</v>
      </c>
      <c r="PF31" s="71">
        <v>0</v>
      </c>
      <c r="PG31" s="71">
        <v>95.052636139149996</v>
      </c>
      <c r="PH31" s="71">
        <v>97.054109084607703</v>
      </c>
      <c r="PI31" s="71">
        <v>0</v>
      </c>
      <c r="PJ31" s="71">
        <v>100</v>
      </c>
      <c r="PK31" s="71">
        <v>100</v>
      </c>
      <c r="PL31" s="71">
        <v>0.32720155797581801</v>
      </c>
      <c r="PM31" s="72">
        <v>0.58171550553075946</v>
      </c>
      <c r="PN31" s="72">
        <v>5.6776634969920414E-2</v>
      </c>
      <c r="PO31" s="73">
        <v>25.460970703125</v>
      </c>
      <c r="PP31" s="73">
        <v>25.460970703125</v>
      </c>
      <c r="PQ31" s="74">
        <v>65.901384243775695</v>
      </c>
      <c r="PR31" s="74">
        <v>85.40571898080465</v>
      </c>
      <c r="PS31" s="74">
        <v>71.504346582493071</v>
      </c>
      <c r="PT31" s="74">
        <v>-7.4631260664504708</v>
      </c>
      <c r="PU31" s="74">
        <v>0.45416547816191155</v>
      </c>
      <c r="PV31" s="74">
        <v>-3.8468893712596213</v>
      </c>
      <c r="PW31" s="74">
        <v>-3.0291101272474066</v>
      </c>
      <c r="PX31" s="74">
        <v>0.37522635008912175</v>
      </c>
      <c r="PY31" s="74">
        <v>-3.7884223769425063</v>
      </c>
    </row>
    <row r="32" spans="1:441" ht="17.25">
      <c r="A32" s="70" t="s">
        <v>40</v>
      </c>
      <c r="B32" s="24">
        <v>100</v>
      </c>
      <c r="C32" s="71">
        <v>1.1586111111100801</v>
      </c>
      <c r="D32" s="71">
        <v>0.18525896414342599</v>
      </c>
      <c r="E32" s="71">
        <v>40.817529880478098</v>
      </c>
      <c r="F32" s="71">
        <v>99.999864584956597</v>
      </c>
      <c r="G32" s="71">
        <v>99.99</v>
      </c>
      <c r="H32" s="71">
        <v>99.9316431567363</v>
      </c>
      <c r="I32" s="71">
        <v>4.4963867187500002</v>
      </c>
      <c r="J32" s="71">
        <v>99</v>
      </c>
      <c r="K32" s="75"/>
      <c r="L32" s="71">
        <v>2.31</v>
      </c>
      <c r="M32" s="71">
        <v>4.6702898550724603</v>
      </c>
      <c r="N32" s="71">
        <v>98.2</v>
      </c>
      <c r="O32" s="71">
        <v>100</v>
      </c>
      <c r="P32" s="71">
        <v>0.53</v>
      </c>
      <c r="Q32" s="71">
        <v>1.8329101562500001</v>
      </c>
      <c r="R32" s="71">
        <v>100</v>
      </c>
      <c r="S32" s="71">
        <v>0.88</v>
      </c>
      <c r="T32" s="71">
        <v>0</v>
      </c>
      <c r="U32" s="75"/>
      <c r="V32" s="71">
        <v>6.1263378906249999</v>
      </c>
      <c r="W32" s="71">
        <v>2.65720703125</v>
      </c>
      <c r="X32" s="71">
        <v>2.0965625000000001</v>
      </c>
      <c r="Y32" s="71">
        <v>33.3333333333333</v>
      </c>
      <c r="Z32" s="71">
        <v>2.98</v>
      </c>
      <c r="AA32" s="71">
        <v>100</v>
      </c>
      <c r="AB32" s="71">
        <v>0.86</v>
      </c>
      <c r="AC32" s="71">
        <v>4.04</v>
      </c>
      <c r="AD32" s="71">
        <v>2.64</v>
      </c>
      <c r="AE32" s="71">
        <v>100</v>
      </c>
      <c r="AF32" s="71">
        <v>4.2416071428571396</v>
      </c>
      <c r="AG32" s="71">
        <v>78.409090909090907</v>
      </c>
      <c r="AH32" s="71">
        <v>93.324976496396104</v>
      </c>
      <c r="AI32" s="71">
        <v>2.5908973141031199E-2</v>
      </c>
      <c r="AJ32" s="71">
        <v>96.360946483509096</v>
      </c>
      <c r="AK32" s="71">
        <v>73.953224000000006</v>
      </c>
      <c r="AL32" s="71">
        <v>0</v>
      </c>
      <c r="AM32" s="71">
        <v>4.22</v>
      </c>
      <c r="AN32" s="71">
        <v>93.75</v>
      </c>
      <c r="AO32" s="71">
        <v>99.657534246575295</v>
      </c>
      <c r="AP32" s="75"/>
      <c r="AQ32" s="75"/>
      <c r="AR32" s="75"/>
      <c r="AS32" s="75"/>
      <c r="AT32" s="71">
        <v>0.7</v>
      </c>
      <c r="AU32" s="71">
        <v>98.15</v>
      </c>
      <c r="AV32" s="71">
        <v>100</v>
      </c>
      <c r="AW32" s="71">
        <v>98.39</v>
      </c>
      <c r="AX32" s="71">
        <v>100</v>
      </c>
      <c r="AY32" s="71">
        <v>4.6906164383561597</v>
      </c>
      <c r="AZ32" s="75"/>
      <c r="BA32" s="75"/>
      <c r="BB32" s="71">
        <v>97.972982072213199</v>
      </c>
      <c r="BC32" s="71">
        <v>55.217529296875</v>
      </c>
      <c r="BD32" s="71">
        <v>99.94</v>
      </c>
      <c r="BE32" s="71">
        <v>0</v>
      </c>
      <c r="BF32" s="71">
        <v>0.69</v>
      </c>
      <c r="BG32" s="71">
        <v>0.41</v>
      </c>
      <c r="BH32" s="71">
        <v>3.31</v>
      </c>
      <c r="BI32" s="71">
        <v>98.67</v>
      </c>
      <c r="BJ32" s="71">
        <v>4.6344751381215499</v>
      </c>
      <c r="BK32" s="71">
        <v>2.2663698630137001</v>
      </c>
      <c r="BL32" s="71">
        <v>98.639455782312893</v>
      </c>
      <c r="BM32" s="75"/>
      <c r="BN32" s="75"/>
      <c r="BO32" s="71">
        <v>7.2339453125000004</v>
      </c>
      <c r="BP32" s="75"/>
      <c r="BQ32" s="71">
        <v>97.532240000000002</v>
      </c>
      <c r="BR32" s="71">
        <v>0.86113201237354697</v>
      </c>
      <c r="BS32" s="71">
        <v>96</v>
      </c>
      <c r="BT32" s="71">
        <v>2.71</v>
      </c>
      <c r="BU32" s="75"/>
      <c r="BV32" s="71">
        <v>32.803711406174997</v>
      </c>
      <c r="BW32" s="71">
        <v>177.375</v>
      </c>
      <c r="BX32" s="71">
        <v>99.7</v>
      </c>
      <c r="BY32" s="71">
        <v>0.68754477817580595</v>
      </c>
      <c r="BZ32" s="71">
        <v>100</v>
      </c>
      <c r="CA32" s="71">
        <v>100</v>
      </c>
      <c r="CB32" s="71">
        <v>39.1</v>
      </c>
      <c r="CC32" s="71">
        <v>0.33</v>
      </c>
      <c r="CD32" s="71">
        <v>96.46</v>
      </c>
      <c r="CE32" s="71">
        <v>100</v>
      </c>
      <c r="CF32" s="71">
        <v>0</v>
      </c>
      <c r="CG32" s="71">
        <v>0</v>
      </c>
      <c r="CH32" s="71">
        <v>0.44006916776814198</v>
      </c>
      <c r="CI32" s="71">
        <v>0</v>
      </c>
      <c r="CJ32" s="71">
        <v>100</v>
      </c>
      <c r="CK32" s="71">
        <v>0.75344358</v>
      </c>
      <c r="CL32" s="71">
        <v>0.68754742686144399</v>
      </c>
      <c r="CM32" s="71">
        <v>100</v>
      </c>
      <c r="CN32" s="71">
        <v>3.30739300000001</v>
      </c>
      <c r="CO32" s="71">
        <v>18.0689903846154</v>
      </c>
      <c r="CP32" s="71">
        <v>0</v>
      </c>
      <c r="CQ32" s="71">
        <v>0</v>
      </c>
      <c r="CR32" s="71">
        <v>0.58030814172634604</v>
      </c>
      <c r="CS32" s="71">
        <v>1.8</v>
      </c>
      <c r="CT32" s="71">
        <v>0</v>
      </c>
      <c r="CU32" s="71">
        <v>4.37</v>
      </c>
      <c r="CV32" s="71">
        <v>38</v>
      </c>
      <c r="CW32" s="71">
        <v>2.2200000000000002</v>
      </c>
      <c r="CX32" s="71">
        <v>5.8028813559322003</v>
      </c>
      <c r="CY32" s="71">
        <v>100</v>
      </c>
      <c r="CZ32" s="71">
        <v>100</v>
      </c>
      <c r="DA32" s="71">
        <v>2.93</v>
      </c>
      <c r="DB32" s="71">
        <v>100</v>
      </c>
      <c r="DC32" s="71">
        <v>1.86</v>
      </c>
      <c r="DD32" s="71">
        <v>10.22841796875</v>
      </c>
      <c r="DE32" s="71">
        <v>95.92</v>
      </c>
      <c r="DF32" s="71">
        <v>2.97</v>
      </c>
      <c r="DG32" s="71">
        <v>100</v>
      </c>
      <c r="DH32" s="71">
        <v>100</v>
      </c>
      <c r="DI32" s="71">
        <v>90.943641999999997</v>
      </c>
      <c r="DJ32" s="75"/>
      <c r="DK32" s="71">
        <v>12.011611328124999</v>
      </c>
      <c r="DL32" s="71">
        <v>41.493686851744997</v>
      </c>
      <c r="DM32" s="71">
        <v>98.837209302325604</v>
      </c>
      <c r="DN32" s="71">
        <v>86.764705882352899</v>
      </c>
      <c r="DO32" s="71">
        <v>6.6302127659574497</v>
      </c>
      <c r="DP32" s="71">
        <v>2</v>
      </c>
      <c r="DQ32" s="71">
        <v>0</v>
      </c>
      <c r="DR32" s="71">
        <v>0</v>
      </c>
      <c r="DS32" s="71">
        <v>36.313613281249999</v>
      </c>
      <c r="DT32" s="75"/>
      <c r="DU32" s="71">
        <v>86.332317000000003</v>
      </c>
      <c r="DV32" s="71">
        <v>99.16</v>
      </c>
      <c r="DW32" s="71">
        <v>0</v>
      </c>
      <c r="DX32" s="71">
        <v>0.48</v>
      </c>
      <c r="DY32" s="71">
        <v>6.92</v>
      </c>
      <c r="DZ32" s="71">
        <v>2.8639999999999999</v>
      </c>
      <c r="EA32" s="71">
        <v>82.142857142857096</v>
      </c>
      <c r="EB32" s="71">
        <v>56.6666666666667</v>
      </c>
      <c r="EC32" s="71">
        <v>2.2098795180722899</v>
      </c>
      <c r="ED32" s="71">
        <v>5.2572357723577197</v>
      </c>
      <c r="EE32" s="71">
        <v>98.15</v>
      </c>
      <c r="EF32" s="71">
        <v>4.05</v>
      </c>
      <c r="EG32" s="71">
        <v>99.09</v>
      </c>
      <c r="EH32" s="71">
        <v>0.52</v>
      </c>
      <c r="EI32" s="71">
        <v>5.0764534883720902</v>
      </c>
      <c r="EJ32" s="71">
        <v>100</v>
      </c>
      <c r="EK32" s="71">
        <v>98.54</v>
      </c>
      <c r="EL32" s="71">
        <v>100</v>
      </c>
      <c r="EM32" s="71">
        <v>99.339933993399299</v>
      </c>
      <c r="EN32" s="71">
        <v>0.94093749999999998</v>
      </c>
      <c r="EO32" s="71">
        <v>100</v>
      </c>
      <c r="EP32" s="71">
        <v>3.11</v>
      </c>
      <c r="EQ32" s="71">
        <v>100</v>
      </c>
      <c r="ER32" s="71">
        <v>1.21</v>
      </c>
      <c r="ES32" s="71">
        <v>2.74</v>
      </c>
      <c r="ET32" s="71">
        <v>5.3136619718309896</v>
      </c>
      <c r="EU32" s="71">
        <v>1.02</v>
      </c>
      <c r="EV32" s="71">
        <v>2.93</v>
      </c>
      <c r="EW32" s="71">
        <v>97.97</v>
      </c>
      <c r="EX32" s="71">
        <v>100</v>
      </c>
      <c r="EY32" s="71">
        <v>4</v>
      </c>
      <c r="EZ32" s="71">
        <v>100</v>
      </c>
      <c r="FA32" s="71">
        <v>3.8</v>
      </c>
      <c r="FB32" s="71">
        <v>99.31</v>
      </c>
      <c r="FC32" s="71">
        <v>7.6077777777777804</v>
      </c>
      <c r="FD32" s="71">
        <v>2.4700000000000002</v>
      </c>
      <c r="FE32" s="71">
        <v>83.391608391608401</v>
      </c>
      <c r="FF32" s="71">
        <v>99.72</v>
      </c>
      <c r="FG32" s="71">
        <v>100</v>
      </c>
      <c r="FH32" s="71">
        <v>0.5</v>
      </c>
      <c r="FI32" s="71">
        <v>0.71</v>
      </c>
      <c r="FJ32" s="71">
        <v>100</v>
      </c>
      <c r="FK32" s="71">
        <v>90</v>
      </c>
      <c r="FL32" s="71">
        <v>4.4963867187500002</v>
      </c>
      <c r="FM32" s="75"/>
      <c r="FN32" s="71">
        <v>6.1263378906249999</v>
      </c>
      <c r="FO32" s="71">
        <v>2.65720703125</v>
      </c>
      <c r="FP32" s="71">
        <v>99.26</v>
      </c>
      <c r="FQ32" s="75"/>
      <c r="FR32" s="71">
        <v>39.343935546875002</v>
      </c>
      <c r="FS32" s="71">
        <v>0.06</v>
      </c>
      <c r="FT32" s="71">
        <v>82.8</v>
      </c>
      <c r="FU32" s="71">
        <v>79.25</v>
      </c>
      <c r="FV32" s="71">
        <v>1.98</v>
      </c>
      <c r="FW32" s="71">
        <v>96.79</v>
      </c>
      <c r="FX32" s="71">
        <v>81.89</v>
      </c>
      <c r="FY32" s="71">
        <v>84.33</v>
      </c>
      <c r="FZ32" s="71">
        <v>1.41</v>
      </c>
      <c r="GA32" s="71">
        <v>98.88</v>
      </c>
      <c r="GB32" s="71">
        <v>94.02</v>
      </c>
      <c r="GC32" s="71">
        <v>25.79</v>
      </c>
      <c r="GD32" s="71">
        <v>98.5</v>
      </c>
      <c r="GE32" s="71">
        <v>0.05</v>
      </c>
      <c r="GF32" s="71">
        <v>84.09</v>
      </c>
      <c r="GG32" s="71">
        <v>0.18</v>
      </c>
      <c r="GH32" s="71">
        <v>87.86</v>
      </c>
      <c r="GI32" s="71">
        <v>98.17</v>
      </c>
      <c r="GJ32" s="71">
        <v>86.86</v>
      </c>
      <c r="GK32" s="71">
        <v>0.40502946380571098</v>
      </c>
      <c r="GL32" s="71">
        <v>75.41</v>
      </c>
      <c r="GM32" s="71">
        <v>2.15</v>
      </c>
      <c r="GN32" s="71">
        <v>3.25</v>
      </c>
      <c r="GO32" s="71">
        <v>0.28000000000000003</v>
      </c>
      <c r="GP32" s="71">
        <v>78.42</v>
      </c>
      <c r="GQ32" s="71">
        <v>81.56</v>
      </c>
      <c r="GR32" s="71">
        <v>79.16</v>
      </c>
      <c r="GS32" s="71">
        <v>99.19</v>
      </c>
      <c r="GT32" s="71">
        <v>99.09</v>
      </c>
      <c r="GU32" s="71">
        <v>98.14</v>
      </c>
      <c r="GV32" s="71">
        <v>1.81</v>
      </c>
      <c r="GW32" s="71">
        <v>99.5</v>
      </c>
      <c r="GX32" s="71">
        <v>98.28</v>
      </c>
      <c r="GY32" s="71">
        <v>81.44</v>
      </c>
      <c r="GZ32" s="71">
        <v>82.76</v>
      </c>
      <c r="HA32" s="71">
        <v>0.15</v>
      </c>
      <c r="HB32" s="71">
        <v>22.55</v>
      </c>
      <c r="HC32" s="71">
        <v>0.15</v>
      </c>
      <c r="HD32" s="71">
        <v>85.58</v>
      </c>
      <c r="HE32" s="71">
        <v>3.3755957031250001</v>
      </c>
      <c r="HF32" s="71">
        <v>3.718525390625</v>
      </c>
      <c r="HG32" s="71">
        <v>98.405558999999997</v>
      </c>
      <c r="HH32" s="71">
        <v>98.99</v>
      </c>
      <c r="HI32" s="75"/>
      <c r="HJ32" s="71">
        <v>100</v>
      </c>
      <c r="HK32" s="71">
        <v>6.3203710937500004</v>
      </c>
      <c r="HL32" s="75"/>
      <c r="HM32" s="71">
        <v>60.768335273573904</v>
      </c>
      <c r="HN32" s="75"/>
      <c r="HO32" s="71">
        <v>100</v>
      </c>
      <c r="HP32" s="75"/>
      <c r="HQ32" s="75"/>
      <c r="HR32" s="71">
        <v>0</v>
      </c>
      <c r="HS32" s="71">
        <v>73.955115000000006</v>
      </c>
      <c r="HT32" s="75"/>
      <c r="HU32" s="71">
        <v>0.80825786347258699</v>
      </c>
      <c r="HV32" s="71">
        <v>40.734335937499999</v>
      </c>
      <c r="HW32" s="71">
        <v>99.98</v>
      </c>
      <c r="HX32" s="71">
        <v>100</v>
      </c>
      <c r="HY32" s="71">
        <v>0</v>
      </c>
      <c r="HZ32" s="75"/>
      <c r="IA32" s="71">
        <v>94.624949999999998</v>
      </c>
      <c r="IB32" s="75"/>
      <c r="IC32" s="71">
        <v>0</v>
      </c>
      <c r="ID32" s="75"/>
      <c r="IE32" s="75"/>
      <c r="IF32" s="75"/>
      <c r="IG32" s="71">
        <v>39.343935546875002</v>
      </c>
      <c r="IH32" s="71">
        <v>70.565263671875002</v>
      </c>
      <c r="II32" s="71">
        <v>97.349570200573098</v>
      </c>
      <c r="IJ32" s="75"/>
      <c r="IK32" s="71">
        <v>7.6077929687500001</v>
      </c>
      <c r="IL32" s="71">
        <v>0</v>
      </c>
      <c r="IM32" s="75"/>
      <c r="IN32" s="75"/>
      <c r="IO32" s="71">
        <v>4.7127832031250003</v>
      </c>
      <c r="IP32" s="75"/>
      <c r="IQ32" s="71">
        <v>98.193359999999998</v>
      </c>
      <c r="IR32" s="71">
        <v>6.9025976562500002</v>
      </c>
      <c r="IS32" s="75"/>
      <c r="IT32" s="71">
        <v>0</v>
      </c>
      <c r="IU32" s="75"/>
      <c r="IV32" s="71">
        <v>0</v>
      </c>
      <c r="IW32" s="71">
        <v>92.361716999999999</v>
      </c>
      <c r="IX32" s="71">
        <v>99.84</v>
      </c>
      <c r="IY32" s="71">
        <v>99.26</v>
      </c>
      <c r="IZ32" s="75"/>
      <c r="JA32" s="71">
        <v>99.441786283891503</v>
      </c>
      <c r="JB32" s="71">
        <v>80.267769000000001</v>
      </c>
      <c r="JC32" s="71">
        <v>2.31</v>
      </c>
      <c r="JD32" s="71">
        <v>98.2</v>
      </c>
      <c r="JE32" s="71">
        <v>100</v>
      </c>
      <c r="JF32" s="71">
        <v>0.53</v>
      </c>
      <c r="JG32" s="71">
        <v>0.86</v>
      </c>
      <c r="JH32" s="71">
        <v>38.380000000000003</v>
      </c>
      <c r="JI32" s="71">
        <v>0.88</v>
      </c>
      <c r="JJ32" s="71">
        <v>100</v>
      </c>
      <c r="JK32" s="71">
        <v>100</v>
      </c>
      <c r="JL32" s="71">
        <v>4.6702898550724603</v>
      </c>
      <c r="JM32" s="71">
        <v>33.3333333333333</v>
      </c>
      <c r="JN32" s="71">
        <v>99.98</v>
      </c>
      <c r="JO32" s="71">
        <v>0</v>
      </c>
      <c r="JP32" s="71">
        <v>100</v>
      </c>
      <c r="JQ32" s="71">
        <v>4.04</v>
      </c>
      <c r="JR32" s="71">
        <v>98.193359999999998</v>
      </c>
      <c r="JS32" s="71">
        <v>100</v>
      </c>
      <c r="JT32" s="71">
        <v>4.2416071428571396</v>
      </c>
      <c r="JU32" s="71">
        <v>2.5908973141031199E-2</v>
      </c>
      <c r="JV32" s="71">
        <v>2.98</v>
      </c>
      <c r="JW32" s="71">
        <v>2.64</v>
      </c>
      <c r="JX32" s="71">
        <v>78.409090909090907</v>
      </c>
      <c r="JY32" s="71">
        <v>98.405558999999997</v>
      </c>
      <c r="JZ32" s="71">
        <v>0</v>
      </c>
      <c r="KA32" s="71">
        <v>100</v>
      </c>
      <c r="KB32" s="71">
        <v>1.1000000000000001</v>
      </c>
      <c r="KC32" s="71">
        <v>5.26</v>
      </c>
      <c r="KD32" s="71">
        <v>2.7844811583441601E-2</v>
      </c>
      <c r="KE32" s="71">
        <v>99.92</v>
      </c>
      <c r="KF32" s="71">
        <v>1.92</v>
      </c>
      <c r="KG32" s="71">
        <v>25.79</v>
      </c>
      <c r="KH32" s="71">
        <v>1.58</v>
      </c>
      <c r="KI32" s="71">
        <v>3.84</v>
      </c>
      <c r="KJ32" s="71">
        <v>6.7406347656249999</v>
      </c>
      <c r="KK32" s="71">
        <v>100</v>
      </c>
      <c r="KL32" s="71">
        <v>99.67</v>
      </c>
      <c r="KM32" s="71">
        <v>0.15</v>
      </c>
      <c r="KN32" s="71">
        <v>98.45</v>
      </c>
      <c r="KO32" s="71">
        <v>43.436640625000003</v>
      </c>
      <c r="KP32" s="71">
        <v>5.1999999999999998E-3</v>
      </c>
      <c r="KQ32" s="71">
        <v>2.42</v>
      </c>
      <c r="KR32" s="71">
        <v>97.01</v>
      </c>
      <c r="KS32" s="71">
        <v>0.69</v>
      </c>
      <c r="KT32" s="71">
        <v>99.45</v>
      </c>
      <c r="KU32" s="71">
        <v>93.04</v>
      </c>
      <c r="KV32" s="71">
        <v>99.460053000000002</v>
      </c>
      <c r="KW32" s="71">
        <v>2.82</v>
      </c>
      <c r="KX32" s="71">
        <v>104.25167486269601</v>
      </c>
      <c r="KY32" s="71">
        <v>0.08</v>
      </c>
      <c r="KZ32" s="71">
        <v>0.66104617742862604</v>
      </c>
      <c r="LA32" s="71">
        <v>3.4583789062500001</v>
      </c>
      <c r="LB32" s="71">
        <v>3.24</v>
      </c>
      <c r="LC32" s="71">
        <v>80.032933</v>
      </c>
      <c r="LD32" s="75"/>
      <c r="LE32" s="75"/>
      <c r="LF32" s="71">
        <v>100</v>
      </c>
      <c r="LG32" s="71">
        <v>99.41</v>
      </c>
      <c r="LH32" s="71">
        <v>0.122</v>
      </c>
      <c r="LI32" s="71">
        <v>2.6829785156249999</v>
      </c>
      <c r="LJ32" s="71">
        <v>100</v>
      </c>
      <c r="LK32" s="71">
        <v>0.59</v>
      </c>
      <c r="LL32" s="71">
        <v>1.24</v>
      </c>
      <c r="LM32" s="75"/>
      <c r="LN32" s="71">
        <v>2.98</v>
      </c>
      <c r="LO32" s="71">
        <v>99.64</v>
      </c>
      <c r="LP32" s="71">
        <v>0.51</v>
      </c>
      <c r="LQ32" s="75"/>
      <c r="LR32" s="75"/>
      <c r="LS32" s="71">
        <v>98.91</v>
      </c>
      <c r="LT32" s="71">
        <v>2.8</v>
      </c>
      <c r="LU32" s="71">
        <v>98.71</v>
      </c>
      <c r="LV32" s="71">
        <v>99.3</v>
      </c>
      <c r="LW32" s="71">
        <v>99.86</v>
      </c>
      <c r="LX32" s="71">
        <v>5.8195321637426902</v>
      </c>
      <c r="LY32" s="71">
        <v>5.6197153700189704</v>
      </c>
      <c r="LZ32" s="71">
        <v>77.91</v>
      </c>
      <c r="MA32" s="75"/>
      <c r="MB32" s="71">
        <v>0.88</v>
      </c>
      <c r="MC32" s="71">
        <v>5.38</v>
      </c>
      <c r="MD32" s="71">
        <v>3.43</v>
      </c>
      <c r="ME32" s="71">
        <v>2.6100000000000002E-2</v>
      </c>
      <c r="MF32" s="71">
        <v>80.94</v>
      </c>
      <c r="MG32" s="71">
        <v>9.4759783947692602E-3</v>
      </c>
      <c r="MH32" s="71">
        <v>99.1</v>
      </c>
      <c r="MI32" s="75"/>
      <c r="MJ32" s="71">
        <v>88.356827999999993</v>
      </c>
      <c r="MK32" s="71">
        <v>5.5E-2</v>
      </c>
      <c r="ML32" s="75"/>
      <c r="MM32" s="71">
        <v>88</v>
      </c>
      <c r="MN32" s="71">
        <v>99</v>
      </c>
      <c r="MO32" s="75"/>
      <c r="MP32" s="71">
        <v>99.839418981478303</v>
      </c>
      <c r="MQ32" s="71">
        <v>0.95941956016899899</v>
      </c>
      <c r="MR32" s="71">
        <v>1.45949299687459</v>
      </c>
      <c r="MS32" s="71">
        <v>0.5</v>
      </c>
      <c r="MT32" s="75"/>
      <c r="MU32" s="71">
        <v>33</v>
      </c>
      <c r="MV32" s="71">
        <v>1.946</v>
      </c>
      <c r="MW32" s="71">
        <v>0</v>
      </c>
      <c r="MX32" s="71">
        <v>99.51</v>
      </c>
      <c r="MY32" s="71">
        <v>7.2671000000000001</v>
      </c>
      <c r="MZ32" s="71">
        <v>99.743899999999996</v>
      </c>
      <c r="NA32" s="71">
        <v>36</v>
      </c>
      <c r="NB32" s="71">
        <v>99.86</v>
      </c>
      <c r="NC32" s="71">
        <v>4.2308854638863698E-2</v>
      </c>
      <c r="ND32" s="71">
        <v>98.56</v>
      </c>
      <c r="NE32" s="71">
        <v>98</v>
      </c>
      <c r="NF32" s="71">
        <v>99.95</v>
      </c>
      <c r="NG32" s="71">
        <v>99.816400000000002</v>
      </c>
      <c r="NH32" s="71">
        <v>99.97</v>
      </c>
      <c r="NI32" s="71">
        <v>34</v>
      </c>
      <c r="NJ32" s="71">
        <v>46.979059144428703</v>
      </c>
      <c r="NK32" s="71">
        <v>40</v>
      </c>
      <c r="NL32" s="71">
        <v>98</v>
      </c>
      <c r="NM32" s="71">
        <v>0.01</v>
      </c>
      <c r="NN32" s="71">
        <v>87.264347149355302</v>
      </c>
      <c r="NO32" s="71">
        <v>0</v>
      </c>
      <c r="NP32" s="71">
        <v>99.73</v>
      </c>
      <c r="NQ32" s="71">
        <v>0.03</v>
      </c>
      <c r="NR32" s="71">
        <v>99.865899999999996</v>
      </c>
      <c r="NS32" s="71">
        <v>0.44732744486579001</v>
      </c>
      <c r="NT32" s="71">
        <v>0.04</v>
      </c>
      <c r="NU32" s="71">
        <v>27.4227909081633</v>
      </c>
      <c r="NV32" s="71">
        <v>6.1526464843750004</v>
      </c>
      <c r="NW32" s="75"/>
      <c r="NX32" s="71">
        <v>66.215819999999994</v>
      </c>
      <c r="NY32" s="71">
        <v>99.88</v>
      </c>
      <c r="NZ32" s="71">
        <v>0.108749382105783</v>
      </c>
      <c r="OA32" s="71">
        <v>1.1266406250000001</v>
      </c>
      <c r="OB32" s="71">
        <v>0.91</v>
      </c>
      <c r="OC32" s="71">
        <v>0</v>
      </c>
      <c r="OD32" s="75"/>
      <c r="OE32" s="71">
        <v>98.7068965517241</v>
      </c>
      <c r="OF32" s="71">
        <v>4.0507714843749998</v>
      </c>
      <c r="OG32" s="71">
        <v>47.277148437500003</v>
      </c>
      <c r="OH32" s="71">
        <v>49.617919999999998</v>
      </c>
      <c r="OI32" s="71">
        <v>0</v>
      </c>
      <c r="OJ32" s="71">
        <v>1239</v>
      </c>
      <c r="OK32" s="71">
        <v>1410</v>
      </c>
      <c r="OL32" s="71">
        <v>99.9</v>
      </c>
      <c r="OM32" s="71">
        <v>36.331569664903</v>
      </c>
      <c r="ON32" s="71">
        <v>89.341566023877803</v>
      </c>
      <c r="OO32" s="71">
        <v>99.947662435582203</v>
      </c>
      <c r="OP32" s="71">
        <v>83.0828284121297</v>
      </c>
      <c r="OQ32" s="71">
        <v>65.996205515261906</v>
      </c>
      <c r="OR32" s="71">
        <v>73.657654981184294</v>
      </c>
      <c r="OS32" s="71">
        <v>1.8155390528197899</v>
      </c>
      <c r="OT32" s="71">
        <v>73.642564179036796</v>
      </c>
      <c r="OU32" s="71">
        <v>1.82410285837011</v>
      </c>
      <c r="OV32" s="71">
        <v>-3.5133194125587002</v>
      </c>
      <c r="OW32" s="71">
        <v>65.996205515261906</v>
      </c>
      <c r="OX32" s="71">
        <v>3.7044226507342599</v>
      </c>
      <c r="OY32" s="71">
        <v>2.3462723738770799</v>
      </c>
      <c r="OZ32" s="71">
        <v>86.332381219961306</v>
      </c>
      <c r="PA32" s="71">
        <v>1.8326666639204301</v>
      </c>
      <c r="PB32" s="71">
        <v>-6.2401788101240099</v>
      </c>
      <c r="PC32" s="71">
        <v>79.987472699499094</v>
      </c>
      <c r="PD32" s="71">
        <v>0.98812209701991105</v>
      </c>
      <c r="PE32" s="71">
        <v>99.857564350391698</v>
      </c>
      <c r="PF32" s="71">
        <v>0</v>
      </c>
      <c r="PG32" s="71">
        <v>98.484139452485195</v>
      </c>
      <c r="PH32" s="71">
        <v>99.801116422101103</v>
      </c>
      <c r="PI32" s="71">
        <v>1.55335784186817E-2</v>
      </c>
      <c r="PJ32" s="71">
        <v>100</v>
      </c>
      <c r="PK32" s="71">
        <v>100</v>
      </c>
      <c r="PL32" s="71">
        <v>6.5500930730095205E-2</v>
      </c>
      <c r="PM32" s="72">
        <v>1.7175298804780894</v>
      </c>
      <c r="PN32" s="72">
        <v>-0.14474103585657372</v>
      </c>
      <c r="PO32" s="73"/>
      <c r="PP32" s="73"/>
      <c r="PQ32" s="74">
        <v>65.996205515261892</v>
      </c>
      <c r="PR32" s="74">
        <v>83.082828412129743</v>
      </c>
      <c r="PS32" s="74">
        <v>73.657654981184322</v>
      </c>
      <c r="PT32" s="74">
        <v>-6.2401788101240072</v>
      </c>
      <c r="PU32" s="74">
        <v>-5.4841124089421101E-2</v>
      </c>
      <c r="PV32" s="74">
        <v>1.8606449894292609E-2</v>
      </c>
      <c r="PW32" s="74">
        <v>-3.5133194125587011</v>
      </c>
      <c r="PX32" s="74">
        <v>-0.79532260710664104</v>
      </c>
      <c r="PY32" s="74">
        <v>-3.9247066498412551</v>
      </c>
    </row>
    <row r="33" spans="1:441" ht="17.25">
      <c r="A33" s="70" t="s">
        <v>41</v>
      </c>
      <c r="B33" s="24">
        <v>100</v>
      </c>
      <c r="C33" s="71">
        <v>1.4323611111030901</v>
      </c>
      <c r="D33" s="71">
        <v>0.183093252463988</v>
      </c>
      <c r="E33" s="71">
        <v>35.810462471569402</v>
      </c>
      <c r="F33" s="71">
        <v>99.999372893632795</v>
      </c>
      <c r="G33" s="71">
        <v>99.99</v>
      </c>
      <c r="H33" s="71">
        <v>99.952027780557501</v>
      </c>
      <c r="I33" s="71">
        <v>0.92</v>
      </c>
      <c r="J33" s="71">
        <v>97.93</v>
      </c>
      <c r="K33" s="71">
        <v>17.489999999999998</v>
      </c>
      <c r="L33" s="71">
        <v>2.2549999999999999</v>
      </c>
      <c r="M33" s="75"/>
      <c r="N33" s="71">
        <v>95</v>
      </c>
      <c r="O33" s="71">
        <v>100</v>
      </c>
      <c r="P33" s="71">
        <v>1.36</v>
      </c>
      <c r="Q33" s="71">
        <v>13.456200000000001</v>
      </c>
      <c r="R33" s="71">
        <v>50</v>
      </c>
      <c r="S33" s="71">
        <v>0.93</v>
      </c>
      <c r="T33" s="71">
        <v>0</v>
      </c>
      <c r="U33" s="71">
        <v>0</v>
      </c>
      <c r="V33" s="71">
        <v>7.14</v>
      </c>
      <c r="W33" s="71">
        <v>1.83</v>
      </c>
      <c r="X33" s="71">
        <v>11.33</v>
      </c>
      <c r="Y33" s="71">
        <v>100</v>
      </c>
      <c r="Z33" s="71">
        <v>3.13</v>
      </c>
      <c r="AA33" s="71">
        <v>100</v>
      </c>
      <c r="AB33" s="71">
        <v>0</v>
      </c>
      <c r="AC33" s="71">
        <v>6.32</v>
      </c>
      <c r="AD33" s="71">
        <v>0.38</v>
      </c>
      <c r="AE33" s="71">
        <v>87.5</v>
      </c>
      <c r="AF33" s="71">
        <v>5.73</v>
      </c>
      <c r="AG33" s="75"/>
      <c r="AH33" s="71">
        <v>100</v>
      </c>
      <c r="AI33" s="71">
        <v>0</v>
      </c>
      <c r="AJ33" s="71">
        <v>98.154187715710904</v>
      </c>
      <c r="AK33" s="71">
        <v>98.45</v>
      </c>
      <c r="AL33" s="71">
        <v>0</v>
      </c>
      <c r="AM33" s="71">
        <v>0.28000000000000003</v>
      </c>
      <c r="AN33" s="71">
        <v>100</v>
      </c>
      <c r="AO33" s="71">
        <v>100</v>
      </c>
      <c r="AP33" s="71">
        <v>100</v>
      </c>
      <c r="AQ33" s="71">
        <v>100</v>
      </c>
      <c r="AR33" s="71">
        <v>2.72</v>
      </c>
      <c r="AS33" s="71">
        <v>53.89</v>
      </c>
      <c r="AT33" s="71">
        <v>0.22</v>
      </c>
      <c r="AU33" s="71">
        <v>100</v>
      </c>
      <c r="AV33" s="71">
        <v>100</v>
      </c>
      <c r="AW33" s="71">
        <v>100</v>
      </c>
      <c r="AX33" s="71">
        <v>100</v>
      </c>
      <c r="AY33" s="71">
        <v>4.53</v>
      </c>
      <c r="AZ33" s="71">
        <v>0.65</v>
      </c>
      <c r="BA33" s="71">
        <v>100</v>
      </c>
      <c r="BB33" s="71">
        <v>96.606055272899795</v>
      </c>
      <c r="BC33" s="71">
        <v>56.72</v>
      </c>
      <c r="BD33" s="71">
        <v>99.9</v>
      </c>
      <c r="BE33" s="71">
        <v>0</v>
      </c>
      <c r="BF33" s="71">
        <v>0.41</v>
      </c>
      <c r="BG33" s="71">
        <v>0.32</v>
      </c>
      <c r="BH33" s="71">
        <v>3.53</v>
      </c>
      <c r="BI33" s="71">
        <v>100</v>
      </c>
      <c r="BJ33" s="71">
        <v>3.84</v>
      </c>
      <c r="BK33" s="71">
        <v>1.29</v>
      </c>
      <c r="BL33" s="71">
        <v>100</v>
      </c>
      <c r="BM33" s="71">
        <v>0.56000000000000005</v>
      </c>
      <c r="BN33" s="71">
        <v>2.1800000000000002</v>
      </c>
      <c r="BO33" s="71">
        <v>6.74</v>
      </c>
      <c r="BP33" s="71">
        <v>47.55</v>
      </c>
      <c r="BQ33" s="71">
        <v>98.83</v>
      </c>
      <c r="BR33" s="71">
        <v>0</v>
      </c>
      <c r="BS33" s="71">
        <v>100</v>
      </c>
      <c r="BT33" s="71">
        <v>1.91</v>
      </c>
      <c r="BU33" s="71">
        <v>0.43</v>
      </c>
      <c r="BV33" s="71">
        <v>39.840000000000003</v>
      </c>
      <c r="BW33" s="71">
        <v>163.81714285714301</v>
      </c>
      <c r="BX33" s="71">
        <v>100</v>
      </c>
      <c r="BY33" s="71">
        <v>1.81</v>
      </c>
      <c r="BZ33" s="71">
        <v>100</v>
      </c>
      <c r="CA33" s="71">
        <v>100</v>
      </c>
      <c r="CB33" s="71">
        <v>37.79</v>
      </c>
      <c r="CC33" s="71">
        <v>0.18</v>
      </c>
      <c r="CD33" s="71">
        <v>96.53</v>
      </c>
      <c r="CE33" s="71">
        <v>100</v>
      </c>
      <c r="CF33" s="71">
        <v>0</v>
      </c>
      <c r="CG33" s="71">
        <v>0</v>
      </c>
      <c r="CH33" s="71">
        <v>0.45439919743178098</v>
      </c>
      <c r="CI33" s="71">
        <v>0</v>
      </c>
      <c r="CJ33" s="71">
        <v>99.765543346200005</v>
      </c>
      <c r="CK33" s="71">
        <v>0.88819607843137205</v>
      </c>
      <c r="CL33" s="71">
        <v>0.72775508814102496</v>
      </c>
      <c r="CM33" s="71">
        <v>100</v>
      </c>
      <c r="CN33" s="71">
        <v>3.9215686274509798</v>
      </c>
      <c r="CO33" s="71">
        <v>18.6134094151213</v>
      </c>
      <c r="CP33" s="71">
        <v>0</v>
      </c>
      <c r="CQ33" s="71">
        <v>0.45000000000000301</v>
      </c>
      <c r="CR33" s="71">
        <v>0.58766519267214101</v>
      </c>
      <c r="CS33" s="71">
        <v>1.8</v>
      </c>
      <c r="CT33" s="71">
        <v>0</v>
      </c>
      <c r="CU33" s="71">
        <v>0.9</v>
      </c>
      <c r="CV33" s="71">
        <v>5</v>
      </c>
      <c r="CW33" s="71">
        <v>0.3</v>
      </c>
      <c r="CX33" s="71">
        <v>2.0299999999999998</v>
      </c>
      <c r="CY33" s="71">
        <v>99.72</v>
      </c>
      <c r="CZ33" s="71">
        <v>98.47</v>
      </c>
      <c r="DA33" s="71">
        <v>0.31</v>
      </c>
      <c r="DB33" s="71">
        <v>98.91</v>
      </c>
      <c r="DC33" s="71">
        <v>0.49</v>
      </c>
      <c r="DD33" s="71">
        <v>7.76</v>
      </c>
      <c r="DE33" s="71">
        <v>97.78</v>
      </c>
      <c r="DF33" s="71">
        <v>0.4</v>
      </c>
      <c r="DG33" s="71">
        <v>100</v>
      </c>
      <c r="DH33" s="71">
        <v>98.58</v>
      </c>
      <c r="DI33" s="71">
        <v>96.52</v>
      </c>
      <c r="DJ33" s="71">
        <v>29.98</v>
      </c>
      <c r="DK33" s="71">
        <v>5.2</v>
      </c>
      <c r="DL33" s="71">
        <v>34.954518523681699</v>
      </c>
      <c r="DM33" s="71">
        <v>100</v>
      </c>
      <c r="DN33" s="71">
        <v>91.36</v>
      </c>
      <c r="DO33" s="71">
        <v>1.98</v>
      </c>
      <c r="DP33" s="71">
        <v>0.5</v>
      </c>
      <c r="DQ33" s="71">
        <v>0</v>
      </c>
      <c r="DR33" s="71">
        <v>0.17</v>
      </c>
      <c r="DS33" s="71">
        <v>35.72</v>
      </c>
      <c r="DT33" s="71">
        <v>27.86</v>
      </c>
      <c r="DU33" s="71">
        <v>97.52</v>
      </c>
      <c r="DV33" s="71">
        <v>99.27</v>
      </c>
      <c r="DW33" s="71">
        <v>0.28000000000000003</v>
      </c>
      <c r="DX33" s="71">
        <v>0.33</v>
      </c>
      <c r="DY33" s="71">
        <v>0.38</v>
      </c>
      <c r="DZ33" s="71">
        <v>1.43</v>
      </c>
      <c r="EA33" s="71">
        <v>92.54</v>
      </c>
      <c r="EB33" s="71">
        <v>100</v>
      </c>
      <c r="EC33" s="71">
        <v>1.58</v>
      </c>
      <c r="ED33" s="71">
        <v>3.67</v>
      </c>
      <c r="EE33" s="71">
        <v>94.29</v>
      </c>
      <c r="EF33" s="71">
        <v>2.78</v>
      </c>
      <c r="EG33" s="71">
        <v>83.33</v>
      </c>
      <c r="EH33" s="71">
        <v>0.39</v>
      </c>
      <c r="EI33" s="71">
        <v>4.8099999999999996</v>
      </c>
      <c r="EJ33" s="71">
        <v>100</v>
      </c>
      <c r="EK33" s="71">
        <v>100</v>
      </c>
      <c r="EL33" s="71">
        <v>100</v>
      </c>
      <c r="EM33" s="71">
        <v>99.8</v>
      </c>
      <c r="EN33" s="71">
        <v>6.26</v>
      </c>
      <c r="EO33" s="71">
        <v>100</v>
      </c>
      <c r="EP33" s="71">
        <v>3.36</v>
      </c>
      <c r="EQ33" s="71">
        <v>100</v>
      </c>
      <c r="ER33" s="71">
        <v>1.06</v>
      </c>
      <c r="ES33" s="71">
        <v>1.79</v>
      </c>
      <c r="ET33" s="71">
        <v>6.25</v>
      </c>
      <c r="EU33" s="71">
        <v>0.66</v>
      </c>
      <c r="EV33" s="71">
        <v>1.93</v>
      </c>
      <c r="EW33" s="71">
        <v>100</v>
      </c>
      <c r="EX33" s="71">
        <v>100</v>
      </c>
      <c r="EY33" s="71">
        <v>3.83</v>
      </c>
      <c r="EZ33" s="71">
        <v>100</v>
      </c>
      <c r="FA33" s="71">
        <v>2.1800000000000002</v>
      </c>
      <c r="FB33" s="71">
        <v>100</v>
      </c>
      <c r="FC33" s="71">
        <v>6.74</v>
      </c>
      <c r="FD33" s="71">
        <v>1.48</v>
      </c>
      <c r="FE33" s="71">
        <v>28.57</v>
      </c>
      <c r="FF33" s="71">
        <v>99.67</v>
      </c>
      <c r="FG33" s="71">
        <v>100</v>
      </c>
      <c r="FH33" s="71">
        <v>0.33</v>
      </c>
      <c r="FI33" s="71">
        <v>0.56000000000000005</v>
      </c>
      <c r="FJ33" s="71">
        <v>100</v>
      </c>
      <c r="FK33" s="71">
        <v>90</v>
      </c>
      <c r="FL33" s="71">
        <v>0</v>
      </c>
      <c r="FM33" s="75"/>
      <c r="FN33" s="71">
        <v>3.82</v>
      </c>
      <c r="FO33" s="71">
        <v>13.79496</v>
      </c>
      <c r="FP33" s="71">
        <v>99.74</v>
      </c>
      <c r="FQ33" s="75"/>
      <c r="FR33" s="71">
        <v>31.48</v>
      </c>
      <c r="FS33" s="71">
        <v>0.13</v>
      </c>
      <c r="FT33" s="71">
        <v>86.54</v>
      </c>
      <c r="FU33" s="71">
        <v>71.400000000000006</v>
      </c>
      <c r="FV33" s="71">
        <v>0.56000000000000005</v>
      </c>
      <c r="FW33" s="71">
        <v>96.73</v>
      </c>
      <c r="FX33" s="71">
        <v>86.99</v>
      </c>
      <c r="FY33" s="71">
        <v>89.88</v>
      </c>
      <c r="FZ33" s="71">
        <v>1.49</v>
      </c>
      <c r="GA33" s="71">
        <v>98.68</v>
      </c>
      <c r="GB33" s="71">
        <v>96.43</v>
      </c>
      <c r="GC33" s="71">
        <v>27.46</v>
      </c>
      <c r="GD33" s="71">
        <v>98.71</v>
      </c>
      <c r="GE33" s="71">
        <v>7.0000000000000007E-2</v>
      </c>
      <c r="GF33" s="71">
        <v>96.16</v>
      </c>
      <c r="GG33" s="71">
        <v>0.78</v>
      </c>
      <c r="GH33" s="71">
        <v>87.81</v>
      </c>
      <c r="GI33" s="71">
        <v>97.93</v>
      </c>
      <c r="GJ33" s="71">
        <v>88.4</v>
      </c>
      <c r="GK33" s="71">
        <v>0.56062474311549504</v>
      </c>
      <c r="GL33" s="71">
        <v>81.010000000000005</v>
      </c>
      <c r="GM33" s="71">
        <v>0.89</v>
      </c>
      <c r="GN33" s="71">
        <v>4.92</v>
      </c>
      <c r="GO33" s="71">
        <v>0.46</v>
      </c>
      <c r="GP33" s="71">
        <v>82.3</v>
      </c>
      <c r="GQ33" s="71">
        <v>87.75</v>
      </c>
      <c r="GR33" s="71">
        <v>70.25</v>
      </c>
      <c r="GS33" s="71">
        <v>98.86</v>
      </c>
      <c r="GT33" s="71">
        <v>98.69</v>
      </c>
      <c r="GU33" s="71">
        <v>97.97</v>
      </c>
      <c r="GV33" s="71">
        <v>1.67</v>
      </c>
      <c r="GW33" s="71">
        <v>99.15</v>
      </c>
      <c r="GX33" s="71">
        <v>97.97</v>
      </c>
      <c r="GY33" s="71">
        <v>84.82</v>
      </c>
      <c r="GZ33" s="71">
        <v>89.23</v>
      </c>
      <c r="HA33" s="71">
        <v>0.21</v>
      </c>
      <c r="HB33" s="71">
        <v>14.55</v>
      </c>
      <c r="HC33" s="71">
        <v>0.75</v>
      </c>
      <c r="HD33" s="71">
        <v>85.41</v>
      </c>
      <c r="HE33" s="71">
        <v>4.78</v>
      </c>
      <c r="HF33" s="71">
        <v>12.68</v>
      </c>
      <c r="HG33" s="71">
        <v>90.46</v>
      </c>
      <c r="HH33" s="71">
        <v>99.77</v>
      </c>
      <c r="HI33" s="71">
        <v>99.15</v>
      </c>
      <c r="HJ33" s="71">
        <v>100</v>
      </c>
      <c r="HK33" s="71">
        <v>17.559999999999999</v>
      </c>
      <c r="HL33" s="71">
        <v>8.09</v>
      </c>
      <c r="HM33" s="71">
        <v>13.71</v>
      </c>
      <c r="HN33" s="71">
        <v>0</v>
      </c>
      <c r="HO33" s="71">
        <v>100</v>
      </c>
      <c r="HP33" s="71">
        <v>0</v>
      </c>
      <c r="HQ33" s="71">
        <v>0</v>
      </c>
      <c r="HR33" s="71">
        <v>0</v>
      </c>
      <c r="HS33" s="71">
        <v>53.01</v>
      </c>
      <c r="HT33" s="71">
        <v>2.7949799999999998</v>
      </c>
      <c r="HU33" s="71">
        <v>2.42</v>
      </c>
      <c r="HV33" s="71">
        <v>48.9</v>
      </c>
      <c r="HW33" s="71">
        <v>97.05</v>
      </c>
      <c r="HX33" s="71">
        <v>100</v>
      </c>
      <c r="HY33" s="71">
        <v>0</v>
      </c>
      <c r="HZ33" s="71">
        <v>22.11</v>
      </c>
      <c r="IA33" s="71">
        <v>90.01</v>
      </c>
      <c r="IB33" s="71">
        <v>99.96</v>
      </c>
      <c r="IC33" s="71">
        <v>2.88</v>
      </c>
      <c r="ID33" s="71">
        <v>2.7949799999999998</v>
      </c>
      <c r="IE33" s="71">
        <v>38</v>
      </c>
      <c r="IF33" s="71">
        <v>100</v>
      </c>
      <c r="IG33" s="71">
        <v>42</v>
      </c>
      <c r="IH33" s="71">
        <v>76.33</v>
      </c>
      <c r="II33" s="71">
        <v>86.56</v>
      </c>
      <c r="IJ33" s="71">
        <v>91.174201999999994</v>
      </c>
      <c r="IK33" s="71">
        <v>4.1900000000000004</v>
      </c>
      <c r="IL33" s="71">
        <v>0</v>
      </c>
      <c r="IM33" s="71">
        <v>9.2257079999999991</v>
      </c>
      <c r="IN33" s="71">
        <v>22.99</v>
      </c>
      <c r="IO33" s="71">
        <v>3.59</v>
      </c>
      <c r="IP33" s="71">
        <v>0</v>
      </c>
      <c r="IQ33" s="71">
        <v>78.010000000000005</v>
      </c>
      <c r="IR33" s="71">
        <v>9.3000000000000007</v>
      </c>
      <c r="IS33" s="71">
        <v>7.7325999999999997</v>
      </c>
      <c r="IT33" s="71">
        <v>0.55000000000000004</v>
      </c>
      <c r="IU33" s="71">
        <v>57.769570000000002</v>
      </c>
      <c r="IV33" s="71">
        <v>0</v>
      </c>
      <c r="IW33" s="71">
        <v>90.51</v>
      </c>
      <c r="IX33" s="71">
        <v>99.93</v>
      </c>
      <c r="IY33" s="71">
        <v>94.24</v>
      </c>
      <c r="IZ33" s="71">
        <v>100</v>
      </c>
      <c r="JA33" s="71">
        <v>100</v>
      </c>
      <c r="JB33" s="71">
        <v>72.540000000000006</v>
      </c>
      <c r="JC33" s="71">
        <v>1.61E-2</v>
      </c>
      <c r="JD33" s="71">
        <v>100</v>
      </c>
      <c r="JE33" s="71">
        <v>100</v>
      </c>
      <c r="JF33" s="71">
        <v>0.32</v>
      </c>
      <c r="JG33" s="71">
        <v>0.42</v>
      </c>
      <c r="JH33" s="71">
        <v>50.12</v>
      </c>
      <c r="JI33" s="71">
        <v>0.45</v>
      </c>
      <c r="JJ33" s="71">
        <v>100</v>
      </c>
      <c r="JK33" s="71">
        <v>99.37</v>
      </c>
      <c r="JL33" s="71">
        <v>3.15</v>
      </c>
      <c r="JM33" s="71">
        <v>100</v>
      </c>
      <c r="JN33" s="71">
        <v>99.98</v>
      </c>
      <c r="JO33" s="71">
        <v>0</v>
      </c>
      <c r="JP33" s="71">
        <v>100</v>
      </c>
      <c r="JQ33" s="71">
        <v>1.56</v>
      </c>
      <c r="JR33" s="71">
        <v>99.57</v>
      </c>
      <c r="JS33" s="71">
        <v>100</v>
      </c>
      <c r="JT33" s="71">
        <v>4.05</v>
      </c>
      <c r="JU33" s="71">
        <v>0</v>
      </c>
      <c r="JV33" s="71">
        <v>1.96</v>
      </c>
      <c r="JW33" s="71">
        <v>1.84</v>
      </c>
      <c r="JX33" s="71">
        <v>100</v>
      </c>
      <c r="JY33" s="71">
        <v>100</v>
      </c>
      <c r="JZ33" s="71">
        <v>0</v>
      </c>
      <c r="KA33" s="71">
        <v>100</v>
      </c>
      <c r="KB33" s="71">
        <v>1.05</v>
      </c>
      <c r="KC33" s="71">
        <v>8.6560000000000006</v>
      </c>
      <c r="KD33" s="71">
        <v>0.11</v>
      </c>
      <c r="KE33" s="71">
        <v>100</v>
      </c>
      <c r="KF33" s="71">
        <v>0.91</v>
      </c>
      <c r="KG33" s="71">
        <v>27.46</v>
      </c>
      <c r="KH33" s="71">
        <v>1.54</v>
      </c>
      <c r="KI33" s="71">
        <v>2.54</v>
      </c>
      <c r="KJ33" s="71">
        <v>9.3000000000000007</v>
      </c>
      <c r="KK33" s="71">
        <v>100</v>
      </c>
      <c r="KL33" s="71">
        <v>100</v>
      </c>
      <c r="KM33" s="71">
        <v>0.5</v>
      </c>
      <c r="KN33" s="71">
        <v>99.41</v>
      </c>
      <c r="KO33" s="71">
        <v>48.9</v>
      </c>
      <c r="KP33" s="71">
        <v>0.83</v>
      </c>
      <c r="KQ33" s="71">
        <v>1.9699999999999999E-2</v>
      </c>
      <c r="KR33" s="71">
        <v>96.98</v>
      </c>
      <c r="KS33" s="71">
        <v>0.8</v>
      </c>
      <c r="KT33" s="71">
        <v>57.14</v>
      </c>
      <c r="KU33" s="71">
        <v>13.71</v>
      </c>
      <c r="KV33" s="71">
        <v>99.77</v>
      </c>
      <c r="KW33" s="71">
        <v>1.01</v>
      </c>
      <c r="KX33" s="71">
        <v>81.847473054426104</v>
      </c>
      <c r="KY33" s="71">
        <v>0.42</v>
      </c>
      <c r="KZ33" s="71">
        <v>0.76</v>
      </c>
      <c r="LA33" s="71">
        <v>3.59</v>
      </c>
      <c r="LB33" s="71">
        <v>2.89</v>
      </c>
      <c r="LC33" s="71">
        <v>90.51</v>
      </c>
      <c r="LD33" s="71">
        <v>96.77</v>
      </c>
      <c r="LE33" s="71">
        <v>5.74</v>
      </c>
      <c r="LF33" s="71">
        <v>59</v>
      </c>
      <c r="LG33" s="71">
        <v>59</v>
      </c>
      <c r="LH33" s="71">
        <v>7.9000000000000001E-2</v>
      </c>
      <c r="LI33" s="71">
        <v>4.78</v>
      </c>
      <c r="LJ33" s="71">
        <v>100</v>
      </c>
      <c r="LK33" s="71">
        <v>1.21</v>
      </c>
      <c r="LL33" s="71">
        <v>1.05</v>
      </c>
      <c r="LM33" s="71">
        <v>100</v>
      </c>
      <c r="LN33" s="71">
        <v>2.89</v>
      </c>
      <c r="LO33" s="71">
        <v>57.14</v>
      </c>
      <c r="LP33" s="71">
        <v>0.83</v>
      </c>
      <c r="LQ33" s="71">
        <v>1.63</v>
      </c>
      <c r="LR33" s="71">
        <v>6.27</v>
      </c>
      <c r="LS33" s="71">
        <v>97.78</v>
      </c>
      <c r="LT33" s="71">
        <v>1.01</v>
      </c>
      <c r="LU33" s="71">
        <v>99.41</v>
      </c>
      <c r="LV33" s="71">
        <v>100</v>
      </c>
      <c r="LW33" s="71">
        <v>100</v>
      </c>
      <c r="LX33" s="71">
        <v>4.28</v>
      </c>
      <c r="LY33" s="71">
        <v>5.93</v>
      </c>
      <c r="LZ33" s="71">
        <v>76.19</v>
      </c>
      <c r="MA33" s="71">
        <v>22.99</v>
      </c>
      <c r="MB33" s="71">
        <v>1.21</v>
      </c>
      <c r="MC33" s="71">
        <v>5.93</v>
      </c>
      <c r="MD33" s="71">
        <v>2.54</v>
      </c>
      <c r="ME33" s="71">
        <v>1.97</v>
      </c>
      <c r="MF33" s="71">
        <v>78.349999999999994</v>
      </c>
      <c r="MG33" s="71">
        <v>2.88</v>
      </c>
      <c r="MH33" s="71">
        <v>100</v>
      </c>
      <c r="MI33" s="71">
        <v>22.11</v>
      </c>
      <c r="MJ33" s="71">
        <v>90.01</v>
      </c>
      <c r="MK33" s="71">
        <v>7.0999999999999994E-2</v>
      </c>
      <c r="ML33" s="71">
        <v>1.45</v>
      </c>
      <c r="MM33" s="71">
        <v>86.56</v>
      </c>
      <c r="MN33" s="71">
        <v>99</v>
      </c>
      <c r="MO33" s="75"/>
      <c r="MP33" s="71">
        <v>99.769247685183899</v>
      </c>
      <c r="MQ33" s="71">
        <v>0.77981365742000097</v>
      </c>
      <c r="MR33" s="71">
        <v>1.46101400625068</v>
      </c>
      <c r="MS33" s="71">
        <v>0.5</v>
      </c>
      <c r="MT33" s="75"/>
      <c r="MU33" s="71">
        <v>49</v>
      </c>
      <c r="MV33" s="71">
        <v>2.1669999999999998</v>
      </c>
      <c r="MW33" s="71">
        <v>0</v>
      </c>
      <c r="MX33" s="71">
        <v>99.58</v>
      </c>
      <c r="MY33" s="71">
        <v>2.2082000000000002</v>
      </c>
      <c r="MZ33" s="71">
        <v>97.465699999999998</v>
      </c>
      <c r="NA33" s="71">
        <v>42</v>
      </c>
      <c r="NB33" s="71">
        <v>99</v>
      </c>
      <c r="NC33" s="71">
        <v>0.95</v>
      </c>
      <c r="ND33" s="71">
        <v>98.14</v>
      </c>
      <c r="NE33" s="71">
        <v>98</v>
      </c>
      <c r="NF33" s="71">
        <v>99.87</v>
      </c>
      <c r="NG33" s="71">
        <v>99.630300000000005</v>
      </c>
      <c r="NH33" s="71">
        <v>99.68</v>
      </c>
      <c r="NI33" s="71">
        <v>73</v>
      </c>
      <c r="NJ33" s="71">
        <v>42.638740942751099</v>
      </c>
      <c r="NK33" s="71">
        <v>86</v>
      </c>
      <c r="NL33" s="71">
        <v>98</v>
      </c>
      <c r="NM33" s="71">
        <v>0.04</v>
      </c>
      <c r="NN33" s="71">
        <v>83.962987488237502</v>
      </c>
      <c r="NO33" s="71">
        <v>0</v>
      </c>
      <c r="NP33" s="71">
        <v>99.087199999999996</v>
      </c>
      <c r="NQ33" s="71">
        <v>0.09</v>
      </c>
      <c r="NR33" s="71">
        <v>99.698499999999996</v>
      </c>
      <c r="NS33" s="71">
        <v>0.72961547817344596</v>
      </c>
      <c r="NT33" s="71">
        <v>0.15</v>
      </c>
      <c r="NU33" s="71">
        <v>32.934941802721099</v>
      </c>
      <c r="NV33" s="71">
        <v>6.48</v>
      </c>
      <c r="NW33" s="71">
        <v>21.08</v>
      </c>
      <c r="NX33" s="71">
        <v>54.48</v>
      </c>
      <c r="NY33" s="71">
        <v>99.63</v>
      </c>
      <c r="NZ33" s="71">
        <v>0</v>
      </c>
      <c r="OA33" s="71">
        <v>4.74</v>
      </c>
      <c r="OB33" s="71">
        <v>0.65</v>
      </c>
      <c r="OC33" s="71">
        <v>0</v>
      </c>
      <c r="OD33" s="71">
        <v>2.97</v>
      </c>
      <c r="OE33" s="71">
        <v>99.92</v>
      </c>
      <c r="OF33" s="71">
        <v>1.22</v>
      </c>
      <c r="OG33" s="71">
        <v>30.72</v>
      </c>
      <c r="OH33" s="71">
        <v>71.8</v>
      </c>
      <c r="OI33" s="71">
        <v>0</v>
      </c>
      <c r="OJ33" s="71">
        <v>1289</v>
      </c>
      <c r="OK33" s="71">
        <v>2280</v>
      </c>
      <c r="OL33" s="71">
        <v>99.9</v>
      </c>
      <c r="OM33" s="71">
        <v>31.3333333333333</v>
      </c>
      <c r="ON33" s="71">
        <v>94.328635544967597</v>
      </c>
      <c r="OO33" s="71">
        <v>99.950853485011294</v>
      </c>
      <c r="OP33" s="71">
        <v>85.351352216069003</v>
      </c>
      <c r="OQ33" s="71">
        <v>68.379228915805101</v>
      </c>
      <c r="OR33" s="71">
        <v>72.172172172172097</v>
      </c>
      <c r="OS33" s="71">
        <v>-0.94440879467933303</v>
      </c>
      <c r="OT33" s="71">
        <v>77.005314063142393</v>
      </c>
      <c r="OU33" s="71">
        <v>-1.27522333256137</v>
      </c>
      <c r="OV33" s="71">
        <v>-3.1796776312349402</v>
      </c>
      <c r="OW33" s="71">
        <v>68.379228915805101</v>
      </c>
      <c r="OX33" s="71">
        <v>1.5609622913135599</v>
      </c>
      <c r="OY33" s="71">
        <v>0.34135020579027803</v>
      </c>
      <c r="OZ33" s="71">
        <v>88.183241252302494</v>
      </c>
      <c r="PA33" s="71">
        <v>-1.6060378704434299</v>
      </c>
      <c r="PB33" s="71">
        <v>-3.3465966164488501</v>
      </c>
      <c r="PC33" s="71">
        <v>82.5942776577225</v>
      </c>
      <c r="PD33" s="71">
        <v>-0.87826187973303105</v>
      </c>
      <c r="PE33" s="71">
        <v>99.441860465116307</v>
      </c>
      <c r="PF33" s="71">
        <v>0</v>
      </c>
      <c r="PG33" s="71">
        <v>98.6</v>
      </c>
      <c r="PH33" s="71">
        <v>98.5</v>
      </c>
      <c r="PI33" s="71">
        <v>0</v>
      </c>
      <c r="PJ33" s="71">
        <v>100</v>
      </c>
      <c r="PK33" s="71">
        <v>100</v>
      </c>
      <c r="PL33" s="71">
        <v>1.1981888127445099</v>
      </c>
      <c r="PM33" s="72">
        <v>-1.979537528430626</v>
      </c>
      <c r="PN33" s="72">
        <v>3.0932524639878667E-3</v>
      </c>
      <c r="PO33" s="73"/>
      <c r="PP33" s="73"/>
      <c r="PQ33" s="74">
        <v>68.379228915805115</v>
      </c>
      <c r="PR33" s="74">
        <v>85.351352216069031</v>
      </c>
      <c r="PS33" s="74">
        <v>72.172172172172139</v>
      </c>
      <c r="PT33" s="74">
        <v>-3.3465966164488492</v>
      </c>
      <c r="PU33" s="74">
        <v>-1.0731104886015572</v>
      </c>
      <c r="PV33" s="74">
        <v>-2.7116476737611492</v>
      </c>
      <c r="PW33" s="74">
        <v>-3.179677631234938</v>
      </c>
      <c r="PX33" s="74">
        <v>-0.28906948849264325</v>
      </c>
      <c r="PY33" s="74">
        <v>-5.5151624685798595</v>
      </c>
    </row>
    <row r="34" spans="1:441" ht="17.25">
      <c r="A34" s="70" t="s">
        <v>42</v>
      </c>
      <c r="B34" s="24">
        <v>100</v>
      </c>
      <c r="C34" s="71">
        <v>2.29249999998137</v>
      </c>
      <c r="D34" s="71">
        <v>0.104357798165138</v>
      </c>
      <c r="E34" s="71">
        <v>78.975917431192698</v>
      </c>
      <c r="F34" s="71">
        <v>99.998677546264304</v>
      </c>
      <c r="G34" s="71">
        <v>99.99</v>
      </c>
      <c r="H34" s="75"/>
      <c r="I34" s="75"/>
      <c r="J34" s="71">
        <v>88.38</v>
      </c>
      <c r="K34" s="75"/>
      <c r="L34" s="75"/>
      <c r="M34" s="75"/>
      <c r="N34" s="75"/>
      <c r="O34" s="75"/>
      <c r="P34" s="75"/>
      <c r="Q34" s="71">
        <v>3.27</v>
      </c>
      <c r="R34" s="75"/>
      <c r="S34" s="75"/>
      <c r="T34" s="75"/>
      <c r="U34" s="75"/>
      <c r="V34" s="75"/>
      <c r="W34" s="75"/>
      <c r="X34" s="71">
        <v>5.48</v>
      </c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1">
        <v>88.543371522094901</v>
      </c>
      <c r="AK34" s="71">
        <v>95.98</v>
      </c>
      <c r="AL34" s="71">
        <v>0</v>
      </c>
      <c r="AM34" s="75"/>
      <c r="AN34" s="75"/>
      <c r="AO34" s="71">
        <v>100</v>
      </c>
      <c r="AP34" s="75"/>
      <c r="AQ34" s="75"/>
      <c r="AR34" s="75"/>
      <c r="AS34" s="75"/>
      <c r="AT34" s="71">
        <v>1.01</v>
      </c>
      <c r="AU34" s="71">
        <v>99.96</v>
      </c>
      <c r="AV34" s="71">
        <v>100</v>
      </c>
      <c r="AW34" s="71">
        <v>96</v>
      </c>
      <c r="AX34" s="71">
        <v>100</v>
      </c>
      <c r="AY34" s="75"/>
      <c r="AZ34" s="75"/>
      <c r="BA34" s="75"/>
      <c r="BB34" s="71">
        <v>98.063267549882198</v>
      </c>
      <c r="BC34" s="71">
        <v>52.76</v>
      </c>
      <c r="BD34" s="71">
        <v>99.89</v>
      </c>
      <c r="BE34" s="71">
        <v>0</v>
      </c>
      <c r="BF34" s="71">
        <v>1.1100000000000001</v>
      </c>
      <c r="BG34" s="71">
        <v>0.83</v>
      </c>
      <c r="BH34" s="75"/>
      <c r="BI34" s="71">
        <v>98</v>
      </c>
      <c r="BJ34" s="75"/>
      <c r="BK34" s="71">
        <v>7.67</v>
      </c>
      <c r="BL34" s="75"/>
      <c r="BM34" s="75"/>
      <c r="BN34" s="75"/>
      <c r="BO34" s="71">
        <v>5.42</v>
      </c>
      <c r="BP34" s="75"/>
      <c r="BQ34" s="71">
        <v>96.99</v>
      </c>
      <c r="BR34" s="71">
        <v>0</v>
      </c>
      <c r="BS34" s="71">
        <v>100</v>
      </c>
      <c r="BT34" s="75"/>
      <c r="BU34" s="75"/>
      <c r="BV34" s="71">
        <v>757.84320000000002</v>
      </c>
      <c r="BW34" s="71">
        <v>1613.64</v>
      </c>
      <c r="BX34" s="71">
        <v>100</v>
      </c>
      <c r="BY34" s="71">
        <v>3</v>
      </c>
      <c r="BZ34" s="71">
        <v>100</v>
      </c>
      <c r="CA34" s="71">
        <v>0</v>
      </c>
      <c r="CB34" s="71">
        <v>81.28</v>
      </c>
      <c r="CC34" s="71">
        <v>0.25</v>
      </c>
      <c r="CD34" s="71">
        <v>94.53</v>
      </c>
      <c r="CE34" s="71">
        <v>99.2325056433409</v>
      </c>
      <c r="CF34" s="71">
        <v>7.10982658959538E-3</v>
      </c>
      <c r="CG34" s="71">
        <v>0</v>
      </c>
      <c r="CH34" s="71">
        <v>0.75407825295723296</v>
      </c>
      <c r="CI34" s="71">
        <v>0</v>
      </c>
      <c r="CJ34" s="71">
        <v>97.818514478699996</v>
      </c>
      <c r="CK34" s="71">
        <v>0.78328793774319005</v>
      </c>
      <c r="CL34" s="71">
        <v>0.76233045269151101</v>
      </c>
      <c r="CM34" s="71">
        <v>100</v>
      </c>
      <c r="CN34" s="71">
        <v>8.9494163424124498</v>
      </c>
      <c r="CO34" s="71">
        <v>76.733428452529594</v>
      </c>
      <c r="CP34" s="71">
        <v>3.6121514773200199E-2</v>
      </c>
      <c r="CQ34" s="71">
        <v>0</v>
      </c>
      <c r="CR34" s="71">
        <v>0.74166287487073401</v>
      </c>
      <c r="CS34" s="71">
        <v>3.02</v>
      </c>
      <c r="CT34" s="71">
        <v>0.19208605455243899</v>
      </c>
      <c r="CU34" s="71">
        <v>3.19</v>
      </c>
      <c r="CV34" s="71">
        <v>3</v>
      </c>
      <c r="CW34" s="71">
        <v>3.59</v>
      </c>
      <c r="CX34" s="75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75"/>
      <c r="DJ34" s="75"/>
      <c r="DK34" s="75"/>
      <c r="DL34" s="71">
        <v>47.103938643444899</v>
      </c>
      <c r="DM34" s="75"/>
      <c r="DN34" s="75"/>
      <c r="DO34" s="75"/>
      <c r="DP34" s="75"/>
      <c r="DQ34" s="75"/>
      <c r="DR34" s="75"/>
      <c r="DS34" s="75"/>
      <c r="DT34" s="75"/>
      <c r="DU34" s="75"/>
      <c r="DV34" s="75"/>
      <c r="DW34" s="75"/>
      <c r="DX34" s="75"/>
      <c r="DY34" s="75"/>
      <c r="DZ34" s="75"/>
      <c r="EA34" s="75"/>
      <c r="EB34" s="75"/>
      <c r="EC34" s="71">
        <v>7.91</v>
      </c>
      <c r="ED34" s="75"/>
      <c r="EE34" s="71">
        <v>100</v>
      </c>
      <c r="EF34" s="75"/>
      <c r="EG34" s="71">
        <v>100</v>
      </c>
      <c r="EH34" s="71">
        <v>1.23</v>
      </c>
      <c r="EI34" s="75"/>
      <c r="EJ34" s="71">
        <v>100</v>
      </c>
      <c r="EK34" s="71">
        <v>99.44</v>
      </c>
      <c r="EL34" s="71">
        <v>100</v>
      </c>
      <c r="EM34" s="75"/>
      <c r="EN34" s="75"/>
      <c r="EO34" s="71">
        <v>100</v>
      </c>
      <c r="EP34" s="75"/>
      <c r="EQ34" s="71">
        <v>100</v>
      </c>
      <c r="ER34" s="71">
        <v>1.1000000000000001</v>
      </c>
      <c r="ES34" s="75"/>
      <c r="ET34" s="75"/>
      <c r="EU34" s="71">
        <v>3.86</v>
      </c>
      <c r="EV34" s="75"/>
      <c r="EW34" s="71">
        <v>97.14</v>
      </c>
      <c r="EX34" s="71">
        <v>100</v>
      </c>
      <c r="EY34" s="75"/>
      <c r="EZ34" s="71">
        <v>100</v>
      </c>
      <c r="FA34" s="75"/>
      <c r="FB34" s="71">
        <v>100</v>
      </c>
      <c r="FC34" s="75"/>
      <c r="FD34" s="75"/>
      <c r="FE34" s="75"/>
      <c r="FF34" s="75"/>
      <c r="FG34" s="71">
        <v>100</v>
      </c>
      <c r="FH34" s="71">
        <v>0.64</v>
      </c>
      <c r="FI34" s="71">
        <v>0.82</v>
      </c>
      <c r="FJ34" s="71">
        <v>100</v>
      </c>
      <c r="FK34" s="71">
        <v>90</v>
      </c>
      <c r="FL34" s="71">
        <v>7.86</v>
      </c>
      <c r="FM34" s="75"/>
      <c r="FN34" s="71">
        <v>6.85</v>
      </c>
      <c r="FO34" s="71">
        <v>6.78</v>
      </c>
      <c r="FP34" s="75"/>
      <c r="FQ34" s="75"/>
      <c r="FR34" s="71">
        <v>50.29</v>
      </c>
      <c r="FS34" s="75"/>
      <c r="FT34" s="71">
        <v>93.77</v>
      </c>
      <c r="FU34" s="71">
        <v>65.86</v>
      </c>
      <c r="FV34" s="71">
        <v>9.68</v>
      </c>
      <c r="FW34" s="71">
        <v>91.81</v>
      </c>
      <c r="FX34" s="75"/>
      <c r="FY34" s="71">
        <v>90.31</v>
      </c>
      <c r="FZ34" s="71">
        <v>19.239999999999998</v>
      </c>
      <c r="GA34" s="71">
        <v>98.26</v>
      </c>
      <c r="GB34" s="71">
        <v>86.83</v>
      </c>
      <c r="GC34" s="71">
        <v>25.78</v>
      </c>
      <c r="GD34" s="71">
        <v>97.79</v>
      </c>
      <c r="GE34" s="71">
        <v>0.87</v>
      </c>
      <c r="GF34" s="71">
        <v>85.74</v>
      </c>
      <c r="GG34" s="71">
        <v>3.5</v>
      </c>
      <c r="GH34" s="71">
        <v>93.23</v>
      </c>
      <c r="GI34" s="71">
        <v>95.85</v>
      </c>
      <c r="GJ34" s="71">
        <v>92.92</v>
      </c>
      <c r="GK34" s="71">
        <v>1.3618448144008499</v>
      </c>
      <c r="GL34" s="71">
        <v>60.05</v>
      </c>
      <c r="GM34" s="71">
        <v>18.920000000000002</v>
      </c>
      <c r="GN34" s="71">
        <v>9.93</v>
      </c>
      <c r="GO34" s="71">
        <v>0.8</v>
      </c>
      <c r="GP34" s="75"/>
      <c r="GQ34" s="71">
        <v>87.81</v>
      </c>
      <c r="GR34" s="71">
        <v>77.849999999999994</v>
      </c>
      <c r="GS34" s="71">
        <v>95.79</v>
      </c>
      <c r="GT34" s="75"/>
      <c r="GU34" s="71">
        <v>96.24</v>
      </c>
      <c r="GV34" s="71">
        <v>6.79</v>
      </c>
      <c r="GW34" s="75"/>
      <c r="GX34" s="71">
        <v>90.44</v>
      </c>
      <c r="GY34" s="71">
        <v>82.29</v>
      </c>
      <c r="GZ34" s="71">
        <v>92.17</v>
      </c>
      <c r="HA34" s="71">
        <v>0.71</v>
      </c>
      <c r="HB34" s="71">
        <v>10.24</v>
      </c>
      <c r="HC34" s="71">
        <v>4.3099999999999996</v>
      </c>
      <c r="HD34" s="71">
        <v>90.42</v>
      </c>
      <c r="HE34" s="71">
        <v>2.41</v>
      </c>
      <c r="HF34" s="71">
        <v>8.0399999999999991</v>
      </c>
      <c r="HG34" s="75"/>
      <c r="HH34" s="71">
        <v>99.32</v>
      </c>
      <c r="HI34" s="75"/>
      <c r="HJ34" s="75"/>
      <c r="HK34" s="71">
        <v>5.65</v>
      </c>
      <c r="HL34" s="75"/>
      <c r="HM34" s="75"/>
      <c r="HN34" s="75"/>
      <c r="HO34" s="75"/>
      <c r="HP34" s="75"/>
      <c r="HQ34" s="75"/>
      <c r="HR34" s="71">
        <v>4.87</v>
      </c>
      <c r="HS34" s="71">
        <v>97.65</v>
      </c>
      <c r="HT34" s="75"/>
      <c r="HU34" s="71">
        <v>1.28</v>
      </c>
      <c r="HV34" s="71">
        <v>41.77</v>
      </c>
      <c r="HW34" s="75"/>
      <c r="HX34" s="75"/>
      <c r="HY34" s="71">
        <v>0</v>
      </c>
      <c r="HZ34" s="75"/>
      <c r="IA34" s="71">
        <v>93.88</v>
      </c>
      <c r="IB34" s="75"/>
      <c r="IC34" s="71">
        <v>5.37</v>
      </c>
      <c r="ID34" s="75"/>
      <c r="IE34" s="75"/>
      <c r="IF34" s="75"/>
      <c r="IG34" s="75"/>
      <c r="IH34" s="71">
        <v>41.56</v>
      </c>
      <c r="II34" s="75"/>
      <c r="IJ34" s="75"/>
      <c r="IK34" s="71">
        <v>2.48</v>
      </c>
      <c r="IL34" s="71">
        <v>0</v>
      </c>
      <c r="IM34" s="75"/>
      <c r="IN34" s="75"/>
      <c r="IO34" s="71">
        <v>7.25</v>
      </c>
      <c r="IP34" s="75"/>
      <c r="IQ34" s="75"/>
      <c r="IR34" s="71">
        <v>6.38</v>
      </c>
      <c r="IS34" s="75"/>
      <c r="IT34" s="75"/>
      <c r="IU34" s="75"/>
      <c r="IV34" s="71">
        <v>0.6</v>
      </c>
      <c r="IW34" s="71">
        <v>97.25</v>
      </c>
      <c r="IX34" s="71">
        <v>98.69</v>
      </c>
      <c r="IY34" s="75"/>
      <c r="IZ34" s="75"/>
      <c r="JA34" s="71">
        <v>100</v>
      </c>
      <c r="JB34" s="71">
        <v>99.23</v>
      </c>
      <c r="JC34" s="75"/>
      <c r="JD34" s="71">
        <v>96</v>
      </c>
      <c r="JE34" s="71">
        <v>100</v>
      </c>
      <c r="JF34" s="71">
        <v>0.61</v>
      </c>
      <c r="JG34" s="71">
        <v>0.75</v>
      </c>
      <c r="JH34" s="71">
        <v>39.5</v>
      </c>
      <c r="JI34" s="71">
        <v>1.1100000000000001</v>
      </c>
      <c r="JJ34" s="71">
        <v>100</v>
      </c>
      <c r="JK34" s="71">
        <v>99.89</v>
      </c>
      <c r="JL34" s="75"/>
      <c r="JM34" s="75"/>
      <c r="JN34" s="71">
        <v>99.53</v>
      </c>
      <c r="JO34" s="71">
        <v>0</v>
      </c>
      <c r="JP34" s="71">
        <v>100</v>
      </c>
      <c r="JQ34" s="75"/>
      <c r="JR34" s="71">
        <v>98.58</v>
      </c>
      <c r="JS34" s="71">
        <v>100</v>
      </c>
      <c r="JT34" s="75"/>
      <c r="JU34" s="71">
        <v>0</v>
      </c>
      <c r="JV34" s="75"/>
      <c r="JW34" s="75"/>
      <c r="JX34" s="75"/>
      <c r="JY34" s="71">
        <v>98.8</v>
      </c>
      <c r="JZ34" s="71">
        <v>0</v>
      </c>
      <c r="KA34" s="75"/>
      <c r="KB34" s="71">
        <v>3.36</v>
      </c>
      <c r="KC34" s="75"/>
      <c r="KD34" s="71">
        <v>1.61</v>
      </c>
      <c r="KE34" s="71">
        <v>99.7</v>
      </c>
      <c r="KF34" s="71">
        <v>1.54</v>
      </c>
      <c r="KG34" s="71">
        <v>25.78</v>
      </c>
      <c r="KH34" s="71">
        <v>9.81</v>
      </c>
      <c r="KI34" s="75"/>
      <c r="KJ34" s="71">
        <v>5.44</v>
      </c>
      <c r="KK34" s="71">
        <v>99.53</v>
      </c>
      <c r="KL34" s="71">
        <v>100</v>
      </c>
      <c r="KM34" s="71">
        <v>1.27</v>
      </c>
      <c r="KN34" s="71">
        <v>98.08</v>
      </c>
      <c r="KO34" s="71">
        <v>43.71</v>
      </c>
      <c r="KP34" s="71">
        <v>0.89</v>
      </c>
      <c r="KQ34" s="71">
        <v>8.08</v>
      </c>
      <c r="KR34" s="71">
        <v>91.9</v>
      </c>
      <c r="KS34" s="71">
        <v>3.76</v>
      </c>
      <c r="KT34" s="71">
        <v>100</v>
      </c>
      <c r="KU34" s="75"/>
      <c r="KV34" s="71">
        <v>99.14</v>
      </c>
      <c r="KW34" s="71">
        <v>3</v>
      </c>
      <c r="KX34" s="71">
        <v>44.8371382971511</v>
      </c>
      <c r="KY34" s="71">
        <v>4.1500000000000004</v>
      </c>
      <c r="KZ34" s="71">
        <v>33.200000000000003</v>
      </c>
      <c r="LA34" s="71">
        <v>6.25</v>
      </c>
      <c r="LB34" s="75"/>
      <c r="LC34" s="71">
        <v>98.09</v>
      </c>
      <c r="LD34" s="75"/>
      <c r="LE34" s="75"/>
      <c r="LF34" s="71">
        <v>90</v>
      </c>
      <c r="LG34" s="71">
        <v>97.94</v>
      </c>
      <c r="LH34" s="71">
        <v>1.466</v>
      </c>
      <c r="LI34" s="71">
        <v>3.09</v>
      </c>
      <c r="LJ34" s="71">
        <v>99.53</v>
      </c>
      <c r="LK34" s="71">
        <v>2.54</v>
      </c>
      <c r="LL34" s="71">
        <v>1.1599999999999999</v>
      </c>
      <c r="LM34" s="75"/>
      <c r="LN34" s="75"/>
      <c r="LO34" s="71">
        <v>100</v>
      </c>
      <c r="LP34" s="71">
        <v>0.96</v>
      </c>
      <c r="LQ34" s="75"/>
      <c r="LR34" s="75"/>
      <c r="LS34" s="75"/>
      <c r="LT34" s="75"/>
      <c r="LU34" s="71">
        <v>100</v>
      </c>
      <c r="LV34" s="71">
        <v>97.29</v>
      </c>
      <c r="LW34" s="71">
        <v>99.99</v>
      </c>
      <c r="LX34" s="75"/>
      <c r="LY34" s="75"/>
      <c r="LZ34" s="71">
        <v>78.7</v>
      </c>
      <c r="MA34" s="75"/>
      <c r="MB34" s="71">
        <v>1.01</v>
      </c>
      <c r="MC34" s="75"/>
      <c r="MD34" s="75"/>
      <c r="ME34" s="71">
        <v>8.51</v>
      </c>
      <c r="MF34" s="71">
        <v>88.36</v>
      </c>
      <c r="MG34" s="71">
        <v>4.62</v>
      </c>
      <c r="MH34" s="71">
        <v>98.44</v>
      </c>
      <c r="MI34" s="75"/>
      <c r="MJ34" s="71">
        <v>96.19</v>
      </c>
      <c r="MK34" s="71">
        <v>1.278</v>
      </c>
      <c r="ML34" s="75"/>
      <c r="MM34" s="75"/>
      <c r="MN34" s="71">
        <v>99</v>
      </c>
      <c r="MO34" s="71">
        <v>99.947992823231601</v>
      </c>
      <c r="MP34" s="71">
        <v>99.874403935185001</v>
      </c>
      <c r="MQ34" s="71">
        <v>0.90383738428208305</v>
      </c>
      <c r="MR34" s="71">
        <v>0.72629471003586399</v>
      </c>
      <c r="MS34" s="71">
        <v>0.5</v>
      </c>
      <c r="MT34" s="71">
        <v>0.110762819770809</v>
      </c>
      <c r="MU34" s="75"/>
      <c r="MV34" s="75"/>
      <c r="MW34" s="71">
        <v>0</v>
      </c>
      <c r="MX34" s="71">
        <v>99.73</v>
      </c>
      <c r="MY34" s="75"/>
      <c r="MZ34" s="75"/>
      <c r="NA34" s="75"/>
      <c r="NB34" s="71">
        <v>99.46</v>
      </c>
      <c r="NC34" s="71">
        <v>4.93333333333333</v>
      </c>
      <c r="ND34" s="75"/>
      <c r="NE34" s="71">
        <v>98</v>
      </c>
      <c r="NF34" s="75"/>
      <c r="NG34" s="75"/>
      <c r="NH34" s="75"/>
      <c r="NI34" s="75"/>
      <c r="NJ34" s="75"/>
      <c r="NK34" s="75"/>
      <c r="NL34" s="71">
        <v>98</v>
      </c>
      <c r="NM34" s="75"/>
      <c r="NN34" s="71">
        <v>86.178796836302595</v>
      </c>
      <c r="NO34" s="71">
        <v>0</v>
      </c>
      <c r="NP34" s="75"/>
      <c r="NQ34" s="75"/>
      <c r="NR34" s="75"/>
      <c r="NS34" s="75"/>
      <c r="NT34" s="75"/>
      <c r="NU34" s="71">
        <v>9.34976072916667</v>
      </c>
      <c r="NV34" s="71">
        <v>4.75</v>
      </c>
      <c r="NW34" s="75"/>
      <c r="NX34" s="71">
        <v>98.76</v>
      </c>
      <c r="NY34" s="71">
        <v>99.11</v>
      </c>
      <c r="NZ34" s="71">
        <v>0</v>
      </c>
      <c r="OA34" s="71">
        <v>3.27</v>
      </c>
      <c r="OB34" s="71">
        <v>2.0299999999999998</v>
      </c>
      <c r="OC34" s="71">
        <v>0.4</v>
      </c>
      <c r="OD34" s="75"/>
      <c r="OE34" s="75"/>
      <c r="OF34" s="71">
        <v>6.2</v>
      </c>
      <c r="OG34" s="71">
        <v>44.91</v>
      </c>
      <c r="OH34" s="71">
        <v>96.71</v>
      </c>
      <c r="OI34" s="71">
        <v>0</v>
      </c>
      <c r="OJ34" s="71">
        <v>2080</v>
      </c>
      <c r="OK34" s="75"/>
      <c r="OL34" s="71">
        <v>99.9</v>
      </c>
      <c r="OM34" s="71">
        <v>26.8456375838926</v>
      </c>
      <c r="ON34" s="75"/>
      <c r="OO34" s="71">
        <v>99.997861038235598</v>
      </c>
      <c r="OP34" s="71">
        <v>80.447546043763793</v>
      </c>
      <c r="OQ34" s="71">
        <v>67.646795966351107</v>
      </c>
      <c r="OR34" s="71">
        <v>67.848346763466594</v>
      </c>
      <c r="OS34" s="71">
        <v>1.4813116487197999</v>
      </c>
      <c r="OT34" s="71">
        <v>73.594379044511797</v>
      </c>
      <c r="OU34" s="71">
        <v>0.69880601367350403</v>
      </c>
      <c r="OV34" s="71">
        <v>-3.0417593926374198</v>
      </c>
      <c r="OW34" s="71">
        <v>67.646795966351107</v>
      </c>
      <c r="OX34" s="71">
        <v>4.2045081789638301</v>
      </c>
      <c r="OY34" s="71">
        <v>3.3432355458584802</v>
      </c>
      <c r="OZ34" s="71">
        <v>83.664877890229903</v>
      </c>
      <c r="PA34" s="71">
        <v>-8.3699621372801403E-2</v>
      </c>
      <c r="PB34" s="71">
        <v>-1.2498599044893599</v>
      </c>
      <c r="PC34" s="71">
        <v>78.629628467370793</v>
      </c>
      <c r="PD34" s="71">
        <v>2.48196291275308</v>
      </c>
      <c r="PE34" s="71">
        <v>98.042602187679904</v>
      </c>
      <c r="PF34" s="71">
        <v>0</v>
      </c>
      <c r="PG34" s="71">
        <v>67.947410177943993</v>
      </c>
      <c r="PH34" s="71">
        <v>65.759945596735804</v>
      </c>
      <c r="PI34" s="71">
        <v>0.17287744909719599</v>
      </c>
      <c r="PJ34" s="71">
        <v>100</v>
      </c>
      <c r="PK34" s="71">
        <v>95.8333333333333</v>
      </c>
      <c r="PL34" s="71">
        <v>8.2395586913093399E-2</v>
      </c>
      <c r="PM34" s="72">
        <v>-2.3040825688073454</v>
      </c>
      <c r="PN34" s="72">
        <v>-0.14564220183486237</v>
      </c>
      <c r="PO34" s="73"/>
      <c r="PP34" s="73"/>
      <c r="PQ34" s="74">
        <v>67.646795966351064</v>
      </c>
      <c r="PR34" s="74">
        <v>80.447546043763765</v>
      </c>
      <c r="PS34" s="74">
        <v>67.848346763466566</v>
      </c>
      <c r="PT34" s="74">
        <v>-1.2498599044893552</v>
      </c>
      <c r="PU34" s="74">
        <v>9.1372381981756234E-2</v>
      </c>
      <c r="PV34" s="74">
        <v>-1.9018827538946539</v>
      </c>
      <c r="PW34" s="74">
        <v>-3.0417593926374167</v>
      </c>
      <c r="PX34" s="74">
        <v>0.15457237281388814</v>
      </c>
      <c r="PY34" s="74">
        <v>-4.9180266480681212</v>
      </c>
    </row>
    <row r="35" spans="1:441" ht="17.25">
      <c r="A35" s="70" t="s">
        <v>43</v>
      </c>
      <c r="B35" s="24">
        <v>100</v>
      </c>
      <c r="C35" s="71">
        <v>1.4347222222131699</v>
      </c>
      <c r="D35" s="71">
        <v>0.24505327245053299</v>
      </c>
      <c r="E35" s="71">
        <v>72.581050228310502</v>
      </c>
      <c r="F35" s="71">
        <v>99.998930652449005</v>
      </c>
      <c r="G35" s="71">
        <v>99.99</v>
      </c>
      <c r="H35" s="75"/>
      <c r="I35" s="71">
        <v>7.64</v>
      </c>
      <c r="J35" s="71">
        <v>97.16</v>
      </c>
      <c r="K35" s="75"/>
      <c r="L35" s="71">
        <v>11.22</v>
      </c>
      <c r="M35" s="71">
        <v>3.11</v>
      </c>
      <c r="N35" s="71">
        <v>100</v>
      </c>
      <c r="O35" s="71">
        <v>100</v>
      </c>
      <c r="P35" s="75"/>
      <c r="Q35" s="71">
        <v>0.90033203125000005</v>
      </c>
      <c r="R35" s="71">
        <v>100</v>
      </c>
      <c r="S35" s="75"/>
      <c r="T35" s="71">
        <v>0</v>
      </c>
      <c r="U35" s="75"/>
      <c r="V35" s="71">
        <v>5.72</v>
      </c>
      <c r="W35" s="71">
        <v>1.24</v>
      </c>
      <c r="X35" s="71">
        <v>13.062841796875</v>
      </c>
      <c r="Y35" s="71">
        <v>90</v>
      </c>
      <c r="Z35" s="75"/>
      <c r="AA35" s="71">
        <v>100</v>
      </c>
      <c r="AB35" s="75"/>
      <c r="AC35" s="75"/>
      <c r="AD35" s="75"/>
      <c r="AE35" s="71">
        <v>100</v>
      </c>
      <c r="AF35" s="71">
        <v>3.3</v>
      </c>
      <c r="AG35" s="71">
        <v>100</v>
      </c>
      <c r="AH35" s="75"/>
      <c r="AI35" s="71">
        <v>0</v>
      </c>
      <c r="AJ35" s="71">
        <v>98.117943006651998</v>
      </c>
      <c r="AK35" s="71">
        <v>91.330572000000004</v>
      </c>
      <c r="AL35" s="71">
        <v>0</v>
      </c>
      <c r="AM35" s="75"/>
      <c r="AN35" s="71">
        <v>97.47</v>
      </c>
      <c r="AO35" s="71">
        <v>98.41</v>
      </c>
      <c r="AP35" s="71">
        <v>100</v>
      </c>
      <c r="AQ35" s="71">
        <v>100</v>
      </c>
      <c r="AR35" s="71">
        <v>1.87</v>
      </c>
      <c r="AS35" s="71">
        <v>2.591513671875</v>
      </c>
      <c r="AT35" s="75"/>
      <c r="AU35" s="71">
        <v>98.77</v>
      </c>
      <c r="AV35" s="71">
        <v>98.57</v>
      </c>
      <c r="AW35" s="71">
        <v>100</v>
      </c>
      <c r="AX35" s="71">
        <v>99.44</v>
      </c>
      <c r="AY35" s="71">
        <v>3.96</v>
      </c>
      <c r="AZ35" s="71">
        <v>0.52</v>
      </c>
      <c r="BA35" s="71">
        <v>100</v>
      </c>
      <c r="BB35" s="71">
        <v>98.747995203594797</v>
      </c>
      <c r="BC35" s="71">
        <v>26.265527343750001</v>
      </c>
      <c r="BD35" s="71">
        <v>95.976448000000005</v>
      </c>
      <c r="BE35" s="71">
        <v>0</v>
      </c>
      <c r="BF35" s="75"/>
      <c r="BG35" s="75"/>
      <c r="BH35" s="75"/>
      <c r="BI35" s="71">
        <v>99.88</v>
      </c>
      <c r="BJ35" s="71">
        <v>3.8</v>
      </c>
      <c r="BK35" s="71">
        <v>9.07</v>
      </c>
      <c r="BL35" s="71">
        <v>96.19</v>
      </c>
      <c r="BM35" s="71">
        <v>0.47</v>
      </c>
      <c r="BN35" s="71">
        <v>2.08</v>
      </c>
      <c r="BO35" s="71">
        <v>5.5660058593750001</v>
      </c>
      <c r="BP35" s="71">
        <v>12.59181640625</v>
      </c>
      <c r="BQ35" s="71">
        <v>88.010999999999996</v>
      </c>
      <c r="BR35" s="71">
        <v>0.51552431165787904</v>
      </c>
      <c r="BS35" s="71">
        <v>100</v>
      </c>
      <c r="BT35" s="75"/>
      <c r="BU35" s="71">
        <v>0.44</v>
      </c>
      <c r="BV35" s="71">
        <v>64.385430608886494</v>
      </c>
      <c r="BW35" s="71">
        <v>119.215135135135</v>
      </c>
      <c r="BX35" s="71">
        <v>98.46</v>
      </c>
      <c r="BY35" s="71">
        <v>5.4792391451678499</v>
      </c>
      <c r="BZ35" s="71">
        <v>97.959183673469397</v>
      </c>
      <c r="CA35" s="71">
        <v>100</v>
      </c>
      <c r="CB35" s="71">
        <v>77.930000000000007</v>
      </c>
      <c r="CC35" s="71">
        <v>0.33</v>
      </c>
      <c r="CD35" s="71">
        <v>96.91</v>
      </c>
      <c r="CE35" s="71">
        <v>99.904609114165495</v>
      </c>
      <c r="CF35" s="71">
        <v>0</v>
      </c>
      <c r="CG35" s="71">
        <v>0</v>
      </c>
      <c r="CH35" s="71">
        <v>0.46776546156850901</v>
      </c>
      <c r="CI35" s="71">
        <v>0</v>
      </c>
      <c r="CJ35" s="71">
        <v>100</v>
      </c>
      <c r="CK35" s="71">
        <v>0.81824457593688305</v>
      </c>
      <c r="CL35" s="71">
        <v>0.74392151162791298</v>
      </c>
      <c r="CM35" s="71">
        <v>100</v>
      </c>
      <c r="CN35" s="71">
        <v>4.5364892000000099</v>
      </c>
      <c r="CO35" s="71">
        <v>85.194215748363902</v>
      </c>
      <c r="CP35" s="71">
        <v>0</v>
      </c>
      <c r="CQ35" s="71">
        <v>0</v>
      </c>
      <c r="CR35" s="71">
        <v>0.53545736064792804</v>
      </c>
      <c r="CS35" s="71">
        <v>1.8</v>
      </c>
      <c r="CT35" s="71">
        <v>0</v>
      </c>
      <c r="CU35" s="71">
        <v>0.12</v>
      </c>
      <c r="CV35" s="71">
        <v>7</v>
      </c>
      <c r="CW35" s="71">
        <v>0.22</v>
      </c>
      <c r="CX35" s="71">
        <v>4.55</v>
      </c>
      <c r="CY35" s="71">
        <v>100</v>
      </c>
      <c r="CZ35" s="71">
        <v>97.99</v>
      </c>
      <c r="DA35" s="75"/>
      <c r="DB35" s="71">
        <v>100</v>
      </c>
      <c r="DC35" s="75"/>
      <c r="DD35" s="71">
        <v>7.1129101562499999</v>
      </c>
      <c r="DE35" s="71">
        <v>95.61</v>
      </c>
      <c r="DF35" s="75"/>
      <c r="DG35" s="71">
        <v>100</v>
      </c>
      <c r="DH35" s="71">
        <v>95.45</v>
      </c>
      <c r="DI35" s="71">
        <v>75.730716000000001</v>
      </c>
      <c r="DJ35" s="75"/>
      <c r="DK35" s="71">
        <v>0.58153320312500001</v>
      </c>
      <c r="DL35" s="71">
        <v>59.272466614060299</v>
      </c>
      <c r="DM35" s="71">
        <v>100</v>
      </c>
      <c r="DN35" s="71">
        <v>96.25</v>
      </c>
      <c r="DO35" s="71">
        <v>4.46</v>
      </c>
      <c r="DP35" s="75"/>
      <c r="DQ35" s="71">
        <v>0</v>
      </c>
      <c r="DR35" s="71">
        <v>0</v>
      </c>
      <c r="DS35" s="71">
        <v>31.284716796874999</v>
      </c>
      <c r="DT35" s="75"/>
      <c r="DU35" s="71">
        <v>91.96</v>
      </c>
      <c r="DV35" s="71">
        <v>99.560419999999993</v>
      </c>
      <c r="DW35" s="71">
        <v>0</v>
      </c>
      <c r="DX35" s="75"/>
      <c r="DY35" s="75"/>
      <c r="DZ35" s="71">
        <v>10.3</v>
      </c>
      <c r="EA35" s="71">
        <v>78.02</v>
      </c>
      <c r="EB35" s="71">
        <v>79.930000000000007</v>
      </c>
      <c r="EC35" s="71">
        <v>10.92</v>
      </c>
      <c r="ED35" s="71">
        <v>4.95</v>
      </c>
      <c r="EE35" s="71">
        <v>98.22</v>
      </c>
      <c r="EF35" s="75"/>
      <c r="EG35" s="71">
        <v>100</v>
      </c>
      <c r="EH35" s="75"/>
      <c r="EI35" s="71">
        <v>4.91</v>
      </c>
      <c r="EJ35" s="71">
        <v>100</v>
      </c>
      <c r="EK35" s="71">
        <v>99.02</v>
      </c>
      <c r="EL35" s="71">
        <v>100</v>
      </c>
      <c r="EM35" s="75"/>
      <c r="EN35" s="71">
        <v>3.0049121093750002</v>
      </c>
      <c r="EO35" s="71">
        <v>100</v>
      </c>
      <c r="EP35" s="75"/>
      <c r="EQ35" s="71">
        <v>100</v>
      </c>
      <c r="ER35" s="75"/>
      <c r="ES35" s="75"/>
      <c r="ET35" s="71">
        <v>4.05</v>
      </c>
      <c r="EU35" s="75"/>
      <c r="EV35" s="75"/>
      <c r="EW35" s="71">
        <v>100</v>
      </c>
      <c r="EX35" s="71">
        <v>100</v>
      </c>
      <c r="EY35" s="75"/>
      <c r="EZ35" s="71">
        <v>100</v>
      </c>
      <c r="FA35" s="75"/>
      <c r="FB35" s="71">
        <v>91.3</v>
      </c>
      <c r="FC35" s="71">
        <v>4.3600000000000003</v>
      </c>
      <c r="FD35" s="71">
        <v>9.1999999999999993</v>
      </c>
      <c r="FE35" s="71">
        <v>82.06</v>
      </c>
      <c r="FF35" s="75"/>
      <c r="FG35" s="71">
        <v>88.89</v>
      </c>
      <c r="FH35" s="75"/>
      <c r="FI35" s="75"/>
      <c r="FJ35" s="71">
        <v>100</v>
      </c>
      <c r="FK35" s="71">
        <v>90</v>
      </c>
      <c r="FL35" s="71">
        <v>16.833261718749998</v>
      </c>
      <c r="FM35" s="75"/>
      <c r="FN35" s="71">
        <v>5.1749218749999999</v>
      </c>
      <c r="FO35" s="71">
        <v>0.58203125</v>
      </c>
      <c r="FP35" s="75"/>
      <c r="FQ35" s="75"/>
      <c r="FR35" s="71">
        <v>35.541259765625</v>
      </c>
      <c r="FS35" s="75"/>
      <c r="FT35" s="71">
        <v>73.53</v>
      </c>
      <c r="FU35" s="71">
        <v>69.400000000000006</v>
      </c>
      <c r="FV35" s="71">
        <v>3.27</v>
      </c>
      <c r="FW35" s="71">
        <v>96.42</v>
      </c>
      <c r="FX35" s="71">
        <v>91.36</v>
      </c>
      <c r="FY35" s="71">
        <v>86.61</v>
      </c>
      <c r="FZ35" s="71">
        <v>2.33</v>
      </c>
      <c r="GA35" s="71">
        <v>98.62</v>
      </c>
      <c r="GB35" s="71">
        <v>96.39</v>
      </c>
      <c r="GC35" s="71">
        <v>29.89</v>
      </c>
      <c r="GD35" s="71">
        <v>98.51</v>
      </c>
      <c r="GE35" s="71">
        <v>0.15</v>
      </c>
      <c r="GF35" s="71">
        <v>90.55</v>
      </c>
      <c r="GG35" s="71">
        <v>0.15</v>
      </c>
      <c r="GH35" s="71">
        <v>79.98</v>
      </c>
      <c r="GI35" s="71">
        <v>96.92</v>
      </c>
      <c r="GJ35" s="71">
        <v>89.85</v>
      </c>
      <c r="GK35" s="75"/>
      <c r="GL35" s="71">
        <v>80.08</v>
      </c>
      <c r="GM35" s="71">
        <v>4.78</v>
      </c>
      <c r="GN35" s="71">
        <v>15.66</v>
      </c>
      <c r="GO35" s="71">
        <v>2</v>
      </c>
      <c r="GP35" s="71">
        <v>79.84</v>
      </c>
      <c r="GQ35" s="71">
        <v>84.97</v>
      </c>
      <c r="GR35" s="71">
        <v>68.41</v>
      </c>
      <c r="GS35" s="71">
        <v>97.57</v>
      </c>
      <c r="GT35" s="71">
        <v>98.46</v>
      </c>
      <c r="GU35" s="71">
        <v>97.42</v>
      </c>
      <c r="GV35" s="71">
        <v>1.1200000000000001</v>
      </c>
      <c r="GW35" s="75"/>
      <c r="GX35" s="71">
        <v>96.38</v>
      </c>
      <c r="GY35" s="71">
        <v>78.11</v>
      </c>
      <c r="GZ35" s="71">
        <v>85.02</v>
      </c>
      <c r="HA35" s="71">
        <v>0.7</v>
      </c>
      <c r="HB35" s="71">
        <v>17.29</v>
      </c>
      <c r="HC35" s="71">
        <v>1.0900000000000001</v>
      </c>
      <c r="HD35" s="71">
        <v>83.79</v>
      </c>
      <c r="HE35" s="71">
        <v>0.84</v>
      </c>
      <c r="HF35" s="71">
        <v>1.26388671875</v>
      </c>
      <c r="HG35" s="71">
        <v>93.690263999999999</v>
      </c>
      <c r="HH35" s="71">
        <v>97.996318000000002</v>
      </c>
      <c r="HI35" s="75"/>
      <c r="HJ35" s="75"/>
      <c r="HK35" s="71">
        <v>4.4659082031250001</v>
      </c>
      <c r="HL35" s="75"/>
      <c r="HM35" s="71">
        <v>97.15</v>
      </c>
      <c r="HN35" s="71">
        <v>0</v>
      </c>
      <c r="HO35" s="75"/>
      <c r="HP35" s="71">
        <v>0</v>
      </c>
      <c r="HQ35" s="71">
        <v>0</v>
      </c>
      <c r="HR35" s="71">
        <v>0</v>
      </c>
      <c r="HS35" s="71">
        <v>56.163603999999999</v>
      </c>
      <c r="HT35" s="71">
        <v>0.51</v>
      </c>
      <c r="HU35" s="71">
        <v>0.21299999999999999</v>
      </c>
      <c r="HV35" s="71">
        <v>32.22</v>
      </c>
      <c r="HW35" s="71">
        <v>97.140614999999997</v>
      </c>
      <c r="HX35" s="75"/>
      <c r="HY35" s="71">
        <v>0</v>
      </c>
      <c r="HZ35" s="71">
        <v>17.579999999999998</v>
      </c>
      <c r="IA35" s="71">
        <v>94.431237999999993</v>
      </c>
      <c r="IB35" s="71">
        <v>99.181455999999997</v>
      </c>
      <c r="IC35" s="71">
        <v>0</v>
      </c>
      <c r="ID35" s="71">
        <v>23.2</v>
      </c>
      <c r="IE35" s="75"/>
      <c r="IF35" s="75"/>
      <c r="IG35" s="71">
        <v>26.16</v>
      </c>
      <c r="IH35" s="71">
        <v>35.910400390625</v>
      </c>
      <c r="II35" s="71">
        <v>91.3</v>
      </c>
      <c r="IJ35" s="71">
        <v>75.159768</v>
      </c>
      <c r="IK35" s="71">
        <v>0.59979492187500005</v>
      </c>
      <c r="IL35" s="71">
        <v>0</v>
      </c>
      <c r="IM35" s="71">
        <v>99.290754000000007</v>
      </c>
      <c r="IN35" s="71">
        <v>15.13</v>
      </c>
      <c r="IO35" s="71">
        <v>17.53</v>
      </c>
      <c r="IP35" s="71">
        <v>0</v>
      </c>
      <c r="IQ35" s="71">
        <v>94.92</v>
      </c>
      <c r="IR35" s="71">
        <v>5.57</v>
      </c>
      <c r="IS35" s="71">
        <v>6.22</v>
      </c>
      <c r="IT35" s="71">
        <v>0</v>
      </c>
      <c r="IU35" s="71">
        <v>37.65</v>
      </c>
      <c r="IV35" s="71">
        <v>0.46194225721784798</v>
      </c>
      <c r="IW35" s="71">
        <v>92.929924999999997</v>
      </c>
      <c r="IX35" s="71">
        <v>99.780021000000005</v>
      </c>
      <c r="IY35" s="75"/>
      <c r="IZ35" s="71">
        <v>100</v>
      </c>
      <c r="JA35" s="71">
        <v>97.56</v>
      </c>
      <c r="JB35" s="71">
        <v>99.85</v>
      </c>
      <c r="JC35" s="71">
        <v>9.58</v>
      </c>
      <c r="JD35" s="71">
        <v>100</v>
      </c>
      <c r="JE35" s="71">
        <v>98.81</v>
      </c>
      <c r="JF35" s="75"/>
      <c r="JG35" s="75"/>
      <c r="JH35" s="71">
        <v>63.44</v>
      </c>
      <c r="JI35" s="75"/>
      <c r="JJ35" s="71">
        <v>100</v>
      </c>
      <c r="JK35" s="71">
        <v>100</v>
      </c>
      <c r="JL35" s="71">
        <v>3.77</v>
      </c>
      <c r="JM35" s="71">
        <v>98.33</v>
      </c>
      <c r="JN35" s="71">
        <v>99.620360000000005</v>
      </c>
      <c r="JO35" s="71">
        <v>0</v>
      </c>
      <c r="JP35" s="71">
        <v>100</v>
      </c>
      <c r="JQ35" s="75"/>
      <c r="JR35" s="71">
        <v>95.003108999999995</v>
      </c>
      <c r="JS35" s="71">
        <v>96.61</v>
      </c>
      <c r="JT35" s="71">
        <v>3.84</v>
      </c>
      <c r="JU35" s="71">
        <v>1.9911768212710099</v>
      </c>
      <c r="JV35" s="75"/>
      <c r="JW35" s="75"/>
      <c r="JX35" s="71">
        <v>96.27</v>
      </c>
      <c r="JY35" s="71">
        <v>91.181719999999999</v>
      </c>
      <c r="JZ35" s="71">
        <v>0</v>
      </c>
      <c r="KA35" s="71">
        <v>100</v>
      </c>
      <c r="KB35" s="75"/>
      <c r="KC35" s="71">
        <v>4.28</v>
      </c>
      <c r="KD35" s="71">
        <v>0</v>
      </c>
      <c r="KE35" s="71">
        <v>99.87</v>
      </c>
      <c r="KF35" s="71">
        <v>5.72</v>
      </c>
      <c r="KG35" s="71">
        <v>29.89</v>
      </c>
      <c r="KH35" s="71">
        <v>8.9499999999999993</v>
      </c>
      <c r="KI35" s="75"/>
      <c r="KJ35" s="71">
        <v>5.81</v>
      </c>
      <c r="KK35" s="71">
        <v>99.78</v>
      </c>
      <c r="KL35" s="71">
        <v>98.47</v>
      </c>
      <c r="KM35" s="71">
        <v>5.0999999999999996</v>
      </c>
      <c r="KN35" s="71">
        <v>99.31</v>
      </c>
      <c r="KO35" s="71">
        <v>34.19</v>
      </c>
      <c r="KP35" s="75"/>
      <c r="KQ35" s="71">
        <v>10.210000000000001</v>
      </c>
      <c r="KR35" s="71">
        <v>96.58</v>
      </c>
      <c r="KS35" s="71">
        <v>8.85</v>
      </c>
      <c r="KT35" s="71">
        <v>98.8</v>
      </c>
      <c r="KU35" s="71">
        <v>97.9</v>
      </c>
      <c r="KV35" s="71">
        <v>98.91</v>
      </c>
      <c r="KW35" s="75"/>
      <c r="KX35" s="71">
        <v>63.410949837719997</v>
      </c>
      <c r="KY35" s="71">
        <v>2.2000000000000002</v>
      </c>
      <c r="KZ35" s="71">
        <v>0.67931599906301199</v>
      </c>
      <c r="LA35" s="71">
        <v>8.0101757812500001</v>
      </c>
      <c r="LB35" s="75"/>
      <c r="LC35" s="71">
        <v>82.305285999999995</v>
      </c>
      <c r="LD35" s="71">
        <v>100</v>
      </c>
      <c r="LE35" s="71">
        <v>5.1100000000000003</v>
      </c>
      <c r="LF35" s="71">
        <v>100</v>
      </c>
      <c r="LG35" s="71">
        <v>100</v>
      </c>
      <c r="LH35" s="71">
        <v>0.08</v>
      </c>
      <c r="LI35" s="71">
        <v>0.80123046875000004</v>
      </c>
      <c r="LJ35" s="71">
        <v>100</v>
      </c>
      <c r="LK35" s="71">
        <v>0.81</v>
      </c>
      <c r="LL35" s="71">
        <v>0.77</v>
      </c>
      <c r="LM35" s="71">
        <v>100</v>
      </c>
      <c r="LN35" s="75"/>
      <c r="LO35" s="71">
        <v>100</v>
      </c>
      <c r="LP35" s="75"/>
      <c r="LQ35" s="71">
        <v>2.57</v>
      </c>
      <c r="LR35" s="71">
        <v>4.17</v>
      </c>
      <c r="LS35" s="75"/>
      <c r="LT35" s="75"/>
      <c r="LU35" s="71">
        <v>100</v>
      </c>
      <c r="LV35" s="71">
        <v>100</v>
      </c>
      <c r="LW35" s="71">
        <v>99.88</v>
      </c>
      <c r="LX35" s="71">
        <v>10.67</v>
      </c>
      <c r="LY35" s="71">
        <v>4.01</v>
      </c>
      <c r="LZ35" s="71">
        <v>79.05</v>
      </c>
      <c r="MA35" s="71">
        <v>12.654326171875001</v>
      </c>
      <c r="MB35" s="75"/>
      <c r="MC35" s="71">
        <v>4.41</v>
      </c>
      <c r="MD35" s="75"/>
      <c r="ME35" s="71">
        <v>10.67</v>
      </c>
      <c r="MF35" s="71">
        <v>82.34</v>
      </c>
      <c r="MG35" s="71">
        <v>2.3299161230195702E-2</v>
      </c>
      <c r="MH35" s="71">
        <v>98.69</v>
      </c>
      <c r="MI35" s="71">
        <v>15.221054687500001</v>
      </c>
      <c r="MJ35" s="71">
        <v>90.577451999999994</v>
      </c>
      <c r="MK35" s="71">
        <v>0.1</v>
      </c>
      <c r="ML35" s="71">
        <v>7.7</v>
      </c>
      <c r="MM35" s="71">
        <v>92.45</v>
      </c>
      <c r="MN35" s="71">
        <v>99</v>
      </c>
      <c r="MO35" s="75"/>
      <c r="MP35" s="71">
        <v>99.842570601848806</v>
      </c>
      <c r="MQ35" s="71">
        <v>1.0208576388683199</v>
      </c>
      <c r="MR35" s="71">
        <v>1.5912015279545899</v>
      </c>
      <c r="MS35" s="71">
        <v>0.5</v>
      </c>
      <c r="MT35" s="75"/>
      <c r="MU35" s="71">
        <v>44</v>
      </c>
      <c r="MV35" s="71">
        <v>2.0179999999999998</v>
      </c>
      <c r="MW35" s="71">
        <v>0</v>
      </c>
      <c r="MX35" s="71">
        <v>99.99</v>
      </c>
      <c r="MY35" s="75"/>
      <c r="MZ35" s="71">
        <v>99.728499999999997</v>
      </c>
      <c r="NA35" s="71">
        <v>44</v>
      </c>
      <c r="NB35" s="71">
        <v>99.67</v>
      </c>
      <c r="NC35" s="71">
        <v>0.63795853269537495</v>
      </c>
      <c r="ND35" s="71">
        <v>99.59</v>
      </c>
      <c r="NE35" s="71">
        <v>98</v>
      </c>
      <c r="NF35" s="71">
        <v>99.91</v>
      </c>
      <c r="NG35" s="71">
        <v>99.725099999999998</v>
      </c>
      <c r="NH35" s="71">
        <v>100</v>
      </c>
      <c r="NI35" s="71">
        <v>44</v>
      </c>
      <c r="NJ35" s="75"/>
      <c r="NK35" s="71">
        <v>45</v>
      </c>
      <c r="NL35" s="71">
        <v>98</v>
      </c>
      <c r="NM35" s="71">
        <v>0.02</v>
      </c>
      <c r="NN35" s="71">
        <v>84.710233535927898</v>
      </c>
      <c r="NO35" s="71">
        <v>0</v>
      </c>
      <c r="NP35" s="71">
        <v>99.814400000000006</v>
      </c>
      <c r="NQ35" s="71">
        <v>0</v>
      </c>
      <c r="NR35" s="71">
        <v>99.725999999999999</v>
      </c>
      <c r="NS35" s="71">
        <v>1.9056201307219401E-2</v>
      </c>
      <c r="NT35" s="71">
        <v>0.1</v>
      </c>
      <c r="NU35" s="71">
        <v>35.768070742574302</v>
      </c>
      <c r="NV35" s="71">
        <v>5.6885839843749997</v>
      </c>
      <c r="NW35" s="71">
        <v>10.909404296875</v>
      </c>
      <c r="NX35" s="71">
        <v>88.185636000000002</v>
      </c>
      <c r="NY35" s="71">
        <v>99.390658000000002</v>
      </c>
      <c r="NZ35" s="71">
        <v>0.21148036253776401</v>
      </c>
      <c r="OA35" s="71">
        <v>0.848505859375</v>
      </c>
      <c r="OB35" s="75"/>
      <c r="OC35" s="71">
        <v>0</v>
      </c>
      <c r="OD35" s="71">
        <v>14.7369921875</v>
      </c>
      <c r="OE35" s="75"/>
      <c r="OF35" s="71">
        <v>8.9302832031250006</v>
      </c>
      <c r="OG35" s="71">
        <v>37.022382812499998</v>
      </c>
      <c r="OH35" s="71">
        <v>86.337592000000001</v>
      </c>
      <c r="OI35" s="71">
        <v>0</v>
      </c>
      <c r="OJ35" s="71">
        <v>1588</v>
      </c>
      <c r="OK35" s="75"/>
      <c r="OL35" s="71">
        <v>99.9</v>
      </c>
      <c r="OM35" s="71">
        <v>13.138686131386899</v>
      </c>
      <c r="ON35" s="75"/>
      <c r="OO35" s="71">
        <v>99.9248418230124</v>
      </c>
      <c r="OP35" s="71">
        <v>84.508947149396803</v>
      </c>
      <c r="OQ35" s="71">
        <v>64.469554300062896</v>
      </c>
      <c r="OR35" s="71">
        <v>70.360082304526699</v>
      </c>
      <c r="OS35" s="71">
        <v>1.3801819400303399</v>
      </c>
      <c r="OT35" s="71">
        <v>72.4989875548886</v>
      </c>
      <c r="OU35" s="71">
        <v>-0.884819691307413</v>
      </c>
      <c r="OV35" s="71">
        <v>-7.2628390769322104</v>
      </c>
      <c r="OW35" s="71">
        <v>64.469554300062896</v>
      </c>
      <c r="OX35" s="71">
        <v>3.7239360182805399</v>
      </c>
      <c r="OY35" s="71">
        <v>0.248091287244179</v>
      </c>
      <c r="OZ35" s="71">
        <v>87.574065217247295</v>
      </c>
      <c r="PA35" s="71">
        <v>-3.1498213226451699</v>
      </c>
      <c r="PB35" s="71">
        <v>-5.4358830334043198</v>
      </c>
      <c r="PC35" s="71">
        <v>80.036526386068005</v>
      </c>
      <c r="PD35" s="71">
        <v>-3.22775344379217</v>
      </c>
      <c r="PE35" s="71">
        <v>100</v>
      </c>
      <c r="PF35" s="71">
        <v>0</v>
      </c>
      <c r="PG35" s="71">
        <v>96.889030409170502</v>
      </c>
      <c r="PH35" s="71">
        <v>99.016080241999703</v>
      </c>
      <c r="PI35" s="71">
        <v>4.3249477402148101E-2</v>
      </c>
      <c r="PJ35" s="71">
        <v>100</v>
      </c>
      <c r="PK35" s="71">
        <v>100</v>
      </c>
      <c r="PL35" s="71">
        <v>0.31077547398213901</v>
      </c>
      <c r="PM35" s="72">
        <v>-5.3489497716895045</v>
      </c>
      <c r="PN35" s="72">
        <v>-8.4946727549467305E-2</v>
      </c>
      <c r="PO35" s="73"/>
      <c r="PP35" s="73"/>
      <c r="PQ35" s="74">
        <v>64.469554300062853</v>
      </c>
      <c r="PR35" s="74">
        <v>84.508947149396789</v>
      </c>
      <c r="PS35" s="74">
        <v>70.360082304526685</v>
      </c>
      <c r="PT35" s="74">
        <v>-5.4358830334043233</v>
      </c>
      <c r="PU35" s="74">
        <v>0.85898100661447074</v>
      </c>
      <c r="PV35" s="74">
        <v>-1.657804853346974</v>
      </c>
      <c r="PW35" s="74">
        <v>-7.2628390769322095</v>
      </c>
      <c r="PX35" s="74">
        <v>1.4861712522532855</v>
      </c>
      <c r="PY35" s="74">
        <v>-2.0346726989239556</v>
      </c>
    </row>
    <row r="36" spans="1:441" ht="17.25">
      <c r="A36" s="70" t="s">
        <v>44</v>
      </c>
      <c r="B36" s="24">
        <v>162.82442744194501</v>
      </c>
      <c r="C36" s="71">
        <v>1.3089444444514799</v>
      </c>
      <c r="D36" s="71">
        <v>0.128768142910309</v>
      </c>
      <c r="E36" s="71">
        <v>56.891700781540699</v>
      </c>
      <c r="F36" s="71">
        <v>99.997726958745801</v>
      </c>
      <c r="G36" s="71">
        <v>99.99</v>
      </c>
      <c r="H36" s="71">
        <v>99.953969617288905</v>
      </c>
      <c r="I36" s="71">
        <v>4.9318999999999997</v>
      </c>
      <c r="J36" s="71">
        <v>98.27</v>
      </c>
      <c r="K36" s="75"/>
      <c r="L36" s="71">
        <v>2.4453</v>
      </c>
      <c r="M36" s="75"/>
      <c r="N36" s="71">
        <v>98.490600000000001</v>
      </c>
      <c r="O36" s="71">
        <v>83.333299999999994</v>
      </c>
      <c r="P36" s="71">
        <v>0.75419999999999998</v>
      </c>
      <c r="Q36" s="71">
        <v>2.8616000000000001</v>
      </c>
      <c r="R36" s="71">
        <v>66.666700000000006</v>
      </c>
      <c r="S36" s="71">
        <v>1.3620000000000001</v>
      </c>
      <c r="T36" s="71">
        <v>0</v>
      </c>
      <c r="U36" s="71">
        <v>18.362200000000001</v>
      </c>
      <c r="V36" s="71">
        <v>5.09</v>
      </c>
      <c r="W36" s="71">
        <v>2.6318000000000001</v>
      </c>
      <c r="X36" s="71">
        <v>8.5965000000000007</v>
      </c>
      <c r="Y36" s="75"/>
      <c r="Z36" s="71">
        <v>4.3859000000000004</v>
      </c>
      <c r="AA36" s="71">
        <v>100</v>
      </c>
      <c r="AB36" s="71">
        <v>1.2458</v>
      </c>
      <c r="AC36" s="71">
        <v>4.8449999999999998</v>
      </c>
      <c r="AD36" s="71">
        <v>3.5293999999999999</v>
      </c>
      <c r="AE36" s="71">
        <v>89.058400000000006</v>
      </c>
      <c r="AF36" s="75"/>
      <c r="AG36" s="75"/>
      <c r="AH36" s="71">
        <v>94.998800000000003</v>
      </c>
      <c r="AI36" s="71">
        <v>0</v>
      </c>
      <c r="AJ36" s="71">
        <v>94.965693187760493</v>
      </c>
      <c r="AK36" s="71">
        <v>78.162599999999998</v>
      </c>
      <c r="AL36" s="71">
        <v>0</v>
      </c>
      <c r="AM36" s="71">
        <v>4.0564</v>
      </c>
      <c r="AN36" s="75"/>
      <c r="AO36" s="71">
        <v>99.465199999999996</v>
      </c>
      <c r="AP36" s="71">
        <v>100</v>
      </c>
      <c r="AQ36" s="71">
        <v>100</v>
      </c>
      <c r="AR36" s="71">
        <v>3.87</v>
      </c>
      <c r="AS36" s="71">
        <v>25.4451</v>
      </c>
      <c r="AT36" s="71">
        <v>1.8734</v>
      </c>
      <c r="AU36" s="71">
        <v>97.058800000000005</v>
      </c>
      <c r="AV36" s="71">
        <v>100</v>
      </c>
      <c r="AW36" s="71">
        <v>99.152500000000003</v>
      </c>
      <c r="AX36" s="71">
        <v>98.189099999999996</v>
      </c>
      <c r="AY36" s="75"/>
      <c r="AZ36" s="71">
        <v>1.26</v>
      </c>
      <c r="BA36" s="71">
        <v>100</v>
      </c>
      <c r="BB36" s="71">
        <v>98.563130768846506</v>
      </c>
      <c r="BC36" s="71">
        <v>46.77</v>
      </c>
      <c r="BD36" s="71">
        <v>98.39</v>
      </c>
      <c r="BE36" s="71">
        <v>0</v>
      </c>
      <c r="BF36" s="71">
        <v>1.1396999999999999</v>
      </c>
      <c r="BG36" s="71">
        <v>1.6117999999999999</v>
      </c>
      <c r="BH36" s="71">
        <v>3.6227999999999998</v>
      </c>
      <c r="BI36" s="71">
        <v>99.567099999999996</v>
      </c>
      <c r="BJ36" s="75"/>
      <c r="BK36" s="71">
        <v>2.2400000000000002</v>
      </c>
      <c r="BL36" s="75"/>
      <c r="BM36" s="71">
        <v>0.5</v>
      </c>
      <c r="BN36" s="71">
        <v>2.52</v>
      </c>
      <c r="BO36" s="71">
        <v>9.3699999999999992</v>
      </c>
      <c r="BP36" s="71">
        <v>29.215800000000002</v>
      </c>
      <c r="BQ36" s="71">
        <v>94.0976</v>
      </c>
      <c r="BR36" s="71">
        <v>0</v>
      </c>
      <c r="BS36" s="71">
        <v>97.916700000000006</v>
      </c>
      <c r="BT36" s="71">
        <v>2.8546999999999998</v>
      </c>
      <c r="BU36" s="71">
        <v>0.55000000000000004</v>
      </c>
      <c r="BV36" s="71">
        <v>153.62045694200401</v>
      </c>
      <c r="BW36" s="71">
        <v>188.67428571428599</v>
      </c>
      <c r="BX36" s="71">
        <v>99.52</v>
      </c>
      <c r="BY36" s="71">
        <v>2.30456226880395</v>
      </c>
      <c r="BZ36" s="71">
        <v>95.652173913043498</v>
      </c>
      <c r="CA36" s="71">
        <v>100</v>
      </c>
      <c r="CB36" s="71">
        <v>59.23</v>
      </c>
      <c r="CC36" s="71">
        <v>0.36</v>
      </c>
      <c r="CD36" s="71">
        <v>96.65</v>
      </c>
      <c r="CE36" s="71">
        <v>99.916839916839905</v>
      </c>
      <c r="CF36" s="71">
        <v>1.72386363636364E-2</v>
      </c>
      <c r="CG36" s="71">
        <v>0</v>
      </c>
      <c r="CH36" s="71">
        <v>0.68005408183882898</v>
      </c>
      <c r="CI36" s="71">
        <v>0</v>
      </c>
      <c r="CJ36" s="71">
        <v>100</v>
      </c>
      <c r="CK36" s="71">
        <v>0.80386274499999999</v>
      </c>
      <c r="CL36" s="71">
        <v>0.73201566029985998</v>
      </c>
      <c r="CM36" s="71">
        <v>100</v>
      </c>
      <c r="CN36" s="71">
        <v>5.4901960799999996</v>
      </c>
      <c r="CO36" s="71">
        <v>50.631231376338903</v>
      </c>
      <c r="CP36" s="71">
        <v>7.1426270435692996E-2</v>
      </c>
      <c r="CQ36" s="71">
        <v>0</v>
      </c>
      <c r="CR36" s="71">
        <v>0.71013756384238902</v>
      </c>
      <c r="CS36" s="71">
        <v>2.34</v>
      </c>
      <c r="CT36" s="71">
        <v>2.31123026787159E-3</v>
      </c>
      <c r="CU36" s="71">
        <v>2.0499999999999998</v>
      </c>
      <c r="CV36" s="71">
        <v>15</v>
      </c>
      <c r="CW36" s="71">
        <v>1.1299999999999999</v>
      </c>
      <c r="CX36" s="75"/>
      <c r="CY36" s="71">
        <v>100</v>
      </c>
      <c r="CZ36" s="71">
        <v>98.181799999999996</v>
      </c>
      <c r="DA36" s="71">
        <v>2.79</v>
      </c>
      <c r="DB36" s="71">
        <v>93.75</v>
      </c>
      <c r="DC36" s="71">
        <v>0.67</v>
      </c>
      <c r="DD36" s="71">
        <v>7.15</v>
      </c>
      <c r="DE36" s="71">
        <v>97.196299999999994</v>
      </c>
      <c r="DF36" s="71">
        <v>3.177</v>
      </c>
      <c r="DG36" s="71">
        <v>100</v>
      </c>
      <c r="DH36" s="71">
        <v>94.736800000000002</v>
      </c>
      <c r="DI36" s="71">
        <v>94.514399999999995</v>
      </c>
      <c r="DJ36" s="71">
        <v>7.2824999999999998</v>
      </c>
      <c r="DK36" s="71">
        <v>4.0251000000000001</v>
      </c>
      <c r="DL36" s="71">
        <v>45.206142839741297</v>
      </c>
      <c r="DM36" s="71">
        <v>100</v>
      </c>
      <c r="DN36" s="75"/>
      <c r="DO36" s="75"/>
      <c r="DP36" s="71">
        <v>0.91859999999999997</v>
      </c>
      <c r="DQ36" s="71">
        <v>0</v>
      </c>
      <c r="DR36" s="71">
        <v>0</v>
      </c>
      <c r="DS36" s="71">
        <v>46.91</v>
      </c>
      <c r="DT36" s="71">
        <v>7.0994000000000002</v>
      </c>
      <c r="DU36" s="71">
        <v>96.766300000000001</v>
      </c>
      <c r="DV36" s="71">
        <v>98.83</v>
      </c>
      <c r="DW36" s="71">
        <v>0</v>
      </c>
      <c r="DX36" s="71">
        <v>1.0954999999999999</v>
      </c>
      <c r="DY36" s="71">
        <v>4.3448000000000002</v>
      </c>
      <c r="DZ36" s="71">
        <v>2.2124999999999999</v>
      </c>
      <c r="EA36" s="75"/>
      <c r="EB36" s="75"/>
      <c r="EC36" s="71">
        <v>2.14</v>
      </c>
      <c r="ED36" s="75"/>
      <c r="EE36" s="71">
        <v>92.370599999999996</v>
      </c>
      <c r="EF36" s="71">
        <v>4.2885999999999997</v>
      </c>
      <c r="EG36" s="71">
        <v>86.956500000000005</v>
      </c>
      <c r="EH36" s="71">
        <v>0.63229999999999997</v>
      </c>
      <c r="EI36" s="75"/>
      <c r="EJ36" s="71">
        <v>100</v>
      </c>
      <c r="EK36" s="71">
        <v>96.931399999999996</v>
      </c>
      <c r="EL36" s="71">
        <v>97.297300000000007</v>
      </c>
      <c r="EM36" s="71">
        <v>97.95</v>
      </c>
      <c r="EN36" s="71">
        <v>10.968999999999999</v>
      </c>
      <c r="EO36" s="71">
        <v>100</v>
      </c>
      <c r="EP36" s="71">
        <v>1.7874000000000001</v>
      </c>
      <c r="EQ36" s="71">
        <v>100</v>
      </c>
      <c r="ER36" s="71">
        <v>0.93869999999999998</v>
      </c>
      <c r="ES36" s="71">
        <v>2.4512</v>
      </c>
      <c r="ET36" s="75"/>
      <c r="EU36" s="71">
        <v>1.0195000000000001</v>
      </c>
      <c r="EV36" s="71">
        <v>3.0510000000000002</v>
      </c>
      <c r="EW36" s="71">
        <v>78.846199999999996</v>
      </c>
      <c r="EX36" s="71">
        <v>100</v>
      </c>
      <c r="EY36" s="71">
        <v>5.5655000000000001</v>
      </c>
      <c r="EZ36" s="71">
        <v>100</v>
      </c>
      <c r="FA36" s="71">
        <v>2.96</v>
      </c>
      <c r="FB36" s="71">
        <v>100</v>
      </c>
      <c r="FC36" s="75"/>
      <c r="FD36" s="71">
        <v>2.0910000000000002</v>
      </c>
      <c r="FE36" s="75"/>
      <c r="FF36" s="71">
        <v>99.554100000000005</v>
      </c>
      <c r="FG36" s="71">
        <v>75</v>
      </c>
      <c r="FH36" s="71">
        <v>1.6682999999999999</v>
      </c>
      <c r="FI36" s="71">
        <v>1.127</v>
      </c>
      <c r="FJ36" s="71">
        <v>99.09</v>
      </c>
      <c r="FK36" s="71">
        <v>90</v>
      </c>
      <c r="FL36" s="71">
        <v>4.1018999999999997</v>
      </c>
      <c r="FM36" s="71">
        <v>11.7905</v>
      </c>
      <c r="FN36" s="71">
        <v>7.71</v>
      </c>
      <c r="FO36" s="71">
        <v>3.3757999999999999</v>
      </c>
      <c r="FP36" s="71">
        <v>99.57</v>
      </c>
      <c r="FQ36" s="71">
        <v>24.5</v>
      </c>
      <c r="FR36" s="71">
        <v>34.25</v>
      </c>
      <c r="FS36" s="71">
        <v>0.28999999999999998</v>
      </c>
      <c r="FT36" s="71">
        <v>91.73</v>
      </c>
      <c r="FU36" s="71">
        <v>66.95</v>
      </c>
      <c r="FV36" s="71">
        <v>2.6</v>
      </c>
      <c r="FW36" s="71">
        <v>95.02</v>
      </c>
      <c r="FX36" s="71">
        <v>92.02</v>
      </c>
      <c r="FY36" s="71">
        <v>91.01</v>
      </c>
      <c r="FZ36" s="71">
        <v>4.54</v>
      </c>
      <c r="GA36" s="71">
        <v>98.08</v>
      </c>
      <c r="GB36" s="71">
        <v>93.38</v>
      </c>
      <c r="GC36" s="71">
        <v>26.62</v>
      </c>
      <c r="GD36" s="71">
        <v>98.17</v>
      </c>
      <c r="GE36" s="71">
        <v>0.15</v>
      </c>
      <c r="GF36" s="71">
        <v>87.93</v>
      </c>
      <c r="GG36" s="71">
        <v>1.83</v>
      </c>
      <c r="GH36" s="71">
        <v>91.35</v>
      </c>
      <c r="GI36" s="71">
        <v>97.08</v>
      </c>
      <c r="GJ36" s="71">
        <v>92.37</v>
      </c>
      <c r="GK36" s="71">
        <v>0.59879654115565295</v>
      </c>
      <c r="GL36" s="71">
        <v>84.79</v>
      </c>
      <c r="GM36" s="71">
        <v>7.93</v>
      </c>
      <c r="GN36" s="71">
        <v>9.41</v>
      </c>
      <c r="GO36" s="71">
        <v>4.7300000000000004</v>
      </c>
      <c r="GP36" s="71">
        <v>89.49</v>
      </c>
      <c r="GQ36" s="71">
        <v>79.03</v>
      </c>
      <c r="GR36" s="71">
        <v>69.489999999999995</v>
      </c>
      <c r="GS36" s="71">
        <v>98.37</v>
      </c>
      <c r="GT36" s="71">
        <v>98.18</v>
      </c>
      <c r="GU36" s="71">
        <v>97.3</v>
      </c>
      <c r="GV36" s="71">
        <v>3.01</v>
      </c>
      <c r="GW36" s="71">
        <v>98.68</v>
      </c>
      <c r="GX36" s="71">
        <v>97.07</v>
      </c>
      <c r="GY36" s="71">
        <v>91.5</v>
      </c>
      <c r="GZ36" s="71">
        <v>83.42</v>
      </c>
      <c r="HA36" s="71">
        <v>1.1100000000000001</v>
      </c>
      <c r="HB36" s="71">
        <v>16.2</v>
      </c>
      <c r="HC36" s="71">
        <v>3.19</v>
      </c>
      <c r="HD36" s="71">
        <v>82.12</v>
      </c>
      <c r="HE36" s="71">
        <v>2.3835999999999999</v>
      </c>
      <c r="HF36" s="71">
        <v>13.048299999999999</v>
      </c>
      <c r="HG36" s="71">
        <v>84.742000000000004</v>
      </c>
      <c r="HH36" s="71">
        <v>99.17</v>
      </c>
      <c r="HI36" s="71">
        <v>98.89</v>
      </c>
      <c r="HJ36" s="71">
        <v>98.710499999999996</v>
      </c>
      <c r="HK36" s="71">
        <v>8.5299999999999994</v>
      </c>
      <c r="HL36" s="71">
        <v>19.850000000000001</v>
      </c>
      <c r="HM36" s="75"/>
      <c r="HN36" s="71">
        <v>0</v>
      </c>
      <c r="HO36" s="71">
        <v>100</v>
      </c>
      <c r="HP36" s="71">
        <v>0</v>
      </c>
      <c r="HQ36" s="71">
        <v>2.8899999999999999E-2</v>
      </c>
      <c r="HR36" s="71">
        <v>0</v>
      </c>
      <c r="HS36" s="71">
        <v>66.277100000000004</v>
      </c>
      <c r="HT36" s="71">
        <v>4.04</v>
      </c>
      <c r="HU36" s="71">
        <v>0</v>
      </c>
      <c r="HV36" s="71">
        <v>57.38</v>
      </c>
      <c r="HW36" s="71">
        <v>98.543400000000005</v>
      </c>
      <c r="HX36" s="71">
        <v>100</v>
      </c>
      <c r="HY36" s="71">
        <v>0</v>
      </c>
      <c r="HZ36" s="71">
        <v>13.6975</v>
      </c>
      <c r="IA36" s="71">
        <v>86.957499999999996</v>
      </c>
      <c r="IB36" s="71">
        <v>99.27</v>
      </c>
      <c r="IC36" s="75"/>
      <c r="ID36" s="71">
        <v>4.04</v>
      </c>
      <c r="IE36" s="71">
        <v>5.6146000000000003</v>
      </c>
      <c r="IF36" s="71">
        <v>100</v>
      </c>
      <c r="IG36" s="71">
        <v>43.3</v>
      </c>
      <c r="IH36" s="71">
        <v>62.12</v>
      </c>
      <c r="II36" s="75"/>
      <c r="IJ36" s="71">
        <v>81.458796000000007</v>
      </c>
      <c r="IK36" s="71">
        <v>3.0931999999999999</v>
      </c>
      <c r="IL36" s="71">
        <v>0</v>
      </c>
      <c r="IM36" s="71">
        <v>85.969787999999994</v>
      </c>
      <c r="IN36" s="71">
        <v>19.605699999999999</v>
      </c>
      <c r="IO36" s="71">
        <v>1.9748000000000001</v>
      </c>
      <c r="IP36" s="71">
        <v>0.93</v>
      </c>
      <c r="IQ36" s="71">
        <v>95.186300000000003</v>
      </c>
      <c r="IR36" s="71">
        <v>7.73</v>
      </c>
      <c r="IS36" s="71">
        <v>5.35</v>
      </c>
      <c r="IT36" s="71">
        <v>0</v>
      </c>
      <c r="IU36" s="71">
        <v>35.041015625</v>
      </c>
      <c r="IV36" s="71">
        <v>0</v>
      </c>
      <c r="IW36" s="71">
        <v>81.8249</v>
      </c>
      <c r="IX36" s="71">
        <v>99.97</v>
      </c>
      <c r="IY36" s="71">
        <v>98.08</v>
      </c>
      <c r="IZ36" s="71">
        <v>98.21</v>
      </c>
      <c r="JA36" s="71">
        <v>100</v>
      </c>
      <c r="JB36" s="71">
        <v>89.687200000000004</v>
      </c>
      <c r="JC36" s="71">
        <v>2.25</v>
      </c>
      <c r="JD36" s="71">
        <v>100</v>
      </c>
      <c r="JE36" s="71">
        <v>100</v>
      </c>
      <c r="JF36" s="71">
        <v>0.55400000000000005</v>
      </c>
      <c r="JG36" s="71">
        <v>0.63300000000000001</v>
      </c>
      <c r="JH36" s="71">
        <v>40.42</v>
      </c>
      <c r="JI36" s="71">
        <v>0.53879999999999995</v>
      </c>
      <c r="JJ36" s="71">
        <v>100</v>
      </c>
      <c r="JK36" s="71">
        <v>100</v>
      </c>
      <c r="JL36" s="75"/>
      <c r="JM36" s="75"/>
      <c r="JN36" s="71">
        <v>99.93</v>
      </c>
      <c r="JO36" s="71">
        <v>0</v>
      </c>
      <c r="JP36" s="71">
        <v>100</v>
      </c>
      <c r="JQ36" s="71">
        <v>4.1814</v>
      </c>
      <c r="JR36" s="71">
        <v>96.79</v>
      </c>
      <c r="JS36" s="71">
        <v>99.656400000000005</v>
      </c>
      <c r="JT36" s="75"/>
      <c r="JU36" s="71">
        <v>0</v>
      </c>
      <c r="JV36" s="71">
        <v>4.4863</v>
      </c>
      <c r="JW36" s="71">
        <v>5.0270999999999999</v>
      </c>
      <c r="JX36" s="75"/>
      <c r="JY36" s="71">
        <v>95.572199999999995</v>
      </c>
      <c r="JZ36" s="71">
        <v>0</v>
      </c>
      <c r="KA36" s="71">
        <v>98.79</v>
      </c>
      <c r="KB36" s="71">
        <v>0.78</v>
      </c>
      <c r="KC36" s="71">
        <v>6.25</v>
      </c>
      <c r="KD36" s="71">
        <v>0</v>
      </c>
      <c r="KE36" s="71">
        <v>96.4</v>
      </c>
      <c r="KF36" s="71">
        <v>1.1200000000000001</v>
      </c>
      <c r="KG36" s="71">
        <v>26.62</v>
      </c>
      <c r="KH36" s="71">
        <v>8.06</v>
      </c>
      <c r="KI36" s="71">
        <v>4.47</v>
      </c>
      <c r="KJ36" s="71">
        <v>10.210000000000001</v>
      </c>
      <c r="KK36" s="71">
        <v>98.27</v>
      </c>
      <c r="KL36" s="71">
        <v>99.17</v>
      </c>
      <c r="KM36" s="71">
        <v>0.48</v>
      </c>
      <c r="KN36" s="71">
        <v>95.45</v>
      </c>
      <c r="KO36" s="71">
        <v>49.82</v>
      </c>
      <c r="KP36" s="71">
        <v>0.91</v>
      </c>
      <c r="KQ36" s="71">
        <v>2.41</v>
      </c>
      <c r="KR36" s="71">
        <v>95.3</v>
      </c>
      <c r="KS36" s="71">
        <v>2.15</v>
      </c>
      <c r="KT36" s="71">
        <v>85.38</v>
      </c>
      <c r="KU36" s="71">
        <v>97.71</v>
      </c>
      <c r="KV36" s="71">
        <v>98.89</v>
      </c>
      <c r="KW36" s="71">
        <v>3.39</v>
      </c>
      <c r="KX36" s="71">
        <v>99.198669177512997</v>
      </c>
      <c r="KY36" s="71">
        <v>0.98</v>
      </c>
      <c r="KZ36" s="71">
        <v>0</v>
      </c>
      <c r="LA36" s="71">
        <v>7.76</v>
      </c>
      <c r="LB36" s="71">
        <v>3.72</v>
      </c>
      <c r="LC36" s="71">
        <v>87.17</v>
      </c>
      <c r="LD36" s="71">
        <v>98.9</v>
      </c>
      <c r="LE36" s="71">
        <v>5.31</v>
      </c>
      <c r="LF36" s="75"/>
      <c r="LG36" s="71">
        <v>93.05</v>
      </c>
      <c r="LH36" s="71">
        <v>0.127</v>
      </c>
      <c r="LI36" s="71">
        <v>2.94</v>
      </c>
      <c r="LJ36" s="71">
        <v>100</v>
      </c>
      <c r="LK36" s="75"/>
      <c r="LL36" s="71">
        <v>0.57979999999999998</v>
      </c>
      <c r="LM36" s="71">
        <v>97.47</v>
      </c>
      <c r="LN36" s="71">
        <v>3.4</v>
      </c>
      <c r="LO36" s="71">
        <v>65.22</v>
      </c>
      <c r="LP36" s="71">
        <v>0.52310000000000001</v>
      </c>
      <c r="LQ36" s="71">
        <v>3.85</v>
      </c>
      <c r="LR36" s="71">
        <v>5.82</v>
      </c>
      <c r="LS36" s="71">
        <v>98.93</v>
      </c>
      <c r="LT36" s="71">
        <v>3.14</v>
      </c>
      <c r="LU36" s="71">
        <v>97.28</v>
      </c>
      <c r="LV36" s="71">
        <v>100</v>
      </c>
      <c r="LW36" s="71">
        <v>100</v>
      </c>
      <c r="LX36" s="71">
        <v>6.25</v>
      </c>
      <c r="LY36" s="71">
        <v>5.7</v>
      </c>
      <c r="LZ36" s="71">
        <v>77.28</v>
      </c>
      <c r="MA36" s="71">
        <v>18.88</v>
      </c>
      <c r="MB36" s="71">
        <v>1.05</v>
      </c>
      <c r="MC36" s="71">
        <v>5.7</v>
      </c>
      <c r="MD36" s="71">
        <v>5.37</v>
      </c>
      <c r="ME36" s="71">
        <v>1.77</v>
      </c>
      <c r="MF36" s="71">
        <v>87.07</v>
      </c>
      <c r="MG36" s="71">
        <v>0</v>
      </c>
      <c r="MH36" s="71">
        <v>99.2</v>
      </c>
      <c r="MI36" s="71">
        <v>16.25</v>
      </c>
      <c r="MJ36" s="71">
        <v>92.8</v>
      </c>
      <c r="MK36" s="71">
        <v>0.17299999999999999</v>
      </c>
      <c r="ML36" s="71">
        <v>2.4700000000000002</v>
      </c>
      <c r="MM36" s="71">
        <v>91.85</v>
      </c>
      <c r="MN36" s="71">
        <v>99</v>
      </c>
      <c r="MO36" s="75"/>
      <c r="MP36" s="71">
        <v>99.768098379627503</v>
      </c>
      <c r="MQ36" s="71">
        <v>0.85082233796437001</v>
      </c>
      <c r="MR36" s="71">
        <v>1.75736080564876</v>
      </c>
      <c r="MS36" s="71">
        <v>0.5</v>
      </c>
      <c r="MT36" s="75"/>
      <c r="MU36" s="71">
        <v>37</v>
      </c>
      <c r="MV36" s="71">
        <v>2.1</v>
      </c>
      <c r="MW36" s="71">
        <v>0</v>
      </c>
      <c r="MX36" s="71">
        <v>99.65</v>
      </c>
      <c r="MY36" s="71">
        <v>5.6121999999999996</v>
      </c>
      <c r="MZ36" s="71">
        <v>99.835300000000004</v>
      </c>
      <c r="NA36" s="71">
        <v>39</v>
      </c>
      <c r="NB36" s="71">
        <v>99.59</v>
      </c>
      <c r="NC36" s="71">
        <v>1.0154738878143099</v>
      </c>
      <c r="ND36" s="71">
        <v>98.55</v>
      </c>
      <c r="NE36" s="71">
        <v>98</v>
      </c>
      <c r="NF36" s="71">
        <v>99.94</v>
      </c>
      <c r="NG36" s="71">
        <v>99.650800000000004</v>
      </c>
      <c r="NH36" s="71">
        <v>99.94</v>
      </c>
      <c r="NI36" s="71">
        <v>21</v>
      </c>
      <c r="NJ36" s="71">
        <v>42.9303478444346</v>
      </c>
      <c r="NK36" s="71">
        <v>41</v>
      </c>
      <c r="NL36" s="71">
        <v>98</v>
      </c>
      <c r="NM36" s="71">
        <v>0.01</v>
      </c>
      <c r="NN36" s="71">
        <v>87.225888106195399</v>
      </c>
      <c r="NO36" s="71">
        <v>0</v>
      </c>
      <c r="NP36" s="71">
        <v>99.759</v>
      </c>
      <c r="NQ36" s="71">
        <v>0.02</v>
      </c>
      <c r="NR36" s="71">
        <v>99.636399999999995</v>
      </c>
      <c r="NS36" s="71">
        <v>1.08626392948428</v>
      </c>
      <c r="NT36" s="71">
        <v>0.06</v>
      </c>
      <c r="NU36" s="71">
        <v>34.774441419585401</v>
      </c>
      <c r="NV36" s="71">
        <v>16.100000000000001</v>
      </c>
      <c r="NW36" s="71">
        <v>30.657800000000002</v>
      </c>
      <c r="NX36" s="71">
        <v>87.5749</v>
      </c>
      <c r="NY36" s="71">
        <v>99.23</v>
      </c>
      <c r="NZ36" s="71">
        <v>0</v>
      </c>
      <c r="OA36" s="71">
        <v>4.0670999999999999</v>
      </c>
      <c r="OB36" s="71">
        <v>0.90769999999999995</v>
      </c>
      <c r="OC36" s="71">
        <v>0</v>
      </c>
      <c r="OD36" s="71">
        <v>13.904199999999999</v>
      </c>
      <c r="OE36" s="71">
        <v>96.8703</v>
      </c>
      <c r="OF36" s="71">
        <v>3.1545000000000001</v>
      </c>
      <c r="OG36" s="71">
        <v>52.8369</v>
      </c>
      <c r="OH36" s="71">
        <v>86.916300000000007</v>
      </c>
      <c r="OI36" s="71">
        <v>0</v>
      </c>
      <c r="OJ36" s="71">
        <v>1391</v>
      </c>
      <c r="OK36" s="71">
        <v>2040</v>
      </c>
      <c r="OL36" s="71">
        <v>99.9</v>
      </c>
      <c r="OM36" s="71">
        <v>45.375722543352602</v>
      </c>
      <c r="ON36" s="71">
        <v>96.765869164859097</v>
      </c>
      <c r="OO36" s="71">
        <v>99.339702594804095</v>
      </c>
      <c r="OP36" s="71">
        <v>83.109091010739903</v>
      </c>
      <c r="OQ36" s="71">
        <v>70.559528831923899</v>
      </c>
      <c r="OR36" s="71">
        <v>72.649312598602606</v>
      </c>
      <c r="OS36" s="71">
        <v>1.89166050280113</v>
      </c>
      <c r="OT36" s="71">
        <v>73.266771198426397</v>
      </c>
      <c r="OU36" s="71">
        <v>0.33323533401930699</v>
      </c>
      <c r="OV36" s="71">
        <v>2.1875570687280401</v>
      </c>
      <c r="OW36" s="71">
        <v>70.559528831923899</v>
      </c>
      <c r="OX36" s="71">
        <v>6.0047523504108504</v>
      </c>
      <c r="OY36" s="71">
        <v>3.6273323262727399</v>
      </c>
      <c r="OZ36" s="71">
        <v>86.813834857342997</v>
      </c>
      <c r="PA36" s="71">
        <v>-1.2251898347624901</v>
      </c>
      <c r="PB36" s="71">
        <v>-2.4789670589705302</v>
      </c>
      <c r="PC36" s="71">
        <v>80.040303027884704</v>
      </c>
      <c r="PD36" s="71">
        <v>1.2499123021346299</v>
      </c>
      <c r="PE36" s="71">
        <v>99.447638372224105</v>
      </c>
      <c r="PF36" s="71">
        <v>0</v>
      </c>
      <c r="PG36" s="71">
        <v>96.390295607113401</v>
      </c>
      <c r="PH36" s="71">
        <v>97.941938523142099</v>
      </c>
      <c r="PI36" s="71">
        <v>2.3112302678715901E-2</v>
      </c>
      <c r="PJ36" s="71">
        <v>100</v>
      </c>
      <c r="PK36" s="71">
        <v>100</v>
      </c>
      <c r="PL36" s="71">
        <v>2.05476171822523</v>
      </c>
      <c r="PM36" s="72">
        <v>-2.3382992184592482</v>
      </c>
      <c r="PN36" s="72">
        <v>-0.2312318570896911</v>
      </c>
      <c r="PO36" s="73"/>
      <c r="PP36" s="73"/>
      <c r="PQ36" s="74">
        <v>70.55952883192387</v>
      </c>
      <c r="PR36" s="74">
        <v>83.109091010739903</v>
      </c>
      <c r="PS36" s="74">
        <v>72.64931259860262</v>
      </c>
      <c r="PT36" s="74">
        <v>-2.4789670589705253</v>
      </c>
      <c r="PU36" s="74">
        <v>0.47007615695942206</v>
      </c>
      <c r="PV36" s="74">
        <v>1.9241950089682405</v>
      </c>
      <c r="PW36" s="74">
        <v>2.1875570687280401</v>
      </c>
      <c r="PX36" s="74">
        <v>2.1114806615021138</v>
      </c>
      <c r="PY36" s="74">
        <v>8.0058631790338097</v>
      </c>
    </row>
    <row r="37" spans="1:441" ht="17.25">
      <c r="A37" s="70" t="s">
        <v>45</v>
      </c>
      <c r="B37" s="24">
        <v>100</v>
      </c>
      <c r="C37" s="71">
        <v>0</v>
      </c>
      <c r="D37" s="71">
        <v>0.18841439304072799</v>
      </c>
      <c r="E37" s="71">
        <v>40.405100830367701</v>
      </c>
      <c r="F37" s="71">
        <v>100</v>
      </c>
      <c r="G37" s="71">
        <v>99.99</v>
      </c>
      <c r="H37" s="71">
        <v>99.855047689703198</v>
      </c>
      <c r="I37" s="71">
        <v>12.33</v>
      </c>
      <c r="J37" s="71">
        <v>99.49</v>
      </c>
      <c r="K37" s="71">
        <v>33.42</v>
      </c>
      <c r="L37" s="71">
        <v>1.88</v>
      </c>
      <c r="M37" s="71">
        <v>4.2</v>
      </c>
      <c r="N37" s="71">
        <v>100</v>
      </c>
      <c r="O37" s="71">
        <v>100</v>
      </c>
      <c r="P37" s="71">
        <v>1.1100000000000001</v>
      </c>
      <c r="Q37" s="71">
        <v>8.52</v>
      </c>
      <c r="R37" s="71">
        <v>100</v>
      </c>
      <c r="S37" s="71">
        <v>0.59</v>
      </c>
      <c r="T37" s="71">
        <v>0</v>
      </c>
      <c r="U37" s="71">
        <v>32.08</v>
      </c>
      <c r="V37" s="71">
        <v>17.824667968749999</v>
      </c>
      <c r="W37" s="71">
        <v>13.67</v>
      </c>
      <c r="X37" s="71">
        <v>4.99</v>
      </c>
      <c r="Y37" s="71">
        <v>100</v>
      </c>
      <c r="Z37" s="71">
        <v>0.6</v>
      </c>
      <c r="AA37" s="71">
        <v>100</v>
      </c>
      <c r="AB37" s="71">
        <v>0.5</v>
      </c>
      <c r="AC37" s="71">
        <v>0.54</v>
      </c>
      <c r="AD37" s="71">
        <v>0.39</v>
      </c>
      <c r="AE37" s="71">
        <v>98.28</v>
      </c>
      <c r="AF37" s="71">
        <v>4.8899999999999997</v>
      </c>
      <c r="AG37" s="71">
        <v>85.71</v>
      </c>
      <c r="AH37" s="71">
        <v>99.750933997509307</v>
      </c>
      <c r="AI37" s="71">
        <v>0</v>
      </c>
      <c r="AJ37" s="71">
        <v>98.825852361589</v>
      </c>
      <c r="AK37" s="71">
        <v>90.57</v>
      </c>
      <c r="AL37" s="71">
        <v>0</v>
      </c>
      <c r="AM37" s="71">
        <v>0.49</v>
      </c>
      <c r="AN37" s="71">
        <v>77.62</v>
      </c>
      <c r="AO37" s="71">
        <v>100</v>
      </c>
      <c r="AP37" s="71">
        <v>100</v>
      </c>
      <c r="AQ37" s="71">
        <v>100</v>
      </c>
      <c r="AR37" s="71">
        <v>2.81</v>
      </c>
      <c r="AS37" s="71">
        <v>44.93</v>
      </c>
      <c r="AT37" s="71">
        <v>0.82</v>
      </c>
      <c r="AU37" s="71">
        <v>100</v>
      </c>
      <c r="AV37" s="71">
        <v>100</v>
      </c>
      <c r="AW37" s="71">
        <v>97.85</v>
      </c>
      <c r="AX37" s="71">
        <v>100</v>
      </c>
      <c r="AY37" s="71">
        <v>4.33</v>
      </c>
      <c r="AZ37" s="71">
        <v>0.78</v>
      </c>
      <c r="BA37" s="71">
        <v>100</v>
      </c>
      <c r="BB37" s="71">
        <v>98.577282264336105</v>
      </c>
      <c r="BC37" s="71">
        <v>57.627021484375</v>
      </c>
      <c r="BD37" s="71">
        <v>99.940002441406307</v>
      </c>
      <c r="BE37" s="71">
        <v>0</v>
      </c>
      <c r="BF37" s="71">
        <v>1.22</v>
      </c>
      <c r="BG37" s="71">
        <v>0.63</v>
      </c>
      <c r="BH37" s="71">
        <v>0.52</v>
      </c>
      <c r="BI37" s="71">
        <v>100</v>
      </c>
      <c r="BJ37" s="71">
        <v>5.01</v>
      </c>
      <c r="BK37" s="71">
        <v>1.45</v>
      </c>
      <c r="BL37" s="71">
        <v>88.96</v>
      </c>
      <c r="BM37" s="71">
        <v>0.56999999999999995</v>
      </c>
      <c r="BN37" s="71">
        <v>2.44</v>
      </c>
      <c r="BO37" s="71">
        <v>20.102626953125</v>
      </c>
      <c r="BP37" s="71">
        <v>46.81</v>
      </c>
      <c r="BQ37" s="71">
        <v>91.31</v>
      </c>
      <c r="BR37" s="71">
        <v>0</v>
      </c>
      <c r="BS37" s="71">
        <v>100</v>
      </c>
      <c r="BT37" s="71">
        <v>0.41</v>
      </c>
      <c r="BU37" s="71">
        <v>0.93</v>
      </c>
      <c r="BV37" s="71">
        <v>54.081147916348598</v>
      </c>
      <c r="BW37" s="71">
        <v>85.488</v>
      </c>
      <c r="BX37" s="71">
        <v>100</v>
      </c>
      <c r="BY37" s="71">
        <v>1.33959484346225</v>
      </c>
      <c r="BZ37" s="71">
        <v>100</v>
      </c>
      <c r="CA37" s="71">
        <v>100</v>
      </c>
      <c r="CB37" s="71">
        <v>39.72</v>
      </c>
      <c r="CC37" s="71">
        <v>0.27</v>
      </c>
      <c r="CD37" s="71">
        <v>96.7</v>
      </c>
      <c r="CE37" s="71">
        <v>100</v>
      </c>
      <c r="CF37" s="71">
        <v>0</v>
      </c>
      <c r="CG37" s="71">
        <v>0</v>
      </c>
      <c r="CH37" s="71">
        <v>0.39998387075414099</v>
      </c>
      <c r="CI37" s="71">
        <v>0</v>
      </c>
      <c r="CJ37" s="71">
        <v>100</v>
      </c>
      <c r="CK37" s="71">
        <v>0.682042802</v>
      </c>
      <c r="CL37" s="71">
        <v>0.57366001471399797</v>
      </c>
      <c r="CM37" s="71">
        <v>100</v>
      </c>
      <c r="CN37" s="71">
        <v>3.3073929961089399</v>
      </c>
      <c r="CO37" s="71">
        <v>14.582435059197699</v>
      </c>
      <c r="CP37" s="71">
        <v>0</v>
      </c>
      <c r="CQ37" s="71">
        <v>0</v>
      </c>
      <c r="CR37" s="71">
        <v>0.54081164492084699</v>
      </c>
      <c r="CS37" s="71">
        <v>1.97</v>
      </c>
      <c r="CT37" s="71">
        <v>0</v>
      </c>
      <c r="CU37" s="71">
        <v>0.73</v>
      </c>
      <c r="CV37" s="71">
        <v>26</v>
      </c>
      <c r="CW37" s="71">
        <v>0.73</v>
      </c>
      <c r="CX37" s="71">
        <v>4.71</v>
      </c>
      <c r="CY37" s="71">
        <v>100</v>
      </c>
      <c r="CZ37" s="71">
        <v>98.46</v>
      </c>
      <c r="DA37" s="71">
        <v>0.33</v>
      </c>
      <c r="DB37" s="71">
        <v>100</v>
      </c>
      <c r="DC37" s="71">
        <v>1.24</v>
      </c>
      <c r="DD37" s="71">
        <v>22.188769531249999</v>
      </c>
      <c r="DE37" s="71">
        <v>96.3</v>
      </c>
      <c r="DF37" s="71">
        <v>0.57999999999999996</v>
      </c>
      <c r="DG37" s="71">
        <v>100</v>
      </c>
      <c r="DH37" s="71">
        <v>91.67</v>
      </c>
      <c r="DI37" s="71">
        <v>75.25</v>
      </c>
      <c r="DJ37" s="71">
        <v>49.25</v>
      </c>
      <c r="DK37" s="71">
        <v>10.02</v>
      </c>
      <c r="DL37" s="71">
        <v>33.962268522004202</v>
      </c>
      <c r="DM37" s="71">
        <v>100</v>
      </c>
      <c r="DN37" s="71">
        <v>91.16</v>
      </c>
      <c r="DO37" s="71">
        <v>4.5199999999999996</v>
      </c>
      <c r="DP37" s="71">
        <v>0.84</v>
      </c>
      <c r="DQ37" s="71">
        <v>0</v>
      </c>
      <c r="DR37" s="71">
        <v>0.83</v>
      </c>
      <c r="DS37" s="71">
        <v>67.651787109374993</v>
      </c>
      <c r="DT37" s="71">
        <v>51.3</v>
      </c>
      <c r="DU37" s="71">
        <v>62.31</v>
      </c>
      <c r="DV37" s="71">
        <v>99.889999389648395</v>
      </c>
      <c r="DW37" s="71">
        <v>0</v>
      </c>
      <c r="DX37" s="71">
        <v>0.89</v>
      </c>
      <c r="DY37" s="71">
        <v>0.66</v>
      </c>
      <c r="DZ37" s="71">
        <v>1.35</v>
      </c>
      <c r="EA37" s="71">
        <v>95</v>
      </c>
      <c r="EB37" s="71">
        <v>94.91</v>
      </c>
      <c r="EC37" s="71">
        <v>1.7</v>
      </c>
      <c r="ED37" s="71">
        <v>6.54</v>
      </c>
      <c r="EE37" s="71">
        <v>99.67</v>
      </c>
      <c r="EF37" s="71">
        <v>0.5</v>
      </c>
      <c r="EG37" s="71">
        <v>100</v>
      </c>
      <c r="EH37" s="71">
        <v>0.49</v>
      </c>
      <c r="EI37" s="71">
        <v>4.75</v>
      </c>
      <c r="EJ37" s="71">
        <v>100</v>
      </c>
      <c r="EK37" s="71">
        <v>100</v>
      </c>
      <c r="EL37" s="71">
        <v>100</v>
      </c>
      <c r="EM37" s="71">
        <v>100</v>
      </c>
      <c r="EN37" s="71">
        <v>6.83</v>
      </c>
      <c r="EO37" s="71">
        <v>100</v>
      </c>
      <c r="EP37" s="71">
        <v>0.59</v>
      </c>
      <c r="EQ37" s="71">
        <v>100</v>
      </c>
      <c r="ER37" s="71">
        <v>0.69</v>
      </c>
      <c r="ES37" s="71">
        <v>0.43</v>
      </c>
      <c r="ET37" s="71">
        <v>6.8</v>
      </c>
      <c r="EU37" s="71">
        <v>0.62</v>
      </c>
      <c r="EV37" s="71">
        <v>0.4</v>
      </c>
      <c r="EW37" s="71">
        <v>100</v>
      </c>
      <c r="EX37" s="71">
        <v>100</v>
      </c>
      <c r="EY37" s="71">
        <v>0.48</v>
      </c>
      <c r="EZ37" s="71">
        <v>100</v>
      </c>
      <c r="FA37" s="71">
        <v>0.53</v>
      </c>
      <c r="FB37" s="71">
        <v>97.89</v>
      </c>
      <c r="FC37" s="71">
        <v>3.66</v>
      </c>
      <c r="FD37" s="71">
        <v>1.43</v>
      </c>
      <c r="FE37" s="71">
        <v>97.22</v>
      </c>
      <c r="FF37" s="71">
        <v>100</v>
      </c>
      <c r="FG37" s="71">
        <v>100</v>
      </c>
      <c r="FH37" s="71">
        <v>0.61</v>
      </c>
      <c r="FI37" s="71">
        <v>0.64</v>
      </c>
      <c r="FJ37" s="71">
        <v>100</v>
      </c>
      <c r="FK37" s="71">
        <v>90</v>
      </c>
      <c r="FL37" s="71">
        <v>18.21</v>
      </c>
      <c r="FM37" s="71">
        <v>40.880000000000003</v>
      </c>
      <c r="FN37" s="71">
        <v>22.078544921875</v>
      </c>
      <c r="FO37" s="71">
        <v>17.260000000000002</v>
      </c>
      <c r="FP37" s="71">
        <v>100</v>
      </c>
      <c r="FQ37" s="71">
        <v>42.58</v>
      </c>
      <c r="FR37" s="71">
        <v>55.109189453124998</v>
      </c>
      <c r="FS37" s="71">
        <v>0.11894034870053501</v>
      </c>
      <c r="FT37" s="71">
        <v>83.49</v>
      </c>
      <c r="FU37" s="71">
        <v>72.400000000000006</v>
      </c>
      <c r="FV37" s="71">
        <v>0.71</v>
      </c>
      <c r="FW37" s="71">
        <v>97.3</v>
      </c>
      <c r="FX37" s="71">
        <v>87.87</v>
      </c>
      <c r="FY37" s="71">
        <v>90.65</v>
      </c>
      <c r="FZ37" s="71">
        <v>0.5</v>
      </c>
      <c r="GA37" s="71">
        <v>98.68</v>
      </c>
      <c r="GB37" s="71">
        <v>96.75</v>
      </c>
      <c r="GC37" s="71">
        <v>27.99</v>
      </c>
      <c r="GD37" s="71">
        <v>98.62</v>
      </c>
      <c r="GE37" s="71">
        <v>7.0000000000000007E-2</v>
      </c>
      <c r="GF37" s="71">
        <v>94.43</v>
      </c>
      <c r="GG37" s="71">
        <v>0.36</v>
      </c>
      <c r="GH37" s="71">
        <v>83.52</v>
      </c>
      <c r="GI37" s="71">
        <v>97.93</v>
      </c>
      <c r="GJ37" s="71">
        <v>87.43</v>
      </c>
      <c r="GK37" s="71">
        <v>0.50106995569209201</v>
      </c>
      <c r="GL37" s="71">
        <v>82.33</v>
      </c>
      <c r="GM37" s="71">
        <v>0.65</v>
      </c>
      <c r="GN37" s="71">
        <v>6.42</v>
      </c>
      <c r="GO37" s="71">
        <v>0.22</v>
      </c>
      <c r="GP37" s="71">
        <v>90.12</v>
      </c>
      <c r="GQ37" s="71">
        <v>84.72</v>
      </c>
      <c r="GR37" s="71">
        <v>82.13</v>
      </c>
      <c r="GS37" s="71">
        <v>98.7</v>
      </c>
      <c r="GT37" s="71">
        <v>98.67</v>
      </c>
      <c r="GU37" s="71">
        <v>98</v>
      </c>
      <c r="GV37" s="71">
        <v>0.46</v>
      </c>
      <c r="GW37" s="71">
        <v>99.13</v>
      </c>
      <c r="GX37" s="71">
        <v>97.13</v>
      </c>
      <c r="GY37" s="71">
        <v>81.62</v>
      </c>
      <c r="GZ37" s="71">
        <v>91.61</v>
      </c>
      <c r="HA37" s="71">
        <v>0.27</v>
      </c>
      <c r="HB37" s="71">
        <v>13.01</v>
      </c>
      <c r="HC37" s="71">
        <v>0.28999999999999998</v>
      </c>
      <c r="HD37" s="71">
        <v>85.69</v>
      </c>
      <c r="HE37" s="71">
        <v>16.46</v>
      </c>
      <c r="HF37" s="71">
        <v>13.95</v>
      </c>
      <c r="HG37" s="71">
        <v>87.71</v>
      </c>
      <c r="HH37" s="71">
        <v>98.970001220703097</v>
      </c>
      <c r="HI37" s="71">
        <v>99.511328298533996</v>
      </c>
      <c r="HJ37" s="71">
        <v>100</v>
      </c>
      <c r="HK37" s="71">
        <v>21.74</v>
      </c>
      <c r="HL37" s="71">
        <v>52.76</v>
      </c>
      <c r="HM37" s="71">
        <v>90.78</v>
      </c>
      <c r="HN37" s="71">
        <v>0</v>
      </c>
      <c r="HO37" s="71">
        <v>100</v>
      </c>
      <c r="HP37" s="71">
        <v>0</v>
      </c>
      <c r="HQ37" s="71">
        <v>0.5</v>
      </c>
      <c r="HR37" s="71">
        <v>0</v>
      </c>
      <c r="HS37" s="71">
        <v>84.54</v>
      </c>
      <c r="HT37" s="71">
        <v>17.156455078124999</v>
      </c>
      <c r="HU37" s="71">
        <v>0</v>
      </c>
      <c r="HV37" s="71">
        <v>49.69</v>
      </c>
      <c r="HW37" s="71">
        <v>98.870002746582003</v>
      </c>
      <c r="HX37" s="71">
        <v>100</v>
      </c>
      <c r="HY37" s="71">
        <v>0</v>
      </c>
      <c r="HZ37" s="71">
        <v>17.829999999999998</v>
      </c>
      <c r="IA37" s="71">
        <v>89.1</v>
      </c>
      <c r="IB37" s="71">
        <v>99.800003051757798</v>
      </c>
      <c r="IC37" s="71">
        <v>0.06</v>
      </c>
      <c r="ID37" s="71">
        <v>17.156455078124999</v>
      </c>
      <c r="IE37" s="71">
        <v>54.96</v>
      </c>
      <c r="IF37" s="71">
        <v>100</v>
      </c>
      <c r="IG37" s="71">
        <v>0.44562509765625002</v>
      </c>
      <c r="IH37" s="71">
        <v>73.28</v>
      </c>
      <c r="II37" s="71">
        <v>94.45</v>
      </c>
      <c r="IJ37" s="71">
        <v>93.954811096191406</v>
      </c>
      <c r="IK37" s="71">
        <v>19.95</v>
      </c>
      <c r="IL37" s="71">
        <v>0</v>
      </c>
      <c r="IM37" s="71">
        <v>93.682556152343693</v>
      </c>
      <c r="IN37" s="71">
        <v>16.8</v>
      </c>
      <c r="IO37" s="71">
        <v>9.07</v>
      </c>
      <c r="IP37" s="71">
        <v>9.4284877181053203E-2</v>
      </c>
      <c r="IQ37" s="71">
        <v>84.48</v>
      </c>
      <c r="IR37" s="71">
        <v>11.22</v>
      </c>
      <c r="IS37" s="71">
        <v>13.274716796875</v>
      </c>
      <c r="IT37" s="71">
        <v>0</v>
      </c>
      <c r="IU37" s="71">
        <v>55.557070312500002</v>
      </c>
      <c r="IV37" s="71">
        <v>0</v>
      </c>
      <c r="IW37" s="71">
        <v>92.06</v>
      </c>
      <c r="IX37" s="71">
        <v>100</v>
      </c>
      <c r="IY37" s="71">
        <v>99.509803921568604</v>
      </c>
      <c r="IZ37" s="71">
        <v>100</v>
      </c>
      <c r="JA37" s="71">
        <v>99.2</v>
      </c>
      <c r="JB37" s="71">
        <v>99.46</v>
      </c>
      <c r="JC37" s="71">
        <v>1.4</v>
      </c>
      <c r="JD37" s="71">
        <v>100</v>
      </c>
      <c r="JE37" s="71">
        <v>100</v>
      </c>
      <c r="JF37" s="71">
        <v>0.85</v>
      </c>
      <c r="JG37" s="71">
        <v>0.47</v>
      </c>
      <c r="JH37" s="71">
        <v>45.14</v>
      </c>
      <c r="JI37" s="71">
        <v>0.45</v>
      </c>
      <c r="JJ37" s="71">
        <v>100</v>
      </c>
      <c r="JK37" s="71">
        <v>100</v>
      </c>
      <c r="JL37" s="71">
        <v>7.16</v>
      </c>
      <c r="JM37" s="71">
        <v>79.94</v>
      </c>
      <c r="JN37" s="71">
        <v>100</v>
      </c>
      <c r="JO37" s="71">
        <v>0</v>
      </c>
      <c r="JP37" s="71">
        <v>100</v>
      </c>
      <c r="JQ37" s="71">
        <v>0.61</v>
      </c>
      <c r="JR37" s="71">
        <v>98.07</v>
      </c>
      <c r="JS37" s="71">
        <v>100</v>
      </c>
      <c r="JT37" s="71">
        <v>4.5999999999999996</v>
      </c>
      <c r="JU37" s="71">
        <v>0</v>
      </c>
      <c r="JV37" s="71">
        <v>0.46</v>
      </c>
      <c r="JW37" s="71">
        <v>0.43</v>
      </c>
      <c r="JX37" s="71">
        <v>88.82</v>
      </c>
      <c r="JY37" s="71">
        <v>92.75</v>
      </c>
      <c r="JZ37" s="71">
        <v>0</v>
      </c>
      <c r="KA37" s="71">
        <v>100</v>
      </c>
      <c r="KB37" s="71">
        <v>0.74</v>
      </c>
      <c r="KC37" s="71">
        <v>5.59</v>
      </c>
      <c r="KD37" s="71">
        <v>0</v>
      </c>
      <c r="KE37" s="71">
        <v>100</v>
      </c>
      <c r="KF37" s="71">
        <v>1.35</v>
      </c>
      <c r="KG37" s="71">
        <v>27.99</v>
      </c>
      <c r="KH37" s="71">
        <v>0.71</v>
      </c>
      <c r="KI37" s="71">
        <v>0.54</v>
      </c>
      <c r="KJ37" s="71">
        <v>0.19439999999999999</v>
      </c>
      <c r="KK37" s="71">
        <v>99.96</v>
      </c>
      <c r="KL37" s="71">
        <v>99.96</v>
      </c>
      <c r="KM37" s="71">
        <v>0.32</v>
      </c>
      <c r="KN37" s="71">
        <v>99.47</v>
      </c>
      <c r="KO37" s="71">
        <v>0.62360000000000004</v>
      </c>
      <c r="KP37" s="71">
        <v>0.77</v>
      </c>
      <c r="KQ37" s="71">
        <v>1.52E-2</v>
      </c>
      <c r="KR37" s="71">
        <v>97.46</v>
      </c>
      <c r="KS37" s="71">
        <v>0.23</v>
      </c>
      <c r="KT37" s="71">
        <v>99.17</v>
      </c>
      <c r="KU37" s="71">
        <v>86.24</v>
      </c>
      <c r="KV37" s="71">
        <v>99.75</v>
      </c>
      <c r="KW37" s="71">
        <v>0.37</v>
      </c>
      <c r="KX37" s="71">
        <v>77.894911553331795</v>
      </c>
      <c r="KY37" s="71">
        <v>1.1399999999999999</v>
      </c>
      <c r="KZ37" s="71">
        <v>0.08</v>
      </c>
      <c r="LA37" s="71">
        <v>11.2</v>
      </c>
      <c r="LB37" s="71">
        <v>0.53</v>
      </c>
      <c r="LC37" s="71">
        <v>87.97</v>
      </c>
      <c r="LD37" s="71">
        <v>99.64</v>
      </c>
      <c r="LE37" s="71">
        <v>5.3</v>
      </c>
      <c r="LF37" s="71">
        <v>100</v>
      </c>
      <c r="LG37" s="71">
        <v>100</v>
      </c>
      <c r="LH37" s="71">
        <v>1.0999999999999999E-2</v>
      </c>
      <c r="LI37" s="71">
        <v>14.33</v>
      </c>
      <c r="LJ37" s="71">
        <v>100</v>
      </c>
      <c r="LK37" s="71">
        <v>0.569349174950328</v>
      </c>
      <c r="LL37" s="71">
        <v>0.54741376893301397</v>
      </c>
      <c r="LM37" s="71">
        <v>99.13</v>
      </c>
      <c r="LN37" s="71">
        <v>0.45</v>
      </c>
      <c r="LO37" s="71">
        <v>100</v>
      </c>
      <c r="LP37" s="71">
        <v>1.00604280907584</v>
      </c>
      <c r="LQ37" s="71">
        <v>2.42</v>
      </c>
      <c r="LR37" s="71">
        <v>4.7</v>
      </c>
      <c r="LS37" s="71">
        <v>99.232067002525099</v>
      </c>
      <c r="LT37" s="71">
        <v>0.40507469105365701</v>
      </c>
      <c r="LU37" s="71">
        <v>99.83</v>
      </c>
      <c r="LV37" s="71">
        <v>99.83</v>
      </c>
      <c r="LW37" s="71">
        <v>99.885318664599197</v>
      </c>
      <c r="LX37" s="71">
        <v>4.63</v>
      </c>
      <c r="LY37" s="71">
        <v>4.83</v>
      </c>
      <c r="LZ37" s="71">
        <v>83.74</v>
      </c>
      <c r="MA37" s="71">
        <v>44.72</v>
      </c>
      <c r="MB37" s="71">
        <v>0.66</v>
      </c>
      <c r="MC37" s="71">
        <v>4.7699999999999996</v>
      </c>
      <c r="MD37" s="71">
        <v>0.57999999999999996</v>
      </c>
      <c r="ME37" s="71">
        <v>1.4546874999999999</v>
      </c>
      <c r="MF37" s="71">
        <v>83.33</v>
      </c>
      <c r="MG37" s="71">
        <v>0.01</v>
      </c>
      <c r="MH37" s="71">
        <v>98.69</v>
      </c>
      <c r="MI37" s="71">
        <v>43.1</v>
      </c>
      <c r="MJ37" s="71">
        <v>89.69</v>
      </c>
      <c r="MK37" s="71">
        <v>1.0999999999999999E-2</v>
      </c>
      <c r="ML37" s="71">
        <v>1.33</v>
      </c>
      <c r="MM37" s="71">
        <v>91.79</v>
      </c>
      <c r="MN37" s="71">
        <v>99</v>
      </c>
      <c r="MO37" s="71">
        <v>99.976633869648097</v>
      </c>
      <c r="MP37" s="71">
        <v>99.846476851850397</v>
      </c>
      <c r="MQ37" s="71">
        <v>0.69734837960618201</v>
      </c>
      <c r="MR37" s="71">
        <v>1.89584211135543</v>
      </c>
      <c r="MS37" s="71">
        <v>0.5</v>
      </c>
      <c r="MT37" s="71">
        <v>0.10261488598218201</v>
      </c>
      <c r="MU37" s="71">
        <v>45</v>
      </c>
      <c r="MV37" s="71">
        <v>2.0379999999999998</v>
      </c>
      <c r="MW37" s="71">
        <v>0</v>
      </c>
      <c r="MX37" s="71">
        <v>99.71</v>
      </c>
      <c r="MY37" s="71">
        <v>7.5315000000000003</v>
      </c>
      <c r="MZ37" s="71">
        <v>99.796999999999997</v>
      </c>
      <c r="NA37" s="71">
        <v>35</v>
      </c>
      <c r="NB37" s="71">
        <v>99.92</v>
      </c>
      <c r="NC37" s="71">
        <v>0.529500756429652</v>
      </c>
      <c r="ND37" s="71">
        <v>98.68</v>
      </c>
      <c r="NE37" s="71">
        <v>98</v>
      </c>
      <c r="NF37" s="71">
        <v>99.94</v>
      </c>
      <c r="NG37" s="71">
        <v>99.710300000000004</v>
      </c>
      <c r="NH37" s="71">
        <v>99.98</v>
      </c>
      <c r="NI37" s="71">
        <v>27</v>
      </c>
      <c r="NJ37" s="71">
        <v>56.9631305927781</v>
      </c>
      <c r="NK37" s="71">
        <v>43</v>
      </c>
      <c r="NL37" s="71">
        <v>98</v>
      </c>
      <c r="NM37" s="71">
        <v>0.01</v>
      </c>
      <c r="NN37" s="71">
        <v>88.767315602372705</v>
      </c>
      <c r="NO37" s="71">
        <v>0</v>
      </c>
      <c r="NP37" s="71">
        <v>99.493600000000001</v>
      </c>
      <c r="NQ37" s="71">
        <v>0.03</v>
      </c>
      <c r="NR37" s="71">
        <v>99.947999999999993</v>
      </c>
      <c r="NS37" s="71">
        <v>0.61461906774391795</v>
      </c>
      <c r="NT37" s="71">
        <v>0.05</v>
      </c>
      <c r="NU37" s="71">
        <v>42.355018720257199</v>
      </c>
      <c r="NV37" s="71">
        <v>24.731660156250001</v>
      </c>
      <c r="NW37" s="71">
        <v>54.74</v>
      </c>
      <c r="NX37" s="71">
        <v>92.59</v>
      </c>
      <c r="NY37" s="71">
        <v>99.879997253417997</v>
      </c>
      <c r="NZ37" s="71">
        <v>0</v>
      </c>
      <c r="OA37" s="71">
        <v>12.52</v>
      </c>
      <c r="OB37" s="71">
        <v>0.69</v>
      </c>
      <c r="OC37" s="71">
        <v>0</v>
      </c>
      <c r="OD37" s="71">
        <v>52.55</v>
      </c>
      <c r="OE37" s="71">
        <v>99.896480331262893</v>
      </c>
      <c r="OF37" s="71">
        <v>11.47</v>
      </c>
      <c r="OG37" s="71">
        <v>70.171328125000002</v>
      </c>
      <c r="OH37" s="71">
        <v>90.09</v>
      </c>
      <c r="OI37" s="71">
        <v>0</v>
      </c>
      <c r="OJ37" s="71">
        <v>1220</v>
      </c>
      <c r="OK37" s="71">
        <v>1340</v>
      </c>
      <c r="OL37" s="71">
        <v>99.9</v>
      </c>
      <c r="OM37" s="71">
        <v>72.872147772546199</v>
      </c>
      <c r="ON37" s="71">
        <v>76.445989743806706</v>
      </c>
      <c r="OO37" s="71">
        <v>99.963459212570697</v>
      </c>
      <c r="OP37" s="71">
        <v>86.733547176399</v>
      </c>
      <c r="OQ37" s="71">
        <v>67.417118572362696</v>
      </c>
      <c r="OR37" s="71">
        <v>78.126541751955003</v>
      </c>
      <c r="OS37" s="71">
        <v>1.4157072810255</v>
      </c>
      <c r="OT37" s="71">
        <v>77.414179910621897</v>
      </c>
      <c r="OU37" s="71">
        <v>0.97530699129924903</v>
      </c>
      <c r="OV37" s="71">
        <v>-3.5500582819109101</v>
      </c>
      <c r="OW37" s="71">
        <v>67.417118572362696</v>
      </c>
      <c r="OX37" s="71">
        <v>5.0378393860914503</v>
      </c>
      <c r="OY37" s="71">
        <v>4.5372632096101499</v>
      </c>
      <c r="OZ37" s="71">
        <v>88.751636484970305</v>
      </c>
      <c r="PA37" s="71">
        <v>0.53490670157296405</v>
      </c>
      <c r="PB37" s="71">
        <v>-8.1001386546931808</v>
      </c>
      <c r="PC37" s="71">
        <v>83.082908197796101</v>
      </c>
      <c r="PD37" s="71">
        <v>4.0366870331288096</v>
      </c>
      <c r="PE37" s="71">
        <v>99.952061361457297</v>
      </c>
      <c r="PF37" s="71">
        <v>0</v>
      </c>
      <c r="PG37" s="71">
        <v>98.419240024784898</v>
      </c>
      <c r="PH37" s="71">
        <v>99.512947245558195</v>
      </c>
      <c r="PI37" s="71">
        <v>0</v>
      </c>
      <c r="PJ37" s="71">
        <v>100</v>
      </c>
      <c r="PK37" s="71">
        <v>100</v>
      </c>
      <c r="PL37" s="71">
        <v>0.16999994248515399</v>
      </c>
      <c r="PM37" s="72">
        <v>0.6851008303677375</v>
      </c>
      <c r="PN37" s="72">
        <v>-8.1585606959272444E-2</v>
      </c>
      <c r="PO37" s="73"/>
      <c r="PP37" s="73"/>
      <c r="PQ37" s="74">
        <v>67.417118572362739</v>
      </c>
      <c r="PR37" s="74">
        <v>86.733547176398957</v>
      </c>
      <c r="PS37" s="74">
        <v>78.126541751955017</v>
      </c>
      <c r="PT37" s="74">
        <v>-8.1001386546931826</v>
      </c>
      <c r="PU37" s="74">
        <v>0.85622877827898947</v>
      </c>
      <c r="PV37" s="74">
        <v>0.88471625346247151</v>
      </c>
      <c r="PW37" s="74">
        <v>-3.550058281910907</v>
      </c>
      <c r="PX37" s="74">
        <v>0.8274617837337388</v>
      </c>
      <c r="PY37" s="74">
        <v>-0.55937706001418519</v>
      </c>
    </row>
    <row r="38" spans="1:441" ht="17.25">
      <c r="A38" s="70" t="s">
        <v>46</v>
      </c>
      <c r="B38" s="24">
        <v>100</v>
      </c>
      <c r="C38" s="71">
        <v>1.0913888888899199</v>
      </c>
      <c r="D38" s="71">
        <v>0.16003951592985899</v>
      </c>
      <c r="E38" s="71">
        <v>41.3111879476414</v>
      </c>
      <c r="F38" s="71">
        <v>99.999771151240296</v>
      </c>
      <c r="G38" s="71">
        <v>99.99</v>
      </c>
      <c r="H38" s="71">
        <v>99.885707508501397</v>
      </c>
      <c r="I38" s="71">
        <v>0.98892578124999997</v>
      </c>
      <c r="J38" s="71">
        <v>98.58</v>
      </c>
      <c r="K38" s="75"/>
      <c r="L38" s="71">
        <v>1.71</v>
      </c>
      <c r="M38" s="71">
        <v>6.68</v>
      </c>
      <c r="N38" s="71">
        <v>94.16</v>
      </c>
      <c r="O38" s="71">
        <v>100</v>
      </c>
      <c r="P38" s="71">
        <v>0.49</v>
      </c>
      <c r="Q38" s="71">
        <v>3.4140000000000001</v>
      </c>
      <c r="R38" s="71">
        <v>60</v>
      </c>
      <c r="S38" s="71">
        <v>1.35</v>
      </c>
      <c r="T38" s="71">
        <v>0</v>
      </c>
      <c r="U38" s="75"/>
      <c r="V38" s="71">
        <v>6.2997558593749998</v>
      </c>
      <c r="W38" s="71">
        <v>1.836416015625</v>
      </c>
      <c r="X38" s="71">
        <v>4.57</v>
      </c>
      <c r="Y38" s="71">
        <v>80</v>
      </c>
      <c r="Z38" s="71">
        <v>7.31</v>
      </c>
      <c r="AA38" s="71">
        <v>100</v>
      </c>
      <c r="AB38" s="71">
        <v>0.49</v>
      </c>
      <c r="AC38" s="71">
        <v>6.71</v>
      </c>
      <c r="AD38" s="71">
        <v>4.97</v>
      </c>
      <c r="AE38" s="71">
        <v>98.79</v>
      </c>
      <c r="AF38" s="71">
        <v>3.97</v>
      </c>
      <c r="AG38" s="71">
        <v>75</v>
      </c>
      <c r="AH38" s="71">
        <v>98.82</v>
      </c>
      <c r="AI38" s="71">
        <v>0</v>
      </c>
      <c r="AJ38" s="71">
        <v>98.137895863487699</v>
      </c>
      <c r="AK38" s="71">
        <v>98.35</v>
      </c>
      <c r="AL38" s="71">
        <v>0</v>
      </c>
      <c r="AM38" s="71">
        <v>7.16</v>
      </c>
      <c r="AN38" s="71">
        <v>98.399932800000002</v>
      </c>
      <c r="AO38" s="75"/>
      <c r="AP38" s="71">
        <v>100</v>
      </c>
      <c r="AQ38" s="71">
        <v>100</v>
      </c>
      <c r="AR38" s="71">
        <v>7.38</v>
      </c>
      <c r="AS38" s="71">
        <v>28.22</v>
      </c>
      <c r="AT38" s="71">
        <v>0.73</v>
      </c>
      <c r="AU38" s="71">
        <v>96.88</v>
      </c>
      <c r="AV38" s="71">
        <v>100</v>
      </c>
      <c r="AW38" s="71">
        <v>97.72</v>
      </c>
      <c r="AX38" s="71">
        <v>100</v>
      </c>
      <c r="AY38" s="71">
        <v>5.31</v>
      </c>
      <c r="AZ38" s="71">
        <v>0.46</v>
      </c>
      <c r="BA38" s="71">
        <v>75.64</v>
      </c>
      <c r="BB38" s="71">
        <v>97.912157959209296</v>
      </c>
      <c r="BC38" s="71">
        <v>43.86</v>
      </c>
      <c r="BD38" s="71">
        <v>99.42</v>
      </c>
      <c r="BE38" s="71">
        <v>0</v>
      </c>
      <c r="BF38" s="71">
        <v>0.78</v>
      </c>
      <c r="BG38" s="71">
        <v>0.78</v>
      </c>
      <c r="BH38" s="71">
        <v>5.26</v>
      </c>
      <c r="BI38" s="71">
        <v>97.12</v>
      </c>
      <c r="BJ38" s="71">
        <v>5.25</v>
      </c>
      <c r="BK38" s="71">
        <v>2.64</v>
      </c>
      <c r="BL38" s="71">
        <v>89.49</v>
      </c>
      <c r="BM38" s="71">
        <v>0.9</v>
      </c>
      <c r="BN38" s="71">
        <v>9.68</v>
      </c>
      <c r="BO38" s="71">
        <v>5.83</v>
      </c>
      <c r="BP38" s="71">
        <v>29.08</v>
      </c>
      <c r="BQ38" s="71">
        <v>97.86</v>
      </c>
      <c r="BR38" s="71">
        <v>0</v>
      </c>
      <c r="BS38" s="71">
        <v>100</v>
      </c>
      <c r="BT38" s="71">
        <v>4.55</v>
      </c>
      <c r="BU38" s="71">
        <v>0.5</v>
      </c>
      <c r="BV38" s="71">
        <v>477.73223225806402</v>
      </c>
      <c r="BW38" s="71">
        <v>190.613333333333</v>
      </c>
      <c r="BX38" s="71">
        <v>91.236413043478294</v>
      </c>
      <c r="BY38" s="71">
        <v>1.3354632587859401</v>
      </c>
      <c r="BZ38" s="71">
        <v>100</v>
      </c>
      <c r="CA38" s="71">
        <v>100</v>
      </c>
      <c r="CB38" s="71">
        <v>41.84</v>
      </c>
      <c r="CC38" s="71">
        <v>0.25</v>
      </c>
      <c r="CD38" s="71">
        <v>96.12</v>
      </c>
      <c r="CE38" s="71">
        <v>100</v>
      </c>
      <c r="CF38" s="71">
        <v>0</v>
      </c>
      <c r="CG38" s="71">
        <v>0</v>
      </c>
      <c r="CH38" s="71">
        <v>0.41941032127498101</v>
      </c>
      <c r="CI38" s="71">
        <v>0</v>
      </c>
      <c r="CJ38" s="71">
        <v>100</v>
      </c>
      <c r="CK38" s="71">
        <v>0.88999999999999901</v>
      </c>
      <c r="CL38" s="71">
        <v>0.65063589377258801</v>
      </c>
      <c r="CM38" s="71">
        <v>100</v>
      </c>
      <c r="CN38" s="71">
        <v>10.331384015594599</v>
      </c>
      <c r="CO38" s="71">
        <v>17.952173913043499</v>
      </c>
      <c r="CP38" s="71">
        <v>0</v>
      </c>
      <c r="CQ38" s="71">
        <v>0.62999999999999501</v>
      </c>
      <c r="CR38" s="71">
        <v>0.54643233743409503</v>
      </c>
      <c r="CS38" s="71">
        <v>1.8</v>
      </c>
      <c r="CT38" s="71">
        <v>4.2992261392949302E-2</v>
      </c>
      <c r="CU38" s="71">
        <v>3.72</v>
      </c>
      <c r="CV38" s="71">
        <v>12</v>
      </c>
      <c r="CW38" s="71">
        <v>0.94</v>
      </c>
      <c r="CX38" s="71">
        <v>7.07</v>
      </c>
      <c r="CY38" s="71">
        <v>95.34</v>
      </c>
      <c r="CZ38" s="71">
        <v>94.29</v>
      </c>
      <c r="DA38" s="71">
        <v>6.59</v>
      </c>
      <c r="DB38" s="71">
        <v>100</v>
      </c>
      <c r="DC38" s="71">
        <v>1.87</v>
      </c>
      <c r="DD38" s="71">
        <v>6.9148437500000002</v>
      </c>
      <c r="DE38" s="71">
        <v>84</v>
      </c>
      <c r="DF38" s="71">
        <v>7.9</v>
      </c>
      <c r="DG38" s="71">
        <v>100</v>
      </c>
      <c r="DH38" s="71">
        <v>66.67</v>
      </c>
      <c r="DI38" s="71">
        <v>61.703887000000002</v>
      </c>
      <c r="DJ38" s="75"/>
      <c r="DK38" s="71">
        <v>1.16703125</v>
      </c>
      <c r="DL38" s="71">
        <v>52.5774108977539</v>
      </c>
      <c r="DM38" s="75"/>
      <c r="DN38" s="71">
        <v>72.73</v>
      </c>
      <c r="DO38" s="71">
        <v>5.96</v>
      </c>
      <c r="DP38" s="71">
        <v>0.47</v>
      </c>
      <c r="DQ38" s="71">
        <v>0</v>
      </c>
      <c r="DR38" s="71">
        <v>0</v>
      </c>
      <c r="DS38" s="71">
        <v>55.387529296875002</v>
      </c>
      <c r="DT38" s="75"/>
      <c r="DU38" s="71">
        <v>80.517864000000003</v>
      </c>
      <c r="DV38" s="71">
        <v>99.19</v>
      </c>
      <c r="DW38" s="71">
        <v>0</v>
      </c>
      <c r="DX38" s="71">
        <v>0.44</v>
      </c>
      <c r="DY38" s="71">
        <v>8.17</v>
      </c>
      <c r="DZ38" s="71">
        <v>2.2400000000000002</v>
      </c>
      <c r="EA38" s="71">
        <v>85</v>
      </c>
      <c r="EB38" s="71">
        <v>85.471324999999993</v>
      </c>
      <c r="EC38" s="71">
        <v>2.37</v>
      </c>
      <c r="ED38" s="71">
        <v>5.8724723034635602</v>
      </c>
      <c r="EE38" s="71">
        <v>94</v>
      </c>
      <c r="EF38" s="71">
        <v>6.02</v>
      </c>
      <c r="EG38" s="71">
        <v>90.91</v>
      </c>
      <c r="EH38" s="71">
        <v>0.52</v>
      </c>
      <c r="EI38" s="71">
        <v>5.55747853187665</v>
      </c>
      <c r="EJ38" s="71">
        <v>100</v>
      </c>
      <c r="EK38" s="71">
        <v>92.49</v>
      </c>
      <c r="EL38" s="71">
        <v>93.55</v>
      </c>
      <c r="EM38" s="71">
        <v>99.31</v>
      </c>
      <c r="EN38" s="71">
        <v>0.95882812500000003</v>
      </c>
      <c r="EO38" s="71">
        <v>96.42</v>
      </c>
      <c r="EP38" s="71">
        <v>9.7899999999999991</v>
      </c>
      <c r="EQ38" s="71">
        <v>100</v>
      </c>
      <c r="ER38" s="71">
        <v>5.35</v>
      </c>
      <c r="ES38" s="71">
        <v>9.25</v>
      </c>
      <c r="ET38" s="71">
        <v>6.36</v>
      </c>
      <c r="EU38" s="71">
        <v>0.53</v>
      </c>
      <c r="EV38" s="71">
        <v>3.33</v>
      </c>
      <c r="EW38" s="71">
        <v>94</v>
      </c>
      <c r="EX38" s="71">
        <v>100</v>
      </c>
      <c r="EY38" s="71">
        <v>3.34</v>
      </c>
      <c r="EZ38" s="71">
        <v>99.23</v>
      </c>
      <c r="FA38" s="71">
        <v>7.16</v>
      </c>
      <c r="FB38" s="71">
        <v>93.08</v>
      </c>
      <c r="FC38" s="71">
        <v>4.91</v>
      </c>
      <c r="FD38" s="71">
        <v>2.64</v>
      </c>
      <c r="FE38" s="71">
        <v>94.692778399999995</v>
      </c>
      <c r="FF38" s="71">
        <v>100</v>
      </c>
      <c r="FG38" s="71">
        <v>14.29</v>
      </c>
      <c r="FH38" s="71">
        <v>0.44</v>
      </c>
      <c r="FI38" s="71">
        <v>0.49</v>
      </c>
      <c r="FJ38" s="75"/>
      <c r="FK38" s="71">
        <v>90</v>
      </c>
      <c r="FL38" s="71">
        <v>4.0542089843750002</v>
      </c>
      <c r="FM38" s="71">
        <v>7.0091503906249999</v>
      </c>
      <c r="FN38" s="71">
        <v>4.1124804687500003</v>
      </c>
      <c r="FO38" s="71">
        <v>3.8171972656249999</v>
      </c>
      <c r="FP38" s="71">
        <v>99.42</v>
      </c>
      <c r="FQ38" s="71">
        <v>19.0664574385005</v>
      </c>
      <c r="FR38" s="71">
        <v>51.873896484375003</v>
      </c>
      <c r="FS38" s="71">
        <v>0.05</v>
      </c>
      <c r="FT38" s="71">
        <v>86.67</v>
      </c>
      <c r="FU38" s="71">
        <v>67.16</v>
      </c>
      <c r="FV38" s="71">
        <v>0.82</v>
      </c>
      <c r="FW38" s="71">
        <v>97.13</v>
      </c>
      <c r="FX38" s="71">
        <v>85.52</v>
      </c>
      <c r="FY38" s="71">
        <v>88.39</v>
      </c>
      <c r="FZ38" s="71">
        <v>1.32</v>
      </c>
      <c r="GA38" s="71">
        <v>98.88</v>
      </c>
      <c r="GB38" s="71">
        <v>96.9</v>
      </c>
      <c r="GC38" s="71">
        <v>25.48</v>
      </c>
      <c r="GD38" s="71">
        <v>98.9</v>
      </c>
      <c r="GE38" s="71">
        <v>0.06</v>
      </c>
      <c r="GF38" s="71">
        <v>91.87</v>
      </c>
      <c r="GG38" s="71">
        <v>0.37</v>
      </c>
      <c r="GH38" s="71">
        <v>83.44</v>
      </c>
      <c r="GI38" s="71">
        <v>98.25</v>
      </c>
      <c r="GJ38" s="71">
        <v>89.89</v>
      </c>
      <c r="GK38" s="71">
        <v>0.50130470930088999</v>
      </c>
      <c r="GL38" s="71">
        <v>76.599999999999994</v>
      </c>
      <c r="GM38" s="71">
        <v>1.04</v>
      </c>
      <c r="GN38" s="71">
        <v>4.38</v>
      </c>
      <c r="GO38" s="71">
        <v>0.22</v>
      </c>
      <c r="GP38" s="71">
        <v>80.55</v>
      </c>
      <c r="GQ38" s="71">
        <v>80.98</v>
      </c>
      <c r="GR38" s="71">
        <v>63.14</v>
      </c>
      <c r="GS38" s="71">
        <v>98.91</v>
      </c>
      <c r="GT38" s="71">
        <v>98.73</v>
      </c>
      <c r="GU38" s="71">
        <v>98.04</v>
      </c>
      <c r="GV38" s="71">
        <v>1.01</v>
      </c>
      <c r="GW38" s="71">
        <v>99.39</v>
      </c>
      <c r="GX38" s="71">
        <v>98.19</v>
      </c>
      <c r="GY38" s="71">
        <v>82.68</v>
      </c>
      <c r="GZ38" s="71">
        <v>87.58</v>
      </c>
      <c r="HA38" s="71">
        <v>0.14000000000000001</v>
      </c>
      <c r="HB38" s="71">
        <v>10.84</v>
      </c>
      <c r="HC38" s="71">
        <v>0.61</v>
      </c>
      <c r="HD38" s="71">
        <v>81.2</v>
      </c>
      <c r="HE38" s="71">
        <v>2.2982519531249999</v>
      </c>
      <c r="HF38" s="71">
        <v>0.96157226562499998</v>
      </c>
      <c r="HG38" s="71">
        <v>99.06</v>
      </c>
      <c r="HH38" s="71">
        <v>98.266992999999999</v>
      </c>
      <c r="HI38" s="71">
        <v>99.66</v>
      </c>
      <c r="HJ38" s="71">
        <v>100</v>
      </c>
      <c r="HK38" s="71">
        <v>16.585859374999998</v>
      </c>
      <c r="HL38" s="75"/>
      <c r="HM38" s="71">
        <v>80.33</v>
      </c>
      <c r="HN38" s="71">
        <v>0</v>
      </c>
      <c r="HO38" s="71">
        <v>100</v>
      </c>
      <c r="HP38" s="71">
        <v>0</v>
      </c>
      <c r="HQ38" s="71">
        <v>0</v>
      </c>
      <c r="HR38" s="71">
        <v>0</v>
      </c>
      <c r="HS38" s="71">
        <v>98.87</v>
      </c>
      <c r="HT38" s="71">
        <v>0.90995117187499996</v>
      </c>
      <c r="HU38" s="71">
        <v>0</v>
      </c>
      <c r="HV38" s="71">
        <v>53.129287109374999</v>
      </c>
      <c r="HW38" s="71">
        <v>99.41</v>
      </c>
      <c r="HX38" s="71">
        <v>100</v>
      </c>
      <c r="HY38" s="71">
        <v>0</v>
      </c>
      <c r="HZ38" s="71">
        <v>20.354814453125002</v>
      </c>
      <c r="IA38" s="71">
        <v>80.911116000000007</v>
      </c>
      <c r="IB38" s="71">
        <v>99.650233999999998</v>
      </c>
      <c r="IC38" s="71">
        <v>0</v>
      </c>
      <c r="ID38" s="71">
        <v>0.96747070312500005</v>
      </c>
      <c r="IE38" s="75"/>
      <c r="IF38" s="71">
        <v>100</v>
      </c>
      <c r="IG38" s="71">
        <v>42.107871093749999</v>
      </c>
      <c r="IH38" s="71">
        <v>71.220156250000002</v>
      </c>
      <c r="II38" s="71">
        <v>98.16</v>
      </c>
      <c r="IJ38" s="71">
        <v>91.629333000000003</v>
      </c>
      <c r="IK38" s="71">
        <v>0.82762695312500001</v>
      </c>
      <c r="IL38" s="71">
        <v>0</v>
      </c>
      <c r="IM38" s="71">
        <v>94.702022999999997</v>
      </c>
      <c r="IN38" s="71">
        <v>22.357304687500001</v>
      </c>
      <c r="IO38" s="71">
        <v>2.3263281249999999</v>
      </c>
      <c r="IP38" s="71">
        <v>0</v>
      </c>
      <c r="IQ38" s="71">
        <v>99.17</v>
      </c>
      <c r="IR38" s="71">
        <v>12.705351562500001</v>
      </c>
      <c r="IS38" s="71">
        <v>12.760400390625</v>
      </c>
      <c r="IT38" s="71">
        <v>0</v>
      </c>
      <c r="IU38" s="71">
        <v>62.922480468750003</v>
      </c>
      <c r="IV38" s="71">
        <v>0</v>
      </c>
      <c r="IW38" s="71">
        <v>81.898910999999998</v>
      </c>
      <c r="IX38" s="71">
        <v>99.97</v>
      </c>
      <c r="IY38" s="71">
        <v>99.44</v>
      </c>
      <c r="IZ38" s="71">
        <v>91.38</v>
      </c>
      <c r="JA38" s="75"/>
      <c r="JB38" s="71">
        <v>99.390060000000005</v>
      </c>
      <c r="JC38" s="71">
        <v>2.1000000000000001E-2</v>
      </c>
      <c r="JD38" s="71">
        <v>100</v>
      </c>
      <c r="JE38" s="71">
        <v>100</v>
      </c>
      <c r="JF38" s="71">
        <v>0.35</v>
      </c>
      <c r="JG38" s="71">
        <v>0.43</v>
      </c>
      <c r="JH38" s="71">
        <v>44.21</v>
      </c>
      <c r="JI38" s="71">
        <v>0.46</v>
      </c>
      <c r="JJ38" s="71">
        <v>100</v>
      </c>
      <c r="JK38" s="71">
        <v>100</v>
      </c>
      <c r="JL38" s="71">
        <v>4.9955947136563896</v>
      </c>
      <c r="JM38" s="71">
        <v>100</v>
      </c>
      <c r="JN38" s="71">
        <v>99.68</v>
      </c>
      <c r="JO38" s="71">
        <v>0</v>
      </c>
      <c r="JP38" s="71">
        <v>100</v>
      </c>
      <c r="JQ38" s="71">
        <v>4.09</v>
      </c>
      <c r="JR38" s="71">
        <v>94.182884999999999</v>
      </c>
      <c r="JS38" s="71">
        <v>91.87</v>
      </c>
      <c r="JT38" s="71">
        <v>4.6404717919568004</v>
      </c>
      <c r="JU38" s="71">
        <v>0</v>
      </c>
      <c r="JV38" s="71">
        <v>6.99</v>
      </c>
      <c r="JW38" s="71">
        <v>3.63</v>
      </c>
      <c r="JX38" s="71">
        <v>96.539384920000003</v>
      </c>
      <c r="JY38" s="71">
        <v>74.093596000000005</v>
      </c>
      <c r="JZ38" s="71">
        <v>0</v>
      </c>
      <c r="KA38" s="75"/>
      <c r="KB38" s="71">
        <v>1.321</v>
      </c>
      <c r="KC38" s="71">
        <v>5.8051466058944499</v>
      </c>
      <c r="KD38" s="71">
        <v>3.0756026035333702E-3</v>
      </c>
      <c r="KE38" s="71">
        <v>97.372340772999493</v>
      </c>
      <c r="KF38" s="71">
        <v>0.69</v>
      </c>
      <c r="KG38" s="71">
        <v>25.48</v>
      </c>
      <c r="KH38" s="71">
        <v>1.46</v>
      </c>
      <c r="KI38" s="71">
        <v>6.73</v>
      </c>
      <c r="KJ38" s="71">
        <v>8.0231507389872192</v>
      </c>
      <c r="KK38" s="71">
        <v>99.5236799129015</v>
      </c>
      <c r="KL38" s="75"/>
      <c r="KM38" s="71">
        <v>0.46</v>
      </c>
      <c r="KN38" s="71">
        <v>93.947000000000003</v>
      </c>
      <c r="KO38" s="71">
        <v>51.932095345884903</v>
      </c>
      <c r="KP38" s="71">
        <v>0.61181818181818204</v>
      </c>
      <c r="KQ38" s="71">
        <v>2.1968350571584101E-2</v>
      </c>
      <c r="KR38" s="71">
        <v>97.52</v>
      </c>
      <c r="KS38" s="71">
        <v>0.93</v>
      </c>
      <c r="KT38" s="71">
        <v>78.745000000000005</v>
      </c>
      <c r="KU38" s="71">
        <v>88.466824802245199</v>
      </c>
      <c r="KV38" s="71">
        <v>98.346826656831794</v>
      </c>
      <c r="KW38" s="71">
        <v>3.75</v>
      </c>
      <c r="KX38" s="71">
        <v>91.198874370661301</v>
      </c>
      <c r="KY38" s="71">
        <v>0.41</v>
      </c>
      <c r="KZ38" s="71">
        <v>1.30622304374615E-2</v>
      </c>
      <c r="LA38" s="71">
        <v>2.712701171875</v>
      </c>
      <c r="LB38" s="71">
        <v>7.2670000000000003</v>
      </c>
      <c r="LC38" s="71">
        <v>85.803983700000003</v>
      </c>
      <c r="LD38" s="71">
        <v>92.64</v>
      </c>
      <c r="LE38" s="71">
        <v>4.82</v>
      </c>
      <c r="LF38" s="71">
        <v>90</v>
      </c>
      <c r="LG38" s="71">
        <v>98.355000000000004</v>
      </c>
      <c r="LH38" s="71">
        <v>2E-3</v>
      </c>
      <c r="LI38" s="71">
        <v>2.1443365234375</v>
      </c>
      <c r="LJ38" s="71">
        <v>100</v>
      </c>
      <c r="LK38" s="71">
        <v>0.72</v>
      </c>
      <c r="LL38" s="71">
        <v>0.79</v>
      </c>
      <c r="LM38" s="71">
        <v>95.07</v>
      </c>
      <c r="LN38" s="71">
        <v>3.28</v>
      </c>
      <c r="LO38" s="71">
        <v>95.56</v>
      </c>
      <c r="LP38" s="71">
        <v>0.45</v>
      </c>
      <c r="LQ38" s="71">
        <v>9.07</v>
      </c>
      <c r="LR38" s="71">
        <v>5.77</v>
      </c>
      <c r="LS38" s="71">
        <v>97.55</v>
      </c>
      <c r="LT38" s="71">
        <v>4.55</v>
      </c>
      <c r="LU38" s="71">
        <v>98.34</v>
      </c>
      <c r="LV38" s="71">
        <v>97.2</v>
      </c>
      <c r="LW38" s="71">
        <v>98.9</v>
      </c>
      <c r="LX38" s="71">
        <v>6.22</v>
      </c>
      <c r="LY38" s="71">
        <v>4.8099999999999996</v>
      </c>
      <c r="LZ38" s="71">
        <v>79.95</v>
      </c>
      <c r="MA38" s="71">
        <v>21.669232893950099</v>
      </c>
      <c r="MB38" s="71">
        <v>0.50800000000000001</v>
      </c>
      <c r="MC38" s="71">
        <v>5.0513831645698399</v>
      </c>
      <c r="MD38" s="71">
        <v>3.31</v>
      </c>
      <c r="ME38" s="71">
        <v>1.72</v>
      </c>
      <c r="MF38" s="71">
        <v>82.68</v>
      </c>
      <c r="MG38" s="71">
        <v>0.90517434815778797</v>
      </c>
      <c r="MH38" s="71">
        <v>94.555999999999997</v>
      </c>
      <c r="MI38" s="71">
        <v>17.483697265625</v>
      </c>
      <c r="MJ38" s="71">
        <v>92.894029200000006</v>
      </c>
      <c r="MK38" s="71">
        <v>7.5999999999999998E-2</v>
      </c>
      <c r="ML38" s="75"/>
      <c r="MM38" s="71">
        <v>91.932268500000006</v>
      </c>
      <c r="MN38" s="71">
        <v>99</v>
      </c>
      <c r="MO38" s="71">
        <v>99.979908554218099</v>
      </c>
      <c r="MP38" s="71">
        <v>99.826570601851998</v>
      </c>
      <c r="MQ38" s="71">
        <v>0.76085706007694698</v>
      </c>
      <c r="MR38" s="71">
        <v>1.5763456418566499</v>
      </c>
      <c r="MS38" s="71">
        <v>0.5</v>
      </c>
      <c r="MT38" s="71">
        <v>2.20094918393339E-2</v>
      </c>
      <c r="MU38" s="71">
        <v>28</v>
      </c>
      <c r="MV38" s="71">
        <v>2.0049999999999999</v>
      </c>
      <c r="MW38" s="71">
        <v>0</v>
      </c>
      <c r="MX38" s="71">
        <v>99.68</v>
      </c>
      <c r="MY38" s="71">
        <v>6.1356000000000002</v>
      </c>
      <c r="MZ38" s="71">
        <v>99.860299999999995</v>
      </c>
      <c r="NA38" s="71">
        <v>24</v>
      </c>
      <c r="NB38" s="71">
        <v>99.77</v>
      </c>
      <c r="NC38" s="71">
        <v>0.19561351511559</v>
      </c>
      <c r="ND38" s="71">
        <v>98.69</v>
      </c>
      <c r="NE38" s="71">
        <v>98</v>
      </c>
      <c r="NF38" s="71">
        <v>99.92</v>
      </c>
      <c r="NG38" s="71">
        <v>99.810199999999995</v>
      </c>
      <c r="NH38" s="71">
        <v>99.92</v>
      </c>
      <c r="NI38" s="71">
        <v>23</v>
      </c>
      <c r="NJ38" s="71">
        <v>42.802236496149597</v>
      </c>
      <c r="NK38" s="71">
        <v>21</v>
      </c>
      <c r="NL38" s="71">
        <v>98</v>
      </c>
      <c r="NM38" s="71">
        <v>0.01</v>
      </c>
      <c r="NN38" s="71">
        <v>85.958424856515293</v>
      </c>
      <c r="NO38" s="71">
        <v>0</v>
      </c>
      <c r="NP38" s="71">
        <v>99.717100000000002</v>
      </c>
      <c r="NQ38" s="71">
        <v>0.05</v>
      </c>
      <c r="NR38" s="71">
        <v>99.862099999999998</v>
      </c>
      <c r="NS38" s="71">
        <v>0.59306528660301505</v>
      </c>
      <c r="NT38" s="71">
        <v>0.08</v>
      </c>
      <c r="NU38" s="71">
        <v>38.593875791666697</v>
      </c>
      <c r="NV38" s="71">
        <v>6.57</v>
      </c>
      <c r="NW38" s="71">
        <v>26.946249999999999</v>
      </c>
      <c r="NX38" s="71">
        <v>86.491519999999994</v>
      </c>
      <c r="NY38" s="71">
        <v>98.21</v>
      </c>
      <c r="NZ38" s="71">
        <v>0.130622304374615</v>
      </c>
      <c r="OA38" s="71">
        <v>2.7918554687500001</v>
      </c>
      <c r="OB38" s="71">
        <v>0.54</v>
      </c>
      <c r="OC38" s="71">
        <v>3.3831628638867003E-2</v>
      </c>
      <c r="OD38" s="71">
        <v>20.924521484374999</v>
      </c>
      <c r="OE38" s="71">
        <v>99.21</v>
      </c>
      <c r="OF38" s="71">
        <v>6.5433300781249999</v>
      </c>
      <c r="OG38" s="71">
        <v>41.755009765624997</v>
      </c>
      <c r="OH38" s="71">
        <v>67.24418</v>
      </c>
      <c r="OI38" s="71">
        <v>9.0517434815778799</v>
      </c>
      <c r="OJ38" s="71">
        <v>1412</v>
      </c>
      <c r="OK38" s="71">
        <v>1410</v>
      </c>
      <c r="OL38" s="71">
        <v>99.9</v>
      </c>
      <c r="OM38" s="71">
        <v>27.692307692307701</v>
      </c>
      <c r="ON38" s="71">
        <v>96.696208005427394</v>
      </c>
      <c r="OO38" s="71">
        <v>90.630196468311595</v>
      </c>
      <c r="OP38" s="71">
        <v>85.989676998484001</v>
      </c>
      <c r="OQ38" s="71">
        <v>66.505014647290693</v>
      </c>
      <c r="OR38" s="71">
        <v>73.2173980703392</v>
      </c>
      <c r="OS38" s="71">
        <v>1.1886939965374099</v>
      </c>
      <c r="OT38" s="71">
        <v>74.264389375086296</v>
      </c>
      <c r="OU38" s="71">
        <v>9.3925157604417095E-2</v>
      </c>
      <c r="OV38" s="71">
        <v>-2.5822966083396799</v>
      </c>
      <c r="OW38" s="71">
        <v>66.505014647290693</v>
      </c>
      <c r="OX38" s="71">
        <v>3.3904605614149501</v>
      </c>
      <c r="OY38" s="71">
        <v>2.0121465199284199</v>
      </c>
      <c r="OZ38" s="71">
        <v>86.933311605926505</v>
      </c>
      <c r="PA38" s="71">
        <v>-1.0008436813285999</v>
      </c>
      <c r="PB38" s="71">
        <v>-6.9157376804726196</v>
      </c>
      <c r="PC38" s="71">
        <v>80.598850490506393</v>
      </c>
      <c r="PD38" s="71">
        <v>0.63383247844185997</v>
      </c>
      <c r="PE38" s="71">
        <v>99.454075280145602</v>
      </c>
      <c r="PF38" s="71">
        <v>0</v>
      </c>
      <c r="PG38" s="71">
        <v>98.610382800209706</v>
      </c>
      <c r="PH38" s="71">
        <v>99.798986191225296</v>
      </c>
      <c r="PI38" s="71">
        <v>1.43307537976498E-2</v>
      </c>
      <c r="PJ38" s="71">
        <v>100</v>
      </c>
      <c r="PK38" s="71">
        <v>100</v>
      </c>
      <c r="PL38" s="71">
        <v>0.32645884881320197</v>
      </c>
      <c r="PM38" s="72">
        <v>-0.52881205235861017</v>
      </c>
      <c r="PN38" s="72">
        <v>-8.9960484070140789E-2</v>
      </c>
      <c r="PO38" s="73"/>
      <c r="PP38" s="73"/>
      <c r="PQ38" s="74">
        <v>66.505014647290679</v>
      </c>
      <c r="PR38" s="74">
        <v>85.989676998483958</v>
      </c>
      <c r="PS38" s="74">
        <v>73.2173980703392</v>
      </c>
      <c r="PT38" s="74">
        <v>-6.9157376804726169</v>
      </c>
      <c r="PU38" s="74">
        <v>0.55478875747263601</v>
      </c>
      <c r="PV38" s="74">
        <v>-4.9282838099218083</v>
      </c>
      <c r="PW38" s="74">
        <v>-2.582296608339675</v>
      </c>
      <c r="PX38" s="74">
        <v>-0.13843622640365538</v>
      </c>
      <c r="PY38" s="74">
        <v>-4.5331483717959742</v>
      </c>
    </row>
  </sheetData>
  <phoneticPr fontId="8" type="noConversion"/>
  <pageMargins left="0.7" right="0.7" top="0.75" bottom="0.75" header="0.3" footer="0.3"/>
  <pageSetup paperSize="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03"/>
  <sheetViews>
    <sheetView workbookViewId="0">
      <pane ySplit="2" topLeftCell="A3" activePane="bottomLeft" state="frozen"/>
      <selection pane="bottomLeft" activeCell="A17" sqref="A17"/>
    </sheetView>
  </sheetViews>
  <sheetFormatPr defaultRowHeight="16.5"/>
  <cols>
    <col min="1" max="1" width="54.75" style="78" bestFit="1" customWidth="1"/>
    <col min="2" max="2" width="20.375" style="78" bestFit="1" customWidth="1"/>
    <col min="3" max="3" width="71.25" style="78" customWidth="1"/>
    <col min="4" max="4" width="20.75" style="78" bestFit="1" customWidth="1"/>
    <col min="5" max="5" width="59.25" style="78" customWidth="1"/>
    <col min="6" max="6" width="20.75" style="78" bestFit="1" customWidth="1"/>
    <col min="7" max="16384" width="9" style="78"/>
  </cols>
  <sheetData>
    <row r="1" spans="1:6" ht="28.5" customHeight="1">
      <c r="A1" s="101" t="s">
        <v>1039</v>
      </c>
      <c r="B1" s="102"/>
      <c r="C1" s="103" t="s">
        <v>1040</v>
      </c>
      <c r="D1" s="103"/>
      <c r="E1" s="103" t="s">
        <v>1041</v>
      </c>
      <c r="F1" s="103"/>
    </row>
    <row r="2" spans="1:6">
      <c r="A2" s="78" t="s">
        <v>1397</v>
      </c>
      <c r="B2" s="78" t="s">
        <v>1398</v>
      </c>
      <c r="C2" s="78" t="s">
        <v>1397</v>
      </c>
      <c r="D2" s="78" t="s">
        <v>1398</v>
      </c>
      <c r="E2" s="78" t="s">
        <v>1397</v>
      </c>
      <c r="F2" s="78" t="s">
        <v>1398</v>
      </c>
    </row>
    <row r="3" spans="1:6" ht="17.25">
      <c r="A3" s="77" t="s">
        <v>796</v>
      </c>
      <c r="B3" s="78" t="s">
        <v>302</v>
      </c>
      <c r="C3" s="77" t="s">
        <v>1404</v>
      </c>
      <c r="D3" s="77" t="s">
        <v>1403</v>
      </c>
      <c r="E3" s="77" t="s">
        <v>783</v>
      </c>
      <c r="F3" s="77" t="s">
        <v>289</v>
      </c>
    </row>
    <row r="4" spans="1:6" ht="17.25">
      <c r="A4" s="77" t="s">
        <v>796</v>
      </c>
      <c r="B4" s="78" t="s">
        <v>302</v>
      </c>
      <c r="C4" s="77" t="s">
        <v>1406</v>
      </c>
      <c r="D4" s="77" t="s">
        <v>1405</v>
      </c>
      <c r="E4" s="77" t="s">
        <v>805</v>
      </c>
      <c r="F4" s="77" t="s">
        <v>311</v>
      </c>
    </row>
    <row r="5" spans="1:6" ht="17.25">
      <c r="A5" s="77" t="s">
        <v>777</v>
      </c>
      <c r="B5" s="78" t="s">
        <v>283</v>
      </c>
      <c r="C5" s="77" t="s">
        <v>1408</v>
      </c>
      <c r="D5" s="77" t="s">
        <v>1407</v>
      </c>
      <c r="E5" s="77" t="s">
        <v>793</v>
      </c>
      <c r="F5" s="77" t="s">
        <v>299</v>
      </c>
    </row>
    <row r="6" spans="1:6" ht="17.25">
      <c r="A6" s="77" t="s">
        <v>777</v>
      </c>
      <c r="B6" s="78" t="s">
        <v>283</v>
      </c>
      <c r="C6" s="77" t="s">
        <v>1410</v>
      </c>
      <c r="D6" s="77" t="s">
        <v>1409</v>
      </c>
      <c r="E6" s="77" t="s">
        <v>770</v>
      </c>
      <c r="F6" s="77" t="s">
        <v>276</v>
      </c>
    </row>
    <row r="7" spans="1:6" ht="17.25">
      <c r="A7" s="77" t="s">
        <v>776</v>
      </c>
      <c r="B7" s="78" t="s">
        <v>282</v>
      </c>
      <c r="C7" s="77" t="s">
        <v>1412</v>
      </c>
      <c r="D7" s="77" t="s">
        <v>1411</v>
      </c>
      <c r="E7" s="77" t="s">
        <v>774</v>
      </c>
      <c r="F7" s="77" t="s">
        <v>280</v>
      </c>
    </row>
    <row r="8" spans="1:6" ht="17.25">
      <c r="A8" s="77" t="s">
        <v>776</v>
      </c>
      <c r="B8" s="78" t="s">
        <v>282</v>
      </c>
      <c r="C8" s="77" t="s">
        <v>1414</v>
      </c>
      <c r="D8" s="77" t="s">
        <v>1413</v>
      </c>
      <c r="E8" s="77" t="s">
        <v>801</v>
      </c>
      <c r="F8" s="77" t="s">
        <v>307</v>
      </c>
    </row>
    <row r="9" spans="1:6" ht="17.25">
      <c r="A9" s="77" t="s">
        <v>784</v>
      </c>
      <c r="B9" s="78" t="s">
        <v>290</v>
      </c>
      <c r="C9" s="77" t="s">
        <v>1416</v>
      </c>
      <c r="D9" s="77" t="s">
        <v>1415</v>
      </c>
      <c r="E9" s="77" t="s">
        <v>769</v>
      </c>
      <c r="F9" s="77" t="s">
        <v>275</v>
      </c>
    </row>
    <row r="10" spans="1:6" ht="17.25">
      <c r="A10" s="77" t="s">
        <v>784</v>
      </c>
      <c r="B10" s="78" t="s">
        <v>290</v>
      </c>
      <c r="C10" s="77" t="s">
        <v>1418</v>
      </c>
      <c r="D10" s="77" t="s">
        <v>1417</v>
      </c>
      <c r="E10" s="77" t="s">
        <v>792</v>
      </c>
      <c r="F10" s="77" t="s">
        <v>298</v>
      </c>
    </row>
    <row r="11" spans="1:6" ht="17.25">
      <c r="A11" s="77" t="s">
        <v>799</v>
      </c>
      <c r="B11" s="78" t="s">
        <v>305</v>
      </c>
      <c r="C11" s="77" t="s">
        <v>1420</v>
      </c>
      <c r="D11" s="77" t="s">
        <v>1419</v>
      </c>
      <c r="E11" s="77" t="s">
        <v>800</v>
      </c>
      <c r="F11" s="77" t="s">
        <v>306</v>
      </c>
    </row>
    <row r="12" spans="1:6" ht="17.25">
      <c r="A12" s="77" t="s">
        <v>799</v>
      </c>
      <c r="B12" s="78" t="s">
        <v>305</v>
      </c>
      <c r="C12" s="77" t="s">
        <v>1422</v>
      </c>
      <c r="D12" s="77" t="s">
        <v>1421</v>
      </c>
      <c r="E12" s="77" t="s">
        <v>787</v>
      </c>
      <c r="F12" s="77" t="s">
        <v>293</v>
      </c>
    </row>
    <row r="13" spans="1:6" ht="17.25">
      <c r="A13" s="77" t="s">
        <v>795</v>
      </c>
      <c r="B13" s="78" t="s">
        <v>301</v>
      </c>
      <c r="C13" s="77" t="s">
        <v>1424</v>
      </c>
      <c r="D13" s="77" t="s">
        <v>1423</v>
      </c>
      <c r="E13" s="77" t="s">
        <v>773</v>
      </c>
      <c r="F13" s="77" t="s">
        <v>279</v>
      </c>
    </row>
    <row r="14" spans="1:6" ht="17.25">
      <c r="A14" s="77" t="s">
        <v>795</v>
      </c>
      <c r="B14" s="78" t="s">
        <v>301</v>
      </c>
      <c r="C14" s="77" t="s">
        <v>1426</v>
      </c>
      <c r="D14" s="77" t="s">
        <v>1425</v>
      </c>
      <c r="E14" s="77" t="s">
        <v>791</v>
      </c>
      <c r="F14" s="77" t="s">
        <v>297</v>
      </c>
    </row>
    <row r="15" spans="1:6" ht="17.25">
      <c r="A15" s="77" t="s">
        <v>794</v>
      </c>
      <c r="B15" s="78" t="s">
        <v>300</v>
      </c>
      <c r="C15" s="77" t="s">
        <v>1428</v>
      </c>
      <c r="D15" s="77" t="s">
        <v>1427</v>
      </c>
      <c r="E15" s="77" t="s">
        <v>785</v>
      </c>
      <c r="F15" s="77" t="s">
        <v>291</v>
      </c>
    </row>
    <row r="16" spans="1:6" ht="17.25">
      <c r="A16" s="77" t="s">
        <v>794</v>
      </c>
      <c r="B16" s="78" t="s">
        <v>300</v>
      </c>
      <c r="C16" s="77" t="s">
        <v>1430</v>
      </c>
      <c r="D16" s="77" t="s">
        <v>1429</v>
      </c>
      <c r="E16" s="77" t="s">
        <v>781</v>
      </c>
      <c r="F16" s="77" t="s">
        <v>287</v>
      </c>
    </row>
    <row r="17" spans="1:6" ht="17.25">
      <c r="A17" s="77" t="s">
        <v>809</v>
      </c>
      <c r="B17" s="78" t="s">
        <v>315</v>
      </c>
      <c r="C17" s="77" t="s">
        <v>1432</v>
      </c>
      <c r="D17" s="77" t="s">
        <v>1431</v>
      </c>
      <c r="E17" s="77" t="s">
        <v>828</v>
      </c>
      <c r="F17" s="77" t="s">
        <v>334</v>
      </c>
    </row>
    <row r="18" spans="1:6" ht="17.25">
      <c r="A18" s="77" t="s">
        <v>809</v>
      </c>
      <c r="B18" s="78" t="s">
        <v>315</v>
      </c>
      <c r="C18" s="77" t="s">
        <v>1043</v>
      </c>
      <c r="D18" s="77" t="s">
        <v>1433</v>
      </c>
      <c r="E18" s="77" t="s">
        <v>850</v>
      </c>
      <c r="F18" s="77" t="s">
        <v>356</v>
      </c>
    </row>
    <row r="19" spans="1:6" ht="17.25">
      <c r="A19" s="77" t="s">
        <v>854</v>
      </c>
      <c r="B19" s="78" t="s">
        <v>360</v>
      </c>
      <c r="C19" s="77" t="s">
        <v>1044</v>
      </c>
      <c r="D19" s="77" t="s">
        <v>1434</v>
      </c>
      <c r="E19" s="77" t="s">
        <v>814</v>
      </c>
      <c r="F19" s="77" t="s">
        <v>320</v>
      </c>
    </row>
    <row r="20" spans="1:6" ht="17.25">
      <c r="A20" s="77" t="s">
        <v>854</v>
      </c>
      <c r="B20" s="78" t="s">
        <v>360</v>
      </c>
      <c r="C20" s="77" t="s">
        <v>1045</v>
      </c>
      <c r="D20" s="77" t="s">
        <v>1435</v>
      </c>
      <c r="E20" s="77" t="s">
        <v>836</v>
      </c>
      <c r="F20" s="77" t="s">
        <v>342</v>
      </c>
    </row>
    <row r="21" spans="1:6" ht="17.25">
      <c r="A21" s="77" t="s">
        <v>826</v>
      </c>
      <c r="B21" s="78" t="s">
        <v>332</v>
      </c>
      <c r="C21" s="77" t="s">
        <v>1437</v>
      </c>
      <c r="D21" s="77" t="s">
        <v>1436</v>
      </c>
      <c r="E21" s="77" t="s">
        <v>822</v>
      </c>
      <c r="F21" s="77" t="s">
        <v>328</v>
      </c>
    </row>
    <row r="22" spans="1:6" ht="17.25">
      <c r="A22" s="77" t="s">
        <v>826</v>
      </c>
      <c r="B22" s="78" t="s">
        <v>332</v>
      </c>
      <c r="C22" s="77" t="s">
        <v>1439</v>
      </c>
      <c r="D22" s="77" t="s">
        <v>1438</v>
      </c>
      <c r="E22" s="77" t="s">
        <v>830</v>
      </c>
      <c r="F22" s="77" t="s">
        <v>336</v>
      </c>
    </row>
    <row r="23" spans="1:6" ht="17.25">
      <c r="A23" s="77" t="s">
        <v>845</v>
      </c>
      <c r="B23" s="78" t="s">
        <v>351</v>
      </c>
      <c r="C23" s="77" t="s">
        <v>1064</v>
      </c>
      <c r="D23" s="77" t="s">
        <v>1440</v>
      </c>
      <c r="E23" s="77" t="s">
        <v>842</v>
      </c>
      <c r="F23" s="77" t="s">
        <v>348</v>
      </c>
    </row>
    <row r="24" spans="1:6" ht="17.25">
      <c r="A24" s="77" t="s">
        <v>845</v>
      </c>
      <c r="B24" s="78" t="s">
        <v>351</v>
      </c>
      <c r="C24" s="77" t="s">
        <v>1065</v>
      </c>
      <c r="D24" s="77" t="s">
        <v>1441</v>
      </c>
      <c r="E24" s="77" t="s">
        <v>806</v>
      </c>
      <c r="F24" s="77" t="s">
        <v>312</v>
      </c>
    </row>
    <row r="25" spans="1:6" ht="17.25">
      <c r="A25" s="77" t="s">
        <v>823</v>
      </c>
      <c r="B25" s="78" t="s">
        <v>329</v>
      </c>
      <c r="C25" s="77" t="s">
        <v>1062</v>
      </c>
      <c r="D25" s="77" t="s">
        <v>1442</v>
      </c>
      <c r="E25" s="77" t="s">
        <v>827</v>
      </c>
      <c r="F25" s="77" t="s">
        <v>333</v>
      </c>
    </row>
    <row r="26" spans="1:6" ht="17.25">
      <c r="A26" s="77" t="s">
        <v>823</v>
      </c>
      <c r="B26" s="78" t="s">
        <v>329</v>
      </c>
      <c r="C26" s="77" t="s">
        <v>1063</v>
      </c>
      <c r="D26" s="77" t="s">
        <v>1443</v>
      </c>
      <c r="E26" s="77" t="s">
        <v>841</v>
      </c>
      <c r="F26" s="77" t="s">
        <v>347</v>
      </c>
    </row>
    <row r="27" spans="1:6" ht="17.25">
      <c r="A27" s="77" t="s">
        <v>1092</v>
      </c>
      <c r="B27" s="78" t="s">
        <v>1444</v>
      </c>
      <c r="C27" s="77" t="s">
        <v>1093</v>
      </c>
      <c r="D27" s="77" t="s">
        <v>1445</v>
      </c>
      <c r="E27" s="77" t="s">
        <v>1094</v>
      </c>
      <c r="F27" s="77" t="s">
        <v>1446</v>
      </c>
    </row>
    <row r="28" spans="1:6" ht="17.25">
      <c r="A28" s="77" t="s">
        <v>1092</v>
      </c>
      <c r="B28" s="78" t="s">
        <v>1444</v>
      </c>
      <c r="C28" s="77" t="s">
        <v>1095</v>
      </c>
      <c r="D28" s="77" t="s">
        <v>1447</v>
      </c>
      <c r="E28" s="77" t="s">
        <v>1096</v>
      </c>
      <c r="F28" s="77" t="s">
        <v>1448</v>
      </c>
    </row>
    <row r="29" spans="1:6" ht="17.25">
      <c r="A29" s="77" t="s">
        <v>1097</v>
      </c>
      <c r="B29" s="78" t="s">
        <v>1449</v>
      </c>
      <c r="C29" s="77" t="s">
        <v>1451</v>
      </c>
      <c r="D29" s="77" t="s">
        <v>1450</v>
      </c>
      <c r="E29" s="77" t="s">
        <v>1099</v>
      </c>
      <c r="F29" s="77" t="s">
        <v>1452</v>
      </c>
    </row>
    <row r="30" spans="1:6" ht="17.25">
      <c r="A30" s="77" t="s">
        <v>1097</v>
      </c>
      <c r="B30" s="78" t="s">
        <v>1449</v>
      </c>
      <c r="C30" s="77" t="s">
        <v>1454</v>
      </c>
      <c r="D30" s="77" t="s">
        <v>1453</v>
      </c>
      <c r="E30" s="77" t="s">
        <v>1101</v>
      </c>
      <c r="F30" s="77" t="s">
        <v>1455</v>
      </c>
    </row>
    <row r="31" spans="1:6" ht="17.25">
      <c r="A31" s="77" t="s">
        <v>1132</v>
      </c>
      <c r="B31" s="78" t="s">
        <v>1456</v>
      </c>
      <c r="C31" s="77" t="s">
        <v>1458</v>
      </c>
      <c r="D31" s="77" t="s">
        <v>1457</v>
      </c>
      <c r="E31" s="77" t="s">
        <v>1134</v>
      </c>
      <c r="F31" s="77" t="s">
        <v>1459</v>
      </c>
    </row>
    <row r="32" spans="1:6" ht="17.25">
      <c r="A32" s="77" t="s">
        <v>1132</v>
      </c>
      <c r="B32" s="78" t="s">
        <v>1456</v>
      </c>
      <c r="C32" s="77" t="s">
        <v>1461</v>
      </c>
      <c r="D32" s="77" t="s">
        <v>1460</v>
      </c>
      <c r="E32" s="77" t="s">
        <v>1136</v>
      </c>
      <c r="F32" s="77" t="s">
        <v>1462</v>
      </c>
    </row>
    <row r="33" spans="1:6" ht="17.25">
      <c r="A33" s="77" t="s">
        <v>1142</v>
      </c>
      <c r="B33" s="78" t="s">
        <v>1463</v>
      </c>
      <c r="C33" s="77" t="s">
        <v>1143</v>
      </c>
      <c r="D33" s="77" t="s">
        <v>1464</v>
      </c>
      <c r="E33" s="77" t="s">
        <v>1144</v>
      </c>
      <c r="F33" s="77" t="s">
        <v>1465</v>
      </c>
    </row>
    <row r="34" spans="1:6" ht="17.25">
      <c r="A34" s="77" t="s">
        <v>1142</v>
      </c>
      <c r="B34" s="78" t="s">
        <v>1463</v>
      </c>
      <c r="C34" s="77" t="s">
        <v>1145</v>
      </c>
      <c r="D34" s="77" t="s">
        <v>1466</v>
      </c>
      <c r="E34" s="77" t="s">
        <v>1146</v>
      </c>
      <c r="F34" s="77" t="s">
        <v>1467</v>
      </c>
    </row>
    <row r="35" spans="1:6" ht="17.25">
      <c r="A35" s="77" t="s">
        <v>1137</v>
      </c>
      <c r="B35" s="78" t="s">
        <v>1468</v>
      </c>
      <c r="C35" s="77" t="s">
        <v>1138</v>
      </c>
      <c r="D35" s="77" t="s">
        <v>1469</v>
      </c>
      <c r="E35" s="77" t="s">
        <v>1139</v>
      </c>
      <c r="F35" s="77" t="s">
        <v>1470</v>
      </c>
    </row>
    <row r="36" spans="1:6" ht="17.25">
      <c r="A36" s="77" t="s">
        <v>1137</v>
      </c>
      <c r="B36" s="78" t="s">
        <v>1468</v>
      </c>
      <c r="C36" s="77" t="s">
        <v>1140</v>
      </c>
      <c r="D36" s="77" t="s">
        <v>1471</v>
      </c>
      <c r="E36" s="77" t="s">
        <v>1141</v>
      </c>
      <c r="F36" s="77" t="s">
        <v>1472</v>
      </c>
    </row>
    <row r="37" spans="1:6" ht="17.25">
      <c r="A37" s="77" t="s">
        <v>829</v>
      </c>
      <c r="B37" s="78" t="s">
        <v>335</v>
      </c>
      <c r="C37" s="77" t="s">
        <v>1066</v>
      </c>
      <c r="D37" s="77" t="s">
        <v>1473</v>
      </c>
      <c r="E37" s="77" t="s">
        <v>840</v>
      </c>
      <c r="F37" s="77" t="s">
        <v>346</v>
      </c>
    </row>
    <row r="38" spans="1:6" ht="17.25">
      <c r="A38" s="77" t="s">
        <v>829</v>
      </c>
      <c r="B38" s="78" t="s">
        <v>335</v>
      </c>
      <c r="C38" s="77" t="s">
        <v>1067</v>
      </c>
      <c r="D38" s="77" t="s">
        <v>1474</v>
      </c>
      <c r="E38" s="77" t="s">
        <v>837</v>
      </c>
      <c r="F38" s="77" t="s">
        <v>343</v>
      </c>
    </row>
    <row r="39" spans="1:6" ht="17.25">
      <c r="A39" s="77" t="s">
        <v>833</v>
      </c>
      <c r="B39" s="78" t="s">
        <v>339</v>
      </c>
      <c r="C39" s="77" t="s">
        <v>1476</v>
      </c>
      <c r="D39" s="77" t="s">
        <v>1475</v>
      </c>
      <c r="E39" s="77" t="s">
        <v>1069</v>
      </c>
      <c r="F39" s="77" t="s">
        <v>1477</v>
      </c>
    </row>
    <row r="40" spans="1:6" ht="17.25">
      <c r="A40" s="77" t="s">
        <v>833</v>
      </c>
      <c r="B40" s="78" t="s">
        <v>339</v>
      </c>
      <c r="C40" s="77" t="s">
        <v>1479</v>
      </c>
      <c r="D40" s="77" t="s">
        <v>1478</v>
      </c>
      <c r="E40" s="77" t="s">
        <v>1071</v>
      </c>
      <c r="F40" s="77" t="s">
        <v>1480</v>
      </c>
    </row>
    <row r="41" spans="1:6" ht="17.25">
      <c r="A41" s="77" t="s">
        <v>817</v>
      </c>
      <c r="B41" s="78" t="s">
        <v>323</v>
      </c>
      <c r="C41" s="77" t="s">
        <v>1482</v>
      </c>
      <c r="D41" s="77" t="s">
        <v>1481</v>
      </c>
      <c r="E41" s="77" t="s">
        <v>815</v>
      </c>
      <c r="F41" s="77" t="s">
        <v>321</v>
      </c>
    </row>
    <row r="42" spans="1:6" ht="17.25">
      <c r="A42" s="77" t="s">
        <v>817</v>
      </c>
      <c r="B42" s="78" t="s">
        <v>323</v>
      </c>
      <c r="C42" s="77" t="s">
        <v>1484</v>
      </c>
      <c r="D42" s="77" t="s">
        <v>1483</v>
      </c>
      <c r="E42" s="77" t="s">
        <v>843</v>
      </c>
      <c r="F42" s="77" t="s">
        <v>349</v>
      </c>
    </row>
    <row r="43" spans="1:6" ht="17.25">
      <c r="A43" s="77" t="s">
        <v>846</v>
      </c>
      <c r="B43" s="78" t="s">
        <v>352</v>
      </c>
      <c r="C43" s="77" t="s">
        <v>1090</v>
      </c>
      <c r="D43" s="77" t="s">
        <v>1485</v>
      </c>
      <c r="E43" s="77" t="s">
        <v>821</v>
      </c>
      <c r="F43" s="77" t="s">
        <v>327</v>
      </c>
    </row>
    <row r="44" spans="1:6" ht="17.25">
      <c r="A44" s="77" t="s">
        <v>846</v>
      </c>
      <c r="B44" s="78" t="s">
        <v>352</v>
      </c>
      <c r="C44" s="77" t="s">
        <v>1091</v>
      </c>
      <c r="D44" s="77" t="s">
        <v>1486</v>
      </c>
      <c r="E44" s="77" t="s">
        <v>831</v>
      </c>
      <c r="F44" s="77" t="s">
        <v>337</v>
      </c>
    </row>
    <row r="45" spans="1:6" ht="17.25">
      <c r="A45" s="77" t="s">
        <v>848</v>
      </c>
      <c r="B45" s="78" t="s">
        <v>354</v>
      </c>
      <c r="C45" s="77" t="s">
        <v>1088</v>
      </c>
      <c r="D45" s="77" t="s">
        <v>1487</v>
      </c>
      <c r="E45" s="77" t="s">
        <v>1024</v>
      </c>
      <c r="F45" s="77" t="s">
        <v>530</v>
      </c>
    </row>
    <row r="46" spans="1:6" ht="17.25">
      <c r="A46" s="77" t="s">
        <v>848</v>
      </c>
      <c r="B46" s="78" t="s">
        <v>354</v>
      </c>
      <c r="C46" s="77" t="s">
        <v>1089</v>
      </c>
      <c r="D46" s="77" t="s">
        <v>1488</v>
      </c>
      <c r="E46" s="77" t="s">
        <v>1025</v>
      </c>
      <c r="F46" s="77" t="s">
        <v>531</v>
      </c>
    </row>
    <row r="47" spans="1:6" ht="17.25">
      <c r="A47" s="77" t="s">
        <v>824</v>
      </c>
      <c r="B47" s="78" t="s">
        <v>330</v>
      </c>
      <c r="C47" s="77" t="s">
        <v>1148</v>
      </c>
      <c r="D47" s="77" t="s">
        <v>1489</v>
      </c>
      <c r="E47" s="77" t="s">
        <v>808</v>
      </c>
      <c r="F47" s="77" t="s">
        <v>314</v>
      </c>
    </row>
    <row r="48" spans="1:6" ht="17.25">
      <c r="A48" s="77" t="s">
        <v>824</v>
      </c>
      <c r="B48" s="78" t="s">
        <v>330</v>
      </c>
      <c r="C48" s="77" t="s">
        <v>1147</v>
      </c>
      <c r="D48" s="77" t="s">
        <v>1490</v>
      </c>
      <c r="E48" s="77" t="s">
        <v>844</v>
      </c>
      <c r="F48" s="77" t="s">
        <v>350</v>
      </c>
    </row>
    <row r="49" spans="1:6" ht="17.25">
      <c r="A49" s="77" t="s">
        <v>851</v>
      </c>
      <c r="B49" s="78" t="s">
        <v>357</v>
      </c>
      <c r="C49" s="77" t="s">
        <v>1322</v>
      </c>
      <c r="D49" s="77" t="s">
        <v>1491</v>
      </c>
      <c r="E49" s="77" t="s">
        <v>855</v>
      </c>
      <c r="F49" s="77" t="s">
        <v>361</v>
      </c>
    </row>
    <row r="50" spans="1:6" ht="17.25">
      <c r="A50" s="77" t="s">
        <v>851</v>
      </c>
      <c r="B50" s="78" t="s">
        <v>357</v>
      </c>
      <c r="C50" s="77" t="s">
        <v>1323</v>
      </c>
      <c r="D50" s="77" t="s">
        <v>1492</v>
      </c>
      <c r="E50" s="77" t="s">
        <v>820</v>
      </c>
      <c r="F50" s="77" t="s">
        <v>326</v>
      </c>
    </row>
    <row r="51" spans="1:6" ht="17.25">
      <c r="A51" s="77" t="s">
        <v>816</v>
      </c>
      <c r="B51" s="78" t="s">
        <v>322</v>
      </c>
      <c r="C51" s="77" t="s">
        <v>1494</v>
      </c>
      <c r="D51" s="77" t="s">
        <v>1493</v>
      </c>
      <c r="E51" s="77" t="s">
        <v>1325</v>
      </c>
      <c r="F51" s="77" t="s">
        <v>1495</v>
      </c>
    </row>
    <row r="52" spans="1:6" ht="17.25">
      <c r="A52" s="77" t="s">
        <v>816</v>
      </c>
      <c r="B52" s="78" t="s">
        <v>322</v>
      </c>
      <c r="C52" s="77" t="s">
        <v>1497</v>
      </c>
      <c r="D52" s="77" t="s">
        <v>1496</v>
      </c>
      <c r="E52" s="77" t="s">
        <v>1327</v>
      </c>
      <c r="F52" s="77" t="s">
        <v>1498</v>
      </c>
    </row>
    <row r="53" spans="1:6" ht="17.25">
      <c r="A53" s="77" t="s">
        <v>839</v>
      </c>
      <c r="B53" s="78" t="s">
        <v>345</v>
      </c>
      <c r="C53" s="77" t="s">
        <v>1500</v>
      </c>
      <c r="D53" s="77" t="s">
        <v>1499</v>
      </c>
      <c r="E53" s="77" t="s">
        <v>849</v>
      </c>
      <c r="F53" s="77" t="s">
        <v>355</v>
      </c>
    </row>
    <row r="54" spans="1:6" ht="17.25">
      <c r="A54" s="77" t="s">
        <v>839</v>
      </c>
      <c r="B54" s="78" t="s">
        <v>345</v>
      </c>
      <c r="C54" s="77" t="s">
        <v>1502</v>
      </c>
      <c r="D54" s="77" t="s">
        <v>1501</v>
      </c>
      <c r="E54" s="77" t="s">
        <v>819</v>
      </c>
      <c r="F54" s="77" t="s">
        <v>325</v>
      </c>
    </row>
    <row r="55" spans="1:6" ht="17.25">
      <c r="A55" s="77" t="s">
        <v>812</v>
      </c>
      <c r="B55" s="78" t="s">
        <v>318</v>
      </c>
      <c r="C55" s="77" t="s">
        <v>1346</v>
      </c>
      <c r="D55" s="77" t="s">
        <v>1503</v>
      </c>
      <c r="E55" s="77" t="s">
        <v>807</v>
      </c>
      <c r="F55" s="77" t="s">
        <v>313</v>
      </c>
    </row>
    <row r="56" spans="1:6" ht="17.25">
      <c r="A56" s="77" t="s">
        <v>812</v>
      </c>
      <c r="B56" s="78" t="s">
        <v>318</v>
      </c>
      <c r="C56" s="77" t="s">
        <v>1347</v>
      </c>
      <c r="D56" s="77" t="s">
        <v>1504</v>
      </c>
      <c r="E56" s="77" t="s">
        <v>838</v>
      </c>
      <c r="F56" s="77" t="s">
        <v>344</v>
      </c>
    </row>
    <row r="57" spans="1:6" ht="17.25">
      <c r="A57" s="77" t="s">
        <v>835</v>
      </c>
      <c r="B57" s="78" t="s">
        <v>341</v>
      </c>
      <c r="C57" s="77" t="s">
        <v>1344</v>
      </c>
      <c r="D57" s="77" t="s">
        <v>1505</v>
      </c>
      <c r="E57" s="77" t="s">
        <v>813</v>
      </c>
      <c r="F57" s="77" t="s">
        <v>319</v>
      </c>
    </row>
    <row r="58" spans="1:6" ht="17.25">
      <c r="A58" s="77" t="s">
        <v>835</v>
      </c>
      <c r="B58" s="78" t="s">
        <v>341</v>
      </c>
      <c r="C58" s="77" t="s">
        <v>1345</v>
      </c>
      <c r="D58" s="77" t="s">
        <v>1506</v>
      </c>
      <c r="E58" s="77" t="s">
        <v>832</v>
      </c>
      <c r="F58" s="77" t="s">
        <v>338</v>
      </c>
    </row>
    <row r="59" spans="1:6" ht="17.25">
      <c r="A59" s="77" t="s">
        <v>1508</v>
      </c>
      <c r="B59" s="78" t="s">
        <v>1507</v>
      </c>
      <c r="C59" s="77" t="s">
        <v>1510</v>
      </c>
      <c r="D59" s="77" t="s">
        <v>1509</v>
      </c>
      <c r="E59" s="77" t="s">
        <v>1512</v>
      </c>
      <c r="F59" s="77" t="s">
        <v>1511</v>
      </c>
    </row>
    <row r="60" spans="1:6" ht="17.25">
      <c r="A60" s="77" t="s">
        <v>1508</v>
      </c>
      <c r="B60" s="78" t="s">
        <v>1507</v>
      </c>
      <c r="C60" s="77" t="s">
        <v>1514</v>
      </c>
      <c r="D60" s="77" t="s">
        <v>1513</v>
      </c>
      <c r="E60" s="77" t="s">
        <v>1516</v>
      </c>
      <c r="F60" s="77" t="s">
        <v>1515</v>
      </c>
    </row>
    <row r="61" spans="1:6" ht="17.25">
      <c r="A61" s="77" t="s">
        <v>1508</v>
      </c>
      <c r="B61" s="78" t="s">
        <v>1507</v>
      </c>
      <c r="C61" s="77" t="s">
        <v>1518</v>
      </c>
      <c r="D61" s="77" t="s">
        <v>1517</v>
      </c>
      <c r="E61" s="77" t="s">
        <v>1520</v>
      </c>
      <c r="F61" s="77" t="s">
        <v>1519</v>
      </c>
    </row>
    <row r="62" spans="1:6" ht="17.25">
      <c r="A62" s="77" t="s">
        <v>1508</v>
      </c>
      <c r="B62" s="78" t="s">
        <v>1507</v>
      </c>
      <c r="C62" s="77" t="s">
        <v>1522</v>
      </c>
      <c r="D62" s="77" t="s">
        <v>1521</v>
      </c>
      <c r="E62" s="77" t="s">
        <v>1524</v>
      </c>
      <c r="F62" s="77" t="s">
        <v>1523</v>
      </c>
    </row>
    <row r="63" spans="1:6" ht="17.25">
      <c r="A63" s="77" t="s">
        <v>1526</v>
      </c>
      <c r="B63" s="78" t="s">
        <v>1525</v>
      </c>
      <c r="C63" s="77" t="s">
        <v>1528</v>
      </c>
      <c r="D63" s="77" t="s">
        <v>1527</v>
      </c>
      <c r="E63" s="77" t="s">
        <v>1530</v>
      </c>
      <c r="F63" s="77" t="s">
        <v>1529</v>
      </c>
    </row>
    <row r="64" spans="1:6" ht="17.25">
      <c r="A64" s="77" t="s">
        <v>1526</v>
      </c>
      <c r="B64" s="78" t="s">
        <v>1525</v>
      </c>
      <c r="C64" s="77" t="s">
        <v>1532</v>
      </c>
      <c r="D64" s="77" t="s">
        <v>1531</v>
      </c>
      <c r="E64" s="77" t="s">
        <v>1534</v>
      </c>
      <c r="F64" s="77" t="s">
        <v>1533</v>
      </c>
    </row>
    <row r="65" spans="1:6" ht="17.25">
      <c r="A65" s="77" t="s">
        <v>1526</v>
      </c>
      <c r="B65" s="78" t="s">
        <v>1525</v>
      </c>
      <c r="C65" s="77" t="s">
        <v>1536</v>
      </c>
      <c r="D65" s="77" t="s">
        <v>1535</v>
      </c>
      <c r="E65" s="77" t="s">
        <v>1538</v>
      </c>
      <c r="F65" s="77" t="s">
        <v>1537</v>
      </c>
    </row>
    <row r="66" spans="1:6" ht="17.25">
      <c r="A66" s="77" t="s">
        <v>1526</v>
      </c>
      <c r="B66" s="78" t="s">
        <v>1525</v>
      </c>
      <c r="C66" s="77" t="s">
        <v>1540</v>
      </c>
      <c r="D66" s="77" t="s">
        <v>1539</v>
      </c>
      <c r="E66" s="77" t="s">
        <v>1542</v>
      </c>
      <c r="F66" s="77" t="s">
        <v>1541</v>
      </c>
    </row>
    <row r="67" spans="1:6" ht="17.25">
      <c r="A67" s="77" t="s">
        <v>1544</v>
      </c>
      <c r="B67" s="78" t="s">
        <v>1543</v>
      </c>
      <c r="C67" s="77" t="s">
        <v>1546</v>
      </c>
      <c r="D67" s="77" t="s">
        <v>1545</v>
      </c>
      <c r="E67" s="77" t="s">
        <v>1548</v>
      </c>
      <c r="F67" s="77" t="s">
        <v>1547</v>
      </c>
    </row>
    <row r="68" spans="1:6" ht="17.25">
      <c r="A68" s="77" t="s">
        <v>1544</v>
      </c>
      <c r="B68" s="78" t="s">
        <v>1543</v>
      </c>
      <c r="C68" s="77" t="s">
        <v>1550</v>
      </c>
      <c r="D68" s="77" t="s">
        <v>1549</v>
      </c>
      <c r="E68" s="77" t="s">
        <v>1552</v>
      </c>
      <c r="F68" s="77" t="s">
        <v>1551</v>
      </c>
    </row>
    <row r="69" spans="1:6" ht="17.25">
      <c r="A69" s="77" t="s">
        <v>1544</v>
      </c>
      <c r="B69" s="78" t="s">
        <v>1543</v>
      </c>
      <c r="C69" s="77" t="s">
        <v>1554</v>
      </c>
      <c r="D69" s="77" t="s">
        <v>1553</v>
      </c>
      <c r="E69" s="77" t="s">
        <v>1556</v>
      </c>
      <c r="F69" s="77" t="s">
        <v>1555</v>
      </c>
    </row>
    <row r="70" spans="1:6" ht="17.25">
      <c r="A70" s="77" t="s">
        <v>1544</v>
      </c>
      <c r="B70" s="78" t="s">
        <v>1543</v>
      </c>
      <c r="C70" s="77" t="s">
        <v>1558</v>
      </c>
      <c r="D70" s="77" t="s">
        <v>1557</v>
      </c>
      <c r="E70" s="77" t="s">
        <v>1560</v>
      </c>
      <c r="F70" s="77" t="s">
        <v>1559</v>
      </c>
    </row>
    <row r="71" spans="1:6" ht="17.25">
      <c r="A71" s="77" t="s">
        <v>1562</v>
      </c>
      <c r="B71" s="78" t="s">
        <v>1561</v>
      </c>
      <c r="C71" s="77" t="s">
        <v>1564</v>
      </c>
      <c r="D71" s="77" t="s">
        <v>1563</v>
      </c>
      <c r="E71" s="77" t="s">
        <v>1566</v>
      </c>
      <c r="F71" s="77" t="s">
        <v>1565</v>
      </c>
    </row>
    <row r="72" spans="1:6" ht="17.25">
      <c r="A72" s="77" t="s">
        <v>1562</v>
      </c>
      <c r="B72" s="78" t="s">
        <v>1561</v>
      </c>
      <c r="C72" s="77" t="s">
        <v>1568</v>
      </c>
      <c r="D72" s="77" t="s">
        <v>1567</v>
      </c>
      <c r="E72" s="77" t="s">
        <v>1570</v>
      </c>
      <c r="F72" s="77" t="s">
        <v>1569</v>
      </c>
    </row>
    <row r="73" spans="1:6" ht="17.25">
      <c r="A73" s="77" t="s">
        <v>1562</v>
      </c>
      <c r="B73" s="78" t="s">
        <v>1561</v>
      </c>
      <c r="C73" s="77" t="s">
        <v>1572</v>
      </c>
      <c r="D73" s="77" t="s">
        <v>1571</v>
      </c>
      <c r="E73" s="77" t="s">
        <v>1574</v>
      </c>
      <c r="F73" s="77" t="s">
        <v>1573</v>
      </c>
    </row>
    <row r="74" spans="1:6" ht="17.25">
      <c r="A74" s="77" t="s">
        <v>1576</v>
      </c>
      <c r="B74" s="78" t="s">
        <v>1575</v>
      </c>
      <c r="C74" s="77" t="s">
        <v>1578</v>
      </c>
      <c r="D74" s="77" t="s">
        <v>1577</v>
      </c>
      <c r="E74" s="77" t="s">
        <v>1580</v>
      </c>
      <c r="F74" s="77" t="s">
        <v>1579</v>
      </c>
    </row>
    <row r="75" spans="1:6" ht="17.25">
      <c r="A75" s="77" t="s">
        <v>1576</v>
      </c>
      <c r="B75" s="78" t="s">
        <v>1575</v>
      </c>
      <c r="C75" s="77" t="s">
        <v>1582</v>
      </c>
      <c r="D75" s="77" t="s">
        <v>1581</v>
      </c>
      <c r="E75" s="77" t="s">
        <v>1584</v>
      </c>
      <c r="F75" s="77" t="s">
        <v>1583</v>
      </c>
    </row>
    <row r="76" spans="1:6" ht="17.25">
      <c r="A76" s="77" t="s">
        <v>1576</v>
      </c>
      <c r="B76" s="78" t="s">
        <v>1575</v>
      </c>
      <c r="C76" s="77" t="s">
        <v>1586</v>
      </c>
      <c r="D76" s="77" t="s">
        <v>1585</v>
      </c>
      <c r="E76" s="77" t="s">
        <v>1588</v>
      </c>
      <c r="F76" s="77" t="s">
        <v>1587</v>
      </c>
    </row>
    <row r="77" spans="1:6" ht="17.25">
      <c r="A77" s="77" t="s">
        <v>1590</v>
      </c>
      <c r="B77" s="78" t="s">
        <v>1589</v>
      </c>
      <c r="C77" s="77" t="s">
        <v>1592</v>
      </c>
      <c r="D77" s="77" t="s">
        <v>1591</v>
      </c>
      <c r="E77" s="77" t="s">
        <v>1594</v>
      </c>
      <c r="F77" s="77" t="s">
        <v>1593</v>
      </c>
    </row>
    <row r="78" spans="1:6" ht="17.25">
      <c r="A78" s="77" t="s">
        <v>1590</v>
      </c>
      <c r="B78" s="78" t="s">
        <v>1589</v>
      </c>
      <c r="C78" s="77" t="s">
        <v>1596</v>
      </c>
      <c r="D78" s="77" t="s">
        <v>1595</v>
      </c>
      <c r="E78" s="77" t="s">
        <v>1598</v>
      </c>
      <c r="F78" s="77" t="s">
        <v>1597</v>
      </c>
    </row>
    <row r="79" spans="1:6" ht="17.25">
      <c r="A79" s="77" t="s">
        <v>1590</v>
      </c>
      <c r="B79" s="78" t="s">
        <v>1589</v>
      </c>
      <c r="C79" s="77" t="s">
        <v>1600</v>
      </c>
      <c r="D79" s="77" t="s">
        <v>1599</v>
      </c>
      <c r="E79" s="77" t="s">
        <v>1602</v>
      </c>
      <c r="F79" s="77" t="s">
        <v>1601</v>
      </c>
    </row>
    <row r="80" spans="1:6" ht="17.25">
      <c r="A80" s="77" t="s">
        <v>1604</v>
      </c>
      <c r="B80" s="78" t="s">
        <v>1603</v>
      </c>
      <c r="C80" s="77" t="s">
        <v>1606</v>
      </c>
      <c r="D80" s="77" t="s">
        <v>1605</v>
      </c>
      <c r="E80" s="77" t="s">
        <v>1608</v>
      </c>
      <c r="F80" s="77" t="s">
        <v>1607</v>
      </c>
    </row>
    <row r="81" spans="1:6" ht="17.25">
      <c r="A81" s="77" t="s">
        <v>1604</v>
      </c>
      <c r="B81" s="78" t="s">
        <v>1603</v>
      </c>
      <c r="C81" s="77" t="s">
        <v>1610</v>
      </c>
      <c r="D81" s="77" t="s">
        <v>1609</v>
      </c>
      <c r="E81" s="77" t="s">
        <v>1612</v>
      </c>
      <c r="F81" s="77" t="s">
        <v>1611</v>
      </c>
    </row>
    <row r="82" spans="1:6" ht="17.25">
      <c r="A82" s="77" t="s">
        <v>1614</v>
      </c>
      <c r="B82" s="78" t="s">
        <v>1613</v>
      </c>
      <c r="C82" s="77" t="s">
        <v>1616</v>
      </c>
      <c r="D82" s="77" t="s">
        <v>1615</v>
      </c>
      <c r="E82" s="77" t="s">
        <v>1618</v>
      </c>
      <c r="F82" s="77" t="s">
        <v>1617</v>
      </c>
    </row>
    <row r="83" spans="1:6" ht="17.25">
      <c r="A83" s="77" t="s">
        <v>1614</v>
      </c>
      <c r="B83" s="78" t="s">
        <v>1613</v>
      </c>
      <c r="C83" s="77" t="s">
        <v>1620</v>
      </c>
      <c r="D83" s="77" t="s">
        <v>1619</v>
      </c>
      <c r="E83" s="77" t="s">
        <v>1622</v>
      </c>
      <c r="F83" s="77" t="s">
        <v>1621</v>
      </c>
    </row>
    <row r="84" spans="1:6" ht="17.25">
      <c r="A84" s="77" t="s">
        <v>1624</v>
      </c>
      <c r="B84" s="78" t="s">
        <v>1623</v>
      </c>
      <c r="C84" s="77" t="s">
        <v>1626</v>
      </c>
      <c r="D84" s="77" t="s">
        <v>1625</v>
      </c>
      <c r="E84" s="77" t="s">
        <v>1628</v>
      </c>
      <c r="F84" s="77" t="s">
        <v>1627</v>
      </c>
    </row>
    <row r="85" spans="1:6" ht="17.25">
      <c r="A85" s="77" t="s">
        <v>1624</v>
      </c>
      <c r="B85" s="78" t="s">
        <v>1623</v>
      </c>
      <c r="C85" s="77" t="s">
        <v>1630</v>
      </c>
      <c r="D85" s="77" t="s">
        <v>1629</v>
      </c>
      <c r="E85" s="77" t="s">
        <v>1632</v>
      </c>
      <c r="F85" s="77" t="s">
        <v>1631</v>
      </c>
    </row>
    <row r="86" spans="1:6" ht="17.25">
      <c r="A86" s="77" t="s">
        <v>1624</v>
      </c>
      <c r="B86" s="78" t="s">
        <v>1623</v>
      </c>
      <c r="C86" s="77" t="s">
        <v>1634</v>
      </c>
      <c r="D86" s="77" t="s">
        <v>1633</v>
      </c>
      <c r="E86" s="77" t="s">
        <v>1636</v>
      </c>
      <c r="F86" s="77" t="s">
        <v>1635</v>
      </c>
    </row>
    <row r="87" spans="1:6" ht="17.25">
      <c r="A87" s="77" t="s">
        <v>1624</v>
      </c>
      <c r="B87" s="78" t="s">
        <v>1623</v>
      </c>
      <c r="C87" s="77" t="s">
        <v>1638</v>
      </c>
      <c r="D87" s="77" t="s">
        <v>1637</v>
      </c>
      <c r="E87" s="77" t="s">
        <v>1640</v>
      </c>
      <c r="F87" s="77" t="s">
        <v>1639</v>
      </c>
    </row>
    <row r="88" spans="1:6" ht="17.25">
      <c r="A88" s="77" t="s">
        <v>1642</v>
      </c>
      <c r="B88" s="78" t="s">
        <v>1641</v>
      </c>
      <c r="C88" s="77" t="s">
        <v>1644</v>
      </c>
      <c r="D88" s="77" t="s">
        <v>1643</v>
      </c>
      <c r="E88" s="77" t="s">
        <v>1646</v>
      </c>
      <c r="F88" s="77" t="s">
        <v>1645</v>
      </c>
    </row>
    <row r="89" spans="1:6" ht="17.25">
      <c r="A89" s="77" t="s">
        <v>1642</v>
      </c>
      <c r="B89" s="78" t="s">
        <v>1641</v>
      </c>
      <c r="C89" s="77" t="s">
        <v>1648</v>
      </c>
      <c r="D89" s="77" t="s">
        <v>1647</v>
      </c>
      <c r="E89" s="77" t="s">
        <v>1650</v>
      </c>
      <c r="F89" s="77" t="s">
        <v>1649</v>
      </c>
    </row>
    <row r="90" spans="1:6" ht="17.25">
      <c r="A90" s="77" t="s">
        <v>1642</v>
      </c>
      <c r="B90" s="78" t="s">
        <v>1641</v>
      </c>
      <c r="C90" s="77" t="s">
        <v>1652</v>
      </c>
      <c r="D90" s="77" t="s">
        <v>1651</v>
      </c>
      <c r="E90" s="77" t="s">
        <v>1654</v>
      </c>
      <c r="F90" s="77" t="s">
        <v>1653</v>
      </c>
    </row>
    <row r="91" spans="1:6" ht="17.25">
      <c r="A91" s="77" t="s">
        <v>1642</v>
      </c>
      <c r="B91" s="78" t="s">
        <v>1641</v>
      </c>
      <c r="C91" s="77" t="s">
        <v>1656</v>
      </c>
      <c r="D91" s="77" t="s">
        <v>1655</v>
      </c>
      <c r="E91" s="77" t="s">
        <v>1658</v>
      </c>
      <c r="F91" s="77" t="s">
        <v>1657</v>
      </c>
    </row>
    <row r="92" spans="1:6" ht="17.25">
      <c r="A92" s="77" t="s">
        <v>1660</v>
      </c>
      <c r="B92" s="78" t="s">
        <v>1659</v>
      </c>
      <c r="C92" s="77" t="s">
        <v>1662</v>
      </c>
      <c r="D92" s="77" t="s">
        <v>1661</v>
      </c>
      <c r="E92" s="77" t="s">
        <v>1664</v>
      </c>
      <c r="F92" s="77" t="s">
        <v>1663</v>
      </c>
    </row>
    <row r="93" spans="1:6" ht="17.25">
      <c r="A93" s="77" t="s">
        <v>1660</v>
      </c>
      <c r="B93" s="78" t="s">
        <v>1659</v>
      </c>
      <c r="C93" s="77" t="s">
        <v>1666</v>
      </c>
      <c r="D93" s="77" t="s">
        <v>1665</v>
      </c>
      <c r="E93" s="77" t="s">
        <v>1668</v>
      </c>
      <c r="F93" s="77" t="s">
        <v>1667</v>
      </c>
    </row>
    <row r="94" spans="1:6" ht="17.25">
      <c r="A94" s="77" t="s">
        <v>1660</v>
      </c>
      <c r="B94" s="78" t="s">
        <v>1659</v>
      </c>
      <c r="C94" s="77" t="s">
        <v>1670</v>
      </c>
      <c r="D94" s="77" t="s">
        <v>1669</v>
      </c>
      <c r="E94" s="77" t="s">
        <v>1672</v>
      </c>
      <c r="F94" s="77" t="s">
        <v>1671</v>
      </c>
    </row>
    <row r="95" spans="1:6" ht="17.25">
      <c r="A95" s="77" t="s">
        <v>1660</v>
      </c>
      <c r="B95" s="78" t="s">
        <v>1659</v>
      </c>
      <c r="C95" s="77" t="s">
        <v>1674</v>
      </c>
      <c r="D95" s="77" t="s">
        <v>1673</v>
      </c>
      <c r="E95" s="77" t="s">
        <v>1676</v>
      </c>
      <c r="F95" s="77" t="s">
        <v>1675</v>
      </c>
    </row>
    <row r="96" spans="1:6" ht="17.25">
      <c r="A96" s="77" t="s">
        <v>936</v>
      </c>
      <c r="B96" s="78" t="s">
        <v>442</v>
      </c>
      <c r="C96" s="77" t="s">
        <v>1046</v>
      </c>
      <c r="D96" s="77" t="s">
        <v>1677</v>
      </c>
      <c r="E96" s="77" t="s">
        <v>929</v>
      </c>
      <c r="F96" s="77" t="s">
        <v>435</v>
      </c>
    </row>
    <row r="97" spans="1:6" ht="17.25">
      <c r="A97" s="77" t="s">
        <v>936</v>
      </c>
      <c r="B97" s="78" t="s">
        <v>442</v>
      </c>
      <c r="C97" s="77" t="s">
        <v>1047</v>
      </c>
      <c r="D97" s="77" t="s">
        <v>1678</v>
      </c>
      <c r="E97" s="77" t="s">
        <v>930</v>
      </c>
      <c r="F97" s="77" t="s">
        <v>436</v>
      </c>
    </row>
    <row r="98" spans="1:6" ht="17.25">
      <c r="A98" s="77" t="s">
        <v>924</v>
      </c>
      <c r="B98" s="78" t="s">
        <v>430</v>
      </c>
      <c r="C98" s="77" t="s">
        <v>1048</v>
      </c>
      <c r="D98" s="77" t="s">
        <v>1679</v>
      </c>
      <c r="E98" s="77" t="s">
        <v>1049</v>
      </c>
      <c r="F98" s="77" t="s">
        <v>1680</v>
      </c>
    </row>
    <row r="99" spans="1:6" ht="17.25">
      <c r="A99" s="77" t="s">
        <v>924</v>
      </c>
      <c r="B99" s="78" t="s">
        <v>430</v>
      </c>
      <c r="C99" s="77" t="s">
        <v>1050</v>
      </c>
      <c r="D99" s="77" t="s">
        <v>1681</v>
      </c>
      <c r="E99" s="77" t="s">
        <v>1051</v>
      </c>
      <c r="F99" s="77" t="s">
        <v>1682</v>
      </c>
    </row>
    <row r="100" spans="1:6" ht="17.25">
      <c r="A100" s="77" t="s">
        <v>928</v>
      </c>
      <c r="B100" s="78" t="s">
        <v>434</v>
      </c>
      <c r="C100" s="77" t="s">
        <v>1052</v>
      </c>
      <c r="D100" s="77" t="s">
        <v>1683</v>
      </c>
      <c r="E100" s="77" t="s">
        <v>926</v>
      </c>
      <c r="F100" s="77" t="s">
        <v>432</v>
      </c>
    </row>
    <row r="101" spans="1:6" ht="17.25">
      <c r="A101" s="77" t="s">
        <v>928</v>
      </c>
      <c r="B101" s="78" t="s">
        <v>434</v>
      </c>
      <c r="C101" s="77" t="s">
        <v>1053</v>
      </c>
      <c r="D101" s="77" t="s">
        <v>1684</v>
      </c>
      <c r="E101" s="77" t="s">
        <v>927</v>
      </c>
      <c r="F101" s="77" t="s">
        <v>433</v>
      </c>
    </row>
    <row r="102" spans="1:6" ht="17.25">
      <c r="A102" s="77" t="s">
        <v>925</v>
      </c>
      <c r="B102" s="78" t="s">
        <v>431</v>
      </c>
      <c r="C102" s="77" t="s">
        <v>1054</v>
      </c>
      <c r="D102" s="77" t="s">
        <v>1685</v>
      </c>
      <c r="E102" s="77" t="s">
        <v>935</v>
      </c>
      <c r="F102" s="77" t="s">
        <v>441</v>
      </c>
    </row>
    <row r="103" spans="1:6" ht="17.25">
      <c r="A103" s="77" t="s">
        <v>925</v>
      </c>
      <c r="B103" s="78" t="s">
        <v>431</v>
      </c>
      <c r="C103" s="77" t="s">
        <v>1055</v>
      </c>
      <c r="D103" s="77" t="s">
        <v>1686</v>
      </c>
      <c r="E103" s="77" t="s">
        <v>919</v>
      </c>
      <c r="F103" s="77" t="s">
        <v>425</v>
      </c>
    </row>
    <row r="104" spans="1:6" ht="17.25">
      <c r="A104" s="77" t="s">
        <v>915</v>
      </c>
      <c r="B104" s="78" t="s">
        <v>421</v>
      </c>
      <c r="C104" s="77" t="s">
        <v>1056</v>
      </c>
      <c r="D104" s="77" t="s">
        <v>1687</v>
      </c>
      <c r="E104" s="77" t="s">
        <v>920</v>
      </c>
      <c r="F104" s="77" t="s">
        <v>426</v>
      </c>
    </row>
    <row r="105" spans="1:6" ht="17.25">
      <c r="A105" s="77" t="s">
        <v>915</v>
      </c>
      <c r="B105" s="78" t="s">
        <v>421</v>
      </c>
      <c r="C105" s="77" t="s">
        <v>1057</v>
      </c>
      <c r="D105" s="77" t="s">
        <v>1688</v>
      </c>
      <c r="E105" s="77" t="s">
        <v>911</v>
      </c>
      <c r="F105" s="77" t="s">
        <v>417</v>
      </c>
    </row>
    <row r="106" spans="1:6" ht="17.25">
      <c r="A106" s="77" t="s">
        <v>921</v>
      </c>
      <c r="B106" s="78" t="s">
        <v>427</v>
      </c>
      <c r="C106" s="77" t="s">
        <v>1058</v>
      </c>
      <c r="D106" s="77" t="s">
        <v>1689</v>
      </c>
      <c r="E106" s="77" t="s">
        <v>917</v>
      </c>
      <c r="F106" s="77" t="s">
        <v>423</v>
      </c>
    </row>
    <row r="107" spans="1:6" ht="17.25">
      <c r="A107" s="77" t="s">
        <v>921</v>
      </c>
      <c r="B107" s="78" t="s">
        <v>427</v>
      </c>
      <c r="C107" s="77" t="s">
        <v>1059</v>
      </c>
      <c r="D107" s="77" t="s">
        <v>1690</v>
      </c>
      <c r="E107" s="77" t="s">
        <v>916</v>
      </c>
      <c r="F107" s="77" t="s">
        <v>422</v>
      </c>
    </row>
    <row r="108" spans="1:6" ht="17.25">
      <c r="A108" s="77" t="s">
        <v>826</v>
      </c>
      <c r="B108" s="78" t="s">
        <v>332</v>
      </c>
      <c r="C108" s="77" t="s">
        <v>1060</v>
      </c>
      <c r="D108" s="77" t="s">
        <v>1436</v>
      </c>
      <c r="E108" s="77" t="s">
        <v>822</v>
      </c>
      <c r="F108" s="77" t="s">
        <v>328</v>
      </c>
    </row>
    <row r="109" spans="1:6" ht="17.25">
      <c r="A109" s="77" t="s">
        <v>826</v>
      </c>
      <c r="B109" s="78" t="s">
        <v>332</v>
      </c>
      <c r="C109" s="77" t="s">
        <v>1061</v>
      </c>
      <c r="D109" s="77" t="s">
        <v>1438</v>
      </c>
      <c r="E109" s="77" t="s">
        <v>830</v>
      </c>
      <c r="F109" s="77" t="s">
        <v>336</v>
      </c>
    </row>
    <row r="110" spans="1:6" ht="17.25">
      <c r="A110" s="77" t="s">
        <v>833</v>
      </c>
      <c r="B110" s="78" t="s">
        <v>339</v>
      </c>
      <c r="C110" s="77" t="s">
        <v>1068</v>
      </c>
      <c r="D110" s="77" t="s">
        <v>1475</v>
      </c>
      <c r="E110" s="77" t="s">
        <v>1069</v>
      </c>
      <c r="F110" s="77" t="s">
        <v>1477</v>
      </c>
    </row>
    <row r="111" spans="1:6" ht="17.25">
      <c r="A111" s="77" t="s">
        <v>833</v>
      </c>
      <c r="B111" s="78" t="s">
        <v>339</v>
      </c>
      <c r="C111" s="77" t="s">
        <v>1070</v>
      </c>
      <c r="D111" s="77" t="s">
        <v>1478</v>
      </c>
      <c r="E111" s="77" t="s">
        <v>1071</v>
      </c>
      <c r="F111" s="77" t="s">
        <v>1480</v>
      </c>
    </row>
    <row r="112" spans="1:6" ht="17.25">
      <c r="A112" s="77" t="s">
        <v>943</v>
      </c>
      <c r="B112" s="78" t="s">
        <v>449</v>
      </c>
      <c r="C112" s="77" t="s">
        <v>1072</v>
      </c>
      <c r="D112" s="77" t="s">
        <v>1691</v>
      </c>
      <c r="E112" s="77" t="s">
        <v>923</v>
      </c>
      <c r="F112" s="77" t="s">
        <v>429</v>
      </c>
    </row>
    <row r="113" spans="1:6" ht="17.25">
      <c r="A113" s="77" t="s">
        <v>943</v>
      </c>
      <c r="B113" s="78" t="s">
        <v>449</v>
      </c>
      <c r="C113" s="77" t="s">
        <v>1073</v>
      </c>
      <c r="D113" s="77" t="s">
        <v>1692</v>
      </c>
      <c r="E113" s="77" t="s">
        <v>910</v>
      </c>
      <c r="F113" s="77" t="s">
        <v>416</v>
      </c>
    </row>
    <row r="114" spans="1:6" ht="17.25">
      <c r="A114" s="77" t="s">
        <v>810</v>
      </c>
      <c r="B114" s="78" t="s">
        <v>316</v>
      </c>
      <c r="C114" s="77" t="s">
        <v>1074</v>
      </c>
      <c r="D114" s="77" t="s">
        <v>1693</v>
      </c>
      <c r="E114" s="77" t="s">
        <v>1075</v>
      </c>
      <c r="F114" s="77" t="s">
        <v>1694</v>
      </c>
    </row>
    <row r="115" spans="1:6" ht="17.25">
      <c r="A115" s="77" t="s">
        <v>810</v>
      </c>
      <c r="B115" s="78" t="s">
        <v>316</v>
      </c>
      <c r="C115" s="77" t="s">
        <v>1076</v>
      </c>
      <c r="D115" s="77" t="s">
        <v>1695</v>
      </c>
      <c r="E115" s="77" t="s">
        <v>1077</v>
      </c>
      <c r="F115" s="77" t="s">
        <v>1696</v>
      </c>
    </row>
    <row r="116" spans="1:6" ht="17.25">
      <c r="A116" s="77" t="s">
        <v>853</v>
      </c>
      <c r="B116" s="78" t="s">
        <v>359</v>
      </c>
      <c r="C116" s="77" t="s">
        <v>1078</v>
      </c>
      <c r="D116" s="77" t="s">
        <v>1697</v>
      </c>
      <c r="E116" s="77" t="s">
        <v>909</v>
      </c>
      <c r="F116" s="77" t="s">
        <v>415</v>
      </c>
    </row>
    <row r="117" spans="1:6" ht="17.25">
      <c r="A117" s="77" t="s">
        <v>853</v>
      </c>
      <c r="B117" s="78" t="s">
        <v>359</v>
      </c>
      <c r="C117" s="77" t="s">
        <v>1079</v>
      </c>
      <c r="D117" s="77" t="s">
        <v>1698</v>
      </c>
      <c r="E117" s="77" t="s">
        <v>918</v>
      </c>
      <c r="F117" s="77" t="s">
        <v>424</v>
      </c>
    </row>
    <row r="118" spans="1:6" ht="17.25">
      <c r="A118" s="77" t="s">
        <v>922</v>
      </c>
      <c r="B118" s="78" t="s">
        <v>428</v>
      </c>
      <c r="C118" s="77" t="s">
        <v>1080</v>
      </c>
      <c r="D118" s="77" t="s">
        <v>1699</v>
      </c>
      <c r="E118" s="77" t="s">
        <v>638</v>
      </c>
      <c r="F118" s="77" t="s">
        <v>143</v>
      </c>
    </row>
    <row r="119" spans="1:6" ht="17.25">
      <c r="A119" s="77" t="s">
        <v>922</v>
      </c>
      <c r="B119" s="78" t="s">
        <v>428</v>
      </c>
      <c r="C119" s="77" t="s">
        <v>1081</v>
      </c>
      <c r="D119" s="77" t="s">
        <v>1700</v>
      </c>
      <c r="E119" s="77" t="s">
        <v>660</v>
      </c>
      <c r="F119" s="77" t="s">
        <v>165</v>
      </c>
    </row>
    <row r="120" spans="1:6" ht="17.25">
      <c r="A120" s="77" t="s">
        <v>637</v>
      </c>
      <c r="B120" s="78" t="s">
        <v>142</v>
      </c>
      <c r="C120" s="77" t="s">
        <v>1082</v>
      </c>
      <c r="D120" s="77" t="s">
        <v>1701</v>
      </c>
      <c r="E120" s="77" t="s">
        <v>647</v>
      </c>
      <c r="F120" s="77" t="s">
        <v>152</v>
      </c>
    </row>
    <row r="121" spans="1:6" ht="17.25">
      <c r="A121" s="77" t="s">
        <v>637</v>
      </c>
      <c r="B121" s="78" t="s">
        <v>142</v>
      </c>
      <c r="C121" s="77" t="s">
        <v>1083</v>
      </c>
      <c r="D121" s="77" t="s">
        <v>1702</v>
      </c>
      <c r="E121" s="77" t="s">
        <v>636</v>
      </c>
      <c r="F121" s="77" t="s">
        <v>141</v>
      </c>
    </row>
    <row r="122" spans="1:6" ht="17.25">
      <c r="A122" s="77" t="s">
        <v>667</v>
      </c>
      <c r="B122" s="78" t="s">
        <v>172</v>
      </c>
      <c r="C122" s="77" t="s">
        <v>1084</v>
      </c>
      <c r="D122" s="77" t="s">
        <v>1703</v>
      </c>
      <c r="E122" s="77" t="s">
        <v>659</v>
      </c>
      <c r="F122" s="77" t="s">
        <v>164</v>
      </c>
    </row>
    <row r="123" spans="1:6" ht="17.25">
      <c r="A123" s="77" t="s">
        <v>667</v>
      </c>
      <c r="B123" s="78" t="s">
        <v>172</v>
      </c>
      <c r="C123" s="77" t="s">
        <v>1085</v>
      </c>
      <c r="D123" s="77" t="s">
        <v>1704</v>
      </c>
      <c r="E123" s="77" t="s">
        <v>646</v>
      </c>
      <c r="F123" s="77" t="s">
        <v>151</v>
      </c>
    </row>
    <row r="124" spans="1:6" ht="17.25">
      <c r="A124" s="77" t="s">
        <v>817</v>
      </c>
      <c r="B124" s="78" t="s">
        <v>323</v>
      </c>
      <c r="C124" s="77" t="s">
        <v>1086</v>
      </c>
      <c r="D124" s="77" t="s">
        <v>1481</v>
      </c>
      <c r="E124" s="77" t="s">
        <v>815</v>
      </c>
      <c r="F124" s="77" t="s">
        <v>321</v>
      </c>
    </row>
    <row r="125" spans="1:6" ht="17.25">
      <c r="A125" s="77" t="s">
        <v>817</v>
      </c>
      <c r="B125" s="78" t="s">
        <v>323</v>
      </c>
      <c r="C125" s="77" t="s">
        <v>1087</v>
      </c>
      <c r="D125" s="77" t="s">
        <v>1483</v>
      </c>
      <c r="E125" s="77" t="s">
        <v>843</v>
      </c>
      <c r="F125" s="77" t="s">
        <v>349</v>
      </c>
    </row>
    <row r="126" spans="1:6" ht="17.25">
      <c r="A126" s="77" t="s">
        <v>1097</v>
      </c>
      <c r="B126" s="78" t="s">
        <v>1449</v>
      </c>
      <c r="C126" s="77" t="s">
        <v>1098</v>
      </c>
      <c r="D126" s="77" t="s">
        <v>1450</v>
      </c>
      <c r="E126" s="77" t="s">
        <v>1099</v>
      </c>
      <c r="F126" s="77" t="s">
        <v>1452</v>
      </c>
    </row>
    <row r="127" spans="1:6" ht="17.25">
      <c r="A127" s="77" t="s">
        <v>1097</v>
      </c>
      <c r="B127" s="78" t="s">
        <v>1449</v>
      </c>
      <c r="C127" s="77" t="s">
        <v>1100</v>
      </c>
      <c r="D127" s="77" t="s">
        <v>1453</v>
      </c>
      <c r="E127" s="77" t="s">
        <v>1101</v>
      </c>
      <c r="F127" s="77" t="s">
        <v>1455</v>
      </c>
    </row>
    <row r="128" spans="1:6" ht="17.25">
      <c r="A128" s="77" t="s">
        <v>1102</v>
      </c>
      <c r="B128" s="78" t="s">
        <v>1705</v>
      </c>
      <c r="C128" s="77" t="s">
        <v>1103</v>
      </c>
      <c r="D128" s="77" t="s">
        <v>1706</v>
      </c>
      <c r="E128" s="77" t="s">
        <v>1104</v>
      </c>
      <c r="F128" s="77" t="s">
        <v>1707</v>
      </c>
    </row>
    <row r="129" spans="1:6" ht="17.25">
      <c r="A129" s="77" t="s">
        <v>1102</v>
      </c>
      <c r="B129" s="78" t="s">
        <v>1705</v>
      </c>
      <c r="C129" s="77" t="s">
        <v>1105</v>
      </c>
      <c r="D129" s="77" t="s">
        <v>1708</v>
      </c>
      <c r="E129" s="77" t="s">
        <v>1106</v>
      </c>
      <c r="F129" s="77" t="s">
        <v>1709</v>
      </c>
    </row>
    <row r="130" spans="1:6" ht="17.25">
      <c r="A130" s="77" t="s">
        <v>1107</v>
      </c>
      <c r="B130" s="78" t="s">
        <v>1710</v>
      </c>
      <c r="C130" s="77" t="s">
        <v>1108</v>
      </c>
      <c r="D130" s="77" t="s">
        <v>1711</v>
      </c>
      <c r="E130" s="77" t="s">
        <v>1109</v>
      </c>
      <c r="F130" s="77" t="s">
        <v>1712</v>
      </c>
    </row>
    <row r="131" spans="1:6" ht="17.25">
      <c r="A131" s="77" t="s">
        <v>1107</v>
      </c>
      <c r="B131" s="78" t="s">
        <v>1710</v>
      </c>
      <c r="C131" s="77" t="s">
        <v>1110</v>
      </c>
      <c r="D131" s="77" t="s">
        <v>1713</v>
      </c>
      <c r="E131" s="77" t="s">
        <v>1111</v>
      </c>
      <c r="F131" s="77" t="s">
        <v>1714</v>
      </c>
    </row>
    <row r="132" spans="1:6" ht="17.25">
      <c r="A132" s="77" t="s">
        <v>1112</v>
      </c>
      <c r="B132" s="78" t="s">
        <v>1715</v>
      </c>
      <c r="C132" s="77" t="s">
        <v>1113</v>
      </c>
      <c r="D132" s="77" t="s">
        <v>1716</v>
      </c>
      <c r="E132" s="77" t="s">
        <v>1114</v>
      </c>
      <c r="F132" s="77" t="s">
        <v>1717</v>
      </c>
    </row>
    <row r="133" spans="1:6" ht="17.25">
      <c r="A133" s="77" t="s">
        <v>1112</v>
      </c>
      <c r="B133" s="78" t="s">
        <v>1715</v>
      </c>
      <c r="C133" s="77" t="s">
        <v>1115</v>
      </c>
      <c r="D133" s="77" t="s">
        <v>1718</v>
      </c>
      <c r="E133" s="77" t="s">
        <v>1116</v>
      </c>
      <c r="F133" s="77" t="s">
        <v>1719</v>
      </c>
    </row>
    <row r="134" spans="1:6" ht="17.25">
      <c r="A134" s="77" t="s">
        <v>1117</v>
      </c>
      <c r="B134" s="78" t="s">
        <v>1720</v>
      </c>
      <c r="C134" s="77" t="s">
        <v>1118</v>
      </c>
      <c r="D134" s="77" t="s">
        <v>1721</v>
      </c>
      <c r="E134" s="77" t="s">
        <v>1119</v>
      </c>
      <c r="F134" s="77" t="s">
        <v>1722</v>
      </c>
    </row>
    <row r="135" spans="1:6" ht="17.25">
      <c r="A135" s="77" t="s">
        <v>1117</v>
      </c>
      <c r="B135" s="78" t="s">
        <v>1720</v>
      </c>
      <c r="C135" s="77" t="s">
        <v>1120</v>
      </c>
      <c r="D135" s="77" t="s">
        <v>1723</v>
      </c>
      <c r="E135" s="77" t="s">
        <v>1121</v>
      </c>
      <c r="F135" s="77" t="s">
        <v>1724</v>
      </c>
    </row>
    <row r="136" spans="1:6" ht="17.25">
      <c r="A136" s="77" t="s">
        <v>1122</v>
      </c>
      <c r="B136" s="78" t="s">
        <v>1725</v>
      </c>
      <c r="C136" s="77" t="s">
        <v>1123</v>
      </c>
      <c r="D136" s="77" t="s">
        <v>1726</v>
      </c>
      <c r="E136" s="77" t="s">
        <v>1124</v>
      </c>
      <c r="F136" s="77" t="s">
        <v>1727</v>
      </c>
    </row>
    <row r="137" spans="1:6" ht="17.25">
      <c r="A137" s="77" t="s">
        <v>1122</v>
      </c>
      <c r="B137" s="78" t="s">
        <v>1725</v>
      </c>
      <c r="C137" s="77" t="s">
        <v>1125</v>
      </c>
      <c r="D137" s="77" t="s">
        <v>1728</v>
      </c>
      <c r="E137" s="77" t="s">
        <v>1126</v>
      </c>
      <c r="F137" s="77" t="s">
        <v>1729</v>
      </c>
    </row>
    <row r="138" spans="1:6" ht="17.25">
      <c r="A138" s="77" t="s">
        <v>1127</v>
      </c>
      <c r="B138" s="78" t="s">
        <v>1730</v>
      </c>
      <c r="C138" s="77" t="s">
        <v>1128</v>
      </c>
      <c r="D138" s="77" t="s">
        <v>1731</v>
      </c>
      <c r="E138" s="77" t="s">
        <v>1129</v>
      </c>
      <c r="F138" s="77" t="s">
        <v>1732</v>
      </c>
    </row>
    <row r="139" spans="1:6" ht="17.25">
      <c r="A139" s="77" t="s">
        <v>1127</v>
      </c>
      <c r="B139" s="78" t="s">
        <v>1730</v>
      </c>
      <c r="C139" s="77" t="s">
        <v>1130</v>
      </c>
      <c r="D139" s="77" t="s">
        <v>1733</v>
      </c>
      <c r="E139" s="77" t="s">
        <v>1131</v>
      </c>
      <c r="F139" s="77" t="s">
        <v>1734</v>
      </c>
    </row>
    <row r="140" spans="1:6" ht="17.25">
      <c r="A140" s="77" t="s">
        <v>1132</v>
      </c>
      <c r="B140" s="78" t="s">
        <v>1456</v>
      </c>
      <c r="C140" s="77" t="s">
        <v>1133</v>
      </c>
      <c r="D140" s="77" t="s">
        <v>1457</v>
      </c>
      <c r="E140" s="77" t="s">
        <v>1134</v>
      </c>
      <c r="F140" s="77" t="s">
        <v>1459</v>
      </c>
    </row>
    <row r="141" spans="1:6" ht="17.25">
      <c r="A141" s="77" t="s">
        <v>1132</v>
      </c>
      <c r="B141" s="78" t="s">
        <v>1456</v>
      </c>
      <c r="C141" s="77" t="s">
        <v>1135</v>
      </c>
      <c r="D141" s="77" t="s">
        <v>1460</v>
      </c>
      <c r="E141" s="77" t="s">
        <v>1136</v>
      </c>
      <c r="F141" s="77" t="s">
        <v>1462</v>
      </c>
    </row>
    <row r="142" spans="1:6" ht="17.25">
      <c r="A142" s="77" t="s">
        <v>825</v>
      </c>
      <c r="B142" s="78" t="s">
        <v>331</v>
      </c>
      <c r="C142" s="77" t="s">
        <v>1149</v>
      </c>
      <c r="D142" s="77" t="s">
        <v>1735</v>
      </c>
      <c r="E142" s="77" t="s">
        <v>627</v>
      </c>
      <c r="F142" s="77" t="s">
        <v>132</v>
      </c>
    </row>
    <row r="143" spans="1:6" ht="17.25">
      <c r="A143" s="77" t="s">
        <v>825</v>
      </c>
      <c r="B143" s="78" t="s">
        <v>331</v>
      </c>
      <c r="C143" s="77" t="s">
        <v>1150</v>
      </c>
      <c r="D143" s="77" t="s">
        <v>1736</v>
      </c>
      <c r="E143" s="77" t="s">
        <v>619</v>
      </c>
      <c r="F143" s="77" t="s">
        <v>124</v>
      </c>
    </row>
    <row r="144" spans="1:6" ht="17.25">
      <c r="A144" s="77" t="s">
        <v>606</v>
      </c>
      <c r="B144" s="78" t="s">
        <v>111</v>
      </c>
      <c r="C144" s="77" t="s">
        <v>1151</v>
      </c>
      <c r="D144" s="77" t="s">
        <v>1737</v>
      </c>
      <c r="E144" s="77" t="s">
        <v>607</v>
      </c>
      <c r="F144" s="77" t="s">
        <v>112</v>
      </c>
    </row>
    <row r="145" spans="1:6" ht="17.25">
      <c r="A145" s="77" t="s">
        <v>606</v>
      </c>
      <c r="B145" s="78" t="s">
        <v>111</v>
      </c>
      <c r="C145" s="77" t="s">
        <v>1152</v>
      </c>
      <c r="D145" s="77" t="s">
        <v>1738</v>
      </c>
      <c r="E145" s="77" t="s">
        <v>626</v>
      </c>
      <c r="F145" s="77" t="s">
        <v>131</v>
      </c>
    </row>
    <row r="146" spans="1:6" ht="17.25">
      <c r="A146" s="77" t="s">
        <v>852</v>
      </c>
      <c r="B146" s="78" t="s">
        <v>358</v>
      </c>
      <c r="C146" s="77" t="s">
        <v>1153</v>
      </c>
      <c r="D146" s="77" t="s">
        <v>1739</v>
      </c>
      <c r="E146" s="77" t="s">
        <v>1154</v>
      </c>
      <c r="F146" s="77" t="s">
        <v>1740</v>
      </c>
    </row>
    <row r="147" spans="1:6" ht="17.25">
      <c r="A147" s="77" t="s">
        <v>852</v>
      </c>
      <c r="B147" s="78" t="s">
        <v>358</v>
      </c>
      <c r="C147" s="77" t="s">
        <v>1155</v>
      </c>
      <c r="D147" s="77" t="s">
        <v>1741</v>
      </c>
      <c r="E147" s="77" t="s">
        <v>1156</v>
      </c>
      <c r="F147" s="77" t="s">
        <v>1742</v>
      </c>
    </row>
    <row r="148" spans="1:6" ht="17.25">
      <c r="A148" s="77" t="s">
        <v>811</v>
      </c>
      <c r="B148" s="78" t="s">
        <v>317</v>
      </c>
      <c r="C148" s="77" t="s">
        <v>1157</v>
      </c>
      <c r="D148" s="77" t="s">
        <v>1743</v>
      </c>
      <c r="E148" s="77" t="s">
        <v>608</v>
      </c>
      <c r="F148" s="77" t="s">
        <v>113</v>
      </c>
    </row>
    <row r="149" spans="1:6" ht="17.25">
      <c r="A149" s="77" t="s">
        <v>811</v>
      </c>
      <c r="B149" s="78" t="s">
        <v>317</v>
      </c>
      <c r="C149" s="77" t="s">
        <v>1158</v>
      </c>
      <c r="D149" s="77" t="s">
        <v>1744</v>
      </c>
      <c r="E149" s="77" t="s">
        <v>625</v>
      </c>
      <c r="F149" s="77" t="s">
        <v>130</v>
      </c>
    </row>
    <row r="150" spans="1:6" ht="17.25">
      <c r="A150" s="77" t="s">
        <v>624</v>
      </c>
      <c r="B150" s="78" t="s">
        <v>129</v>
      </c>
      <c r="C150" s="77" t="s">
        <v>1159</v>
      </c>
      <c r="D150" s="77" t="s">
        <v>1745</v>
      </c>
      <c r="E150" s="77" t="s">
        <v>623</v>
      </c>
      <c r="F150" s="77" t="s">
        <v>128</v>
      </c>
    </row>
    <row r="151" spans="1:6" ht="17.25">
      <c r="A151" s="77" t="s">
        <v>624</v>
      </c>
      <c r="B151" s="78" t="s">
        <v>129</v>
      </c>
      <c r="C151" s="77" t="s">
        <v>1160</v>
      </c>
      <c r="D151" s="77" t="s">
        <v>1746</v>
      </c>
      <c r="E151" s="77" t="s">
        <v>620</v>
      </c>
      <c r="F151" s="77" t="s">
        <v>125</v>
      </c>
    </row>
    <row r="152" spans="1:6" ht="17.25">
      <c r="A152" s="77" t="s">
        <v>621</v>
      </c>
      <c r="B152" s="78" t="s">
        <v>126</v>
      </c>
      <c r="C152" s="77" t="s">
        <v>1161</v>
      </c>
      <c r="D152" s="77" t="s">
        <v>1747</v>
      </c>
      <c r="E152" s="77" t="s">
        <v>612</v>
      </c>
      <c r="F152" s="77" t="s">
        <v>117</v>
      </c>
    </row>
    <row r="153" spans="1:6" ht="17.25">
      <c r="A153" s="77" t="s">
        <v>621</v>
      </c>
      <c r="B153" s="78" t="s">
        <v>126</v>
      </c>
      <c r="C153" s="77" t="s">
        <v>1162</v>
      </c>
      <c r="D153" s="77" t="s">
        <v>1748</v>
      </c>
      <c r="E153" s="77" t="s">
        <v>609</v>
      </c>
      <c r="F153" s="77" t="s">
        <v>114</v>
      </c>
    </row>
    <row r="154" spans="1:6" ht="17.25">
      <c r="A154" s="77" t="s">
        <v>610</v>
      </c>
      <c r="B154" s="78" t="s">
        <v>115</v>
      </c>
      <c r="C154" s="77" t="s">
        <v>1163</v>
      </c>
      <c r="D154" s="77" t="s">
        <v>1749</v>
      </c>
      <c r="E154" s="77" t="s">
        <v>613</v>
      </c>
      <c r="F154" s="77" t="s">
        <v>118</v>
      </c>
    </row>
    <row r="155" spans="1:6" ht="17.25">
      <c r="A155" s="77" t="s">
        <v>610</v>
      </c>
      <c r="B155" s="78" t="s">
        <v>115</v>
      </c>
      <c r="C155" s="77" t="s">
        <v>1164</v>
      </c>
      <c r="D155" s="77" t="s">
        <v>1750</v>
      </c>
      <c r="E155" s="77" t="s">
        <v>622</v>
      </c>
      <c r="F155" s="77" t="s">
        <v>127</v>
      </c>
    </row>
    <row r="156" spans="1:6" ht="17.25">
      <c r="A156" s="77" t="s">
        <v>847</v>
      </c>
      <c r="B156" s="78" t="s">
        <v>353</v>
      </c>
      <c r="C156" s="77" t="s">
        <v>1165</v>
      </c>
      <c r="D156" s="77" t="s">
        <v>1751</v>
      </c>
      <c r="E156" s="77" t="s">
        <v>629</v>
      </c>
      <c r="F156" s="77" t="s">
        <v>134</v>
      </c>
    </row>
    <row r="157" spans="1:6" ht="17.25">
      <c r="A157" s="77" t="s">
        <v>847</v>
      </c>
      <c r="B157" s="78" t="s">
        <v>353</v>
      </c>
      <c r="C157" s="77" t="s">
        <v>1166</v>
      </c>
      <c r="D157" s="77" t="s">
        <v>1752</v>
      </c>
      <c r="E157" s="77" t="s">
        <v>614</v>
      </c>
      <c r="F157" s="77" t="s">
        <v>119</v>
      </c>
    </row>
    <row r="158" spans="1:6" ht="17.25">
      <c r="A158" s="77" t="s">
        <v>834</v>
      </c>
      <c r="B158" s="78" t="s">
        <v>340</v>
      </c>
      <c r="C158" s="77" t="s">
        <v>1167</v>
      </c>
      <c r="D158" s="77" t="s">
        <v>1753</v>
      </c>
      <c r="E158" s="77" t="s">
        <v>615</v>
      </c>
      <c r="F158" s="77" t="s">
        <v>120</v>
      </c>
    </row>
    <row r="159" spans="1:6" ht="17.25">
      <c r="A159" s="77" t="s">
        <v>834</v>
      </c>
      <c r="B159" s="78" t="s">
        <v>340</v>
      </c>
      <c r="C159" s="77" t="s">
        <v>1168</v>
      </c>
      <c r="D159" s="77" t="s">
        <v>1754</v>
      </c>
      <c r="E159" s="77" t="s">
        <v>605</v>
      </c>
      <c r="F159" s="77" t="s">
        <v>110</v>
      </c>
    </row>
    <row r="160" spans="1:6" ht="17.25">
      <c r="A160" s="77" t="s">
        <v>616</v>
      </c>
      <c r="B160" s="78" t="s">
        <v>121</v>
      </c>
      <c r="C160" s="77" t="s">
        <v>1169</v>
      </c>
      <c r="D160" s="77" t="s">
        <v>1755</v>
      </c>
      <c r="E160" s="77" t="s">
        <v>603</v>
      </c>
      <c r="F160" s="77" t="s">
        <v>108</v>
      </c>
    </row>
    <row r="161" spans="1:6" ht="17.25">
      <c r="A161" s="77" t="s">
        <v>616</v>
      </c>
      <c r="B161" s="78" t="s">
        <v>121</v>
      </c>
      <c r="C161" s="77" t="s">
        <v>1170</v>
      </c>
      <c r="D161" s="77" t="s">
        <v>1756</v>
      </c>
      <c r="E161" s="77" t="s">
        <v>617</v>
      </c>
      <c r="F161" s="77" t="s">
        <v>122</v>
      </c>
    </row>
    <row r="162" spans="1:6" ht="17.25">
      <c r="A162" s="77" t="s">
        <v>719</v>
      </c>
      <c r="B162" s="78" t="s">
        <v>225</v>
      </c>
      <c r="C162" s="77" t="s">
        <v>1171</v>
      </c>
      <c r="D162" s="77" t="s">
        <v>1757</v>
      </c>
      <c r="E162" s="77" t="s">
        <v>718</v>
      </c>
      <c r="F162" s="77" t="s">
        <v>224</v>
      </c>
    </row>
    <row r="163" spans="1:6" ht="17.25">
      <c r="A163" s="77" t="s">
        <v>719</v>
      </c>
      <c r="B163" s="78" t="s">
        <v>225</v>
      </c>
      <c r="C163" s="77" t="s">
        <v>1172</v>
      </c>
      <c r="D163" s="77" t="s">
        <v>1758</v>
      </c>
      <c r="E163" s="77" t="s">
        <v>706</v>
      </c>
      <c r="F163" s="77" t="s">
        <v>212</v>
      </c>
    </row>
    <row r="164" spans="1:6" ht="17.25">
      <c r="A164" s="77" t="s">
        <v>710</v>
      </c>
      <c r="B164" s="78" t="s">
        <v>216</v>
      </c>
      <c r="C164" s="77" t="s">
        <v>1173</v>
      </c>
      <c r="D164" s="77" t="s">
        <v>1759</v>
      </c>
      <c r="E164" s="77" t="s">
        <v>711</v>
      </c>
      <c r="F164" s="77" t="s">
        <v>217</v>
      </c>
    </row>
    <row r="165" spans="1:6" ht="17.25">
      <c r="A165" s="77" t="s">
        <v>710</v>
      </c>
      <c r="B165" s="78" t="s">
        <v>216</v>
      </c>
      <c r="C165" s="77" t="s">
        <v>1174</v>
      </c>
      <c r="D165" s="77" t="s">
        <v>1760</v>
      </c>
      <c r="E165" s="77" t="s">
        <v>724</v>
      </c>
      <c r="F165" s="77" t="s">
        <v>230</v>
      </c>
    </row>
    <row r="166" spans="1:6" ht="17.25">
      <c r="A166" s="77" t="s">
        <v>723</v>
      </c>
      <c r="B166" s="78" t="s">
        <v>229</v>
      </c>
      <c r="C166" s="77" t="s">
        <v>1175</v>
      </c>
      <c r="D166" s="77" t="s">
        <v>1761</v>
      </c>
      <c r="E166" s="77" t="s">
        <v>695</v>
      </c>
      <c r="F166" s="77" t="s">
        <v>201</v>
      </c>
    </row>
    <row r="167" spans="1:6" ht="17.25">
      <c r="A167" s="77" t="s">
        <v>723</v>
      </c>
      <c r="B167" s="78" t="s">
        <v>229</v>
      </c>
      <c r="C167" s="77" t="s">
        <v>1176</v>
      </c>
      <c r="D167" s="77" t="s">
        <v>1762</v>
      </c>
      <c r="E167" s="77" t="s">
        <v>712</v>
      </c>
      <c r="F167" s="77" t="s">
        <v>218</v>
      </c>
    </row>
    <row r="168" spans="1:6" ht="17.25">
      <c r="A168" s="77" t="s">
        <v>736</v>
      </c>
      <c r="B168" s="78" t="s">
        <v>242</v>
      </c>
      <c r="C168" s="77" t="s">
        <v>1177</v>
      </c>
      <c r="D168" s="77" t="s">
        <v>1763</v>
      </c>
      <c r="E168" s="77" t="s">
        <v>1178</v>
      </c>
      <c r="F168" s="77" t="s">
        <v>1764</v>
      </c>
    </row>
    <row r="169" spans="1:6" ht="17.25">
      <c r="A169" s="77" t="s">
        <v>736</v>
      </c>
      <c r="B169" s="78" t="s">
        <v>242</v>
      </c>
      <c r="C169" s="77" t="s">
        <v>1179</v>
      </c>
      <c r="D169" s="77" t="s">
        <v>1765</v>
      </c>
      <c r="E169" s="77" t="s">
        <v>1180</v>
      </c>
      <c r="F169" s="77" t="s">
        <v>1766</v>
      </c>
    </row>
    <row r="170" spans="1:6" ht="17.25">
      <c r="A170" s="77" t="s">
        <v>696</v>
      </c>
      <c r="B170" s="78" t="s">
        <v>202</v>
      </c>
      <c r="C170" s="77" t="s">
        <v>1181</v>
      </c>
      <c r="D170" s="77" t="s">
        <v>1767</v>
      </c>
      <c r="E170" s="77" t="s">
        <v>702</v>
      </c>
      <c r="F170" s="77" t="s">
        <v>208</v>
      </c>
    </row>
    <row r="171" spans="1:6" ht="17.25">
      <c r="A171" s="77" t="s">
        <v>696</v>
      </c>
      <c r="B171" s="78" t="s">
        <v>202</v>
      </c>
      <c r="C171" s="77" t="s">
        <v>1182</v>
      </c>
      <c r="D171" s="77" t="s">
        <v>1768</v>
      </c>
      <c r="E171" s="77" t="s">
        <v>697</v>
      </c>
      <c r="F171" s="77" t="s">
        <v>203</v>
      </c>
    </row>
    <row r="172" spans="1:6" ht="17.25">
      <c r="A172" s="77" t="s">
        <v>698</v>
      </c>
      <c r="B172" s="78" t="s">
        <v>204</v>
      </c>
      <c r="C172" s="77" t="s">
        <v>1183</v>
      </c>
      <c r="D172" s="77" t="s">
        <v>1769</v>
      </c>
      <c r="E172" s="77" t="s">
        <v>722</v>
      </c>
      <c r="F172" s="77" t="s">
        <v>228</v>
      </c>
    </row>
    <row r="173" spans="1:6" ht="17.25">
      <c r="A173" s="77" t="s">
        <v>698</v>
      </c>
      <c r="B173" s="78" t="s">
        <v>204</v>
      </c>
      <c r="C173" s="77" t="s">
        <v>1184</v>
      </c>
      <c r="D173" s="77" t="s">
        <v>1770</v>
      </c>
      <c r="E173" s="77" t="s">
        <v>703</v>
      </c>
      <c r="F173" s="77" t="s">
        <v>209</v>
      </c>
    </row>
    <row r="174" spans="1:6" ht="17.25">
      <c r="A174" s="77" t="s">
        <v>704</v>
      </c>
      <c r="B174" s="78" t="s">
        <v>210</v>
      </c>
      <c r="C174" s="77" t="s">
        <v>1185</v>
      </c>
      <c r="D174" s="77" t="s">
        <v>1771</v>
      </c>
      <c r="E174" s="77" t="s">
        <v>705</v>
      </c>
      <c r="F174" s="77" t="s">
        <v>211</v>
      </c>
    </row>
    <row r="175" spans="1:6" ht="17.25">
      <c r="A175" s="77" t="s">
        <v>704</v>
      </c>
      <c r="B175" s="78" t="s">
        <v>210</v>
      </c>
      <c r="C175" s="77" t="s">
        <v>1186</v>
      </c>
      <c r="D175" s="77" t="s">
        <v>1772</v>
      </c>
      <c r="E175" s="77" t="s">
        <v>699</v>
      </c>
      <c r="F175" s="77" t="s">
        <v>205</v>
      </c>
    </row>
    <row r="176" spans="1:6" ht="17.25">
      <c r="A176" s="77" t="s">
        <v>721</v>
      </c>
      <c r="B176" s="78" t="s">
        <v>227</v>
      </c>
      <c r="C176" s="77" t="s">
        <v>1187</v>
      </c>
      <c r="D176" s="77" t="s">
        <v>1773</v>
      </c>
      <c r="E176" s="77" t="s">
        <v>700</v>
      </c>
      <c r="F176" s="77" t="s">
        <v>206</v>
      </c>
    </row>
    <row r="177" spans="1:6" ht="17.25">
      <c r="A177" s="77" t="s">
        <v>721</v>
      </c>
      <c r="B177" s="78" t="s">
        <v>227</v>
      </c>
      <c r="C177" s="77" t="s">
        <v>1188</v>
      </c>
      <c r="D177" s="77" t="s">
        <v>1774</v>
      </c>
      <c r="E177" s="77" t="s">
        <v>713</v>
      </c>
      <c r="F177" s="77" t="s">
        <v>219</v>
      </c>
    </row>
    <row r="178" spans="1:6" ht="17.25">
      <c r="A178" s="77" t="s">
        <v>714</v>
      </c>
      <c r="B178" s="78" t="s">
        <v>220</v>
      </c>
      <c r="C178" s="77" t="s">
        <v>1189</v>
      </c>
      <c r="D178" s="77" t="s">
        <v>1775</v>
      </c>
      <c r="E178" s="77" t="s">
        <v>715</v>
      </c>
      <c r="F178" s="77" t="s">
        <v>221</v>
      </c>
    </row>
    <row r="179" spans="1:6" ht="17.25">
      <c r="A179" s="77" t="s">
        <v>714</v>
      </c>
      <c r="B179" s="78" t="s">
        <v>220</v>
      </c>
      <c r="C179" s="77" t="s">
        <v>1190</v>
      </c>
      <c r="D179" s="77" t="s">
        <v>1776</v>
      </c>
      <c r="E179" s="77" t="s">
        <v>720</v>
      </c>
      <c r="F179" s="77" t="s">
        <v>226</v>
      </c>
    </row>
    <row r="180" spans="1:6" ht="17.25">
      <c r="A180" s="77" t="s">
        <v>716</v>
      </c>
      <c r="B180" s="78" t="s">
        <v>222</v>
      </c>
      <c r="C180" s="77" t="s">
        <v>1191</v>
      </c>
      <c r="D180" s="77" t="s">
        <v>1777</v>
      </c>
      <c r="E180" s="77" t="s">
        <v>707</v>
      </c>
      <c r="F180" s="77" t="s">
        <v>213</v>
      </c>
    </row>
    <row r="181" spans="1:6" ht="17.25">
      <c r="A181" s="77" t="s">
        <v>716</v>
      </c>
      <c r="B181" s="78" t="s">
        <v>222</v>
      </c>
      <c r="C181" s="77" t="s">
        <v>1192</v>
      </c>
      <c r="D181" s="77" t="s">
        <v>1778</v>
      </c>
      <c r="E181" s="77" t="s">
        <v>717</v>
      </c>
      <c r="F181" s="77" t="s">
        <v>223</v>
      </c>
    </row>
    <row r="182" spans="1:6" ht="17.25">
      <c r="A182" s="77" t="s">
        <v>701</v>
      </c>
      <c r="B182" s="78" t="s">
        <v>207</v>
      </c>
      <c r="C182" s="77" t="s">
        <v>1193</v>
      </c>
      <c r="D182" s="77" t="s">
        <v>1779</v>
      </c>
      <c r="E182" s="77" t="s">
        <v>737</v>
      </c>
      <c r="F182" s="77" t="s">
        <v>243</v>
      </c>
    </row>
    <row r="183" spans="1:6" ht="17.25">
      <c r="A183" s="77" t="s">
        <v>701</v>
      </c>
      <c r="B183" s="78" t="s">
        <v>207</v>
      </c>
      <c r="C183" s="77" t="s">
        <v>1194</v>
      </c>
      <c r="D183" s="77" t="s">
        <v>1780</v>
      </c>
      <c r="E183" s="77" t="s">
        <v>708</v>
      </c>
      <c r="F183" s="77" t="s">
        <v>214</v>
      </c>
    </row>
    <row r="184" spans="1:6" ht="17.25">
      <c r="A184" s="77" t="s">
        <v>982</v>
      </c>
      <c r="B184" s="78" t="s">
        <v>488</v>
      </c>
      <c r="C184" s="77" t="s">
        <v>1195</v>
      </c>
      <c r="D184" s="77" t="s">
        <v>1781</v>
      </c>
      <c r="E184" s="77" t="s">
        <v>981</v>
      </c>
      <c r="F184" s="77" t="s">
        <v>487</v>
      </c>
    </row>
    <row r="185" spans="1:6" ht="17.25">
      <c r="A185" s="77" t="s">
        <v>982</v>
      </c>
      <c r="B185" s="78" t="s">
        <v>488</v>
      </c>
      <c r="C185" s="77" t="s">
        <v>1196</v>
      </c>
      <c r="D185" s="77" t="s">
        <v>1782</v>
      </c>
      <c r="E185" s="77" t="s">
        <v>991</v>
      </c>
      <c r="F185" s="77" t="s">
        <v>497</v>
      </c>
    </row>
    <row r="186" spans="1:6" ht="17.25">
      <c r="A186" s="77" t="s">
        <v>759</v>
      </c>
      <c r="B186" s="78" t="s">
        <v>265</v>
      </c>
      <c r="C186" s="77" t="s">
        <v>1197</v>
      </c>
      <c r="D186" s="77" t="s">
        <v>1783</v>
      </c>
      <c r="E186" s="77" t="s">
        <v>754</v>
      </c>
      <c r="F186" s="77" t="s">
        <v>260</v>
      </c>
    </row>
    <row r="187" spans="1:6" ht="17.25">
      <c r="A187" s="77" t="s">
        <v>759</v>
      </c>
      <c r="B187" s="78" t="s">
        <v>265</v>
      </c>
      <c r="C187" s="77" t="s">
        <v>1198</v>
      </c>
      <c r="D187" s="77" t="s">
        <v>1784</v>
      </c>
      <c r="E187" s="77" t="s">
        <v>725</v>
      </c>
      <c r="F187" s="77" t="s">
        <v>231</v>
      </c>
    </row>
    <row r="188" spans="1:6" ht="17.25">
      <c r="A188" s="77" t="s">
        <v>726</v>
      </c>
      <c r="B188" s="78" t="s">
        <v>232</v>
      </c>
      <c r="C188" s="77" t="s">
        <v>1199</v>
      </c>
      <c r="D188" s="77" t="s">
        <v>1785</v>
      </c>
      <c r="E188" s="77" t="s">
        <v>727</v>
      </c>
      <c r="F188" s="77" t="s">
        <v>233</v>
      </c>
    </row>
    <row r="189" spans="1:6" ht="17.25">
      <c r="A189" s="77" t="s">
        <v>726</v>
      </c>
      <c r="B189" s="78" t="s">
        <v>232</v>
      </c>
      <c r="C189" s="77" t="s">
        <v>1200</v>
      </c>
      <c r="D189" s="77" t="s">
        <v>1786</v>
      </c>
      <c r="E189" s="77" t="s">
        <v>732</v>
      </c>
      <c r="F189" s="77" t="s">
        <v>238</v>
      </c>
    </row>
    <row r="190" spans="1:6" ht="17.25">
      <c r="A190" s="77" t="s">
        <v>988</v>
      </c>
      <c r="B190" s="78" t="s">
        <v>494</v>
      </c>
      <c r="C190" s="77" t="s">
        <v>1201</v>
      </c>
      <c r="D190" s="77" t="s">
        <v>1787</v>
      </c>
      <c r="E190" s="77" t="s">
        <v>1202</v>
      </c>
      <c r="F190" s="77" t="s">
        <v>1788</v>
      </c>
    </row>
    <row r="191" spans="1:6" ht="17.25">
      <c r="A191" s="77" t="s">
        <v>988</v>
      </c>
      <c r="B191" s="78" t="s">
        <v>494</v>
      </c>
      <c r="C191" s="77" t="s">
        <v>1203</v>
      </c>
      <c r="D191" s="77" t="s">
        <v>1789</v>
      </c>
      <c r="E191" s="77" t="s">
        <v>1204</v>
      </c>
      <c r="F191" s="77" t="s">
        <v>1790</v>
      </c>
    </row>
    <row r="192" spans="1:6" ht="17.25">
      <c r="A192" s="77" t="s">
        <v>749</v>
      </c>
      <c r="B192" s="78" t="s">
        <v>255</v>
      </c>
      <c r="C192" s="77" t="s">
        <v>1205</v>
      </c>
      <c r="D192" s="77" t="s">
        <v>1791</v>
      </c>
      <c r="E192" s="77" t="s">
        <v>728</v>
      </c>
      <c r="F192" s="77" t="s">
        <v>234</v>
      </c>
    </row>
    <row r="193" spans="1:6" ht="17.25">
      <c r="A193" s="77" t="s">
        <v>749</v>
      </c>
      <c r="B193" s="78" t="s">
        <v>255</v>
      </c>
      <c r="C193" s="77" t="s">
        <v>1206</v>
      </c>
      <c r="D193" s="77" t="s">
        <v>1792</v>
      </c>
      <c r="E193" s="77" t="s">
        <v>734</v>
      </c>
      <c r="F193" s="77" t="s">
        <v>240</v>
      </c>
    </row>
    <row r="194" spans="1:6" ht="17.25">
      <c r="A194" s="77" t="s">
        <v>745</v>
      </c>
      <c r="B194" s="78" t="s">
        <v>251</v>
      </c>
      <c r="C194" s="77" t="s">
        <v>1207</v>
      </c>
      <c r="D194" s="77" t="s">
        <v>1793</v>
      </c>
      <c r="E194" s="77" t="s">
        <v>748</v>
      </c>
      <c r="F194" s="77" t="s">
        <v>254</v>
      </c>
    </row>
    <row r="195" spans="1:6" ht="17.25">
      <c r="A195" s="77" t="s">
        <v>745</v>
      </c>
      <c r="B195" s="78" t="s">
        <v>251</v>
      </c>
      <c r="C195" s="77" t="s">
        <v>1208</v>
      </c>
      <c r="D195" s="77" t="s">
        <v>1794</v>
      </c>
      <c r="E195" s="77" t="s">
        <v>729</v>
      </c>
      <c r="F195" s="77" t="s">
        <v>235</v>
      </c>
    </row>
    <row r="196" spans="1:6" ht="17.25">
      <c r="A196" s="77" t="s">
        <v>747</v>
      </c>
      <c r="B196" s="78" t="s">
        <v>253</v>
      </c>
      <c r="C196" s="77" t="s">
        <v>1209</v>
      </c>
      <c r="D196" s="77" t="s">
        <v>1795</v>
      </c>
      <c r="E196" s="77" t="s">
        <v>730</v>
      </c>
      <c r="F196" s="77" t="s">
        <v>236</v>
      </c>
    </row>
    <row r="197" spans="1:6" ht="17.25">
      <c r="A197" s="77" t="s">
        <v>747</v>
      </c>
      <c r="B197" s="78" t="s">
        <v>253</v>
      </c>
      <c r="C197" s="77" t="s">
        <v>1210</v>
      </c>
      <c r="D197" s="77" t="s">
        <v>1796</v>
      </c>
      <c r="E197" s="77" t="s">
        <v>735</v>
      </c>
      <c r="F197" s="77" t="s">
        <v>241</v>
      </c>
    </row>
    <row r="198" spans="1:6" ht="17.25">
      <c r="A198" s="77" t="s">
        <v>731</v>
      </c>
      <c r="B198" s="78" t="s">
        <v>237</v>
      </c>
      <c r="C198" s="77" t="s">
        <v>1211</v>
      </c>
      <c r="D198" s="77" t="s">
        <v>1797</v>
      </c>
      <c r="E198" s="77" t="s">
        <v>985</v>
      </c>
      <c r="F198" s="77" t="s">
        <v>491</v>
      </c>
    </row>
    <row r="199" spans="1:6" ht="17.25">
      <c r="A199" s="77" t="s">
        <v>731</v>
      </c>
      <c r="B199" s="78" t="s">
        <v>237</v>
      </c>
      <c r="C199" s="77" t="s">
        <v>1212</v>
      </c>
      <c r="D199" s="77" t="s">
        <v>1798</v>
      </c>
      <c r="E199" s="77" t="s">
        <v>744</v>
      </c>
      <c r="F199" s="77" t="s">
        <v>250</v>
      </c>
    </row>
    <row r="200" spans="1:6" ht="17.25">
      <c r="A200" s="77" t="s">
        <v>986</v>
      </c>
      <c r="B200" s="78" t="s">
        <v>492</v>
      </c>
      <c r="C200" s="77" t="s">
        <v>1213</v>
      </c>
      <c r="D200" s="77" t="s">
        <v>1799</v>
      </c>
      <c r="E200" s="77" t="s">
        <v>983</v>
      </c>
      <c r="F200" s="77" t="s">
        <v>489</v>
      </c>
    </row>
    <row r="201" spans="1:6" ht="17.25">
      <c r="A201" s="77" t="s">
        <v>986</v>
      </c>
      <c r="B201" s="78" t="s">
        <v>492</v>
      </c>
      <c r="C201" s="77" t="s">
        <v>1214</v>
      </c>
      <c r="D201" s="77" t="s">
        <v>1800</v>
      </c>
      <c r="E201" s="77" t="s">
        <v>992</v>
      </c>
      <c r="F201" s="77" t="s">
        <v>498</v>
      </c>
    </row>
    <row r="202" spans="1:6" ht="17.25">
      <c r="A202" s="77" t="s">
        <v>990</v>
      </c>
      <c r="B202" s="78" t="s">
        <v>496</v>
      </c>
      <c r="C202" s="77" t="s">
        <v>1215</v>
      </c>
      <c r="D202" s="77" t="s">
        <v>1801</v>
      </c>
      <c r="E202" s="77" t="s">
        <v>987</v>
      </c>
      <c r="F202" s="77" t="s">
        <v>493</v>
      </c>
    </row>
    <row r="203" spans="1:6" ht="17.25">
      <c r="A203" s="77" t="s">
        <v>990</v>
      </c>
      <c r="B203" s="78" t="s">
        <v>496</v>
      </c>
      <c r="C203" s="77" t="s">
        <v>1216</v>
      </c>
      <c r="D203" s="77" t="s">
        <v>1802</v>
      </c>
      <c r="E203" s="77" t="s">
        <v>980</v>
      </c>
      <c r="F203" s="77" t="s">
        <v>486</v>
      </c>
    </row>
    <row r="204" spans="1:6" ht="17.25">
      <c r="A204" s="77" t="s">
        <v>979</v>
      </c>
      <c r="B204" s="78" t="s">
        <v>485</v>
      </c>
      <c r="C204" s="77" t="s">
        <v>1217</v>
      </c>
      <c r="D204" s="77" t="s">
        <v>1803</v>
      </c>
      <c r="E204" s="77" t="s">
        <v>989</v>
      </c>
      <c r="F204" s="77" t="s">
        <v>495</v>
      </c>
    </row>
    <row r="205" spans="1:6" ht="17.25">
      <c r="A205" s="77" t="s">
        <v>979</v>
      </c>
      <c r="B205" s="78" t="s">
        <v>485</v>
      </c>
      <c r="C205" s="77" t="s">
        <v>1218</v>
      </c>
      <c r="D205" s="77" t="s">
        <v>1804</v>
      </c>
      <c r="E205" s="77" t="s">
        <v>984</v>
      </c>
      <c r="F205" s="77" t="s">
        <v>490</v>
      </c>
    </row>
    <row r="206" spans="1:6" ht="17.25">
      <c r="A206" s="77" t="s">
        <v>1219</v>
      </c>
      <c r="B206" s="78" t="s">
        <v>1805</v>
      </c>
      <c r="C206" s="77" t="s">
        <v>1220</v>
      </c>
      <c r="D206" s="77" t="s">
        <v>1806</v>
      </c>
      <c r="E206" s="77" t="s">
        <v>1221</v>
      </c>
      <c r="F206" s="77" t="s">
        <v>1807</v>
      </c>
    </row>
    <row r="207" spans="1:6" ht="17.25">
      <c r="A207" s="77" t="s">
        <v>1219</v>
      </c>
      <c r="B207" s="78" t="s">
        <v>1805</v>
      </c>
      <c r="C207" s="77" t="s">
        <v>1222</v>
      </c>
      <c r="D207" s="77" t="s">
        <v>1808</v>
      </c>
      <c r="E207" s="77" t="s">
        <v>1223</v>
      </c>
      <c r="F207" s="77" t="s">
        <v>1809</v>
      </c>
    </row>
    <row r="208" spans="1:6" ht="17.25">
      <c r="A208" s="77" t="s">
        <v>1224</v>
      </c>
      <c r="B208" s="78" t="s">
        <v>1810</v>
      </c>
      <c r="C208" s="77" t="s">
        <v>1225</v>
      </c>
      <c r="D208" s="77" t="s">
        <v>1811</v>
      </c>
      <c r="E208" s="77" t="s">
        <v>1226</v>
      </c>
      <c r="F208" s="77" t="s">
        <v>1812</v>
      </c>
    </row>
    <row r="209" spans="1:6" ht="17.25">
      <c r="A209" s="77" t="s">
        <v>1224</v>
      </c>
      <c r="B209" s="78" t="s">
        <v>1810</v>
      </c>
      <c r="C209" s="77" t="s">
        <v>1227</v>
      </c>
      <c r="D209" s="77" t="s">
        <v>1813</v>
      </c>
      <c r="E209" s="77" t="s">
        <v>1228</v>
      </c>
      <c r="F209" s="77" t="s">
        <v>1814</v>
      </c>
    </row>
    <row r="210" spans="1:6" ht="17.25">
      <c r="A210" s="77" t="s">
        <v>1229</v>
      </c>
      <c r="B210" s="78" t="s">
        <v>1815</v>
      </c>
      <c r="C210" s="77" t="s">
        <v>1230</v>
      </c>
      <c r="D210" s="77" t="s">
        <v>1816</v>
      </c>
      <c r="E210" s="77" t="s">
        <v>1231</v>
      </c>
      <c r="F210" s="77" t="s">
        <v>1817</v>
      </c>
    </row>
    <row r="211" spans="1:6" ht="17.25">
      <c r="A211" s="77" t="s">
        <v>1229</v>
      </c>
      <c r="B211" s="78" t="s">
        <v>1815</v>
      </c>
      <c r="C211" s="77" t="s">
        <v>1232</v>
      </c>
      <c r="D211" s="77" t="s">
        <v>1818</v>
      </c>
      <c r="E211" s="77" t="s">
        <v>1233</v>
      </c>
      <c r="F211" s="77" t="s">
        <v>1819</v>
      </c>
    </row>
    <row r="212" spans="1:6" ht="17.25">
      <c r="A212" s="77" t="s">
        <v>1234</v>
      </c>
      <c r="B212" s="78" t="s">
        <v>1820</v>
      </c>
      <c r="C212" s="77" t="s">
        <v>1235</v>
      </c>
      <c r="D212" s="77" t="s">
        <v>1821</v>
      </c>
      <c r="E212" s="77" t="s">
        <v>1236</v>
      </c>
      <c r="F212" s="77" t="s">
        <v>1822</v>
      </c>
    </row>
    <row r="213" spans="1:6" ht="17.25">
      <c r="A213" s="77" t="s">
        <v>1234</v>
      </c>
      <c r="B213" s="78" t="s">
        <v>1820</v>
      </c>
      <c r="C213" s="77" t="s">
        <v>1237</v>
      </c>
      <c r="D213" s="77" t="s">
        <v>1823</v>
      </c>
      <c r="E213" s="77" t="s">
        <v>1238</v>
      </c>
      <c r="F213" s="77" t="s">
        <v>1824</v>
      </c>
    </row>
    <row r="214" spans="1:6" ht="17.25">
      <c r="A214" s="77" t="s">
        <v>1239</v>
      </c>
      <c r="B214" s="78" t="s">
        <v>1825</v>
      </c>
      <c r="C214" s="77" t="s">
        <v>1240</v>
      </c>
      <c r="D214" s="77" t="s">
        <v>1826</v>
      </c>
      <c r="E214" s="77" t="s">
        <v>1241</v>
      </c>
      <c r="F214" s="77" t="s">
        <v>1827</v>
      </c>
    </row>
    <row r="215" spans="1:6" ht="17.25">
      <c r="A215" s="77" t="s">
        <v>1239</v>
      </c>
      <c r="B215" s="78" t="s">
        <v>1825</v>
      </c>
      <c r="C215" s="77" t="s">
        <v>1242</v>
      </c>
      <c r="D215" s="77" t="s">
        <v>1828</v>
      </c>
      <c r="E215" s="77" t="s">
        <v>1243</v>
      </c>
      <c r="F215" s="77" t="s">
        <v>1829</v>
      </c>
    </row>
    <row r="216" spans="1:6" ht="17.25">
      <c r="A216" s="77" t="s">
        <v>1244</v>
      </c>
      <c r="B216" s="78" t="s">
        <v>1830</v>
      </c>
      <c r="C216" s="77" t="s">
        <v>1245</v>
      </c>
      <c r="D216" s="77" t="s">
        <v>1831</v>
      </c>
      <c r="E216" s="77" t="s">
        <v>1246</v>
      </c>
      <c r="F216" s="77" t="s">
        <v>1832</v>
      </c>
    </row>
    <row r="217" spans="1:6" ht="17.25">
      <c r="A217" s="77" t="s">
        <v>1244</v>
      </c>
      <c r="B217" s="78" t="s">
        <v>1830</v>
      </c>
      <c r="C217" s="77" t="s">
        <v>1247</v>
      </c>
      <c r="D217" s="77" t="s">
        <v>1833</v>
      </c>
      <c r="E217" s="77" t="s">
        <v>1248</v>
      </c>
      <c r="F217" s="77" t="s">
        <v>1834</v>
      </c>
    </row>
    <row r="218" spans="1:6" ht="17.25">
      <c r="A218" s="77" t="s">
        <v>1249</v>
      </c>
      <c r="B218" s="78" t="s">
        <v>1835</v>
      </c>
      <c r="C218" s="77" t="s">
        <v>1250</v>
      </c>
      <c r="D218" s="77" t="s">
        <v>1836</v>
      </c>
      <c r="E218" s="77" t="s">
        <v>1251</v>
      </c>
      <c r="F218" s="77" t="s">
        <v>1837</v>
      </c>
    </row>
    <row r="219" spans="1:6" ht="17.25">
      <c r="A219" s="77" t="s">
        <v>1249</v>
      </c>
      <c r="B219" s="78" t="s">
        <v>1835</v>
      </c>
      <c r="C219" s="77" t="s">
        <v>1252</v>
      </c>
      <c r="D219" s="77" t="s">
        <v>1838</v>
      </c>
      <c r="E219" s="77" t="s">
        <v>1253</v>
      </c>
      <c r="F219" s="77" t="s">
        <v>1839</v>
      </c>
    </row>
    <row r="220" spans="1:6" ht="17.25">
      <c r="A220" s="77" t="s">
        <v>1254</v>
      </c>
      <c r="B220" s="78" t="s">
        <v>1840</v>
      </c>
      <c r="C220" s="77" t="s">
        <v>1255</v>
      </c>
      <c r="D220" s="77" t="s">
        <v>1841</v>
      </c>
      <c r="E220" s="77" t="s">
        <v>1256</v>
      </c>
      <c r="F220" s="77" t="s">
        <v>1842</v>
      </c>
    </row>
    <row r="221" spans="1:6" ht="17.25">
      <c r="A221" s="77" t="s">
        <v>1254</v>
      </c>
      <c r="B221" s="78" t="s">
        <v>1840</v>
      </c>
      <c r="C221" s="77" t="s">
        <v>1257</v>
      </c>
      <c r="D221" s="77" t="s">
        <v>1843</v>
      </c>
      <c r="E221" s="77" t="s">
        <v>1258</v>
      </c>
      <c r="F221" s="77" t="s">
        <v>1844</v>
      </c>
    </row>
    <row r="222" spans="1:6" ht="17.25">
      <c r="A222" s="77" t="s">
        <v>1259</v>
      </c>
      <c r="B222" s="78" t="s">
        <v>1845</v>
      </c>
      <c r="C222" s="77" t="s">
        <v>1260</v>
      </c>
      <c r="D222" s="77" t="s">
        <v>1846</v>
      </c>
      <c r="E222" s="77" t="s">
        <v>1261</v>
      </c>
      <c r="F222" s="77" t="s">
        <v>1847</v>
      </c>
    </row>
    <row r="223" spans="1:6" ht="17.25">
      <c r="A223" s="77" t="s">
        <v>1259</v>
      </c>
      <c r="B223" s="78" t="s">
        <v>1845</v>
      </c>
      <c r="C223" s="77" t="s">
        <v>1262</v>
      </c>
      <c r="D223" s="77" t="s">
        <v>1848</v>
      </c>
      <c r="E223" s="77" t="s">
        <v>1263</v>
      </c>
      <c r="F223" s="77" t="s">
        <v>1849</v>
      </c>
    </row>
    <row r="224" spans="1:6" ht="17.25">
      <c r="A224" s="77" t="s">
        <v>1264</v>
      </c>
      <c r="B224" s="78" t="s">
        <v>1850</v>
      </c>
      <c r="C224" s="77" t="s">
        <v>1265</v>
      </c>
      <c r="D224" s="77" t="s">
        <v>1851</v>
      </c>
      <c r="E224" s="77" t="s">
        <v>1266</v>
      </c>
      <c r="F224" s="77" t="s">
        <v>1852</v>
      </c>
    </row>
    <row r="225" spans="1:6" ht="17.25">
      <c r="A225" s="77" t="s">
        <v>1264</v>
      </c>
      <c r="B225" s="78" t="s">
        <v>1850</v>
      </c>
      <c r="C225" s="77" t="s">
        <v>1267</v>
      </c>
      <c r="D225" s="77" t="s">
        <v>1853</v>
      </c>
      <c r="E225" s="77" t="s">
        <v>1268</v>
      </c>
      <c r="F225" s="77" t="s">
        <v>1854</v>
      </c>
    </row>
    <row r="226" spans="1:6" ht="17.25">
      <c r="A226" s="77" t="s">
        <v>1269</v>
      </c>
      <c r="B226" s="78" t="s">
        <v>1855</v>
      </c>
      <c r="C226" s="77" t="s">
        <v>1270</v>
      </c>
      <c r="D226" s="77" t="s">
        <v>1856</v>
      </c>
      <c r="E226" s="77" t="s">
        <v>1271</v>
      </c>
      <c r="F226" s="77" t="s">
        <v>1857</v>
      </c>
    </row>
    <row r="227" spans="1:6" ht="17.25">
      <c r="A227" s="77" t="s">
        <v>1269</v>
      </c>
      <c r="B227" s="78" t="s">
        <v>1855</v>
      </c>
      <c r="C227" s="77" t="s">
        <v>1272</v>
      </c>
      <c r="D227" s="77" t="s">
        <v>1858</v>
      </c>
      <c r="E227" s="77" t="s">
        <v>1273</v>
      </c>
      <c r="F227" s="77" t="s">
        <v>1859</v>
      </c>
    </row>
    <row r="228" spans="1:6" ht="17.25">
      <c r="A228" s="77" t="s">
        <v>650</v>
      </c>
      <c r="B228" s="78" t="s">
        <v>155</v>
      </c>
      <c r="C228" s="77" t="s">
        <v>1274</v>
      </c>
      <c r="D228" s="77" t="s">
        <v>1860</v>
      </c>
      <c r="E228" s="77" t="s">
        <v>663</v>
      </c>
      <c r="F228" s="77" t="s">
        <v>168</v>
      </c>
    </row>
    <row r="229" spans="1:6" ht="17.25">
      <c r="A229" s="77" t="s">
        <v>650</v>
      </c>
      <c r="B229" s="78" t="s">
        <v>155</v>
      </c>
      <c r="C229" s="77" t="s">
        <v>1275</v>
      </c>
      <c r="D229" s="77" t="s">
        <v>1861</v>
      </c>
      <c r="E229" s="77" t="s">
        <v>631</v>
      </c>
      <c r="F229" s="77" t="s">
        <v>136</v>
      </c>
    </row>
    <row r="230" spans="1:6" ht="17.25">
      <c r="A230" s="77" t="s">
        <v>635</v>
      </c>
      <c r="B230" s="78" t="s">
        <v>140</v>
      </c>
      <c r="C230" s="77" t="s">
        <v>1276</v>
      </c>
      <c r="D230" s="77" t="s">
        <v>1862</v>
      </c>
      <c r="E230" s="77" t="s">
        <v>634</v>
      </c>
      <c r="F230" s="77" t="s">
        <v>139</v>
      </c>
    </row>
    <row r="231" spans="1:6" ht="17.25">
      <c r="A231" s="77" t="s">
        <v>635</v>
      </c>
      <c r="B231" s="78" t="s">
        <v>140</v>
      </c>
      <c r="C231" s="77" t="s">
        <v>1277</v>
      </c>
      <c r="D231" s="77" t="s">
        <v>1863</v>
      </c>
      <c r="E231" s="77" t="s">
        <v>658</v>
      </c>
      <c r="F231" s="77" t="s">
        <v>163</v>
      </c>
    </row>
    <row r="232" spans="1:6" ht="17.25">
      <c r="A232" s="77" t="s">
        <v>657</v>
      </c>
      <c r="B232" s="78" t="s">
        <v>162</v>
      </c>
      <c r="C232" s="77" t="s">
        <v>1278</v>
      </c>
      <c r="D232" s="77" t="s">
        <v>1864</v>
      </c>
      <c r="E232" s="77" t="s">
        <v>656</v>
      </c>
      <c r="F232" s="77" t="s">
        <v>161</v>
      </c>
    </row>
    <row r="233" spans="1:6" ht="17.25">
      <c r="A233" s="77" t="s">
        <v>657</v>
      </c>
      <c r="B233" s="78" t="s">
        <v>162</v>
      </c>
      <c r="C233" s="77" t="s">
        <v>1279</v>
      </c>
      <c r="D233" s="77" t="s">
        <v>1865</v>
      </c>
      <c r="E233" s="77" t="s">
        <v>645</v>
      </c>
      <c r="F233" s="77" t="s">
        <v>150</v>
      </c>
    </row>
    <row r="234" spans="1:6" ht="17.25">
      <c r="A234" s="77" t="s">
        <v>628</v>
      </c>
      <c r="B234" s="78" t="s">
        <v>133</v>
      </c>
      <c r="C234" s="77" t="s">
        <v>1280</v>
      </c>
      <c r="D234" s="77" t="s">
        <v>1866</v>
      </c>
      <c r="E234" s="77" t="s">
        <v>1281</v>
      </c>
      <c r="F234" s="77" t="s">
        <v>1867</v>
      </c>
    </row>
    <row r="235" spans="1:6" ht="17.25">
      <c r="A235" s="77" t="s">
        <v>628</v>
      </c>
      <c r="B235" s="78" t="s">
        <v>133</v>
      </c>
      <c r="C235" s="77" t="s">
        <v>1282</v>
      </c>
      <c r="D235" s="77" t="s">
        <v>1868</v>
      </c>
      <c r="E235" s="77" t="s">
        <v>1283</v>
      </c>
      <c r="F235" s="77" t="s">
        <v>1869</v>
      </c>
    </row>
    <row r="236" spans="1:6" ht="17.25">
      <c r="A236" s="77" t="s">
        <v>644</v>
      </c>
      <c r="B236" s="78" t="s">
        <v>149</v>
      </c>
      <c r="C236" s="77" t="s">
        <v>1284</v>
      </c>
      <c r="D236" s="77" t="s">
        <v>1870</v>
      </c>
      <c r="E236" s="77" t="s">
        <v>655</v>
      </c>
      <c r="F236" s="77" t="s">
        <v>160</v>
      </c>
    </row>
    <row r="237" spans="1:6" ht="17.25">
      <c r="A237" s="77" t="s">
        <v>644</v>
      </c>
      <c r="B237" s="78" t="s">
        <v>149</v>
      </c>
      <c r="C237" s="77" t="s">
        <v>1285</v>
      </c>
      <c r="D237" s="77" t="s">
        <v>1871</v>
      </c>
      <c r="E237" s="77" t="s">
        <v>643</v>
      </c>
      <c r="F237" s="77" t="s">
        <v>148</v>
      </c>
    </row>
    <row r="238" spans="1:6" ht="17.25">
      <c r="A238" s="77" t="s">
        <v>666</v>
      </c>
      <c r="B238" s="78" t="s">
        <v>171</v>
      </c>
      <c r="C238" s="77" t="s">
        <v>1286</v>
      </c>
      <c r="D238" s="77" t="s">
        <v>1872</v>
      </c>
      <c r="E238" s="77" t="s">
        <v>633</v>
      </c>
      <c r="F238" s="77" t="s">
        <v>138</v>
      </c>
    </row>
    <row r="239" spans="1:6" ht="17.25">
      <c r="A239" s="77" t="s">
        <v>666</v>
      </c>
      <c r="B239" s="78" t="s">
        <v>171</v>
      </c>
      <c r="C239" s="77" t="s">
        <v>1287</v>
      </c>
      <c r="D239" s="77" t="s">
        <v>1873</v>
      </c>
      <c r="E239" s="77" t="s">
        <v>654</v>
      </c>
      <c r="F239" s="77" t="s">
        <v>159</v>
      </c>
    </row>
    <row r="240" spans="1:6" ht="17.25">
      <c r="A240" s="77" t="s">
        <v>642</v>
      </c>
      <c r="B240" s="78" t="s">
        <v>147</v>
      </c>
      <c r="C240" s="77" t="s">
        <v>1288</v>
      </c>
      <c r="D240" s="77" t="s">
        <v>1874</v>
      </c>
      <c r="E240" s="77" t="s">
        <v>641</v>
      </c>
      <c r="F240" s="77" t="s">
        <v>146</v>
      </c>
    </row>
    <row r="241" spans="1:6" ht="17.25">
      <c r="A241" s="77" t="s">
        <v>642</v>
      </c>
      <c r="B241" s="78" t="s">
        <v>147</v>
      </c>
      <c r="C241" s="77" t="s">
        <v>1289</v>
      </c>
      <c r="D241" s="77" t="s">
        <v>1875</v>
      </c>
      <c r="E241" s="77" t="s">
        <v>665</v>
      </c>
      <c r="F241" s="77" t="s">
        <v>170</v>
      </c>
    </row>
    <row r="242" spans="1:6" ht="17.25">
      <c r="A242" s="77" t="s">
        <v>653</v>
      </c>
      <c r="B242" s="78" t="s">
        <v>158</v>
      </c>
      <c r="C242" s="77" t="s">
        <v>1290</v>
      </c>
      <c r="D242" s="77" t="s">
        <v>1876</v>
      </c>
      <c r="E242" s="77" t="s">
        <v>652</v>
      </c>
      <c r="F242" s="77" t="s">
        <v>157</v>
      </c>
    </row>
    <row r="243" spans="1:6" ht="17.25">
      <c r="A243" s="77" t="s">
        <v>653</v>
      </c>
      <c r="B243" s="78" t="s">
        <v>158</v>
      </c>
      <c r="C243" s="77" t="s">
        <v>1291</v>
      </c>
      <c r="D243" s="77" t="s">
        <v>1877</v>
      </c>
      <c r="E243" s="77" t="s">
        <v>640</v>
      </c>
      <c r="F243" s="77" t="s">
        <v>145</v>
      </c>
    </row>
    <row r="244" spans="1:6" ht="17.25">
      <c r="A244" s="77" t="s">
        <v>632</v>
      </c>
      <c r="B244" s="78" t="s">
        <v>137</v>
      </c>
      <c r="C244" s="77" t="s">
        <v>1292</v>
      </c>
      <c r="D244" s="77" t="s">
        <v>1878</v>
      </c>
      <c r="E244" s="77" t="s">
        <v>664</v>
      </c>
      <c r="F244" s="77" t="s">
        <v>169</v>
      </c>
    </row>
    <row r="245" spans="1:6">
      <c r="A245" s="78" t="s">
        <v>632</v>
      </c>
      <c r="B245" s="78" t="s">
        <v>137</v>
      </c>
      <c r="C245" s="78" t="s">
        <v>1293</v>
      </c>
      <c r="D245" s="78" t="s">
        <v>1879</v>
      </c>
      <c r="E245" s="78" t="s">
        <v>651</v>
      </c>
      <c r="F245" s="78" t="s">
        <v>156</v>
      </c>
    </row>
    <row r="246" spans="1:6">
      <c r="A246" s="78" t="s">
        <v>649</v>
      </c>
      <c r="B246" s="78" t="s">
        <v>154</v>
      </c>
      <c r="C246" s="78" t="s">
        <v>1294</v>
      </c>
      <c r="D246" s="78" t="s">
        <v>1880</v>
      </c>
      <c r="E246" s="78" t="s">
        <v>639</v>
      </c>
      <c r="F246" s="78" t="s">
        <v>144</v>
      </c>
    </row>
    <row r="247" spans="1:6">
      <c r="A247" s="78" t="s">
        <v>649</v>
      </c>
      <c r="B247" s="78" t="s">
        <v>154</v>
      </c>
      <c r="C247" s="78" t="s">
        <v>1295</v>
      </c>
      <c r="D247" s="78" t="s">
        <v>1881</v>
      </c>
      <c r="E247" s="78" t="s">
        <v>662</v>
      </c>
      <c r="F247" s="78" t="s">
        <v>167</v>
      </c>
    </row>
    <row r="248" spans="1:6">
      <c r="A248" s="78" t="s">
        <v>661</v>
      </c>
      <c r="B248" s="78" t="s">
        <v>166</v>
      </c>
      <c r="C248" s="78" t="s">
        <v>1296</v>
      </c>
      <c r="D248" s="78" t="s">
        <v>1882</v>
      </c>
      <c r="E248" s="78" t="s">
        <v>618</v>
      </c>
      <c r="F248" s="78" t="s">
        <v>123</v>
      </c>
    </row>
    <row r="249" spans="1:6">
      <c r="A249" s="78" t="s">
        <v>661</v>
      </c>
      <c r="B249" s="78" t="s">
        <v>166</v>
      </c>
      <c r="C249" s="78" t="s">
        <v>1297</v>
      </c>
      <c r="D249" s="78" t="s">
        <v>1883</v>
      </c>
      <c r="E249" s="78" t="s">
        <v>611</v>
      </c>
      <c r="F249" s="78" t="s">
        <v>116</v>
      </c>
    </row>
    <row r="250" spans="1:6">
      <c r="A250" s="78" t="s">
        <v>867</v>
      </c>
      <c r="B250" s="78" t="s">
        <v>373</v>
      </c>
      <c r="C250" s="78" t="s">
        <v>1298</v>
      </c>
      <c r="D250" s="78" t="s">
        <v>1884</v>
      </c>
      <c r="E250" s="78" t="s">
        <v>871</v>
      </c>
      <c r="F250" s="78" t="s">
        <v>377</v>
      </c>
    </row>
    <row r="251" spans="1:6">
      <c r="A251" s="78" t="s">
        <v>867</v>
      </c>
      <c r="B251" s="78" t="s">
        <v>373</v>
      </c>
      <c r="C251" s="78" t="s">
        <v>1299</v>
      </c>
      <c r="D251" s="78" t="s">
        <v>1885</v>
      </c>
      <c r="E251" s="78" t="s">
        <v>878</v>
      </c>
      <c r="F251" s="78" t="s">
        <v>384</v>
      </c>
    </row>
    <row r="252" spans="1:6">
      <c r="A252" s="78" t="s">
        <v>880</v>
      </c>
      <c r="B252" s="78" t="s">
        <v>386</v>
      </c>
      <c r="C252" s="78" t="s">
        <v>1300</v>
      </c>
      <c r="D252" s="78" t="s">
        <v>1886</v>
      </c>
      <c r="E252" s="78" t="s">
        <v>877</v>
      </c>
      <c r="F252" s="78" t="s">
        <v>383</v>
      </c>
    </row>
    <row r="253" spans="1:6">
      <c r="A253" s="78" t="s">
        <v>880</v>
      </c>
      <c r="B253" s="78" t="s">
        <v>386</v>
      </c>
      <c r="C253" s="78" t="s">
        <v>1301</v>
      </c>
      <c r="D253" s="78" t="s">
        <v>1887</v>
      </c>
      <c r="E253" s="78" t="s">
        <v>866</v>
      </c>
      <c r="F253" s="78" t="s">
        <v>372</v>
      </c>
    </row>
    <row r="254" spans="1:6">
      <c r="A254" s="78" t="s">
        <v>856</v>
      </c>
      <c r="B254" s="78" t="s">
        <v>362</v>
      </c>
      <c r="C254" s="78" t="s">
        <v>1302</v>
      </c>
      <c r="D254" s="78" t="s">
        <v>1888</v>
      </c>
      <c r="E254" s="78" t="s">
        <v>865</v>
      </c>
      <c r="F254" s="78" t="s">
        <v>371</v>
      </c>
    </row>
    <row r="255" spans="1:6">
      <c r="A255" s="78" t="s">
        <v>856</v>
      </c>
      <c r="B255" s="78" t="s">
        <v>362</v>
      </c>
      <c r="C255" s="78" t="s">
        <v>1303</v>
      </c>
      <c r="D255" s="78" t="s">
        <v>1889</v>
      </c>
      <c r="E255" s="78" t="s">
        <v>873</v>
      </c>
      <c r="F255" s="78" t="s">
        <v>379</v>
      </c>
    </row>
    <row r="256" spans="1:6">
      <c r="A256" s="78" t="s">
        <v>765</v>
      </c>
      <c r="B256" s="78" t="s">
        <v>271</v>
      </c>
      <c r="C256" s="78" t="s">
        <v>1304</v>
      </c>
      <c r="D256" s="78" t="s">
        <v>1890</v>
      </c>
      <c r="E256" s="78" t="s">
        <v>1305</v>
      </c>
      <c r="F256" s="78" t="s">
        <v>1891</v>
      </c>
    </row>
    <row r="257" spans="1:6">
      <c r="A257" s="78" t="s">
        <v>765</v>
      </c>
      <c r="B257" s="78" t="s">
        <v>271</v>
      </c>
      <c r="C257" s="78" t="s">
        <v>1306</v>
      </c>
      <c r="D257" s="78" t="s">
        <v>1892</v>
      </c>
      <c r="E257" s="78" t="s">
        <v>1307</v>
      </c>
      <c r="F257" s="78" t="s">
        <v>1893</v>
      </c>
    </row>
    <row r="258" spans="1:6">
      <c r="A258" s="78" t="s">
        <v>864</v>
      </c>
      <c r="B258" s="78" t="s">
        <v>370</v>
      </c>
      <c r="C258" s="78" t="s">
        <v>1308</v>
      </c>
      <c r="D258" s="78" t="s">
        <v>1894</v>
      </c>
      <c r="E258" s="78" t="s">
        <v>857</v>
      </c>
      <c r="F258" s="78" t="s">
        <v>363</v>
      </c>
    </row>
    <row r="259" spans="1:6">
      <c r="A259" s="78" t="s">
        <v>864</v>
      </c>
      <c r="B259" s="78" t="s">
        <v>370</v>
      </c>
      <c r="C259" s="78" t="s">
        <v>1309</v>
      </c>
      <c r="D259" s="78" t="s">
        <v>1895</v>
      </c>
      <c r="E259" s="78" t="s">
        <v>872</v>
      </c>
      <c r="F259" s="78" t="s">
        <v>378</v>
      </c>
    </row>
    <row r="260" spans="1:6">
      <c r="A260" s="78" t="s">
        <v>876</v>
      </c>
      <c r="B260" s="78" t="s">
        <v>382</v>
      </c>
      <c r="C260" s="78" t="s">
        <v>1310</v>
      </c>
      <c r="D260" s="78" t="s">
        <v>1896</v>
      </c>
      <c r="E260" s="78" t="s">
        <v>870</v>
      </c>
      <c r="F260" s="78" t="s">
        <v>376</v>
      </c>
    </row>
    <row r="261" spans="1:6">
      <c r="A261" s="78" t="s">
        <v>876</v>
      </c>
      <c r="B261" s="78" t="s">
        <v>382</v>
      </c>
      <c r="C261" s="78" t="s">
        <v>1311</v>
      </c>
      <c r="D261" s="78" t="s">
        <v>1897</v>
      </c>
      <c r="E261" s="78" t="s">
        <v>875</v>
      </c>
      <c r="F261" s="78" t="s">
        <v>381</v>
      </c>
    </row>
    <row r="262" spans="1:6">
      <c r="A262" s="78" t="s">
        <v>863</v>
      </c>
      <c r="B262" s="78" t="s">
        <v>369</v>
      </c>
      <c r="C262" s="78" t="s">
        <v>1312</v>
      </c>
      <c r="D262" s="78" t="s">
        <v>1898</v>
      </c>
      <c r="E262" s="78" t="s">
        <v>858</v>
      </c>
      <c r="F262" s="78" t="s">
        <v>364</v>
      </c>
    </row>
    <row r="263" spans="1:6">
      <c r="A263" s="78" t="s">
        <v>863</v>
      </c>
      <c r="B263" s="78" t="s">
        <v>369</v>
      </c>
      <c r="C263" s="78" t="s">
        <v>1313</v>
      </c>
      <c r="D263" s="78" t="s">
        <v>1899</v>
      </c>
      <c r="E263" s="78" t="s">
        <v>869</v>
      </c>
      <c r="F263" s="78" t="s">
        <v>375</v>
      </c>
    </row>
    <row r="264" spans="1:6">
      <c r="A264" s="78" t="s">
        <v>859</v>
      </c>
      <c r="B264" s="78" t="s">
        <v>365</v>
      </c>
      <c r="C264" s="78" t="s">
        <v>1314</v>
      </c>
      <c r="D264" s="78" t="s">
        <v>1900</v>
      </c>
      <c r="E264" s="78" t="s">
        <v>862</v>
      </c>
      <c r="F264" s="78" t="s">
        <v>368</v>
      </c>
    </row>
    <row r="265" spans="1:6">
      <c r="A265" s="78" t="s">
        <v>859</v>
      </c>
      <c r="B265" s="78" t="s">
        <v>365</v>
      </c>
      <c r="C265" s="78" t="s">
        <v>1315</v>
      </c>
      <c r="D265" s="78" t="s">
        <v>1901</v>
      </c>
      <c r="E265" s="78" t="s">
        <v>860</v>
      </c>
      <c r="F265" s="78" t="s">
        <v>366</v>
      </c>
    </row>
    <row r="266" spans="1:6">
      <c r="A266" s="78" t="s">
        <v>868</v>
      </c>
      <c r="B266" s="78" t="s">
        <v>374</v>
      </c>
      <c r="C266" s="78" t="s">
        <v>1316</v>
      </c>
      <c r="D266" s="78" t="s">
        <v>1902</v>
      </c>
      <c r="E266" s="78" t="s">
        <v>874</v>
      </c>
      <c r="F266" s="78" t="s">
        <v>380</v>
      </c>
    </row>
    <row r="267" spans="1:6">
      <c r="A267" s="78" t="s">
        <v>868</v>
      </c>
      <c r="B267" s="78" t="s">
        <v>374</v>
      </c>
      <c r="C267" s="78" t="s">
        <v>1317</v>
      </c>
      <c r="D267" s="78" t="s">
        <v>1903</v>
      </c>
      <c r="E267" s="78" t="s">
        <v>879</v>
      </c>
      <c r="F267" s="78" t="s">
        <v>385</v>
      </c>
    </row>
    <row r="268" spans="1:6">
      <c r="A268" s="78" t="s">
        <v>767</v>
      </c>
      <c r="B268" s="78" t="s">
        <v>273</v>
      </c>
      <c r="C268" s="78" t="s">
        <v>1318</v>
      </c>
      <c r="D268" s="78" t="s">
        <v>1904</v>
      </c>
      <c r="E268" s="78" t="s">
        <v>762</v>
      </c>
      <c r="F268" s="78" t="s">
        <v>268</v>
      </c>
    </row>
    <row r="269" spans="1:6">
      <c r="A269" s="78" t="s">
        <v>767</v>
      </c>
      <c r="B269" s="78" t="s">
        <v>273</v>
      </c>
      <c r="C269" s="78" t="s">
        <v>1319</v>
      </c>
      <c r="D269" s="78" t="s">
        <v>1905</v>
      </c>
      <c r="E269" s="78" t="s">
        <v>766</v>
      </c>
      <c r="F269" s="78" t="s">
        <v>272</v>
      </c>
    </row>
    <row r="270" spans="1:6">
      <c r="A270" s="78" t="s">
        <v>763</v>
      </c>
      <c r="B270" s="78" t="s">
        <v>269</v>
      </c>
      <c r="C270" s="78" t="s">
        <v>1320</v>
      </c>
      <c r="D270" s="78" t="s">
        <v>1906</v>
      </c>
      <c r="E270" s="78" t="s">
        <v>761</v>
      </c>
      <c r="F270" s="78" t="s">
        <v>267</v>
      </c>
    </row>
    <row r="271" spans="1:6">
      <c r="A271" s="78" t="s">
        <v>763</v>
      </c>
      <c r="B271" s="78" t="s">
        <v>269</v>
      </c>
      <c r="C271" s="78" t="s">
        <v>1321</v>
      </c>
      <c r="D271" s="78" t="s">
        <v>1907</v>
      </c>
      <c r="E271" s="78" t="s">
        <v>764</v>
      </c>
      <c r="F271" s="78" t="s">
        <v>270</v>
      </c>
    </row>
    <row r="272" spans="1:6">
      <c r="A272" s="78" t="s">
        <v>816</v>
      </c>
      <c r="B272" s="78" t="s">
        <v>322</v>
      </c>
      <c r="C272" s="78" t="s">
        <v>1324</v>
      </c>
      <c r="D272" s="78" t="s">
        <v>1493</v>
      </c>
      <c r="E272" s="78" t="s">
        <v>1325</v>
      </c>
      <c r="F272" s="78" t="s">
        <v>1495</v>
      </c>
    </row>
    <row r="273" spans="1:6">
      <c r="A273" s="78" t="s">
        <v>816</v>
      </c>
      <c r="B273" s="78" t="s">
        <v>322</v>
      </c>
      <c r="C273" s="78" t="s">
        <v>1326</v>
      </c>
      <c r="D273" s="78" t="s">
        <v>1496</v>
      </c>
      <c r="E273" s="78" t="s">
        <v>1327</v>
      </c>
      <c r="F273" s="78" t="s">
        <v>1498</v>
      </c>
    </row>
    <row r="274" spans="1:6">
      <c r="A274" s="78" t="s">
        <v>753</v>
      </c>
      <c r="B274" s="78" t="s">
        <v>259</v>
      </c>
      <c r="C274" s="78" t="s">
        <v>1328</v>
      </c>
      <c r="D274" s="78" t="s">
        <v>1908</v>
      </c>
      <c r="E274" s="78" t="s">
        <v>743</v>
      </c>
      <c r="F274" s="78" t="s">
        <v>249</v>
      </c>
    </row>
    <row r="275" spans="1:6">
      <c r="A275" s="78" t="s">
        <v>753</v>
      </c>
      <c r="B275" s="78" t="s">
        <v>259</v>
      </c>
      <c r="C275" s="78" t="s">
        <v>1329</v>
      </c>
      <c r="D275" s="78" t="s">
        <v>1909</v>
      </c>
      <c r="E275" s="78" t="s">
        <v>752</v>
      </c>
      <c r="F275" s="78" t="s">
        <v>258</v>
      </c>
    </row>
    <row r="276" spans="1:6">
      <c r="A276" s="78" t="s">
        <v>755</v>
      </c>
      <c r="B276" s="78" t="s">
        <v>261</v>
      </c>
      <c r="C276" s="78" t="s">
        <v>1330</v>
      </c>
      <c r="D276" s="78" t="s">
        <v>1910</v>
      </c>
      <c r="E276" s="78" t="s">
        <v>1331</v>
      </c>
      <c r="F276" s="78" t="s">
        <v>1911</v>
      </c>
    </row>
    <row r="277" spans="1:6">
      <c r="A277" s="78" t="s">
        <v>755</v>
      </c>
      <c r="B277" s="78" t="s">
        <v>261</v>
      </c>
      <c r="C277" s="78" t="s">
        <v>1332</v>
      </c>
      <c r="D277" s="78" t="s">
        <v>1912</v>
      </c>
      <c r="E277" s="78" t="s">
        <v>1333</v>
      </c>
      <c r="F277" s="78" t="s">
        <v>1913</v>
      </c>
    </row>
    <row r="278" spans="1:6">
      <c r="A278" s="78" t="s">
        <v>738</v>
      </c>
      <c r="B278" s="78" t="s">
        <v>244</v>
      </c>
      <c r="C278" s="78" t="s">
        <v>1334</v>
      </c>
      <c r="D278" s="78" t="s">
        <v>1914</v>
      </c>
      <c r="E278" s="78" t="s">
        <v>746</v>
      </c>
      <c r="F278" s="78" t="s">
        <v>252</v>
      </c>
    </row>
    <row r="279" spans="1:6">
      <c r="A279" s="78" t="s">
        <v>738</v>
      </c>
      <c r="B279" s="78" t="s">
        <v>244</v>
      </c>
      <c r="C279" s="78" t="s">
        <v>1335</v>
      </c>
      <c r="D279" s="78" t="s">
        <v>1915</v>
      </c>
      <c r="E279" s="78" t="s">
        <v>751</v>
      </c>
      <c r="F279" s="78" t="s">
        <v>257</v>
      </c>
    </row>
    <row r="280" spans="1:6">
      <c r="A280" s="78" t="s">
        <v>742</v>
      </c>
      <c r="B280" s="78" t="s">
        <v>248</v>
      </c>
      <c r="C280" s="78" t="s">
        <v>1336</v>
      </c>
      <c r="D280" s="78" t="s">
        <v>1916</v>
      </c>
      <c r="E280" s="78" t="s">
        <v>750</v>
      </c>
      <c r="F280" s="78" t="s">
        <v>256</v>
      </c>
    </row>
    <row r="281" spans="1:6">
      <c r="A281" s="78" t="s">
        <v>742</v>
      </c>
      <c r="B281" s="78" t="s">
        <v>248</v>
      </c>
      <c r="C281" s="78" t="s">
        <v>1337</v>
      </c>
      <c r="D281" s="78" t="s">
        <v>1917</v>
      </c>
      <c r="E281" s="78" t="s">
        <v>739</v>
      </c>
      <c r="F281" s="78" t="s">
        <v>245</v>
      </c>
    </row>
    <row r="282" spans="1:6">
      <c r="A282" s="78" t="s">
        <v>740</v>
      </c>
      <c r="B282" s="78" t="s">
        <v>246</v>
      </c>
      <c r="C282" s="78" t="s">
        <v>1338</v>
      </c>
      <c r="D282" s="78" t="s">
        <v>1918</v>
      </c>
      <c r="E282" s="78" t="s">
        <v>756</v>
      </c>
      <c r="F282" s="78" t="s">
        <v>262</v>
      </c>
    </row>
    <row r="283" spans="1:6">
      <c r="A283" s="78" t="s">
        <v>740</v>
      </c>
      <c r="B283" s="78" t="s">
        <v>246</v>
      </c>
      <c r="C283" s="78" t="s">
        <v>1339</v>
      </c>
      <c r="D283" s="78" t="s">
        <v>1919</v>
      </c>
      <c r="E283" s="78" t="s">
        <v>733</v>
      </c>
      <c r="F283" s="78" t="s">
        <v>239</v>
      </c>
    </row>
    <row r="284" spans="1:6">
      <c r="A284" s="78" t="s">
        <v>757</v>
      </c>
      <c r="B284" s="78" t="s">
        <v>263</v>
      </c>
      <c r="C284" s="78" t="s">
        <v>1340</v>
      </c>
      <c r="D284" s="78" t="s">
        <v>1920</v>
      </c>
      <c r="E284" s="78" t="s">
        <v>741</v>
      </c>
      <c r="F284" s="78" t="s">
        <v>247</v>
      </c>
    </row>
    <row r="285" spans="1:6">
      <c r="A285" s="78" t="s">
        <v>757</v>
      </c>
      <c r="B285" s="78" t="s">
        <v>263</v>
      </c>
      <c r="C285" s="78" t="s">
        <v>1341</v>
      </c>
      <c r="D285" s="78" t="s">
        <v>1921</v>
      </c>
      <c r="E285" s="78" t="s">
        <v>758</v>
      </c>
      <c r="F285" s="78" t="s">
        <v>264</v>
      </c>
    </row>
    <row r="286" spans="1:6">
      <c r="A286" s="78" t="s">
        <v>839</v>
      </c>
      <c r="B286" s="78" t="s">
        <v>345</v>
      </c>
      <c r="C286" s="78" t="s">
        <v>1342</v>
      </c>
      <c r="D286" s="78" t="s">
        <v>1499</v>
      </c>
      <c r="E286" s="78" t="s">
        <v>849</v>
      </c>
      <c r="F286" s="78" t="s">
        <v>355</v>
      </c>
    </row>
    <row r="287" spans="1:6">
      <c r="A287" s="78" t="s">
        <v>839</v>
      </c>
      <c r="B287" s="78" t="s">
        <v>345</v>
      </c>
      <c r="C287" s="78" t="s">
        <v>1343</v>
      </c>
      <c r="D287" s="78" t="s">
        <v>1501</v>
      </c>
      <c r="E287" s="78" t="s">
        <v>819</v>
      </c>
      <c r="F287" s="78" t="s">
        <v>325</v>
      </c>
    </row>
    <row r="288" spans="1:6">
      <c r="A288" s="78" t="s">
        <v>1349</v>
      </c>
      <c r="B288" s="78" t="s">
        <v>1922</v>
      </c>
      <c r="C288" s="78" t="s">
        <v>1350</v>
      </c>
      <c r="D288" s="78" t="s">
        <v>1923</v>
      </c>
      <c r="E288" s="78" t="s">
        <v>1351</v>
      </c>
      <c r="F288" s="78" t="s">
        <v>1924</v>
      </c>
    </row>
    <row r="289" spans="1:6">
      <c r="A289" s="78" t="s">
        <v>1349</v>
      </c>
      <c r="B289" s="78" t="s">
        <v>1922</v>
      </c>
      <c r="C289" s="78" t="s">
        <v>1352</v>
      </c>
      <c r="D289" s="78" t="s">
        <v>1925</v>
      </c>
      <c r="E289" s="78" t="s">
        <v>1353</v>
      </c>
      <c r="F289" s="78" t="s">
        <v>1926</v>
      </c>
    </row>
    <row r="290" spans="1:6">
      <c r="A290" s="78" t="s">
        <v>1354</v>
      </c>
      <c r="B290" s="78" t="s">
        <v>1927</v>
      </c>
      <c r="C290" s="78" t="s">
        <v>1355</v>
      </c>
      <c r="D290" s="78" t="s">
        <v>1928</v>
      </c>
      <c r="E290" s="78" t="s">
        <v>1356</v>
      </c>
      <c r="F290" s="78" t="s">
        <v>1929</v>
      </c>
    </row>
    <row r="291" spans="1:6">
      <c r="A291" s="78" t="s">
        <v>1354</v>
      </c>
      <c r="B291" s="78" t="s">
        <v>1927</v>
      </c>
      <c r="C291" s="78" t="s">
        <v>1357</v>
      </c>
      <c r="D291" s="78" t="s">
        <v>1930</v>
      </c>
      <c r="E291" s="78" t="s">
        <v>1358</v>
      </c>
      <c r="F291" s="78" t="s">
        <v>1931</v>
      </c>
    </row>
    <row r="292" spans="1:6">
      <c r="A292" s="78" t="s">
        <v>1360</v>
      </c>
      <c r="B292" s="78" t="s">
        <v>1932</v>
      </c>
      <c r="C292" s="78" t="s">
        <v>1361</v>
      </c>
      <c r="D292" s="78" t="s">
        <v>1933</v>
      </c>
      <c r="E292" s="78" t="s">
        <v>1362</v>
      </c>
      <c r="F292" s="78" t="s">
        <v>1934</v>
      </c>
    </row>
    <row r="293" spans="1:6">
      <c r="A293" s="78" t="s">
        <v>1360</v>
      </c>
      <c r="B293" s="78" t="s">
        <v>1932</v>
      </c>
      <c r="C293" s="78" t="s">
        <v>1363</v>
      </c>
      <c r="D293" s="78" t="s">
        <v>1935</v>
      </c>
      <c r="E293" s="78" t="s">
        <v>1364</v>
      </c>
      <c r="F293" s="78" t="s">
        <v>1936</v>
      </c>
    </row>
    <row r="294" spans="1:6">
      <c r="A294" s="78" t="s">
        <v>1365</v>
      </c>
      <c r="B294" s="78" t="s">
        <v>1937</v>
      </c>
      <c r="C294" s="78" t="s">
        <v>1366</v>
      </c>
      <c r="D294" s="78" t="s">
        <v>1938</v>
      </c>
      <c r="E294" s="78" t="s">
        <v>1367</v>
      </c>
      <c r="F294" s="78" t="s">
        <v>1939</v>
      </c>
    </row>
    <row r="295" spans="1:6">
      <c r="A295" s="78" t="s">
        <v>1365</v>
      </c>
      <c r="B295" s="78" t="s">
        <v>1937</v>
      </c>
      <c r="C295" s="78" t="s">
        <v>1368</v>
      </c>
      <c r="D295" s="78" t="s">
        <v>1940</v>
      </c>
      <c r="E295" s="78" t="s">
        <v>1369</v>
      </c>
      <c r="F295" s="78" t="s">
        <v>1941</v>
      </c>
    </row>
    <row r="296" spans="1:6">
      <c r="A296" s="78" t="s">
        <v>1370</v>
      </c>
      <c r="B296" s="78" t="s">
        <v>1942</v>
      </c>
      <c r="C296" s="78" t="s">
        <v>1371</v>
      </c>
      <c r="D296" s="78" t="s">
        <v>1943</v>
      </c>
      <c r="E296" s="78" t="s">
        <v>1372</v>
      </c>
      <c r="F296" s="78" t="s">
        <v>1944</v>
      </c>
    </row>
    <row r="297" spans="1:6">
      <c r="A297" s="78" t="s">
        <v>1370</v>
      </c>
      <c r="B297" s="78" t="s">
        <v>1942</v>
      </c>
      <c r="C297" s="78" t="s">
        <v>1373</v>
      </c>
      <c r="D297" s="78" t="s">
        <v>1945</v>
      </c>
      <c r="E297" s="78" t="s">
        <v>1374</v>
      </c>
      <c r="F297" s="78" t="s">
        <v>1946</v>
      </c>
    </row>
    <row r="298" spans="1:6">
      <c r="A298" s="78" t="s">
        <v>1376</v>
      </c>
      <c r="B298" s="78" t="s">
        <v>1947</v>
      </c>
      <c r="C298" s="78" t="s">
        <v>1377</v>
      </c>
      <c r="D298" s="78" t="s">
        <v>1948</v>
      </c>
      <c r="E298" s="78" t="s">
        <v>1378</v>
      </c>
      <c r="F298" s="78" t="s">
        <v>1949</v>
      </c>
    </row>
    <row r="299" spans="1:6">
      <c r="A299" s="78" t="s">
        <v>1376</v>
      </c>
      <c r="B299" s="78" t="s">
        <v>1947</v>
      </c>
      <c r="C299" s="78" t="s">
        <v>1379</v>
      </c>
      <c r="D299" s="78" t="s">
        <v>1950</v>
      </c>
      <c r="E299" s="78" t="s">
        <v>1380</v>
      </c>
      <c r="F299" s="78" t="s">
        <v>1951</v>
      </c>
    </row>
    <row r="300" spans="1:6">
      <c r="A300" s="78" t="s">
        <v>1382</v>
      </c>
      <c r="B300" s="78" t="s">
        <v>1952</v>
      </c>
      <c r="C300" s="78" t="s">
        <v>1383</v>
      </c>
      <c r="D300" s="78" t="s">
        <v>1953</v>
      </c>
      <c r="E300" s="78" t="s">
        <v>1384</v>
      </c>
      <c r="F300" s="78" t="s">
        <v>1954</v>
      </c>
    </row>
    <row r="301" spans="1:6">
      <c r="A301" s="78" t="s">
        <v>1382</v>
      </c>
      <c r="B301" s="78" t="s">
        <v>1952</v>
      </c>
      <c r="C301" s="78" t="s">
        <v>1385</v>
      </c>
      <c r="D301" s="78" t="s">
        <v>1955</v>
      </c>
      <c r="E301" s="78" t="s">
        <v>1386</v>
      </c>
      <c r="F301" s="78" t="s">
        <v>1956</v>
      </c>
    </row>
    <row r="302" spans="1:6">
      <c r="A302" s="78" t="s">
        <v>1388</v>
      </c>
      <c r="B302" s="78" t="s">
        <v>1957</v>
      </c>
      <c r="C302" s="78" t="s">
        <v>1389</v>
      </c>
      <c r="D302" s="78" t="s">
        <v>1958</v>
      </c>
      <c r="E302" s="78" t="s">
        <v>1390</v>
      </c>
      <c r="F302" s="78" t="s">
        <v>1959</v>
      </c>
    </row>
    <row r="303" spans="1:6">
      <c r="A303" s="78" t="s">
        <v>1388</v>
      </c>
      <c r="B303" s="78" t="s">
        <v>1957</v>
      </c>
      <c r="C303" s="78" t="s">
        <v>1391</v>
      </c>
      <c r="D303" s="78" t="s">
        <v>1960</v>
      </c>
      <c r="E303" s="78" t="s">
        <v>1392</v>
      </c>
      <c r="F303" s="78" t="s">
        <v>1961</v>
      </c>
    </row>
  </sheetData>
  <mergeCells count="3">
    <mergeCell ref="A1:B1"/>
    <mergeCell ref="C1:D1"/>
    <mergeCell ref="E1:F1"/>
  </mergeCells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5"/>
  <sheetViews>
    <sheetView tabSelected="1" topLeftCell="B1" workbookViewId="0">
      <selection activeCell="B20" sqref="B20"/>
    </sheetView>
  </sheetViews>
  <sheetFormatPr defaultRowHeight="13.5"/>
  <cols>
    <col min="1" max="1" width="37.375" style="79" customWidth="1"/>
    <col min="2" max="2" width="232.625" style="79" customWidth="1"/>
    <col min="3" max="3" width="9.375" style="79" customWidth="1"/>
    <col min="4" max="4" width="9.5" style="79" customWidth="1"/>
    <col min="5" max="5" width="8.625" style="79" customWidth="1"/>
    <col min="6" max="16384" width="9" style="79"/>
  </cols>
  <sheetData>
    <row r="1" spans="1:2" ht="72" customHeight="1">
      <c r="A1" s="81" t="s">
        <v>1395</v>
      </c>
      <c r="B1" s="80" t="s">
        <v>2331</v>
      </c>
    </row>
    <row r="2" spans="1:2" ht="72" customHeight="1">
      <c r="A2" s="81" t="s">
        <v>1400</v>
      </c>
      <c r="B2" s="80" t="s">
        <v>2333</v>
      </c>
    </row>
    <row r="3" spans="1:2" ht="72" customHeight="1">
      <c r="A3" s="81" t="s">
        <v>1396</v>
      </c>
      <c r="B3" s="80" t="s">
        <v>2332</v>
      </c>
    </row>
    <row r="13" spans="1:2">
      <c r="A13" s="104" t="s">
        <v>1399</v>
      </c>
      <c r="B13" s="82" t="s">
        <v>1402</v>
      </c>
    </row>
    <row r="14" spans="1:2">
      <c r="A14" s="104"/>
      <c r="B14" s="82" t="s">
        <v>2334</v>
      </c>
    </row>
    <row r="15" spans="1:2">
      <c r="A15" s="104"/>
      <c r="B15" s="82" t="s">
        <v>1401</v>
      </c>
    </row>
  </sheetData>
  <mergeCells count="1">
    <mergeCell ref="A13:A15"/>
  </mergeCells>
  <phoneticPr fontId="8" type="noConversion"/>
  <pageMargins left="0.7" right="0.7" top="0.75" bottom="0.75" header="0.3" footer="0.3"/>
  <pageSetup paperSize="9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LA45"/>
  <sheetViews>
    <sheetView zoomScale="115" zoomScaleNormal="115" workbookViewId="0">
      <pane xSplit="4" ySplit="11" topLeftCell="FA12" activePane="bottomRight" state="frozen"/>
      <selection pane="topRight" activeCell="E1" sqref="E1"/>
      <selection pane="bottomLeft" activeCell="A12" sqref="A12"/>
      <selection pane="bottomRight" activeCell="A12" sqref="A12"/>
    </sheetView>
  </sheetViews>
  <sheetFormatPr defaultColWidth="9.125" defaultRowHeight="13.5"/>
  <cols>
    <col min="1" max="1" width="23.5" style="6" bestFit="1" customWidth="1"/>
    <col min="2" max="2" width="11" style="6" customWidth="1"/>
    <col min="3" max="3" width="12.5" style="6" customWidth="1"/>
    <col min="4" max="4" width="10.75" style="6" customWidth="1"/>
    <col min="5" max="5" width="10.25" style="6" bestFit="1" customWidth="1"/>
    <col min="6" max="6" width="15.5" style="6" bestFit="1" customWidth="1"/>
    <col min="7" max="7" width="11" style="6" customWidth="1"/>
    <col min="8" max="8" width="7.5" style="6" bestFit="1" customWidth="1"/>
    <col min="9" max="9" width="9.25" style="6" bestFit="1" customWidth="1"/>
    <col min="10" max="10" width="9.125" style="6"/>
    <col min="11" max="11" width="12.125" style="6" bestFit="1" customWidth="1"/>
    <col min="12" max="12" width="9.125" style="6"/>
    <col min="13" max="13" width="9.25" style="6" bestFit="1" customWidth="1"/>
    <col min="14" max="14" width="15.5" style="6" bestFit="1" customWidth="1"/>
    <col min="15" max="15" width="12.125" style="6" bestFit="1" customWidth="1"/>
    <col min="16" max="16" width="9.125" style="6"/>
    <col min="17" max="17" width="9.25" style="6" bestFit="1" customWidth="1"/>
    <col min="18" max="18" width="9.125" style="6"/>
    <col min="19" max="19" width="12.125" style="6" bestFit="1" customWidth="1"/>
    <col min="20" max="20" width="9.125" style="6"/>
    <col min="21" max="21" width="9.25" style="6" bestFit="1" customWidth="1"/>
    <col min="22" max="22" width="9.125" style="6"/>
    <col min="23" max="23" width="12.125" style="6" bestFit="1" customWidth="1"/>
    <col min="24" max="24" width="9.125" style="6"/>
    <col min="25" max="25" width="9.25" style="6" bestFit="1" customWidth="1"/>
    <col min="26" max="26" width="9.125" style="6"/>
    <col min="27" max="27" width="12.125" style="6" bestFit="1" customWidth="1"/>
    <col min="28" max="28" width="9.125" style="6"/>
    <col min="29" max="29" width="11.75" style="6" customWidth="1"/>
    <col min="30" max="30" width="9.125" style="6"/>
    <col min="31" max="31" width="12.125" style="6" bestFit="1" customWidth="1"/>
    <col min="32" max="32" width="9.125" style="6" customWidth="1"/>
    <col min="33" max="33" width="14.5" style="6" customWidth="1"/>
    <col min="34" max="34" width="9.125" style="6"/>
    <col min="35" max="35" width="12.125" style="6" bestFit="1" customWidth="1"/>
    <col min="36" max="36" width="9.125" style="6"/>
    <col min="37" max="37" width="9.25" style="6" bestFit="1" customWidth="1"/>
    <col min="38" max="38" width="9.125" style="6"/>
    <col min="39" max="39" width="12.125" style="6" bestFit="1" customWidth="1"/>
    <col min="40" max="40" width="9.125" style="6"/>
    <col min="41" max="41" width="9.25" style="6" bestFit="1" customWidth="1"/>
    <col min="42" max="42" width="9.125" style="6"/>
    <col min="43" max="43" width="12.125" style="6" bestFit="1" customWidth="1"/>
    <col min="44" max="44" width="9.125" style="6"/>
    <col min="45" max="45" width="9.5" style="6" bestFit="1" customWidth="1"/>
    <col min="46" max="48" width="9.125" style="6"/>
    <col min="49" max="49" width="9.25" style="6" bestFit="1" customWidth="1"/>
    <col min="50" max="52" width="9.125" style="6"/>
    <col min="53" max="53" width="9.25" style="6" bestFit="1" customWidth="1"/>
    <col min="54" max="56" width="9.125" style="6"/>
    <col min="57" max="57" width="9.25" style="6" bestFit="1" customWidth="1"/>
    <col min="58" max="60" width="9.125" style="6"/>
    <col min="61" max="61" width="9.25" style="6" bestFit="1" customWidth="1"/>
    <col min="62" max="64" width="9.125" style="6"/>
    <col min="65" max="65" width="9.25" style="6" bestFit="1" customWidth="1"/>
    <col min="66" max="68" width="9.125" style="6"/>
    <col min="69" max="69" width="9.5" style="6" bestFit="1" customWidth="1"/>
    <col min="70" max="72" width="9.125" style="6"/>
    <col min="73" max="73" width="9.25" style="6" bestFit="1" customWidth="1"/>
    <col min="74" max="76" width="9.125" style="6"/>
    <col min="77" max="77" width="9.25" style="6" bestFit="1" customWidth="1"/>
    <col min="78" max="80" width="9.125" style="6"/>
    <col min="81" max="81" width="9.25" style="6" bestFit="1" customWidth="1"/>
    <col min="82" max="84" width="9.125" style="6"/>
    <col min="85" max="85" width="10.25" style="6" bestFit="1" customWidth="1"/>
    <col min="86" max="88" width="9.125" style="6"/>
    <col min="89" max="89" width="9.25" style="6" bestFit="1" customWidth="1"/>
    <col min="90" max="92" width="9.125" style="6"/>
    <col min="93" max="93" width="9.25" style="6" bestFit="1" customWidth="1"/>
    <col min="94" max="96" width="9.125" style="6"/>
    <col min="97" max="97" width="10.25" style="6" bestFit="1" customWidth="1"/>
    <col min="98" max="100" width="9.125" style="6"/>
    <col min="101" max="101" width="9.25" style="6" bestFit="1" customWidth="1"/>
    <col min="102" max="104" width="9.125" style="6"/>
    <col min="105" max="105" width="9.25" style="6" bestFit="1" customWidth="1"/>
    <col min="106" max="108" width="9.125" style="6"/>
    <col min="109" max="109" width="10.25" style="6" bestFit="1" customWidth="1"/>
    <col min="110" max="112" width="9.125" style="6"/>
    <col min="113" max="113" width="9.25" style="6" bestFit="1" customWidth="1"/>
    <col min="114" max="116" width="9.125" style="6"/>
    <col min="117" max="117" width="10.25" style="6" bestFit="1" customWidth="1"/>
    <col min="118" max="120" width="9.125" style="6"/>
    <col min="121" max="121" width="9.25" style="6" bestFit="1" customWidth="1"/>
    <col min="122" max="124" width="9.125" style="6"/>
    <col min="125" max="125" width="9.25" style="6" bestFit="1" customWidth="1"/>
    <col min="126" max="128" width="9.125" style="6"/>
    <col min="129" max="129" width="9.25" style="6" bestFit="1" customWidth="1"/>
    <col min="130" max="132" width="9.125" style="6"/>
    <col min="133" max="133" width="12.5" style="6" bestFit="1" customWidth="1"/>
    <col min="134" max="134" width="10.375" style="6" customWidth="1"/>
    <col min="135" max="136" width="9.125" style="6"/>
    <col min="137" max="137" width="9.125" style="6" customWidth="1"/>
    <col min="138" max="138" width="12.5" style="6" bestFit="1" customWidth="1"/>
    <col min="139" max="139" width="12.125" style="6" bestFit="1" customWidth="1"/>
    <col min="140" max="141" width="9.125" style="6"/>
    <col min="142" max="142" width="9.125" style="6" customWidth="1"/>
    <col min="143" max="143" width="12.5" style="6" bestFit="1" customWidth="1"/>
    <col min="144" max="144" width="12.125" style="6" bestFit="1" customWidth="1"/>
    <col min="145" max="147" width="9.125" style="6"/>
    <col min="148" max="148" width="12.5" style="6" bestFit="1" customWidth="1"/>
    <col min="149" max="149" width="12.125" style="6" bestFit="1" customWidth="1"/>
    <col min="150" max="152" width="9.125" style="6"/>
    <col min="153" max="153" width="12.5" style="6" bestFit="1" customWidth="1"/>
    <col min="154" max="154" width="12.125" style="6" bestFit="1" customWidth="1"/>
    <col min="155" max="157" width="9.125" style="6"/>
    <col min="158" max="158" width="12.5" style="6" bestFit="1" customWidth="1"/>
    <col min="159" max="159" width="12.125" style="6" bestFit="1" customWidth="1"/>
    <col min="160" max="162" width="9.125" style="6"/>
    <col min="163" max="163" width="9.25" style="6" bestFit="1" customWidth="1"/>
    <col min="164" max="166" width="9.125" style="6"/>
    <col min="167" max="167" width="9.25" style="6" bestFit="1" customWidth="1"/>
    <col min="168" max="170" width="9.125" style="6"/>
    <col min="171" max="171" width="9.25" style="6" bestFit="1" customWidth="1"/>
    <col min="172" max="172" width="9.25" style="6" customWidth="1"/>
    <col min="173" max="175" width="9.125" style="6"/>
    <col min="176" max="176" width="9.25" style="6" bestFit="1" customWidth="1"/>
    <col min="177" max="177" width="9.25" style="6" customWidth="1"/>
    <col min="178" max="180" width="9.125" style="6"/>
    <col min="181" max="181" width="9.25" style="6" bestFit="1" customWidth="1"/>
    <col min="182" max="182" width="9.25" style="6" customWidth="1"/>
    <col min="183" max="185" width="9.125" style="6"/>
    <col min="186" max="186" width="9.25" style="6" bestFit="1" customWidth="1"/>
    <col min="187" max="187" width="9.25" style="6" customWidth="1"/>
    <col min="188" max="190" width="9.125" style="6"/>
    <col min="191" max="191" width="9.25" style="6" bestFit="1" customWidth="1"/>
    <col min="192" max="192" width="9.25" style="6" customWidth="1"/>
    <col min="193" max="195" width="9.125" style="6"/>
    <col min="196" max="196" width="9.25" style="6" bestFit="1" customWidth="1"/>
    <col min="197" max="197" width="9.25" style="6" customWidth="1"/>
    <col min="198" max="200" width="9.125" style="6"/>
    <col min="201" max="201" width="9.25" style="6" bestFit="1" customWidth="1"/>
    <col min="202" max="204" width="9.125" style="6"/>
    <col min="205" max="205" width="9.25" style="6" bestFit="1" customWidth="1"/>
    <col min="206" max="208" width="9.125" style="6"/>
    <col min="209" max="209" width="9.25" style="6" bestFit="1" customWidth="1"/>
    <col min="210" max="210" width="9.25" style="6" customWidth="1"/>
    <col min="211" max="213" width="9.125" style="6"/>
    <col min="214" max="214" width="9.25" style="6" bestFit="1" customWidth="1"/>
    <col min="215" max="215" width="9.25" style="6" customWidth="1"/>
    <col min="216" max="218" width="9.125" style="6"/>
    <col min="219" max="219" width="9.25" style="6" bestFit="1" customWidth="1"/>
    <col min="220" max="220" width="9.25" style="6" customWidth="1"/>
    <col min="221" max="223" width="9.125" style="6"/>
    <col min="224" max="224" width="9.25" style="6" bestFit="1" customWidth="1"/>
    <col min="225" max="225" width="9.25" style="6" customWidth="1"/>
    <col min="226" max="228" width="9.125" style="6"/>
    <col min="229" max="229" width="9.375" style="6" bestFit="1" customWidth="1"/>
    <col min="230" max="230" width="9.25" style="6" customWidth="1"/>
    <col min="231" max="233" width="9.125" style="6"/>
    <col min="234" max="234" width="9.25" style="6" bestFit="1" customWidth="1"/>
    <col min="235" max="235" width="9.25" style="6" customWidth="1"/>
    <col min="236" max="238" width="9.125" style="6"/>
    <col min="239" max="239" width="9.25" style="6" bestFit="1" customWidth="1"/>
    <col min="240" max="240" width="9.25" style="6" customWidth="1"/>
    <col min="241" max="243" width="9.125" style="6"/>
    <col min="244" max="244" width="9.25" style="6" bestFit="1" customWidth="1"/>
    <col min="245" max="245" width="9.25" style="6" customWidth="1"/>
    <col min="246" max="248" width="9.125" style="6"/>
    <col min="249" max="249" width="9.25" style="6" bestFit="1" customWidth="1"/>
    <col min="250" max="250" width="9.25" style="6" customWidth="1"/>
    <col min="251" max="253" width="9.125" style="6"/>
    <col min="254" max="254" width="9.25" style="6" bestFit="1" customWidth="1"/>
    <col min="255" max="255" width="9.25" style="6" customWidth="1"/>
    <col min="256" max="258" width="9.125" style="6"/>
    <col min="259" max="259" width="9.25" style="6" bestFit="1" customWidth="1"/>
    <col min="260" max="260" width="9.25" style="6" customWidth="1"/>
    <col min="261" max="263" width="9.125" style="6"/>
    <col min="264" max="264" width="9.25" style="6" bestFit="1" customWidth="1"/>
    <col min="265" max="265" width="9.25" style="6" customWidth="1"/>
    <col min="266" max="268" width="9.125" style="6"/>
    <col min="269" max="269" width="9.25" style="6" bestFit="1" customWidth="1"/>
    <col min="270" max="270" width="9.25" style="6" customWidth="1"/>
    <col min="271" max="273" width="9.125" style="6"/>
    <col min="274" max="274" width="9.25" style="6" bestFit="1" customWidth="1"/>
    <col min="275" max="275" width="9.25" style="6" customWidth="1"/>
    <col min="276" max="278" width="9.125" style="6"/>
    <col min="279" max="279" width="9.25" style="6" bestFit="1" customWidth="1"/>
    <col min="280" max="280" width="9.25" style="6" customWidth="1"/>
    <col min="281" max="283" width="9.125" style="6"/>
    <col min="284" max="284" width="9.25" style="6" bestFit="1" customWidth="1"/>
    <col min="285" max="285" width="9.25" style="6" customWidth="1"/>
    <col min="286" max="288" width="9.125" style="6"/>
    <col min="289" max="289" width="9.25" style="6" bestFit="1" customWidth="1"/>
    <col min="290" max="290" width="9.25" style="6" customWidth="1"/>
    <col min="291" max="293" width="9.125" style="6"/>
    <col min="294" max="294" width="9.25" style="6" bestFit="1" customWidth="1"/>
    <col min="295" max="295" width="9.25" style="6" customWidth="1"/>
    <col min="296" max="298" width="9.125" style="6"/>
    <col min="299" max="299" width="9.25" style="6" bestFit="1" customWidth="1"/>
    <col min="300" max="300" width="9.25" style="6" customWidth="1"/>
    <col min="301" max="303" width="9.125" style="6"/>
    <col min="304" max="304" width="9.25" style="6" bestFit="1" customWidth="1"/>
    <col min="305" max="305" width="9.25" style="6" customWidth="1"/>
    <col min="306" max="308" width="9.125" style="6"/>
    <col min="309" max="309" width="9.25" style="6" bestFit="1" customWidth="1"/>
    <col min="310" max="310" width="9.25" style="6" customWidth="1"/>
    <col min="311" max="312" width="9.125" style="6"/>
    <col min="313" max="313" width="9.125" style="6" customWidth="1"/>
    <col min="314" max="314" width="9.25" style="6" bestFit="1" customWidth="1"/>
    <col min="315" max="315" width="9.25" style="6" customWidth="1"/>
    <col min="316" max="318" width="9.125" style="6"/>
    <col min="319" max="319" width="9.25" style="6" bestFit="1" customWidth="1"/>
    <col min="320" max="320" width="9.25" style="6" customWidth="1"/>
    <col min="321" max="323" width="9.125" style="6"/>
    <col min="324" max="324" width="9.25" style="6" bestFit="1" customWidth="1"/>
    <col min="325" max="325" width="9.25" style="6" customWidth="1"/>
    <col min="326" max="328" width="9.125" style="6"/>
    <col min="329" max="329" width="9.25" style="6" bestFit="1" customWidth="1"/>
    <col min="330" max="330" width="9.25" style="6" customWidth="1"/>
    <col min="331" max="333" width="9.125" style="6"/>
    <col min="334" max="334" width="9.25" style="6" bestFit="1" customWidth="1"/>
    <col min="335" max="335" width="9.25" style="6" customWidth="1"/>
    <col min="336" max="338" width="9.125" style="6"/>
    <col min="339" max="339" width="9.25" style="6" bestFit="1" customWidth="1"/>
    <col min="340" max="340" width="9.25" style="6" customWidth="1"/>
    <col min="341" max="343" width="9.125" style="6"/>
    <col min="344" max="344" width="9.25" style="6" bestFit="1" customWidth="1"/>
    <col min="345" max="345" width="9.25" style="6" customWidth="1"/>
    <col min="346" max="348" width="9.125" style="6"/>
    <col min="349" max="349" width="9.25" style="6" bestFit="1" customWidth="1"/>
    <col min="350" max="350" width="9.25" style="6" customWidth="1"/>
    <col min="351" max="353" width="9.125" style="6"/>
    <col min="354" max="354" width="9.25" style="6" bestFit="1" customWidth="1"/>
    <col min="355" max="355" width="9.25" style="6" customWidth="1"/>
    <col min="356" max="358" width="9.125" style="6"/>
    <col min="359" max="359" width="9.25" style="6" bestFit="1" customWidth="1"/>
    <col min="360" max="360" width="9.25" style="6" customWidth="1"/>
    <col min="361" max="363" width="9.125" style="6"/>
    <col min="364" max="364" width="9.25" style="6" bestFit="1" customWidth="1"/>
    <col min="365" max="365" width="9.25" style="6" customWidth="1"/>
    <col min="366" max="368" width="9.125" style="6"/>
    <col min="369" max="369" width="9.25" style="6" bestFit="1" customWidth="1"/>
    <col min="370" max="370" width="9.25" style="6" customWidth="1"/>
    <col min="371" max="373" width="9.125" style="6"/>
    <col min="374" max="374" width="9.25" style="6" bestFit="1" customWidth="1"/>
    <col min="375" max="375" width="9.25" style="6" customWidth="1"/>
    <col min="376" max="378" width="9.125" style="6"/>
    <col min="379" max="379" width="9.25" style="6" bestFit="1" customWidth="1"/>
    <col min="380" max="380" width="9.25" style="6" customWidth="1"/>
    <col min="381" max="383" width="9.125" style="6"/>
    <col min="384" max="384" width="9.25" style="6" bestFit="1" customWidth="1"/>
    <col min="385" max="385" width="9.25" style="6" customWidth="1"/>
    <col min="386" max="388" width="9.125" style="6"/>
    <col min="389" max="389" width="9.25" style="6" bestFit="1" customWidth="1"/>
    <col min="390" max="390" width="9.25" style="6" customWidth="1"/>
    <col min="391" max="393" width="9.125" style="6"/>
    <col min="394" max="394" width="9.25" style="6" bestFit="1" customWidth="1"/>
    <col min="395" max="395" width="9.25" style="6" customWidth="1"/>
    <col min="396" max="398" width="9.125" style="6"/>
    <col min="399" max="399" width="9.25" style="6" bestFit="1" customWidth="1"/>
    <col min="400" max="400" width="9.25" style="6" customWidth="1"/>
    <col min="401" max="403" width="9.125" style="6"/>
    <col min="404" max="404" width="9.25" style="6" bestFit="1" customWidth="1"/>
    <col min="405" max="405" width="9.25" style="6" customWidth="1"/>
    <col min="406" max="408" width="9.125" style="6"/>
    <col min="409" max="409" width="9.25" style="6" bestFit="1" customWidth="1"/>
    <col min="410" max="410" width="9.25" style="6" customWidth="1"/>
    <col min="411" max="413" width="9.125" style="6"/>
    <col min="414" max="414" width="9.25" style="6" bestFit="1" customWidth="1"/>
    <col min="415" max="415" width="9.25" style="6" customWidth="1"/>
    <col min="416" max="418" width="9.125" style="6"/>
    <col min="419" max="419" width="9.25" style="6" bestFit="1" customWidth="1"/>
    <col min="420" max="420" width="9.25" style="6" customWidth="1"/>
    <col min="421" max="423" width="9.125" style="6"/>
    <col min="424" max="424" width="9.25" style="6" bestFit="1" customWidth="1"/>
    <col min="425" max="425" width="9.25" style="6" customWidth="1"/>
    <col min="426" max="428" width="9.125" style="6"/>
    <col min="429" max="429" width="9.25" style="6" bestFit="1" customWidth="1"/>
    <col min="430" max="430" width="9.25" style="6" customWidth="1"/>
    <col min="431" max="433" width="9.125" style="6"/>
    <col min="434" max="434" width="9.25" style="6" bestFit="1" customWidth="1"/>
    <col min="435" max="435" width="9.25" style="6" customWidth="1"/>
    <col min="436" max="438" width="9.125" style="6"/>
    <col min="439" max="439" width="9.25" style="6" bestFit="1" customWidth="1"/>
    <col min="440" max="440" width="9.25" style="6" customWidth="1"/>
    <col min="441" max="443" width="9.125" style="6"/>
    <col min="444" max="444" width="9.25" style="6" bestFit="1" customWidth="1"/>
    <col min="445" max="445" width="9.25" style="6" customWidth="1"/>
    <col min="446" max="448" width="9.125" style="6"/>
    <col min="449" max="449" width="9.25" style="6" bestFit="1" customWidth="1"/>
    <col min="450" max="450" width="9.25" style="6" customWidth="1"/>
    <col min="451" max="453" width="9.125" style="6"/>
    <col min="454" max="454" width="9.25" style="6" bestFit="1" customWidth="1"/>
    <col min="455" max="455" width="9.25" style="6" customWidth="1"/>
    <col min="456" max="458" width="9.125" style="6"/>
    <col min="459" max="459" width="9.25" style="6" bestFit="1" customWidth="1"/>
    <col min="460" max="462" width="9.125" style="6"/>
    <col min="463" max="463" width="9.25" style="6" bestFit="1" customWidth="1"/>
    <col min="464" max="466" width="9.125" style="6"/>
    <col min="467" max="467" width="9.25" style="6" bestFit="1" customWidth="1"/>
    <col min="468" max="470" width="9.125" style="6"/>
    <col min="471" max="471" width="9.25" style="6" bestFit="1" customWidth="1"/>
    <col min="472" max="474" width="9.125" style="6"/>
    <col min="475" max="475" width="9.25" style="6" bestFit="1" customWidth="1"/>
    <col min="476" max="478" width="9.125" style="6"/>
    <col min="479" max="479" width="9.25" style="6" bestFit="1" customWidth="1"/>
    <col min="480" max="482" width="9.125" style="6"/>
    <col min="483" max="483" width="9.25" style="6" bestFit="1" customWidth="1"/>
    <col min="484" max="486" width="9.125" style="6"/>
    <col min="487" max="487" width="9.25" style="6" bestFit="1" customWidth="1"/>
    <col min="488" max="490" width="9.125" style="6"/>
    <col min="491" max="491" width="9.25" style="6" bestFit="1" customWidth="1"/>
    <col min="492" max="494" width="9.125" style="6"/>
    <col min="495" max="495" width="9.25" style="6" bestFit="1" customWidth="1"/>
    <col min="496" max="498" width="9.125" style="6"/>
    <col min="499" max="499" width="9.25" style="6" bestFit="1" customWidth="1"/>
    <col min="500" max="502" width="9.125" style="6"/>
    <col min="503" max="503" width="9.25" style="6" bestFit="1" customWidth="1"/>
    <col min="504" max="506" width="9.125" style="6"/>
    <col min="507" max="507" width="9.25" style="6" bestFit="1" customWidth="1"/>
    <col min="508" max="510" width="9.125" style="6"/>
    <col min="511" max="511" width="9.25" style="6" bestFit="1" customWidth="1"/>
    <col min="512" max="514" width="9.125" style="6"/>
    <col min="515" max="515" width="9.25" style="6" bestFit="1" customWidth="1"/>
    <col min="516" max="518" width="9.125" style="6"/>
    <col min="519" max="519" width="9.25" style="6" bestFit="1" customWidth="1"/>
    <col min="520" max="522" width="9.125" style="6"/>
    <col min="523" max="523" width="9.25" style="6" bestFit="1" customWidth="1"/>
    <col min="524" max="526" width="9.125" style="6"/>
    <col min="527" max="527" width="9.25" style="6" bestFit="1" customWidth="1"/>
    <col min="528" max="530" width="9.125" style="6"/>
    <col min="531" max="531" width="9.25" style="6" bestFit="1" customWidth="1"/>
    <col min="532" max="534" width="9.125" style="6"/>
    <col min="535" max="535" width="9.25" style="6" bestFit="1" customWidth="1"/>
    <col min="536" max="538" width="9.125" style="6"/>
    <col min="539" max="539" width="9.25" style="6" bestFit="1" customWidth="1"/>
    <col min="540" max="542" width="9.125" style="6"/>
    <col min="543" max="543" width="9.25" style="6" bestFit="1" customWidth="1"/>
    <col min="544" max="546" width="9.125" style="6"/>
    <col min="547" max="547" width="9.25" style="6" bestFit="1" customWidth="1"/>
    <col min="548" max="550" width="9.125" style="6"/>
    <col min="551" max="551" width="9.25" style="6" bestFit="1" customWidth="1"/>
    <col min="552" max="554" width="9.125" style="6"/>
    <col min="555" max="555" width="9.25" style="6" bestFit="1" customWidth="1"/>
    <col min="556" max="558" width="9.125" style="6"/>
    <col min="559" max="559" width="9.25" style="6" bestFit="1" customWidth="1"/>
    <col min="560" max="562" width="9.125" style="6"/>
    <col min="563" max="563" width="9.25" style="6" bestFit="1" customWidth="1"/>
    <col min="564" max="566" width="9.125" style="6"/>
    <col min="567" max="567" width="9.25" style="6" bestFit="1" customWidth="1"/>
    <col min="568" max="570" width="9.125" style="6"/>
    <col min="571" max="571" width="9.25" style="6" bestFit="1" customWidth="1"/>
    <col min="572" max="574" width="9.125" style="6"/>
    <col min="575" max="575" width="9.25" style="6" bestFit="1" customWidth="1"/>
    <col min="576" max="578" width="9.125" style="6"/>
    <col min="579" max="579" width="14.5" style="6" bestFit="1" customWidth="1"/>
    <col min="580" max="582" width="9.125" style="6"/>
    <col min="583" max="583" width="9.25" style="6" bestFit="1" customWidth="1"/>
    <col min="584" max="586" width="9.125" style="6"/>
    <col min="587" max="587" width="9.25" style="6" bestFit="1" customWidth="1"/>
    <col min="588" max="590" width="9.125" style="6"/>
    <col min="591" max="591" width="9.25" style="6" bestFit="1" customWidth="1"/>
    <col min="592" max="594" width="9.125" style="6"/>
    <col min="595" max="595" width="9.25" style="6" bestFit="1" customWidth="1"/>
    <col min="596" max="598" width="9.125" style="6"/>
    <col min="599" max="599" width="9.25" style="6" bestFit="1" customWidth="1"/>
    <col min="600" max="602" width="9.125" style="6"/>
    <col min="603" max="603" width="9.25" style="6" bestFit="1" customWidth="1"/>
    <col min="604" max="606" width="9.125" style="6"/>
    <col min="607" max="607" width="9.25" style="6" bestFit="1" customWidth="1"/>
    <col min="608" max="610" width="9.125" style="6"/>
    <col min="611" max="611" width="9.25" style="6" bestFit="1" customWidth="1"/>
    <col min="612" max="614" width="9.125" style="6"/>
    <col min="615" max="615" width="9.25" style="6" bestFit="1" customWidth="1"/>
    <col min="616" max="618" width="9.125" style="6"/>
    <col min="619" max="619" width="9.25" style="6" bestFit="1" customWidth="1"/>
    <col min="620" max="622" width="9.125" style="6"/>
    <col min="623" max="623" width="9.25" style="6" bestFit="1" customWidth="1"/>
    <col min="624" max="626" width="9.125" style="6"/>
    <col min="627" max="627" width="9.25" style="6" bestFit="1" customWidth="1"/>
    <col min="628" max="630" width="9.125" style="6"/>
    <col min="631" max="631" width="9.25" style="6" bestFit="1" customWidth="1"/>
    <col min="632" max="634" width="9.125" style="6"/>
    <col min="635" max="635" width="9.25" style="6" bestFit="1" customWidth="1"/>
    <col min="636" max="638" width="9.125" style="6"/>
    <col min="639" max="639" width="9.25" style="6" bestFit="1" customWidth="1"/>
    <col min="640" max="642" width="9.125" style="6"/>
    <col min="643" max="643" width="9.25" style="6" bestFit="1" customWidth="1"/>
    <col min="644" max="646" width="9.125" style="6"/>
    <col min="647" max="647" width="9.25" style="6" bestFit="1" customWidth="1"/>
    <col min="648" max="650" width="9.125" style="6"/>
    <col min="651" max="651" width="9.25" style="6" bestFit="1" customWidth="1"/>
    <col min="652" max="654" width="9.125" style="6"/>
    <col min="655" max="655" width="9.25" style="6" bestFit="1" customWidth="1"/>
    <col min="656" max="658" width="9.125" style="6"/>
    <col min="659" max="659" width="9.25" style="6" bestFit="1" customWidth="1"/>
    <col min="660" max="662" width="9.125" style="6"/>
    <col min="663" max="663" width="9.25" style="6" bestFit="1" customWidth="1"/>
    <col min="664" max="666" width="9.125" style="6"/>
    <col min="667" max="667" width="9.25" style="6" bestFit="1" customWidth="1"/>
    <col min="668" max="670" width="9.125" style="6"/>
    <col min="671" max="671" width="9.25" style="6" bestFit="1" customWidth="1"/>
    <col min="672" max="674" width="9.125" style="6"/>
    <col min="675" max="675" width="9.25" style="6" bestFit="1" customWidth="1"/>
    <col min="676" max="678" width="9.125" style="6"/>
    <col min="679" max="679" width="9.25" style="6" bestFit="1" customWidth="1"/>
    <col min="680" max="682" width="9.125" style="6"/>
    <col min="683" max="683" width="9.25" style="6" bestFit="1" customWidth="1"/>
    <col min="684" max="686" width="9.125" style="6"/>
    <col min="687" max="687" width="9.25" style="6" bestFit="1" customWidth="1"/>
    <col min="688" max="690" width="9.125" style="6"/>
    <col min="691" max="691" width="9.25" style="6" bestFit="1" customWidth="1"/>
    <col min="692" max="694" width="9.125" style="6"/>
    <col min="695" max="695" width="9.25" style="6" bestFit="1" customWidth="1"/>
    <col min="696" max="698" width="9.125" style="6"/>
    <col min="699" max="699" width="9.25" style="6" bestFit="1" customWidth="1"/>
    <col min="700" max="702" width="9.125" style="6"/>
    <col min="703" max="703" width="9.25" style="6" bestFit="1" customWidth="1"/>
    <col min="704" max="706" width="9.125" style="6"/>
    <col min="707" max="707" width="9.25" style="6" bestFit="1" customWidth="1"/>
    <col min="708" max="710" width="9.125" style="6"/>
    <col min="711" max="711" width="9.25" style="6" bestFit="1" customWidth="1"/>
    <col min="712" max="714" width="9.125" style="6"/>
    <col min="715" max="715" width="9.25" style="6" bestFit="1" customWidth="1"/>
    <col min="716" max="718" width="9.125" style="6"/>
    <col min="719" max="719" width="9.25" style="6" bestFit="1" customWidth="1"/>
    <col min="720" max="722" width="9.125" style="6"/>
    <col min="723" max="723" width="9.25" style="6" bestFit="1" customWidth="1"/>
    <col min="724" max="726" width="9.125" style="6"/>
    <col min="727" max="727" width="9.25" style="6" bestFit="1" customWidth="1"/>
    <col min="728" max="730" width="9.125" style="6"/>
    <col min="731" max="731" width="9.25" style="6" bestFit="1" customWidth="1"/>
    <col min="732" max="734" width="9.125" style="6"/>
    <col min="735" max="735" width="9.25" style="6" bestFit="1" customWidth="1"/>
    <col min="736" max="738" width="9.125" style="6"/>
    <col min="739" max="739" width="9.25" style="6" bestFit="1" customWidth="1"/>
    <col min="740" max="742" width="9.125" style="6"/>
    <col min="743" max="743" width="9.25" style="6" bestFit="1" customWidth="1"/>
    <col min="744" max="746" width="9.125" style="6"/>
    <col min="747" max="747" width="9.25" style="6" bestFit="1" customWidth="1"/>
    <col min="748" max="750" width="9.125" style="6"/>
    <col min="751" max="751" width="9.25" style="6" bestFit="1" customWidth="1"/>
    <col min="752" max="754" width="9.125" style="6"/>
    <col min="755" max="755" width="9.25" style="6" bestFit="1" customWidth="1"/>
    <col min="756" max="758" width="9.125" style="6"/>
    <col min="759" max="759" width="9.25" style="6" bestFit="1" customWidth="1"/>
    <col min="760" max="762" width="9.125" style="6"/>
    <col min="763" max="763" width="9.25" style="6" bestFit="1" customWidth="1"/>
    <col min="764" max="766" width="9.125" style="6"/>
    <col min="767" max="767" width="9.25" style="6" bestFit="1" customWidth="1"/>
    <col min="768" max="770" width="9.125" style="6"/>
    <col min="771" max="771" width="9.25" style="6" bestFit="1" customWidth="1"/>
    <col min="772" max="774" width="9.125" style="6"/>
    <col min="775" max="775" width="9.25" style="6" bestFit="1" customWidth="1"/>
    <col min="776" max="778" width="9.125" style="6"/>
    <col min="779" max="779" width="9.25" style="6" bestFit="1" customWidth="1"/>
    <col min="780" max="782" width="9.125" style="6"/>
    <col min="783" max="783" width="9.25" style="6" bestFit="1" customWidth="1"/>
    <col min="784" max="786" width="9.125" style="6"/>
    <col min="787" max="787" width="9.25" style="6" bestFit="1" customWidth="1"/>
    <col min="788" max="790" width="9.125" style="6"/>
    <col min="791" max="791" width="9.25" style="6" bestFit="1" customWidth="1"/>
    <col min="792" max="794" width="9.125" style="6"/>
    <col min="795" max="795" width="9.25" style="6" bestFit="1" customWidth="1"/>
    <col min="796" max="798" width="9.125" style="6"/>
    <col min="799" max="799" width="9.25" style="6" bestFit="1" customWidth="1"/>
    <col min="800" max="802" width="9.125" style="6"/>
    <col min="803" max="803" width="9.25" style="6" bestFit="1" customWidth="1"/>
    <col min="804" max="806" width="9.125" style="6"/>
    <col min="807" max="807" width="9.25" style="6" bestFit="1" customWidth="1"/>
    <col min="808" max="810" width="9.125" style="6"/>
    <col min="811" max="811" width="9.25" style="6" bestFit="1" customWidth="1"/>
    <col min="812" max="814" width="9.125" style="6"/>
    <col min="815" max="815" width="9.25" style="6" bestFit="1" customWidth="1"/>
    <col min="816" max="818" width="9.125" style="6"/>
    <col min="819" max="819" width="9.25" style="6" bestFit="1" customWidth="1"/>
    <col min="820" max="822" width="9.125" style="6"/>
    <col min="823" max="823" width="9.25" style="6" bestFit="1" customWidth="1"/>
    <col min="824" max="826" width="9.125" style="6"/>
    <col min="827" max="827" width="9.25" style="6" bestFit="1" customWidth="1"/>
    <col min="828" max="830" width="9.125" style="6"/>
    <col min="831" max="831" width="9.25" style="6" bestFit="1" customWidth="1"/>
    <col min="832" max="834" width="9.125" style="6"/>
    <col min="835" max="835" width="9.25" style="6" bestFit="1" customWidth="1"/>
    <col min="836" max="838" width="9.125" style="6"/>
    <col min="839" max="839" width="9.25" style="6" bestFit="1" customWidth="1"/>
    <col min="840" max="842" width="9.125" style="6"/>
    <col min="843" max="843" width="9.25" style="6" bestFit="1" customWidth="1"/>
    <col min="844" max="846" width="9.125" style="6"/>
    <col min="847" max="847" width="9.25" style="6" bestFit="1" customWidth="1"/>
    <col min="848" max="850" width="9.125" style="6"/>
    <col min="851" max="851" width="9.25" style="6" bestFit="1" customWidth="1"/>
    <col min="852" max="854" width="9.125" style="6"/>
    <col min="855" max="855" width="9.25" style="6" bestFit="1" customWidth="1"/>
    <col min="856" max="858" width="9.125" style="6"/>
    <col min="859" max="859" width="9.25" style="6" bestFit="1" customWidth="1"/>
    <col min="860" max="862" width="9.125" style="6"/>
    <col min="863" max="863" width="9.25" style="6" bestFit="1" customWidth="1"/>
    <col min="864" max="866" width="9.125" style="6"/>
    <col min="867" max="867" width="9.25" style="6" bestFit="1" customWidth="1"/>
    <col min="868" max="870" width="9.125" style="6"/>
    <col min="871" max="871" width="9.25" style="6" bestFit="1" customWidth="1"/>
    <col min="872" max="874" width="9.125" style="6"/>
    <col min="875" max="875" width="9.25" style="6" bestFit="1" customWidth="1"/>
    <col min="876" max="878" width="9.125" style="6"/>
    <col min="879" max="879" width="9.25" style="6" bestFit="1" customWidth="1"/>
    <col min="880" max="882" width="9.125" style="6"/>
    <col min="883" max="883" width="9.25" style="6" bestFit="1" customWidth="1"/>
    <col min="884" max="886" width="9.125" style="6"/>
    <col min="887" max="887" width="9.25" style="6" bestFit="1" customWidth="1"/>
    <col min="888" max="890" width="9.125" style="6"/>
    <col min="891" max="891" width="9.25" style="6" bestFit="1" customWidth="1"/>
    <col min="892" max="894" width="9.125" style="6"/>
    <col min="895" max="895" width="9.25" style="6" bestFit="1" customWidth="1"/>
    <col min="896" max="898" width="9.125" style="6"/>
    <col min="899" max="899" width="9.25" style="6" bestFit="1" customWidth="1"/>
    <col min="900" max="902" width="9.125" style="6"/>
    <col min="903" max="903" width="9.25" style="6" bestFit="1" customWidth="1"/>
    <col min="904" max="906" width="9.125" style="6"/>
    <col min="907" max="907" width="9.25" style="6" bestFit="1" customWidth="1"/>
    <col min="908" max="910" width="9.125" style="6"/>
    <col min="911" max="911" width="9.25" style="6" bestFit="1" customWidth="1"/>
    <col min="912" max="914" width="9.125" style="6"/>
    <col min="915" max="915" width="9.25" style="6" bestFit="1" customWidth="1"/>
    <col min="916" max="918" width="9.125" style="6"/>
    <col min="919" max="919" width="9.25" style="6" bestFit="1" customWidth="1"/>
    <col min="920" max="922" width="9.125" style="6"/>
    <col min="923" max="923" width="9.25" style="6" bestFit="1" customWidth="1"/>
    <col min="924" max="926" width="9.125" style="6"/>
    <col min="927" max="927" width="9.25" style="6" bestFit="1" customWidth="1"/>
    <col min="928" max="930" width="9.125" style="6"/>
    <col min="931" max="931" width="9.25" style="6" bestFit="1" customWidth="1"/>
    <col min="932" max="934" width="9.125" style="6"/>
    <col min="935" max="935" width="9.25" style="6" bestFit="1" customWidth="1"/>
    <col min="936" max="938" width="9.125" style="6"/>
    <col min="939" max="939" width="9.25" style="6" bestFit="1" customWidth="1"/>
    <col min="940" max="942" width="9.125" style="6"/>
    <col min="943" max="943" width="9.25" style="6" bestFit="1" customWidth="1"/>
    <col min="944" max="946" width="9.125" style="6"/>
    <col min="947" max="947" width="9.25" style="6" bestFit="1" customWidth="1"/>
    <col min="948" max="950" width="9.125" style="6"/>
    <col min="951" max="951" width="9.25" style="6" bestFit="1" customWidth="1"/>
    <col min="952" max="954" width="9.125" style="6"/>
    <col min="955" max="955" width="9.25" style="6" bestFit="1" customWidth="1"/>
    <col min="956" max="958" width="9.125" style="6"/>
    <col min="959" max="959" width="9.25" style="6" bestFit="1" customWidth="1"/>
    <col min="960" max="962" width="9.125" style="6"/>
    <col min="963" max="963" width="11" style="6" customWidth="1"/>
    <col min="964" max="964" width="12.5" style="6" customWidth="1"/>
    <col min="965" max="965" width="10.75" style="6" customWidth="1"/>
    <col min="966" max="966" width="11" style="6" customWidth="1"/>
    <col min="967" max="967" width="12.5" style="6" customWidth="1"/>
    <col min="968" max="968" width="10.75" style="6" customWidth="1"/>
    <col min="969" max="969" width="11" style="6" customWidth="1"/>
    <col min="970" max="970" width="12.5" style="6" customWidth="1"/>
    <col min="971" max="971" width="10.75" style="6" customWidth="1"/>
    <col min="972" max="972" width="11" style="6" customWidth="1"/>
    <col min="973" max="973" width="12.5" style="6" customWidth="1"/>
    <col min="974" max="974" width="10.75" style="6" customWidth="1"/>
    <col min="975" max="975" width="11" style="6" customWidth="1"/>
    <col min="976" max="976" width="12.5" style="6" customWidth="1"/>
    <col min="977" max="977" width="10.75" style="6" customWidth="1"/>
    <col min="978" max="978" width="11" style="6" customWidth="1"/>
    <col min="979" max="979" width="12.5" style="6" customWidth="1"/>
    <col min="980" max="980" width="10.75" style="6" customWidth="1"/>
    <col min="981" max="981" width="11" style="6" customWidth="1"/>
    <col min="982" max="982" width="12.5" style="6" customWidth="1"/>
    <col min="983" max="983" width="10.75" style="6" customWidth="1"/>
    <col min="984" max="984" width="11" style="6" customWidth="1"/>
    <col min="985" max="985" width="12.5" style="6" customWidth="1"/>
    <col min="986" max="986" width="10.75" style="6" customWidth="1"/>
    <col min="987" max="987" width="11" style="6" customWidth="1"/>
    <col min="988" max="988" width="12.5" style="6" customWidth="1"/>
    <col min="989" max="989" width="10.75" style="6" customWidth="1"/>
    <col min="990" max="16384" width="9.125" style="6"/>
  </cols>
  <sheetData>
    <row r="1" spans="1:989" s="15" customFormat="1" ht="18">
      <c r="A1" s="5" t="s">
        <v>6</v>
      </c>
      <c r="B1" s="106" t="s">
        <v>99</v>
      </c>
      <c r="C1" s="106"/>
      <c r="D1" s="106"/>
      <c r="E1" s="120" t="s">
        <v>47</v>
      </c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  <c r="AX1" s="121"/>
      <c r="AY1" s="121"/>
      <c r="AZ1" s="121"/>
      <c r="BA1" s="121"/>
      <c r="BB1" s="121"/>
      <c r="BC1" s="121"/>
      <c r="BD1" s="121"/>
      <c r="BE1" s="121"/>
      <c r="BF1" s="121"/>
      <c r="BG1" s="121"/>
      <c r="BH1" s="121"/>
      <c r="BI1" s="121"/>
      <c r="BJ1" s="121"/>
      <c r="BK1" s="121"/>
      <c r="BL1" s="121"/>
      <c r="BM1" s="121"/>
      <c r="BN1" s="121"/>
      <c r="BO1" s="121"/>
      <c r="BP1" s="121"/>
      <c r="BQ1" s="121"/>
      <c r="BR1" s="121"/>
      <c r="BS1" s="121"/>
      <c r="BT1" s="121"/>
      <c r="BU1" s="121"/>
      <c r="BV1" s="121"/>
      <c r="BW1" s="121"/>
      <c r="BX1" s="121"/>
      <c r="BY1" s="121"/>
      <c r="BZ1" s="121"/>
      <c r="CA1" s="121"/>
      <c r="CB1" s="121"/>
      <c r="CC1" s="121"/>
      <c r="CD1" s="121"/>
      <c r="CE1" s="121"/>
      <c r="CF1" s="121"/>
      <c r="CG1" s="121"/>
      <c r="CH1" s="121"/>
      <c r="CI1" s="121"/>
      <c r="CJ1" s="121"/>
      <c r="CK1" s="121"/>
      <c r="CL1" s="121"/>
      <c r="CM1" s="121"/>
      <c r="CN1" s="121"/>
      <c r="CO1" s="121"/>
      <c r="CP1" s="121"/>
      <c r="CQ1" s="121"/>
      <c r="CR1" s="121"/>
      <c r="CS1" s="121"/>
      <c r="CT1" s="121"/>
      <c r="CU1" s="121"/>
      <c r="CV1" s="121"/>
      <c r="CW1" s="121"/>
      <c r="CX1" s="121"/>
      <c r="CY1" s="121"/>
      <c r="CZ1" s="121"/>
      <c r="DA1" s="121"/>
      <c r="DB1" s="121"/>
      <c r="DC1" s="121"/>
      <c r="DD1" s="121"/>
      <c r="DE1" s="121"/>
      <c r="DF1" s="121"/>
      <c r="DG1" s="121"/>
      <c r="DH1" s="121"/>
      <c r="DI1" s="121"/>
      <c r="DJ1" s="121"/>
      <c r="DK1" s="121"/>
      <c r="DL1" s="121"/>
      <c r="DM1" s="121"/>
      <c r="DN1" s="121"/>
      <c r="DO1" s="121"/>
      <c r="DP1" s="121"/>
      <c r="DQ1" s="121"/>
      <c r="DR1" s="121"/>
      <c r="DS1" s="121"/>
      <c r="DT1" s="121"/>
      <c r="DU1" s="121"/>
      <c r="DV1" s="121"/>
      <c r="DW1" s="121"/>
      <c r="DX1" s="121"/>
      <c r="DY1" s="121"/>
      <c r="DZ1" s="121"/>
      <c r="EA1" s="121"/>
      <c r="EB1" s="121"/>
      <c r="EC1" s="121"/>
      <c r="ED1" s="121"/>
      <c r="EE1" s="121"/>
      <c r="EF1" s="121"/>
      <c r="EG1" s="121"/>
      <c r="EH1" s="121"/>
      <c r="EI1" s="121"/>
      <c r="EJ1" s="121"/>
      <c r="EK1" s="121"/>
      <c r="EL1" s="121"/>
      <c r="EM1" s="121"/>
      <c r="EN1" s="121"/>
      <c r="EO1" s="121"/>
      <c r="EP1" s="121"/>
      <c r="EQ1" s="121"/>
      <c r="ER1" s="121"/>
      <c r="ES1" s="121"/>
      <c r="ET1" s="121"/>
      <c r="EU1" s="121"/>
      <c r="EV1" s="121"/>
      <c r="EW1" s="121"/>
      <c r="EX1" s="121"/>
      <c r="EY1" s="121"/>
      <c r="EZ1" s="121"/>
      <c r="FA1" s="121"/>
      <c r="FB1" s="121"/>
      <c r="FC1" s="121"/>
      <c r="FD1" s="121"/>
      <c r="FE1" s="121"/>
      <c r="FF1" s="121"/>
      <c r="FG1" s="121"/>
      <c r="FH1" s="121"/>
      <c r="FI1" s="121"/>
      <c r="FJ1" s="121"/>
      <c r="FK1" s="121"/>
      <c r="FL1" s="121"/>
      <c r="FM1" s="121"/>
      <c r="FN1" s="121"/>
      <c r="FO1" s="121"/>
      <c r="FP1" s="121"/>
      <c r="FQ1" s="121"/>
      <c r="FR1" s="121"/>
      <c r="FS1" s="121"/>
      <c r="FT1" s="121"/>
      <c r="FU1" s="121"/>
      <c r="FV1" s="121"/>
      <c r="FW1" s="121"/>
      <c r="FX1" s="121"/>
      <c r="FY1" s="121"/>
      <c r="FZ1" s="121"/>
      <c r="GA1" s="121"/>
      <c r="GB1" s="121"/>
      <c r="GC1" s="121"/>
      <c r="GD1" s="121"/>
      <c r="GE1" s="121"/>
      <c r="GF1" s="121"/>
      <c r="GG1" s="121"/>
      <c r="GH1" s="121"/>
      <c r="GI1" s="121"/>
      <c r="GJ1" s="121"/>
      <c r="GK1" s="121"/>
      <c r="GL1" s="121"/>
      <c r="GM1" s="121"/>
      <c r="GN1" s="121"/>
      <c r="GO1" s="121"/>
      <c r="GP1" s="121"/>
      <c r="GQ1" s="121"/>
      <c r="GR1" s="121"/>
      <c r="GS1" s="121"/>
      <c r="GT1" s="121"/>
      <c r="GU1" s="121"/>
      <c r="GV1" s="121"/>
      <c r="GW1" s="121"/>
      <c r="GX1" s="121"/>
      <c r="GY1" s="121"/>
      <c r="GZ1" s="121"/>
      <c r="HA1" s="121"/>
      <c r="HB1" s="121"/>
      <c r="HC1" s="121"/>
      <c r="HD1" s="121"/>
      <c r="HE1" s="121"/>
      <c r="HF1" s="121"/>
      <c r="HG1" s="121"/>
      <c r="HH1" s="121"/>
      <c r="HI1" s="121"/>
      <c r="HJ1" s="121"/>
      <c r="HK1" s="121"/>
      <c r="HL1" s="121"/>
      <c r="HM1" s="121"/>
      <c r="HN1" s="121"/>
      <c r="HO1" s="121"/>
      <c r="HP1" s="121"/>
      <c r="HQ1" s="121"/>
      <c r="HR1" s="121"/>
      <c r="HS1" s="121"/>
      <c r="HT1" s="121"/>
      <c r="HU1" s="121"/>
      <c r="HV1" s="121"/>
      <c r="HW1" s="121"/>
      <c r="HX1" s="121"/>
      <c r="HY1" s="121"/>
      <c r="HZ1" s="121"/>
      <c r="IA1" s="121"/>
      <c r="IB1" s="121"/>
      <c r="IC1" s="121"/>
      <c r="ID1" s="121"/>
      <c r="IE1" s="121"/>
      <c r="IF1" s="121"/>
      <c r="IG1" s="121"/>
      <c r="IH1" s="121"/>
      <c r="II1" s="121"/>
      <c r="IJ1" s="121"/>
      <c r="IK1" s="121"/>
      <c r="IL1" s="121"/>
      <c r="IM1" s="121"/>
      <c r="IN1" s="121"/>
      <c r="IO1" s="121"/>
      <c r="IP1" s="121"/>
      <c r="IQ1" s="121"/>
      <c r="IR1" s="121"/>
      <c r="IS1" s="121"/>
      <c r="IT1" s="121"/>
      <c r="IU1" s="121"/>
      <c r="IV1" s="121"/>
      <c r="IW1" s="121"/>
      <c r="IX1" s="121"/>
      <c r="IY1" s="121"/>
      <c r="IZ1" s="121"/>
      <c r="JA1" s="121"/>
      <c r="JB1" s="121"/>
      <c r="JC1" s="121"/>
      <c r="JD1" s="121"/>
      <c r="JE1" s="121"/>
      <c r="JF1" s="121"/>
      <c r="JG1" s="121"/>
      <c r="JH1" s="121"/>
      <c r="JI1" s="121"/>
      <c r="JJ1" s="121"/>
      <c r="JK1" s="121"/>
      <c r="JL1" s="121"/>
      <c r="JM1" s="121"/>
      <c r="JN1" s="121"/>
      <c r="JO1" s="121"/>
      <c r="JP1" s="121"/>
      <c r="JQ1" s="121"/>
      <c r="JR1" s="121"/>
      <c r="JS1" s="121"/>
      <c r="JT1" s="121"/>
      <c r="JU1" s="121"/>
      <c r="JV1" s="121"/>
      <c r="JW1" s="121"/>
      <c r="JX1" s="121"/>
      <c r="JY1" s="121"/>
      <c r="JZ1" s="121"/>
      <c r="KA1" s="121"/>
      <c r="KB1" s="121"/>
      <c r="KC1" s="121"/>
      <c r="KD1" s="121"/>
      <c r="KE1" s="121"/>
      <c r="KF1" s="121"/>
      <c r="KG1" s="121"/>
      <c r="KH1" s="121"/>
      <c r="KI1" s="121"/>
      <c r="KJ1" s="121"/>
      <c r="KK1" s="121"/>
      <c r="KL1" s="121"/>
      <c r="KM1" s="121"/>
      <c r="KN1" s="121"/>
      <c r="KO1" s="121"/>
      <c r="KP1" s="121"/>
      <c r="KQ1" s="121"/>
      <c r="KR1" s="121"/>
      <c r="KS1" s="121"/>
      <c r="KT1" s="121"/>
      <c r="KU1" s="121"/>
      <c r="KV1" s="121"/>
      <c r="KW1" s="121"/>
      <c r="KX1" s="121"/>
      <c r="KY1" s="121"/>
      <c r="KZ1" s="121"/>
      <c r="LA1" s="121"/>
      <c r="LB1" s="121"/>
      <c r="LC1" s="121"/>
      <c r="LD1" s="121"/>
      <c r="LE1" s="121"/>
      <c r="LF1" s="121"/>
      <c r="LG1" s="121"/>
      <c r="LH1" s="121"/>
      <c r="LI1" s="121"/>
      <c r="LJ1" s="121"/>
      <c r="LK1" s="121"/>
      <c r="LL1" s="121"/>
      <c r="LM1" s="121"/>
      <c r="LN1" s="121"/>
      <c r="LO1" s="121"/>
      <c r="LP1" s="121"/>
      <c r="LQ1" s="121"/>
      <c r="LR1" s="121"/>
      <c r="LS1" s="121"/>
      <c r="LT1" s="121"/>
      <c r="LU1" s="121"/>
      <c r="LV1" s="121"/>
      <c r="LW1" s="121"/>
      <c r="LX1" s="121"/>
      <c r="LY1" s="121"/>
      <c r="LZ1" s="121"/>
      <c r="MA1" s="121"/>
      <c r="MB1" s="121"/>
      <c r="MC1" s="121"/>
      <c r="MD1" s="121"/>
      <c r="ME1" s="121"/>
      <c r="MF1" s="121"/>
      <c r="MG1" s="121"/>
      <c r="MH1" s="121"/>
      <c r="MI1" s="121"/>
      <c r="MJ1" s="121"/>
      <c r="MK1" s="121"/>
      <c r="ML1" s="121"/>
      <c r="MM1" s="121"/>
      <c r="MN1" s="121"/>
      <c r="MO1" s="121"/>
      <c r="MP1" s="121"/>
      <c r="MQ1" s="121"/>
      <c r="MR1" s="121"/>
      <c r="MS1" s="121"/>
      <c r="MT1" s="121"/>
      <c r="MU1" s="121"/>
      <c r="MV1" s="121"/>
      <c r="MW1" s="121"/>
      <c r="MX1" s="121"/>
      <c r="MY1" s="121"/>
      <c r="MZ1" s="121"/>
      <c r="NA1" s="121"/>
      <c r="NB1" s="121"/>
      <c r="NC1" s="121"/>
      <c r="ND1" s="121"/>
      <c r="NE1" s="121"/>
      <c r="NF1" s="121"/>
      <c r="NG1" s="121"/>
      <c r="NH1" s="121"/>
      <c r="NI1" s="121"/>
      <c r="NJ1" s="121"/>
      <c r="NK1" s="121"/>
      <c r="NL1" s="121"/>
      <c r="NM1" s="121"/>
      <c r="NN1" s="121"/>
      <c r="NO1" s="121"/>
      <c r="NP1" s="121"/>
      <c r="NQ1" s="121"/>
      <c r="NR1" s="121"/>
      <c r="NS1" s="121"/>
      <c r="NT1" s="121"/>
      <c r="NU1" s="121"/>
      <c r="NV1" s="121"/>
      <c r="NW1" s="121"/>
      <c r="NX1" s="121"/>
      <c r="NY1" s="121"/>
      <c r="NZ1" s="121"/>
      <c r="OA1" s="121"/>
      <c r="OB1" s="121"/>
      <c r="OC1" s="121"/>
      <c r="OD1" s="121"/>
      <c r="OE1" s="121"/>
      <c r="OF1" s="121"/>
      <c r="OG1" s="121"/>
      <c r="OH1" s="121"/>
      <c r="OI1" s="121"/>
      <c r="OJ1" s="121"/>
      <c r="OK1" s="121"/>
      <c r="OL1" s="121"/>
      <c r="OM1" s="121"/>
      <c r="ON1" s="121"/>
      <c r="OO1" s="121"/>
      <c r="OP1" s="121"/>
      <c r="OQ1" s="121"/>
      <c r="OR1" s="121"/>
      <c r="OS1" s="121"/>
      <c r="OT1" s="121"/>
      <c r="OU1" s="121"/>
      <c r="OV1" s="121"/>
      <c r="OW1" s="121"/>
      <c r="OX1" s="121"/>
      <c r="OY1" s="121"/>
      <c r="OZ1" s="121"/>
      <c r="PA1" s="121"/>
      <c r="PB1" s="121"/>
      <c r="PC1" s="121"/>
      <c r="PD1" s="121"/>
      <c r="PE1" s="121"/>
      <c r="PF1" s="121"/>
      <c r="PG1" s="121"/>
      <c r="PH1" s="121"/>
      <c r="PI1" s="121"/>
      <c r="PJ1" s="121"/>
      <c r="PK1" s="121"/>
      <c r="PL1" s="121"/>
      <c r="PM1" s="121"/>
      <c r="PN1" s="121"/>
      <c r="PO1" s="121"/>
      <c r="PP1" s="121"/>
      <c r="PQ1" s="121"/>
      <c r="PR1" s="121"/>
      <c r="PS1" s="121"/>
      <c r="PT1" s="121"/>
      <c r="PU1" s="121"/>
      <c r="PV1" s="121"/>
      <c r="PW1" s="121"/>
      <c r="PX1" s="121"/>
      <c r="PY1" s="121"/>
      <c r="PZ1" s="121"/>
      <c r="QA1" s="121"/>
      <c r="QB1" s="121"/>
      <c r="QC1" s="121"/>
      <c r="QD1" s="121"/>
      <c r="QE1" s="121"/>
      <c r="QF1" s="121"/>
      <c r="QG1" s="121"/>
      <c r="QH1" s="121"/>
      <c r="QI1" s="121"/>
      <c r="QJ1" s="121"/>
      <c r="QK1" s="121"/>
      <c r="QL1" s="121"/>
      <c r="QM1" s="121"/>
      <c r="QN1" s="121"/>
      <c r="QO1" s="121"/>
      <c r="QP1" s="121"/>
      <c r="QQ1" s="121"/>
      <c r="QR1" s="121"/>
      <c r="QS1" s="121"/>
      <c r="QT1" s="121"/>
      <c r="QU1" s="121"/>
      <c r="QV1" s="121"/>
      <c r="QW1" s="121"/>
      <c r="QX1" s="121"/>
      <c r="QY1" s="121"/>
      <c r="QZ1" s="121"/>
      <c r="RA1" s="121"/>
      <c r="RB1" s="121"/>
      <c r="RC1" s="121"/>
      <c r="RD1" s="121"/>
      <c r="RE1" s="121"/>
      <c r="RF1" s="121"/>
      <c r="RG1" s="121"/>
      <c r="RH1" s="121"/>
      <c r="RI1" s="121"/>
      <c r="RJ1" s="121"/>
      <c r="RK1" s="121"/>
      <c r="RL1" s="121"/>
      <c r="RM1" s="121"/>
      <c r="RN1" s="121"/>
      <c r="RO1" s="121"/>
      <c r="RP1" s="121"/>
      <c r="RQ1" s="121"/>
      <c r="RR1" s="121"/>
      <c r="RS1" s="121"/>
      <c r="RT1" s="121"/>
      <c r="RU1" s="121"/>
      <c r="RV1" s="121"/>
      <c r="RW1" s="121"/>
      <c r="RX1" s="121"/>
      <c r="RY1" s="121"/>
      <c r="RZ1" s="121"/>
      <c r="SA1" s="121"/>
      <c r="SB1" s="121"/>
      <c r="SC1" s="121"/>
      <c r="SD1" s="121"/>
      <c r="SE1" s="121"/>
      <c r="SF1" s="121"/>
      <c r="SG1" s="121"/>
      <c r="SH1" s="121"/>
      <c r="SI1" s="121"/>
      <c r="SJ1" s="121"/>
      <c r="SK1" s="121"/>
      <c r="SL1" s="121"/>
      <c r="SM1" s="121"/>
      <c r="SN1" s="121"/>
      <c r="SO1" s="121"/>
      <c r="SP1" s="121"/>
      <c r="SQ1" s="121"/>
      <c r="SR1" s="121"/>
      <c r="SS1" s="121"/>
      <c r="ST1" s="121"/>
      <c r="SU1" s="121"/>
      <c r="SV1" s="121"/>
      <c r="SW1" s="121"/>
      <c r="SX1" s="121"/>
      <c r="SY1" s="121"/>
      <c r="SZ1" s="121"/>
      <c r="TA1" s="121"/>
      <c r="TB1" s="121"/>
      <c r="TC1" s="121"/>
      <c r="TD1" s="121"/>
      <c r="TE1" s="121"/>
      <c r="TF1" s="121"/>
      <c r="TG1" s="121"/>
      <c r="TH1" s="121"/>
      <c r="TI1" s="121"/>
      <c r="TJ1" s="121"/>
      <c r="TK1" s="121"/>
      <c r="TL1" s="121"/>
      <c r="TM1" s="121"/>
      <c r="TN1" s="121"/>
      <c r="TO1" s="121"/>
      <c r="TP1" s="121"/>
      <c r="TQ1" s="121"/>
      <c r="TR1" s="121"/>
      <c r="TS1" s="121"/>
      <c r="TT1" s="121"/>
      <c r="TU1" s="121"/>
      <c r="TV1" s="121"/>
      <c r="TW1" s="121"/>
      <c r="TX1" s="121"/>
      <c r="TY1" s="121"/>
      <c r="TZ1" s="121"/>
      <c r="UA1" s="121"/>
      <c r="UB1" s="121"/>
      <c r="UC1" s="121"/>
      <c r="UD1" s="121"/>
      <c r="UE1" s="121"/>
      <c r="UF1" s="121"/>
      <c r="UG1" s="121"/>
      <c r="UH1" s="121"/>
      <c r="UI1" s="121"/>
      <c r="UJ1" s="121"/>
      <c r="UK1" s="121"/>
      <c r="UL1" s="121"/>
      <c r="UM1" s="121"/>
      <c r="UN1" s="121"/>
      <c r="UO1" s="121"/>
      <c r="UP1" s="121"/>
      <c r="UQ1" s="121"/>
      <c r="UR1" s="121"/>
      <c r="US1" s="121"/>
      <c r="UT1" s="121"/>
      <c r="UU1" s="121"/>
      <c r="UV1" s="121"/>
      <c r="UW1" s="121"/>
      <c r="UX1" s="121"/>
      <c r="UY1" s="121"/>
      <c r="UZ1" s="121"/>
      <c r="VA1" s="121"/>
      <c r="VB1" s="121"/>
      <c r="VC1" s="121"/>
      <c r="VD1" s="121"/>
      <c r="VE1" s="121"/>
      <c r="VF1" s="121"/>
      <c r="VG1" s="121"/>
      <c r="VH1" s="121"/>
      <c r="VI1" s="121"/>
      <c r="VJ1" s="121"/>
      <c r="VK1" s="121"/>
      <c r="VL1" s="121"/>
      <c r="VM1" s="121"/>
      <c r="VN1" s="121"/>
      <c r="VO1" s="121"/>
      <c r="VP1" s="121"/>
      <c r="VQ1" s="121"/>
      <c r="VR1" s="121"/>
      <c r="VS1" s="121"/>
      <c r="VT1" s="121"/>
      <c r="VU1" s="121"/>
      <c r="VV1" s="121"/>
      <c r="VW1" s="121"/>
      <c r="VX1" s="121"/>
      <c r="VY1" s="121"/>
      <c r="VZ1" s="121"/>
      <c r="WA1" s="121"/>
      <c r="WB1" s="121"/>
      <c r="WC1" s="121"/>
      <c r="WD1" s="121"/>
      <c r="WE1" s="121"/>
      <c r="WF1" s="121"/>
      <c r="WG1" s="121"/>
      <c r="WH1" s="121"/>
      <c r="WI1" s="121"/>
      <c r="WJ1" s="121"/>
      <c r="WK1" s="121"/>
      <c r="WL1" s="121"/>
      <c r="WM1" s="121"/>
      <c r="WN1" s="121"/>
      <c r="WO1" s="121"/>
      <c r="WP1" s="121"/>
      <c r="WQ1" s="121"/>
      <c r="WR1" s="121"/>
      <c r="WS1" s="121"/>
      <c r="WT1" s="121"/>
      <c r="WU1" s="121"/>
      <c r="WV1" s="121"/>
      <c r="WW1" s="121"/>
      <c r="WX1" s="121"/>
      <c r="WY1" s="121"/>
      <c r="WZ1" s="121"/>
      <c r="XA1" s="121"/>
      <c r="XB1" s="121"/>
      <c r="XC1" s="121"/>
      <c r="XD1" s="121"/>
      <c r="XE1" s="121"/>
      <c r="XF1" s="121"/>
      <c r="XG1" s="121"/>
      <c r="XH1" s="121"/>
      <c r="XI1" s="121"/>
      <c r="XJ1" s="121"/>
      <c r="XK1" s="121"/>
      <c r="XL1" s="121"/>
      <c r="XM1" s="121"/>
      <c r="XN1" s="121"/>
      <c r="XO1" s="121"/>
      <c r="XP1" s="121"/>
      <c r="XQ1" s="121"/>
      <c r="XR1" s="121"/>
      <c r="XS1" s="121"/>
      <c r="XT1" s="121"/>
      <c r="XU1" s="121"/>
      <c r="XV1" s="121"/>
      <c r="XW1" s="121"/>
      <c r="XX1" s="121"/>
      <c r="XY1" s="121"/>
      <c r="XZ1" s="121"/>
      <c r="YA1" s="121"/>
      <c r="YB1" s="121"/>
      <c r="YC1" s="121"/>
      <c r="YD1" s="121"/>
      <c r="YE1" s="121"/>
      <c r="YF1" s="121"/>
      <c r="YG1" s="121"/>
      <c r="YH1" s="121"/>
      <c r="YI1" s="121"/>
      <c r="YJ1" s="121"/>
      <c r="YK1" s="121"/>
      <c r="YL1" s="121"/>
      <c r="YM1" s="121"/>
      <c r="YN1" s="121"/>
      <c r="YO1" s="121"/>
      <c r="YP1" s="121"/>
      <c r="YQ1" s="121"/>
      <c r="YR1" s="121"/>
      <c r="YS1" s="121"/>
      <c r="YT1" s="121"/>
      <c r="YU1" s="121"/>
      <c r="YV1" s="121"/>
      <c r="YW1" s="121"/>
      <c r="YX1" s="121"/>
      <c r="YY1" s="121"/>
      <c r="YZ1" s="121"/>
      <c r="ZA1" s="121"/>
      <c r="ZB1" s="121"/>
      <c r="ZC1" s="121"/>
      <c r="ZD1" s="121"/>
      <c r="ZE1" s="121"/>
      <c r="ZF1" s="121"/>
      <c r="ZG1" s="121"/>
      <c r="ZH1" s="121"/>
      <c r="ZI1" s="121"/>
      <c r="ZJ1" s="121"/>
      <c r="ZK1" s="121"/>
      <c r="ZL1" s="121"/>
      <c r="ZM1" s="121"/>
      <c r="ZN1" s="121"/>
      <c r="ZO1" s="121"/>
      <c r="ZP1" s="121"/>
      <c r="ZQ1" s="121"/>
      <c r="ZR1" s="121"/>
      <c r="ZS1" s="121"/>
      <c r="ZT1" s="121"/>
      <c r="ZU1" s="121"/>
      <c r="ZV1" s="121"/>
      <c r="ZW1" s="121"/>
      <c r="ZX1" s="121"/>
      <c r="ZY1" s="121"/>
      <c r="ZZ1" s="121"/>
      <c r="AAA1" s="121"/>
      <c r="AAB1" s="121"/>
      <c r="AAC1" s="121"/>
      <c r="AAD1" s="121"/>
      <c r="AAE1" s="121"/>
      <c r="AAF1" s="121"/>
      <c r="AAG1" s="121"/>
      <c r="AAH1" s="121"/>
      <c r="AAI1" s="121"/>
      <c r="AAJ1" s="121"/>
      <c r="AAK1" s="121"/>
      <c r="AAL1" s="121"/>
      <c r="AAM1" s="121"/>
      <c r="AAN1" s="121"/>
      <c r="AAO1" s="121"/>
      <c r="AAP1" s="121"/>
      <c r="AAQ1" s="121"/>
      <c r="AAR1" s="121"/>
      <c r="AAS1" s="121"/>
      <c r="AAT1" s="121"/>
      <c r="AAU1" s="121"/>
      <c r="AAV1" s="121"/>
      <c r="AAW1" s="121"/>
      <c r="AAX1" s="121"/>
      <c r="AAY1" s="121"/>
      <c r="AAZ1" s="121"/>
      <c r="ABA1" s="121"/>
      <c r="ABB1" s="121"/>
      <c r="ABC1" s="121"/>
      <c r="ABD1" s="121"/>
      <c r="ABE1" s="121"/>
      <c r="ABF1" s="121"/>
      <c r="ABG1" s="121"/>
      <c r="ABH1" s="121"/>
      <c r="ABI1" s="121"/>
      <c r="ABJ1" s="121"/>
      <c r="ABK1" s="121"/>
      <c r="ABL1" s="121"/>
      <c r="ABM1" s="121"/>
      <c r="ABN1" s="121"/>
      <c r="ABO1" s="121"/>
      <c r="ABP1" s="121"/>
      <c r="ABQ1" s="121"/>
      <c r="ABR1" s="121"/>
      <c r="ABS1" s="121"/>
      <c r="ABT1" s="121"/>
      <c r="ABU1" s="121"/>
      <c r="ABV1" s="121"/>
      <c r="ABW1" s="121"/>
      <c r="ABX1" s="121"/>
      <c r="ABY1" s="121"/>
      <c r="ABZ1" s="121"/>
      <c r="ACA1" s="121"/>
      <c r="ACB1" s="121"/>
      <c r="ACC1" s="121"/>
      <c r="ACD1" s="121"/>
      <c r="ACE1" s="121"/>
      <c r="ACF1" s="121"/>
      <c r="ACG1" s="121"/>
      <c r="ACH1" s="121"/>
      <c r="ACI1" s="121"/>
      <c r="ACJ1" s="121"/>
      <c r="ACK1" s="121"/>
      <c r="ACL1" s="121"/>
      <c r="ACM1" s="121"/>
      <c r="ACN1" s="121"/>
      <c r="ACO1" s="121"/>
      <c r="ACP1" s="121"/>
      <c r="ACQ1" s="121"/>
      <c r="ACR1" s="121"/>
      <c r="ACS1" s="121"/>
      <c r="ACT1" s="121"/>
      <c r="ACU1" s="121"/>
      <c r="ACV1" s="121"/>
      <c r="ACW1" s="121"/>
      <c r="ACX1" s="121"/>
      <c r="ACY1" s="121"/>
      <c r="ACZ1" s="121"/>
      <c r="ADA1" s="121"/>
      <c r="ADB1" s="121"/>
      <c r="ADC1" s="121"/>
      <c r="ADD1" s="121"/>
      <c r="ADE1" s="121"/>
      <c r="ADF1" s="121"/>
      <c r="ADG1" s="121"/>
      <c r="ADH1" s="121"/>
      <c r="ADI1" s="121"/>
      <c r="ADJ1" s="121"/>
      <c r="ADK1" s="121"/>
      <c r="ADL1" s="121"/>
      <c r="ADM1" s="121"/>
      <c r="ADN1" s="121"/>
      <c r="ADO1" s="121"/>
      <c r="ADP1" s="121"/>
      <c r="ADQ1" s="121"/>
      <c r="ADR1" s="121"/>
      <c r="ADS1" s="121"/>
      <c r="ADT1" s="121"/>
      <c r="ADU1" s="121"/>
      <c r="ADV1" s="121"/>
      <c r="ADW1" s="121"/>
      <c r="ADX1" s="121"/>
      <c r="ADY1" s="121"/>
      <c r="ADZ1" s="121"/>
      <c r="AEA1" s="121"/>
      <c r="AEB1" s="121"/>
      <c r="AEC1" s="121"/>
      <c r="AED1" s="121"/>
      <c r="AEE1" s="121"/>
      <c r="AEF1" s="121"/>
      <c r="AEG1" s="121"/>
      <c r="AEH1" s="121"/>
      <c r="AEI1" s="121"/>
      <c r="AEJ1" s="121"/>
      <c r="AEK1" s="121"/>
      <c r="AEL1" s="121"/>
      <c r="AEM1" s="121"/>
      <c r="AEN1" s="121"/>
      <c r="AEO1" s="121"/>
      <c r="AEP1" s="121"/>
      <c r="AEQ1" s="121"/>
      <c r="AER1" s="121"/>
      <c r="AES1" s="121"/>
      <c r="AET1" s="121"/>
      <c r="AEU1" s="121"/>
      <c r="AEV1" s="121"/>
      <c r="AEW1" s="121"/>
      <c r="AEX1" s="121"/>
      <c r="AEY1" s="121"/>
      <c r="AEZ1" s="121"/>
      <c r="AFA1" s="121"/>
      <c r="AFB1" s="121"/>
      <c r="AFC1" s="121"/>
      <c r="AFD1" s="121"/>
      <c r="AFE1" s="121"/>
      <c r="AFF1" s="121"/>
      <c r="AFG1" s="121"/>
      <c r="AFH1" s="121"/>
      <c r="AFI1" s="121"/>
      <c r="AFJ1" s="121"/>
      <c r="AFK1" s="121"/>
      <c r="AFL1" s="121"/>
      <c r="AFM1" s="121"/>
      <c r="AFN1" s="121"/>
      <c r="AFO1" s="121"/>
      <c r="AFP1" s="121"/>
      <c r="AFQ1" s="121"/>
      <c r="AFR1" s="121"/>
      <c r="AFS1" s="121"/>
      <c r="AFT1" s="121"/>
      <c r="AFU1" s="121"/>
      <c r="AFV1" s="121"/>
      <c r="AFW1" s="121"/>
      <c r="AFX1" s="121"/>
      <c r="AFY1" s="121"/>
      <c r="AFZ1" s="121"/>
      <c r="AGA1" s="121"/>
      <c r="AGB1" s="121"/>
      <c r="AGC1" s="121"/>
      <c r="AGD1" s="121"/>
      <c r="AGE1" s="121"/>
      <c r="AGF1" s="121"/>
      <c r="AGG1" s="121"/>
      <c r="AGH1" s="121"/>
      <c r="AGI1" s="121"/>
      <c r="AGJ1" s="121"/>
      <c r="AGK1" s="121"/>
      <c r="AGL1" s="121"/>
      <c r="AGM1" s="121"/>
      <c r="AGN1" s="121"/>
      <c r="AGO1" s="121"/>
      <c r="AGP1" s="121"/>
      <c r="AGQ1" s="121"/>
      <c r="AGR1" s="121"/>
      <c r="AGS1" s="121"/>
      <c r="AGT1" s="121"/>
      <c r="AGU1" s="121"/>
      <c r="AGV1" s="121"/>
      <c r="AGW1" s="121"/>
      <c r="AGX1" s="121"/>
      <c r="AGY1" s="121"/>
      <c r="AGZ1" s="121"/>
      <c r="AHA1" s="121"/>
      <c r="AHB1" s="121"/>
      <c r="AHC1" s="121"/>
      <c r="AHD1" s="121"/>
      <c r="AHE1" s="121"/>
      <c r="AHF1" s="121"/>
      <c r="AHG1" s="121"/>
      <c r="AHH1" s="121"/>
      <c r="AHI1" s="121"/>
      <c r="AHJ1" s="121"/>
      <c r="AHK1" s="121"/>
      <c r="AHL1" s="121"/>
      <c r="AHM1" s="121"/>
      <c r="AHN1" s="121"/>
      <c r="AHO1" s="121"/>
      <c r="AHP1" s="121"/>
      <c r="AHQ1" s="121"/>
      <c r="AHR1" s="121"/>
      <c r="AHS1" s="121"/>
      <c r="AHT1" s="121"/>
      <c r="AHU1" s="121"/>
      <c r="AHV1" s="121"/>
      <c r="AHW1" s="121"/>
      <c r="AHX1" s="121"/>
      <c r="AHY1" s="121"/>
      <c r="AHZ1" s="121"/>
      <c r="AIA1" s="121"/>
      <c r="AIB1" s="121"/>
      <c r="AIC1" s="121"/>
      <c r="AID1" s="121"/>
      <c r="AIE1" s="121"/>
      <c r="AIF1" s="121"/>
      <c r="AIG1" s="121"/>
      <c r="AIH1" s="121"/>
      <c r="AII1" s="121"/>
      <c r="AIJ1" s="121"/>
      <c r="AIK1" s="121"/>
      <c r="AIL1" s="121"/>
      <c r="AIM1" s="121"/>
      <c r="AIN1" s="121"/>
      <c r="AIO1" s="121"/>
      <c r="AIP1" s="121"/>
      <c r="AIQ1" s="121"/>
      <c r="AIR1" s="121"/>
      <c r="AIS1" s="121"/>
      <c r="AIT1" s="121"/>
      <c r="AIU1" s="121"/>
      <c r="AIV1" s="121"/>
      <c r="AIW1" s="121"/>
      <c r="AIX1" s="121"/>
      <c r="AIY1" s="121"/>
      <c r="AIZ1" s="121"/>
      <c r="AJA1" s="121"/>
      <c r="AJB1" s="121"/>
      <c r="AJC1" s="121"/>
      <c r="AJD1" s="121"/>
      <c r="AJE1" s="121"/>
      <c r="AJF1" s="121"/>
      <c r="AJG1" s="121"/>
      <c r="AJH1" s="121"/>
      <c r="AJI1" s="121"/>
      <c r="AJJ1" s="121"/>
      <c r="AJK1" s="121"/>
      <c r="AJL1" s="121"/>
      <c r="AJM1" s="121"/>
      <c r="AJN1" s="121"/>
      <c r="AJO1" s="121"/>
      <c r="AJP1" s="121"/>
      <c r="AJQ1" s="121"/>
      <c r="AJR1" s="121"/>
      <c r="AJS1" s="121"/>
      <c r="AJT1" s="121"/>
      <c r="AJU1" s="121"/>
      <c r="AJV1" s="121"/>
      <c r="AJW1" s="121"/>
      <c r="AJX1" s="121"/>
      <c r="AJY1" s="121"/>
      <c r="AJZ1" s="122"/>
      <c r="AKA1" s="106" t="s">
        <v>97</v>
      </c>
      <c r="AKB1" s="106"/>
      <c r="AKC1" s="106"/>
      <c r="AKD1" s="106" t="s">
        <v>68</v>
      </c>
      <c r="AKE1" s="106"/>
      <c r="AKF1" s="106"/>
      <c r="AKG1" s="108" t="s">
        <v>69</v>
      </c>
      <c r="AKH1" s="108"/>
      <c r="AKI1" s="108"/>
      <c r="AKJ1" s="106" t="s">
        <v>70</v>
      </c>
      <c r="AKK1" s="106"/>
      <c r="AKL1" s="106"/>
      <c r="AKM1" s="106" t="s">
        <v>71</v>
      </c>
      <c r="AKN1" s="106"/>
      <c r="AKO1" s="106"/>
      <c r="AKP1" s="106" t="s">
        <v>72</v>
      </c>
      <c r="AKQ1" s="106"/>
      <c r="AKR1" s="106"/>
      <c r="AKS1" s="106" t="s">
        <v>73</v>
      </c>
      <c r="AKT1" s="106"/>
      <c r="AKU1" s="106"/>
      <c r="AKV1" s="106" t="s">
        <v>98</v>
      </c>
      <c r="AKW1" s="106"/>
      <c r="AKX1" s="106"/>
      <c r="AKY1" s="106" t="s">
        <v>74</v>
      </c>
      <c r="AKZ1" s="106"/>
      <c r="ALA1" s="106"/>
    </row>
    <row r="2" spans="1:989" s="15" customFormat="1" ht="18">
      <c r="A2" s="5" t="s">
        <v>85</v>
      </c>
      <c r="B2" s="106"/>
      <c r="C2" s="106"/>
      <c r="D2" s="106"/>
      <c r="E2" s="120" t="e">
        <f>'1、四轮驱动汇总表'!#REF!</f>
        <v>#REF!</v>
      </c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N2" s="121"/>
      <c r="AO2" s="121"/>
      <c r="AP2" s="121"/>
      <c r="AQ2" s="121"/>
      <c r="AR2" s="122"/>
      <c r="AS2" s="120" t="e">
        <f>'1、四轮驱动汇总表'!#REF!</f>
        <v>#REF!</v>
      </c>
      <c r="AT2" s="121"/>
      <c r="AU2" s="121"/>
      <c r="AV2" s="121"/>
      <c r="AW2" s="121"/>
      <c r="AX2" s="121"/>
      <c r="AY2" s="121"/>
      <c r="AZ2" s="121"/>
      <c r="BA2" s="121"/>
      <c r="BB2" s="121"/>
      <c r="BC2" s="121"/>
      <c r="BD2" s="121"/>
      <c r="BE2" s="121"/>
      <c r="BF2" s="121"/>
      <c r="BG2" s="121"/>
      <c r="BH2" s="121"/>
      <c r="BI2" s="121"/>
      <c r="BJ2" s="121"/>
      <c r="BK2" s="121"/>
      <c r="BL2" s="121"/>
      <c r="BM2" s="121"/>
      <c r="BN2" s="121"/>
      <c r="BO2" s="121"/>
      <c r="BP2" s="121"/>
      <c r="BQ2" s="121"/>
      <c r="BR2" s="121"/>
      <c r="BS2" s="121"/>
      <c r="BT2" s="121"/>
      <c r="BU2" s="121"/>
      <c r="BV2" s="121"/>
      <c r="BW2" s="121"/>
      <c r="BX2" s="121"/>
      <c r="BY2" s="121"/>
      <c r="BZ2" s="121"/>
      <c r="CA2" s="121"/>
      <c r="CB2" s="121"/>
      <c r="CC2" s="121"/>
      <c r="CD2" s="121"/>
      <c r="CE2" s="121"/>
      <c r="CF2" s="121"/>
      <c r="CG2" s="121"/>
      <c r="CH2" s="121"/>
      <c r="CI2" s="121"/>
      <c r="CJ2" s="121"/>
      <c r="CK2" s="121"/>
      <c r="CL2" s="121"/>
      <c r="CM2" s="121"/>
      <c r="CN2" s="121"/>
      <c r="CO2" s="121"/>
      <c r="CP2" s="121"/>
      <c r="CQ2" s="121"/>
      <c r="CR2" s="121"/>
      <c r="CS2" s="121"/>
      <c r="CT2" s="121"/>
      <c r="CU2" s="121"/>
      <c r="CV2" s="121"/>
      <c r="CW2" s="121"/>
      <c r="CX2" s="121"/>
      <c r="CY2" s="121"/>
      <c r="CZ2" s="121"/>
      <c r="DA2" s="121"/>
      <c r="DB2" s="121"/>
      <c r="DC2" s="121"/>
      <c r="DD2" s="121"/>
      <c r="DE2" s="121"/>
      <c r="DF2" s="121"/>
      <c r="DG2" s="121"/>
      <c r="DH2" s="121"/>
      <c r="DI2" s="121"/>
      <c r="DJ2" s="121"/>
      <c r="DK2" s="121"/>
      <c r="DL2" s="121"/>
      <c r="DM2" s="121"/>
      <c r="DN2" s="121"/>
      <c r="DO2" s="121"/>
      <c r="DP2" s="121"/>
      <c r="DQ2" s="121"/>
      <c r="DR2" s="121"/>
      <c r="DS2" s="121"/>
      <c r="DT2" s="121"/>
      <c r="DU2" s="121"/>
      <c r="DV2" s="121"/>
      <c r="DW2" s="121"/>
      <c r="DX2" s="121"/>
      <c r="DY2" s="120" t="e">
        <f>'1、四轮驱动汇总表'!#REF!</f>
        <v>#REF!</v>
      </c>
      <c r="DZ2" s="121"/>
      <c r="EA2" s="121"/>
      <c r="EB2" s="122"/>
      <c r="EC2" s="120" t="e">
        <f>'1、四轮驱动汇总表'!#REF!</f>
        <v>#REF!</v>
      </c>
      <c r="ED2" s="121"/>
      <c r="EE2" s="121"/>
      <c r="EF2" s="121"/>
      <c r="EG2" s="121"/>
      <c r="EH2" s="121"/>
      <c r="EI2" s="121"/>
      <c r="EJ2" s="121"/>
      <c r="EK2" s="121"/>
      <c r="EL2" s="121"/>
      <c r="EM2" s="121"/>
      <c r="EN2" s="121"/>
      <c r="EO2" s="121"/>
      <c r="EP2" s="121"/>
      <c r="EQ2" s="121"/>
      <c r="ER2" s="121"/>
      <c r="ES2" s="121"/>
      <c r="ET2" s="121"/>
      <c r="EU2" s="121"/>
      <c r="EV2" s="121"/>
      <c r="EW2" s="121"/>
      <c r="EX2" s="121"/>
      <c r="EY2" s="121"/>
      <c r="EZ2" s="121"/>
      <c r="FA2" s="121"/>
      <c r="FB2" s="121"/>
      <c r="FC2" s="121"/>
      <c r="FD2" s="121"/>
      <c r="FE2" s="121"/>
      <c r="FF2" s="121"/>
      <c r="FG2" s="121"/>
      <c r="FH2" s="121"/>
      <c r="FI2" s="121"/>
      <c r="FJ2" s="121"/>
      <c r="FK2" s="121"/>
      <c r="FL2" s="121"/>
      <c r="FM2" s="121"/>
      <c r="FN2" s="121"/>
      <c r="FO2" s="121"/>
      <c r="FP2" s="121"/>
      <c r="FQ2" s="121"/>
      <c r="FR2" s="121"/>
      <c r="FS2" s="121"/>
      <c r="FT2" s="121"/>
      <c r="FU2" s="121"/>
      <c r="FV2" s="121"/>
      <c r="FW2" s="121"/>
      <c r="FX2" s="121"/>
      <c r="FY2" s="121"/>
      <c r="FZ2" s="121"/>
      <c r="GA2" s="121"/>
      <c r="GB2" s="121"/>
      <c r="GC2" s="121"/>
      <c r="GD2" s="121"/>
      <c r="GE2" s="121"/>
      <c r="GF2" s="121"/>
      <c r="GG2" s="121"/>
      <c r="GH2" s="121"/>
      <c r="GI2" s="121"/>
      <c r="GJ2" s="121"/>
      <c r="GK2" s="121"/>
      <c r="GL2" s="121"/>
      <c r="GM2" s="121"/>
      <c r="GN2" s="121"/>
      <c r="GO2" s="121"/>
      <c r="GP2" s="121"/>
      <c r="GQ2" s="121"/>
      <c r="GR2" s="121"/>
      <c r="GS2" s="121"/>
      <c r="GT2" s="121"/>
      <c r="GU2" s="121"/>
      <c r="GV2" s="121"/>
      <c r="GW2" s="121"/>
      <c r="GX2" s="121"/>
      <c r="GY2" s="121"/>
      <c r="GZ2" s="121"/>
      <c r="HA2" s="121"/>
      <c r="HB2" s="121"/>
      <c r="HC2" s="121"/>
      <c r="HD2" s="121"/>
      <c r="HE2" s="121"/>
      <c r="HF2" s="121"/>
      <c r="HG2" s="121"/>
      <c r="HH2" s="121"/>
      <c r="HI2" s="121"/>
      <c r="HJ2" s="121"/>
      <c r="HK2" s="121"/>
      <c r="HL2" s="121"/>
      <c r="HM2" s="121"/>
      <c r="HN2" s="121"/>
      <c r="HO2" s="121"/>
      <c r="HP2" s="121"/>
      <c r="HQ2" s="121"/>
      <c r="HR2" s="121"/>
      <c r="HS2" s="121"/>
      <c r="HT2" s="121"/>
      <c r="HU2" s="121"/>
      <c r="HV2" s="121"/>
      <c r="HW2" s="121"/>
      <c r="HX2" s="121"/>
      <c r="HY2" s="121"/>
      <c r="HZ2" s="121"/>
      <c r="IA2" s="121"/>
      <c r="IB2" s="121"/>
      <c r="IC2" s="121"/>
      <c r="ID2" s="121"/>
      <c r="IE2" s="121"/>
      <c r="IF2" s="121"/>
      <c r="IG2" s="121"/>
      <c r="IH2" s="121"/>
      <c r="II2" s="121"/>
      <c r="IJ2" s="121"/>
      <c r="IK2" s="121"/>
      <c r="IL2" s="121"/>
      <c r="IM2" s="121"/>
      <c r="IN2" s="121"/>
      <c r="IO2" s="121"/>
      <c r="IP2" s="121"/>
      <c r="IQ2" s="121"/>
      <c r="IR2" s="121"/>
      <c r="IS2" s="121"/>
      <c r="IT2" s="121"/>
      <c r="IU2" s="121"/>
      <c r="IV2" s="121"/>
      <c r="IW2" s="121"/>
      <c r="IX2" s="121"/>
      <c r="IY2" s="121"/>
      <c r="IZ2" s="121"/>
      <c r="JA2" s="121"/>
      <c r="JB2" s="121"/>
      <c r="JC2" s="121"/>
      <c r="JD2" s="121"/>
      <c r="JE2" s="121"/>
      <c r="JF2" s="121"/>
      <c r="JG2" s="121"/>
      <c r="JH2" s="121"/>
      <c r="JI2" s="121"/>
      <c r="JJ2" s="121"/>
      <c r="JK2" s="121"/>
      <c r="JL2" s="121"/>
      <c r="JM2" s="121"/>
      <c r="JN2" s="121"/>
      <c r="JO2" s="121"/>
      <c r="JP2" s="121"/>
      <c r="JQ2" s="121"/>
      <c r="JR2" s="121"/>
      <c r="JS2" s="121"/>
      <c r="JT2" s="121"/>
      <c r="JU2" s="121"/>
      <c r="JV2" s="121"/>
      <c r="JW2" s="121"/>
      <c r="JX2" s="121"/>
      <c r="JY2" s="121"/>
      <c r="JZ2" s="121"/>
      <c r="KA2" s="121"/>
      <c r="KB2" s="121"/>
      <c r="KC2" s="121"/>
      <c r="KD2" s="121"/>
      <c r="KE2" s="121"/>
      <c r="KF2" s="121"/>
      <c r="KG2" s="121"/>
      <c r="KH2" s="121"/>
      <c r="KI2" s="121"/>
      <c r="KJ2" s="121"/>
      <c r="KK2" s="121"/>
      <c r="KL2" s="121"/>
      <c r="KM2" s="121"/>
      <c r="KN2" s="121"/>
      <c r="KO2" s="121"/>
      <c r="KP2" s="121"/>
      <c r="KQ2" s="121"/>
      <c r="KR2" s="121"/>
      <c r="KS2" s="121"/>
      <c r="KT2" s="121"/>
      <c r="KU2" s="121"/>
      <c r="KV2" s="121"/>
      <c r="KW2" s="121"/>
      <c r="KX2" s="121"/>
      <c r="KY2" s="121"/>
      <c r="KZ2" s="121"/>
      <c r="LA2" s="121"/>
      <c r="LB2" s="121"/>
      <c r="LC2" s="121"/>
      <c r="LD2" s="121"/>
      <c r="LE2" s="121"/>
      <c r="LF2" s="121"/>
      <c r="LG2" s="121"/>
      <c r="LH2" s="121"/>
      <c r="LI2" s="121"/>
      <c r="LJ2" s="121"/>
      <c r="LK2" s="121"/>
      <c r="LL2" s="121"/>
      <c r="LM2" s="121"/>
      <c r="LN2" s="121"/>
      <c r="LO2" s="121"/>
      <c r="LP2" s="121"/>
      <c r="LQ2" s="121"/>
      <c r="LR2" s="121"/>
      <c r="LS2" s="121"/>
      <c r="LT2" s="121"/>
      <c r="LU2" s="121"/>
      <c r="LV2" s="121"/>
      <c r="LW2" s="121"/>
      <c r="LX2" s="121"/>
      <c r="LY2" s="121"/>
      <c r="LZ2" s="121"/>
      <c r="MA2" s="121"/>
      <c r="MB2" s="121"/>
      <c r="MC2" s="121"/>
      <c r="MD2" s="121"/>
      <c r="ME2" s="121"/>
      <c r="MF2" s="121"/>
      <c r="MG2" s="121"/>
      <c r="MH2" s="121"/>
      <c r="MI2" s="121"/>
      <c r="MJ2" s="121"/>
      <c r="MK2" s="121"/>
      <c r="ML2" s="121"/>
      <c r="MM2" s="121"/>
      <c r="MN2" s="121"/>
      <c r="MO2" s="121"/>
      <c r="MP2" s="121"/>
      <c r="MQ2" s="121"/>
      <c r="MR2" s="121"/>
      <c r="MS2" s="121"/>
      <c r="MT2" s="121"/>
      <c r="MU2" s="121"/>
      <c r="MV2" s="121"/>
      <c r="MW2" s="121"/>
      <c r="MX2" s="121"/>
      <c r="MY2" s="121"/>
      <c r="MZ2" s="121"/>
      <c r="NA2" s="121"/>
      <c r="NB2" s="121"/>
      <c r="NC2" s="121"/>
      <c r="ND2" s="121"/>
      <c r="NE2" s="121"/>
      <c r="NF2" s="121"/>
      <c r="NG2" s="121"/>
      <c r="NH2" s="121"/>
      <c r="NI2" s="121"/>
      <c r="NJ2" s="121"/>
      <c r="NK2" s="121"/>
      <c r="NL2" s="121"/>
      <c r="NM2" s="121"/>
      <c r="NN2" s="121"/>
      <c r="NO2" s="121"/>
      <c r="NP2" s="121"/>
      <c r="NQ2" s="121"/>
      <c r="NR2" s="121"/>
      <c r="NS2" s="121"/>
      <c r="NT2" s="121"/>
      <c r="NU2" s="121"/>
      <c r="NV2" s="121"/>
      <c r="NW2" s="121"/>
      <c r="NX2" s="121"/>
      <c r="NY2" s="121"/>
      <c r="NZ2" s="121"/>
      <c r="OA2" s="121"/>
      <c r="OB2" s="121"/>
      <c r="OC2" s="121"/>
      <c r="OD2" s="121"/>
      <c r="OE2" s="121"/>
      <c r="OF2" s="121"/>
      <c r="OG2" s="121"/>
      <c r="OH2" s="121"/>
      <c r="OI2" s="121"/>
      <c r="OJ2" s="121"/>
      <c r="OK2" s="121"/>
      <c r="OL2" s="121"/>
      <c r="OM2" s="121"/>
      <c r="ON2" s="121"/>
      <c r="OO2" s="121"/>
      <c r="OP2" s="121"/>
      <c r="OQ2" s="121"/>
      <c r="OR2" s="121"/>
      <c r="OS2" s="121"/>
      <c r="OT2" s="121"/>
      <c r="OU2" s="121"/>
      <c r="OV2" s="121"/>
      <c r="OW2" s="121"/>
      <c r="OX2" s="121"/>
      <c r="OY2" s="121"/>
      <c r="OZ2" s="121"/>
      <c r="PA2" s="121"/>
      <c r="PB2" s="121"/>
      <c r="PC2" s="121"/>
      <c r="PD2" s="121"/>
      <c r="PE2" s="121"/>
      <c r="PF2" s="121"/>
      <c r="PG2" s="121"/>
      <c r="PH2" s="121"/>
      <c r="PI2" s="121"/>
      <c r="PJ2" s="121"/>
      <c r="PK2" s="121"/>
      <c r="PL2" s="121"/>
      <c r="PM2" s="121"/>
      <c r="PN2" s="121"/>
      <c r="PO2" s="121"/>
      <c r="PP2" s="121"/>
      <c r="PQ2" s="121"/>
      <c r="PR2" s="121"/>
      <c r="PS2" s="121"/>
      <c r="PT2" s="121"/>
      <c r="PU2" s="121"/>
      <c r="PV2" s="121"/>
      <c r="PW2" s="121"/>
      <c r="PX2" s="121"/>
      <c r="PY2" s="121"/>
      <c r="PZ2" s="121"/>
      <c r="QA2" s="121"/>
      <c r="QB2" s="121"/>
      <c r="QC2" s="121"/>
      <c r="QD2" s="121"/>
      <c r="QE2" s="121"/>
      <c r="QF2" s="121"/>
      <c r="QG2" s="121"/>
      <c r="QH2" s="121"/>
      <c r="QI2" s="121"/>
      <c r="QJ2" s="121"/>
      <c r="QK2" s="121"/>
      <c r="QL2" s="121"/>
      <c r="QM2" s="121"/>
      <c r="QN2" s="121"/>
      <c r="QO2" s="121"/>
      <c r="QP2" s="122"/>
      <c r="QQ2" s="120" t="e">
        <f>'1、四轮驱动汇总表'!#REF!</f>
        <v>#REF!</v>
      </c>
      <c r="QR2" s="121"/>
      <c r="QS2" s="121"/>
      <c r="QT2" s="121"/>
      <c r="QU2" s="121"/>
      <c r="QV2" s="121"/>
      <c r="QW2" s="121"/>
      <c r="QX2" s="121"/>
      <c r="QY2" s="121"/>
      <c r="QZ2" s="121"/>
      <c r="RA2" s="121"/>
      <c r="RB2" s="121"/>
      <c r="RC2" s="121"/>
      <c r="RD2" s="121"/>
      <c r="RE2" s="121"/>
      <c r="RF2" s="121"/>
      <c r="RG2" s="121"/>
      <c r="RH2" s="121"/>
      <c r="RI2" s="121"/>
      <c r="RJ2" s="121"/>
      <c r="RK2" s="121"/>
      <c r="RL2" s="121"/>
      <c r="RM2" s="121"/>
      <c r="RN2" s="121"/>
      <c r="RO2" s="121"/>
      <c r="RP2" s="121"/>
      <c r="RQ2" s="121"/>
      <c r="RR2" s="121"/>
      <c r="RS2" s="121"/>
      <c r="RT2" s="121"/>
      <c r="RU2" s="121"/>
      <c r="RV2" s="121"/>
      <c r="RW2" s="121"/>
      <c r="RX2" s="121"/>
      <c r="RY2" s="121"/>
      <c r="RZ2" s="121"/>
      <c r="SA2" s="121"/>
      <c r="SB2" s="121"/>
      <c r="SC2" s="121"/>
      <c r="SD2" s="121"/>
      <c r="SE2" s="121"/>
      <c r="SF2" s="121"/>
      <c r="SG2" s="121"/>
      <c r="SH2" s="121"/>
      <c r="SI2" s="121"/>
      <c r="SJ2" s="121"/>
      <c r="SK2" s="121"/>
      <c r="SL2" s="121"/>
      <c r="SM2" s="121"/>
      <c r="SN2" s="121"/>
      <c r="SO2" s="121"/>
      <c r="SP2" s="121"/>
      <c r="SQ2" s="121"/>
      <c r="SR2" s="121"/>
      <c r="SS2" s="121"/>
      <c r="ST2" s="121"/>
      <c r="SU2" s="121"/>
      <c r="SV2" s="121"/>
      <c r="SW2" s="121"/>
      <c r="SX2" s="121"/>
      <c r="SY2" s="121"/>
      <c r="SZ2" s="121"/>
      <c r="TA2" s="121"/>
      <c r="TB2" s="121"/>
      <c r="TC2" s="121"/>
      <c r="TD2" s="121"/>
      <c r="TE2" s="121"/>
      <c r="TF2" s="121"/>
      <c r="TG2" s="121"/>
      <c r="TH2" s="121"/>
      <c r="TI2" s="121"/>
      <c r="TJ2" s="121"/>
      <c r="TK2" s="121"/>
      <c r="TL2" s="121"/>
      <c r="TM2" s="121"/>
      <c r="TN2" s="121"/>
      <c r="TO2" s="121"/>
      <c r="TP2" s="121"/>
      <c r="TQ2" s="121"/>
      <c r="TR2" s="121"/>
      <c r="TS2" s="121"/>
      <c r="TT2" s="121"/>
      <c r="TU2" s="121"/>
      <c r="TV2" s="121"/>
      <c r="TW2" s="121"/>
      <c r="TX2" s="121"/>
      <c r="TY2" s="121"/>
      <c r="TZ2" s="121"/>
      <c r="UA2" s="121"/>
      <c r="UB2" s="121"/>
      <c r="UC2" s="121"/>
      <c r="UD2" s="121"/>
      <c r="UE2" s="121"/>
      <c r="UF2" s="121"/>
      <c r="UG2" s="121"/>
      <c r="UH2" s="121"/>
      <c r="UI2" s="121"/>
      <c r="UJ2" s="121"/>
      <c r="UK2" s="121"/>
      <c r="UL2" s="121"/>
      <c r="UM2" s="121"/>
      <c r="UN2" s="121"/>
      <c r="UO2" s="121"/>
      <c r="UP2" s="121"/>
      <c r="UQ2" s="121"/>
      <c r="UR2" s="121"/>
      <c r="US2" s="121"/>
      <c r="UT2" s="121"/>
      <c r="UU2" s="121"/>
      <c r="UV2" s="121"/>
      <c r="UW2" s="121"/>
      <c r="UX2" s="121"/>
      <c r="UY2" s="121"/>
      <c r="UZ2" s="121"/>
      <c r="VA2" s="121"/>
      <c r="VB2" s="121"/>
      <c r="VC2" s="121"/>
      <c r="VD2" s="121"/>
      <c r="VE2" s="121"/>
      <c r="VF2" s="121"/>
      <c r="VG2" s="121"/>
      <c r="VH2" s="121"/>
      <c r="VI2" s="121"/>
      <c r="VJ2" s="121"/>
      <c r="VK2" s="121"/>
      <c r="VL2" s="121"/>
      <c r="VM2" s="121"/>
      <c r="VN2" s="121"/>
      <c r="VO2" s="121"/>
      <c r="VP2" s="121"/>
      <c r="VQ2" s="121"/>
      <c r="VR2" s="121"/>
      <c r="VS2" s="121"/>
      <c r="VT2" s="121"/>
      <c r="VU2" s="121"/>
      <c r="VV2" s="121"/>
      <c r="VW2" s="121"/>
      <c r="VX2" s="121"/>
      <c r="VY2" s="121"/>
      <c r="VZ2" s="121"/>
      <c r="WA2" s="121"/>
      <c r="WB2" s="121"/>
      <c r="WC2" s="121"/>
      <c r="WD2" s="121"/>
      <c r="WE2" s="121"/>
      <c r="WF2" s="121"/>
      <c r="WG2" s="121"/>
      <c r="WH2" s="121"/>
      <c r="WI2" s="121"/>
      <c r="WJ2" s="121"/>
      <c r="WK2" s="121"/>
      <c r="WL2" s="121"/>
      <c r="WM2" s="121"/>
      <c r="WN2" s="121"/>
      <c r="WO2" s="121"/>
      <c r="WP2" s="121"/>
      <c r="WQ2" s="121"/>
      <c r="WR2" s="121"/>
      <c r="WS2" s="121"/>
      <c r="WT2" s="121"/>
      <c r="WU2" s="121"/>
      <c r="WV2" s="121"/>
      <c r="WW2" s="121"/>
      <c r="WX2" s="121"/>
      <c r="WY2" s="121"/>
      <c r="WZ2" s="121"/>
      <c r="XA2" s="121"/>
      <c r="XB2" s="121"/>
      <c r="XC2" s="121"/>
      <c r="XD2" s="121"/>
      <c r="XE2" s="121"/>
      <c r="XF2" s="121"/>
      <c r="XG2" s="121"/>
      <c r="XH2" s="121"/>
      <c r="XI2" s="121"/>
      <c r="XJ2" s="121"/>
      <c r="XK2" s="121"/>
      <c r="XL2" s="121"/>
      <c r="XM2" s="121"/>
      <c r="XN2" s="121"/>
      <c r="XO2" s="121"/>
      <c r="XP2" s="121"/>
      <c r="XQ2" s="121"/>
      <c r="XR2" s="121"/>
      <c r="XS2" s="121"/>
      <c r="XT2" s="121"/>
      <c r="XU2" s="121"/>
      <c r="XV2" s="121"/>
      <c r="XW2" s="121"/>
      <c r="XX2" s="121"/>
      <c r="XY2" s="121"/>
      <c r="XZ2" s="121"/>
      <c r="YA2" s="121"/>
      <c r="YB2" s="121"/>
      <c r="YC2" s="121"/>
      <c r="YD2" s="121"/>
      <c r="YE2" s="121"/>
      <c r="YF2" s="121"/>
      <c r="YG2" s="121"/>
      <c r="YH2" s="121"/>
      <c r="YI2" s="121"/>
      <c r="YJ2" s="121"/>
      <c r="YK2" s="121"/>
      <c r="YL2" s="121"/>
      <c r="YM2" s="121"/>
      <c r="YN2" s="121"/>
      <c r="YO2" s="121"/>
      <c r="YP2" s="121"/>
      <c r="YQ2" s="121"/>
      <c r="YR2" s="121"/>
      <c r="YS2" s="121"/>
      <c r="YT2" s="121"/>
      <c r="YU2" s="121"/>
      <c r="YV2" s="121"/>
      <c r="YW2" s="121"/>
      <c r="YX2" s="121"/>
      <c r="YY2" s="121"/>
      <c r="YZ2" s="121"/>
      <c r="ZA2" s="121"/>
      <c r="ZB2" s="121"/>
      <c r="ZC2" s="121"/>
      <c r="ZD2" s="121"/>
      <c r="ZE2" s="121"/>
      <c r="ZF2" s="121"/>
      <c r="ZG2" s="121"/>
      <c r="ZH2" s="121"/>
      <c r="ZI2" s="121"/>
      <c r="ZJ2" s="121"/>
      <c r="ZK2" s="121"/>
      <c r="ZL2" s="121"/>
      <c r="ZM2" s="121"/>
      <c r="ZN2" s="121"/>
      <c r="ZO2" s="121"/>
      <c r="ZP2" s="121"/>
      <c r="ZQ2" s="121"/>
      <c r="ZR2" s="121"/>
      <c r="ZS2" s="121"/>
      <c r="ZT2" s="121"/>
      <c r="ZU2" s="121"/>
      <c r="ZV2" s="121"/>
      <c r="ZW2" s="121"/>
      <c r="ZX2" s="121"/>
      <c r="ZY2" s="121"/>
      <c r="ZZ2" s="121"/>
      <c r="AAA2" s="121"/>
      <c r="AAB2" s="121"/>
      <c r="AAC2" s="121"/>
      <c r="AAD2" s="121"/>
      <c r="AAE2" s="121"/>
      <c r="AAF2" s="121"/>
      <c r="AAG2" s="121"/>
      <c r="AAH2" s="121"/>
      <c r="AAI2" s="121"/>
      <c r="AAJ2" s="121"/>
      <c r="AAK2" s="121"/>
      <c r="AAL2" s="121"/>
      <c r="AAM2" s="121"/>
      <c r="AAN2" s="121"/>
      <c r="AAO2" s="121"/>
      <c r="AAP2" s="121"/>
      <c r="AAQ2" s="121"/>
      <c r="AAR2" s="121"/>
      <c r="AAS2" s="121"/>
      <c r="AAT2" s="121"/>
      <c r="AAU2" s="121"/>
      <c r="AAV2" s="121"/>
      <c r="AAW2" s="121"/>
      <c r="AAX2" s="121"/>
      <c r="AAY2" s="121"/>
      <c r="AAZ2" s="121"/>
      <c r="ABA2" s="121"/>
      <c r="ABB2" s="121"/>
      <c r="ABC2" s="121"/>
      <c r="ABD2" s="121"/>
      <c r="ABE2" s="121"/>
      <c r="ABF2" s="121"/>
      <c r="ABG2" s="121"/>
      <c r="ABH2" s="121"/>
      <c r="ABI2" s="121"/>
      <c r="ABJ2" s="121"/>
      <c r="ABK2" s="121"/>
      <c r="ABL2" s="121"/>
      <c r="ABM2" s="121"/>
      <c r="ABN2" s="121"/>
      <c r="ABO2" s="121"/>
      <c r="ABP2" s="121"/>
      <c r="ABQ2" s="121"/>
      <c r="ABR2" s="121"/>
      <c r="ABS2" s="121"/>
      <c r="ABT2" s="121"/>
      <c r="ABU2" s="121"/>
      <c r="ABV2" s="121"/>
      <c r="ABW2" s="121"/>
      <c r="ABX2" s="121"/>
      <c r="ABY2" s="121"/>
      <c r="ABZ2" s="121"/>
      <c r="ACA2" s="121"/>
      <c r="ACB2" s="121"/>
      <c r="ACC2" s="121"/>
      <c r="ACD2" s="121"/>
      <c r="ACE2" s="121"/>
      <c r="ACF2" s="121"/>
      <c r="ACG2" s="121"/>
      <c r="ACH2" s="121"/>
      <c r="ACI2" s="121"/>
      <c r="ACJ2" s="121"/>
      <c r="ACK2" s="121"/>
      <c r="ACL2" s="121"/>
      <c r="ACM2" s="121"/>
      <c r="ACN2" s="121"/>
      <c r="ACO2" s="121"/>
      <c r="ACP2" s="121"/>
      <c r="ACQ2" s="121"/>
      <c r="ACR2" s="121"/>
      <c r="ACS2" s="121"/>
      <c r="ACT2" s="121"/>
      <c r="ACU2" s="121"/>
      <c r="ACV2" s="121"/>
      <c r="ACW2" s="121"/>
      <c r="ACX2" s="121"/>
      <c r="ACY2" s="121"/>
      <c r="ACZ2" s="121"/>
      <c r="ADA2" s="121"/>
      <c r="ADB2" s="121"/>
      <c r="ADC2" s="121"/>
      <c r="ADD2" s="121"/>
      <c r="ADE2" s="121"/>
      <c r="ADF2" s="121"/>
      <c r="ADG2" s="121"/>
      <c r="ADH2" s="121"/>
      <c r="ADI2" s="121"/>
      <c r="ADJ2" s="121"/>
      <c r="ADK2" s="121"/>
      <c r="ADL2" s="121"/>
      <c r="ADM2" s="121"/>
      <c r="ADN2" s="121"/>
      <c r="ADO2" s="121"/>
      <c r="ADP2" s="121"/>
      <c r="ADQ2" s="121"/>
      <c r="ADR2" s="121"/>
      <c r="ADS2" s="121"/>
      <c r="ADT2" s="121"/>
      <c r="ADU2" s="121"/>
      <c r="ADV2" s="121"/>
      <c r="ADW2" s="121"/>
      <c r="ADX2" s="121"/>
      <c r="ADY2" s="121"/>
      <c r="ADZ2" s="121"/>
      <c r="AEA2" s="121"/>
      <c r="AEB2" s="121"/>
      <c r="AEC2" s="121"/>
      <c r="AED2" s="121"/>
      <c r="AEE2" s="121"/>
      <c r="AEF2" s="121"/>
      <c r="AEG2" s="121"/>
      <c r="AEH2" s="121"/>
      <c r="AEI2" s="121"/>
      <c r="AEJ2" s="121"/>
      <c r="AEK2" s="121"/>
      <c r="AEL2" s="121"/>
      <c r="AEM2" s="121"/>
      <c r="AEN2" s="121"/>
      <c r="AEO2" s="121"/>
      <c r="AEP2" s="121"/>
      <c r="AEQ2" s="121"/>
      <c r="AER2" s="121"/>
      <c r="AES2" s="121"/>
      <c r="AET2" s="121"/>
      <c r="AEU2" s="121"/>
      <c r="AEV2" s="121"/>
      <c r="AEW2" s="121"/>
      <c r="AEX2" s="121"/>
      <c r="AEY2" s="121"/>
      <c r="AEZ2" s="121"/>
      <c r="AFA2" s="121"/>
      <c r="AFB2" s="121"/>
      <c r="AFC2" s="121"/>
      <c r="AFD2" s="121"/>
      <c r="AFE2" s="121"/>
      <c r="AFF2" s="121"/>
      <c r="AFG2" s="121"/>
      <c r="AFH2" s="121"/>
      <c r="AFI2" s="121"/>
      <c r="AFJ2" s="121"/>
      <c r="AFK2" s="121"/>
      <c r="AFL2" s="121"/>
      <c r="AFM2" s="121"/>
      <c r="AFN2" s="121"/>
      <c r="AFO2" s="121"/>
      <c r="AFP2" s="121"/>
      <c r="AFQ2" s="121"/>
      <c r="AFR2" s="121"/>
      <c r="AFS2" s="121"/>
      <c r="AFT2" s="121"/>
      <c r="AFU2" s="121"/>
      <c r="AFV2" s="121"/>
      <c r="AFW2" s="121"/>
      <c r="AFX2" s="121"/>
      <c r="AFY2" s="121"/>
      <c r="AFZ2" s="121"/>
      <c r="AGA2" s="121"/>
      <c r="AGB2" s="121"/>
      <c r="AGC2" s="121"/>
      <c r="AGD2" s="121"/>
      <c r="AGE2" s="121"/>
      <c r="AGF2" s="121"/>
      <c r="AGG2" s="121"/>
      <c r="AGH2" s="121"/>
      <c r="AGI2" s="121"/>
      <c r="AGJ2" s="121"/>
      <c r="AGK2" s="121"/>
      <c r="AGL2" s="121"/>
      <c r="AGM2" s="121"/>
      <c r="AGN2" s="121"/>
      <c r="AGO2" s="121"/>
      <c r="AGP2" s="121"/>
      <c r="AGQ2" s="121"/>
      <c r="AGR2" s="121"/>
      <c r="AGS2" s="121"/>
      <c r="AGT2" s="122"/>
      <c r="AGU2" s="120" t="e">
        <f>'1、四轮驱动汇总表'!#REF!</f>
        <v>#REF!</v>
      </c>
      <c r="AGV2" s="121"/>
      <c r="AGW2" s="121"/>
      <c r="AGX2" s="121"/>
      <c r="AGY2" s="121"/>
      <c r="AGZ2" s="121"/>
      <c r="AHA2" s="121"/>
      <c r="AHB2" s="122"/>
      <c r="AHC2" s="120" t="e">
        <f>'1、四轮驱动汇总表'!#REF!</f>
        <v>#REF!</v>
      </c>
      <c r="AHD2" s="121"/>
      <c r="AHE2" s="121"/>
      <c r="AHF2" s="121"/>
      <c r="AHG2" s="121"/>
      <c r="AHH2" s="121"/>
      <c r="AHI2" s="121"/>
      <c r="AHJ2" s="121"/>
      <c r="AHK2" s="121"/>
      <c r="AHL2" s="121"/>
      <c r="AHM2" s="121"/>
      <c r="AHN2" s="121"/>
      <c r="AHO2" s="121"/>
      <c r="AHP2" s="121"/>
      <c r="AHQ2" s="121"/>
      <c r="AHR2" s="121"/>
      <c r="AHS2" s="121"/>
      <c r="AHT2" s="121"/>
      <c r="AHU2" s="121"/>
      <c r="AHV2" s="121"/>
      <c r="AHW2" s="121"/>
      <c r="AHX2" s="121"/>
      <c r="AHY2" s="121"/>
      <c r="AHZ2" s="121"/>
      <c r="AIA2" s="121"/>
      <c r="AIB2" s="121"/>
      <c r="AIC2" s="121"/>
      <c r="AID2" s="122"/>
      <c r="AIE2" s="120" t="e">
        <f>'1、四轮驱动汇总表'!#REF!</f>
        <v>#REF!</v>
      </c>
      <c r="AIF2" s="121"/>
      <c r="AIG2" s="121"/>
      <c r="AIH2" s="121"/>
      <c r="AII2" s="121"/>
      <c r="AIJ2" s="121"/>
      <c r="AIK2" s="121"/>
      <c r="AIL2" s="121"/>
      <c r="AIM2" s="121"/>
      <c r="AIN2" s="121"/>
      <c r="AIO2" s="121"/>
      <c r="AIP2" s="121"/>
      <c r="AIQ2" s="121"/>
      <c r="AIR2" s="121"/>
      <c r="AIS2" s="121"/>
      <c r="AIT2" s="121"/>
      <c r="AIU2" s="121"/>
      <c r="AIV2" s="121"/>
      <c r="AIW2" s="121"/>
      <c r="AIX2" s="121"/>
      <c r="AIY2" s="121"/>
      <c r="AIZ2" s="121"/>
      <c r="AJA2" s="121"/>
      <c r="AJB2" s="122"/>
      <c r="AJC2" s="120" t="e">
        <f>'1、四轮驱动汇总表'!#REF!</f>
        <v>#REF!</v>
      </c>
      <c r="AJD2" s="121"/>
      <c r="AJE2" s="121"/>
      <c r="AJF2" s="121"/>
      <c r="AJG2" s="121"/>
      <c r="AJH2" s="121"/>
      <c r="AJI2" s="121"/>
      <c r="AJJ2" s="121"/>
      <c r="AJK2" s="121"/>
      <c r="AJL2" s="121"/>
      <c r="AJM2" s="121"/>
      <c r="AJN2" s="121"/>
      <c r="AJO2" s="121"/>
      <c r="AJP2" s="121"/>
      <c r="AJQ2" s="121"/>
      <c r="AJR2" s="121"/>
      <c r="AJS2" s="121"/>
      <c r="AJT2" s="121"/>
      <c r="AJU2" s="121"/>
      <c r="AJV2" s="121"/>
      <c r="AJW2" s="121"/>
      <c r="AJX2" s="121"/>
      <c r="AJY2" s="121"/>
      <c r="AJZ2" s="122"/>
      <c r="AKA2" s="106"/>
      <c r="AKB2" s="106"/>
      <c r="AKC2" s="106"/>
      <c r="AKD2" s="106"/>
      <c r="AKE2" s="106"/>
      <c r="AKF2" s="106"/>
      <c r="AKG2" s="108"/>
      <c r="AKH2" s="108"/>
      <c r="AKI2" s="108"/>
      <c r="AKJ2" s="106"/>
      <c r="AKK2" s="106"/>
      <c r="AKL2" s="106"/>
      <c r="AKM2" s="106"/>
      <c r="AKN2" s="106"/>
      <c r="AKO2" s="106"/>
      <c r="AKP2" s="106"/>
      <c r="AKQ2" s="106"/>
      <c r="AKR2" s="106"/>
      <c r="AKS2" s="106"/>
      <c r="AKT2" s="106"/>
      <c r="AKU2" s="106"/>
      <c r="AKV2" s="106"/>
      <c r="AKW2" s="106"/>
      <c r="AKX2" s="106"/>
      <c r="AKY2" s="106"/>
      <c r="AKZ2" s="106"/>
      <c r="ALA2" s="106"/>
    </row>
    <row r="3" spans="1:989" s="15" customFormat="1" ht="18">
      <c r="A3" s="5" t="s">
        <v>86</v>
      </c>
      <c r="B3" s="106"/>
      <c r="C3" s="106"/>
      <c r="D3" s="106"/>
      <c r="E3" s="107" t="e">
        <f>'1、四轮驱动汇总表'!#REF!</f>
        <v>#REF!</v>
      </c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 t="e">
        <f>'1、四轮驱动汇总表'!#REF!</f>
        <v>#REF!</v>
      </c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  <c r="AN3" s="107"/>
      <c r="AO3" s="107"/>
      <c r="AP3" s="107"/>
      <c r="AQ3" s="107"/>
      <c r="AR3" s="107"/>
      <c r="AS3" s="120" t="e">
        <f>'1、四轮驱动汇总表'!#REF!</f>
        <v>#REF!</v>
      </c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  <c r="BL3" s="121"/>
      <c r="BM3" s="121"/>
      <c r="BN3" s="121"/>
      <c r="BO3" s="121"/>
      <c r="BP3" s="121"/>
      <c r="BQ3" s="121"/>
      <c r="BR3" s="121"/>
      <c r="BS3" s="121"/>
      <c r="BT3" s="121"/>
      <c r="BU3" s="121"/>
      <c r="BV3" s="121"/>
      <c r="BW3" s="121"/>
      <c r="BX3" s="121"/>
      <c r="BY3" s="121"/>
      <c r="BZ3" s="121"/>
      <c r="CA3" s="121"/>
      <c r="CB3" s="122"/>
      <c r="CC3" s="120" t="e">
        <f>'1、四轮驱动汇总表'!#REF!</f>
        <v>#REF!</v>
      </c>
      <c r="CD3" s="121"/>
      <c r="CE3" s="121"/>
      <c r="CF3" s="121"/>
      <c r="CG3" s="121"/>
      <c r="CH3" s="121"/>
      <c r="CI3" s="121"/>
      <c r="CJ3" s="121"/>
      <c r="CK3" s="121"/>
      <c r="CL3" s="121"/>
      <c r="CM3" s="121"/>
      <c r="CN3" s="121"/>
      <c r="CO3" s="121"/>
      <c r="CP3" s="121"/>
      <c r="CQ3" s="121"/>
      <c r="CR3" s="121"/>
      <c r="CS3" s="121"/>
      <c r="CT3" s="121"/>
      <c r="CU3" s="121"/>
      <c r="CV3" s="121"/>
      <c r="CW3" s="121"/>
      <c r="CX3" s="121"/>
      <c r="CY3" s="121"/>
      <c r="CZ3" s="121"/>
      <c r="DA3" s="121"/>
      <c r="DB3" s="121"/>
      <c r="DC3" s="121"/>
      <c r="DD3" s="121"/>
      <c r="DE3" s="121"/>
      <c r="DF3" s="121"/>
      <c r="DG3" s="121"/>
      <c r="DH3" s="121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0" t="e">
        <f>'1、四轮驱动汇总表'!#REF!</f>
        <v>#REF!</v>
      </c>
      <c r="DZ3" s="121"/>
      <c r="EA3" s="121"/>
      <c r="EB3" s="122"/>
      <c r="EC3" s="120" t="e">
        <f>'1、四轮驱动汇总表'!#REF!</f>
        <v>#REF!</v>
      </c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1"/>
      <c r="EP3" s="121"/>
      <c r="EQ3" s="121"/>
      <c r="ER3" s="121"/>
      <c r="ES3" s="121"/>
      <c r="ET3" s="121"/>
      <c r="EU3" s="121"/>
      <c r="EV3" s="121"/>
      <c r="EW3" s="121"/>
      <c r="EX3" s="121"/>
      <c r="EY3" s="121"/>
      <c r="EZ3" s="121"/>
      <c r="FA3" s="122"/>
      <c r="FB3" s="37"/>
      <c r="FC3" s="37"/>
      <c r="FD3" s="37"/>
      <c r="FE3" s="37"/>
      <c r="FF3" s="37"/>
      <c r="FG3" s="121"/>
      <c r="FH3" s="121"/>
      <c r="FI3" s="121"/>
      <c r="FJ3" s="121"/>
      <c r="FK3" s="121"/>
      <c r="FL3" s="121"/>
      <c r="FM3" s="121"/>
      <c r="FN3" s="121"/>
      <c r="FO3" s="121"/>
      <c r="FP3" s="121"/>
      <c r="FQ3" s="121"/>
      <c r="FR3" s="121"/>
      <c r="FS3" s="121"/>
      <c r="FT3" s="121"/>
      <c r="FU3" s="121"/>
      <c r="FV3" s="121"/>
      <c r="FW3" s="121"/>
      <c r="FX3" s="121"/>
      <c r="FY3" s="121"/>
      <c r="FZ3" s="121"/>
      <c r="GA3" s="121"/>
      <c r="GB3" s="121"/>
      <c r="GC3" s="121"/>
      <c r="GD3" s="121"/>
      <c r="GE3" s="121"/>
      <c r="GF3" s="121"/>
      <c r="GG3" s="121"/>
      <c r="GH3" s="121"/>
      <c r="GI3" s="121"/>
      <c r="GJ3" s="121"/>
      <c r="GK3" s="121"/>
      <c r="GL3" s="121"/>
      <c r="GM3" s="121"/>
      <c r="GN3" s="121"/>
      <c r="GO3" s="121"/>
      <c r="GP3" s="121"/>
      <c r="GQ3" s="121"/>
      <c r="GR3" s="121"/>
      <c r="GS3" s="121"/>
      <c r="GT3" s="121"/>
      <c r="GU3" s="121"/>
      <c r="GV3" s="121"/>
      <c r="GW3" s="121"/>
      <c r="GX3" s="121"/>
      <c r="GY3" s="121"/>
      <c r="GZ3" s="121"/>
      <c r="HA3" s="121"/>
      <c r="HB3" s="121"/>
      <c r="HC3" s="121"/>
      <c r="HD3" s="121"/>
      <c r="HE3" s="121"/>
      <c r="HF3" s="121"/>
      <c r="HG3" s="121"/>
      <c r="HH3" s="121"/>
      <c r="HI3" s="121"/>
      <c r="HJ3" s="121"/>
      <c r="HK3" s="121"/>
      <c r="HL3" s="121"/>
      <c r="HM3" s="121"/>
      <c r="HN3" s="121"/>
      <c r="HO3" s="121"/>
      <c r="HP3" s="121"/>
      <c r="HQ3" s="121"/>
      <c r="HR3" s="121"/>
      <c r="HS3" s="121"/>
      <c r="HT3" s="121"/>
      <c r="HU3" s="121"/>
      <c r="HV3" s="121"/>
      <c r="HW3" s="121"/>
      <c r="HX3" s="121"/>
      <c r="HY3" s="121"/>
      <c r="HZ3" s="121"/>
      <c r="IA3" s="121"/>
      <c r="IB3" s="121"/>
      <c r="IC3" s="121"/>
      <c r="ID3" s="121"/>
      <c r="IE3" s="121"/>
      <c r="IF3" s="121"/>
      <c r="IG3" s="121"/>
      <c r="IH3" s="121"/>
      <c r="II3" s="121"/>
      <c r="IJ3" s="121"/>
      <c r="IK3" s="121"/>
      <c r="IL3" s="121"/>
      <c r="IM3" s="121"/>
      <c r="IN3" s="122"/>
      <c r="IO3" s="120" t="e">
        <f>'1、四轮驱动汇总表'!#REF!</f>
        <v>#REF!</v>
      </c>
      <c r="IP3" s="121"/>
      <c r="IQ3" s="121"/>
      <c r="IR3" s="121"/>
      <c r="IS3" s="121"/>
      <c r="IT3" s="121"/>
      <c r="IU3" s="121"/>
      <c r="IV3" s="121"/>
      <c r="IW3" s="121"/>
      <c r="IX3" s="121"/>
      <c r="IY3" s="121"/>
      <c r="IZ3" s="121"/>
      <c r="JA3" s="121"/>
      <c r="JB3" s="121"/>
      <c r="JC3" s="121"/>
      <c r="JD3" s="121"/>
      <c r="JE3" s="121"/>
      <c r="JF3" s="121"/>
      <c r="JG3" s="121"/>
      <c r="JH3" s="121"/>
      <c r="JI3" s="121"/>
      <c r="JJ3" s="121"/>
      <c r="JK3" s="121"/>
      <c r="JL3" s="121"/>
      <c r="JM3" s="121"/>
      <c r="JN3" s="121"/>
      <c r="JO3" s="121"/>
      <c r="JP3" s="121"/>
      <c r="JQ3" s="121"/>
      <c r="JR3" s="121"/>
      <c r="JS3" s="121"/>
      <c r="JT3" s="121"/>
      <c r="JU3" s="121"/>
      <c r="JV3" s="121"/>
      <c r="JW3" s="121"/>
      <c r="JX3" s="121"/>
      <c r="JY3" s="121"/>
      <c r="JZ3" s="121"/>
      <c r="KA3" s="121"/>
      <c r="KB3" s="121"/>
      <c r="KC3" s="121"/>
      <c r="KD3" s="121"/>
      <c r="KE3" s="121"/>
      <c r="KF3" s="121"/>
      <c r="KG3" s="121"/>
      <c r="KH3" s="121"/>
      <c r="KI3" s="121"/>
      <c r="KJ3" s="121"/>
      <c r="KK3" s="121"/>
      <c r="KL3" s="121"/>
      <c r="KM3" s="121"/>
      <c r="KN3" s="121"/>
      <c r="KO3" s="121"/>
      <c r="KP3" s="121"/>
      <c r="KQ3" s="121"/>
      <c r="KR3" s="121"/>
      <c r="KS3" s="121"/>
      <c r="KT3" s="121"/>
      <c r="KU3" s="121"/>
      <c r="KV3" s="121"/>
      <c r="KW3" s="121"/>
      <c r="KX3" s="121"/>
      <c r="KY3" s="121"/>
      <c r="KZ3" s="121"/>
      <c r="LA3" s="121"/>
      <c r="LB3" s="121"/>
      <c r="LC3" s="121"/>
      <c r="LD3" s="121"/>
      <c r="LE3" s="121"/>
      <c r="LF3" s="121"/>
      <c r="LG3" s="121"/>
      <c r="LH3" s="121"/>
      <c r="LI3" s="121"/>
      <c r="LJ3" s="121"/>
      <c r="LK3" s="121"/>
      <c r="LL3" s="121"/>
      <c r="LM3" s="121"/>
      <c r="LN3" s="121"/>
      <c r="LO3" s="121"/>
      <c r="LP3" s="121"/>
      <c r="LQ3" s="121"/>
      <c r="LR3" s="121"/>
      <c r="LS3" s="121"/>
      <c r="LT3" s="121"/>
      <c r="LU3" s="121"/>
      <c r="LV3" s="121"/>
      <c r="LW3" s="121"/>
      <c r="LX3" s="121"/>
      <c r="LY3" s="121"/>
      <c r="LZ3" s="121"/>
      <c r="MA3" s="121"/>
      <c r="MB3" s="121"/>
      <c r="MC3" s="121"/>
      <c r="MD3" s="121"/>
      <c r="ME3" s="121"/>
      <c r="MF3" s="121"/>
      <c r="MG3" s="121"/>
      <c r="MH3" s="121"/>
      <c r="MI3" s="121"/>
      <c r="MJ3" s="121"/>
      <c r="MK3" s="121"/>
      <c r="ML3" s="121"/>
      <c r="MM3" s="121"/>
      <c r="MN3" s="121"/>
      <c r="MO3" s="121"/>
      <c r="MP3" s="121"/>
      <c r="MQ3" s="121"/>
      <c r="MR3" s="121"/>
      <c r="MS3" s="121"/>
      <c r="MT3" s="121"/>
      <c r="MU3" s="121"/>
      <c r="MV3" s="121"/>
      <c r="MW3" s="121"/>
      <c r="MX3" s="121"/>
      <c r="MY3" s="121"/>
      <c r="MZ3" s="121"/>
      <c r="NA3" s="121"/>
      <c r="NB3" s="121"/>
      <c r="NC3" s="121"/>
      <c r="ND3" s="121"/>
      <c r="NE3" s="121"/>
      <c r="NF3" s="121"/>
      <c r="NG3" s="121"/>
      <c r="NH3" s="121"/>
      <c r="NI3" s="121"/>
      <c r="NJ3" s="121"/>
      <c r="NK3" s="121"/>
      <c r="NL3" s="121"/>
      <c r="NM3" s="121"/>
      <c r="NN3" s="121"/>
      <c r="NO3" s="121"/>
      <c r="NP3" s="121"/>
      <c r="NQ3" s="121"/>
      <c r="NR3" s="121"/>
      <c r="NS3" s="121"/>
      <c r="NT3" s="121"/>
      <c r="NU3" s="121"/>
      <c r="NV3" s="121"/>
      <c r="NW3" s="121"/>
      <c r="NX3" s="121"/>
      <c r="NY3" s="121"/>
      <c r="NZ3" s="121"/>
      <c r="OA3" s="121"/>
      <c r="OB3" s="121"/>
      <c r="OC3" s="121"/>
      <c r="OD3" s="121"/>
      <c r="OE3" s="121"/>
      <c r="OF3" s="121"/>
      <c r="OG3" s="121"/>
      <c r="OH3" s="121"/>
      <c r="OI3" s="121"/>
      <c r="OJ3" s="121"/>
      <c r="OK3" s="121"/>
      <c r="OL3" s="121"/>
      <c r="OM3" s="121"/>
      <c r="ON3" s="121"/>
      <c r="OO3" s="121"/>
      <c r="OP3" s="121"/>
      <c r="OQ3" s="121"/>
      <c r="OR3" s="121"/>
      <c r="OS3" s="121"/>
      <c r="OT3" s="121"/>
      <c r="OU3" s="121"/>
      <c r="OV3" s="121"/>
      <c r="OW3" s="121"/>
      <c r="OX3" s="121"/>
      <c r="OY3" s="121"/>
      <c r="OZ3" s="121"/>
      <c r="PA3" s="121"/>
      <c r="PB3" s="121"/>
      <c r="PC3" s="121"/>
      <c r="PD3" s="121"/>
      <c r="PE3" s="121"/>
      <c r="PF3" s="121"/>
      <c r="PG3" s="121"/>
      <c r="PH3" s="121"/>
      <c r="PI3" s="121"/>
      <c r="PJ3" s="121"/>
      <c r="PK3" s="121"/>
      <c r="PL3" s="121"/>
      <c r="PM3" s="121"/>
      <c r="PN3" s="121"/>
      <c r="PO3" s="121"/>
      <c r="PP3" s="121"/>
      <c r="PQ3" s="121"/>
      <c r="PR3" s="121"/>
      <c r="PS3" s="121"/>
      <c r="PT3" s="121"/>
      <c r="PU3" s="121"/>
      <c r="PV3" s="121"/>
      <c r="PW3" s="121"/>
      <c r="PX3" s="121"/>
      <c r="PY3" s="121"/>
      <c r="PZ3" s="121"/>
      <c r="QA3" s="121"/>
      <c r="QB3" s="121"/>
      <c r="QC3" s="121"/>
      <c r="QD3" s="121"/>
      <c r="QE3" s="121"/>
      <c r="QF3" s="121"/>
      <c r="QG3" s="121"/>
      <c r="QH3" s="121"/>
      <c r="QI3" s="121"/>
      <c r="QJ3" s="121"/>
      <c r="QK3" s="121"/>
      <c r="QL3" s="121"/>
      <c r="QM3" s="121"/>
      <c r="QN3" s="121"/>
      <c r="QO3" s="121"/>
      <c r="QP3" s="122"/>
      <c r="QQ3" s="120" t="e">
        <f>'1、四轮驱动汇总表'!#REF!</f>
        <v>#REF!</v>
      </c>
      <c r="QR3" s="121"/>
      <c r="QS3" s="121"/>
      <c r="QT3" s="121"/>
      <c r="QU3" s="121"/>
      <c r="QV3" s="121"/>
      <c r="QW3" s="121"/>
      <c r="QX3" s="121"/>
      <c r="QY3" s="121"/>
      <c r="QZ3" s="121"/>
      <c r="RA3" s="121"/>
      <c r="RB3" s="121"/>
      <c r="RC3" s="121"/>
      <c r="RD3" s="121"/>
      <c r="RE3" s="121"/>
      <c r="RF3" s="121"/>
      <c r="RG3" s="121"/>
      <c r="RH3" s="121"/>
      <c r="RI3" s="121"/>
      <c r="RJ3" s="122"/>
      <c r="RK3" s="120" t="e">
        <f>'1、四轮驱动汇总表'!#REF!</f>
        <v>#REF!</v>
      </c>
      <c r="RL3" s="121"/>
      <c r="RM3" s="121"/>
      <c r="RN3" s="121"/>
      <c r="RO3" s="121"/>
      <c r="RP3" s="121"/>
      <c r="RQ3" s="121"/>
      <c r="RR3" s="121"/>
      <c r="RS3" s="121"/>
      <c r="RT3" s="121"/>
      <c r="RU3" s="121"/>
      <c r="RV3" s="121"/>
      <c r="RW3" s="121"/>
      <c r="RX3" s="121"/>
      <c r="RY3" s="121"/>
      <c r="RZ3" s="121"/>
      <c r="SA3" s="121"/>
      <c r="SB3" s="121"/>
      <c r="SC3" s="121"/>
      <c r="SD3" s="121"/>
      <c r="SE3" s="121"/>
      <c r="SF3" s="121"/>
      <c r="SG3" s="121"/>
      <c r="SH3" s="121"/>
      <c r="SI3" s="121"/>
      <c r="SJ3" s="121"/>
      <c r="SK3" s="121"/>
      <c r="SL3" s="121"/>
      <c r="SM3" s="121"/>
      <c r="SN3" s="121"/>
      <c r="SO3" s="121"/>
      <c r="SP3" s="121"/>
      <c r="SQ3" s="121"/>
      <c r="SR3" s="121"/>
      <c r="SS3" s="121"/>
      <c r="ST3" s="121"/>
      <c r="SU3" s="121"/>
      <c r="SV3" s="121"/>
      <c r="SW3" s="121"/>
      <c r="SX3" s="121"/>
      <c r="SY3" s="121"/>
      <c r="SZ3" s="121"/>
      <c r="TA3" s="121"/>
      <c r="TB3" s="121"/>
      <c r="TC3" s="121"/>
      <c r="TD3" s="121"/>
      <c r="TE3" s="121"/>
      <c r="TF3" s="121"/>
      <c r="TG3" s="121"/>
      <c r="TH3" s="121"/>
      <c r="TI3" s="121"/>
      <c r="TJ3" s="121"/>
      <c r="TK3" s="121"/>
      <c r="TL3" s="121"/>
      <c r="TM3" s="121"/>
      <c r="TN3" s="122"/>
      <c r="TO3" s="120" t="e">
        <f>'1、四轮驱动汇总表'!#REF!</f>
        <v>#REF!</v>
      </c>
      <c r="TP3" s="121"/>
      <c r="TQ3" s="121"/>
      <c r="TR3" s="121"/>
      <c r="TS3" s="121"/>
      <c r="TT3" s="121"/>
      <c r="TU3" s="121"/>
      <c r="TV3" s="121"/>
      <c r="TW3" s="121"/>
      <c r="TX3" s="121"/>
      <c r="TY3" s="121"/>
      <c r="TZ3" s="121"/>
      <c r="UA3" s="121"/>
      <c r="UB3" s="121"/>
      <c r="UC3" s="121"/>
      <c r="UD3" s="121"/>
      <c r="UE3" s="121"/>
      <c r="UF3" s="121"/>
      <c r="UG3" s="121"/>
      <c r="UH3" s="121"/>
      <c r="UI3" s="121"/>
      <c r="UJ3" s="121"/>
      <c r="UK3" s="121"/>
      <c r="UL3" s="121"/>
      <c r="UM3" s="121"/>
      <c r="UN3" s="121"/>
      <c r="UO3" s="121"/>
      <c r="UP3" s="121"/>
      <c r="UQ3" s="121"/>
      <c r="UR3" s="121"/>
      <c r="US3" s="121"/>
      <c r="UT3" s="121"/>
      <c r="UU3" s="121"/>
      <c r="UV3" s="121"/>
      <c r="UW3" s="121"/>
      <c r="UX3" s="122"/>
      <c r="UY3" s="120" t="e">
        <f>'1、四轮驱动汇总表'!#REF!</f>
        <v>#REF!</v>
      </c>
      <c r="UZ3" s="121"/>
      <c r="VA3" s="121"/>
      <c r="VB3" s="121"/>
      <c r="VC3" s="121"/>
      <c r="VD3" s="121"/>
      <c r="VE3" s="121"/>
      <c r="VF3" s="121"/>
      <c r="VG3" s="121"/>
      <c r="VH3" s="121"/>
      <c r="VI3" s="121"/>
      <c r="VJ3" s="121"/>
      <c r="VK3" s="121"/>
      <c r="VL3" s="121"/>
      <c r="VM3" s="121"/>
      <c r="VN3" s="121"/>
      <c r="VO3" s="121"/>
      <c r="VP3" s="121"/>
      <c r="VQ3" s="121"/>
      <c r="VR3" s="121"/>
      <c r="VS3" s="121"/>
      <c r="VT3" s="121"/>
      <c r="VU3" s="121"/>
      <c r="VV3" s="121"/>
      <c r="VW3" s="121"/>
      <c r="VX3" s="121"/>
      <c r="VY3" s="121"/>
      <c r="VZ3" s="121"/>
      <c r="WA3" s="121"/>
      <c r="WB3" s="121"/>
      <c r="WC3" s="121"/>
      <c r="WD3" s="122"/>
      <c r="WE3" s="120" t="e">
        <f>'1、四轮驱动汇总表'!#REF!</f>
        <v>#REF!</v>
      </c>
      <c r="WF3" s="121"/>
      <c r="WG3" s="121"/>
      <c r="WH3" s="121"/>
      <c r="WI3" s="121"/>
      <c r="WJ3" s="121"/>
      <c r="WK3" s="121"/>
      <c r="WL3" s="121"/>
      <c r="WM3" s="121"/>
      <c r="WN3" s="121"/>
      <c r="WO3" s="121"/>
      <c r="WP3" s="121"/>
      <c r="WQ3" s="121"/>
      <c r="WR3" s="121"/>
      <c r="WS3" s="121"/>
      <c r="WT3" s="121"/>
      <c r="WU3" s="121"/>
      <c r="WV3" s="121"/>
      <c r="WW3" s="121"/>
      <c r="WX3" s="121"/>
      <c r="WY3" s="121"/>
      <c r="WZ3" s="121"/>
      <c r="XA3" s="121"/>
      <c r="XB3" s="121"/>
      <c r="XC3" s="121"/>
      <c r="XD3" s="121"/>
      <c r="XE3" s="121"/>
      <c r="XF3" s="121"/>
      <c r="XG3" s="121"/>
      <c r="XH3" s="121"/>
      <c r="XI3" s="121"/>
      <c r="XJ3" s="121"/>
      <c r="XK3" s="121"/>
      <c r="XL3" s="121"/>
      <c r="XM3" s="121"/>
      <c r="XN3" s="121"/>
      <c r="XO3" s="121"/>
      <c r="XP3" s="121"/>
      <c r="XQ3" s="121"/>
      <c r="XR3" s="122"/>
      <c r="XS3" s="120" t="e">
        <f>'1、四轮驱动汇总表'!#REF!</f>
        <v>#REF!</v>
      </c>
      <c r="XT3" s="121"/>
      <c r="XU3" s="121"/>
      <c r="XV3" s="121"/>
      <c r="XW3" s="121"/>
      <c r="XX3" s="121"/>
      <c r="XY3" s="121"/>
      <c r="XZ3" s="121"/>
      <c r="YA3" s="121"/>
      <c r="YB3" s="121"/>
      <c r="YC3" s="121"/>
      <c r="YD3" s="121"/>
      <c r="YE3" s="121"/>
      <c r="YF3" s="121"/>
      <c r="YG3" s="121"/>
      <c r="YH3" s="121"/>
      <c r="YI3" s="121"/>
      <c r="YJ3" s="121"/>
      <c r="YK3" s="121"/>
      <c r="YL3" s="121"/>
      <c r="YM3" s="121"/>
      <c r="YN3" s="121"/>
      <c r="YO3" s="121"/>
      <c r="YP3" s="121"/>
      <c r="YQ3" s="121"/>
      <c r="YR3" s="121"/>
      <c r="YS3" s="121"/>
      <c r="YT3" s="121"/>
      <c r="YU3" s="121"/>
      <c r="YV3" s="121"/>
      <c r="YW3" s="121"/>
      <c r="YX3" s="121"/>
      <c r="YY3" s="121"/>
      <c r="YZ3" s="121"/>
      <c r="ZA3" s="121"/>
      <c r="ZB3" s="121"/>
      <c r="ZC3" s="121"/>
      <c r="ZD3" s="121"/>
      <c r="ZE3" s="121"/>
      <c r="ZF3" s="121"/>
      <c r="ZG3" s="121"/>
      <c r="ZH3" s="121"/>
      <c r="ZI3" s="121"/>
      <c r="ZJ3" s="121"/>
      <c r="ZK3" s="121"/>
      <c r="ZL3" s="121"/>
      <c r="ZM3" s="121"/>
      <c r="ZN3" s="121"/>
      <c r="ZO3" s="121"/>
      <c r="ZP3" s="121"/>
      <c r="ZQ3" s="121"/>
      <c r="ZR3" s="121"/>
      <c r="ZS3" s="121"/>
      <c r="ZT3" s="121"/>
      <c r="ZU3" s="121"/>
      <c r="ZV3" s="121"/>
      <c r="ZW3" s="121"/>
      <c r="ZX3" s="121"/>
      <c r="ZY3" s="121"/>
      <c r="ZZ3" s="121"/>
      <c r="AAA3" s="121"/>
      <c r="AAB3" s="121"/>
      <c r="AAC3" s="121"/>
      <c r="AAD3" s="121"/>
      <c r="AAE3" s="121"/>
      <c r="AAF3" s="121"/>
      <c r="AAG3" s="121"/>
      <c r="AAH3" s="122"/>
      <c r="AAI3" s="120" t="e">
        <f>'1、四轮驱动汇总表'!#REF!</f>
        <v>#REF!</v>
      </c>
      <c r="AAJ3" s="121"/>
      <c r="AAK3" s="121"/>
      <c r="AAL3" s="121"/>
      <c r="AAM3" s="121"/>
      <c r="AAN3" s="121"/>
      <c r="AAO3" s="121"/>
      <c r="AAP3" s="121"/>
      <c r="AAQ3" s="121"/>
      <c r="AAR3" s="121"/>
      <c r="AAS3" s="121"/>
      <c r="AAT3" s="121"/>
      <c r="AAU3" s="121"/>
      <c r="AAV3" s="121"/>
      <c r="AAW3" s="121"/>
      <c r="AAX3" s="121"/>
      <c r="AAY3" s="121"/>
      <c r="AAZ3" s="121"/>
      <c r="ABA3" s="121"/>
      <c r="ABB3" s="121"/>
      <c r="ABC3" s="121"/>
      <c r="ABD3" s="121"/>
      <c r="ABE3" s="121"/>
      <c r="ABF3" s="121"/>
      <c r="ABG3" s="121"/>
      <c r="ABH3" s="121"/>
      <c r="ABI3" s="121"/>
      <c r="ABJ3" s="121"/>
      <c r="ABK3" s="121"/>
      <c r="ABL3" s="121"/>
      <c r="ABM3" s="121"/>
      <c r="ABN3" s="121"/>
      <c r="ABO3" s="121"/>
      <c r="ABP3" s="121"/>
      <c r="ABQ3" s="121"/>
      <c r="ABR3" s="121"/>
      <c r="ABS3" s="121"/>
      <c r="ABT3" s="121"/>
      <c r="ABU3" s="121"/>
      <c r="ABV3" s="122"/>
      <c r="ABW3" s="120" t="e">
        <f>'1、四轮驱动汇总表'!#REF!</f>
        <v>#REF!</v>
      </c>
      <c r="ABX3" s="121"/>
      <c r="ABY3" s="121"/>
      <c r="ABZ3" s="121"/>
      <c r="ACA3" s="121"/>
      <c r="ACB3" s="121"/>
      <c r="ACC3" s="121"/>
      <c r="ACD3" s="121"/>
      <c r="ACE3" s="121"/>
      <c r="ACF3" s="121"/>
      <c r="ACG3" s="121"/>
      <c r="ACH3" s="121"/>
      <c r="ACI3" s="121"/>
      <c r="ACJ3" s="121"/>
      <c r="ACK3" s="121"/>
      <c r="ACL3" s="121"/>
      <c r="ACM3" s="121"/>
      <c r="ACN3" s="121"/>
      <c r="ACO3" s="121"/>
      <c r="ACP3" s="121"/>
      <c r="ACQ3" s="121"/>
      <c r="ACR3" s="121"/>
      <c r="ACS3" s="121"/>
      <c r="ACT3" s="121"/>
      <c r="ACU3" s="121"/>
      <c r="ACV3" s="121"/>
      <c r="ACW3" s="121"/>
      <c r="ACX3" s="121"/>
      <c r="ACY3" s="121"/>
      <c r="ACZ3" s="121"/>
      <c r="ADA3" s="121"/>
      <c r="ADB3" s="121"/>
      <c r="ADC3" s="121"/>
      <c r="ADD3" s="121"/>
      <c r="ADE3" s="121"/>
      <c r="ADF3" s="122"/>
      <c r="ADG3" s="120" t="e">
        <f>'1、四轮驱动汇总表'!#REF!</f>
        <v>#REF!</v>
      </c>
      <c r="ADH3" s="121"/>
      <c r="ADI3" s="121"/>
      <c r="ADJ3" s="121"/>
      <c r="ADK3" s="121"/>
      <c r="ADL3" s="121"/>
      <c r="ADM3" s="121"/>
      <c r="ADN3" s="121"/>
      <c r="ADO3" s="121"/>
      <c r="ADP3" s="121"/>
      <c r="ADQ3" s="121"/>
      <c r="ADR3" s="121"/>
      <c r="ADS3" s="121"/>
      <c r="ADT3" s="121"/>
      <c r="ADU3" s="121"/>
      <c r="ADV3" s="121"/>
      <c r="ADW3" s="121"/>
      <c r="ADX3" s="121"/>
      <c r="ADY3" s="121"/>
      <c r="ADZ3" s="121"/>
      <c r="AEA3" s="121"/>
      <c r="AEB3" s="121"/>
      <c r="AEC3" s="121"/>
      <c r="AED3" s="121"/>
      <c r="AEE3" s="121"/>
      <c r="AEF3" s="121"/>
      <c r="AEG3" s="121"/>
      <c r="AEH3" s="121"/>
      <c r="AEI3" s="121"/>
      <c r="AEJ3" s="121"/>
      <c r="AEK3" s="121"/>
      <c r="AEL3" s="122"/>
      <c r="AEM3" s="120" t="e">
        <f>'1、四轮驱动汇总表'!#REF!</f>
        <v>#REF!</v>
      </c>
      <c r="AEN3" s="121"/>
      <c r="AEO3" s="121"/>
      <c r="AEP3" s="121"/>
      <c r="AEQ3" s="121"/>
      <c r="AER3" s="121"/>
      <c r="AES3" s="121"/>
      <c r="AET3" s="121"/>
      <c r="AEU3" s="121"/>
      <c r="AEV3" s="121"/>
      <c r="AEW3" s="121"/>
      <c r="AEX3" s="121"/>
      <c r="AEY3" s="121"/>
      <c r="AEZ3" s="121"/>
      <c r="AFA3" s="121"/>
      <c r="AFB3" s="121"/>
      <c r="AFC3" s="121"/>
      <c r="AFD3" s="121"/>
      <c r="AFE3" s="121"/>
      <c r="AFF3" s="121"/>
      <c r="AFG3" s="121"/>
      <c r="AFH3" s="121"/>
      <c r="AFI3" s="121"/>
      <c r="AFJ3" s="121"/>
      <c r="AFK3" s="121"/>
      <c r="AFL3" s="121"/>
      <c r="AFM3" s="121"/>
      <c r="AFN3" s="121"/>
      <c r="AFO3" s="121"/>
      <c r="AFP3" s="121"/>
      <c r="AFQ3" s="121"/>
      <c r="AFR3" s="121"/>
      <c r="AFS3" s="121"/>
      <c r="AFT3" s="121"/>
      <c r="AFU3" s="121"/>
      <c r="AFV3" s="121"/>
      <c r="AFW3" s="121"/>
      <c r="AFX3" s="121"/>
      <c r="AFY3" s="121"/>
      <c r="AFZ3" s="121"/>
      <c r="AGA3" s="121"/>
      <c r="AGB3" s="121"/>
      <c r="AGC3" s="121"/>
      <c r="AGD3" s="121"/>
      <c r="AGE3" s="121"/>
      <c r="AGF3" s="121"/>
      <c r="AGG3" s="121"/>
      <c r="AGH3" s="121"/>
      <c r="AGI3" s="121"/>
      <c r="AGJ3" s="121"/>
      <c r="AGK3" s="121"/>
      <c r="AGL3" s="121"/>
      <c r="AGM3" s="121"/>
      <c r="AGN3" s="121"/>
      <c r="AGO3" s="121"/>
      <c r="AGP3" s="121"/>
      <c r="AGQ3" s="121"/>
      <c r="AGR3" s="121"/>
      <c r="AGS3" s="121"/>
      <c r="AGT3" s="122"/>
      <c r="AGU3" s="120" t="e">
        <f>'1、四轮驱动汇总表'!#REF!</f>
        <v>#REF!</v>
      </c>
      <c r="AGV3" s="121"/>
      <c r="AGW3" s="121"/>
      <c r="AGX3" s="122"/>
      <c r="AGY3" s="120" t="e">
        <f>'1、四轮驱动汇总表'!#REF!</f>
        <v>#REF!</v>
      </c>
      <c r="AGZ3" s="121"/>
      <c r="AHA3" s="121"/>
      <c r="AHB3" s="122"/>
      <c r="AHC3" s="120" t="e">
        <f>'1、四轮驱动汇总表'!#REF!</f>
        <v>#REF!</v>
      </c>
      <c r="AHD3" s="121"/>
      <c r="AHE3" s="121"/>
      <c r="AHF3" s="122"/>
      <c r="AHG3" s="121"/>
      <c r="AHH3" s="121"/>
      <c r="AHI3" s="121"/>
      <c r="AHJ3" s="121"/>
      <c r="AHK3" s="121"/>
      <c r="AHL3" s="121"/>
      <c r="AHM3" s="121"/>
      <c r="AHN3" s="121"/>
      <c r="AHO3" s="121"/>
      <c r="AHP3" s="121"/>
      <c r="AHQ3" s="121"/>
      <c r="AHR3" s="121"/>
      <c r="AHS3" s="121"/>
      <c r="AHT3" s="121"/>
      <c r="AHU3" s="121"/>
      <c r="AHV3" s="122"/>
      <c r="AHW3" s="120" t="e">
        <f>'1、四轮驱动汇总表'!#REF!</f>
        <v>#REF!</v>
      </c>
      <c r="AHX3" s="121"/>
      <c r="AHY3" s="121"/>
      <c r="AHZ3" s="121"/>
      <c r="AIA3" s="121"/>
      <c r="AIB3" s="121"/>
      <c r="AIC3" s="121"/>
      <c r="AID3" s="122"/>
      <c r="AIE3" s="120" t="e">
        <f>'1、四轮驱动汇总表'!#REF!</f>
        <v>#REF!</v>
      </c>
      <c r="AIF3" s="121"/>
      <c r="AIG3" s="121"/>
      <c r="AIH3" s="121"/>
      <c r="AII3" s="121"/>
      <c r="AIJ3" s="121"/>
      <c r="AIK3" s="121"/>
      <c r="AIL3" s="121"/>
      <c r="AIM3" s="121"/>
      <c r="AIN3" s="121"/>
      <c r="AIO3" s="121"/>
      <c r="AIP3" s="122"/>
      <c r="AIQ3" s="120" t="e">
        <f>'1、四轮驱动汇总表'!#REF!</f>
        <v>#REF!</v>
      </c>
      <c r="AIR3" s="121"/>
      <c r="AIS3" s="121"/>
      <c r="AIT3" s="121"/>
      <c r="AIU3" s="121"/>
      <c r="AIV3" s="121"/>
      <c r="AIW3" s="121"/>
      <c r="AIX3" s="121"/>
      <c r="AIY3" s="120" t="e">
        <f>'1、四轮驱动汇总表'!#REF!</f>
        <v>#REF!</v>
      </c>
      <c r="AIZ3" s="121"/>
      <c r="AJA3" s="121"/>
      <c r="AJB3" s="122"/>
      <c r="AJC3" s="120" t="e">
        <f>'1、四轮驱动汇总表'!#REF!</f>
        <v>#REF!</v>
      </c>
      <c r="AJD3" s="121"/>
      <c r="AJE3" s="121"/>
      <c r="AJF3" s="121"/>
      <c r="AJG3" s="121"/>
      <c r="AJH3" s="121"/>
      <c r="AJI3" s="121"/>
      <c r="AJJ3" s="121"/>
      <c r="AJK3" s="121"/>
      <c r="AJL3" s="121"/>
      <c r="AJM3" s="121"/>
      <c r="AJN3" s="121"/>
      <c r="AJO3" s="121"/>
      <c r="AJP3" s="121"/>
      <c r="AJQ3" s="121"/>
      <c r="AJR3" s="121"/>
      <c r="AJS3" s="121"/>
      <c r="AJT3" s="121"/>
      <c r="AJU3" s="121"/>
      <c r="AJV3" s="121"/>
      <c r="AJW3" s="121"/>
      <c r="AJX3" s="121"/>
      <c r="AJY3" s="121"/>
      <c r="AJZ3" s="122"/>
      <c r="AKA3" s="106"/>
      <c r="AKB3" s="106"/>
      <c r="AKC3" s="106"/>
      <c r="AKD3" s="106"/>
      <c r="AKE3" s="106"/>
      <c r="AKF3" s="106"/>
      <c r="AKG3" s="108"/>
      <c r="AKH3" s="108"/>
      <c r="AKI3" s="108"/>
      <c r="AKJ3" s="106"/>
      <c r="AKK3" s="106"/>
      <c r="AKL3" s="106"/>
      <c r="AKM3" s="106"/>
      <c r="AKN3" s="106"/>
      <c r="AKO3" s="106"/>
      <c r="AKP3" s="106"/>
      <c r="AKQ3" s="106"/>
      <c r="AKR3" s="106"/>
      <c r="AKS3" s="106"/>
      <c r="AKT3" s="106"/>
      <c r="AKU3" s="106"/>
      <c r="AKV3" s="106"/>
      <c r="AKW3" s="106"/>
      <c r="AKX3" s="106"/>
      <c r="AKY3" s="106"/>
      <c r="AKZ3" s="106"/>
      <c r="ALA3" s="106"/>
    </row>
    <row r="4" spans="1:989" ht="18">
      <c r="A4" s="5" t="s">
        <v>87</v>
      </c>
      <c r="B4" s="106"/>
      <c r="C4" s="106"/>
      <c r="D4" s="106"/>
      <c r="E4" s="114" t="e">
        <f>'1、四轮驱动汇总表'!#REF!</f>
        <v>#REF!</v>
      </c>
      <c r="F4" s="114"/>
      <c r="G4" s="114"/>
      <c r="H4" s="114"/>
      <c r="I4" s="114" t="e">
        <f>'1、四轮驱动汇总表'!#REF!</f>
        <v>#REF!</v>
      </c>
      <c r="J4" s="114"/>
      <c r="K4" s="114"/>
      <c r="L4" s="114"/>
      <c r="M4" s="114" t="e">
        <f>'1、四轮驱动汇总表'!#REF!</f>
        <v>#REF!</v>
      </c>
      <c r="N4" s="114"/>
      <c r="O4" s="114"/>
      <c r="P4" s="114"/>
      <c r="Q4" s="114" t="e">
        <f>'1、四轮驱动汇总表'!#REF!</f>
        <v>#REF!</v>
      </c>
      <c r="R4" s="114"/>
      <c r="S4" s="114"/>
      <c r="T4" s="114"/>
      <c r="U4" s="114" t="e">
        <f>'1、四轮驱动汇总表'!#REF!</f>
        <v>#REF!</v>
      </c>
      <c r="V4" s="114"/>
      <c r="W4" s="114"/>
      <c r="X4" s="114"/>
      <c r="Y4" s="114" t="e">
        <f>'1、四轮驱动汇总表'!#REF!</f>
        <v>#REF!</v>
      </c>
      <c r="Z4" s="114"/>
      <c r="AA4" s="114"/>
      <c r="AB4" s="114"/>
      <c r="AC4" s="114" t="e">
        <f>'1、四轮驱动汇总表'!#REF!</f>
        <v>#REF!</v>
      </c>
      <c r="AD4" s="114"/>
      <c r="AE4" s="114"/>
      <c r="AF4" s="114"/>
      <c r="AG4" s="114" t="e">
        <f>'1、四轮驱动汇总表'!#REF!</f>
        <v>#REF!</v>
      </c>
      <c r="AH4" s="114"/>
      <c r="AI4" s="114"/>
      <c r="AJ4" s="114"/>
      <c r="AK4" s="114" t="e">
        <f>'1、四轮驱动汇总表'!#REF!</f>
        <v>#REF!</v>
      </c>
      <c r="AL4" s="114"/>
      <c r="AM4" s="114"/>
      <c r="AN4" s="114"/>
      <c r="AO4" s="114" t="e">
        <f>'1、四轮驱动汇总表'!#REF!</f>
        <v>#REF!</v>
      </c>
      <c r="AP4" s="114"/>
      <c r="AQ4" s="114"/>
      <c r="AR4" s="114"/>
      <c r="AS4" s="114" t="e">
        <f>'1、四轮驱动汇总表'!#REF!</f>
        <v>#REF!</v>
      </c>
      <c r="AT4" s="114"/>
      <c r="AU4" s="114"/>
      <c r="AV4" s="114"/>
      <c r="AW4" s="114" t="e">
        <f>'1、四轮驱动汇总表'!#REF!</f>
        <v>#REF!</v>
      </c>
      <c r="AX4" s="114"/>
      <c r="AY4" s="114"/>
      <c r="AZ4" s="114"/>
      <c r="BA4" s="114" t="e">
        <f>'1、四轮驱动汇总表'!#REF!</f>
        <v>#REF!</v>
      </c>
      <c r="BB4" s="114"/>
      <c r="BC4" s="114"/>
      <c r="BD4" s="114"/>
      <c r="BE4" s="114" t="e">
        <f>'1、四轮驱动汇总表'!#REF!</f>
        <v>#REF!</v>
      </c>
      <c r="BF4" s="114"/>
      <c r="BG4" s="114"/>
      <c r="BH4" s="114"/>
      <c r="BI4" s="114" t="e">
        <f>'1、四轮驱动汇总表'!#REF!</f>
        <v>#REF!</v>
      </c>
      <c r="BJ4" s="114"/>
      <c r="BK4" s="114"/>
      <c r="BL4" s="114"/>
      <c r="BM4" s="114" t="e">
        <f>'1、四轮驱动汇总表'!#REF!</f>
        <v>#REF!</v>
      </c>
      <c r="BN4" s="114"/>
      <c r="BO4" s="114"/>
      <c r="BP4" s="114"/>
      <c r="BQ4" s="114" t="e">
        <f>'1、四轮驱动汇总表'!#REF!</f>
        <v>#REF!</v>
      </c>
      <c r="BR4" s="114"/>
      <c r="BS4" s="114"/>
      <c r="BT4" s="114"/>
      <c r="BU4" s="114" t="e">
        <f>'1、四轮驱动汇总表'!#REF!</f>
        <v>#REF!</v>
      </c>
      <c r="BV4" s="114"/>
      <c r="BW4" s="114"/>
      <c r="BX4" s="114"/>
      <c r="BY4" s="114" t="e">
        <f>'1、四轮驱动汇总表'!#REF!</f>
        <v>#REF!</v>
      </c>
      <c r="BZ4" s="114"/>
      <c r="CA4" s="114"/>
      <c r="CB4" s="114"/>
      <c r="CC4" s="114" t="e">
        <f>'1、四轮驱动汇总表'!#REF!</f>
        <v>#REF!</v>
      </c>
      <c r="CD4" s="114"/>
      <c r="CE4" s="114"/>
      <c r="CF4" s="114"/>
      <c r="CG4" s="114" t="e">
        <f>'1、四轮驱动汇总表'!#REF!</f>
        <v>#REF!</v>
      </c>
      <c r="CH4" s="114"/>
      <c r="CI4" s="114"/>
      <c r="CJ4" s="114"/>
      <c r="CK4" s="114" t="e">
        <f>'1、四轮驱动汇总表'!#REF!</f>
        <v>#REF!</v>
      </c>
      <c r="CL4" s="114"/>
      <c r="CM4" s="114"/>
      <c r="CN4" s="114"/>
      <c r="CO4" s="114" t="e">
        <f>'1、四轮驱动汇总表'!#REF!</f>
        <v>#REF!</v>
      </c>
      <c r="CP4" s="114"/>
      <c r="CQ4" s="114"/>
      <c r="CR4" s="114"/>
      <c r="CS4" s="114" t="e">
        <f>'1、四轮驱动汇总表'!#REF!</f>
        <v>#REF!</v>
      </c>
      <c r="CT4" s="114"/>
      <c r="CU4" s="114"/>
      <c r="CV4" s="114"/>
      <c r="CW4" s="114" t="e">
        <f>'1、四轮驱动汇总表'!#REF!</f>
        <v>#REF!</v>
      </c>
      <c r="CX4" s="114"/>
      <c r="CY4" s="114"/>
      <c r="CZ4" s="114"/>
      <c r="DA4" s="114" t="e">
        <f>'1、四轮驱动汇总表'!#REF!</f>
        <v>#REF!</v>
      </c>
      <c r="DB4" s="114"/>
      <c r="DC4" s="114"/>
      <c r="DD4" s="114"/>
      <c r="DE4" s="114" t="e">
        <f>'1、四轮驱动汇总表'!#REF!</f>
        <v>#REF!</v>
      </c>
      <c r="DF4" s="114"/>
      <c r="DG4" s="114"/>
      <c r="DH4" s="114"/>
      <c r="DI4" s="114" t="e">
        <f>'1、四轮驱动汇总表'!#REF!</f>
        <v>#REF!</v>
      </c>
      <c r="DJ4" s="114"/>
      <c r="DK4" s="114"/>
      <c r="DL4" s="114"/>
      <c r="DM4" s="114" t="e">
        <f>'1、四轮驱动汇总表'!#REF!</f>
        <v>#REF!</v>
      </c>
      <c r="DN4" s="114"/>
      <c r="DO4" s="114"/>
      <c r="DP4" s="114"/>
      <c r="DQ4" s="114" t="e">
        <f>'1、四轮驱动汇总表'!#REF!</f>
        <v>#REF!</v>
      </c>
      <c r="DR4" s="114"/>
      <c r="DS4" s="114"/>
      <c r="DT4" s="114"/>
      <c r="DU4" s="114" t="e">
        <f>'1、四轮驱动汇总表'!#REF!</f>
        <v>#REF!</v>
      </c>
      <c r="DV4" s="114"/>
      <c r="DW4" s="114"/>
      <c r="DX4" s="114"/>
      <c r="DY4" s="114" t="e">
        <f>'1、四轮驱动汇总表'!#REF!</f>
        <v>#REF!</v>
      </c>
      <c r="DZ4" s="114"/>
      <c r="EA4" s="114"/>
      <c r="EB4" s="114"/>
      <c r="EC4" s="109" t="e">
        <f>'1、四轮驱动汇总表'!#REF!</f>
        <v>#REF!</v>
      </c>
      <c r="ED4" s="110"/>
      <c r="EE4" s="110"/>
      <c r="EF4" s="110"/>
      <c r="EG4" s="110"/>
      <c r="EH4" s="109" t="e">
        <f>'1、四轮驱动汇总表'!#REF!</f>
        <v>#REF!</v>
      </c>
      <c r="EI4" s="110"/>
      <c r="EJ4" s="110"/>
      <c r="EK4" s="110"/>
      <c r="EL4" s="110"/>
      <c r="EM4" s="109" t="e">
        <f>'1、四轮驱动汇总表'!#REF!</f>
        <v>#REF!</v>
      </c>
      <c r="EN4" s="110"/>
      <c r="EO4" s="110"/>
      <c r="EP4" s="110"/>
      <c r="EQ4" s="110"/>
      <c r="ER4" s="109" t="e">
        <f>'1、四轮驱动汇总表'!#REF!</f>
        <v>#REF!</v>
      </c>
      <c r="ES4" s="110"/>
      <c r="ET4" s="110"/>
      <c r="EU4" s="110"/>
      <c r="EV4" s="110"/>
      <c r="EW4" s="109" t="e">
        <f>'1、四轮驱动汇总表'!#REF!</f>
        <v>#REF!</v>
      </c>
      <c r="EX4" s="110"/>
      <c r="EY4" s="110"/>
      <c r="EZ4" s="110"/>
      <c r="FA4" s="110"/>
      <c r="FB4" s="109" t="e">
        <f>'1、四轮驱动汇总表'!#REF!</f>
        <v>#REF!</v>
      </c>
      <c r="FC4" s="110"/>
      <c r="FD4" s="110"/>
      <c r="FE4" s="110"/>
      <c r="FF4" s="110"/>
      <c r="FG4" s="114" t="e">
        <f>'1、四轮驱动汇总表'!#REF!</f>
        <v>#REF!</v>
      </c>
      <c r="FH4" s="114"/>
      <c r="FI4" s="114"/>
      <c r="FJ4" s="114"/>
      <c r="FK4" s="114" t="e">
        <f>'1、四轮驱动汇总表'!#REF!</f>
        <v>#REF!</v>
      </c>
      <c r="FL4" s="114"/>
      <c r="FM4" s="114"/>
      <c r="FN4" s="114"/>
      <c r="FO4" s="114" t="e">
        <f>'1、四轮驱动汇总表'!#REF!</f>
        <v>#REF!</v>
      </c>
      <c r="FP4" s="114"/>
      <c r="FQ4" s="114"/>
      <c r="FR4" s="114"/>
      <c r="FS4" s="114"/>
      <c r="FT4" s="114" t="e">
        <f>'1、四轮驱动汇总表'!#REF!</f>
        <v>#REF!</v>
      </c>
      <c r="FU4" s="114"/>
      <c r="FV4" s="114"/>
      <c r="FW4" s="114"/>
      <c r="FX4" s="114"/>
      <c r="FY4" s="114" t="e">
        <f>'1、四轮驱动汇总表'!#REF!</f>
        <v>#REF!</v>
      </c>
      <c r="FZ4" s="114"/>
      <c r="GA4" s="114"/>
      <c r="GB4" s="114"/>
      <c r="GC4" s="114"/>
      <c r="GD4" s="114" t="e">
        <f>'1、四轮驱动汇总表'!#REF!</f>
        <v>#REF!</v>
      </c>
      <c r="GE4" s="114"/>
      <c r="GF4" s="114"/>
      <c r="GG4" s="114"/>
      <c r="GH4" s="114"/>
      <c r="GI4" s="114" t="e">
        <f>'1、四轮驱动汇总表'!#REF!</f>
        <v>#REF!</v>
      </c>
      <c r="GJ4" s="114"/>
      <c r="GK4" s="114"/>
      <c r="GL4" s="114"/>
      <c r="GM4" s="114"/>
      <c r="GN4" s="114" t="e">
        <f>'1、四轮驱动汇总表'!#REF!</f>
        <v>#REF!</v>
      </c>
      <c r="GO4" s="114"/>
      <c r="GP4" s="114"/>
      <c r="GQ4" s="114"/>
      <c r="GR4" s="114"/>
      <c r="GS4" s="114" t="e">
        <f>'1、四轮驱动汇总表'!#REF!</f>
        <v>#REF!</v>
      </c>
      <c r="GT4" s="114"/>
      <c r="GU4" s="114"/>
      <c r="GV4" s="114"/>
      <c r="GW4" s="114" t="e">
        <f>'1、四轮驱动汇总表'!#REF!</f>
        <v>#REF!</v>
      </c>
      <c r="GX4" s="114"/>
      <c r="GY4" s="114"/>
      <c r="GZ4" s="114"/>
      <c r="HA4" s="114" t="e">
        <f>'1、四轮驱动汇总表'!#REF!</f>
        <v>#REF!</v>
      </c>
      <c r="HB4" s="114"/>
      <c r="HC4" s="114"/>
      <c r="HD4" s="114"/>
      <c r="HE4" s="114"/>
      <c r="HF4" s="114" t="e">
        <f>'1、四轮驱动汇总表'!#REF!</f>
        <v>#REF!</v>
      </c>
      <c r="HG4" s="114"/>
      <c r="HH4" s="114"/>
      <c r="HI4" s="114"/>
      <c r="HJ4" s="114"/>
      <c r="HK4" s="114" t="e">
        <f>'1、四轮驱动汇总表'!#REF!</f>
        <v>#REF!</v>
      </c>
      <c r="HL4" s="114"/>
      <c r="HM4" s="114"/>
      <c r="HN4" s="114"/>
      <c r="HO4" s="114"/>
      <c r="HP4" s="114" t="e">
        <f>'1、四轮驱动汇总表'!#REF!</f>
        <v>#REF!</v>
      </c>
      <c r="HQ4" s="114"/>
      <c r="HR4" s="114"/>
      <c r="HS4" s="114"/>
      <c r="HT4" s="114"/>
      <c r="HU4" s="114" t="e">
        <f>'1、四轮驱动汇总表'!#REF!</f>
        <v>#REF!</v>
      </c>
      <c r="HV4" s="114"/>
      <c r="HW4" s="114"/>
      <c r="HX4" s="114"/>
      <c r="HY4" s="114"/>
      <c r="HZ4" s="114" t="e">
        <f>'1、四轮驱动汇总表'!#REF!</f>
        <v>#REF!</v>
      </c>
      <c r="IA4" s="114"/>
      <c r="IB4" s="114"/>
      <c r="IC4" s="114"/>
      <c r="ID4" s="114"/>
      <c r="IE4" s="114" t="e">
        <f>'1、四轮驱动汇总表'!#REF!</f>
        <v>#REF!</v>
      </c>
      <c r="IF4" s="114"/>
      <c r="IG4" s="114"/>
      <c r="IH4" s="114"/>
      <c r="II4" s="114"/>
      <c r="IJ4" s="114" t="e">
        <f>'1、四轮驱动汇总表'!#REF!</f>
        <v>#REF!</v>
      </c>
      <c r="IK4" s="114"/>
      <c r="IL4" s="114"/>
      <c r="IM4" s="114"/>
      <c r="IN4" s="114"/>
      <c r="IO4" s="114" t="e">
        <f>'1、四轮驱动汇总表'!#REF!</f>
        <v>#REF!</v>
      </c>
      <c r="IP4" s="114"/>
      <c r="IQ4" s="114"/>
      <c r="IR4" s="114"/>
      <c r="IS4" s="114"/>
      <c r="IT4" s="114" t="e">
        <f>'1、四轮驱动汇总表'!#REF!</f>
        <v>#REF!</v>
      </c>
      <c r="IU4" s="114"/>
      <c r="IV4" s="114"/>
      <c r="IW4" s="114"/>
      <c r="IX4" s="114"/>
      <c r="IY4" s="114" t="e">
        <f>'1、四轮驱动汇总表'!#REF!</f>
        <v>#REF!</v>
      </c>
      <c r="IZ4" s="114"/>
      <c r="JA4" s="114"/>
      <c r="JB4" s="114"/>
      <c r="JC4" s="114"/>
      <c r="JD4" s="114" t="e">
        <f>'1、四轮驱动汇总表'!#REF!</f>
        <v>#REF!</v>
      </c>
      <c r="JE4" s="114"/>
      <c r="JF4" s="114"/>
      <c r="JG4" s="114"/>
      <c r="JH4" s="114"/>
      <c r="JI4" s="114" t="e">
        <f>'1、四轮驱动汇总表'!#REF!</f>
        <v>#REF!</v>
      </c>
      <c r="JJ4" s="114"/>
      <c r="JK4" s="114"/>
      <c r="JL4" s="114"/>
      <c r="JM4" s="114"/>
      <c r="JN4" s="114" t="e">
        <f>'1、四轮驱动汇总表'!#REF!</f>
        <v>#REF!</v>
      </c>
      <c r="JO4" s="114"/>
      <c r="JP4" s="114"/>
      <c r="JQ4" s="114"/>
      <c r="JR4" s="114"/>
      <c r="JS4" s="114" t="e">
        <f>'1、四轮驱动汇总表'!#REF!</f>
        <v>#REF!</v>
      </c>
      <c r="JT4" s="114"/>
      <c r="JU4" s="114"/>
      <c r="JV4" s="114"/>
      <c r="JW4" s="114"/>
      <c r="JX4" s="114" t="e">
        <f>'1、四轮驱动汇总表'!#REF!</f>
        <v>#REF!</v>
      </c>
      <c r="JY4" s="114"/>
      <c r="JZ4" s="114"/>
      <c r="KA4" s="114"/>
      <c r="KB4" s="114"/>
      <c r="KC4" s="114" t="e">
        <f>'1、四轮驱动汇总表'!#REF!</f>
        <v>#REF!</v>
      </c>
      <c r="KD4" s="114"/>
      <c r="KE4" s="114"/>
      <c r="KF4" s="114"/>
      <c r="KG4" s="114"/>
      <c r="KH4" s="114" t="e">
        <f>'1、四轮驱动汇总表'!#REF!</f>
        <v>#REF!</v>
      </c>
      <c r="KI4" s="114"/>
      <c r="KJ4" s="114"/>
      <c r="KK4" s="114"/>
      <c r="KL4" s="114"/>
      <c r="KM4" s="114" t="e">
        <f>'1、四轮驱动汇总表'!#REF!</f>
        <v>#REF!</v>
      </c>
      <c r="KN4" s="114"/>
      <c r="KO4" s="114"/>
      <c r="KP4" s="114"/>
      <c r="KQ4" s="114"/>
      <c r="KR4" s="114" t="e">
        <f>'1、四轮驱动汇总表'!#REF!</f>
        <v>#REF!</v>
      </c>
      <c r="KS4" s="114"/>
      <c r="KT4" s="114"/>
      <c r="KU4" s="114"/>
      <c r="KV4" s="114"/>
      <c r="KW4" s="114" t="e">
        <f>'1、四轮驱动汇总表'!#REF!</f>
        <v>#REF!</v>
      </c>
      <c r="KX4" s="114"/>
      <c r="KY4" s="114"/>
      <c r="KZ4" s="114"/>
      <c r="LA4" s="114"/>
      <c r="LB4" s="114" t="e">
        <f>'1、四轮驱动汇总表'!#REF!</f>
        <v>#REF!</v>
      </c>
      <c r="LC4" s="114"/>
      <c r="LD4" s="114"/>
      <c r="LE4" s="114"/>
      <c r="LF4" s="114"/>
      <c r="LG4" s="114" t="e">
        <f>'1、四轮驱动汇总表'!#REF!</f>
        <v>#REF!</v>
      </c>
      <c r="LH4" s="114"/>
      <c r="LI4" s="114"/>
      <c r="LJ4" s="114"/>
      <c r="LK4" s="114"/>
      <c r="LL4" s="114" t="e">
        <f>'1、四轮驱动汇总表'!#REF!</f>
        <v>#REF!</v>
      </c>
      <c r="LM4" s="114"/>
      <c r="LN4" s="114"/>
      <c r="LO4" s="114"/>
      <c r="LP4" s="114"/>
      <c r="LQ4" s="114" t="e">
        <f>'1、四轮驱动汇总表'!#REF!</f>
        <v>#REF!</v>
      </c>
      <c r="LR4" s="114"/>
      <c r="LS4" s="114"/>
      <c r="LT4" s="114"/>
      <c r="LU4" s="114"/>
      <c r="LV4" s="114" t="e">
        <f>'1、四轮驱动汇总表'!#REF!</f>
        <v>#REF!</v>
      </c>
      <c r="LW4" s="114"/>
      <c r="LX4" s="114"/>
      <c r="LY4" s="114"/>
      <c r="LZ4" s="114"/>
      <c r="MA4" s="114" t="e">
        <f>'1、四轮驱动汇总表'!#REF!</f>
        <v>#REF!</v>
      </c>
      <c r="MB4" s="114"/>
      <c r="MC4" s="114"/>
      <c r="MD4" s="114"/>
      <c r="ME4" s="114"/>
      <c r="MF4" s="114" t="e">
        <f>'1、四轮驱动汇总表'!#REF!</f>
        <v>#REF!</v>
      </c>
      <c r="MG4" s="114"/>
      <c r="MH4" s="114"/>
      <c r="MI4" s="114"/>
      <c r="MJ4" s="114"/>
      <c r="MK4" s="114" t="e">
        <f>'1、四轮驱动汇总表'!#REF!</f>
        <v>#REF!</v>
      </c>
      <c r="ML4" s="114"/>
      <c r="MM4" s="114"/>
      <c r="MN4" s="114"/>
      <c r="MO4" s="114"/>
      <c r="MP4" s="114" t="e">
        <f>'1、四轮驱动汇总表'!#REF!</f>
        <v>#REF!</v>
      </c>
      <c r="MQ4" s="114"/>
      <c r="MR4" s="114"/>
      <c r="MS4" s="114"/>
      <c r="MT4" s="114"/>
      <c r="MU4" s="114" t="e">
        <f>'1、四轮驱动汇总表'!#REF!</f>
        <v>#REF!</v>
      </c>
      <c r="MV4" s="114"/>
      <c r="MW4" s="114"/>
      <c r="MX4" s="114"/>
      <c r="MY4" s="114"/>
      <c r="MZ4" s="114" t="e">
        <f>'1、四轮驱动汇总表'!#REF!</f>
        <v>#REF!</v>
      </c>
      <c r="NA4" s="114"/>
      <c r="NB4" s="114"/>
      <c r="NC4" s="114"/>
      <c r="ND4" s="114"/>
      <c r="NE4" s="114" t="e">
        <f>'1、四轮驱动汇总表'!#REF!</f>
        <v>#REF!</v>
      </c>
      <c r="NF4" s="114"/>
      <c r="NG4" s="114"/>
      <c r="NH4" s="114"/>
      <c r="NI4" s="114"/>
      <c r="NJ4" s="114" t="e">
        <f>'1、四轮驱动汇总表'!#REF!</f>
        <v>#REF!</v>
      </c>
      <c r="NK4" s="114"/>
      <c r="NL4" s="114"/>
      <c r="NM4" s="114"/>
      <c r="NN4" s="114"/>
      <c r="NO4" s="114" t="e">
        <f>'1、四轮驱动汇总表'!#REF!</f>
        <v>#REF!</v>
      </c>
      <c r="NP4" s="114"/>
      <c r="NQ4" s="114"/>
      <c r="NR4" s="114"/>
      <c r="NS4" s="114"/>
      <c r="NT4" s="114" t="e">
        <f>'1、四轮驱动汇总表'!#REF!</f>
        <v>#REF!</v>
      </c>
      <c r="NU4" s="114"/>
      <c r="NV4" s="114"/>
      <c r="NW4" s="114"/>
      <c r="NX4" s="114"/>
      <c r="NY4" s="114" t="e">
        <f>'1、四轮驱动汇总表'!#REF!</f>
        <v>#REF!</v>
      </c>
      <c r="NZ4" s="114"/>
      <c r="OA4" s="114"/>
      <c r="OB4" s="114"/>
      <c r="OC4" s="114"/>
      <c r="OD4" s="114" t="e">
        <f>'1、四轮驱动汇总表'!#REF!</f>
        <v>#REF!</v>
      </c>
      <c r="OE4" s="114"/>
      <c r="OF4" s="114"/>
      <c r="OG4" s="114"/>
      <c r="OH4" s="114"/>
      <c r="OI4" s="114" t="e">
        <f>'1、四轮驱动汇总表'!#REF!</f>
        <v>#REF!</v>
      </c>
      <c r="OJ4" s="114"/>
      <c r="OK4" s="114"/>
      <c r="OL4" s="114"/>
      <c r="OM4" s="114"/>
      <c r="ON4" s="114" t="e">
        <f>'1、四轮驱动汇总表'!#REF!</f>
        <v>#REF!</v>
      </c>
      <c r="OO4" s="114"/>
      <c r="OP4" s="114"/>
      <c r="OQ4" s="114"/>
      <c r="OR4" s="114"/>
      <c r="OS4" s="114" t="e">
        <f>'1、四轮驱动汇总表'!#REF!</f>
        <v>#REF!</v>
      </c>
      <c r="OT4" s="114"/>
      <c r="OU4" s="114"/>
      <c r="OV4" s="114"/>
      <c r="OW4" s="114"/>
      <c r="OX4" s="114" t="e">
        <f>'1、四轮驱动汇总表'!#REF!</f>
        <v>#REF!</v>
      </c>
      <c r="OY4" s="114"/>
      <c r="OZ4" s="114"/>
      <c r="PA4" s="114"/>
      <c r="PB4" s="114"/>
      <c r="PC4" s="114" t="e">
        <f>'1、四轮驱动汇总表'!#REF!</f>
        <v>#REF!</v>
      </c>
      <c r="PD4" s="114"/>
      <c r="PE4" s="114"/>
      <c r="PF4" s="114"/>
      <c r="PG4" s="114"/>
      <c r="PH4" s="114" t="e">
        <f>'1、四轮驱动汇总表'!#REF!</f>
        <v>#REF!</v>
      </c>
      <c r="PI4" s="114"/>
      <c r="PJ4" s="114"/>
      <c r="PK4" s="114"/>
      <c r="PL4" s="114"/>
      <c r="PM4" s="114" t="e">
        <f>'1、四轮驱动汇总表'!#REF!</f>
        <v>#REF!</v>
      </c>
      <c r="PN4" s="114"/>
      <c r="PO4" s="114"/>
      <c r="PP4" s="114"/>
      <c r="PQ4" s="114"/>
      <c r="PR4" s="114" t="e">
        <f>'1、四轮驱动汇总表'!#REF!</f>
        <v>#REF!</v>
      </c>
      <c r="PS4" s="114"/>
      <c r="PT4" s="114"/>
      <c r="PU4" s="114"/>
      <c r="PV4" s="114"/>
      <c r="PW4" s="114" t="e">
        <f>'1、四轮驱动汇总表'!#REF!</f>
        <v>#REF!</v>
      </c>
      <c r="PX4" s="114"/>
      <c r="PY4" s="114"/>
      <c r="PZ4" s="114"/>
      <c r="QA4" s="114"/>
      <c r="QB4" s="114" t="e">
        <f>'1、四轮驱动汇总表'!#REF!</f>
        <v>#REF!</v>
      </c>
      <c r="QC4" s="114"/>
      <c r="QD4" s="114"/>
      <c r="QE4" s="114"/>
      <c r="QF4" s="114"/>
      <c r="QG4" s="114" t="e">
        <f>'1、四轮驱动汇总表'!#REF!</f>
        <v>#REF!</v>
      </c>
      <c r="QH4" s="114"/>
      <c r="QI4" s="114"/>
      <c r="QJ4" s="114"/>
      <c r="QK4" s="114"/>
      <c r="QL4" s="114" t="e">
        <f>'1、四轮驱动汇总表'!#REF!</f>
        <v>#REF!</v>
      </c>
      <c r="QM4" s="114"/>
      <c r="QN4" s="114"/>
      <c r="QO4" s="114"/>
      <c r="QP4" s="114"/>
      <c r="QQ4" s="114" t="e">
        <f>'1、四轮驱动汇总表'!#REF!</f>
        <v>#REF!</v>
      </c>
      <c r="QR4" s="114"/>
      <c r="QS4" s="114"/>
      <c r="QT4" s="114"/>
      <c r="QU4" s="114" t="e">
        <f>'1、四轮驱动汇总表'!#REF!</f>
        <v>#REF!</v>
      </c>
      <c r="QV4" s="114"/>
      <c r="QW4" s="114"/>
      <c r="QX4" s="114"/>
      <c r="QY4" s="114" t="e">
        <f>'1、四轮驱动汇总表'!#REF!</f>
        <v>#REF!</v>
      </c>
      <c r="QZ4" s="114"/>
      <c r="RA4" s="114"/>
      <c r="RB4" s="114"/>
      <c r="RC4" s="114" t="e">
        <f>'1、四轮驱动汇总表'!#REF!</f>
        <v>#REF!</v>
      </c>
      <c r="RD4" s="114"/>
      <c r="RE4" s="114"/>
      <c r="RF4" s="114"/>
      <c r="RG4" s="114" t="e">
        <f>'1、四轮驱动汇总表'!#REF!</f>
        <v>#REF!</v>
      </c>
      <c r="RH4" s="114"/>
      <c r="RI4" s="114"/>
      <c r="RJ4" s="114"/>
      <c r="RK4" s="114" t="e">
        <f>'1、四轮驱动汇总表'!#REF!</f>
        <v>#REF!</v>
      </c>
      <c r="RL4" s="114"/>
      <c r="RM4" s="114"/>
      <c r="RN4" s="114"/>
      <c r="RO4" s="114" t="e">
        <f>'1、四轮驱动汇总表'!#REF!</f>
        <v>#REF!</v>
      </c>
      <c r="RP4" s="114"/>
      <c r="RQ4" s="114"/>
      <c r="RR4" s="114"/>
      <c r="RS4" s="114" t="e">
        <f>'1、四轮驱动汇总表'!#REF!</f>
        <v>#REF!</v>
      </c>
      <c r="RT4" s="114"/>
      <c r="RU4" s="114"/>
      <c r="RV4" s="114"/>
      <c r="RW4" s="114" t="e">
        <f>'1、四轮驱动汇总表'!#REF!</f>
        <v>#REF!</v>
      </c>
      <c r="RX4" s="114"/>
      <c r="RY4" s="114"/>
      <c r="RZ4" s="114"/>
      <c r="SA4" s="114" t="e">
        <f>'1、四轮驱动汇总表'!#REF!</f>
        <v>#REF!</v>
      </c>
      <c r="SB4" s="114"/>
      <c r="SC4" s="114"/>
      <c r="SD4" s="114"/>
      <c r="SE4" s="114" t="e">
        <f>'1、四轮驱动汇总表'!#REF!</f>
        <v>#REF!</v>
      </c>
      <c r="SF4" s="114"/>
      <c r="SG4" s="114"/>
      <c r="SH4" s="114"/>
      <c r="SI4" s="114" t="e">
        <f>'1、四轮驱动汇总表'!#REF!</f>
        <v>#REF!</v>
      </c>
      <c r="SJ4" s="114"/>
      <c r="SK4" s="114"/>
      <c r="SL4" s="114"/>
      <c r="SM4" s="114" t="e">
        <f>'1、四轮驱动汇总表'!#REF!</f>
        <v>#REF!</v>
      </c>
      <c r="SN4" s="114"/>
      <c r="SO4" s="114"/>
      <c r="SP4" s="114"/>
      <c r="SQ4" s="114" t="e">
        <f>'1、四轮驱动汇总表'!#REF!</f>
        <v>#REF!</v>
      </c>
      <c r="SR4" s="114"/>
      <c r="SS4" s="114"/>
      <c r="ST4" s="114"/>
      <c r="SU4" s="114" t="e">
        <f>'1、四轮驱动汇总表'!#REF!</f>
        <v>#REF!</v>
      </c>
      <c r="SV4" s="114"/>
      <c r="SW4" s="114"/>
      <c r="SX4" s="114"/>
      <c r="SY4" s="114" t="e">
        <f>'1、四轮驱动汇总表'!#REF!</f>
        <v>#REF!</v>
      </c>
      <c r="SZ4" s="114"/>
      <c r="TA4" s="114"/>
      <c r="TB4" s="114"/>
      <c r="TC4" s="114" t="e">
        <f>'1、四轮驱动汇总表'!#REF!</f>
        <v>#REF!</v>
      </c>
      <c r="TD4" s="114"/>
      <c r="TE4" s="114"/>
      <c r="TF4" s="114"/>
      <c r="TG4" s="114" t="e">
        <f>'1、四轮驱动汇总表'!#REF!</f>
        <v>#REF!</v>
      </c>
      <c r="TH4" s="114"/>
      <c r="TI4" s="114"/>
      <c r="TJ4" s="114"/>
      <c r="TK4" s="114" t="e">
        <f>'1、四轮驱动汇总表'!#REF!</f>
        <v>#REF!</v>
      </c>
      <c r="TL4" s="114"/>
      <c r="TM4" s="114"/>
      <c r="TN4" s="114"/>
      <c r="TO4" s="114" t="e">
        <f>'1、四轮驱动汇总表'!#REF!</f>
        <v>#REF!</v>
      </c>
      <c r="TP4" s="114"/>
      <c r="TQ4" s="114"/>
      <c r="TR4" s="114"/>
      <c r="TS4" s="114" t="e">
        <f>'1、四轮驱动汇总表'!#REF!</f>
        <v>#REF!</v>
      </c>
      <c r="TT4" s="114"/>
      <c r="TU4" s="114"/>
      <c r="TV4" s="114"/>
      <c r="TW4" s="114" t="e">
        <f>'1、四轮驱动汇总表'!#REF!</f>
        <v>#REF!</v>
      </c>
      <c r="TX4" s="114"/>
      <c r="TY4" s="114"/>
      <c r="TZ4" s="114"/>
      <c r="UA4" s="114" t="e">
        <f>'1、四轮驱动汇总表'!#REF!</f>
        <v>#REF!</v>
      </c>
      <c r="UB4" s="114"/>
      <c r="UC4" s="114"/>
      <c r="UD4" s="114"/>
      <c r="UE4" s="114" t="e">
        <f>'1、四轮驱动汇总表'!#REF!</f>
        <v>#REF!</v>
      </c>
      <c r="UF4" s="114"/>
      <c r="UG4" s="114"/>
      <c r="UH4" s="114"/>
      <c r="UI4" s="114" t="e">
        <f>'1、四轮驱动汇总表'!#REF!</f>
        <v>#REF!</v>
      </c>
      <c r="UJ4" s="114"/>
      <c r="UK4" s="114"/>
      <c r="UL4" s="114"/>
      <c r="UM4" s="114" t="e">
        <f>'1、四轮驱动汇总表'!#REF!</f>
        <v>#REF!</v>
      </c>
      <c r="UN4" s="114"/>
      <c r="UO4" s="114"/>
      <c r="UP4" s="114"/>
      <c r="UQ4" s="114" t="e">
        <f>'1、四轮驱动汇总表'!#REF!</f>
        <v>#REF!</v>
      </c>
      <c r="UR4" s="114"/>
      <c r="US4" s="114"/>
      <c r="UT4" s="114"/>
      <c r="UU4" s="114" t="e">
        <f>'1、四轮驱动汇总表'!#REF!</f>
        <v>#REF!</v>
      </c>
      <c r="UV4" s="114"/>
      <c r="UW4" s="114"/>
      <c r="UX4" s="114"/>
      <c r="UY4" s="114" t="e">
        <f>'1、四轮驱动汇总表'!#REF!</f>
        <v>#REF!</v>
      </c>
      <c r="UZ4" s="114"/>
      <c r="VA4" s="114"/>
      <c r="VB4" s="114"/>
      <c r="VC4" s="114" t="e">
        <f>'1、四轮驱动汇总表'!#REF!</f>
        <v>#REF!</v>
      </c>
      <c r="VD4" s="114"/>
      <c r="VE4" s="114"/>
      <c r="VF4" s="114"/>
      <c r="VG4" s="114" t="e">
        <f>'1、四轮驱动汇总表'!#REF!</f>
        <v>#REF!</v>
      </c>
      <c r="VH4" s="114"/>
      <c r="VI4" s="114"/>
      <c r="VJ4" s="114"/>
      <c r="VK4" s="114" t="e">
        <f>'1、四轮驱动汇总表'!#REF!</f>
        <v>#REF!</v>
      </c>
      <c r="VL4" s="114"/>
      <c r="VM4" s="114"/>
      <c r="VN4" s="114"/>
      <c r="VO4" s="114" t="e">
        <f>'1、四轮驱动汇总表'!#REF!</f>
        <v>#REF!</v>
      </c>
      <c r="VP4" s="114"/>
      <c r="VQ4" s="114"/>
      <c r="VR4" s="114"/>
      <c r="VS4" s="114" t="e">
        <f>'1、四轮驱动汇总表'!#REF!</f>
        <v>#REF!</v>
      </c>
      <c r="VT4" s="114"/>
      <c r="VU4" s="114"/>
      <c r="VV4" s="114"/>
      <c r="VW4" s="114" t="e">
        <f>'1、四轮驱动汇总表'!#REF!</f>
        <v>#REF!</v>
      </c>
      <c r="VX4" s="114"/>
      <c r="VY4" s="114"/>
      <c r="VZ4" s="114"/>
      <c r="WA4" s="114" t="e">
        <f>'1、四轮驱动汇总表'!#REF!</f>
        <v>#REF!</v>
      </c>
      <c r="WB4" s="114"/>
      <c r="WC4" s="114"/>
      <c r="WD4" s="114"/>
      <c r="WE4" s="114" t="e">
        <f>'1、四轮驱动汇总表'!#REF!</f>
        <v>#REF!</v>
      </c>
      <c r="WF4" s="114"/>
      <c r="WG4" s="114"/>
      <c r="WH4" s="114"/>
      <c r="WI4" s="114" t="e">
        <f>'1、四轮驱动汇总表'!#REF!</f>
        <v>#REF!</v>
      </c>
      <c r="WJ4" s="114"/>
      <c r="WK4" s="114"/>
      <c r="WL4" s="114"/>
      <c r="WM4" s="114" t="e">
        <f>'1、四轮驱动汇总表'!#REF!</f>
        <v>#REF!</v>
      </c>
      <c r="WN4" s="114"/>
      <c r="WO4" s="114"/>
      <c r="WP4" s="114"/>
      <c r="WQ4" s="114" t="e">
        <f>'1、四轮驱动汇总表'!#REF!</f>
        <v>#REF!</v>
      </c>
      <c r="WR4" s="114"/>
      <c r="WS4" s="114"/>
      <c r="WT4" s="114"/>
      <c r="WU4" s="114" t="e">
        <f>'1、四轮驱动汇总表'!#REF!</f>
        <v>#REF!</v>
      </c>
      <c r="WV4" s="114"/>
      <c r="WW4" s="114"/>
      <c r="WX4" s="114"/>
      <c r="WY4" s="114" t="e">
        <f>'1、四轮驱动汇总表'!#REF!</f>
        <v>#REF!</v>
      </c>
      <c r="WZ4" s="114"/>
      <c r="XA4" s="114"/>
      <c r="XB4" s="114"/>
      <c r="XC4" s="114" t="e">
        <f>'1、四轮驱动汇总表'!#REF!</f>
        <v>#REF!</v>
      </c>
      <c r="XD4" s="114"/>
      <c r="XE4" s="114"/>
      <c r="XF4" s="114"/>
      <c r="XG4" s="114" t="e">
        <f>'1、四轮驱动汇总表'!#REF!</f>
        <v>#REF!</v>
      </c>
      <c r="XH4" s="114"/>
      <c r="XI4" s="114"/>
      <c r="XJ4" s="114"/>
      <c r="XK4" s="114" t="e">
        <f>'1、四轮驱动汇总表'!#REF!</f>
        <v>#REF!</v>
      </c>
      <c r="XL4" s="114"/>
      <c r="XM4" s="114"/>
      <c r="XN4" s="114"/>
      <c r="XO4" s="114" t="e">
        <f>'1、四轮驱动汇总表'!#REF!</f>
        <v>#REF!</v>
      </c>
      <c r="XP4" s="114"/>
      <c r="XQ4" s="114"/>
      <c r="XR4" s="114"/>
      <c r="XS4" s="114" t="e">
        <f>'1、四轮驱动汇总表'!#REF!</f>
        <v>#REF!</v>
      </c>
      <c r="XT4" s="114"/>
      <c r="XU4" s="114"/>
      <c r="XV4" s="114"/>
      <c r="XW4" s="114" t="e">
        <f>'1、四轮驱动汇总表'!#REF!</f>
        <v>#REF!</v>
      </c>
      <c r="XX4" s="114"/>
      <c r="XY4" s="114"/>
      <c r="XZ4" s="114"/>
      <c r="YA4" s="114" t="e">
        <f>'1、四轮驱动汇总表'!#REF!</f>
        <v>#REF!</v>
      </c>
      <c r="YB4" s="114"/>
      <c r="YC4" s="114"/>
      <c r="YD4" s="114"/>
      <c r="YE4" s="114" t="e">
        <f>'1、四轮驱动汇总表'!#REF!</f>
        <v>#REF!</v>
      </c>
      <c r="YF4" s="114"/>
      <c r="YG4" s="114"/>
      <c r="YH4" s="114"/>
      <c r="YI4" s="114" t="e">
        <f>'1、四轮驱动汇总表'!#REF!</f>
        <v>#REF!</v>
      </c>
      <c r="YJ4" s="114"/>
      <c r="YK4" s="114"/>
      <c r="YL4" s="114"/>
      <c r="YM4" s="114" t="e">
        <f>'1、四轮驱动汇总表'!#REF!</f>
        <v>#REF!</v>
      </c>
      <c r="YN4" s="114"/>
      <c r="YO4" s="114"/>
      <c r="YP4" s="114"/>
      <c r="YQ4" s="114" t="e">
        <f>'1、四轮驱动汇总表'!#REF!</f>
        <v>#REF!</v>
      </c>
      <c r="YR4" s="114"/>
      <c r="YS4" s="114"/>
      <c r="YT4" s="114"/>
      <c r="YU4" s="114" t="e">
        <f>'1、四轮驱动汇总表'!#REF!</f>
        <v>#REF!</v>
      </c>
      <c r="YV4" s="114"/>
      <c r="YW4" s="114"/>
      <c r="YX4" s="114"/>
      <c r="YY4" s="114" t="e">
        <f>'1、四轮驱动汇总表'!#REF!</f>
        <v>#REF!</v>
      </c>
      <c r="YZ4" s="114"/>
      <c r="ZA4" s="114"/>
      <c r="ZB4" s="114"/>
      <c r="ZC4" s="114" t="e">
        <f>'1、四轮驱动汇总表'!#REF!</f>
        <v>#REF!</v>
      </c>
      <c r="ZD4" s="114"/>
      <c r="ZE4" s="114"/>
      <c r="ZF4" s="114"/>
      <c r="ZG4" s="114" t="e">
        <f>'1、四轮驱动汇总表'!#REF!</f>
        <v>#REF!</v>
      </c>
      <c r="ZH4" s="114"/>
      <c r="ZI4" s="114"/>
      <c r="ZJ4" s="114"/>
      <c r="ZK4" s="114" t="e">
        <f>'1、四轮驱动汇总表'!#REF!</f>
        <v>#REF!</v>
      </c>
      <c r="ZL4" s="114"/>
      <c r="ZM4" s="114"/>
      <c r="ZN4" s="114"/>
      <c r="ZO4" s="114" t="e">
        <f>'1、四轮驱动汇总表'!#REF!</f>
        <v>#REF!</v>
      </c>
      <c r="ZP4" s="114"/>
      <c r="ZQ4" s="114"/>
      <c r="ZR4" s="114"/>
      <c r="ZS4" s="114" t="e">
        <f>'1、四轮驱动汇总表'!#REF!</f>
        <v>#REF!</v>
      </c>
      <c r="ZT4" s="114"/>
      <c r="ZU4" s="114"/>
      <c r="ZV4" s="114"/>
      <c r="ZW4" s="114" t="e">
        <f>'1、四轮驱动汇总表'!#REF!</f>
        <v>#REF!</v>
      </c>
      <c r="ZX4" s="114"/>
      <c r="ZY4" s="114"/>
      <c r="ZZ4" s="114"/>
      <c r="AAA4" s="114" t="e">
        <f>'1、四轮驱动汇总表'!#REF!</f>
        <v>#REF!</v>
      </c>
      <c r="AAB4" s="114"/>
      <c r="AAC4" s="114"/>
      <c r="AAD4" s="114"/>
      <c r="AAE4" s="114" t="e">
        <f>'1、四轮驱动汇总表'!#REF!</f>
        <v>#REF!</v>
      </c>
      <c r="AAF4" s="114"/>
      <c r="AAG4" s="114"/>
      <c r="AAH4" s="114"/>
      <c r="AAI4" s="114" t="e">
        <f>'1、四轮驱动汇总表'!#REF!</f>
        <v>#REF!</v>
      </c>
      <c r="AAJ4" s="114"/>
      <c r="AAK4" s="114"/>
      <c r="AAL4" s="114"/>
      <c r="AAM4" s="114" t="e">
        <f>'1、四轮驱动汇总表'!#REF!</f>
        <v>#REF!</v>
      </c>
      <c r="AAN4" s="114"/>
      <c r="AAO4" s="114"/>
      <c r="AAP4" s="114"/>
      <c r="AAQ4" s="114" t="e">
        <f>'1、四轮驱动汇总表'!#REF!</f>
        <v>#REF!</v>
      </c>
      <c r="AAR4" s="114"/>
      <c r="AAS4" s="114"/>
      <c r="AAT4" s="114"/>
      <c r="AAU4" s="114" t="e">
        <f>'1、四轮驱动汇总表'!#REF!</f>
        <v>#REF!</v>
      </c>
      <c r="AAV4" s="114"/>
      <c r="AAW4" s="114"/>
      <c r="AAX4" s="114"/>
      <c r="AAY4" s="114" t="e">
        <f>'1、四轮驱动汇总表'!#REF!</f>
        <v>#REF!</v>
      </c>
      <c r="AAZ4" s="114"/>
      <c r="ABA4" s="114"/>
      <c r="ABB4" s="114"/>
      <c r="ABC4" s="114" t="e">
        <f>'1、四轮驱动汇总表'!#REF!</f>
        <v>#REF!</v>
      </c>
      <c r="ABD4" s="114"/>
      <c r="ABE4" s="114"/>
      <c r="ABF4" s="114"/>
      <c r="ABG4" s="114" t="e">
        <f>'1、四轮驱动汇总表'!#REF!</f>
        <v>#REF!</v>
      </c>
      <c r="ABH4" s="114"/>
      <c r="ABI4" s="114"/>
      <c r="ABJ4" s="114"/>
      <c r="ABK4" s="114" t="e">
        <f>'1、四轮驱动汇总表'!#REF!</f>
        <v>#REF!</v>
      </c>
      <c r="ABL4" s="114"/>
      <c r="ABM4" s="114"/>
      <c r="ABN4" s="114"/>
      <c r="ABO4" s="114" t="e">
        <f>'1、四轮驱动汇总表'!#REF!</f>
        <v>#REF!</v>
      </c>
      <c r="ABP4" s="114"/>
      <c r="ABQ4" s="114"/>
      <c r="ABR4" s="114"/>
      <c r="ABS4" s="114" t="e">
        <f>'1、四轮驱动汇总表'!#REF!</f>
        <v>#REF!</v>
      </c>
      <c r="ABT4" s="114"/>
      <c r="ABU4" s="114"/>
      <c r="ABV4" s="114"/>
      <c r="ABW4" s="114" t="e">
        <f>'1、四轮驱动汇总表'!#REF!</f>
        <v>#REF!</v>
      </c>
      <c r="ABX4" s="114"/>
      <c r="ABY4" s="114"/>
      <c r="ABZ4" s="114"/>
      <c r="ACA4" s="114" t="e">
        <f>'1、四轮驱动汇总表'!#REF!</f>
        <v>#REF!</v>
      </c>
      <c r="ACB4" s="114"/>
      <c r="ACC4" s="114"/>
      <c r="ACD4" s="114"/>
      <c r="ACE4" s="114" t="e">
        <f>'1、四轮驱动汇总表'!#REF!</f>
        <v>#REF!</v>
      </c>
      <c r="ACF4" s="114"/>
      <c r="ACG4" s="114"/>
      <c r="ACH4" s="114"/>
      <c r="ACI4" s="114" t="e">
        <f>'1、四轮驱动汇总表'!#REF!</f>
        <v>#REF!</v>
      </c>
      <c r="ACJ4" s="114"/>
      <c r="ACK4" s="114"/>
      <c r="ACL4" s="114"/>
      <c r="ACM4" s="114" t="e">
        <f>'1、四轮驱动汇总表'!#REF!</f>
        <v>#REF!</v>
      </c>
      <c r="ACN4" s="114"/>
      <c r="ACO4" s="114"/>
      <c r="ACP4" s="114"/>
      <c r="ACQ4" s="114" t="e">
        <f>'1、四轮驱动汇总表'!#REF!</f>
        <v>#REF!</v>
      </c>
      <c r="ACR4" s="114"/>
      <c r="ACS4" s="114"/>
      <c r="ACT4" s="114"/>
      <c r="ACU4" s="114" t="e">
        <f>'1、四轮驱动汇总表'!#REF!</f>
        <v>#REF!</v>
      </c>
      <c r="ACV4" s="114"/>
      <c r="ACW4" s="114"/>
      <c r="ACX4" s="114"/>
      <c r="ACY4" s="114" t="e">
        <f>'1、四轮驱动汇总表'!#REF!</f>
        <v>#REF!</v>
      </c>
      <c r="ACZ4" s="114"/>
      <c r="ADA4" s="114"/>
      <c r="ADB4" s="114"/>
      <c r="ADC4" s="114" t="e">
        <f>'1、四轮驱动汇总表'!#REF!</f>
        <v>#REF!</v>
      </c>
      <c r="ADD4" s="114"/>
      <c r="ADE4" s="114"/>
      <c r="ADF4" s="114"/>
      <c r="ADG4" s="114" t="e">
        <f>'1、四轮驱动汇总表'!#REF!</f>
        <v>#REF!</v>
      </c>
      <c r="ADH4" s="114"/>
      <c r="ADI4" s="114"/>
      <c r="ADJ4" s="114"/>
      <c r="ADK4" s="114" t="e">
        <f>'1、四轮驱动汇总表'!#REF!</f>
        <v>#REF!</v>
      </c>
      <c r="ADL4" s="114"/>
      <c r="ADM4" s="114"/>
      <c r="ADN4" s="114"/>
      <c r="ADO4" s="114" t="e">
        <f>'1、四轮驱动汇总表'!#REF!</f>
        <v>#REF!</v>
      </c>
      <c r="ADP4" s="114"/>
      <c r="ADQ4" s="114"/>
      <c r="ADR4" s="114"/>
      <c r="ADS4" s="114" t="e">
        <f>'1、四轮驱动汇总表'!#REF!</f>
        <v>#REF!</v>
      </c>
      <c r="ADT4" s="114"/>
      <c r="ADU4" s="114"/>
      <c r="ADV4" s="114"/>
      <c r="ADW4" s="114" t="e">
        <f>'1、四轮驱动汇总表'!#REF!</f>
        <v>#REF!</v>
      </c>
      <c r="ADX4" s="114"/>
      <c r="ADY4" s="114"/>
      <c r="ADZ4" s="114"/>
      <c r="AEA4" s="114" t="e">
        <f>'1、四轮驱动汇总表'!#REF!</f>
        <v>#REF!</v>
      </c>
      <c r="AEB4" s="114"/>
      <c r="AEC4" s="114"/>
      <c r="AED4" s="114"/>
      <c r="AEE4" s="114" t="e">
        <f>'1、四轮驱动汇总表'!#REF!</f>
        <v>#REF!</v>
      </c>
      <c r="AEF4" s="114"/>
      <c r="AEG4" s="114"/>
      <c r="AEH4" s="114"/>
      <c r="AEI4" s="114" t="e">
        <f>'1、四轮驱动汇总表'!#REF!</f>
        <v>#REF!</v>
      </c>
      <c r="AEJ4" s="114"/>
      <c r="AEK4" s="114"/>
      <c r="AEL4" s="114"/>
      <c r="AEM4" s="114" t="e">
        <f>'1、四轮驱动汇总表'!#REF!</f>
        <v>#REF!</v>
      </c>
      <c r="AEN4" s="114"/>
      <c r="AEO4" s="114"/>
      <c r="AEP4" s="114"/>
      <c r="AEQ4" s="114" t="e">
        <f>'1、四轮驱动汇总表'!#REF!</f>
        <v>#REF!</v>
      </c>
      <c r="AER4" s="114"/>
      <c r="AES4" s="114"/>
      <c r="AET4" s="114"/>
      <c r="AEU4" s="114" t="e">
        <f>'1、四轮驱动汇总表'!#REF!</f>
        <v>#REF!</v>
      </c>
      <c r="AEV4" s="114"/>
      <c r="AEW4" s="114"/>
      <c r="AEX4" s="114"/>
      <c r="AEY4" s="114" t="e">
        <f>'1、四轮驱动汇总表'!#REF!</f>
        <v>#REF!</v>
      </c>
      <c r="AEZ4" s="114"/>
      <c r="AFA4" s="114"/>
      <c r="AFB4" s="114"/>
      <c r="AFC4" s="114" t="e">
        <f>'1、四轮驱动汇总表'!#REF!</f>
        <v>#REF!</v>
      </c>
      <c r="AFD4" s="114"/>
      <c r="AFE4" s="114"/>
      <c r="AFF4" s="114"/>
      <c r="AFG4" s="114" t="e">
        <f>'1、四轮驱动汇总表'!#REF!</f>
        <v>#REF!</v>
      </c>
      <c r="AFH4" s="114"/>
      <c r="AFI4" s="114"/>
      <c r="AFJ4" s="114"/>
      <c r="AFK4" s="114" t="e">
        <f>'1、四轮驱动汇总表'!#REF!</f>
        <v>#REF!</v>
      </c>
      <c r="AFL4" s="114"/>
      <c r="AFM4" s="114"/>
      <c r="AFN4" s="114"/>
      <c r="AFO4" s="114" t="e">
        <f>'1、四轮驱动汇总表'!#REF!</f>
        <v>#REF!</v>
      </c>
      <c r="AFP4" s="114"/>
      <c r="AFQ4" s="114"/>
      <c r="AFR4" s="114"/>
      <c r="AFS4" s="114" t="e">
        <f>'1、四轮驱动汇总表'!#REF!</f>
        <v>#REF!</v>
      </c>
      <c r="AFT4" s="114"/>
      <c r="AFU4" s="114"/>
      <c r="AFV4" s="114"/>
      <c r="AFW4" s="114" t="e">
        <f>'1、四轮驱动汇总表'!#REF!</f>
        <v>#REF!</v>
      </c>
      <c r="AFX4" s="114"/>
      <c r="AFY4" s="114"/>
      <c r="AFZ4" s="114"/>
      <c r="AGA4" s="114" t="e">
        <f>'1、四轮驱动汇总表'!#REF!</f>
        <v>#REF!</v>
      </c>
      <c r="AGB4" s="114"/>
      <c r="AGC4" s="114"/>
      <c r="AGD4" s="114"/>
      <c r="AGE4" s="114" t="e">
        <f>'1、四轮驱动汇总表'!#REF!</f>
        <v>#REF!</v>
      </c>
      <c r="AGF4" s="114"/>
      <c r="AGG4" s="114"/>
      <c r="AGH4" s="114"/>
      <c r="AGI4" s="114" t="e">
        <f>'1、四轮驱动汇总表'!#REF!</f>
        <v>#REF!</v>
      </c>
      <c r="AGJ4" s="114"/>
      <c r="AGK4" s="114"/>
      <c r="AGL4" s="114"/>
      <c r="AGM4" s="114" t="e">
        <f>'1、四轮驱动汇总表'!#REF!</f>
        <v>#REF!</v>
      </c>
      <c r="AGN4" s="114"/>
      <c r="AGO4" s="114"/>
      <c r="AGP4" s="114"/>
      <c r="AGQ4" s="114" t="e">
        <f>'1、四轮驱动汇总表'!#REF!</f>
        <v>#REF!</v>
      </c>
      <c r="AGR4" s="114"/>
      <c r="AGS4" s="114"/>
      <c r="AGT4" s="114"/>
      <c r="AGU4" s="114" t="e">
        <f>'1、四轮驱动汇总表'!#REF!</f>
        <v>#REF!</v>
      </c>
      <c r="AGV4" s="114"/>
      <c r="AGW4" s="114"/>
      <c r="AGX4" s="114"/>
      <c r="AGY4" s="114" t="e">
        <f>'1、四轮驱动汇总表'!#REF!</f>
        <v>#REF!</v>
      </c>
      <c r="AGZ4" s="114"/>
      <c r="AHA4" s="114"/>
      <c r="AHB4" s="114"/>
      <c r="AHC4" s="114" t="e">
        <f>'1、四轮驱动汇总表'!#REF!</f>
        <v>#REF!</v>
      </c>
      <c r="AHD4" s="114"/>
      <c r="AHE4" s="114"/>
      <c r="AHF4" s="114"/>
      <c r="AHG4" s="114" t="e">
        <f>'1、四轮驱动汇总表'!#REF!</f>
        <v>#REF!</v>
      </c>
      <c r="AHH4" s="114"/>
      <c r="AHI4" s="114"/>
      <c r="AHJ4" s="114"/>
      <c r="AHK4" s="114" t="e">
        <f>'1、四轮驱动汇总表'!#REF!</f>
        <v>#REF!</v>
      </c>
      <c r="AHL4" s="114"/>
      <c r="AHM4" s="114"/>
      <c r="AHN4" s="114"/>
      <c r="AHO4" s="114" t="e">
        <f>'1、四轮驱动汇总表'!#REF!</f>
        <v>#REF!</v>
      </c>
      <c r="AHP4" s="114"/>
      <c r="AHQ4" s="114"/>
      <c r="AHR4" s="114"/>
      <c r="AHS4" s="114" t="e">
        <f>'1、四轮驱动汇总表'!#REF!</f>
        <v>#REF!</v>
      </c>
      <c r="AHT4" s="114"/>
      <c r="AHU4" s="114"/>
      <c r="AHV4" s="114"/>
      <c r="AHW4" s="114" t="e">
        <f>'1、四轮驱动汇总表'!#REF!</f>
        <v>#REF!</v>
      </c>
      <c r="AHX4" s="114"/>
      <c r="AHY4" s="114"/>
      <c r="AHZ4" s="114"/>
      <c r="AIA4" s="114" t="e">
        <f>'1、四轮驱动汇总表'!#REF!</f>
        <v>#REF!</v>
      </c>
      <c r="AIB4" s="114"/>
      <c r="AIC4" s="114"/>
      <c r="AID4" s="114"/>
      <c r="AIE4" s="114" t="e">
        <f>'1、四轮驱动汇总表'!#REF!</f>
        <v>#REF!</v>
      </c>
      <c r="AIF4" s="114"/>
      <c r="AIG4" s="114"/>
      <c r="AIH4" s="114"/>
      <c r="AII4" s="114" t="e">
        <f>'1、四轮驱动汇总表'!#REF!</f>
        <v>#REF!</v>
      </c>
      <c r="AIJ4" s="114"/>
      <c r="AIK4" s="114"/>
      <c r="AIL4" s="114"/>
      <c r="AIM4" s="114" t="e">
        <f>'1、四轮驱动汇总表'!#REF!</f>
        <v>#REF!</v>
      </c>
      <c r="AIN4" s="114"/>
      <c r="AIO4" s="114"/>
      <c r="AIP4" s="114"/>
      <c r="AIQ4" s="114" t="e">
        <f>'1、四轮驱动汇总表'!#REF!</f>
        <v>#REF!</v>
      </c>
      <c r="AIR4" s="114"/>
      <c r="AIS4" s="114"/>
      <c r="AIT4" s="114"/>
      <c r="AIU4" s="114" t="e">
        <f>'1、四轮驱动汇总表'!#REF!</f>
        <v>#REF!</v>
      </c>
      <c r="AIV4" s="114"/>
      <c r="AIW4" s="114"/>
      <c r="AIX4" s="114"/>
      <c r="AIY4" s="114" t="e">
        <f>'1、四轮驱动汇总表'!#REF!</f>
        <v>#REF!</v>
      </c>
      <c r="AIZ4" s="114"/>
      <c r="AJA4" s="114"/>
      <c r="AJB4" s="114"/>
      <c r="AJC4" s="114" t="e">
        <f>'1、四轮驱动汇总表'!#REF!</f>
        <v>#REF!</v>
      </c>
      <c r="AJD4" s="114"/>
      <c r="AJE4" s="114"/>
      <c r="AJF4" s="114"/>
      <c r="AJG4" s="114" t="e">
        <f>'1、四轮驱动汇总表'!#REF!</f>
        <v>#REF!</v>
      </c>
      <c r="AJH4" s="114"/>
      <c r="AJI4" s="114"/>
      <c r="AJJ4" s="114"/>
      <c r="AJK4" s="114" t="e">
        <f>'1、四轮驱动汇总表'!#REF!</f>
        <v>#REF!</v>
      </c>
      <c r="AJL4" s="114"/>
      <c r="AJM4" s="114"/>
      <c r="AJN4" s="114"/>
      <c r="AJO4" s="114" t="e">
        <f>'1、四轮驱动汇总表'!#REF!</f>
        <v>#REF!</v>
      </c>
      <c r="AJP4" s="114"/>
      <c r="AJQ4" s="114"/>
      <c r="AJR4" s="114"/>
      <c r="AJS4" s="114" t="e">
        <f>'1、四轮驱动汇总表'!#REF!</f>
        <v>#REF!</v>
      </c>
      <c r="AJT4" s="114"/>
      <c r="AJU4" s="114"/>
      <c r="AJV4" s="114"/>
      <c r="AJW4" s="114" t="e">
        <f>'1、四轮驱动汇总表'!#REF!</f>
        <v>#REF!</v>
      </c>
      <c r="AJX4" s="114"/>
      <c r="AJY4" s="114"/>
      <c r="AJZ4" s="114"/>
      <c r="AKA4" s="106"/>
      <c r="AKB4" s="106"/>
      <c r="AKC4" s="106"/>
      <c r="AKD4" s="106"/>
      <c r="AKE4" s="106"/>
      <c r="AKF4" s="106"/>
      <c r="AKG4" s="108"/>
      <c r="AKH4" s="108"/>
      <c r="AKI4" s="108"/>
      <c r="AKJ4" s="106"/>
      <c r="AKK4" s="106"/>
      <c r="AKL4" s="106"/>
      <c r="AKM4" s="106"/>
      <c r="AKN4" s="106"/>
      <c r="AKO4" s="106"/>
      <c r="AKP4" s="106"/>
      <c r="AKQ4" s="106"/>
      <c r="AKR4" s="106"/>
      <c r="AKS4" s="106"/>
      <c r="AKT4" s="106"/>
      <c r="AKU4" s="106"/>
      <c r="AKV4" s="106"/>
      <c r="AKW4" s="106"/>
      <c r="AKX4" s="106"/>
      <c r="AKY4" s="106"/>
      <c r="AKZ4" s="106"/>
      <c r="ALA4" s="106"/>
    </row>
    <row r="5" spans="1:989" s="17" customFormat="1" ht="18">
      <c r="A5" s="16" t="s">
        <v>88</v>
      </c>
      <c r="B5" s="106"/>
      <c r="C5" s="106"/>
      <c r="D5" s="106"/>
      <c r="E5" s="118" t="e">
        <f>VLOOKUP(E4,'1、四轮驱动汇总表'!$E:$I,4,0)</f>
        <v>#REF!</v>
      </c>
      <c r="F5" s="118"/>
      <c r="G5" s="118"/>
      <c r="H5" s="118"/>
      <c r="I5" s="118" t="e">
        <f>VLOOKUP(I4,'1、四轮驱动汇总表'!$E:$I,4,0)</f>
        <v>#REF!</v>
      </c>
      <c r="J5" s="118"/>
      <c r="K5" s="118"/>
      <c r="L5" s="118"/>
      <c r="M5" s="118" t="e">
        <f>VLOOKUP(M4,'1、四轮驱动汇总表'!$E:$I,4,0)</f>
        <v>#REF!</v>
      </c>
      <c r="N5" s="118"/>
      <c r="O5" s="118"/>
      <c r="P5" s="118"/>
      <c r="Q5" s="118" t="e">
        <f>VLOOKUP(Q4,'1、四轮驱动汇总表'!$E:$I,4,0)</f>
        <v>#REF!</v>
      </c>
      <c r="R5" s="118"/>
      <c r="S5" s="118"/>
      <c r="T5" s="118"/>
      <c r="U5" s="118" t="e">
        <f>VLOOKUP(U4,'1、四轮驱动汇总表'!$E:$I,4,0)</f>
        <v>#REF!</v>
      </c>
      <c r="V5" s="118"/>
      <c r="W5" s="118"/>
      <c r="X5" s="118"/>
      <c r="Y5" s="118" t="e">
        <f>VLOOKUP(Y4,'1、四轮驱动汇总表'!$E:$I,4,0)</f>
        <v>#REF!</v>
      </c>
      <c r="Z5" s="118"/>
      <c r="AA5" s="118"/>
      <c r="AB5" s="118"/>
      <c r="AC5" s="118" t="e">
        <f>VLOOKUP(AC4,'1、四轮驱动汇总表'!$E:$I,4,0)</f>
        <v>#REF!</v>
      </c>
      <c r="AD5" s="118"/>
      <c r="AE5" s="118"/>
      <c r="AF5" s="118"/>
      <c r="AG5" s="118" t="e">
        <f>VLOOKUP(AG4,'1、四轮驱动汇总表'!$E:$I,4,0)</f>
        <v>#REF!</v>
      </c>
      <c r="AH5" s="118"/>
      <c r="AI5" s="118"/>
      <c r="AJ5" s="118"/>
      <c r="AK5" s="118" t="e">
        <f>VLOOKUP(AK4,'1、四轮驱动汇总表'!$E:$I,4,0)</f>
        <v>#REF!</v>
      </c>
      <c r="AL5" s="118"/>
      <c r="AM5" s="118"/>
      <c r="AN5" s="118"/>
      <c r="AO5" s="118" t="e">
        <f>VLOOKUP(AO4,'1、四轮驱动汇总表'!$E:$I,4,0)</f>
        <v>#REF!</v>
      </c>
      <c r="AP5" s="118"/>
      <c r="AQ5" s="118"/>
      <c r="AR5" s="118"/>
      <c r="AS5" s="118" t="e">
        <f>VLOOKUP(AS4,'1、四轮驱动汇总表'!$E:$I,4,0)</f>
        <v>#REF!</v>
      </c>
      <c r="AT5" s="118"/>
      <c r="AU5" s="118"/>
      <c r="AV5" s="118"/>
      <c r="AW5" s="118" t="e">
        <f>VLOOKUP(AW4,'1、四轮驱动汇总表'!$E:$I,4,0)</f>
        <v>#REF!</v>
      </c>
      <c r="AX5" s="118"/>
      <c r="AY5" s="118"/>
      <c r="AZ5" s="118"/>
      <c r="BA5" s="118" t="e">
        <f>VLOOKUP(BA4,'1、四轮驱动汇总表'!$E:$I,4,0)</f>
        <v>#REF!</v>
      </c>
      <c r="BB5" s="118"/>
      <c r="BC5" s="118"/>
      <c r="BD5" s="118"/>
      <c r="BE5" s="118" t="e">
        <f>VLOOKUP(BE4,'1、四轮驱动汇总表'!$E:$I,4,0)</f>
        <v>#REF!</v>
      </c>
      <c r="BF5" s="118"/>
      <c r="BG5" s="118"/>
      <c r="BH5" s="118"/>
      <c r="BI5" s="118" t="e">
        <f>VLOOKUP(BI4,'1、四轮驱动汇总表'!$E:$I,4,0)</f>
        <v>#REF!</v>
      </c>
      <c r="BJ5" s="118"/>
      <c r="BK5" s="118"/>
      <c r="BL5" s="118"/>
      <c r="BM5" s="118" t="e">
        <f>VLOOKUP(BM4,'1、四轮驱动汇总表'!$E:$I,4,0)</f>
        <v>#REF!</v>
      </c>
      <c r="BN5" s="118"/>
      <c r="BO5" s="118"/>
      <c r="BP5" s="118"/>
      <c r="BQ5" s="118" t="e">
        <f>VLOOKUP(BQ4,'1、四轮驱动汇总表'!$E:$I,4,0)</f>
        <v>#REF!</v>
      </c>
      <c r="BR5" s="118"/>
      <c r="BS5" s="118"/>
      <c r="BT5" s="118"/>
      <c r="BU5" s="118" t="e">
        <f>VLOOKUP(BU4,'1、四轮驱动汇总表'!$E:$I,4,0)</f>
        <v>#REF!</v>
      </c>
      <c r="BV5" s="118"/>
      <c r="BW5" s="118"/>
      <c r="BX5" s="118"/>
      <c r="BY5" s="118" t="e">
        <f>VLOOKUP(BY4,'1、四轮驱动汇总表'!$E:$I,4,0)</f>
        <v>#REF!</v>
      </c>
      <c r="BZ5" s="118"/>
      <c r="CA5" s="118"/>
      <c r="CB5" s="118"/>
      <c r="CC5" s="118" t="e">
        <f>VLOOKUP(CC4,'1、四轮驱动汇总表'!$E:$I,4,0)</f>
        <v>#REF!</v>
      </c>
      <c r="CD5" s="118"/>
      <c r="CE5" s="118"/>
      <c r="CF5" s="118"/>
      <c r="CG5" s="118" t="e">
        <f>VLOOKUP(CG4,'1、四轮驱动汇总表'!$E:$I,4,0)</f>
        <v>#REF!</v>
      </c>
      <c r="CH5" s="118"/>
      <c r="CI5" s="118"/>
      <c r="CJ5" s="118"/>
      <c r="CK5" s="118" t="e">
        <f>VLOOKUP(CK4,'1、四轮驱动汇总表'!$E:$I,4,0)</f>
        <v>#REF!</v>
      </c>
      <c r="CL5" s="118"/>
      <c r="CM5" s="118"/>
      <c r="CN5" s="118"/>
      <c r="CO5" s="118" t="e">
        <f>VLOOKUP(CO4,'1、四轮驱动汇总表'!$E:$I,4,0)</f>
        <v>#REF!</v>
      </c>
      <c r="CP5" s="118"/>
      <c r="CQ5" s="118"/>
      <c r="CR5" s="118"/>
      <c r="CS5" s="118" t="e">
        <f>VLOOKUP(CS4,'1、四轮驱动汇总表'!$E:$I,4,0)</f>
        <v>#REF!</v>
      </c>
      <c r="CT5" s="118"/>
      <c r="CU5" s="118"/>
      <c r="CV5" s="118"/>
      <c r="CW5" s="118" t="e">
        <f>VLOOKUP(CW4,'1、四轮驱动汇总表'!$E:$I,4,0)</f>
        <v>#REF!</v>
      </c>
      <c r="CX5" s="118"/>
      <c r="CY5" s="118"/>
      <c r="CZ5" s="118"/>
      <c r="DA5" s="118" t="e">
        <f>VLOOKUP(DA4,'1、四轮驱动汇总表'!$E:$I,4,0)</f>
        <v>#REF!</v>
      </c>
      <c r="DB5" s="118"/>
      <c r="DC5" s="118"/>
      <c r="DD5" s="118"/>
      <c r="DE5" s="118" t="e">
        <f>VLOOKUP(DE4,'1、四轮驱动汇总表'!$E:$I,4,0)</f>
        <v>#REF!</v>
      </c>
      <c r="DF5" s="118"/>
      <c r="DG5" s="118"/>
      <c r="DH5" s="118"/>
      <c r="DI5" s="118" t="e">
        <f>VLOOKUP(DI4,'1、四轮驱动汇总表'!$E:$I,4,0)</f>
        <v>#REF!</v>
      </c>
      <c r="DJ5" s="118"/>
      <c r="DK5" s="118"/>
      <c r="DL5" s="118"/>
      <c r="DM5" s="118" t="e">
        <f>VLOOKUP(DM4,'1、四轮驱动汇总表'!$E:$I,4,0)</f>
        <v>#REF!</v>
      </c>
      <c r="DN5" s="118"/>
      <c r="DO5" s="118"/>
      <c r="DP5" s="118"/>
      <c r="DQ5" s="118" t="e">
        <f>VLOOKUP(DQ4,'1、四轮驱动汇总表'!$E:$I,4,0)</f>
        <v>#REF!</v>
      </c>
      <c r="DR5" s="118"/>
      <c r="DS5" s="118"/>
      <c r="DT5" s="118"/>
      <c r="DU5" s="118" t="e">
        <f>VLOOKUP(DU4,'1、四轮驱动汇总表'!$E:$I,4,0)</f>
        <v>#REF!</v>
      </c>
      <c r="DV5" s="118"/>
      <c r="DW5" s="118"/>
      <c r="DX5" s="118"/>
      <c r="DY5" s="118" t="e">
        <f>VLOOKUP(DY4,'1、四轮驱动汇总表'!$E:$I,4,0)</f>
        <v>#REF!</v>
      </c>
      <c r="DZ5" s="118"/>
      <c r="EA5" s="118"/>
      <c r="EB5" s="118"/>
      <c r="EC5" s="111" t="e">
        <f>VLOOKUP(EC4,'1、四轮驱动汇总表'!$E:$I,4,0)</f>
        <v>#REF!</v>
      </c>
      <c r="ED5" s="112"/>
      <c r="EE5" s="112"/>
      <c r="EF5" s="112"/>
      <c r="EG5" s="113"/>
      <c r="EH5" s="111" t="e">
        <f>VLOOKUP(EH4,'1、四轮驱动汇总表'!$E:$I,4,0)</f>
        <v>#REF!</v>
      </c>
      <c r="EI5" s="112"/>
      <c r="EJ5" s="112"/>
      <c r="EK5" s="112"/>
      <c r="EL5" s="113"/>
      <c r="EM5" s="111" t="e">
        <f>VLOOKUP(EM4,'1、四轮驱动汇总表'!$E:$I,4,0)</f>
        <v>#REF!</v>
      </c>
      <c r="EN5" s="112"/>
      <c r="EO5" s="112"/>
      <c r="EP5" s="112"/>
      <c r="EQ5" s="113"/>
      <c r="ER5" s="111" t="e">
        <f>VLOOKUP(ER4,'1、四轮驱动汇总表'!$E:$I,4,0)</f>
        <v>#REF!</v>
      </c>
      <c r="ES5" s="112"/>
      <c r="ET5" s="112"/>
      <c r="EU5" s="112"/>
      <c r="EV5" s="113"/>
      <c r="EW5" s="111" t="e">
        <f>VLOOKUP(EW4,'1、四轮驱动汇总表'!$E:$I,4,0)</f>
        <v>#REF!</v>
      </c>
      <c r="EX5" s="112"/>
      <c r="EY5" s="112"/>
      <c r="EZ5" s="112"/>
      <c r="FA5" s="113"/>
      <c r="FB5" s="111" t="e">
        <f>VLOOKUP(FB4,'1、四轮驱动汇总表'!$E:$I,4,0)</f>
        <v>#REF!</v>
      </c>
      <c r="FC5" s="112"/>
      <c r="FD5" s="112"/>
      <c r="FE5" s="112"/>
      <c r="FF5" s="113"/>
      <c r="FG5" s="118" t="e">
        <f>VLOOKUP(FG4,'1、四轮驱动汇总表'!$E:$I,4,0)</f>
        <v>#REF!</v>
      </c>
      <c r="FH5" s="118"/>
      <c r="FI5" s="118"/>
      <c r="FJ5" s="118"/>
      <c r="FK5" s="118" t="e">
        <f>VLOOKUP(FK4,'1、四轮驱动汇总表'!$E:$I,4,0)</f>
        <v>#REF!</v>
      </c>
      <c r="FL5" s="118"/>
      <c r="FM5" s="118"/>
      <c r="FN5" s="118"/>
      <c r="FO5" s="118" t="e">
        <f>VLOOKUP(FO4,'1、四轮驱动汇总表'!$E:$I,4,0)</f>
        <v>#REF!</v>
      </c>
      <c r="FP5" s="118"/>
      <c r="FQ5" s="118"/>
      <c r="FR5" s="118"/>
      <c r="FS5" s="118"/>
      <c r="FT5" s="118" t="e">
        <f>VLOOKUP(FT4,'1、四轮驱动汇总表'!$E:$I,4,0)</f>
        <v>#REF!</v>
      </c>
      <c r="FU5" s="118"/>
      <c r="FV5" s="118"/>
      <c r="FW5" s="118"/>
      <c r="FX5" s="118"/>
      <c r="FY5" s="118" t="e">
        <f>VLOOKUP(FY4,'1、四轮驱动汇总表'!$E:$I,4,0)</f>
        <v>#REF!</v>
      </c>
      <c r="FZ5" s="118"/>
      <c r="GA5" s="118"/>
      <c r="GB5" s="118"/>
      <c r="GC5" s="118"/>
      <c r="GD5" s="118" t="e">
        <f>VLOOKUP(GD4,'1、四轮驱动汇总表'!$E:$I,4,0)</f>
        <v>#REF!</v>
      </c>
      <c r="GE5" s="118"/>
      <c r="GF5" s="118"/>
      <c r="GG5" s="118"/>
      <c r="GH5" s="118"/>
      <c r="GI5" s="118" t="e">
        <f>VLOOKUP(GI4,'1、四轮驱动汇总表'!$E:$I,4,0)</f>
        <v>#REF!</v>
      </c>
      <c r="GJ5" s="118"/>
      <c r="GK5" s="118"/>
      <c r="GL5" s="118"/>
      <c r="GM5" s="118"/>
      <c r="GN5" s="118" t="e">
        <f>VLOOKUP(GN4,'1、四轮驱动汇总表'!$E:$I,4,0)</f>
        <v>#REF!</v>
      </c>
      <c r="GO5" s="118"/>
      <c r="GP5" s="118"/>
      <c r="GQ5" s="118"/>
      <c r="GR5" s="118"/>
      <c r="GS5" s="118" t="e">
        <f>VLOOKUP(GS4,'1、四轮驱动汇总表'!$E:$I,4,0)</f>
        <v>#REF!</v>
      </c>
      <c r="GT5" s="118"/>
      <c r="GU5" s="118"/>
      <c r="GV5" s="118"/>
      <c r="GW5" s="118" t="e">
        <f>VLOOKUP(GW4,'1、四轮驱动汇总表'!$E:$I,4,0)</f>
        <v>#REF!</v>
      </c>
      <c r="GX5" s="118"/>
      <c r="GY5" s="118"/>
      <c r="GZ5" s="118"/>
      <c r="HA5" s="118" t="e">
        <f>VLOOKUP(HA4,'1、四轮驱动汇总表'!$E:$I,4,0)</f>
        <v>#REF!</v>
      </c>
      <c r="HB5" s="118"/>
      <c r="HC5" s="118"/>
      <c r="HD5" s="118"/>
      <c r="HE5" s="118"/>
      <c r="HF5" s="118" t="e">
        <f>VLOOKUP(HF4,'1、四轮驱动汇总表'!$E:$I,4,0)</f>
        <v>#REF!</v>
      </c>
      <c r="HG5" s="118"/>
      <c r="HH5" s="118"/>
      <c r="HI5" s="118"/>
      <c r="HJ5" s="118"/>
      <c r="HK5" s="118" t="e">
        <f>VLOOKUP(HK4,'1、四轮驱动汇总表'!$E:$I,4,0)</f>
        <v>#REF!</v>
      </c>
      <c r="HL5" s="118"/>
      <c r="HM5" s="118"/>
      <c r="HN5" s="118"/>
      <c r="HO5" s="118"/>
      <c r="HP5" s="118" t="e">
        <f>VLOOKUP(HP4,'1、四轮驱动汇总表'!$E:$I,4,0)</f>
        <v>#REF!</v>
      </c>
      <c r="HQ5" s="118"/>
      <c r="HR5" s="118"/>
      <c r="HS5" s="118"/>
      <c r="HT5" s="118"/>
      <c r="HU5" s="118" t="e">
        <f>VLOOKUP(HU4,'1、四轮驱动汇总表'!$E:$I,4,0)</f>
        <v>#REF!</v>
      </c>
      <c r="HV5" s="118"/>
      <c r="HW5" s="118"/>
      <c r="HX5" s="118"/>
      <c r="HY5" s="118"/>
      <c r="HZ5" s="118" t="e">
        <f>VLOOKUP(HZ4,'1、四轮驱动汇总表'!$E:$I,4,0)</f>
        <v>#REF!</v>
      </c>
      <c r="IA5" s="118"/>
      <c r="IB5" s="118"/>
      <c r="IC5" s="118"/>
      <c r="ID5" s="118"/>
      <c r="IE5" s="118" t="e">
        <f>VLOOKUP(IE4,'1、四轮驱动汇总表'!$E:$I,4,0)</f>
        <v>#REF!</v>
      </c>
      <c r="IF5" s="118"/>
      <c r="IG5" s="118"/>
      <c r="IH5" s="118"/>
      <c r="II5" s="118"/>
      <c r="IJ5" s="118" t="e">
        <f>VLOOKUP(IJ4,'1、四轮驱动汇总表'!$E:$I,4,0)</f>
        <v>#REF!</v>
      </c>
      <c r="IK5" s="118"/>
      <c r="IL5" s="118"/>
      <c r="IM5" s="118"/>
      <c r="IN5" s="118"/>
      <c r="IO5" s="118" t="e">
        <f>VLOOKUP(IO4,'1、四轮驱动汇总表'!$E:$I,4,0)</f>
        <v>#REF!</v>
      </c>
      <c r="IP5" s="118"/>
      <c r="IQ5" s="118"/>
      <c r="IR5" s="118"/>
      <c r="IS5" s="118"/>
      <c r="IT5" s="118" t="e">
        <f>VLOOKUP(IT4,'1、四轮驱动汇总表'!$E:$I,4,0)</f>
        <v>#REF!</v>
      </c>
      <c r="IU5" s="118"/>
      <c r="IV5" s="118"/>
      <c r="IW5" s="118"/>
      <c r="IX5" s="118"/>
      <c r="IY5" s="118" t="e">
        <f>VLOOKUP(IY4,'1、四轮驱动汇总表'!$E:$I,4,0)</f>
        <v>#REF!</v>
      </c>
      <c r="IZ5" s="118"/>
      <c r="JA5" s="118"/>
      <c r="JB5" s="118"/>
      <c r="JC5" s="118"/>
      <c r="JD5" s="118" t="e">
        <f>VLOOKUP(JD4,'1、四轮驱动汇总表'!$E:$I,4,0)</f>
        <v>#REF!</v>
      </c>
      <c r="JE5" s="118"/>
      <c r="JF5" s="118"/>
      <c r="JG5" s="118"/>
      <c r="JH5" s="118"/>
      <c r="JI5" s="118" t="e">
        <f>VLOOKUP(JI4,'1、四轮驱动汇总表'!$E:$I,4,0)</f>
        <v>#REF!</v>
      </c>
      <c r="JJ5" s="118"/>
      <c r="JK5" s="118"/>
      <c r="JL5" s="118"/>
      <c r="JM5" s="118"/>
      <c r="JN5" s="118" t="e">
        <f>VLOOKUP(JN4,'1、四轮驱动汇总表'!$E:$I,4,0)</f>
        <v>#REF!</v>
      </c>
      <c r="JO5" s="118"/>
      <c r="JP5" s="118"/>
      <c r="JQ5" s="118"/>
      <c r="JR5" s="118"/>
      <c r="JS5" s="118" t="e">
        <f>VLOOKUP(JS4,'1、四轮驱动汇总表'!$E:$I,4,0)</f>
        <v>#REF!</v>
      </c>
      <c r="JT5" s="118"/>
      <c r="JU5" s="118"/>
      <c r="JV5" s="118"/>
      <c r="JW5" s="118"/>
      <c r="JX5" s="118" t="e">
        <f>VLOOKUP(JX4,'1、四轮驱动汇总表'!$E:$I,4,0)</f>
        <v>#REF!</v>
      </c>
      <c r="JY5" s="118"/>
      <c r="JZ5" s="118"/>
      <c r="KA5" s="118"/>
      <c r="KB5" s="118"/>
      <c r="KC5" s="118" t="e">
        <f>VLOOKUP(KC4,'1、四轮驱动汇总表'!$E:$I,4,0)</f>
        <v>#REF!</v>
      </c>
      <c r="KD5" s="118"/>
      <c r="KE5" s="118"/>
      <c r="KF5" s="118"/>
      <c r="KG5" s="118"/>
      <c r="KH5" s="118" t="e">
        <f>VLOOKUP(KH4,'1、四轮驱动汇总表'!$E:$I,4,0)</f>
        <v>#REF!</v>
      </c>
      <c r="KI5" s="118"/>
      <c r="KJ5" s="118"/>
      <c r="KK5" s="118"/>
      <c r="KL5" s="118"/>
      <c r="KM5" s="118" t="e">
        <f>VLOOKUP(KM4,'1、四轮驱动汇总表'!$E:$I,4,0)</f>
        <v>#REF!</v>
      </c>
      <c r="KN5" s="118"/>
      <c r="KO5" s="118"/>
      <c r="KP5" s="118"/>
      <c r="KQ5" s="118"/>
      <c r="KR5" s="118" t="e">
        <f>VLOOKUP(KR4,'1、四轮驱动汇总表'!$E:$I,4,0)</f>
        <v>#REF!</v>
      </c>
      <c r="KS5" s="118"/>
      <c r="KT5" s="118"/>
      <c r="KU5" s="118"/>
      <c r="KV5" s="118"/>
      <c r="KW5" s="118" t="e">
        <f>VLOOKUP(KW4,'1、四轮驱动汇总表'!$E:$I,4,0)</f>
        <v>#REF!</v>
      </c>
      <c r="KX5" s="118"/>
      <c r="KY5" s="118"/>
      <c r="KZ5" s="118"/>
      <c r="LA5" s="118"/>
      <c r="LB5" s="118" t="e">
        <f>VLOOKUP(LB4,'1、四轮驱动汇总表'!$E:$I,4,0)</f>
        <v>#REF!</v>
      </c>
      <c r="LC5" s="118"/>
      <c r="LD5" s="118"/>
      <c r="LE5" s="118"/>
      <c r="LF5" s="118"/>
      <c r="LG5" s="118" t="e">
        <f>VLOOKUP(LG4,'1、四轮驱动汇总表'!$E:$I,4,0)</f>
        <v>#REF!</v>
      </c>
      <c r="LH5" s="118"/>
      <c r="LI5" s="118"/>
      <c r="LJ5" s="118"/>
      <c r="LK5" s="118"/>
      <c r="LL5" s="118" t="e">
        <f>VLOOKUP(LL4,'1、四轮驱动汇总表'!$E:$I,4,0)</f>
        <v>#REF!</v>
      </c>
      <c r="LM5" s="118"/>
      <c r="LN5" s="118"/>
      <c r="LO5" s="118"/>
      <c r="LP5" s="118"/>
      <c r="LQ5" s="118" t="e">
        <f>VLOOKUP(LQ4,'1、四轮驱动汇总表'!$E:$I,4,0)</f>
        <v>#REF!</v>
      </c>
      <c r="LR5" s="118"/>
      <c r="LS5" s="118"/>
      <c r="LT5" s="118"/>
      <c r="LU5" s="118"/>
      <c r="LV5" s="118" t="e">
        <f>VLOOKUP(LV4,'1、四轮驱动汇总表'!$E:$I,4,0)</f>
        <v>#REF!</v>
      </c>
      <c r="LW5" s="118"/>
      <c r="LX5" s="118"/>
      <c r="LY5" s="118"/>
      <c r="LZ5" s="118"/>
      <c r="MA5" s="118" t="e">
        <f>VLOOKUP(MA4,'1、四轮驱动汇总表'!$E:$I,4,0)</f>
        <v>#REF!</v>
      </c>
      <c r="MB5" s="118"/>
      <c r="MC5" s="118"/>
      <c r="MD5" s="118"/>
      <c r="ME5" s="118"/>
      <c r="MF5" s="118" t="e">
        <f>VLOOKUP(MF4,'1、四轮驱动汇总表'!$E:$I,4,0)</f>
        <v>#REF!</v>
      </c>
      <c r="MG5" s="118"/>
      <c r="MH5" s="118"/>
      <c r="MI5" s="118"/>
      <c r="MJ5" s="118"/>
      <c r="MK5" s="118" t="e">
        <f>VLOOKUP(MK4,'1、四轮驱动汇总表'!$E:$I,4,0)</f>
        <v>#REF!</v>
      </c>
      <c r="ML5" s="118"/>
      <c r="MM5" s="118"/>
      <c r="MN5" s="118"/>
      <c r="MO5" s="118"/>
      <c r="MP5" s="118" t="e">
        <f>VLOOKUP(MP4,'1、四轮驱动汇总表'!$E:$I,4,0)</f>
        <v>#REF!</v>
      </c>
      <c r="MQ5" s="118"/>
      <c r="MR5" s="118"/>
      <c r="MS5" s="118"/>
      <c r="MT5" s="118"/>
      <c r="MU5" s="118" t="e">
        <f>VLOOKUP(MU4,'1、四轮驱动汇总表'!$E:$I,4,0)</f>
        <v>#REF!</v>
      </c>
      <c r="MV5" s="118"/>
      <c r="MW5" s="118"/>
      <c r="MX5" s="118"/>
      <c r="MY5" s="118"/>
      <c r="MZ5" s="118" t="e">
        <f>VLOOKUP(MZ4,'1、四轮驱动汇总表'!$E:$I,4,0)</f>
        <v>#REF!</v>
      </c>
      <c r="NA5" s="118"/>
      <c r="NB5" s="118"/>
      <c r="NC5" s="118"/>
      <c r="ND5" s="118"/>
      <c r="NE5" s="118" t="e">
        <f>VLOOKUP(NE4,'1、四轮驱动汇总表'!$E:$I,4,0)</f>
        <v>#REF!</v>
      </c>
      <c r="NF5" s="118"/>
      <c r="NG5" s="118"/>
      <c r="NH5" s="118"/>
      <c r="NI5" s="118"/>
      <c r="NJ5" s="118" t="e">
        <f>VLOOKUP(NJ4,'1、四轮驱动汇总表'!$E:$I,4,0)</f>
        <v>#REF!</v>
      </c>
      <c r="NK5" s="118"/>
      <c r="NL5" s="118"/>
      <c r="NM5" s="118"/>
      <c r="NN5" s="118"/>
      <c r="NO5" s="118" t="e">
        <f>VLOOKUP(NO4,'1、四轮驱动汇总表'!$E:$I,4,0)</f>
        <v>#REF!</v>
      </c>
      <c r="NP5" s="118"/>
      <c r="NQ5" s="118"/>
      <c r="NR5" s="118"/>
      <c r="NS5" s="118"/>
      <c r="NT5" s="118" t="e">
        <f>VLOOKUP(NT4,'1、四轮驱动汇总表'!$E:$I,4,0)</f>
        <v>#REF!</v>
      </c>
      <c r="NU5" s="118"/>
      <c r="NV5" s="118"/>
      <c r="NW5" s="118"/>
      <c r="NX5" s="118"/>
      <c r="NY5" s="118" t="e">
        <f>VLOOKUP(NY4,'1、四轮驱动汇总表'!$E:$I,4,0)</f>
        <v>#REF!</v>
      </c>
      <c r="NZ5" s="118"/>
      <c r="OA5" s="118"/>
      <c r="OB5" s="118"/>
      <c r="OC5" s="118"/>
      <c r="OD5" s="118" t="e">
        <f>VLOOKUP(OD4,'1、四轮驱动汇总表'!$E:$I,4,0)</f>
        <v>#REF!</v>
      </c>
      <c r="OE5" s="118"/>
      <c r="OF5" s="118"/>
      <c r="OG5" s="118"/>
      <c r="OH5" s="118"/>
      <c r="OI5" s="118" t="e">
        <f>VLOOKUP(OI4,'1、四轮驱动汇总表'!$E:$I,4,0)</f>
        <v>#REF!</v>
      </c>
      <c r="OJ5" s="118"/>
      <c r="OK5" s="118"/>
      <c r="OL5" s="118"/>
      <c r="OM5" s="118"/>
      <c r="ON5" s="118" t="e">
        <f>VLOOKUP(ON4,'1、四轮驱动汇总表'!$E:$I,4,0)</f>
        <v>#REF!</v>
      </c>
      <c r="OO5" s="118"/>
      <c r="OP5" s="118"/>
      <c r="OQ5" s="118"/>
      <c r="OR5" s="118"/>
      <c r="OS5" s="118" t="e">
        <f>VLOOKUP(OS4,'1、四轮驱动汇总表'!$E:$I,4,0)</f>
        <v>#REF!</v>
      </c>
      <c r="OT5" s="118"/>
      <c r="OU5" s="118"/>
      <c r="OV5" s="118"/>
      <c r="OW5" s="118"/>
      <c r="OX5" s="118" t="e">
        <f>VLOOKUP(OX4,'1、四轮驱动汇总表'!$E:$I,4,0)</f>
        <v>#REF!</v>
      </c>
      <c r="OY5" s="118"/>
      <c r="OZ5" s="118"/>
      <c r="PA5" s="118"/>
      <c r="PB5" s="118"/>
      <c r="PC5" s="118" t="e">
        <f>VLOOKUP(PC4,'1、四轮驱动汇总表'!$E:$I,4,0)</f>
        <v>#REF!</v>
      </c>
      <c r="PD5" s="118"/>
      <c r="PE5" s="118"/>
      <c r="PF5" s="118"/>
      <c r="PG5" s="118"/>
      <c r="PH5" s="118" t="e">
        <f>VLOOKUP(PH4,'1、四轮驱动汇总表'!$E:$I,4,0)</f>
        <v>#REF!</v>
      </c>
      <c r="PI5" s="118"/>
      <c r="PJ5" s="118"/>
      <c r="PK5" s="118"/>
      <c r="PL5" s="118"/>
      <c r="PM5" s="118" t="e">
        <f>VLOOKUP(PM4,'1、四轮驱动汇总表'!$E:$I,4,0)</f>
        <v>#REF!</v>
      </c>
      <c r="PN5" s="118"/>
      <c r="PO5" s="118"/>
      <c r="PP5" s="118"/>
      <c r="PQ5" s="118"/>
      <c r="PR5" s="118" t="e">
        <f>VLOOKUP(PR4,'1、四轮驱动汇总表'!$E:$I,4,0)</f>
        <v>#REF!</v>
      </c>
      <c r="PS5" s="118"/>
      <c r="PT5" s="118"/>
      <c r="PU5" s="118"/>
      <c r="PV5" s="118"/>
      <c r="PW5" s="118" t="e">
        <f>VLOOKUP(PW4,'1、四轮驱动汇总表'!$E:$I,4,0)</f>
        <v>#REF!</v>
      </c>
      <c r="PX5" s="118"/>
      <c r="PY5" s="118"/>
      <c r="PZ5" s="118"/>
      <c r="QA5" s="118"/>
      <c r="QB5" s="118" t="e">
        <f>VLOOKUP(QB4,'1、四轮驱动汇总表'!$E:$I,4,0)</f>
        <v>#REF!</v>
      </c>
      <c r="QC5" s="118"/>
      <c r="QD5" s="118"/>
      <c r="QE5" s="118"/>
      <c r="QF5" s="118"/>
      <c r="QG5" s="118" t="e">
        <f>VLOOKUP(QG4,'1、四轮驱动汇总表'!$E:$I,4,0)</f>
        <v>#REF!</v>
      </c>
      <c r="QH5" s="118"/>
      <c r="QI5" s="118"/>
      <c r="QJ5" s="118"/>
      <c r="QK5" s="118"/>
      <c r="QL5" s="118" t="e">
        <f>VLOOKUP(QL4,'1、四轮驱动汇总表'!$E:$I,4,0)</f>
        <v>#REF!</v>
      </c>
      <c r="QM5" s="118"/>
      <c r="QN5" s="118"/>
      <c r="QO5" s="118"/>
      <c r="QP5" s="118"/>
      <c r="QQ5" s="118" t="e">
        <f>VLOOKUP(QQ4,'1、四轮驱动汇总表'!$E:$I,4,0)</f>
        <v>#REF!</v>
      </c>
      <c r="QR5" s="118"/>
      <c r="QS5" s="118"/>
      <c r="QT5" s="118"/>
      <c r="QU5" s="118" t="e">
        <f>VLOOKUP(QU4,'1、四轮驱动汇总表'!$E:$I,4,0)</f>
        <v>#REF!</v>
      </c>
      <c r="QV5" s="118"/>
      <c r="QW5" s="118"/>
      <c r="QX5" s="118"/>
      <c r="QY5" s="118" t="e">
        <f>VLOOKUP(QY4,'1、四轮驱动汇总表'!$E:$I,4,0)</f>
        <v>#REF!</v>
      </c>
      <c r="QZ5" s="118"/>
      <c r="RA5" s="118"/>
      <c r="RB5" s="118"/>
      <c r="RC5" s="118" t="e">
        <f>VLOOKUP(RC4,'1、四轮驱动汇总表'!$E:$I,4,0)</f>
        <v>#REF!</v>
      </c>
      <c r="RD5" s="118"/>
      <c r="RE5" s="118"/>
      <c r="RF5" s="118"/>
      <c r="RG5" s="118" t="e">
        <f>VLOOKUP(RG4,'1、四轮驱动汇总表'!$E:$I,4,0)</f>
        <v>#REF!</v>
      </c>
      <c r="RH5" s="118"/>
      <c r="RI5" s="118"/>
      <c r="RJ5" s="118"/>
      <c r="RK5" s="118" t="e">
        <f>VLOOKUP(RK4,'1、四轮驱动汇总表'!$E:$I,4,0)</f>
        <v>#REF!</v>
      </c>
      <c r="RL5" s="118"/>
      <c r="RM5" s="118"/>
      <c r="RN5" s="118"/>
      <c r="RO5" s="118" t="e">
        <f>VLOOKUP(RO4,'1、四轮驱动汇总表'!$E:$I,4,0)</f>
        <v>#REF!</v>
      </c>
      <c r="RP5" s="118"/>
      <c r="RQ5" s="118"/>
      <c r="RR5" s="118"/>
      <c r="RS5" s="118" t="e">
        <f>VLOOKUP(RS4,'1、四轮驱动汇总表'!$E:$I,4,0)</f>
        <v>#REF!</v>
      </c>
      <c r="RT5" s="118"/>
      <c r="RU5" s="118"/>
      <c r="RV5" s="118"/>
      <c r="RW5" s="118" t="e">
        <f>VLOOKUP(RW4,'1、四轮驱动汇总表'!$E:$I,4,0)</f>
        <v>#REF!</v>
      </c>
      <c r="RX5" s="118"/>
      <c r="RY5" s="118"/>
      <c r="RZ5" s="118"/>
      <c r="SA5" s="118" t="e">
        <f>VLOOKUP(SA4,'1、四轮驱动汇总表'!$E:$I,4,0)</f>
        <v>#REF!</v>
      </c>
      <c r="SB5" s="118"/>
      <c r="SC5" s="118"/>
      <c r="SD5" s="118"/>
      <c r="SE5" s="118" t="e">
        <f>VLOOKUP(SE4,'1、四轮驱动汇总表'!$E:$I,4,0)</f>
        <v>#REF!</v>
      </c>
      <c r="SF5" s="118"/>
      <c r="SG5" s="118"/>
      <c r="SH5" s="118"/>
      <c r="SI5" s="118" t="e">
        <f>VLOOKUP(SI4,'1、四轮驱动汇总表'!$E:$I,4,0)</f>
        <v>#REF!</v>
      </c>
      <c r="SJ5" s="118"/>
      <c r="SK5" s="118"/>
      <c r="SL5" s="118"/>
      <c r="SM5" s="118" t="e">
        <f>VLOOKUP(SM4,'1、四轮驱动汇总表'!$E:$I,4,0)</f>
        <v>#REF!</v>
      </c>
      <c r="SN5" s="118"/>
      <c r="SO5" s="118"/>
      <c r="SP5" s="118"/>
      <c r="SQ5" s="118" t="e">
        <f>VLOOKUP(SQ4,'1、四轮驱动汇总表'!$E:$I,4,0)</f>
        <v>#REF!</v>
      </c>
      <c r="SR5" s="118"/>
      <c r="SS5" s="118"/>
      <c r="ST5" s="118"/>
      <c r="SU5" s="118" t="e">
        <f>VLOOKUP(SU4,'1、四轮驱动汇总表'!$E:$I,4,0)</f>
        <v>#REF!</v>
      </c>
      <c r="SV5" s="118"/>
      <c r="SW5" s="118"/>
      <c r="SX5" s="118"/>
      <c r="SY5" s="118" t="e">
        <f>VLOOKUP(SY4,'1、四轮驱动汇总表'!$E:$I,4,0)</f>
        <v>#REF!</v>
      </c>
      <c r="SZ5" s="118"/>
      <c r="TA5" s="118"/>
      <c r="TB5" s="118"/>
      <c r="TC5" s="118" t="e">
        <f>VLOOKUP(TC4,'1、四轮驱动汇总表'!$E:$I,4,0)</f>
        <v>#REF!</v>
      </c>
      <c r="TD5" s="118"/>
      <c r="TE5" s="118"/>
      <c r="TF5" s="118"/>
      <c r="TG5" s="118" t="e">
        <f>VLOOKUP(TG4,'1、四轮驱动汇总表'!$E:$I,4,0)</f>
        <v>#REF!</v>
      </c>
      <c r="TH5" s="118"/>
      <c r="TI5" s="118"/>
      <c r="TJ5" s="118"/>
      <c r="TK5" s="118" t="e">
        <f>VLOOKUP(TK4,'1、四轮驱动汇总表'!$E:$I,4,0)</f>
        <v>#REF!</v>
      </c>
      <c r="TL5" s="118"/>
      <c r="TM5" s="118"/>
      <c r="TN5" s="118"/>
      <c r="TO5" s="118" t="e">
        <f>VLOOKUP(TO4,'1、四轮驱动汇总表'!$E:$I,4,0)</f>
        <v>#REF!</v>
      </c>
      <c r="TP5" s="118"/>
      <c r="TQ5" s="118"/>
      <c r="TR5" s="118"/>
      <c r="TS5" s="118" t="e">
        <f>VLOOKUP(TS4,'1、四轮驱动汇总表'!$E:$I,4,0)</f>
        <v>#REF!</v>
      </c>
      <c r="TT5" s="118"/>
      <c r="TU5" s="118"/>
      <c r="TV5" s="118"/>
      <c r="TW5" s="118" t="e">
        <f>VLOOKUP(TW4,'1、四轮驱动汇总表'!$E:$I,4,0)</f>
        <v>#REF!</v>
      </c>
      <c r="TX5" s="118"/>
      <c r="TY5" s="118"/>
      <c r="TZ5" s="118"/>
      <c r="UA5" s="118" t="e">
        <f>VLOOKUP(UA4,'1、四轮驱动汇总表'!$E:$I,4,0)</f>
        <v>#REF!</v>
      </c>
      <c r="UB5" s="118"/>
      <c r="UC5" s="118"/>
      <c r="UD5" s="118"/>
      <c r="UE5" s="118" t="e">
        <f>VLOOKUP(UE4,'1、四轮驱动汇总表'!$E:$I,4,0)</f>
        <v>#REF!</v>
      </c>
      <c r="UF5" s="118"/>
      <c r="UG5" s="118"/>
      <c r="UH5" s="118"/>
      <c r="UI5" s="118" t="e">
        <f>VLOOKUP(UI4,'1、四轮驱动汇总表'!$E:$I,4,0)</f>
        <v>#REF!</v>
      </c>
      <c r="UJ5" s="118"/>
      <c r="UK5" s="118"/>
      <c r="UL5" s="118"/>
      <c r="UM5" s="118" t="e">
        <f>VLOOKUP(UM4,'1、四轮驱动汇总表'!$E:$I,4,0)</f>
        <v>#REF!</v>
      </c>
      <c r="UN5" s="118"/>
      <c r="UO5" s="118"/>
      <c r="UP5" s="118"/>
      <c r="UQ5" s="118" t="e">
        <f>VLOOKUP(UQ4,'1、四轮驱动汇总表'!$E:$I,4,0)</f>
        <v>#REF!</v>
      </c>
      <c r="UR5" s="118"/>
      <c r="US5" s="118"/>
      <c r="UT5" s="118"/>
      <c r="UU5" s="118" t="e">
        <f>VLOOKUP(UU4,'1、四轮驱动汇总表'!$E:$I,4,0)</f>
        <v>#REF!</v>
      </c>
      <c r="UV5" s="118"/>
      <c r="UW5" s="118"/>
      <c r="UX5" s="118"/>
      <c r="UY5" s="118" t="e">
        <f>VLOOKUP(UY4,'1、四轮驱动汇总表'!$E:$I,4,0)</f>
        <v>#REF!</v>
      </c>
      <c r="UZ5" s="118"/>
      <c r="VA5" s="118"/>
      <c r="VB5" s="118"/>
      <c r="VC5" s="118" t="e">
        <f>VLOOKUP(VC4,'1、四轮驱动汇总表'!$E:$I,4,0)</f>
        <v>#REF!</v>
      </c>
      <c r="VD5" s="118"/>
      <c r="VE5" s="118"/>
      <c r="VF5" s="118"/>
      <c r="VG5" s="118" t="e">
        <f>VLOOKUP(VG4,'1、四轮驱动汇总表'!$E:$I,4,0)</f>
        <v>#REF!</v>
      </c>
      <c r="VH5" s="118"/>
      <c r="VI5" s="118"/>
      <c r="VJ5" s="118"/>
      <c r="VK5" s="118" t="e">
        <f>VLOOKUP(VK4,'1、四轮驱动汇总表'!$E:$I,4,0)</f>
        <v>#REF!</v>
      </c>
      <c r="VL5" s="118"/>
      <c r="VM5" s="118"/>
      <c r="VN5" s="118"/>
      <c r="VO5" s="118" t="e">
        <f>VLOOKUP(VO4,'1、四轮驱动汇总表'!$E:$I,4,0)</f>
        <v>#REF!</v>
      </c>
      <c r="VP5" s="118"/>
      <c r="VQ5" s="118"/>
      <c r="VR5" s="118"/>
      <c r="VS5" s="118" t="e">
        <f>VLOOKUP(VS4,'1、四轮驱动汇总表'!$E:$I,4,0)</f>
        <v>#REF!</v>
      </c>
      <c r="VT5" s="118"/>
      <c r="VU5" s="118"/>
      <c r="VV5" s="118"/>
      <c r="VW5" s="118" t="e">
        <f>VLOOKUP(VW4,'1、四轮驱动汇总表'!$E:$I,4,0)</f>
        <v>#REF!</v>
      </c>
      <c r="VX5" s="118"/>
      <c r="VY5" s="118"/>
      <c r="VZ5" s="118"/>
      <c r="WA5" s="118" t="e">
        <f>VLOOKUP(WA4,'1、四轮驱动汇总表'!$E:$I,4,0)</f>
        <v>#REF!</v>
      </c>
      <c r="WB5" s="118"/>
      <c r="WC5" s="118"/>
      <c r="WD5" s="118"/>
      <c r="WE5" s="118" t="e">
        <f>VLOOKUP(WE4,'1、四轮驱动汇总表'!$E:$I,4,0)</f>
        <v>#REF!</v>
      </c>
      <c r="WF5" s="118"/>
      <c r="WG5" s="118"/>
      <c r="WH5" s="118"/>
      <c r="WI5" s="118" t="e">
        <f>VLOOKUP(WI4,'1、四轮驱动汇总表'!$E:$I,4,0)</f>
        <v>#REF!</v>
      </c>
      <c r="WJ5" s="118"/>
      <c r="WK5" s="118"/>
      <c r="WL5" s="118"/>
      <c r="WM5" s="118" t="e">
        <f>VLOOKUP(WM4,'1、四轮驱动汇总表'!$E:$I,4,0)</f>
        <v>#REF!</v>
      </c>
      <c r="WN5" s="118"/>
      <c r="WO5" s="118"/>
      <c r="WP5" s="118"/>
      <c r="WQ5" s="118" t="e">
        <f>VLOOKUP(WQ4,'1、四轮驱动汇总表'!$E:$I,4,0)</f>
        <v>#REF!</v>
      </c>
      <c r="WR5" s="118"/>
      <c r="WS5" s="118"/>
      <c r="WT5" s="118"/>
      <c r="WU5" s="118" t="e">
        <f>VLOOKUP(WU4,'1、四轮驱动汇总表'!$E:$I,4,0)</f>
        <v>#REF!</v>
      </c>
      <c r="WV5" s="118"/>
      <c r="WW5" s="118"/>
      <c r="WX5" s="118"/>
      <c r="WY5" s="118" t="e">
        <f>VLOOKUP(WY4,'1、四轮驱动汇总表'!$E:$I,4,0)</f>
        <v>#REF!</v>
      </c>
      <c r="WZ5" s="118"/>
      <c r="XA5" s="118"/>
      <c r="XB5" s="118"/>
      <c r="XC5" s="118" t="e">
        <f>VLOOKUP(XC4,'1、四轮驱动汇总表'!$E:$I,4,0)</f>
        <v>#REF!</v>
      </c>
      <c r="XD5" s="118"/>
      <c r="XE5" s="118"/>
      <c r="XF5" s="118"/>
      <c r="XG5" s="118" t="e">
        <f>VLOOKUP(XG4,'1、四轮驱动汇总表'!$E:$I,4,0)</f>
        <v>#REF!</v>
      </c>
      <c r="XH5" s="118"/>
      <c r="XI5" s="118"/>
      <c r="XJ5" s="118"/>
      <c r="XK5" s="118" t="e">
        <f>VLOOKUP(XK4,'1、四轮驱动汇总表'!$E:$I,4,0)</f>
        <v>#REF!</v>
      </c>
      <c r="XL5" s="118"/>
      <c r="XM5" s="118"/>
      <c r="XN5" s="118"/>
      <c r="XO5" s="118" t="e">
        <f>VLOOKUP(XO4,'1、四轮驱动汇总表'!$E:$I,4,0)</f>
        <v>#REF!</v>
      </c>
      <c r="XP5" s="118"/>
      <c r="XQ5" s="118"/>
      <c r="XR5" s="118"/>
      <c r="XS5" s="118" t="e">
        <f>VLOOKUP(XS4,'1、四轮驱动汇总表'!$E:$I,4,0)</f>
        <v>#REF!</v>
      </c>
      <c r="XT5" s="118"/>
      <c r="XU5" s="118"/>
      <c r="XV5" s="118"/>
      <c r="XW5" s="118" t="e">
        <f>VLOOKUP(XW4,'1、四轮驱动汇总表'!$E:$I,4,0)</f>
        <v>#REF!</v>
      </c>
      <c r="XX5" s="118"/>
      <c r="XY5" s="118"/>
      <c r="XZ5" s="118"/>
      <c r="YA5" s="118" t="e">
        <f>VLOOKUP(YA4,'1、四轮驱动汇总表'!$E:$I,4,0)</f>
        <v>#REF!</v>
      </c>
      <c r="YB5" s="118"/>
      <c r="YC5" s="118"/>
      <c r="YD5" s="118"/>
      <c r="YE5" s="118" t="e">
        <f>VLOOKUP(YE4,'1、四轮驱动汇总表'!$E:$I,4,0)</f>
        <v>#REF!</v>
      </c>
      <c r="YF5" s="118"/>
      <c r="YG5" s="118"/>
      <c r="YH5" s="118"/>
      <c r="YI5" s="118" t="e">
        <f>VLOOKUP(YI4,'1、四轮驱动汇总表'!$E:$I,4,0)</f>
        <v>#REF!</v>
      </c>
      <c r="YJ5" s="118"/>
      <c r="YK5" s="118"/>
      <c r="YL5" s="118"/>
      <c r="YM5" s="118" t="e">
        <f>VLOOKUP(YM4,'1、四轮驱动汇总表'!$E:$I,4,0)</f>
        <v>#REF!</v>
      </c>
      <c r="YN5" s="118"/>
      <c r="YO5" s="118"/>
      <c r="YP5" s="118"/>
      <c r="YQ5" s="118" t="e">
        <f>VLOOKUP(YQ4,'1、四轮驱动汇总表'!$E:$I,4,0)</f>
        <v>#REF!</v>
      </c>
      <c r="YR5" s="118"/>
      <c r="YS5" s="118"/>
      <c r="YT5" s="118"/>
      <c r="YU5" s="118" t="e">
        <f>VLOOKUP(YU4,'1、四轮驱动汇总表'!$E:$I,4,0)</f>
        <v>#REF!</v>
      </c>
      <c r="YV5" s="118"/>
      <c r="YW5" s="118"/>
      <c r="YX5" s="118"/>
      <c r="YY5" s="118" t="e">
        <f>VLOOKUP(YY4,'1、四轮驱动汇总表'!$E:$I,4,0)</f>
        <v>#REF!</v>
      </c>
      <c r="YZ5" s="118"/>
      <c r="ZA5" s="118"/>
      <c r="ZB5" s="118"/>
      <c r="ZC5" s="118" t="e">
        <f>VLOOKUP(ZC4,'1、四轮驱动汇总表'!$E:$I,4,0)</f>
        <v>#REF!</v>
      </c>
      <c r="ZD5" s="118"/>
      <c r="ZE5" s="118"/>
      <c r="ZF5" s="118"/>
      <c r="ZG5" s="118" t="e">
        <f>VLOOKUP(ZG4,'1、四轮驱动汇总表'!$E:$I,4,0)</f>
        <v>#REF!</v>
      </c>
      <c r="ZH5" s="118"/>
      <c r="ZI5" s="118"/>
      <c r="ZJ5" s="118"/>
      <c r="ZK5" s="118" t="e">
        <f>VLOOKUP(ZK4,'1、四轮驱动汇总表'!$E:$I,4,0)</f>
        <v>#REF!</v>
      </c>
      <c r="ZL5" s="118"/>
      <c r="ZM5" s="118"/>
      <c r="ZN5" s="118"/>
      <c r="ZO5" s="118" t="e">
        <f>VLOOKUP(ZO4,'1、四轮驱动汇总表'!$E:$I,4,0)</f>
        <v>#REF!</v>
      </c>
      <c r="ZP5" s="118"/>
      <c r="ZQ5" s="118"/>
      <c r="ZR5" s="118"/>
      <c r="ZS5" s="118" t="e">
        <f>VLOOKUP(ZS4,'1、四轮驱动汇总表'!$E:$I,4,0)</f>
        <v>#REF!</v>
      </c>
      <c r="ZT5" s="118"/>
      <c r="ZU5" s="118"/>
      <c r="ZV5" s="118"/>
      <c r="ZW5" s="118" t="e">
        <f>VLOOKUP(ZW4,'1、四轮驱动汇总表'!$E:$I,4,0)</f>
        <v>#REF!</v>
      </c>
      <c r="ZX5" s="118"/>
      <c r="ZY5" s="118"/>
      <c r="ZZ5" s="118"/>
      <c r="AAA5" s="118" t="e">
        <f>VLOOKUP(AAA4,'1、四轮驱动汇总表'!$E:$I,4,0)</f>
        <v>#REF!</v>
      </c>
      <c r="AAB5" s="118"/>
      <c r="AAC5" s="118"/>
      <c r="AAD5" s="118"/>
      <c r="AAE5" s="118" t="e">
        <f>VLOOKUP(AAE4,'1、四轮驱动汇总表'!$E:$I,4,0)</f>
        <v>#REF!</v>
      </c>
      <c r="AAF5" s="118"/>
      <c r="AAG5" s="118"/>
      <c r="AAH5" s="118"/>
      <c r="AAI5" s="118" t="e">
        <f>VLOOKUP(AAI4,'1、四轮驱动汇总表'!$E:$I,4,0)</f>
        <v>#REF!</v>
      </c>
      <c r="AAJ5" s="118"/>
      <c r="AAK5" s="118"/>
      <c r="AAL5" s="118"/>
      <c r="AAM5" s="118" t="e">
        <f>VLOOKUP(AAM4,'1、四轮驱动汇总表'!$E:$I,4,0)</f>
        <v>#REF!</v>
      </c>
      <c r="AAN5" s="118"/>
      <c r="AAO5" s="118"/>
      <c r="AAP5" s="118"/>
      <c r="AAQ5" s="118" t="e">
        <f>VLOOKUP(AAQ4,'1、四轮驱动汇总表'!$E:$I,4,0)</f>
        <v>#REF!</v>
      </c>
      <c r="AAR5" s="118"/>
      <c r="AAS5" s="118"/>
      <c r="AAT5" s="118"/>
      <c r="AAU5" s="118" t="e">
        <f>VLOOKUP(AAU4,'1、四轮驱动汇总表'!$E:$I,4,0)</f>
        <v>#REF!</v>
      </c>
      <c r="AAV5" s="118"/>
      <c r="AAW5" s="118"/>
      <c r="AAX5" s="118"/>
      <c r="AAY5" s="118" t="e">
        <f>VLOOKUP(AAY4,'1、四轮驱动汇总表'!$E:$I,4,0)</f>
        <v>#REF!</v>
      </c>
      <c r="AAZ5" s="118"/>
      <c r="ABA5" s="118"/>
      <c r="ABB5" s="118"/>
      <c r="ABC5" s="118" t="e">
        <f>VLOOKUP(ABC4,'1、四轮驱动汇总表'!$E:$I,4,0)</f>
        <v>#REF!</v>
      </c>
      <c r="ABD5" s="118"/>
      <c r="ABE5" s="118"/>
      <c r="ABF5" s="118"/>
      <c r="ABG5" s="118" t="e">
        <f>VLOOKUP(ABG4,'1、四轮驱动汇总表'!$E:$I,4,0)</f>
        <v>#REF!</v>
      </c>
      <c r="ABH5" s="118"/>
      <c r="ABI5" s="118"/>
      <c r="ABJ5" s="118"/>
      <c r="ABK5" s="118" t="e">
        <f>VLOOKUP(ABK4,'1、四轮驱动汇总表'!$E:$I,4,0)</f>
        <v>#REF!</v>
      </c>
      <c r="ABL5" s="118"/>
      <c r="ABM5" s="118"/>
      <c r="ABN5" s="118"/>
      <c r="ABO5" s="118" t="e">
        <f>VLOOKUP(ABO4,'1、四轮驱动汇总表'!$E:$I,4,0)</f>
        <v>#REF!</v>
      </c>
      <c r="ABP5" s="118"/>
      <c r="ABQ5" s="118"/>
      <c r="ABR5" s="118"/>
      <c r="ABS5" s="118" t="e">
        <f>VLOOKUP(ABS4,'1、四轮驱动汇总表'!$E:$I,4,0)</f>
        <v>#REF!</v>
      </c>
      <c r="ABT5" s="118"/>
      <c r="ABU5" s="118"/>
      <c r="ABV5" s="118"/>
      <c r="ABW5" s="118" t="e">
        <f>VLOOKUP(ABW4,'1、四轮驱动汇总表'!$E:$I,4,0)</f>
        <v>#REF!</v>
      </c>
      <c r="ABX5" s="118"/>
      <c r="ABY5" s="118"/>
      <c r="ABZ5" s="118"/>
      <c r="ACA5" s="118" t="e">
        <f>VLOOKUP(ACA4,'1、四轮驱动汇总表'!$E:$I,4,0)</f>
        <v>#REF!</v>
      </c>
      <c r="ACB5" s="118"/>
      <c r="ACC5" s="118"/>
      <c r="ACD5" s="118"/>
      <c r="ACE5" s="118" t="e">
        <f>VLOOKUP(ACE4,'1、四轮驱动汇总表'!$E:$I,4,0)</f>
        <v>#REF!</v>
      </c>
      <c r="ACF5" s="118"/>
      <c r="ACG5" s="118"/>
      <c r="ACH5" s="118"/>
      <c r="ACI5" s="118" t="e">
        <f>VLOOKUP(ACI4,'1、四轮驱动汇总表'!$E:$I,4,0)</f>
        <v>#REF!</v>
      </c>
      <c r="ACJ5" s="118"/>
      <c r="ACK5" s="118"/>
      <c r="ACL5" s="118"/>
      <c r="ACM5" s="118" t="e">
        <f>VLOOKUP(ACM4,'1、四轮驱动汇总表'!$E:$I,4,0)</f>
        <v>#REF!</v>
      </c>
      <c r="ACN5" s="118"/>
      <c r="ACO5" s="118"/>
      <c r="ACP5" s="118"/>
      <c r="ACQ5" s="118" t="e">
        <f>VLOOKUP(ACQ4,'1、四轮驱动汇总表'!$E:$I,4,0)</f>
        <v>#REF!</v>
      </c>
      <c r="ACR5" s="118"/>
      <c r="ACS5" s="118"/>
      <c r="ACT5" s="118"/>
      <c r="ACU5" s="118" t="e">
        <f>VLOOKUP(ACU4,'1、四轮驱动汇总表'!$E:$I,4,0)</f>
        <v>#REF!</v>
      </c>
      <c r="ACV5" s="118"/>
      <c r="ACW5" s="118"/>
      <c r="ACX5" s="118"/>
      <c r="ACY5" s="118" t="e">
        <f>VLOOKUP(ACY4,'1、四轮驱动汇总表'!$E:$I,4,0)</f>
        <v>#REF!</v>
      </c>
      <c r="ACZ5" s="118"/>
      <c r="ADA5" s="118"/>
      <c r="ADB5" s="118"/>
      <c r="ADC5" s="118" t="e">
        <f>VLOOKUP(ADC4,'1、四轮驱动汇总表'!$E:$I,4,0)</f>
        <v>#REF!</v>
      </c>
      <c r="ADD5" s="118"/>
      <c r="ADE5" s="118"/>
      <c r="ADF5" s="118"/>
      <c r="ADG5" s="118" t="e">
        <f>VLOOKUP(ADG4,'1、四轮驱动汇总表'!$E:$I,4,0)</f>
        <v>#REF!</v>
      </c>
      <c r="ADH5" s="118"/>
      <c r="ADI5" s="118"/>
      <c r="ADJ5" s="118"/>
      <c r="ADK5" s="118" t="e">
        <f>VLOOKUP(ADK4,'1、四轮驱动汇总表'!$E:$I,4,0)</f>
        <v>#REF!</v>
      </c>
      <c r="ADL5" s="118"/>
      <c r="ADM5" s="118"/>
      <c r="ADN5" s="118"/>
      <c r="ADO5" s="118" t="e">
        <f>VLOOKUP(ADO4,'1、四轮驱动汇总表'!$E:$I,4,0)</f>
        <v>#REF!</v>
      </c>
      <c r="ADP5" s="118"/>
      <c r="ADQ5" s="118"/>
      <c r="ADR5" s="118"/>
      <c r="ADS5" s="118" t="e">
        <f>VLOOKUP(ADS4,'1、四轮驱动汇总表'!$E:$I,4,0)</f>
        <v>#REF!</v>
      </c>
      <c r="ADT5" s="118"/>
      <c r="ADU5" s="118"/>
      <c r="ADV5" s="118"/>
      <c r="ADW5" s="118" t="e">
        <f>VLOOKUP(ADW4,'1、四轮驱动汇总表'!$E:$I,4,0)</f>
        <v>#REF!</v>
      </c>
      <c r="ADX5" s="118"/>
      <c r="ADY5" s="118"/>
      <c r="ADZ5" s="118"/>
      <c r="AEA5" s="118" t="e">
        <f>VLOOKUP(AEA4,'1、四轮驱动汇总表'!$E:$I,4,0)</f>
        <v>#REF!</v>
      </c>
      <c r="AEB5" s="118"/>
      <c r="AEC5" s="118"/>
      <c r="AED5" s="118"/>
      <c r="AEE5" s="118" t="e">
        <f>VLOOKUP(AEE4,'1、四轮驱动汇总表'!$E:$I,4,0)</f>
        <v>#REF!</v>
      </c>
      <c r="AEF5" s="118"/>
      <c r="AEG5" s="118"/>
      <c r="AEH5" s="118"/>
      <c r="AEI5" s="118" t="e">
        <f>VLOOKUP(AEI4,'1、四轮驱动汇总表'!$E:$I,4,0)</f>
        <v>#REF!</v>
      </c>
      <c r="AEJ5" s="118"/>
      <c r="AEK5" s="118"/>
      <c r="AEL5" s="118"/>
      <c r="AEM5" s="118" t="e">
        <f>VLOOKUP(AEM4,'1、四轮驱动汇总表'!$E:$I,4,0)</f>
        <v>#REF!</v>
      </c>
      <c r="AEN5" s="118"/>
      <c r="AEO5" s="118"/>
      <c r="AEP5" s="118"/>
      <c r="AEQ5" s="118" t="e">
        <f>VLOOKUP(AEQ4,'1、四轮驱动汇总表'!$E:$I,4,0)</f>
        <v>#REF!</v>
      </c>
      <c r="AER5" s="118"/>
      <c r="AES5" s="118"/>
      <c r="AET5" s="118"/>
      <c r="AEU5" s="118" t="e">
        <f>VLOOKUP(AEU4,'1、四轮驱动汇总表'!$E:$I,4,0)</f>
        <v>#REF!</v>
      </c>
      <c r="AEV5" s="118"/>
      <c r="AEW5" s="118"/>
      <c r="AEX5" s="118"/>
      <c r="AEY5" s="118" t="e">
        <f>VLOOKUP(AEY4,'1、四轮驱动汇总表'!$E:$I,4,0)</f>
        <v>#REF!</v>
      </c>
      <c r="AEZ5" s="118"/>
      <c r="AFA5" s="118"/>
      <c r="AFB5" s="118"/>
      <c r="AFC5" s="118" t="e">
        <f>VLOOKUP(AFC4,'1、四轮驱动汇总表'!$E:$I,4,0)</f>
        <v>#REF!</v>
      </c>
      <c r="AFD5" s="118"/>
      <c r="AFE5" s="118"/>
      <c r="AFF5" s="118"/>
      <c r="AFG5" s="118" t="e">
        <f>VLOOKUP(AFG4,'1、四轮驱动汇总表'!$E:$I,4,0)</f>
        <v>#REF!</v>
      </c>
      <c r="AFH5" s="118"/>
      <c r="AFI5" s="118"/>
      <c r="AFJ5" s="118"/>
      <c r="AFK5" s="118" t="e">
        <f>VLOOKUP(AFK4,'1、四轮驱动汇总表'!$E:$I,4,0)</f>
        <v>#REF!</v>
      </c>
      <c r="AFL5" s="118"/>
      <c r="AFM5" s="118"/>
      <c r="AFN5" s="118"/>
      <c r="AFO5" s="118" t="e">
        <f>VLOOKUP(AFO4,'1、四轮驱动汇总表'!$E:$I,4,0)</f>
        <v>#REF!</v>
      </c>
      <c r="AFP5" s="118"/>
      <c r="AFQ5" s="118"/>
      <c r="AFR5" s="118"/>
      <c r="AFS5" s="118" t="e">
        <f>VLOOKUP(AFS4,'1、四轮驱动汇总表'!$E:$I,4,0)</f>
        <v>#REF!</v>
      </c>
      <c r="AFT5" s="118"/>
      <c r="AFU5" s="118"/>
      <c r="AFV5" s="118"/>
      <c r="AFW5" s="118" t="e">
        <f>VLOOKUP(AFW4,'1、四轮驱动汇总表'!$E:$I,4,0)</f>
        <v>#REF!</v>
      </c>
      <c r="AFX5" s="118"/>
      <c r="AFY5" s="118"/>
      <c r="AFZ5" s="118"/>
      <c r="AGA5" s="118" t="e">
        <f>VLOOKUP(AGA4,'1、四轮驱动汇总表'!$E:$I,4,0)</f>
        <v>#REF!</v>
      </c>
      <c r="AGB5" s="118"/>
      <c r="AGC5" s="118"/>
      <c r="AGD5" s="118"/>
      <c r="AGE5" s="118" t="e">
        <f>VLOOKUP(AGE4,'1、四轮驱动汇总表'!$E:$I,4,0)</f>
        <v>#REF!</v>
      </c>
      <c r="AGF5" s="118"/>
      <c r="AGG5" s="118"/>
      <c r="AGH5" s="118"/>
      <c r="AGI5" s="118" t="e">
        <f>VLOOKUP(AGI4,'1、四轮驱动汇总表'!$E:$I,4,0)</f>
        <v>#REF!</v>
      </c>
      <c r="AGJ5" s="118"/>
      <c r="AGK5" s="118"/>
      <c r="AGL5" s="118"/>
      <c r="AGM5" s="118" t="e">
        <f>VLOOKUP(AGM4,'1、四轮驱动汇总表'!$E:$I,4,0)</f>
        <v>#REF!</v>
      </c>
      <c r="AGN5" s="118"/>
      <c r="AGO5" s="118"/>
      <c r="AGP5" s="118"/>
      <c r="AGQ5" s="118" t="e">
        <f>VLOOKUP(AGQ4,'1、四轮驱动汇总表'!$E:$I,4,0)</f>
        <v>#REF!</v>
      </c>
      <c r="AGR5" s="118"/>
      <c r="AGS5" s="118"/>
      <c r="AGT5" s="118"/>
      <c r="AGU5" s="118" t="e">
        <f>VLOOKUP(AGU4,'1、四轮驱动汇总表'!$E:$I,4,0)</f>
        <v>#REF!</v>
      </c>
      <c r="AGV5" s="118"/>
      <c r="AGW5" s="118"/>
      <c r="AGX5" s="118"/>
      <c r="AGY5" s="118" t="e">
        <f>VLOOKUP(AGY4,'1、四轮驱动汇总表'!$E:$I,4,0)</f>
        <v>#REF!</v>
      </c>
      <c r="AGZ5" s="118"/>
      <c r="AHA5" s="118"/>
      <c r="AHB5" s="118"/>
      <c r="AHC5" s="118" t="e">
        <f>VLOOKUP(AHC4,'1、四轮驱动汇总表'!$E:$I,4,0)</f>
        <v>#REF!</v>
      </c>
      <c r="AHD5" s="118"/>
      <c r="AHE5" s="118"/>
      <c r="AHF5" s="118"/>
      <c r="AHG5" s="118" t="e">
        <f>VLOOKUP(AHG4,'1、四轮驱动汇总表'!$E:$I,4,0)</f>
        <v>#REF!</v>
      </c>
      <c r="AHH5" s="118"/>
      <c r="AHI5" s="118"/>
      <c r="AHJ5" s="118"/>
      <c r="AHK5" s="118" t="e">
        <f>VLOOKUP(AHK4,'1、四轮驱动汇总表'!$E:$I,4,0)</f>
        <v>#REF!</v>
      </c>
      <c r="AHL5" s="118"/>
      <c r="AHM5" s="118"/>
      <c r="AHN5" s="118"/>
      <c r="AHO5" s="118" t="e">
        <f>VLOOKUP(AHO4,'1、四轮驱动汇总表'!$E:$I,4,0)</f>
        <v>#REF!</v>
      </c>
      <c r="AHP5" s="118"/>
      <c r="AHQ5" s="118"/>
      <c r="AHR5" s="118"/>
      <c r="AHS5" s="118" t="e">
        <f>VLOOKUP(AHS4,'1、四轮驱动汇总表'!$E:$I,4,0)</f>
        <v>#REF!</v>
      </c>
      <c r="AHT5" s="118"/>
      <c r="AHU5" s="118"/>
      <c r="AHV5" s="118"/>
      <c r="AHW5" s="118" t="e">
        <f>VLOOKUP(AHW4,'1、四轮驱动汇总表'!$E:$I,4,0)</f>
        <v>#REF!</v>
      </c>
      <c r="AHX5" s="118"/>
      <c r="AHY5" s="118"/>
      <c r="AHZ5" s="118"/>
      <c r="AIA5" s="118" t="e">
        <f>VLOOKUP(AIA4,'1、四轮驱动汇总表'!$E:$I,4,0)</f>
        <v>#REF!</v>
      </c>
      <c r="AIB5" s="118"/>
      <c r="AIC5" s="118"/>
      <c r="AID5" s="118"/>
      <c r="AIE5" s="118" t="e">
        <f>VLOOKUP(AIE4,'1、四轮驱动汇总表'!$E:$I,4,0)</f>
        <v>#REF!</v>
      </c>
      <c r="AIF5" s="118"/>
      <c r="AIG5" s="118"/>
      <c r="AIH5" s="118"/>
      <c r="AII5" s="118" t="e">
        <f>VLOOKUP(AII4,'1、四轮驱动汇总表'!$E:$I,4,0)</f>
        <v>#REF!</v>
      </c>
      <c r="AIJ5" s="118"/>
      <c r="AIK5" s="118"/>
      <c r="AIL5" s="118"/>
      <c r="AIM5" s="118" t="e">
        <f>VLOOKUP(AIM4,'1、四轮驱动汇总表'!$E:$I,4,0)</f>
        <v>#REF!</v>
      </c>
      <c r="AIN5" s="118"/>
      <c r="AIO5" s="118"/>
      <c r="AIP5" s="118"/>
      <c r="AIQ5" s="118" t="e">
        <f>VLOOKUP(AIQ4,'1、四轮驱动汇总表'!$E:$I,4,0)</f>
        <v>#REF!</v>
      </c>
      <c r="AIR5" s="118"/>
      <c r="AIS5" s="118"/>
      <c r="AIT5" s="118"/>
      <c r="AIU5" s="118" t="e">
        <f>VLOOKUP(AIU4,'1、四轮驱动汇总表'!$E:$I,4,0)</f>
        <v>#REF!</v>
      </c>
      <c r="AIV5" s="118"/>
      <c r="AIW5" s="118"/>
      <c r="AIX5" s="118"/>
      <c r="AIY5" s="118" t="e">
        <f>VLOOKUP(AIY4,'1、四轮驱动汇总表'!$E:$I,4,0)</f>
        <v>#REF!</v>
      </c>
      <c r="AIZ5" s="118"/>
      <c r="AJA5" s="118"/>
      <c r="AJB5" s="118"/>
      <c r="AJC5" s="118" t="e">
        <f>VLOOKUP(AJC4,'1、四轮驱动汇总表'!$E:$I,4,0)</f>
        <v>#REF!</v>
      </c>
      <c r="AJD5" s="118"/>
      <c r="AJE5" s="118"/>
      <c r="AJF5" s="118"/>
      <c r="AJG5" s="118" t="e">
        <f>VLOOKUP(AJG4,'1、四轮驱动汇总表'!$E:$I,4,0)</f>
        <v>#REF!</v>
      </c>
      <c r="AJH5" s="118"/>
      <c r="AJI5" s="118"/>
      <c r="AJJ5" s="118"/>
      <c r="AJK5" s="118" t="e">
        <f>VLOOKUP(AJK4,'1、四轮驱动汇总表'!$E:$I,4,0)</f>
        <v>#REF!</v>
      </c>
      <c r="AJL5" s="118"/>
      <c r="AJM5" s="118"/>
      <c r="AJN5" s="118"/>
      <c r="AJO5" s="118" t="e">
        <f>VLOOKUP(AJO4,'1、四轮驱动汇总表'!$E:$I,4,0)</f>
        <v>#REF!</v>
      </c>
      <c r="AJP5" s="118"/>
      <c r="AJQ5" s="118"/>
      <c r="AJR5" s="118"/>
      <c r="AJS5" s="118" t="e">
        <f>VLOOKUP(AJS4,'1、四轮驱动汇总表'!$E:$I,4,0)</f>
        <v>#REF!</v>
      </c>
      <c r="AJT5" s="118"/>
      <c r="AJU5" s="118"/>
      <c r="AJV5" s="118"/>
      <c r="AJW5" s="118" t="e">
        <f>VLOOKUP(AJW4,'1、四轮驱动汇总表'!$E:$I,4,0)</f>
        <v>#REF!</v>
      </c>
      <c r="AJX5" s="118"/>
      <c r="AJY5" s="118"/>
      <c r="AJZ5" s="118"/>
      <c r="AKA5" s="106"/>
      <c r="AKB5" s="106"/>
      <c r="AKC5" s="106"/>
      <c r="AKD5" s="106"/>
      <c r="AKE5" s="106"/>
      <c r="AKF5" s="106"/>
      <c r="AKG5" s="108"/>
      <c r="AKH5" s="108"/>
      <c r="AKI5" s="108"/>
      <c r="AKJ5" s="106"/>
      <c r="AKK5" s="106"/>
      <c r="AKL5" s="106"/>
      <c r="AKM5" s="106"/>
      <c r="AKN5" s="106"/>
      <c r="AKO5" s="106"/>
      <c r="AKP5" s="106"/>
      <c r="AKQ5" s="106"/>
      <c r="AKR5" s="106"/>
      <c r="AKS5" s="106"/>
      <c r="AKT5" s="106"/>
      <c r="AKU5" s="106"/>
      <c r="AKV5" s="106"/>
      <c r="AKW5" s="106"/>
      <c r="AKX5" s="106"/>
      <c r="AKY5" s="106"/>
      <c r="AKZ5" s="106"/>
      <c r="ALA5" s="106"/>
    </row>
    <row r="6" spans="1:989" s="17" customFormat="1" ht="18">
      <c r="A6" s="16" t="s">
        <v>89</v>
      </c>
      <c r="B6" s="106"/>
      <c r="C6" s="106"/>
      <c r="D6" s="106"/>
      <c r="E6" s="118" t="e">
        <f>VLOOKUP(E4,'1、四轮驱动汇总表'!$E:$I,3,0)</f>
        <v>#REF!</v>
      </c>
      <c r="F6" s="118"/>
      <c r="G6" s="118"/>
      <c r="H6" s="118"/>
      <c r="I6" s="118" t="e">
        <f>VLOOKUP(I4,'1、四轮驱动汇总表'!$E:$I,3,0)</f>
        <v>#REF!</v>
      </c>
      <c r="J6" s="118"/>
      <c r="K6" s="118"/>
      <c r="L6" s="118"/>
      <c r="M6" s="118" t="e">
        <f>VLOOKUP(M4,'1、四轮驱动汇总表'!$E:$I,3,0)</f>
        <v>#REF!</v>
      </c>
      <c r="N6" s="118"/>
      <c r="O6" s="118"/>
      <c r="P6" s="118"/>
      <c r="Q6" s="118" t="e">
        <f>VLOOKUP(Q4,'1、四轮驱动汇总表'!$E:$I,3,0)</f>
        <v>#REF!</v>
      </c>
      <c r="R6" s="118"/>
      <c r="S6" s="118"/>
      <c r="T6" s="118"/>
      <c r="U6" s="118" t="e">
        <f>VLOOKUP(U4,'1、四轮驱动汇总表'!$E:$I,3,0)</f>
        <v>#REF!</v>
      </c>
      <c r="V6" s="118"/>
      <c r="W6" s="118"/>
      <c r="X6" s="118"/>
      <c r="Y6" s="118" t="e">
        <f>VLOOKUP(Y4,'1、四轮驱动汇总表'!$E:$I,3,0)</f>
        <v>#REF!</v>
      </c>
      <c r="Z6" s="118"/>
      <c r="AA6" s="118"/>
      <c r="AB6" s="118"/>
      <c r="AC6" s="118" t="e">
        <f>VLOOKUP(AC4,'1、四轮驱动汇总表'!$E:$I,3,0)</f>
        <v>#REF!</v>
      </c>
      <c r="AD6" s="118"/>
      <c r="AE6" s="118"/>
      <c r="AF6" s="118"/>
      <c r="AG6" s="118" t="e">
        <f>VLOOKUP(AG4,'1、四轮驱动汇总表'!$E:$I,3,0)</f>
        <v>#REF!</v>
      </c>
      <c r="AH6" s="118"/>
      <c r="AI6" s="118"/>
      <c r="AJ6" s="118"/>
      <c r="AK6" s="118" t="e">
        <f>VLOOKUP(AK4,'1、四轮驱动汇总表'!$E:$I,3,0)</f>
        <v>#REF!</v>
      </c>
      <c r="AL6" s="118"/>
      <c r="AM6" s="118"/>
      <c r="AN6" s="118"/>
      <c r="AO6" s="118" t="e">
        <f>VLOOKUP(AO4,'1、四轮驱动汇总表'!$E:$I,3,0)</f>
        <v>#REF!</v>
      </c>
      <c r="AP6" s="118"/>
      <c r="AQ6" s="118"/>
      <c r="AR6" s="118"/>
      <c r="AS6" s="118" t="e">
        <f>VLOOKUP(AS4,'1、四轮驱动汇总表'!$E:$I,3,0)</f>
        <v>#REF!</v>
      </c>
      <c r="AT6" s="118"/>
      <c r="AU6" s="118"/>
      <c r="AV6" s="118"/>
      <c r="AW6" s="118" t="e">
        <f>VLOOKUP(AW4,'1、四轮驱动汇总表'!$E:$I,3,0)</f>
        <v>#REF!</v>
      </c>
      <c r="AX6" s="118"/>
      <c r="AY6" s="118"/>
      <c r="AZ6" s="118"/>
      <c r="BA6" s="118" t="e">
        <f>VLOOKUP(BA4,'1、四轮驱动汇总表'!$E:$I,3,0)</f>
        <v>#REF!</v>
      </c>
      <c r="BB6" s="118"/>
      <c r="BC6" s="118"/>
      <c r="BD6" s="118"/>
      <c r="BE6" s="118" t="e">
        <f>VLOOKUP(BE4,'1、四轮驱动汇总表'!$E:$I,3,0)</f>
        <v>#REF!</v>
      </c>
      <c r="BF6" s="118"/>
      <c r="BG6" s="118"/>
      <c r="BH6" s="118"/>
      <c r="BI6" s="118" t="e">
        <f>VLOOKUP(BI4,'1、四轮驱动汇总表'!$E:$I,3,0)</f>
        <v>#REF!</v>
      </c>
      <c r="BJ6" s="118"/>
      <c r="BK6" s="118"/>
      <c r="BL6" s="118"/>
      <c r="BM6" s="118" t="e">
        <f>VLOOKUP(BM4,'1、四轮驱动汇总表'!$E:$I,3,0)</f>
        <v>#REF!</v>
      </c>
      <c r="BN6" s="118"/>
      <c r="BO6" s="118"/>
      <c r="BP6" s="118"/>
      <c r="BQ6" s="118" t="e">
        <f>VLOOKUP(BQ4,'1、四轮驱动汇总表'!$E:$I,3,0)</f>
        <v>#REF!</v>
      </c>
      <c r="BR6" s="118"/>
      <c r="BS6" s="118"/>
      <c r="BT6" s="118"/>
      <c r="BU6" s="118" t="e">
        <f>VLOOKUP(BU4,'1、四轮驱动汇总表'!$E:$I,3,0)</f>
        <v>#REF!</v>
      </c>
      <c r="BV6" s="118"/>
      <c r="BW6" s="118"/>
      <c r="BX6" s="118"/>
      <c r="BY6" s="118" t="e">
        <f>VLOOKUP(BY4,'1、四轮驱动汇总表'!$E:$I,3,0)</f>
        <v>#REF!</v>
      </c>
      <c r="BZ6" s="118"/>
      <c r="CA6" s="118"/>
      <c r="CB6" s="118"/>
      <c r="CC6" s="118" t="e">
        <f>VLOOKUP(CC4,'1、四轮驱动汇总表'!$E:$I,3,0)</f>
        <v>#REF!</v>
      </c>
      <c r="CD6" s="118"/>
      <c r="CE6" s="118"/>
      <c r="CF6" s="118"/>
      <c r="CG6" s="118" t="e">
        <f>VLOOKUP(CG4,'1、四轮驱动汇总表'!$E:$I,3,0)</f>
        <v>#REF!</v>
      </c>
      <c r="CH6" s="118"/>
      <c r="CI6" s="118"/>
      <c r="CJ6" s="118"/>
      <c r="CK6" s="118" t="e">
        <f>VLOOKUP(CK4,'1、四轮驱动汇总表'!$E:$I,3,0)</f>
        <v>#REF!</v>
      </c>
      <c r="CL6" s="118"/>
      <c r="CM6" s="118"/>
      <c r="CN6" s="118"/>
      <c r="CO6" s="118" t="e">
        <f>VLOOKUP(CO4,'1、四轮驱动汇总表'!$E:$I,3,0)</f>
        <v>#REF!</v>
      </c>
      <c r="CP6" s="118"/>
      <c r="CQ6" s="118"/>
      <c r="CR6" s="118"/>
      <c r="CS6" s="118" t="e">
        <f>VLOOKUP(CS4,'1、四轮驱动汇总表'!$E:$I,3,0)</f>
        <v>#REF!</v>
      </c>
      <c r="CT6" s="118"/>
      <c r="CU6" s="118"/>
      <c r="CV6" s="118"/>
      <c r="CW6" s="118" t="e">
        <f>VLOOKUP(CW4,'1、四轮驱动汇总表'!$E:$I,3,0)</f>
        <v>#REF!</v>
      </c>
      <c r="CX6" s="118"/>
      <c r="CY6" s="118"/>
      <c r="CZ6" s="118"/>
      <c r="DA6" s="118" t="e">
        <f>VLOOKUP(DA4,'1、四轮驱动汇总表'!$E:$I,3,0)</f>
        <v>#REF!</v>
      </c>
      <c r="DB6" s="118"/>
      <c r="DC6" s="118"/>
      <c r="DD6" s="118"/>
      <c r="DE6" s="118" t="e">
        <f>VLOOKUP(DE4,'1、四轮驱动汇总表'!$E:$I,3,0)</f>
        <v>#REF!</v>
      </c>
      <c r="DF6" s="118"/>
      <c r="DG6" s="118"/>
      <c r="DH6" s="118"/>
      <c r="DI6" s="118" t="e">
        <f>VLOOKUP(DI4,'1、四轮驱动汇总表'!$E:$I,3,0)</f>
        <v>#REF!</v>
      </c>
      <c r="DJ6" s="118"/>
      <c r="DK6" s="118"/>
      <c r="DL6" s="118"/>
      <c r="DM6" s="118" t="e">
        <f>VLOOKUP(DM4,'1、四轮驱动汇总表'!$E:$I,3,0)</f>
        <v>#REF!</v>
      </c>
      <c r="DN6" s="118"/>
      <c r="DO6" s="118"/>
      <c r="DP6" s="118"/>
      <c r="DQ6" s="118" t="e">
        <f>VLOOKUP(DQ4,'1、四轮驱动汇总表'!$E:$I,3,0)</f>
        <v>#REF!</v>
      </c>
      <c r="DR6" s="118"/>
      <c r="DS6" s="118"/>
      <c r="DT6" s="118"/>
      <c r="DU6" s="118" t="e">
        <f>VLOOKUP(DU4,'1、四轮驱动汇总表'!$E:$I,3,0)</f>
        <v>#REF!</v>
      </c>
      <c r="DV6" s="118"/>
      <c r="DW6" s="118"/>
      <c r="DX6" s="118"/>
      <c r="DY6" s="118" t="e">
        <f>VLOOKUP(DY4,'1、四轮驱动汇总表'!$E:$I,3,0)</f>
        <v>#REF!</v>
      </c>
      <c r="DZ6" s="118"/>
      <c r="EA6" s="118"/>
      <c r="EB6" s="118"/>
      <c r="EC6" s="111" t="e">
        <f>VLOOKUP(EC4,'1、四轮驱动汇总表'!$E:$I,3,0)</f>
        <v>#REF!</v>
      </c>
      <c r="ED6" s="112"/>
      <c r="EE6" s="112"/>
      <c r="EF6" s="112"/>
      <c r="EG6" s="113"/>
      <c r="EH6" s="111" t="e">
        <f>VLOOKUP(EH4,'1、四轮驱动汇总表'!$E:$I,3,0)</f>
        <v>#REF!</v>
      </c>
      <c r="EI6" s="112"/>
      <c r="EJ6" s="112"/>
      <c r="EK6" s="112"/>
      <c r="EL6" s="113"/>
      <c r="EM6" s="111" t="e">
        <f>VLOOKUP(EM4,'1、四轮驱动汇总表'!$E:$I,3,0)</f>
        <v>#REF!</v>
      </c>
      <c r="EN6" s="112"/>
      <c r="EO6" s="112"/>
      <c r="EP6" s="112"/>
      <c r="EQ6" s="113"/>
      <c r="ER6" s="111" t="e">
        <f>VLOOKUP(ER4,'1、四轮驱动汇总表'!$E:$I,3,0)</f>
        <v>#REF!</v>
      </c>
      <c r="ES6" s="112"/>
      <c r="ET6" s="112"/>
      <c r="EU6" s="112"/>
      <c r="EV6" s="113"/>
      <c r="EW6" s="111" t="e">
        <f>VLOOKUP(EW4,'1、四轮驱动汇总表'!$E:$I,3,0)</f>
        <v>#REF!</v>
      </c>
      <c r="EX6" s="112"/>
      <c r="EY6" s="112"/>
      <c r="EZ6" s="112"/>
      <c r="FA6" s="113"/>
      <c r="FB6" s="111" t="e">
        <f>VLOOKUP(FB4,'1、四轮驱动汇总表'!$E:$I,3,0)</f>
        <v>#REF!</v>
      </c>
      <c r="FC6" s="112"/>
      <c r="FD6" s="112"/>
      <c r="FE6" s="112"/>
      <c r="FF6" s="113"/>
      <c r="FG6" s="118" t="e">
        <f>VLOOKUP(FG4,'1、四轮驱动汇总表'!$E:$I,3,0)</f>
        <v>#REF!</v>
      </c>
      <c r="FH6" s="118"/>
      <c r="FI6" s="118"/>
      <c r="FJ6" s="118"/>
      <c r="FK6" s="118" t="e">
        <f>VLOOKUP(FK4,'1、四轮驱动汇总表'!$E:$I,3,0)</f>
        <v>#REF!</v>
      </c>
      <c r="FL6" s="118"/>
      <c r="FM6" s="118"/>
      <c r="FN6" s="118"/>
      <c r="FO6" s="118" t="e">
        <f>VLOOKUP(FO4,'1、四轮驱动汇总表'!$E:$I,3,0)</f>
        <v>#REF!</v>
      </c>
      <c r="FP6" s="118"/>
      <c r="FQ6" s="118"/>
      <c r="FR6" s="118"/>
      <c r="FS6" s="118"/>
      <c r="FT6" s="118" t="e">
        <f>VLOOKUP(FT4,'1、四轮驱动汇总表'!$E:$I,3,0)</f>
        <v>#REF!</v>
      </c>
      <c r="FU6" s="118"/>
      <c r="FV6" s="118"/>
      <c r="FW6" s="118"/>
      <c r="FX6" s="118"/>
      <c r="FY6" s="118" t="e">
        <f>VLOOKUP(FY4,'1、四轮驱动汇总表'!$E:$I,3,0)</f>
        <v>#REF!</v>
      </c>
      <c r="FZ6" s="118"/>
      <c r="GA6" s="118"/>
      <c r="GB6" s="118"/>
      <c r="GC6" s="118"/>
      <c r="GD6" s="118" t="e">
        <f>VLOOKUP(GD4,'1、四轮驱动汇总表'!$E:$I,3,0)</f>
        <v>#REF!</v>
      </c>
      <c r="GE6" s="118"/>
      <c r="GF6" s="118"/>
      <c r="GG6" s="118"/>
      <c r="GH6" s="118"/>
      <c r="GI6" s="118" t="e">
        <f>VLOOKUP(GI4,'1、四轮驱动汇总表'!$E:$I,3,0)</f>
        <v>#REF!</v>
      </c>
      <c r="GJ6" s="118"/>
      <c r="GK6" s="118"/>
      <c r="GL6" s="118"/>
      <c r="GM6" s="118"/>
      <c r="GN6" s="118" t="e">
        <f>VLOOKUP(GN4,'1、四轮驱动汇总表'!$E:$I,3,0)</f>
        <v>#REF!</v>
      </c>
      <c r="GO6" s="118"/>
      <c r="GP6" s="118"/>
      <c r="GQ6" s="118"/>
      <c r="GR6" s="118"/>
      <c r="GS6" s="118" t="e">
        <f>VLOOKUP(GS4,'1、四轮驱动汇总表'!$E:$I,3,0)</f>
        <v>#REF!</v>
      </c>
      <c r="GT6" s="118"/>
      <c r="GU6" s="118"/>
      <c r="GV6" s="118"/>
      <c r="GW6" s="118" t="e">
        <f>VLOOKUP(GW4,'1、四轮驱动汇总表'!$E:$I,3,0)</f>
        <v>#REF!</v>
      </c>
      <c r="GX6" s="118"/>
      <c r="GY6" s="118"/>
      <c r="GZ6" s="118"/>
      <c r="HA6" s="118" t="e">
        <f>VLOOKUP(HA4,'1、四轮驱动汇总表'!$E:$I,3,0)</f>
        <v>#REF!</v>
      </c>
      <c r="HB6" s="118"/>
      <c r="HC6" s="118"/>
      <c r="HD6" s="118"/>
      <c r="HE6" s="118"/>
      <c r="HF6" s="118" t="e">
        <f>VLOOKUP(HF4,'1、四轮驱动汇总表'!$E:$I,3,0)</f>
        <v>#REF!</v>
      </c>
      <c r="HG6" s="118"/>
      <c r="HH6" s="118"/>
      <c r="HI6" s="118"/>
      <c r="HJ6" s="118"/>
      <c r="HK6" s="118" t="e">
        <f>VLOOKUP(HK4,'1、四轮驱动汇总表'!$E:$I,3,0)</f>
        <v>#REF!</v>
      </c>
      <c r="HL6" s="118"/>
      <c r="HM6" s="118"/>
      <c r="HN6" s="118"/>
      <c r="HO6" s="118"/>
      <c r="HP6" s="118" t="e">
        <f>VLOOKUP(HP4,'1、四轮驱动汇总表'!$E:$I,3,0)</f>
        <v>#REF!</v>
      </c>
      <c r="HQ6" s="118"/>
      <c r="HR6" s="118"/>
      <c r="HS6" s="118"/>
      <c r="HT6" s="118"/>
      <c r="HU6" s="118" t="e">
        <f>VLOOKUP(HU4,'1、四轮驱动汇总表'!$E:$I,3,0)</f>
        <v>#REF!</v>
      </c>
      <c r="HV6" s="118"/>
      <c r="HW6" s="118"/>
      <c r="HX6" s="118"/>
      <c r="HY6" s="118"/>
      <c r="HZ6" s="118" t="e">
        <f>VLOOKUP(HZ4,'1、四轮驱动汇总表'!$E:$I,3,0)</f>
        <v>#REF!</v>
      </c>
      <c r="IA6" s="118"/>
      <c r="IB6" s="118"/>
      <c r="IC6" s="118"/>
      <c r="ID6" s="118"/>
      <c r="IE6" s="118" t="e">
        <f>VLOOKUP(IE4,'1、四轮驱动汇总表'!$E:$I,3,0)</f>
        <v>#REF!</v>
      </c>
      <c r="IF6" s="118"/>
      <c r="IG6" s="118"/>
      <c r="IH6" s="118"/>
      <c r="II6" s="118"/>
      <c r="IJ6" s="118" t="e">
        <f>VLOOKUP(IJ4,'1、四轮驱动汇总表'!$E:$I,3,0)</f>
        <v>#REF!</v>
      </c>
      <c r="IK6" s="118"/>
      <c r="IL6" s="118"/>
      <c r="IM6" s="118"/>
      <c r="IN6" s="118"/>
      <c r="IO6" s="118" t="e">
        <f>VLOOKUP(IO4,'1、四轮驱动汇总表'!$E:$I,3,0)</f>
        <v>#REF!</v>
      </c>
      <c r="IP6" s="118"/>
      <c r="IQ6" s="118"/>
      <c r="IR6" s="118"/>
      <c r="IS6" s="118"/>
      <c r="IT6" s="118" t="e">
        <f>VLOOKUP(IT4,'1、四轮驱动汇总表'!$E:$I,3,0)</f>
        <v>#REF!</v>
      </c>
      <c r="IU6" s="118"/>
      <c r="IV6" s="118"/>
      <c r="IW6" s="118"/>
      <c r="IX6" s="118"/>
      <c r="IY6" s="118" t="e">
        <f>VLOOKUP(IY4,'1、四轮驱动汇总表'!$E:$I,3,0)</f>
        <v>#REF!</v>
      </c>
      <c r="IZ6" s="118"/>
      <c r="JA6" s="118"/>
      <c r="JB6" s="118"/>
      <c r="JC6" s="118"/>
      <c r="JD6" s="118" t="e">
        <f>VLOOKUP(JD4,'1、四轮驱动汇总表'!$E:$I,3,0)</f>
        <v>#REF!</v>
      </c>
      <c r="JE6" s="118"/>
      <c r="JF6" s="118"/>
      <c r="JG6" s="118"/>
      <c r="JH6" s="118"/>
      <c r="JI6" s="118" t="e">
        <f>VLOOKUP(JI4,'1、四轮驱动汇总表'!$E:$I,3,0)</f>
        <v>#REF!</v>
      </c>
      <c r="JJ6" s="118"/>
      <c r="JK6" s="118"/>
      <c r="JL6" s="118"/>
      <c r="JM6" s="118"/>
      <c r="JN6" s="118" t="e">
        <f>VLOOKUP(JN4,'1、四轮驱动汇总表'!$E:$I,3,0)</f>
        <v>#REF!</v>
      </c>
      <c r="JO6" s="118"/>
      <c r="JP6" s="118"/>
      <c r="JQ6" s="118"/>
      <c r="JR6" s="118"/>
      <c r="JS6" s="118" t="e">
        <f>VLOOKUP(JS4,'1、四轮驱动汇总表'!$E:$I,3,0)</f>
        <v>#REF!</v>
      </c>
      <c r="JT6" s="118"/>
      <c r="JU6" s="118"/>
      <c r="JV6" s="118"/>
      <c r="JW6" s="118"/>
      <c r="JX6" s="118" t="e">
        <f>VLOOKUP(JX4,'1、四轮驱动汇总表'!$E:$I,3,0)</f>
        <v>#REF!</v>
      </c>
      <c r="JY6" s="118"/>
      <c r="JZ6" s="118"/>
      <c r="KA6" s="118"/>
      <c r="KB6" s="118"/>
      <c r="KC6" s="118" t="e">
        <f>VLOOKUP(KC4,'1、四轮驱动汇总表'!$E:$I,3,0)</f>
        <v>#REF!</v>
      </c>
      <c r="KD6" s="118"/>
      <c r="KE6" s="118"/>
      <c r="KF6" s="118"/>
      <c r="KG6" s="118"/>
      <c r="KH6" s="118" t="e">
        <f>VLOOKUP(KH4,'1、四轮驱动汇总表'!$E:$I,3,0)</f>
        <v>#REF!</v>
      </c>
      <c r="KI6" s="118"/>
      <c r="KJ6" s="118"/>
      <c r="KK6" s="118"/>
      <c r="KL6" s="118"/>
      <c r="KM6" s="118" t="e">
        <f>VLOOKUP(KM4,'1、四轮驱动汇总表'!$E:$I,3,0)</f>
        <v>#REF!</v>
      </c>
      <c r="KN6" s="118"/>
      <c r="KO6" s="118"/>
      <c r="KP6" s="118"/>
      <c r="KQ6" s="118"/>
      <c r="KR6" s="118" t="e">
        <f>VLOOKUP(KR4,'1、四轮驱动汇总表'!$E:$I,3,0)</f>
        <v>#REF!</v>
      </c>
      <c r="KS6" s="118"/>
      <c r="KT6" s="118"/>
      <c r="KU6" s="118"/>
      <c r="KV6" s="118"/>
      <c r="KW6" s="118" t="e">
        <f>VLOOKUP(KW4,'1、四轮驱动汇总表'!$E:$I,3,0)</f>
        <v>#REF!</v>
      </c>
      <c r="KX6" s="118"/>
      <c r="KY6" s="118"/>
      <c r="KZ6" s="118"/>
      <c r="LA6" s="118"/>
      <c r="LB6" s="118" t="e">
        <f>VLOOKUP(LB4,'1、四轮驱动汇总表'!$E:$I,3,0)</f>
        <v>#REF!</v>
      </c>
      <c r="LC6" s="118"/>
      <c r="LD6" s="118"/>
      <c r="LE6" s="118"/>
      <c r="LF6" s="118"/>
      <c r="LG6" s="118" t="e">
        <f>VLOOKUP(LG4,'1、四轮驱动汇总表'!$E:$I,3,0)</f>
        <v>#REF!</v>
      </c>
      <c r="LH6" s="118"/>
      <c r="LI6" s="118"/>
      <c r="LJ6" s="118"/>
      <c r="LK6" s="118"/>
      <c r="LL6" s="118" t="e">
        <f>VLOOKUP(LL4,'1、四轮驱动汇总表'!$E:$I,3,0)</f>
        <v>#REF!</v>
      </c>
      <c r="LM6" s="118"/>
      <c r="LN6" s="118"/>
      <c r="LO6" s="118"/>
      <c r="LP6" s="118"/>
      <c r="LQ6" s="118" t="e">
        <f>VLOOKUP(LQ4,'1、四轮驱动汇总表'!$E:$I,3,0)</f>
        <v>#REF!</v>
      </c>
      <c r="LR6" s="118"/>
      <c r="LS6" s="118"/>
      <c r="LT6" s="118"/>
      <c r="LU6" s="118"/>
      <c r="LV6" s="118" t="e">
        <f>VLOOKUP(LV4,'1、四轮驱动汇总表'!$E:$I,3,0)</f>
        <v>#REF!</v>
      </c>
      <c r="LW6" s="118"/>
      <c r="LX6" s="118"/>
      <c r="LY6" s="118"/>
      <c r="LZ6" s="118"/>
      <c r="MA6" s="118" t="e">
        <f>VLOOKUP(MA4,'1、四轮驱动汇总表'!$E:$I,3,0)</f>
        <v>#REF!</v>
      </c>
      <c r="MB6" s="118"/>
      <c r="MC6" s="118"/>
      <c r="MD6" s="118"/>
      <c r="ME6" s="118"/>
      <c r="MF6" s="118" t="e">
        <f>VLOOKUP(MF4,'1、四轮驱动汇总表'!$E:$I,3,0)</f>
        <v>#REF!</v>
      </c>
      <c r="MG6" s="118"/>
      <c r="MH6" s="118"/>
      <c r="MI6" s="118"/>
      <c r="MJ6" s="118"/>
      <c r="MK6" s="118" t="e">
        <f>VLOOKUP(MK4,'1、四轮驱动汇总表'!$E:$I,3,0)</f>
        <v>#REF!</v>
      </c>
      <c r="ML6" s="118"/>
      <c r="MM6" s="118"/>
      <c r="MN6" s="118"/>
      <c r="MO6" s="118"/>
      <c r="MP6" s="118" t="e">
        <f>VLOOKUP(MP4,'1、四轮驱动汇总表'!$E:$I,3,0)</f>
        <v>#REF!</v>
      </c>
      <c r="MQ6" s="118"/>
      <c r="MR6" s="118"/>
      <c r="MS6" s="118"/>
      <c r="MT6" s="118"/>
      <c r="MU6" s="118" t="e">
        <f>VLOOKUP(MU4,'1、四轮驱动汇总表'!$E:$I,3,0)</f>
        <v>#REF!</v>
      </c>
      <c r="MV6" s="118"/>
      <c r="MW6" s="118"/>
      <c r="MX6" s="118"/>
      <c r="MY6" s="118"/>
      <c r="MZ6" s="118" t="e">
        <f>VLOOKUP(MZ4,'1、四轮驱动汇总表'!$E:$I,3,0)</f>
        <v>#REF!</v>
      </c>
      <c r="NA6" s="118"/>
      <c r="NB6" s="118"/>
      <c r="NC6" s="118"/>
      <c r="ND6" s="118"/>
      <c r="NE6" s="118" t="e">
        <f>VLOOKUP(NE4,'1、四轮驱动汇总表'!$E:$I,3,0)</f>
        <v>#REF!</v>
      </c>
      <c r="NF6" s="118"/>
      <c r="NG6" s="118"/>
      <c r="NH6" s="118"/>
      <c r="NI6" s="118"/>
      <c r="NJ6" s="118" t="e">
        <f>VLOOKUP(NJ4,'1、四轮驱动汇总表'!$E:$I,3,0)</f>
        <v>#REF!</v>
      </c>
      <c r="NK6" s="118"/>
      <c r="NL6" s="118"/>
      <c r="NM6" s="118"/>
      <c r="NN6" s="118"/>
      <c r="NO6" s="118" t="e">
        <f>VLOOKUP(NO4,'1、四轮驱动汇总表'!$E:$I,3,0)</f>
        <v>#REF!</v>
      </c>
      <c r="NP6" s="118"/>
      <c r="NQ6" s="118"/>
      <c r="NR6" s="118"/>
      <c r="NS6" s="118"/>
      <c r="NT6" s="118" t="e">
        <f>VLOOKUP(NT4,'1、四轮驱动汇总表'!$E:$I,3,0)</f>
        <v>#REF!</v>
      </c>
      <c r="NU6" s="118"/>
      <c r="NV6" s="118"/>
      <c r="NW6" s="118"/>
      <c r="NX6" s="118"/>
      <c r="NY6" s="118" t="e">
        <f>VLOOKUP(NY4,'1、四轮驱动汇总表'!$E:$I,3,0)</f>
        <v>#REF!</v>
      </c>
      <c r="NZ6" s="118"/>
      <c r="OA6" s="118"/>
      <c r="OB6" s="118"/>
      <c r="OC6" s="118"/>
      <c r="OD6" s="118" t="e">
        <f>VLOOKUP(OD4,'1、四轮驱动汇总表'!$E:$I,3,0)</f>
        <v>#REF!</v>
      </c>
      <c r="OE6" s="118"/>
      <c r="OF6" s="118"/>
      <c r="OG6" s="118"/>
      <c r="OH6" s="118"/>
      <c r="OI6" s="118" t="e">
        <f>VLOOKUP(OI4,'1、四轮驱动汇总表'!$E:$I,3,0)</f>
        <v>#REF!</v>
      </c>
      <c r="OJ6" s="118"/>
      <c r="OK6" s="118"/>
      <c r="OL6" s="118"/>
      <c r="OM6" s="118"/>
      <c r="ON6" s="118" t="e">
        <f>VLOOKUP(ON4,'1、四轮驱动汇总表'!$E:$I,3,0)</f>
        <v>#REF!</v>
      </c>
      <c r="OO6" s="118"/>
      <c r="OP6" s="118"/>
      <c r="OQ6" s="118"/>
      <c r="OR6" s="118"/>
      <c r="OS6" s="118" t="e">
        <f>VLOOKUP(OS4,'1、四轮驱动汇总表'!$E:$I,3,0)</f>
        <v>#REF!</v>
      </c>
      <c r="OT6" s="118"/>
      <c r="OU6" s="118"/>
      <c r="OV6" s="118"/>
      <c r="OW6" s="118"/>
      <c r="OX6" s="118" t="e">
        <f>VLOOKUP(OX4,'1、四轮驱动汇总表'!$E:$I,3,0)</f>
        <v>#REF!</v>
      </c>
      <c r="OY6" s="118"/>
      <c r="OZ6" s="118"/>
      <c r="PA6" s="118"/>
      <c r="PB6" s="118"/>
      <c r="PC6" s="118" t="e">
        <f>VLOOKUP(PC4,'1、四轮驱动汇总表'!$E:$I,3,0)</f>
        <v>#REF!</v>
      </c>
      <c r="PD6" s="118"/>
      <c r="PE6" s="118"/>
      <c r="PF6" s="118"/>
      <c r="PG6" s="118"/>
      <c r="PH6" s="118" t="e">
        <f>VLOOKUP(PH4,'1、四轮驱动汇总表'!$E:$I,3,0)</f>
        <v>#REF!</v>
      </c>
      <c r="PI6" s="118"/>
      <c r="PJ6" s="118"/>
      <c r="PK6" s="118"/>
      <c r="PL6" s="118"/>
      <c r="PM6" s="118" t="e">
        <f>VLOOKUP(PM4,'1、四轮驱动汇总表'!$E:$I,3,0)</f>
        <v>#REF!</v>
      </c>
      <c r="PN6" s="118"/>
      <c r="PO6" s="118"/>
      <c r="PP6" s="118"/>
      <c r="PQ6" s="118"/>
      <c r="PR6" s="118" t="e">
        <f>VLOOKUP(PR4,'1、四轮驱动汇总表'!$E:$I,3,0)</f>
        <v>#REF!</v>
      </c>
      <c r="PS6" s="118"/>
      <c r="PT6" s="118"/>
      <c r="PU6" s="118"/>
      <c r="PV6" s="118"/>
      <c r="PW6" s="118" t="e">
        <f>VLOOKUP(PW4,'1、四轮驱动汇总表'!$E:$I,3,0)</f>
        <v>#REF!</v>
      </c>
      <c r="PX6" s="118"/>
      <c r="PY6" s="118"/>
      <c r="PZ6" s="118"/>
      <c r="QA6" s="118"/>
      <c r="QB6" s="118" t="e">
        <f>VLOOKUP(QB4,'1、四轮驱动汇总表'!$E:$I,3,0)</f>
        <v>#REF!</v>
      </c>
      <c r="QC6" s="118"/>
      <c r="QD6" s="118"/>
      <c r="QE6" s="118"/>
      <c r="QF6" s="118"/>
      <c r="QG6" s="118" t="e">
        <f>VLOOKUP(QG4,'1、四轮驱动汇总表'!$E:$I,3,0)</f>
        <v>#REF!</v>
      </c>
      <c r="QH6" s="118"/>
      <c r="QI6" s="118"/>
      <c r="QJ6" s="118"/>
      <c r="QK6" s="118"/>
      <c r="QL6" s="118" t="e">
        <f>VLOOKUP(QL4,'1、四轮驱动汇总表'!$E:$I,3,0)</f>
        <v>#REF!</v>
      </c>
      <c r="QM6" s="118"/>
      <c r="QN6" s="118"/>
      <c r="QO6" s="118"/>
      <c r="QP6" s="118"/>
      <c r="QQ6" s="118" t="e">
        <f>VLOOKUP(QQ4,'1、四轮驱动汇总表'!$E:$I,3,0)</f>
        <v>#REF!</v>
      </c>
      <c r="QR6" s="118"/>
      <c r="QS6" s="118"/>
      <c r="QT6" s="118"/>
      <c r="QU6" s="118" t="e">
        <f>VLOOKUP(QU4,'1、四轮驱动汇总表'!$E:$I,3,0)</f>
        <v>#REF!</v>
      </c>
      <c r="QV6" s="118"/>
      <c r="QW6" s="118"/>
      <c r="QX6" s="118"/>
      <c r="QY6" s="118" t="e">
        <f>VLOOKUP(QY4,'1、四轮驱动汇总表'!$E:$I,3,0)</f>
        <v>#REF!</v>
      </c>
      <c r="QZ6" s="118"/>
      <c r="RA6" s="118"/>
      <c r="RB6" s="118"/>
      <c r="RC6" s="118" t="e">
        <f>VLOOKUP(RC4,'1、四轮驱动汇总表'!$E:$I,3,0)</f>
        <v>#REF!</v>
      </c>
      <c r="RD6" s="118"/>
      <c r="RE6" s="118"/>
      <c r="RF6" s="118"/>
      <c r="RG6" s="118" t="e">
        <f>VLOOKUP(RG4,'1、四轮驱动汇总表'!$E:$I,3,0)</f>
        <v>#REF!</v>
      </c>
      <c r="RH6" s="118"/>
      <c r="RI6" s="118"/>
      <c r="RJ6" s="118"/>
      <c r="RK6" s="118" t="e">
        <f>VLOOKUP(RK4,'1、四轮驱动汇总表'!$E:$I,3,0)</f>
        <v>#REF!</v>
      </c>
      <c r="RL6" s="118"/>
      <c r="RM6" s="118"/>
      <c r="RN6" s="118"/>
      <c r="RO6" s="118" t="e">
        <f>VLOOKUP(RO4,'1、四轮驱动汇总表'!$E:$I,3,0)</f>
        <v>#REF!</v>
      </c>
      <c r="RP6" s="118"/>
      <c r="RQ6" s="118"/>
      <c r="RR6" s="118"/>
      <c r="RS6" s="118" t="e">
        <f>VLOOKUP(RS4,'1、四轮驱动汇总表'!$E:$I,3,0)</f>
        <v>#REF!</v>
      </c>
      <c r="RT6" s="118"/>
      <c r="RU6" s="118"/>
      <c r="RV6" s="118"/>
      <c r="RW6" s="118" t="e">
        <f>VLOOKUP(RW4,'1、四轮驱动汇总表'!$E:$I,3,0)</f>
        <v>#REF!</v>
      </c>
      <c r="RX6" s="118"/>
      <c r="RY6" s="118"/>
      <c r="RZ6" s="118"/>
      <c r="SA6" s="118" t="e">
        <f>VLOOKUP(SA4,'1、四轮驱动汇总表'!$E:$I,3,0)</f>
        <v>#REF!</v>
      </c>
      <c r="SB6" s="118"/>
      <c r="SC6" s="118"/>
      <c r="SD6" s="118"/>
      <c r="SE6" s="118" t="e">
        <f>VLOOKUP(SE4,'1、四轮驱动汇总表'!$E:$I,3,0)</f>
        <v>#REF!</v>
      </c>
      <c r="SF6" s="118"/>
      <c r="SG6" s="118"/>
      <c r="SH6" s="118"/>
      <c r="SI6" s="118" t="e">
        <f>VLOOKUP(SI4,'1、四轮驱动汇总表'!$E:$I,3,0)</f>
        <v>#REF!</v>
      </c>
      <c r="SJ6" s="118"/>
      <c r="SK6" s="118"/>
      <c r="SL6" s="118"/>
      <c r="SM6" s="118" t="e">
        <f>VLOOKUP(SM4,'1、四轮驱动汇总表'!$E:$I,3,0)</f>
        <v>#REF!</v>
      </c>
      <c r="SN6" s="118"/>
      <c r="SO6" s="118"/>
      <c r="SP6" s="118"/>
      <c r="SQ6" s="118" t="e">
        <f>VLOOKUP(SQ4,'1、四轮驱动汇总表'!$E:$I,3,0)</f>
        <v>#REF!</v>
      </c>
      <c r="SR6" s="118"/>
      <c r="SS6" s="118"/>
      <c r="ST6" s="118"/>
      <c r="SU6" s="118" t="e">
        <f>VLOOKUP(SU4,'1、四轮驱动汇总表'!$E:$I,3,0)</f>
        <v>#REF!</v>
      </c>
      <c r="SV6" s="118"/>
      <c r="SW6" s="118"/>
      <c r="SX6" s="118"/>
      <c r="SY6" s="118" t="e">
        <f>VLOOKUP(SY4,'1、四轮驱动汇总表'!$E:$I,3,0)</f>
        <v>#REF!</v>
      </c>
      <c r="SZ6" s="118"/>
      <c r="TA6" s="118"/>
      <c r="TB6" s="118"/>
      <c r="TC6" s="118" t="e">
        <f>VLOOKUP(TC4,'1、四轮驱动汇总表'!$E:$I,3,0)</f>
        <v>#REF!</v>
      </c>
      <c r="TD6" s="118"/>
      <c r="TE6" s="118"/>
      <c r="TF6" s="118"/>
      <c r="TG6" s="118" t="e">
        <f>VLOOKUP(TG4,'1、四轮驱动汇总表'!$E:$I,3,0)</f>
        <v>#REF!</v>
      </c>
      <c r="TH6" s="118"/>
      <c r="TI6" s="118"/>
      <c r="TJ6" s="118"/>
      <c r="TK6" s="118" t="e">
        <f>VLOOKUP(TK4,'1、四轮驱动汇总表'!$E:$I,3,0)</f>
        <v>#REF!</v>
      </c>
      <c r="TL6" s="118"/>
      <c r="TM6" s="118"/>
      <c r="TN6" s="118"/>
      <c r="TO6" s="118" t="e">
        <f>VLOOKUP(TO4,'1、四轮驱动汇总表'!$E:$I,3,0)</f>
        <v>#REF!</v>
      </c>
      <c r="TP6" s="118"/>
      <c r="TQ6" s="118"/>
      <c r="TR6" s="118"/>
      <c r="TS6" s="118" t="e">
        <f>VLOOKUP(TS4,'1、四轮驱动汇总表'!$E:$I,3,0)</f>
        <v>#REF!</v>
      </c>
      <c r="TT6" s="118"/>
      <c r="TU6" s="118"/>
      <c r="TV6" s="118"/>
      <c r="TW6" s="118" t="e">
        <f>VLOOKUP(TW4,'1、四轮驱动汇总表'!$E:$I,3,0)</f>
        <v>#REF!</v>
      </c>
      <c r="TX6" s="118"/>
      <c r="TY6" s="118"/>
      <c r="TZ6" s="118"/>
      <c r="UA6" s="118" t="e">
        <f>VLOOKUP(UA4,'1、四轮驱动汇总表'!$E:$I,3,0)</f>
        <v>#REF!</v>
      </c>
      <c r="UB6" s="118"/>
      <c r="UC6" s="118"/>
      <c r="UD6" s="118"/>
      <c r="UE6" s="118" t="e">
        <f>VLOOKUP(UE4,'1、四轮驱动汇总表'!$E:$I,3,0)</f>
        <v>#REF!</v>
      </c>
      <c r="UF6" s="118"/>
      <c r="UG6" s="118"/>
      <c r="UH6" s="118"/>
      <c r="UI6" s="118" t="e">
        <f>VLOOKUP(UI4,'1、四轮驱动汇总表'!$E:$I,3,0)</f>
        <v>#REF!</v>
      </c>
      <c r="UJ6" s="118"/>
      <c r="UK6" s="118"/>
      <c r="UL6" s="118"/>
      <c r="UM6" s="118" t="e">
        <f>VLOOKUP(UM4,'1、四轮驱动汇总表'!$E:$I,3,0)</f>
        <v>#REF!</v>
      </c>
      <c r="UN6" s="118"/>
      <c r="UO6" s="118"/>
      <c r="UP6" s="118"/>
      <c r="UQ6" s="118" t="e">
        <f>VLOOKUP(UQ4,'1、四轮驱动汇总表'!$E:$I,3,0)</f>
        <v>#REF!</v>
      </c>
      <c r="UR6" s="118"/>
      <c r="US6" s="118"/>
      <c r="UT6" s="118"/>
      <c r="UU6" s="118" t="e">
        <f>VLOOKUP(UU4,'1、四轮驱动汇总表'!$E:$I,3,0)</f>
        <v>#REF!</v>
      </c>
      <c r="UV6" s="118"/>
      <c r="UW6" s="118"/>
      <c r="UX6" s="118"/>
      <c r="UY6" s="118" t="e">
        <f>VLOOKUP(UY4,'1、四轮驱动汇总表'!$E:$I,3,0)</f>
        <v>#REF!</v>
      </c>
      <c r="UZ6" s="118"/>
      <c r="VA6" s="118"/>
      <c r="VB6" s="118"/>
      <c r="VC6" s="118" t="e">
        <f>VLOOKUP(VC4,'1、四轮驱动汇总表'!$E:$I,3,0)</f>
        <v>#REF!</v>
      </c>
      <c r="VD6" s="118"/>
      <c r="VE6" s="118"/>
      <c r="VF6" s="118"/>
      <c r="VG6" s="118" t="e">
        <f>VLOOKUP(VG4,'1、四轮驱动汇总表'!$E:$I,3,0)</f>
        <v>#REF!</v>
      </c>
      <c r="VH6" s="118"/>
      <c r="VI6" s="118"/>
      <c r="VJ6" s="118"/>
      <c r="VK6" s="118" t="e">
        <f>VLOOKUP(VK4,'1、四轮驱动汇总表'!$E:$I,3,0)</f>
        <v>#REF!</v>
      </c>
      <c r="VL6" s="118"/>
      <c r="VM6" s="118"/>
      <c r="VN6" s="118"/>
      <c r="VO6" s="118" t="e">
        <f>VLOOKUP(VO4,'1、四轮驱动汇总表'!$E:$I,3,0)</f>
        <v>#REF!</v>
      </c>
      <c r="VP6" s="118"/>
      <c r="VQ6" s="118"/>
      <c r="VR6" s="118"/>
      <c r="VS6" s="118" t="e">
        <f>VLOOKUP(VS4,'1、四轮驱动汇总表'!$E:$I,3,0)</f>
        <v>#REF!</v>
      </c>
      <c r="VT6" s="118"/>
      <c r="VU6" s="118"/>
      <c r="VV6" s="118"/>
      <c r="VW6" s="118" t="e">
        <f>VLOOKUP(VW4,'1、四轮驱动汇总表'!$E:$I,3,0)</f>
        <v>#REF!</v>
      </c>
      <c r="VX6" s="118"/>
      <c r="VY6" s="118"/>
      <c r="VZ6" s="118"/>
      <c r="WA6" s="118" t="e">
        <f>VLOOKUP(WA4,'1、四轮驱动汇总表'!$E:$I,3,0)</f>
        <v>#REF!</v>
      </c>
      <c r="WB6" s="118"/>
      <c r="WC6" s="118"/>
      <c r="WD6" s="118"/>
      <c r="WE6" s="118" t="e">
        <f>VLOOKUP(WE4,'1、四轮驱动汇总表'!$E:$I,3,0)</f>
        <v>#REF!</v>
      </c>
      <c r="WF6" s="118"/>
      <c r="WG6" s="118"/>
      <c r="WH6" s="118"/>
      <c r="WI6" s="118" t="e">
        <f>VLOOKUP(WI4,'1、四轮驱动汇总表'!$E:$I,3,0)</f>
        <v>#REF!</v>
      </c>
      <c r="WJ6" s="118"/>
      <c r="WK6" s="118"/>
      <c r="WL6" s="118"/>
      <c r="WM6" s="118" t="e">
        <f>VLOOKUP(WM4,'1、四轮驱动汇总表'!$E:$I,3,0)</f>
        <v>#REF!</v>
      </c>
      <c r="WN6" s="118"/>
      <c r="WO6" s="118"/>
      <c r="WP6" s="118"/>
      <c r="WQ6" s="118" t="e">
        <f>VLOOKUP(WQ4,'1、四轮驱动汇总表'!$E:$I,3,0)</f>
        <v>#REF!</v>
      </c>
      <c r="WR6" s="118"/>
      <c r="WS6" s="118"/>
      <c r="WT6" s="118"/>
      <c r="WU6" s="118" t="e">
        <f>VLOOKUP(WU4,'1、四轮驱动汇总表'!$E:$I,3,0)</f>
        <v>#REF!</v>
      </c>
      <c r="WV6" s="118"/>
      <c r="WW6" s="118"/>
      <c r="WX6" s="118"/>
      <c r="WY6" s="118" t="e">
        <f>VLOOKUP(WY4,'1、四轮驱动汇总表'!$E:$I,3,0)</f>
        <v>#REF!</v>
      </c>
      <c r="WZ6" s="118"/>
      <c r="XA6" s="118"/>
      <c r="XB6" s="118"/>
      <c r="XC6" s="118" t="e">
        <f>VLOOKUP(XC4,'1、四轮驱动汇总表'!$E:$I,3,0)</f>
        <v>#REF!</v>
      </c>
      <c r="XD6" s="118"/>
      <c r="XE6" s="118"/>
      <c r="XF6" s="118"/>
      <c r="XG6" s="118" t="e">
        <f>VLOOKUP(XG4,'1、四轮驱动汇总表'!$E:$I,3,0)</f>
        <v>#REF!</v>
      </c>
      <c r="XH6" s="118"/>
      <c r="XI6" s="118"/>
      <c r="XJ6" s="118"/>
      <c r="XK6" s="118" t="e">
        <f>VLOOKUP(XK4,'1、四轮驱动汇总表'!$E:$I,3,0)</f>
        <v>#REF!</v>
      </c>
      <c r="XL6" s="118"/>
      <c r="XM6" s="118"/>
      <c r="XN6" s="118"/>
      <c r="XO6" s="118" t="e">
        <f>VLOOKUP(XO4,'1、四轮驱动汇总表'!$E:$I,3,0)</f>
        <v>#REF!</v>
      </c>
      <c r="XP6" s="118"/>
      <c r="XQ6" s="118"/>
      <c r="XR6" s="118"/>
      <c r="XS6" s="118" t="e">
        <f>VLOOKUP(XS4,'1、四轮驱动汇总表'!$E:$I,3,0)</f>
        <v>#REF!</v>
      </c>
      <c r="XT6" s="118"/>
      <c r="XU6" s="118"/>
      <c r="XV6" s="118"/>
      <c r="XW6" s="118" t="e">
        <f>VLOOKUP(XW4,'1、四轮驱动汇总表'!$E:$I,3,0)</f>
        <v>#REF!</v>
      </c>
      <c r="XX6" s="118"/>
      <c r="XY6" s="118"/>
      <c r="XZ6" s="118"/>
      <c r="YA6" s="118" t="e">
        <f>VLOOKUP(YA4,'1、四轮驱动汇总表'!$E:$I,3,0)</f>
        <v>#REF!</v>
      </c>
      <c r="YB6" s="118"/>
      <c r="YC6" s="118"/>
      <c r="YD6" s="118"/>
      <c r="YE6" s="118" t="e">
        <f>VLOOKUP(YE4,'1、四轮驱动汇总表'!$E:$I,3,0)</f>
        <v>#REF!</v>
      </c>
      <c r="YF6" s="118"/>
      <c r="YG6" s="118"/>
      <c r="YH6" s="118"/>
      <c r="YI6" s="118" t="e">
        <f>VLOOKUP(YI4,'1、四轮驱动汇总表'!$E:$I,3,0)</f>
        <v>#REF!</v>
      </c>
      <c r="YJ6" s="118"/>
      <c r="YK6" s="118"/>
      <c r="YL6" s="118"/>
      <c r="YM6" s="118" t="e">
        <f>VLOOKUP(YM4,'1、四轮驱动汇总表'!$E:$I,3,0)</f>
        <v>#REF!</v>
      </c>
      <c r="YN6" s="118"/>
      <c r="YO6" s="118"/>
      <c r="YP6" s="118"/>
      <c r="YQ6" s="118" t="e">
        <f>VLOOKUP(YQ4,'1、四轮驱动汇总表'!$E:$I,3,0)</f>
        <v>#REF!</v>
      </c>
      <c r="YR6" s="118"/>
      <c r="YS6" s="118"/>
      <c r="YT6" s="118"/>
      <c r="YU6" s="118" t="e">
        <f>VLOOKUP(YU4,'1、四轮驱动汇总表'!$E:$I,3,0)</f>
        <v>#REF!</v>
      </c>
      <c r="YV6" s="118"/>
      <c r="YW6" s="118"/>
      <c r="YX6" s="118"/>
      <c r="YY6" s="118" t="e">
        <f>VLOOKUP(YY4,'1、四轮驱动汇总表'!$E:$I,3,0)</f>
        <v>#REF!</v>
      </c>
      <c r="YZ6" s="118"/>
      <c r="ZA6" s="118"/>
      <c r="ZB6" s="118"/>
      <c r="ZC6" s="118" t="e">
        <f>VLOOKUP(ZC4,'1、四轮驱动汇总表'!$E:$I,3,0)</f>
        <v>#REF!</v>
      </c>
      <c r="ZD6" s="118"/>
      <c r="ZE6" s="118"/>
      <c r="ZF6" s="118"/>
      <c r="ZG6" s="118" t="e">
        <f>VLOOKUP(ZG4,'1、四轮驱动汇总表'!$E:$I,3,0)</f>
        <v>#REF!</v>
      </c>
      <c r="ZH6" s="118"/>
      <c r="ZI6" s="118"/>
      <c r="ZJ6" s="118"/>
      <c r="ZK6" s="118" t="e">
        <f>VLOOKUP(ZK4,'1、四轮驱动汇总表'!$E:$I,3,0)</f>
        <v>#REF!</v>
      </c>
      <c r="ZL6" s="118"/>
      <c r="ZM6" s="118"/>
      <c r="ZN6" s="118"/>
      <c r="ZO6" s="118" t="e">
        <f>VLOOKUP(ZO4,'1、四轮驱动汇总表'!$E:$I,3,0)</f>
        <v>#REF!</v>
      </c>
      <c r="ZP6" s="118"/>
      <c r="ZQ6" s="118"/>
      <c r="ZR6" s="118"/>
      <c r="ZS6" s="118" t="e">
        <f>VLOOKUP(ZS4,'1、四轮驱动汇总表'!$E:$I,3,0)</f>
        <v>#REF!</v>
      </c>
      <c r="ZT6" s="118"/>
      <c r="ZU6" s="118"/>
      <c r="ZV6" s="118"/>
      <c r="ZW6" s="118" t="e">
        <f>VLOOKUP(ZW4,'1、四轮驱动汇总表'!$E:$I,3,0)</f>
        <v>#REF!</v>
      </c>
      <c r="ZX6" s="118"/>
      <c r="ZY6" s="118"/>
      <c r="ZZ6" s="118"/>
      <c r="AAA6" s="118" t="e">
        <f>VLOOKUP(AAA4,'1、四轮驱动汇总表'!$E:$I,3,0)</f>
        <v>#REF!</v>
      </c>
      <c r="AAB6" s="118"/>
      <c r="AAC6" s="118"/>
      <c r="AAD6" s="118"/>
      <c r="AAE6" s="118" t="e">
        <f>VLOOKUP(AAE4,'1、四轮驱动汇总表'!$E:$I,3,0)</f>
        <v>#REF!</v>
      </c>
      <c r="AAF6" s="118"/>
      <c r="AAG6" s="118"/>
      <c r="AAH6" s="118"/>
      <c r="AAI6" s="118" t="e">
        <f>VLOOKUP(AAI4,'1、四轮驱动汇总表'!$E:$I,3,0)</f>
        <v>#REF!</v>
      </c>
      <c r="AAJ6" s="118"/>
      <c r="AAK6" s="118"/>
      <c r="AAL6" s="118"/>
      <c r="AAM6" s="118" t="e">
        <f>VLOOKUP(AAM4,'1、四轮驱动汇总表'!$E:$I,3,0)</f>
        <v>#REF!</v>
      </c>
      <c r="AAN6" s="118"/>
      <c r="AAO6" s="118"/>
      <c r="AAP6" s="118"/>
      <c r="AAQ6" s="118" t="e">
        <f>VLOOKUP(AAQ4,'1、四轮驱动汇总表'!$E:$I,3,0)</f>
        <v>#REF!</v>
      </c>
      <c r="AAR6" s="118"/>
      <c r="AAS6" s="118"/>
      <c r="AAT6" s="118"/>
      <c r="AAU6" s="118" t="e">
        <f>VLOOKUP(AAU4,'1、四轮驱动汇总表'!$E:$I,3,0)</f>
        <v>#REF!</v>
      </c>
      <c r="AAV6" s="118"/>
      <c r="AAW6" s="118"/>
      <c r="AAX6" s="118"/>
      <c r="AAY6" s="118" t="e">
        <f>VLOOKUP(AAY4,'1、四轮驱动汇总表'!$E:$I,3,0)</f>
        <v>#REF!</v>
      </c>
      <c r="AAZ6" s="118"/>
      <c r="ABA6" s="118"/>
      <c r="ABB6" s="118"/>
      <c r="ABC6" s="118" t="e">
        <f>VLOOKUP(ABC4,'1、四轮驱动汇总表'!$E:$I,3,0)</f>
        <v>#REF!</v>
      </c>
      <c r="ABD6" s="118"/>
      <c r="ABE6" s="118"/>
      <c r="ABF6" s="118"/>
      <c r="ABG6" s="118" t="e">
        <f>VLOOKUP(ABG4,'1、四轮驱动汇总表'!$E:$I,3,0)</f>
        <v>#REF!</v>
      </c>
      <c r="ABH6" s="118"/>
      <c r="ABI6" s="118"/>
      <c r="ABJ6" s="118"/>
      <c r="ABK6" s="118" t="e">
        <f>VLOOKUP(ABK4,'1、四轮驱动汇总表'!$E:$I,3,0)</f>
        <v>#REF!</v>
      </c>
      <c r="ABL6" s="118"/>
      <c r="ABM6" s="118"/>
      <c r="ABN6" s="118"/>
      <c r="ABO6" s="118" t="e">
        <f>VLOOKUP(ABO4,'1、四轮驱动汇总表'!$E:$I,3,0)</f>
        <v>#REF!</v>
      </c>
      <c r="ABP6" s="118"/>
      <c r="ABQ6" s="118"/>
      <c r="ABR6" s="118"/>
      <c r="ABS6" s="118" t="e">
        <f>VLOOKUP(ABS4,'1、四轮驱动汇总表'!$E:$I,3,0)</f>
        <v>#REF!</v>
      </c>
      <c r="ABT6" s="118"/>
      <c r="ABU6" s="118"/>
      <c r="ABV6" s="118"/>
      <c r="ABW6" s="118" t="e">
        <f>VLOOKUP(ABW4,'1、四轮驱动汇总表'!$E:$I,3,0)</f>
        <v>#REF!</v>
      </c>
      <c r="ABX6" s="118"/>
      <c r="ABY6" s="118"/>
      <c r="ABZ6" s="118"/>
      <c r="ACA6" s="118" t="e">
        <f>VLOOKUP(ACA4,'1、四轮驱动汇总表'!$E:$I,3,0)</f>
        <v>#REF!</v>
      </c>
      <c r="ACB6" s="118"/>
      <c r="ACC6" s="118"/>
      <c r="ACD6" s="118"/>
      <c r="ACE6" s="118" t="e">
        <f>VLOOKUP(ACE4,'1、四轮驱动汇总表'!$E:$I,3,0)</f>
        <v>#REF!</v>
      </c>
      <c r="ACF6" s="118"/>
      <c r="ACG6" s="118"/>
      <c r="ACH6" s="118"/>
      <c r="ACI6" s="118" t="e">
        <f>VLOOKUP(ACI4,'1、四轮驱动汇总表'!$E:$I,3,0)</f>
        <v>#REF!</v>
      </c>
      <c r="ACJ6" s="118"/>
      <c r="ACK6" s="118"/>
      <c r="ACL6" s="118"/>
      <c r="ACM6" s="118" t="e">
        <f>VLOOKUP(ACM4,'1、四轮驱动汇总表'!$E:$I,3,0)</f>
        <v>#REF!</v>
      </c>
      <c r="ACN6" s="118"/>
      <c r="ACO6" s="118"/>
      <c r="ACP6" s="118"/>
      <c r="ACQ6" s="118" t="e">
        <f>VLOOKUP(ACQ4,'1、四轮驱动汇总表'!$E:$I,3,0)</f>
        <v>#REF!</v>
      </c>
      <c r="ACR6" s="118"/>
      <c r="ACS6" s="118"/>
      <c r="ACT6" s="118"/>
      <c r="ACU6" s="118" t="e">
        <f>VLOOKUP(ACU4,'1、四轮驱动汇总表'!$E:$I,3,0)</f>
        <v>#REF!</v>
      </c>
      <c r="ACV6" s="118"/>
      <c r="ACW6" s="118"/>
      <c r="ACX6" s="118"/>
      <c r="ACY6" s="118" t="e">
        <f>VLOOKUP(ACY4,'1、四轮驱动汇总表'!$E:$I,3,0)</f>
        <v>#REF!</v>
      </c>
      <c r="ACZ6" s="118"/>
      <c r="ADA6" s="118"/>
      <c r="ADB6" s="118"/>
      <c r="ADC6" s="118" t="e">
        <f>VLOOKUP(ADC4,'1、四轮驱动汇总表'!$E:$I,3,0)</f>
        <v>#REF!</v>
      </c>
      <c r="ADD6" s="118"/>
      <c r="ADE6" s="118"/>
      <c r="ADF6" s="118"/>
      <c r="ADG6" s="118" t="e">
        <f>VLOOKUP(ADG4,'1、四轮驱动汇总表'!$E:$I,3,0)</f>
        <v>#REF!</v>
      </c>
      <c r="ADH6" s="118"/>
      <c r="ADI6" s="118"/>
      <c r="ADJ6" s="118"/>
      <c r="ADK6" s="118" t="e">
        <f>VLOOKUP(ADK4,'1、四轮驱动汇总表'!$E:$I,3,0)</f>
        <v>#REF!</v>
      </c>
      <c r="ADL6" s="118"/>
      <c r="ADM6" s="118"/>
      <c r="ADN6" s="118"/>
      <c r="ADO6" s="118" t="e">
        <f>VLOOKUP(ADO4,'1、四轮驱动汇总表'!$E:$I,3,0)</f>
        <v>#REF!</v>
      </c>
      <c r="ADP6" s="118"/>
      <c r="ADQ6" s="118"/>
      <c r="ADR6" s="118"/>
      <c r="ADS6" s="118" t="e">
        <f>VLOOKUP(ADS4,'1、四轮驱动汇总表'!$E:$I,3,0)</f>
        <v>#REF!</v>
      </c>
      <c r="ADT6" s="118"/>
      <c r="ADU6" s="118"/>
      <c r="ADV6" s="118"/>
      <c r="ADW6" s="118" t="e">
        <f>VLOOKUP(ADW4,'1、四轮驱动汇总表'!$E:$I,3,0)</f>
        <v>#REF!</v>
      </c>
      <c r="ADX6" s="118"/>
      <c r="ADY6" s="118"/>
      <c r="ADZ6" s="118"/>
      <c r="AEA6" s="118" t="e">
        <f>VLOOKUP(AEA4,'1、四轮驱动汇总表'!$E:$I,3,0)</f>
        <v>#REF!</v>
      </c>
      <c r="AEB6" s="118"/>
      <c r="AEC6" s="118"/>
      <c r="AED6" s="118"/>
      <c r="AEE6" s="118" t="e">
        <f>VLOOKUP(AEE4,'1、四轮驱动汇总表'!$E:$I,3,0)</f>
        <v>#REF!</v>
      </c>
      <c r="AEF6" s="118"/>
      <c r="AEG6" s="118"/>
      <c r="AEH6" s="118"/>
      <c r="AEI6" s="118" t="e">
        <f>VLOOKUP(AEI4,'1、四轮驱动汇总表'!$E:$I,3,0)</f>
        <v>#REF!</v>
      </c>
      <c r="AEJ6" s="118"/>
      <c r="AEK6" s="118"/>
      <c r="AEL6" s="118"/>
      <c r="AEM6" s="118" t="e">
        <f>VLOOKUP(AEM4,'1、四轮驱动汇总表'!$E:$I,3,0)</f>
        <v>#REF!</v>
      </c>
      <c r="AEN6" s="118"/>
      <c r="AEO6" s="118"/>
      <c r="AEP6" s="118"/>
      <c r="AEQ6" s="118" t="e">
        <f>VLOOKUP(AEQ4,'1、四轮驱动汇总表'!$E:$I,3,0)</f>
        <v>#REF!</v>
      </c>
      <c r="AER6" s="118"/>
      <c r="AES6" s="118"/>
      <c r="AET6" s="118"/>
      <c r="AEU6" s="118" t="e">
        <f>VLOOKUP(AEU4,'1、四轮驱动汇总表'!$E:$I,3,0)</f>
        <v>#REF!</v>
      </c>
      <c r="AEV6" s="118"/>
      <c r="AEW6" s="118"/>
      <c r="AEX6" s="118"/>
      <c r="AEY6" s="118" t="e">
        <f>VLOOKUP(AEY4,'1、四轮驱动汇总表'!$E:$I,3,0)</f>
        <v>#REF!</v>
      </c>
      <c r="AEZ6" s="118"/>
      <c r="AFA6" s="118"/>
      <c r="AFB6" s="118"/>
      <c r="AFC6" s="118" t="e">
        <f>VLOOKUP(AFC4,'1、四轮驱动汇总表'!$E:$I,3,0)</f>
        <v>#REF!</v>
      </c>
      <c r="AFD6" s="118"/>
      <c r="AFE6" s="118"/>
      <c r="AFF6" s="118"/>
      <c r="AFG6" s="118" t="e">
        <f>VLOOKUP(AFG4,'1、四轮驱动汇总表'!$E:$I,3,0)</f>
        <v>#REF!</v>
      </c>
      <c r="AFH6" s="118"/>
      <c r="AFI6" s="118"/>
      <c r="AFJ6" s="118"/>
      <c r="AFK6" s="118" t="e">
        <f>VLOOKUP(AFK4,'1、四轮驱动汇总表'!$E:$I,3,0)</f>
        <v>#REF!</v>
      </c>
      <c r="AFL6" s="118"/>
      <c r="AFM6" s="118"/>
      <c r="AFN6" s="118"/>
      <c r="AFO6" s="118" t="e">
        <f>VLOOKUP(AFO4,'1、四轮驱动汇总表'!$E:$I,3,0)</f>
        <v>#REF!</v>
      </c>
      <c r="AFP6" s="118"/>
      <c r="AFQ6" s="118"/>
      <c r="AFR6" s="118"/>
      <c r="AFS6" s="118" t="e">
        <f>VLOOKUP(AFS4,'1、四轮驱动汇总表'!$E:$I,3,0)</f>
        <v>#REF!</v>
      </c>
      <c r="AFT6" s="118"/>
      <c r="AFU6" s="118"/>
      <c r="AFV6" s="118"/>
      <c r="AFW6" s="118" t="e">
        <f>VLOOKUP(AFW4,'1、四轮驱动汇总表'!$E:$I,3,0)</f>
        <v>#REF!</v>
      </c>
      <c r="AFX6" s="118"/>
      <c r="AFY6" s="118"/>
      <c r="AFZ6" s="118"/>
      <c r="AGA6" s="118" t="e">
        <f>VLOOKUP(AGA4,'1、四轮驱动汇总表'!$E:$I,3,0)</f>
        <v>#REF!</v>
      </c>
      <c r="AGB6" s="118"/>
      <c r="AGC6" s="118"/>
      <c r="AGD6" s="118"/>
      <c r="AGE6" s="118" t="e">
        <f>VLOOKUP(AGE4,'1、四轮驱动汇总表'!$E:$I,3,0)</f>
        <v>#REF!</v>
      </c>
      <c r="AGF6" s="118"/>
      <c r="AGG6" s="118"/>
      <c r="AGH6" s="118"/>
      <c r="AGI6" s="118" t="e">
        <f>VLOOKUP(AGI4,'1、四轮驱动汇总表'!$E:$I,3,0)</f>
        <v>#REF!</v>
      </c>
      <c r="AGJ6" s="118"/>
      <c r="AGK6" s="118"/>
      <c r="AGL6" s="118"/>
      <c r="AGM6" s="118" t="e">
        <f>VLOOKUP(AGM4,'1、四轮驱动汇总表'!$E:$I,3,0)</f>
        <v>#REF!</v>
      </c>
      <c r="AGN6" s="118"/>
      <c r="AGO6" s="118"/>
      <c r="AGP6" s="118"/>
      <c r="AGQ6" s="118" t="e">
        <f>VLOOKUP(AGQ4,'1、四轮驱动汇总表'!$E:$I,3,0)</f>
        <v>#REF!</v>
      </c>
      <c r="AGR6" s="118"/>
      <c r="AGS6" s="118"/>
      <c r="AGT6" s="118"/>
      <c r="AGU6" s="118" t="e">
        <f>VLOOKUP(AGU4,'1、四轮驱动汇总表'!$E:$I,3,0)</f>
        <v>#REF!</v>
      </c>
      <c r="AGV6" s="118"/>
      <c r="AGW6" s="118"/>
      <c r="AGX6" s="118"/>
      <c r="AGY6" s="118" t="e">
        <f>VLOOKUP(AGY4,'1、四轮驱动汇总表'!$E:$I,3,0)</f>
        <v>#REF!</v>
      </c>
      <c r="AGZ6" s="118"/>
      <c r="AHA6" s="118"/>
      <c r="AHB6" s="118"/>
      <c r="AHC6" s="118" t="e">
        <f>VLOOKUP(AHC4,'1、四轮驱动汇总表'!$E:$I,3,0)</f>
        <v>#REF!</v>
      </c>
      <c r="AHD6" s="118"/>
      <c r="AHE6" s="118"/>
      <c r="AHF6" s="118"/>
      <c r="AHG6" s="118" t="e">
        <f>VLOOKUP(AHG4,'1、四轮驱动汇总表'!$E:$I,3,0)</f>
        <v>#REF!</v>
      </c>
      <c r="AHH6" s="118"/>
      <c r="AHI6" s="118"/>
      <c r="AHJ6" s="118"/>
      <c r="AHK6" s="118" t="e">
        <f>VLOOKUP(AHK4,'1、四轮驱动汇总表'!$E:$I,3,0)</f>
        <v>#REF!</v>
      </c>
      <c r="AHL6" s="118"/>
      <c r="AHM6" s="118"/>
      <c r="AHN6" s="118"/>
      <c r="AHO6" s="118" t="e">
        <f>VLOOKUP(AHO4,'1、四轮驱动汇总表'!$E:$I,3,0)</f>
        <v>#REF!</v>
      </c>
      <c r="AHP6" s="118"/>
      <c r="AHQ6" s="118"/>
      <c r="AHR6" s="118"/>
      <c r="AHS6" s="118" t="e">
        <f>VLOOKUP(AHS4,'1、四轮驱动汇总表'!$E:$I,3,0)</f>
        <v>#REF!</v>
      </c>
      <c r="AHT6" s="118"/>
      <c r="AHU6" s="118"/>
      <c r="AHV6" s="118"/>
      <c r="AHW6" s="118" t="e">
        <f>VLOOKUP(AHW4,'1、四轮驱动汇总表'!$E:$I,3,0)</f>
        <v>#REF!</v>
      </c>
      <c r="AHX6" s="118"/>
      <c r="AHY6" s="118"/>
      <c r="AHZ6" s="118"/>
      <c r="AIA6" s="118" t="e">
        <f>VLOOKUP(AIA4,'1、四轮驱动汇总表'!$E:$I,3,0)</f>
        <v>#REF!</v>
      </c>
      <c r="AIB6" s="118"/>
      <c r="AIC6" s="118"/>
      <c r="AID6" s="118"/>
      <c r="AIE6" s="118" t="e">
        <f>VLOOKUP(AIE4,'1、四轮驱动汇总表'!$E:$I,3,0)</f>
        <v>#REF!</v>
      </c>
      <c r="AIF6" s="118"/>
      <c r="AIG6" s="118"/>
      <c r="AIH6" s="118"/>
      <c r="AII6" s="118" t="e">
        <f>VLOOKUP(AII4,'1、四轮驱动汇总表'!$E:$I,3,0)</f>
        <v>#REF!</v>
      </c>
      <c r="AIJ6" s="118"/>
      <c r="AIK6" s="118"/>
      <c r="AIL6" s="118"/>
      <c r="AIM6" s="118" t="e">
        <f>VLOOKUP(AIM4,'1、四轮驱动汇总表'!$E:$I,3,0)</f>
        <v>#REF!</v>
      </c>
      <c r="AIN6" s="118"/>
      <c r="AIO6" s="118"/>
      <c r="AIP6" s="118"/>
      <c r="AIQ6" s="118" t="e">
        <f>VLOOKUP(AIQ4,'1、四轮驱动汇总表'!$E:$I,3,0)</f>
        <v>#REF!</v>
      </c>
      <c r="AIR6" s="118"/>
      <c r="AIS6" s="118"/>
      <c r="AIT6" s="118"/>
      <c r="AIU6" s="118" t="e">
        <f>VLOOKUP(AIU4,'1、四轮驱动汇总表'!$E:$I,3,0)</f>
        <v>#REF!</v>
      </c>
      <c r="AIV6" s="118"/>
      <c r="AIW6" s="118"/>
      <c r="AIX6" s="118"/>
      <c r="AIY6" s="118" t="e">
        <f>VLOOKUP(AIY4,'1、四轮驱动汇总表'!$E:$I,3,0)</f>
        <v>#REF!</v>
      </c>
      <c r="AIZ6" s="118"/>
      <c r="AJA6" s="118"/>
      <c r="AJB6" s="118"/>
      <c r="AJC6" s="118" t="e">
        <f>VLOOKUP(AJC4,'1、四轮驱动汇总表'!$E:$I,3,0)</f>
        <v>#REF!</v>
      </c>
      <c r="AJD6" s="118"/>
      <c r="AJE6" s="118"/>
      <c r="AJF6" s="118"/>
      <c r="AJG6" s="118" t="e">
        <f>VLOOKUP(AJG4,'1、四轮驱动汇总表'!$E:$I,3,0)</f>
        <v>#REF!</v>
      </c>
      <c r="AJH6" s="118"/>
      <c r="AJI6" s="118"/>
      <c r="AJJ6" s="118"/>
      <c r="AJK6" s="118" t="e">
        <f>VLOOKUP(AJK4,'1、四轮驱动汇总表'!$E:$I,3,0)</f>
        <v>#REF!</v>
      </c>
      <c r="AJL6" s="118"/>
      <c r="AJM6" s="118"/>
      <c r="AJN6" s="118"/>
      <c r="AJO6" s="118" t="e">
        <f>VLOOKUP(AJO4,'1、四轮驱动汇总表'!$E:$I,3,0)</f>
        <v>#REF!</v>
      </c>
      <c r="AJP6" s="118"/>
      <c r="AJQ6" s="118"/>
      <c r="AJR6" s="118"/>
      <c r="AJS6" s="118" t="e">
        <f>VLOOKUP(AJS4,'1、四轮驱动汇总表'!$E:$I,3,0)</f>
        <v>#REF!</v>
      </c>
      <c r="AJT6" s="118"/>
      <c r="AJU6" s="118"/>
      <c r="AJV6" s="118"/>
      <c r="AJW6" s="118" t="e">
        <f>VLOOKUP(AJW4,'1、四轮驱动汇总表'!$E:$I,3,0)</f>
        <v>#REF!</v>
      </c>
      <c r="AJX6" s="118"/>
      <c r="AJY6" s="118"/>
      <c r="AJZ6" s="118"/>
      <c r="AKA6" s="106"/>
      <c r="AKB6" s="106"/>
      <c r="AKC6" s="106"/>
      <c r="AKD6" s="106"/>
      <c r="AKE6" s="106"/>
      <c r="AKF6" s="106"/>
      <c r="AKG6" s="108"/>
      <c r="AKH6" s="108"/>
      <c r="AKI6" s="108"/>
      <c r="AKJ6" s="106"/>
      <c r="AKK6" s="106"/>
      <c r="AKL6" s="106"/>
      <c r="AKM6" s="106"/>
      <c r="AKN6" s="106"/>
      <c r="AKO6" s="106"/>
      <c r="AKP6" s="106"/>
      <c r="AKQ6" s="106"/>
      <c r="AKR6" s="106"/>
      <c r="AKS6" s="106"/>
      <c r="AKT6" s="106"/>
      <c r="AKU6" s="106"/>
      <c r="AKV6" s="106"/>
      <c r="AKW6" s="106"/>
      <c r="AKX6" s="106"/>
      <c r="AKY6" s="106"/>
      <c r="AKZ6" s="106"/>
      <c r="ALA6" s="106"/>
    </row>
    <row r="7" spans="1:989" s="17" customFormat="1" ht="20.25" customHeight="1">
      <c r="A7" s="18" t="s">
        <v>90</v>
      </c>
      <c r="B7" s="106"/>
      <c r="C7" s="106"/>
      <c r="D7" s="106"/>
      <c r="E7" s="19" t="e">
        <f>VLOOKUP(E4,'1、四轮驱动汇总表'!$E:$I,5,0)</f>
        <v>#REF!</v>
      </c>
      <c r="F7" s="119" t="s">
        <v>7</v>
      </c>
      <c r="G7" s="119" t="s">
        <v>8</v>
      </c>
      <c r="H7" s="119" t="s">
        <v>9</v>
      </c>
      <c r="I7" s="19" t="e">
        <f>VLOOKUP(I4,'1、四轮驱动汇总表'!$E:$I,5,0)</f>
        <v>#REF!</v>
      </c>
      <c r="J7" s="119" t="s">
        <v>7</v>
      </c>
      <c r="K7" s="119" t="s">
        <v>8</v>
      </c>
      <c r="L7" s="119" t="s">
        <v>9</v>
      </c>
      <c r="M7" s="19" t="e">
        <f>VLOOKUP(M4,'1、四轮驱动汇总表'!$E:$I,5,0)</f>
        <v>#REF!</v>
      </c>
      <c r="N7" s="119" t="s">
        <v>7</v>
      </c>
      <c r="O7" s="119" t="s">
        <v>8</v>
      </c>
      <c r="P7" s="119" t="s">
        <v>9</v>
      </c>
      <c r="Q7" s="19" t="e">
        <f>VLOOKUP(Q4,'1、四轮驱动汇总表'!$E:$I,5,0)</f>
        <v>#REF!</v>
      </c>
      <c r="R7" s="119" t="s">
        <v>7</v>
      </c>
      <c r="S7" s="119" t="s">
        <v>8</v>
      </c>
      <c r="T7" s="119" t="s">
        <v>9</v>
      </c>
      <c r="U7" s="19" t="e">
        <f>VLOOKUP(U4,'1、四轮驱动汇总表'!$E:$I,5,0)</f>
        <v>#REF!</v>
      </c>
      <c r="V7" s="119" t="s">
        <v>7</v>
      </c>
      <c r="W7" s="119" t="s">
        <v>8</v>
      </c>
      <c r="X7" s="119" t="s">
        <v>9</v>
      </c>
      <c r="Y7" s="19" t="e">
        <f>VLOOKUP(Y4,'1、四轮驱动汇总表'!$E:$I,5,0)</f>
        <v>#REF!</v>
      </c>
      <c r="Z7" s="119" t="s">
        <v>7</v>
      </c>
      <c r="AA7" s="119" t="s">
        <v>8</v>
      </c>
      <c r="AB7" s="119" t="s">
        <v>9</v>
      </c>
      <c r="AC7" s="19" t="e">
        <f>VLOOKUP(AC4,'1、四轮驱动汇总表'!$E:$I,5,0)</f>
        <v>#REF!</v>
      </c>
      <c r="AD7" s="119" t="s">
        <v>7</v>
      </c>
      <c r="AE7" s="119" t="s">
        <v>8</v>
      </c>
      <c r="AF7" s="119" t="s">
        <v>9</v>
      </c>
      <c r="AG7" s="19" t="e">
        <f>VLOOKUP(AG4,'1、四轮驱动汇总表'!$E:$I,5,0)</f>
        <v>#REF!</v>
      </c>
      <c r="AH7" s="119" t="s">
        <v>7</v>
      </c>
      <c r="AI7" s="119" t="s">
        <v>8</v>
      </c>
      <c r="AJ7" s="119" t="s">
        <v>9</v>
      </c>
      <c r="AK7" s="19" t="e">
        <f>VLOOKUP(AK4,'1、四轮驱动汇总表'!$E:$I,5,0)</f>
        <v>#REF!</v>
      </c>
      <c r="AL7" s="119" t="s">
        <v>7</v>
      </c>
      <c r="AM7" s="119" t="s">
        <v>8</v>
      </c>
      <c r="AN7" s="119" t="s">
        <v>9</v>
      </c>
      <c r="AO7" s="19" t="e">
        <f>VLOOKUP(AO4,'1、四轮驱动汇总表'!$E:$I,5,0)</f>
        <v>#REF!</v>
      </c>
      <c r="AP7" s="119" t="s">
        <v>7</v>
      </c>
      <c r="AQ7" s="119" t="s">
        <v>8</v>
      </c>
      <c r="AR7" s="119" t="s">
        <v>9</v>
      </c>
      <c r="AS7" s="19" t="e">
        <f>VLOOKUP(AS4,'1、四轮驱动汇总表'!$E:$I,5,0)</f>
        <v>#REF!</v>
      </c>
      <c r="AT7" s="119" t="s">
        <v>7</v>
      </c>
      <c r="AU7" s="119" t="s">
        <v>8</v>
      </c>
      <c r="AV7" s="119" t="s">
        <v>9</v>
      </c>
      <c r="AW7" s="19" t="e">
        <f>VLOOKUP(AW4,'1、四轮驱动汇总表'!$E:$I,5,0)</f>
        <v>#REF!</v>
      </c>
      <c r="AX7" s="119" t="s">
        <v>7</v>
      </c>
      <c r="AY7" s="119" t="s">
        <v>8</v>
      </c>
      <c r="AZ7" s="119" t="s">
        <v>9</v>
      </c>
      <c r="BA7" s="19" t="e">
        <f>VLOOKUP(BA4,'1、四轮驱动汇总表'!$E:$I,5,0)</f>
        <v>#REF!</v>
      </c>
      <c r="BB7" s="119" t="s">
        <v>7</v>
      </c>
      <c r="BC7" s="119" t="s">
        <v>8</v>
      </c>
      <c r="BD7" s="119" t="s">
        <v>9</v>
      </c>
      <c r="BE7" s="19" t="e">
        <f>VLOOKUP(BE4,'1、四轮驱动汇总表'!$E:$I,5,0)</f>
        <v>#REF!</v>
      </c>
      <c r="BF7" s="119" t="s">
        <v>7</v>
      </c>
      <c r="BG7" s="119" t="s">
        <v>8</v>
      </c>
      <c r="BH7" s="119" t="s">
        <v>9</v>
      </c>
      <c r="BI7" s="19" t="e">
        <f>VLOOKUP(BI4,'1、四轮驱动汇总表'!$E:$I,5,0)</f>
        <v>#REF!</v>
      </c>
      <c r="BJ7" s="119" t="s">
        <v>7</v>
      </c>
      <c r="BK7" s="119" t="s">
        <v>8</v>
      </c>
      <c r="BL7" s="119" t="s">
        <v>9</v>
      </c>
      <c r="BM7" s="19" t="e">
        <f>VLOOKUP(BM4,'1、四轮驱动汇总表'!$E:$I,5,0)</f>
        <v>#REF!</v>
      </c>
      <c r="BN7" s="119" t="s">
        <v>7</v>
      </c>
      <c r="BO7" s="119" t="s">
        <v>8</v>
      </c>
      <c r="BP7" s="119" t="s">
        <v>9</v>
      </c>
      <c r="BQ7" s="19" t="e">
        <f>VLOOKUP(BQ4,'1、四轮驱动汇总表'!$E:$I,5,0)</f>
        <v>#REF!</v>
      </c>
      <c r="BR7" s="119" t="s">
        <v>7</v>
      </c>
      <c r="BS7" s="119" t="s">
        <v>8</v>
      </c>
      <c r="BT7" s="119" t="s">
        <v>9</v>
      </c>
      <c r="BU7" s="19" t="e">
        <f>VLOOKUP(BU4,'1、四轮驱动汇总表'!$E:$I,5,0)</f>
        <v>#REF!</v>
      </c>
      <c r="BV7" s="119" t="s">
        <v>7</v>
      </c>
      <c r="BW7" s="119" t="s">
        <v>8</v>
      </c>
      <c r="BX7" s="119" t="s">
        <v>9</v>
      </c>
      <c r="BY7" s="19" t="e">
        <f>VLOOKUP(BY4,'1、四轮驱动汇总表'!$E:$I,5,0)</f>
        <v>#REF!</v>
      </c>
      <c r="BZ7" s="119" t="s">
        <v>7</v>
      </c>
      <c r="CA7" s="119" t="s">
        <v>8</v>
      </c>
      <c r="CB7" s="119" t="s">
        <v>9</v>
      </c>
      <c r="CC7" s="19" t="e">
        <f>VLOOKUP(CC4,'1、四轮驱动汇总表'!$E:$I,5,0)</f>
        <v>#REF!</v>
      </c>
      <c r="CD7" s="119" t="s">
        <v>7</v>
      </c>
      <c r="CE7" s="119" t="s">
        <v>8</v>
      </c>
      <c r="CF7" s="119" t="s">
        <v>9</v>
      </c>
      <c r="CG7" s="19" t="e">
        <f>VLOOKUP(CG4,'1、四轮驱动汇总表'!$E:$I,5,0)</f>
        <v>#REF!</v>
      </c>
      <c r="CH7" s="119" t="s">
        <v>7</v>
      </c>
      <c r="CI7" s="119" t="s">
        <v>8</v>
      </c>
      <c r="CJ7" s="119" t="s">
        <v>9</v>
      </c>
      <c r="CK7" s="19" t="e">
        <f>VLOOKUP(CK4,'1、四轮驱动汇总表'!$E:$I,5,0)</f>
        <v>#REF!</v>
      </c>
      <c r="CL7" s="119" t="s">
        <v>7</v>
      </c>
      <c r="CM7" s="119" t="s">
        <v>8</v>
      </c>
      <c r="CN7" s="119" t="s">
        <v>9</v>
      </c>
      <c r="CO7" s="19" t="e">
        <f>VLOOKUP(CO4,'1、四轮驱动汇总表'!$E:$I,5,0)</f>
        <v>#REF!</v>
      </c>
      <c r="CP7" s="119" t="s">
        <v>7</v>
      </c>
      <c r="CQ7" s="119" t="s">
        <v>8</v>
      </c>
      <c r="CR7" s="119" t="s">
        <v>9</v>
      </c>
      <c r="CS7" s="19" t="e">
        <f>VLOOKUP(CS4,'1、四轮驱动汇总表'!$E:$I,5,0)</f>
        <v>#REF!</v>
      </c>
      <c r="CT7" s="119" t="s">
        <v>7</v>
      </c>
      <c r="CU7" s="119" t="s">
        <v>8</v>
      </c>
      <c r="CV7" s="119" t="s">
        <v>9</v>
      </c>
      <c r="CW7" s="19" t="e">
        <f>VLOOKUP(CW4,'1、四轮驱动汇总表'!$E:$I,5,0)</f>
        <v>#REF!</v>
      </c>
      <c r="CX7" s="119" t="s">
        <v>7</v>
      </c>
      <c r="CY7" s="119" t="s">
        <v>8</v>
      </c>
      <c r="CZ7" s="119" t="s">
        <v>9</v>
      </c>
      <c r="DA7" s="19" t="e">
        <f>VLOOKUP(DA4,'1、四轮驱动汇总表'!$E:$I,5,0)</f>
        <v>#REF!</v>
      </c>
      <c r="DB7" s="119" t="s">
        <v>7</v>
      </c>
      <c r="DC7" s="119" t="s">
        <v>8</v>
      </c>
      <c r="DD7" s="119" t="s">
        <v>9</v>
      </c>
      <c r="DE7" s="19" t="e">
        <f>VLOOKUP(DE4,'1、四轮驱动汇总表'!$E:$I,5,0)</f>
        <v>#REF!</v>
      </c>
      <c r="DF7" s="119" t="s">
        <v>7</v>
      </c>
      <c r="DG7" s="119" t="s">
        <v>8</v>
      </c>
      <c r="DH7" s="119" t="s">
        <v>9</v>
      </c>
      <c r="DI7" s="19" t="e">
        <f>VLOOKUP(DI4,'1、四轮驱动汇总表'!$E:$I,5,0)</f>
        <v>#REF!</v>
      </c>
      <c r="DJ7" s="119" t="s">
        <v>7</v>
      </c>
      <c r="DK7" s="119" t="s">
        <v>8</v>
      </c>
      <c r="DL7" s="119" t="s">
        <v>9</v>
      </c>
      <c r="DM7" s="19" t="e">
        <f>VLOOKUP(DM4,'1、四轮驱动汇总表'!$E:$I,5,0)</f>
        <v>#REF!</v>
      </c>
      <c r="DN7" s="119" t="s">
        <v>7</v>
      </c>
      <c r="DO7" s="119" t="s">
        <v>8</v>
      </c>
      <c r="DP7" s="119" t="s">
        <v>9</v>
      </c>
      <c r="DQ7" s="19" t="e">
        <f>VLOOKUP(DQ4,'1、四轮驱动汇总表'!$E:$I,5,0)</f>
        <v>#REF!</v>
      </c>
      <c r="DR7" s="119" t="s">
        <v>7</v>
      </c>
      <c r="DS7" s="119" t="s">
        <v>8</v>
      </c>
      <c r="DT7" s="119" t="s">
        <v>9</v>
      </c>
      <c r="DU7" s="19" t="e">
        <f>VLOOKUP(DU4,'1、四轮驱动汇总表'!$E:$I,5,0)</f>
        <v>#REF!</v>
      </c>
      <c r="DV7" s="119" t="s">
        <v>7</v>
      </c>
      <c r="DW7" s="119" t="s">
        <v>8</v>
      </c>
      <c r="DX7" s="119" t="s">
        <v>9</v>
      </c>
      <c r="DY7" s="19" t="e">
        <f>VLOOKUP(DY4,'1、四轮驱动汇总表'!$E:$I,5,0)</f>
        <v>#REF!</v>
      </c>
      <c r="DZ7" s="119" t="s">
        <v>7</v>
      </c>
      <c r="EA7" s="119" t="s">
        <v>8</v>
      </c>
      <c r="EB7" s="119" t="s">
        <v>9</v>
      </c>
      <c r="EC7" s="35" t="s">
        <v>48</v>
      </c>
      <c r="ED7" s="35" t="s">
        <v>49</v>
      </c>
      <c r="EE7" s="117" t="s">
        <v>50</v>
      </c>
      <c r="EF7" s="115" t="s">
        <v>51</v>
      </c>
      <c r="EG7" s="115" t="s">
        <v>52</v>
      </c>
      <c r="EH7" s="35" t="s">
        <v>48</v>
      </c>
      <c r="EI7" s="35" t="s">
        <v>53</v>
      </c>
      <c r="EJ7" s="117" t="s">
        <v>50</v>
      </c>
      <c r="EK7" s="115" t="s">
        <v>51</v>
      </c>
      <c r="EL7" s="115" t="s">
        <v>52</v>
      </c>
      <c r="EM7" s="35" t="s">
        <v>48</v>
      </c>
      <c r="EN7" s="35" t="s">
        <v>49</v>
      </c>
      <c r="EO7" s="117" t="s">
        <v>50</v>
      </c>
      <c r="EP7" s="115" t="s">
        <v>51</v>
      </c>
      <c r="EQ7" s="115" t="s">
        <v>52</v>
      </c>
      <c r="ER7" s="35" t="s">
        <v>48</v>
      </c>
      <c r="ES7" s="35" t="s">
        <v>53</v>
      </c>
      <c r="ET7" s="117" t="s">
        <v>50</v>
      </c>
      <c r="EU7" s="115" t="s">
        <v>51</v>
      </c>
      <c r="EV7" s="115" t="s">
        <v>52</v>
      </c>
      <c r="EW7" s="35" t="s">
        <v>48</v>
      </c>
      <c r="EX7" s="35" t="s">
        <v>49</v>
      </c>
      <c r="EY7" s="117" t="s">
        <v>50</v>
      </c>
      <c r="EZ7" s="115" t="s">
        <v>51</v>
      </c>
      <c r="FA7" s="115" t="s">
        <v>52</v>
      </c>
      <c r="FB7" s="35" t="s">
        <v>48</v>
      </c>
      <c r="FC7" s="35" t="s">
        <v>53</v>
      </c>
      <c r="FD7" s="117" t="s">
        <v>50</v>
      </c>
      <c r="FE7" s="115" t="s">
        <v>51</v>
      </c>
      <c r="FF7" s="115" t="s">
        <v>52</v>
      </c>
      <c r="FG7" s="35" t="e">
        <f>VLOOKUP(FG4,'1、四轮驱动汇总表'!$E:$I,5,0)</f>
        <v>#REF!</v>
      </c>
      <c r="FH7" s="117" t="s">
        <v>50</v>
      </c>
      <c r="FI7" s="117" t="s">
        <v>51</v>
      </c>
      <c r="FJ7" s="117" t="s">
        <v>52</v>
      </c>
      <c r="FK7" s="35" t="e">
        <f>VLOOKUP(FK4,'1、四轮驱动汇总表'!$E:$I,5,0)</f>
        <v>#REF!</v>
      </c>
      <c r="FL7" s="117" t="s">
        <v>50</v>
      </c>
      <c r="FM7" s="117" t="s">
        <v>51</v>
      </c>
      <c r="FN7" s="117" t="s">
        <v>52</v>
      </c>
      <c r="FO7" s="35" t="s">
        <v>48</v>
      </c>
      <c r="FP7" s="35" t="s">
        <v>49</v>
      </c>
      <c r="FQ7" s="117" t="s">
        <v>50</v>
      </c>
      <c r="FR7" s="117" t="s">
        <v>51</v>
      </c>
      <c r="FS7" s="117" t="s">
        <v>52</v>
      </c>
      <c r="FT7" s="35" t="s">
        <v>48</v>
      </c>
      <c r="FU7" s="35" t="s">
        <v>53</v>
      </c>
      <c r="FV7" s="117" t="s">
        <v>50</v>
      </c>
      <c r="FW7" s="117" t="s">
        <v>51</v>
      </c>
      <c r="FX7" s="117" t="s">
        <v>52</v>
      </c>
      <c r="FY7" s="35" t="s">
        <v>48</v>
      </c>
      <c r="FZ7" s="35" t="s">
        <v>49</v>
      </c>
      <c r="GA7" s="117" t="s">
        <v>50</v>
      </c>
      <c r="GB7" s="117" t="s">
        <v>51</v>
      </c>
      <c r="GC7" s="117" t="s">
        <v>52</v>
      </c>
      <c r="GD7" s="35" t="s">
        <v>48</v>
      </c>
      <c r="GE7" s="35" t="s">
        <v>53</v>
      </c>
      <c r="GF7" s="117" t="s">
        <v>50</v>
      </c>
      <c r="GG7" s="117" t="s">
        <v>51</v>
      </c>
      <c r="GH7" s="117" t="s">
        <v>52</v>
      </c>
      <c r="GI7" s="35" t="s">
        <v>48</v>
      </c>
      <c r="GJ7" s="35" t="s">
        <v>49</v>
      </c>
      <c r="GK7" s="117" t="s">
        <v>50</v>
      </c>
      <c r="GL7" s="117" t="s">
        <v>51</v>
      </c>
      <c r="GM7" s="117" t="s">
        <v>52</v>
      </c>
      <c r="GN7" s="35" t="s">
        <v>48</v>
      </c>
      <c r="GO7" s="35" t="s">
        <v>53</v>
      </c>
      <c r="GP7" s="117" t="s">
        <v>50</v>
      </c>
      <c r="GQ7" s="117" t="s">
        <v>51</v>
      </c>
      <c r="GR7" s="117" t="s">
        <v>52</v>
      </c>
      <c r="GS7" s="40" t="e">
        <f>VLOOKUP(GS4,'1、四轮驱动汇总表'!$E:$I,5,0)</f>
        <v>#REF!</v>
      </c>
      <c r="GT7" s="115" t="s">
        <v>50</v>
      </c>
      <c r="GU7" s="117" t="s">
        <v>51</v>
      </c>
      <c r="GV7" s="117" t="s">
        <v>52</v>
      </c>
      <c r="GW7" s="40" t="e">
        <f>VLOOKUP(GW4,'1、四轮驱动汇总表'!$E:$I,5,0)</f>
        <v>#REF!</v>
      </c>
      <c r="GX7" s="117" t="s">
        <v>50</v>
      </c>
      <c r="GY7" s="117" t="s">
        <v>51</v>
      </c>
      <c r="GZ7" s="117" t="s">
        <v>52</v>
      </c>
      <c r="HA7" s="35" t="s">
        <v>48</v>
      </c>
      <c r="HB7" s="35" t="s">
        <v>49</v>
      </c>
      <c r="HC7" s="117" t="s">
        <v>50</v>
      </c>
      <c r="HD7" s="117" t="s">
        <v>51</v>
      </c>
      <c r="HE7" s="117" t="s">
        <v>52</v>
      </c>
      <c r="HF7" s="35" t="s">
        <v>48</v>
      </c>
      <c r="HG7" s="35" t="s">
        <v>53</v>
      </c>
      <c r="HH7" s="117" t="s">
        <v>50</v>
      </c>
      <c r="HI7" s="117" t="s">
        <v>51</v>
      </c>
      <c r="HJ7" s="117" t="s">
        <v>52</v>
      </c>
      <c r="HK7" s="35" t="s">
        <v>48</v>
      </c>
      <c r="HL7" s="35" t="s">
        <v>49</v>
      </c>
      <c r="HM7" s="117" t="s">
        <v>50</v>
      </c>
      <c r="HN7" s="117" t="s">
        <v>51</v>
      </c>
      <c r="HO7" s="117" t="s">
        <v>52</v>
      </c>
      <c r="HP7" s="35" t="s">
        <v>48</v>
      </c>
      <c r="HQ7" s="35" t="s">
        <v>53</v>
      </c>
      <c r="HR7" s="117" t="s">
        <v>50</v>
      </c>
      <c r="HS7" s="117" t="s">
        <v>51</v>
      </c>
      <c r="HT7" s="117" t="s">
        <v>52</v>
      </c>
      <c r="HU7" s="35" t="s">
        <v>48</v>
      </c>
      <c r="HV7" s="35" t="s">
        <v>49</v>
      </c>
      <c r="HW7" s="117" t="s">
        <v>50</v>
      </c>
      <c r="HX7" s="117" t="s">
        <v>51</v>
      </c>
      <c r="HY7" s="117" t="s">
        <v>52</v>
      </c>
      <c r="HZ7" s="35" t="s">
        <v>48</v>
      </c>
      <c r="IA7" s="35" t="s">
        <v>53</v>
      </c>
      <c r="IB7" s="117" t="s">
        <v>50</v>
      </c>
      <c r="IC7" s="117" t="s">
        <v>51</v>
      </c>
      <c r="ID7" s="117" t="s">
        <v>52</v>
      </c>
      <c r="IE7" s="35" t="s">
        <v>48</v>
      </c>
      <c r="IF7" s="35" t="s">
        <v>49</v>
      </c>
      <c r="IG7" s="117" t="s">
        <v>50</v>
      </c>
      <c r="IH7" s="117" t="s">
        <v>51</v>
      </c>
      <c r="II7" s="117" t="s">
        <v>52</v>
      </c>
      <c r="IJ7" s="35" t="s">
        <v>48</v>
      </c>
      <c r="IK7" s="35" t="s">
        <v>53</v>
      </c>
      <c r="IL7" s="117" t="s">
        <v>50</v>
      </c>
      <c r="IM7" s="117" t="s">
        <v>51</v>
      </c>
      <c r="IN7" s="117" t="s">
        <v>52</v>
      </c>
      <c r="IO7" s="35" t="s">
        <v>48</v>
      </c>
      <c r="IP7" s="35" t="s">
        <v>49</v>
      </c>
      <c r="IQ7" s="117" t="s">
        <v>50</v>
      </c>
      <c r="IR7" s="117" t="s">
        <v>51</v>
      </c>
      <c r="IS7" s="117" t="s">
        <v>52</v>
      </c>
      <c r="IT7" s="35" t="s">
        <v>48</v>
      </c>
      <c r="IU7" s="35" t="s">
        <v>53</v>
      </c>
      <c r="IV7" s="117" t="s">
        <v>50</v>
      </c>
      <c r="IW7" s="117" t="s">
        <v>51</v>
      </c>
      <c r="IX7" s="117" t="s">
        <v>52</v>
      </c>
      <c r="IY7" s="35" t="s">
        <v>48</v>
      </c>
      <c r="IZ7" s="35" t="s">
        <v>49</v>
      </c>
      <c r="JA7" s="117" t="s">
        <v>50</v>
      </c>
      <c r="JB7" s="117" t="s">
        <v>51</v>
      </c>
      <c r="JC7" s="117" t="s">
        <v>52</v>
      </c>
      <c r="JD7" s="35" t="s">
        <v>48</v>
      </c>
      <c r="JE7" s="35" t="s">
        <v>53</v>
      </c>
      <c r="JF7" s="117" t="s">
        <v>50</v>
      </c>
      <c r="JG7" s="117" t="s">
        <v>51</v>
      </c>
      <c r="JH7" s="117" t="s">
        <v>52</v>
      </c>
      <c r="JI7" s="35" t="s">
        <v>48</v>
      </c>
      <c r="JJ7" s="35" t="s">
        <v>49</v>
      </c>
      <c r="JK7" s="117" t="s">
        <v>50</v>
      </c>
      <c r="JL7" s="117" t="s">
        <v>51</v>
      </c>
      <c r="JM7" s="117" t="s">
        <v>52</v>
      </c>
      <c r="JN7" s="35" t="s">
        <v>48</v>
      </c>
      <c r="JO7" s="35" t="s">
        <v>53</v>
      </c>
      <c r="JP7" s="117" t="s">
        <v>50</v>
      </c>
      <c r="JQ7" s="117" t="s">
        <v>51</v>
      </c>
      <c r="JR7" s="117" t="s">
        <v>52</v>
      </c>
      <c r="JS7" s="35" t="s">
        <v>48</v>
      </c>
      <c r="JT7" s="35" t="s">
        <v>49</v>
      </c>
      <c r="JU7" s="117" t="s">
        <v>50</v>
      </c>
      <c r="JV7" s="117" t="s">
        <v>51</v>
      </c>
      <c r="JW7" s="117" t="s">
        <v>52</v>
      </c>
      <c r="JX7" s="35" t="s">
        <v>48</v>
      </c>
      <c r="JY7" s="35" t="s">
        <v>53</v>
      </c>
      <c r="JZ7" s="117" t="s">
        <v>50</v>
      </c>
      <c r="KA7" s="117" t="s">
        <v>51</v>
      </c>
      <c r="KB7" s="117" t="s">
        <v>52</v>
      </c>
      <c r="KC7" s="35" t="s">
        <v>48</v>
      </c>
      <c r="KD7" s="35" t="s">
        <v>49</v>
      </c>
      <c r="KE7" s="117" t="s">
        <v>50</v>
      </c>
      <c r="KF7" s="117" t="s">
        <v>51</v>
      </c>
      <c r="KG7" s="117" t="s">
        <v>52</v>
      </c>
      <c r="KH7" s="35" t="s">
        <v>48</v>
      </c>
      <c r="KI7" s="35" t="s">
        <v>53</v>
      </c>
      <c r="KJ7" s="117" t="s">
        <v>50</v>
      </c>
      <c r="KK7" s="117" t="s">
        <v>51</v>
      </c>
      <c r="KL7" s="117" t="s">
        <v>52</v>
      </c>
      <c r="KM7" s="35" t="s">
        <v>48</v>
      </c>
      <c r="KN7" s="35" t="s">
        <v>49</v>
      </c>
      <c r="KO7" s="117" t="s">
        <v>50</v>
      </c>
      <c r="KP7" s="117" t="s">
        <v>51</v>
      </c>
      <c r="KQ7" s="117" t="s">
        <v>52</v>
      </c>
      <c r="KR7" s="35" t="s">
        <v>48</v>
      </c>
      <c r="KS7" s="35" t="s">
        <v>53</v>
      </c>
      <c r="KT7" s="117" t="s">
        <v>50</v>
      </c>
      <c r="KU7" s="117" t="s">
        <v>51</v>
      </c>
      <c r="KV7" s="117" t="s">
        <v>52</v>
      </c>
      <c r="KW7" s="35" t="s">
        <v>48</v>
      </c>
      <c r="KX7" s="35" t="s">
        <v>49</v>
      </c>
      <c r="KY7" s="117" t="s">
        <v>50</v>
      </c>
      <c r="KZ7" s="117" t="s">
        <v>51</v>
      </c>
      <c r="LA7" s="117" t="s">
        <v>52</v>
      </c>
      <c r="LB7" s="35" t="s">
        <v>48</v>
      </c>
      <c r="LC7" s="35" t="s">
        <v>53</v>
      </c>
      <c r="LD7" s="117" t="s">
        <v>50</v>
      </c>
      <c r="LE7" s="117" t="s">
        <v>51</v>
      </c>
      <c r="LF7" s="117" t="s">
        <v>52</v>
      </c>
      <c r="LG7" s="35" t="s">
        <v>48</v>
      </c>
      <c r="LH7" s="35" t="s">
        <v>49</v>
      </c>
      <c r="LI7" s="117" t="s">
        <v>50</v>
      </c>
      <c r="LJ7" s="117" t="s">
        <v>51</v>
      </c>
      <c r="LK7" s="117" t="s">
        <v>52</v>
      </c>
      <c r="LL7" s="35" t="s">
        <v>48</v>
      </c>
      <c r="LM7" s="35" t="s">
        <v>53</v>
      </c>
      <c r="LN7" s="117" t="s">
        <v>50</v>
      </c>
      <c r="LO7" s="117" t="s">
        <v>51</v>
      </c>
      <c r="LP7" s="117" t="s">
        <v>52</v>
      </c>
      <c r="LQ7" s="35" t="s">
        <v>48</v>
      </c>
      <c r="LR7" s="35" t="s">
        <v>49</v>
      </c>
      <c r="LS7" s="117" t="s">
        <v>50</v>
      </c>
      <c r="LT7" s="117" t="s">
        <v>51</v>
      </c>
      <c r="LU7" s="117" t="s">
        <v>52</v>
      </c>
      <c r="LV7" s="35" t="s">
        <v>48</v>
      </c>
      <c r="LW7" s="35" t="s">
        <v>53</v>
      </c>
      <c r="LX7" s="117" t="s">
        <v>50</v>
      </c>
      <c r="LY7" s="117" t="s">
        <v>51</v>
      </c>
      <c r="LZ7" s="117" t="s">
        <v>52</v>
      </c>
      <c r="MA7" s="35" t="s">
        <v>48</v>
      </c>
      <c r="MB7" s="35" t="s">
        <v>49</v>
      </c>
      <c r="MC7" s="117" t="s">
        <v>50</v>
      </c>
      <c r="MD7" s="117" t="s">
        <v>51</v>
      </c>
      <c r="ME7" s="117" t="s">
        <v>52</v>
      </c>
      <c r="MF7" s="35" t="s">
        <v>48</v>
      </c>
      <c r="MG7" s="35" t="s">
        <v>53</v>
      </c>
      <c r="MH7" s="117" t="s">
        <v>50</v>
      </c>
      <c r="MI7" s="117" t="s">
        <v>51</v>
      </c>
      <c r="MJ7" s="117" t="s">
        <v>52</v>
      </c>
      <c r="MK7" s="35" t="s">
        <v>48</v>
      </c>
      <c r="ML7" s="35" t="s">
        <v>49</v>
      </c>
      <c r="MM7" s="117" t="s">
        <v>50</v>
      </c>
      <c r="MN7" s="117" t="s">
        <v>51</v>
      </c>
      <c r="MO7" s="117" t="s">
        <v>52</v>
      </c>
      <c r="MP7" s="35" t="s">
        <v>48</v>
      </c>
      <c r="MQ7" s="35" t="s">
        <v>53</v>
      </c>
      <c r="MR7" s="117" t="s">
        <v>50</v>
      </c>
      <c r="MS7" s="117" t="s">
        <v>51</v>
      </c>
      <c r="MT7" s="117" t="s">
        <v>52</v>
      </c>
      <c r="MU7" s="35" t="s">
        <v>48</v>
      </c>
      <c r="MV7" s="35" t="s">
        <v>49</v>
      </c>
      <c r="MW7" s="117" t="s">
        <v>50</v>
      </c>
      <c r="MX7" s="117" t="s">
        <v>51</v>
      </c>
      <c r="MY7" s="117" t="s">
        <v>52</v>
      </c>
      <c r="MZ7" s="35" t="s">
        <v>48</v>
      </c>
      <c r="NA7" s="35" t="s">
        <v>53</v>
      </c>
      <c r="NB7" s="117" t="s">
        <v>50</v>
      </c>
      <c r="NC7" s="117" t="s">
        <v>51</v>
      </c>
      <c r="ND7" s="117" t="s">
        <v>52</v>
      </c>
      <c r="NE7" s="35" t="s">
        <v>48</v>
      </c>
      <c r="NF7" s="35" t="s">
        <v>49</v>
      </c>
      <c r="NG7" s="117" t="s">
        <v>50</v>
      </c>
      <c r="NH7" s="117" t="s">
        <v>51</v>
      </c>
      <c r="NI7" s="117" t="s">
        <v>52</v>
      </c>
      <c r="NJ7" s="35" t="s">
        <v>48</v>
      </c>
      <c r="NK7" s="35" t="s">
        <v>53</v>
      </c>
      <c r="NL7" s="117" t="s">
        <v>50</v>
      </c>
      <c r="NM7" s="117" t="s">
        <v>51</v>
      </c>
      <c r="NN7" s="117" t="s">
        <v>52</v>
      </c>
      <c r="NO7" s="35" t="s">
        <v>48</v>
      </c>
      <c r="NP7" s="35" t="s">
        <v>49</v>
      </c>
      <c r="NQ7" s="117" t="s">
        <v>50</v>
      </c>
      <c r="NR7" s="117" t="s">
        <v>51</v>
      </c>
      <c r="NS7" s="117" t="s">
        <v>52</v>
      </c>
      <c r="NT7" s="35" t="s">
        <v>48</v>
      </c>
      <c r="NU7" s="35" t="s">
        <v>53</v>
      </c>
      <c r="NV7" s="117" t="s">
        <v>50</v>
      </c>
      <c r="NW7" s="117" t="s">
        <v>51</v>
      </c>
      <c r="NX7" s="117" t="s">
        <v>52</v>
      </c>
      <c r="NY7" s="35" t="s">
        <v>48</v>
      </c>
      <c r="NZ7" s="35" t="s">
        <v>49</v>
      </c>
      <c r="OA7" s="117" t="s">
        <v>50</v>
      </c>
      <c r="OB7" s="117" t="s">
        <v>51</v>
      </c>
      <c r="OC7" s="117" t="s">
        <v>52</v>
      </c>
      <c r="OD7" s="35" t="s">
        <v>48</v>
      </c>
      <c r="OE7" s="35" t="s">
        <v>53</v>
      </c>
      <c r="OF7" s="117" t="s">
        <v>50</v>
      </c>
      <c r="OG7" s="117" t="s">
        <v>51</v>
      </c>
      <c r="OH7" s="117" t="s">
        <v>52</v>
      </c>
      <c r="OI7" s="35" t="s">
        <v>48</v>
      </c>
      <c r="OJ7" s="35" t="s">
        <v>49</v>
      </c>
      <c r="OK7" s="117" t="s">
        <v>50</v>
      </c>
      <c r="OL7" s="117" t="s">
        <v>51</v>
      </c>
      <c r="OM7" s="117" t="s">
        <v>52</v>
      </c>
      <c r="ON7" s="35" t="s">
        <v>48</v>
      </c>
      <c r="OO7" s="35" t="s">
        <v>53</v>
      </c>
      <c r="OP7" s="117" t="s">
        <v>50</v>
      </c>
      <c r="OQ7" s="117" t="s">
        <v>51</v>
      </c>
      <c r="OR7" s="117" t="s">
        <v>52</v>
      </c>
      <c r="OS7" s="35" t="s">
        <v>48</v>
      </c>
      <c r="OT7" s="35" t="s">
        <v>49</v>
      </c>
      <c r="OU7" s="117" t="s">
        <v>50</v>
      </c>
      <c r="OV7" s="117" t="s">
        <v>51</v>
      </c>
      <c r="OW7" s="117" t="s">
        <v>52</v>
      </c>
      <c r="OX7" s="35" t="s">
        <v>48</v>
      </c>
      <c r="OY7" s="35" t="s">
        <v>53</v>
      </c>
      <c r="OZ7" s="117" t="s">
        <v>50</v>
      </c>
      <c r="PA7" s="117" t="s">
        <v>51</v>
      </c>
      <c r="PB7" s="117" t="s">
        <v>52</v>
      </c>
      <c r="PC7" s="35" t="s">
        <v>48</v>
      </c>
      <c r="PD7" s="35" t="s">
        <v>49</v>
      </c>
      <c r="PE7" s="117" t="s">
        <v>50</v>
      </c>
      <c r="PF7" s="117" t="s">
        <v>51</v>
      </c>
      <c r="PG7" s="117" t="s">
        <v>52</v>
      </c>
      <c r="PH7" s="35" t="s">
        <v>48</v>
      </c>
      <c r="PI7" s="35" t="s">
        <v>53</v>
      </c>
      <c r="PJ7" s="117" t="s">
        <v>50</v>
      </c>
      <c r="PK7" s="117" t="s">
        <v>51</v>
      </c>
      <c r="PL7" s="117" t="s">
        <v>52</v>
      </c>
      <c r="PM7" s="35" t="s">
        <v>48</v>
      </c>
      <c r="PN7" s="35" t="s">
        <v>49</v>
      </c>
      <c r="PO7" s="117" t="s">
        <v>50</v>
      </c>
      <c r="PP7" s="117" t="s">
        <v>51</v>
      </c>
      <c r="PQ7" s="117" t="s">
        <v>52</v>
      </c>
      <c r="PR7" s="35" t="s">
        <v>48</v>
      </c>
      <c r="PS7" s="35" t="s">
        <v>53</v>
      </c>
      <c r="PT7" s="117" t="s">
        <v>50</v>
      </c>
      <c r="PU7" s="117" t="s">
        <v>51</v>
      </c>
      <c r="PV7" s="117" t="s">
        <v>52</v>
      </c>
      <c r="PW7" s="35" t="s">
        <v>48</v>
      </c>
      <c r="PX7" s="35" t="s">
        <v>49</v>
      </c>
      <c r="PY7" s="117" t="s">
        <v>50</v>
      </c>
      <c r="PZ7" s="117" t="s">
        <v>51</v>
      </c>
      <c r="QA7" s="117" t="s">
        <v>52</v>
      </c>
      <c r="QB7" s="35" t="s">
        <v>48</v>
      </c>
      <c r="QC7" s="35" t="s">
        <v>53</v>
      </c>
      <c r="QD7" s="117" t="s">
        <v>50</v>
      </c>
      <c r="QE7" s="117" t="s">
        <v>51</v>
      </c>
      <c r="QF7" s="117" t="s">
        <v>52</v>
      </c>
      <c r="QG7" s="35" t="s">
        <v>48</v>
      </c>
      <c r="QH7" s="35" t="s">
        <v>49</v>
      </c>
      <c r="QI7" s="117" t="s">
        <v>50</v>
      </c>
      <c r="QJ7" s="117" t="s">
        <v>51</v>
      </c>
      <c r="QK7" s="117" t="s">
        <v>52</v>
      </c>
      <c r="QL7" s="35" t="s">
        <v>48</v>
      </c>
      <c r="QM7" s="35" t="s">
        <v>53</v>
      </c>
      <c r="QN7" s="117" t="s">
        <v>50</v>
      </c>
      <c r="QO7" s="117" t="s">
        <v>51</v>
      </c>
      <c r="QP7" s="117" t="s">
        <v>52</v>
      </c>
      <c r="QQ7" s="40" t="e">
        <f>VLOOKUP(QQ4,'1、四轮驱动汇总表'!$E:$I,5,0)</f>
        <v>#REF!</v>
      </c>
      <c r="QR7" s="119" t="s">
        <v>7</v>
      </c>
      <c r="QS7" s="119" t="s">
        <v>8</v>
      </c>
      <c r="QT7" s="119" t="s">
        <v>9</v>
      </c>
      <c r="QU7" s="40" t="e">
        <f>VLOOKUP(QU4,'1、四轮驱动汇总表'!$E:$I,5,0)</f>
        <v>#REF!</v>
      </c>
      <c r="QV7" s="119" t="s">
        <v>7</v>
      </c>
      <c r="QW7" s="119" t="s">
        <v>8</v>
      </c>
      <c r="QX7" s="119" t="s">
        <v>9</v>
      </c>
      <c r="QY7" s="40" t="e">
        <f>VLOOKUP(QY4,'1、四轮驱动汇总表'!$E:$I,5,0)</f>
        <v>#REF!</v>
      </c>
      <c r="QZ7" s="119" t="s">
        <v>7</v>
      </c>
      <c r="RA7" s="119" t="s">
        <v>8</v>
      </c>
      <c r="RB7" s="119" t="s">
        <v>9</v>
      </c>
      <c r="RC7" s="19" t="e">
        <f>VLOOKUP(RC4,'1、四轮驱动汇总表'!$E:$I,5,0)</f>
        <v>#REF!</v>
      </c>
      <c r="RD7" s="119" t="s">
        <v>7</v>
      </c>
      <c r="RE7" s="119" t="s">
        <v>8</v>
      </c>
      <c r="RF7" s="119" t="s">
        <v>9</v>
      </c>
      <c r="RG7" s="19" t="e">
        <f>VLOOKUP(RG4,'1、四轮驱动汇总表'!$E:$I,5,0)</f>
        <v>#REF!</v>
      </c>
      <c r="RH7" s="119" t="s">
        <v>7</v>
      </c>
      <c r="RI7" s="119" t="s">
        <v>8</v>
      </c>
      <c r="RJ7" s="119" t="s">
        <v>9</v>
      </c>
      <c r="RK7" s="19" t="e">
        <f>VLOOKUP(RK4,'1、四轮驱动汇总表'!$E:$I,5,0)</f>
        <v>#REF!</v>
      </c>
      <c r="RL7" s="119" t="s">
        <v>7</v>
      </c>
      <c r="RM7" s="119" t="s">
        <v>8</v>
      </c>
      <c r="RN7" s="119" t="s">
        <v>9</v>
      </c>
      <c r="RO7" s="19" t="e">
        <f>VLOOKUP(RO4,'1、四轮驱动汇总表'!$E:$I,5,0)</f>
        <v>#REF!</v>
      </c>
      <c r="RP7" s="119" t="s">
        <v>7</v>
      </c>
      <c r="RQ7" s="119" t="s">
        <v>8</v>
      </c>
      <c r="RR7" s="119" t="s">
        <v>9</v>
      </c>
      <c r="RS7" s="19" t="e">
        <f>VLOOKUP(RS4,'1、四轮驱动汇总表'!$E:$I,5,0)</f>
        <v>#REF!</v>
      </c>
      <c r="RT7" s="119" t="s">
        <v>7</v>
      </c>
      <c r="RU7" s="119" t="s">
        <v>8</v>
      </c>
      <c r="RV7" s="119" t="s">
        <v>9</v>
      </c>
      <c r="RW7" s="19" t="e">
        <f>VLOOKUP(RW4,'1、四轮驱动汇总表'!$E:$I,5,0)</f>
        <v>#REF!</v>
      </c>
      <c r="RX7" s="119" t="s">
        <v>7</v>
      </c>
      <c r="RY7" s="119" t="s">
        <v>8</v>
      </c>
      <c r="RZ7" s="119" t="s">
        <v>9</v>
      </c>
      <c r="SA7" s="19" t="e">
        <f>VLOOKUP(SA4,'1、四轮驱动汇总表'!$E:$I,5,0)</f>
        <v>#REF!</v>
      </c>
      <c r="SB7" s="119" t="s">
        <v>7</v>
      </c>
      <c r="SC7" s="119" t="s">
        <v>8</v>
      </c>
      <c r="SD7" s="119" t="s">
        <v>9</v>
      </c>
      <c r="SE7" s="19" t="e">
        <f>VLOOKUP(SE4,'1、四轮驱动汇总表'!$E:$I,5,0)</f>
        <v>#REF!</v>
      </c>
      <c r="SF7" s="119" t="s">
        <v>7</v>
      </c>
      <c r="SG7" s="119" t="s">
        <v>8</v>
      </c>
      <c r="SH7" s="119" t="s">
        <v>9</v>
      </c>
      <c r="SI7" s="19" t="e">
        <f>VLOOKUP(SI4,'1、四轮驱动汇总表'!$E:$I,5,0)</f>
        <v>#REF!</v>
      </c>
      <c r="SJ7" s="119" t="s">
        <v>7</v>
      </c>
      <c r="SK7" s="119" t="s">
        <v>8</v>
      </c>
      <c r="SL7" s="119" t="s">
        <v>9</v>
      </c>
      <c r="SM7" s="19" t="e">
        <f>VLOOKUP(SM4,'1、四轮驱动汇总表'!$E:$I,5,0)</f>
        <v>#REF!</v>
      </c>
      <c r="SN7" s="119" t="s">
        <v>7</v>
      </c>
      <c r="SO7" s="119" t="s">
        <v>8</v>
      </c>
      <c r="SP7" s="119" t="s">
        <v>9</v>
      </c>
      <c r="SQ7" s="19" t="e">
        <f>VLOOKUP(SQ4,'1、四轮驱动汇总表'!$E:$I,5,0)</f>
        <v>#REF!</v>
      </c>
      <c r="SR7" s="119" t="s">
        <v>7</v>
      </c>
      <c r="SS7" s="119" t="s">
        <v>8</v>
      </c>
      <c r="ST7" s="119" t="s">
        <v>9</v>
      </c>
      <c r="SU7" s="19" t="e">
        <f>VLOOKUP(SU4,'1、四轮驱动汇总表'!$E:$I,5,0)</f>
        <v>#REF!</v>
      </c>
      <c r="SV7" s="119" t="s">
        <v>7</v>
      </c>
      <c r="SW7" s="119" t="s">
        <v>8</v>
      </c>
      <c r="SX7" s="119" t="s">
        <v>9</v>
      </c>
      <c r="SY7" s="19" t="e">
        <f>VLOOKUP(SY4,'1、四轮驱动汇总表'!$E:$I,5,0)</f>
        <v>#REF!</v>
      </c>
      <c r="SZ7" s="119" t="s">
        <v>7</v>
      </c>
      <c r="TA7" s="119" t="s">
        <v>8</v>
      </c>
      <c r="TB7" s="119" t="s">
        <v>9</v>
      </c>
      <c r="TC7" s="19" t="e">
        <f>VLOOKUP(TC4,'1、四轮驱动汇总表'!$E:$I,5,0)</f>
        <v>#REF!</v>
      </c>
      <c r="TD7" s="119" t="s">
        <v>7</v>
      </c>
      <c r="TE7" s="119" t="s">
        <v>8</v>
      </c>
      <c r="TF7" s="119" t="s">
        <v>9</v>
      </c>
      <c r="TG7" s="19" t="e">
        <f>VLOOKUP(TG4,'1、四轮驱动汇总表'!$E:$I,5,0)</f>
        <v>#REF!</v>
      </c>
      <c r="TH7" s="119" t="s">
        <v>7</v>
      </c>
      <c r="TI7" s="119" t="s">
        <v>8</v>
      </c>
      <c r="TJ7" s="119" t="s">
        <v>9</v>
      </c>
      <c r="TK7" s="19" t="e">
        <f>VLOOKUP(TK4,'1、四轮驱动汇总表'!$E:$I,5,0)</f>
        <v>#REF!</v>
      </c>
      <c r="TL7" s="119" t="s">
        <v>7</v>
      </c>
      <c r="TM7" s="119" t="s">
        <v>8</v>
      </c>
      <c r="TN7" s="119" t="s">
        <v>9</v>
      </c>
      <c r="TO7" s="19" t="e">
        <f>VLOOKUP(TO4,'1、四轮驱动汇总表'!$E:$I,5,0)</f>
        <v>#REF!</v>
      </c>
      <c r="TP7" s="119" t="s">
        <v>7</v>
      </c>
      <c r="TQ7" s="119" t="s">
        <v>8</v>
      </c>
      <c r="TR7" s="119" t="s">
        <v>9</v>
      </c>
      <c r="TS7" s="19" t="e">
        <f>VLOOKUP(TS4,'1、四轮驱动汇总表'!$E:$I,5,0)</f>
        <v>#REF!</v>
      </c>
      <c r="TT7" s="119" t="s">
        <v>7</v>
      </c>
      <c r="TU7" s="119" t="s">
        <v>8</v>
      </c>
      <c r="TV7" s="119" t="s">
        <v>9</v>
      </c>
      <c r="TW7" s="19" t="e">
        <f>VLOOKUP(TW4,'1、四轮驱动汇总表'!$E:$I,5,0)</f>
        <v>#REF!</v>
      </c>
      <c r="TX7" s="119" t="s">
        <v>7</v>
      </c>
      <c r="TY7" s="119" t="s">
        <v>8</v>
      </c>
      <c r="TZ7" s="119" t="s">
        <v>9</v>
      </c>
      <c r="UA7" s="19" t="e">
        <f>VLOOKUP(UA4,'1、四轮驱动汇总表'!$E:$I,5,0)</f>
        <v>#REF!</v>
      </c>
      <c r="UB7" s="119" t="s">
        <v>7</v>
      </c>
      <c r="UC7" s="119" t="s">
        <v>8</v>
      </c>
      <c r="UD7" s="119" t="s">
        <v>9</v>
      </c>
      <c r="UE7" s="19" t="e">
        <f>VLOOKUP(UE4,'1、四轮驱动汇总表'!$E:$I,5,0)</f>
        <v>#REF!</v>
      </c>
      <c r="UF7" s="119" t="s">
        <v>7</v>
      </c>
      <c r="UG7" s="119" t="s">
        <v>8</v>
      </c>
      <c r="UH7" s="119" t="s">
        <v>9</v>
      </c>
      <c r="UI7" s="19" t="e">
        <f>VLOOKUP(UI4,'1、四轮驱动汇总表'!$E:$I,5,0)</f>
        <v>#REF!</v>
      </c>
      <c r="UJ7" s="119" t="s">
        <v>7</v>
      </c>
      <c r="UK7" s="119" t="s">
        <v>8</v>
      </c>
      <c r="UL7" s="119" t="s">
        <v>9</v>
      </c>
      <c r="UM7" s="19" t="e">
        <f>VLOOKUP(UM4,'1、四轮驱动汇总表'!$E:$I,5,0)</f>
        <v>#REF!</v>
      </c>
      <c r="UN7" s="119" t="s">
        <v>7</v>
      </c>
      <c r="UO7" s="119" t="s">
        <v>8</v>
      </c>
      <c r="UP7" s="119" t="s">
        <v>9</v>
      </c>
      <c r="UQ7" s="19" t="e">
        <f>VLOOKUP(UQ4,'1、四轮驱动汇总表'!$E:$I,5,0)</f>
        <v>#REF!</v>
      </c>
      <c r="UR7" s="119" t="s">
        <v>7</v>
      </c>
      <c r="US7" s="119" t="s">
        <v>8</v>
      </c>
      <c r="UT7" s="119" t="s">
        <v>9</v>
      </c>
      <c r="UU7" s="19" t="e">
        <f>VLOOKUP(UU4,'1、四轮驱动汇总表'!$E:$I,5,0)</f>
        <v>#REF!</v>
      </c>
      <c r="UV7" s="119" t="s">
        <v>7</v>
      </c>
      <c r="UW7" s="119" t="s">
        <v>8</v>
      </c>
      <c r="UX7" s="119" t="s">
        <v>9</v>
      </c>
      <c r="UY7" s="19" t="e">
        <f>VLOOKUP(UY4,'1、四轮驱动汇总表'!$E:$I,5,0)</f>
        <v>#REF!</v>
      </c>
      <c r="UZ7" s="119" t="s">
        <v>7</v>
      </c>
      <c r="VA7" s="119" t="s">
        <v>8</v>
      </c>
      <c r="VB7" s="119" t="s">
        <v>9</v>
      </c>
      <c r="VC7" s="19" t="e">
        <f>VLOOKUP(VC4,'1、四轮驱动汇总表'!$E:$I,5,0)</f>
        <v>#REF!</v>
      </c>
      <c r="VD7" s="119" t="s">
        <v>7</v>
      </c>
      <c r="VE7" s="119" t="s">
        <v>8</v>
      </c>
      <c r="VF7" s="119" t="s">
        <v>9</v>
      </c>
      <c r="VG7" s="19" t="e">
        <f>VLOOKUP(VG4,'1、四轮驱动汇总表'!$E:$I,5,0)</f>
        <v>#REF!</v>
      </c>
      <c r="VH7" s="119" t="s">
        <v>7</v>
      </c>
      <c r="VI7" s="119" t="s">
        <v>8</v>
      </c>
      <c r="VJ7" s="119" t="s">
        <v>9</v>
      </c>
      <c r="VK7" s="19" t="e">
        <f>VLOOKUP(VK4,'1、四轮驱动汇总表'!$E:$I,5,0)</f>
        <v>#REF!</v>
      </c>
      <c r="VL7" s="119" t="s">
        <v>7</v>
      </c>
      <c r="VM7" s="119" t="s">
        <v>8</v>
      </c>
      <c r="VN7" s="119" t="s">
        <v>9</v>
      </c>
      <c r="VO7" s="19" t="e">
        <f>VLOOKUP(VO4,'1、四轮驱动汇总表'!$E:$I,5,0)</f>
        <v>#REF!</v>
      </c>
      <c r="VP7" s="119" t="s">
        <v>7</v>
      </c>
      <c r="VQ7" s="119" t="s">
        <v>8</v>
      </c>
      <c r="VR7" s="119" t="s">
        <v>9</v>
      </c>
      <c r="VS7" s="19" t="e">
        <f>VLOOKUP(VS4,'1、四轮驱动汇总表'!$E:$I,5,0)</f>
        <v>#REF!</v>
      </c>
      <c r="VT7" s="119" t="s">
        <v>7</v>
      </c>
      <c r="VU7" s="119" t="s">
        <v>8</v>
      </c>
      <c r="VV7" s="119" t="s">
        <v>9</v>
      </c>
      <c r="VW7" s="19" t="e">
        <f>VLOOKUP(VW4,'1、四轮驱动汇总表'!$E:$I,5,0)</f>
        <v>#REF!</v>
      </c>
      <c r="VX7" s="119" t="s">
        <v>7</v>
      </c>
      <c r="VY7" s="119" t="s">
        <v>8</v>
      </c>
      <c r="VZ7" s="119" t="s">
        <v>9</v>
      </c>
      <c r="WA7" s="19" t="e">
        <f>VLOOKUP(WA4,'1、四轮驱动汇总表'!$E:$I,5,0)</f>
        <v>#REF!</v>
      </c>
      <c r="WB7" s="119" t="s">
        <v>7</v>
      </c>
      <c r="WC7" s="119" t="s">
        <v>8</v>
      </c>
      <c r="WD7" s="119" t="s">
        <v>9</v>
      </c>
      <c r="WE7" s="19" t="e">
        <f>VLOOKUP(WE4,'1、四轮驱动汇总表'!$E:$I,5,0)</f>
        <v>#REF!</v>
      </c>
      <c r="WF7" s="119" t="s">
        <v>7</v>
      </c>
      <c r="WG7" s="119" t="s">
        <v>8</v>
      </c>
      <c r="WH7" s="119" t="s">
        <v>9</v>
      </c>
      <c r="WI7" s="19" t="e">
        <f>VLOOKUP(WI4,'1、四轮驱动汇总表'!$E:$I,5,0)</f>
        <v>#REF!</v>
      </c>
      <c r="WJ7" s="119" t="s">
        <v>7</v>
      </c>
      <c r="WK7" s="119" t="s">
        <v>8</v>
      </c>
      <c r="WL7" s="119" t="s">
        <v>9</v>
      </c>
      <c r="WM7" s="19" t="e">
        <f>VLOOKUP(WM4,'1、四轮驱动汇总表'!$E:$I,5,0)</f>
        <v>#REF!</v>
      </c>
      <c r="WN7" s="119" t="s">
        <v>7</v>
      </c>
      <c r="WO7" s="119" t="s">
        <v>8</v>
      </c>
      <c r="WP7" s="119" t="s">
        <v>9</v>
      </c>
      <c r="WQ7" s="19" t="e">
        <f>VLOOKUP(WQ4,'1、四轮驱动汇总表'!$E:$I,5,0)</f>
        <v>#REF!</v>
      </c>
      <c r="WR7" s="119" t="s">
        <v>7</v>
      </c>
      <c r="WS7" s="119" t="s">
        <v>8</v>
      </c>
      <c r="WT7" s="119" t="s">
        <v>9</v>
      </c>
      <c r="WU7" s="19" t="e">
        <f>VLOOKUP(WU4,'1、四轮驱动汇总表'!$E:$I,5,0)</f>
        <v>#REF!</v>
      </c>
      <c r="WV7" s="119" t="s">
        <v>7</v>
      </c>
      <c r="WW7" s="119" t="s">
        <v>8</v>
      </c>
      <c r="WX7" s="119" t="s">
        <v>9</v>
      </c>
      <c r="WY7" s="19" t="e">
        <f>VLOOKUP(WY4,'1、四轮驱动汇总表'!$E:$I,5,0)</f>
        <v>#REF!</v>
      </c>
      <c r="WZ7" s="119" t="s">
        <v>7</v>
      </c>
      <c r="XA7" s="119" t="s">
        <v>8</v>
      </c>
      <c r="XB7" s="119" t="s">
        <v>9</v>
      </c>
      <c r="XC7" s="19" t="e">
        <f>VLOOKUP(XC4,'1、四轮驱动汇总表'!$E:$I,5,0)</f>
        <v>#REF!</v>
      </c>
      <c r="XD7" s="119" t="s">
        <v>7</v>
      </c>
      <c r="XE7" s="119" t="s">
        <v>8</v>
      </c>
      <c r="XF7" s="119" t="s">
        <v>9</v>
      </c>
      <c r="XG7" s="19" t="e">
        <f>VLOOKUP(XG4,'1、四轮驱动汇总表'!$E:$I,5,0)</f>
        <v>#REF!</v>
      </c>
      <c r="XH7" s="119" t="s">
        <v>7</v>
      </c>
      <c r="XI7" s="119" t="s">
        <v>8</v>
      </c>
      <c r="XJ7" s="119" t="s">
        <v>9</v>
      </c>
      <c r="XK7" s="19" t="e">
        <f>VLOOKUP(XK4,'1、四轮驱动汇总表'!$E:$I,5,0)</f>
        <v>#REF!</v>
      </c>
      <c r="XL7" s="119" t="s">
        <v>7</v>
      </c>
      <c r="XM7" s="119" t="s">
        <v>8</v>
      </c>
      <c r="XN7" s="119" t="s">
        <v>9</v>
      </c>
      <c r="XO7" s="19" t="e">
        <f>VLOOKUP(XO4,'1、四轮驱动汇总表'!$E:$I,5,0)</f>
        <v>#REF!</v>
      </c>
      <c r="XP7" s="119" t="s">
        <v>7</v>
      </c>
      <c r="XQ7" s="119" t="s">
        <v>8</v>
      </c>
      <c r="XR7" s="119" t="s">
        <v>9</v>
      </c>
      <c r="XS7" s="19" t="e">
        <f>VLOOKUP(XS4,'1、四轮驱动汇总表'!$E:$I,5,0)</f>
        <v>#REF!</v>
      </c>
      <c r="XT7" s="119" t="s">
        <v>7</v>
      </c>
      <c r="XU7" s="119" t="s">
        <v>8</v>
      </c>
      <c r="XV7" s="119" t="s">
        <v>9</v>
      </c>
      <c r="XW7" s="19" t="e">
        <f>VLOOKUP(XW4,'1、四轮驱动汇总表'!$E:$I,5,0)</f>
        <v>#REF!</v>
      </c>
      <c r="XX7" s="119" t="s">
        <v>7</v>
      </c>
      <c r="XY7" s="119" t="s">
        <v>8</v>
      </c>
      <c r="XZ7" s="119" t="s">
        <v>9</v>
      </c>
      <c r="YA7" s="19" t="e">
        <f>VLOOKUP(YA4,'1、四轮驱动汇总表'!$E:$I,5,0)</f>
        <v>#REF!</v>
      </c>
      <c r="YB7" s="119" t="s">
        <v>7</v>
      </c>
      <c r="YC7" s="119" t="s">
        <v>8</v>
      </c>
      <c r="YD7" s="119" t="s">
        <v>9</v>
      </c>
      <c r="YE7" s="19" t="e">
        <f>VLOOKUP(YE4,'1、四轮驱动汇总表'!$E:$I,5,0)</f>
        <v>#REF!</v>
      </c>
      <c r="YF7" s="119" t="s">
        <v>7</v>
      </c>
      <c r="YG7" s="119" t="s">
        <v>8</v>
      </c>
      <c r="YH7" s="119" t="s">
        <v>9</v>
      </c>
      <c r="YI7" s="19" t="e">
        <f>VLOOKUP(YI4,'1、四轮驱动汇总表'!$E:$I,5,0)</f>
        <v>#REF!</v>
      </c>
      <c r="YJ7" s="119" t="s">
        <v>7</v>
      </c>
      <c r="YK7" s="119" t="s">
        <v>8</v>
      </c>
      <c r="YL7" s="119" t="s">
        <v>9</v>
      </c>
      <c r="YM7" s="19" t="e">
        <f>VLOOKUP(YM4,'1、四轮驱动汇总表'!$E:$I,5,0)</f>
        <v>#REF!</v>
      </c>
      <c r="YN7" s="119" t="s">
        <v>7</v>
      </c>
      <c r="YO7" s="119" t="s">
        <v>8</v>
      </c>
      <c r="YP7" s="119" t="s">
        <v>9</v>
      </c>
      <c r="YQ7" s="19" t="e">
        <f>VLOOKUP(YQ4,'1、四轮驱动汇总表'!$E:$I,5,0)</f>
        <v>#REF!</v>
      </c>
      <c r="YR7" s="119" t="s">
        <v>7</v>
      </c>
      <c r="YS7" s="119" t="s">
        <v>8</v>
      </c>
      <c r="YT7" s="119" t="s">
        <v>9</v>
      </c>
      <c r="YU7" s="19" t="e">
        <f>VLOOKUP(YU4,'1、四轮驱动汇总表'!$E:$I,5,0)</f>
        <v>#REF!</v>
      </c>
      <c r="YV7" s="119" t="s">
        <v>7</v>
      </c>
      <c r="YW7" s="119" t="s">
        <v>8</v>
      </c>
      <c r="YX7" s="119" t="s">
        <v>9</v>
      </c>
      <c r="YY7" s="19" t="e">
        <f>VLOOKUP(YY4,'1、四轮驱动汇总表'!$E:$I,5,0)</f>
        <v>#REF!</v>
      </c>
      <c r="YZ7" s="119" t="s">
        <v>7</v>
      </c>
      <c r="ZA7" s="119" t="s">
        <v>8</v>
      </c>
      <c r="ZB7" s="119" t="s">
        <v>9</v>
      </c>
      <c r="ZC7" s="19" t="e">
        <f>VLOOKUP(ZC4,'1、四轮驱动汇总表'!$E:$I,5,0)</f>
        <v>#REF!</v>
      </c>
      <c r="ZD7" s="119" t="s">
        <v>7</v>
      </c>
      <c r="ZE7" s="119" t="s">
        <v>8</v>
      </c>
      <c r="ZF7" s="119" t="s">
        <v>9</v>
      </c>
      <c r="ZG7" s="19" t="e">
        <f>VLOOKUP(ZG4,'1、四轮驱动汇总表'!$E:$I,5,0)</f>
        <v>#REF!</v>
      </c>
      <c r="ZH7" s="119" t="s">
        <v>7</v>
      </c>
      <c r="ZI7" s="119" t="s">
        <v>8</v>
      </c>
      <c r="ZJ7" s="119" t="s">
        <v>9</v>
      </c>
      <c r="ZK7" s="19" t="e">
        <f>VLOOKUP(ZK4,'1、四轮驱动汇总表'!$E:$I,5,0)</f>
        <v>#REF!</v>
      </c>
      <c r="ZL7" s="119" t="s">
        <v>7</v>
      </c>
      <c r="ZM7" s="119" t="s">
        <v>8</v>
      </c>
      <c r="ZN7" s="119" t="s">
        <v>9</v>
      </c>
      <c r="ZO7" s="19" t="e">
        <f>VLOOKUP(ZO4,'1、四轮驱动汇总表'!$E:$I,5,0)</f>
        <v>#REF!</v>
      </c>
      <c r="ZP7" s="119" t="s">
        <v>7</v>
      </c>
      <c r="ZQ7" s="119" t="s">
        <v>8</v>
      </c>
      <c r="ZR7" s="119" t="s">
        <v>9</v>
      </c>
      <c r="ZS7" s="19" t="e">
        <f>VLOOKUP(ZS4,'1、四轮驱动汇总表'!$E:$I,5,0)</f>
        <v>#REF!</v>
      </c>
      <c r="ZT7" s="119" t="s">
        <v>7</v>
      </c>
      <c r="ZU7" s="119" t="s">
        <v>8</v>
      </c>
      <c r="ZV7" s="119" t="s">
        <v>9</v>
      </c>
      <c r="ZW7" s="19" t="e">
        <f>VLOOKUP(ZW4,'1、四轮驱动汇总表'!$E:$I,5,0)</f>
        <v>#REF!</v>
      </c>
      <c r="ZX7" s="119" t="s">
        <v>7</v>
      </c>
      <c r="ZY7" s="119" t="s">
        <v>8</v>
      </c>
      <c r="ZZ7" s="119" t="s">
        <v>9</v>
      </c>
      <c r="AAA7" s="19" t="e">
        <f>VLOOKUP(AAA4,'1、四轮驱动汇总表'!$E:$I,5,0)</f>
        <v>#REF!</v>
      </c>
      <c r="AAB7" s="119" t="s">
        <v>7</v>
      </c>
      <c r="AAC7" s="119" t="s">
        <v>8</v>
      </c>
      <c r="AAD7" s="119" t="s">
        <v>9</v>
      </c>
      <c r="AAE7" s="19" t="e">
        <f>VLOOKUP(AAE4,'1、四轮驱动汇总表'!$E:$I,5,0)</f>
        <v>#REF!</v>
      </c>
      <c r="AAF7" s="119" t="s">
        <v>7</v>
      </c>
      <c r="AAG7" s="119" t="s">
        <v>8</v>
      </c>
      <c r="AAH7" s="119" t="s">
        <v>9</v>
      </c>
      <c r="AAI7" s="19" t="e">
        <f>VLOOKUP(AAI4,'1、四轮驱动汇总表'!$E:$I,5,0)</f>
        <v>#REF!</v>
      </c>
      <c r="AAJ7" s="119" t="s">
        <v>7</v>
      </c>
      <c r="AAK7" s="119" t="s">
        <v>8</v>
      </c>
      <c r="AAL7" s="119" t="s">
        <v>9</v>
      </c>
      <c r="AAM7" s="19" t="e">
        <f>VLOOKUP(AAM4,'1、四轮驱动汇总表'!$E:$I,5,0)</f>
        <v>#REF!</v>
      </c>
      <c r="AAN7" s="119" t="s">
        <v>7</v>
      </c>
      <c r="AAO7" s="119" t="s">
        <v>8</v>
      </c>
      <c r="AAP7" s="119" t="s">
        <v>9</v>
      </c>
      <c r="AAQ7" s="19" t="e">
        <f>VLOOKUP(AAQ4,'1、四轮驱动汇总表'!$E:$I,5,0)</f>
        <v>#REF!</v>
      </c>
      <c r="AAR7" s="119" t="s">
        <v>7</v>
      </c>
      <c r="AAS7" s="119" t="s">
        <v>8</v>
      </c>
      <c r="AAT7" s="119" t="s">
        <v>9</v>
      </c>
      <c r="AAU7" s="19" t="e">
        <f>VLOOKUP(AAU4,'1、四轮驱动汇总表'!$E:$I,5,0)</f>
        <v>#REF!</v>
      </c>
      <c r="AAV7" s="119" t="s">
        <v>7</v>
      </c>
      <c r="AAW7" s="119" t="s">
        <v>8</v>
      </c>
      <c r="AAX7" s="119" t="s">
        <v>9</v>
      </c>
      <c r="AAY7" s="19" t="e">
        <f>VLOOKUP(AAY4,'1、四轮驱动汇总表'!$E:$I,5,0)</f>
        <v>#REF!</v>
      </c>
      <c r="AAZ7" s="119" t="s">
        <v>7</v>
      </c>
      <c r="ABA7" s="119" t="s">
        <v>8</v>
      </c>
      <c r="ABB7" s="119" t="s">
        <v>9</v>
      </c>
      <c r="ABC7" s="19" t="e">
        <f>VLOOKUP(ABC4,'1、四轮驱动汇总表'!$E:$I,5,0)</f>
        <v>#REF!</v>
      </c>
      <c r="ABD7" s="119" t="s">
        <v>7</v>
      </c>
      <c r="ABE7" s="119" t="s">
        <v>8</v>
      </c>
      <c r="ABF7" s="119" t="s">
        <v>9</v>
      </c>
      <c r="ABG7" s="19" t="e">
        <f>VLOOKUP(ABG4,'1、四轮驱动汇总表'!$E:$I,5,0)</f>
        <v>#REF!</v>
      </c>
      <c r="ABH7" s="119" t="s">
        <v>7</v>
      </c>
      <c r="ABI7" s="119" t="s">
        <v>8</v>
      </c>
      <c r="ABJ7" s="119" t="s">
        <v>9</v>
      </c>
      <c r="ABK7" s="19" t="e">
        <f>VLOOKUP(ABK4,'1、四轮驱动汇总表'!$E:$I,5,0)</f>
        <v>#REF!</v>
      </c>
      <c r="ABL7" s="119" t="s">
        <v>7</v>
      </c>
      <c r="ABM7" s="119" t="s">
        <v>8</v>
      </c>
      <c r="ABN7" s="119" t="s">
        <v>9</v>
      </c>
      <c r="ABO7" s="19" t="e">
        <f>VLOOKUP(ABO4,'1、四轮驱动汇总表'!$E:$I,5,0)</f>
        <v>#REF!</v>
      </c>
      <c r="ABP7" s="119" t="s">
        <v>7</v>
      </c>
      <c r="ABQ7" s="119" t="s">
        <v>8</v>
      </c>
      <c r="ABR7" s="119" t="s">
        <v>9</v>
      </c>
      <c r="ABS7" s="19" t="e">
        <f>VLOOKUP(ABS4,'1、四轮驱动汇总表'!$E:$I,5,0)</f>
        <v>#REF!</v>
      </c>
      <c r="ABT7" s="119" t="s">
        <v>7</v>
      </c>
      <c r="ABU7" s="119" t="s">
        <v>8</v>
      </c>
      <c r="ABV7" s="119" t="s">
        <v>9</v>
      </c>
      <c r="ABW7" s="19" t="e">
        <f>VLOOKUP(ABW4,'1、四轮驱动汇总表'!$E:$I,5,0)</f>
        <v>#REF!</v>
      </c>
      <c r="ABX7" s="119" t="s">
        <v>7</v>
      </c>
      <c r="ABY7" s="119" t="s">
        <v>8</v>
      </c>
      <c r="ABZ7" s="119" t="s">
        <v>9</v>
      </c>
      <c r="ACA7" s="19" t="e">
        <f>VLOOKUP(ACA4,'1、四轮驱动汇总表'!$E:$I,5,0)</f>
        <v>#REF!</v>
      </c>
      <c r="ACB7" s="119" t="s">
        <v>7</v>
      </c>
      <c r="ACC7" s="119" t="s">
        <v>8</v>
      </c>
      <c r="ACD7" s="119" t="s">
        <v>9</v>
      </c>
      <c r="ACE7" s="19" t="e">
        <f>VLOOKUP(ACE4,'1、四轮驱动汇总表'!$E:$I,5,0)</f>
        <v>#REF!</v>
      </c>
      <c r="ACF7" s="119" t="s">
        <v>7</v>
      </c>
      <c r="ACG7" s="119" t="s">
        <v>8</v>
      </c>
      <c r="ACH7" s="119" t="s">
        <v>9</v>
      </c>
      <c r="ACI7" s="19" t="e">
        <f>VLOOKUP(ACI4,'1、四轮驱动汇总表'!$E:$I,5,0)</f>
        <v>#REF!</v>
      </c>
      <c r="ACJ7" s="119" t="s">
        <v>7</v>
      </c>
      <c r="ACK7" s="119" t="s">
        <v>8</v>
      </c>
      <c r="ACL7" s="119" t="s">
        <v>9</v>
      </c>
      <c r="ACM7" s="19" t="e">
        <f>VLOOKUP(ACM4,'1、四轮驱动汇总表'!$E:$I,5,0)</f>
        <v>#REF!</v>
      </c>
      <c r="ACN7" s="119" t="s">
        <v>7</v>
      </c>
      <c r="ACO7" s="119" t="s">
        <v>8</v>
      </c>
      <c r="ACP7" s="119" t="s">
        <v>9</v>
      </c>
      <c r="ACQ7" s="19" t="e">
        <f>VLOOKUP(ACQ4,'1、四轮驱动汇总表'!$E:$I,5,0)</f>
        <v>#REF!</v>
      </c>
      <c r="ACR7" s="119" t="s">
        <v>7</v>
      </c>
      <c r="ACS7" s="119" t="s">
        <v>8</v>
      </c>
      <c r="ACT7" s="119" t="s">
        <v>9</v>
      </c>
      <c r="ACU7" s="19" t="e">
        <f>VLOOKUP(ACU4,'1、四轮驱动汇总表'!$E:$I,5,0)</f>
        <v>#REF!</v>
      </c>
      <c r="ACV7" s="119" t="s">
        <v>7</v>
      </c>
      <c r="ACW7" s="119" t="s">
        <v>8</v>
      </c>
      <c r="ACX7" s="119" t="s">
        <v>9</v>
      </c>
      <c r="ACY7" s="19" t="e">
        <f>VLOOKUP(ACY4,'1、四轮驱动汇总表'!$E:$I,5,0)</f>
        <v>#REF!</v>
      </c>
      <c r="ACZ7" s="119" t="s">
        <v>7</v>
      </c>
      <c r="ADA7" s="119" t="s">
        <v>8</v>
      </c>
      <c r="ADB7" s="119" t="s">
        <v>9</v>
      </c>
      <c r="ADC7" s="19" t="e">
        <f>VLOOKUP(ADC4,'1、四轮驱动汇总表'!$E:$I,5,0)</f>
        <v>#REF!</v>
      </c>
      <c r="ADD7" s="119" t="s">
        <v>7</v>
      </c>
      <c r="ADE7" s="119" t="s">
        <v>8</v>
      </c>
      <c r="ADF7" s="119" t="s">
        <v>9</v>
      </c>
      <c r="ADG7" s="19" t="e">
        <f>VLOOKUP(ADG4,'1、四轮驱动汇总表'!$E:$I,5,0)</f>
        <v>#REF!</v>
      </c>
      <c r="ADH7" s="119" t="s">
        <v>7</v>
      </c>
      <c r="ADI7" s="119" t="s">
        <v>8</v>
      </c>
      <c r="ADJ7" s="119" t="s">
        <v>9</v>
      </c>
      <c r="ADK7" s="19" t="e">
        <f>VLOOKUP(ADK4,'1、四轮驱动汇总表'!$E:$I,5,0)</f>
        <v>#REF!</v>
      </c>
      <c r="ADL7" s="119" t="s">
        <v>7</v>
      </c>
      <c r="ADM7" s="119" t="s">
        <v>8</v>
      </c>
      <c r="ADN7" s="119" t="s">
        <v>9</v>
      </c>
      <c r="ADO7" s="19" t="e">
        <f>VLOOKUP(ADO4,'1、四轮驱动汇总表'!$E:$I,5,0)</f>
        <v>#REF!</v>
      </c>
      <c r="ADP7" s="119" t="s">
        <v>7</v>
      </c>
      <c r="ADQ7" s="119" t="s">
        <v>8</v>
      </c>
      <c r="ADR7" s="119" t="s">
        <v>9</v>
      </c>
      <c r="ADS7" s="19" t="e">
        <f>VLOOKUP(ADS4,'1、四轮驱动汇总表'!$E:$I,5,0)</f>
        <v>#REF!</v>
      </c>
      <c r="ADT7" s="119" t="s">
        <v>7</v>
      </c>
      <c r="ADU7" s="119" t="s">
        <v>8</v>
      </c>
      <c r="ADV7" s="119" t="s">
        <v>9</v>
      </c>
      <c r="ADW7" s="19" t="e">
        <f>VLOOKUP(ADW4,'1、四轮驱动汇总表'!$E:$I,5,0)</f>
        <v>#REF!</v>
      </c>
      <c r="ADX7" s="119" t="s">
        <v>7</v>
      </c>
      <c r="ADY7" s="119" t="s">
        <v>8</v>
      </c>
      <c r="ADZ7" s="119" t="s">
        <v>9</v>
      </c>
      <c r="AEA7" s="19" t="e">
        <f>VLOOKUP(AEA4,'1、四轮驱动汇总表'!$E:$I,5,0)</f>
        <v>#REF!</v>
      </c>
      <c r="AEB7" s="119" t="s">
        <v>7</v>
      </c>
      <c r="AEC7" s="119" t="s">
        <v>8</v>
      </c>
      <c r="AED7" s="119" t="s">
        <v>9</v>
      </c>
      <c r="AEE7" s="19" t="e">
        <f>VLOOKUP(AEE4,'1、四轮驱动汇总表'!$E:$I,5,0)</f>
        <v>#REF!</v>
      </c>
      <c r="AEF7" s="119" t="s">
        <v>7</v>
      </c>
      <c r="AEG7" s="119" t="s">
        <v>8</v>
      </c>
      <c r="AEH7" s="119" t="s">
        <v>9</v>
      </c>
      <c r="AEI7" s="19" t="e">
        <f>VLOOKUP(AEI4,'1、四轮驱动汇总表'!$E:$I,5,0)</f>
        <v>#REF!</v>
      </c>
      <c r="AEJ7" s="119" t="s">
        <v>7</v>
      </c>
      <c r="AEK7" s="119" t="s">
        <v>8</v>
      </c>
      <c r="AEL7" s="119" t="s">
        <v>9</v>
      </c>
      <c r="AEM7" s="19" t="e">
        <f>VLOOKUP(AEM4,'1、四轮驱动汇总表'!$E:$I,5,0)</f>
        <v>#REF!</v>
      </c>
      <c r="AEN7" s="119" t="s">
        <v>7</v>
      </c>
      <c r="AEO7" s="119" t="s">
        <v>8</v>
      </c>
      <c r="AEP7" s="119" t="s">
        <v>9</v>
      </c>
      <c r="AEQ7" s="19" t="e">
        <f>VLOOKUP(AEQ4,'1、四轮驱动汇总表'!$E:$I,5,0)</f>
        <v>#REF!</v>
      </c>
      <c r="AER7" s="119" t="s">
        <v>7</v>
      </c>
      <c r="AES7" s="119" t="s">
        <v>8</v>
      </c>
      <c r="AET7" s="119" t="s">
        <v>9</v>
      </c>
      <c r="AEU7" s="19" t="e">
        <f>VLOOKUP(AEU4,'1、四轮驱动汇总表'!$E:$I,5,0)</f>
        <v>#REF!</v>
      </c>
      <c r="AEV7" s="119" t="s">
        <v>7</v>
      </c>
      <c r="AEW7" s="119" t="s">
        <v>8</v>
      </c>
      <c r="AEX7" s="119" t="s">
        <v>9</v>
      </c>
      <c r="AEY7" s="19" t="e">
        <f>VLOOKUP(AEY4,'1、四轮驱动汇总表'!$E:$I,5,0)</f>
        <v>#REF!</v>
      </c>
      <c r="AEZ7" s="119" t="s">
        <v>7</v>
      </c>
      <c r="AFA7" s="119" t="s">
        <v>8</v>
      </c>
      <c r="AFB7" s="119" t="s">
        <v>9</v>
      </c>
      <c r="AFC7" s="19" t="e">
        <f>VLOOKUP(AFC4,'1、四轮驱动汇总表'!$E:$I,5,0)</f>
        <v>#REF!</v>
      </c>
      <c r="AFD7" s="119" t="s">
        <v>7</v>
      </c>
      <c r="AFE7" s="119" t="s">
        <v>8</v>
      </c>
      <c r="AFF7" s="119" t="s">
        <v>9</v>
      </c>
      <c r="AFG7" s="19" t="e">
        <f>VLOOKUP(AFG4,'1、四轮驱动汇总表'!$E:$I,5,0)</f>
        <v>#REF!</v>
      </c>
      <c r="AFH7" s="119" t="s">
        <v>7</v>
      </c>
      <c r="AFI7" s="119" t="s">
        <v>8</v>
      </c>
      <c r="AFJ7" s="119" t="s">
        <v>9</v>
      </c>
      <c r="AFK7" s="19" t="e">
        <f>VLOOKUP(AFK4,'1、四轮驱动汇总表'!$E:$I,5,0)</f>
        <v>#REF!</v>
      </c>
      <c r="AFL7" s="119" t="s">
        <v>7</v>
      </c>
      <c r="AFM7" s="119" t="s">
        <v>8</v>
      </c>
      <c r="AFN7" s="119" t="s">
        <v>9</v>
      </c>
      <c r="AFO7" s="19" t="e">
        <f>VLOOKUP(AFO4,'1、四轮驱动汇总表'!$E:$I,5,0)</f>
        <v>#REF!</v>
      </c>
      <c r="AFP7" s="119" t="s">
        <v>7</v>
      </c>
      <c r="AFQ7" s="119" t="s">
        <v>8</v>
      </c>
      <c r="AFR7" s="119" t="s">
        <v>9</v>
      </c>
      <c r="AFS7" s="19" t="e">
        <f>VLOOKUP(AFS4,'1、四轮驱动汇总表'!$E:$I,5,0)</f>
        <v>#REF!</v>
      </c>
      <c r="AFT7" s="119" t="s">
        <v>7</v>
      </c>
      <c r="AFU7" s="119" t="s">
        <v>8</v>
      </c>
      <c r="AFV7" s="119" t="s">
        <v>9</v>
      </c>
      <c r="AFW7" s="19" t="e">
        <f>VLOOKUP(AFW4,'1、四轮驱动汇总表'!$E:$I,5,0)</f>
        <v>#REF!</v>
      </c>
      <c r="AFX7" s="119" t="s">
        <v>7</v>
      </c>
      <c r="AFY7" s="119" t="s">
        <v>8</v>
      </c>
      <c r="AFZ7" s="119" t="s">
        <v>9</v>
      </c>
      <c r="AGA7" s="19" t="e">
        <f>VLOOKUP(AGA4,'1、四轮驱动汇总表'!$E:$I,5,0)</f>
        <v>#REF!</v>
      </c>
      <c r="AGB7" s="119" t="s">
        <v>7</v>
      </c>
      <c r="AGC7" s="119" t="s">
        <v>8</v>
      </c>
      <c r="AGD7" s="119" t="s">
        <v>9</v>
      </c>
      <c r="AGE7" s="19" t="e">
        <f>VLOOKUP(AGE4,'1、四轮驱动汇总表'!$E:$I,5,0)</f>
        <v>#REF!</v>
      </c>
      <c r="AGF7" s="119" t="s">
        <v>7</v>
      </c>
      <c r="AGG7" s="119" t="s">
        <v>8</v>
      </c>
      <c r="AGH7" s="119" t="s">
        <v>9</v>
      </c>
      <c r="AGI7" s="19" t="e">
        <f>VLOOKUP(AGI4,'1、四轮驱动汇总表'!$E:$I,5,0)</f>
        <v>#REF!</v>
      </c>
      <c r="AGJ7" s="119" t="s">
        <v>7</v>
      </c>
      <c r="AGK7" s="119" t="s">
        <v>8</v>
      </c>
      <c r="AGL7" s="119" t="s">
        <v>9</v>
      </c>
      <c r="AGM7" s="19" t="e">
        <f>VLOOKUP(AGM4,'1、四轮驱动汇总表'!$E:$I,5,0)</f>
        <v>#REF!</v>
      </c>
      <c r="AGN7" s="119" t="s">
        <v>7</v>
      </c>
      <c r="AGO7" s="119" t="s">
        <v>8</v>
      </c>
      <c r="AGP7" s="119" t="s">
        <v>9</v>
      </c>
      <c r="AGQ7" s="19" t="e">
        <f>VLOOKUP(AGQ4,'1、四轮驱动汇总表'!$E:$I,5,0)</f>
        <v>#REF!</v>
      </c>
      <c r="AGR7" s="119" t="s">
        <v>7</v>
      </c>
      <c r="AGS7" s="119" t="s">
        <v>8</v>
      </c>
      <c r="AGT7" s="119" t="s">
        <v>9</v>
      </c>
      <c r="AGU7" s="19" t="e">
        <f>VLOOKUP(AGU4,'1、四轮驱动汇总表'!$E:$I,5,0)</f>
        <v>#REF!</v>
      </c>
      <c r="AGV7" s="119" t="s">
        <v>7</v>
      </c>
      <c r="AGW7" s="119" t="s">
        <v>8</v>
      </c>
      <c r="AGX7" s="119" t="s">
        <v>9</v>
      </c>
      <c r="AGY7" s="19" t="e">
        <f>VLOOKUP(AGY4,'1、四轮驱动汇总表'!$E:$I,5,0)</f>
        <v>#REF!</v>
      </c>
      <c r="AGZ7" s="119" t="s">
        <v>7</v>
      </c>
      <c r="AHA7" s="119" t="s">
        <v>8</v>
      </c>
      <c r="AHB7" s="119" t="s">
        <v>9</v>
      </c>
      <c r="AHC7" s="19" t="e">
        <f>VLOOKUP(AHC4,'1、四轮驱动汇总表'!$E:$I,5,0)</f>
        <v>#REF!</v>
      </c>
      <c r="AHD7" s="119" t="s">
        <v>7</v>
      </c>
      <c r="AHE7" s="119" t="s">
        <v>8</v>
      </c>
      <c r="AHF7" s="119" t="s">
        <v>9</v>
      </c>
      <c r="AHG7" s="36" t="e">
        <f>VLOOKUP(AHG4,'1、四轮驱动汇总表'!$E:$I,5,0)</f>
        <v>#REF!</v>
      </c>
      <c r="AHH7" s="119" t="s">
        <v>7</v>
      </c>
      <c r="AHI7" s="119" t="s">
        <v>8</v>
      </c>
      <c r="AHJ7" s="119" t="s">
        <v>9</v>
      </c>
      <c r="AHK7" s="19" t="e">
        <f>VLOOKUP(AHK4,'1、四轮驱动汇总表'!$E:$I,5,0)</f>
        <v>#REF!</v>
      </c>
      <c r="AHL7" s="119" t="s">
        <v>7</v>
      </c>
      <c r="AHM7" s="119" t="s">
        <v>8</v>
      </c>
      <c r="AHN7" s="119" t="s">
        <v>9</v>
      </c>
      <c r="AHO7" s="19" t="e">
        <f>VLOOKUP(AHO4,'1、四轮驱动汇总表'!$E:$I,5,0)</f>
        <v>#REF!</v>
      </c>
      <c r="AHP7" s="119" t="s">
        <v>7</v>
      </c>
      <c r="AHQ7" s="119" t="s">
        <v>8</v>
      </c>
      <c r="AHR7" s="119" t="s">
        <v>9</v>
      </c>
      <c r="AHS7" s="19" t="e">
        <f>VLOOKUP(AHS4,'1、四轮驱动汇总表'!$E:$I,5,0)</f>
        <v>#REF!</v>
      </c>
      <c r="AHT7" s="119" t="s">
        <v>7</v>
      </c>
      <c r="AHU7" s="119" t="s">
        <v>8</v>
      </c>
      <c r="AHV7" s="119" t="s">
        <v>9</v>
      </c>
      <c r="AHW7" s="19" t="e">
        <f>VLOOKUP(AHW4,'1、四轮驱动汇总表'!$E:$I,5,0)</f>
        <v>#REF!</v>
      </c>
      <c r="AHX7" s="119" t="s">
        <v>7</v>
      </c>
      <c r="AHY7" s="119" t="s">
        <v>8</v>
      </c>
      <c r="AHZ7" s="119" t="s">
        <v>9</v>
      </c>
      <c r="AIA7" s="19" t="e">
        <f>VLOOKUP(AIA4,'1、四轮驱动汇总表'!$E:$I,5,0)</f>
        <v>#REF!</v>
      </c>
      <c r="AIB7" s="119" t="s">
        <v>7</v>
      </c>
      <c r="AIC7" s="119" t="s">
        <v>8</v>
      </c>
      <c r="AID7" s="119" t="s">
        <v>9</v>
      </c>
      <c r="AIE7" s="19" t="e">
        <f>VLOOKUP(AIE4,'1、四轮驱动汇总表'!$E:$I,5,0)</f>
        <v>#REF!</v>
      </c>
      <c r="AIF7" s="119" t="s">
        <v>7</v>
      </c>
      <c r="AIG7" s="119" t="s">
        <v>8</v>
      </c>
      <c r="AIH7" s="119" t="s">
        <v>9</v>
      </c>
      <c r="AII7" s="19" t="e">
        <f>VLOOKUP(AII4,'1、四轮驱动汇总表'!$E:$I,5,0)</f>
        <v>#REF!</v>
      </c>
      <c r="AIJ7" s="119" t="s">
        <v>7</v>
      </c>
      <c r="AIK7" s="119" t="s">
        <v>8</v>
      </c>
      <c r="AIL7" s="119" t="s">
        <v>9</v>
      </c>
      <c r="AIM7" s="19" t="e">
        <f>VLOOKUP(AIM4,'1、四轮驱动汇总表'!$E:$I,5,0)</f>
        <v>#REF!</v>
      </c>
      <c r="AIN7" s="119" t="s">
        <v>7</v>
      </c>
      <c r="AIO7" s="119" t="s">
        <v>8</v>
      </c>
      <c r="AIP7" s="119" t="s">
        <v>9</v>
      </c>
      <c r="AIQ7" s="19" t="e">
        <f>VLOOKUP(AIQ4,'1、四轮驱动汇总表'!$E:$I,5,0)</f>
        <v>#REF!</v>
      </c>
      <c r="AIR7" s="119" t="s">
        <v>7</v>
      </c>
      <c r="AIS7" s="119" t="s">
        <v>8</v>
      </c>
      <c r="AIT7" s="119" t="s">
        <v>9</v>
      </c>
      <c r="AIU7" s="19" t="e">
        <f>VLOOKUP(AIU4,'1、四轮驱动汇总表'!$E:$I,5,0)</f>
        <v>#REF!</v>
      </c>
      <c r="AIV7" s="119" t="s">
        <v>7</v>
      </c>
      <c r="AIW7" s="119" t="s">
        <v>8</v>
      </c>
      <c r="AIX7" s="119" t="s">
        <v>9</v>
      </c>
      <c r="AIY7" s="19" t="e">
        <f>VLOOKUP(AIY4,'1、四轮驱动汇总表'!$E:$I,5,0)</f>
        <v>#REF!</v>
      </c>
      <c r="AIZ7" s="119" t="s">
        <v>7</v>
      </c>
      <c r="AJA7" s="119" t="s">
        <v>8</v>
      </c>
      <c r="AJB7" s="119" t="s">
        <v>9</v>
      </c>
      <c r="AJC7" s="19" t="e">
        <f>VLOOKUP(AJC4,'1、四轮驱动汇总表'!$E:$I,5,0)</f>
        <v>#REF!</v>
      </c>
      <c r="AJD7" s="119" t="s">
        <v>7</v>
      </c>
      <c r="AJE7" s="119" t="s">
        <v>8</v>
      </c>
      <c r="AJF7" s="119" t="s">
        <v>9</v>
      </c>
      <c r="AJG7" s="19" t="e">
        <f>VLOOKUP(AJG4,'1、四轮驱动汇总表'!$E:$I,5,0)</f>
        <v>#REF!</v>
      </c>
      <c r="AJH7" s="119" t="s">
        <v>7</v>
      </c>
      <c r="AJI7" s="119" t="s">
        <v>8</v>
      </c>
      <c r="AJJ7" s="119" t="s">
        <v>9</v>
      </c>
      <c r="AJK7" s="19" t="e">
        <f>VLOOKUP(AJK4,'1、四轮驱动汇总表'!$E:$I,5,0)</f>
        <v>#REF!</v>
      </c>
      <c r="AJL7" s="119" t="s">
        <v>7</v>
      </c>
      <c r="AJM7" s="119" t="s">
        <v>8</v>
      </c>
      <c r="AJN7" s="119" t="s">
        <v>9</v>
      </c>
      <c r="AJO7" s="19" t="e">
        <f>VLOOKUP(AJO4,'1、四轮驱动汇总表'!$E:$I,5,0)</f>
        <v>#REF!</v>
      </c>
      <c r="AJP7" s="119" t="s">
        <v>7</v>
      </c>
      <c r="AJQ7" s="119" t="s">
        <v>8</v>
      </c>
      <c r="AJR7" s="119" t="s">
        <v>9</v>
      </c>
      <c r="AJS7" s="19" t="e">
        <f>VLOOKUP(AJS4,'1、四轮驱动汇总表'!$E:$I,5,0)</f>
        <v>#REF!</v>
      </c>
      <c r="AJT7" s="119" t="s">
        <v>7</v>
      </c>
      <c r="AJU7" s="119" t="s">
        <v>8</v>
      </c>
      <c r="AJV7" s="119" t="s">
        <v>9</v>
      </c>
      <c r="AJW7" s="19" t="e">
        <f>VLOOKUP(AJW4,'1、四轮驱动汇总表'!$E:$I,5,0)</f>
        <v>#REF!</v>
      </c>
      <c r="AJX7" s="119" t="s">
        <v>7</v>
      </c>
      <c r="AJY7" s="119" t="s">
        <v>8</v>
      </c>
      <c r="AJZ7" s="119" t="s">
        <v>9</v>
      </c>
      <c r="AKA7" s="106"/>
      <c r="AKB7" s="106"/>
      <c r="AKC7" s="106"/>
      <c r="AKD7" s="106"/>
      <c r="AKE7" s="106"/>
      <c r="AKF7" s="106"/>
      <c r="AKG7" s="108"/>
      <c r="AKH7" s="108"/>
      <c r="AKI7" s="108"/>
      <c r="AKJ7" s="106"/>
      <c r="AKK7" s="106"/>
      <c r="AKL7" s="106"/>
      <c r="AKM7" s="106"/>
      <c r="AKN7" s="106"/>
      <c r="AKO7" s="106"/>
      <c r="AKP7" s="106"/>
      <c r="AKQ7" s="106"/>
      <c r="AKR7" s="106"/>
      <c r="AKS7" s="106"/>
      <c r="AKT7" s="106"/>
      <c r="AKU7" s="106"/>
      <c r="AKV7" s="106"/>
      <c r="AKW7" s="106"/>
      <c r="AKX7" s="106"/>
      <c r="AKY7" s="106"/>
      <c r="AKZ7" s="106"/>
      <c r="ALA7" s="106"/>
    </row>
    <row r="8" spans="1:989" s="17" customFormat="1" ht="21">
      <c r="A8" s="18" t="s">
        <v>10</v>
      </c>
      <c r="B8" s="105" t="s">
        <v>82</v>
      </c>
      <c r="C8" s="105" t="s">
        <v>83</v>
      </c>
      <c r="D8" s="105" t="s">
        <v>84</v>
      </c>
      <c r="E8" s="19" t="e">
        <f>VLOOKUP(E4,'1、四轮驱动汇总表'!$E:$I,6,0)</f>
        <v>#REF!</v>
      </c>
      <c r="F8" s="119"/>
      <c r="G8" s="119"/>
      <c r="H8" s="119"/>
      <c r="I8" s="19" t="e">
        <f>VLOOKUP(I4,'1、四轮驱动汇总表'!$E:$I,6,0)</f>
        <v>#REF!</v>
      </c>
      <c r="J8" s="119"/>
      <c r="K8" s="119"/>
      <c r="L8" s="119"/>
      <c r="M8" s="19" t="e">
        <f>VLOOKUP(M4,'1、四轮驱动汇总表'!$E:$I,6,0)</f>
        <v>#REF!</v>
      </c>
      <c r="N8" s="119"/>
      <c r="O8" s="119"/>
      <c r="P8" s="119"/>
      <c r="Q8" s="19" t="e">
        <f>VLOOKUP(Q4,'1、四轮驱动汇总表'!$E:$I,6,0)</f>
        <v>#REF!</v>
      </c>
      <c r="R8" s="119"/>
      <c r="S8" s="119"/>
      <c r="T8" s="119"/>
      <c r="U8" s="19" t="e">
        <f>VLOOKUP(U4,'1、四轮驱动汇总表'!$E:$I,6,0)</f>
        <v>#REF!</v>
      </c>
      <c r="V8" s="119"/>
      <c r="W8" s="119"/>
      <c r="X8" s="119"/>
      <c r="Y8" s="19" t="e">
        <f>VLOOKUP(Y4,'1、四轮驱动汇总表'!$E:$I,6,0)</f>
        <v>#REF!</v>
      </c>
      <c r="Z8" s="119"/>
      <c r="AA8" s="119"/>
      <c r="AB8" s="119"/>
      <c r="AC8" s="19" t="e">
        <f>VLOOKUP(AC4,'1、四轮驱动汇总表'!$E:$I,6,0)</f>
        <v>#REF!</v>
      </c>
      <c r="AD8" s="119"/>
      <c r="AE8" s="119"/>
      <c r="AF8" s="119"/>
      <c r="AG8" s="19" t="e">
        <f>VLOOKUP(AG4,'1、四轮驱动汇总表'!$E:$I,6,0)</f>
        <v>#REF!</v>
      </c>
      <c r="AH8" s="119"/>
      <c r="AI8" s="119"/>
      <c r="AJ8" s="119"/>
      <c r="AK8" s="19" t="e">
        <f>VLOOKUP(AK4,'1、四轮驱动汇总表'!$E:$I,6,0)</f>
        <v>#REF!</v>
      </c>
      <c r="AL8" s="119"/>
      <c r="AM8" s="119"/>
      <c r="AN8" s="119"/>
      <c r="AO8" s="19" t="e">
        <f>VLOOKUP(AO4,'1、四轮驱动汇总表'!$E:$I,6,0)</f>
        <v>#REF!</v>
      </c>
      <c r="AP8" s="119"/>
      <c r="AQ8" s="119"/>
      <c r="AR8" s="119"/>
      <c r="AS8" s="19" t="e">
        <f>VLOOKUP(AS4,'1、四轮驱动汇总表'!$E:$I,6,0)</f>
        <v>#REF!</v>
      </c>
      <c r="AT8" s="119"/>
      <c r="AU8" s="119"/>
      <c r="AV8" s="119"/>
      <c r="AW8" s="19" t="e">
        <f>VLOOKUP(AW4,'1、四轮驱动汇总表'!$E:$I,6,0)</f>
        <v>#REF!</v>
      </c>
      <c r="AX8" s="119"/>
      <c r="AY8" s="119"/>
      <c r="AZ8" s="119"/>
      <c r="BA8" s="19" t="e">
        <f>VLOOKUP(BA4,'1、四轮驱动汇总表'!$E:$I,6,0)</f>
        <v>#REF!</v>
      </c>
      <c r="BB8" s="119"/>
      <c r="BC8" s="119"/>
      <c r="BD8" s="119"/>
      <c r="BE8" s="19" t="e">
        <f>VLOOKUP(BE4,'1、四轮驱动汇总表'!$E:$I,6,0)</f>
        <v>#REF!</v>
      </c>
      <c r="BF8" s="119"/>
      <c r="BG8" s="119"/>
      <c r="BH8" s="119"/>
      <c r="BI8" s="19" t="e">
        <f>VLOOKUP(BI4,'1、四轮驱动汇总表'!$E:$I,6,0)</f>
        <v>#REF!</v>
      </c>
      <c r="BJ8" s="119"/>
      <c r="BK8" s="119"/>
      <c r="BL8" s="119"/>
      <c r="BM8" s="19" t="e">
        <f>VLOOKUP(BM4,'1、四轮驱动汇总表'!$E:$I,6,0)</f>
        <v>#REF!</v>
      </c>
      <c r="BN8" s="119"/>
      <c r="BO8" s="119"/>
      <c r="BP8" s="119"/>
      <c r="BQ8" s="19" t="e">
        <f>VLOOKUP(BQ4,'1、四轮驱动汇总表'!$E:$I,6,0)</f>
        <v>#REF!</v>
      </c>
      <c r="BR8" s="119"/>
      <c r="BS8" s="119"/>
      <c r="BT8" s="119"/>
      <c r="BU8" s="19" t="e">
        <f>VLOOKUP(BU4,'1、四轮驱动汇总表'!$E:$I,6,0)</f>
        <v>#REF!</v>
      </c>
      <c r="BV8" s="119"/>
      <c r="BW8" s="119"/>
      <c r="BX8" s="119"/>
      <c r="BY8" s="19" t="e">
        <f>VLOOKUP(BY4,'1、四轮驱动汇总表'!$E:$I,6,0)</f>
        <v>#REF!</v>
      </c>
      <c r="BZ8" s="119"/>
      <c r="CA8" s="119"/>
      <c r="CB8" s="119"/>
      <c r="CC8" s="19" t="e">
        <f>VLOOKUP(CC4,'1、四轮驱动汇总表'!$E:$I,6,0)</f>
        <v>#REF!</v>
      </c>
      <c r="CD8" s="119"/>
      <c r="CE8" s="119"/>
      <c r="CF8" s="119"/>
      <c r="CG8" s="19" t="e">
        <f>VLOOKUP(CG4,'1、四轮驱动汇总表'!$E:$I,6,0)</f>
        <v>#REF!</v>
      </c>
      <c r="CH8" s="119"/>
      <c r="CI8" s="119"/>
      <c r="CJ8" s="119"/>
      <c r="CK8" s="19" t="e">
        <f>VLOOKUP(CK4,'1、四轮驱动汇总表'!$E:$I,6,0)</f>
        <v>#REF!</v>
      </c>
      <c r="CL8" s="119"/>
      <c r="CM8" s="119"/>
      <c r="CN8" s="119"/>
      <c r="CO8" s="19" t="e">
        <f>VLOOKUP(CO4,'1、四轮驱动汇总表'!$E:$I,6,0)</f>
        <v>#REF!</v>
      </c>
      <c r="CP8" s="119"/>
      <c r="CQ8" s="119"/>
      <c r="CR8" s="119"/>
      <c r="CS8" s="19" t="e">
        <f>VLOOKUP(CS4,'1、四轮驱动汇总表'!$E:$I,6,0)</f>
        <v>#REF!</v>
      </c>
      <c r="CT8" s="119"/>
      <c r="CU8" s="119"/>
      <c r="CV8" s="119"/>
      <c r="CW8" s="19" t="e">
        <f>VLOOKUP(CW4,'1、四轮驱动汇总表'!$E:$I,6,0)</f>
        <v>#REF!</v>
      </c>
      <c r="CX8" s="119"/>
      <c r="CY8" s="119"/>
      <c r="CZ8" s="119"/>
      <c r="DA8" s="19" t="e">
        <f>VLOOKUP(DA4,'1、四轮驱动汇总表'!$E:$I,6,0)</f>
        <v>#REF!</v>
      </c>
      <c r="DB8" s="119"/>
      <c r="DC8" s="119"/>
      <c r="DD8" s="119"/>
      <c r="DE8" s="19" t="e">
        <f>VLOOKUP(DE4,'1、四轮驱动汇总表'!$E:$I,6,0)</f>
        <v>#REF!</v>
      </c>
      <c r="DF8" s="119"/>
      <c r="DG8" s="119"/>
      <c r="DH8" s="119"/>
      <c r="DI8" s="19" t="e">
        <f>VLOOKUP(DI4,'1、四轮驱动汇总表'!$E:$I,6,0)</f>
        <v>#REF!</v>
      </c>
      <c r="DJ8" s="119"/>
      <c r="DK8" s="119"/>
      <c r="DL8" s="119"/>
      <c r="DM8" s="19" t="e">
        <f>VLOOKUP(DM4,'1、四轮驱动汇总表'!$E:$I,6,0)</f>
        <v>#REF!</v>
      </c>
      <c r="DN8" s="119"/>
      <c r="DO8" s="119"/>
      <c r="DP8" s="119"/>
      <c r="DQ8" s="19" t="e">
        <f>VLOOKUP(DQ4,'1、四轮驱动汇总表'!$E:$I,6,0)</f>
        <v>#REF!</v>
      </c>
      <c r="DR8" s="119"/>
      <c r="DS8" s="119"/>
      <c r="DT8" s="119"/>
      <c r="DU8" s="19" t="e">
        <f>VLOOKUP(DU4,'1、四轮驱动汇总表'!$E:$I,6,0)</f>
        <v>#REF!</v>
      </c>
      <c r="DV8" s="119"/>
      <c r="DW8" s="119"/>
      <c r="DX8" s="119"/>
      <c r="DY8" s="19" t="e">
        <f>VLOOKUP(DY4,'1、四轮驱动汇总表'!$E:$I,6,0)</f>
        <v>#REF!</v>
      </c>
      <c r="DZ8" s="119"/>
      <c r="EA8" s="119"/>
      <c r="EB8" s="119"/>
      <c r="EC8" s="35" t="e">
        <f>VLOOKUP(EC4,'1、四轮驱动汇总表'!$E:$I,6,0)</f>
        <v>#REF!</v>
      </c>
      <c r="ED8" s="35"/>
      <c r="EE8" s="117"/>
      <c r="EF8" s="116"/>
      <c r="EG8" s="116"/>
      <c r="EH8" s="35" t="e">
        <f>VLOOKUP(EH4,'1、四轮驱动汇总表'!$E:$I,6,0)</f>
        <v>#REF!</v>
      </c>
      <c r="EI8" s="35"/>
      <c r="EJ8" s="117"/>
      <c r="EK8" s="116"/>
      <c r="EL8" s="116"/>
      <c r="EM8" s="35" t="e">
        <f>VLOOKUP(EM4,'1、四轮驱动汇总表'!$E:$I,6,0)</f>
        <v>#REF!</v>
      </c>
      <c r="EN8" s="35"/>
      <c r="EO8" s="117"/>
      <c r="EP8" s="116"/>
      <c r="EQ8" s="116"/>
      <c r="ER8" s="35" t="e">
        <f>VLOOKUP(ER4,'1、四轮驱动汇总表'!$E:$I,6,0)</f>
        <v>#REF!</v>
      </c>
      <c r="ES8" s="35"/>
      <c r="ET8" s="117"/>
      <c r="EU8" s="116"/>
      <c r="EV8" s="116"/>
      <c r="EW8" s="35" t="e">
        <f>VLOOKUP(EW4,'1、四轮驱动汇总表'!$E:$I,6,0)</f>
        <v>#REF!</v>
      </c>
      <c r="EX8" s="35"/>
      <c r="EY8" s="117"/>
      <c r="EZ8" s="116"/>
      <c r="FA8" s="116"/>
      <c r="FB8" s="35" t="e">
        <f>VLOOKUP(FB4,'1、四轮驱动汇总表'!$E:$I,6,0)</f>
        <v>#REF!</v>
      </c>
      <c r="FC8" s="35"/>
      <c r="FD8" s="117"/>
      <c r="FE8" s="116"/>
      <c r="FF8" s="116"/>
      <c r="FG8" s="35" t="e">
        <f>VLOOKUP(FG4,'1、四轮驱动汇总表'!$E:$I,6,0)</f>
        <v>#REF!</v>
      </c>
      <c r="FH8" s="117"/>
      <c r="FI8" s="117"/>
      <c r="FJ8" s="117"/>
      <c r="FK8" s="35" t="e">
        <f>VLOOKUP(FK4,'1、四轮驱动汇总表'!$E:$I,6,0)</f>
        <v>#REF!</v>
      </c>
      <c r="FL8" s="117"/>
      <c r="FM8" s="117"/>
      <c r="FN8" s="117"/>
      <c r="FO8" s="35" t="e">
        <f>VLOOKUP(FO4,'1、四轮驱动汇总表'!$E:$I,6,0)</f>
        <v>#REF!</v>
      </c>
      <c r="FP8" s="35"/>
      <c r="FQ8" s="117"/>
      <c r="FR8" s="117"/>
      <c r="FS8" s="117"/>
      <c r="FT8" s="35" t="e">
        <f>VLOOKUP(FT4,'1、四轮驱动汇总表'!$E:$I,6,0)</f>
        <v>#REF!</v>
      </c>
      <c r="FU8" s="35"/>
      <c r="FV8" s="117"/>
      <c r="FW8" s="117"/>
      <c r="FX8" s="117"/>
      <c r="FY8" s="35" t="e">
        <f>VLOOKUP(FY4,'1、四轮驱动汇总表'!$E:$I,6,0)</f>
        <v>#REF!</v>
      </c>
      <c r="FZ8" s="35"/>
      <c r="GA8" s="117"/>
      <c r="GB8" s="117"/>
      <c r="GC8" s="117"/>
      <c r="GD8" s="35" t="e">
        <f>VLOOKUP(GD4,'1、四轮驱动汇总表'!$E:$I,6,0)</f>
        <v>#REF!</v>
      </c>
      <c r="GE8" s="35"/>
      <c r="GF8" s="117"/>
      <c r="GG8" s="117"/>
      <c r="GH8" s="117"/>
      <c r="GI8" s="35" t="e">
        <f>VLOOKUP(GI4,'1、四轮驱动汇总表'!$E:$I,6,0)</f>
        <v>#REF!</v>
      </c>
      <c r="GJ8" s="35"/>
      <c r="GK8" s="117"/>
      <c r="GL8" s="117"/>
      <c r="GM8" s="117"/>
      <c r="GN8" s="35" t="e">
        <f>VLOOKUP(GN4,'1、四轮驱动汇总表'!$E:$I,6,0)</f>
        <v>#REF!</v>
      </c>
      <c r="GO8" s="35"/>
      <c r="GP8" s="117"/>
      <c r="GQ8" s="117"/>
      <c r="GR8" s="117"/>
      <c r="GS8" s="40" t="e">
        <f>VLOOKUP(GS4,'1、四轮驱动汇总表'!$E:$I,6,0)</f>
        <v>#REF!</v>
      </c>
      <c r="GT8" s="116"/>
      <c r="GU8" s="117"/>
      <c r="GV8" s="117"/>
      <c r="GW8" s="40" t="e">
        <f>VLOOKUP(GW4,'1、四轮驱动汇总表'!$E:$I,6,0)</f>
        <v>#REF!</v>
      </c>
      <c r="GX8" s="117"/>
      <c r="GY8" s="117"/>
      <c r="GZ8" s="117"/>
      <c r="HA8" s="35" t="e">
        <f>VLOOKUP(HA4,'1、四轮驱动汇总表'!$E:$I,6,0)</f>
        <v>#REF!</v>
      </c>
      <c r="HB8" s="35"/>
      <c r="HC8" s="117"/>
      <c r="HD8" s="117"/>
      <c r="HE8" s="117"/>
      <c r="HF8" s="35" t="e">
        <f>VLOOKUP(HF4,'1、四轮驱动汇总表'!$E:$I,6,0)</f>
        <v>#REF!</v>
      </c>
      <c r="HG8" s="35"/>
      <c r="HH8" s="117"/>
      <c r="HI8" s="117"/>
      <c r="HJ8" s="117"/>
      <c r="HK8" s="35" t="e">
        <f>VLOOKUP(HK4,'1、四轮驱动汇总表'!$E:$I,6,0)</f>
        <v>#REF!</v>
      </c>
      <c r="HL8" s="35"/>
      <c r="HM8" s="117"/>
      <c r="HN8" s="117"/>
      <c r="HO8" s="117"/>
      <c r="HP8" s="35" t="e">
        <f>VLOOKUP(HP4,'1、四轮驱动汇总表'!$E:$I,6,0)</f>
        <v>#REF!</v>
      </c>
      <c r="HQ8" s="35"/>
      <c r="HR8" s="117"/>
      <c r="HS8" s="117"/>
      <c r="HT8" s="117"/>
      <c r="HU8" s="35" t="e">
        <f>VLOOKUP(HU4,'1、四轮驱动汇总表'!$E:$I,6,0)</f>
        <v>#REF!</v>
      </c>
      <c r="HV8" s="35"/>
      <c r="HW8" s="117"/>
      <c r="HX8" s="117"/>
      <c r="HY8" s="117"/>
      <c r="HZ8" s="35" t="e">
        <f>VLOOKUP(HZ4,'1、四轮驱动汇总表'!$E:$I,6,0)</f>
        <v>#REF!</v>
      </c>
      <c r="IA8" s="35"/>
      <c r="IB8" s="117"/>
      <c r="IC8" s="117"/>
      <c r="ID8" s="117"/>
      <c r="IE8" s="35" t="e">
        <f>VLOOKUP(IE4,'1、四轮驱动汇总表'!$E:$I,6,0)</f>
        <v>#REF!</v>
      </c>
      <c r="IF8" s="35"/>
      <c r="IG8" s="117"/>
      <c r="IH8" s="117"/>
      <c r="II8" s="117"/>
      <c r="IJ8" s="35" t="e">
        <f>VLOOKUP(IJ4,'1、四轮驱动汇总表'!$E:$I,6,0)</f>
        <v>#REF!</v>
      </c>
      <c r="IK8" s="35"/>
      <c r="IL8" s="117"/>
      <c r="IM8" s="117"/>
      <c r="IN8" s="117"/>
      <c r="IO8" s="35" t="e">
        <f>VLOOKUP(IO4,'1、四轮驱动汇总表'!$E:$I,6,0)</f>
        <v>#REF!</v>
      </c>
      <c r="IP8" s="35"/>
      <c r="IQ8" s="117"/>
      <c r="IR8" s="117"/>
      <c r="IS8" s="117"/>
      <c r="IT8" s="35" t="e">
        <f>VLOOKUP(IT4,'1、四轮驱动汇总表'!$E:$I,6,0)</f>
        <v>#REF!</v>
      </c>
      <c r="IU8" s="35"/>
      <c r="IV8" s="117"/>
      <c r="IW8" s="117"/>
      <c r="IX8" s="117"/>
      <c r="IY8" s="35" t="e">
        <f>VLOOKUP(IY4,'1、四轮驱动汇总表'!$E:$I,6,0)</f>
        <v>#REF!</v>
      </c>
      <c r="IZ8" s="35"/>
      <c r="JA8" s="117"/>
      <c r="JB8" s="117"/>
      <c r="JC8" s="117"/>
      <c r="JD8" s="35" t="e">
        <f>VLOOKUP(JD4,'1、四轮驱动汇总表'!$E:$I,6,0)</f>
        <v>#REF!</v>
      </c>
      <c r="JE8" s="35"/>
      <c r="JF8" s="117"/>
      <c r="JG8" s="117"/>
      <c r="JH8" s="117"/>
      <c r="JI8" s="35" t="e">
        <f>VLOOKUP(JI4,'1、四轮驱动汇总表'!$E:$I,6,0)</f>
        <v>#REF!</v>
      </c>
      <c r="JJ8" s="35"/>
      <c r="JK8" s="117"/>
      <c r="JL8" s="117"/>
      <c r="JM8" s="117"/>
      <c r="JN8" s="35" t="e">
        <f>VLOOKUP(JN4,'1、四轮驱动汇总表'!$E:$I,6,0)</f>
        <v>#REF!</v>
      </c>
      <c r="JO8" s="35"/>
      <c r="JP8" s="117"/>
      <c r="JQ8" s="117"/>
      <c r="JR8" s="117"/>
      <c r="JS8" s="35" t="e">
        <f>VLOOKUP(JS4,'1、四轮驱动汇总表'!$E:$I,6,0)</f>
        <v>#REF!</v>
      </c>
      <c r="JT8" s="35"/>
      <c r="JU8" s="117"/>
      <c r="JV8" s="117"/>
      <c r="JW8" s="117"/>
      <c r="JX8" s="35" t="e">
        <f>VLOOKUP(JX4,'1、四轮驱动汇总表'!$E:$I,6,0)</f>
        <v>#REF!</v>
      </c>
      <c r="JY8" s="35"/>
      <c r="JZ8" s="117"/>
      <c r="KA8" s="117"/>
      <c r="KB8" s="117"/>
      <c r="KC8" s="35" t="e">
        <f>VLOOKUP(KC4,'1、四轮驱动汇总表'!$E:$I,6,0)</f>
        <v>#REF!</v>
      </c>
      <c r="KD8" s="35"/>
      <c r="KE8" s="117"/>
      <c r="KF8" s="117"/>
      <c r="KG8" s="117"/>
      <c r="KH8" s="35" t="e">
        <f>VLOOKUP(KH4,'1、四轮驱动汇总表'!$E:$I,6,0)</f>
        <v>#REF!</v>
      </c>
      <c r="KI8" s="35"/>
      <c r="KJ8" s="117"/>
      <c r="KK8" s="117"/>
      <c r="KL8" s="117"/>
      <c r="KM8" s="35" t="e">
        <f>VLOOKUP(KM4,'1、四轮驱动汇总表'!$E:$I,6,0)</f>
        <v>#REF!</v>
      </c>
      <c r="KN8" s="35"/>
      <c r="KO8" s="117"/>
      <c r="KP8" s="117"/>
      <c r="KQ8" s="117"/>
      <c r="KR8" s="35" t="e">
        <f>VLOOKUP(KR4,'1、四轮驱动汇总表'!$E:$I,6,0)</f>
        <v>#REF!</v>
      </c>
      <c r="KS8" s="35"/>
      <c r="KT8" s="117"/>
      <c r="KU8" s="117"/>
      <c r="KV8" s="117"/>
      <c r="KW8" s="35" t="e">
        <f>VLOOKUP(KW4,'1、四轮驱动汇总表'!$E:$I,6,0)</f>
        <v>#REF!</v>
      </c>
      <c r="KX8" s="35"/>
      <c r="KY8" s="117"/>
      <c r="KZ8" s="117"/>
      <c r="LA8" s="117"/>
      <c r="LB8" s="35" t="e">
        <f>VLOOKUP(LB4,'1、四轮驱动汇总表'!$E:$I,6,0)</f>
        <v>#REF!</v>
      </c>
      <c r="LC8" s="35"/>
      <c r="LD8" s="117"/>
      <c r="LE8" s="117"/>
      <c r="LF8" s="117"/>
      <c r="LG8" s="35" t="e">
        <f>VLOOKUP(LG4,'1、四轮驱动汇总表'!$E:$I,6,0)</f>
        <v>#REF!</v>
      </c>
      <c r="LH8" s="35"/>
      <c r="LI8" s="117"/>
      <c r="LJ8" s="117"/>
      <c r="LK8" s="117"/>
      <c r="LL8" s="35" t="e">
        <f>VLOOKUP(LL4,'1、四轮驱动汇总表'!$E:$I,6,0)</f>
        <v>#REF!</v>
      </c>
      <c r="LM8" s="35"/>
      <c r="LN8" s="117"/>
      <c r="LO8" s="117"/>
      <c r="LP8" s="117"/>
      <c r="LQ8" s="35" t="e">
        <f>VLOOKUP(LQ4,'1、四轮驱动汇总表'!$E:$I,6,0)</f>
        <v>#REF!</v>
      </c>
      <c r="LR8" s="35"/>
      <c r="LS8" s="117"/>
      <c r="LT8" s="117"/>
      <c r="LU8" s="117"/>
      <c r="LV8" s="35" t="e">
        <f>VLOOKUP(LV4,'1、四轮驱动汇总表'!$E:$I,6,0)</f>
        <v>#REF!</v>
      </c>
      <c r="LW8" s="35"/>
      <c r="LX8" s="117"/>
      <c r="LY8" s="117"/>
      <c r="LZ8" s="117"/>
      <c r="MA8" s="35" t="e">
        <f>VLOOKUP(MA4,'1、四轮驱动汇总表'!$E:$I,6,0)</f>
        <v>#REF!</v>
      </c>
      <c r="MB8" s="35"/>
      <c r="MC8" s="117"/>
      <c r="MD8" s="117"/>
      <c r="ME8" s="117"/>
      <c r="MF8" s="35" t="e">
        <f>VLOOKUP(MF4,'1、四轮驱动汇总表'!$E:$I,6,0)</f>
        <v>#REF!</v>
      </c>
      <c r="MG8" s="35"/>
      <c r="MH8" s="117"/>
      <c r="MI8" s="117"/>
      <c r="MJ8" s="117"/>
      <c r="MK8" s="35" t="e">
        <f>VLOOKUP(MK4,'1、四轮驱动汇总表'!$E:$I,6,0)</f>
        <v>#REF!</v>
      </c>
      <c r="ML8" s="35"/>
      <c r="MM8" s="117"/>
      <c r="MN8" s="117"/>
      <c r="MO8" s="117"/>
      <c r="MP8" s="35" t="e">
        <f>VLOOKUP(MP4,'1、四轮驱动汇总表'!$E:$I,6,0)</f>
        <v>#REF!</v>
      </c>
      <c r="MQ8" s="35"/>
      <c r="MR8" s="117"/>
      <c r="MS8" s="117"/>
      <c r="MT8" s="117"/>
      <c r="MU8" s="35" t="e">
        <f>VLOOKUP(MU4,'1、四轮驱动汇总表'!$E:$I,6,0)</f>
        <v>#REF!</v>
      </c>
      <c r="MV8" s="35"/>
      <c r="MW8" s="117"/>
      <c r="MX8" s="117"/>
      <c r="MY8" s="117"/>
      <c r="MZ8" s="35" t="e">
        <f>VLOOKUP(MZ4,'1、四轮驱动汇总表'!$E:$I,6,0)</f>
        <v>#REF!</v>
      </c>
      <c r="NA8" s="35"/>
      <c r="NB8" s="117"/>
      <c r="NC8" s="117"/>
      <c r="ND8" s="117"/>
      <c r="NE8" s="35" t="e">
        <f>VLOOKUP(NE4,'1、四轮驱动汇总表'!$E:$I,6,0)</f>
        <v>#REF!</v>
      </c>
      <c r="NF8" s="35"/>
      <c r="NG8" s="117"/>
      <c r="NH8" s="117"/>
      <c r="NI8" s="117"/>
      <c r="NJ8" s="35" t="e">
        <f>VLOOKUP(NJ4,'1、四轮驱动汇总表'!$E:$I,6,0)</f>
        <v>#REF!</v>
      </c>
      <c r="NK8" s="35"/>
      <c r="NL8" s="117"/>
      <c r="NM8" s="117"/>
      <c r="NN8" s="117"/>
      <c r="NO8" s="35" t="e">
        <f>VLOOKUP(NO4,'1、四轮驱动汇总表'!$E:$I,6,0)</f>
        <v>#REF!</v>
      </c>
      <c r="NP8" s="35"/>
      <c r="NQ8" s="117"/>
      <c r="NR8" s="117"/>
      <c r="NS8" s="117"/>
      <c r="NT8" s="35" t="e">
        <f>VLOOKUP(NT4,'1、四轮驱动汇总表'!$E:$I,6,0)</f>
        <v>#REF!</v>
      </c>
      <c r="NU8" s="35"/>
      <c r="NV8" s="117"/>
      <c r="NW8" s="117"/>
      <c r="NX8" s="117"/>
      <c r="NY8" s="35" t="e">
        <f>VLOOKUP(NY4,'1、四轮驱动汇总表'!$E:$I,6,0)</f>
        <v>#REF!</v>
      </c>
      <c r="NZ8" s="35"/>
      <c r="OA8" s="117"/>
      <c r="OB8" s="117"/>
      <c r="OC8" s="117"/>
      <c r="OD8" s="35" t="e">
        <f>VLOOKUP(OD4,'1、四轮驱动汇总表'!$E:$I,6,0)</f>
        <v>#REF!</v>
      </c>
      <c r="OE8" s="35"/>
      <c r="OF8" s="117"/>
      <c r="OG8" s="117"/>
      <c r="OH8" s="117"/>
      <c r="OI8" s="35" t="e">
        <f>VLOOKUP(OI4,'1、四轮驱动汇总表'!$E:$I,6,0)</f>
        <v>#REF!</v>
      </c>
      <c r="OJ8" s="35"/>
      <c r="OK8" s="117"/>
      <c r="OL8" s="117"/>
      <c r="OM8" s="117"/>
      <c r="ON8" s="35" t="e">
        <f>VLOOKUP(ON4,'1、四轮驱动汇总表'!$E:$I,6,0)</f>
        <v>#REF!</v>
      </c>
      <c r="OO8" s="35"/>
      <c r="OP8" s="117"/>
      <c r="OQ8" s="117"/>
      <c r="OR8" s="117"/>
      <c r="OS8" s="35" t="e">
        <f>VLOOKUP(OS4,'1、四轮驱动汇总表'!$E:$I,6,0)</f>
        <v>#REF!</v>
      </c>
      <c r="OT8" s="35"/>
      <c r="OU8" s="117"/>
      <c r="OV8" s="117"/>
      <c r="OW8" s="117"/>
      <c r="OX8" s="35" t="e">
        <f>VLOOKUP(OX4,'1、四轮驱动汇总表'!$E:$I,6,0)</f>
        <v>#REF!</v>
      </c>
      <c r="OY8" s="35"/>
      <c r="OZ8" s="117"/>
      <c r="PA8" s="117"/>
      <c r="PB8" s="117"/>
      <c r="PC8" s="35" t="e">
        <f>VLOOKUP(PC4,'1、四轮驱动汇总表'!$E:$I,6,0)</f>
        <v>#REF!</v>
      </c>
      <c r="PD8" s="35"/>
      <c r="PE8" s="117"/>
      <c r="PF8" s="117"/>
      <c r="PG8" s="117"/>
      <c r="PH8" s="35" t="e">
        <f>VLOOKUP(PH4,'1、四轮驱动汇总表'!$E:$I,6,0)</f>
        <v>#REF!</v>
      </c>
      <c r="PI8" s="35"/>
      <c r="PJ8" s="117"/>
      <c r="PK8" s="117"/>
      <c r="PL8" s="117"/>
      <c r="PM8" s="35" t="e">
        <f>VLOOKUP(PM4,'1、四轮驱动汇总表'!$E:$I,6,0)</f>
        <v>#REF!</v>
      </c>
      <c r="PN8" s="35"/>
      <c r="PO8" s="117"/>
      <c r="PP8" s="117"/>
      <c r="PQ8" s="117"/>
      <c r="PR8" s="35" t="e">
        <f>VLOOKUP(PR4,'1、四轮驱动汇总表'!$E:$I,6,0)</f>
        <v>#REF!</v>
      </c>
      <c r="PS8" s="35"/>
      <c r="PT8" s="117"/>
      <c r="PU8" s="117"/>
      <c r="PV8" s="117"/>
      <c r="PW8" s="35" t="e">
        <f>VLOOKUP(PW4,'1、四轮驱动汇总表'!$E:$I,6,0)</f>
        <v>#REF!</v>
      </c>
      <c r="PX8" s="35"/>
      <c r="PY8" s="117"/>
      <c r="PZ8" s="117"/>
      <c r="QA8" s="117"/>
      <c r="QB8" s="35" t="e">
        <f>VLOOKUP(QB4,'1、四轮驱动汇总表'!$E:$I,6,0)</f>
        <v>#REF!</v>
      </c>
      <c r="QC8" s="35"/>
      <c r="QD8" s="117"/>
      <c r="QE8" s="117"/>
      <c r="QF8" s="117"/>
      <c r="QG8" s="35" t="e">
        <f>VLOOKUP(QG4,'1、四轮驱动汇总表'!$E:$I,6,0)</f>
        <v>#REF!</v>
      </c>
      <c r="QH8" s="35"/>
      <c r="QI8" s="117"/>
      <c r="QJ8" s="117"/>
      <c r="QK8" s="117"/>
      <c r="QL8" s="35" t="e">
        <f>VLOOKUP(QL4,'1、四轮驱动汇总表'!$E:$I,6,0)</f>
        <v>#REF!</v>
      </c>
      <c r="QM8" s="35"/>
      <c r="QN8" s="117"/>
      <c r="QO8" s="117"/>
      <c r="QP8" s="117"/>
      <c r="QQ8" s="40" t="e">
        <f>VLOOKUP(QQ4,'1、四轮驱动汇总表'!$E:$I,6,0)</f>
        <v>#REF!</v>
      </c>
      <c r="QR8" s="119"/>
      <c r="QS8" s="119"/>
      <c r="QT8" s="119"/>
      <c r="QU8" s="40" t="e">
        <f>VLOOKUP(QU4,'1、四轮驱动汇总表'!$E:$I,6,0)</f>
        <v>#REF!</v>
      </c>
      <c r="QV8" s="119"/>
      <c r="QW8" s="119"/>
      <c r="QX8" s="119"/>
      <c r="QY8" s="40" t="e">
        <f>VLOOKUP(QY4,'1、四轮驱动汇总表'!$E:$I,6,0)</f>
        <v>#REF!</v>
      </c>
      <c r="QZ8" s="119"/>
      <c r="RA8" s="119"/>
      <c r="RB8" s="119"/>
      <c r="RC8" s="19" t="e">
        <f>VLOOKUP(RC4,'1、四轮驱动汇总表'!$E:$I,6,0)</f>
        <v>#REF!</v>
      </c>
      <c r="RD8" s="119"/>
      <c r="RE8" s="119"/>
      <c r="RF8" s="119"/>
      <c r="RG8" s="19" t="e">
        <f>VLOOKUP(RG4,'1、四轮驱动汇总表'!$E:$I,6,0)</f>
        <v>#REF!</v>
      </c>
      <c r="RH8" s="119"/>
      <c r="RI8" s="119"/>
      <c r="RJ8" s="119"/>
      <c r="RK8" s="19" t="e">
        <f>VLOOKUP(RK4,'1、四轮驱动汇总表'!$E:$I,6,0)</f>
        <v>#REF!</v>
      </c>
      <c r="RL8" s="119"/>
      <c r="RM8" s="119"/>
      <c r="RN8" s="119"/>
      <c r="RO8" s="19" t="e">
        <f>VLOOKUP(RO4,'1、四轮驱动汇总表'!$E:$I,6,0)</f>
        <v>#REF!</v>
      </c>
      <c r="RP8" s="119"/>
      <c r="RQ8" s="119"/>
      <c r="RR8" s="119"/>
      <c r="RS8" s="19" t="e">
        <f>VLOOKUP(RS4,'1、四轮驱动汇总表'!$E:$I,6,0)</f>
        <v>#REF!</v>
      </c>
      <c r="RT8" s="119"/>
      <c r="RU8" s="119"/>
      <c r="RV8" s="119"/>
      <c r="RW8" s="19" t="e">
        <f>VLOOKUP(RW4,'1、四轮驱动汇总表'!$E:$I,6,0)</f>
        <v>#REF!</v>
      </c>
      <c r="RX8" s="119"/>
      <c r="RY8" s="119"/>
      <c r="RZ8" s="119"/>
      <c r="SA8" s="19" t="e">
        <f>VLOOKUP(SA4,'1、四轮驱动汇总表'!$E:$I,6,0)</f>
        <v>#REF!</v>
      </c>
      <c r="SB8" s="119"/>
      <c r="SC8" s="119"/>
      <c r="SD8" s="119"/>
      <c r="SE8" s="19" t="e">
        <f>VLOOKUP(SE4,'1、四轮驱动汇总表'!$E:$I,6,0)</f>
        <v>#REF!</v>
      </c>
      <c r="SF8" s="119"/>
      <c r="SG8" s="119"/>
      <c r="SH8" s="119"/>
      <c r="SI8" s="19" t="e">
        <f>VLOOKUP(SI4,'1、四轮驱动汇总表'!$E:$I,6,0)</f>
        <v>#REF!</v>
      </c>
      <c r="SJ8" s="119"/>
      <c r="SK8" s="119"/>
      <c r="SL8" s="119"/>
      <c r="SM8" s="19" t="e">
        <f>VLOOKUP(SM4,'1、四轮驱动汇总表'!$E:$I,6,0)</f>
        <v>#REF!</v>
      </c>
      <c r="SN8" s="119"/>
      <c r="SO8" s="119"/>
      <c r="SP8" s="119"/>
      <c r="SQ8" s="19" t="e">
        <f>VLOOKUP(SQ4,'1、四轮驱动汇总表'!$E:$I,6,0)</f>
        <v>#REF!</v>
      </c>
      <c r="SR8" s="119"/>
      <c r="SS8" s="119"/>
      <c r="ST8" s="119"/>
      <c r="SU8" s="19" t="e">
        <f>VLOOKUP(SU4,'1、四轮驱动汇总表'!$E:$I,6,0)</f>
        <v>#REF!</v>
      </c>
      <c r="SV8" s="119"/>
      <c r="SW8" s="119"/>
      <c r="SX8" s="119"/>
      <c r="SY8" s="19" t="e">
        <f>VLOOKUP(SY4,'1、四轮驱动汇总表'!$E:$I,6,0)</f>
        <v>#REF!</v>
      </c>
      <c r="SZ8" s="119"/>
      <c r="TA8" s="119"/>
      <c r="TB8" s="119"/>
      <c r="TC8" s="19" t="e">
        <f>VLOOKUP(TC4,'1、四轮驱动汇总表'!$E:$I,6,0)</f>
        <v>#REF!</v>
      </c>
      <c r="TD8" s="119"/>
      <c r="TE8" s="119"/>
      <c r="TF8" s="119"/>
      <c r="TG8" s="19" t="e">
        <f>VLOOKUP(TG4,'1、四轮驱动汇总表'!$E:$I,6,0)</f>
        <v>#REF!</v>
      </c>
      <c r="TH8" s="119"/>
      <c r="TI8" s="119"/>
      <c r="TJ8" s="119"/>
      <c r="TK8" s="19" t="e">
        <f>VLOOKUP(TK4,'1、四轮驱动汇总表'!$E:$I,6,0)</f>
        <v>#REF!</v>
      </c>
      <c r="TL8" s="119"/>
      <c r="TM8" s="119"/>
      <c r="TN8" s="119"/>
      <c r="TO8" s="19" t="e">
        <f>VLOOKUP(TO4,'1、四轮驱动汇总表'!$E:$I,6,0)</f>
        <v>#REF!</v>
      </c>
      <c r="TP8" s="119"/>
      <c r="TQ8" s="119"/>
      <c r="TR8" s="119"/>
      <c r="TS8" s="19" t="e">
        <f>VLOOKUP(TS4,'1、四轮驱动汇总表'!$E:$I,6,0)</f>
        <v>#REF!</v>
      </c>
      <c r="TT8" s="119"/>
      <c r="TU8" s="119"/>
      <c r="TV8" s="119"/>
      <c r="TW8" s="19" t="e">
        <f>VLOOKUP(TW4,'1、四轮驱动汇总表'!$E:$I,6,0)</f>
        <v>#REF!</v>
      </c>
      <c r="TX8" s="119"/>
      <c r="TY8" s="119"/>
      <c r="TZ8" s="119"/>
      <c r="UA8" s="19" t="e">
        <f>VLOOKUP(UA4,'1、四轮驱动汇总表'!$E:$I,6,0)</f>
        <v>#REF!</v>
      </c>
      <c r="UB8" s="119"/>
      <c r="UC8" s="119"/>
      <c r="UD8" s="119"/>
      <c r="UE8" s="19" t="e">
        <f>VLOOKUP(UE4,'1、四轮驱动汇总表'!$E:$I,6,0)</f>
        <v>#REF!</v>
      </c>
      <c r="UF8" s="119"/>
      <c r="UG8" s="119"/>
      <c r="UH8" s="119"/>
      <c r="UI8" s="19" t="e">
        <f>VLOOKUP(UI4,'1、四轮驱动汇总表'!$E:$I,6,0)</f>
        <v>#REF!</v>
      </c>
      <c r="UJ8" s="119"/>
      <c r="UK8" s="119"/>
      <c r="UL8" s="119"/>
      <c r="UM8" s="19" t="e">
        <f>VLOOKUP(UM4,'1、四轮驱动汇总表'!$E:$I,6,0)</f>
        <v>#REF!</v>
      </c>
      <c r="UN8" s="119"/>
      <c r="UO8" s="119"/>
      <c r="UP8" s="119"/>
      <c r="UQ8" s="19" t="e">
        <f>VLOOKUP(UQ4,'1、四轮驱动汇总表'!$E:$I,6,0)</f>
        <v>#REF!</v>
      </c>
      <c r="UR8" s="119"/>
      <c r="US8" s="119"/>
      <c r="UT8" s="119"/>
      <c r="UU8" s="19" t="e">
        <f>VLOOKUP(UU4,'1、四轮驱动汇总表'!$E:$I,6,0)</f>
        <v>#REF!</v>
      </c>
      <c r="UV8" s="119"/>
      <c r="UW8" s="119"/>
      <c r="UX8" s="119"/>
      <c r="UY8" s="19" t="e">
        <f>VLOOKUP(UY4,'1、四轮驱动汇总表'!$E:$I,6,0)</f>
        <v>#REF!</v>
      </c>
      <c r="UZ8" s="119"/>
      <c r="VA8" s="119"/>
      <c r="VB8" s="119"/>
      <c r="VC8" s="19" t="e">
        <f>VLOOKUP(VC4,'1、四轮驱动汇总表'!$E:$I,6,0)</f>
        <v>#REF!</v>
      </c>
      <c r="VD8" s="119"/>
      <c r="VE8" s="119"/>
      <c r="VF8" s="119"/>
      <c r="VG8" s="19" t="e">
        <f>VLOOKUP(VG4,'1、四轮驱动汇总表'!$E:$I,6,0)</f>
        <v>#REF!</v>
      </c>
      <c r="VH8" s="119"/>
      <c r="VI8" s="119"/>
      <c r="VJ8" s="119"/>
      <c r="VK8" s="19" t="e">
        <f>VLOOKUP(VK4,'1、四轮驱动汇总表'!$E:$I,6,0)</f>
        <v>#REF!</v>
      </c>
      <c r="VL8" s="119"/>
      <c r="VM8" s="119"/>
      <c r="VN8" s="119"/>
      <c r="VO8" s="19" t="e">
        <f>VLOOKUP(VO4,'1、四轮驱动汇总表'!$E:$I,6,0)</f>
        <v>#REF!</v>
      </c>
      <c r="VP8" s="119"/>
      <c r="VQ8" s="119"/>
      <c r="VR8" s="119"/>
      <c r="VS8" s="19" t="e">
        <f>VLOOKUP(VS4,'1、四轮驱动汇总表'!$E:$I,6,0)</f>
        <v>#REF!</v>
      </c>
      <c r="VT8" s="119"/>
      <c r="VU8" s="119"/>
      <c r="VV8" s="119"/>
      <c r="VW8" s="19" t="e">
        <f>VLOOKUP(VW4,'1、四轮驱动汇总表'!$E:$I,6,0)</f>
        <v>#REF!</v>
      </c>
      <c r="VX8" s="119"/>
      <c r="VY8" s="119"/>
      <c r="VZ8" s="119"/>
      <c r="WA8" s="19" t="e">
        <f>VLOOKUP(WA4,'1、四轮驱动汇总表'!$E:$I,6,0)</f>
        <v>#REF!</v>
      </c>
      <c r="WB8" s="119"/>
      <c r="WC8" s="119"/>
      <c r="WD8" s="119"/>
      <c r="WE8" s="19" t="e">
        <f>VLOOKUP(WE4,'1、四轮驱动汇总表'!$E:$I,6,0)</f>
        <v>#REF!</v>
      </c>
      <c r="WF8" s="119"/>
      <c r="WG8" s="119"/>
      <c r="WH8" s="119"/>
      <c r="WI8" s="19" t="e">
        <f>VLOOKUP(WI4,'1、四轮驱动汇总表'!$E:$I,6,0)</f>
        <v>#REF!</v>
      </c>
      <c r="WJ8" s="119"/>
      <c r="WK8" s="119"/>
      <c r="WL8" s="119"/>
      <c r="WM8" s="19" t="e">
        <f>VLOOKUP(WM4,'1、四轮驱动汇总表'!$E:$I,6,0)</f>
        <v>#REF!</v>
      </c>
      <c r="WN8" s="119"/>
      <c r="WO8" s="119"/>
      <c r="WP8" s="119"/>
      <c r="WQ8" s="19" t="e">
        <f>VLOOKUP(WQ4,'1、四轮驱动汇总表'!$E:$I,6,0)</f>
        <v>#REF!</v>
      </c>
      <c r="WR8" s="119"/>
      <c r="WS8" s="119"/>
      <c r="WT8" s="119"/>
      <c r="WU8" s="19" t="e">
        <f>VLOOKUP(WU4,'1、四轮驱动汇总表'!$E:$I,6,0)</f>
        <v>#REF!</v>
      </c>
      <c r="WV8" s="119"/>
      <c r="WW8" s="119"/>
      <c r="WX8" s="119"/>
      <c r="WY8" s="19" t="e">
        <f>VLOOKUP(WY4,'1、四轮驱动汇总表'!$E:$I,6,0)</f>
        <v>#REF!</v>
      </c>
      <c r="WZ8" s="119"/>
      <c r="XA8" s="119"/>
      <c r="XB8" s="119"/>
      <c r="XC8" s="19" t="e">
        <f>VLOOKUP(XC4,'1、四轮驱动汇总表'!$E:$I,6,0)</f>
        <v>#REF!</v>
      </c>
      <c r="XD8" s="119"/>
      <c r="XE8" s="119"/>
      <c r="XF8" s="119"/>
      <c r="XG8" s="19" t="e">
        <f>VLOOKUP(XG4,'1、四轮驱动汇总表'!$E:$I,6,0)</f>
        <v>#REF!</v>
      </c>
      <c r="XH8" s="119"/>
      <c r="XI8" s="119"/>
      <c r="XJ8" s="119"/>
      <c r="XK8" s="19" t="e">
        <f>VLOOKUP(XK4,'1、四轮驱动汇总表'!$E:$I,6,0)</f>
        <v>#REF!</v>
      </c>
      <c r="XL8" s="119"/>
      <c r="XM8" s="119"/>
      <c r="XN8" s="119"/>
      <c r="XO8" s="19" t="e">
        <f>VLOOKUP(XO4,'1、四轮驱动汇总表'!$E:$I,6,0)</f>
        <v>#REF!</v>
      </c>
      <c r="XP8" s="119"/>
      <c r="XQ8" s="119"/>
      <c r="XR8" s="119"/>
      <c r="XS8" s="19" t="e">
        <f>VLOOKUP(XS4,'1、四轮驱动汇总表'!$E:$I,6,0)</f>
        <v>#REF!</v>
      </c>
      <c r="XT8" s="119"/>
      <c r="XU8" s="119"/>
      <c r="XV8" s="119"/>
      <c r="XW8" s="19" t="e">
        <f>VLOOKUP(XW4,'1、四轮驱动汇总表'!$E:$I,6,0)</f>
        <v>#REF!</v>
      </c>
      <c r="XX8" s="119"/>
      <c r="XY8" s="119"/>
      <c r="XZ8" s="119"/>
      <c r="YA8" s="19" t="e">
        <f>VLOOKUP(YA4,'1、四轮驱动汇总表'!$E:$I,6,0)</f>
        <v>#REF!</v>
      </c>
      <c r="YB8" s="119"/>
      <c r="YC8" s="119"/>
      <c r="YD8" s="119"/>
      <c r="YE8" s="19" t="e">
        <f>VLOOKUP(YE4,'1、四轮驱动汇总表'!$E:$I,6,0)</f>
        <v>#REF!</v>
      </c>
      <c r="YF8" s="119"/>
      <c r="YG8" s="119"/>
      <c r="YH8" s="119"/>
      <c r="YI8" s="19" t="e">
        <f>VLOOKUP(YI4,'1、四轮驱动汇总表'!$E:$I,6,0)</f>
        <v>#REF!</v>
      </c>
      <c r="YJ8" s="119"/>
      <c r="YK8" s="119"/>
      <c r="YL8" s="119"/>
      <c r="YM8" s="19" t="e">
        <f>VLOOKUP(YM4,'1、四轮驱动汇总表'!$E:$I,6,0)</f>
        <v>#REF!</v>
      </c>
      <c r="YN8" s="119"/>
      <c r="YO8" s="119"/>
      <c r="YP8" s="119"/>
      <c r="YQ8" s="19" t="e">
        <f>VLOOKUP(YQ4,'1、四轮驱动汇总表'!$E:$I,6,0)</f>
        <v>#REF!</v>
      </c>
      <c r="YR8" s="119"/>
      <c r="YS8" s="119"/>
      <c r="YT8" s="119"/>
      <c r="YU8" s="19" t="e">
        <f>VLOOKUP(YU4,'1、四轮驱动汇总表'!$E:$I,6,0)</f>
        <v>#REF!</v>
      </c>
      <c r="YV8" s="119"/>
      <c r="YW8" s="119"/>
      <c r="YX8" s="119"/>
      <c r="YY8" s="19" t="e">
        <f>VLOOKUP(YY4,'1、四轮驱动汇总表'!$E:$I,6,0)</f>
        <v>#REF!</v>
      </c>
      <c r="YZ8" s="119"/>
      <c r="ZA8" s="119"/>
      <c r="ZB8" s="119"/>
      <c r="ZC8" s="19" t="e">
        <f>VLOOKUP(ZC4,'1、四轮驱动汇总表'!$E:$I,6,0)</f>
        <v>#REF!</v>
      </c>
      <c r="ZD8" s="119"/>
      <c r="ZE8" s="119"/>
      <c r="ZF8" s="119"/>
      <c r="ZG8" s="19" t="e">
        <f>VLOOKUP(ZG4,'1、四轮驱动汇总表'!$E:$I,6,0)</f>
        <v>#REF!</v>
      </c>
      <c r="ZH8" s="119"/>
      <c r="ZI8" s="119"/>
      <c r="ZJ8" s="119"/>
      <c r="ZK8" s="19" t="e">
        <f>VLOOKUP(ZK4,'1、四轮驱动汇总表'!$E:$I,6,0)</f>
        <v>#REF!</v>
      </c>
      <c r="ZL8" s="119"/>
      <c r="ZM8" s="119"/>
      <c r="ZN8" s="119"/>
      <c r="ZO8" s="19" t="e">
        <f>VLOOKUP(ZO4,'1、四轮驱动汇总表'!$E:$I,6,0)</f>
        <v>#REF!</v>
      </c>
      <c r="ZP8" s="119"/>
      <c r="ZQ8" s="119"/>
      <c r="ZR8" s="119"/>
      <c r="ZS8" s="19" t="e">
        <f>VLOOKUP(ZS4,'1、四轮驱动汇总表'!$E:$I,6,0)</f>
        <v>#REF!</v>
      </c>
      <c r="ZT8" s="119"/>
      <c r="ZU8" s="119"/>
      <c r="ZV8" s="119"/>
      <c r="ZW8" s="19" t="e">
        <f>VLOOKUP(ZW4,'1、四轮驱动汇总表'!$E:$I,6,0)</f>
        <v>#REF!</v>
      </c>
      <c r="ZX8" s="119"/>
      <c r="ZY8" s="119"/>
      <c r="ZZ8" s="119"/>
      <c r="AAA8" s="19" t="e">
        <f>VLOOKUP(AAA4,'1、四轮驱动汇总表'!$E:$I,6,0)</f>
        <v>#REF!</v>
      </c>
      <c r="AAB8" s="119"/>
      <c r="AAC8" s="119"/>
      <c r="AAD8" s="119"/>
      <c r="AAE8" s="19" t="e">
        <f>VLOOKUP(AAE4,'1、四轮驱动汇总表'!$E:$I,6,0)</f>
        <v>#REF!</v>
      </c>
      <c r="AAF8" s="119"/>
      <c r="AAG8" s="119"/>
      <c r="AAH8" s="119"/>
      <c r="AAI8" s="19" t="e">
        <f>VLOOKUP(AAI4,'1、四轮驱动汇总表'!$E:$I,6,0)</f>
        <v>#REF!</v>
      </c>
      <c r="AAJ8" s="119"/>
      <c r="AAK8" s="119"/>
      <c r="AAL8" s="119"/>
      <c r="AAM8" s="19" t="e">
        <f>VLOOKUP(AAM4,'1、四轮驱动汇总表'!$E:$I,6,0)</f>
        <v>#REF!</v>
      </c>
      <c r="AAN8" s="119"/>
      <c r="AAO8" s="119"/>
      <c r="AAP8" s="119"/>
      <c r="AAQ8" s="19" t="e">
        <f>VLOOKUP(AAQ4,'1、四轮驱动汇总表'!$E:$I,6,0)</f>
        <v>#REF!</v>
      </c>
      <c r="AAR8" s="119"/>
      <c r="AAS8" s="119"/>
      <c r="AAT8" s="119"/>
      <c r="AAU8" s="19" t="e">
        <f>VLOOKUP(AAU4,'1、四轮驱动汇总表'!$E:$I,6,0)</f>
        <v>#REF!</v>
      </c>
      <c r="AAV8" s="119"/>
      <c r="AAW8" s="119"/>
      <c r="AAX8" s="119"/>
      <c r="AAY8" s="19" t="e">
        <f>VLOOKUP(AAY4,'1、四轮驱动汇总表'!$E:$I,6,0)</f>
        <v>#REF!</v>
      </c>
      <c r="AAZ8" s="119"/>
      <c r="ABA8" s="119"/>
      <c r="ABB8" s="119"/>
      <c r="ABC8" s="19" t="e">
        <f>VLOOKUP(ABC4,'1、四轮驱动汇总表'!$E:$I,6,0)</f>
        <v>#REF!</v>
      </c>
      <c r="ABD8" s="119"/>
      <c r="ABE8" s="119"/>
      <c r="ABF8" s="119"/>
      <c r="ABG8" s="19" t="e">
        <f>VLOOKUP(ABG4,'1、四轮驱动汇总表'!$E:$I,6,0)</f>
        <v>#REF!</v>
      </c>
      <c r="ABH8" s="119"/>
      <c r="ABI8" s="119"/>
      <c r="ABJ8" s="119"/>
      <c r="ABK8" s="19" t="e">
        <f>VLOOKUP(ABK4,'1、四轮驱动汇总表'!$E:$I,6,0)</f>
        <v>#REF!</v>
      </c>
      <c r="ABL8" s="119"/>
      <c r="ABM8" s="119"/>
      <c r="ABN8" s="119"/>
      <c r="ABO8" s="19" t="e">
        <f>VLOOKUP(ABO4,'1、四轮驱动汇总表'!$E:$I,6,0)</f>
        <v>#REF!</v>
      </c>
      <c r="ABP8" s="119"/>
      <c r="ABQ8" s="119"/>
      <c r="ABR8" s="119"/>
      <c r="ABS8" s="19" t="e">
        <f>VLOOKUP(ABS4,'1、四轮驱动汇总表'!$E:$I,6,0)</f>
        <v>#REF!</v>
      </c>
      <c r="ABT8" s="119"/>
      <c r="ABU8" s="119"/>
      <c r="ABV8" s="119"/>
      <c r="ABW8" s="19" t="e">
        <f>VLOOKUP(ABW4,'1、四轮驱动汇总表'!$E:$I,6,0)</f>
        <v>#REF!</v>
      </c>
      <c r="ABX8" s="119"/>
      <c r="ABY8" s="119"/>
      <c r="ABZ8" s="119"/>
      <c r="ACA8" s="19" t="e">
        <f>VLOOKUP(ACA4,'1、四轮驱动汇总表'!$E:$I,6,0)</f>
        <v>#REF!</v>
      </c>
      <c r="ACB8" s="119"/>
      <c r="ACC8" s="119"/>
      <c r="ACD8" s="119"/>
      <c r="ACE8" s="19" t="e">
        <f>VLOOKUP(ACE4,'1、四轮驱动汇总表'!$E:$I,6,0)</f>
        <v>#REF!</v>
      </c>
      <c r="ACF8" s="119"/>
      <c r="ACG8" s="119"/>
      <c r="ACH8" s="119"/>
      <c r="ACI8" s="19" t="e">
        <f>VLOOKUP(ACI4,'1、四轮驱动汇总表'!$E:$I,6,0)</f>
        <v>#REF!</v>
      </c>
      <c r="ACJ8" s="119"/>
      <c r="ACK8" s="119"/>
      <c r="ACL8" s="119"/>
      <c r="ACM8" s="19" t="e">
        <f>VLOOKUP(ACM4,'1、四轮驱动汇总表'!$E:$I,6,0)</f>
        <v>#REF!</v>
      </c>
      <c r="ACN8" s="119"/>
      <c r="ACO8" s="119"/>
      <c r="ACP8" s="119"/>
      <c r="ACQ8" s="19" t="e">
        <f>VLOOKUP(ACQ4,'1、四轮驱动汇总表'!$E:$I,6,0)</f>
        <v>#REF!</v>
      </c>
      <c r="ACR8" s="119"/>
      <c r="ACS8" s="119"/>
      <c r="ACT8" s="119"/>
      <c r="ACU8" s="19" t="e">
        <f>VLOOKUP(ACU4,'1、四轮驱动汇总表'!$E:$I,6,0)</f>
        <v>#REF!</v>
      </c>
      <c r="ACV8" s="119"/>
      <c r="ACW8" s="119"/>
      <c r="ACX8" s="119"/>
      <c r="ACY8" s="19" t="e">
        <f>VLOOKUP(ACY4,'1、四轮驱动汇总表'!$E:$I,6,0)</f>
        <v>#REF!</v>
      </c>
      <c r="ACZ8" s="119"/>
      <c r="ADA8" s="119"/>
      <c r="ADB8" s="119"/>
      <c r="ADC8" s="19" t="e">
        <f>VLOOKUP(ADC4,'1、四轮驱动汇总表'!$E:$I,6,0)</f>
        <v>#REF!</v>
      </c>
      <c r="ADD8" s="119"/>
      <c r="ADE8" s="119"/>
      <c r="ADF8" s="119"/>
      <c r="ADG8" s="19" t="e">
        <f>VLOOKUP(ADG4,'1、四轮驱动汇总表'!$E:$I,6,0)</f>
        <v>#REF!</v>
      </c>
      <c r="ADH8" s="119"/>
      <c r="ADI8" s="119"/>
      <c r="ADJ8" s="119"/>
      <c r="ADK8" s="19" t="e">
        <f>VLOOKUP(ADK4,'1、四轮驱动汇总表'!$E:$I,6,0)</f>
        <v>#REF!</v>
      </c>
      <c r="ADL8" s="119"/>
      <c r="ADM8" s="119"/>
      <c r="ADN8" s="119"/>
      <c r="ADO8" s="19" t="e">
        <f>VLOOKUP(ADO4,'1、四轮驱动汇总表'!$E:$I,6,0)</f>
        <v>#REF!</v>
      </c>
      <c r="ADP8" s="119"/>
      <c r="ADQ8" s="119"/>
      <c r="ADR8" s="119"/>
      <c r="ADS8" s="19" t="e">
        <f>VLOOKUP(ADS4,'1、四轮驱动汇总表'!$E:$I,6,0)</f>
        <v>#REF!</v>
      </c>
      <c r="ADT8" s="119"/>
      <c r="ADU8" s="119"/>
      <c r="ADV8" s="119"/>
      <c r="ADW8" s="19" t="e">
        <f>VLOOKUP(ADW4,'1、四轮驱动汇总表'!$E:$I,6,0)</f>
        <v>#REF!</v>
      </c>
      <c r="ADX8" s="119"/>
      <c r="ADY8" s="119"/>
      <c r="ADZ8" s="119"/>
      <c r="AEA8" s="19" t="e">
        <f>VLOOKUP(AEA4,'1、四轮驱动汇总表'!$E:$I,6,0)</f>
        <v>#REF!</v>
      </c>
      <c r="AEB8" s="119"/>
      <c r="AEC8" s="119"/>
      <c r="AED8" s="119"/>
      <c r="AEE8" s="19" t="e">
        <f>VLOOKUP(AEE4,'1、四轮驱动汇总表'!$E:$I,6,0)</f>
        <v>#REF!</v>
      </c>
      <c r="AEF8" s="119"/>
      <c r="AEG8" s="119"/>
      <c r="AEH8" s="119"/>
      <c r="AEI8" s="19" t="e">
        <f>VLOOKUP(AEI4,'1、四轮驱动汇总表'!$E:$I,6,0)</f>
        <v>#REF!</v>
      </c>
      <c r="AEJ8" s="119"/>
      <c r="AEK8" s="119"/>
      <c r="AEL8" s="119"/>
      <c r="AEM8" s="19" t="e">
        <f>VLOOKUP(AEM4,'1、四轮驱动汇总表'!$E:$I,6,0)</f>
        <v>#REF!</v>
      </c>
      <c r="AEN8" s="119"/>
      <c r="AEO8" s="119"/>
      <c r="AEP8" s="119"/>
      <c r="AEQ8" s="19" t="e">
        <f>VLOOKUP(AEQ4,'1、四轮驱动汇总表'!$E:$I,6,0)</f>
        <v>#REF!</v>
      </c>
      <c r="AER8" s="119"/>
      <c r="AES8" s="119"/>
      <c r="AET8" s="119"/>
      <c r="AEU8" s="19" t="e">
        <f>VLOOKUP(AEU4,'1、四轮驱动汇总表'!$E:$I,6,0)</f>
        <v>#REF!</v>
      </c>
      <c r="AEV8" s="119"/>
      <c r="AEW8" s="119"/>
      <c r="AEX8" s="119"/>
      <c r="AEY8" s="19" t="e">
        <f>VLOOKUP(AEY4,'1、四轮驱动汇总表'!$E:$I,6,0)</f>
        <v>#REF!</v>
      </c>
      <c r="AEZ8" s="119"/>
      <c r="AFA8" s="119"/>
      <c r="AFB8" s="119"/>
      <c r="AFC8" s="19" t="e">
        <f>VLOOKUP(AFC4,'1、四轮驱动汇总表'!$E:$I,6,0)</f>
        <v>#REF!</v>
      </c>
      <c r="AFD8" s="119"/>
      <c r="AFE8" s="119"/>
      <c r="AFF8" s="119"/>
      <c r="AFG8" s="19" t="e">
        <f>VLOOKUP(AFG4,'1、四轮驱动汇总表'!$E:$I,6,0)</f>
        <v>#REF!</v>
      </c>
      <c r="AFH8" s="119"/>
      <c r="AFI8" s="119"/>
      <c r="AFJ8" s="119"/>
      <c r="AFK8" s="19" t="e">
        <f>VLOOKUP(AFK4,'1、四轮驱动汇总表'!$E:$I,6,0)</f>
        <v>#REF!</v>
      </c>
      <c r="AFL8" s="119"/>
      <c r="AFM8" s="119"/>
      <c r="AFN8" s="119"/>
      <c r="AFO8" s="19" t="e">
        <f>VLOOKUP(AFO4,'1、四轮驱动汇总表'!$E:$I,6,0)</f>
        <v>#REF!</v>
      </c>
      <c r="AFP8" s="119"/>
      <c r="AFQ8" s="119"/>
      <c r="AFR8" s="119"/>
      <c r="AFS8" s="19" t="e">
        <f>VLOOKUP(AFS4,'1、四轮驱动汇总表'!$E:$I,6,0)</f>
        <v>#REF!</v>
      </c>
      <c r="AFT8" s="119"/>
      <c r="AFU8" s="119"/>
      <c r="AFV8" s="119"/>
      <c r="AFW8" s="19" t="e">
        <f>VLOOKUP(AFW4,'1、四轮驱动汇总表'!$E:$I,6,0)</f>
        <v>#REF!</v>
      </c>
      <c r="AFX8" s="119"/>
      <c r="AFY8" s="119"/>
      <c r="AFZ8" s="119"/>
      <c r="AGA8" s="19" t="e">
        <f>VLOOKUP(AGA4,'1、四轮驱动汇总表'!$E:$I,6,0)</f>
        <v>#REF!</v>
      </c>
      <c r="AGB8" s="119"/>
      <c r="AGC8" s="119"/>
      <c r="AGD8" s="119"/>
      <c r="AGE8" s="19" t="e">
        <f>VLOOKUP(AGE4,'1、四轮驱动汇总表'!$E:$I,6,0)</f>
        <v>#REF!</v>
      </c>
      <c r="AGF8" s="119"/>
      <c r="AGG8" s="119"/>
      <c r="AGH8" s="119"/>
      <c r="AGI8" s="19" t="e">
        <f>VLOOKUP(AGI4,'1、四轮驱动汇总表'!$E:$I,6,0)</f>
        <v>#REF!</v>
      </c>
      <c r="AGJ8" s="119"/>
      <c r="AGK8" s="119"/>
      <c r="AGL8" s="119"/>
      <c r="AGM8" s="19" t="e">
        <f>VLOOKUP(AGM4,'1、四轮驱动汇总表'!$E:$I,6,0)</f>
        <v>#REF!</v>
      </c>
      <c r="AGN8" s="119"/>
      <c r="AGO8" s="119"/>
      <c r="AGP8" s="119"/>
      <c r="AGQ8" s="19" t="e">
        <f>VLOOKUP(AGQ4,'1、四轮驱动汇总表'!$E:$I,6,0)</f>
        <v>#REF!</v>
      </c>
      <c r="AGR8" s="119"/>
      <c r="AGS8" s="119"/>
      <c r="AGT8" s="119"/>
      <c r="AGU8" s="19" t="e">
        <f>VLOOKUP(AGU4,'1、四轮驱动汇总表'!$E:$I,6,0)</f>
        <v>#REF!</v>
      </c>
      <c r="AGV8" s="119"/>
      <c r="AGW8" s="119"/>
      <c r="AGX8" s="119"/>
      <c r="AGY8" s="19" t="e">
        <f>VLOOKUP(AGY4,'1、四轮驱动汇总表'!$E:$I,6,0)</f>
        <v>#REF!</v>
      </c>
      <c r="AGZ8" s="119"/>
      <c r="AHA8" s="119"/>
      <c r="AHB8" s="119"/>
      <c r="AHC8" s="19" t="e">
        <f>VLOOKUP(AHC4,'1、四轮驱动汇总表'!$E:$I,6,0)</f>
        <v>#REF!</v>
      </c>
      <c r="AHD8" s="119"/>
      <c r="AHE8" s="119"/>
      <c r="AHF8" s="119"/>
      <c r="AHG8" s="36" t="e">
        <f>VLOOKUP(AHG4,'1、四轮驱动汇总表'!$E:$I,6,0)</f>
        <v>#REF!</v>
      </c>
      <c r="AHH8" s="119"/>
      <c r="AHI8" s="119"/>
      <c r="AHJ8" s="119"/>
      <c r="AHK8" s="19" t="e">
        <f>VLOOKUP(AHK4,'1、四轮驱动汇总表'!$E:$I,6,0)</f>
        <v>#REF!</v>
      </c>
      <c r="AHL8" s="119"/>
      <c r="AHM8" s="119"/>
      <c r="AHN8" s="119"/>
      <c r="AHO8" s="19" t="e">
        <f>VLOOKUP(AHO4,'1、四轮驱动汇总表'!$E:$I,6,0)</f>
        <v>#REF!</v>
      </c>
      <c r="AHP8" s="119"/>
      <c r="AHQ8" s="119"/>
      <c r="AHR8" s="119"/>
      <c r="AHS8" s="19" t="e">
        <f>VLOOKUP(AHS4,'1、四轮驱动汇总表'!$E:$I,6,0)</f>
        <v>#REF!</v>
      </c>
      <c r="AHT8" s="119"/>
      <c r="AHU8" s="119"/>
      <c r="AHV8" s="119"/>
      <c r="AHW8" s="19" t="e">
        <f>VLOOKUP(AHW4,'1、四轮驱动汇总表'!$E:$I,6,0)</f>
        <v>#REF!</v>
      </c>
      <c r="AHX8" s="119"/>
      <c r="AHY8" s="119"/>
      <c r="AHZ8" s="119"/>
      <c r="AIA8" s="19" t="e">
        <f>VLOOKUP(AIA4,'1、四轮驱动汇总表'!$E:$I,6,0)</f>
        <v>#REF!</v>
      </c>
      <c r="AIB8" s="119"/>
      <c r="AIC8" s="119"/>
      <c r="AID8" s="119"/>
      <c r="AIE8" s="19" t="e">
        <f>VLOOKUP(AIE4,'1、四轮驱动汇总表'!$E:$I,6,0)</f>
        <v>#REF!</v>
      </c>
      <c r="AIF8" s="119"/>
      <c r="AIG8" s="119"/>
      <c r="AIH8" s="119"/>
      <c r="AII8" s="19" t="e">
        <f>VLOOKUP(AII4,'1、四轮驱动汇总表'!$E:$I,6,0)</f>
        <v>#REF!</v>
      </c>
      <c r="AIJ8" s="119"/>
      <c r="AIK8" s="119"/>
      <c r="AIL8" s="119"/>
      <c r="AIM8" s="19" t="e">
        <f>VLOOKUP(AIM4,'1、四轮驱动汇总表'!$E:$I,6,0)</f>
        <v>#REF!</v>
      </c>
      <c r="AIN8" s="119"/>
      <c r="AIO8" s="119"/>
      <c r="AIP8" s="119"/>
      <c r="AIQ8" s="19" t="e">
        <f>VLOOKUP(AIQ4,'1、四轮驱动汇总表'!$E:$I,6,0)</f>
        <v>#REF!</v>
      </c>
      <c r="AIR8" s="119"/>
      <c r="AIS8" s="119"/>
      <c r="AIT8" s="119"/>
      <c r="AIU8" s="19" t="e">
        <f>VLOOKUP(AIU4,'1、四轮驱动汇总表'!$E:$I,6,0)</f>
        <v>#REF!</v>
      </c>
      <c r="AIV8" s="119"/>
      <c r="AIW8" s="119"/>
      <c r="AIX8" s="119"/>
      <c r="AIY8" s="19" t="e">
        <f>VLOOKUP(AIY4,'1、四轮驱动汇总表'!$E:$I,6,0)</f>
        <v>#REF!</v>
      </c>
      <c r="AIZ8" s="119"/>
      <c r="AJA8" s="119"/>
      <c r="AJB8" s="119"/>
      <c r="AJC8" s="19" t="e">
        <f>VLOOKUP(AJC4,'1、四轮驱动汇总表'!$E:$I,6,0)</f>
        <v>#REF!</v>
      </c>
      <c r="AJD8" s="119"/>
      <c r="AJE8" s="119"/>
      <c r="AJF8" s="119"/>
      <c r="AJG8" s="19" t="e">
        <f>VLOOKUP(AJG4,'1、四轮驱动汇总表'!$E:$I,6,0)</f>
        <v>#REF!</v>
      </c>
      <c r="AJH8" s="119"/>
      <c r="AJI8" s="119"/>
      <c r="AJJ8" s="119"/>
      <c r="AJK8" s="19" t="e">
        <f>VLOOKUP(AJK4,'1、四轮驱动汇总表'!$E:$I,6,0)</f>
        <v>#REF!</v>
      </c>
      <c r="AJL8" s="119"/>
      <c r="AJM8" s="119"/>
      <c r="AJN8" s="119"/>
      <c r="AJO8" s="19" t="e">
        <f>VLOOKUP(AJO4,'1、四轮驱动汇总表'!$E:$I,6,0)</f>
        <v>#REF!</v>
      </c>
      <c r="AJP8" s="119"/>
      <c r="AJQ8" s="119"/>
      <c r="AJR8" s="119"/>
      <c r="AJS8" s="19" t="e">
        <f>VLOOKUP(AJS4,'1、四轮驱动汇总表'!$E:$I,6,0)</f>
        <v>#REF!</v>
      </c>
      <c r="AJT8" s="119"/>
      <c r="AJU8" s="119"/>
      <c r="AJV8" s="119"/>
      <c r="AJW8" s="19" t="e">
        <f>VLOOKUP(AJW4,'1、四轮驱动汇总表'!$E:$I,6,0)</f>
        <v>#REF!</v>
      </c>
      <c r="AJX8" s="119"/>
      <c r="AJY8" s="119"/>
      <c r="AJZ8" s="119"/>
      <c r="AKA8" s="105" t="s">
        <v>11</v>
      </c>
      <c r="AKB8" s="105" t="s">
        <v>12</v>
      </c>
      <c r="AKC8" s="105" t="s">
        <v>13</v>
      </c>
      <c r="AKD8" s="105" t="s">
        <v>11</v>
      </c>
      <c r="AKE8" s="105" t="s">
        <v>12</v>
      </c>
      <c r="AKF8" s="105" t="s">
        <v>13</v>
      </c>
      <c r="AKG8" s="105" t="s">
        <v>11</v>
      </c>
      <c r="AKH8" s="105" t="s">
        <v>12</v>
      </c>
      <c r="AKI8" s="105" t="s">
        <v>13</v>
      </c>
      <c r="AKJ8" s="105" t="s">
        <v>11</v>
      </c>
      <c r="AKK8" s="105" t="s">
        <v>12</v>
      </c>
      <c r="AKL8" s="105" t="s">
        <v>13</v>
      </c>
      <c r="AKM8" s="105" t="s">
        <v>11</v>
      </c>
      <c r="AKN8" s="105" t="s">
        <v>12</v>
      </c>
      <c r="AKO8" s="105" t="s">
        <v>13</v>
      </c>
      <c r="AKP8" s="105" t="s">
        <v>11</v>
      </c>
      <c r="AKQ8" s="105" t="s">
        <v>12</v>
      </c>
      <c r="AKR8" s="105" t="s">
        <v>13</v>
      </c>
      <c r="AKS8" s="105" t="s">
        <v>11</v>
      </c>
      <c r="AKT8" s="105" t="s">
        <v>12</v>
      </c>
      <c r="AKU8" s="105" t="s">
        <v>13</v>
      </c>
      <c r="AKV8" s="105" t="s">
        <v>11</v>
      </c>
      <c r="AKW8" s="105" t="s">
        <v>12</v>
      </c>
      <c r="AKX8" s="105" t="s">
        <v>13</v>
      </c>
      <c r="AKY8" s="105" t="s">
        <v>11</v>
      </c>
      <c r="AKZ8" s="105" t="s">
        <v>12</v>
      </c>
      <c r="ALA8" s="105" t="s">
        <v>13</v>
      </c>
    </row>
    <row r="9" spans="1:989" ht="21">
      <c r="A9" s="7" t="s">
        <v>91</v>
      </c>
      <c r="B9" s="105"/>
      <c r="C9" s="105"/>
      <c r="D9" s="105"/>
      <c r="E9" s="24">
        <v>81.209999999999994</v>
      </c>
      <c r="F9" s="24"/>
      <c r="G9" s="24"/>
      <c r="H9" s="25"/>
      <c r="I9" s="27">
        <v>80.27</v>
      </c>
      <c r="J9" s="27"/>
      <c r="K9" s="27"/>
      <c r="L9" s="27"/>
      <c r="M9" s="27">
        <v>78.38</v>
      </c>
      <c r="N9" s="27"/>
      <c r="O9" s="27"/>
      <c r="P9" s="27"/>
      <c r="Q9" s="27">
        <v>86.06</v>
      </c>
      <c r="R9" s="27"/>
      <c r="S9" s="27"/>
      <c r="T9" s="27"/>
      <c r="U9" s="27"/>
      <c r="V9" s="27"/>
      <c r="W9" s="27"/>
      <c r="X9" s="27"/>
      <c r="Y9" s="27">
        <v>6.6545241068428726E-2</v>
      </c>
      <c r="Z9" s="27"/>
      <c r="AA9" s="27"/>
      <c r="AB9" s="27"/>
      <c r="AC9" s="27">
        <v>0.23756143004737906</v>
      </c>
      <c r="AD9" s="27"/>
      <c r="AE9" s="27"/>
      <c r="AF9" s="27"/>
      <c r="AG9" s="27">
        <v>3.5090990981240675E-2</v>
      </c>
      <c r="AH9" s="27"/>
      <c r="AI9" s="27"/>
      <c r="AJ9" s="27"/>
      <c r="AK9" s="27">
        <v>16.262361357288718</v>
      </c>
      <c r="AL9" s="27"/>
      <c r="AM9" s="27"/>
      <c r="AN9" s="27"/>
      <c r="AO9" s="27">
        <v>2.3944232646473069</v>
      </c>
      <c r="AP9" s="27"/>
      <c r="AQ9" s="27"/>
      <c r="AR9" s="27"/>
      <c r="AS9" s="27">
        <v>99.79</v>
      </c>
      <c r="AT9" s="27"/>
      <c r="AU9" s="27"/>
      <c r="AV9" s="27"/>
      <c r="AW9" s="27">
        <v>0.04</v>
      </c>
      <c r="AX9" s="27"/>
      <c r="AY9" s="27"/>
      <c r="AZ9" s="27"/>
      <c r="BA9" s="27">
        <v>2.44</v>
      </c>
      <c r="BB9" s="27"/>
      <c r="BC9" s="27"/>
      <c r="BD9" s="27"/>
      <c r="BE9" s="27">
        <v>0.13</v>
      </c>
      <c r="BF9" s="27"/>
      <c r="BG9" s="27"/>
      <c r="BH9" s="27"/>
      <c r="BI9" s="27">
        <v>99.15</v>
      </c>
      <c r="BJ9" s="27"/>
      <c r="BK9" s="27"/>
      <c r="BL9" s="27"/>
      <c r="BM9" s="27">
        <v>0.32</v>
      </c>
      <c r="BN9" s="27"/>
      <c r="BO9" s="27"/>
      <c r="BP9" s="27"/>
      <c r="BQ9" s="27">
        <v>99.42</v>
      </c>
      <c r="BR9" s="27"/>
      <c r="BS9" s="27"/>
      <c r="BT9" s="27"/>
      <c r="BU9" s="27">
        <v>2.1330230572728768</v>
      </c>
      <c r="BV9" s="27"/>
      <c r="BW9" s="27"/>
      <c r="BX9" s="27"/>
      <c r="BY9" s="27">
        <v>97.83</v>
      </c>
      <c r="BZ9" s="27"/>
      <c r="CA9" s="27"/>
      <c r="CB9" s="27"/>
      <c r="CC9" s="27">
        <v>98.447500000000005</v>
      </c>
      <c r="CD9" s="27"/>
      <c r="CE9" s="27"/>
      <c r="CF9" s="27"/>
      <c r="CG9" s="27">
        <v>72</v>
      </c>
      <c r="CH9" s="27"/>
      <c r="CI9" s="27"/>
      <c r="CJ9" s="27"/>
      <c r="CK9" s="27"/>
      <c r="CL9" s="27"/>
      <c r="CM9" s="27"/>
      <c r="CN9" s="27"/>
      <c r="CO9" s="27">
        <v>98.451099999999997</v>
      </c>
      <c r="CP9" s="27"/>
      <c r="CQ9" s="27"/>
      <c r="CR9" s="27"/>
      <c r="CS9" s="27">
        <v>59</v>
      </c>
      <c r="CT9" s="27"/>
      <c r="CU9" s="27"/>
      <c r="CV9" s="27"/>
      <c r="CW9" s="27"/>
      <c r="CX9" s="27"/>
      <c r="CY9" s="27"/>
      <c r="CZ9" s="27"/>
      <c r="DA9" s="27">
        <v>98.785799999999995</v>
      </c>
      <c r="DB9" s="27"/>
      <c r="DC9" s="27"/>
      <c r="DD9" s="27"/>
      <c r="DE9" s="27">
        <v>54</v>
      </c>
      <c r="DF9" s="27"/>
      <c r="DG9" s="27"/>
      <c r="DH9" s="27"/>
      <c r="DI9" s="27">
        <v>98.744799999999998</v>
      </c>
      <c r="DJ9" s="27"/>
      <c r="DK9" s="27"/>
      <c r="DL9" s="27"/>
      <c r="DM9" s="27">
        <v>70</v>
      </c>
      <c r="DN9" s="27"/>
      <c r="DO9" s="27"/>
      <c r="DP9" s="27"/>
      <c r="DQ9" s="27">
        <v>4.1947000000000001</v>
      </c>
      <c r="DR9" s="27"/>
      <c r="DS9" s="27"/>
      <c r="DT9" s="27"/>
      <c r="DU9" s="27">
        <v>99.42</v>
      </c>
      <c r="DV9" s="27"/>
      <c r="DW9" s="27"/>
      <c r="DX9" s="27"/>
      <c r="DY9" s="27"/>
      <c r="DZ9" s="27"/>
      <c r="EA9" s="27"/>
      <c r="EB9" s="27"/>
      <c r="EC9" s="27">
        <v>80.27</v>
      </c>
      <c r="ED9" s="27">
        <v>78.58</v>
      </c>
      <c r="EE9" s="27"/>
      <c r="EF9" s="27"/>
      <c r="EG9" s="27"/>
      <c r="EH9" s="27">
        <v>80.27</v>
      </c>
      <c r="EI9" s="27">
        <v>73.5</v>
      </c>
      <c r="EJ9" s="27"/>
      <c r="EK9" s="27"/>
      <c r="EL9" s="27"/>
      <c r="EM9" s="27">
        <v>78.38</v>
      </c>
      <c r="EN9" s="27">
        <v>78.239999999999995</v>
      </c>
      <c r="EO9" s="27"/>
      <c r="EP9" s="27"/>
      <c r="EQ9" s="27"/>
      <c r="ER9" s="27">
        <v>78.38</v>
      </c>
      <c r="ES9" s="27">
        <v>74.95</v>
      </c>
      <c r="ET9" s="27"/>
      <c r="EU9" s="27"/>
      <c r="EV9" s="27"/>
      <c r="EW9" s="27">
        <v>86.06</v>
      </c>
      <c r="EX9" s="27">
        <v>83.83</v>
      </c>
      <c r="EY9" s="27"/>
      <c r="EZ9" s="27"/>
      <c r="FA9" s="27"/>
      <c r="FB9" s="27">
        <v>86.06</v>
      </c>
      <c r="FC9" s="27">
        <v>79.39</v>
      </c>
      <c r="FD9" s="27"/>
      <c r="FE9" s="27"/>
      <c r="FF9" s="27"/>
      <c r="FG9" s="27">
        <v>4.8899999999999997</v>
      </c>
      <c r="FH9" s="27"/>
      <c r="FI9" s="27"/>
      <c r="FJ9" s="27"/>
      <c r="FK9" s="27">
        <v>3.2399999999999998</v>
      </c>
      <c r="FL9" s="27"/>
      <c r="FM9" s="27"/>
      <c r="FN9" s="27"/>
      <c r="FO9" s="27">
        <v>97.11</v>
      </c>
      <c r="FP9" s="27">
        <v>88.38000000000001</v>
      </c>
      <c r="FQ9" s="27"/>
      <c r="FR9" s="27"/>
      <c r="FS9" s="27"/>
      <c r="FT9" s="27">
        <v>97.11</v>
      </c>
      <c r="FU9" s="27">
        <v>86.26</v>
      </c>
      <c r="FV9" s="27"/>
      <c r="FW9" s="27"/>
      <c r="FX9" s="27"/>
      <c r="FY9" s="27">
        <v>93.06</v>
      </c>
      <c r="FZ9" s="27">
        <v>78.56</v>
      </c>
      <c r="GA9" s="27"/>
      <c r="GB9" s="27"/>
      <c r="GC9" s="27"/>
      <c r="GD9" s="27">
        <v>93.06</v>
      </c>
      <c r="GE9" s="27">
        <v>77.569999999999993</v>
      </c>
      <c r="GF9" s="27"/>
      <c r="GG9" s="27"/>
      <c r="GH9" s="27"/>
      <c r="GI9" s="27">
        <v>98.22</v>
      </c>
      <c r="GJ9" s="27">
        <v>91.16</v>
      </c>
      <c r="GK9" s="27"/>
      <c r="GL9" s="27"/>
      <c r="GM9" s="27"/>
      <c r="GN9" s="27">
        <v>98.22</v>
      </c>
      <c r="GO9" s="27">
        <v>92.259999999999991</v>
      </c>
      <c r="GP9" s="27"/>
      <c r="GQ9" s="27"/>
      <c r="GR9" s="27"/>
      <c r="GS9" s="27">
        <v>2.33</v>
      </c>
      <c r="GT9" s="27"/>
      <c r="GU9" s="27"/>
      <c r="GV9" s="27"/>
      <c r="GW9" s="27">
        <v>3.1399999999999997</v>
      </c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>
        <v>95.76</v>
      </c>
      <c r="HL9" s="27">
        <v>85.71</v>
      </c>
      <c r="HM9" s="27"/>
      <c r="HN9" s="27"/>
      <c r="HO9" s="27"/>
      <c r="HP9" s="27">
        <v>95.76</v>
      </c>
      <c r="HQ9" s="27">
        <v>84.36</v>
      </c>
      <c r="HR9" s="27"/>
      <c r="HS9" s="27"/>
      <c r="HT9" s="27"/>
      <c r="HU9" s="27">
        <v>97.76</v>
      </c>
      <c r="HV9" s="27">
        <v>88.460000000000008</v>
      </c>
      <c r="HW9" s="27"/>
      <c r="HX9" s="27"/>
      <c r="HY9" s="27"/>
      <c r="HZ9" s="27">
        <v>97.76</v>
      </c>
      <c r="IA9" s="27">
        <v>89.429999999999993</v>
      </c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7"/>
      <c r="IY9" s="27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7"/>
      <c r="KD9" s="27"/>
      <c r="KE9" s="27"/>
      <c r="KF9" s="27"/>
      <c r="KG9" s="27"/>
      <c r="KH9" s="27"/>
      <c r="KI9" s="27"/>
      <c r="KJ9" s="27"/>
      <c r="KK9" s="27"/>
      <c r="KL9" s="27"/>
      <c r="KM9" s="27">
        <v>92.05</v>
      </c>
      <c r="KN9" s="27"/>
      <c r="KO9" s="27"/>
      <c r="KP9" s="27"/>
      <c r="KQ9" s="27"/>
      <c r="KR9" s="27">
        <v>92.05</v>
      </c>
      <c r="KS9" s="27"/>
      <c r="KT9" s="27"/>
      <c r="KU9" s="27"/>
      <c r="KV9" s="27"/>
      <c r="KW9" s="27">
        <v>88.53</v>
      </c>
      <c r="KX9" s="27"/>
      <c r="KY9" s="27"/>
      <c r="KZ9" s="27"/>
      <c r="LA9" s="27"/>
      <c r="LB9" s="27">
        <v>88.53</v>
      </c>
      <c r="LC9" s="27"/>
      <c r="LD9" s="27"/>
      <c r="LE9" s="27"/>
      <c r="LF9" s="27"/>
      <c r="LG9" s="27"/>
      <c r="LH9" s="27"/>
      <c r="LI9" s="27"/>
      <c r="LJ9" s="27"/>
      <c r="LK9" s="27"/>
      <c r="LL9" s="27"/>
      <c r="LM9" s="27"/>
      <c r="LN9" s="27"/>
      <c r="LO9" s="27"/>
      <c r="LP9" s="27"/>
      <c r="LQ9" s="27">
        <v>4.2287785767129993</v>
      </c>
      <c r="LR9" s="27"/>
      <c r="LS9" s="27"/>
      <c r="LT9" s="27"/>
      <c r="LU9" s="27"/>
      <c r="LV9" s="27">
        <v>4.2287785767129993</v>
      </c>
      <c r="LW9" s="27"/>
      <c r="LX9" s="27"/>
      <c r="LY9" s="27"/>
      <c r="LZ9" s="27"/>
      <c r="MA9" s="27">
        <v>19.662847957894407</v>
      </c>
      <c r="MB9" s="27"/>
      <c r="MC9" s="27"/>
      <c r="MD9" s="27"/>
      <c r="ME9" s="27"/>
      <c r="MF9" s="27">
        <v>19.662847957894407</v>
      </c>
      <c r="MG9" s="27"/>
      <c r="MH9" s="27"/>
      <c r="MI9" s="27"/>
      <c r="MJ9" s="27"/>
      <c r="MK9" s="27"/>
      <c r="ML9" s="27"/>
      <c r="MM9" s="27"/>
      <c r="MN9" s="27"/>
      <c r="MO9" s="27"/>
      <c r="MP9" s="27"/>
      <c r="MQ9" s="27"/>
      <c r="MR9" s="27"/>
      <c r="MS9" s="27"/>
      <c r="MT9" s="27"/>
      <c r="MU9" s="27"/>
      <c r="MV9" s="27"/>
      <c r="MW9" s="27"/>
      <c r="MX9" s="27"/>
      <c r="MY9" s="27"/>
      <c r="MZ9" s="27"/>
      <c r="NA9" s="27"/>
      <c r="NB9" s="27"/>
      <c r="NC9" s="27"/>
      <c r="ND9" s="27"/>
      <c r="NE9" s="27"/>
      <c r="NF9" s="27"/>
      <c r="NG9" s="27"/>
      <c r="NH9" s="27"/>
      <c r="NI9" s="27"/>
      <c r="NJ9" s="27"/>
      <c r="NK9" s="27"/>
      <c r="NL9" s="27"/>
      <c r="NM9" s="27"/>
      <c r="NN9" s="27"/>
      <c r="NO9" s="27"/>
      <c r="NP9" s="27"/>
      <c r="NQ9" s="27"/>
      <c r="NR9" s="27"/>
      <c r="NS9" s="27"/>
      <c r="NT9" s="27"/>
      <c r="NU9" s="27"/>
      <c r="NV9" s="27"/>
      <c r="NW9" s="27"/>
      <c r="NX9" s="27"/>
      <c r="NY9" s="27"/>
      <c r="NZ9" s="27"/>
      <c r="OA9" s="27"/>
      <c r="OB9" s="27"/>
      <c r="OC9" s="27"/>
      <c r="OD9" s="27"/>
      <c r="OE9" s="27"/>
      <c r="OF9" s="27"/>
      <c r="OG9" s="27"/>
      <c r="OH9" s="27"/>
      <c r="OI9" s="27"/>
      <c r="OJ9" s="27"/>
      <c r="OK9" s="27"/>
      <c r="OL9" s="27"/>
      <c r="OM9" s="27"/>
      <c r="ON9" s="27"/>
      <c r="OO9" s="27"/>
      <c r="OP9" s="27"/>
      <c r="OQ9" s="27"/>
      <c r="OR9" s="27"/>
      <c r="OS9" s="27"/>
      <c r="OT9" s="27"/>
      <c r="OU9" s="27"/>
      <c r="OV9" s="27"/>
      <c r="OW9" s="27"/>
      <c r="OX9" s="27"/>
      <c r="OY9" s="27"/>
      <c r="OZ9" s="27"/>
      <c r="PA9" s="27"/>
      <c r="PB9" s="27"/>
      <c r="PC9" s="27"/>
      <c r="PD9" s="27"/>
      <c r="PE9" s="27"/>
      <c r="PF9" s="27"/>
      <c r="PG9" s="27"/>
      <c r="PH9" s="27"/>
      <c r="PI9" s="27"/>
      <c r="PJ9" s="27"/>
      <c r="PK9" s="27"/>
      <c r="PL9" s="27"/>
      <c r="PM9" s="27"/>
      <c r="PN9" s="27"/>
      <c r="PO9" s="27"/>
      <c r="PP9" s="27"/>
      <c r="PQ9" s="27"/>
      <c r="PR9" s="27"/>
      <c r="PS9" s="27"/>
      <c r="PT9" s="27"/>
      <c r="PU9" s="27"/>
      <c r="PV9" s="27"/>
      <c r="PW9" s="27"/>
      <c r="PX9" s="27"/>
      <c r="PY9" s="27"/>
      <c r="PZ9" s="27"/>
      <c r="QA9" s="27"/>
      <c r="QB9" s="27"/>
      <c r="QC9" s="27"/>
      <c r="QD9" s="27"/>
      <c r="QE9" s="27"/>
      <c r="QF9" s="27"/>
      <c r="QG9" s="27"/>
      <c r="QH9" s="27"/>
      <c r="QI9" s="27"/>
      <c r="QJ9" s="27"/>
      <c r="QK9" s="27"/>
      <c r="QL9" s="27"/>
      <c r="QM9" s="27"/>
      <c r="QN9" s="27"/>
      <c r="QO9" s="27"/>
      <c r="QP9" s="27"/>
      <c r="QQ9" s="27"/>
      <c r="QR9" s="27"/>
      <c r="QS9" s="27"/>
      <c r="QT9" s="27"/>
      <c r="QU9" s="27"/>
      <c r="QV9" s="27"/>
      <c r="QW9" s="27"/>
      <c r="QX9" s="27"/>
      <c r="QY9" s="27"/>
      <c r="QZ9" s="27"/>
      <c r="RA9" s="27"/>
      <c r="RB9" s="27"/>
      <c r="RC9" s="27"/>
      <c r="RD9" s="27"/>
      <c r="RE9" s="27"/>
      <c r="RF9" s="27"/>
      <c r="RG9" s="27"/>
      <c r="RH9" s="27"/>
      <c r="RI9" s="27"/>
      <c r="RJ9" s="27"/>
      <c r="RK9" s="27">
        <v>97.11</v>
      </c>
      <c r="RL9" s="27"/>
      <c r="RM9" s="27"/>
      <c r="RN9" s="27"/>
      <c r="RO9" s="27"/>
      <c r="RP9" s="27"/>
      <c r="RQ9" s="27"/>
      <c r="RR9" s="27"/>
      <c r="RS9" s="27"/>
      <c r="RT9" s="27"/>
      <c r="RU9" s="27"/>
      <c r="RV9" s="27"/>
      <c r="RW9" s="27"/>
      <c r="RX9" s="27"/>
      <c r="RY9" s="27"/>
      <c r="RZ9" s="27"/>
      <c r="SA9" s="27"/>
      <c r="SB9" s="27"/>
      <c r="SC9" s="27"/>
      <c r="SD9" s="27"/>
      <c r="SE9" s="27"/>
      <c r="SF9" s="27"/>
      <c r="SG9" s="27"/>
      <c r="SH9" s="27"/>
      <c r="SI9" s="27"/>
      <c r="SJ9" s="27"/>
      <c r="SK9" s="27"/>
      <c r="SL9" s="27"/>
      <c r="SM9" s="27"/>
      <c r="SN9" s="27"/>
      <c r="SO9" s="27"/>
      <c r="SP9" s="27"/>
      <c r="SQ9" s="27"/>
      <c r="SR9" s="27"/>
      <c r="SS9" s="27"/>
      <c r="ST9" s="27"/>
      <c r="SU9" s="27"/>
      <c r="SV9" s="27"/>
      <c r="SW9" s="27"/>
      <c r="SX9" s="27"/>
      <c r="SY9" s="27"/>
      <c r="SZ9" s="27"/>
      <c r="TA9" s="27"/>
      <c r="TB9" s="27"/>
      <c r="TC9" s="27"/>
      <c r="TD9" s="27"/>
      <c r="TE9" s="27"/>
      <c r="TF9" s="27"/>
      <c r="TG9" s="27"/>
      <c r="TH9" s="27"/>
      <c r="TI9" s="27"/>
      <c r="TJ9" s="27"/>
      <c r="TK9" s="27"/>
      <c r="TL9" s="27"/>
      <c r="TM9" s="27"/>
      <c r="TN9" s="27"/>
      <c r="TO9" s="27">
        <v>93.06</v>
      </c>
      <c r="TP9" s="27"/>
      <c r="TQ9" s="27"/>
      <c r="TR9" s="27"/>
      <c r="TS9" s="27"/>
      <c r="TT9" s="27"/>
      <c r="TU9" s="27"/>
      <c r="TV9" s="27"/>
      <c r="TW9" s="27"/>
      <c r="TX9" s="27"/>
      <c r="TY9" s="27"/>
      <c r="TZ9" s="27"/>
      <c r="UA9" s="27"/>
      <c r="UB9" s="27"/>
      <c r="UC9" s="27"/>
      <c r="UD9" s="27"/>
      <c r="UE9" s="27"/>
      <c r="UF9" s="27"/>
      <c r="UG9" s="27"/>
      <c r="UH9" s="27"/>
      <c r="UI9" s="27"/>
      <c r="UJ9" s="27"/>
      <c r="UK9" s="27"/>
      <c r="UL9" s="27"/>
      <c r="UM9" s="27"/>
      <c r="UN9" s="27"/>
      <c r="UO9" s="27"/>
      <c r="UP9" s="27"/>
      <c r="UQ9" s="27"/>
      <c r="UR9" s="27"/>
      <c r="US9" s="27"/>
      <c r="UT9" s="27"/>
      <c r="UU9" s="27"/>
      <c r="UV9" s="27"/>
      <c r="UW9" s="27"/>
      <c r="UX9" s="27"/>
      <c r="UY9" s="27"/>
      <c r="UZ9" s="27"/>
      <c r="VA9" s="27"/>
      <c r="VB9" s="27"/>
      <c r="VC9" s="27"/>
      <c r="VD9" s="27"/>
      <c r="VE9" s="27"/>
      <c r="VF9" s="27"/>
      <c r="VG9" s="27">
        <v>5.9690547730217982E-3</v>
      </c>
      <c r="VH9" s="27"/>
      <c r="VI9" s="27"/>
      <c r="VJ9" s="27"/>
      <c r="VK9" s="27">
        <v>93.495783398553442</v>
      </c>
      <c r="VL9" s="27"/>
      <c r="VM9" s="27"/>
      <c r="VN9" s="27"/>
      <c r="VO9" s="27">
        <v>91.421233507528299</v>
      </c>
      <c r="VP9" s="27"/>
      <c r="VQ9" s="27"/>
      <c r="VR9" s="27"/>
      <c r="VS9" s="27"/>
      <c r="VT9" s="27"/>
      <c r="VU9" s="27"/>
      <c r="VV9" s="27"/>
      <c r="VW9" s="27">
        <v>4.2287785767129993</v>
      </c>
      <c r="VX9" s="27"/>
      <c r="VY9" s="27"/>
      <c r="VZ9" s="27"/>
      <c r="WA9" s="27">
        <v>19.662847957894407</v>
      </c>
      <c r="WB9" s="27"/>
      <c r="WC9" s="27"/>
      <c r="WD9" s="27"/>
      <c r="WE9" s="27">
        <v>98.1</v>
      </c>
      <c r="WF9" s="27"/>
      <c r="WG9" s="27"/>
      <c r="WH9" s="27"/>
      <c r="WI9" s="27"/>
      <c r="WJ9" s="27"/>
      <c r="WK9" s="27"/>
      <c r="WL9" s="27"/>
      <c r="WM9" s="27"/>
      <c r="WN9" s="27"/>
      <c r="WO9" s="27"/>
      <c r="WP9" s="27"/>
      <c r="WQ9" s="27"/>
      <c r="WR9" s="27"/>
      <c r="WS9" s="27"/>
      <c r="WT9" s="27"/>
      <c r="WU9" s="27">
        <v>0.1</v>
      </c>
      <c r="WV9" s="27"/>
      <c r="WW9" s="27"/>
      <c r="WX9" s="27"/>
      <c r="WY9" s="27"/>
      <c r="WZ9" s="27"/>
      <c r="XA9" s="27"/>
      <c r="XB9" s="27"/>
      <c r="XC9" s="27"/>
      <c r="XD9" s="27"/>
      <c r="XE9" s="27"/>
      <c r="XF9" s="27"/>
      <c r="XG9" s="27"/>
      <c r="XH9" s="27"/>
      <c r="XI9" s="27"/>
      <c r="XJ9" s="27"/>
      <c r="XK9" s="27"/>
      <c r="XL9" s="27"/>
      <c r="XM9" s="27"/>
      <c r="XN9" s="27"/>
      <c r="XO9" s="27"/>
      <c r="XP9" s="27"/>
      <c r="XQ9" s="27"/>
      <c r="XR9" s="27"/>
      <c r="XS9" s="27"/>
      <c r="XT9" s="27"/>
      <c r="XU9" s="27"/>
      <c r="XV9" s="27"/>
      <c r="XW9" s="27"/>
      <c r="XX9" s="27"/>
      <c r="XY9" s="27"/>
      <c r="XZ9" s="27"/>
      <c r="YA9" s="27"/>
      <c r="YB9" s="27"/>
      <c r="YC9" s="27"/>
      <c r="YD9" s="27"/>
      <c r="YE9" s="27"/>
      <c r="YF9" s="27"/>
      <c r="YG9" s="27"/>
      <c r="YH9" s="27"/>
      <c r="YI9" s="27"/>
      <c r="YJ9" s="27"/>
      <c r="YK9" s="27"/>
      <c r="YL9" s="27"/>
      <c r="YM9" s="27"/>
      <c r="YN9" s="27"/>
      <c r="YO9" s="27"/>
      <c r="YP9" s="27"/>
      <c r="YQ9" s="27">
        <v>98.22</v>
      </c>
      <c r="YR9" s="27"/>
      <c r="YS9" s="27"/>
      <c r="YT9" s="27"/>
      <c r="YU9" s="27"/>
      <c r="YV9" s="27"/>
      <c r="YW9" s="27"/>
      <c r="YX9" s="27"/>
      <c r="YY9" s="27"/>
      <c r="YZ9" s="27"/>
      <c r="ZA9" s="27"/>
      <c r="ZB9" s="27"/>
      <c r="ZC9" s="27"/>
      <c r="ZD9" s="27"/>
      <c r="ZE9" s="27"/>
      <c r="ZF9" s="27"/>
      <c r="ZG9" s="27"/>
      <c r="ZH9" s="27"/>
      <c r="ZI9" s="27"/>
      <c r="ZJ9" s="27"/>
      <c r="ZK9" s="27"/>
      <c r="ZL9" s="27"/>
      <c r="ZM9" s="27"/>
      <c r="ZN9" s="27"/>
      <c r="ZO9" s="27"/>
      <c r="ZP9" s="27"/>
      <c r="ZQ9" s="27"/>
      <c r="ZR9" s="27"/>
      <c r="ZS9" s="27"/>
      <c r="ZT9" s="27"/>
      <c r="ZU9" s="27"/>
      <c r="ZV9" s="27"/>
      <c r="ZW9" s="27"/>
      <c r="ZX9" s="27"/>
      <c r="ZY9" s="27"/>
      <c r="ZZ9" s="27"/>
      <c r="AAA9" s="27"/>
      <c r="AAB9" s="27"/>
      <c r="AAC9" s="27"/>
      <c r="AAD9" s="27"/>
      <c r="AAE9" s="27">
        <v>0.77999999999999992</v>
      </c>
      <c r="AAF9" s="27"/>
      <c r="AAG9" s="27"/>
      <c r="AAH9" s="27"/>
      <c r="AAI9" s="27"/>
      <c r="AAJ9" s="27"/>
      <c r="AAK9" s="27"/>
      <c r="AAL9" s="27"/>
      <c r="AAM9" s="27"/>
      <c r="AAN9" s="27"/>
      <c r="AAO9" s="27"/>
      <c r="AAP9" s="27"/>
      <c r="AAQ9" s="27"/>
      <c r="AAR9" s="27"/>
      <c r="AAS9" s="27"/>
      <c r="AAT9" s="27"/>
      <c r="AAU9" s="27"/>
      <c r="AAV9" s="27"/>
      <c r="AAW9" s="27"/>
      <c r="AAX9" s="27"/>
      <c r="AAY9" s="27"/>
      <c r="AAZ9" s="27"/>
      <c r="ABA9" s="27"/>
      <c r="ABB9" s="27"/>
      <c r="ABC9" s="27"/>
      <c r="ABD9" s="27"/>
      <c r="ABE9" s="27"/>
      <c r="ABF9" s="27"/>
      <c r="ABG9" s="27"/>
      <c r="ABH9" s="27"/>
      <c r="ABI9" s="27"/>
      <c r="ABJ9" s="27"/>
      <c r="ABK9" s="27"/>
      <c r="ABL9" s="27"/>
      <c r="ABM9" s="27"/>
      <c r="ABN9" s="27"/>
      <c r="ABO9" s="27"/>
      <c r="ABP9" s="27"/>
      <c r="ABQ9" s="27"/>
      <c r="ABR9" s="27"/>
      <c r="ABS9" s="27"/>
      <c r="ABT9" s="27"/>
      <c r="ABU9" s="27"/>
      <c r="ABV9" s="27"/>
      <c r="ABW9" s="27">
        <v>95.76</v>
      </c>
      <c r="ABX9" s="27"/>
      <c r="ABY9" s="27"/>
      <c r="ABZ9" s="27"/>
      <c r="ACA9" s="27"/>
      <c r="ACB9" s="27"/>
      <c r="ACC9" s="27"/>
      <c r="ACD9" s="27"/>
      <c r="ACE9" s="27"/>
      <c r="ACF9" s="27"/>
      <c r="ACG9" s="27"/>
      <c r="ACH9" s="27"/>
      <c r="ACI9" s="27"/>
      <c r="ACJ9" s="27"/>
      <c r="ACK9" s="27"/>
      <c r="ACL9" s="27"/>
      <c r="ACM9" s="27"/>
      <c r="ACN9" s="27"/>
      <c r="ACO9" s="27"/>
      <c r="ACP9" s="27"/>
      <c r="ACQ9" s="27"/>
      <c r="ACR9" s="27"/>
      <c r="ACS9" s="27"/>
      <c r="ACT9" s="27"/>
      <c r="ACU9" s="27"/>
      <c r="ACV9" s="27"/>
      <c r="ACW9" s="27"/>
      <c r="ACX9" s="27"/>
      <c r="ACY9" s="27"/>
      <c r="ACZ9" s="27"/>
      <c r="ADA9" s="27"/>
      <c r="ADB9" s="27"/>
      <c r="ADC9" s="27">
        <v>3.9899999999999998</v>
      </c>
      <c r="ADD9" s="27"/>
      <c r="ADE9" s="27"/>
      <c r="ADF9" s="27"/>
      <c r="ADG9" s="42">
        <v>97.76</v>
      </c>
      <c r="ADH9" s="27"/>
      <c r="ADI9" s="27"/>
      <c r="ADJ9" s="27"/>
      <c r="ADK9" s="27"/>
      <c r="ADL9" s="27"/>
      <c r="ADM9" s="27"/>
      <c r="ADN9" s="27"/>
      <c r="ADO9" s="27"/>
      <c r="ADP9" s="27"/>
      <c r="ADQ9" s="27"/>
      <c r="ADR9" s="27"/>
      <c r="ADS9" s="27"/>
      <c r="ADT9" s="27"/>
      <c r="ADU9" s="27"/>
      <c r="ADV9" s="27"/>
      <c r="ADW9" s="27"/>
      <c r="ADX9" s="27"/>
      <c r="ADY9" s="27"/>
      <c r="ADZ9" s="27"/>
      <c r="AEA9" s="27"/>
      <c r="AEB9" s="27"/>
      <c r="AEC9" s="27"/>
      <c r="AED9" s="27"/>
      <c r="AEE9" s="27"/>
      <c r="AEF9" s="27"/>
      <c r="AEG9" s="27"/>
      <c r="AEH9" s="27"/>
      <c r="AEI9" s="27"/>
      <c r="AEJ9" s="27"/>
      <c r="AEK9" s="27"/>
      <c r="AEL9" s="27"/>
      <c r="AEM9" s="27"/>
      <c r="AEN9" s="27"/>
      <c r="AEO9" s="27"/>
      <c r="AEP9" s="27"/>
      <c r="AEQ9" s="27"/>
      <c r="AER9" s="27"/>
      <c r="AES9" s="27"/>
      <c r="AET9" s="27"/>
      <c r="AEU9" s="27"/>
      <c r="AEV9" s="27"/>
      <c r="AEW9" s="27"/>
      <c r="AEX9" s="27"/>
      <c r="AEY9" s="27"/>
      <c r="AEZ9" s="27"/>
      <c r="AFA9" s="27"/>
      <c r="AFB9" s="27"/>
      <c r="AFC9" s="27"/>
      <c r="AFD9" s="27"/>
      <c r="AFE9" s="27"/>
      <c r="AFF9" s="27"/>
      <c r="AFG9" s="27"/>
      <c r="AFH9" s="27"/>
      <c r="AFI9" s="27"/>
      <c r="AFJ9" s="27"/>
      <c r="AFK9" s="27"/>
      <c r="AFL9" s="27"/>
      <c r="AFM9" s="27"/>
      <c r="AFN9" s="27"/>
      <c r="AFO9" s="27"/>
      <c r="AFP9" s="27"/>
      <c r="AFQ9" s="27"/>
      <c r="AFR9" s="27"/>
      <c r="AFS9" s="27"/>
      <c r="AFT9" s="27"/>
      <c r="AFU9" s="27"/>
      <c r="AFV9" s="27"/>
      <c r="AFW9" s="27"/>
      <c r="AFX9" s="27"/>
      <c r="AFY9" s="27"/>
      <c r="AFZ9" s="27"/>
      <c r="AGA9" s="27"/>
      <c r="AGB9" s="27"/>
      <c r="AGC9" s="27"/>
      <c r="AGD9" s="27"/>
      <c r="AGE9" s="27"/>
      <c r="AGF9" s="27"/>
      <c r="AGG9" s="27"/>
      <c r="AGH9" s="27"/>
      <c r="AGI9" s="27"/>
      <c r="AGJ9" s="27"/>
      <c r="AGK9" s="27"/>
      <c r="AGL9" s="27"/>
      <c r="AGM9" s="27"/>
      <c r="AGN9" s="27"/>
      <c r="AGO9" s="27"/>
      <c r="AGP9" s="27"/>
      <c r="AGQ9" s="27"/>
      <c r="AGR9" s="27"/>
      <c r="AGS9" s="27"/>
      <c r="AGT9" s="27"/>
      <c r="AGU9" s="27">
        <v>0.21999999999999997</v>
      </c>
      <c r="AGV9" s="27"/>
      <c r="AGW9" s="27"/>
      <c r="AGX9" s="27"/>
      <c r="AGY9" s="27">
        <v>0.13999999999999999</v>
      </c>
      <c r="AGZ9" s="27"/>
      <c r="AHA9" s="27"/>
      <c r="AHB9" s="27"/>
      <c r="AHC9" s="27">
        <v>97.96</v>
      </c>
      <c r="AHD9" s="27"/>
      <c r="AHE9" s="27"/>
      <c r="AHF9" s="27"/>
      <c r="AHG9" s="27">
        <v>94.89</v>
      </c>
      <c r="AHH9" s="27"/>
      <c r="AHI9" s="27"/>
      <c r="AHJ9" s="27"/>
      <c r="AHK9" s="27">
        <v>98.53</v>
      </c>
      <c r="AHL9" s="27"/>
      <c r="AHM9" s="27"/>
      <c r="AHN9" s="27"/>
      <c r="AHO9" s="27">
        <v>6.93</v>
      </c>
      <c r="AHP9" s="27"/>
      <c r="AHQ9" s="27"/>
      <c r="AHR9" s="27"/>
      <c r="AHS9" s="27">
        <v>2.39</v>
      </c>
      <c r="AHT9" s="27"/>
      <c r="AHU9" s="27"/>
      <c r="AHV9" s="27"/>
      <c r="AHW9" s="27">
        <v>0.10560000000000001</v>
      </c>
      <c r="AHX9" s="27"/>
      <c r="AHY9" s="27"/>
      <c r="AHZ9" s="27"/>
      <c r="AIA9" s="27">
        <v>4.4999999999999998E-2</v>
      </c>
      <c r="AIB9" s="27"/>
      <c r="AIC9" s="27"/>
      <c r="AID9" s="27"/>
      <c r="AIE9" s="27"/>
      <c r="AIF9" s="27"/>
      <c r="AIG9" s="27"/>
      <c r="AIH9" s="27"/>
      <c r="AII9" s="27"/>
      <c r="AIJ9" s="27"/>
      <c r="AIK9" s="27"/>
      <c r="AIL9" s="27"/>
      <c r="AIM9" s="27"/>
      <c r="AIN9" s="27"/>
      <c r="AIO9" s="27"/>
      <c r="AIP9" s="27"/>
      <c r="AIQ9" s="27">
        <v>20.41</v>
      </c>
      <c r="AIR9" s="27"/>
      <c r="AIS9" s="27"/>
      <c r="AIT9" s="27"/>
      <c r="AIU9" s="27">
        <v>3.5700000000000003</v>
      </c>
      <c r="AIV9" s="27"/>
      <c r="AIW9" s="27"/>
      <c r="AIX9" s="27"/>
      <c r="AIY9" s="27">
        <v>0.1</v>
      </c>
      <c r="AIZ9" s="27"/>
      <c r="AJA9" s="27"/>
      <c r="AJB9" s="27"/>
      <c r="AJC9" s="27">
        <v>26.721966792152958</v>
      </c>
      <c r="AJD9" s="27"/>
      <c r="AJE9" s="27"/>
      <c r="AJF9" s="27"/>
      <c r="AJG9" s="27"/>
      <c r="AJH9" s="27"/>
      <c r="AJI9" s="27"/>
      <c r="AJJ9" s="27"/>
      <c r="AJK9" s="27">
        <v>0.74</v>
      </c>
      <c r="AJL9" s="28"/>
      <c r="AJM9" s="28"/>
      <c r="AJN9" s="29"/>
      <c r="AJO9" s="27">
        <v>97.1</v>
      </c>
      <c r="AJP9" s="27"/>
      <c r="AJQ9" s="27"/>
      <c r="AJR9" s="27"/>
      <c r="AJS9" s="27">
        <v>99.9</v>
      </c>
      <c r="AJT9" s="27"/>
      <c r="AJU9" s="27"/>
      <c r="AJV9" s="27"/>
      <c r="AJW9" s="27">
        <v>95.5</v>
      </c>
      <c r="AJX9" s="27"/>
      <c r="AJY9" s="27"/>
      <c r="AJZ9" s="25"/>
      <c r="AKA9" s="105"/>
      <c r="AKB9" s="105"/>
      <c r="AKC9" s="105"/>
      <c r="AKD9" s="105"/>
      <c r="AKE9" s="105"/>
      <c r="AKF9" s="105"/>
      <c r="AKG9" s="105"/>
      <c r="AKH9" s="105"/>
      <c r="AKI9" s="105"/>
      <c r="AKJ9" s="105"/>
      <c r="AKK9" s="105"/>
      <c r="AKL9" s="105"/>
      <c r="AKM9" s="105"/>
      <c r="AKN9" s="105"/>
      <c r="AKO9" s="105"/>
      <c r="AKP9" s="105"/>
      <c r="AKQ9" s="105"/>
      <c r="AKR9" s="105"/>
      <c r="AKS9" s="105"/>
      <c r="AKT9" s="105"/>
      <c r="AKU9" s="105"/>
      <c r="AKV9" s="105"/>
      <c r="AKW9" s="105"/>
      <c r="AKX9" s="105"/>
      <c r="AKY9" s="105"/>
      <c r="AKZ9" s="105"/>
      <c r="ALA9" s="105"/>
    </row>
    <row r="10" spans="1:989" ht="21">
      <c r="A10" s="7" t="s">
        <v>14</v>
      </c>
      <c r="B10" s="105"/>
      <c r="C10" s="105"/>
      <c r="D10" s="105"/>
      <c r="E10" s="24" t="e">
        <f>IF(E$6=0,MAX(E$12:E$42),MIN(E$12:E$42))</f>
        <v>#REF!</v>
      </c>
      <c r="F10" s="24" t="e">
        <f>INDEX($A$12:$A$42,MATCH(E10,E$12:E$42,0))</f>
        <v>#REF!</v>
      </c>
      <c r="G10" s="24"/>
      <c r="H10" s="30"/>
      <c r="I10" s="24" t="e">
        <f>IF(I$6=0,MAX(I$12:I$42),MIN(I$12:I$42))</f>
        <v>#REF!</v>
      </c>
      <c r="J10" s="24" t="e">
        <f>INDEX($A$12:$A$42,MATCH(I10,I$12:I$42,0))</f>
        <v>#REF!</v>
      </c>
      <c r="K10" s="24"/>
      <c r="L10" s="30"/>
      <c r="M10" s="24" t="e">
        <f>IF(M$6=0,MAX(M$12:M$42),MIN(M$12:M$42))</f>
        <v>#REF!</v>
      </c>
      <c r="N10" s="24" t="e">
        <f>INDEX($A$12:$A$42,MATCH(M10,M$12:M$42,0))</f>
        <v>#REF!</v>
      </c>
      <c r="O10" s="24"/>
      <c r="P10" s="30"/>
      <c r="Q10" s="24" t="e">
        <f>IF(Q$6=0,MAX(Q$12:Q$42),MIN(Q$12:Q$42))</f>
        <v>#REF!</v>
      </c>
      <c r="R10" s="24" t="e">
        <f>INDEX($A$12:$A$42,MATCH(Q10,Q$12:Q$42,0))</f>
        <v>#REF!</v>
      </c>
      <c r="S10" s="24"/>
      <c r="T10" s="30"/>
      <c r="U10" s="24"/>
      <c r="V10" s="24"/>
      <c r="W10" s="24"/>
      <c r="X10" s="30"/>
      <c r="Y10" s="24" t="e">
        <f>IF(Y$6=0,MAX(Y$12:Y$42),MIN(Y$12:Y$42))</f>
        <v>#REF!</v>
      </c>
      <c r="Z10" s="24" t="e">
        <f>INDEX($A$12:$A$42,MATCH(Y10,Y$12:Y$42,0))</f>
        <v>#REF!</v>
      </c>
      <c r="AA10" s="24"/>
      <c r="AB10" s="30"/>
      <c r="AC10" s="24" t="e">
        <f>IF(AC$6=0,MAX(AC$12:AC$42),MIN(AC$12:AC$42))</f>
        <v>#REF!</v>
      </c>
      <c r="AD10" s="24" t="e">
        <f>INDEX($A$12:$A$42,MATCH(AC10,AC$12:AC$42,0))</f>
        <v>#REF!</v>
      </c>
      <c r="AE10" s="24"/>
      <c r="AF10" s="30"/>
      <c r="AG10" s="24" t="e">
        <f>IF(AG$6=0,MAX(AG$12:AG$42),MIN(AG$12:AG$42))</f>
        <v>#REF!</v>
      </c>
      <c r="AH10" s="24" t="e">
        <f>INDEX($A$12:$A$42,MATCH(AG10,AG$12:AG$42,0))</f>
        <v>#REF!</v>
      </c>
      <c r="AI10" s="24"/>
      <c r="AJ10" s="30"/>
      <c r="AK10" s="24" t="e">
        <f>IF(AK$6=0,MAX(AK$12:AK$42),MIN(AK$12:AK$42))</f>
        <v>#REF!</v>
      </c>
      <c r="AL10" s="24" t="e">
        <f>INDEX($A$12:$A$42,MATCH(AK10,AK$12:AK$42,0))</f>
        <v>#REF!</v>
      </c>
      <c r="AM10" s="24"/>
      <c r="AN10" s="30"/>
      <c r="AO10" s="24" t="e">
        <f>IF(AO$6=0,MAX(AO$12:AO$42),MIN(AO$12:AO$42))</f>
        <v>#REF!</v>
      </c>
      <c r="AP10" s="24" t="e">
        <f>INDEX($A$12:$A$42,MATCH(AO10,AO$12:AO$42,0))</f>
        <v>#REF!</v>
      </c>
      <c r="AQ10" s="24"/>
      <c r="AR10" s="30"/>
      <c r="AS10" s="24" t="e">
        <f>IF(AS$6=0,MAX(AS$12:AS$42),MIN(AS$12:AS$42))</f>
        <v>#REF!</v>
      </c>
      <c r="AT10" s="24" t="e">
        <f>INDEX($A$12:$A$42,MATCH(AS10,AS$12:AS$42,0))</f>
        <v>#REF!</v>
      </c>
      <c r="AU10" s="24"/>
      <c r="AV10" s="30"/>
      <c r="AW10" s="24" t="e">
        <f>IF(AW$6=0,MAX(AW$12:AW$42),MIN(AW$12:AW$42))</f>
        <v>#REF!</v>
      </c>
      <c r="AX10" s="24" t="e">
        <f>INDEX($A$12:$A$42,MATCH(AW10,AW$12:AW$42,0))</f>
        <v>#REF!</v>
      </c>
      <c r="AY10" s="24"/>
      <c r="AZ10" s="30"/>
      <c r="BA10" s="24" t="e">
        <f>IF(BA$6=0,MAX(BA$12:BA$42),MIN(BA$12:BA$42))</f>
        <v>#REF!</v>
      </c>
      <c r="BB10" s="24" t="e">
        <f>INDEX($A$12:$A$42,MATCH(BA10,BA$12:BA$42,0))</f>
        <v>#REF!</v>
      </c>
      <c r="BC10" s="24"/>
      <c r="BD10" s="30"/>
      <c r="BE10" s="24" t="e">
        <f>IF(BE$6=0,MAX(BE$12:BE$42),MIN(BE$12:BE$42))</f>
        <v>#REF!</v>
      </c>
      <c r="BF10" s="24" t="e">
        <f>INDEX($A$12:$A$42,MATCH(BE10,BE$12:BE$42,0))</f>
        <v>#REF!</v>
      </c>
      <c r="BG10" s="24"/>
      <c r="BH10" s="30"/>
      <c r="BI10" s="24" t="e">
        <f>IF(BI$6=0,MAX(BI$12:BI$42),MIN(BI$12:BI$42))</f>
        <v>#REF!</v>
      </c>
      <c r="BJ10" s="24" t="e">
        <f>INDEX($A$12:$A$42,MATCH(BI10,BI$12:BI$42,0))</f>
        <v>#REF!</v>
      </c>
      <c r="BK10" s="24"/>
      <c r="BL10" s="30"/>
      <c r="BM10" s="24" t="e">
        <f>IF(BM$6=0,MAX(BM$12:BM$42),MIN(BM$12:BM$42))</f>
        <v>#REF!</v>
      </c>
      <c r="BN10" s="24" t="e">
        <f>INDEX($A$12:$A$42,MATCH(BM10,BM$12:BM$42,0))</f>
        <v>#REF!</v>
      </c>
      <c r="BO10" s="24"/>
      <c r="BP10" s="30"/>
      <c r="BQ10" s="24" t="e">
        <f>IF(BQ$6=0,MAX(BQ$12:BQ$42),MIN(BQ$12:BQ$42))</f>
        <v>#REF!</v>
      </c>
      <c r="BR10" s="24" t="e">
        <f>INDEX($A$12:$A$42,MATCH(BQ10,BQ$12:BQ$42,0))</f>
        <v>#REF!</v>
      </c>
      <c r="BS10" s="24"/>
      <c r="BT10" s="30"/>
      <c r="BU10" s="24" t="e">
        <f>IF(BU$6=0,MAX(BU$12:BU$42),MIN(BU$12:BU$42))</f>
        <v>#REF!</v>
      </c>
      <c r="BV10" s="24" t="e">
        <f>INDEX($A$12:$A$42,MATCH(BU10,BU$12:BU$42,0))</f>
        <v>#REF!</v>
      </c>
      <c r="BW10" s="24"/>
      <c r="BX10" s="30"/>
      <c r="BY10" s="24" t="e">
        <f>IF(BY$6=0,MAX(BY$12:BY$42),MIN(BY$12:BY$42))</f>
        <v>#REF!</v>
      </c>
      <c r="BZ10" s="24" t="e">
        <f>INDEX($A$12:$A$42,MATCH(BY10,BY$12:BY$42,0))</f>
        <v>#REF!</v>
      </c>
      <c r="CA10" s="24"/>
      <c r="CB10" s="30"/>
      <c r="CC10" s="24" t="e">
        <f>IF(CC$6=0,MAX(CC$12:CC$42),MIN(CC$12:CC$42))</f>
        <v>#REF!</v>
      </c>
      <c r="CD10" s="24" t="e">
        <f>INDEX($A$12:$A$42,MATCH(CC10,CC$12:CC$42,0))</f>
        <v>#REF!</v>
      </c>
      <c r="CE10" s="24"/>
      <c r="CF10" s="30"/>
      <c r="CG10" s="24" t="e">
        <f>IF(CG$6=0,MAX(CG$12:CG$42),MIN(CG$12:CG$42))</f>
        <v>#REF!</v>
      </c>
      <c r="CH10" s="24" t="e">
        <f>INDEX($A$12:$A$42,MATCH(CG10,CG$12:CG$42,0))</f>
        <v>#REF!</v>
      </c>
      <c r="CI10" s="24"/>
      <c r="CJ10" s="30"/>
      <c r="CK10" s="24"/>
      <c r="CL10" s="24"/>
      <c r="CM10" s="24"/>
      <c r="CN10" s="30"/>
      <c r="CO10" s="24" t="e">
        <f>IF(CO$6=0,MAX(CO$12:CO$42),MIN(CO$12:CO$42))</f>
        <v>#REF!</v>
      </c>
      <c r="CP10" s="24" t="e">
        <f>INDEX($A$12:$A$42,MATCH(CO10,CO$12:CO$42,0))</f>
        <v>#REF!</v>
      </c>
      <c r="CQ10" s="24"/>
      <c r="CR10" s="30"/>
      <c r="CS10" s="24" t="e">
        <f>IF(CS$6=0,MAX(CS$12:CS$42),MIN(CS$12:CS$42))</f>
        <v>#REF!</v>
      </c>
      <c r="CT10" s="24" t="e">
        <f>INDEX($A$12:$A$42,MATCH(CS10,CS$12:CS$42,0))</f>
        <v>#REF!</v>
      </c>
      <c r="CU10" s="24"/>
      <c r="CV10" s="30"/>
      <c r="CW10" s="24"/>
      <c r="CX10" s="24"/>
      <c r="CY10" s="24"/>
      <c r="CZ10" s="30"/>
      <c r="DA10" s="24" t="e">
        <f>IF(DA$6=0,MAX(DA$12:DA$42),MIN(DA$12:DA$42))</f>
        <v>#REF!</v>
      </c>
      <c r="DB10" s="24" t="e">
        <f>INDEX($A$12:$A$42,MATCH(DA10,DA$12:DA$42,0))</f>
        <v>#REF!</v>
      </c>
      <c r="DC10" s="24"/>
      <c r="DD10" s="30"/>
      <c r="DE10" s="24" t="e">
        <f>IF(DE$6=0,MAX(DE$12:DE$42),MIN(DE$12:DE$42))</f>
        <v>#REF!</v>
      </c>
      <c r="DF10" s="24" t="e">
        <f>INDEX($A$12:$A$42,MATCH(DE10,DE$12:DE$42,0))</f>
        <v>#REF!</v>
      </c>
      <c r="DG10" s="24"/>
      <c r="DH10" s="30"/>
      <c r="DI10" s="24" t="e">
        <f>IF(DI$6=0,MAX(DI$12:DI$42),MIN(DI$12:DI$42))</f>
        <v>#REF!</v>
      </c>
      <c r="DJ10" s="24" t="e">
        <f>INDEX($A$12:$A$42,MATCH(DI10,DI$12:DI$42,0))</f>
        <v>#REF!</v>
      </c>
      <c r="DK10" s="24"/>
      <c r="DL10" s="30"/>
      <c r="DM10" s="24" t="e">
        <f>IF(DM$6=0,MAX(DM$12:DM$42),MIN(DM$12:DM$42))</f>
        <v>#REF!</v>
      </c>
      <c r="DN10" s="24" t="e">
        <f>INDEX($A$12:$A$42,MATCH(DM10,DM$12:DM$42,0))</f>
        <v>#REF!</v>
      </c>
      <c r="DO10" s="24"/>
      <c r="DP10" s="30"/>
      <c r="DQ10" s="24" t="e">
        <f>IF(DQ$6=0,MAX(DQ$12:DQ$42),MIN(DQ$12:DQ$42))</f>
        <v>#REF!</v>
      </c>
      <c r="DR10" s="24" t="e">
        <f>INDEX($A$12:$A$42,MATCH(DQ10,DQ$12:DQ$42,0))</f>
        <v>#REF!</v>
      </c>
      <c r="DS10" s="24"/>
      <c r="DT10" s="30"/>
      <c r="DU10" s="24" t="e">
        <f>IF(DU$6=0,MAX(DU$12:DU$42),MIN(DU$12:DU$42))</f>
        <v>#REF!</v>
      </c>
      <c r="DV10" s="24" t="e">
        <f>INDEX($A$12:$A$42,MATCH(DU10,DU$12:DU$42,0))</f>
        <v>#REF!</v>
      </c>
      <c r="DW10" s="24"/>
      <c r="DX10" s="30"/>
      <c r="DY10" s="24"/>
      <c r="DZ10" s="24"/>
      <c r="EA10" s="24"/>
      <c r="EB10" s="30"/>
      <c r="EC10" s="24" t="e">
        <f>IF(EC$6=0,MAX(EC$12:EC$42),MIN(EC$12:EC$42))</f>
        <v>#REF!</v>
      </c>
      <c r="ED10" s="24"/>
      <c r="EE10" s="24" t="e">
        <f>INDEX($A$12:$A$42,MATCH(EC10,EC$12:EC$42,0))</f>
        <v>#REF!</v>
      </c>
      <c r="EF10" s="24"/>
      <c r="EG10" s="30"/>
      <c r="EH10" s="24" t="e">
        <f>IF(EH$6=0,MAX(EH$12:EH$42),MIN(EH$12:EH$42))</f>
        <v>#REF!</v>
      </c>
      <c r="EI10" s="24"/>
      <c r="EJ10" s="24" t="e">
        <f>INDEX($A$12:$A$42,MATCH(EH10,EH$12:EH$42,0))</f>
        <v>#REF!</v>
      </c>
      <c r="EK10" s="24"/>
      <c r="EL10" s="24"/>
      <c r="EM10" s="24" t="e">
        <f>IF(EM$6=0,MAX(EM$12:EM$42),MIN(EM$12:EM$42))</f>
        <v>#REF!</v>
      </c>
      <c r="EN10" s="24"/>
      <c r="EO10" s="24" t="e">
        <f>INDEX($A$12:$A$42,MATCH(EM10,EM$12:EM$42,0))</f>
        <v>#REF!</v>
      </c>
      <c r="EP10" s="24"/>
      <c r="EQ10" s="24"/>
      <c r="ER10" s="24" t="e">
        <f>IF(ER$6=0,MAX(ER$12:ER$42),MIN(ER$12:ER$42))</f>
        <v>#REF!</v>
      </c>
      <c r="ES10" s="24"/>
      <c r="ET10" s="24" t="e">
        <f>INDEX($A$12:$A$42,MATCH(ER10,ER$12:ER$42,0))</f>
        <v>#REF!</v>
      </c>
      <c r="EU10" s="24"/>
      <c r="EV10" s="30"/>
      <c r="EW10" s="24" t="e">
        <f>IF(EW$6=0,MAX(EW$12:EW$42),MIN(EW$12:EW$42))</f>
        <v>#REF!</v>
      </c>
      <c r="EX10" s="24"/>
      <c r="EY10" s="24" t="e">
        <f>INDEX($A$12:$A$42,MATCH(EW10,EW$12:EW$42,0))</f>
        <v>#REF!</v>
      </c>
      <c r="EZ10" s="24"/>
      <c r="FA10" s="30"/>
      <c r="FB10" s="24" t="e">
        <f>IF(FB$6=0,MAX(FB$12:FB$42),MIN(FB$12:FB$42))</f>
        <v>#REF!</v>
      </c>
      <c r="FC10" s="24"/>
      <c r="FD10" s="24" t="e">
        <f>INDEX($A$12:$A$42,MATCH(FB10,FB$12:FB$42,0))</f>
        <v>#REF!</v>
      </c>
      <c r="FE10" s="24"/>
      <c r="FF10" s="30"/>
      <c r="FG10" s="24" t="e">
        <f>IF(FG$6=0,MAX(FG$12:FG$42),MIN(FG$12:FG$42))</f>
        <v>#REF!</v>
      </c>
      <c r="FH10" s="24" t="e">
        <f>INDEX($A$12:$A$42,MATCH(FG10,FG$12:FG$42,0))</f>
        <v>#REF!</v>
      </c>
      <c r="FI10" s="24"/>
      <c r="FJ10" s="30"/>
      <c r="FK10" s="24" t="e">
        <f>IF(FK$6=0,MAX(FK$12:FK$42),MIN(FK$12:FK$42))</f>
        <v>#REF!</v>
      </c>
      <c r="FL10" s="24" t="e">
        <f>INDEX($A$12:$A$42,MATCH(FK10,FK$12:FK$42,0))</f>
        <v>#REF!</v>
      </c>
      <c r="FM10" s="24"/>
      <c r="FN10" s="30"/>
      <c r="FO10" s="24" t="e">
        <f>IF(FO$6=0,MAX(FO$12:FO$42),MIN(FO$12:FO$42))</f>
        <v>#REF!</v>
      </c>
      <c r="FP10" s="24"/>
      <c r="FQ10" s="24" t="e">
        <f>INDEX($A$12:$A$42,MATCH(FO10,FO$12:FO$42,0))</f>
        <v>#REF!</v>
      </c>
      <c r="FR10" s="24"/>
      <c r="FS10" s="30"/>
      <c r="FT10" s="24" t="e">
        <f>IF(FT$6=0,MAX(FT$12:FT$42),MIN(FT$12:FT$42))</f>
        <v>#REF!</v>
      </c>
      <c r="FU10" s="24"/>
      <c r="FV10" s="24" t="e">
        <f>INDEX($A$12:$A$42,MATCH(FT10,FT$12:FT$42,0))</f>
        <v>#REF!</v>
      </c>
      <c r="FW10" s="24"/>
      <c r="FX10" s="30"/>
      <c r="FY10" s="24" t="e">
        <f>IF(FY$6=0,MAX(FY$12:FY$42),MIN(FY$12:FY$42))</f>
        <v>#REF!</v>
      </c>
      <c r="FZ10" s="24"/>
      <c r="GA10" s="24" t="e">
        <f>INDEX($A$12:$A$42,MATCH(FY10,FY$12:FY$42,0))</f>
        <v>#REF!</v>
      </c>
      <c r="GB10" s="24"/>
      <c r="GC10" s="30"/>
      <c r="GD10" s="27" t="e">
        <f>IF(GD$6=0,MAX(GD$12:GD$42),MIN(GD$12:GD$42))</f>
        <v>#REF!</v>
      </c>
      <c r="GE10" s="27"/>
      <c r="GF10" s="24" t="e">
        <f>INDEX($A$12:$A$42,MATCH(GD10,GD$12:GD$42,0))</f>
        <v>#REF!</v>
      </c>
      <c r="GG10" s="24"/>
      <c r="GH10" s="30"/>
      <c r="GI10" s="27" t="e">
        <f>IF(GI$6=0,MAX(GI$12:GI$42),MIN(GI$12:GI$42))</f>
        <v>#REF!</v>
      </c>
      <c r="GJ10" s="27"/>
      <c r="GK10" s="24" t="e">
        <f>INDEX($A$12:$A$42,MATCH(GI10,GI$12:GI$42,0))</f>
        <v>#REF!</v>
      </c>
      <c r="GL10" s="24"/>
      <c r="GM10" s="30"/>
      <c r="GN10" s="27" t="e">
        <f>IF(GN$6=0,MAX(GN$12:GN$42),MIN(GN$12:GN$42))</f>
        <v>#REF!</v>
      </c>
      <c r="GO10" s="27"/>
      <c r="GP10" s="24" t="e">
        <f>INDEX($A$12:$A$42,MATCH(GN10,GN$12:GN$42,0))</f>
        <v>#REF!</v>
      </c>
      <c r="GQ10" s="24"/>
      <c r="GR10" s="30"/>
      <c r="GS10" s="27" t="e">
        <f>IF(GS$6=0,MAX(GS$12:GS$42),MIN(GS$12:GS$42))</f>
        <v>#REF!</v>
      </c>
      <c r="GT10" s="27" t="e">
        <f>INDEX($A$12:$A$42,MATCH(GS10,GS$12:GS$42,0))</f>
        <v>#REF!</v>
      </c>
      <c r="GU10" s="27"/>
      <c r="GV10" s="31"/>
      <c r="GW10" s="27" t="e">
        <f>IF(GW$6=0,MAX(GW$12:GW$42),MIN(GW$12:GW$42))</f>
        <v>#REF!</v>
      </c>
      <c r="GX10" s="27" t="e">
        <f>INDEX($A$12:$A$42,MATCH(GW10,GW$12:GW$42,0))</f>
        <v>#REF!</v>
      </c>
      <c r="GY10" s="27"/>
      <c r="GZ10" s="31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7" t="e">
        <f>IF(HK$6=0,MAX(HK$12:HK$42),MIN(HK$12:HK$42))</f>
        <v>#REF!</v>
      </c>
      <c r="HL10" s="27"/>
      <c r="HM10" s="24" t="e">
        <f>INDEX($A$12:$A$42,MATCH(HK10,HK$12:HK$42,0))</f>
        <v>#REF!</v>
      </c>
      <c r="HN10" s="24"/>
      <c r="HO10" s="30"/>
      <c r="HP10" s="27" t="e">
        <f>IF(HP$6=0,MAX(HP$12:HP$42),MIN(HP$12:HP$42))</f>
        <v>#REF!</v>
      </c>
      <c r="HQ10" s="27"/>
      <c r="HR10" s="24" t="e">
        <f>INDEX($A$12:$A$42,MATCH(HP10,HP$12:HP$42,0))</f>
        <v>#REF!</v>
      </c>
      <c r="HS10" s="24"/>
      <c r="HT10" s="30"/>
      <c r="HU10" s="27" t="e">
        <f>IF(HU$6=0,MAX(HU$12:HU$42),MIN(HU$12:HU$42))</f>
        <v>#REF!</v>
      </c>
      <c r="HV10" s="27"/>
      <c r="HW10" s="24" t="e">
        <f>INDEX($A$12:$A$42,MATCH(HU10,HU$12:HU$42,0))</f>
        <v>#REF!</v>
      </c>
      <c r="HX10" s="26"/>
      <c r="HY10" s="26"/>
      <c r="HZ10" s="27" t="e">
        <f>IF(HZ$6=0,MAX(HZ$12:HZ$42),MIN(HZ$12:HZ$42))</f>
        <v>#REF!</v>
      </c>
      <c r="IA10" s="27"/>
      <c r="IB10" s="24" t="e">
        <f>INDEX($A$12:$A$42,MATCH(HZ10,HZ$12:HZ$42,0))</f>
        <v>#REF!</v>
      </c>
      <c r="IC10" s="27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  <c r="KL10" s="26"/>
      <c r="KM10" s="27" t="e">
        <f>IF(KM$6=0,MAX(KM$12:KM$42),MIN(KM$12:KM$42))</f>
        <v>#REF!</v>
      </c>
      <c r="KN10" s="27"/>
      <c r="KO10" s="24" t="e">
        <f>INDEX($A$12:$A$42,MATCH(KM10,KM$12:KM$42,0))</f>
        <v>#REF!</v>
      </c>
      <c r="KP10" s="24"/>
      <c r="KQ10" s="30"/>
      <c r="KR10" s="27" t="e">
        <f>IF(KR$6=0,MAX(KR$12:KR$42),MIN(KR$12:KR$42))</f>
        <v>#REF!</v>
      </c>
      <c r="KS10" s="27"/>
      <c r="KT10" s="24" t="e">
        <f>INDEX($A$12:$A$42,MATCH(KR10,KR$12:KR$42,0))</f>
        <v>#REF!</v>
      </c>
      <c r="KU10" s="24"/>
      <c r="KV10" s="30"/>
      <c r="KW10" s="27" t="e">
        <f>IF(KW$6=0,MAX(KW$12:KW$42),MIN(KW$12:KW$42))</f>
        <v>#REF!</v>
      </c>
      <c r="KX10" s="27"/>
      <c r="KY10" s="24" t="e">
        <f>INDEX($A$12:$A$42,MATCH(KW10,KW$12:KW$42,0))</f>
        <v>#REF!</v>
      </c>
      <c r="KZ10" s="24"/>
      <c r="LA10" s="30"/>
      <c r="LB10" s="27" t="e">
        <f>IF(LB$6=0,MAX(LB$12:LB$42),MIN(LB$12:LB$42))</f>
        <v>#REF!</v>
      </c>
      <c r="LC10" s="27"/>
      <c r="LD10" s="24" t="e">
        <f>INDEX($A$12:$A$42,MATCH(LB10,LB$12:LB$42,0))</f>
        <v>#REF!</v>
      </c>
      <c r="LE10" s="24"/>
      <c r="LF10" s="30"/>
      <c r="LG10" s="26"/>
      <c r="LH10" s="26"/>
      <c r="LI10" s="26"/>
      <c r="LJ10" s="26"/>
      <c r="LK10" s="26"/>
      <c r="LL10" s="26"/>
      <c r="LM10" s="26"/>
      <c r="LN10" s="26"/>
      <c r="LO10" s="26"/>
      <c r="LP10" s="26"/>
      <c r="LQ10" s="27" t="e">
        <f>IF(LQ$6=0,MAX(LQ$12:LQ$42),MIN(LQ$12:LQ$42))</f>
        <v>#REF!</v>
      </c>
      <c r="LR10" s="26"/>
      <c r="LS10" s="24" t="e">
        <f>INDEX($A$12:$A$42,MATCH(LQ10,LQ$12:LQ$42,0))</f>
        <v>#REF!</v>
      </c>
      <c r="LT10" s="26"/>
      <c r="LU10" s="26"/>
      <c r="LV10" s="27" t="e">
        <f>IF(LV$6=0,MAX(LV$12:LV$42),MIN(LV$12:LV$42))</f>
        <v>#REF!</v>
      </c>
      <c r="LW10" s="26"/>
      <c r="LX10" s="24" t="e">
        <f>INDEX($A$12:$A$42,MATCH(LV10,LV$12:LV$42,0))</f>
        <v>#REF!</v>
      </c>
      <c r="LY10" s="26"/>
      <c r="LZ10" s="26"/>
      <c r="MA10" s="27" t="e">
        <f>IF(MA$6=0,MAX(MA$12:MA$42),MIN(MA$12:MA$42))</f>
        <v>#REF!</v>
      </c>
      <c r="MB10" s="26"/>
      <c r="MC10" s="24" t="e">
        <f>INDEX($A$12:$A$42,MATCH(MA10,MA$12:MA$42,0))</f>
        <v>#REF!</v>
      </c>
      <c r="MD10" s="26"/>
      <c r="ME10" s="26"/>
      <c r="MF10" s="27" t="e">
        <f>IF(MF$6=0,MAX(MF$12:MF$42),MIN(MF$12:MF$42))</f>
        <v>#REF!</v>
      </c>
      <c r="MG10" s="26"/>
      <c r="MH10" s="24" t="e">
        <f>INDEX($A$12:$A$42,MATCH(MF10,MF$12:MF$42,0))</f>
        <v>#REF!</v>
      </c>
      <c r="MI10" s="26"/>
      <c r="MJ10" s="26"/>
      <c r="MK10" s="26"/>
      <c r="ML10" s="26"/>
      <c r="MM10" s="26"/>
      <c r="MN10" s="26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26"/>
      <c r="NV10" s="26"/>
      <c r="NW10" s="26"/>
      <c r="NX10" s="26"/>
      <c r="NY10" s="26"/>
      <c r="NZ10" s="26"/>
      <c r="OA10" s="26"/>
      <c r="OB10" s="26"/>
      <c r="OC10" s="26"/>
      <c r="OD10" s="26"/>
      <c r="OE10" s="26"/>
      <c r="OF10" s="26"/>
      <c r="OG10" s="26"/>
      <c r="OH10" s="26"/>
      <c r="OI10" s="26"/>
      <c r="OJ10" s="26"/>
      <c r="OK10" s="26"/>
      <c r="OL10" s="26"/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  <c r="PF10" s="26"/>
      <c r="PG10" s="26"/>
      <c r="PH10" s="26"/>
      <c r="PI10" s="26"/>
      <c r="PJ10" s="26"/>
      <c r="PK10" s="26"/>
      <c r="PL10" s="26"/>
      <c r="PM10" s="26"/>
      <c r="PN10" s="26"/>
      <c r="PO10" s="26"/>
      <c r="PP10" s="26"/>
      <c r="PQ10" s="26"/>
      <c r="PR10" s="26"/>
      <c r="PS10" s="26"/>
      <c r="PT10" s="26"/>
      <c r="PU10" s="26"/>
      <c r="PV10" s="26"/>
      <c r="PW10" s="26"/>
      <c r="PX10" s="26"/>
      <c r="PY10" s="26"/>
      <c r="PZ10" s="26"/>
      <c r="QA10" s="26"/>
      <c r="QB10" s="26"/>
      <c r="QC10" s="26"/>
      <c r="QD10" s="26"/>
      <c r="QE10" s="26"/>
      <c r="QF10" s="26"/>
      <c r="QG10" s="26"/>
      <c r="QH10" s="26"/>
      <c r="QI10" s="26"/>
      <c r="QJ10" s="26"/>
      <c r="QK10" s="26"/>
      <c r="QL10" s="26"/>
      <c r="QM10" s="26"/>
      <c r="QN10" s="26"/>
      <c r="QO10" s="26"/>
      <c r="QP10" s="26"/>
      <c r="QQ10" s="24"/>
      <c r="QR10" s="24"/>
      <c r="QS10" s="24"/>
      <c r="QT10" s="30"/>
      <c r="QU10" s="24"/>
      <c r="QV10" s="24"/>
      <c r="QW10" s="24"/>
      <c r="QX10" s="30"/>
      <c r="QY10" s="24"/>
      <c r="QZ10" s="24"/>
      <c r="RA10" s="24"/>
      <c r="RB10" s="30"/>
      <c r="RC10" s="24"/>
      <c r="RD10" s="24"/>
      <c r="RE10" s="24"/>
      <c r="RF10" s="30"/>
      <c r="RG10" s="24"/>
      <c r="RH10" s="24"/>
      <c r="RI10" s="24"/>
      <c r="RJ10" s="30"/>
      <c r="RK10" s="27" t="e">
        <f>IF(RK$6=0,MAX(RK$12:RK$42),MIN(RK$12:RK$42))</f>
        <v>#REF!</v>
      </c>
      <c r="RL10" s="27" t="e">
        <f>INDEX($A$12:$A$42,MATCH(RK10,RK$12:RK$42,0))</f>
        <v>#REF!</v>
      </c>
      <c r="RM10" s="27"/>
      <c r="RN10" s="31"/>
      <c r="RO10" s="24"/>
      <c r="RP10" s="24"/>
      <c r="RQ10" s="24"/>
      <c r="RR10" s="30"/>
      <c r="RS10" s="24"/>
      <c r="RT10" s="24"/>
      <c r="RU10" s="24"/>
      <c r="RV10" s="30"/>
      <c r="RW10" s="24"/>
      <c r="RX10" s="24"/>
      <c r="RY10" s="24"/>
      <c r="RZ10" s="30"/>
      <c r="SA10" s="24"/>
      <c r="SB10" s="24"/>
      <c r="SC10" s="24"/>
      <c r="SD10" s="30"/>
      <c r="SE10" s="24"/>
      <c r="SF10" s="24"/>
      <c r="SG10" s="24"/>
      <c r="SH10" s="30"/>
      <c r="SI10" s="24"/>
      <c r="SJ10" s="24"/>
      <c r="SK10" s="24"/>
      <c r="SL10" s="30"/>
      <c r="SM10" s="24"/>
      <c r="SN10" s="24"/>
      <c r="SO10" s="24"/>
      <c r="SP10" s="30"/>
      <c r="SQ10" s="24"/>
      <c r="SR10" s="24"/>
      <c r="SS10" s="24"/>
      <c r="ST10" s="30"/>
      <c r="SU10" s="24"/>
      <c r="SV10" s="24"/>
      <c r="SW10" s="24"/>
      <c r="SX10" s="30"/>
      <c r="SY10" s="24"/>
      <c r="SZ10" s="24"/>
      <c r="TA10" s="24"/>
      <c r="TB10" s="30"/>
      <c r="TC10" s="24"/>
      <c r="TD10" s="24"/>
      <c r="TE10" s="24"/>
      <c r="TF10" s="30"/>
      <c r="TG10" s="24"/>
      <c r="TH10" s="24"/>
      <c r="TI10" s="24"/>
      <c r="TJ10" s="30"/>
      <c r="TK10" s="24"/>
      <c r="TL10" s="24"/>
      <c r="TM10" s="24"/>
      <c r="TN10" s="30"/>
      <c r="TO10" s="27" t="e">
        <f>IF(TO$6=0,MAX(TO$12:TO$42),MIN(TO$12:TO$42))</f>
        <v>#REF!</v>
      </c>
      <c r="TP10" s="27" t="e">
        <f>INDEX($A$12:$A$42,MATCH(TO10,TO$12:TO$42,0))</f>
        <v>#REF!</v>
      </c>
      <c r="TQ10" s="27"/>
      <c r="TR10" s="31"/>
      <c r="TS10" s="24"/>
      <c r="TT10" s="24"/>
      <c r="TU10" s="24"/>
      <c r="TV10" s="30"/>
      <c r="TW10" s="24"/>
      <c r="TX10" s="24"/>
      <c r="TY10" s="24"/>
      <c r="TZ10" s="30"/>
      <c r="UA10" s="24"/>
      <c r="UB10" s="24"/>
      <c r="UC10" s="24"/>
      <c r="UD10" s="30"/>
      <c r="UE10" s="24"/>
      <c r="UF10" s="24"/>
      <c r="UG10" s="24"/>
      <c r="UH10" s="30"/>
      <c r="UI10" s="24"/>
      <c r="UJ10" s="24"/>
      <c r="UK10" s="24"/>
      <c r="UL10" s="30"/>
      <c r="UM10" s="24"/>
      <c r="UN10" s="24"/>
      <c r="UO10" s="24"/>
      <c r="UP10" s="30"/>
      <c r="UQ10" s="24"/>
      <c r="UR10" s="24"/>
      <c r="US10" s="24"/>
      <c r="UT10" s="30"/>
      <c r="UU10" s="24"/>
      <c r="UV10" s="24"/>
      <c r="UW10" s="24"/>
      <c r="UX10" s="30"/>
      <c r="UY10" s="24"/>
      <c r="UZ10" s="24"/>
      <c r="VA10" s="24"/>
      <c r="VB10" s="30"/>
      <c r="VC10" s="24"/>
      <c r="VD10" s="24"/>
      <c r="VE10" s="24"/>
      <c r="VF10" s="30"/>
      <c r="VG10" s="41" t="e">
        <f>IF(VG$6=0,MAX(VG$12:VG$42),MIN(VG$12:VG$42))</f>
        <v>#REF!</v>
      </c>
      <c r="VH10" s="27" t="e">
        <f>INDEX($A$12:$A$42,MATCH(VG10,VG$12:VG$42,0))</f>
        <v>#REF!</v>
      </c>
      <c r="VI10" s="27"/>
      <c r="VJ10" s="31"/>
      <c r="VK10" s="27" t="e">
        <f>IF(VK$6=0,MAX(VK$12:VK$42),MIN(VK$12:VK$42))</f>
        <v>#REF!</v>
      </c>
      <c r="VL10" s="27" t="e">
        <f>INDEX($A$12:$A$42,MATCH(VK10,VK$12:VK$42,0))</f>
        <v>#REF!</v>
      </c>
      <c r="VM10" s="27"/>
      <c r="VN10" s="31"/>
      <c r="VO10" s="27" t="e">
        <f>IF(VO$6=0,MAX(VO$12:VO$42),MIN(VO$12:VO$42))</f>
        <v>#REF!</v>
      </c>
      <c r="VP10" s="27" t="e">
        <f>INDEX($A$12:$A$42,MATCH(VO10,VO$12:VO$42,0))</f>
        <v>#REF!</v>
      </c>
      <c r="VQ10" s="27"/>
      <c r="VR10" s="31"/>
      <c r="VS10" s="24"/>
      <c r="VT10" s="24"/>
      <c r="VU10" s="24"/>
      <c r="VV10" s="30"/>
      <c r="VW10" s="27" t="e">
        <f>IF(VW$6=0,MAX(VW$12:VW$42),MIN(VW$12:VW$42))</f>
        <v>#REF!</v>
      </c>
      <c r="VX10" s="27" t="e">
        <f>INDEX($A$12:$A$42,MATCH(VW10,VW$12:VW$42,0))</f>
        <v>#REF!</v>
      </c>
      <c r="VY10" s="27"/>
      <c r="VZ10" s="31"/>
      <c r="WA10" s="27" t="e">
        <f>IF(WA$6=0,MAX(WA$12:WA$42),MIN(WA$12:WA$42))</f>
        <v>#REF!</v>
      </c>
      <c r="WB10" s="27" t="e">
        <f>INDEX($A$12:$A$42,MATCH(WA10,WA$12:WA$42,0))</f>
        <v>#REF!</v>
      </c>
      <c r="WC10" s="27"/>
      <c r="WD10" s="31"/>
      <c r="WE10" s="27" t="e">
        <f>IF(WE$6=0,MAX(WE$12:WE$42),MIN(WE$12:WE$42))</f>
        <v>#REF!</v>
      </c>
      <c r="WF10" s="27" t="e">
        <f>INDEX($A$12:$A$42,MATCH(WE10,WE$12:WE$42,0))</f>
        <v>#REF!</v>
      </c>
      <c r="WG10" s="27"/>
      <c r="WH10" s="31"/>
      <c r="WI10" s="24"/>
      <c r="WJ10" s="24"/>
      <c r="WK10" s="24"/>
      <c r="WL10" s="30"/>
      <c r="WM10" s="24"/>
      <c r="WN10" s="24"/>
      <c r="WO10" s="24"/>
      <c r="WP10" s="30"/>
      <c r="WQ10" s="24"/>
      <c r="WR10" s="24"/>
      <c r="WS10" s="24"/>
      <c r="WT10" s="30"/>
      <c r="WU10" s="27" t="e">
        <f>IF(WU$6=0,MAX(WU$12:WU$42),MIN(WU$12:WU$42))</f>
        <v>#REF!</v>
      </c>
      <c r="WV10" s="27" t="e">
        <f>INDEX($A$12:$A$42,MATCH(WU10,WU$12:WU$42,0))</f>
        <v>#REF!</v>
      </c>
      <c r="WW10" s="27"/>
      <c r="WX10" s="31"/>
      <c r="WY10" s="24"/>
      <c r="WZ10" s="24"/>
      <c r="XA10" s="24"/>
      <c r="XB10" s="30"/>
      <c r="XC10" s="24"/>
      <c r="XD10" s="24"/>
      <c r="XE10" s="24"/>
      <c r="XF10" s="30"/>
      <c r="XG10" s="24"/>
      <c r="XH10" s="24"/>
      <c r="XI10" s="24"/>
      <c r="XJ10" s="30"/>
      <c r="XK10" s="24"/>
      <c r="XL10" s="24"/>
      <c r="XM10" s="24"/>
      <c r="XN10" s="30"/>
      <c r="XO10" s="24"/>
      <c r="XP10" s="24"/>
      <c r="XQ10" s="24"/>
      <c r="XR10" s="30"/>
      <c r="XS10" s="24"/>
      <c r="XT10" s="24"/>
      <c r="XU10" s="24"/>
      <c r="XV10" s="30"/>
      <c r="XW10" s="24"/>
      <c r="XX10" s="24"/>
      <c r="XY10" s="24"/>
      <c r="XZ10" s="30"/>
      <c r="YA10" s="24"/>
      <c r="YB10" s="24"/>
      <c r="YC10" s="24"/>
      <c r="YD10" s="30"/>
      <c r="YE10" s="24"/>
      <c r="YF10" s="24"/>
      <c r="YG10" s="24"/>
      <c r="YH10" s="30"/>
      <c r="YI10" s="24"/>
      <c r="YJ10" s="24"/>
      <c r="YK10" s="24"/>
      <c r="YL10" s="30"/>
      <c r="YM10" s="24"/>
      <c r="YN10" s="24"/>
      <c r="YO10" s="24"/>
      <c r="YP10" s="30"/>
      <c r="YQ10" s="27" t="e">
        <f>IF(YQ$6=0,MAX(YQ$12:YQ$42),MIN(YQ$12:YQ$42))</f>
        <v>#REF!</v>
      </c>
      <c r="YR10" s="27" t="e">
        <f>INDEX($A$12:$A$42,MATCH(YQ10,YQ$12:YQ$42,0))</f>
        <v>#REF!</v>
      </c>
      <c r="YS10" s="27"/>
      <c r="YT10" s="31"/>
      <c r="YU10" s="24"/>
      <c r="YV10" s="24"/>
      <c r="YW10" s="24"/>
      <c r="YX10" s="30"/>
      <c r="YY10" s="24"/>
      <c r="YZ10" s="24"/>
      <c r="ZA10" s="24"/>
      <c r="ZB10" s="30"/>
      <c r="ZC10" s="24"/>
      <c r="ZD10" s="24"/>
      <c r="ZE10" s="24"/>
      <c r="ZF10" s="30"/>
      <c r="ZG10" s="24"/>
      <c r="ZH10" s="24"/>
      <c r="ZI10" s="24"/>
      <c r="ZJ10" s="30"/>
      <c r="ZK10" s="24"/>
      <c r="ZL10" s="24"/>
      <c r="ZM10" s="24"/>
      <c r="ZN10" s="30"/>
      <c r="ZO10" s="24"/>
      <c r="ZP10" s="24"/>
      <c r="ZQ10" s="24"/>
      <c r="ZR10" s="30"/>
      <c r="ZS10" s="24"/>
      <c r="ZT10" s="24"/>
      <c r="ZU10" s="24"/>
      <c r="ZV10" s="30"/>
      <c r="ZW10" s="24"/>
      <c r="ZX10" s="24"/>
      <c r="ZY10" s="24"/>
      <c r="ZZ10" s="30"/>
      <c r="AAA10" s="24"/>
      <c r="AAB10" s="24"/>
      <c r="AAC10" s="24"/>
      <c r="AAD10" s="30"/>
      <c r="AAE10" s="27" t="e">
        <f>IF(AAE$6=0,MAX(AAE$12:AAE$42),MIN(AAE$12:AAE$42))</f>
        <v>#REF!</v>
      </c>
      <c r="AAF10" s="27" t="e">
        <f>INDEX($A$12:$A$42,MATCH(AAE10,AAE$12:AAE$42,0))</f>
        <v>#REF!</v>
      </c>
      <c r="AAG10" s="27"/>
      <c r="AAH10" s="31"/>
      <c r="AAI10" s="24"/>
      <c r="AAJ10" s="24"/>
      <c r="AAK10" s="24"/>
      <c r="AAL10" s="30"/>
      <c r="AAM10" s="24"/>
      <c r="AAN10" s="24"/>
      <c r="AAO10" s="24"/>
      <c r="AAP10" s="30"/>
      <c r="AAQ10" s="24"/>
      <c r="AAR10" s="24"/>
      <c r="AAS10" s="24"/>
      <c r="AAT10" s="30"/>
      <c r="AAU10" s="24"/>
      <c r="AAV10" s="24"/>
      <c r="AAW10" s="24"/>
      <c r="AAX10" s="30"/>
      <c r="AAY10" s="24"/>
      <c r="AAZ10" s="24"/>
      <c r="ABA10" s="24"/>
      <c r="ABB10" s="30"/>
      <c r="ABC10" s="24"/>
      <c r="ABD10" s="24"/>
      <c r="ABE10" s="24"/>
      <c r="ABF10" s="30"/>
      <c r="ABG10" s="24"/>
      <c r="ABH10" s="24"/>
      <c r="ABI10" s="24"/>
      <c r="ABJ10" s="30"/>
      <c r="ABK10" s="24"/>
      <c r="ABL10" s="24"/>
      <c r="ABM10" s="24"/>
      <c r="ABN10" s="30"/>
      <c r="ABO10" s="24"/>
      <c r="ABP10" s="24"/>
      <c r="ABQ10" s="24"/>
      <c r="ABR10" s="30"/>
      <c r="ABS10" s="24"/>
      <c r="ABT10" s="24"/>
      <c r="ABU10" s="24"/>
      <c r="ABV10" s="30"/>
      <c r="ABW10" s="27" t="e">
        <f>IF(ABW$6=0,MAX(ABW$12:ABW$42),MIN(ABW$12:ABW$42))</f>
        <v>#REF!</v>
      </c>
      <c r="ABX10" s="27" t="e">
        <f>INDEX($A$12:$A$42,MATCH(ABW10,ABW$12:ABW$42,0))</f>
        <v>#REF!</v>
      </c>
      <c r="ABY10" s="27"/>
      <c r="ABZ10" s="31"/>
      <c r="ACA10" s="24"/>
      <c r="ACB10" s="24"/>
      <c r="ACC10" s="24"/>
      <c r="ACD10" s="30"/>
      <c r="ACE10" s="24"/>
      <c r="ACF10" s="24"/>
      <c r="ACG10" s="24"/>
      <c r="ACH10" s="30"/>
      <c r="ACI10" s="24"/>
      <c r="ACJ10" s="24"/>
      <c r="ACK10" s="24"/>
      <c r="ACL10" s="30"/>
      <c r="ACM10" s="24"/>
      <c r="ACN10" s="24"/>
      <c r="ACO10" s="24"/>
      <c r="ACP10" s="30"/>
      <c r="ACQ10" s="24"/>
      <c r="ACR10" s="24"/>
      <c r="ACS10" s="24"/>
      <c r="ACT10" s="30"/>
      <c r="ACU10" s="24"/>
      <c r="ACV10" s="24"/>
      <c r="ACW10" s="24"/>
      <c r="ACX10" s="30"/>
      <c r="ACY10" s="24"/>
      <c r="ACZ10" s="24"/>
      <c r="ADA10" s="24"/>
      <c r="ADB10" s="30"/>
      <c r="ADC10" s="27"/>
      <c r="ADD10" s="27"/>
      <c r="ADE10" s="24"/>
      <c r="ADF10" s="30"/>
      <c r="ADG10" s="27" t="e">
        <f>IF(ADG$6=0,MAX(ADG$12:ADG$42),MIN(ADG$12:ADG$42))</f>
        <v>#REF!</v>
      </c>
      <c r="ADH10" s="27" t="e">
        <f>INDEX($A$12:$A$42,MATCH(ADG10,ADG$12:ADG$42,0))</f>
        <v>#REF!</v>
      </c>
      <c r="ADI10" s="24"/>
      <c r="ADJ10" s="30"/>
      <c r="ADK10" s="24"/>
      <c r="ADL10" s="24"/>
      <c r="ADM10" s="24"/>
      <c r="ADN10" s="30"/>
      <c r="ADO10" s="24"/>
      <c r="ADP10" s="24"/>
      <c r="ADQ10" s="24"/>
      <c r="ADR10" s="30"/>
      <c r="ADS10" s="24"/>
      <c r="ADT10" s="24"/>
      <c r="ADU10" s="24"/>
      <c r="ADV10" s="30"/>
      <c r="ADW10" s="24"/>
      <c r="ADX10" s="24"/>
      <c r="ADY10" s="24"/>
      <c r="ADZ10" s="30"/>
      <c r="AEA10" s="24"/>
      <c r="AEB10" s="24"/>
      <c r="AEC10" s="24"/>
      <c r="AED10" s="30"/>
      <c r="AEE10" s="24"/>
      <c r="AEF10" s="24"/>
      <c r="AEG10" s="24"/>
      <c r="AEH10" s="30"/>
      <c r="AEI10" s="24"/>
      <c r="AEJ10" s="24"/>
      <c r="AEK10" s="24"/>
      <c r="AEL10" s="30"/>
      <c r="AEM10" s="24"/>
      <c r="AEN10" s="24"/>
      <c r="AEO10" s="24"/>
      <c r="AEP10" s="30"/>
      <c r="AEQ10" s="24"/>
      <c r="AER10" s="24"/>
      <c r="AES10" s="24"/>
      <c r="AET10" s="30"/>
      <c r="AEU10" s="24"/>
      <c r="AEV10" s="24"/>
      <c r="AEW10" s="24"/>
      <c r="AEX10" s="30"/>
      <c r="AEY10" s="24"/>
      <c r="AEZ10" s="24"/>
      <c r="AFA10" s="24"/>
      <c r="AFB10" s="30"/>
      <c r="AFC10" s="24"/>
      <c r="AFD10" s="24"/>
      <c r="AFE10" s="24"/>
      <c r="AFF10" s="30"/>
      <c r="AFG10" s="24"/>
      <c r="AFH10" s="24"/>
      <c r="AFI10" s="24"/>
      <c r="AFJ10" s="30"/>
      <c r="AFK10" s="24"/>
      <c r="AFL10" s="24"/>
      <c r="AFM10" s="24"/>
      <c r="AFN10" s="30"/>
      <c r="AFO10" s="24"/>
      <c r="AFP10" s="24"/>
      <c r="AFQ10" s="24"/>
      <c r="AFR10" s="30"/>
      <c r="AFS10" s="24"/>
      <c r="AFT10" s="24"/>
      <c r="AFU10" s="24"/>
      <c r="AFV10" s="30"/>
      <c r="AFW10" s="24"/>
      <c r="AFX10" s="24"/>
      <c r="AFY10" s="24"/>
      <c r="AFZ10" s="30"/>
      <c r="AGA10" s="24"/>
      <c r="AGB10" s="24"/>
      <c r="AGC10" s="24"/>
      <c r="AGD10" s="30"/>
      <c r="AGE10" s="24"/>
      <c r="AGF10" s="24"/>
      <c r="AGG10" s="24"/>
      <c r="AGH10" s="30"/>
      <c r="AGI10" s="24"/>
      <c r="AGJ10" s="24"/>
      <c r="AGK10" s="24"/>
      <c r="AGL10" s="30"/>
      <c r="AGM10" s="24"/>
      <c r="AGN10" s="24"/>
      <c r="AGO10" s="24"/>
      <c r="AGP10" s="30"/>
      <c r="AGQ10" s="24"/>
      <c r="AGR10" s="24"/>
      <c r="AGS10" s="24"/>
      <c r="AGT10" s="30"/>
      <c r="AGU10" s="27" t="e">
        <f>IF(AGU$6=0,MAX(AGU$12:AGU$42),MIN(AGU$12:AGU$42))</f>
        <v>#REF!</v>
      </c>
      <c r="AGV10" s="27" t="e">
        <f>INDEX($A$12:$A$42,MATCH(AGU10,AGU$12:AGU$42,0))</f>
        <v>#REF!</v>
      </c>
      <c r="AGW10" s="27"/>
      <c r="AGX10" s="31"/>
      <c r="AGY10" s="27" t="e">
        <f>IF(AGY$6=0,MAX(AGY$12:AGY$42),MIN(AGY$12:AGY$42))</f>
        <v>#REF!</v>
      </c>
      <c r="AGZ10" s="27" t="e">
        <f>INDEX($A$12:$A$42,MATCH(AGY10,AGY$12:AGY$42,0))</f>
        <v>#REF!</v>
      </c>
      <c r="AHA10" s="27"/>
      <c r="AHB10" s="31"/>
      <c r="AHC10" s="27" t="e">
        <f>IF(AHC$6=0,MAX(AHC$12:AHC$42),MIN(AHC$12:AHC$42))</f>
        <v>#REF!</v>
      </c>
      <c r="AHD10" s="27" t="e">
        <f>INDEX($A$12:$A$42,MATCH(AHC10,AHC$12:AHC$42,0))</f>
        <v>#REF!</v>
      </c>
      <c r="AHE10" s="27"/>
      <c r="AHF10" s="31"/>
      <c r="AHG10" s="27" t="e">
        <f>IF(AHG$6=0,MAX(AHG$12:AHG$42),MIN(AHG$12:AHG$42))</f>
        <v>#REF!</v>
      </c>
      <c r="AHH10" s="27" t="e">
        <f>INDEX($A$12:$A$42,MATCH(AHG10,AHG$12:AHG$42,0))</f>
        <v>#REF!</v>
      </c>
      <c r="AHI10" s="27"/>
      <c r="AHJ10" s="31"/>
      <c r="AHK10" s="27" t="e">
        <f>IF(AHK$6=0,MAX(AHK$12:AHK$42),MIN(AHK$12:AHK$42))</f>
        <v>#REF!</v>
      </c>
      <c r="AHL10" s="27" t="e">
        <f>INDEX($A$12:$A$42,MATCH(AHK10,AHK$12:AHK$42,0))</f>
        <v>#REF!</v>
      </c>
      <c r="AHM10" s="27"/>
      <c r="AHN10" s="31"/>
      <c r="AHO10" s="27" t="e">
        <f>IF(AHO$6=0,MAX(AHO$12:AHO$42),MIN(AHO$12:AHO$42))</f>
        <v>#REF!</v>
      </c>
      <c r="AHP10" s="27" t="e">
        <f>INDEX($A$12:$A$42,MATCH(AHO10,AHO$12:AHO$42,0))</f>
        <v>#REF!</v>
      </c>
      <c r="AHQ10" s="27"/>
      <c r="AHR10" s="31"/>
      <c r="AHS10" s="27" t="e">
        <f>IF(AHS$6=0,MAX(AHS$12:AHS$42),MIN(AHS$12:AHS$42))</f>
        <v>#REF!</v>
      </c>
      <c r="AHT10" s="27" t="e">
        <f>INDEX($A$12:$A$42,MATCH(AHS10,AHS$12:AHS$42,0))</f>
        <v>#REF!</v>
      </c>
      <c r="AHU10" s="27"/>
      <c r="AHV10" s="31"/>
      <c r="AHW10" s="27" t="e">
        <f>IF(AHW$6=0,MAX(AHW$12:AHW$42),MIN(AHW$12:AHW$42))</f>
        <v>#REF!</v>
      </c>
      <c r="AHX10" s="27" t="e">
        <f>INDEX($A$12:$A$42,MATCH(AHW10,AHW$12:AHW$42,0))</f>
        <v>#REF!</v>
      </c>
      <c r="AHY10" s="27"/>
      <c r="AHZ10" s="31"/>
      <c r="AIA10" s="27" t="e">
        <f>IF(AIA$6=0,MAX(AIA$12:AIA$42),MIN(AIA$12:AIA$42))</f>
        <v>#REF!</v>
      </c>
      <c r="AIB10" s="27" t="e">
        <f>INDEX($A$12:$A$42,MATCH(AIA10,AIA$12:AIA$42,0))</f>
        <v>#REF!</v>
      </c>
      <c r="AIC10" s="27"/>
      <c r="AID10" s="31"/>
      <c r="AIE10" s="24"/>
      <c r="AIF10" s="24"/>
      <c r="AIG10" s="24"/>
      <c r="AIH10" s="30"/>
      <c r="AII10" s="24"/>
      <c r="AIJ10" s="24"/>
      <c r="AIK10" s="24"/>
      <c r="AIL10" s="30"/>
      <c r="AIM10" s="24"/>
      <c r="AIN10" s="24"/>
      <c r="AIO10" s="24"/>
      <c r="AIP10" s="30"/>
      <c r="AIQ10" s="27"/>
      <c r="AIR10" s="27"/>
      <c r="AIS10" s="27"/>
      <c r="AIT10" s="31"/>
      <c r="AIU10" s="27" t="e">
        <f>IF(AIU$6=0,MAX(AIU$12:AIU$42),MIN(AIU$12:AIU$42))</f>
        <v>#REF!</v>
      </c>
      <c r="AIV10" s="27" t="e">
        <f>INDEX($A$12:$A$42,MATCH(AIU10,AIU$12:AIU$42,0))</f>
        <v>#REF!</v>
      </c>
      <c r="AIW10" s="27"/>
      <c r="AIX10" s="31"/>
      <c r="AIY10" s="27" t="e">
        <f t="shared" ref="AIY10" si="0">IF(AIY$6=0,MAX(AIY$12:AIY$42),MIN(AIY$12:AIY$42))</f>
        <v>#REF!</v>
      </c>
      <c r="AIZ10" s="27" t="e">
        <f t="shared" ref="AIZ10:AIZ11" si="1">INDEX($A$12:$A$42,MATCH(AIY10,AIY$12:AIY$42,0))</f>
        <v>#REF!</v>
      </c>
      <c r="AJA10" s="27"/>
      <c r="AJB10" s="31"/>
      <c r="AJC10" s="27" t="e">
        <f>IF(AJC$6=0,MAX(AJC$12:AJC$42),MIN(AJC$12:AJC$42))</f>
        <v>#REF!</v>
      </c>
      <c r="AJD10" s="27" t="e">
        <f>INDEX($A$12:$A$42,MATCH(AJC10,AJC$12:AJC$42,0))</f>
        <v>#REF!</v>
      </c>
      <c r="AJE10" s="27"/>
      <c r="AJF10" s="31"/>
      <c r="AJG10" s="24"/>
      <c r="AJH10" s="24"/>
      <c r="AJI10" s="24"/>
      <c r="AJJ10" s="30"/>
      <c r="AJK10" s="27" t="e">
        <f>IF(AJK$6=0,MAX(AJK$12:AJK$42),MIN(AJK$12:AJK$42))</f>
        <v>#REF!</v>
      </c>
      <c r="AJL10" s="27" t="e">
        <f>INDEX($A$12:$A$42,MATCH(AJK10,AJK$12:AJK$42,0))</f>
        <v>#REF!</v>
      </c>
      <c r="AJM10" s="27"/>
      <c r="AJN10" s="31"/>
      <c r="AJO10" s="27" t="e">
        <f>IF(AJO$6=0,MAX(AJO$12:AJO$42),MIN(AJO$12:AJO$42))</f>
        <v>#REF!</v>
      </c>
      <c r="AJP10" s="27" t="e">
        <f>INDEX($A$12:$A$42,MATCH(AJO10,AJO$12:AJO$42,0))</f>
        <v>#REF!</v>
      </c>
      <c r="AJQ10" s="27"/>
      <c r="AJR10" s="31"/>
      <c r="AJS10" s="27" t="e">
        <f t="shared" ref="AJS10" si="2">IF(AJS$6=0,MAX(AJS$12:AJS$42),MIN(AJS$12:AJS$42))</f>
        <v>#REF!</v>
      </c>
      <c r="AJT10" s="27" t="e">
        <f t="shared" ref="AJT10:AJT11" si="3">INDEX($A$12:$A$42,MATCH(AJS10,AJS$12:AJS$42,0))</f>
        <v>#REF!</v>
      </c>
      <c r="AJU10" s="27"/>
      <c r="AJV10" s="31"/>
      <c r="AJW10" s="24" t="e">
        <f>IF(AJW$6=0,MAX(AJW$12:AJW$42),MIN(AJW$12:AJW$42))</f>
        <v>#REF!</v>
      </c>
      <c r="AJX10" s="24" t="e">
        <f>INDEX($A$12:$A$42,MATCH(AJW10,AJW$12:AJW$42,0))</f>
        <v>#REF!</v>
      </c>
      <c r="AJY10" s="24"/>
      <c r="AJZ10" s="30"/>
      <c r="AKA10" s="105"/>
      <c r="AKB10" s="105"/>
      <c r="AKC10" s="105"/>
      <c r="AKD10" s="105"/>
      <c r="AKE10" s="105"/>
      <c r="AKF10" s="105"/>
      <c r="AKG10" s="105"/>
      <c r="AKH10" s="105"/>
      <c r="AKI10" s="105"/>
      <c r="AKJ10" s="105"/>
      <c r="AKK10" s="105"/>
      <c r="AKL10" s="105"/>
      <c r="AKM10" s="105"/>
      <c r="AKN10" s="105"/>
      <c r="AKO10" s="105"/>
      <c r="AKP10" s="105"/>
      <c r="AKQ10" s="105"/>
      <c r="AKR10" s="105"/>
      <c r="AKS10" s="105"/>
      <c r="AKT10" s="105"/>
      <c r="AKU10" s="105"/>
      <c r="AKV10" s="105"/>
      <c r="AKW10" s="105"/>
      <c r="AKX10" s="105"/>
      <c r="AKY10" s="105"/>
      <c r="AKZ10" s="105"/>
      <c r="ALA10" s="105"/>
    </row>
    <row r="11" spans="1:989" ht="21">
      <c r="A11" s="7" t="s">
        <v>15</v>
      </c>
      <c r="B11" s="105"/>
      <c r="C11" s="105"/>
      <c r="D11" s="105"/>
      <c r="E11" s="24" t="e">
        <f>IF(E$6=0,MIN(E$12:E$42),MAX(E$12:E$42))</f>
        <v>#REF!</v>
      </c>
      <c r="F11" s="24" t="e">
        <f>INDEX($A$12:$A$42,MATCH(E11,E$12:E$42,0))</f>
        <v>#REF!</v>
      </c>
      <c r="G11" s="24"/>
      <c r="H11" s="30"/>
      <c r="I11" s="24" t="e">
        <f>IF(I$6=0,MIN(I$12:I$42),MAX(I$12:I$42))</f>
        <v>#REF!</v>
      </c>
      <c r="J11" s="24" t="e">
        <f>INDEX($A$12:$A$42,MATCH(I11,I$12:I$42,0))</f>
        <v>#REF!</v>
      </c>
      <c r="K11" s="24"/>
      <c r="L11" s="30"/>
      <c r="M11" s="24" t="e">
        <f>IF(M$6=0,MIN(M$12:M$42),MAX(M$12:M$42))</f>
        <v>#REF!</v>
      </c>
      <c r="N11" s="24" t="e">
        <f>INDEX($A$12:$A$42,MATCH(M11,M$12:M$42,0))</f>
        <v>#REF!</v>
      </c>
      <c r="O11" s="24"/>
      <c r="P11" s="30"/>
      <c r="Q11" s="24" t="e">
        <f>IF(Q$6=0,MIN(Q$12:Q$42),MAX(Q$12:Q$42))</f>
        <v>#REF!</v>
      </c>
      <c r="R11" s="24" t="e">
        <f>INDEX($A$12:$A$42,MATCH(Q11,Q$12:Q$42,0))</f>
        <v>#REF!</v>
      </c>
      <c r="S11" s="24"/>
      <c r="T11" s="30"/>
      <c r="U11" s="24"/>
      <c r="V11" s="24"/>
      <c r="W11" s="24"/>
      <c r="X11" s="30"/>
      <c r="Y11" s="24" t="e">
        <f>IF(Y$6=0,MIN(Y$12:Y$42),MAX(Y$12:Y$42))</f>
        <v>#REF!</v>
      </c>
      <c r="Z11" s="24" t="e">
        <f>INDEX($A$12:$A$42,MATCH(Y11,Y$12:Y$42,0))</f>
        <v>#REF!</v>
      </c>
      <c r="AA11" s="24"/>
      <c r="AB11" s="30"/>
      <c r="AC11" s="24" t="e">
        <f>IF(AC$6=0,MIN(AC$12:AC$42),MAX(AC$12:AC$42))</f>
        <v>#REF!</v>
      </c>
      <c r="AD11" s="24" t="e">
        <f>INDEX($A$12:$A$42,MATCH(AC11,AC$12:AC$42,0))</f>
        <v>#REF!</v>
      </c>
      <c r="AE11" s="24"/>
      <c r="AF11" s="30"/>
      <c r="AG11" s="24" t="e">
        <f>IF(AG$6=0,MIN(AG$12:AG$42),MAX(AG$12:AG$42))</f>
        <v>#REF!</v>
      </c>
      <c r="AH11" s="24" t="e">
        <f>INDEX($A$12:$A$42,MATCH(AG11,AG$12:AG$42,0))</f>
        <v>#REF!</v>
      </c>
      <c r="AI11" s="24"/>
      <c r="AJ11" s="30"/>
      <c r="AK11" s="24" t="e">
        <f>IF(AK$6=0,MIN(AK$12:AK$42),MAX(AK$12:AK$42))</f>
        <v>#REF!</v>
      </c>
      <c r="AL11" s="24" t="e">
        <f>INDEX($A$12:$A$42,MATCH(AK11,AK$12:AK$42,0))</f>
        <v>#REF!</v>
      </c>
      <c r="AM11" s="24"/>
      <c r="AN11" s="30"/>
      <c r="AO11" s="24" t="e">
        <f>IF(AO$6=0,MIN(AO$12:AO$42),MAX(AO$12:AO$42))</f>
        <v>#REF!</v>
      </c>
      <c r="AP11" s="24" t="e">
        <f>INDEX($A$12:$A$42,MATCH(AO11,AO$12:AO$42,0))</f>
        <v>#REF!</v>
      </c>
      <c r="AQ11" s="24"/>
      <c r="AR11" s="30"/>
      <c r="AS11" s="24" t="e">
        <f>IF(AS$6=0,MIN(AS$12:AS$42),MAX(AS$12:AS$42))</f>
        <v>#REF!</v>
      </c>
      <c r="AT11" s="24" t="e">
        <f>INDEX($A$12:$A$42,MATCH(AS11,AS$12:AS$42,0))</f>
        <v>#REF!</v>
      </c>
      <c r="AU11" s="24"/>
      <c r="AV11" s="30"/>
      <c r="AW11" s="24" t="e">
        <f>IF(AW$6=0,MIN(AW$12:AW$42),MAX(AW$12:AW$42))</f>
        <v>#REF!</v>
      </c>
      <c r="AX11" s="24" t="e">
        <f>INDEX($A$12:$A$42,MATCH(AW11,AW$12:AW$42,0))</f>
        <v>#REF!</v>
      </c>
      <c r="AY11" s="24"/>
      <c r="AZ11" s="30"/>
      <c r="BA11" s="24" t="e">
        <f>IF(BA$6=0,MIN(BA$12:BA$42),MAX(BA$12:BA$42))</f>
        <v>#REF!</v>
      </c>
      <c r="BB11" s="24" t="e">
        <f>INDEX($A$12:$A$42,MATCH(BA11,BA$12:BA$42,0))</f>
        <v>#REF!</v>
      </c>
      <c r="BC11" s="24"/>
      <c r="BD11" s="30"/>
      <c r="BE11" s="24" t="e">
        <f>IF(BE$6=0,MIN(BE$12:BE$42),MAX(BE$12:BE$42))</f>
        <v>#REF!</v>
      </c>
      <c r="BF11" s="24" t="e">
        <f>INDEX($A$12:$A$42,MATCH(BE11,BE$12:BE$42,0))</f>
        <v>#REF!</v>
      </c>
      <c r="BG11" s="24"/>
      <c r="BH11" s="30"/>
      <c r="BI11" s="24" t="e">
        <f>IF(BI$6=0,MIN(BI$12:BI$42),MAX(BI$12:BI$42))</f>
        <v>#REF!</v>
      </c>
      <c r="BJ11" s="24" t="e">
        <f>INDEX($A$12:$A$42,MATCH(BI11,BI$12:BI$42,0))</f>
        <v>#REF!</v>
      </c>
      <c r="BK11" s="24"/>
      <c r="BL11" s="30"/>
      <c r="BM11" s="24" t="e">
        <f>IF(BM$6=0,MIN(BM$12:BM$42),MAX(BM$12:BM$42))</f>
        <v>#REF!</v>
      </c>
      <c r="BN11" s="24" t="e">
        <f>INDEX($A$12:$A$42,MATCH(BM11,BM$12:BM$42,0))</f>
        <v>#REF!</v>
      </c>
      <c r="BO11" s="24"/>
      <c r="BP11" s="30"/>
      <c r="BQ11" s="24" t="e">
        <f>IF(BQ$6=0,MIN(BQ$12:BQ$42),MAX(BQ$12:BQ$42))</f>
        <v>#REF!</v>
      </c>
      <c r="BR11" s="24" t="e">
        <f>INDEX($A$12:$A$42,MATCH(BQ11,BQ$12:BQ$42,0))</f>
        <v>#REF!</v>
      </c>
      <c r="BS11" s="24"/>
      <c r="BT11" s="30"/>
      <c r="BU11" s="24" t="e">
        <f>IF(BU$6=0,MIN(BU$12:BU$42),MAX(BU$12:BU$42))</f>
        <v>#REF!</v>
      </c>
      <c r="BV11" s="24" t="e">
        <f>INDEX($A$12:$A$42,MATCH(BU11,BU$12:BU$42,0))</f>
        <v>#REF!</v>
      </c>
      <c r="BW11" s="24"/>
      <c r="BX11" s="30"/>
      <c r="BY11" s="24" t="e">
        <f>IF(BY$6=0,MIN(BY$12:BY$42),MAX(BY$12:BY$42))</f>
        <v>#REF!</v>
      </c>
      <c r="BZ11" s="24" t="e">
        <f>INDEX($A$12:$A$42,MATCH(BY11,BY$12:BY$42,0))</f>
        <v>#REF!</v>
      </c>
      <c r="CA11" s="24"/>
      <c r="CB11" s="30"/>
      <c r="CC11" s="24" t="e">
        <f>IF(CC$6=0,MIN(CC$12:CC$42),MAX(CC$12:CC$42))</f>
        <v>#REF!</v>
      </c>
      <c r="CD11" s="24" t="e">
        <f>INDEX($A$12:$A$42,MATCH(CC11,CC$12:CC$42,0))</f>
        <v>#REF!</v>
      </c>
      <c r="CE11" s="24"/>
      <c r="CF11" s="30"/>
      <c r="CG11" s="24" t="e">
        <f>IF(CG$6=0,MIN(CG$12:CG$42),MAX(CG$12:CG$42))</f>
        <v>#REF!</v>
      </c>
      <c r="CH11" s="24" t="e">
        <f>INDEX($A$12:$A$42,MATCH(CG11,CG$12:CG$42,0))</f>
        <v>#REF!</v>
      </c>
      <c r="CI11" s="24"/>
      <c r="CJ11" s="30"/>
      <c r="CK11" s="24"/>
      <c r="CL11" s="24"/>
      <c r="CM11" s="24"/>
      <c r="CN11" s="30"/>
      <c r="CO11" s="24" t="e">
        <f>IF(CO$6=0,MIN(CO$12:CO$42),MAX(CO$12:CO$42))</f>
        <v>#REF!</v>
      </c>
      <c r="CP11" s="24" t="e">
        <f>INDEX($A$12:$A$42,MATCH(CO11,CO$12:CO$42,0))</f>
        <v>#REF!</v>
      </c>
      <c r="CQ11" s="24"/>
      <c r="CR11" s="30"/>
      <c r="CS11" s="24" t="e">
        <f>IF(CS$6=0,MIN(CS$12:CS$42),MAX(CS$12:CS$42))</f>
        <v>#REF!</v>
      </c>
      <c r="CT11" s="24" t="e">
        <f>INDEX($A$12:$A$42,MATCH(CS11,CS$12:CS$42,0))</f>
        <v>#REF!</v>
      </c>
      <c r="CU11" s="24"/>
      <c r="CV11" s="30"/>
      <c r="CW11" s="24"/>
      <c r="CX11" s="24"/>
      <c r="CY11" s="24"/>
      <c r="CZ11" s="30"/>
      <c r="DA11" s="24" t="e">
        <f>IF(DA$6=0,MIN(DA$12:DA$42),MAX(DA$12:DA$42))</f>
        <v>#REF!</v>
      </c>
      <c r="DB11" s="24" t="e">
        <f>INDEX($A$12:$A$42,MATCH(DA11,DA$12:DA$42,0))</f>
        <v>#REF!</v>
      </c>
      <c r="DC11" s="24"/>
      <c r="DD11" s="30"/>
      <c r="DE11" s="24" t="e">
        <f>IF(DE$6=0,MIN(DE$12:DE$42),MAX(DE$12:DE$42))</f>
        <v>#REF!</v>
      </c>
      <c r="DF11" s="24" t="e">
        <f>INDEX($A$12:$A$42,MATCH(DE11,DE$12:DE$42,0))</f>
        <v>#REF!</v>
      </c>
      <c r="DG11" s="24"/>
      <c r="DH11" s="30"/>
      <c r="DI11" s="24" t="e">
        <f>IF(DI$6=0,MIN(DI$12:DI$42),MAX(DI$12:DI$42))</f>
        <v>#REF!</v>
      </c>
      <c r="DJ11" s="24" t="e">
        <f>INDEX($A$12:$A$42,MATCH(DI11,DI$12:DI$42,0))</f>
        <v>#REF!</v>
      </c>
      <c r="DK11" s="24"/>
      <c r="DL11" s="30"/>
      <c r="DM11" s="24" t="e">
        <f>IF(DM$6=0,MIN(DM$12:DM$42),MAX(DM$12:DM$42))</f>
        <v>#REF!</v>
      </c>
      <c r="DN11" s="24" t="e">
        <f>INDEX($A$12:$A$42,MATCH(DM11,DM$12:DM$42,0))</f>
        <v>#REF!</v>
      </c>
      <c r="DO11" s="24"/>
      <c r="DP11" s="30"/>
      <c r="DQ11" s="24" t="e">
        <f>IF(DQ$6=0,MIN(DQ$12:DQ$42),MAX(DQ$12:DQ$42))</f>
        <v>#REF!</v>
      </c>
      <c r="DR11" s="24" t="e">
        <f>INDEX($A$12:$A$42,MATCH(DQ11,DQ$12:DQ$42,0))</f>
        <v>#REF!</v>
      </c>
      <c r="DS11" s="24"/>
      <c r="DT11" s="30"/>
      <c r="DU11" s="24" t="e">
        <f>IF(DU$6=0,MIN(DU$12:DU$42),MAX(DU$12:DU$42))</f>
        <v>#REF!</v>
      </c>
      <c r="DV11" s="24" t="e">
        <f>INDEX($A$12:$A$42,MATCH(DU11,DU$12:DU$42,0))</f>
        <v>#REF!</v>
      </c>
      <c r="DW11" s="24"/>
      <c r="DX11" s="30"/>
      <c r="DY11" s="24"/>
      <c r="DZ11" s="24"/>
      <c r="EA11" s="24"/>
      <c r="EB11" s="30"/>
      <c r="EC11" s="24" t="e">
        <f>IF(EC$6=0,MIN(EC$12:EC$42),MAX(EC$12:EC$42))</f>
        <v>#REF!</v>
      </c>
      <c r="ED11" s="24"/>
      <c r="EE11" s="24" t="e">
        <f>INDEX($A$12:$A$42,MATCH(EC11,EC$12:EC$42,0))</f>
        <v>#REF!</v>
      </c>
      <c r="EF11" s="24"/>
      <c r="EG11" s="30"/>
      <c r="EH11" s="24" t="e">
        <f>IF(EH$6=0,MIN(EH$12:EH$42),MAX(EH$12:EH$42))</f>
        <v>#REF!</v>
      </c>
      <c r="EI11" s="24"/>
      <c r="EJ11" s="24" t="e">
        <f>INDEX($A$12:$A$42,MATCH(EH11,EH$12:EH$42,0))</f>
        <v>#REF!</v>
      </c>
      <c r="EK11" s="24"/>
      <c r="EL11" s="24"/>
      <c r="EM11" s="24" t="e">
        <f>IF(EM$6=0,MIN(EM$12:EM$42),MAX(EM$12:EM$42))</f>
        <v>#REF!</v>
      </c>
      <c r="EN11" s="24"/>
      <c r="EO11" s="24" t="e">
        <f>INDEX($A$12:$A$42,MATCH(EM11,EM$12:EM$42,0))</f>
        <v>#REF!</v>
      </c>
      <c r="EP11" s="24"/>
      <c r="EQ11" s="24"/>
      <c r="ER11" s="24" t="e">
        <f>IF(ER$6=0,MIN(ER$12:ER$42),MAX(ER$12:ER$42))</f>
        <v>#REF!</v>
      </c>
      <c r="ES11" s="24"/>
      <c r="ET11" s="24" t="e">
        <f>INDEX($A$12:$A$42,MATCH(ER11,ER$12:ER$42,0))</f>
        <v>#REF!</v>
      </c>
      <c r="EU11" s="24"/>
      <c r="EV11" s="30"/>
      <c r="EW11" s="24" t="e">
        <f>IF(EW$6=0,MIN(EW$12:EW$42),MAX(EW$12:EW$42))</f>
        <v>#REF!</v>
      </c>
      <c r="EX11" s="24"/>
      <c r="EY11" s="24" t="e">
        <f>INDEX($A$12:$A$42,MATCH(EW11,EW$12:EW$42,0))</f>
        <v>#REF!</v>
      </c>
      <c r="EZ11" s="24"/>
      <c r="FA11" s="30"/>
      <c r="FB11" s="24" t="e">
        <f>IF(FB$6=0,MIN(FB$12:FB$42),MAX(FB$12:FB$42))</f>
        <v>#REF!</v>
      </c>
      <c r="FC11" s="24"/>
      <c r="FD11" s="24" t="e">
        <f>INDEX($A$12:$A$42,MATCH(FB11,FB$12:FB$42,0))</f>
        <v>#REF!</v>
      </c>
      <c r="FE11" s="24"/>
      <c r="FF11" s="30"/>
      <c r="FG11" s="24" t="e">
        <f>IF(FG$6=0,MIN(FG$12:FG$42),MAX(FG$12:FG$42))</f>
        <v>#REF!</v>
      </c>
      <c r="FH11" s="24" t="e">
        <f>INDEX($A$12:$A$42,MATCH(FG11,FG$12:FG$42,0))</f>
        <v>#REF!</v>
      </c>
      <c r="FI11" s="24"/>
      <c r="FJ11" s="30"/>
      <c r="FK11" s="24" t="e">
        <f>IF(FK$6=0,MIN(FK$12:FK$42),MAX(FK$12:FK$42))</f>
        <v>#REF!</v>
      </c>
      <c r="FL11" s="24" t="e">
        <f>INDEX($A$12:$A$42,MATCH(FK11,FK$12:FK$42,0))</f>
        <v>#REF!</v>
      </c>
      <c r="FM11" s="24"/>
      <c r="FN11" s="30"/>
      <c r="FO11" s="24" t="e">
        <f>IF(FO$6=0,MIN(FO$12:FO$42),MAX(FO$12:FO$42))</f>
        <v>#REF!</v>
      </c>
      <c r="FP11" s="24"/>
      <c r="FQ11" s="24" t="e">
        <f>INDEX($A$12:$A$42,MATCH(FO11,FO$12:FO$42,0))</f>
        <v>#REF!</v>
      </c>
      <c r="FR11" s="24"/>
      <c r="FS11" s="30"/>
      <c r="FT11" s="24" t="e">
        <f>IF(FT$6=0,MIN(FT$12:FT$42),MAX(FT$12:FT$42))</f>
        <v>#REF!</v>
      </c>
      <c r="FU11" s="24"/>
      <c r="FV11" s="24" t="e">
        <f>INDEX($A$12:$A$42,MATCH(FT11,FT$12:FT$42,0))</f>
        <v>#REF!</v>
      </c>
      <c r="FW11" s="24"/>
      <c r="FX11" s="30"/>
      <c r="FY11" s="24" t="e">
        <f>IF(FY$6=0,MIN(FY$12:FY$42),MAX(FY$12:FY$42))</f>
        <v>#REF!</v>
      </c>
      <c r="FZ11" s="24"/>
      <c r="GA11" s="24" t="e">
        <f>INDEX($A$12:$A$42,MATCH(FY11,FY$12:FY$42,0))</f>
        <v>#REF!</v>
      </c>
      <c r="GB11" s="24"/>
      <c r="GC11" s="30"/>
      <c r="GD11" s="27" t="e">
        <f>IF(GD$6=0,MIN(GD$12:GD$42),MAX(GD$12:GD$42))</f>
        <v>#REF!</v>
      </c>
      <c r="GE11" s="27"/>
      <c r="GF11" s="24" t="e">
        <f>INDEX($A$12:$A$42,MATCH(GD11,GD$12:GD$42,0))</f>
        <v>#REF!</v>
      </c>
      <c r="GG11" s="24"/>
      <c r="GH11" s="30"/>
      <c r="GI11" s="27" t="e">
        <f>IF(GI$6=0,MIN(GI$12:GI$42),MAX(GI$12:GI$42))</f>
        <v>#REF!</v>
      </c>
      <c r="GJ11" s="27"/>
      <c r="GK11" s="24" t="e">
        <f>INDEX($A$12:$A$42,MATCH(GI11,GI$12:GI$42,0))</f>
        <v>#REF!</v>
      </c>
      <c r="GL11" s="24"/>
      <c r="GM11" s="30"/>
      <c r="GN11" s="27" t="e">
        <f>IF(GN$6=0,MIN(GN$12:GN$42),MAX(GN$12:GN$42))</f>
        <v>#REF!</v>
      </c>
      <c r="GO11" s="27"/>
      <c r="GP11" s="24" t="e">
        <f>INDEX($A$12:$A$42,MATCH(GN11,GN$12:GN$42,0))</f>
        <v>#REF!</v>
      </c>
      <c r="GQ11" s="24"/>
      <c r="GR11" s="30"/>
      <c r="GS11" s="27" t="e">
        <f>IF(GS$6=0,MIN(GS$12:GS$42),MAX(GS$12:GS$42))</f>
        <v>#REF!</v>
      </c>
      <c r="GT11" s="27" t="e">
        <f>INDEX($A$12:$A$42,MATCH(GS11,GS$12:GS$42,0))</f>
        <v>#REF!</v>
      </c>
      <c r="GU11" s="27"/>
      <c r="GV11" s="31"/>
      <c r="GW11" s="27" t="e">
        <f>IF(GW$6=0,MIN(GW$12:GW$42),MAX(GW$12:GW$42))</f>
        <v>#REF!</v>
      </c>
      <c r="GX11" s="27" t="e">
        <f>INDEX($A$12:$A$42,MATCH(GW11,GW$12:GW$42,0))</f>
        <v>#REF!</v>
      </c>
      <c r="GY11" s="27"/>
      <c r="GZ11" s="31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7" t="e">
        <f>IF(HK$6=0,MIN(HK$12:HK$42),MAX(HK$12:HK$42))</f>
        <v>#REF!</v>
      </c>
      <c r="HL11" s="27"/>
      <c r="HM11" s="24" t="e">
        <f>INDEX($A$12:$A$42,MATCH(HK11,HK$12:HK$42,0))</f>
        <v>#REF!</v>
      </c>
      <c r="HN11" s="24"/>
      <c r="HO11" s="30"/>
      <c r="HP11" s="27" t="e">
        <f>IF(HP$6=0,MIN(HP$12:HP$42),MAX(HP$12:HP$42))</f>
        <v>#REF!</v>
      </c>
      <c r="HQ11" s="27"/>
      <c r="HR11" s="24" t="e">
        <f>INDEX($A$12:$A$42,MATCH(HP11,HP$12:HP$42,0))</f>
        <v>#REF!</v>
      </c>
      <c r="HS11" s="24"/>
      <c r="HT11" s="30"/>
      <c r="HU11" s="27" t="e">
        <f>IF(HU$6=0,MIN(HU$12:HU$42),MAX(HU$12:HU$42))</f>
        <v>#REF!</v>
      </c>
      <c r="HV11" s="27"/>
      <c r="HW11" s="24" t="e">
        <f>INDEX($A$12:$A$42,MATCH(HU11,HU$12:HU$42,0))</f>
        <v>#REF!</v>
      </c>
      <c r="HX11" s="26"/>
      <c r="HY11" s="26"/>
      <c r="HZ11" s="27" t="e">
        <f>IF(HZ$6=0,MIN(HZ$12:HZ$42),MAX(HZ$12:HZ$42))</f>
        <v>#REF!</v>
      </c>
      <c r="IA11" s="27"/>
      <c r="IB11" s="24" t="e">
        <f>INDEX($A$12:$A$42,MATCH(HZ11,HZ$12:HZ$42,0))</f>
        <v>#REF!</v>
      </c>
      <c r="IC11" s="27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7" t="e">
        <f>IF(KM$6=0,MIN(KM$12:KM$42),MAX(KM$12:KM$42))</f>
        <v>#REF!</v>
      </c>
      <c r="KN11" s="27"/>
      <c r="KO11" s="24" t="e">
        <f>INDEX($A$12:$A$42,MATCH(KM11,KM$12:KM$42,0))</f>
        <v>#REF!</v>
      </c>
      <c r="KP11" s="24"/>
      <c r="KQ11" s="30"/>
      <c r="KR11" s="27" t="e">
        <f>IF(KR$6=0,MIN(KR$12:KR$42),MAX(KR$12:KR$42))</f>
        <v>#REF!</v>
      </c>
      <c r="KS11" s="27"/>
      <c r="KT11" s="24" t="e">
        <f>INDEX($A$12:$A$42,MATCH(KR11,KR$12:KR$42,0))</f>
        <v>#REF!</v>
      </c>
      <c r="KU11" s="24"/>
      <c r="KV11" s="30"/>
      <c r="KW11" s="27" t="e">
        <f>IF(KW$6=0,MIN(KW$12:KW$42),MAX(KW$12:KW$42))</f>
        <v>#REF!</v>
      </c>
      <c r="KX11" s="27"/>
      <c r="KY11" s="24" t="e">
        <f>INDEX($A$12:$A$42,MATCH(KW11,KW$12:KW$42,0))</f>
        <v>#REF!</v>
      </c>
      <c r="KZ11" s="24"/>
      <c r="LA11" s="30"/>
      <c r="LB11" s="27" t="e">
        <f>IF(LB$6=0,MIN(LB$12:LB$42),MAX(LB$12:LB$42))</f>
        <v>#REF!</v>
      </c>
      <c r="LC11" s="27"/>
      <c r="LD11" s="24" t="e">
        <f>INDEX($A$12:$A$42,MATCH(LB11,LB$12:LB$42,0))</f>
        <v>#REF!</v>
      </c>
      <c r="LE11" s="24"/>
      <c r="LF11" s="30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7" t="e">
        <f>IF(LQ$6=0,MIN(LQ$12:LQ$42),MAX(LQ$12:LQ$42))</f>
        <v>#REF!</v>
      </c>
      <c r="LR11" s="26"/>
      <c r="LS11" s="24" t="e">
        <f>INDEX($A$12:$A$42,MATCH(LQ11,LQ$12:LQ$42,0))</f>
        <v>#REF!</v>
      </c>
      <c r="LT11" s="26"/>
      <c r="LU11" s="26"/>
      <c r="LV11" s="27" t="e">
        <f>IF(LV$6=0,MIN(LV$12:LV$42),MAX(LV$12:LV$42))</f>
        <v>#REF!</v>
      </c>
      <c r="LW11" s="26"/>
      <c r="LX11" s="24" t="e">
        <f>INDEX($A$12:$A$42,MATCH(LV11,LV$12:LV$42,0))</f>
        <v>#REF!</v>
      </c>
      <c r="LY11" s="26"/>
      <c r="LZ11" s="26"/>
      <c r="MA11" s="27" t="e">
        <f>IF(MA$6=0,MIN(MA$12:MA$42),MAX(MA$12:MA$42))</f>
        <v>#REF!</v>
      </c>
      <c r="MB11" s="26"/>
      <c r="MC11" s="24" t="e">
        <f>INDEX($A$12:$A$42,MATCH(MA11,MA$12:MA$42,0))</f>
        <v>#REF!</v>
      </c>
      <c r="MD11" s="26"/>
      <c r="ME11" s="26"/>
      <c r="MF11" s="27" t="e">
        <f>IF(MF$6=0,MIN(MF$12:MF$42),MAX(MF$12:MF$42))</f>
        <v>#REF!</v>
      </c>
      <c r="MG11" s="26"/>
      <c r="MH11" s="24" t="e">
        <f>INDEX($A$12:$A$42,MATCH(MF11,MF$12:MF$42,0))</f>
        <v>#REF!</v>
      </c>
      <c r="MI11" s="26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6"/>
      <c r="NP11" s="26"/>
      <c r="NQ11" s="26"/>
      <c r="NR11" s="26"/>
      <c r="NS11" s="26"/>
      <c r="NT11" s="26"/>
      <c r="NU11" s="26"/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  <c r="PG11" s="26"/>
      <c r="PH11" s="26"/>
      <c r="PI11" s="26"/>
      <c r="PJ11" s="26"/>
      <c r="PK11" s="26"/>
      <c r="PL11" s="26"/>
      <c r="PM11" s="26"/>
      <c r="PN11" s="26"/>
      <c r="PO11" s="26"/>
      <c r="PP11" s="26"/>
      <c r="PQ11" s="26"/>
      <c r="PR11" s="26"/>
      <c r="PS11" s="26"/>
      <c r="PT11" s="26"/>
      <c r="PU11" s="26"/>
      <c r="PV11" s="26"/>
      <c r="PW11" s="26"/>
      <c r="PX11" s="26"/>
      <c r="PY11" s="26"/>
      <c r="PZ11" s="26"/>
      <c r="QA11" s="26"/>
      <c r="QB11" s="26"/>
      <c r="QC11" s="26"/>
      <c r="QD11" s="26"/>
      <c r="QE11" s="26"/>
      <c r="QF11" s="26"/>
      <c r="QG11" s="26"/>
      <c r="QH11" s="26"/>
      <c r="QI11" s="26"/>
      <c r="QJ11" s="26"/>
      <c r="QK11" s="26"/>
      <c r="QL11" s="26"/>
      <c r="QM11" s="26"/>
      <c r="QN11" s="26"/>
      <c r="QO11" s="26"/>
      <c r="QP11" s="26"/>
      <c r="QQ11" s="24"/>
      <c r="QR11" s="24"/>
      <c r="QS11" s="24"/>
      <c r="QT11" s="30"/>
      <c r="QU11" s="24"/>
      <c r="QV11" s="24"/>
      <c r="QW11" s="24"/>
      <c r="QX11" s="30"/>
      <c r="QY11" s="24"/>
      <c r="QZ11" s="24"/>
      <c r="RA11" s="24"/>
      <c r="RB11" s="30"/>
      <c r="RC11" s="24"/>
      <c r="RD11" s="24"/>
      <c r="RE11" s="24"/>
      <c r="RF11" s="30"/>
      <c r="RG11" s="24"/>
      <c r="RH11" s="24"/>
      <c r="RI11" s="24"/>
      <c r="RJ11" s="30"/>
      <c r="RK11" s="27" t="e">
        <f>IF(RK$6=0,MIN(RK$12:RK$42),MAX(RK$12:RK$42))</f>
        <v>#REF!</v>
      </c>
      <c r="RL11" s="27" t="e">
        <f>INDEX($A$12:$A$42,MATCH(RK11,RK$12:RK$42,0))</f>
        <v>#REF!</v>
      </c>
      <c r="RM11" s="27"/>
      <c r="RN11" s="31"/>
      <c r="RO11" s="24"/>
      <c r="RP11" s="24"/>
      <c r="RQ11" s="24"/>
      <c r="RR11" s="30"/>
      <c r="RS11" s="24"/>
      <c r="RT11" s="24"/>
      <c r="RU11" s="24"/>
      <c r="RV11" s="30"/>
      <c r="RW11" s="24"/>
      <c r="RX11" s="24"/>
      <c r="RY11" s="24"/>
      <c r="RZ11" s="30"/>
      <c r="SA11" s="24"/>
      <c r="SB11" s="24"/>
      <c r="SC11" s="24"/>
      <c r="SD11" s="30"/>
      <c r="SE11" s="24"/>
      <c r="SF11" s="24"/>
      <c r="SG11" s="24"/>
      <c r="SH11" s="30"/>
      <c r="SI11" s="24"/>
      <c r="SJ11" s="24"/>
      <c r="SK11" s="24"/>
      <c r="SL11" s="30"/>
      <c r="SM11" s="24"/>
      <c r="SN11" s="24"/>
      <c r="SO11" s="24"/>
      <c r="SP11" s="30"/>
      <c r="SQ11" s="24"/>
      <c r="SR11" s="24"/>
      <c r="SS11" s="24"/>
      <c r="ST11" s="30"/>
      <c r="SU11" s="24"/>
      <c r="SV11" s="24"/>
      <c r="SW11" s="24"/>
      <c r="SX11" s="30"/>
      <c r="SY11" s="24"/>
      <c r="SZ11" s="24"/>
      <c r="TA11" s="24"/>
      <c r="TB11" s="30"/>
      <c r="TC11" s="24"/>
      <c r="TD11" s="24"/>
      <c r="TE11" s="24"/>
      <c r="TF11" s="30"/>
      <c r="TG11" s="24"/>
      <c r="TH11" s="24"/>
      <c r="TI11" s="24"/>
      <c r="TJ11" s="30"/>
      <c r="TK11" s="24"/>
      <c r="TL11" s="24"/>
      <c r="TM11" s="24"/>
      <c r="TN11" s="30"/>
      <c r="TO11" s="27" t="e">
        <f>IF(TO$6=0,MIN(TO$12:TO$42),MAX(TO$12:TO$42))</f>
        <v>#REF!</v>
      </c>
      <c r="TP11" s="27" t="e">
        <f>INDEX($A$12:$A$42,MATCH(TO11,TO$12:TO$42,0))</f>
        <v>#REF!</v>
      </c>
      <c r="TQ11" s="27"/>
      <c r="TR11" s="31"/>
      <c r="TS11" s="24"/>
      <c r="TT11" s="24"/>
      <c r="TU11" s="24"/>
      <c r="TV11" s="30"/>
      <c r="TW11" s="24"/>
      <c r="TX11" s="24"/>
      <c r="TY11" s="24"/>
      <c r="TZ11" s="30"/>
      <c r="UA11" s="24"/>
      <c r="UB11" s="24"/>
      <c r="UC11" s="24"/>
      <c r="UD11" s="30"/>
      <c r="UE11" s="24"/>
      <c r="UF11" s="24"/>
      <c r="UG11" s="24"/>
      <c r="UH11" s="30"/>
      <c r="UI11" s="24"/>
      <c r="UJ11" s="24"/>
      <c r="UK11" s="24"/>
      <c r="UL11" s="30"/>
      <c r="UM11" s="24"/>
      <c r="UN11" s="24"/>
      <c r="UO11" s="24"/>
      <c r="UP11" s="30"/>
      <c r="UQ11" s="24"/>
      <c r="UR11" s="24"/>
      <c r="US11" s="24"/>
      <c r="UT11" s="30"/>
      <c r="UU11" s="24"/>
      <c r="UV11" s="24"/>
      <c r="UW11" s="24"/>
      <c r="UX11" s="30"/>
      <c r="UY11" s="24"/>
      <c r="UZ11" s="24"/>
      <c r="VA11" s="24"/>
      <c r="VB11" s="30"/>
      <c r="VC11" s="24"/>
      <c r="VD11" s="24"/>
      <c r="VE11" s="24"/>
      <c r="VF11" s="30"/>
      <c r="VG11" s="27" t="e">
        <f>IF(VG$6=0,MIN(VG$12:VG$42),MAX(VG$12:VG$42))</f>
        <v>#REF!</v>
      </c>
      <c r="VH11" s="27" t="e">
        <f>INDEX($A$12:$A$42,MATCH(VG11,VG$12:VG$42,0))</f>
        <v>#REF!</v>
      </c>
      <c r="VI11" s="27"/>
      <c r="VJ11" s="31"/>
      <c r="VK11" s="27" t="e">
        <f>IF(VK$6=0,MIN(VK$12:VK$42),MAX(VK$12:VK$42))</f>
        <v>#REF!</v>
      </c>
      <c r="VL11" s="27" t="e">
        <f>INDEX($A$12:$A$42,MATCH(VK11,VK$12:VK$42,0))</f>
        <v>#REF!</v>
      </c>
      <c r="VM11" s="27"/>
      <c r="VN11" s="31"/>
      <c r="VO11" s="27" t="e">
        <f>IF(VO$6=0,MIN(VO$12:VO$42),MAX(VO$12:VO$42))</f>
        <v>#REF!</v>
      </c>
      <c r="VP11" s="27" t="e">
        <f>INDEX($A$12:$A$42,MATCH(VO11,VO$12:VO$42,0))</f>
        <v>#REF!</v>
      </c>
      <c r="VQ11" s="27"/>
      <c r="VR11" s="31"/>
      <c r="VS11" s="24"/>
      <c r="VT11" s="24"/>
      <c r="VU11" s="24"/>
      <c r="VV11" s="30"/>
      <c r="VW11" s="27" t="e">
        <f>IF(VW$6=0,MIN(VW$12:VW$42),MAX(VW$12:VW$42))</f>
        <v>#REF!</v>
      </c>
      <c r="VX11" s="27" t="e">
        <f>INDEX($A$12:$A$42,MATCH(VW11,VW$12:VW$42,0))</f>
        <v>#REF!</v>
      </c>
      <c r="VY11" s="27"/>
      <c r="VZ11" s="31"/>
      <c r="WA11" s="27" t="e">
        <f>IF(WA$6=0,MIN(WA$12:WA$42),MAX(WA$12:WA$42))</f>
        <v>#REF!</v>
      </c>
      <c r="WB11" s="27" t="e">
        <f>INDEX($A$12:$A$42,MATCH(WA11,WA$12:WA$42,0))</f>
        <v>#REF!</v>
      </c>
      <c r="WC11" s="27"/>
      <c r="WD11" s="31"/>
      <c r="WE11" s="27" t="e">
        <f>IF(WE$6=0,MIN(WE$12:WE$42),MAX(WE$12:WE$42))</f>
        <v>#REF!</v>
      </c>
      <c r="WF11" s="27" t="e">
        <f>INDEX($A$12:$A$42,MATCH(WE11,WE$12:WE$42,0))</f>
        <v>#REF!</v>
      </c>
      <c r="WG11" s="27"/>
      <c r="WH11" s="31"/>
      <c r="WI11" s="24"/>
      <c r="WJ11" s="24"/>
      <c r="WK11" s="24"/>
      <c r="WL11" s="30"/>
      <c r="WM11" s="24"/>
      <c r="WN11" s="24"/>
      <c r="WO11" s="24"/>
      <c r="WP11" s="30"/>
      <c r="WQ11" s="24"/>
      <c r="WR11" s="24"/>
      <c r="WS11" s="24"/>
      <c r="WT11" s="30"/>
      <c r="WU11" s="27" t="e">
        <f>IF(WU$6=0,MIN(WU$12:WU$42),MAX(WU$12:WU$42))</f>
        <v>#REF!</v>
      </c>
      <c r="WV11" s="27" t="e">
        <f>INDEX($A$12:$A$42,MATCH(WU11,WU$12:WU$42,0))</f>
        <v>#REF!</v>
      </c>
      <c r="WW11" s="27"/>
      <c r="WX11" s="31"/>
      <c r="WY11" s="24"/>
      <c r="WZ11" s="24"/>
      <c r="XA11" s="24"/>
      <c r="XB11" s="30"/>
      <c r="XC11" s="24"/>
      <c r="XD11" s="24"/>
      <c r="XE11" s="24"/>
      <c r="XF11" s="30"/>
      <c r="XG11" s="24"/>
      <c r="XH11" s="24"/>
      <c r="XI11" s="24"/>
      <c r="XJ11" s="30"/>
      <c r="XK11" s="24"/>
      <c r="XL11" s="24"/>
      <c r="XM11" s="24"/>
      <c r="XN11" s="30"/>
      <c r="XO11" s="24"/>
      <c r="XP11" s="24"/>
      <c r="XQ11" s="24"/>
      <c r="XR11" s="30"/>
      <c r="XS11" s="24"/>
      <c r="XT11" s="24"/>
      <c r="XU11" s="24"/>
      <c r="XV11" s="30"/>
      <c r="XW11" s="24"/>
      <c r="XX11" s="24"/>
      <c r="XY11" s="24"/>
      <c r="XZ11" s="30"/>
      <c r="YA11" s="24"/>
      <c r="YB11" s="24"/>
      <c r="YC11" s="24"/>
      <c r="YD11" s="30"/>
      <c r="YE11" s="24"/>
      <c r="YF11" s="24"/>
      <c r="YG11" s="24"/>
      <c r="YH11" s="30"/>
      <c r="YI11" s="24"/>
      <c r="YJ11" s="24"/>
      <c r="YK11" s="24"/>
      <c r="YL11" s="30"/>
      <c r="YM11" s="24"/>
      <c r="YN11" s="24"/>
      <c r="YO11" s="24"/>
      <c r="YP11" s="30"/>
      <c r="YQ11" s="27" t="e">
        <f>IF(YQ$6=0,MIN(YQ$12:YQ$42),MAX(YQ$12:YQ$42))</f>
        <v>#REF!</v>
      </c>
      <c r="YR11" s="27" t="e">
        <f>INDEX($A$12:$A$42,MATCH(YQ11,YQ$12:YQ$42,0))</f>
        <v>#REF!</v>
      </c>
      <c r="YS11" s="27"/>
      <c r="YT11" s="31"/>
      <c r="YU11" s="24"/>
      <c r="YV11" s="24"/>
      <c r="YW11" s="24"/>
      <c r="YX11" s="30"/>
      <c r="YY11" s="24"/>
      <c r="YZ11" s="24"/>
      <c r="ZA11" s="24"/>
      <c r="ZB11" s="30"/>
      <c r="ZC11" s="24"/>
      <c r="ZD11" s="24"/>
      <c r="ZE11" s="24"/>
      <c r="ZF11" s="30"/>
      <c r="ZG11" s="24"/>
      <c r="ZH11" s="24"/>
      <c r="ZI11" s="24"/>
      <c r="ZJ11" s="30"/>
      <c r="ZK11" s="24"/>
      <c r="ZL11" s="24"/>
      <c r="ZM11" s="24"/>
      <c r="ZN11" s="30"/>
      <c r="ZO11" s="24"/>
      <c r="ZP11" s="24"/>
      <c r="ZQ11" s="24"/>
      <c r="ZR11" s="30"/>
      <c r="ZS11" s="24"/>
      <c r="ZT11" s="24"/>
      <c r="ZU11" s="24"/>
      <c r="ZV11" s="30"/>
      <c r="ZW11" s="24"/>
      <c r="ZX11" s="24"/>
      <c r="ZY11" s="24"/>
      <c r="ZZ11" s="30"/>
      <c r="AAA11" s="24"/>
      <c r="AAB11" s="24"/>
      <c r="AAC11" s="24"/>
      <c r="AAD11" s="30"/>
      <c r="AAE11" s="27" t="e">
        <f>IF(AAE$6=0,MIN(AAE$12:AAE$42),MAX(AAE$12:AAE$42))</f>
        <v>#REF!</v>
      </c>
      <c r="AAF11" s="27" t="e">
        <f>INDEX($A$12:$A$42,MATCH(AAE11,AAE$12:AAE$42,0))</f>
        <v>#REF!</v>
      </c>
      <c r="AAG11" s="27"/>
      <c r="AAH11" s="31"/>
      <c r="AAI11" s="24"/>
      <c r="AAJ11" s="24"/>
      <c r="AAK11" s="24"/>
      <c r="AAL11" s="30"/>
      <c r="AAM11" s="24"/>
      <c r="AAN11" s="24"/>
      <c r="AAO11" s="24"/>
      <c r="AAP11" s="30"/>
      <c r="AAQ11" s="24"/>
      <c r="AAR11" s="24"/>
      <c r="AAS11" s="24"/>
      <c r="AAT11" s="30"/>
      <c r="AAU11" s="24"/>
      <c r="AAV11" s="24"/>
      <c r="AAW11" s="24"/>
      <c r="AAX11" s="30"/>
      <c r="AAY11" s="24"/>
      <c r="AAZ11" s="24"/>
      <c r="ABA11" s="24"/>
      <c r="ABB11" s="30"/>
      <c r="ABC11" s="24"/>
      <c r="ABD11" s="24"/>
      <c r="ABE11" s="24"/>
      <c r="ABF11" s="30"/>
      <c r="ABG11" s="24"/>
      <c r="ABH11" s="24"/>
      <c r="ABI11" s="24"/>
      <c r="ABJ11" s="30"/>
      <c r="ABK11" s="24"/>
      <c r="ABL11" s="24"/>
      <c r="ABM11" s="24"/>
      <c r="ABN11" s="30"/>
      <c r="ABO11" s="24"/>
      <c r="ABP11" s="24"/>
      <c r="ABQ11" s="24"/>
      <c r="ABR11" s="30"/>
      <c r="ABS11" s="24"/>
      <c r="ABT11" s="24"/>
      <c r="ABU11" s="24"/>
      <c r="ABV11" s="30"/>
      <c r="ABW11" s="27" t="e">
        <f>IF(ABW$6=0,MIN(ABW$12:ABW$42),MAX(ABW$12:ABW$42))</f>
        <v>#REF!</v>
      </c>
      <c r="ABX11" s="27" t="e">
        <f>INDEX($A$12:$A$42,MATCH(ABW11,ABW$12:ABW$42,0))</f>
        <v>#REF!</v>
      </c>
      <c r="ABY11" s="27"/>
      <c r="ABZ11" s="31"/>
      <c r="ACA11" s="24"/>
      <c r="ACB11" s="24"/>
      <c r="ACC11" s="24"/>
      <c r="ACD11" s="30"/>
      <c r="ACE11" s="24"/>
      <c r="ACF11" s="24"/>
      <c r="ACG11" s="24"/>
      <c r="ACH11" s="30"/>
      <c r="ACI11" s="24"/>
      <c r="ACJ11" s="24"/>
      <c r="ACK11" s="24"/>
      <c r="ACL11" s="30"/>
      <c r="ACM11" s="24"/>
      <c r="ACN11" s="24"/>
      <c r="ACO11" s="24"/>
      <c r="ACP11" s="30"/>
      <c r="ACQ11" s="24"/>
      <c r="ACR11" s="24"/>
      <c r="ACS11" s="24"/>
      <c r="ACT11" s="30"/>
      <c r="ACU11" s="24"/>
      <c r="ACV11" s="24"/>
      <c r="ACW11" s="24"/>
      <c r="ACX11" s="30"/>
      <c r="ACY11" s="24"/>
      <c r="ACZ11" s="24"/>
      <c r="ADA11" s="24"/>
      <c r="ADB11" s="30"/>
      <c r="ADC11" s="27"/>
      <c r="ADD11" s="27"/>
      <c r="ADE11" s="24"/>
      <c r="ADF11" s="30"/>
      <c r="ADG11" s="27" t="e">
        <f>IF(ADG$6=0,MIN(ADG$12:ADG$42),MAX(ADG$12:ADG$42))</f>
        <v>#REF!</v>
      </c>
      <c r="ADH11" s="27" t="e">
        <f>INDEX($A$12:$A$42,MATCH(ADG11,ADG$12:ADG$42,0))</f>
        <v>#REF!</v>
      </c>
      <c r="ADI11" s="24"/>
      <c r="ADJ11" s="30"/>
      <c r="ADK11" s="24"/>
      <c r="ADL11" s="24"/>
      <c r="ADM11" s="24"/>
      <c r="ADN11" s="30"/>
      <c r="ADO11" s="24"/>
      <c r="ADP11" s="24"/>
      <c r="ADQ11" s="24"/>
      <c r="ADR11" s="30"/>
      <c r="ADS11" s="24"/>
      <c r="ADT11" s="24"/>
      <c r="ADU11" s="24"/>
      <c r="ADV11" s="30"/>
      <c r="ADW11" s="24"/>
      <c r="ADX11" s="24"/>
      <c r="ADY11" s="24"/>
      <c r="ADZ11" s="30"/>
      <c r="AEA11" s="24"/>
      <c r="AEB11" s="24"/>
      <c r="AEC11" s="24"/>
      <c r="AED11" s="30"/>
      <c r="AEE11" s="24"/>
      <c r="AEF11" s="24"/>
      <c r="AEG11" s="24"/>
      <c r="AEH11" s="30"/>
      <c r="AEI11" s="24"/>
      <c r="AEJ11" s="24"/>
      <c r="AEK11" s="24"/>
      <c r="AEL11" s="30"/>
      <c r="AEM11" s="24"/>
      <c r="AEN11" s="24"/>
      <c r="AEO11" s="24"/>
      <c r="AEP11" s="30"/>
      <c r="AEQ11" s="24"/>
      <c r="AER11" s="24"/>
      <c r="AES11" s="24"/>
      <c r="AET11" s="30"/>
      <c r="AEU11" s="24"/>
      <c r="AEV11" s="24"/>
      <c r="AEW11" s="24"/>
      <c r="AEX11" s="30"/>
      <c r="AEY11" s="24"/>
      <c r="AEZ11" s="24"/>
      <c r="AFA11" s="24"/>
      <c r="AFB11" s="30"/>
      <c r="AFC11" s="24"/>
      <c r="AFD11" s="24"/>
      <c r="AFE11" s="24"/>
      <c r="AFF11" s="30"/>
      <c r="AFG11" s="24"/>
      <c r="AFH11" s="24"/>
      <c r="AFI11" s="24"/>
      <c r="AFJ11" s="30"/>
      <c r="AFK11" s="24"/>
      <c r="AFL11" s="24"/>
      <c r="AFM11" s="24"/>
      <c r="AFN11" s="30"/>
      <c r="AFO11" s="24"/>
      <c r="AFP11" s="24"/>
      <c r="AFQ11" s="24"/>
      <c r="AFR11" s="30"/>
      <c r="AFS11" s="24"/>
      <c r="AFT11" s="24"/>
      <c r="AFU11" s="24"/>
      <c r="AFV11" s="30"/>
      <c r="AFW11" s="24"/>
      <c r="AFX11" s="24"/>
      <c r="AFY11" s="24"/>
      <c r="AFZ11" s="30"/>
      <c r="AGA11" s="24"/>
      <c r="AGB11" s="24"/>
      <c r="AGC11" s="24"/>
      <c r="AGD11" s="30"/>
      <c r="AGE11" s="24"/>
      <c r="AGF11" s="24"/>
      <c r="AGG11" s="24"/>
      <c r="AGH11" s="30"/>
      <c r="AGI11" s="24"/>
      <c r="AGJ11" s="24"/>
      <c r="AGK11" s="24"/>
      <c r="AGL11" s="30"/>
      <c r="AGM11" s="24"/>
      <c r="AGN11" s="24"/>
      <c r="AGO11" s="24"/>
      <c r="AGP11" s="30"/>
      <c r="AGQ11" s="24"/>
      <c r="AGR11" s="24"/>
      <c r="AGS11" s="24"/>
      <c r="AGT11" s="30"/>
      <c r="AGU11" s="27" t="e">
        <f>IF(AGU$6=0,MIN(AGU$12:AGU$42),MAX(AGU$12:AGU$42))</f>
        <v>#REF!</v>
      </c>
      <c r="AGV11" s="27" t="e">
        <f>INDEX($A$12:$A$42,MATCH(AGU11,AGU$12:AGU$42,0))</f>
        <v>#REF!</v>
      </c>
      <c r="AGW11" s="27"/>
      <c r="AGX11" s="31"/>
      <c r="AGY11" s="27" t="e">
        <f>IF(AGY$6=0,MIN(AGY$12:AGY$42),MAX(AGY$12:AGY$42))</f>
        <v>#REF!</v>
      </c>
      <c r="AGZ11" s="27" t="e">
        <f>INDEX($A$12:$A$42,MATCH(AGY11,AGY$12:AGY$42,0))</f>
        <v>#REF!</v>
      </c>
      <c r="AHA11" s="27"/>
      <c r="AHB11" s="31"/>
      <c r="AHC11" s="27" t="e">
        <f>IF(AHC$6=0,MIN(AHC$12:AHC$42),MAX(AHC$12:AHC$42))</f>
        <v>#REF!</v>
      </c>
      <c r="AHD11" s="27" t="e">
        <f>INDEX($A$12:$A$42,MATCH(AHC11,AHC$12:AHC$42,0))</f>
        <v>#REF!</v>
      </c>
      <c r="AHE11" s="27"/>
      <c r="AHF11" s="31"/>
      <c r="AHG11" s="27" t="e">
        <f>IF(AHG$6=0,MIN(AHG$12:AHG$42),MAX(AHG$12:AHG$42))</f>
        <v>#REF!</v>
      </c>
      <c r="AHH11" s="27" t="e">
        <f>INDEX($A$12:$A$42,MATCH(AHG11,AHG$12:AHG$42,0))</f>
        <v>#REF!</v>
      </c>
      <c r="AHI11" s="27"/>
      <c r="AHJ11" s="31"/>
      <c r="AHK11" s="27" t="e">
        <f>IF(AHK$6=0,MIN(AHK$12:AHK$42),MAX(AHK$12:AHK$42))</f>
        <v>#REF!</v>
      </c>
      <c r="AHL11" s="27" t="e">
        <f>INDEX($A$12:$A$42,MATCH(AHK11,AHK$12:AHK$42,0))</f>
        <v>#REF!</v>
      </c>
      <c r="AHM11" s="27"/>
      <c r="AHN11" s="31"/>
      <c r="AHO11" s="27" t="e">
        <f>IF(AHO$6=0,MIN(AHO$12:AHO$42),MAX(AHO$12:AHO$42))</f>
        <v>#REF!</v>
      </c>
      <c r="AHP11" s="27" t="e">
        <f>INDEX($A$12:$A$42,MATCH(AHO11,AHO$12:AHO$42,0))</f>
        <v>#REF!</v>
      </c>
      <c r="AHQ11" s="27"/>
      <c r="AHR11" s="31"/>
      <c r="AHS11" s="27" t="e">
        <f>IF(AHS$6=0,MIN(AHS$12:AHS$42),MAX(AHS$12:AHS$42))</f>
        <v>#REF!</v>
      </c>
      <c r="AHT11" s="27" t="e">
        <f>INDEX($A$12:$A$42,MATCH(AHS11,AHS$12:AHS$42,0))</f>
        <v>#REF!</v>
      </c>
      <c r="AHU11" s="27"/>
      <c r="AHV11" s="31"/>
      <c r="AHW11" s="27" t="e">
        <f>IF(AHW$6=0,MIN(AHW$12:AHW$42),MAX(AHW$12:AHW$42))</f>
        <v>#REF!</v>
      </c>
      <c r="AHX11" s="27" t="e">
        <f>INDEX($A$12:$A$42,MATCH(AHW11,AHW$12:AHW$42,0))</f>
        <v>#REF!</v>
      </c>
      <c r="AHY11" s="27"/>
      <c r="AHZ11" s="31"/>
      <c r="AIA11" s="27" t="e">
        <f>IF(AIA$6=0,MIN(AIA$12:AIA$42),MAX(AIA$12:AIA$42))</f>
        <v>#REF!</v>
      </c>
      <c r="AIB11" s="27" t="e">
        <f>INDEX($A$12:$A$42,MATCH(AIA11,AIA$12:AIA$42,0))</f>
        <v>#REF!</v>
      </c>
      <c r="AIC11" s="27"/>
      <c r="AID11" s="31"/>
      <c r="AIE11" s="24"/>
      <c r="AIF11" s="24"/>
      <c r="AIG11" s="24"/>
      <c r="AIH11" s="30"/>
      <c r="AII11" s="24"/>
      <c r="AIJ11" s="24"/>
      <c r="AIK11" s="24"/>
      <c r="AIL11" s="30"/>
      <c r="AIM11" s="24"/>
      <c r="AIN11" s="24"/>
      <c r="AIO11" s="24"/>
      <c r="AIP11" s="30"/>
      <c r="AIQ11" s="27"/>
      <c r="AIR11" s="27"/>
      <c r="AIS11" s="27"/>
      <c r="AIT11" s="31"/>
      <c r="AIU11" s="27" t="e">
        <f>IF(AIU$6=0,MIN(AIU$12:AIU$42),MAX(AIU$12:AIU$42))</f>
        <v>#REF!</v>
      </c>
      <c r="AIV11" s="27" t="e">
        <f>INDEX($A$12:$A$42,MATCH(AIU11,AIU$12:AIU$42,0))</f>
        <v>#REF!</v>
      </c>
      <c r="AIW11" s="27"/>
      <c r="AIX11" s="31"/>
      <c r="AIY11" s="27" t="e">
        <f t="shared" ref="AIY11" si="4">IF(AIY$6=0,MIN(AIY$12:AIY$42),MAX(AIY$12:AIY$42))</f>
        <v>#REF!</v>
      </c>
      <c r="AIZ11" s="27" t="e">
        <f t="shared" si="1"/>
        <v>#REF!</v>
      </c>
      <c r="AJA11" s="27"/>
      <c r="AJB11" s="31"/>
      <c r="AJC11" s="27" t="e">
        <f>IF(AJC$6=0,MIN(AJC$12:AJC$42),MAX(AJC$12:AJC$42))</f>
        <v>#REF!</v>
      </c>
      <c r="AJD11" s="27" t="e">
        <f>INDEX($A$12:$A$42,MATCH(AJC11,AJC$12:AJC$42,0))</f>
        <v>#REF!</v>
      </c>
      <c r="AJE11" s="27"/>
      <c r="AJF11" s="31"/>
      <c r="AJG11" s="24"/>
      <c r="AJH11" s="24"/>
      <c r="AJI11" s="24"/>
      <c r="AJJ11" s="30"/>
      <c r="AJK11" s="27" t="e">
        <f>IF(AJK$6=0,MIN(AJK$12:AJK$42),MAX(AJK$12:AJK$42))</f>
        <v>#REF!</v>
      </c>
      <c r="AJL11" s="27" t="e">
        <f>INDEX($A$12:$A$42,MATCH(AJK11,AJK$12:AJK$42,0))</f>
        <v>#REF!</v>
      </c>
      <c r="AJM11" s="27"/>
      <c r="AJN11" s="31"/>
      <c r="AJO11" s="27" t="e">
        <f>IF(AJO$6=0,MIN(AJO$12:AJO$42),MAX(AJO$12:AJO$42))</f>
        <v>#REF!</v>
      </c>
      <c r="AJP11" s="27" t="e">
        <f>INDEX($A$12:$A$42,MATCH(AJO11,AJO$12:AJO$42,0))</f>
        <v>#REF!</v>
      </c>
      <c r="AJQ11" s="27"/>
      <c r="AJR11" s="31"/>
      <c r="AJS11" s="27" t="e">
        <f t="shared" ref="AJS11" si="5">IF(AJS$6=0,MIN(AJS$12:AJS$42),MAX(AJS$12:AJS$42))</f>
        <v>#REF!</v>
      </c>
      <c r="AJT11" s="27" t="e">
        <f t="shared" si="3"/>
        <v>#REF!</v>
      </c>
      <c r="AJU11" s="27"/>
      <c r="AJV11" s="31"/>
      <c r="AJW11" s="24" t="e">
        <f>IF(AJW$6=0,MIN(AJW$12:AJW$42),MAX(AJW$12:AJW$42))</f>
        <v>#REF!</v>
      </c>
      <c r="AJX11" s="24" t="e">
        <f>INDEX($A$12:$A$42,MATCH(AJW11,AJW$12:AJW$42,0))</f>
        <v>#REF!</v>
      </c>
      <c r="AJY11" s="24"/>
      <c r="AJZ11" s="30"/>
      <c r="AKA11" s="105"/>
      <c r="AKB11" s="105"/>
      <c r="AKC11" s="105"/>
      <c r="AKD11" s="105"/>
      <c r="AKE11" s="105"/>
      <c r="AKF11" s="105"/>
      <c r="AKG11" s="105"/>
      <c r="AKH11" s="105"/>
      <c r="AKI11" s="105"/>
      <c r="AKJ11" s="105"/>
      <c r="AKK11" s="105"/>
      <c r="AKL11" s="105"/>
      <c r="AKM11" s="105"/>
      <c r="AKN11" s="105"/>
      <c r="AKO11" s="105"/>
      <c r="AKP11" s="105"/>
      <c r="AKQ11" s="105"/>
      <c r="AKR11" s="105"/>
      <c r="AKS11" s="105"/>
      <c r="AKT11" s="105"/>
      <c r="AKU11" s="105"/>
      <c r="AKV11" s="105"/>
      <c r="AKW11" s="105"/>
      <c r="AKX11" s="105"/>
      <c r="AKY11" s="105"/>
      <c r="AKZ11" s="105"/>
      <c r="ALA11" s="105"/>
    </row>
    <row r="12" spans="1:989" ht="19.15" customHeight="1">
      <c r="A12" s="8" t="s">
        <v>16</v>
      </c>
      <c r="B12" s="9" t="str">
        <f>A12</f>
        <v>安徽</v>
      </c>
      <c r="C12" s="10" t="e">
        <f>(F12+J12+N12+R12+V12+Z12+AD12+AH12+AL12+AP12+AT12+AX12+BB12+BF12+BJ12+BN12+BR12+BV12+BZ12+CD12+CH12+CL12+CP12+CT12+CX12+DB12+DF12+DJ12+DN12+DR12+DV12+DZ12+EE12+EJ12+EO12+ET12+EY12+FD12+FH12+FL12+FQ12+FV12+GA12+GF12+GK12+GP12+GT12+GX12+HC12+HH12+HM12+HR12+HW12+IB12+IG12+IL12+IQ12+IV12+JA12+JF12+JK12+JP12+JU12+JZ12+KE12+KJ12+KO12+KT12+KY12+LD12+LI12+LN12+LS12+LX12+MC12+MH12+MM12+MR12+MW12+NB12+NG12+NL12+NQ12+NV12+OA12+OF12+OK12+OP12+OU12+OZ12+PE12+PJ12+PO12+PT12+PY12+QD12+QI12+QN12+QR12+QV12+QZ12+RD12+RH12+RL12+RP12+RT12+RX12+SB12+SF12+SJ12+SN12+SR12+SV12+SZ12+TD12+TH12+TL12+TP12+TT12+TX12+UB12+UF12+UJ12+UN12+UR12+UV12+UZ12+VD12+VH12+VL12+VP12+VT12+VX12+WB12+WF12+WJ12+WN12+WR12+WV12+WZ12+XD12+XH12+XL12+XP12+XT12+XX12+YB12+YF12+YJ12+YN12+YR12+YV12+YZ12+ZD12+ZH12+ZL12+ZP12+ZT12+ZX12+AAB12+AAF12+AAJ12+AAN12+AAR12+AAV12+AAZ12+ABD12+ABH12+ABL12+ABP12+ABT12+ABX12+ACB12+ACF12+ACJ12+ACN12+ACR12+ACV12+ACZ12+ADD12+ADH12+ADL12+ADP12+ADT12+ADX12+AEB12+AEF12+AEJ12+AEN12+AER12+AEV12+AEZ12+AFD12+AFH12+AFL12+AFP12+AFT12+AFX12+AGB12+AGF12+AGJ12+AGN12+AGR12+AGV12+AGZ12+AHD12+AHH12+AHL12+AHP12+AHT12+AHX12+AIB12+AIF12+AIJ12+AIN12+AIR12+AIV12+AIZ12+AJD12+AJH12+AJL12+AJP12+AJT12+AJX12)/(G12+K12+O12+S12+W12+AA12+AE12+AI12+AM12+AQ12+AU12+AY12+BC12+BG12+BK12+BO12+BS12+BW12+CA12+CE12+CI12+CM12+CQ12+CU12+CY12+DC12+DG12+DK12+DO12+DS12+DW12+EA12+EF12+EK12+EP12+EU12+EZ12+FE12+FI12+FM12+FR12+FW12+GB12+GG12+GL12+GQ12+GU12+GY12+HD12+HI12+HN12+HS12+HX12+IC12+IH12+IM12+IR12+IW12+JB12+JG12+JL12+JQ12+JV12+KA12+KF12+KK12+KP12+KU12+KZ12+LE12+LJ12+LO12+LT12+LY12+MD12+MI12+MN12+MS12+MX12+NC12+NH12+NM12+NR12+NW12+OB12+OG12+OL12+OQ12+OV12+PA12+PF12+PK12+PP12+PU12+PZ12+QE12+QJ12+QO12+QS12+QW12+RA12+RE12+RI12+RM12+RQ12+RU12+RY12+SC12+SG12+SK12+SO12+SS12+SW12+TA12+TE12+TI12+TM12+TQ12+TU12+TY12+UC12+UG12+UK12+UO12+US12+UW12+VA12+VE12+VI12+VM12+VQ12+VU12+VY12+WC12+WG12+WK12+WO12+WS12+WW12+XA12+XE12+XI12+XM12+XQ12+XU12+XY12+YC12+YG12+YK12+YO12+YS12+YW12+ZA12+ZE12+ZI12+ZM12+ZQ12+ZU12+ZY12+AAC12+AAG12+AAK12+AAO12+AAS12+AAW12+ABA12+ABE12+ABI12+ABM12+ABQ12+ABU12+ABY12+ACC12+ACG12+ACK12+ACO12+ACS12+ACW12+ADA12+ADE12+ADI12+ADM12+ADQ12+ADU12+ADY12+AEC12+AEG12+AEK12+AEO12+AES12+AEW12+AFA12+AFE12+AFI12+AFM12+AFQ12+AFU12+AFY12+AGC12+AGG12+AGK12+AGO12+AGS12+AGW12+AHA12+AHE12+AHI12+AHM12+AHQ12+AHU12+AHY12+AIC12+AIG12+AIK12+AIO12+AIS12+AIW12+AJA12+AJE12+AJI12+AJM12+AJQ12+AJU12+AJY12)*100</f>
        <v>#REF!</v>
      </c>
      <c r="D12" s="11" t="e">
        <f>RANK(C12,C$12:C$42,0)</f>
        <v>#REF!</v>
      </c>
      <c r="E12" s="24">
        <v>83</v>
      </c>
      <c r="F12" s="24" t="e">
        <f>IF(E$6=0,IF(E12&lt;&gt;"",IF(E12&gt;=E$8,E$5,IF(E12&lt;E$7,0,(E$5*0.6+(E12-E$7)/(E$8-E$7)*E$5*0.4))),0),IF(E12&lt;&gt;"",IF(E12&lt;=E$8,E$5,IF(E12&gt;E$7,0,(E$5*0.6+(E12-E$7)/(E$8-E$7)*E$5*0.4))),0))</f>
        <v>#REF!</v>
      </c>
      <c r="G12" s="24" t="e">
        <f t="shared" ref="G12:G39" si="6">IF(E12&lt;&gt;"",E$5,0)</f>
        <v>#REF!</v>
      </c>
      <c r="H12" s="12" t="e">
        <f>IF(E$6=0,RANK(E12,E$12:E$42,0),RANK(E12,E$12:E$42,1))</f>
        <v>#REF!</v>
      </c>
      <c r="I12" s="24">
        <v>82.92</v>
      </c>
      <c r="J12" s="24" t="e">
        <f>IF(I$6=0,IF(I12&lt;&gt;"",IF(I12&gt;=I$8,I$5,IF(I12&lt;I$7,0,(I$5*0.6+(I12-I$7)/(I$8-I$7)*I$5*0.4))),0),IF(I12&lt;&gt;"",IF(I12&lt;=I$8,I$5,IF(I12&gt;I$7,0,(I$5*0.6+(I12-I$7)/(I$8-I$7)*I$5*0.4))),0))</f>
        <v>#REF!</v>
      </c>
      <c r="K12" s="13" t="e">
        <f t="shared" ref="K12:K39" si="7">IF(I12&lt;&gt;"",I$5,0)</f>
        <v>#REF!</v>
      </c>
      <c r="L12" s="12" t="e">
        <f>IF(I$6=0,RANK(I12,I$12:I$42,0),RANK(I12,I$12:I$42,1))</f>
        <v>#REF!</v>
      </c>
      <c r="M12" s="24">
        <v>80.88</v>
      </c>
      <c r="N12" s="24" t="e">
        <f>IF(M$6=0,IF(M12&lt;&gt;"",IF(M12&gt;=M$8,M$5,IF(M12&lt;M$7,0,(M$5*0.6+(M12-M$7)/(M$8-M$7)*M$5*0.4))),0),IF(M12&lt;&gt;"",IF(M12&lt;=M$8,M$5,IF(M12&gt;M$7,0,(M$5*0.6+(M12-M$7)/(M$8-M$7)*M$5*0.4))),0))</f>
        <v>#REF!</v>
      </c>
      <c r="O12" s="13" t="e">
        <f t="shared" ref="O12:O39" si="8">IF(M12&lt;&gt;"",M$5,0)</f>
        <v>#REF!</v>
      </c>
      <c r="P12" s="12" t="e">
        <f>IF(M$6=0,RANK(M12,M$12:M$42,0),RANK(M12,M$12:M$42,1))</f>
        <v>#REF!</v>
      </c>
      <c r="Q12" s="24">
        <v>88.43</v>
      </c>
      <c r="R12" s="24" t="e">
        <f>IF(Q$6=0,IF(Q12&lt;&gt;"",IF(Q12&gt;=Q$8,Q$5,IF(Q12&lt;Q$7,0,(Q$5*0.6+(Q12-Q$7)/(Q$8-Q$7)*Q$5*0.4))),0),IF(Q12&lt;&gt;"",IF(Q12&lt;=Q$8,Q$5,IF(Q12&gt;Q$7,0,(Q$5*0.6+(Q12-Q$7)/(Q$8-Q$7)*Q$5*0.4))),0))</f>
        <v>#REF!</v>
      </c>
      <c r="S12" s="13" t="e">
        <f t="shared" ref="S12:S39" si="9">IF(Q12&lt;&gt;"",Q$5,0)</f>
        <v>#REF!</v>
      </c>
      <c r="T12" s="12" t="e">
        <f>IF(Q$6=0,RANK(Q12,Q$12:Q$42,0),RANK(Q12,Q$12:Q$42,1))</f>
        <v>#REF!</v>
      </c>
      <c r="U12" s="24"/>
      <c r="V12" s="24" t="e">
        <f>U$5*0.6</f>
        <v>#REF!</v>
      </c>
      <c r="W12" s="24" t="e">
        <f>U$5</f>
        <v>#REF!</v>
      </c>
      <c r="X12" s="11"/>
      <c r="Y12" s="13">
        <v>6.3200074165488312E-2</v>
      </c>
      <c r="Z12" s="24" t="e">
        <f>IF(Y$6=0,IF(Y12&lt;&gt;"",IF(Y12&gt;=Y$8,Y$5,IF(Y12&lt;Y$7,0,(Y$5*0.6+(Y12-Y$7)/(Y$8-Y$7)*Y$5*0.4))),0),IF(Y12&lt;&gt;"",IF(Y12&lt;=Y$8,Y$5,IF(Y12&gt;Y$7,0,(Y$5*0.6+(Y12-Y$7)/(Y$8-Y$7)*Y$5*0.4))),0))</f>
        <v>#REF!</v>
      </c>
      <c r="AA12" s="13" t="e">
        <f t="shared" ref="AA12:AA39" si="10">IF(Y12&lt;&gt;"",Y$5,0)</f>
        <v>#REF!</v>
      </c>
      <c r="AB12" s="12" t="e">
        <f>IF(Y$6=0,RANK(Y12,Y$12:Y$42,0),RANK(Y12,Y$12:Y$42,1))</f>
        <v>#REF!</v>
      </c>
      <c r="AC12" s="13">
        <v>9.1464808914770036E-3</v>
      </c>
      <c r="AD12" s="24" t="e">
        <f>IF(AC$6=0,IF(AC12&lt;&gt;"",IF(AC12&gt;=AC$8,AC$5,IF(AC12&lt;AC$7,0,(AC$5*0.6+(AC12-AC$7)/(AC$8-AC$7)*AC$5*0.4))),0),IF(AC12&lt;&gt;"",IF(AC12&lt;=AC$8,AC$5,IF(AC12&gt;AC$7,0,(AC$5*0.6+(AC12-AC$7)/(AC$8-AC$7)*AC$5*0.4))),0))</f>
        <v>#REF!</v>
      </c>
      <c r="AE12" s="13" t="e">
        <f t="shared" ref="AE12:AE39" si="11">IF(AC12&lt;&gt;"",AC$5,0)</f>
        <v>#REF!</v>
      </c>
      <c r="AF12" s="12" t="e">
        <f>IF(AC$6=0,RANK(AC12,AC$12:AC$42,0),RANK(AC12,AC$12:AC$42,1))</f>
        <v>#REF!</v>
      </c>
      <c r="AG12" s="13">
        <v>9.1464808914770036E-3</v>
      </c>
      <c r="AH12" s="24" t="e">
        <f>IF(AG$6=0,IF(AG12&lt;&gt;"",IF(AG12&gt;=AG$8,AG$5,IF(AG12&lt;AG$7,0,(AG$5*0.6+(AG12-AG$7)/(AG$8-AG$7)*AG$5*0.4))),0),IF(AG12&lt;&gt;"",IF(AG12&lt;=AG$8,AG$5,IF(AG12&gt;AG$7,0,(AG$5*0.6+(AG12-AG$7)/(AG$8-AG$7)*AG$5*0.4))),0))</f>
        <v>#REF!</v>
      </c>
      <c r="AI12" s="13" t="e">
        <f t="shared" ref="AI12:AI39" si="12">IF(AG12&lt;&gt;"",AG$5,0)</f>
        <v>#REF!</v>
      </c>
      <c r="AJ12" s="12" t="e">
        <f>IF(AG$6=0,RANK(AG12,AG$12:AG$42,0),RANK(AG12,AG$12:AG$42,1))</f>
        <v>#REF!</v>
      </c>
      <c r="AK12" s="13">
        <v>4.9817550106675643</v>
      </c>
      <c r="AL12" s="24" t="e">
        <f>IF(AK$6=0,IF(AK12&lt;&gt;"",IF(AK12&gt;=AK$8,AK$5,IF(AK12&lt;AK$7,0,(AK$5*0.6+(AK12-AK$7)/(AK$8-AK$7)*AK$5*0.4))),0),IF(AK12&lt;&gt;"",IF(AK12&lt;=AK$8,AK$5,IF(AK12&gt;AK$7,0,(AK$5*0.6+(AK12-AK$7)/(AK$8-AK$7)*AK$5*0.4))),0))</f>
        <v>#REF!</v>
      </c>
      <c r="AM12" s="13" t="e">
        <f t="shared" ref="AM12:AM39" si="13">IF(AK12&lt;&gt;"",AK$5,0)</f>
        <v>#REF!</v>
      </c>
      <c r="AN12" s="12" t="e">
        <f>IF(AK$6=0,RANK(AK12,AK$12:AK$42,0),RANK(AK12,AK$12:AK$42,1))</f>
        <v>#REF!</v>
      </c>
      <c r="AO12" s="23">
        <v>1.872432045189349</v>
      </c>
      <c r="AP12" s="24" t="e">
        <f>IF(AO$6=0,IF(AO12&lt;&gt;"",IF(AO12&gt;=AO$8,AO$5,IF(AO12&lt;AO$7,0,(AO$5*0.6+(AO12-AO$7)/(AO$8-AO$7)*AO$5*0.4))),0),IF(AO12&lt;&gt;"",IF(AO12&lt;=AO$8,AO$5,IF(AO12&gt;AO$7,0,(AO$5*0.6+(AO12-AO$7)/(AO$8-AO$7)*AO$5*0.4))),0))</f>
        <v>#REF!</v>
      </c>
      <c r="AQ12" s="13" t="e">
        <f t="shared" ref="AQ12:AQ39" si="14">IF(AO12&lt;&gt;"",AO$5,0)</f>
        <v>#REF!</v>
      </c>
      <c r="AR12" s="12" t="e">
        <f>IF(AO$6=0,RANK(AO12,AO$12:AO$42,0),RANK(AO12,AO$12:AO$42,1))</f>
        <v>#REF!</v>
      </c>
      <c r="AS12" s="24">
        <v>99.87</v>
      </c>
      <c r="AT12" s="24" t="e">
        <f>IF(AS$6=0,IF(AS12&lt;&gt;"",IF(AS12&gt;=AS$8,AS$5,IF(AS12&lt;AS$7,0,(AS$5*0.6+(AS12-AS$7)/(AS$8-AS$7)*AS$5*0.4))),0),IF(AS12&lt;&gt;"",IF(AS12&lt;=AS$8,AS$5,IF(AS12&gt;AS$7,0,(AS$5*0.6+(AS12-AS$7)/(AS$8-AS$7)*AS$5*0.4))),0))</f>
        <v>#REF!</v>
      </c>
      <c r="AU12" s="13" t="e">
        <f t="shared" ref="AU12:AU39" si="15">IF(AS12&lt;&gt;"",AS$5,0)</f>
        <v>#REF!</v>
      </c>
      <c r="AV12" s="12" t="e">
        <f>IF(AS$6=0,RANK(AS12,AS$12:AS$42,0),RANK(AS12,AS$12:AS$42,1))</f>
        <v>#REF!</v>
      </c>
      <c r="AW12" s="24">
        <v>0.02</v>
      </c>
      <c r="AX12" s="24" t="e">
        <f>IF(AW$6=0,IF(AW12&lt;&gt;"",IF(AW12&gt;=AW$8,AW$5,IF(AW12&lt;AW$7,0,(AW$5*0.6+(AW12-AW$7)/(AW$8-AW$7)*AW$5*0.4))),0),IF(AW12&lt;&gt;"",IF(AW12&lt;=AW$8,AW$5,IF(AW12&gt;AW$7,0,(AW$5*0.6+(AW12-AW$7)/(AW$8-AW$7)*AW$5*0.4))),0))</f>
        <v>#REF!</v>
      </c>
      <c r="AY12" s="13" t="e">
        <f t="shared" ref="AY12:AY39" si="16">IF(AW12&lt;&gt;"",AW$5,0)</f>
        <v>#REF!</v>
      </c>
      <c r="AZ12" s="12" t="e">
        <f>IF(AW$6=0,RANK(AW12,AW$12:AW$42,0),RANK(AW12,AW$12:AW$42,1))</f>
        <v>#REF!</v>
      </c>
      <c r="BA12" s="24">
        <v>2.294</v>
      </c>
      <c r="BB12" s="24" t="e">
        <f>IF(BA$6=0,IF(BA12&lt;&gt;"",IF(BA12&gt;=BA$8,BA$5,IF(BA12&lt;BA$7,0,(BA$5*0.6+(BA12-BA$7)/(BA$8-BA$7)*BA$5*0.4))),0),IF(BA12&lt;&gt;"",IF(BA12&lt;=BA$8,BA$5,IF(BA12&gt;BA$7,0,(BA$5*0.6+(BA12-BA$7)/(BA$8-BA$7)*BA$5*0.4))),0))</f>
        <v>#REF!</v>
      </c>
      <c r="BC12" s="13" t="e">
        <f t="shared" ref="BC12:BC39" si="17">IF(BA12&lt;&gt;"",BA$5,0)</f>
        <v>#REF!</v>
      </c>
      <c r="BD12" s="12" t="e">
        <f>IF(BA$6=0,RANK(BA12,BA$12:BA$42,0),RANK(BA12,BA$12:BA$42,1))</f>
        <v>#REF!</v>
      </c>
      <c r="BE12" s="14">
        <v>6.9999999999999993E-2</v>
      </c>
      <c r="BF12" s="24" t="e">
        <f>IF(BE$6=0,IF(BE12&lt;&gt;"",IF(BE12&gt;=BE$8,BE$5,IF(BE12&lt;BE$7,0,(BE$5*0.6+(BE12-BE$7)/(BE$8-BE$7)*BE$5*0.4))),0),IF(BE12&lt;&gt;"",IF(BE12&lt;=BE$8,BE$5,IF(BE12&gt;BE$7,0,(BE$5*0.6+(BE12-BE$7)/(BE$8-BE$7)*BE$5*0.4))),0))</f>
        <v>#REF!</v>
      </c>
      <c r="BG12" s="13" t="e">
        <f t="shared" ref="BG12:BG39" si="18">IF(BE12&lt;&gt;"",BE$5,0)</f>
        <v>#REF!</v>
      </c>
      <c r="BH12" s="12" t="e">
        <f>IF(BE$6=0,RANK(BE12,BE$12:BE$42,0),RANK(BE12,BE$12:BE$42,1))</f>
        <v>#REF!</v>
      </c>
      <c r="BI12" s="24">
        <v>99.71</v>
      </c>
      <c r="BJ12" s="24" t="e">
        <f>IF(BI$6=0,IF(BI12&lt;&gt;"",IF(BI12&gt;=BI$8,BI$5,IF(BI12&lt;BI$7,0,(BI$5*0.6+(BI12-BI$7)/(BI$8-BI$7)*BI$5*0.4))),0),IF(BI12&lt;&gt;"",IF(BI12&lt;=BI$8,BI$5,IF(BI12&gt;BI$7,0,(BI$5*0.6+(BI12-BI$7)/(BI$8-BI$7)*BI$5*0.4))),0))</f>
        <v>#REF!</v>
      </c>
      <c r="BK12" s="13" t="e">
        <f t="shared" ref="BK12:BK39" si="19">IF(BI12&lt;&gt;"",BI$5,0)</f>
        <v>#REF!</v>
      </c>
      <c r="BL12" s="12" t="e">
        <f>IF(BI$6=0,RANK(BI12,BI$12:BI$42,0),RANK(BI12,BI$12:BI$42,1))</f>
        <v>#REF!</v>
      </c>
      <c r="BM12" s="24">
        <v>0</v>
      </c>
      <c r="BN12" s="24" t="e">
        <f>IF(BM$6=0,IF(BM12&lt;&gt;"",IF(BM12&gt;=BM$8,BM$5,IF(BM12&lt;BM$7,0,(BM$5*0.6+(BM12-BM$7)/(BM$8-BM$7)*BM$5*0.4))),0),IF(BM12&lt;&gt;"",IF(BM12&lt;=BM$8,BM$5,IF(BM12&gt;BM$7,0,(BM$5*0.6+(BM12-BM$7)/(BM$8-BM$7)*BM$5*0.4))),0))</f>
        <v>#REF!</v>
      </c>
      <c r="BO12" s="13" t="e">
        <f t="shared" ref="BO12:BO39" si="20">IF(BM12&lt;&gt;"",BM$5,0)</f>
        <v>#REF!</v>
      </c>
      <c r="BP12" s="12" t="e">
        <f>IF(BM$6=0,RANK(BM12,BM$12:BM$42,0),RANK(BM12,BM$12:BM$42,1))</f>
        <v>#REF!</v>
      </c>
      <c r="BQ12" s="24">
        <v>99.31</v>
      </c>
      <c r="BR12" s="24" t="e">
        <f>IF(BQ$6=0,IF(BQ12&lt;&gt;"",IF(BQ12&gt;=BQ$8,BQ$5,IF(BQ12&lt;BQ$7,0,(BQ$5*0.6+(BQ12-BQ$7)/(BQ$8-BQ$7)*BQ$5*0.4))),0),IF(BQ12&lt;&gt;"",IF(BQ12&lt;=BQ$8,BQ$5,IF(BQ12&gt;BQ$7,0,(BQ$5*0.6+(BQ12-BQ$7)/(BQ$8-BQ$7)*BQ$5*0.4))),0))</f>
        <v>#REF!</v>
      </c>
      <c r="BS12" s="13" t="e">
        <f t="shared" ref="BS12:BS39" si="21">IF(BQ12&lt;&gt;"",BQ$5,0)</f>
        <v>#REF!</v>
      </c>
      <c r="BT12" s="12" t="e">
        <f>IF(BQ$6=0,RANK(BQ12,BQ$12:BQ$42,0),RANK(BQ12,BQ$12:BQ$42,1))</f>
        <v>#REF!</v>
      </c>
      <c r="BU12" s="24">
        <v>1.0286885355116533</v>
      </c>
      <c r="BV12" s="24" t="e">
        <f>IF(BU$6=0,IF(BU12&lt;&gt;"",IF(BU12&gt;=BU$8,BU$5,IF(BU12&lt;BU$7,0,(BU$5*0.6+(BU12-BU$7)/(BU$8-BU$7)*BU$5*0.4))),0),IF(BU12&lt;&gt;"",IF(BU12&lt;=BU$8,BU$5,IF(BU12&gt;BU$7,0,(BU$5*0.6+(BU12-BU$7)/(BU$8-BU$7)*BU$5*0.4))),0))</f>
        <v>#REF!</v>
      </c>
      <c r="BW12" s="13" t="e">
        <f t="shared" ref="BW12:BW39" si="22">IF(BU12&lt;&gt;"",BU$5,0)</f>
        <v>#REF!</v>
      </c>
      <c r="BX12" s="12" t="e">
        <f>IF(BU$6=0,RANK(BU12,BU$12:BU$42,0),RANK(BU12,BU$12:BU$42,1))</f>
        <v>#REF!</v>
      </c>
      <c r="BY12" s="24">
        <v>98.08</v>
      </c>
      <c r="BZ12" s="24" t="e">
        <f>IF(BY$6=0,IF(BY12&lt;&gt;"",IF(BY12&gt;=BY$8,BY$5,IF(BY12&lt;BY$7,0,(BY$5*0.6+(BY12-BY$7)/(BY$8-BY$7)*BY$5*0.4))),0),IF(BY12&lt;&gt;"",IF(BY12&lt;=BY$8,BY$5,IF(BY12&gt;BY$7,0,(BY$5*0.6+(BY12-BY$7)/(BY$8-BY$7)*BY$5*0.4))),0))</f>
        <v>#REF!</v>
      </c>
      <c r="CA12" s="13" t="e">
        <f t="shared" ref="CA12:CA39" si="23">IF(BY12&lt;&gt;"",BY$5,0)</f>
        <v>#REF!</v>
      </c>
      <c r="CB12" s="12" t="e">
        <f>IF(BY$6=0,RANK(BY12,BY$12:BY$42,0),RANK(BY12,BY$12:BY$42,1))</f>
        <v>#REF!</v>
      </c>
      <c r="CC12" s="24">
        <v>99.580100000000002</v>
      </c>
      <c r="CD12" s="24" t="e">
        <f>IF(CC$6=0,IF(CC12&lt;&gt;"",IF(CC12&gt;=CC$8,CC$5,IF(CC12&lt;CC$7,0,(CC$5*0.6+(CC12-CC$7)/(CC$8-CC$7)*CC$5*0.4))),0),IF(CC12&lt;&gt;"",IF(CC12&lt;=CC$8,CC$5,IF(CC12&gt;CC$7,0,(CC$5*0.6+(CC12-CC$7)/(CC$8-CC$7)*CC$5*0.4))),0))</f>
        <v>#REF!</v>
      </c>
      <c r="CE12" s="13" t="e">
        <f t="shared" ref="CE12:CE39" si="24">IF(CC12&lt;&gt;"",CC$5,0)</f>
        <v>#REF!</v>
      </c>
      <c r="CF12" s="12" t="e">
        <f>IF(CC$6=0,RANK(CC12,CC$12:CC$42,0),RANK(CC12,CC$12:CC$42,1))</f>
        <v>#REF!</v>
      </c>
      <c r="CG12" s="24">
        <v>48</v>
      </c>
      <c r="CH12" s="24" t="e">
        <f>IF(CG$6=0,IF(CG12&lt;&gt;"",IF(CG12&gt;=CG$8,CG$5,IF(CG12&lt;CG$7,0,(CG$5*0.6+(CG12-CG$7)/(CG$8-CG$7)*CG$5*0.4))),0),IF(CG12&lt;&gt;"",IF(CG12&lt;=CG$8,CG$5,IF(CG12&gt;CG$7,0,(CG$5*0.6+(CG12-CG$7)/(CG$8-CG$7)*CG$5*0.4))),0))</f>
        <v>#REF!</v>
      </c>
      <c r="CI12" s="13" t="e">
        <f t="shared" ref="CI12:CI39" si="25">IF(CG12&lt;&gt;"",CG$5,0)</f>
        <v>#REF!</v>
      </c>
      <c r="CJ12" s="12" t="e">
        <f>IF(CG$6=0,RANK(CG12,CG$12:CG$42,0),RANK(CG12,CG$12:CG$42,1))</f>
        <v>#REF!</v>
      </c>
      <c r="CK12" s="24"/>
      <c r="CL12" s="24" t="e">
        <f>CK$5*0.6</f>
        <v>#REF!</v>
      </c>
      <c r="CM12" s="24" t="e">
        <f>CK$5</f>
        <v>#REF!</v>
      </c>
      <c r="CN12" s="11"/>
      <c r="CO12" s="24">
        <v>99.610900000000001</v>
      </c>
      <c r="CP12" s="24" t="e">
        <f>IF(CO$6=0,IF(CO12&lt;&gt;"",IF(CO12&gt;=CO$8,CO$5,IF(CO12&lt;CO$7,0,(CO$5*0.6+(CO12-CO$7)/(CO$8-CO$7)*CO$5*0.4))),0),IF(CO12&lt;&gt;"",IF(CO12&lt;=CO$8,CO$5,IF(CO12&gt;CO$7,0,(CO$5*0.6+(CO12-CO$7)/(CO$8-CO$7)*CO$5*0.4))),0))</f>
        <v>#REF!</v>
      </c>
      <c r="CQ12" s="13" t="e">
        <f t="shared" ref="CQ12:CQ39" si="26">IF(CO12&lt;&gt;"",CO$5,0)</f>
        <v>#REF!</v>
      </c>
      <c r="CR12" s="12" t="e">
        <f>IF(CO$6=0,RANK(CO12,CO$12:CO$42,0),RANK(CO12,CO$12:CO$42,1))</f>
        <v>#REF!</v>
      </c>
      <c r="CS12" s="24">
        <v>43</v>
      </c>
      <c r="CT12" s="24" t="e">
        <f>IF(CS$6=0,IF(CS12&lt;&gt;"",IF(CS12&gt;=CS$8,CS$5,IF(CS12&lt;CS$7,0,(CS$5*0.6+(CS12-CS$7)/(CS$8-CS$7)*CS$5*0.4))),0),IF(CS12&lt;&gt;"",IF(CS12&lt;=CS$8,CS$5,IF(CS12&gt;CS$7,0,(CS$5*0.6+(CS12-CS$7)/(CS$8-CS$7)*CS$5*0.4))),0))</f>
        <v>#REF!</v>
      </c>
      <c r="CU12" s="13" t="e">
        <f t="shared" ref="CU12:CU39" si="27">IF(CS12&lt;&gt;"",CS$5,0)</f>
        <v>#REF!</v>
      </c>
      <c r="CV12" s="12" t="e">
        <f>IF(CS$6=0,RANK(CS12,CS$12:CS$42,0),RANK(CS12,CS$12:CS$42,1))</f>
        <v>#REF!</v>
      </c>
      <c r="CW12" s="24"/>
      <c r="CX12" s="24" t="e">
        <f>CW$5*0.6</f>
        <v>#REF!</v>
      </c>
      <c r="CY12" s="24" t="e">
        <f>CW$5</f>
        <v>#REF!</v>
      </c>
      <c r="CZ12" s="11"/>
      <c r="DA12" s="24">
        <v>99.782700000000006</v>
      </c>
      <c r="DB12" s="24" t="e">
        <f>IF(DA$6=0,IF(DA12&lt;&gt;"",IF(DA12&gt;=DA$8,DA$5,IF(DA12&lt;DA$7,0,(DA$5*0.6+(DA12-DA$7)/(DA$8-DA$7)*DA$5*0.4))),0),IF(DA12&lt;&gt;"",IF(DA12&lt;=DA$8,DA$5,IF(DA12&gt;DA$7,0,(DA$5*0.6+(DA12-DA$7)/(DA$8-DA$7)*DA$5*0.4))),0))</f>
        <v>#REF!</v>
      </c>
      <c r="DC12" s="13" t="e">
        <f t="shared" ref="DC12:DC39" si="28">IF(DA12&lt;&gt;"",DA$5,0)</f>
        <v>#REF!</v>
      </c>
      <c r="DD12" s="12" t="e">
        <f>IF(DA$6=0,RANK(DA12,DA$12:DA$42,0),RANK(DA12,DA$12:DA$42,1))</f>
        <v>#REF!</v>
      </c>
      <c r="DE12" s="24">
        <v>44</v>
      </c>
      <c r="DF12" s="24" t="e">
        <f>IF(DE$6=0,IF(DE12&lt;&gt;"",IF(DE12&gt;=DE$8,DE$5,IF(DE12&lt;DE$7,0,(DE$5*0.6+(DE12-DE$7)/(DE$8-DE$7)*DE$5*0.4))),0),IF(DE12&lt;&gt;"",IF(DE12&lt;=DE$8,DE$5,IF(DE12&gt;DE$7,0,(DE$5*0.6+(DE12-DE$7)/(DE$8-DE$7)*DE$5*0.4))),0))</f>
        <v>#REF!</v>
      </c>
      <c r="DG12" s="13" t="e">
        <f t="shared" ref="DG12:DG39" si="29">IF(DE12&lt;&gt;"",DE$5,0)</f>
        <v>#REF!</v>
      </c>
      <c r="DH12" s="12" t="e">
        <f>IF(DE$6=0,RANK(DE12,DE$12:DE$42,0),RANK(DE12,DE$12:DE$42,1))</f>
        <v>#REF!</v>
      </c>
      <c r="DI12" s="24">
        <v>99.741100000000003</v>
      </c>
      <c r="DJ12" s="24" t="e">
        <f>IF(DI$6=0,IF(DI12&lt;&gt;"",IF(DI12&gt;=DI$8,DI$5,IF(DI12&lt;DI$7,0,(DI$5*0.6+(DI12-DI$7)/(DI$8-DI$7)*DI$5*0.4))),0),IF(DI12&lt;&gt;"",IF(DI12&lt;=DI$8,DI$5,IF(DI12&gt;DI$7,0,(DI$5*0.6+(DI12-DI$7)/(DI$8-DI$7)*DI$5*0.4))),0))</f>
        <v>#REF!</v>
      </c>
      <c r="DK12" s="13" t="e">
        <f t="shared" ref="DK12:DK39" si="30">IF(DI12&lt;&gt;"",DI$5,0)</f>
        <v>#REF!</v>
      </c>
      <c r="DL12" s="12" t="e">
        <f>IF(DI$6=0,RANK(DI12,DI$12:DI$42,0),RANK(DI12,DI$12:DI$42,1))</f>
        <v>#REF!</v>
      </c>
      <c r="DM12" s="24">
        <v>45</v>
      </c>
      <c r="DN12" s="24" t="e">
        <f>IF(DM$6=0,IF(DM12&lt;&gt;"",IF(DM12&gt;=DM$8,DM$5,IF(DM12&lt;DM$7,0,(DM$5*0.6+(DM12-DM$7)/(DM$8-DM$7)*DM$5*0.4))),0),IF(DM12&lt;&gt;"",IF(DM12&lt;=DM$8,DM$5,IF(DM12&gt;DM$7,0,(DM$5*0.6+(DM12-DM$7)/(DM$8-DM$7)*DM$5*0.4))),0))</f>
        <v>#REF!</v>
      </c>
      <c r="DO12" s="13" t="e">
        <f t="shared" ref="DO12:DO39" si="31">IF(DM12&lt;&gt;"",DM$5,0)</f>
        <v>#REF!</v>
      </c>
      <c r="DP12" s="12" t="e">
        <f>IF(DM$6=0,RANK(DM12,DM$12:DM$42,0),RANK(DM12,DM$12:DM$42,1))</f>
        <v>#REF!</v>
      </c>
      <c r="DQ12" s="24">
        <v>3.8677000000000001</v>
      </c>
      <c r="DR12" s="24" t="e">
        <f>IF(DQ$6=0,IF(DQ12&lt;&gt;"",IF(DQ12&gt;=DQ$8,DQ$5,IF(DQ12&lt;DQ$7,0,(DQ$5*0.6+(DQ12-DQ$7)/(DQ$8-DQ$7)*DQ$5*0.4))),0),IF(DQ12&lt;&gt;"",IF(DQ12&lt;=DQ$8,DQ$5,IF(DQ12&gt;DQ$7,0,(DQ$5*0.6+(DQ12-DQ$7)/(DQ$8-DQ$7)*DQ$5*0.4))),0))</f>
        <v>#REF!</v>
      </c>
      <c r="DS12" s="13" t="e">
        <f t="shared" ref="DS12:DS39" si="32">IF(DQ12&lt;&gt;"",DQ$5,0)</f>
        <v>#REF!</v>
      </c>
      <c r="DT12" s="12" t="e">
        <f>IF(DQ$6=0,RANK(DQ12,DQ$12:DQ$42,0),RANK(DQ12,DQ$12:DQ$42,1))</f>
        <v>#REF!</v>
      </c>
      <c r="DU12" s="24">
        <v>99.9</v>
      </c>
      <c r="DV12" s="24" t="e">
        <f>IF(DU$6=0,IF(DU12&lt;&gt;"",IF(DU12&gt;=DU$8,DU$5,IF(DU12&lt;DU$7,0,(DU$5*0.6+(DU12-DU$7)/(DU$8-DU$7)*DU$5*0.4))),0),IF(DU12&lt;&gt;"",IF(DU12&lt;=DU$8,DU$5,IF(DU12&gt;DU$7,0,(DU$5*0.6+(DU12-DU$7)/(DU$8-DU$7)*DU$5*0.4))),0))</f>
        <v>#REF!</v>
      </c>
      <c r="DW12" s="13" t="e">
        <f t="shared" ref="DW12:DW39" si="33">IF(DU12&lt;&gt;"",DU$5,0)</f>
        <v>#REF!</v>
      </c>
      <c r="DX12" s="12" t="e">
        <f>IF(DU$6=0,RANK(DU12,DU$12:DU$42,0),RANK(DU12,DU$12:DU$42,1))</f>
        <v>#REF!</v>
      </c>
      <c r="DY12" s="24"/>
      <c r="DZ12" s="24" t="e">
        <f>DY$5*0.6</f>
        <v>#REF!</v>
      </c>
      <c r="EA12" s="24" t="e">
        <f>DY$5</f>
        <v>#REF!</v>
      </c>
      <c r="EB12" s="11"/>
      <c r="EC12" s="24">
        <v>82.92</v>
      </c>
      <c r="ED12" s="47">
        <v>81.19</v>
      </c>
      <c r="EE12" s="24" t="e">
        <f>IF(OR(EC12="",ED12=""),0,IF(EC$6=0,IF(EC12&gt;=EC$8,EC$5,IF(EC12&lt;ED12,0,(EC12-ED12)/(EC$8-ED12)*EC$5)),IF(EC12&lt;=EC$8,EC$5,IF(EC12&gt;ED12,0,(EC12-ED12)/(EC$8-ED12)*EC$5))))</f>
        <v>#REF!</v>
      </c>
      <c r="EF12" s="22" t="e">
        <f>IF(OR(EC12="",ED12=""),0,EC$5)</f>
        <v>#REF!</v>
      </c>
      <c r="EG12" s="4" t="e">
        <f>IF(EC$6=0,RANK(EE12,EE$12:EE$42,0),RANK(EE12,EE$12:EE$42,1))</f>
        <v>#REF!</v>
      </c>
      <c r="EH12" s="24">
        <v>82.92</v>
      </c>
      <c r="EI12" s="24">
        <v>73.11</v>
      </c>
      <c r="EJ12" s="24" t="e">
        <f>IF(OR(EH12="",EI12=""),0,IF(EH$6=0,IF(EH12&gt;=EH$8,EH$5,IF(EH12&lt;EI12,0,(EH12-EI12)/(EH$8-EI12)*EH$5)),IF(EH12&lt;=EH$8,EH$5,IF(EH12&gt;EI12,0,(EH12-EI12)/(EH$8-EI12)*EH$5))))</f>
        <v>#REF!</v>
      </c>
      <c r="EK12" s="22" t="e">
        <f>IF(OR(EH12="",EI12=""),0,EH$5)</f>
        <v>#REF!</v>
      </c>
      <c r="EL12" s="4" t="e">
        <f>IF(EH$6=0,RANK(EJ12,EJ$12:EJ$42,0),RANK(EJ12,EJ$12:EJ$42,1))</f>
        <v>#REF!</v>
      </c>
      <c r="EM12" s="38">
        <v>80.88</v>
      </c>
      <c r="EN12" s="39">
        <v>80.569999999999993</v>
      </c>
      <c r="EO12" s="24" t="e">
        <f>IF(OR(EM12="",EN12=""),0,IF(EM$6=0,IF(EM12&gt;=EM$8,EM$5,IF(EM12&lt;EN12,0,(EM12-EN12)/(EM$8-EN12)*EM$5)),IF(EM12&lt;=EM$8,EM$5,IF(EM12&gt;EN12,0,(EM12-EN12)/(EM$8-EN12)*EM$5))))</f>
        <v>#REF!</v>
      </c>
      <c r="EP12" s="22" t="e">
        <f>IF(OR(EM12="",EN12=""),0,EM$5)</f>
        <v>#REF!</v>
      </c>
      <c r="EQ12" s="4" t="e">
        <f>IF(EM$6=0,RANK(EO12,EO$12:EO$42,0),RANK(EO12,EO$12:EO$42,1))</f>
        <v>#REF!</v>
      </c>
      <c r="ER12" s="38">
        <v>80.88</v>
      </c>
      <c r="ES12" s="39">
        <v>73.97</v>
      </c>
      <c r="ET12" s="24" t="e">
        <f>IF(OR(ER12="",ES12=""),0,IF(ER$6=0,IF(ER12&gt;=ER$8,ER$5,IF(ER12&lt;ES12,0,(ER12-ES12)/(ER$8-ES12)*ER$5)),IF(ER12&lt;=ER$8,ER$5,IF(ER12&gt;ES12,0,(ER12-ES12)/(ER$8-ES12)*ER$5))))</f>
        <v>#REF!</v>
      </c>
      <c r="EU12" s="22" t="e">
        <f>IF(OR(ER12="",ES12=""),0,ER$5)</f>
        <v>#REF!</v>
      </c>
      <c r="EV12" s="4" t="e">
        <f>IF(ER$6=0,RANK(ET12,ET$12:ET$42,0),RANK(ET12,ET$12:ET$42,1))</f>
        <v>#REF!</v>
      </c>
      <c r="EW12" s="24">
        <v>88.43</v>
      </c>
      <c r="EX12" s="13">
        <v>85.98</v>
      </c>
      <c r="EY12" s="24" t="e">
        <f>IF(OR(EW12="",EX12=""),0,IF(EW$6=0,IF(EW12&gt;=EW$8,EW$5,IF(EW12&lt;EX12,0,(EW12-EX12)/(EW$8-EX12)*EW$5)),IF(EW12&lt;=EW$8,EW$5,IF(EW12&gt;EX12,0,(EW12-EX12)/(EW$8-EX12)*EW$5))))</f>
        <v>#REF!</v>
      </c>
      <c r="EZ12" s="22" t="e">
        <f>IF(OR(EW12="",EX12=""),0,EW$5)</f>
        <v>#REF!</v>
      </c>
      <c r="FA12" s="4" t="e">
        <f>IF(EW$6=0,RANK(EY12,EY$12:EY$42,0),RANK(EY12,EY$12:EY$42,1))</f>
        <v>#REF!</v>
      </c>
      <c r="FB12" s="24">
        <v>88.43</v>
      </c>
      <c r="FC12" s="13">
        <v>80.59</v>
      </c>
      <c r="FD12" s="24" t="e">
        <f>IF(OR(FB12="",FC12=""),0,IF(FB$6=0,IF(FB12&gt;=FB$8,FB$5,IF(FB12&lt;FC12,0,(FB12-FC12)/(FB$8-FC12)*FB$5)),IF(FB12&lt;=FB$8,FB$5,IF(FB12&gt;FC12,0,(FB12-FC12)/(FB$8-FC12)*FB$5))))</f>
        <v>#REF!</v>
      </c>
      <c r="FE12" s="22" t="e">
        <f>IF(OR(FB12="",FC12=""),0,FB$5)</f>
        <v>#REF!</v>
      </c>
      <c r="FF12" s="4" t="e">
        <f>IF(FB$6=0,RANK(FD12,FD$12:FD$42,0),RANK(FD12,FD$12:FD$42,1))</f>
        <v>#REF!</v>
      </c>
      <c r="FG12" s="24">
        <v>1.94</v>
      </c>
      <c r="FH12" s="24" t="e">
        <f t="shared" ref="FH12:FH42" si="34">IF(FG$6=0,IF(FG12&lt;&gt;"",IF(FG12&gt;=FG$8,FG$5,IF(FG12&lt;FG$7,0,(FG$5*0.6+(FG12-FG$7)/(FG$8-FG$7)*FG$5*0.4))),0),IF(FG12&lt;&gt;"",IF(FG12&lt;=FG$8,FG$5,IF(FG12&gt;FG$7,0,(FG$5*0.6+(FG12-FG$7)/(FG$8-FG$7)*FG$5*0.4))),0))</f>
        <v>#REF!</v>
      </c>
      <c r="FI12" s="13" t="e">
        <f t="shared" ref="FI12:FI42" si="35">IF(FG12&lt;&gt;"",FG$5,0)</f>
        <v>#REF!</v>
      </c>
      <c r="FJ12" s="12" t="e">
        <f t="shared" ref="FJ12:FJ37" si="36">IF(FG$6=0,RANK(FG12,FG$12:FG$42,0),RANK(FG12,FG$12:FG$42,1))</f>
        <v>#REF!</v>
      </c>
      <c r="FK12" s="24">
        <v>0.65</v>
      </c>
      <c r="FL12" s="24" t="e">
        <f>IF(FK$6=0,IF(FK12&lt;&gt;"",IF(FK12&gt;=FK$8,FK$5,IF(FK12&lt;FK$7,0,(FK$5*0.6+(FK12-FK$7)/(FK$8-FK$7)*FK$5*0.4))),0),IF(FK12&lt;&gt;"",IF(FK12&lt;=FK$8,FK$5,IF(FK12&gt;FK$7,0,(FK$5*0.6+(FK12-FK$7)/(FK$8-FK$7)*FK$5*0.4))),0))</f>
        <v>#REF!</v>
      </c>
      <c r="FM12" s="13" t="e">
        <f t="shared" ref="FM12:FM39" si="37">IF(FK12&lt;&gt;"",FK$5,0)</f>
        <v>#REF!</v>
      </c>
      <c r="FN12" s="12" t="e">
        <f>IF(FK$6=0,RANK(FK12,FK$12:FK$42,0),RANK(FK12,FK$12:FK$42,1))</f>
        <v>#REF!</v>
      </c>
      <c r="FO12" s="24">
        <v>97.83</v>
      </c>
      <c r="FP12" s="24">
        <v>91.27</v>
      </c>
      <c r="FQ12" s="24" t="e">
        <f>IF(OR(FO12="",FP12=""),0,IF(FO$6=0,IF(FO12&gt;=FO$8,FO$5,IF(FO12&lt;FP12,0,(FO12-FP12)/(FO$8-FP12)*FO$5)),IF(FO12&lt;=FO$8,FO$5,IF(FO12&gt;FP12,0,(FO12-FP12)/(FO$8-FP12)*FO$5))))</f>
        <v>#REF!</v>
      </c>
      <c r="FR12" s="22" t="e">
        <f>IF(OR(FO12="",FP12=""),0,FO$5)</f>
        <v>#REF!</v>
      </c>
      <c r="FS12" s="4" t="e">
        <f>IF(FO$6=0,RANK(FQ12,FQ$12:FQ$42,0),RANK(FQ12,FQ$12:FQ$42,1))</f>
        <v>#REF!</v>
      </c>
      <c r="FT12" s="24">
        <v>97.83</v>
      </c>
      <c r="FU12" s="24">
        <v>73.850000000000009</v>
      </c>
      <c r="FV12" s="24" t="e">
        <f>IF(OR(FT12="",FU12=""),0,IF(FT$6=0,IF(FT12&gt;=FT$8,FT$5,IF(FT12&lt;FU12,0,(FT12-FU12)/(FT$8-FU12)*FT$5)),IF(FT12&lt;=FT$8,FT$5,IF(FT12&gt;FU12,0,(FT12-FU12)/(FT$8-FU12)*FT$5))))</f>
        <v>#REF!</v>
      </c>
      <c r="FW12" s="22" t="e">
        <f>IF(OR(FT12="",FU12=""),0,FT$5)</f>
        <v>#REF!</v>
      </c>
      <c r="FX12" s="4" t="e">
        <f>IF(FT$6=0,RANK(FV12,FV$12:FV$42,0),RANK(FV12,FV$12:FV$42,1))</f>
        <v>#REF!</v>
      </c>
      <c r="FY12" s="24">
        <v>93.679999999999993</v>
      </c>
      <c r="FZ12" s="24">
        <v>81.61</v>
      </c>
      <c r="GA12" s="24" t="e">
        <f>IF(OR(FY12="",FZ12=""),0,IF(FY$6=0,IF(FY12&gt;=FY$8,FY$5,IF(FY12&lt;FZ12,0,(FY12-FZ12)/(FY$8-FZ12)*FY$5)),IF(FY12&lt;=FY$8,FY$5,IF(FY12&gt;FZ12,0,(FY12-FZ12)/(FY$8-FZ12)*FY$5))))</f>
        <v>#REF!</v>
      </c>
      <c r="GB12" s="22" t="e">
        <f>IF(OR(FY12="",FZ12=""),0,FY$5)</f>
        <v>#REF!</v>
      </c>
      <c r="GC12" s="4" t="e">
        <f>IF(FY$6=0,RANK(GA12,GA$12:GA$42,0),RANK(GA12,GA$12:GA$42,1))</f>
        <v>#REF!</v>
      </c>
      <c r="GD12" s="27">
        <v>93.679999999999993</v>
      </c>
      <c r="GE12" s="27">
        <v>68.100000000000009</v>
      </c>
      <c r="GF12" s="24" t="e">
        <f>IF(OR(GD12="",GE12=""),0,IF(GD$6=0,IF(GD12&gt;=GD$8,GD$5,IF(GD12&lt;GE12,0,(GD12-GE12)/(GD$8-GE12)*GD$5)),IF(GD12&lt;=GD$8,GD$5,IF(GD12&gt;GE12,0,(GD12-GE12)/(GD$8-GE12)*GD$5))))</f>
        <v>#REF!</v>
      </c>
      <c r="GG12" s="22" t="e">
        <f>IF(OR(GD12="",GE12=""),0,GD$5)</f>
        <v>#REF!</v>
      </c>
      <c r="GH12" s="4" t="e">
        <f>IF(GD$6=0,RANK(GF12,GF$12:GF$42,0),RANK(GF12,GF$12:GF$42,1))</f>
        <v>#REF!</v>
      </c>
      <c r="GI12" s="27">
        <v>98.47</v>
      </c>
      <c r="GJ12" s="27">
        <v>93.65</v>
      </c>
      <c r="GK12" s="24" t="e">
        <f>IF(OR(GI12="",GJ12=""),0,IF(GI$6=0,IF(GI12&gt;=GI$8,GI$5,IF(GI12&lt;GJ12,0,(GI12-GJ12)/(GI$8-GJ12)*GI$5)),IF(GI12&lt;=GI$8,GI$5,IF(GI12&gt;GJ12,0,(GI12-GJ12)/(GI$8-GJ12)*GI$5))))</f>
        <v>#REF!</v>
      </c>
      <c r="GL12" s="22" t="e">
        <f>IF(OR(GI12="",GJ12=""),0,GI$5)</f>
        <v>#REF!</v>
      </c>
      <c r="GM12" s="4" t="e">
        <f>IF(GI$6=0,RANK(GK12,GK$12:GK$42,0),RANK(GK12,GK$12:GK$42,1))</f>
        <v>#REF!</v>
      </c>
      <c r="GN12" s="27">
        <v>98.47</v>
      </c>
      <c r="GO12" s="27">
        <v>81.73</v>
      </c>
      <c r="GP12" s="24" t="e">
        <f>IF(OR(GN12="",GO12=""),0,IF(GN$6=0,IF(GN12&gt;=GN$8,GN$5,IF(GN12&lt;GO12,0,(GN12-GO12)/(GN$8-GO12)*GN$5)),IF(GN12&lt;=GN$8,GN$5,IF(GN12&gt;GO12,0,(GN12-GO12)/(GN$8-GO12)*GN$5))))</f>
        <v>#REF!</v>
      </c>
      <c r="GQ12" s="22" t="e">
        <f>IF(OR(GN12="",GO12=""),0,GN$5)</f>
        <v>#REF!</v>
      </c>
      <c r="GR12" s="4" t="e">
        <f>IF(GN$6=0,RANK(GP12,GP$12:GP$42,0),RANK(GP12,GP$12:GP$42,1))</f>
        <v>#REF!</v>
      </c>
      <c r="GS12" s="27">
        <v>0.42</v>
      </c>
      <c r="GT12" s="27" t="e">
        <f t="shared" ref="GT12:GT42" si="38">IF(GS$6=0,IF(GS12&lt;&gt;"",IF(GS12&gt;=GS$8,GS$5,IF(GS12&lt;GS$7,0,(GS$5*0.6+(GS12-GS$7)/(GS$8-GS$7)*GS$5*0.4))),0),IF(GS12&lt;&gt;"",IF(GS12&lt;=GS$8,GS$5,IF(GS12&gt;GS$7,0,(GS$5*0.6+(GS12-GS$7)/(GS$8-GS$7)*GS$5*0.4))),0))</f>
        <v>#REF!</v>
      </c>
      <c r="GU12" s="22" t="e">
        <f t="shared" ref="GU12:GU42" si="39">IF(GS12&lt;&gt;"",GS$5,0)</f>
        <v>#REF!</v>
      </c>
      <c r="GV12" s="4" t="e">
        <f t="shared" ref="GV12:GV37" si="40">IF(GS$6=0,RANK(GS12,GS$12:GS$42,0),RANK(GS12,GS$12:GS$42,1))</f>
        <v>#REF!</v>
      </c>
      <c r="GW12" s="27">
        <v>2.16</v>
      </c>
      <c r="GX12" s="27" t="e">
        <f>IF(GW$6=0,IF(GW12&lt;&gt;"",IF(GW12&gt;=GW$8,GW$5,IF(GW12&lt;GW$7,0,(GW$5*0.6+(GW12-GW$7)/(GW$8-GW$7)*GW$5*0.4))),0),IF(GW12&lt;&gt;"",IF(GW12&lt;=GW$8,GW$5,IF(GW12&gt;GW$7,0,(GW$5*0.6+(GW12-GW$7)/(GW$8-GW$7)*GW$5*0.4))),0))</f>
        <v>#REF!</v>
      </c>
      <c r="GY12" s="22" t="e">
        <f t="shared" ref="GY12:GY39" si="41">IF(GW12&lt;&gt;"",GW$5,0)</f>
        <v>#REF!</v>
      </c>
      <c r="GZ12" s="4" t="e">
        <f t="shared" ref="GZ12:GZ37" si="42">IF(GW$6=0,RANK(GW12,GW$12:GW$42,0),RANK(GW12,GW$12:GW$42,1))</f>
        <v>#REF!</v>
      </c>
      <c r="HA12" s="26"/>
      <c r="HB12" s="26"/>
      <c r="HC12" s="24" t="e">
        <f>HA$5*0.6</f>
        <v>#REF!</v>
      </c>
      <c r="HD12" s="24" t="e">
        <f>HA$5</f>
        <v>#REF!</v>
      </c>
      <c r="HE12" s="26"/>
      <c r="HF12" s="26"/>
      <c r="HG12" s="26"/>
      <c r="HH12" s="24" t="e">
        <f>HF$5*0.6</f>
        <v>#REF!</v>
      </c>
      <c r="HI12" s="24" t="e">
        <f>HF$5</f>
        <v>#REF!</v>
      </c>
      <c r="HJ12" s="26"/>
      <c r="HK12" s="27">
        <v>95.45</v>
      </c>
      <c r="HL12" s="27">
        <v>86.25</v>
      </c>
      <c r="HM12" s="24" t="e">
        <f>IF(OR(HK12="",HL12=""),0,IF(HK$6=0,IF(HK12&gt;=HK$8,HK$5,IF(HK12&lt;HL12,0,(HK12-HL12)/(HK$8-HL12)*HK$5)),IF(HK12&lt;=HK$8,HK$5,IF(HK12&gt;HL12,0,(HK12-HL12)/(HK$8-HL12)*HK$5))))</f>
        <v>#REF!</v>
      </c>
      <c r="HN12" s="22" t="e">
        <f>IF(OR(HK12="",HL12=""),0,HK$5)</f>
        <v>#REF!</v>
      </c>
      <c r="HO12" s="4" t="e">
        <f>IF(HK$6=0,RANK(HM12,HM$12:HM$42,0),RANK(HM12,HM$12:HM$42,1))</f>
        <v>#REF!</v>
      </c>
      <c r="HP12" s="27">
        <v>95.45</v>
      </c>
      <c r="HQ12" s="27">
        <v>69.78</v>
      </c>
      <c r="HR12" s="24" t="e">
        <f>IF(OR(HP12="",HQ12=""),0,IF(HP$6=0,IF(HP12&gt;=HP$8,HP$5,IF(HP12&lt;HQ12,0,(HP12-HQ12)/(HP$8-HQ12)*HP$5)),IF(HP12&lt;=HP$8,HP$5,IF(HP12&gt;HQ12,0,(HP12-HQ12)/(HP$8-HQ12)*HP$5))))</f>
        <v>#REF!</v>
      </c>
      <c r="HS12" s="22" t="e">
        <f>IF(OR(HP12="",HQ12=""),0,HP$5)</f>
        <v>#REF!</v>
      </c>
      <c r="HT12" s="4" t="e">
        <f>IF(HP$6=0,RANK(HR12,HR$12:HR$42,0),RANK(HR12,HR$12:HR$42,1))</f>
        <v>#REF!</v>
      </c>
      <c r="HU12" s="24">
        <v>98.39</v>
      </c>
      <c r="HV12" s="24">
        <v>89.55</v>
      </c>
      <c r="HW12" s="24" t="e">
        <f>IF(OR(HU12="",HV12=""),0,IF(HU$6=0,IF(HU12&gt;=HU$8,HU$5,IF(HU12&lt;HV12,0,(HU12-HV12)/(HU$8-HV12)*HU$5)),IF(HU12&lt;=HU$8,HU$5,IF(HU12&gt;HV12,0,(HU12-HV12)/(HU$8-HV12)*HU$5))))</f>
        <v>#REF!</v>
      </c>
      <c r="HX12" s="24" t="e">
        <f>HU$5</f>
        <v>#REF!</v>
      </c>
      <c r="HY12" s="4" t="e">
        <f>IF(HU$6=0,RANK(HW12,HW$12:HW$42,0),RANK(HW12,HW$12:HW$42,1))</f>
        <v>#REF!</v>
      </c>
      <c r="HZ12" s="24">
        <v>98.39</v>
      </c>
      <c r="IA12" s="24">
        <v>74.14</v>
      </c>
      <c r="IB12" s="24" t="e">
        <f>IF(OR(HZ12="",IA12=""),0,IF(HZ$6=0,IF(HZ12&gt;=HZ$8,HZ$5,IF(HZ12&lt;IA12,0,(HZ12-IA12)/(HZ$8-IA12)*HZ$5)),IF(HZ12&lt;=HZ$8,HZ$5,IF(HZ12&gt;IA12,0,(HZ12-IA12)/(HZ$8-IA12)*HZ$5))))</f>
        <v>#REF!</v>
      </c>
      <c r="IC12" s="24" t="e">
        <f>HZ$5</f>
        <v>#REF!</v>
      </c>
      <c r="ID12" s="4" t="e">
        <f>IF(HZ$6=0,RANK(IB12,IB$12:IB$42,0),RANK(IB12,IB$12:IB$42,1))</f>
        <v>#REF!</v>
      </c>
      <c r="IE12" s="26"/>
      <c r="IF12" s="26"/>
      <c r="IG12" s="24" t="e">
        <f>IE$5*0.6</f>
        <v>#REF!</v>
      </c>
      <c r="IH12" s="24" t="e">
        <f>IE$5</f>
        <v>#REF!</v>
      </c>
      <c r="II12" s="26"/>
      <c r="IJ12" s="26"/>
      <c r="IK12" s="26"/>
      <c r="IL12" s="24" t="e">
        <f>IJ$5*0.6</f>
        <v>#REF!</v>
      </c>
      <c r="IM12" s="24" t="e">
        <f>IJ$5</f>
        <v>#REF!</v>
      </c>
      <c r="IN12" s="26"/>
      <c r="IO12" s="26"/>
      <c r="IP12" s="26"/>
      <c r="IQ12" s="24" t="e">
        <f>IO$5*0.6</f>
        <v>#REF!</v>
      </c>
      <c r="IR12" s="24" t="e">
        <f>IO$5</f>
        <v>#REF!</v>
      </c>
      <c r="IS12" s="26"/>
      <c r="IT12" s="26"/>
      <c r="IU12" s="26"/>
      <c r="IV12" s="24" t="e">
        <f>IT$5*0.6</f>
        <v>#REF!</v>
      </c>
      <c r="IW12" s="24" t="e">
        <f>IT$5</f>
        <v>#REF!</v>
      </c>
      <c r="IX12" s="26"/>
      <c r="IY12" s="26"/>
      <c r="IZ12" s="26"/>
      <c r="JA12" s="24" t="e">
        <f>IY$5*0.6</f>
        <v>#REF!</v>
      </c>
      <c r="JB12" s="24" t="e">
        <f>IY$5</f>
        <v>#REF!</v>
      </c>
      <c r="JC12" s="26"/>
      <c r="JD12" s="26"/>
      <c r="JE12" s="26"/>
      <c r="JF12" s="24" t="e">
        <f>JD$5*0.6</f>
        <v>#REF!</v>
      </c>
      <c r="JG12" s="24" t="e">
        <f>JD$5</f>
        <v>#REF!</v>
      </c>
      <c r="JH12" s="26"/>
      <c r="JI12" s="26"/>
      <c r="JJ12" s="26"/>
      <c r="JK12" s="24" t="e">
        <f>JI$5*0.6</f>
        <v>#REF!</v>
      </c>
      <c r="JL12" s="24" t="e">
        <f>JI$5</f>
        <v>#REF!</v>
      </c>
      <c r="JM12" s="26"/>
      <c r="JN12" s="26"/>
      <c r="JO12" s="26"/>
      <c r="JP12" s="24" t="e">
        <f>JN$5*0.6</f>
        <v>#REF!</v>
      </c>
      <c r="JQ12" s="24" t="e">
        <f>JN$5</f>
        <v>#REF!</v>
      </c>
      <c r="JR12" s="26"/>
      <c r="JS12" s="26"/>
      <c r="JT12" s="26"/>
      <c r="JU12" s="24" t="e">
        <f>JS$5*0.6</f>
        <v>#REF!</v>
      </c>
      <c r="JV12" s="24" t="e">
        <f>JS$5</f>
        <v>#REF!</v>
      </c>
      <c r="JW12" s="26"/>
      <c r="JX12" s="26"/>
      <c r="JY12" s="26"/>
      <c r="JZ12" s="24" t="e">
        <f>JX$5*0.6</f>
        <v>#REF!</v>
      </c>
      <c r="KA12" s="24" t="e">
        <f>JX$5</f>
        <v>#REF!</v>
      </c>
      <c r="KB12" s="26"/>
      <c r="KC12" s="26"/>
      <c r="KD12" s="26"/>
      <c r="KE12" s="24" t="e">
        <f>KC$5*0.6</f>
        <v>#REF!</v>
      </c>
      <c r="KF12" s="24" t="e">
        <f>KC$5</f>
        <v>#REF!</v>
      </c>
      <c r="KG12" s="26"/>
      <c r="KH12" s="26"/>
      <c r="KI12" s="26"/>
      <c r="KJ12" s="24" t="e">
        <f>KH$5*0.6</f>
        <v>#REF!</v>
      </c>
      <c r="KK12" s="24" t="e">
        <f>KH$5</f>
        <v>#REF!</v>
      </c>
      <c r="KL12" s="26"/>
      <c r="KM12" s="27">
        <v>97.399373999999995</v>
      </c>
      <c r="KN12" s="27"/>
      <c r="KO12" s="24">
        <f>IF(OR(KM12="",KN12=""),0,IF(KM$6=0,IF(KM12&gt;=KM$8,KM$5,IF(KM12&lt;KN12,0,(KM12-KN12)/(KM$8-KN12)*KM$5)),IF(KM12&lt;=KM$8,KM$5,IF(KM12&gt;KN12,0,(KM12-KN12)/(KM$8-KN12)*KM$5))))</f>
        <v>0</v>
      </c>
      <c r="KP12" s="22">
        <f>IF(OR(KM12="",KN12=""),0,KM$5)</f>
        <v>0</v>
      </c>
      <c r="KQ12" s="4" t="e">
        <f>IF(KM$6=0,RANK(KO12,KO$12:KO$42,0),RANK(KO12,KO$12:KO$42,1))</f>
        <v>#REF!</v>
      </c>
      <c r="KR12" s="27">
        <v>97.399373999999995</v>
      </c>
      <c r="KS12" s="27"/>
      <c r="KT12" s="24">
        <f>IF(OR(KR12="",KS12=""),0,IF(KR$6=0,IF(KR12&gt;=KR$8,KR$5,IF(KR12&lt;KS12,0,(KR12-KS12)/(KR$8-KS12)*KR$5)),IF(KR12&lt;=KR$8,KR$5,IF(KR12&gt;KS12,0,(KR12-KS12)/(KR$8-KS12)*KR$5))))</f>
        <v>0</v>
      </c>
      <c r="KU12" s="22">
        <f>IF(OR(KR12="",KS12=""),0,KR$5)</f>
        <v>0</v>
      </c>
      <c r="KV12" s="4" t="e">
        <f>IF(KR$6=0,RANK(KT12,KT$12:KT$42,0),RANK(KT12,KT$12:KT$42,1))</f>
        <v>#REF!</v>
      </c>
      <c r="KW12" s="27">
        <v>99.56</v>
      </c>
      <c r="KX12" s="27"/>
      <c r="KY12" s="24">
        <f>IF(OR(KW12="",KX12=""),0,IF(KW$6=0,IF(KW12&gt;=KW$8,KW$5,IF(KW12&lt;KX12,0,(KW12-KX12)/(KW$8-KX12)*KW$5)),IF(KW12&lt;=KW$8,KW$5,IF(KW12&gt;KX12,0,(KW12-KX12)/(KW$8-KX12)*KW$5))))</f>
        <v>0</v>
      </c>
      <c r="KZ12" s="22">
        <f>IF(OR(KW12="",KX12=""),0,KW$5)</f>
        <v>0</v>
      </c>
      <c r="LA12" s="4" t="e">
        <f>IF(KW$6=0,RANK(KY12,KY$12:KY$42,0),RANK(KY12,KY$12:KY$42,1))</f>
        <v>#REF!</v>
      </c>
      <c r="LB12" s="27">
        <v>99.56</v>
      </c>
      <c r="LC12" s="27"/>
      <c r="LD12" s="24">
        <f>IF(OR(LB12="",LC12=""),0,IF(LB$6=0,IF(LB12&gt;=LB$8,LB$5,IF(LB12&lt;LC12,0,(LB12-LC12)/(LB$8-LC12)*LB$5)),IF(LB12&lt;=LB$8,LB$5,IF(LB12&gt;LC12,0,(LB12-LC12)/(LB$8-LC12)*LB$5))))</f>
        <v>0</v>
      </c>
      <c r="LE12" s="22">
        <f>IF(OR(LB12="",LC12=""),0,LB$5)</f>
        <v>0</v>
      </c>
      <c r="LF12" s="4" t="e">
        <f>IF(LB$6=0,RANK(LD12,LD$12:LD$42,0),RANK(LD12,LD$12:LD$42,1))</f>
        <v>#REF!</v>
      </c>
      <c r="LG12" s="26"/>
      <c r="LH12" s="26"/>
      <c r="LI12" s="24" t="e">
        <f>LG$5*0.6</f>
        <v>#REF!</v>
      </c>
      <c r="LJ12" s="24" t="e">
        <f>LG$5</f>
        <v>#REF!</v>
      </c>
      <c r="LK12" s="26"/>
      <c r="LL12" s="26"/>
      <c r="LM12" s="26"/>
      <c r="LN12" s="24" t="e">
        <f>LL$5*0.6</f>
        <v>#REF!</v>
      </c>
      <c r="LO12" s="24" t="e">
        <f>LL$5</f>
        <v>#REF!</v>
      </c>
      <c r="LP12" s="26"/>
      <c r="LQ12" s="24">
        <v>5.2407324218750002</v>
      </c>
      <c r="LR12" s="26"/>
      <c r="LS12" s="24">
        <f>IF(OR(LQ12="",LR12=""),0,IF(LQ$6=0,IF(LQ12&gt;=LQ$8,LQ$5,IF(LQ12&lt;LR12,0,(LQ12-LR12)/(LQ$8-LR12)*LQ$5)),IF(LQ12&lt;=LQ$8,LQ$5,IF(LQ12&gt;LR12,0,(LQ12-LR12)/(LQ$8-LR12)*LQ$5))))</f>
        <v>0</v>
      </c>
      <c r="LT12" s="22">
        <f>IF(OR(LQ12="",LR12=""),0,LQ$5)</f>
        <v>0</v>
      </c>
      <c r="LU12" s="4" t="e">
        <f>IF(LQ$6=0,RANK(LS12,LS$12:LS$42,0),RANK(LS12,LS$12:LS$42,1))</f>
        <v>#REF!</v>
      </c>
      <c r="LV12" s="24">
        <v>5.2407324218750002</v>
      </c>
      <c r="LW12" s="26"/>
      <c r="LX12" s="24">
        <f>IF(OR(LV12="",LW12=""),0,IF(LV$6=0,IF(LV12&gt;=LV$8,LV$5,IF(LV12&lt;LW12,0,(LV12-LW12)/(LV$8-LW12)*LV$5)),IF(LV12&lt;=LV$8,LV$5,IF(LV12&gt;LW12,0,(LV12-LW12)/(LV$8-LW12)*LV$5))))</f>
        <v>0</v>
      </c>
      <c r="LY12" s="22">
        <f>IF(OR(LV12="",LW12=""),0,LV$5)</f>
        <v>0</v>
      </c>
      <c r="LZ12" s="4" t="e">
        <f>IF(LV$6=0,RANK(LX12,LX$12:LX$42,0),RANK(LX12,LX$12:LX$42,1))</f>
        <v>#REF!</v>
      </c>
      <c r="MA12" s="24">
        <v>10.13671875</v>
      </c>
      <c r="MB12" s="26"/>
      <c r="MC12" s="24">
        <f>IF(OR(MA12="",MB12=""),0,IF(MA$6=0,IF(MA12&gt;=MA$8,MA$5,IF(MA12&lt;MB12,0,(MA12-MB12)/(MA$8-MB12)*MA$5)),IF(MA12&lt;=MA$8,MA$5,IF(MA12&gt;MB12,0,(MA12-MB12)/(MA$8-MB12)*MA$5))))</f>
        <v>0</v>
      </c>
      <c r="MD12" s="22">
        <f>IF(OR(MA12="",MB12=""),0,MA$5)</f>
        <v>0</v>
      </c>
      <c r="ME12" s="4" t="e">
        <f>IF(MA$6=0,RANK(MC12,MC$12:MC$42,0),RANK(MC12,MC$12:MC$42,1))</f>
        <v>#REF!</v>
      </c>
      <c r="MF12" s="24">
        <v>10.13671875</v>
      </c>
      <c r="MG12" s="26"/>
      <c r="MH12" s="24">
        <f>IF(OR(MF12="",MG12=""),0,IF(MF$6=0,IF(MF12&gt;=MF$8,MF$5,IF(MF12&lt;MG12,0,(MF12-MG12)/(MF$8-MG12)*MF$5)),IF(MF12&lt;=MF$8,MF$5,IF(MF12&gt;MG12,0,(MF12-MG12)/(MF$8-MG12)*MF$5))))</f>
        <v>0</v>
      </c>
      <c r="MI12" s="22">
        <f>IF(OR(MF12="",MG12=""),0,MF$5)</f>
        <v>0</v>
      </c>
      <c r="MJ12" s="4" t="e">
        <f>IF(MF$6=0,RANK(MH12,MH$12:MH$42,0),RANK(MH12,MH$12:MH$42,1))</f>
        <v>#REF!</v>
      </c>
      <c r="MK12" s="26"/>
      <c r="ML12" s="26"/>
      <c r="MM12" s="24" t="e">
        <f>MK$5*0.6</f>
        <v>#REF!</v>
      </c>
      <c r="MN12" s="24" t="e">
        <f>MK$5</f>
        <v>#REF!</v>
      </c>
      <c r="MO12" s="26"/>
      <c r="MP12" s="26"/>
      <c r="MQ12" s="26"/>
      <c r="MR12" s="24" t="e">
        <f>MP$5*0.6</f>
        <v>#REF!</v>
      </c>
      <c r="MS12" s="24" t="e">
        <f>MP$5</f>
        <v>#REF!</v>
      </c>
      <c r="MT12" s="26"/>
      <c r="MU12" s="26"/>
      <c r="MV12" s="26"/>
      <c r="MW12" s="24" t="e">
        <f>MU$5*0.6</f>
        <v>#REF!</v>
      </c>
      <c r="MX12" s="24" t="e">
        <f>MU$5</f>
        <v>#REF!</v>
      </c>
      <c r="MY12" s="26"/>
      <c r="MZ12" s="26"/>
      <c r="NA12" s="26"/>
      <c r="NB12" s="24" t="e">
        <f>MZ$5*0.6</f>
        <v>#REF!</v>
      </c>
      <c r="NC12" s="24" t="e">
        <f>MZ$5</f>
        <v>#REF!</v>
      </c>
      <c r="ND12" s="26"/>
      <c r="NE12" s="26"/>
      <c r="NF12" s="26"/>
      <c r="NG12" s="24" t="e">
        <f>NE$5*0.6</f>
        <v>#REF!</v>
      </c>
      <c r="NH12" s="24" t="e">
        <f>NE$5</f>
        <v>#REF!</v>
      </c>
      <c r="NI12" s="26"/>
      <c r="NJ12" s="26"/>
      <c r="NK12" s="26"/>
      <c r="NL12" s="24" t="e">
        <f>NJ$5*0.6</f>
        <v>#REF!</v>
      </c>
      <c r="NM12" s="24" t="e">
        <f>NJ$5</f>
        <v>#REF!</v>
      </c>
      <c r="NN12" s="26"/>
      <c r="NO12" s="26"/>
      <c r="NP12" s="26"/>
      <c r="NQ12" s="24" t="e">
        <f>NO$5*0.6</f>
        <v>#REF!</v>
      </c>
      <c r="NR12" s="24" t="e">
        <f>NO$5</f>
        <v>#REF!</v>
      </c>
      <c r="NS12" s="26"/>
      <c r="NT12" s="26"/>
      <c r="NU12" s="26"/>
      <c r="NV12" s="24" t="e">
        <f>NT$5*0.6</f>
        <v>#REF!</v>
      </c>
      <c r="NW12" s="24" t="e">
        <f>NT$5</f>
        <v>#REF!</v>
      </c>
      <c r="NX12" s="26"/>
      <c r="NY12" s="26"/>
      <c r="NZ12" s="26"/>
      <c r="OA12" s="24" t="e">
        <f>NY$5*0.6</f>
        <v>#REF!</v>
      </c>
      <c r="OB12" s="24" t="e">
        <f>NY$5</f>
        <v>#REF!</v>
      </c>
      <c r="OC12" s="26"/>
      <c r="OD12" s="26"/>
      <c r="OE12" s="26"/>
      <c r="OF12" s="24" t="e">
        <f>OD$5*0.6</f>
        <v>#REF!</v>
      </c>
      <c r="OG12" s="24" t="e">
        <f>OD$5</f>
        <v>#REF!</v>
      </c>
      <c r="OH12" s="26"/>
      <c r="OI12" s="26"/>
      <c r="OJ12" s="26"/>
      <c r="OK12" s="24" t="e">
        <f>OI$5*0.6</f>
        <v>#REF!</v>
      </c>
      <c r="OL12" s="24" t="e">
        <f>OI$5</f>
        <v>#REF!</v>
      </c>
      <c r="OM12" s="26"/>
      <c r="ON12" s="26"/>
      <c r="OO12" s="26"/>
      <c r="OP12" s="24" t="e">
        <f>ON$5*0.6</f>
        <v>#REF!</v>
      </c>
      <c r="OQ12" s="24" t="e">
        <f>ON$5</f>
        <v>#REF!</v>
      </c>
      <c r="OR12" s="26"/>
      <c r="OS12" s="26"/>
      <c r="OT12" s="26"/>
      <c r="OU12" s="24" t="e">
        <f>OS$5*0.6</f>
        <v>#REF!</v>
      </c>
      <c r="OV12" s="24" t="e">
        <f>OS$5</f>
        <v>#REF!</v>
      </c>
      <c r="OW12" s="26"/>
      <c r="OX12" s="26"/>
      <c r="OY12" s="26"/>
      <c r="OZ12" s="24" t="e">
        <f>OX$5*0.6</f>
        <v>#REF!</v>
      </c>
      <c r="PA12" s="24" t="e">
        <f>OX$5</f>
        <v>#REF!</v>
      </c>
      <c r="PB12" s="26"/>
      <c r="PC12" s="26"/>
      <c r="PD12" s="26"/>
      <c r="PE12" s="24" t="e">
        <f>PC$5*0.6</f>
        <v>#REF!</v>
      </c>
      <c r="PF12" s="24" t="e">
        <f>PC$5</f>
        <v>#REF!</v>
      </c>
      <c r="PG12" s="26"/>
      <c r="PH12" s="26"/>
      <c r="PI12" s="26"/>
      <c r="PJ12" s="24" t="e">
        <f>PH$5*0.6</f>
        <v>#REF!</v>
      </c>
      <c r="PK12" s="24" t="e">
        <f>PH$5</f>
        <v>#REF!</v>
      </c>
      <c r="PL12" s="26"/>
      <c r="PM12" s="26"/>
      <c r="PN12" s="26"/>
      <c r="PO12" s="24" t="e">
        <f>PM$5*0.6</f>
        <v>#REF!</v>
      </c>
      <c r="PP12" s="24" t="e">
        <f>PM$5</f>
        <v>#REF!</v>
      </c>
      <c r="PQ12" s="26"/>
      <c r="PR12" s="26"/>
      <c r="PS12" s="26"/>
      <c r="PT12" s="24" t="e">
        <f>PR$5*0.6</f>
        <v>#REF!</v>
      </c>
      <c r="PU12" s="24" t="e">
        <f>PR$5</f>
        <v>#REF!</v>
      </c>
      <c r="PV12" s="26"/>
      <c r="PW12" s="26"/>
      <c r="PX12" s="26"/>
      <c r="PY12" s="24" t="e">
        <f>PW$5*0.6</f>
        <v>#REF!</v>
      </c>
      <c r="PZ12" s="24" t="e">
        <f>PW$5</f>
        <v>#REF!</v>
      </c>
      <c r="QA12" s="26"/>
      <c r="QB12" s="26"/>
      <c r="QC12" s="26"/>
      <c r="QD12" s="24" t="e">
        <f>QB$5*0.6</f>
        <v>#REF!</v>
      </c>
      <c r="QE12" s="24" t="e">
        <f>QB$5</f>
        <v>#REF!</v>
      </c>
      <c r="QF12" s="26"/>
      <c r="QG12" s="26"/>
      <c r="QH12" s="26"/>
      <c r="QI12" s="24" t="e">
        <f>QG$5*0.6</f>
        <v>#REF!</v>
      </c>
      <c r="QJ12" s="24" t="e">
        <f>QG$5</f>
        <v>#REF!</v>
      </c>
      <c r="QK12" s="26"/>
      <c r="QL12" s="26"/>
      <c r="QM12" s="26"/>
      <c r="QN12" s="24" t="e">
        <f>QL$5*0.6</f>
        <v>#REF!</v>
      </c>
      <c r="QO12" s="24" t="e">
        <f>QL$5</f>
        <v>#REF!</v>
      </c>
      <c r="QP12" s="26"/>
      <c r="QQ12" s="24"/>
      <c r="QR12" s="24" t="e">
        <f>QQ$5*0.6</f>
        <v>#REF!</v>
      </c>
      <c r="QS12" s="24" t="e">
        <f>QQ$5</f>
        <v>#REF!</v>
      </c>
      <c r="QT12" s="11"/>
      <c r="QU12" s="24"/>
      <c r="QV12" s="24" t="e">
        <f>QU$5*0.6</f>
        <v>#REF!</v>
      </c>
      <c r="QW12" s="24" t="e">
        <f>QU$5</f>
        <v>#REF!</v>
      </c>
      <c r="QX12" s="11"/>
      <c r="QY12" s="24"/>
      <c r="QZ12" s="24" t="e">
        <f>QY$5*0.6</f>
        <v>#REF!</v>
      </c>
      <c r="RA12" s="24" t="e">
        <f>QY$5</f>
        <v>#REF!</v>
      </c>
      <c r="RB12" s="11"/>
      <c r="RC12" s="24"/>
      <c r="RD12" s="24" t="e">
        <f>RC$5*0.6</f>
        <v>#REF!</v>
      </c>
      <c r="RE12" s="24" t="e">
        <f>RC$5</f>
        <v>#REF!</v>
      </c>
      <c r="RF12" s="11"/>
      <c r="RG12" s="24"/>
      <c r="RH12" s="24" t="e">
        <f>RG$5*0.6</f>
        <v>#REF!</v>
      </c>
      <c r="RI12" s="24" t="e">
        <f>RG$5</f>
        <v>#REF!</v>
      </c>
      <c r="RJ12" s="11"/>
      <c r="RK12" s="27">
        <v>97.83</v>
      </c>
      <c r="RL12" s="27" t="e">
        <f>IF(RK$6=0,IF(RK12&lt;&gt;"",IF(RK12&gt;=RK$8,RK$5,IF(RK12&lt;RK$7,0,(RK$5*0.6+(RK12-RK$7)/(RK$8-RK$7)*RK$5*0.4))),0),IF(RK12&lt;&gt;"",IF(RK12&lt;=RK$8,RK$5,IF(RK12&gt;RK$7,0,(RK$5*0.6+(RK12-RK$7)/(RK$8-RK$7)*RK$5*0.4))),0))</f>
        <v>#REF!</v>
      </c>
      <c r="RM12" s="22" t="e">
        <f t="shared" ref="RM12:RM39" si="43">IF(RK12&lt;&gt;"",RK$5,0)</f>
        <v>#REF!</v>
      </c>
      <c r="RN12" s="4" t="e">
        <f>IF(RK$6=0,RANK(RK12,RK$12:RK$42,0),RANK(RK12,RK$12:RK$42,1))</f>
        <v>#REF!</v>
      </c>
      <c r="RO12" s="24"/>
      <c r="RP12" s="24" t="e">
        <f>RO$5*0.6</f>
        <v>#REF!</v>
      </c>
      <c r="RQ12" s="24" t="e">
        <f>RO$5</f>
        <v>#REF!</v>
      </c>
      <c r="RR12" s="11"/>
      <c r="RS12" s="24"/>
      <c r="RT12" s="24" t="e">
        <f>RS$5*0.6</f>
        <v>#REF!</v>
      </c>
      <c r="RU12" s="24" t="e">
        <f>RS$5</f>
        <v>#REF!</v>
      </c>
      <c r="RV12" s="11"/>
      <c r="RW12" s="24"/>
      <c r="RX12" s="24" t="e">
        <f>RW$5*0.6</f>
        <v>#REF!</v>
      </c>
      <c r="RY12" s="24" t="e">
        <f>RW$5</f>
        <v>#REF!</v>
      </c>
      <c r="RZ12" s="11"/>
      <c r="SA12" s="24"/>
      <c r="SB12" s="24" t="e">
        <f>SA$5*0.6</f>
        <v>#REF!</v>
      </c>
      <c r="SC12" s="24" t="e">
        <f>SA$5</f>
        <v>#REF!</v>
      </c>
      <c r="SD12" s="11"/>
      <c r="SE12" s="24"/>
      <c r="SF12" s="24" t="e">
        <f>SE$5*0.6</f>
        <v>#REF!</v>
      </c>
      <c r="SG12" s="24" t="e">
        <f>SE$5</f>
        <v>#REF!</v>
      </c>
      <c r="SH12" s="11"/>
      <c r="SI12" s="24"/>
      <c r="SJ12" s="24" t="e">
        <f>SI$5*0.6</f>
        <v>#REF!</v>
      </c>
      <c r="SK12" s="24" t="e">
        <f>SI$5</f>
        <v>#REF!</v>
      </c>
      <c r="SL12" s="11"/>
      <c r="SM12" s="24"/>
      <c r="SN12" s="24" t="e">
        <f>SM$5*0.6</f>
        <v>#REF!</v>
      </c>
      <c r="SO12" s="24" t="e">
        <f>SM$5</f>
        <v>#REF!</v>
      </c>
      <c r="SP12" s="11"/>
      <c r="SQ12" s="24"/>
      <c r="SR12" s="24" t="e">
        <f>SQ$5*0.6</f>
        <v>#REF!</v>
      </c>
      <c r="SS12" s="24" t="e">
        <f>SQ$5</f>
        <v>#REF!</v>
      </c>
      <c r="ST12" s="11"/>
      <c r="SU12" s="24"/>
      <c r="SV12" s="24" t="e">
        <f>SU$5*0.6</f>
        <v>#REF!</v>
      </c>
      <c r="SW12" s="24" t="e">
        <f>SU$5</f>
        <v>#REF!</v>
      </c>
      <c r="SX12" s="11"/>
      <c r="SY12" s="24"/>
      <c r="SZ12" s="24" t="e">
        <f>SY$5*0.6</f>
        <v>#REF!</v>
      </c>
      <c r="TA12" s="24" t="e">
        <f>SY$5</f>
        <v>#REF!</v>
      </c>
      <c r="TB12" s="11"/>
      <c r="TC12" s="24"/>
      <c r="TD12" s="24" t="e">
        <f>TC$5*0.6</f>
        <v>#REF!</v>
      </c>
      <c r="TE12" s="24" t="e">
        <f>TC$5</f>
        <v>#REF!</v>
      </c>
      <c r="TF12" s="11"/>
      <c r="TG12" s="24"/>
      <c r="TH12" s="24" t="e">
        <f>TG$5*0.6</f>
        <v>#REF!</v>
      </c>
      <c r="TI12" s="24" t="e">
        <f>TG$5</f>
        <v>#REF!</v>
      </c>
      <c r="TJ12" s="11"/>
      <c r="TK12" s="24"/>
      <c r="TL12" s="24" t="e">
        <f>TK$5*0.6</f>
        <v>#REF!</v>
      </c>
      <c r="TM12" s="24" t="e">
        <f>TK$5</f>
        <v>#REF!</v>
      </c>
      <c r="TN12" s="11"/>
      <c r="TO12" s="27">
        <v>93.679999999999993</v>
      </c>
      <c r="TP12" s="27" t="e">
        <f>IF(TO$6=0,IF(TO12&lt;&gt;"",IF(TO12&gt;=TO$8,TO$5,IF(TO12&lt;TO$7,0,(TO$5*0.6+(TO12-TO$7)/(TO$8-TO$7)*TO$5*0.4))),0),IF(TO12&lt;&gt;"",IF(TO12&lt;=TO$8,TO$5,IF(TO12&gt;TO$7,0,(TO$5*0.6+(TO12-TO$7)/(TO$8-TO$7)*TO$5*0.4))),0))</f>
        <v>#REF!</v>
      </c>
      <c r="TQ12" s="22" t="e">
        <f t="shared" ref="TQ12:TQ39" si="44">IF(TO12&lt;&gt;"",TO$5,0)</f>
        <v>#REF!</v>
      </c>
      <c r="TR12" s="4" t="e">
        <f>IF(TO$6=0,RANK(TO12,TO$12:TO$42,0),RANK(TO12,TO$12:TO$42,1))</f>
        <v>#REF!</v>
      </c>
      <c r="TS12" s="24"/>
      <c r="TT12" s="24" t="e">
        <f>TS$5*0.6</f>
        <v>#REF!</v>
      </c>
      <c r="TU12" s="24" t="e">
        <f>TS$5</f>
        <v>#REF!</v>
      </c>
      <c r="TV12" s="11"/>
      <c r="TW12" s="24"/>
      <c r="TX12" s="24" t="e">
        <f>TW$5*0.6</f>
        <v>#REF!</v>
      </c>
      <c r="TY12" s="24" t="e">
        <f>TW$5</f>
        <v>#REF!</v>
      </c>
      <c r="TZ12" s="11"/>
      <c r="UA12" s="24"/>
      <c r="UB12" s="24" t="e">
        <f>UA$5*0.6</f>
        <v>#REF!</v>
      </c>
      <c r="UC12" s="24" t="e">
        <f>UA$5</f>
        <v>#REF!</v>
      </c>
      <c r="UD12" s="11"/>
      <c r="UE12" s="24"/>
      <c r="UF12" s="24" t="e">
        <f>UE$5*0.6</f>
        <v>#REF!</v>
      </c>
      <c r="UG12" s="24" t="e">
        <f>UE$5</f>
        <v>#REF!</v>
      </c>
      <c r="UH12" s="11"/>
      <c r="UI12" s="24"/>
      <c r="UJ12" s="24" t="e">
        <f>UI$5*0.6</f>
        <v>#REF!</v>
      </c>
      <c r="UK12" s="24" t="e">
        <f>UI$5</f>
        <v>#REF!</v>
      </c>
      <c r="UL12" s="11"/>
      <c r="UM12" s="24"/>
      <c r="UN12" s="24" t="e">
        <f>UM$5*0.6</f>
        <v>#REF!</v>
      </c>
      <c r="UO12" s="24" t="e">
        <f>UM$5</f>
        <v>#REF!</v>
      </c>
      <c r="UP12" s="11"/>
      <c r="UQ12" s="24"/>
      <c r="UR12" s="24" t="e">
        <f>UQ$5*0.6</f>
        <v>#REF!</v>
      </c>
      <c r="US12" s="24" t="e">
        <f>UQ$5</f>
        <v>#REF!</v>
      </c>
      <c r="UT12" s="11"/>
      <c r="UU12" s="24"/>
      <c r="UV12" s="24" t="e">
        <f>UU$5*0.6</f>
        <v>#REF!</v>
      </c>
      <c r="UW12" s="24" t="e">
        <f>UU$5</f>
        <v>#REF!</v>
      </c>
      <c r="UX12" s="11"/>
      <c r="UY12" s="24"/>
      <c r="UZ12" s="24" t="e">
        <f>UY$5*0.6</f>
        <v>#REF!</v>
      </c>
      <c r="VA12" s="24" t="e">
        <f>UY$5</f>
        <v>#REF!</v>
      </c>
      <c r="VB12" s="11"/>
      <c r="VC12" s="24"/>
      <c r="VD12" s="24" t="e">
        <f>VC$5*0.6</f>
        <v>#REF!</v>
      </c>
      <c r="VE12" s="24" t="e">
        <f>VC$5</f>
        <v>#REF!</v>
      </c>
      <c r="VF12" s="11"/>
      <c r="VG12" s="20">
        <v>1.3618914328173635E-2</v>
      </c>
      <c r="VH12" s="27" t="e">
        <f t="shared" ref="VH12:VH42" si="45">IF(VG$6=0,IF(VG12&lt;&gt;"",IF(VG12&gt;=VG$8,VG$5,IF(VG12&lt;VG$7,0,(VG$5*0.6+(VG12-VG$7)/(VG$8-VG$7)*VG$5*0.4))),0),IF(VG12&lt;&gt;"",IF(VG12&lt;=VG$8,VG$5,IF(VG12&gt;VG$7,0,(VG$5*0.6+(VG12-VG$7)/(VG$8-VG$7)*VG$5*0.4))),0))</f>
        <v>#REF!</v>
      </c>
      <c r="VI12" s="22" t="e">
        <f t="shared" ref="VI12:VI42" si="46">IF(VG12&lt;&gt;"",VG$5,0)</f>
        <v>#REF!</v>
      </c>
      <c r="VJ12" s="4" t="e">
        <f>IF(VG$6=0,RANK(VG12,VG$12:VG$42,0),RANK(VG12,VG$12:VG$42,1))</f>
        <v>#REF!</v>
      </c>
      <c r="VK12" s="27">
        <v>97.399373999999995</v>
      </c>
      <c r="VL12" s="27" t="e">
        <f>IF(VK$6=0,IF(VK12&lt;&gt;"",IF(VK12&gt;=VK$8,VK$5,IF(VK12&lt;VK$7,0,(VK$5*0.6+(VK12-VK$7)/(VK$8-VK$7)*VK$5*0.4))),0),IF(VK12&lt;&gt;"",IF(VK12&lt;=VK$8,VK$5,IF(VK12&gt;VK$7,0,(VK$5*0.6+(VK12-VK$7)/(VK$8-VK$7)*VK$5*0.4))),0))</f>
        <v>#REF!</v>
      </c>
      <c r="VM12" s="22" t="e">
        <f t="shared" ref="VM12:VM39" si="47">IF(VK12&lt;&gt;"",VK$5,0)</f>
        <v>#REF!</v>
      </c>
      <c r="VN12" s="4" t="e">
        <f>IF(VK$6=0,RANK(VK12,VK$12:VK$42,0),RANK(VK12,VK$12:VK$42,1))</f>
        <v>#REF!</v>
      </c>
      <c r="VO12" s="27">
        <v>99.56</v>
      </c>
      <c r="VP12" s="27" t="e">
        <f>IF(VO$6=0,IF(VO12&lt;&gt;"",IF(VO12&gt;=VO$8,VO$5,IF(VO12&lt;VO$7,0,(VO$5*0.6+(VO12-VO$7)/(VO$8-VO$7)*VO$5*0.4))),0),IF(VO12&lt;&gt;"",IF(VO12&lt;=VO$8,VO$5,IF(VO12&gt;VO$7,0,(VO$5*0.6+(VO12-VO$7)/(VO$8-VO$7)*VO$5*0.4))),0))</f>
        <v>#REF!</v>
      </c>
      <c r="VQ12" s="22" t="e">
        <f t="shared" ref="VQ12:VQ39" si="48">IF(VO12&lt;&gt;"",VO$5,0)</f>
        <v>#REF!</v>
      </c>
      <c r="VR12" s="4" t="e">
        <f>IF(VO$6=0,RANK(VO12,VO$12:VO$42,0),RANK(VO12,VO$12:VO$42,1))</f>
        <v>#REF!</v>
      </c>
      <c r="VS12" s="24"/>
      <c r="VT12" s="24" t="e">
        <f>VS$5*0.6</f>
        <v>#REF!</v>
      </c>
      <c r="VU12" s="24" t="e">
        <f>VS$5</f>
        <v>#REF!</v>
      </c>
      <c r="VV12" s="11"/>
      <c r="VW12" s="24">
        <v>5.2407324218750002</v>
      </c>
      <c r="VX12" s="27" t="e">
        <f>IF(VW$6=0,IF(VW12&lt;&gt;"",IF(VW12&gt;=VW$8,VW$5,IF(VW12&lt;VW$7,0,(VW$5*0.6+(VW12-VW$7)/(VW$8-VW$7)*VW$5*0.4))),0),IF(VW12&lt;&gt;"",IF(VW12&lt;=VW$8,VW$5,IF(VW12&gt;VW$7,0,(VW$5*0.6+(VW12-VW$7)/(VW$8-VW$7)*VW$5*0.4))),0))</f>
        <v>#REF!</v>
      </c>
      <c r="VY12" s="22" t="e">
        <f t="shared" ref="VY12:VY39" si="49">IF(VW12&lt;&gt;"",VW$5,0)</f>
        <v>#REF!</v>
      </c>
      <c r="VZ12" s="4" t="e">
        <f>IF(VW$6=0,RANK(VW12,VW$12:VW$42,0),RANK(VW12,VW$12:VW$42,1))</f>
        <v>#REF!</v>
      </c>
      <c r="WA12" s="24">
        <v>10.13671875</v>
      </c>
      <c r="WB12" s="27" t="e">
        <f>IF(WA$6=0,IF(WA12&lt;&gt;"",IF(WA12&gt;=WA$8,WA$5,IF(WA12&lt;WA$7,0,(WA$5*0.6+(WA12-WA$7)/(WA$8-WA$7)*WA$5*0.4))),0),IF(WA12&lt;&gt;"",IF(WA12&lt;=WA$8,WA$5,IF(WA12&gt;WA$7,0,(WA$5*0.6+(WA12-WA$7)/(WA$8-WA$7)*WA$5*0.4))),0))</f>
        <v>#REF!</v>
      </c>
      <c r="WC12" s="22" t="e">
        <f t="shared" ref="WC12:WC39" si="50">IF(WA12&lt;&gt;"",WA$5,0)</f>
        <v>#REF!</v>
      </c>
      <c r="WD12" s="4" t="e">
        <f>IF(WA$6=0,RANK(WA12,WA$12:WA$42,0),RANK(WA12,WA$12:WA$42,1))</f>
        <v>#REF!</v>
      </c>
      <c r="WE12" s="27">
        <v>99.42</v>
      </c>
      <c r="WF12" s="27" t="e">
        <f>IF(WE$6=0,IF(WE12&lt;&gt;"",IF(WE12&gt;=WE$8,WE$5,IF(WE12&lt;WE$7,0,(WE$5*0.6+(WE12-WE$7)/(WE$8-WE$7)*WE$5*0.4))),0),IF(WE12&lt;&gt;"",IF(WE12&lt;=WE$8,WE$5,IF(WE12&gt;WE$7,0,(WE$5*0.6+(WE12-WE$7)/(WE$8-WE$7)*WE$5*0.4))),0))</f>
        <v>#REF!</v>
      </c>
      <c r="WG12" s="22" t="e">
        <f t="shared" ref="WG12:WG39" si="51">IF(WE12&lt;&gt;"",WE$5,0)</f>
        <v>#REF!</v>
      </c>
      <c r="WH12" s="4" t="e">
        <f>IF(WE$6=0,RANK(WE12,WE$12:WE$42,0),RANK(WE12,WE$12:WE$42,1))</f>
        <v>#REF!</v>
      </c>
      <c r="WI12" s="24"/>
      <c r="WJ12" s="24" t="e">
        <f>WI$5*0.6</f>
        <v>#REF!</v>
      </c>
      <c r="WK12" s="24" t="e">
        <f>WI$5</f>
        <v>#REF!</v>
      </c>
      <c r="WL12" s="11"/>
      <c r="WM12" s="24"/>
      <c r="WN12" s="24" t="e">
        <f>WM$5*0.6</f>
        <v>#REF!</v>
      </c>
      <c r="WO12" s="24" t="e">
        <f>WM$5</f>
        <v>#REF!</v>
      </c>
      <c r="WP12" s="11"/>
      <c r="WQ12" s="24"/>
      <c r="WR12" s="24" t="e">
        <f>WQ$5*0.6</f>
        <v>#REF!</v>
      </c>
      <c r="WS12" s="24" t="e">
        <f>WQ$5</f>
        <v>#REF!</v>
      </c>
      <c r="WT12" s="11"/>
      <c r="WU12" s="27">
        <v>0</v>
      </c>
      <c r="WV12" s="27" t="e">
        <f>IF(WU$6=0,IF(WU12&lt;&gt;"",IF(WU12&gt;=WU$8,WU$5,IF(WU12&lt;WU$7,0,(WU$5*0.6+(WU12-WU$7)/(WU$8-WU$7)*WU$5*0.4))),0),IF(WU12&lt;&gt;"",IF(WU12&lt;=WU$8,WU$5,IF(WU12&gt;WU$7,0,(WU$5*0.6+(WU12-WU$7)/(WU$8-WU$7)*WU$5*0.4))),0))</f>
        <v>#REF!</v>
      </c>
      <c r="WW12" s="22" t="e">
        <f t="shared" ref="WW12:WW39" si="52">IF(WU12&lt;&gt;"",WU$5,0)</f>
        <v>#REF!</v>
      </c>
      <c r="WX12" s="4" t="e">
        <f>IF(WU$6=0,RANK(WU12,WU$12:WU$42,0),RANK(WU12,WU$12:WU$42,1))</f>
        <v>#REF!</v>
      </c>
      <c r="WY12" s="24"/>
      <c r="WZ12" s="24" t="e">
        <f>WY$5*0.6</f>
        <v>#REF!</v>
      </c>
      <c r="XA12" s="24" t="e">
        <f>WY$5</f>
        <v>#REF!</v>
      </c>
      <c r="XB12" s="11"/>
      <c r="XC12" s="24"/>
      <c r="XD12" s="24" t="e">
        <f>XC$5*0.6</f>
        <v>#REF!</v>
      </c>
      <c r="XE12" s="24" t="e">
        <f>XC$5</f>
        <v>#REF!</v>
      </c>
      <c r="XF12" s="11"/>
      <c r="XG12" s="24"/>
      <c r="XH12" s="24" t="e">
        <f>XG$5*0.6</f>
        <v>#REF!</v>
      </c>
      <c r="XI12" s="24" t="e">
        <f>XG$5</f>
        <v>#REF!</v>
      </c>
      <c r="XJ12" s="11"/>
      <c r="XK12" s="24"/>
      <c r="XL12" s="24" t="e">
        <f>XK$5*0.6</f>
        <v>#REF!</v>
      </c>
      <c r="XM12" s="24" t="e">
        <f>XK$5</f>
        <v>#REF!</v>
      </c>
      <c r="XN12" s="11"/>
      <c r="XO12" s="24"/>
      <c r="XP12" s="24" t="e">
        <f>XO$5*0.6</f>
        <v>#REF!</v>
      </c>
      <c r="XQ12" s="24" t="e">
        <f>XO$5</f>
        <v>#REF!</v>
      </c>
      <c r="XR12" s="11"/>
      <c r="XS12" s="24"/>
      <c r="XT12" s="24" t="e">
        <f>XS$5*0.6</f>
        <v>#REF!</v>
      </c>
      <c r="XU12" s="24" t="e">
        <f>XS$5</f>
        <v>#REF!</v>
      </c>
      <c r="XV12" s="11"/>
      <c r="XW12" s="24"/>
      <c r="XX12" s="24" t="e">
        <f>XW$5*0.6</f>
        <v>#REF!</v>
      </c>
      <c r="XY12" s="24" t="e">
        <f>XW$5</f>
        <v>#REF!</v>
      </c>
      <c r="XZ12" s="11"/>
      <c r="YA12" s="24"/>
      <c r="YB12" s="24" t="e">
        <f>YA$5*0.6</f>
        <v>#REF!</v>
      </c>
      <c r="YC12" s="24" t="e">
        <f>YA$5</f>
        <v>#REF!</v>
      </c>
      <c r="YD12" s="11"/>
      <c r="YE12" s="24"/>
      <c r="YF12" s="24" t="e">
        <f>YE$5*0.6</f>
        <v>#REF!</v>
      </c>
      <c r="YG12" s="24" t="e">
        <f>YE$5</f>
        <v>#REF!</v>
      </c>
      <c r="YH12" s="11"/>
      <c r="YI12" s="24"/>
      <c r="YJ12" s="24" t="e">
        <f>YI$5*0.6</f>
        <v>#REF!</v>
      </c>
      <c r="YK12" s="24" t="e">
        <f>YI$5</f>
        <v>#REF!</v>
      </c>
      <c r="YL12" s="11"/>
      <c r="YM12" s="24"/>
      <c r="YN12" s="24" t="e">
        <f>YM$5*0.6</f>
        <v>#REF!</v>
      </c>
      <c r="YO12" s="24" t="e">
        <f>YM$5</f>
        <v>#REF!</v>
      </c>
      <c r="YP12" s="11"/>
      <c r="YQ12" s="27">
        <v>98.47</v>
      </c>
      <c r="YR12" s="27" t="e">
        <f>IF(YQ$6=0,IF(YQ12&lt;&gt;"",IF(YQ12&gt;=YQ$8,YQ$5,IF(YQ12&lt;YQ$7,0,(YQ$5*0.6+(YQ12-YQ$7)/(YQ$8-YQ$7)*YQ$5*0.4))),0),IF(YQ12&lt;&gt;"",IF(YQ12&lt;=YQ$8,YQ$5,IF(YQ12&gt;YQ$7,0,(YQ$5*0.6+(YQ12-YQ$7)/(YQ$8-YQ$7)*YQ$5*0.4))),0))</f>
        <v>#REF!</v>
      </c>
      <c r="YS12" s="22" t="e">
        <f t="shared" ref="YS12:YS39" si="53">IF(YQ12&lt;&gt;"",YQ$5,0)</f>
        <v>#REF!</v>
      </c>
      <c r="YT12" s="4" t="e">
        <f>IF(YQ$6=0,RANK(YQ12,YQ$12:YQ$42,0),RANK(YQ12,YQ$12:YQ$42,1))</f>
        <v>#REF!</v>
      </c>
      <c r="YU12" s="24"/>
      <c r="YV12" s="24" t="e">
        <f>YU$5*0.6</f>
        <v>#REF!</v>
      </c>
      <c r="YW12" s="24" t="e">
        <f>YU$5</f>
        <v>#REF!</v>
      </c>
      <c r="YX12" s="11"/>
      <c r="YY12" s="24"/>
      <c r="YZ12" s="24" t="e">
        <f>YY$5*0.6</f>
        <v>#REF!</v>
      </c>
      <c r="ZA12" s="24" t="e">
        <f>YY$5</f>
        <v>#REF!</v>
      </c>
      <c r="ZB12" s="11"/>
      <c r="ZC12" s="24"/>
      <c r="ZD12" s="24" t="e">
        <f>ZC$5*0.6</f>
        <v>#REF!</v>
      </c>
      <c r="ZE12" s="24" t="e">
        <f>ZC$5</f>
        <v>#REF!</v>
      </c>
      <c r="ZF12" s="11"/>
      <c r="ZG12" s="24"/>
      <c r="ZH12" s="24" t="e">
        <f>ZG$5*0.6</f>
        <v>#REF!</v>
      </c>
      <c r="ZI12" s="24" t="e">
        <f>ZG$5</f>
        <v>#REF!</v>
      </c>
      <c r="ZJ12" s="11"/>
      <c r="ZK12" s="24"/>
      <c r="ZL12" s="24" t="e">
        <f>ZK$5*0.6</f>
        <v>#REF!</v>
      </c>
      <c r="ZM12" s="24" t="e">
        <f>ZK$5</f>
        <v>#REF!</v>
      </c>
      <c r="ZN12" s="11"/>
      <c r="ZO12" s="24"/>
      <c r="ZP12" s="24" t="e">
        <f>ZO$5*0.6</f>
        <v>#REF!</v>
      </c>
      <c r="ZQ12" s="24" t="e">
        <f>ZO$5</f>
        <v>#REF!</v>
      </c>
      <c r="ZR12" s="11"/>
      <c r="ZS12" s="24"/>
      <c r="ZT12" s="24" t="e">
        <f>ZS$5*0.6</f>
        <v>#REF!</v>
      </c>
      <c r="ZU12" s="24" t="e">
        <f>ZS$5</f>
        <v>#REF!</v>
      </c>
      <c r="ZV12" s="11"/>
      <c r="ZW12" s="24"/>
      <c r="ZX12" s="24" t="e">
        <f>ZW$5*0.6</f>
        <v>#REF!</v>
      </c>
      <c r="ZY12" s="24" t="e">
        <f>ZW$5</f>
        <v>#REF!</v>
      </c>
      <c r="ZZ12" s="11"/>
      <c r="AAA12" s="24"/>
      <c r="AAB12" s="24" t="e">
        <f>AAA$5*0.6</f>
        <v>#REF!</v>
      </c>
      <c r="AAC12" s="24" t="e">
        <f>AAA$5</f>
        <v>#REF!</v>
      </c>
      <c r="AAD12" s="11"/>
      <c r="AAE12" s="22">
        <v>0.03</v>
      </c>
      <c r="AAF12" s="27" t="e">
        <f>IF(AAE$6=0,IF(AAE12&lt;&gt;"",IF(AAE12&gt;=AAE$8,AAE$5,IF(AAE12&lt;AAE$7,0,(AAE$5*0.6+(AAE12-AAE$7)/(AAE$8-AAE$7)*AAE$5*0.4))),0),IF(AAE12&lt;&gt;"",IF(AAE12&lt;=AAE$8,AAE$5,IF(AAE12&gt;AAE$7,0,(AAE$5*0.6+(AAE12-AAE$7)/(AAE$8-AAE$7)*AAE$5*0.4))),0))</f>
        <v>#REF!</v>
      </c>
      <c r="AAG12" s="22" t="e">
        <f t="shared" ref="AAG12:AAG39" si="54">IF(AAE12&lt;&gt;"",AAE$5,0)</f>
        <v>#REF!</v>
      </c>
      <c r="AAH12" s="4" t="e">
        <f>IF(AAE$6=0,RANK(AAE12,AAE$12:AAE$42,0),RANK(AAE12,AAE$12:AAE$42,1))</f>
        <v>#REF!</v>
      </c>
      <c r="AAI12" s="24"/>
      <c r="AAJ12" s="24" t="e">
        <f>AAI$5*0.6</f>
        <v>#REF!</v>
      </c>
      <c r="AAK12" s="24" t="e">
        <f>AAI$5</f>
        <v>#REF!</v>
      </c>
      <c r="AAL12" s="11"/>
      <c r="AAM12" s="24"/>
      <c r="AAN12" s="24" t="e">
        <f>AAM$5*0.6</f>
        <v>#REF!</v>
      </c>
      <c r="AAO12" s="24" t="e">
        <f>AAM$5</f>
        <v>#REF!</v>
      </c>
      <c r="AAP12" s="11"/>
      <c r="AAQ12" s="24"/>
      <c r="AAR12" s="24" t="e">
        <f>AAQ$5*0.6</f>
        <v>#REF!</v>
      </c>
      <c r="AAS12" s="24" t="e">
        <f>AAQ$5</f>
        <v>#REF!</v>
      </c>
      <c r="AAT12" s="11"/>
      <c r="AAU12" s="24"/>
      <c r="AAV12" s="24" t="e">
        <f>AAU$5*0.6</f>
        <v>#REF!</v>
      </c>
      <c r="AAW12" s="24" t="e">
        <f>AAU$5</f>
        <v>#REF!</v>
      </c>
      <c r="AAX12" s="11"/>
      <c r="AAY12" s="24"/>
      <c r="AAZ12" s="24" t="e">
        <f>AAY$5*0.6</f>
        <v>#REF!</v>
      </c>
      <c r="ABA12" s="24" t="e">
        <f>AAY$5</f>
        <v>#REF!</v>
      </c>
      <c r="ABB12" s="11"/>
      <c r="ABC12" s="24"/>
      <c r="ABD12" s="24" t="e">
        <f>ABC$5*0.6</f>
        <v>#REF!</v>
      </c>
      <c r="ABE12" s="24" t="e">
        <f>ABC$5</f>
        <v>#REF!</v>
      </c>
      <c r="ABF12" s="11"/>
      <c r="ABG12" s="24"/>
      <c r="ABH12" s="24" t="e">
        <f>ABG$5*0.6</f>
        <v>#REF!</v>
      </c>
      <c r="ABI12" s="24" t="e">
        <f>ABG$5</f>
        <v>#REF!</v>
      </c>
      <c r="ABJ12" s="11"/>
      <c r="ABK12" s="24"/>
      <c r="ABL12" s="24" t="e">
        <f>ABK$5*0.6</f>
        <v>#REF!</v>
      </c>
      <c r="ABM12" s="24" t="e">
        <f>ABK$5</f>
        <v>#REF!</v>
      </c>
      <c r="ABN12" s="11"/>
      <c r="ABO12" s="24"/>
      <c r="ABP12" s="24" t="e">
        <f>ABO$5*0.6</f>
        <v>#REF!</v>
      </c>
      <c r="ABQ12" s="24" t="e">
        <f>ABO$5</f>
        <v>#REF!</v>
      </c>
      <c r="ABR12" s="11"/>
      <c r="ABS12" s="24"/>
      <c r="ABT12" s="24" t="e">
        <f>ABS$5*0.6</f>
        <v>#REF!</v>
      </c>
      <c r="ABU12" s="24" t="e">
        <f>ABS$5</f>
        <v>#REF!</v>
      </c>
      <c r="ABV12" s="11"/>
      <c r="ABW12" s="27">
        <v>95.45</v>
      </c>
      <c r="ABX12" s="27" t="e">
        <f>IF(ABW$6=0,IF(ABW12&lt;&gt;"",IF(ABW12&gt;=ABW$8,ABW$5,IF(ABW12&lt;ABW$7,0,(ABW$5*0.6+(ABW12-ABW$7)/(ABW$8-ABW$7)*ABW$5*0.4))),0),IF(ABW12&lt;&gt;"",IF(ABW12&lt;=ABW$8,ABW$5,IF(ABW12&gt;ABW$7,0,(ABW$5*0.6+(ABW12-ABW$7)/(ABW$8-ABW$7)*ABW$5*0.4))),0))</f>
        <v>#REF!</v>
      </c>
      <c r="ABY12" s="22" t="e">
        <f t="shared" ref="ABY12:ABY39" si="55">IF(ABW12&lt;&gt;"",ABW$5,0)</f>
        <v>#REF!</v>
      </c>
      <c r="ABZ12" s="4" t="e">
        <f>IF(ABW$6=0,RANK(ABW12,ABW$12:ABW$42,0),RANK(ABW12,ABW$12:ABW$42,1))</f>
        <v>#REF!</v>
      </c>
      <c r="ACA12" s="24"/>
      <c r="ACB12" s="24" t="e">
        <f>ACA$5*0.6</f>
        <v>#REF!</v>
      </c>
      <c r="ACC12" s="24" t="e">
        <f>ACA$5</f>
        <v>#REF!</v>
      </c>
      <c r="ACD12" s="11"/>
      <c r="ACE12" s="24"/>
      <c r="ACF12" s="24" t="e">
        <f>ACE$5*0.6</f>
        <v>#REF!</v>
      </c>
      <c r="ACG12" s="24" t="e">
        <f>ACE$5</f>
        <v>#REF!</v>
      </c>
      <c r="ACH12" s="11"/>
      <c r="ACI12" s="24"/>
      <c r="ACJ12" s="24" t="e">
        <f>ACI$5*0.6</f>
        <v>#REF!</v>
      </c>
      <c r="ACK12" s="24" t="e">
        <f>ACI$5</f>
        <v>#REF!</v>
      </c>
      <c r="ACL12" s="11"/>
      <c r="ACM12" s="24"/>
      <c r="ACN12" s="24" t="e">
        <f>ACM$5*0.6</f>
        <v>#REF!</v>
      </c>
      <c r="ACO12" s="24" t="e">
        <f>ACM$5</f>
        <v>#REF!</v>
      </c>
      <c r="ACP12" s="11"/>
      <c r="ACQ12" s="24"/>
      <c r="ACR12" s="24" t="e">
        <f>ACQ$5*0.6</f>
        <v>#REF!</v>
      </c>
      <c r="ACS12" s="24" t="e">
        <f>ACQ$5</f>
        <v>#REF!</v>
      </c>
      <c r="ACT12" s="11"/>
      <c r="ACU12" s="24"/>
      <c r="ACV12" s="24" t="e">
        <f>ACU$5*0.6</f>
        <v>#REF!</v>
      </c>
      <c r="ACW12" s="24" t="e">
        <f>ACU$5</f>
        <v>#REF!</v>
      </c>
      <c r="ACX12" s="11"/>
      <c r="ACY12" s="24"/>
      <c r="ACZ12" s="24" t="e">
        <f>ACY$5*0.6</f>
        <v>#REF!</v>
      </c>
      <c r="ADA12" s="24" t="e">
        <f>ACY$5</f>
        <v>#REF!</v>
      </c>
      <c r="ADB12" s="11"/>
      <c r="ADC12" s="24">
        <v>3.29</v>
      </c>
      <c r="ADD12" s="24" t="e">
        <f>IF(ADC12="",0,IF(OR(ADC12&lt;ADC$7,ADC12&gt;ADC$8),0,ADC$5))</f>
        <v>#REF!</v>
      </c>
      <c r="ADE12" s="24" t="e">
        <f t="shared" ref="ADE12:ADE42" si="56">IF(ADC12&lt;&gt;"",ADC$5,0)</f>
        <v>#REF!</v>
      </c>
      <c r="ADF12" s="4" t="e">
        <f>IF(ADC$6=0,RANK(ADD12,ADD$12:ADD$42,0),RANK(ADD12,ADD$12:ADD$42,1))</f>
        <v>#REF!</v>
      </c>
      <c r="ADG12" s="24">
        <v>98.39</v>
      </c>
      <c r="ADH12" s="24" t="e">
        <f>IF(ADG$6=0,IF(ADG12&lt;&gt;"",IF(ADG12&gt;=ADG$8,ADG$5,IF(ADG12&lt;ADG$7,0,(ADG$5*0.6+(ADG12-ADG$7)/(ADG$8-ADG$7)*ADG$5*0.4))),0),IF(ADG12&lt;&gt;"",IF(ADG12&lt;=ADG$8,ADG$5,IF(ADG12&gt;ADG$7,0,(ADG$5*0.6+(ADG12-ADG$7)/(ADG$8-ADG$7)*ADG$5*0.4))),0))</f>
        <v>#REF!</v>
      </c>
      <c r="ADI12" s="24" t="e">
        <f t="shared" ref="ADI12:ADI42" si="57">IF(ADG12&lt;&gt;"",ADG$5,0)</f>
        <v>#REF!</v>
      </c>
      <c r="ADJ12" s="4" t="e">
        <f>IF(ADG$6=0,RANK(ADG12,ADG$12:ADG$42,0),RANK(ADG12,ADG$12:ADG$42,1))</f>
        <v>#REF!</v>
      </c>
      <c r="ADK12" s="24"/>
      <c r="ADL12" s="24" t="e">
        <f>ADK$5*0.6</f>
        <v>#REF!</v>
      </c>
      <c r="ADM12" s="24" t="e">
        <f>ADK$5</f>
        <v>#REF!</v>
      </c>
      <c r="ADN12" s="11"/>
      <c r="ADO12" s="24"/>
      <c r="ADP12" s="24" t="e">
        <f>ADO$5*0.6</f>
        <v>#REF!</v>
      </c>
      <c r="ADQ12" s="24" t="e">
        <f>ADO$5</f>
        <v>#REF!</v>
      </c>
      <c r="ADR12" s="11"/>
      <c r="ADS12" s="24"/>
      <c r="ADT12" s="24" t="e">
        <f>ADS$5*0.6</f>
        <v>#REF!</v>
      </c>
      <c r="ADU12" s="24" t="e">
        <f>ADS$5</f>
        <v>#REF!</v>
      </c>
      <c r="ADV12" s="11"/>
      <c r="ADW12" s="24"/>
      <c r="ADX12" s="24" t="e">
        <f>ADW$5*0.6</f>
        <v>#REF!</v>
      </c>
      <c r="ADY12" s="24" t="e">
        <f>ADW$5</f>
        <v>#REF!</v>
      </c>
      <c r="ADZ12" s="11"/>
      <c r="AEA12" s="24"/>
      <c r="AEB12" s="24" t="e">
        <f>AEA$5*0.6</f>
        <v>#REF!</v>
      </c>
      <c r="AEC12" s="24" t="e">
        <f>AEA$5</f>
        <v>#REF!</v>
      </c>
      <c r="AED12" s="11"/>
      <c r="AEE12" s="24"/>
      <c r="AEF12" s="24" t="e">
        <f>AEE$5*0.6</f>
        <v>#REF!</v>
      </c>
      <c r="AEG12" s="24" t="e">
        <f>AEE$5</f>
        <v>#REF!</v>
      </c>
      <c r="AEH12" s="11"/>
      <c r="AEI12" s="24"/>
      <c r="AEJ12" s="24" t="e">
        <f>AEI$5*0.6</f>
        <v>#REF!</v>
      </c>
      <c r="AEK12" s="24" t="e">
        <f>AEI$5</f>
        <v>#REF!</v>
      </c>
      <c r="AEL12" s="11"/>
      <c r="AEM12" s="24"/>
      <c r="AEN12" s="24" t="e">
        <f>AEM$5*0.6</f>
        <v>#REF!</v>
      </c>
      <c r="AEO12" s="24" t="e">
        <f>AEM$5</f>
        <v>#REF!</v>
      </c>
      <c r="AEP12" s="11"/>
      <c r="AEQ12" s="24"/>
      <c r="AER12" s="24" t="e">
        <f>AEQ$5*0.6</f>
        <v>#REF!</v>
      </c>
      <c r="AES12" s="24" t="e">
        <f>AEQ$5</f>
        <v>#REF!</v>
      </c>
      <c r="AET12" s="11"/>
      <c r="AEU12" s="24"/>
      <c r="AEV12" s="24" t="e">
        <f>AEU$5*0.6</f>
        <v>#REF!</v>
      </c>
      <c r="AEW12" s="24" t="e">
        <f>AEU$5</f>
        <v>#REF!</v>
      </c>
      <c r="AEX12" s="11"/>
      <c r="AEY12" s="24"/>
      <c r="AEZ12" s="24" t="e">
        <f>AEY$5*0.6</f>
        <v>#REF!</v>
      </c>
      <c r="AFA12" s="24" t="e">
        <f>AEY$5</f>
        <v>#REF!</v>
      </c>
      <c r="AFB12" s="11"/>
      <c r="AFC12" s="24"/>
      <c r="AFD12" s="24" t="e">
        <f>AFC$5*0.6</f>
        <v>#REF!</v>
      </c>
      <c r="AFE12" s="24" t="e">
        <f>AFC$5</f>
        <v>#REF!</v>
      </c>
      <c r="AFF12" s="11"/>
      <c r="AFG12" s="24"/>
      <c r="AFH12" s="24" t="e">
        <f>AFG$5*0.6</f>
        <v>#REF!</v>
      </c>
      <c r="AFI12" s="24" t="e">
        <f>AFG$5</f>
        <v>#REF!</v>
      </c>
      <c r="AFJ12" s="11"/>
      <c r="AFK12" s="24"/>
      <c r="AFL12" s="24" t="e">
        <f>AFK$5*0.6</f>
        <v>#REF!</v>
      </c>
      <c r="AFM12" s="24" t="e">
        <f>AFK$5</f>
        <v>#REF!</v>
      </c>
      <c r="AFN12" s="11"/>
      <c r="AFO12" s="24"/>
      <c r="AFP12" s="24" t="e">
        <f>AFO$5*0.6</f>
        <v>#REF!</v>
      </c>
      <c r="AFQ12" s="24" t="e">
        <f>AFO$5</f>
        <v>#REF!</v>
      </c>
      <c r="AFR12" s="11"/>
      <c r="AFS12" s="24"/>
      <c r="AFT12" s="24" t="e">
        <f>AFS$5*0.6</f>
        <v>#REF!</v>
      </c>
      <c r="AFU12" s="24" t="e">
        <f>AFS$5</f>
        <v>#REF!</v>
      </c>
      <c r="AFV12" s="11"/>
      <c r="AFW12" s="24"/>
      <c r="AFX12" s="24" t="e">
        <f>AFW$5*0.6</f>
        <v>#REF!</v>
      </c>
      <c r="AFY12" s="24" t="e">
        <f>AFW$5</f>
        <v>#REF!</v>
      </c>
      <c r="AFZ12" s="11"/>
      <c r="AGA12" s="24"/>
      <c r="AGB12" s="24" t="e">
        <f>AGA$5*0.6</f>
        <v>#REF!</v>
      </c>
      <c r="AGC12" s="24" t="e">
        <f>AGA$5</f>
        <v>#REF!</v>
      </c>
      <c r="AGD12" s="11"/>
      <c r="AGE12" s="24"/>
      <c r="AGF12" s="24" t="e">
        <f>AGE$5*0.6</f>
        <v>#REF!</v>
      </c>
      <c r="AGG12" s="24" t="e">
        <f>AGE$5</f>
        <v>#REF!</v>
      </c>
      <c r="AGH12" s="11"/>
      <c r="AGI12" s="24"/>
      <c r="AGJ12" s="24" t="e">
        <f>AGI$5*0.6</f>
        <v>#REF!</v>
      </c>
      <c r="AGK12" s="24" t="e">
        <f>AGI$5</f>
        <v>#REF!</v>
      </c>
      <c r="AGL12" s="11"/>
      <c r="AGM12" s="24"/>
      <c r="AGN12" s="24" t="e">
        <f>AGM$5*0.6</f>
        <v>#REF!</v>
      </c>
      <c r="AGO12" s="24" t="e">
        <f>AGM$5</f>
        <v>#REF!</v>
      </c>
      <c r="AGP12" s="11"/>
      <c r="AGQ12" s="24"/>
      <c r="AGR12" s="24" t="e">
        <f>AGQ$5*0.6</f>
        <v>#REF!</v>
      </c>
      <c r="AGS12" s="24" t="e">
        <f>AGQ$5</f>
        <v>#REF!</v>
      </c>
      <c r="AGT12" s="11"/>
      <c r="AGU12" s="27">
        <v>0.1</v>
      </c>
      <c r="AGV12" s="27" t="e">
        <f>IF(AGU$6=0,IF(AGU12&lt;&gt;"",IF(AGU12&gt;=AGU$8,AGU$5,IF(AGU12&lt;AGU$7,0,(AGU$5*0.6+(AGU12-AGU$7)/(AGU$8-AGU$7)*AGU$5*0.4))),0),IF(AGU12&lt;&gt;"",IF(AGU12&lt;=AGU$8,AGU$5,IF(AGU12&gt;AGU$7,0,(AGU$5*0.6+(AGU12-AGU$7)/(AGU$8-AGU$7)*AGU$5*0.4))),0))</f>
        <v>#REF!</v>
      </c>
      <c r="AGW12" s="22" t="e">
        <f t="shared" ref="AGW12:AGW39" si="58">IF(AGU12&lt;&gt;"",AGU$5,0)</f>
        <v>#REF!</v>
      </c>
      <c r="AGX12" s="4" t="e">
        <f>IF(AGU$6=0,RANK(AGU12,AGU$12:AGU$42,0),RANK(AGU12,AGU$12:AGU$42,1))</f>
        <v>#REF!</v>
      </c>
      <c r="AGY12" s="27">
        <v>0.05</v>
      </c>
      <c r="AGZ12" s="27" t="e">
        <f>IF(AGY$6=0,IF(AGY12&lt;&gt;"",IF(AGY12&gt;=AGY$8,AGY$5,IF(AGY12&lt;AGY$7,0,(AGY$5*0.6+(AGY12-AGY$7)/(AGY$8-AGY$7)*AGY$5*0.4))),0),IF(AGY12&lt;&gt;"",IF(AGY12&lt;=AGY$8,AGY$5,IF(AGY12&gt;AGY$7,0,(AGY$5*0.6+(AGY12-AGY$7)/(AGY$8-AGY$7)*AGY$5*0.4))),0))</f>
        <v>#REF!</v>
      </c>
      <c r="AHA12" s="22" t="e">
        <f t="shared" ref="AHA12:AHA39" si="59">IF(AGY12&lt;&gt;"",AGY$5,0)</f>
        <v>#REF!</v>
      </c>
      <c r="AHB12" s="4" t="e">
        <f>IF(AGY$6=0,RANK(AGY12,AGY$12:AGY$42,0),RANK(AGY12,AGY$12:AGY$42,1))</f>
        <v>#REF!</v>
      </c>
      <c r="AHC12" s="27">
        <v>97.04</v>
      </c>
      <c r="AHD12" s="27" t="e">
        <f>IF(AHC$6=0,IF(AHC12&lt;&gt;"",IF(AHC12&gt;=AHC$8,AHC$5,IF(AHC12&lt;AHC$7,0,(AHC$5*0.6+(AHC12-AHC$7)/(AHC$8-AHC$7)*AHC$5*0.4))),0),IF(AHC12&lt;&gt;"",IF(AHC12&lt;=AHC$8,AHC$5,IF(AHC12&gt;AHC$7,0,(AHC$5*0.6+(AHC12-AHC$7)/(AHC$8-AHC$7)*AHC$5*0.4))),0))</f>
        <v>#REF!</v>
      </c>
      <c r="AHE12" s="22" t="e">
        <f t="shared" ref="AHE12:AHE39" si="60">IF(AHC12&lt;&gt;"",AHC$5,0)</f>
        <v>#REF!</v>
      </c>
      <c r="AHF12" s="4" t="e">
        <f>IF(AHC$6=0,RANK(AHC12,AHC$12:AHC$42,0),RANK(AHC12,AHC$12:AHC$42,1))</f>
        <v>#REF!</v>
      </c>
      <c r="AHG12" s="27">
        <v>95.38</v>
      </c>
      <c r="AHH12" s="27" t="e">
        <f>IF(AHG$6=0,IF(AHG12&lt;&gt;"",IF(AHG12&gt;=AHG$8,AHG$5,IF(AHG12&lt;AHG$7,0,(AHG$5*0.6+(AHG12-AHG$7)/(AHG$8-AHG$7)*AHG$5*0.4))),0),IF(AHG12&lt;&gt;"",IF(AHG12&lt;=AHG$8,AHG$5,IF(AHG12&gt;AHG$7,0,(AHG$5*0.6+(AHG12-AHG$7)/(AHG$8-AHG$7)*AHG$5*0.4))),0))</f>
        <v>#REF!</v>
      </c>
      <c r="AHI12" s="22" t="e">
        <f t="shared" ref="AHI12:AHI39" si="61">IF(AHG12&lt;&gt;"",AHG$5,0)</f>
        <v>#REF!</v>
      </c>
      <c r="AHJ12" s="4" t="e">
        <f>IF(AHG$6=0,RANK(AHG12,AHG$12:AHG$42,0),RANK(AHG12,AHG$12:AHG$42,1))</f>
        <v>#REF!</v>
      </c>
      <c r="AHK12" s="27">
        <v>98.570000000000007</v>
      </c>
      <c r="AHL12" s="27" t="e">
        <f>IF(AHK$6=0,IF(AHK12&lt;&gt;"",IF(AHK12&gt;=AHK$8,AHK$5,IF(AHK12&lt;AHK$7,0,(AHK$5*0.6+(AHK12-AHK$7)/(AHK$8-AHK$7)*AHK$5*0.4))),0),IF(AHK12&lt;&gt;"",IF(AHK12&lt;=AHK$8,AHK$5,IF(AHK12&gt;AHK$7,0,(AHK$5*0.6+(AHK12-AHK$7)/(AHK$8-AHK$7)*AHK$5*0.4))),0))</f>
        <v>#REF!</v>
      </c>
      <c r="AHM12" s="22" t="e">
        <f t="shared" ref="AHM12:AHM39" si="62">IF(AHK12&lt;&gt;"",AHK$5,0)</f>
        <v>#REF!</v>
      </c>
      <c r="AHN12" s="4" t="e">
        <f>IF(AHK$6=0,RANK(AHK12,AHK$12:AHK$42,0),RANK(AHK12,AHK$12:AHK$42,1))</f>
        <v>#REF!</v>
      </c>
      <c r="AHO12" s="27">
        <v>4.08</v>
      </c>
      <c r="AHP12" s="27" t="e">
        <f>IF(AHO$6=0,IF(AHO12&lt;&gt;"",IF(AHO12&gt;=AHO$8,AHO$5,IF(AHO12&lt;AHO$7,0,(AHO$5*0.6+(AHO12-AHO$7)/(AHO$8-AHO$7)*AHO$5*0.4))),0),IF(AHO12&lt;&gt;"",IF(AHO12&lt;=AHO$8,AHO$5,IF(AHO12&gt;AHO$7,0,(AHO$5*0.6+(AHO12-AHO$7)/(AHO$8-AHO$7)*AHO$5*0.4))),0))</f>
        <v>#REF!</v>
      </c>
      <c r="AHQ12" s="22" t="e">
        <f t="shared" ref="AHQ12:AHQ39" si="63">IF(AHO12&lt;&gt;"",AHO$5,0)</f>
        <v>#REF!</v>
      </c>
      <c r="AHR12" s="4" t="e">
        <f>IF(AHO$6=0,RANK(AHO12,AHO$12:AHO$42,0),RANK(AHO12,AHO$12:AHO$42,1))</f>
        <v>#REF!</v>
      </c>
      <c r="AHS12" s="27">
        <v>2.73</v>
      </c>
      <c r="AHT12" s="27" t="e">
        <f>IF(AHS$6=0,IF(AHS12&lt;&gt;"",IF(AHS12&gt;=AHS$8,AHS$5,IF(AHS12&lt;AHS$7,0,(AHS$5*0.6+(AHS12-AHS$7)/(AHS$8-AHS$7)*AHS$5*0.4))),0),IF(AHS12&lt;&gt;"",IF(AHS12&lt;=AHS$8,AHS$5,IF(AHS12&gt;AHS$7,0,(AHS$5*0.6+(AHS12-AHS$7)/(AHS$8-AHS$7)*AHS$5*0.4))),0))</f>
        <v>#REF!</v>
      </c>
      <c r="AHU12" s="22" t="e">
        <f t="shared" ref="AHU12:AHU39" si="64">IF(AHS12&lt;&gt;"",AHS$5,0)</f>
        <v>#REF!</v>
      </c>
      <c r="AHV12" s="4" t="e">
        <f>IF(AHS$6=0,RANK(AHS12,AHS$12:AHS$42,0),RANK(AHS12,AHS$12:AHS$42,1))</f>
        <v>#REF!</v>
      </c>
      <c r="AHW12" s="27">
        <v>6.1799999999999994E-2</v>
      </c>
      <c r="AHX12" s="27" t="e">
        <f>IF(AHW$6=0,IF(AHW12&lt;&gt;"",IF(AHW12&gt;=AHW$8,AHW$5,IF(AHW12&lt;AHW$7,0,(AHW$5*0.6+(AHW12-AHW$7)/(AHW$8-AHW$7)*AHW$5*0.4))),0),IF(AHW12&lt;&gt;"",IF(AHW12&lt;=AHW$8,AHW$5,IF(AHW12&gt;AHW$7,0,(AHW$5*0.6+(AHW12-AHW$7)/(AHW$8-AHW$7)*AHW$5*0.4))),0))</f>
        <v>#REF!</v>
      </c>
      <c r="AHY12" s="22" t="e">
        <f t="shared" ref="AHY12:AHY39" si="65">IF(AHW12&lt;&gt;"",AHW$5,0)</f>
        <v>#REF!</v>
      </c>
      <c r="AHZ12" s="4" t="e">
        <f>IF(AHW$6=0,RANK(AHW12,AHW$12:AHW$42,0),RANK(AHW12,AHW$12:AHW$42,1))</f>
        <v>#REF!</v>
      </c>
      <c r="AIA12" s="27">
        <v>1.2699999999999999E-2</v>
      </c>
      <c r="AIB12" s="27" t="e">
        <f>IF(AIA$6=0,IF(AIA12&lt;&gt;"",IF(AIA12&gt;=AIA$8,AIA$5,IF(AIA12&lt;AIA$7,0,(AIA$5*0.6+(AIA12-AIA$7)/(AIA$8-AIA$7)*AIA$5*0.4))),0),IF(AIA12&lt;&gt;"",IF(AIA12&lt;=AIA$8,AIA$5,IF(AIA12&gt;AIA$7,0,(AIA$5*0.6+(AIA12-AIA$7)/(AIA$8-AIA$7)*AIA$5*0.4))),0))</f>
        <v>#REF!</v>
      </c>
      <c r="AIC12" s="22" t="e">
        <f t="shared" ref="AIC12:AIC39" si="66">IF(AIA12&lt;&gt;"",AIA$5,0)</f>
        <v>#REF!</v>
      </c>
      <c r="AID12" s="4" t="e">
        <f>IF(AIA$6=0,RANK(AIA12,AIA$12:AIA$42,0),RANK(AIA12,AIA$12:AIA$42,1))</f>
        <v>#REF!</v>
      </c>
      <c r="AIE12" s="24"/>
      <c r="AIF12" s="24" t="e">
        <f>AIE$5*0.6</f>
        <v>#REF!</v>
      </c>
      <c r="AIG12" s="24" t="e">
        <f>AIE$5</f>
        <v>#REF!</v>
      </c>
      <c r="AIH12" s="11"/>
      <c r="AII12" s="24"/>
      <c r="AIJ12" s="24" t="e">
        <f>AII$5*0.6</f>
        <v>#REF!</v>
      </c>
      <c r="AIK12" s="24" t="e">
        <f>AII$5</f>
        <v>#REF!</v>
      </c>
      <c r="AIL12" s="11"/>
      <c r="AIM12" s="24"/>
      <c r="AIN12" s="24" t="e">
        <f>AIM$5*0.6</f>
        <v>#REF!</v>
      </c>
      <c r="AIO12" s="24" t="e">
        <f>AIM$5</f>
        <v>#REF!</v>
      </c>
      <c r="AIP12" s="11"/>
      <c r="AIQ12" s="27">
        <v>16.88</v>
      </c>
      <c r="AIR12" s="27" t="e">
        <f>IF(AIQ12="",0,IF(OR(AIQ12&lt;AIQ$7,AIQ12&gt;AIQ$8),0,AIQ$5))</f>
        <v>#REF!</v>
      </c>
      <c r="AIS12" s="22" t="e">
        <f t="shared" ref="AIS12:AIS39" si="67">IF(AIQ12&lt;&gt;"",AIQ$5,0)</f>
        <v>#REF!</v>
      </c>
      <c r="AIT12" s="4" t="e">
        <f>RANK(AIR12,AIR$12:AIR$42,0)</f>
        <v>#REF!</v>
      </c>
      <c r="AIU12" s="27">
        <v>1.4200000000000002</v>
      </c>
      <c r="AIV12" s="27" t="e">
        <f>IF(AIU$6=0,IF(AIU12&lt;&gt;"",IF(AIU12&gt;=AIU$8,AIU$5,IF(AIU12&lt;AIU$7,0,(AIU$5*0.6+(AIU12-AIU$7)/(AIU$8-AIU$7)*AIU$5*0.4))),0),IF(AIU12&lt;&gt;"",IF(AIU12&lt;=AIU$8,AIU$5,IF(AIU12&gt;AIU$7,0,(AIU$5*0.6+(AIU12-AIU$7)/(AIU$8-AIU$7)*AIU$5*0.4))),0))</f>
        <v>#REF!</v>
      </c>
      <c r="AIW12" s="22" t="e">
        <f t="shared" ref="AIW12:AIW39" si="68">IF(AIU12&lt;&gt;"",AIU$5,0)</f>
        <v>#REF!</v>
      </c>
      <c r="AIX12" s="4" t="e">
        <f>IF(AIU$6=0,RANK(AIU12,AIU$12:AIU$42,0),RANK(AIU12,AIU$12:AIU$42,1))</f>
        <v>#REF!</v>
      </c>
      <c r="AIY12" s="22">
        <v>0</v>
      </c>
      <c r="AIZ12" s="27" t="e">
        <f>IF(AIY$6=0,IF(AIY12&lt;&gt;"",IF(AIY12&gt;=AIY$8,AIY$5,IF(AIY12&lt;AIY$7,0,(AIY$5*0.6+(AIY12-AIY$7)/(AIY$8-AIY$7)*AIY$5*0.4))),0),IF(AIY12&lt;&gt;"",IF(AIY12&lt;=AIY$8,AIY$5,IF(AIY12&gt;AIY$7,0,(AIY$5*0.6+(AIY12-AIY$7)/(AIY$8-AIY$7)*AIY$5*0.4))),0))</f>
        <v>#REF!</v>
      </c>
      <c r="AJA12" s="22" t="e">
        <f t="shared" ref="AJA12:AJA39" si="69">IF(AIY12&lt;&gt;"",AIY$5,0)</f>
        <v>#REF!</v>
      </c>
      <c r="AJB12" s="4" t="e">
        <f>IF(AIY$6=0,RANK(AIY12,AIY$12:AIY$42,0),RANK(AIY12,AIY$12:AIY$42,1))</f>
        <v>#REF!</v>
      </c>
      <c r="AJC12" s="27">
        <v>26.631527450116561</v>
      </c>
      <c r="AJD12" s="27" t="e">
        <f>IF(AJC$6=0,IF(AJC12&lt;&gt;"",IF(AJC12&gt;=AJC$8,AJC$5,IF(AJC12&lt;AJC$7,0,(AJC$5*0.6+(AJC12-AJC$7)/(AJC$8-AJC$7)*AJC$5*0.4))),0),IF(AJC12&lt;&gt;"",IF(AJC12&lt;=AJC$8,AJC$5,IF(AJC12&gt;AJC$7,0,(AJC$5*0.6+(AJC12-AJC$7)/(AJC$8-AJC$7)*AJC$5*0.4))),0))</f>
        <v>#REF!</v>
      </c>
      <c r="AJE12" s="22" t="e">
        <f t="shared" ref="AJE12:AJE39" si="70">IF(AJC12&lt;&gt;"",AJC$5,0)</f>
        <v>#REF!</v>
      </c>
      <c r="AJF12" s="4" t="e">
        <f>IF(AJC$6=0,RANK(AJC12,AJC$12:AJC$42,0),RANK(AJC12,AJC$12:AJC$42,1))</f>
        <v>#REF!</v>
      </c>
      <c r="AJG12" s="24"/>
      <c r="AJH12" s="24" t="e">
        <f>AJG$5*0.6</f>
        <v>#REF!</v>
      </c>
      <c r="AJI12" s="24" t="e">
        <f>AJG$5</f>
        <v>#REF!</v>
      </c>
      <c r="AJJ12" s="11"/>
      <c r="AJK12" s="27">
        <v>0.48</v>
      </c>
      <c r="AJL12" s="27" t="e">
        <f>IF(AJK$6=0,IF(AJK12&lt;&gt;"",IF(AJK12&gt;=AJK$8,AJK$5,IF(AJK12&lt;AJK$7,0,(AJK$5*0.6+(AJK12-AJK$7)/(AJK$8-AJK$7)*AJK$5*0.4))),0),IF(AJK12&lt;&gt;"",IF(AJK12&lt;=AJK$8,AJK$5,IF(AJK12&gt;AJK$7,0,(AJK$5*0.6+(AJK12-AJK$7)/(AJK$8-AJK$7)*AJK$5*0.4))),0))</f>
        <v>#REF!</v>
      </c>
      <c r="AJM12" s="22" t="e">
        <f t="shared" ref="AJM12:AJM39" si="71">IF(AJK12&lt;&gt;"",AJK$5,0)</f>
        <v>#REF!</v>
      </c>
      <c r="AJN12" s="4" t="e">
        <f>IF(AJK$6=0,RANK(AJK12,AJK$12:AJK$42,0),RANK(AJK12,AJK$12:AJK$42,1))</f>
        <v>#REF!</v>
      </c>
      <c r="AJO12" s="27">
        <v>97.7</v>
      </c>
      <c r="AJP12" s="27" t="e">
        <f>IF(AJO$6=0,IF(AJO12&lt;&gt;"",IF(AJO12&gt;=AJO$8,AJO$5,IF(AJO12&lt;AJO$7,0,(AJO$5*0.6+(AJO12-AJO$7)/(AJO$8-AJO$7)*AJO$5*0.4))),0),IF(AJO12&lt;&gt;"",IF(AJO12&lt;=AJO$8,AJO$5,IF(AJO12&gt;AJO$7,0,(AJO$5*0.6+(AJO12-AJO$7)/(AJO$8-AJO$7)*AJO$5*0.4))),0))</f>
        <v>#REF!</v>
      </c>
      <c r="AJQ12" s="22" t="e">
        <f t="shared" ref="AJQ12:AJQ39" si="72">IF(AJO12&lt;&gt;"",AJO$5,0)</f>
        <v>#REF!</v>
      </c>
      <c r="AJR12" s="4" t="e">
        <f>IF(AJO$6=0,RANK(AJO12,AJO$12:AJO$42,0),RANK(AJO12,AJO$12:AJO$42,1))</f>
        <v>#REF!</v>
      </c>
      <c r="AJS12" s="27">
        <v>100</v>
      </c>
      <c r="AJT12" s="27" t="e">
        <f>IF(AJS$6=0,IF(AJS12&lt;&gt;"",IF(AJS12&gt;=AJS$8,AJS$5,IF(AJS12&lt;AJS$7,0,(AJS$5*0.6+(AJS12-AJS$7)/(AJS$8-AJS$7)*AJS$5*0.4))),0),IF(AJS12&lt;&gt;"",IF(AJS12&lt;=AJS$8,AJS$5,IF(AJS12&gt;AJS$7,0,(AJS$5*0.6+(AJS12-AJS$7)/(AJS$8-AJS$7)*AJS$5*0.4))),0))</f>
        <v>#REF!</v>
      </c>
      <c r="AJU12" s="22" t="e">
        <f t="shared" ref="AJU12:AJU39" si="73">IF(AJS12&lt;&gt;"",AJS$5,0)</f>
        <v>#REF!</v>
      </c>
      <c r="AJV12" s="4" t="e">
        <f>IF(AJS$6=0,RANK(AJS12,AJS$12:AJS$42,0),RANK(AJS12,AJS$12:AJS$42,1))</f>
        <v>#REF!</v>
      </c>
      <c r="AJW12" s="27">
        <v>95.7</v>
      </c>
      <c r="AJX12" s="24" t="e">
        <f>IF(AJW$6=0,IF(AJW12&lt;&gt;"",IF(AJW12&gt;=AJW$8,AJW$5,IF(AJW12&lt;AJW$7,0,(AJW$5*0.6+(AJW12-AJW$7)/(AJW$8-AJW$7)*AJW$5*0.4))),0),IF(AJW12&lt;&gt;"",IF(AJW12&lt;=AJW$8,AJW$5,IF(AJW12&gt;AJW$7,0,(AJW$5*0.6+(AJW12-AJW$7)/(AJW$8-AJW$7)*AJW$5*0.4))),0))</f>
        <v>#REF!</v>
      </c>
      <c r="AJY12" s="13" t="e">
        <f t="shared" ref="AJY12:AJY39" si="74">IF(AJW12&lt;&gt;"",AJW$5,0)</f>
        <v>#REF!</v>
      </c>
      <c r="AJZ12" s="12" t="e">
        <f>IF(AJW$6=0,RANK(AJW12,AJW$12:AJW$42,0),RANK(AJW12,AJW$12:AJW$42,1))</f>
        <v>#REF!</v>
      </c>
      <c r="AKA12" s="8" t="s">
        <v>16</v>
      </c>
      <c r="AKB12" s="10" t="e">
        <f t="shared" ref="AKB12:AKB42" si="75">(F12+J12+N12+R12+V12+Z12+AD12+AH12+AL12+AP12)/(G12+K12+O12+S12+W12+AA12+AE12+AI12+AM12+AQ12)*100</f>
        <v>#REF!</v>
      </c>
      <c r="AKC12" s="11" t="e">
        <f>RANK(AKB12,AKB$12:AKB$42,0)</f>
        <v>#REF!</v>
      </c>
      <c r="AKD12" s="8" t="s">
        <v>16</v>
      </c>
      <c r="AKE12" s="10" t="e">
        <f t="shared" ref="AKE12:AKE42" si="76">(AT12+AX12+BB12+BF12+BJ12+BN12+BR12+BV12+BZ12+CD12+CH12+CL12+CP12+CT12+CX12+DB12+DF12+DJ12+DN12+DR12+DV12)/(AU12+AY12+BC12+BG12+BK12+BO12+BS12+BW12+CA12+CE12+CI12+CM12+CQ12+CU12+CY12+DC12+DG12+DK12+DO12+DS12+DW12)*100</f>
        <v>#REF!</v>
      </c>
      <c r="AKF12" s="11" t="e">
        <f>RANK(AKE12,AKE$12:AKE$42,0)</f>
        <v>#REF!</v>
      </c>
      <c r="AKG12" s="8" t="s">
        <v>16</v>
      </c>
      <c r="AKH12" s="10" t="e">
        <f t="shared" ref="AKH12:AKH42" si="77">(DZ12)/(EA12)*100</f>
        <v>#REF!</v>
      </c>
      <c r="AKI12" s="11" t="e">
        <f>RANK(AKH12,AKH$12:AKH$42,0)</f>
        <v>#REF!</v>
      </c>
      <c r="AKJ12" s="8" t="s">
        <v>16</v>
      </c>
      <c r="AKK12" s="10" t="e">
        <f>(EE12+EJ12+EO12+ET12+EY12+FD12+FH12+FL12+FQ12+FV12+GA12+GF12+GK12+GP12+GT12+GX12+HC12+HH12+HM12+HR12+HW12+IB12+IG12+IL12+IQ12+IV12+JA12+JF12+JK12+JP12+JU12+JZ12+KE12+KJ12+KO12+KT12+KY12+LD12+LI12+LN12+LS12+LX12+MC12+MH12+MM12+MR12+MW12+NB12+NG12+NL12+NQ12+NV12+OA12+OF12+OK12+OP12+OU12+OZ12+PE12+PJ12+PO12+PT12+PY12+QD12+QI12+QN12)/(EF12+EK12+EP12+EU12+EZ12+FE12+FI12+FM12+FR12+FW12+GB12+GG12+GL12+GQ12+GU12+GY12+HD12+HI12+HN12+HS12+HX12+IC12+IH12+IM12+IR12+IW12+JB12+JG12+JL12+JQ12+JV12+KA12+KF12+KK12+KP12+KU12+KZ12+LE12+LJ12+LO12+LT12+LY12+MD12+MI12+MN12+MS12+MX12+NC12+NH12+NM12+NR12+NW12+OB12+OG12+OL12+OQ12+OV12+PA12+PF12+PK12+PP12+PU12+PZ12+QE12+QJ12+QO12)*100</f>
        <v>#REF!</v>
      </c>
      <c r="AKL12" s="11" t="e">
        <f>RANK(AKK12,AKK$12:AKK$42,0)</f>
        <v>#REF!</v>
      </c>
      <c r="AKM12" s="8" t="s">
        <v>16</v>
      </c>
      <c r="AKN12" s="10" t="e">
        <f t="shared" ref="AKN12:AKN42" si="78">(QR12+QV12+QZ12+RD12+RH12+RL12+RP12+RT12+RX12+SB12+SF12+SJ12+SN12+SR12+SV12+SZ12+TD12+TH12+TL12+TP12+TT12+TX12+UB12+UF12+UJ12+UN12+UR12+UV12+UZ12+VD12+VH12+VL12+VP12+VT12+VX12+WB12+WF12+WJ12+WN12+WR12+WV12+WZ12+XD12+XH12+XL12+XP12+XT12+XX12+YB12+YF12+YJ12+YN12+YR12+YV12+YZ12+ZD12+ZH12+ZL12+ZP12+ZT12+ZX12+AAB12+AAF12+AAJ12+AAN12+AAR12+AAV12+AAZ12+ABD12+ABH12+ABL12+ABP12+ABT12+ABX12+ACB12+ACF12+ACJ12+ACN12+ACR12+ACV12+ACZ12+ADD12+ADH12+ADL12+ADP12+ADT12+ADX12+AEB12+AEF12+AEJ12+AEN12+AER12+AEV12+AEZ12+AFD12+AFH12+AFL12+AFP12+AFT12+AFX12+AGB12+AGF12+AGJ12+AGN12+AGR12)/(QS12+QW12+RA12+RE12+RI12+RM12+RQ12+RU12+RY12+SC12+SG12+SK12+SO12+SS12+SW12+TA12+TE12+TI12+TM12+TQ12+TU12+TY12+UC12+UG12+UK12+UO12+US12+UW12+VA12+VE12+VI12+VM12+VQ12+VU12+VY12+WC12+WG12+WK12+WO12+WS12+WW12+XA12+XE12+XI12+XM12+XQ12+XU12+XY12+YC12+YG12+YK12+YO12+YS12+YW12+ZA12+ZE12+ZI12+ZM12+ZQ12+ZU12+ZY12+AAC12+AAG12+AAK12+AAO12+AAS12+AAW12+ABA12+ABE12+ABI12+ABM12+ABQ12+ABU12+ABY12+ACC12+ACG12+ACK12+ACO12+ACS12+ACW12+ADA12+ADE12+ADI12+ADM12+ADQ12+ADU12+ADY12+AEC12+AEG12+AEK12+AEO12+AES12+AEW12+AFA12+AFE12+AFI12+AFM12+AFQ12+AFU12+AFY12+AGC12+AGG12+AGK12+AGO12+AGS12)*100</f>
        <v>#REF!</v>
      </c>
      <c r="AKO12" s="11" t="e">
        <f>RANK(AKN12,AKN$12:AKN$42,0)</f>
        <v>#REF!</v>
      </c>
      <c r="AKP12" s="8" t="s">
        <v>16</v>
      </c>
      <c r="AKQ12" s="10" t="e">
        <f t="shared" ref="AKQ12:AKQ37" si="79">(AGV12+AGZ12)/(AGW12+AHA12)*100</f>
        <v>#REF!</v>
      </c>
      <c r="AKR12" s="11" t="e">
        <f>RANK(AKQ12,AKQ$12:AKQ$42,0)</f>
        <v>#REF!</v>
      </c>
      <c r="AKS12" s="8" t="s">
        <v>16</v>
      </c>
      <c r="AKT12" s="10" t="e">
        <f>(AHD12+AHH12+AHL12+AHP12+AHT12+AHX12+AIB12)/(AHE12+AHI12+AHM12+AHQ12+AHU12+AHY12+AIC12)*100</f>
        <v>#REF!</v>
      </c>
      <c r="AKU12" s="11" t="e">
        <f t="shared" ref="AKU12:AKU42" si="80">RANK(AKT12,AKT$12:AKT$42,0)</f>
        <v>#REF!</v>
      </c>
      <c r="AKV12" s="8" t="s">
        <v>16</v>
      </c>
      <c r="AKW12" s="10" t="e">
        <f>(AIF12+AIJ12+AIN12+AIR12+AIV12+AIZ12)/(AIG12+AIK12+AIO12+AIS12+AIW12+AJA12)*100</f>
        <v>#REF!</v>
      </c>
      <c r="AKX12" s="11" t="e">
        <f>RANK(AKW12,AKW$12:AKW$42,0)</f>
        <v>#REF!</v>
      </c>
      <c r="AKY12" s="8" t="s">
        <v>16</v>
      </c>
      <c r="AKZ12" s="10" t="e">
        <f t="shared" ref="AKZ12:AKZ42" si="81">(AJD12+AJH12+AJL12+AJP12+AJT12+AJX12)/(AJE12+AJI12+AJM12+AJQ12+AJU12+AJY12)*100</f>
        <v>#REF!</v>
      </c>
      <c r="ALA12" s="11" t="e">
        <f>RANK(AKZ12,AKZ$12:AKZ$42,0)</f>
        <v>#REF!</v>
      </c>
    </row>
    <row r="13" spans="1:989" ht="17.25">
      <c r="A13" s="8" t="s">
        <v>17</v>
      </c>
      <c r="B13" s="9" t="str">
        <f t="shared" ref="B13:B44" si="82">A13</f>
        <v>北京</v>
      </c>
      <c r="C13" s="10" t="e">
        <f t="shared" ref="C13:C42" si="83">(F13+J13+N13+R13+V13+Z13+AD13+AH13+AL13+AP13+AT13+AX13+BB13+BF13+BJ13+BN13+BR13+BV13+BZ13+CD13+CH13+CL13+CP13+CT13+CX13+DB13+DF13+DJ13+DN13+DR13+DV13+DZ13+EE13+EJ13+EO13+ET13+EY13+FD13+FH13+FL13+FQ13+FV13+GA13+GF13+GK13+GP13+GT13+GX13+HC13+HH13+HM13+HR13+HW13+IB13+IG13+IL13+IQ13+IV13+JA13+JF13+JK13+JP13+JU13+JZ13+KE13+KJ13+KO13+KT13+KY13+LD13+LI13+LN13+LS13+LX13+MC13+MH13+MM13+MR13+MW13+NB13+NG13+NL13+NQ13+NV13+OA13+OF13+OK13+OP13+OU13+OZ13+PE13+PJ13+PO13+PT13+PY13+QD13+QI13+QN13+QR13+QV13+QZ13+RD13+RH13+RL13+RP13+RT13+RX13+SB13+SF13+SJ13+SN13+SR13+SV13+SZ13+TD13+TH13+TL13+TP13+TT13+TX13+UB13+UF13+UJ13+UN13+UR13+UV13+UZ13+VD13+VH13+VL13+VP13+VT13+VX13+WB13+WF13+WJ13+WN13+WR13+WV13+WZ13+XD13+XH13+XL13+XP13+XT13+XX13+YB13+YF13+YJ13+YN13+YR13+YV13+YZ13+ZD13+ZH13+ZL13+ZP13+ZT13+ZX13+AAB13+AAF13+AAJ13+AAN13+AAR13+AAV13+AAZ13+ABD13+ABH13+ABL13+ABP13+ABT13+ABX13+ACB13+ACF13+ACJ13+ACN13+ACR13+ACV13+ACZ13+ADD13+ADH13+ADL13+ADP13+ADT13+ADX13+AEB13+AEF13+AEJ13+AEN13+AER13+AEV13+AEZ13+AFD13+AFH13+AFL13+AFP13+AFT13+AFX13+AGB13+AGF13+AGJ13+AGN13+AGR13+AGV13+AGZ13+AHD13+AHH13+AHL13+AHP13+AHT13+AHX13+AIB13+AIF13+AIJ13+AIN13+AIR13+AIV13+AIZ13+AJD13+AJH13+AJL13+AJP13+AJT13+AJX13)/(G13+K13+O13+S13+W13+AA13+AE13+AI13+AM13+AQ13+AU13+AY13+BC13+BG13+BK13+BO13+BS13+BW13+CA13+CE13+CI13+CM13+CQ13+CU13+CY13+DC13+DG13+DK13+DO13+DS13+DW13+EA13+EF13+EK13+EP13+EU13+EZ13+FE13+FI13+FM13+FR13+FW13+GB13+GG13+GL13+GQ13+GU13+GY13+HD13+HI13+HN13+HS13+HX13+IC13+IH13+IM13+IR13+IW13+JB13+JG13+JL13+JQ13+JV13+KA13+KF13+KK13+KP13+KU13+KZ13+LE13+LJ13+LO13+LT13+LY13+MD13+MI13+MN13+MS13+MX13+NC13+NH13+NM13+NR13+NW13+OB13+OG13+OL13+OQ13+OV13+PA13+PF13+PK13+PP13+PU13+PZ13+QE13+QJ13+QO13+QS13+QW13+RA13+RE13+RI13+RM13+RQ13+RU13+RY13+SC13+SG13+SK13+SO13+SS13+SW13+TA13+TE13+TI13+TM13+TQ13+TU13+TY13+UC13+UG13+UK13+UO13+US13+UW13+VA13+VE13+VI13+VM13+VQ13+VU13+VY13+WC13+WG13+WK13+WO13+WS13+WW13+XA13+XE13+XI13+XM13+XQ13+XU13+XY13+YC13+YG13+YK13+YO13+YS13+YW13+ZA13+ZE13+ZI13+ZM13+ZQ13+ZU13+ZY13+AAC13+AAG13+AAK13+AAO13+AAS13+AAW13+ABA13+ABE13+ABI13+ABM13+ABQ13+ABU13+ABY13+ACC13+ACG13+ACK13+ACO13+ACS13+ACW13+ADA13+ADE13+ADI13+ADM13+ADQ13+ADU13+ADY13+AEC13+AEG13+AEK13+AEO13+AES13+AEW13+AFA13+AFE13+AFI13+AFM13+AFQ13+AFU13+AFY13+AGC13+AGG13+AGK13+AGO13+AGS13+AGW13+AHA13+AHE13+AHI13+AHM13+AHQ13+AHU13+AHY13+AIC13+AIG13+AIK13+AIO13+AIS13+AIW13+AJA13+AJE13+AJI13+AJM13+AJQ13+AJU13+AJY13)*100</f>
        <v>#REF!</v>
      </c>
      <c r="D13" s="11" t="e">
        <f t="shared" ref="D13:D42" si="84">RANK(C13,C$12:C$42,0)</f>
        <v>#REF!</v>
      </c>
      <c r="E13" s="24">
        <v>79.05</v>
      </c>
      <c r="F13" s="24" t="e">
        <f t="shared" ref="F13:F42" si="85">IF(E$6=0,IF(E13&lt;&gt;"",IF(E13&gt;=E$8,E$5,IF(E13&lt;E$7,0,(E$5*0.6+(E13-E$7)/(E$8-E$7)*E$5*0.4))),0),IF(E13&lt;&gt;"",IF(E13&lt;=E$8,E$5,IF(E13&gt;E$7,0,(E$5*0.6+(E13-E$7)/(E$8-E$7)*E$5*0.4))),0))</f>
        <v>#REF!</v>
      </c>
      <c r="G13" s="24" t="e">
        <f t="shared" si="6"/>
        <v>#REF!</v>
      </c>
      <c r="H13" s="12" t="e">
        <f t="shared" ref="H13:H42" si="86">IF(E$6=0,RANK(E13,E$12:E$42,0),RANK(E13,E$12:E$42,1))</f>
        <v>#REF!</v>
      </c>
      <c r="I13" s="24">
        <v>79.290000000000006</v>
      </c>
      <c r="J13" s="24" t="e">
        <f t="shared" ref="J13:J42" si="87">IF(I$6=0,IF(I13&lt;&gt;"",IF(I13&gt;=I$8,I$5,IF(I13&lt;I$7,0,(I$5*0.6+(I13-I$7)/(I$8-I$7)*I$5*0.4))),0),IF(I13&lt;&gt;"",IF(I13&lt;=I$8,I$5,IF(I13&gt;I$7,0,(I$5*0.6+(I13-I$7)/(I$8-I$7)*I$5*0.4))),0))</f>
        <v>#REF!</v>
      </c>
      <c r="K13" s="13" t="e">
        <f t="shared" si="7"/>
        <v>#REF!</v>
      </c>
      <c r="L13" s="12" t="e">
        <f t="shared" ref="L13:L42" si="88">IF(I$6=0,RANK(I13,I$12:I$42,0),RANK(I13,I$12:I$42,1))</f>
        <v>#REF!</v>
      </c>
      <c r="M13" s="24">
        <v>78.7</v>
      </c>
      <c r="N13" s="24" t="e">
        <f t="shared" ref="N13:N42" si="89">IF(M$6=0,IF(M13&lt;&gt;"",IF(M13&gt;=M$8,M$5,IF(M13&lt;M$7,0,(M$5*0.6+(M13-M$7)/(M$8-M$7)*M$5*0.4))),0),IF(M13&lt;&gt;"",IF(M13&lt;=M$8,M$5,IF(M13&gt;M$7,0,(M$5*0.6+(M13-M$7)/(M$8-M$7)*M$5*0.4))),0))</f>
        <v>#REF!</v>
      </c>
      <c r="O13" s="13" t="e">
        <f t="shared" si="8"/>
        <v>#REF!</v>
      </c>
      <c r="P13" s="12" t="e">
        <f t="shared" ref="P13:P42" si="90">IF(M$6=0,RANK(M13,M$12:M$42,0),RANK(M13,M$12:M$42,1))</f>
        <v>#REF!</v>
      </c>
      <c r="Q13" s="24">
        <v>84.95</v>
      </c>
      <c r="R13" s="24" t="e">
        <f t="shared" ref="R13:R42" si="91">IF(Q$6=0,IF(Q13&lt;&gt;"",IF(Q13&gt;=Q$8,Q$5,IF(Q13&lt;Q$7,0,(Q$5*0.6+(Q13-Q$7)/(Q$8-Q$7)*Q$5*0.4))),0),IF(Q13&lt;&gt;"",IF(Q13&lt;=Q$8,Q$5,IF(Q13&gt;Q$7,0,(Q$5*0.6+(Q13-Q$7)/(Q$8-Q$7)*Q$5*0.4))),0))</f>
        <v>#REF!</v>
      </c>
      <c r="S13" s="13" t="e">
        <f t="shared" si="9"/>
        <v>#REF!</v>
      </c>
      <c r="T13" s="12" t="e">
        <f t="shared" ref="T13:T42" si="92">IF(Q$6=0,RANK(Q13,Q$12:Q$42,0),RANK(Q13,Q$12:Q$42,1))</f>
        <v>#REF!</v>
      </c>
      <c r="U13" s="24"/>
      <c r="V13" s="24" t="e">
        <f t="shared" ref="V13:V42" si="93">U$5*0.6</f>
        <v>#REF!</v>
      </c>
      <c r="W13" s="24" t="e">
        <f t="shared" ref="W13:W22" si="94">U$5</f>
        <v>#REF!</v>
      </c>
      <c r="X13" s="11"/>
      <c r="Y13" s="13">
        <v>3.879756082880817E-2</v>
      </c>
      <c r="Z13" s="24" t="e">
        <f t="shared" ref="Z13:Z42" si="95">IF(Y$6=0,IF(Y13&lt;&gt;"",IF(Y13&gt;=Y$8,Y$5,IF(Y13&lt;Y$7,0,(Y$5*0.6+(Y13-Y$7)/(Y$8-Y$7)*Y$5*0.4))),0),IF(Y13&lt;&gt;"",IF(Y13&lt;=Y$8,Y$5,IF(Y13&gt;Y$7,0,(Y$5*0.6+(Y13-Y$7)/(Y$8-Y$7)*Y$5*0.4))),0))</f>
        <v>#REF!</v>
      </c>
      <c r="AA13" s="13" t="e">
        <f t="shared" si="10"/>
        <v>#REF!</v>
      </c>
      <c r="AB13" s="12" t="e">
        <f t="shared" ref="AB13:AB41" si="96">IF(Y$6=0,RANK(Y13,Y$12:Y$42,0),RANK(Y13,Y$12:Y$42,1))</f>
        <v>#REF!</v>
      </c>
      <c r="AC13" s="13">
        <v>5.4918651747099603E-3</v>
      </c>
      <c r="AD13" s="24" t="e">
        <f t="shared" ref="AD13:AD42" si="97">IF(AC$6=0,IF(AC13&lt;&gt;"",IF(AC13&gt;=AC$8,AC$5,IF(AC13&lt;AC$7,0,(AC$5*0.6+(AC13-AC$7)/(AC$8-AC$7)*AC$5*0.4))),0),IF(AC13&lt;&gt;"",IF(AC13&lt;=AC$8,AC$5,IF(AC13&gt;AC$7,0,(AC$5*0.6+(AC13-AC$7)/(AC$8-AC$7)*AC$5*0.4))),0))</f>
        <v>#REF!</v>
      </c>
      <c r="AE13" s="13" t="e">
        <f t="shared" si="11"/>
        <v>#REF!</v>
      </c>
      <c r="AF13" s="12" t="e">
        <f t="shared" ref="AF13:AF37" si="98">IF(AC$6=0,RANK(AC13,AC$12:AC$42,0),RANK(AC13,AC$12:AC$42,1))</f>
        <v>#REF!</v>
      </c>
      <c r="AG13" s="13">
        <v>5.4918651747099603E-3</v>
      </c>
      <c r="AH13" s="24" t="e">
        <f t="shared" ref="AH13:AH42" si="99">IF(AG$6=0,IF(AG13&lt;&gt;"",IF(AG13&gt;=AG$8,AG$5,IF(AG13&lt;AG$7,0,(AG$5*0.6+(AG13-AG$7)/(AG$8-AG$7)*AG$5*0.4))),0),IF(AG13&lt;&gt;"",IF(AG13&lt;=AG$8,AG$5,IF(AG13&gt;AG$7,0,(AG$5*0.6+(AG13-AG$7)/(AG$8-AG$7)*AG$5*0.4))),0))</f>
        <v>#REF!</v>
      </c>
      <c r="AI13" s="13" t="e">
        <f t="shared" si="12"/>
        <v>#REF!</v>
      </c>
      <c r="AJ13" s="12" t="e">
        <f t="shared" ref="AJ13:AJ42" si="100">IF(AG$6=0,RANK(AG13,AG$12:AG$42,0),RANK(AG13,AG$12:AG$42,1))</f>
        <v>#REF!</v>
      </c>
      <c r="AK13" s="13">
        <v>3.8620205034711166</v>
      </c>
      <c r="AL13" s="24" t="e">
        <f t="shared" ref="AL13:AL42" si="101">IF(AK$6=0,IF(AK13&lt;&gt;"",IF(AK13&gt;=AK$8,AK$5,IF(AK13&lt;AK$7,0,(AK$5*0.6+(AK13-AK$7)/(AK$8-AK$7)*AK$5*0.4))),0),IF(AK13&lt;&gt;"",IF(AK13&lt;=AK$8,AK$5,IF(AK13&gt;AK$7,0,(AK$5*0.6+(AK13-AK$7)/(AK$8-AK$7)*AK$5*0.4))),0))</f>
        <v>#REF!</v>
      </c>
      <c r="AM13" s="13" t="e">
        <f t="shared" si="13"/>
        <v>#REF!</v>
      </c>
      <c r="AN13" s="12" t="e">
        <f t="shared" ref="AN13:AN31" si="102">IF(AK$6=0,RANK(AK13,AK$12:AK$42,0),RANK(AK13,AK$12:AK$42,1))</f>
        <v>#REF!</v>
      </c>
      <c r="AO13" s="23">
        <v>3.8521460829845848</v>
      </c>
      <c r="AP13" s="24" t="e">
        <f t="shared" ref="AP13:AP42" si="103">IF(AO$6=0,IF(AO13&lt;&gt;"",IF(AO13&gt;=AO$8,AO$5,IF(AO13&lt;AO$7,0,(AO$5*0.6+(AO13-AO$7)/(AO$8-AO$7)*AO$5*0.4))),0),IF(AO13&lt;&gt;"",IF(AO13&lt;=AO$8,AO$5,IF(AO13&gt;AO$7,0,(AO$5*0.6+(AO13-AO$7)/(AO$8-AO$7)*AO$5*0.4))),0))</f>
        <v>#REF!</v>
      </c>
      <c r="AQ13" s="13" t="e">
        <f t="shared" si="14"/>
        <v>#REF!</v>
      </c>
      <c r="AR13" s="12" t="e">
        <f t="shared" ref="AR13:AR19" si="104">IF(AO$6=0,RANK(AO13,AO$12:AO$42,0),RANK(AO13,AO$12:AO$42,1))</f>
        <v>#REF!</v>
      </c>
      <c r="AS13" s="24">
        <v>99.7</v>
      </c>
      <c r="AT13" s="24" t="e">
        <f t="shared" ref="AT13:AT42" si="105">IF(AS$6=0,IF(AS13&lt;&gt;"",IF(AS13&gt;=AS$8,AS$5,IF(AS13&lt;AS$7,0,(AS$5*0.6+(AS13-AS$7)/(AS$8-AS$7)*AS$5*0.4))),0),IF(AS13&lt;&gt;"",IF(AS13&lt;=AS$8,AS$5,IF(AS13&gt;AS$7,0,(AS$5*0.6+(AS13-AS$7)/(AS$8-AS$7)*AS$5*0.4))),0))</f>
        <v>#REF!</v>
      </c>
      <c r="AU13" s="13" t="e">
        <f t="shared" si="15"/>
        <v>#REF!</v>
      </c>
      <c r="AV13" s="12" t="e">
        <f t="shared" ref="AV13:AV42" si="106">IF(AS$6=0,RANK(AS13,AS$12:AS$42,0),RANK(AS13,AS$12:AS$42,1))</f>
        <v>#REF!</v>
      </c>
      <c r="AW13" s="24">
        <v>6.9999999999999993E-2</v>
      </c>
      <c r="AX13" s="24" t="e">
        <f t="shared" ref="AX13:AX42" si="107">IF(AW$6=0,IF(AW13&lt;&gt;"",IF(AW13&gt;=AW$8,AW$5,IF(AW13&lt;AW$7,0,(AW$5*0.6+(AW13-AW$7)/(AW$8-AW$7)*AW$5*0.4))),0),IF(AW13&lt;&gt;"",IF(AW13&lt;=AW$8,AW$5,IF(AW13&gt;AW$7,0,(AW$5*0.6+(AW13-AW$7)/(AW$8-AW$7)*AW$5*0.4))),0))</f>
        <v>#REF!</v>
      </c>
      <c r="AY13" s="13" t="e">
        <f t="shared" si="16"/>
        <v>#REF!</v>
      </c>
      <c r="AZ13" s="12" t="e">
        <f t="shared" ref="AZ13:AZ42" si="108">IF(AW$6=0,RANK(AW13,AW$12:AW$42,0),RANK(AW13,AW$12:AW$42,1))</f>
        <v>#REF!</v>
      </c>
      <c r="BA13" s="24">
        <v>2.59</v>
      </c>
      <c r="BB13" s="24" t="e">
        <f t="shared" ref="BB13:BB42" si="109">IF(BA$6=0,IF(BA13&lt;&gt;"",IF(BA13&gt;=BA$8,BA$5,IF(BA13&lt;BA$7,0,(BA$5*0.6+(BA13-BA$7)/(BA$8-BA$7)*BA$5*0.4))),0),IF(BA13&lt;&gt;"",IF(BA13&lt;=BA$8,BA$5,IF(BA13&gt;BA$7,0,(BA$5*0.6+(BA13-BA$7)/(BA$8-BA$7)*BA$5*0.4))),0))</f>
        <v>#REF!</v>
      </c>
      <c r="BC13" s="13" t="e">
        <f t="shared" si="17"/>
        <v>#REF!</v>
      </c>
      <c r="BD13" s="12" t="e">
        <f t="shared" ref="BD13:BD42" si="110">IF(BA$6=0,RANK(BA13,BA$12:BA$42,0),RANK(BA13,BA$12:BA$42,1))</f>
        <v>#REF!</v>
      </c>
      <c r="BE13" s="14">
        <v>0.16</v>
      </c>
      <c r="BF13" s="24" t="e">
        <f t="shared" ref="BF13:BF42" si="111">IF(BE$6=0,IF(BE13&lt;&gt;"",IF(BE13&gt;=BE$8,BE$5,IF(BE13&lt;BE$7,0,(BE$5*0.6+(BE13-BE$7)/(BE$8-BE$7)*BE$5*0.4))),0),IF(BE13&lt;&gt;"",IF(BE13&lt;=BE$8,BE$5,IF(BE13&gt;BE$7,0,(BE$5*0.6+(BE13-BE$7)/(BE$8-BE$7)*BE$5*0.4))),0))</f>
        <v>#REF!</v>
      </c>
      <c r="BG13" s="13" t="e">
        <f t="shared" si="18"/>
        <v>#REF!</v>
      </c>
      <c r="BH13" s="12" t="e">
        <f t="shared" ref="BH13:BH42" si="112">IF(BE$6=0,RANK(BE13,BE$12:BE$42,0),RANK(BE13,BE$12:BE$42,1))</f>
        <v>#REF!</v>
      </c>
      <c r="BI13" s="24">
        <v>94.179999999999993</v>
      </c>
      <c r="BJ13" s="24" t="e">
        <f t="shared" ref="BJ13:BJ42" si="113">IF(BI$6=0,IF(BI13&lt;&gt;"",IF(BI13&gt;=BI$8,BI$5,IF(BI13&lt;BI$7,0,(BI$5*0.6+(BI13-BI$7)/(BI$8-BI$7)*BI$5*0.4))),0),IF(BI13&lt;&gt;"",IF(BI13&lt;=BI$8,BI$5,IF(BI13&gt;BI$7,0,(BI$5*0.6+(BI13-BI$7)/(BI$8-BI$7)*BI$5*0.4))),0))</f>
        <v>#REF!</v>
      </c>
      <c r="BK13" s="13" t="e">
        <f t="shared" si="19"/>
        <v>#REF!</v>
      </c>
      <c r="BL13" s="12" t="e">
        <f t="shared" ref="BL13:BL42" si="114">IF(BI$6=0,RANK(BI13,BI$12:BI$42,0),RANK(BI13,BI$12:BI$42,1))</f>
        <v>#REF!</v>
      </c>
      <c r="BM13" s="24">
        <v>0.13999999999999999</v>
      </c>
      <c r="BN13" s="24" t="e">
        <f t="shared" ref="BN13:BN42" si="115">IF(BM$6=0,IF(BM13&lt;&gt;"",IF(BM13&gt;=BM$8,BM$5,IF(BM13&lt;BM$7,0,(BM$5*0.6+(BM13-BM$7)/(BM$8-BM$7)*BM$5*0.4))),0),IF(BM13&lt;&gt;"",IF(BM13&lt;=BM$8,BM$5,IF(BM13&gt;BM$7,0,(BM$5*0.6+(BM13-BM$7)/(BM$8-BM$7)*BM$5*0.4))),0))</f>
        <v>#REF!</v>
      </c>
      <c r="BO13" s="13" t="e">
        <f t="shared" si="20"/>
        <v>#REF!</v>
      </c>
      <c r="BP13" s="12" t="e">
        <f t="shared" ref="BP13:BP42" si="116">IF(BM$6=0,RANK(BM13,BM$12:BM$42,0),RANK(BM13,BM$12:BM$42,1))</f>
        <v>#REF!</v>
      </c>
      <c r="BQ13" s="24">
        <v>99.2</v>
      </c>
      <c r="BR13" s="24" t="e">
        <f t="shared" ref="BR13:BR42" si="117">IF(BQ$6=0,IF(BQ13&lt;&gt;"",IF(BQ13&gt;=BQ$8,BQ$5,IF(BQ13&lt;BQ$7,0,(BQ$5*0.6+(BQ13-BQ$7)/(BQ$8-BQ$7)*BQ$5*0.4))),0),IF(BQ13&lt;&gt;"",IF(BQ13&lt;=BQ$8,BQ$5,IF(BQ13&gt;BQ$7,0,(BQ$5*0.6+(BQ13-BQ$7)/(BQ$8-BQ$7)*BQ$5*0.4))),0))</f>
        <v>#REF!</v>
      </c>
      <c r="BS13" s="13" t="e">
        <f t="shared" si="21"/>
        <v>#REF!</v>
      </c>
      <c r="BT13" s="12" t="e">
        <f t="shared" ref="BT13:BT42" si="118">IF(BQ$6=0,RANK(BQ13,BQ$12:BQ$42,0),RANK(BQ13,BQ$12:BQ$42,1))</f>
        <v>#REF!</v>
      </c>
      <c r="BU13" s="24">
        <v>2.0254927267896981</v>
      </c>
      <c r="BV13" s="24" t="e">
        <f t="shared" ref="BV13:BV42" si="119">IF(BU$6=0,IF(BU13&lt;&gt;"",IF(BU13&gt;=BU$8,BU$5,IF(BU13&lt;BU$7,0,(BU$5*0.6+(BU13-BU$7)/(BU$8-BU$7)*BU$5*0.4))),0),IF(BU13&lt;&gt;"",IF(BU13&lt;=BU$8,BU$5,IF(BU13&gt;BU$7,0,(BU$5*0.6+(BU13-BU$7)/(BU$8-BU$7)*BU$5*0.4))),0))</f>
        <v>#REF!</v>
      </c>
      <c r="BW13" s="13" t="e">
        <f t="shared" si="22"/>
        <v>#REF!</v>
      </c>
      <c r="BX13" s="12" t="e">
        <f t="shared" ref="BX13:BX42" si="120">IF(BU$6=0,RANK(BU13,BU$12:BU$42,0),RANK(BU13,BU$12:BU$42,1))</f>
        <v>#REF!</v>
      </c>
      <c r="BY13" s="24">
        <v>98.77</v>
      </c>
      <c r="BZ13" s="24" t="e">
        <f t="shared" ref="BZ13:BZ42" si="121">IF(BY$6=0,IF(BY13&lt;&gt;"",IF(BY13&gt;=BY$8,BY$5,IF(BY13&lt;BY$7,0,(BY$5*0.6+(BY13-BY$7)/(BY$8-BY$7)*BY$5*0.4))),0),IF(BY13&lt;&gt;"",IF(BY13&lt;=BY$8,BY$5,IF(BY13&gt;BY$7,0,(BY$5*0.6+(BY13-BY$7)/(BY$8-BY$7)*BY$5*0.4))),0))</f>
        <v>#REF!</v>
      </c>
      <c r="CA13" s="13" t="e">
        <f t="shared" si="23"/>
        <v>#REF!</v>
      </c>
      <c r="CB13" s="12" t="e">
        <f t="shared" ref="CB13:CB42" si="122">IF(BY$6=0,RANK(BY13,BY$12:BY$42,0),RANK(BY13,BY$12:BY$42,1))</f>
        <v>#REF!</v>
      </c>
      <c r="CC13" s="24">
        <v>98.523099999999999</v>
      </c>
      <c r="CD13" s="24" t="e">
        <f t="shared" ref="CD13:CD42" si="123">IF(CC$6=0,IF(CC13&lt;&gt;"",IF(CC13&gt;=CC$8,CC$5,IF(CC13&lt;CC$7,0,(CC$5*0.6+(CC13-CC$7)/(CC$8-CC$7)*CC$5*0.4))),0),IF(CC13&lt;&gt;"",IF(CC13&lt;=CC$8,CC$5,IF(CC13&gt;CC$7,0,(CC$5*0.6+(CC13-CC$7)/(CC$8-CC$7)*CC$5*0.4))),0))</f>
        <v>#REF!</v>
      </c>
      <c r="CE13" s="13" t="e">
        <f t="shared" si="24"/>
        <v>#REF!</v>
      </c>
      <c r="CF13" s="12" t="e">
        <f t="shared" ref="CF13:CF42" si="124">IF(CC$6=0,RANK(CC13,CC$12:CC$42,0),RANK(CC13,CC$12:CC$42,1))</f>
        <v>#REF!</v>
      </c>
      <c r="CG13" s="24">
        <v>46</v>
      </c>
      <c r="CH13" s="24" t="e">
        <f t="shared" ref="CH13:CH42" si="125">IF(CG$6=0,IF(CG13&lt;&gt;"",IF(CG13&gt;=CG$8,CG$5,IF(CG13&lt;CG$7,0,(CG$5*0.6+(CG13-CG$7)/(CG$8-CG$7)*CG$5*0.4))),0),IF(CG13&lt;&gt;"",IF(CG13&lt;=CG$8,CG$5,IF(CG13&gt;CG$7,0,(CG$5*0.6+(CG13-CG$7)/(CG$8-CG$7)*CG$5*0.4))),0))</f>
        <v>#REF!</v>
      </c>
      <c r="CI13" s="13" t="e">
        <f t="shared" si="25"/>
        <v>#REF!</v>
      </c>
      <c r="CJ13" s="12" t="e">
        <f t="shared" ref="CJ13:CJ42" si="126">IF(CG$6=0,RANK(CG13,CG$12:CG$42,0),RANK(CG13,CG$12:CG$42,1))</f>
        <v>#REF!</v>
      </c>
      <c r="CK13" s="24"/>
      <c r="CL13" s="24" t="e">
        <f t="shared" ref="CL13:CL42" si="127">CK$5*0.6</f>
        <v>#REF!</v>
      </c>
      <c r="CM13" s="24" t="e">
        <f t="shared" ref="CM13:CM42" si="128">CK$5</f>
        <v>#REF!</v>
      </c>
      <c r="CN13" s="11"/>
      <c r="CO13" s="24">
        <v>98.254599999999996</v>
      </c>
      <c r="CP13" s="24" t="e">
        <f t="shared" ref="CP13:CP42" si="129">IF(CO$6=0,IF(CO13&lt;&gt;"",IF(CO13&gt;=CO$8,CO$5,IF(CO13&lt;CO$7,0,(CO$5*0.6+(CO13-CO$7)/(CO$8-CO$7)*CO$5*0.4))),0),IF(CO13&lt;&gt;"",IF(CO13&lt;=CO$8,CO$5,IF(CO13&gt;CO$7,0,(CO$5*0.6+(CO13-CO$7)/(CO$8-CO$7)*CO$5*0.4))),0))</f>
        <v>#REF!</v>
      </c>
      <c r="CQ13" s="13" t="e">
        <f t="shared" si="26"/>
        <v>#REF!</v>
      </c>
      <c r="CR13" s="12" t="e">
        <f t="shared" ref="CR13:CR42" si="130">IF(CO$6=0,RANK(CO13,CO$12:CO$42,0),RANK(CO13,CO$12:CO$42,1))</f>
        <v>#REF!</v>
      </c>
      <c r="CS13" s="24">
        <v>44</v>
      </c>
      <c r="CT13" s="24" t="e">
        <f t="shared" ref="CT13:CT42" si="131">IF(CS$6=0,IF(CS13&lt;&gt;"",IF(CS13&gt;=CS$8,CS$5,IF(CS13&lt;CS$7,0,(CS$5*0.6+(CS13-CS$7)/(CS$8-CS$7)*CS$5*0.4))),0),IF(CS13&lt;&gt;"",IF(CS13&lt;=CS$8,CS$5,IF(CS13&gt;CS$7,0,(CS$5*0.6+(CS13-CS$7)/(CS$8-CS$7)*CS$5*0.4))),0))</f>
        <v>#REF!</v>
      </c>
      <c r="CU13" s="13" t="e">
        <f t="shared" si="27"/>
        <v>#REF!</v>
      </c>
      <c r="CV13" s="12" t="e">
        <f t="shared" ref="CV13:CV42" si="132">IF(CS$6=0,RANK(CS13,CS$12:CS$42,0),RANK(CS13,CS$12:CS$42,1))</f>
        <v>#REF!</v>
      </c>
      <c r="CW13" s="24"/>
      <c r="CX13" s="24" t="e">
        <f t="shared" ref="CX13:CX42" si="133">CW$5*0.6</f>
        <v>#REF!</v>
      </c>
      <c r="CY13" s="24" t="e">
        <f t="shared" ref="CY13:CY42" si="134">CW$5</f>
        <v>#REF!</v>
      </c>
      <c r="CZ13" s="11"/>
      <c r="DA13" s="24">
        <v>98.838400000000007</v>
      </c>
      <c r="DB13" s="24" t="e">
        <f t="shared" ref="DB13:DB42" si="135">IF(DA$6=0,IF(DA13&lt;&gt;"",IF(DA13&gt;=DA$8,DA$5,IF(DA13&lt;DA$7,0,(DA$5*0.6+(DA13-DA$7)/(DA$8-DA$7)*DA$5*0.4))),0),IF(DA13&lt;&gt;"",IF(DA13&lt;=DA$8,DA$5,IF(DA13&gt;DA$7,0,(DA$5*0.6+(DA13-DA$7)/(DA$8-DA$7)*DA$5*0.4))),0))</f>
        <v>#REF!</v>
      </c>
      <c r="DC13" s="13" t="e">
        <f t="shared" si="28"/>
        <v>#REF!</v>
      </c>
      <c r="DD13" s="12" t="e">
        <f t="shared" ref="DD13:DD42" si="136">IF(DA$6=0,RANK(DA13,DA$12:DA$42,0),RANK(DA13,DA$12:DA$42,1))</f>
        <v>#REF!</v>
      </c>
      <c r="DE13" s="24">
        <v>108</v>
      </c>
      <c r="DF13" s="24" t="e">
        <f t="shared" ref="DF13:DF42" si="137">IF(DE$6=0,IF(DE13&lt;&gt;"",IF(DE13&gt;=DE$8,DE$5,IF(DE13&lt;DE$7,0,(DE$5*0.6+(DE13-DE$7)/(DE$8-DE$7)*DE$5*0.4))),0),IF(DE13&lt;&gt;"",IF(DE13&lt;=DE$8,DE$5,IF(DE13&gt;DE$7,0,(DE$5*0.6+(DE13-DE$7)/(DE$8-DE$7)*DE$5*0.4))),0))</f>
        <v>#REF!</v>
      </c>
      <c r="DG13" s="13" t="e">
        <f t="shared" si="29"/>
        <v>#REF!</v>
      </c>
      <c r="DH13" s="12" t="e">
        <f t="shared" ref="DH13:DH42" si="138">IF(DE$6=0,RANK(DE13,DE$12:DE$42,0),RANK(DE13,DE$12:DE$42,1))</f>
        <v>#REF!</v>
      </c>
      <c r="DI13" s="24">
        <v>98.231500000000011</v>
      </c>
      <c r="DJ13" s="24" t="e">
        <f t="shared" ref="DJ13:DJ42" si="139">IF(DI$6=0,IF(DI13&lt;&gt;"",IF(DI13&gt;=DI$8,DI$5,IF(DI13&lt;DI$7,0,(DI$5*0.6+(DI13-DI$7)/(DI$8-DI$7)*DI$5*0.4))),0),IF(DI13&lt;&gt;"",IF(DI13&lt;=DI$8,DI$5,IF(DI13&gt;DI$7,0,(DI$5*0.6+(DI13-DI$7)/(DI$8-DI$7)*DI$5*0.4))),0))</f>
        <v>#REF!</v>
      </c>
      <c r="DK13" s="13" t="e">
        <f t="shared" si="30"/>
        <v>#REF!</v>
      </c>
      <c r="DL13" s="12" t="e">
        <f t="shared" ref="DL13:DL42" si="140">IF(DI$6=0,RANK(DI13,DI$12:DI$42,0),RANK(DI13,DI$12:DI$42,1))</f>
        <v>#REF!</v>
      </c>
      <c r="DM13" s="24">
        <v>30</v>
      </c>
      <c r="DN13" s="24" t="e">
        <f t="shared" ref="DN13:DN42" si="141">IF(DM$6=0,IF(DM13&lt;&gt;"",IF(DM13&gt;=DM$8,DM$5,IF(DM13&lt;DM$7,0,(DM$5*0.6+(DM13-DM$7)/(DM$8-DM$7)*DM$5*0.4))),0),IF(DM13&lt;&gt;"",IF(DM13&lt;=DM$8,DM$5,IF(DM13&gt;DM$7,0,(DM$5*0.6+(DM13-DM$7)/(DM$8-DM$7)*DM$5*0.4))),0))</f>
        <v>#REF!</v>
      </c>
      <c r="DO13" s="13" t="e">
        <f t="shared" si="31"/>
        <v>#REF!</v>
      </c>
      <c r="DP13" s="12" t="e">
        <f t="shared" ref="DP13:DP42" si="142">IF(DM$6=0,RANK(DM13,DM$12:DM$42,0),RANK(DM13,DM$12:DM$42,1))</f>
        <v>#REF!</v>
      </c>
      <c r="DQ13" s="24">
        <v>6.2862</v>
      </c>
      <c r="DR13" s="24" t="e">
        <f t="shared" ref="DR13:DR42" si="143">IF(DQ$6=0,IF(DQ13&lt;&gt;"",IF(DQ13&gt;=DQ$8,DQ$5,IF(DQ13&lt;DQ$7,0,(DQ$5*0.6+(DQ13-DQ$7)/(DQ$8-DQ$7)*DQ$5*0.4))),0),IF(DQ13&lt;&gt;"",IF(DQ13&lt;=DQ$8,DQ$5,IF(DQ13&gt;DQ$7,0,(DQ$5*0.6+(DQ13-DQ$7)/(DQ$8-DQ$7)*DQ$5*0.4))),0))</f>
        <v>#REF!</v>
      </c>
      <c r="DS13" s="13" t="e">
        <f t="shared" si="32"/>
        <v>#REF!</v>
      </c>
      <c r="DT13" s="12" t="e">
        <f t="shared" ref="DT13:DT42" si="144">IF(DQ$6=0,RANK(DQ13,DQ$12:DQ$42,0),RANK(DQ13,DQ$12:DQ$42,1))</f>
        <v>#REF!</v>
      </c>
      <c r="DU13" s="24">
        <v>99.85</v>
      </c>
      <c r="DV13" s="24" t="e">
        <f t="shared" ref="DV13:DV42" si="145">IF(DU$6=0,IF(DU13&lt;&gt;"",IF(DU13&gt;=DU$8,DU$5,IF(DU13&lt;DU$7,0,(DU$5*0.6+(DU13-DU$7)/(DU$8-DU$7)*DU$5*0.4))),0),IF(DU13&lt;&gt;"",IF(DU13&lt;=DU$8,DU$5,IF(DU13&gt;DU$7,0,(DU$5*0.6+(DU13-DU$7)/(DU$8-DU$7)*DU$5*0.4))),0))</f>
        <v>#REF!</v>
      </c>
      <c r="DW13" s="13" t="e">
        <f t="shared" si="33"/>
        <v>#REF!</v>
      </c>
      <c r="DX13" s="12" t="e">
        <f t="shared" ref="DX13:DX42" si="146">IF(DU$6=0,RANK(DU13,DU$12:DU$42,0),RANK(DU13,DU$12:DU$42,1))</f>
        <v>#REF!</v>
      </c>
      <c r="DY13" s="24"/>
      <c r="DZ13" s="24" t="e">
        <f t="shared" ref="DZ13:DZ42" si="147">DY$5*0.6</f>
        <v>#REF!</v>
      </c>
      <c r="EA13" s="24" t="e">
        <f t="shared" ref="EA13:EA42" si="148">DY$5</f>
        <v>#REF!</v>
      </c>
      <c r="EB13" s="11"/>
      <c r="EC13" s="24">
        <v>79.290000000000006</v>
      </c>
      <c r="ED13" s="47">
        <v>75.39</v>
      </c>
      <c r="EE13" s="24" t="e">
        <f t="shared" ref="EE13:EE42" si="149">IF(OR(EC13="",ED13=""),0,IF(EC$6=0,IF(EC13&gt;=EC$8,EC$5,IF(EC13&lt;ED13,0,(EC13-ED13)/(EC$8-ED13)*EC$5)),IF(EC13&lt;=EC$8,EC$5,IF(EC13&gt;ED13,0,(EC13-ED13)/(EC$8-ED13)*EC$5))))</f>
        <v>#REF!</v>
      </c>
      <c r="EF13" s="22" t="e">
        <f t="shared" ref="EF13:EF42" si="150">IF(OR(EC13="",ED13=""),0,EC$5)</f>
        <v>#REF!</v>
      </c>
      <c r="EG13" s="4" t="e">
        <f t="shared" ref="EG13:EG42" si="151">IF(EC$6=0,RANK(EE13,EE$12:EE$42,0),RANK(EE13,EE$12:EE$42,1))</f>
        <v>#REF!</v>
      </c>
      <c r="EH13" s="24">
        <v>79.290000000000006</v>
      </c>
      <c r="EI13" s="24">
        <v>73.290000000000006</v>
      </c>
      <c r="EJ13" s="24" t="e">
        <f t="shared" ref="EJ13:EJ42" si="152">IF(OR(EH13="",EI13=""),0,IF(EH$6=0,IF(EH13&gt;=EH$8,EH$5,IF(EH13&lt;EI13,0,(EH13-EI13)/(EH$8-EI13)*EH$5)),IF(EH13&lt;=EH$8,EH$5,IF(EH13&gt;EI13,0,(EH13-EI13)/(EH$8-EI13)*EH$5))))</f>
        <v>#REF!</v>
      </c>
      <c r="EK13" s="22" t="e">
        <f t="shared" ref="EK13:EK42" si="153">IF(OR(EH13="",EI13=""),0,EH$5)</f>
        <v>#REF!</v>
      </c>
      <c r="EL13" s="4" t="e">
        <f t="shared" ref="EL13:EL42" si="154">IF(EH$6=0,RANK(EJ13,EJ$12:EJ$42,0),RANK(EJ13,EJ$12:EJ$42,1))</f>
        <v>#REF!</v>
      </c>
      <c r="EM13" s="38">
        <v>78.7</v>
      </c>
      <c r="EN13" s="39">
        <v>74.77</v>
      </c>
      <c r="EO13" s="24" t="e">
        <f t="shared" ref="EO13:EO42" si="155">IF(OR(EM13="",EN13=""),0,IF(EM$6=0,IF(EM13&gt;=EM$8,EM$5,IF(EM13&lt;EN13,0,(EM13-EN13)/(EM$8-EN13)*EM$5)),IF(EM13&lt;=EM$8,EM$5,IF(EM13&gt;EN13,0,(EM13-EN13)/(EM$8-EN13)*EM$5))))</f>
        <v>#REF!</v>
      </c>
      <c r="EP13" s="22" t="e">
        <f t="shared" ref="EP13:EP42" si="156">IF(OR(EM13="",EN13=""),0,EM$5)</f>
        <v>#REF!</v>
      </c>
      <c r="EQ13" s="4" t="e">
        <f t="shared" ref="EQ13:EQ42" si="157">IF(EM$6=0,RANK(EO13,EO$12:EO$42,0),RANK(EO13,EO$12:EO$42,1))</f>
        <v>#REF!</v>
      </c>
      <c r="ER13" s="38">
        <v>78.7</v>
      </c>
      <c r="ES13" s="39">
        <v>74.88</v>
      </c>
      <c r="ET13" s="24" t="e">
        <f t="shared" ref="ET13:ET42" si="158">IF(OR(ER13="",ES13=""),0,IF(ER$6=0,IF(ER13&gt;=ER$8,ER$5,IF(ER13&lt;ES13,0,(ER13-ES13)/(ER$8-ES13)*ER$5)),IF(ER13&lt;=ER$8,ER$5,IF(ER13&gt;ES13,0,(ER13-ES13)/(ER$8-ES13)*ER$5))))</f>
        <v>#REF!</v>
      </c>
      <c r="EU13" s="22" t="e">
        <f t="shared" ref="EU13:EU42" si="159">IF(OR(ER13="",ES13=""),0,ER$5)</f>
        <v>#REF!</v>
      </c>
      <c r="EV13" s="4" t="e">
        <f t="shared" ref="EV13:EV42" si="160">IF(ER$6=0,RANK(ET13,ET$12:ET$42,0),RANK(ET13,ET$12:ET$42,1))</f>
        <v>#REF!</v>
      </c>
      <c r="EW13" s="24">
        <v>84.95</v>
      </c>
      <c r="EX13" s="13">
        <v>80.92</v>
      </c>
      <c r="EY13" s="24" t="e">
        <f t="shared" ref="EY13:EY42" si="161">IF(OR(EW13="",EX13=""),0,IF(EW$6=0,IF(EW13&gt;=EW$8,EW$5,IF(EW13&lt;EX13,0,(EW13-EX13)/(EW$8-EX13)*EW$5)),IF(EW13&lt;=EW$8,EW$5,IF(EW13&gt;EX13,0,(EW13-EX13)/(EW$8-EX13)*EW$5))))</f>
        <v>#REF!</v>
      </c>
      <c r="EZ13" s="22" t="e">
        <f t="shared" ref="EZ13:EZ42" si="162">IF(OR(EW13="",EX13=""),0,EW$5)</f>
        <v>#REF!</v>
      </c>
      <c r="FA13" s="4" t="e">
        <f t="shared" ref="FA13:FA37" si="163">IF(EW$6=0,RANK(EY13,EY$12:EY$42,0),RANK(EY13,EY$12:EY$42,1))</f>
        <v>#REF!</v>
      </c>
      <c r="FB13" s="24">
        <v>84.95</v>
      </c>
      <c r="FC13" s="13">
        <v>78.64</v>
      </c>
      <c r="FD13" s="24" t="e">
        <f t="shared" ref="FD13:FD42" si="164">IF(OR(FB13="",FC13=""),0,IF(FB$6=0,IF(FB13&gt;=FB$8,FB$5,IF(FB13&lt;FC13,0,(FB13-FC13)/(FB$8-FC13)*FB$5)),IF(FB13&lt;=FB$8,FB$5,IF(FB13&gt;FC13,0,(FB13-FC13)/(FB$8-FC13)*FB$5))))</f>
        <v>#REF!</v>
      </c>
      <c r="FE13" s="22" t="e">
        <f t="shared" ref="FE13:FE42" si="165">IF(OR(FB13="",FC13=""),0,FB$5)</f>
        <v>#REF!</v>
      </c>
      <c r="FF13" s="4" t="e">
        <f t="shared" ref="FF13:FF37" si="166">IF(FB$6=0,RANK(FD13,FD$12:FD$42,0),RANK(FD13,FD$12:FD$42,1))</f>
        <v>#REF!</v>
      </c>
      <c r="FG13" s="24">
        <v>14.24</v>
      </c>
      <c r="FH13" s="24" t="e">
        <f t="shared" si="34"/>
        <v>#REF!</v>
      </c>
      <c r="FI13" s="13" t="e">
        <f t="shared" si="35"/>
        <v>#REF!</v>
      </c>
      <c r="FJ13" s="12" t="e">
        <f t="shared" si="36"/>
        <v>#REF!</v>
      </c>
      <c r="FK13" s="24">
        <v>8.91</v>
      </c>
      <c r="FL13" s="24" t="e">
        <f t="shared" ref="FL13:FL42" si="167">IF(FK$6=0,IF(FK13&lt;&gt;"",IF(FK13&gt;=FK$8,FK$5,IF(FK13&lt;FK$7,0,(FK$5*0.6+(FK13-FK$7)/(FK$8-FK$7)*FK$5*0.4))),0),IF(FK13&lt;&gt;"",IF(FK13&lt;=FK$8,FK$5,IF(FK13&gt;FK$7,0,(FK$5*0.6+(FK13-FK$7)/(FK$8-FK$7)*FK$5*0.4))),0))</f>
        <v>#REF!</v>
      </c>
      <c r="FM13" s="13" t="e">
        <f t="shared" si="37"/>
        <v>#REF!</v>
      </c>
      <c r="FN13" s="12" t="e">
        <f t="shared" ref="FN13:FN42" si="168">IF(FK$6=0,RANK(FK13,FK$12:FK$42,0),RANK(FK13,FK$12:FK$42,1))</f>
        <v>#REF!</v>
      </c>
      <c r="FO13" s="24">
        <v>96.13000000000001</v>
      </c>
      <c r="FP13" s="24">
        <v>81.27</v>
      </c>
      <c r="FQ13" s="24" t="e">
        <f t="shared" ref="FQ13:FQ42" si="169">IF(OR(FO13="",FP13=""),0,IF(FO$6=0,IF(FO13&gt;=FO$8,FO$5,IF(FO13&lt;FP13,0,(FO13-FP13)/(FO$8-FP13)*FO$5)),IF(FO13&lt;=FO$8,FO$5,IF(FO13&gt;FP13,0,(FO13-FP13)/(FO$8-FP13)*FO$5))))</f>
        <v>#REF!</v>
      </c>
      <c r="FR13" s="22" t="e">
        <f t="shared" ref="FR13:FR42" si="170">IF(OR(FO13="",FP13=""),0,FO$5)</f>
        <v>#REF!</v>
      </c>
      <c r="FS13" s="4" t="e">
        <f t="shared" ref="FS13:FS42" si="171">IF(FO$6=0,RANK(FQ13,FQ$12:FQ$42,0),RANK(FQ13,FQ$12:FQ$42,1))</f>
        <v>#REF!</v>
      </c>
      <c r="FT13" s="24">
        <v>96.13000000000001</v>
      </c>
      <c r="FU13" s="24">
        <v>87.72999999999999</v>
      </c>
      <c r="FV13" s="24" t="e">
        <f t="shared" ref="FV13:FV42" si="172">IF(OR(FT13="",FU13=""),0,IF(FT$6=0,IF(FT13&gt;=FT$8,FT$5,IF(FT13&lt;FU13,0,(FT13-FU13)/(FT$8-FU13)*FT$5)),IF(FT13&lt;=FT$8,FT$5,IF(FT13&gt;FU13,0,(FT13-FU13)/(FT$8-FU13)*FT$5))))</f>
        <v>#REF!</v>
      </c>
      <c r="FW13" s="22" t="e">
        <f t="shared" ref="FW13:FW42" si="173">IF(OR(FT13="",FU13=""),0,FT$5)</f>
        <v>#REF!</v>
      </c>
      <c r="FX13" s="4" t="e">
        <f t="shared" ref="FX13:FX42" si="174">IF(FT$6=0,RANK(FV13,FV$12:FV$42,0),RANK(FV13,FV$12:FV$42,1))</f>
        <v>#REF!</v>
      </c>
      <c r="FY13" s="24">
        <v>93.51</v>
      </c>
      <c r="FZ13" s="24">
        <v>86.67</v>
      </c>
      <c r="GA13" s="24" t="e">
        <f t="shared" ref="GA13:GA42" si="175">IF(OR(FY13="",FZ13=""),0,IF(FY$6=0,IF(FY13&gt;=FY$8,FY$5,IF(FY13&lt;FZ13,0,(FY13-FZ13)/(FY$8-FZ13)*FY$5)),IF(FY13&lt;=FY$8,FY$5,IF(FY13&gt;FZ13,0,(FY13-FZ13)/(FY$8-FZ13)*FY$5))))</f>
        <v>#REF!</v>
      </c>
      <c r="GB13" s="22" t="e">
        <f t="shared" ref="GB13:GB42" si="176">IF(OR(FY13="",FZ13=""),0,FY$5)</f>
        <v>#REF!</v>
      </c>
      <c r="GC13" s="4" t="e">
        <f t="shared" ref="GC13:GC42" si="177">IF(FY$6=0,RANK(GA13,GA$12:GA$42,0),RANK(GA13,GA$12:GA$42,1))</f>
        <v>#REF!</v>
      </c>
      <c r="GD13" s="27">
        <v>93.51</v>
      </c>
      <c r="GE13" s="27">
        <v>77.600000000000009</v>
      </c>
      <c r="GF13" s="24" t="e">
        <f t="shared" ref="GF13:GF42" si="178">IF(OR(GD13="",GE13=""),0,IF(GD$6=0,IF(GD13&gt;=GD$8,GD$5,IF(GD13&lt;GE13,0,(GD13-GE13)/(GD$8-GE13)*GD$5)),IF(GD13&lt;=GD$8,GD$5,IF(GD13&gt;GE13,0,(GD13-GE13)/(GD$8-GE13)*GD$5))))</f>
        <v>#REF!</v>
      </c>
      <c r="GG13" s="22" t="e">
        <f t="shared" ref="GG13:GG42" si="179">IF(OR(GD13="",GE13=""),0,GD$5)</f>
        <v>#REF!</v>
      </c>
      <c r="GH13" s="4" t="e">
        <f t="shared" ref="GH13:GH42" si="180">IF(GD$6=0,RANK(GF13,GF$12:GF$42,0),RANK(GF13,GF$12:GF$42,1))</f>
        <v>#REF!</v>
      </c>
      <c r="GI13" s="27">
        <v>97.86</v>
      </c>
      <c r="GJ13" s="27">
        <v>77.19</v>
      </c>
      <c r="GK13" s="24" t="e">
        <f t="shared" ref="GK13:GK42" si="181">IF(OR(GI13="",GJ13=""),0,IF(GI$6=0,IF(GI13&gt;=GI$8,GI$5,IF(GI13&lt;GJ13,0,(GI13-GJ13)/(GI$8-GJ13)*GI$5)),IF(GI13&lt;=GI$8,GI$5,IF(GI13&gt;GJ13,0,(GI13-GJ13)/(GI$8-GJ13)*GI$5))))</f>
        <v>#REF!</v>
      </c>
      <c r="GL13" s="22" t="e">
        <f t="shared" ref="GL13:GL42" si="182">IF(OR(GI13="",GJ13=""),0,GI$5)</f>
        <v>#REF!</v>
      </c>
      <c r="GM13" s="4" t="e">
        <f t="shared" ref="GM13:GM42" si="183">IF(GI$6=0,RANK(GK13,GK$12:GK$42,0),RANK(GK13,GK$12:GK$42,1))</f>
        <v>#REF!</v>
      </c>
      <c r="GN13" s="27">
        <v>97.86</v>
      </c>
      <c r="GO13" s="27">
        <v>88.2</v>
      </c>
      <c r="GP13" s="24" t="e">
        <f t="shared" ref="GP13:GP42" si="184">IF(OR(GN13="",GO13=""),0,IF(GN$6=0,IF(GN13&gt;=GN$8,GN$5,IF(GN13&lt;GO13,0,(GN13-GO13)/(GN$8-GO13)*GN$5)),IF(GN13&lt;=GN$8,GN$5,IF(GN13&gt;GO13,0,(GN13-GO13)/(GN$8-GO13)*GN$5))))</f>
        <v>#REF!</v>
      </c>
      <c r="GQ13" s="22" t="e">
        <f t="shared" ref="GQ13:GQ42" si="185">IF(OR(GN13="",GO13=""),0,GN$5)</f>
        <v>#REF!</v>
      </c>
      <c r="GR13" s="4" t="e">
        <f t="shared" ref="GR13:GR42" si="186">IF(GN$6=0,RANK(GP13,GP$12:GP$42,0),RANK(GP13,GP$12:GP$42,1))</f>
        <v>#REF!</v>
      </c>
      <c r="GS13" s="27">
        <v>6.660000000000001</v>
      </c>
      <c r="GT13" s="27" t="e">
        <f t="shared" si="38"/>
        <v>#REF!</v>
      </c>
      <c r="GU13" s="22" t="e">
        <f t="shared" si="39"/>
        <v>#REF!</v>
      </c>
      <c r="GV13" s="4" t="e">
        <f t="shared" si="40"/>
        <v>#REF!</v>
      </c>
      <c r="GW13" s="27">
        <v>9.27</v>
      </c>
      <c r="GX13" s="27" t="e">
        <f t="shared" ref="GX13:GX42" si="187">IF(GW$6=0,IF(GW13&lt;&gt;"",IF(GW13&gt;=GW$8,GW$5,IF(GW13&lt;GW$7,0,(GW$5*0.6+(GW13-GW$7)/(GW$8-GW$7)*GW$5*0.4))),0),IF(GW13&lt;&gt;"",IF(GW13&lt;=GW$8,GW$5,IF(GW13&gt;GW$7,0,(GW$5*0.6+(GW13-GW$7)/(GW$8-GW$7)*GW$5*0.4))),0))</f>
        <v>#REF!</v>
      </c>
      <c r="GY13" s="22" t="e">
        <f t="shared" si="41"/>
        <v>#REF!</v>
      </c>
      <c r="GZ13" s="4" t="e">
        <f t="shared" si="42"/>
        <v>#REF!</v>
      </c>
      <c r="HA13" s="26"/>
      <c r="HB13" s="26"/>
      <c r="HC13" s="24" t="e">
        <f t="shared" ref="HC13:HC42" si="188">HA$5*0.6</f>
        <v>#REF!</v>
      </c>
      <c r="HD13" s="24" t="e">
        <f t="shared" ref="HD13:HD42" si="189">HA$5</f>
        <v>#REF!</v>
      </c>
      <c r="HE13" s="26"/>
      <c r="HF13" s="26"/>
      <c r="HG13" s="26"/>
      <c r="HH13" s="24" t="e">
        <f t="shared" ref="HH13:HH42" si="190">HF$5*0.6</f>
        <v>#REF!</v>
      </c>
      <c r="HI13" s="24" t="e">
        <f t="shared" ref="HI13:HI42" si="191">HF$5</f>
        <v>#REF!</v>
      </c>
      <c r="HJ13" s="26"/>
      <c r="HK13" s="27">
        <v>97.1</v>
      </c>
      <c r="HL13" s="27">
        <v>82.23</v>
      </c>
      <c r="HM13" s="24" t="e">
        <f t="shared" ref="HM13:HM42" si="192">IF(OR(HK13="",HL13=""),0,IF(HK$6=0,IF(HK13&gt;=HK$8,HK$5,IF(HK13&lt;HL13,0,(HK13-HL13)/(HK$8-HL13)*HK$5)),IF(HK13&lt;=HK$8,HK$5,IF(HK13&gt;HL13,0,(HK13-HL13)/(HK$8-HL13)*HK$5))))</f>
        <v>#REF!</v>
      </c>
      <c r="HN13" s="22" t="e">
        <f t="shared" ref="HN13:HN42" si="193">IF(OR(HK13="",HL13=""),0,HK$5)</f>
        <v>#REF!</v>
      </c>
      <c r="HO13" s="4" t="e">
        <f t="shared" ref="HO13:HO42" si="194">IF(HK$6=0,RANK(HM13,HM$12:HM$42,0),RANK(HM13,HM$12:HM$42,1))</f>
        <v>#REF!</v>
      </c>
      <c r="HP13" s="27">
        <v>97.1</v>
      </c>
      <c r="HQ13" s="27">
        <v>87.67</v>
      </c>
      <c r="HR13" s="24" t="e">
        <f t="shared" ref="HR13:HR42" si="195">IF(OR(HP13="",HQ13=""),0,IF(HP$6=0,IF(HP13&gt;=HP$8,HP$5,IF(HP13&lt;HQ13,0,(HP13-HQ13)/(HP$8-HQ13)*HP$5)),IF(HP13&lt;=HP$8,HP$5,IF(HP13&gt;HQ13,0,(HP13-HQ13)/(HP$8-HQ13)*HP$5))))</f>
        <v>#REF!</v>
      </c>
      <c r="HS13" s="22" t="e">
        <f t="shared" ref="HS13:HS42" si="196">IF(OR(HP13="",HQ13=""),0,HP$5)</f>
        <v>#REF!</v>
      </c>
      <c r="HT13" s="4" t="e">
        <f t="shared" ref="HT13:HT42" si="197">IF(HP$6=0,RANK(HR13,HR$12:HR$42,0),RANK(HR13,HR$12:HR$42,1))</f>
        <v>#REF!</v>
      </c>
      <c r="HU13" s="24">
        <v>97.31</v>
      </c>
      <c r="HV13" s="24">
        <v>74.44</v>
      </c>
      <c r="HW13" s="24" t="e">
        <f t="shared" ref="HW13:HW42" si="198">IF(OR(HU13="",HV13=""),0,IF(HU$6=0,IF(HU13&gt;=HU$8,HU$5,IF(HU13&lt;HV13,0,(HU13-HV13)/(HU$8-HV13)*HU$5)),IF(HU13&lt;=HU$8,HU$5,IF(HU13&gt;HV13,0,(HU13-HV13)/(HU$8-HV13)*HU$5))))</f>
        <v>#REF!</v>
      </c>
      <c r="HX13" s="24" t="e">
        <f t="shared" ref="HX13:HX41" si="199">HU$5</f>
        <v>#REF!</v>
      </c>
      <c r="HY13" s="4" t="e">
        <f t="shared" ref="HY13:HY41" si="200">IF(HU$6=0,RANK(HW13,HW$12:HW$42,0),RANK(HW13,HW$12:HW$42,1))</f>
        <v>#REF!</v>
      </c>
      <c r="HZ13" s="24">
        <v>97.31</v>
      </c>
      <c r="IA13" s="24">
        <v>84.39</v>
      </c>
      <c r="IB13" s="24" t="e">
        <f t="shared" ref="IB13:IB42" si="201">IF(OR(HZ13="",IA13=""),0,IF(HZ$6=0,IF(HZ13&gt;=HZ$8,HZ$5,IF(HZ13&lt;IA13,0,(HZ13-IA13)/(HZ$8-IA13)*HZ$5)),IF(HZ13&lt;=HZ$8,HZ$5,IF(HZ13&gt;IA13,0,(HZ13-IA13)/(HZ$8-IA13)*HZ$5))))</f>
        <v>#REF!</v>
      </c>
      <c r="IC13" s="24" t="e">
        <f t="shared" ref="IC13:IC41" si="202">HZ$5</f>
        <v>#REF!</v>
      </c>
      <c r="ID13" s="4" t="e">
        <f t="shared" ref="ID13:ID41" si="203">IF(HZ$6=0,RANK(IB13,IB$12:IB$42,0),RANK(IB13,IB$12:IB$42,1))</f>
        <v>#REF!</v>
      </c>
      <c r="IE13" s="26"/>
      <c r="IF13" s="26"/>
      <c r="IG13" s="24" t="e">
        <f t="shared" ref="IG13:IG42" si="204">IE$5*0.6</f>
        <v>#REF!</v>
      </c>
      <c r="IH13" s="24" t="e">
        <f t="shared" ref="IH13:IH42" si="205">IE$5</f>
        <v>#REF!</v>
      </c>
      <c r="II13" s="26"/>
      <c r="IJ13" s="26"/>
      <c r="IK13" s="26"/>
      <c r="IL13" s="24" t="e">
        <f t="shared" ref="IL13:IL42" si="206">IJ$5*0.6</f>
        <v>#REF!</v>
      </c>
      <c r="IM13" s="24" t="e">
        <f t="shared" ref="IM13:IM42" si="207">IJ$5</f>
        <v>#REF!</v>
      </c>
      <c r="IN13" s="26"/>
      <c r="IO13" s="26"/>
      <c r="IP13" s="26"/>
      <c r="IQ13" s="24" t="e">
        <f t="shared" ref="IQ13:IQ42" si="208">IO$5*0.6</f>
        <v>#REF!</v>
      </c>
      <c r="IR13" s="24" t="e">
        <f t="shared" ref="IR13:IR42" si="209">IO$5</f>
        <v>#REF!</v>
      </c>
      <c r="IS13" s="26"/>
      <c r="IT13" s="26"/>
      <c r="IU13" s="26"/>
      <c r="IV13" s="24" t="e">
        <f t="shared" ref="IV13:IV42" si="210">IT$5*0.6</f>
        <v>#REF!</v>
      </c>
      <c r="IW13" s="24" t="e">
        <f t="shared" ref="IW13:IW42" si="211">IT$5</f>
        <v>#REF!</v>
      </c>
      <c r="IX13" s="26"/>
      <c r="IY13" s="26"/>
      <c r="IZ13" s="26"/>
      <c r="JA13" s="24" t="e">
        <f t="shared" ref="JA13:JA42" si="212">IY$5*0.6</f>
        <v>#REF!</v>
      </c>
      <c r="JB13" s="24" t="e">
        <f t="shared" ref="JB13:JB42" si="213">IY$5</f>
        <v>#REF!</v>
      </c>
      <c r="JC13" s="26"/>
      <c r="JD13" s="26"/>
      <c r="JE13" s="26"/>
      <c r="JF13" s="24" t="e">
        <f t="shared" ref="JF13:JF42" si="214">JD$5*0.6</f>
        <v>#REF!</v>
      </c>
      <c r="JG13" s="24" t="e">
        <f t="shared" ref="JG13:JG42" si="215">JD$5</f>
        <v>#REF!</v>
      </c>
      <c r="JH13" s="26"/>
      <c r="JI13" s="26"/>
      <c r="JJ13" s="26"/>
      <c r="JK13" s="24" t="e">
        <f t="shared" ref="JK13:JK42" si="216">JI$5*0.6</f>
        <v>#REF!</v>
      </c>
      <c r="JL13" s="24" t="e">
        <f t="shared" ref="JL13:JL42" si="217">JI$5</f>
        <v>#REF!</v>
      </c>
      <c r="JM13" s="26"/>
      <c r="JN13" s="26"/>
      <c r="JO13" s="26"/>
      <c r="JP13" s="24" t="e">
        <f t="shared" ref="JP13:JP42" si="218">JN$5*0.6</f>
        <v>#REF!</v>
      </c>
      <c r="JQ13" s="24" t="e">
        <f t="shared" ref="JQ13:JQ42" si="219">JN$5</f>
        <v>#REF!</v>
      </c>
      <c r="JR13" s="26"/>
      <c r="JS13" s="26"/>
      <c r="JT13" s="26"/>
      <c r="JU13" s="24" t="e">
        <f t="shared" ref="JU13:JU42" si="220">JS$5*0.6</f>
        <v>#REF!</v>
      </c>
      <c r="JV13" s="24" t="e">
        <f t="shared" ref="JV13:JV42" si="221">JS$5</f>
        <v>#REF!</v>
      </c>
      <c r="JW13" s="26"/>
      <c r="JX13" s="26"/>
      <c r="JY13" s="26"/>
      <c r="JZ13" s="24" t="e">
        <f t="shared" ref="JZ13:JZ42" si="222">JX$5*0.6</f>
        <v>#REF!</v>
      </c>
      <c r="KA13" s="24" t="e">
        <f t="shared" ref="KA13:KA42" si="223">JX$5</f>
        <v>#REF!</v>
      </c>
      <c r="KB13" s="26"/>
      <c r="KC13" s="26"/>
      <c r="KD13" s="26"/>
      <c r="KE13" s="24" t="e">
        <f t="shared" ref="KE13:KE42" si="224">KC$5*0.6</f>
        <v>#REF!</v>
      </c>
      <c r="KF13" s="24" t="e">
        <f t="shared" ref="KF13:KF42" si="225">KC$5</f>
        <v>#REF!</v>
      </c>
      <c r="KG13" s="26"/>
      <c r="KH13" s="26"/>
      <c r="KI13" s="26"/>
      <c r="KJ13" s="24" t="e">
        <f t="shared" ref="KJ13:KJ42" si="226">KH$5*0.6</f>
        <v>#REF!</v>
      </c>
      <c r="KK13" s="24" t="e">
        <f t="shared" ref="KK13:KK42" si="227">KH$5</f>
        <v>#REF!</v>
      </c>
      <c r="KL13" s="26"/>
      <c r="KM13" s="27">
        <v>96.38</v>
      </c>
      <c r="KN13" s="27"/>
      <c r="KO13" s="24">
        <f t="shared" ref="KO13:KO42" si="228">IF(OR(KM13="",KN13=""),0,IF(KM$6=0,IF(KM13&gt;=KM$8,KM$5,IF(KM13&lt;KN13,0,(KM13-KN13)/(KM$8-KN13)*KM$5)),IF(KM13&lt;=KM$8,KM$5,IF(KM13&gt;KN13,0,(KM13-KN13)/(KM$8-KN13)*KM$5))))</f>
        <v>0</v>
      </c>
      <c r="KP13" s="22">
        <f t="shared" ref="KP13:KP42" si="229">IF(OR(KM13="",KN13=""),0,KM$5)</f>
        <v>0</v>
      </c>
      <c r="KQ13" s="4" t="e">
        <f t="shared" ref="KQ13:KQ42" si="230">IF(KM$6=0,RANK(KO13,KO$12:KO$42,0),RANK(KO13,KO$12:KO$42,1))</f>
        <v>#REF!</v>
      </c>
      <c r="KR13" s="27">
        <v>96.38</v>
      </c>
      <c r="KS13" s="27"/>
      <c r="KT13" s="24">
        <f t="shared" ref="KT13:KT42" si="231">IF(OR(KR13="",KS13=""),0,IF(KR$6=0,IF(KR13&gt;=KR$8,KR$5,IF(KR13&lt;KS13,0,(KR13-KS13)/(KR$8-KS13)*KR$5)),IF(KR13&lt;=KR$8,KR$5,IF(KR13&gt;KS13,0,(KR13-KS13)/(KR$8-KS13)*KR$5))))</f>
        <v>0</v>
      </c>
      <c r="KU13" s="22">
        <f t="shared" ref="KU13:KU42" si="232">IF(OR(KR13="",KS13=""),0,KR$5)</f>
        <v>0</v>
      </c>
      <c r="KV13" s="4" t="e">
        <f t="shared" ref="KV13:KV42" si="233">IF(KR$6=0,RANK(KT13,KT$12:KT$42,0),RANK(KT13,KT$12:KT$42,1))</f>
        <v>#REF!</v>
      </c>
      <c r="KW13" s="27">
        <v>96</v>
      </c>
      <c r="KX13" s="27"/>
      <c r="KY13" s="24">
        <f t="shared" ref="KY13:KY42" si="234">IF(OR(KW13="",KX13=""),0,IF(KW$6=0,IF(KW13&gt;=KW$8,KW$5,IF(KW13&lt;KX13,0,(KW13-KX13)/(KW$8-KX13)*KW$5)),IF(KW13&lt;=KW$8,KW$5,IF(KW13&gt;KX13,0,(KW13-KX13)/(KW$8-KX13)*KW$5))))</f>
        <v>0</v>
      </c>
      <c r="KZ13" s="22">
        <f t="shared" ref="KZ13:KZ42" si="235">IF(OR(KW13="",KX13=""),0,KW$5)</f>
        <v>0</v>
      </c>
      <c r="LA13" s="4" t="e">
        <f t="shared" ref="LA13:LA42" si="236">IF(KW$6=0,RANK(KY13,KY$12:KY$42,0),RANK(KY13,KY$12:KY$42,1))</f>
        <v>#REF!</v>
      </c>
      <c r="LB13" s="27">
        <v>96</v>
      </c>
      <c r="LC13" s="27"/>
      <c r="LD13" s="24">
        <f t="shared" ref="LD13:LD42" si="237">IF(OR(LB13="",LC13=""),0,IF(LB$6=0,IF(LB13&gt;=LB$8,LB$5,IF(LB13&lt;LC13,0,(LB13-LC13)/(LB$8-LC13)*LB$5)),IF(LB13&lt;=LB$8,LB$5,IF(LB13&gt;LC13,0,(LB13-LC13)/(LB$8-LC13)*LB$5))))</f>
        <v>0</v>
      </c>
      <c r="LE13" s="22">
        <f t="shared" ref="LE13:LE42" si="238">IF(OR(LB13="",LC13=""),0,LB$5)</f>
        <v>0</v>
      </c>
      <c r="LF13" s="4" t="e">
        <f t="shared" ref="LF13:LF42" si="239">IF(LB$6=0,RANK(LD13,LD$12:LD$42,0),RANK(LD13,LD$12:LD$42,1))</f>
        <v>#REF!</v>
      </c>
      <c r="LG13" s="26"/>
      <c r="LH13" s="26"/>
      <c r="LI13" s="24" t="e">
        <f t="shared" ref="LI13:LI42" si="240">LG$5*0.6</f>
        <v>#REF!</v>
      </c>
      <c r="LJ13" s="24" t="e">
        <f t="shared" ref="LJ13:LJ42" si="241">LG$5</f>
        <v>#REF!</v>
      </c>
      <c r="LK13" s="26"/>
      <c r="LL13" s="26"/>
      <c r="LM13" s="26"/>
      <c r="LN13" s="24" t="e">
        <f t="shared" ref="LN13:LN42" si="242">LL$5*0.6</f>
        <v>#REF!</v>
      </c>
      <c r="LO13" s="24" t="e">
        <f t="shared" ref="LO13:LO42" si="243">LL$5</f>
        <v>#REF!</v>
      </c>
      <c r="LP13" s="26"/>
      <c r="LQ13" s="24">
        <v>3.4075000000000002</v>
      </c>
      <c r="LR13" s="26"/>
      <c r="LS13" s="24">
        <f t="shared" ref="LS13:LS42" si="244">IF(OR(LQ13="",LR13=""),0,IF(LQ$6=0,IF(LQ13&gt;=LQ$8,LQ$5,IF(LQ13&lt;LR13,0,(LQ13-LR13)/(LQ$8-LR13)*LQ$5)),IF(LQ13&lt;=LQ$8,LQ$5,IF(LQ13&gt;LR13,0,(LQ13-LR13)/(LQ$8-LR13)*LQ$5))))</f>
        <v>0</v>
      </c>
      <c r="LT13" s="22">
        <f t="shared" ref="LT13:LT42" si="245">IF(OR(LQ13="",LR13=""),0,LQ$5)</f>
        <v>0</v>
      </c>
      <c r="LU13" s="4" t="e">
        <f t="shared" ref="LU13:LU29" si="246">IF(LQ$6=0,RANK(LS13,LS$12:LS$42,0),RANK(LS13,LS$12:LS$42,1))</f>
        <v>#REF!</v>
      </c>
      <c r="LV13" s="24">
        <v>3.4075000000000002</v>
      </c>
      <c r="LW13" s="26"/>
      <c r="LX13" s="24">
        <f t="shared" ref="LX13:LX42" si="247">IF(OR(LV13="",LW13=""),0,IF(LV$6=0,IF(LV13&gt;=LV$8,LV$5,IF(LV13&lt;LW13,0,(LV13-LW13)/(LV$8-LW13)*LV$5)),IF(LV13&lt;=LV$8,LV$5,IF(LV13&gt;LW13,0,(LV13-LW13)/(LV$8-LW13)*LV$5))))</f>
        <v>0</v>
      </c>
      <c r="LY13" s="22">
        <f t="shared" ref="LY13:LY42" si="248">IF(OR(LV13="",LW13=""),0,LV$5)</f>
        <v>0</v>
      </c>
      <c r="LZ13" s="4" t="e">
        <f t="shared" ref="LZ13:LZ29" si="249">IF(LV$6=0,RANK(LX13,LX$12:LX$42,0),RANK(LX13,LX$12:LX$42,1))</f>
        <v>#REF!</v>
      </c>
      <c r="MA13" s="24">
        <v>3.0810546875</v>
      </c>
      <c r="MB13" s="26"/>
      <c r="MC13" s="24">
        <f t="shared" ref="MC13:MC42" si="250">IF(OR(MA13="",MB13=""),0,IF(MA$6=0,IF(MA13&gt;=MA$8,MA$5,IF(MA13&lt;MB13,0,(MA13-MB13)/(MA$8-MB13)*MA$5)),IF(MA13&lt;=MA$8,MA$5,IF(MA13&gt;MB13,0,(MA13-MB13)/(MA$8-MB13)*MA$5))))</f>
        <v>0</v>
      </c>
      <c r="MD13" s="22">
        <f t="shared" ref="MD13:MD42" si="251">IF(OR(MA13="",MB13=""),0,MA$5)</f>
        <v>0</v>
      </c>
      <c r="ME13" s="4" t="e">
        <f t="shared" ref="ME13:ME29" si="252">IF(MA$6=0,RANK(MC13,MC$12:MC$42,0),RANK(MC13,MC$12:MC$42,1))</f>
        <v>#REF!</v>
      </c>
      <c r="MF13" s="24">
        <v>3.0810546875</v>
      </c>
      <c r="MG13" s="26"/>
      <c r="MH13" s="24">
        <f t="shared" ref="MH13:MH42" si="253">IF(OR(MF13="",MG13=""),0,IF(MF$6=0,IF(MF13&gt;=MF$8,MF$5,IF(MF13&lt;MG13,0,(MF13-MG13)/(MF$8-MG13)*MF$5)),IF(MF13&lt;=MF$8,MF$5,IF(MF13&gt;MG13,0,(MF13-MG13)/(MF$8-MG13)*MF$5))))</f>
        <v>0</v>
      </c>
      <c r="MI13" s="22">
        <f t="shared" ref="MI13:MI42" si="254">IF(OR(MF13="",MG13=""),0,MF$5)</f>
        <v>0</v>
      </c>
      <c r="MJ13" s="4" t="e">
        <f t="shared" ref="MJ13:MJ29" si="255">IF(MF$6=0,RANK(MH13,MH$12:MH$42,0),RANK(MH13,MH$12:MH$42,1))</f>
        <v>#REF!</v>
      </c>
      <c r="MK13" s="26"/>
      <c r="ML13" s="26"/>
      <c r="MM13" s="24" t="e">
        <f t="shared" ref="MM13:MM42" si="256">MK$5*0.6</f>
        <v>#REF!</v>
      </c>
      <c r="MN13" s="24" t="e">
        <f t="shared" ref="MN13:MN42" si="257">MK$5</f>
        <v>#REF!</v>
      </c>
      <c r="MO13" s="26"/>
      <c r="MP13" s="26"/>
      <c r="MQ13" s="26"/>
      <c r="MR13" s="24" t="e">
        <f t="shared" ref="MR13:MR42" si="258">MP$5*0.6</f>
        <v>#REF!</v>
      </c>
      <c r="MS13" s="24" t="e">
        <f t="shared" ref="MS13:MS42" si="259">MP$5</f>
        <v>#REF!</v>
      </c>
      <c r="MT13" s="26"/>
      <c r="MU13" s="26"/>
      <c r="MV13" s="26"/>
      <c r="MW13" s="24" t="e">
        <f t="shared" ref="MW13:MW42" si="260">MU$5*0.6</f>
        <v>#REF!</v>
      </c>
      <c r="MX13" s="24" t="e">
        <f t="shared" ref="MX13:MX42" si="261">MU$5</f>
        <v>#REF!</v>
      </c>
      <c r="MY13" s="26"/>
      <c r="MZ13" s="26"/>
      <c r="NA13" s="26"/>
      <c r="NB13" s="24" t="e">
        <f t="shared" ref="NB13:NB42" si="262">MZ$5*0.6</f>
        <v>#REF!</v>
      </c>
      <c r="NC13" s="24" t="e">
        <f t="shared" ref="NC13:NC42" si="263">MZ$5</f>
        <v>#REF!</v>
      </c>
      <c r="ND13" s="26"/>
      <c r="NE13" s="26"/>
      <c r="NF13" s="26"/>
      <c r="NG13" s="24" t="e">
        <f t="shared" ref="NG13:NG42" si="264">NE$5*0.6</f>
        <v>#REF!</v>
      </c>
      <c r="NH13" s="24" t="e">
        <f t="shared" ref="NH13:NH42" si="265">NE$5</f>
        <v>#REF!</v>
      </c>
      <c r="NI13" s="26"/>
      <c r="NJ13" s="26"/>
      <c r="NK13" s="26"/>
      <c r="NL13" s="24" t="e">
        <f t="shared" ref="NL13:NL42" si="266">NJ$5*0.6</f>
        <v>#REF!</v>
      </c>
      <c r="NM13" s="24" t="e">
        <f t="shared" ref="NM13:NM42" si="267">NJ$5</f>
        <v>#REF!</v>
      </c>
      <c r="NN13" s="26"/>
      <c r="NO13" s="26"/>
      <c r="NP13" s="26"/>
      <c r="NQ13" s="24" t="e">
        <f t="shared" ref="NQ13:NQ42" si="268">NO$5*0.6</f>
        <v>#REF!</v>
      </c>
      <c r="NR13" s="24" t="e">
        <f t="shared" ref="NR13:NR42" si="269">NO$5</f>
        <v>#REF!</v>
      </c>
      <c r="NS13" s="26"/>
      <c r="NT13" s="26"/>
      <c r="NU13" s="26"/>
      <c r="NV13" s="24" t="e">
        <f t="shared" ref="NV13:NV42" si="270">NT$5*0.6</f>
        <v>#REF!</v>
      </c>
      <c r="NW13" s="24" t="e">
        <f t="shared" ref="NW13:NW42" si="271">NT$5</f>
        <v>#REF!</v>
      </c>
      <c r="NX13" s="26"/>
      <c r="NY13" s="26"/>
      <c r="NZ13" s="26"/>
      <c r="OA13" s="24" t="e">
        <f t="shared" ref="OA13:OA42" si="272">NY$5*0.6</f>
        <v>#REF!</v>
      </c>
      <c r="OB13" s="24" t="e">
        <f t="shared" ref="OB13:OB42" si="273">NY$5</f>
        <v>#REF!</v>
      </c>
      <c r="OC13" s="26"/>
      <c r="OD13" s="26"/>
      <c r="OE13" s="26"/>
      <c r="OF13" s="24" t="e">
        <f t="shared" ref="OF13:OF42" si="274">OD$5*0.6</f>
        <v>#REF!</v>
      </c>
      <c r="OG13" s="24" t="e">
        <f t="shared" ref="OG13:OG42" si="275">OD$5</f>
        <v>#REF!</v>
      </c>
      <c r="OH13" s="26"/>
      <c r="OI13" s="26"/>
      <c r="OJ13" s="26"/>
      <c r="OK13" s="24" t="e">
        <f t="shared" ref="OK13:OK42" si="276">OI$5*0.6</f>
        <v>#REF!</v>
      </c>
      <c r="OL13" s="24" t="e">
        <f t="shared" ref="OL13:OL42" si="277">OI$5</f>
        <v>#REF!</v>
      </c>
      <c r="OM13" s="26"/>
      <c r="ON13" s="26"/>
      <c r="OO13" s="26"/>
      <c r="OP13" s="24" t="e">
        <f t="shared" ref="OP13:OP42" si="278">ON$5*0.6</f>
        <v>#REF!</v>
      </c>
      <c r="OQ13" s="24" t="e">
        <f t="shared" ref="OQ13:OQ42" si="279">ON$5</f>
        <v>#REF!</v>
      </c>
      <c r="OR13" s="26"/>
      <c r="OS13" s="26"/>
      <c r="OT13" s="26"/>
      <c r="OU13" s="24" t="e">
        <f t="shared" ref="OU13:OU42" si="280">OS$5*0.6</f>
        <v>#REF!</v>
      </c>
      <c r="OV13" s="24" t="e">
        <f t="shared" ref="OV13:OV42" si="281">OS$5</f>
        <v>#REF!</v>
      </c>
      <c r="OW13" s="26"/>
      <c r="OX13" s="26"/>
      <c r="OY13" s="26"/>
      <c r="OZ13" s="24" t="e">
        <f t="shared" ref="OZ13:OZ42" si="282">OX$5*0.6</f>
        <v>#REF!</v>
      </c>
      <c r="PA13" s="24" t="e">
        <f t="shared" ref="PA13:PA42" si="283">OX$5</f>
        <v>#REF!</v>
      </c>
      <c r="PB13" s="26"/>
      <c r="PC13" s="26"/>
      <c r="PD13" s="26"/>
      <c r="PE13" s="24" t="e">
        <f t="shared" ref="PE13:PE42" si="284">PC$5*0.6</f>
        <v>#REF!</v>
      </c>
      <c r="PF13" s="24" t="e">
        <f t="shared" ref="PF13:PF42" si="285">PC$5</f>
        <v>#REF!</v>
      </c>
      <c r="PG13" s="26"/>
      <c r="PH13" s="26"/>
      <c r="PI13" s="26"/>
      <c r="PJ13" s="24" t="e">
        <f t="shared" ref="PJ13:PJ42" si="286">PH$5*0.6</f>
        <v>#REF!</v>
      </c>
      <c r="PK13" s="24" t="e">
        <f t="shared" ref="PK13:PK42" si="287">PH$5</f>
        <v>#REF!</v>
      </c>
      <c r="PL13" s="26"/>
      <c r="PM13" s="26"/>
      <c r="PN13" s="26"/>
      <c r="PO13" s="24" t="e">
        <f t="shared" ref="PO13:PO42" si="288">PM$5*0.6</f>
        <v>#REF!</v>
      </c>
      <c r="PP13" s="24" t="e">
        <f t="shared" ref="PP13:PP42" si="289">PM$5</f>
        <v>#REF!</v>
      </c>
      <c r="PQ13" s="26"/>
      <c r="PR13" s="26"/>
      <c r="PS13" s="26"/>
      <c r="PT13" s="24" t="e">
        <f t="shared" ref="PT13:PT42" si="290">PR$5*0.6</f>
        <v>#REF!</v>
      </c>
      <c r="PU13" s="24" t="e">
        <f t="shared" ref="PU13:PU42" si="291">PR$5</f>
        <v>#REF!</v>
      </c>
      <c r="PV13" s="26"/>
      <c r="PW13" s="26"/>
      <c r="PX13" s="26"/>
      <c r="PY13" s="24" t="e">
        <f t="shared" ref="PY13:PY42" si="292">PW$5*0.6</f>
        <v>#REF!</v>
      </c>
      <c r="PZ13" s="24" t="e">
        <f t="shared" ref="PZ13:PZ42" si="293">PW$5</f>
        <v>#REF!</v>
      </c>
      <c r="QA13" s="26"/>
      <c r="QB13" s="26"/>
      <c r="QC13" s="26"/>
      <c r="QD13" s="24" t="e">
        <f t="shared" ref="QD13:QD42" si="294">QB$5*0.6</f>
        <v>#REF!</v>
      </c>
      <c r="QE13" s="24" t="e">
        <f t="shared" ref="QE13:QE42" si="295">QB$5</f>
        <v>#REF!</v>
      </c>
      <c r="QF13" s="26"/>
      <c r="QG13" s="26"/>
      <c r="QH13" s="26"/>
      <c r="QI13" s="24" t="e">
        <f t="shared" ref="QI13:QI42" si="296">QG$5*0.6</f>
        <v>#REF!</v>
      </c>
      <c r="QJ13" s="24" t="e">
        <f t="shared" ref="QJ13:QJ42" si="297">QG$5</f>
        <v>#REF!</v>
      </c>
      <c r="QK13" s="26"/>
      <c r="QL13" s="26"/>
      <c r="QM13" s="26"/>
      <c r="QN13" s="24" t="e">
        <f t="shared" ref="QN13:QN42" si="298">QL$5*0.6</f>
        <v>#REF!</v>
      </c>
      <c r="QO13" s="24" t="e">
        <f t="shared" ref="QO13:QO42" si="299">QL$5</f>
        <v>#REF!</v>
      </c>
      <c r="QP13" s="26"/>
      <c r="QQ13" s="24"/>
      <c r="QR13" s="24" t="e">
        <f t="shared" ref="QR13:QR42" si="300">QQ$5*0.6</f>
        <v>#REF!</v>
      </c>
      <c r="QS13" s="24" t="e">
        <f t="shared" ref="QS13:QS42" si="301">QQ$5</f>
        <v>#REF!</v>
      </c>
      <c r="QT13" s="11"/>
      <c r="QU13" s="24"/>
      <c r="QV13" s="24" t="e">
        <f t="shared" ref="QV13:QV42" si="302">QU$5*0.6</f>
        <v>#REF!</v>
      </c>
      <c r="QW13" s="24" t="e">
        <f t="shared" ref="QW13:QW42" si="303">QU$5</f>
        <v>#REF!</v>
      </c>
      <c r="QX13" s="11"/>
      <c r="QY13" s="24"/>
      <c r="QZ13" s="24" t="e">
        <f t="shared" ref="QZ13:QZ42" si="304">QY$5*0.6</f>
        <v>#REF!</v>
      </c>
      <c r="RA13" s="24" t="e">
        <f t="shared" ref="RA13:RA42" si="305">QY$5</f>
        <v>#REF!</v>
      </c>
      <c r="RB13" s="11"/>
      <c r="RC13" s="24"/>
      <c r="RD13" s="24" t="e">
        <f t="shared" ref="RD13:RD42" si="306">RC$5*0.6</f>
        <v>#REF!</v>
      </c>
      <c r="RE13" s="24" t="e">
        <f t="shared" ref="RE13:RE42" si="307">RC$5</f>
        <v>#REF!</v>
      </c>
      <c r="RF13" s="11"/>
      <c r="RG13" s="24"/>
      <c r="RH13" s="24" t="e">
        <f t="shared" ref="RH13:RH42" si="308">RG$5*0.6</f>
        <v>#REF!</v>
      </c>
      <c r="RI13" s="24" t="e">
        <f t="shared" ref="RI13:RI42" si="309">RG$5</f>
        <v>#REF!</v>
      </c>
      <c r="RJ13" s="11"/>
      <c r="RK13" s="27">
        <v>96.13000000000001</v>
      </c>
      <c r="RL13" s="27" t="e">
        <f t="shared" ref="RL13:RL42" si="310">IF(RK$6=0,IF(RK13&lt;&gt;"",IF(RK13&gt;=RK$8,RK$5,IF(RK13&lt;RK$7,0,(RK$5*0.6+(RK13-RK$7)/(RK$8-RK$7)*RK$5*0.4))),0),IF(RK13&lt;&gt;"",IF(RK13&lt;=RK$8,RK$5,IF(RK13&gt;RK$7,0,(RK$5*0.6+(RK13-RK$7)/(RK$8-RK$7)*RK$5*0.4))),0))</f>
        <v>#REF!</v>
      </c>
      <c r="RM13" s="22" t="e">
        <f t="shared" si="43"/>
        <v>#REF!</v>
      </c>
      <c r="RN13" s="4" t="e">
        <f t="shared" ref="RN13:RN42" si="311">IF(RK$6=0,RANK(RK13,RK$12:RK$42,0),RANK(RK13,RK$12:RK$42,1))</f>
        <v>#REF!</v>
      </c>
      <c r="RO13" s="24"/>
      <c r="RP13" s="24" t="e">
        <f t="shared" ref="RP13:RP42" si="312">RO$5*0.6</f>
        <v>#REF!</v>
      </c>
      <c r="RQ13" s="24" t="e">
        <f t="shared" ref="RQ13:RQ42" si="313">RO$5</f>
        <v>#REF!</v>
      </c>
      <c r="RR13" s="11"/>
      <c r="RS13" s="24"/>
      <c r="RT13" s="24" t="e">
        <f t="shared" ref="RT13:RT42" si="314">RS$5*0.6</f>
        <v>#REF!</v>
      </c>
      <c r="RU13" s="24" t="e">
        <f t="shared" ref="RU13:RU42" si="315">RS$5</f>
        <v>#REF!</v>
      </c>
      <c r="RV13" s="11"/>
      <c r="RW13" s="24"/>
      <c r="RX13" s="24" t="e">
        <f t="shared" ref="RX13:RX42" si="316">RW$5*0.6</f>
        <v>#REF!</v>
      </c>
      <c r="RY13" s="24" t="e">
        <f t="shared" ref="RY13:RY42" si="317">RW$5</f>
        <v>#REF!</v>
      </c>
      <c r="RZ13" s="11"/>
      <c r="SA13" s="24"/>
      <c r="SB13" s="24" t="e">
        <f t="shared" ref="SB13:SB42" si="318">SA$5*0.6</f>
        <v>#REF!</v>
      </c>
      <c r="SC13" s="24" t="e">
        <f t="shared" ref="SC13:SC42" si="319">SA$5</f>
        <v>#REF!</v>
      </c>
      <c r="SD13" s="11"/>
      <c r="SE13" s="24"/>
      <c r="SF13" s="24" t="e">
        <f t="shared" ref="SF13:SF42" si="320">SE$5*0.6</f>
        <v>#REF!</v>
      </c>
      <c r="SG13" s="24" t="e">
        <f t="shared" ref="SG13:SG42" si="321">SE$5</f>
        <v>#REF!</v>
      </c>
      <c r="SH13" s="11"/>
      <c r="SI13" s="24"/>
      <c r="SJ13" s="24" t="e">
        <f t="shared" ref="SJ13:SJ42" si="322">SI$5*0.6</f>
        <v>#REF!</v>
      </c>
      <c r="SK13" s="24" t="e">
        <f t="shared" ref="SK13:SK42" si="323">SI$5</f>
        <v>#REF!</v>
      </c>
      <c r="SL13" s="11"/>
      <c r="SM13" s="24"/>
      <c r="SN13" s="24" t="e">
        <f t="shared" ref="SN13:SN42" si="324">SM$5*0.6</f>
        <v>#REF!</v>
      </c>
      <c r="SO13" s="24" t="e">
        <f t="shared" ref="SO13:SO42" si="325">SM$5</f>
        <v>#REF!</v>
      </c>
      <c r="SP13" s="11"/>
      <c r="SQ13" s="24"/>
      <c r="SR13" s="24" t="e">
        <f t="shared" ref="SR13:SR42" si="326">SQ$5*0.6</f>
        <v>#REF!</v>
      </c>
      <c r="SS13" s="24" t="e">
        <f t="shared" ref="SS13:SS42" si="327">SQ$5</f>
        <v>#REF!</v>
      </c>
      <c r="ST13" s="11"/>
      <c r="SU13" s="24"/>
      <c r="SV13" s="24" t="e">
        <f t="shared" ref="SV13:SV42" si="328">SU$5*0.6</f>
        <v>#REF!</v>
      </c>
      <c r="SW13" s="24" t="e">
        <f t="shared" ref="SW13:SW42" si="329">SU$5</f>
        <v>#REF!</v>
      </c>
      <c r="SX13" s="11"/>
      <c r="SY13" s="24"/>
      <c r="SZ13" s="24" t="e">
        <f t="shared" ref="SZ13:SZ42" si="330">SY$5*0.6</f>
        <v>#REF!</v>
      </c>
      <c r="TA13" s="24" t="e">
        <f t="shared" ref="TA13:TA42" si="331">SY$5</f>
        <v>#REF!</v>
      </c>
      <c r="TB13" s="11"/>
      <c r="TC13" s="24"/>
      <c r="TD13" s="24" t="e">
        <f t="shared" ref="TD13:TD42" si="332">TC$5*0.6</f>
        <v>#REF!</v>
      </c>
      <c r="TE13" s="24" t="e">
        <f t="shared" ref="TE13:TE42" si="333">TC$5</f>
        <v>#REF!</v>
      </c>
      <c r="TF13" s="11"/>
      <c r="TG13" s="24"/>
      <c r="TH13" s="24" t="e">
        <f t="shared" ref="TH13:TH42" si="334">TG$5*0.6</f>
        <v>#REF!</v>
      </c>
      <c r="TI13" s="24" t="e">
        <f t="shared" ref="TI13:TI42" si="335">TG$5</f>
        <v>#REF!</v>
      </c>
      <c r="TJ13" s="11"/>
      <c r="TK13" s="24"/>
      <c r="TL13" s="24" t="e">
        <f t="shared" ref="TL13:TL42" si="336">TK$5*0.6</f>
        <v>#REF!</v>
      </c>
      <c r="TM13" s="24" t="e">
        <f t="shared" ref="TM13:TM42" si="337">TK$5</f>
        <v>#REF!</v>
      </c>
      <c r="TN13" s="11"/>
      <c r="TO13" s="27">
        <v>93.51</v>
      </c>
      <c r="TP13" s="27" t="e">
        <f t="shared" ref="TP13:TP42" si="338">IF(TO$6=0,IF(TO13&lt;&gt;"",IF(TO13&gt;=TO$8,TO$5,IF(TO13&lt;TO$7,0,(TO$5*0.6+(TO13-TO$7)/(TO$8-TO$7)*TO$5*0.4))),0),IF(TO13&lt;&gt;"",IF(TO13&lt;=TO$8,TO$5,IF(TO13&gt;TO$7,0,(TO$5*0.6+(TO13-TO$7)/(TO$8-TO$7)*TO$5*0.4))),0))</f>
        <v>#REF!</v>
      </c>
      <c r="TQ13" s="22" t="e">
        <f t="shared" si="44"/>
        <v>#REF!</v>
      </c>
      <c r="TR13" s="4" t="e">
        <f t="shared" ref="TR13:TR42" si="339">IF(TO$6=0,RANK(TO13,TO$12:TO$42,0),RANK(TO13,TO$12:TO$42,1))</f>
        <v>#REF!</v>
      </c>
      <c r="TS13" s="24"/>
      <c r="TT13" s="24" t="e">
        <f t="shared" ref="TT13:TT42" si="340">TS$5*0.6</f>
        <v>#REF!</v>
      </c>
      <c r="TU13" s="24" t="e">
        <f t="shared" ref="TU13:TU42" si="341">TS$5</f>
        <v>#REF!</v>
      </c>
      <c r="TV13" s="11"/>
      <c r="TW13" s="24"/>
      <c r="TX13" s="24" t="e">
        <f t="shared" ref="TX13:TX42" si="342">TW$5*0.6</f>
        <v>#REF!</v>
      </c>
      <c r="TY13" s="24" t="e">
        <f t="shared" ref="TY13:TY42" si="343">TW$5</f>
        <v>#REF!</v>
      </c>
      <c r="TZ13" s="11"/>
      <c r="UA13" s="24"/>
      <c r="UB13" s="24" t="e">
        <f t="shared" ref="UB13:UB42" si="344">UA$5*0.6</f>
        <v>#REF!</v>
      </c>
      <c r="UC13" s="24" t="e">
        <f t="shared" ref="UC13:UC42" si="345">UA$5</f>
        <v>#REF!</v>
      </c>
      <c r="UD13" s="11"/>
      <c r="UE13" s="24"/>
      <c r="UF13" s="24" t="e">
        <f t="shared" ref="UF13:UF42" si="346">UE$5*0.6</f>
        <v>#REF!</v>
      </c>
      <c r="UG13" s="24" t="e">
        <f t="shared" ref="UG13:UG42" si="347">UE$5</f>
        <v>#REF!</v>
      </c>
      <c r="UH13" s="11"/>
      <c r="UI13" s="24"/>
      <c r="UJ13" s="24" t="e">
        <f t="shared" ref="UJ13:UJ42" si="348">UI$5*0.6</f>
        <v>#REF!</v>
      </c>
      <c r="UK13" s="24" t="e">
        <f t="shared" ref="UK13:UK42" si="349">UI$5</f>
        <v>#REF!</v>
      </c>
      <c r="UL13" s="11"/>
      <c r="UM13" s="24"/>
      <c r="UN13" s="24" t="e">
        <f t="shared" ref="UN13:UN42" si="350">UM$5*0.6</f>
        <v>#REF!</v>
      </c>
      <c r="UO13" s="24" t="e">
        <f t="shared" ref="UO13:UO42" si="351">UM$5</f>
        <v>#REF!</v>
      </c>
      <c r="UP13" s="11"/>
      <c r="UQ13" s="24"/>
      <c r="UR13" s="24" t="e">
        <f t="shared" ref="UR13:UR42" si="352">UQ$5*0.6</f>
        <v>#REF!</v>
      </c>
      <c r="US13" s="24" t="e">
        <f t="shared" ref="US13:US42" si="353">UQ$5</f>
        <v>#REF!</v>
      </c>
      <c r="UT13" s="11"/>
      <c r="UU13" s="24"/>
      <c r="UV13" s="24" t="e">
        <f t="shared" ref="UV13:UV42" si="354">UU$5*0.6</f>
        <v>#REF!</v>
      </c>
      <c r="UW13" s="24" t="e">
        <f t="shared" ref="UW13:UW42" si="355">UU$5</f>
        <v>#REF!</v>
      </c>
      <c r="UX13" s="11"/>
      <c r="UY13" s="24"/>
      <c r="UZ13" s="24" t="e">
        <f t="shared" ref="UZ13:UZ42" si="356">UY$5*0.6</f>
        <v>#REF!</v>
      </c>
      <c r="VA13" s="24" t="e">
        <f t="shared" ref="VA13:VA42" si="357">UY$5</f>
        <v>#REF!</v>
      </c>
      <c r="VB13" s="11"/>
      <c r="VC13" s="24"/>
      <c r="VD13" s="24" t="e">
        <f t="shared" ref="VD13:VD42" si="358">VC$5*0.6</f>
        <v>#REF!</v>
      </c>
      <c r="VE13" s="24" t="e">
        <f t="shared" ref="VE13:VE42" si="359">VC$5</f>
        <v>#REF!</v>
      </c>
      <c r="VF13" s="11"/>
      <c r="VG13" s="20">
        <v>1.0621016758436863E-3</v>
      </c>
      <c r="VH13" s="27" t="e">
        <f t="shared" si="45"/>
        <v>#REF!</v>
      </c>
      <c r="VI13" s="22" t="e">
        <f t="shared" si="46"/>
        <v>#REF!</v>
      </c>
      <c r="VJ13" s="4" t="e">
        <f t="shared" ref="VJ13:VJ37" si="360">IF(VG$6=0,RANK(VG13,VG$12:VG$42,0),RANK(VG13,VG$12:VG$42,1))</f>
        <v>#REF!</v>
      </c>
      <c r="VK13" s="27">
        <v>96.38</v>
      </c>
      <c r="VL13" s="27" t="e">
        <f t="shared" ref="VL13:VL42" si="361">IF(VK$6=0,IF(VK13&lt;&gt;"",IF(VK13&gt;=VK$8,VK$5,IF(VK13&lt;VK$7,0,(VK$5*0.6+(VK13-VK$7)/(VK$8-VK$7)*VK$5*0.4))),0),IF(VK13&lt;&gt;"",IF(VK13&lt;=VK$8,VK$5,IF(VK13&gt;VK$7,0,(VK$5*0.6+(VK13-VK$7)/(VK$8-VK$7)*VK$5*0.4))),0))</f>
        <v>#REF!</v>
      </c>
      <c r="VM13" s="22" t="e">
        <f t="shared" si="47"/>
        <v>#REF!</v>
      </c>
      <c r="VN13" s="4" t="e">
        <f t="shared" ref="VN13:VN42" si="362">IF(VK$6=0,RANK(VK13,VK$12:VK$42,0),RANK(VK13,VK$12:VK$42,1))</f>
        <v>#REF!</v>
      </c>
      <c r="VO13" s="27">
        <v>96</v>
      </c>
      <c r="VP13" s="27" t="e">
        <f t="shared" ref="VP13:VP42" si="363">IF(VO$6=0,IF(VO13&lt;&gt;"",IF(VO13&gt;=VO$8,VO$5,IF(VO13&lt;VO$7,0,(VO$5*0.6+(VO13-VO$7)/(VO$8-VO$7)*VO$5*0.4))),0),IF(VO13&lt;&gt;"",IF(VO13&lt;=VO$8,VO$5,IF(VO13&gt;VO$7,0,(VO$5*0.6+(VO13-VO$7)/(VO$8-VO$7)*VO$5*0.4))),0))</f>
        <v>#REF!</v>
      </c>
      <c r="VQ13" s="22" t="e">
        <f t="shared" si="48"/>
        <v>#REF!</v>
      </c>
      <c r="VR13" s="4" t="e">
        <f t="shared" ref="VR13:VR42" si="364">IF(VO$6=0,RANK(VO13,VO$12:VO$42,0),RANK(VO13,VO$12:VO$42,1))</f>
        <v>#REF!</v>
      </c>
      <c r="VS13" s="24"/>
      <c r="VT13" s="24" t="e">
        <f t="shared" ref="VT13:VT42" si="365">VS$5*0.6</f>
        <v>#REF!</v>
      </c>
      <c r="VU13" s="24" t="e">
        <f t="shared" ref="VU13:VU42" si="366">VS$5</f>
        <v>#REF!</v>
      </c>
      <c r="VV13" s="11"/>
      <c r="VW13" s="24">
        <v>3.4075000000000002</v>
      </c>
      <c r="VX13" s="27" t="e">
        <f t="shared" ref="VX13:VX42" si="367">IF(VW$6=0,IF(VW13&lt;&gt;"",IF(VW13&gt;=VW$8,VW$5,IF(VW13&lt;VW$7,0,(VW$5*0.6+(VW13-VW$7)/(VW$8-VW$7)*VW$5*0.4))),0),IF(VW13&lt;&gt;"",IF(VW13&lt;=VW$8,VW$5,IF(VW13&gt;VW$7,0,(VW$5*0.6+(VW13-VW$7)/(VW$8-VW$7)*VW$5*0.4))),0))</f>
        <v>#REF!</v>
      </c>
      <c r="VY13" s="22" t="e">
        <f t="shared" si="49"/>
        <v>#REF!</v>
      </c>
      <c r="VZ13" s="4" t="e">
        <f t="shared" ref="VZ13:VZ29" si="368">IF(VW$6=0,RANK(VW13,VW$12:VW$42,0),RANK(VW13,VW$12:VW$42,1))</f>
        <v>#REF!</v>
      </c>
      <c r="WA13" s="24">
        <v>3.0810546875</v>
      </c>
      <c r="WB13" s="27" t="e">
        <f t="shared" ref="WB13:WB42" si="369">IF(WA$6=0,IF(WA13&lt;&gt;"",IF(WA13&gt;=WA$8,WA$5,IF(WA13&lt;WA$7,0,(WA$5*0.6+(WA13-WA$7)/(WA$8-WA$7)*WA$5*0.4))),0),IF(WA13&lt;&gt;"",IF(WA13&lt;=WA$8,WA$5,IF(WA13&gt;WA$7,0,(WA$5*0.6+(WA13-WA$7)/(WA$8-WA$7)*WA$5*0.4))),0))</f>
        <v>#REF!</v>
      </c>
      <c r="WC13" s="22" t="e">
        <f t="shared" si="50"/>
        <v>#REF!</v>
      </c>
      <c r="WD13" s="4" t="e">
        <f t="shared" ref="WD13:WD29" si="370">IF(WA$6=0,RANK(WA13,WA$12:WA$42,0),RANK(WA13,WA$12:WA$42,1))</f>
        <v>#REF!</v>
      </c>
      <c r="WE13" s="27">
        <v>99.22999999999999</v>
      </c>
      <c r="WF13" s="27" t="e">
        <f t="shared" ref="WF13:WF42" si="371">IF(WE$6=0,IF(WE13&lt;&gt;"",IF(WE13&gt;=WE$8,WE$5,IF(WE13&lt;WE$7,0,(WE$5*0.6+(WE13-WE$7)/(WE$8-WE$7)*WE$5*0.4))),0),IF(WE13&lt;&gt;"",IF(WE13&lt;=WE$8,WE$5,IF(WE13&gt;WE$7,0,(WE$5*0.6+(WE13-WE$7)/(WE$8-WE$7)*WE$5*0.4))),0))</f>
        <v>#REF!</v>
      </c>
      <c r="WG13" s="22" t="e">
        <f t="shared" si="51"/>
        <v>#REF!</v>
      </c>
      <c r="WH13" s="4" t="e">
        <f t="shared" ref="WH13:WH42" si="372">IF(WE$6=0,RANK(WE13,WE$12:WE$42,0),RANK(WE13,WE$12:WE$42,1))</f>
        <v>#REF!</v>
      </c>
      <c r="WI13" s="24"/>
      <c r="WJ13" s="24" t="e">
        <f t="shared" ref="WJ13:WJ42" si="373">WI$5*0.6</f>
        <v>#REF!</v>
      </c>
      <c r="WK13" s="24" t="e">
        <f t="shared" ref="WK13:WK42" si="374">WI$5</f>
        <v>#REF!</v>
      </c>
      <c r="WL13" s="11"/>
      <c r="WM13" s="24"/>
      <c r="WN13" s="24" t="e">
        <f t="shared" ref="WN13:WN42" si="375">WM$5*0.6</f>
        <v>#REF!</v>
      </c>
      <c r="WO13" s="24" t="e">
        <f t="shared" ref="WO13:WO42" si="376">WM$5</f>
        <v>#REF!</v>
      </c>
      <c r="WP13" s="11"/>
      <c r="WQ13" s="24"/>
      <c r="WR13" s="24" t="e">
        <f t="shared" ref="WR13:WR42" si="377">WQ$5*0.6</f>
        <v>#REF!</v>
      </c>
      <c r="WS13" s="24" t="e">
        <f t="shared" ref="WS13:WS42" si="378">WQ$5</f>
        <v>#REF!</v>
      </c>
      <c r="WT13" s="11"/>
      <c r="WU13" s="27">
        <v>0.11</v>
      </c>
      <c r="WV13" s="27" t="e">
        <f t="shared" ref="WV13:WV42" si="379">IF(WU$6=0,IF(WU13&lt;&gt;"",IF(WU13&gt;=WU$8,WU$5,IF(WU13&lt;WU$7,0,(WU$5*0.6+(WU13-WU$7)/(WU$8-WU$7)*WU$5*0.4))),0),IF(WU13&lt;&gt;"",IF(WU13&lt;=WU$8,WU$5,IF(WU13&gt;WU$7,0,(WU$5*0.6+(WU13-WU$7)/(WU$8-WU$7)*WU$5*0.4))),0))</f>
        <v>#REF!</v>
      </c>
      <c r="WW13" s="22" t="e">
        <f t="shared" si="52"/>
        <v>#REF!</v>
      </c>
      <c r="WX13" s="4" t="e">
        <f t="shared" ref="WX13:WX42" si="380">IF(WU$6=0,RANK(WU13,WU$12:WU$42,0),RANK(WU13,WU$12:WU$42,1))</f>
        <v>#REF!</v>
      </c>
      <c r="WY13" s="24"/>
      <c r="WZ13" s="24" t="e">
        <f t="shared" ref="WZ13:WZ42" si="381">WY$5*0.6</f>
        <v>#REF!</v>
      </c>
      <c r="XA13" s="24" t="e">
        <f t="shared" ref="XA13:XA42" si="382">WY$5</f>
        <v>#REF!</v>
      </c>
      <c r="XB13" s="11"/>
      <c r="XC13" s="24"/>
      <c r="XD13" s="24" t="e">
        <f t="shared" ref="XD13:XD42" si="383">XC$5*0.6</f>
        <v>#REF!</v>
      </c>
      <c r="XE13" s="24" t="e">
        <f t="shared" ref="XE13:XE42" si="384">XC$5</f>
        <v>#REF!</v>
      </c>
      <c r="XF13" s="11"/>
      <c r="XG13" s="24"/>
      <c r="XH13" s="24" t="e">
        <f t="shared" ref="XH13:XH42" si="385">XG$5*0.6</f>
        <v>#REF!</v>
      </c>
      <c r="XI13" s="24" t="e">
        <f t="shared" ref="XI13:XI42" si="386">XG$5</f>
        <v>#REF!</v>
      </c>
      <c r="XJ13" s="11"/>
      <c r="XK13" s="24"/>
      <c r="XL13" s="24" t="e">
        <f t="shared" ref="XL13:XL42" si="387">XK$5*0.6</f>
        <v>#REF!</v>
      </c>
      <c r="XM13" s="24" t="e">
        <f t="shared" ref="XM13:XM42" si="388">XK$5</f>
        <v>#REF!</v>
      </c>
      <c r="XN13" s="11"/>
      <c r="XO13" s="24"/>
      <c r="XP13" s="24" t="e">
        <f t="shared" ref="XP13:XP42" si="389">XO$5*0.6</f>
        <v>#REF!</v>
      </c>
      <c r="XQ13" s="24" t="e">
        <f t="shared" ref="XQ13:XQ42" si="390">XO$5</f>
        <v>#REF!</v>
      </c>
      <c r="XR13" s="11"/>
      <c r="XS13" s="24"/>
      <c r="XT13" s="24" t="e">
        <f t="shared" ref="XT13:XT42" si="391">XS$5*0.6</f>
        <v>#REF!</v>
      </c>
      <c r="XU13" s="24" t="e">
        <f t="shared" ref="XU13:XU42" si="392">XS$5</f>
        <v>#REF!</v>
      </c>
      <c r="XV13" s="11"/>
      <c r="XW13" s="24"/>
      <c r="XX13" s="24" t="e">
        <f t="shared" ref="XX13:XX42" si="393">XW$5*0.6</f>
        <v>#REF!</v>
      </c>
      <c r="XY13" s="24" t="e">
        <f t="shared" ref="XY13:XY42" si="394">XW$5</f>
        <v>#REF!</v>
      </c>
      <c r="XZ13" s="11"/>
      <c r="YA13" s="24"/>
      <c r="YB13" s="24" t="e">
        <f t="shared" ref="YB13:YB42" si="395">YA$5*0.6</f>
        <v>#REF!</v>
      </c>
      <c r="YC13" s="24" t="e">
        <f t="shared" ref="YC13:YC42" si="396">YA$5</f>
        <v>#REF!</v>
      </c>
      <c r="YD13" s="11"/>
      <c r="YE13" s="24"/>
      <c r="YF13" s="24" t="e">
        <f t="shared" ref="YF13:YF42" si="397">YE$5*0.6</f>
        <v>#REF!</v>
      </c>
      <c r="YG13" s="24" t="e">
        <f t="shared" ref="YG13:YG42" si="398">YE$5</f>
        <v>#REF!</v>
      </c>
      <c r="YH13" s="11"/>
      <c r="YI13" s="24"/>
      <c r="YJ13" s="24" t="e">
        <f t="shared" ref="YJ13:YJ42" si="399">YI$5*0.6</f>
        <v>#REF!</v>
      </c>
      <c r="YK13" s="24" t="e">
        <f t="shared" ref="YK13:YK42" si="400">YI$5</f>
        <v>#REF!</v>
      </c>
      <c r="YL13" s="11"/>
      <c r="YM13" s="24"/>
      <c r="YN13" s="24" t="e">
        <f t="shared" ref="YN13:YN42" si="401">YM$5*0.6</f>
        <v>#REF!</v>
      </c>
      <c r="YO13" s="24" t="e">
        <f t="shared" ref="YO13:YO42" si="402">YM$5</f>
        <v>#REF!</v>
      </c>
      <c r="YP13" s="11"/>
      <c r="YQ13" s="27">
        <v>97.86</v>
      </c>
      <c r="YR13" s="27" t="e">
        <f t="shared" ref="YR13:YR42" si="403">IF(YQ$6=0,IF(YQ13&lt;&gt;"",IF(YQ13&gt;=YQ$8,YQ$5,IF(YQ13&lt;YQ$7,0,(YQ$5*0.6+(YQ13-YQ$7)/(YQ$8-YQ$7)*YQ$5*0.4))),0),IF(YQ13&lt;&gt;"",IF(YQ13&lt;=YQ$8,YQ$5,IF(YQ13&gt;YQ$7,0,(YQ$5*0.6+(YQ13-YQ$7)/(YQ$8-YQ$7)*YQ$5*0.4))),0))</f>
        <v>#REF!</v>
      </c>
      <c r="YS13" s="22" t="e">
        <f t="shared" si="53"/>
        <v>#REF!</v>
      </c>
      <c r="YT13" s="4" t="e">
        <f t="shared" ref="YT13:YT42" si="404">IF(YQ$6=0,RANK(YQ13,YQ$12:YQ$42,0),RANK(YQ13,YQ$12:YQ$42,1))</f>
        <v>#REF!</v>
      </c>
      <c r="YU13" s="24"/>
      <c r="YV13" s="24" t="e">
        <f t="shared" ref="YV13:YV42" si="405">YU$5*0.6</f>
        <v>#REF!</v>
      </c>
      <c r="YW13" s="24" t="e">
        <f t="shared" ref="YW13:YW42" si="406">YU$5</f>
        <v>#REF!</v>
      </c>
      <c r="YX13" s="11"/>
      <c r="YY13" s="24"/>
      <c r="YZ13" s="24" t="e">
        <f t="shared" ref="YZ13:YZ42" si="407">YY$5*0.6</f>
        <v>#REF!</v>
      </c>
      <c r="ZA13" s="24" t="e">
        <f t="shared" ref="ZA13:ZA42" si="408">YY$5</f>
        <v>#REF!</v>
      </c>
      <c r="ZB13" s="11"/>
      <c r="ZC13" s="24"/>
      <c r="ZD13" s="24" t="e">
        <f t="shared" ref="ZD13:ZD42" si="409">ZC$5*0.6</f>
        <v>#REF!</v>
      </c>
      <c r="ZE13" s="24" t="e">
        <f t="shared" ref="ZE13:ZE42" si="410">ZC$5</f>
        <v>#REF!</v>
      </c>
      <c r="ZF13" s="11"/>
      <c r="ZG13" s="24"/>
      <c r="ZH13" s="24" t="e">
        <f t="shared" ref="ZH13:ZH42" si="411">ZG$5*0.6</f>
        <v>#REF!</v>
      </c>
      <c r="ZI13" s="24" t="e">
        <f t="shared" ref="ZI13:ZI42" si="412">ZG$5</f>
        <v>#REF!</v>
      </c>
      <c r="ZJ13" s="11"/>
      <c r="ZK13" s="24"/>
      <c r="ZL13" s="24" t="e">
        <f t="shared" ref="ZL13:ZL42" si="413">ZK$5*0.6</f>
        <v>#REF!</v>
      </c>
      <c r="ZM13" s="24" t="e">
        <f t="shared" ref="ZM13:ZM42" si="414">ZK$5</f>
        <v>#REF!</v>
      </c>
      <c r="ZN13" s="11"/>
      <c r="ZO13" s="24"/>
      <c r="ZP13" s="24" t="e">
        <f t="shared" ref="ZP13:ZP42" si="415">ZO$5*0.6</f>
        <v>#REF!</v>
      </c>
      <c r="ZQ13" s="24" t="e">
        <f t="shared" ref="ZQ13:ZQ42" si="416">ZO$5</f>
        <v>#REF!</v>
      </c>
      <c r="ZR13" s="11"/>
      <c r="ZS13" s="24"/>
      <c r="ZT13" s="24" t="e">
        <f t="shared" ref="ZT13:ZT42" si="417">ZS$5*0.6</f>
        <v>#REF!</v>
      </c>
      <c r="ZU13" s="24" t="e">
        <f t="shared" ref="ZU13:ZU42" si="418">ZS$5</f>
        <v>#REF!</v>
      </c>
      <c r="ZV13" s="11"/>
      <c r="ZW13" s="24"/>
      <c r="ZX13" s="24" t="e">
        <f t="shared" ref="ZX13:ZX42" si="419">ZW$5*0.6</f>
        <v>#REF!</v>
      </c>
      <c r="ZY13" s="24" t="e">
        <f t="shared" ref="ZY13:ZY42" si="420">ZW$5</f>
        <v>#REF!</v>
      </c>
      <c r="ZZ13" s="11"/>
      <c r="AAA13" s="24"/>
      <c r="AAB13" s="24" t="e">
        <f t="shared" ref="AAB13:AAB42" si="421">AAA$5*0.6</f>
        <v>#REF!</v>
      </c>
      <c r="AAC13" s="24" t="e">
        <f t="shared" ref="AAC13:AAC42" si="422">AAA$5</f>
        <v>#REF!</v>
      </c>
      <c r="AAD13" s="11"/>
      <c r="AAE13" s="22">
        <v>0.16</v>
      </c>
      <c r="AAF13" s="27" t="e">
        <f t="shared" ref="AAF13:AAF42" si="423">IF(AAE$6=0,IF(AAE13&lt;&gt;"",IF(AAE13&gt;=AAE$8,AAE$5,IF(AAE13&lt;AAE$7,0,(AAE$5*0.6+(AAE13-AAE$7)/(AAE$8-AAE$7)*AAE$5*0.4))),0),IF(AAE13&lt;&gt;"",IF(AAE13&lt;=AAE$8,AAE$5,IF(AAE13&gt;AAE$7,0,(AAE$5*0.6+(AAE13-AAE$7)/(AAE$8-AAE$7)*AAE$5*0.4))),0))</f>
        <v>#REF!</v>
      </c>
      <c r="AAG13" s="22" t="e">
        <f t="shared" si="54"/>
        <v>#REF!</v>
      </c>
      <c r="AAH13" s="4" t="e">
        <f t="shared" ref="AAH13:AAH42" si="424">IF(AAE$6=0,RANK(AAE13,AAE$12:AAE$42,0),RANK(AAE13,AAE$12:AAE$42,1))</f>
        <v>#REF!</v>
      </c>
      <c r="AAI13" s="24"/>
      <c r="AAJ13" s="24" t="e">
        <f t="shared" ref="AAJ13:AAJ42" si="425">AAI$5*0.6</f>
        <v>#REF!</v>
      </c>
      <c r="AAK13" s="24" t="e">
        <f t="shared" ref="AAK13:AAK42" si="426">AAI$5</f>
        <v>#REF!</v>
      </c>
      <c r="AAL13" s="11"/>
      <c r="AAM13" s="24"/>
      <c r="AAN13" s="24" t="e">
        <f t="shared" ref="AAN13:AAN42" si="427">AAM$5*0.6</f>
        <v>#REF!</v>
      </c>
      <c r="AAO13" s="24" t="e">
        <f t="shared" ref="AAO13:AAO42" si="428">AAM$5</f>
        <v>#REF!</v>
      </c>
      <c r="AAP13" s="11"/>
      <c r="AAQ13" s="24"/>
      <c r="AAR13" s="24" t="e">
        <f t="shared" ref="AAR13:AAR42" si="429">AAQ$5*0.6</f>
        <v>#REF!</v>
      </c>
      <c r="AAS13" s="24" t="e">
        <f t="shared" ref="AAS13:AAS42" si="430">AAQ$5</f>
        <v>#REF!</v>
      </c>
      <c r="AAT13" s="11"/>
      <c r="AAU13" s="24"/>
      <c r="AAV13" s="24" t="e">
        <f t="shared" ref="AAV13:AAV42" si="431">AAU$5*0.6</f>
        <v>#REF!</v>
      </c>
      <c r="AAW13" s="24" t="e">
        <f t="shared" ref="AAW13:AAW42" si="432">AAU$5</f>
        <v>#REF!</v>
      </c>
      <c r="AAX13" s="11"/>
      <c r="AAY13" s="24"/>
      <c r="AAZ13" s="24" t="e">
        <f t="shared" ref="AAZ13:AAZ42" si="433">AAY$5*0.6</f>
        <v>#REF!</v>
      </c>
      <c r="ABA13" s="24" t="e">
        <f t="shared" ref="ABA13:ABA42" si="434">AAY$5</f>
        <v>#REF!</v>
      </c>
      <c r="ABB13" s="11"/>
      <c r="ABC13" s="24"/>
      <c r="ABD13" s="24" t="e">
        <f t="shared" ref="ABD13:ABD42" si="435">ABC$5*0.6</f>
        <v>#REF!</v>
      </c>
      <c r="ABE13" s="24" t="e">
        <f t="shared" ref="ABE13:ABE42" si="436">ABC$5</f>
        <v>#REF!</v>
      </c>
      <c r="ABF13" s="11"/>
      <c r="ABG13" s="24"/>
      <c r="ABH13" s="24" t="e">
        <f t="shared" ref="ABH13:ABH42" si="437">ABG$5*0.6</f>
        <v>#REF!</v>
      </c>
      <c r="ABI13" s="24" t="e">
        <f t="shared" ref="ABI13:ABI42" si="438">ABG$5</f>
        <v>#REF!</v>
      </c>
      <c r="ABJ13" s="11"/>
      <c r="ABK13" s="24"/>
      <c r="ABL13" s="24" t="e">
        <f t="shared" ref="ABL13:ABL42" si="439">ABK$5*0.6</f>
        <v>#REF!</v>
      </c>
      <c r="ABM13" s="24" t="e">
        <f t="shared" ref="ABM13:ABM42" si="440">ABK$5</f>
        <v>#REF!</v>
      </c>
      <c r="ABN13" s="11"/>
      <c r="ABO13" s="24"/>
      <c r="ABP13" s="24" t="e">
        <f t="shared" ref="ABP13:ABP42" si="441">ABO$5*0.6</f>
        <v>#REF!</v>
      </c>
      <c r="ABQ13" s="24" t="e">
        <f t="shared" ref="ABQ13:ABQ42" si="442">ABO$5</f>
        <v>#REF!</v>
      </c>
      <c r="ABR13" s="11"/>
      <c r="ABS13" s="24"/>
      <c r="ABT13" s="24" t="e">
        <f t="shared" ref="ABT13:ABT42" si="443">ABS$5*0.6</f>
        <v>#REF!</v>
      </c>
      <c r="ABU13" s="24" t="e">
        <f t="shared" ref="ABU13:ABU42" si="444">ABS$5</f>
        <v>#REF!</v>
      </c>
      <c r="ABV13" s="11"/>
      <c r="ABW13" s="27">
        <v>97.1</v>
      </c>
      <c r="ABX13" s="27" t="e">
        <f t="shared" ref="ABX13:ABX42" si="445">IF(ABW$6=0,IF(ABW13&lt;&gt;"",IF(ABW13&gt;=ABW$8,ABW$5,IF(ABW13&lt;ABW$7,0,(ABW$5*0.6+(ABW13-ABW$7)/(ABW$8-ABW$7)*ABW$5*0.4))),0),IF(ABW13&lt;&gt;"",IF(ABW13&lt;=ABW$8,ABW$5,IF(ABW13&gt;ABW$7,0,(ABW$5*0.6+(ABW13-ABW$7)/(ABW$8-ABW$7)*ABW$5*0.4))),0))</f>
        <v>#REF!</v>
      </c>
      <c r="ABY13" s="22" t="e">
        <f t="shared" si="55"/>
        <v>#REF!</v>
      </c>
      <c r="ABZ13" s="4" t="e">
        <f t="shared" ref="ABZ13:ABZ42" si="446">IF(ABW$6=0,RANK(ABW13,ABW$12:ABW$42,0),RANK(ABW13,ABW$12:ABW$42,1))</f>
        <v>#REF!</v>
      </c>
      <c r="ACA13" s="24"/>
      <c r="ACB13" s="24" t="e">
        <f t="shared" ref="ACB13:ACB42" si="447">ACA$5*0.6</f>
        <v>#REF!</v>
      </c>
      <c r="ACC13" s="24" t="e">
        <f t="shared" ref="ACC13:ACC42" si="448">ACA$5</f>
        <v>#REF!</v>
      </c>
      <c r="ACD13" s="11"/>
      <c r="ACE13" s="24"/>
      <c r="ACF13" s="24" t="e">
        <f t="shared" ref="ACF13:ACF42" si="449">ACE$5*0.6</f>
        <v>#REF!</v>
      </c>
      <c r="ACG13" s="24" t="e">
        <f t="shared" ref="ACG13:ACG42" si="450">ACE$5</f>
        <v>#REF!</v>
      </c>
      <c r="ACH13" s="11"/>
      <c r="ACI13" s="24"/>
      <c r="ACJ13" s="24" t="e">
        <f t="shared" ref="ACJ13:ACJ42" si="451">ACI$5*0.6</f>
        <v>#REF!</v>
      </c>
      <c r="ACK13" s="24" t="e">
        <f t="shared" ref="ACK13:ACK42" si="452">ACI$5</f>
        <v>#REF!</v>
      </c>
      <c r="ACL13" s="11"/>
      <c r="ACM13" s="24"/>
      <c r="ACN13" s="24" t="e">
        <f t="shared" ref="ACN13:ACN42" si="453">ACM$5*0.6</f>
        <v>#REF!</v>
      </c>
      <c r="ACO13" s="24" t="e">
        <f t="shared" ref="ACO13:ACO42" si="454">ACM$5</f>
        <v>#REF!</v>
      </c>
      <c r="ACP13" s="11"/>
      <c r="ACQ13" s="24"/>
      <c r="ACR13" s="24" t="e">
        <f t="shared" ref="ACR13:ACR42" si="455">ACQ$5*0.6</f>
        <v>#REF!</v>
      </c>
      <c r="ACS13" s="24" t="e">
        <f t="shared" ref="ACS13:ACS42" si="456">ACQ$5</f>
        <v>#REF!</v>
      </c>
      <c r="ACT13" s="11"/>
      <c r="ACU13" s="24"/>
      <c r="ACV13" s="24" t="e">
        <f t="shared" ref="ACV13:ACV42" si="457">ACU$5*0.6</f>
        <v>#REF!</v>
      </c>
      <c r="ACW13" s="24" t="e">
        <f t="shared" ref="ACW13:ACW42" si="458">ACU$5</f>
        <v>#REF!</v>
      </c>
      <c r="ACX13" s="11"/>
      <c r="ACY13" s="24"/>
      <c r="ACZ13" s="24" t="e">
        <f t="shared" ref="ACZ13:ACZ42" si="459">ACY$5*0.6</f>
        <v>#REF!</v>
      </c>
      <c r="ADA13" s="24" t="e">
        <f t="shared" ref="ADA13:ADA42" si="460">ACY$5</f>
        <v>#REF!</v>
      </c>
      <c r="ADB13" s="11"/>
      <c r="ADC13" s="24">
        <v>4.9399999999999995</v>
      </c>
      <c r="ADD13" s="24" t="e">
        <f t="shared" ref="ADD13:ADD42" si="461">IF(ADC13="",0,IF(OR(ADC13&lt;ADC$7,ADC13&gt;ADC$8),0,ADC$5))</f>
        <v>#REF!</v>
      </c>
      <c r="ADE13" s="24" t="e">
        <f t="shared" si="56"/>
        <v>#REF!</v>
      </c>
      <c r="ADF13" s="4" t="e">
        <f t="shared" ref="ADF13:ADF42" si="462">IF(ADC$6=0,RANK(ADD13,ADD$12:ADD$42,0),RANK(ADD13,ADD$12:ADD$42,1))</f>
        <v>#REF!</v>
      </c>
      <c r="ADG13" s="24">
        <v>97.31</v>
      </c>
      <c r="ADH13" s="24" t="e">
        <f t="shared" ref="ADH13:ADH42" si="463">IF(ADG$6=0,IF(ADG13&lt;&gt;"",IF(ADG13&gt;=ADG$8,ADG$5,IF(ADG13&lt;ADG$7,0,(ADG$5*0.6+(ADG13-ADG$7)/(ADG$8-ADG$7)*ADG$5*0.4))),0),IF(ADG13&lt;&gt;"",IF(ADG13&lt;=ADG$8,ADG$5,IF(ADG13&gt;ADG$7,0,(ADG$5*0.6+(ADG13-ADG$7)/(ADG$8-ADG$7)*ADG$5*0.4))),0))</f>
        <v>#REF!</v>
      </c>
      <c r="ADI13" s="24" t="e">
        <f t="shared" si="57"/>
        <v>#REF!</v>
      </c>
      <c r="ADJ13" s="4" t="e">
        <f t="shared" ref="ADJ13:ADJ41" si="464">IF(ADG$6=0,RANK(ADG13,ADG$12:ADG$42,0),RANK(ADG13,ADG$12:ADG$42,1))</f>
        <v>#REF!</v>
      </c>
      <c r="ADK13" s="24"/>
      <c r="ADL13" s="24" t="e">
        <f t="shared" ref="ADL13:ADL42" si="465">ADK$5*0.6</f>
        <v>#REF!</v>
      </c>
      <c r="ADM13" s="24" t="e">
        <f t="shared" ref="ADM13:ADM42" si="466">ADK$5</f>
        <v>#REF!</v>
      </c>
      <c r="ADN13" s="11"/>
      <c r="ADO13" s="24"/>
      <c r="ADP13" s="24" t="e">
        <f t="shared" ref="ADP13:ADP42" si="467">ADO$5*0.6</f>
        <v>#REF!</v>
      </c>
      <c r="ADQ13" s="24" t="e">
        <f t="shared" ref="ADQ13:ADQ42" si="468">ADO$5</f>
        <v>#REF!</v>
      </c>
      <c r="ADR13" s="11"/>
      <c r="ADS13" s="24"/>
      <c r="ADT13" s="24" t="e">
        <f t="shared" ref="ADT13:ADT42" si="469">ADS$5*0.6</f>
        <v>#REF!</v>
      </c>
      <c r="ADU13" s="24" t="e">
        <f t="shared" ref="ADU13:ADU42" si="470">ADS$5</f>
        <v>#REF!</v>
      </c>
      <c r="ADV13" s="11"/>
      <c r="ADW13" s="24"/>
      <c r="ADX13" s="24" t="e">
        <f t="shared" ref="ADX13:ADX42" si="471">ADW$5*0.6</f>
        <v>#REF!</v>
      </c>
      <c r="ADY13" s="24" t="e">
        <f t="shared" ref="ADY13:ADY42" si="472">ADW$5</f>
        <v>#REF!</v>
      </c>
      <c r="ADZ13" s="11"/>
      <c r="AEA13" s="24"/>
      <c r="AEB13" s="24" t="e">
        <f t="shared" ref="AEB13:AEB42" si="473">AEA$5*0.6</f>
        <v>#REF!</v>
      </c>
      <c r="AEC13" s="24" t="e">
        <f t="shared" ref="AEC13:AEC42" si="474">AEA$5</f>
        <v>#REF!</v>
      </c>
      <c r="AED13" s="11"/>
      <c r="AEE13" s="24"/>
      <c r="AEF13" s="24" t="e">
        <f t="shared" ref="AEF13:AEF42" si="475">AEE$5*0.6</f>
        <v>#REF!</v>
      </c>
      <c r="AEG13" s="24" t="e">
        <f t="shared" ref="AEG13:AEG42" si="476">AEE$5</f>
        <v>#REF!</v>
      </c>
      <c r="AEH13" s="11"/>
      <c r="AEI13" s="24"/>
      <c r="AEJ13" s="24" t="e">
        <f t="shared" ref="AEJ13:AEJ42" si="477">AEI$5*0.6</f>
        <v>#REF!</v>
      </c>
      <c r="AEK13" s="24" t="e">
        <f t="shared" ref="AEK13:AEK42" si="478">AEI$5</f>
        <v>#REF!</v>
      </c>
      <c r="AEL13" s="11"/>
      <c r="AEM13" s="24"/>
      <c r="AEN13" s="24" t="e">
        <f t="shared" ref="AEN13:AEN42" si="479">AEM$5*0.6</f>
        <v>#REF!</v>
      </c>
      <c r="AEO13" s="24" t="e">
        <f t="shared" ref="AEO13:AEO42" si="480">AEM$5</f>
        <v>#REF!</v>
      </c>
      <c r="AEP13" s="11"/>
      <c r="AEQ13" s="24"/>
      <c r="AER13" s="24" t="e">
        <f t="shared" ref="AER13:AER42" si="481">AEQ$5*0.6</f>
        <v>#REF!</v>
      </c>
      <c r="AES13" s="24" t="e">
        <f t="shared" ref="AES13:AES42" si="482">AEQ$5</f>
        <v>#REF!</v>
      </c>
      <c r="AET13" s="11"/>
      <c r="AEU13" s="24"/>
      <c r="AEV13" s="24" t="e">
        <f t="shared" ref="AEV13:AEV42" si="483">AEU$5*0.6</f>
        <v>#REF!</v>
      </c>
      <c r="AEW13" s="24" t="e">
        <f t="shared" ref="AEW13:AEW42" si="484">AEU$5</f>
        <v>#REF!</v>
      </c>
      <c r="AEX13" s="11"/>
      <c r="AEY13" s="24"/>
      <c r="AEZ13" s="24" t="e">
        <f t="shared" ref="AEZ13:AEZ42" si="485">AEY$5*0.6</f>
        <v>#REF!</v>
      </c>
      <c r="AFA13" s="24" t="e">
        <f t="shared" ref="AFA13:AFA42" si="486">AEY$5</f>
        <v>#REF!</v>
      </c>
      <c r="AFB13" s="11"/>
      <c r="AFC13" s="24"/>
      <c r="AFD13" s="24" t="e">
        <f t="shared" ref="AFD13:AFD42" si="487">AFC$5*0.6</f>
        <v>#REF!</v>
      </c>
      <c r="AFE13" s="24" t="e">
        <f t="shared" ref="AFE13:AFE42" si="488">AFC$5</f>
        <v>#REF!</v>
      </c>
      <c r="AFF13" s="11"/>
      <c r="AFG13" s="24"/>
      <c r="AFH13" s="24" t="e">
        <f t="shared" ref="AFH13:AFH42" si="489">AFG$5*0.6</f>
        <v>#REF!</v>
      </c>
      <c r="AFI13" s="24" t="e">
        <f t="shared" ref="AFI13:AFI42" si="490">AFG$5</f>
        <v>#REF!</v>
      </c>
      <c r="AFJ13" s="11"/>
      <c r="AFK13" s="24"/>
      <c r="AFL13" s="24" t="e">
        <f t="shared" ref="AFL13:AFL42" si="491">AFK$5*0.6</f>
        <v>#REF!</v>
      </c>
      <c r="AFM13" s="24" t="e">
        <f t="shared" ref="AFM13:AFM42" si="492">AFK$5</f>
        <v>#REF!</v>
      </c>
      <c r="AFN13" s="11"/>
      <c r="AFO13" s="24"/>
      <c r="AFP13" s="24" t="e">
        <f t="shared" ref="AFP13:AFP42" si="493">AFO$5*0.6</f>
        <v>#REF!</v>
      </c>
      <c r="AFQ13" s="24" t="e">
        <f t="shared" ref="AFQ13:AFQ42" si="494">AFO$5</f>
        <v>#REF!</v>
      </c>
      <c r="AFR13" s="11"/>
      <c r="AFS13" s="24"/>
      <c r="AFT13" s="24" t="e">
        <f t="shared" ref="AFT13:AFT42" si="495">AFS$5*0.6</f>
        <v>#REF!</v>
      </c>
      <c r="AFU13" s="24" t="e">
        <f t="shared" ref="AFU13:AFU42" si="496">AFS$5</f>
        <v>#REF!</v>
      </c>
      <c r="AFV13" s="11"/>
      <c r="AFW13" s="24"/>
      <c r="AFX13" s="24" t="e">
        <f t="shared" ref="AFX13:AFX42" si="497">AFW$5*0.6</f>
        <v>#REF!</v>
      </c>
      <c r="AFY13" s="24" t="e">
        <f t="shared" ref="AFY13:AFY42" si="498">AFW$5</f>
        <v>#REF!</v>
      </c>
      <c r="AFZ13" s="11"/>
      <c r="AGA13" s="24"/>
      <c r="AGB13" s="24" t="e">
        <f t="shared" ref="AGB13:AGB42" si="499">AGA$5*0.6</f>
        <v>#REF!</v>
      </c>
      <c r="AGC13" s="24" t="e">
        <f t="shared" ref="AGC13:AGC42" si="500">AGA$5</f>
        <v>#REF!</v>
      </c>
      <c r="AGD13" s="11"/>
      <c r="AGE13" s="24"/>
      <c r="AGF13" s="24" t="e">
        <f t="shared" ref="AGF13:AGF42" si="501">AGE$5*0.6</f>
        <v>#REF!</v>
      </c>
      <c r="AGG13" s="24" t="e">
        <f t="shared" ref="AGG13:AGG42" si="502">AGE$5</f>
        <v>#REF!</v>
      </c>
      <c r="AGH13" s="11"/>
      <c r="AGI13" s="24"/>
      <c r="AGJ13" s="24" t="e">
        <f t="shared" ref="AGJ13:AGJ42" si="503">AGI$5*0.6</f>
        <v>#REF!</v>
      </c>
      <c r="AGK13" s="24" t="e">
        <f t="shared" ref="AGK13:AGK42" si="504">AGI$5</f>
        <v>#REF!</v>
      </c>
      <c r="AGL13" s="11"/>
      <c r="AGM13" s="24"/>
      <c r="AGN13" s="24" t="e">
        <f t="shared" ref="AGN13:AGN42" si="505">AGM$5*0.6</f>
        <v>#REF!</v>
      </c>
      <c r="AGO13" s="24" t="e">
        <f t="shared" ref="AGO13:AGO42" si="506">AGM$5</f>
        <v>#REF!</v>
      </c>
      <c r="AGP13" s="11"/>
      <c r="AGQ13" s="24"/>
      <c r="AGR13" s="24" t="e">
        <f t="shared" ref="AGR13:AGR42" si="507">AGQ$5*0.6</f>
        <v>#REF!</v>
      </c>
      <c r="AGS13" s="24" t="e">
        <f t="shared" ref="AGS13:AGS42" si="508">AGQ$5</f>
        <v>#REF!</v>
      </c>
      <c r="AGT13" s="11"/>
      <c r="AGU13" s="27">
        <v>0.45999999999999996</v>
      </c>
      <c r="AGV13" s="27" t="e">
        <f t="shared" ref="AGV13:AGV42" si="509">IF(AGU$6=0,IF(AGU13&lt;&gt;"",IF(AGU13&gt;=AGU$8,AGU$5,IF(AGU13&lt;AGU$7,0,(AGU$5*0.6+(AGU13-AGU$7)/(AGU$8-AGU$7)*AGU$5*0.4))),0),IF(AGU13&lt;&gt;"",IF(AGU13&lt;=AGU$8,AGU$5,IF(AGU13&gt;AGU$7,0,(AGU$5*0.6+(AGU13-AGU$7)/(AGU$8-AGU$7)*AGU$5*0.4))),0))</f>
        <v>#REF!</v>
      </c>
      <c r="AGW13" s="22" t="e">
        <f t="shared" si="58"/>
        <v>#REF!</v>
      </c>
      <c r="AGX13" s="4" t="e">
        <f t="shared" ref="AGX13:AGX37" si="510">IF(AGU$6=0,RANK(AGU13,AGU$12:AGU$42,0),RANK(AGU13,AGU$12:AGU$42,1))</f>
        <v>#REF!</v>
      </c>
      <c r="AGY13" s="27">
        <v>0.27</v>
      </c>
      <c r="AGZ13" s="27" t="e">
        <f t="shared" ref="AGZ13:AGZ42" si="511">IF(AGY$6=0,IF(AGY13&lt;&gt;"",IF(AGY13&gt;=AGY$8,AGY$5,IF(AGY13&lt;AGY$7,0,(AGY$5*0.6+(AGY13-AGY$7)/(AGY$8-AGY$7)*AGY$5*0.4))),0),IF(AGY13&lt;&gt;"",IF(AGY13&lt;=AGY$8,AGY$5,IF(AGY13&gt;AGY$7,0,(AGY$5*0.6+(AGY13-AGY$7)/(AGY$8-AGY$7)*AGY$5*0.4))),0))</f>
        <v>#REF!</v>
      </c>
      <c r="AHA13" s="22" t="e">
        <f t="shared" si="59"/>
        <v>#REF!</v>
      </c>
      <c r="AHB13" s="4" t="e">
        <f t="shared" ref="AHB13:AHB42" si="512">IF(AGY$6=0,RANK(AGY13,AGY$12:AGY$42,0),RANK(AGY13,AGY$12:AGY$42,1))</f>
        <v>#REF!</v>
      </c>
      <c r="AHC13" s="27">
        <v>98.27</v>
      </c>
      <c r="AHD13" s="27" t="e">
        <f t="shared" ref="AHD13:AHD42" si="513">IF(AHC$6=0,IF(AHC13&lt;&gt;"",IF(AHC13&gt;=AHC$8,AHC$5,IF(AHC13&lt;AHC$7,0,(AHC$5*0.6+(AHC13-AHC$7)/(AHC$8-AHC$7)*AHC$5*0.4))),0),IF(AHC13&lt;&gt;"",IF(AHC13&lt;=AHC$8,AHC$5,IF(AHC13&gt;AHC$7,0,(AHC$5*0.6+(AHC13-AHC$7)/(AHC$8-AHC$7)*AHC$5*0.4))),0))</f>
        <v>#REF!</v>
      </c>
      <c r="AHE13" s="22" t="e">
        <f t="shared" si="60"/>
        <v>#REF!</v>
      </c>
      <c r="AHF13" s="4" t="e">
        <f t="shared" ref="AHF13:AHF42" si="514">IF(AHC$6=0,RANK(AHC13,AHC$12:AHC$42,0),RANK(AHC13,AHC$12:AHC$42,1))</f>
        <v>#REF!</v>
      </c>
      <c r="AHG13" s="27">
        <v>94.35</v>
      </c>
      <c r="AHH13" s="27" t="e">
        <f t="shared" ref="AHH13:AHH42" si="515">IF(AHG$6=0,IF(AHG13&lt;&gt;"",IF(AHG13&gt;=AHG$8,AHG$5,IF(AHG13&lt;AHG$7,0,(AHG$5*0.6+(AHG13-AHG$7)/(AHG$8-AHG$7)*AHG$5*0.4))),0),IF(AHG13&lt;&gt;"",IF(AHG13&lt;=AHG$8,AHG$5,IF(AHG13&gt;AHG$7,0,(AHG$5*0.6+(AHG13-AHG$7)/(AHG$8-AHG$7)*AHG$5*0.4))),0))</f>
        <v>#REF!</v>
      </c>
      <c r="AHI13" s="22" t="e">
        <f t="shared" si="61"/>
        <v>#REF!</v>
      </c>
      <c r="AHJ13" s="4" t="e">
        <f t="shared" ref="AHJ13:AHJ37" si="516">IF(AHG$6=0,RANK(AHG13,AHG$12:AHG$42,0),RANK(AHG13,AHG$12:AHG$42,1))</f>
        <v>#REF!</v>
      </c>
      <c r="AHK13" s="27">
        <v>98.2</v>
      </c>
      <c r="AHL13" s="27" t="e">
        <f t="shared" ref="AHL13:AHL42" si="517">IF(AHK$6=0,IF(AHK13&lt;&gt;"",IF(AHK13&gt;=AHK$8,AHK$5,IF(AHK13&lt;AHK$7,0,(AHK$5*0.6+(AHK13-AHK$7)/(AHK$8-AHK$7)*AHK$5*0.4))),0),IF(AHK13&lt;&gt;"",IF(AHK13&lt;=AHK$8,AHK$5,IF(AHK13&gt;AHK$7,0,(AHK$5*0.6+(AHK13-AHK$7)/(AHK$8-AHK$7)*AHK$5*0.4))),0))</f>
        <v>#REF!</v>
      </c>
      <c r="AHM13" s="22" t="e">
        <f t="shared" si="62"/>
        <v>#REF!</v>
      </c>
      <c r="AHN13" s="4" t="e">
        <f t="shared" ref="AHN13:AHN42" si="518">IF(AHK$6=0,RANK(AHK13,AHK$12:AHK$42,0),RANK(AHK13,AHK$12:AHK$42,1))</f>
        <v>#REF!</v>
      </c>
      <c r="AHO13" s="27">
        <v>11.91</v>
      </c>
      <c r="AHP13" s="27" t="e">
        <f t="shared" ref="AHP13:AHP42" si="519">IF(AHO$6=0,IF(AHO13&lt;&gt;"",IF(AHO13&gt;=AHO$8,AHO$5,IF(AHO13&lt;AHO$7,0,(AHO$5*0.6+(AHO13-AHO$7)/(AHO$8-AHO$7)*AHO$5*0.4))),0),IF(AHO13&lt;&gt;"",IF(AHO13&lt;=AHO$8,AHO$5,IF(AHO13&gt;AHO$7,0,(AHO$5*0.6+(AHO13-AHO$7)/(AHO$8-AHO$7)*AHO$5*0.4))),0))</f>
        <v>#REF!</v>
      </c>
      <c r="AHQ13" s="22" t="e">
        <f t="shared" si="63"/>
        <v>#REF!</v>
      </c>
      <c r="AHR13" s="4" t="e">
        <f t="shared" ref="AHR13:AHR42" si="520">IF(AHO$6=0,RANK(AHO13,AHO$12:AHO$42,0),RANK(AHO13,AHO$12:AHO$42,1))</f>
        <v>#REF!</v>
      </c>
      <c r="AHS13" s="27">
        <v>3.54</v>
      </c>
      <c r="AHT13" s="27" t="e">
        <f t="shared" ref="AHT13:AHT42" si="521">IF(AHS$6=0,IF(AHS13&lt;&gt;"",IF(AHS13&gt;=AHS$8,AHS$5,IF(AHS13&lt;AHS$7,0,(AHS$5*0.6+(AHS13-AHS$7)/(AHS$8-AHS$7)*AHS$5*0.4))),0),IF(AHS13&lt;&gt;"",IF(AHS13&lt;=AHS$8,AHS$5,IF(AHS13&gt;AHS$7,0,(AHS$5*0.6+(AHS13-AHS$7)/(AHS$8-AHS$7)*AHS$5*0.4))),0))</f>
        <v>#REF!</v>
      </c>
      <c r="AHU13" s="22" t="e">
        <f t="shared" si="64"/>
        <v>#REF!</v>
      </c>
      <c r="AHV13" s="4" t="e">
        <f t="shared" ref="AHV13:AHV42" si="522">IF(AHS$6=0,RANK(AHS13,AHS$12:AHS$42,0),RANK(AHS13,AHS$12:AHS$42,1))</f>
        <v>#REF!</v>
      </c>
      <c r="AHW13" s="27">
        <v>0.16500000000000001</v>
      </c>
      <c r="AHX13" s="27" t="e">
        <f t="shared" ref="AHX13:AHX42" si="523">IF(AHW$6=0,IF(AHW13&lt;&gt;"",IF(AHW13&gt;=AHW$8,AHW$5,IF(AHW13&lt;AHW$7,0,(AHW$5*0.6+(AHW13-AHW$7)/(AHW$8-AHW$7)*AHW$5*0.4))),0),IF(AHW13&lt;&gt;"",IF(AHW13&lt;=AHW$8,AHW$5,IF(AHW13&gt;AHW$7,0,(AHW$5*0.6+(AHW13-AHW$7)/(AHW$8-AHW$7)*AHW$5*0.4))),0))</f>
        <v>#REF!</v>
      </c>
      <c r="AHY13" s="22" t="e">
        <f t="shared" si="65"/>
        <v>#REF!</v>
      </c>
      <c r="AHZ13" s="4" t="e">
        <f t="shared" ref="AHZ13:AHZ42" si="524">IF(AHW$6=0,RANK(AHW13,AHW$12:AHW$42,0),RANK(AHW13,AHW$12:AHW$42,1))</f>
        <v>#REF!</v>
      </c>
      <c r="AIA13" s="27">
        <v>7.5399999999999995E-2</v>
      </c>
      <c r="AIB13" s="27" t="e">
        <f t="shared" ref="AIB13:AIB42" si="525">IF(AIA$6=0,IF(AIA13&lt;&gt;"",IF(AIA13&gt;=AIA$8,AIA$5,IF(AIA13&lt;AIA$7,0,(AIA$5*0.6+(AIA13-AIA$7)/(AIA$8-AIA$7)*AIA$5*0.4))),0),IF(AIA13&lt;&gt;"",IF(AIA13&lt;=AIA$8,AIA$5,IF(AIA13&gt;AIA$7,0,(AIA$5*0.6+(AIA13-AIA$7)/(AIA$8-AIA$7)*AIA$5*0.4))),0))</f>
        <v>#REF!</v>
      </c>
      <c r="AIC13" s="22" t="e">
        <f t="shared" si="66"/>
        <v>#REF!</v>
      </c>
      <c r="AID13" s="4" t="e">
        <f t="shared" ref="AID13:AID42" si="526">IF(AIA$6=0,RANK(AIA13,AIA$12:AIA$42,0),RANK(AIA13,AIA$12:AIA$42,1))</f>
        <v>#REF!</v>
      </c>
      <c r="AIE13" s="24"/>
      <c r="AIF13" s="24" t="e">
        <f t="shared" ref="AIF13:AIF42" si="527">AIE$5*0.6</f>
        <v>#REF!</v>
      </c>
      <c r="AIG13" s="24" t="e">
        <f t="shared" ref="AIG13:AIG42" si="528">AIE$5</f>
        <v>#REF!</v>
      </c>
      <c r="AIH13" s="11"/>
      <c r="AII13" s="24"/>
      <c r="AIJ13" s="24" t="e">
        <f t="shared" ref="AIJ13:AIJ42" si="529">AII$5*0.6</f>
        <v>#REF!</v>
      </c>
      <c r="AIK13" s="24" t="e">
        <f t="shared" ref="AIK13:AIK42" si="530">AII$5</f>
        <v>#REF!</v>
      </c>
      <c r="AIL13" s="11"/>
      <c r="AIM13" s="24"/>
      <c r="AIN13" s="24" t="e">
        <f t="shared" ref="AIN13:AIN42" si="531">AIM$5*0.6</f>
        <v>#REF!</v>
      </c>
      <c r="AIO13" s="24" t="e">
        <f t="shared" ref="AIO13:AIO42" si="532">AIM$5</f>
        <v>#REF!</v>
      </c>
      <c r="AIP13" s="11"/>
      <c r="AIQ13" s="27">
        <v>21.18</v>
      </c>
      <c r="AIR13" s="27" t="e">
        <f t="shared" ref="AIR13:AIR42" si="533">IF(AIQ13="",0,IF(OR(AIQ13&lt;AIQ$7,AIQ13&gt;AIQ$8),0,AIQ$5))</f>
        <v>#REF!</v>
      </c>
      <c r="AIS13" s="22" t="e">
        <f t="shared" si="67"/>
        <v>#REF!</v>
      </c>
      <c r="AIT13" s="4" t="e">
        <f t="shared" ref="AIT13:AIT42" si="534">RANK(AIR13,AIR$12:AIR$42,0)</f>
        <v>#REF!</v>
      </c>
      <c r="AIU13" s="27">
        <v>6.2399999999999993</v>
      </c>
      <c r="AIV13" s="27" t="e">
        <f t="shared" ref="AIV13:AIV42" si="535">IF(AIU$6=0,IF(AIU13&lt;&gt;"",IF(AIU13&gt;=AIU$8,AIU$5,IF(AIU13&lt;AIU$7,0,(AIU$5*0.6+(AIU13-AIU$7)/(AIU$8-AIU$7)*AIU$5*0.4))),0),IF(AIU13&lt;&gt;"",IF(AIU13&lt;=AIU$8,AIU$5,IF(AIU13&gt;AIU$7,0,(AIU$5*0.6+(AIU13-AIU$7)/(AIU$8-AIU$7)*AIU$5*0.4))),0))</f>
        <v>#REF!</v>
      </c>
      <c r="AIW13" s="22" t="e">
        <f t="shared" si="68"/>
        <v>#REF!</v>
      </c>
      <c r="AIX13" s="4" t="e">
        <f t="shared" ref="AIX13:AIX42" si="536">IF(AIU$6=0,RANK(AIU13,AIU$12:AIU$42,0),RANK(AIU13,AIU$12:AIU$42,1))</f>
        <v>#REF!</v>
      </c>
      <c r="AIY13" s="22">
        <v>0</v>
      </c>
      <c r="AIZ13" s="27" t="e">
        <f t="shared" ref="AIZ13:AIZ42" si="537">IF(AIY$6=0,IF(AIY13&lt;&gt;"",IF(AIY13&gt;=AIY$8,AIY$5,IF(AIY13&lt;AIY$7,0,(AIY$5*0.6+(AIY13-AIY$7)/(AIY$8-AIY$7)*AIY$5*0.4))),0),IF(AIY13&lt;&gt;"",IF(AIY13&lt;=AIY$8,AIY$5,IF(AIY13&gt;AIY$7,0,(AIY$5*0.6+(AIY13-AIY$7)/(AIY$8-AIY$7)*AIY$5*0.4))),0))</f>
        <v>#REF!</v>
      </c>
      <c r="AJA13" s="22" t="e">
        <f t="shared" si="69"/>
        <v>#REF!</v>
      </c>
      <c r="AJB13" s="4" t="e">
        <f t="shared" ref="AJB13:AJB42" si="538">IF(AIY$6=0,RANK(AIY13,AIY$12:AIY$42,0),RANK(AIY13,AIY$12:AIY$42,1))</f>
        <v>#REF!</v>
      </c>
      <c r="AJC13" s="27">
        <v>41.370771589424507</v>
      </c>
      <c r="AJD13" s="27" t="e">
        <f t="shared" ref="AJD13:AJD42" si="539">IF(AJC$6=0,IF(AJC13&lt;&gt;"",IF(AJC13&gt;=AJC$8,AJC$5,IF(AJC13&lt;AJC$7,0,(AJC$5*0.6+(AJC13-AJC$7)/(AJC$8-AJC$7)*AJC$5*0.4))),0),IF(AJC13&lt;&gt;"",IF(AJC13&lt;=AJC$8,AJC$5,IF(AJC13&gt;AJC$7,0,(AJC$5*0.6+(AJC13-AJC$7)/(AJC$8-AJC$7)*AJC$5*0.4))),0))</f>
        <v>#REF!</v>
      </c>
      <c r="AJE13" s="22" t="e">
        <f t="shared" si="70"/>
        <v>#REF!</v>
      </c>
      <c r="AJF13" s="4" t="e">
        <f t="shared" ref="AJF13:AJF42" si="540">IF(AJC$6=0,RANK(AJC13,AJC$12:AJC$42,0),RANK(AJC13,AJC$12:AJC$42,1))</f>
        <v>#REF!</v>
      </c>
      <c r="AJG13" s="24"/>
      <c r="AJH13" s="24" t="e">
        <f t="shared" ref="AJH13:AJH42" si="541">AJG$5*0.6</f>
        <v>#REF!</v>
      </c>
      <c r="AJI13" s="24" t="e">
        <f t="shared" ref="AJI13:AJI42" si="542">AJG$5</f>
        <v>#REF!</v>
      </c>
      <c r="AJJ13" s="11"/>
      <c r="AJK13" s="27">
        <v>1.34</v>
      </c>
      <c r="AJL13" s="27" t="e">
        <f t="shared" ref="AJL13:AJL42" si="543">IF(AJK$6=0,IF(AJK13&lt;&gt;"",IF(AJK13&gt;=AJK$8,AJK$5,IF(AJK13&lt;AJK$7,0,(AJK$5*0.6+(AJK13-AJK$7)/(AJK$8-AJK$7)*AJK$5*0.4))),0),IF(AJK13&lt;&gt;"",IF(AJK13&lt;=AJK$8,AJK$5,IF(AJK13&gt;AJK$7,0,(AJK$5*0.6+(AJK13-AJK$7)/(AJK$8-AJK$7)*AJK$5*0.4))),0))</f>
        <v>#REF!</v>
      </c>
      <c r="AJM13" s="22" t="e">
        <f t="shared" si="71"/>
        <v>#REF!</v>
      </c>
      <c r="AJN13" s="4" t="e">
        <f t="shared" ref="AJN13:AJN42" si="544">IF(AJK$6=0,RANK(AJK13,AJK$12:AJK$42,0),RANK(AJK13,AJK$12:AJK$42,1))</f>
        <v>#REF!</v>
      </c>
      <c r="AJO13" s="27">
        <v>98.8</v>
      </c>
      <c r="AJP13" s="27" t="e">
        <f t="shared" ref="AJP13:AJP42" si="545">IF(AJO$6=0,IF(AJO13&lt;&gt;"",IF(AJO13&gt;=AJO$8,AJO$5,IF(AJO13&lt;AJO$7,0,(AJO$5*0.6+(AJO13-AJO$7)/(AJO$8-AJO$7)*AJO$5*0.4))),0),IF(AJO13&lt;&gt;"",IF(AJO13&lt;=AJO$8,AJO$5,IF(AJO13&gt;AJO$7,0,(AJO$5*0.6+(AJO13-AJO$7)/(AJO$8-AJO$7)*AJO$5*0.4))),0))</f>
        <v>#REF!</v>
      </c>
      <c r="AJQ13" s="22" t="e">
        <f t="shared" si="72"/>
        <v>#REF!</v>
      </c>
      <c r="AJR13" s="4" t="e">
        <f t="shared" ref="AJR13:AJR42" si="546">IF(AJO$6=0,RANK(AJO13,AJO$12:AJO$42,0),RANK(AJO13,AJO$12:AJO$42,1))</f>
        <v>#REF!</v>
      </c>
      <c r="AJS13" s="27">
        <v>100</v>
      </c>
      <c r="AJT13" s="27" t="e">
        <f t="shared" ref="AJT13:AJT42" si="547">IF(AJS$6=0,IF(AJS13&lt;&gt;"",IF(AJS13&gt;=AJS$8,AJS$5,IF(AJS13&lt;AJS$7,0,(AJS$5*0.6+(AJS13-AJS$7)/(AJS$8-AJS$7)*AJS$5*0.4))),0),IF(AJS13&lt;&gt;"",IF(AJS13&lt;=AJS$8,AJS$5,IF(AJS13&gt;AJS$7,0,(AJS$5*0.6+(AJS13-AJS$7)/(AJS$8-AJS$7)*AJS$5*0.4))),0))</f>
        <v>#REF!</v>
      </c>
      <c r="AJU13" s="22" t="e">
        <f t="shared" si="73"/>
        <v>#REF!</v>
      </c>
      <c r="AJV13" s="4" t="e">
        <f t="shared" ref="AJV13:AJV42" si="548">IF(AJS$6=0,RANK(AJS13,AJS$12:AJS$42,0),RANK(AJS13,AJS$12:AJS$42,1))</f>
        <v>#REF!</v>
      </c>
      <c r="AJW13" s="27">
        <v>93</v>
      </c>
      <c r="AJX13" s="24" t="e">
        <f t="shared" ref="AJX13:AJX42" si="549">IF(AJW$6=0,IF(AJW13&lt;&gt;"",IF(AJW13&gt;=AJW$8,AJW$5,IF(AJW13&lt;AJW$7,0,(AJW$5*0.6+(AJW13-AJW$7)/(AJW$8-AJW$7)*AJW$5*0.4))),0),IF(AJW13&lt;&gt;"",IF(AJW13&lt;=AJW$8,AJW$5,IF(AJW13&gt;AJW$7,0,(AJW$5*0.6+(AJW13-AJW$7)/(AJW$8-AJW$7)*AJW$5*0.4))),0))</f>
        <v>#REF!</v>
      </c>
      <c r="AJY13" s="13" t="e">
        <f t="shared" si="74"/>
        <v>#REF!</v>
      </c>
      <c r="AJZ13" s="12" t="e">
        <f t="shared" ref="AJZ13:AJZ42" si="550">IF(AJW$6=0,RANK(AJW13,AJW$12:AJW$42,0),RANK(AJW13,AJW$12:AJW$42,1))</f>
        <v>#REF!</v>
      </c>
      <c r="AKA13" s="8" t="s">
        <v>17</v>
      </c>
      <c r="AKB13" s="10" t="e">
        <f t="shared" si="75"/>
        <v>#REF!</v>
      </c>
      <c r="AKC13" s="11" t="e">
        <f t="shared" ref="AKC13:AKC42" si="551">RANK(AKB13,AKB$12:AKB$42,0)</f>
        <v>#REF!</v>
      </c>
      <c r="AKD13" s="8" t="s">
        <v>17</v>
      </c>
      <c r="AKE13" s="10" t="e">
        <f t="shared" si="76"/>
        <v>#REF!</v>
      </c>
      <c r="AKF13" s="11" t="e">
        <f t="shared" ref="AKF13:AKF42" si="552">RANK(AKE13,AKE$12:AKE$42,0)</f>
        <v>#REF!</v>
      </c>
      <c r="AKG13" s="8" t="s">
        <v>17</v>
      </c>
      <c r="AKH13" s="10" t="e">
        <f t="shared" si="77"/>
        <v>#REF!</v>
      </c>
      <c r="AKI13" s="11" t="e">
        <f t="shared" ref="AKI13:AKI42" si="553">RANK(AKH13,AKH$12:AKH$42,0)</f>
        <v>#REF!</v>
      </c>
      <c r="AKJ13" s="8" t="s">
        <v>17</v>
      </c>
      <c r="AKK13" s="10" t="e">
        <f t="shared" ref="AKK13:AKK42" si="554">(EE13+EJ13+EO13+ET13+EY13+FD13+FH13+FL13+FQ13+FV13+GA13+GF13+GK13+GP13+GT13+GX13+HC13+HH13+HM13+HR13+HW13+IB13+IG13+IL13+IQ13+IV13+JA13+JF13+JK13+JP13+JU13+JZ13+KE13+KJ13+KO13+KT13+KY13+LD13+LI13+LN13+LS13+LX13+MC13+MH13+MM13+MR13+MW13+NB13+NG13+NL13+NQ13+NV13+OA13+OF13+OK13+OP13+OU13+OZ13+PE13+PJ13+PO13+PT13+PY13+QD13+QI13+QN13)/(EF13+EK13+EP13+EU13+EZ13+FE13+FI13+FM13+FR13+FW13+GB13+GG13+GL13+GQ13+GU13+GY13+HD13+HI13+HN13+HS13+HX13+IC13+IH13+IM13+IR13+IW13+JB13+JG13+JL13+JQ13+JV13+KA13+KF13+KK13+KP13+KU13+KZ13+LE13+LJ13+LO13+LT13+LY13+MD13+MI13+MN13+MS13+MX13+NC13+NH13+NM13+NR13+NW13+OB13+OG13+OL13+OQ13+OV13+PA13+PF13+PK13+PP13+PU13+PZ13+QE13+QJ13+QO13)*100</f>
        <v>#REF!</v>
      </c>
      <c r="AKL13" s="11" t="e">
        <f t="shared" ref="AKL13:AKL37" si="555">RANK(AKK13,AKK$12:AKK$42,0)</f>
        <v>#REF!</v>
      </c>
      <c r="AKM13" s="8" t="s">
        <v>17</v>
      </c>
      <c r="AKN13" s="10" t="e">
        <f t="shared" si="78"/>
        <v>#REF!</v>
      </c>
      <c r="AKO13" s="11" t="e">
        <f t="shared" ref="AKO13:AKO37" si="556">RANK(AKN13,AKN$12:AKN$42,0)</f>
        <v>#REF!</v>
      </c>
      <c r="AKP13" s="8" t="s">
        <v>17</v>
      </c>
      <c r="AKQ13" s="10" t="e">
        <f t="shared" si="79"/>
        <v>#REF!</v>
      </c>
      <c r="AKR13" s="11" t="e">
        <f t="shared" ref="AKR13:AKR42" si="557">RANK(AKQ13,AKQ$12:AKQ$42,0)</f>
        <v>#REF!</v>
      </c>
      <c r="AKS13" s="8" t="s">
        <v>17</v>
      </c>
      <c r="AKT13" s="10" t="e">
        <f t="shared" ref="AKT13:AKT42" si="558">(AHD13+AHH13+AHL13+AHP13+AHT13+AHX13+AIB13)/(AHE13+AHI13+AHM13+AHQ13+AHU13+AHY13+AIC13)*100</f>
        <v>#REF!</v>
      </c>
      <c r="AKU13" s="11" t="e">
        <f t="shared" si="80"/>
        <v>#REF!</v>
      </c>
      <c r="AKV13" s="8" t="s">
        <v>17</v>
      </c>
      <c r="AKW13" s="10" t="e">
        <f t="shared" ref="AKW13:AKW42" si="559">(AIF13+AIJ13+AIN13+AIR13+AIV13+AIZ13)/(AIG13+AIK13+AIO13+AIS13+AIW13+AJA13)*100</f>
        <v>#REF!</v>
      </c>
      <c r="AKX13" s="11" t="e">
        <f t="shared" ref="AKX13:AKX42" si="560">RANK(AKW13,AKW$12:AKW$42,0)</f>
        <v>#REF!</v>
      </c>
      <c r="AKY13" s="8" t="s">
        <v>17</v>
      </c>
      <c r="AKZ13" s="10" t="e">
        <f t="shared" si="81"/>
        <v>#REF!</v>
      </c>
      <c r="ALA13" s="11" t="e">
        <f t="shared" ref="ALA13:ALA42" si="561">RANK(AKZ13,AKZ$12:AKZ$42,0)</f>
        <v>#REF!</v>
      </c>
    </row>
    <row r="14" spans="1:989" ht="17.25">
      <c r="A14" s="8" t="s">
        <v>18</v>
      </c>
      <c r="B14" s="9" t="str">
        <f t="shared" si="82"/>
        <v>福建</v>
      </c>
      <c r="C14" s="10" t="e">
        <f t="shared" si="83"/>
        <v>#REF!</v>
      </c>
      <c r="D14" s="11" t="e">
        <f t="shared" si="84"/>
        <v>#REF!</v>
      </c>
      <c r="E14" s="24">
        <v>80.459999999999994</v>
      </c>
      <c r="F14" s="24" t="e">
        <f t="shared" si="85"/>
        <v>#REF!</v>
      </c>
      <c r="G14" s="24" t="e">
        <f t="shared" si="6"/>
        <v>#REF!</v>
      </c>
      <c r="H14" s="12" t="e">
        <f t="shared" si="86"/>
        <v>#REF!</v>
      </c>
      <c r="I14" s="24">
        <v>78.94</v>
      </c>
      <c r="J14" s="24" t="e">
        <f t="shared" si="87"/>
        <v>#REF!</v>
      </c>
      <c r="K14" s="13" t="e">
        <f t="shared" si="7"/>
        <v>#REF!</v>
      </c>
      <c r="L14" s="12" t="e">
        <f t="shared" si="88"/>
        <v>#REF!</v>
      </c>
      <c r="M14" s="24">
        <v>78.47</v>
      </c>
      <c r="N14" s="24" t="e">
        <f t="shared" si="89"/>
        <v>#REF!</v>
      </c>
      <c r="O14" s="13" t="e">
        <f t="shared" si="8"/>
        <v>#REF!</v>
      </c>
      <c r="P14" s="12" t="e">
        <f t="shared" si="90"/>
        <v>#REF!</v>
      </c>
      <c r="Q14" s="24">
        <v>84.46</v>
      </c>
      <c r="R14" s="24" t="e">
        <f t="shared" si="91"/>
        <v>#REF!</v>
      </c>
      <c r="S14" s="13" t="e">
        <f t="shared" si="9"/>
        <v>#REF!</v>
      </c>
      <c r="T14" s="12" t="e">
        <f t="shared" si="92"/>
        <v>#REF!</v>
      </c>
      <c r="U14" s="24"/>
      <c r="V14" s="24" t="e">
        <f t="shared" si="93"/>
        <v>#REF!</v>
      </c>
      <c r="W14" s="24" t="e">
        <f t="shared" si="94"/>
        <v>#REF!</v>
      </c>
      <c r="X14" s="11"/>
      <c r="Y14" s="13">
        <v>4.0251651474367101E-2</v>
      </c>
      <c r="Z14" s="24" t="e">
        <f t="shared" si="95"/>
        <v>#REF!</v>
      </c>
      <c r="AA14" s="13" t="e">
        <f t="shared" si="10"/>
        <v>#REF!</v>
      </c>
      <c r="AB14" s="12" t="e">
        <f t="shared" si="96"/>
        <v>#REF!</v>
      </c>
      <c r="AC14" s="13">
        <v>3.404007002528691E-2</v>
      </c>
      <c r="AD14" s="24" t="e">
        <f t="shared" si="97"/>
        <v>#REF!</v>
      </c>
      <c r="AE14" s="13" t="e">
        <f t="shared" si="11"/>
        <v>#REF!</v>
      </c>
      <c r="AF14" s="12" t="e">
        <f t="shared" si="98"/>
        <v>#REF!</v>
      </c>
      <c r="AG14" s="13">
        <v>3.404007002528691E-2</v>
      </c>
      <c r="AH14" s="24" t="e">
        <f t="shared" si="99"/>
        <v>#REF!</v>
      </c>
      <c r="AI14" s="13" t="e">
        <f t="shared" si="12"/>
        <v>#REF!</v>
      </c>
      <c r="AJ14" s="12" t="e">
        <f t="shared" si="100"/>
        <v>#REF!</v>
      </c>
      <c r="AK14" s="13">
        <v>4.7920013385533364</v>
      </c>
      <c r="AL14" s="24" t="e">
        <f t="shared" si="101"/>
        <v>#REF!</v>
      </c>
      <c r="AM14" s="13" t="e">
        <f t="shared" si="13"/>
        <v>#REF!</v>
      </c>
      <c r="AN14" s="12" t="e">
        <f t="shared" si="102"/>
        <v>#REF!</v>
      </c>
      <c r="AO14" s="23">
        <v>1.0072760905251661</v>
      </c>
      <c r="AP14" s="24" t="e">
        <f t="shared" si="103"/>
        <v>#REF!</v>
      </c>
      <c r="AQ14" s="13" t="e">
        <f t="shared" si="14"/>
        <v>#REF!</v>
      </c>
      <c r="AR14" s="12" t="e">
        <f t="shared" si="104"/>
        <v>#REF!</v>
      </c>
      <c r="AS14" s="24">
        <v>99.89</v>
      </c>
      <c r="AT14" s="24" t="e">
        <f t="shared" si="105"/>
        <v>#REF!</v>
      </c>
      <c r="AU14" s="13" t="e">
        <f t="shared" si="15"/>
        <v>#REF!</v>
      </c>
      <c r="AV14" s="12" t="e">
        <f t="shared" si="106"/>
        <v>#REF!</v>
      </c>
      <c r="AW14" s="24">
        <v>0.03</v>
      </c>
      <c r="AX14" s="24" t="e">
        <f t="shared" si="107"/>
        <v>#REF!</v>
      </c>
      <c r="AY14" s="13" t="e">
        <f t="shared" si="16"/>
        <v>#REF!</v>
      </c>
      <c r="AZ14" s="12" t="e">
        <f t="shared" si="108"/>
        <v>#REF!</v>
      </c>
      <c r="BA14" s="24">
        <v>2.0680000000000001</v>
      </c>
      <c r="BB14" s="24" t="e">
        <f t="shared" si="109"/>
        <v>#REF!</v>
      </c>
      <c r="BC14" s="13" t="e">
        <f t="shared" si="17"/>
        <v>#REF!</v>
      </c>
      <c r="BD14" s="12" t="e">
        <f t="shared" si="110"/>
        <v>#REF!</v>
      </c>
      <c r="BE14" s="14">
        <v>6.9999999999999993E-2</v>
      </c>
      <c r="BF14" s="24" t="e">
        <f t="shared" si="111"/>
        <v>#REF!</v>
      </c>
      <c r="BG14" s="13" t="e">
        <f t="shared" si="18"/>
        <v>#REF!</v>
      </c>
      <c r="BH14" s="12" t="e">
        <f t="shared" si="112"/>
        <v>#REF!</v>
      </c>
      <c r="BI14" s="24">
        <v>99.87</v>
      </c>
      <c r="BJ14" s="24" t="e">
        <f t="shared" si="113"/>
        <v>#REF!</v>
      </c>
      <c r="BK14" s="13" t="e">
        <f t="shared" si="19"/>
        <v>#REF!</v>
      </c>
      <c r="BL14" s="12" t="e">
        <f t="shared" si="114"/>
        <v>#REF!</v>
      </c>
      <c r="BM14" s="24">
        <v>0</v>
      </c>
      <c r="BN14" s="24" t="e">
        <f t="shared" si="115"/>
        <v>#REF!</v>
      </c>
      <c r="BO14" s="13" t="e">
        <f t="shared" si="20"/>
        <v>#REF!</v>
      </c>
      <c r="BP14" s="12" t="e">
        <f t="shared" si="116"/>
        <v>#REF!</v>
      </c>
      <c r="BQ14" s="24">
        <v>99.56</v>
      </c>
      <c r="BR14" s="24" t="e">
        <f t="shared" si="117"/>
        <v>#REF!</v>
      </c>
      <c r="BS14" s="13" t="e">
        <f t="shared" si="21"/>
        <v>#REF!</v>
      </c>
      <c r="BT14" s="12" t="e">
        <f t="shared" si="118"/>
        <v>#REF!</v>
      </c>
      <c r="BU14" s="24">
        <v>1.8049267791339116</v>
      </c>
      <c r="BV14" s="24" t="e">
        <f t="shared" si="119"/>
        <v>#REF!</v>
      </c>
      <c r="BW14" s="13" t="e">
        <f t="shared" si="22"/>
        <v>#REF!</v>
      </c>
      <c r="BX14" s="12" t="e">
        <f t="shared" si="120"/>
        <v>#REF!</v>
      </c>
      <c r="BY14" s="24">
        <v>97.54</v>
      </c>
      <c r="BZ14" s="24" t="e">
        <f t="shared" si="121"/>
        <v>#REF!</v>
      </c>
      <c r="CA14" s="13" t="e">
        <f t="shared" si="23"/>
        <v>#REF!</v>
      </c>
      <c r="CB14" s="12" t="e">
        <f t="shared" si="122"/>
        <v>#REF!</v>
      </c>
      <c r="CC14" s="24">
        <v>98.452100000000002</v>
      </c>
      <c r="CD14" s="24" t="e">
        <f t="shared" si="123"/>
        <v>#REF!</v>
      </c>
      <c r="CE14" s="13" t="e">
        <f t="shared" si="24"/>
        <v>#REF!</v>
      </c>
      <c r="CF14" s="12" t="e">
        <f t="shared" si="124"/>
        <v>#REF!</v>
      </c>
      <c r="CG14" s="24">
        <v>61</v>
      </c>
      <c r="CH14" s="24" t="e">
        <f t="shared" si="125"/>
        <v>#REF!</v>
      </c>
      <c r="CI14" s="13" t="e">
        <f t="shared" si="25"/>
        <v>#REF!</v>
      </c>
      <c r="CJ14" s="12" t="e">
        <f t="shared" si="126"/>
        <v>#REF!</v>
      </c>
      <c r="CK14" s="24"/>
      <c r="CL14" s="24" t="e">
        <f t="shared" si="127"/>
        <v>#REF!</v>
      </c>
      <c r="CM14" s="24" t="e">
        <f t="shared" si="128"/>
        <v>#REF!</v>
      </c>
      <c r="CN14" s="11"/>
      <c r="CO14" s="24">
        <v>98.857700000000008</v>
      </c>
      <c r="CP14" s="24" t="e">
        <f t="shared" si="129"/>
        <v>#REF!</v>
      </c>
      <c r="CQ14" s="13" t="e">
        <f t="shared" si="26"/>
        <v>#REF!</v>
      </c>
      <c r="CR14" s="12" t="e">
        <f t="shared" si="130"/>
        <v>#REF!</v>
      </c>
      <c r="CS14" s="24">
        <v>54</v>
      </c>
      <c r="CT14" s="24" t="e">
        <f t="shared" si="131"/>
        <v>#REF!</v>
      </c>
      <c r="CU14" s="13" t="e">
        <f t="shared" si="27"/>
        <v>#REF!</v>
      </c>
      <c r="CV14" s="12" t="e">
        <f t="shared" si="132"/>
        <v>#REF!</v>
      </c>
      <c r="CW14" s="24"/>
      <c r="CX14" s="24" t="e">
        <f t="shared" si="133"/>
        <v>#REF!</v>
      </c>
      <c r="CY14" s="24" t="e">
        <f t="shared" si="134"/>
        <v>#REF!</v>
      </c>
      <c r="CZ14" s="11"/>
      <c r="DA14" s="24">
        <v>98.868900000000011</v>
      </c>
      <c r="DB14" s="24" t="e">
        <f t="shared" si="135"/>
        <v>#REF!</v>
      </c>
      <c r="DC14" s="13" t="e">
        <f t="shared" si="28"/>
        <v>#REF!</v>
      </c>
      <c r="DD14" s="12" t="e">
        <f t="shared" si="136"/>
        <v>#REF!</v>
      </c>
      <c r="DE14" s="24">
        <v>92</v>
      </c>
      <c r="DF14" s="24" t="e">
        <f t="shared" si="137"/>
        <v>#REF!</v>
      </c>
      <c r="DG14" s="13" t="e">
        <f t="shared" si="29"/>
        <v>#REF!</v>
      </c>
      <c r="DH14" s="12" t="e">
        <f t="shared" si="138"/>
        <v>#REF!</v>
      </c>
      <c r="DI14" s="24">
        <v>99.587800000000001</v>
      </c>
      <c r="DJ14" s="24" t="e">
        <f t="shared" si="139"/>
        <v>#REF!</v>
      </c>
      <c r="DK14" s="13" t="e">
        <f t="shared" si="30"/>
        <v>#REF!</v>
      </c>
      <c r="DL14" s="12" t="e">
        <f t="shared" si="140"/>
        <v>#REF!</v>
      </c>
      <c r="DM14" s="24">
        <v>60</v>
      </c>
      <c r="DN14" s="24" t="e">
        <f t="shared" si="141"/>
        <v>#REF!</v>
      </c>
      <c r="DO14" s="13" t="e">
        <f t="shared" si="31"/>
        <v>#REF!</v>
      </c>
      <c r="DP14" s="12" t="e">
        <f t="shared" si="142"/>
        <v>#REF!</v>
      </c>
      <c r="DQ14" s="24">
        <v>4.4981999999999998</v>
      </c>
      <c r="DR14" s="24" t="e">
        <f t="shared" si="143"/>
        <v>#REF!</v>
      </c>
      <c r="DS14" s="13" t="e">
        <f t="shared" si="32"/>
        <v>#REF!</v>
      </c>
      <c r="DT14" s="12" t="e">
        <f t="shared" si="144"/>
        <v>#REF!</v>
      </c>
      <c r="DU14" s="24">
        <v>99.88</v>
      </c>
      <c r="DV14" s="24" t="e">
        <f t="shared" si="145"/>
        <v>#REF!</v>
      </c>
      <c r="DW14" s="13" t="e">
        <f t="shared" si="33"/>
        <v>#REF!</v>
      </c>
      <c r="DX14" s="12" t="e">
        <f t="shared" si="146"/>
        <v>#REF!</v>
      </c>
      <c r="DY14" s="24"/>
      <c r="DZ14" s="24" t="e">
        <f t="shared" si="147"/>
        <v>#REF!</v>
      </c>
      <c r="EA14" s="24" t="e">
        <f t="shared" si="148"/>
        <v>#REF!</v>
      </c>
      <c r="EB14" s="11"/>
      <c r="EC14" s="24">
        <v>78.94</v>
      </c>
      <c r="ED14" s="47">
        <v>78.09</v>
      </c>
      <c r="EE14" s="24" t="e">
        <f t="shared" si="149"/>
        <v>#REF!</v>
      </c>
      <c r="EF14" s="22" t="e">
        <f t="shared" si="150"/>
        <v>#REF!</v>
      </c>
      <c r="EG14" s="4" t="e">
        <f t="shared" si="151"/>
        <v>#REF!</v>
      </c>
      <c r="EH14" s="24">
        <v>78.94</v>
      </c>
      <c r="EI14" s="24">
        <v>71.77</v>
      </c>
      <c r="EJ14" s="24" t="e">
        <f t="shared" si="152"/>
        <v>#REF!</v>
      </c>
      <c r="EK14" s="22" t="e">
        <f t="shared" si="153"/>
        <v>#REF!</v>
      </c>
      <c r="EL14" s="4" t="e">
        <f t="shared" si="154"/>
        <v>#REF!</v>
      </c>
      <c r="EM14" s="38">
        <v>78.47</v>
      </c>
      <c r="EN14" s="39">
        <v>77.8</v>
      </c>
      <c r="EO14" s="24" t="e">
        <f t="shared" si="155"/>
        <v>#REF!</v>
      </c>
      <c r="EP14" s="22" t="e">
        <f t="shared" si="156"/>
        <v>#REF!</v>
      </c>
      <c r="EQ14" s="4" t="e">
        <f t="shared" si="157"/>
        <v>#REF!</v>
      </c>
      <c r="ER14" s="38">
        <v>78.47</v>
      </c>
      <c r="ES14" s="39">
        <v>75.75</v>
      </c>
      <c r="ET14" s="24" t="e">
        <f t="shared" si="158"/>
        <v>#REF!</v>
      </c>
      <c r="EU14" s="22" t="e">
        <f t="shared" si="159"/>
        <v>#REF!</v>
      </c>
      <c r="EV14" s="4" t="e">
        <f t="shared" si="160"/>
        <v>#REF!</v>
      </c>
      <c r="EW14" s="24">
        <v>84.46</v>
      </c>
      <c r="EX14" s="13">
        <v>82.25</v>
      </c>
      <c r="EY14" s="24" t="e">
        <f t="shared" si="161"/>
        <v>#REF!</v>
      </c>
      <c r="EZ14" s="22" t="e">
        <f t="shared" si="162"/>
        <v>#REF!</v>
      </c>
      <c r="FA14" s="4" t="e">
        <f t="shared" si="163"/>
        <v>#REF!</v>
      </c>
      <c r="FB14" s="24">
        <v>84.46</v>
      </c>
      <c r="FC14" s="13">
        <v>79.83</v>
      </c>
      <c r="FD14" s="24" t="e">
        <f t="shared" si="164"/>
        <v>#REF!</v>
      </c>
      <c r="FE14" s="22" t="e">
        <f t="shared" si="165"/>
        <v>#REF!</v>
      </c>
      <c r="FF14" s="4" t="e">
        <f t="shared" si="166"/>
        <v>#REF!</v>
      </c>
      <c r="FG14" s="24">
        <v>5.94</v>
      </c>
      <c r="FH14" s="24" t="e">
        <f t="shared" si="34"/>
        <v>#REF!</v>
      </c>
      <c r="FI14" s="13" t="e">
        <f t="shared" si="35"/>
        <v>#REF!</v>
      </c>
      <c r="FJ14" s="12" t="e">
        <f t="shared" si="36"/>
        <v>#REF!</v>
      </c>
      <c r="FK14" s="24">
        <v>5.46</v>
      </c>
      <c r="FL14" s="24" t="e">
        <f t="shared" si="167"/>
        <v>#REF!</v>
      </c>
      <c r="FM14" s="13" t="e">
        <f t="shared" si="37"/>
        <v>#REF!</v>
      </c>
      <c r="FN14" s="12" t="e">
        <f t="shared" si="168"/>
        <v>#REF!</v>
      </c>
      <c r="FO14" s="24">
        <v>96.789999999999992</v>
      </c>
      <c r="FP14" s="24">
        <v>85.850000000000009</v>
      </c>
      <c r="FQ14" s="24" t="e">
        <f t="shared" si="169"/>
        <v>#REF!</v>
      </c>
      <c r="FR14" s="22" t="e">
        <f t="shared" si="170"/>
        <v>#REF!</v>
      </c>
      <c r="FS14" s="4" t="e">
        <f t="shared" si="171"/>
        <v>#REF!</v>
      </c>
      <c r="FT14" s="24">
        <v>96.789999999999992</v>
      </c>
      <c r="FU14" s="24">
        <v>83.19</v>
      </c>
      <c r="FV14" s="24" t="e">
        <f t="shared" si="172"/>
        <v>#REF!</v>
      </c>
      <c r="FW14" s="22" t="e">
        <f t="shared" si="173"/>
        <v>#REF!</v>
      </c>
      <c r="FX14" s="4" t="e">
        <f t="shared" si="174"/>
        <v>#REF!</v>
      </c>
      <c r="FY14" s="24">
        <v>93.789999999999992</v>
      </c>
      <c r="FZ14" s="24">
        <v>87.9</v>
      </c>
      <c r="GA14" s="24" t="e">
        <f t="shared" si="175"/>
        <v>#REF!</v>
      </c>
      <c r="GB14" s="22" t="e">
        <f t="shared" si="176"/>
        <v>#REF!</v>
      </c>
      <c r="GC14" s="4" t="e">
        <f t="shared" si="177"/>
        <v>#REF!</v>
      </c>
      <c r="GD14" s="27">
        <v>93.789999999999992</v>
      </c>
      <c r="GE14" s="27">
        <v>79.759999999999991</v>
      </c>
      <c r="GF14" s="24" t="e">
        <f t="shared" si="178"/>
        <v>#REF!</v>
      </c>
      <c r="GG14" s="22" t="e">
        <f t="shared" si="179"/>
        <v>#REF!</v>
      </c>
      <c r="GH14" s="4" t="e">
        <f t="shared" si="180"/>
        <v>#REF!</v>
      </c>
      <c r="GI14" s="27">
        <v>98.02</v>
      </c>
      <c r="GJ14" s="27">
        <v>92.86</v>
      </c>
      <c r="GK14" s="24" t="e">
        <f t="shared" si="181"/>
        <v>#REF!</v>
      </c>
      <c r="GL14" s="22" t="e">
        <f t="shared" si="182"/>
        <v>#REF!</v>
      </c>
      <c r="GM14" s="4" t="e">
        <f t="shared" si="183"/>
        <v>#REF!</v>
      </c>
      <c r="GN14" s="27">
        <v>98.02</v>
      </c>
      <c r="GO14" s="27">
        <v>93.43</v>
      </c>
      <c r="GP14" s="24" t="e">
        <f t="shared" si="184"/>
        <v>#REF!</v>
      </c>
      <c r="GQ14" s="22" t="e">
        <f t="shared" si="185"/>
        <v>#REF!</v>
      </c>
      <c r="GR14" s="4" t="e">
        <f t="shared" si="186"/>
        <v>#REF!</v>
      </c>
      <c r="GS14" s="27">
        <v>4.33</v>
      </c>
      <c r="GT14" s="27" t="e">
        <f t="shared" si="38"/>
        <v>#REF!</v>
      </c>
      <c r="GU14" s="22" t="e">
        <f t="shared" si="39"/>
        <v>#REF!</v>
      </c>
      <c r="GV14" s="4" t="e">
        <f t="shared" si="40"/>
        <v>#REF!</v>
      </c>
      <c r="GW14" s="27">
        <v>5.33</v>
      </c>
      <c r="GX14" s="27" t="e">
        <f t="shared" si="187"/>
        <v>#REF!</v>
      </c>
      <c r="GY14" s="22" t="e">
        <f t="shared" si="41"/>
        <v>#REF!</v>
      </c>
      <c r="GZ14" s="4" t="e">
        <f t="shared" si="42"/>
        <v>#REF!</v>
      </c>
      <c r="HA14" s="26"/>
      <c r="HB14" s="26"/>
      <c r="HC14" s="24" t="e">
        <f t="shared" si="188"/>
        <v>#REF!</v>
      </c>
      <c r="HD14" s="24" t="e">
        <f t="shared" si="189"/>
        <v>#REF!</v>
      </c>
      <c r="HE14" s="26"/>
      <c r="HF14" s="26"/>
      <c r="HG14" s="26"/>
      <c r="HH14" s="24" t="e">
        <f t="shared" si="190"/>
        <v>#REF!</v>
      </c>
      <c r="HI14" s="24" t="e">
        <f t="shared" si="191"/>
        <v>#REF!</v>
      </c>
      <c r="HJ14" s="26"/>
      <c r="HK14" s="27">
        <v>95.61</v>
      </c>
      <c r="HL14" s="27">
        <v>90.46</v>
      </c>
      <c r="HM14" s="24" t="e">
        <f t="shared" si="192"/>
        <v>#REF!</v>
      </c>
      <c r="HN14" s="22" t="e">
        <f t="shared" si="193"/>
        <v>#REF!</v>
      </c>
      <c r="HO14" s="4" t="e">
        <f t="shared" si="194"/>
        <v>#REF!</v>
      </c>
      <c r="HP14" s="27">
        <v>95.61</v>
      </c>
      <c r="HQ14" s="27">
        <v>84.59</v>
      </c>
      <c r="HR14" s="24" t="e">
        <f t="shared" si="195"/>
        <v>#REF!</v>
      </c>
      <c r="HS14" s="22" t="e">
        <f t="shared" si="196"/>
        <v>#REF!</v>
      </c>
      <c r="HT14" s="4" t="e">
        <f t="shared" si="197"/>
        <v>#REF!</v>
      </c>
      <c r="HU14" s="24">
        <v>97.42</v>
      </c>
      <c r="HV14" s="24">
        <v>88.98</v>
      </c>
      <c r="HW14" s="24" t="e">
        <f t="shared" si="198"/>
        <v>#REF!</v>
      </c>
      <c r="HX14" s="24" t="e">
        <f t="shared" si="199"/>
        <v>#REF!</v>
      </c>
      <c r="HY14" s="4" t="e">
        <f t="shared" si="200"/>
        <v>#REF!</v>
      </c>
      <c r="HZ14" s="24">
        <v>97.42</v>
      </c>
      <c r="IA14" s="24">
        <v>80.710000000000008</v>
      </c>
      <c r="IB14" s="24" t="e">
        <f t="shared" si="201"/>
        <v>#REF!</v>
      </c>
      <c r="IC14" s="24" t="e">
        <f t="shared" si="202"/>
        <v>#REF!</v>
      </c>
      <c r="ID14" s="4" t="e">
        <f t="shared" si="203"/>
        <v>#REF!</v>
      </c>
      <c r="IE14" s="26"/>
      <c r="IF14" s="26"/>
      <c r="IG14" s="24" t="e">
        <f t="shared" si="204"/>
        <v>#REF!</v>
      </c>
      <c r="IH14" s="24" t="e">
        <f t="shared" si="205"/>
        <v>#REF!</v>
      </c>
      <c r="II14" s="26"/>
      <c r="IJ14" s="26"/>
      <c r="IK14" s="26"/>
      <c r="IL14" s="24" t="e">
        <f t="shared" si="206"/>
        <v>#REF!</v>
      </c>
      <c r="IM14" s="24" t="e">
        <f t="shared" si="207"/>
        <v>#REF!</v>
      </c>
      <c r="IN14" s="26"/>
      <c r="IO14" s="26"/>
      <c r="IP14" s="26"/>
      <c r="IQ14" s="24" t="e">
        <f t="shared" si="208"/>
        <v>#REF!</v>
      </c>
      <c r="IR14" s="24" t="e">
        <f t="shared" si="209"/>
        <v>#REF!</v>
      </c>
      <c r="IS14" s="26"/>
      <c r="IT14" s="26"/>
      <c r="IU14" s="26"/>
      <c r="IV14" s="24" t="e">
        <f t="shared" si="210"/>
        <v>#REF!</v>
      </c>
      <c r="IW14" s="24" t="e">
        <f t="shared" si="211"/>
        <v>#REF!</v>
      </c>
      <c r="IX14" s="26"/>
      <c r="IY14" s="26"/>
      <c r="IZ14" s="26"/>
      <c r="JA14" s="24" t="e">
        <f t="shared" si="212"/>
        <v>#REF!</v>
      </c>
      <c r="JB14" s="24" t="e">
        <f t="shared" si="213"/>
        <v>#REF!</v>
      </c>
      <c r="JC14" s="26"/>
      <c r="JD14" s="26"/>
      <c r="JE14" s="26"/>
      <c r="JF14" s="24" t="e">
        <f t="shared" si="214"/>
        <v>#REF!</v>
      </c>
      <c r="JG14" s="24" t="e">
        <f t="shared" si="215"/>
        <v>#REF!</v>
      </c>
      <c r="JH14" s="26"/>
      <c r="JI14" s="26"/>
      <c r="JJ14" s="26"/>
      <c r="JK14" s="24" t="e">
        <f t="shared" si="216"/>
        <v>#REF!</v>
      </c>
      <c r="JL14" s="24" t="e">
        <f t="shared" si="217"/>
        <v>#REF!</v>
      </c>
      <c r="JM14" s="26"/>
      <c r="JN14" s="26"/>
      <c r="JO14" s="26"/>
      <c r="JP14" s="24" t="e">
        <f t="shared" si="218"/>
        <v>#REF!</v>
      </c>
      <c r="JQ14" s="24" t="e">
        <f t="shared" si="219"/>
        <v>#REF!</v>
      </c>
      <c r="JR14" s="26"/>
      <c r="JS14" s="26"/>
      <c r="JT14" s="26"/>
      <c r="JU14" s="24" t="e">
        <f t="shared" si="220"/>
        <v>#REF!</v>
      </c>
      <c r="JV14" s="24" t="e">
        <f t="shared" si="221"/>
        <v>#REF!</v>
      </c>
      <c r="JW14" s="26"/>
      <c r="JX14" s="26"/>
      <c r="JY14" s="26"/>
      <c r="JZ14" s="24" t="e">
        <f t="shared" si="222"/>
        <v>#REF!</v>
      </c>
      <c r="KA14" s="24" t="e">
        <f t="shared" si="223"/>
        <v>#REF!</v>
      </c>
      <c r="KB14" s="26"/>
      <c r="KC14" s="26"/>
      <c r="KD14" s="26"/>
      <c r="KE14" s="24" t="e">
        <f t="shared" si="224"/>
        <v>#REF!</v>
      </c>
      <c r="KF14" s="24" t="e">
        <f t="shared" si="225"/>
        <v>#REF!</v>
      </c>
      <c r="KG14" s="26"/>
      <c r="KH14" s="26"/>
      <c r="KI14" s="26"/>
      <c r="KJ14" s="24" t="e">
        <f t="shared" si="226"/>
        <v>#REF!</v>
      </c>
      <c r="KK14" s="24" t="e">
        <f t="shared" si="227"/>
        <v>#REF!</v>
      </c>
      <c r="KL14" s="26"/>
      <c r="KM14" s="27">
        <v>96.655473204545444</v>
      </c>
      <c r="KN14" s="27"/>
      <c r="KO14" s="24">
        <f t="shared" si="228"/>
        <v>0</v>
      </c>
      <c r="KP14" s="22">
        <f t="shared" si="229"/>
        <v>0</v>
      </c>
      <c r="KQ14" s="4" t="e">
        <f t="shared" si="230"/>
        <v>#REF!</v>
      </c>
      <c r="KR14" s="27">
        <v>96.655473204545444</v>
      </c>
      <c r="KS14" s="27"/>
      <c r="KT14" s="24">
        <f t="shared" si="231"/>
        <v>0</v>
      </c>
      <c r="KU14" s="22">
        <f t="shared" si="232"/>
        <v>0</v>
      </c>
      <c r="KV14" s="4" t="e">
        <f t="shared" si="233"/>
        <v>#REF!</v>
      </c>
      <c r="KW14" s="27">
        <v>98.408308080808069</v>
      </c>
      <c r="KX14" s="27"/>
      <c r="KY14" s="24">
        <f t="shared" si="234"/>
        <v>0</v>
      </c>
      <c r="KZ14" s="22">
        <f t="shared" si="235"/>
        <v>0</v>
      </c>
      <c r="LA14" s="4" t="e">
        <f t="shared" si="236"/>
        <v>#REF!</v>
      </c>
      <c r="LB14" s="27">
        <v>98.408308080808069</v>
      </c>
      <c r="LC14" s="27"/>
      <c r="LD14" s="24">
        <f t="shared" si="237"/>
        <v>0</v>
      </c>
      <c r="LE14" s="22">
        <f t="shared" si="238"/>
        <v>0</v>
      </c>
      <c r="LF14" s="4" t="e">
        <f t="shared" si="239"/>
        <v>#REF!</v>
      </c>
      <c r="LG14" s="26"/>
      <c r="LH14" s="26"/>
      <c r="LI14" s="24" t="e">
        <f t="shared" si="240"/>
        <v>#REF!</v>
      </c>
      <c r="LJ14" s="24" t="e">
        <f t="shared" si="241"/>
        <v>#REF!</v>
      </c>
      <c r="LK14" s="26"/>
      <c r="LL14" s="26"/>
      <c r="LM14" s="26"/>
      <c r="LN14" s="24" t="e">
        <f t="shared" si="242"/>
        <v>#REF!</v>
      </c>
      <c r="LO14" s="24" t="e">
        <f t="shared" si="243"/>
        <v>#REF!</v>
      </c>
      <c r="LP14" s="26"/>
      <c r="LQ14" s="24">
        <v>3.7341940954959751</v>
      </c>
      <c r="LR14" s="26"/>
      <c r="LS14" s="24">
        <f t="shared" si="244"/>
        <v>0</v>
      </c>
      <c r="LT14" s="22">
        <f t="shared" si="245"/>
        <v>0</v>
      </c>
      <c r="LU14" s="4" t="e">
        <f t="shared" si="246"/>
        <v>#REF!</v>
      </c>
      <c r="LV14" s="24">
        <v>3.7341940954959751</v>
      </c>
      <c r="LW14" s="26"/>
      <c r="LX14" s="24">
        <f t="shared" si="247"/>
        <v>0</v>
      </c>
      <c r="LY14" s="22">
        <f t="shared" si="248"/>
        <v>0</v>
      </c>
      <c r="LZ14" s="4" t="e">
        <f t="shared" si="249"/>
        <v>#REF!</v>
      </c>
      <c r="MA14" s="24">
        <v>18.361065883443814</v>
      </c>
      <c r="MB14" s="26"/>
      <c r="MC14" s="24">
        <f t="shared" si="250"/>
        <v>0</v>
      </c>
      <c r="MD14" s="22">
        <f t="shared" si="251"/>
        <v>0</v>
      </c>
      <c r="ME14" s="4" t="e">
        <f t="shared" si="252"/>
        <v>#REF!</v>
      </c>
      <c r="MF14" s="24">
        <v>18.361065883443814</v>
      </c>
      <c r="MG14" s="26"/>
      <c r="MH14" s="24">
        <f t="shared" si="253"/>
        <v>0</v>
      </c>
      <c r="MI14" s="22">
        <f t="shared" si="254"/>
        <v>0</v>
      </c>
      <c r="MJ14" s="4" t="e">
        <f t="shared" si="255"/>
        <v>#REF!</v>
      </c>
      <c r="MK14" s="26"/>
      <c r="ML14" s="26"/>
      <c r="MM14" s="24" t="e">
        <f t="shared" si="256"/>
        <v>#REF!</v>
      </c>
      <c r="MN14" s="24" t="e">
        <f t="shared" si="257"/>
        <v>#REF!</v>
      </c>
      <c r="MO14" s="26"/>
      <c r="MP14" s="26"/>
      <c r="MQ14" s="26"/>
      <c r="MR14" s="24" t="e">
        <f t="shared" si="258"/>
        <v>#REF!</v>
      </c>
      <c r="MS14" s="24" t="e">
        <f t="shared" si="259"/>
        <v>#REF!</v>
      </c>
      <c r="MT14" s="26"/>
      <c r="MU14" s="26"/>
      <c r="MV14" s="26"/>
      <c r="MW14" s="24" t="e">
        <f t="shared" si="260"/>
        <v>#REF!</v>
      </c>
      <c r="MX14" s="24" t="e">
        <f t="shared" si="261"/>
        <v>#REF!</v>
      </c>
      <c r="MY14" s="26"/>
      <c r="MZ14" s="26"/>
      <c r="NA14" s="26"/>
      <c r="NB14" s="24" t="e">
        <f t="shared" si="262"/>
        <v>#REF!</v>
      </c>
      <c r="NC14" s="24" t="e">
        <f t="shared" si="263"/>
        <v>#REF!</v>
      </c>
      <c r="ND14" s="26"/>
      <c r="NE14" s="26"/>
      <c r="NF14" s="26"/>
      <c r="NG14" s="24" t="e">
        <f t="shared" si="264"/>
        <v>#REF!</v>
      </c>
      <c r="NH14" s="24" t="e">
        <f t="shared" si="265"/>
        <v>#REF!</v>
      </c>
      <c r="NI14" s="26"/>
      <c r="NJ14" s="26"/>
      <c r="NK14" s="26"/>
      <c r="NL14" s="24" t="e">
        <f t="shared" si="266"/>
        <v>#REF!</v>
      </c>
      <c r="NM14" s="24" t="e">
        <f t="shared" si="267"/>
        <v>#REF!</v>
      </c>
      <c r="NN14" s="26"/>
      <c r="NO14" s="26"/>
      <c r="NP14" s="26"/>
      <c r="NQ14" s="24" t="e">
        <f t="shared" si="268"/>
        <v>#REF!</v>
      </c>
      <c r="NR14" s="24" t="e">
        <f t="shared" si="269"/>
        <v>#REF!</v>
      </c>
      <c r="NS14" s="26"/>
      <c r="NT14" s="26"/>
      <c r="NU14" s="26"/>
      <c r="NV14" s="24" t="e">
        <f t="shared" si="270"/>
        <v>#REF!</v>
      </c>
      <c r="NW14" s="24" t="e">
        <f t="shared" si="271"/>
        <v>#REF!</v>
      </c>
      <c r="NX14" s="26"/>
      <c r="NY14" s="26"/>
      <c r="NZ14" s="26"/>
      <c r="OA14" s="24" t="e">
        <f t="shared" si="272"/>
        <v>#REF!</v>
      </c>
      <c r="OB14" s="24" t="e">
        <f t="shared" si="273"/>
        <v>#REF!</v>
      </c>
      <c r="OC14" s="26"/>
      <c r="OD14" s="26"/>
      <c r="OE14" s="26"/>
      <c r="OF14" s="24" t="e">
        <f t="shared" si="274"/>
        <v>#REF!</v>
      </c>
      <c r="OG14" s="24" t="e">
        <f t="shared" si="275"/>
        <v>#REF!</v>
      </c>
      <c r="OH14" s="26"/>
      <c r="OI14" s="26"/>
      <c r="OJ14" s="26"/>
      <c r="OK14" s="24" t="e">
        <f t="shared" si="276"/>
        <v>#REF!</v>
      </c>
      <c r="OL14" s="24" t="e">
        <f t="shared" si="277"/>
        <v>#REF!</v>
      </c>
      <c r="OM14" s="26"/>
      <c r="ON14" s="26"/>
      <c r="OO14" s="26"/>
      <c r="OP14" s="24" t="e">
        <f t="shared" si="278"/>
        <v>#REF!</v>
      </c>
      <c r="OQ14" s="24" t="e">
        <f t="shared" si="279"/>
        <v>#REF!</v>
      </c>
      <c r="OR14" s="26"/>
      <c r="OS14" s="26"/>
      <c r="OT14" s="26"/>
      <c r="OU14" s="24" t="e">
        <f t="shared" si="280"/>
        <v>#REF!</v>
      </c>
      <c r="OV14" s="24" t="e">
        <f t="shared" si="281"/>
        <v>#REF!</v>
      </c>
      <c r="OW14" s="26"/>
      <c r="OX14" s="26"/>
      <c r="OY14" s="26"/>
      <c r="OZ14" s="24" t="e">
        <f t="shared" si="282"/>
        <v>#REF!</v>
      </c>
      <c r="PA14" s="24" t="e">
        <f t="shared" si="283"/>
        <v>#REF!</v>
      </c>
      <c r="PB14" s="26"/>
      <c r="PC14" s="26"/>
      <c r="PD14" s="26"/>
      <c r="PE14" s="24" t="e">
        <f t="shared" si="284"/>
        <v>#REF!</v>
      </c>
      <c r="PF14" s="24" t="e">
        <f t="shared" si="285"/>
        <v>#REF!</v>
      </c>
      <c r="PG14" s="26"/>
      <c r="PH14" s="26"/>
      <c r="PI14" s="26"/>
      <c r="PJ14" s="24" t="e">
        <f t="shared" si="286"/>
        <v>#REF!</v>
      </c>
      <c r="PK14" s="24" t="e">
        <f t="shared" si="287"/>
        <v>#REF!</v>
      </c>
      <c r="PL14" s="26"/>
      <c r="PM14" s="26"/>
      <c r="PN14" s="26"/>
      <c r="PO14" s="24" t="e">
        <f t="shared" si="288"/>
        <v>#REF!</v>
      </c>
      <c r="PP14" s="24" t="e">
        <f t="shared" si="289"/>
        <v>#REF!</v>
      </c>
      <c r="PQ14" s="26"/>
      <c r="PR14" s="26"/>
      <c r="PS14" s="26"/>
      <c r="PT14" s="24" t="e">
        <f t="shared" si="290"/>
        <v>#REF!</v>
      </c>
      <c r="PU14" s="24" t="e">
        <f t="shared" si="291"/>
        <v>#REF!</v>
      </c>
      <c r="PV14" s="26"/>
      <c r="PW14" s="26"/>
      <c r="PX14" s="26"/>
      <c r="PY14" s="24" t="e">
        <f t="shared" si="292"/>
        <v>#REF!</v>
      </c>
      <c r="PZ14" s="24" t="e">
        <f t="shared" si="293"/>
        <v>#REF!</v>
      </c>
      <c r="QA14" s="26"/>
      <c r="QB14" s="26"/>
      <c r="QC14" s="26"/>
      <c r="QD14" s="24" t="e">
        <f t="shared" si="294"/>
        <v>#REF!</v>
      </c>
      <c r="QE14" s="24" t="e">
        <f t="shared" si="295"/>
        <v>#REF!</v>
      </c>
      <c r="QF14" s="26"/>
      <c r="QG14" s="26"/>
      <c r="QH14" s="26"/>
      <c r="QI14" s="24" t="e">
        <f t="shared" si="296"/>
        <v>#REF!</v>
      </c>
      <c r="QJ14" s="24" t="e">
        <f t="shared" si="297"/>
        <v>#REF!</v>
      </c>
      <c r="QK14" s="26"/>
      <c r="QL14" s="26"/>
      <c r="QM14" s="26"/>
      <c r="QN14" s="24" t="e">
        <f t="shared" si="298"/>
        <v>#REF!</v>
      </c>
      <c r="QO14" s="24" t="e">
        <f t="shared" si="299"/>
        <v>#REF!</v>
      </c>
      <c r="QP14" s="26"/>
      <c r="QQ14" s="24"/>
      <c r="QR14" s="24" t="e">
        <f t="shared" si="300"/>
        <v>#REF!</v>
      </c>
      <c r="QS14" s="24" t="e">
        <f t="shared" si="301"/>
        <v>#REF!</v>
      </c>
      <c r="QT14" s="11"/>
      <c r="QU14" s="24"/>
      <c r="QV14" s="24" t="e">
        <f t="shared" si="302"/>
        <v>#REF!</v>
      </c>
      <c r="QW14" s="24" t="e">
        <f t="shared" si="303"/>
        <v>#REF!</v>
      </c>
      <c r="QX14" s="11"/>
      <c r="QY14" s="24"/>
      <c r="QZ14" s="24" t="e">
        <f t="shared" si="304"/>
        <v>#REF!</v>
      </c>
      <c r="RA14" s="24" t="e">
        <f t="shared" si="305"/>
        <v>#REF!</v>
      </c>
      <c r="RB14" s="11"/>
      <c r="RC14" s="24"/>
      <c r="RD14" s="24" t="e">
        <f t="shared" si="306"/>
        <v>#REF!</v>
      </c>
      <c r="RE14" s="24" t="e">
        <f t="shared" si="307"/>
        <v>#REF!</v>
      </c>
      <c r="RF14" s="11"/>
      <c r="RG14" s="24"/>
      <c r="RH14" s="24" t="e">
        <f t="shared" si="308"/>
        <v>#REF!</v>
      </c>
      <c r="RI14" s="24" t="e">
        <f t="shared" si="309"/>
        <v>#REF!</v>
      </c>
      <c r="RJ14" s="11"/>
      <c r="RK14" s="27">
        <v>96.789999999999992</v>
      </c>
      <c r="RL14" s="27" t="e">
        <f t="shared" si="310"/>
        <v>#REF!</v>
      </c>
      <c r="RM14" s="22" t="e">
        <f t="shared" si="43"/>
        <v>#REF!</v>
      </c>
      <c r="RN14" s="4" t="e">
        <f t="shared" si="311"/>
        <v>#REF!</v>
      </c>
      <c r="RO14" s="24"/>
      <c r="RP14" s="24" t="e">
        <f t="shared" si="312"/>
        <v>#REF!</v>
      </c>
      <c r="RQ14" s="24" t="e">
        <f t="shared" si="313"/>
        <v>#REF!</v>
      </c>
      <c r="RR14" s="11"/>
      <c r="RS14" s="24"/>
      <c r="RT14" s="24" t="e">
        <f t="shared" si="314"/>
        <v>#REF!</v>
      </c>
      <c r="RU14" s="24" t="e">
        <f t="shared" si="315"/>
        <v>#REF!</v>
      </c>
      <c r="RV14" s="11"/>
      <c r="RW14" s="24"/>
      <c r="RX14" s="24" t="e">
        <f t="shared" si="316"/>
        <v>#REF!</v>
      </c>
      <c r="RY14" s="24" t="e">
        <f t="shared" si="317"/>
        <v>#REF!</v>
      </c>
      <c r="RZ14" s="11"/>
      <c r="SA14" s="24"/>
      <c r="SB14" s="24" t="e">
        <f t="shared" si="318"/>
        <v>#REF!</v>
      </c>
      <c r="SC14" s="24" t="e">
        <f t="shared" si="319"/>
        <v>#REF!</v>
      </c>
      <c r="SD14" s="11"/>
      <c r="SE14" s="24"/>
      <c r="SF14" s="24" t="e">
        <f t="shared" si="320"/>
        <v>#REF!</v>
      </c>
      <c r="SG14" s="24" t="e">
        <f t="shared" si="321"/>
        <v>#REF!</v>
      </c>
      <c r="SH14" s="11"/>
      <c r="SI14" s="24"/>
      <c r="SJ14" s="24" t="e">
        <f t="shared" si="322"/>
        <v>#REF!</v>
      </c>
      <c r="SK14" s="24" t="e">
        <f t="shared" si="323"/>
        <v>#REF!</v>
      </c>
      <c r="SL14" s="11"/>
      <c r="SM14" s="24"/>
      <c r="SN14" s="24" t="e">
        <f t="shared" si="324"/>
        <v>#REF!</v>
      </c>
      <c r="SO14" s="24" t="e">
        <f t="shared" si="325"/>
        <v>#REF!</v>
      </c>
      <c r="SP14" s="11"/>
      <c r="SQ14" s="24"/>
      <c r="SR14" s="24" t="e">
        <f t="shared" si="326"/>
        <v>#REF!</v>
      </c>
      <c r="SS14" s="24" t="e">
        <f t="shared" si="327"/>
        <v>#REF!</v>
      </c>
      <c r="ST14" s="11"/>
      <c r="SU14" s="24"/>
      <c r="SV14" s="24" t="e">
        <f t="shared" si="328"/>
        <v>#REF!</v>
      </c>
      <c r="SW14" s="24" t="e">
        <f t="shared" si="329"/>
        <v>#REF!</v>
      </c>
      <c r="SX14" s="11"/>
      <c r="SY14" s="24"/>
      <c r="SZ14" s="24" t="e">
        <f t="shared" si="330"/>
        <v>#REF!</v>
      </c>
      <c r="TA14" s="24" t="e">
        <f t="shared" si="331"/>
        <v>#REF!</v>
      </c>
      <c r="TB14" s="11"/>
      <c r="TC14" s="24"/>
      <c r="TD14" s="24" t="e">
        <f t="shared" si="332"/>
        <v>#REF!</v>
      </c>
      <c r="TE14" s="24" t="e">
        <f t="shared" si="333"/>
        <v>#REF!</v>
      </c>
      <c r="TF14" s="11"/>
      <c r="TG14" s="24"/>
      <c r="TH14" s="24" t="e">
        <f t="shared" si="334"/>
        <v>#REF!</v>
      </c>
      <c r="TI14" s="24" t="e">
        <f t="shared" si="335"/>
        <v>#REF!</v>
      </c>
      <c r="TJ14" s="11"/>
      <c r="TK14" s="24"/>
      <c r="TL14" s="24" t="e">
        <f t="shared" si="336"/>
        <v>#REF!</v>
      </c>
      <c r="TM14" s="24" t="e">
        <f t="shared" si="337"/>
        <v>#REF!</v>
      </c>
      <c r="TN14" s="11"/>
      <c r="TO14" s="27">
        <v>93.789999999999992</v>
      </c>
      <c r="TP14" s="27" t="e">
        <f t="shared" si="338"/>
        <v>#REF!</v>
      </c>
      <c r="TQ14" s="22" t="e">
        <f t="shared" si="44"/>
        <v>#REF!</v>
      </c>
      <c r="TR14" s="4" t="e">
        <f t="shared" si="339"/>
        <v>#REF!</v>
      </c>
      <c r="TS14" s="24"/>
      <c r="TT14" s="24" t="e">
        <f t="shared" si="340"/>
        <v>#REF!</v>
      </c>
      <c r="TU14" s="24" t="e">
        <f t="shared" si="341"/>
        <v>#REF!</v>
      </c>
      <c r="TV14" s="11"/>
      <c r="TW14" s="24"/>
      <c r="TX14" s="24" t="e">
        <f t="shared" si="342"/>
        <v>#REF!</v>
      </c>
      <c r="TY14" s="24" t="e">
        <f t="shared" si="343"/>
        <v>#REF!</v>
      </c>
      <c r="TZ14" s="11"/>
      <c r="UA14" s="24"/>
      <c r="UB14" s="24" t="e">
        <f t="shared" si="344"/>
        <v>#REF!</v>
      </c>
      <c r="UC14" s="24" t="e">
        <f t="shared" si="345"/>
        <v>#REF!</v>
      </c>
      <c r="UD14" s="11"/>
      <c r="UE14" s="24"/>
      <c r="UF14" s="24" t="e">
        <f t="shared" si="346"/>
        <v>#REF!</v>
      </c>
      <c r="UG14" s="24" t="e">
        <f t="shared" si="347"/>
        <v>#REF!</v>
      </c>
      <c r="UH14" s="11"/>
      <c r="UI14" s="24"/>
      <c r="UJ14" s="24" t="e">
        <f t="shared" si="348"/>
        <v>#REF!</v>
      </c>
      <c r="UK14" s="24" t="e">
        <f t="shared" si="349"/>
        <v>#REF!</v>
      </c>
      <c r="UL14" s="11"/>
      <c r="UM14" s="24"/>
      <c r="UN14" s="24" t="e">
        <f t="shared" si="350"/>
        <v>#REF!</v>
      </c>
      <c r="UO14" s="24" t="e">
        <f t="shared" si="351"/>
        <v>#REF!</v>
      </c>
      <c r="UP14" s="11"/>
      <c r="UQ14" s="24"/>
      <c r="UR14" s="24" t="e">
        <f t="shared" si="352"/>
        <v>#REF!</v>
      </c>
      <c r="US14" s="24" t="e">
        <f t="shared" si="353"/>
        <v>#REF!</v>
      </c>
      <c r="UT14" s="11"/>
      <c r="UU14" s="24"/>
      <c r="UV14" s="24" t="e">
        <f t="shared" si="354"/>
        <v>#REF!</v>
      </c>
      <c r="UW14" s="24" t="e">
        <f t="shared" si="355"/>
        <v>#REF!</v>
      </c>
      <c r="UX14" s="11"/>
      <c r="UY14" s="24"/>
      <c r="UZ14" s="24" t="e">
        <f t="shared" si="356"/>
        <v>#REF!</v>
      </c>
      <c r="VA14" s="24" t="e">
        <f t="shared" si="357"/>
        <v>#REF!</v>
      </c>
      <c r="VB14" s="11"/>
      <c r="VC14" s="24"/>
      <c r="VD14" s="24" t="e">
        <f t="shared" si="358"/>
        <v>#REF!</v>
      </c>
      <c r="VE14" s="24" t="e">
        <f t="shared" si="359"/>
        <v>#REF!</v>
      </c>
      <c r="VF14" s="11"/>
      <c r="VG14" s="20"/>
      <c r="VH14" s="27" t="e">
        <f t="shared" si="45"/>
        <v>#REF!</v>
      </c>
      <c r="VI14" s="22">
        <f t="shared" si="46"/>
        <v>0</v>
      </c>
      <c r="VJ14" s="4"/>
      <c r="VK14" s="27">
        <v>96.655473204545444</v>
      </c>
      <c r="VL14" s="27" t="e">
        <f t="shared" si="361"/>
        <v>#REF!</v>
      </c>
      <c r="VM14" s="22" t="e">
        <f t="shared" si="47"/>
        <v>#REF!</v>
      </c>
      <c r="VN14" s="4" t="e">
        <f t="shared" si="362"/>
        <v>#REF!</v>
      </c>
      <c r="VO14" s="27">
        <v>98.408308080808069</v>
      </c>
      <c r="VP14" s="27" t="e">
        <f t="shared" si="363"/>
        <v>#REF!</v>
      </c>
      <c r="VQ14" s="22" t="e">
        <f t="shared" si="48"/>
        <v>#REF!</v>
      </c>
      <c r="VR14" s="4" t="e">
        <f t="shared" si="364"/>
        <v>#REF!</v>
      </c>
      <c r="VS14" s="24"/>
      <c r="VT14" s="24" t="e">
        <f t="shared" si="365"/>
        <v>#REF!</v>
      </c>
      <c r="VU14" s="24" t="e">
        <f t="shared" si="366"/>
        <v>#REF!</v>
      </c>
      <c r="VV14" s="11"/>
      <c r="VW14" s="24">
        <v>3.7341940954959751</v>
      </c>
      <c r="VX14" s="27" t="e">
        <f t="shared" si="367"/>
        <v>#REF!</v>
      </c>
      <c r="VY14" s="22" t="e">
        <f t="shared" si="49"/>
        <v>#REF!</v>
      </c>
      <c r="VZ14" s="4" t="e">
        <f t="shared" si="368"/>
        <v>#REF!</v>
      </c>
      <c r="WA14" s="24">
        <v>18.361065883443814</v>
      </c>
      <c r="WB14" s="27" t="e">
        <f t="shared" si="369"/>
        <v>#REF!</v>
      </c>
      <c r="WC14" s="22" t="e">
        <f t="shared" si="50"/>
        <v>#REF!</v>
      </c>
      <c r="WD14" s="4" t="e">
        <f t="shared" si="370"/>
        <v>#REF!</v>
      </c>
      <c r="WE14" s="27">
        <v>99.17</v>
      </c>
      <c r="WF14" s="27" t="e">
        <f t="shared" si="371"/>
        <v>#REF!</v>
      </c>
      <c r="WG14" s="22" t="e">
        <f t="shared" si="51"/>
        <v>#REF!</v>
      </c>
      <c r="WH14" s="4" t="e">
        <f t="shared" si="372"/>
        <v>#REF!</v>
      </c>
      <c r="WI14" s="24"/>
      <c r="WJ14" s="24" t="e">
        <f t="shared" si="373"/>
        <v>#REF!</v>
      </c>
      <c r="WK14" s="24" t="e">
        <f t="shared" si="374"/>
        <v>#REF!</v>
      </c>
      <c r="WL14" s="11"/>
      <c r="WM14" s="24"/>
      <c r="WN14" s="24" t="e">
        <f t="shared" si="375"/>
        <v>#REF!</v>
      </c>
      <c r="WO14" s="24" t="e">
        <f t="shared" si="376"/>
        <v>#REF!</v>
      </c>
      <c r="WP14" s="11"/>
      <c r="WQ14" s="24"/>
      <c r="WR14" s="24" t="e">
        <f t="shared" si="377"/>
        <v>#REF!</v>
      </c>
      <c r="WS14" s="24" t="e">
        <f t="shared" si="378"/>
        <v>#REF!</v>
      </c>
      <c r="WT14" s="11"/>
      <c r="WU14" s="27">
        <v>0</v>
      </c>
      <c r="WV14" s="27" t="e">
        <f t="shared" si="379"/>
        <v>#REF!</v>
      </c>
      <c r="WW14" s="22" t="e">
        <f t="shared" si="52"/>
        <v>#REF!</v>
      </c>
      <c r="WX14" s="4" t="e">
        <f t="shared" si="380"/>
        <v>#REF!</v>
      </c>
      <c r="WY14" s="24"/>
      <c r="WZ14" s="24" t="e">
        <f t="shared" si="381"/>
        <v>#REF!</v>
      </c>
      <c r="XA14" s="24" t="e">
        <f t="shared" si="382"/>
        <v>#REF!</v>
      </c>
      <c r="XB14" s="11"/>
      <c r="XC14" s="24"/>
      <c r="XD14" s="24" t="e">
        <f t="shared" si="383"/>
        <v>#REF!</v>
      </c>
      <c r="XE14" s="24" t="e">
        <f t="shared" si="384"/>
        <v>#REF!</v>
      </c>
      <c r="XF14" s="11"/>
      <c r="XG14" s="24"/>
      <c r="XH14" s="24" t="e">
        <f t="shared" si="385"/>
        <v>#REF!</v>
      </c>
      <c r="XI14" s="24" t="e">
        <f t="shared" si="386"/>
        <v>#REF!</v>
      </c>
      <c r="XJ14" s="11"/>
      <c r="XK14" s="24"/>
      <c r="XL14" s="24" t="e">
        <f t="shared" si="387"/>
        <v>#REF!</v>
      </c>
      <c r="XM14" s="24" t="e">
        <f t="shared" si="388"/>
        <v>#REF!</v>
      </c>
      <c r="XN14" s="11"/>
      <c r="XO14" s="24"/>
      <c r="XP14" s="24" t="e">
        <f t="shared" si="389"/>
        <v>#REF!</v>
      </c>
      <c r="XQ14" s="24" t="e">
        <f t="shared" si="390"/>
        <v>#REF!</v>
      </c>
      <c r="XR14" s="11"/>
      <c r="XS14" s="24"/>
      <c r="XT14" s="24" t="e">
        <f t="shared" si="391"/>
        <v>#REF!</v>
      </c>
      <c r="XU14" s="24" t="e">
        <f t="shared" si="392"/>
        <v>#REF!</v>
      </c>
      <c r="XV14" s="11"/>
      <c r="XW14" s="24"/>
      <c r="XX14" s="24" t="e">
        <f t="shared" si="393"/>
        <v>#REF!</v>
      </c>
      <c r="XY14" s="24" t="e">
        <f t="shared" si="394"/>
        <v>#REF!</v>
      </c>
      <c r="XZ14" s="11"/>
      <c r="YA14" s="24"/>
      <c r="YB14" s="24" t="e">
        <f t="shared" si="395"/>
        <v>#REF!</v>
      </c>
      <c r="YC14" s="24" t="e">
        <f t="shared" si="396"/>
        <v>#REF!</v>
      </c>
      <c r="YD14" s="11"/>
      <c r="YE14" s="24"/>
      <c r="YF14" s="24" t="e">
        <f t="shared" si="397"/>
        <v>#REF!</v>
      </c>
      <c r="YG14" s="24" t="e">
        <f t="shared" si="398"/>
        <v>#REF!</v>
      </c>
      <c r="YH14" s="11"/>
      <c r="YI14" s="24"/>
      <c r="YJ14" s="24" t="e">
        <f t="shared" si="399"/>
        <v>#REF!</v>
      </c>
      <c r="YK14" s="24" t="e">
        <f t="shared" si="400"/>
        <v>#REF!</v>
      </c>
      <c r="YL14" s="11"/>
      <c r="YM14" s="24"/>
      <c r="YN14" s="24" t="e">
        <f t="shared" si="401"/>
        <v>#REF!</v>
      </c>
      <c r="YO14" s="24" t="e">
        <f t="shared" si="402"/>
        <v>#REF!</v>
      </c>
      <c r="YP14" s="11"/>
      <c r="YQ14" s="27">
        <v>98.02</v>
      </c>
      <c r="YR14" s="27" t="e">
        <f t="shared" si="403"/>
        <v>#REF!</v>
      </c>
      <c r="YS14" s="22" t="e">
        <f t="shared" si="53"/>
        <v>#REF!</v>
      </c>
      <c r="YT14" s="4" t="e">
        <f t="shared" si="404"/>
        <v>#REF!</v>
      </c>
      <c r="YU14" s="24"/>
      <c r="YV14" s="24" t="e">
        <f t="shared" si="405"/>
        <v>#REF!</v>
      </c>
      <c r="YW14" s="24" t="e">
        <f t="shared" si="406"/>
        <v>#REF!</v>
      </c>
      <c r="YX14" s="11"/>
      <c r="YY14" s="24"/>
      <c r="YZ14" s="24" t="e">
        <f t="shared" si="407"/>
        <v>#REF!</v>
      </c>
      <c r="ZA14" s="24" t="e">
        <f t="shared" si="408"/>
        <v>#REF!</v>
      </c>
      <c r="ZB14" s="11"/>
      <c r="ZC14" s="24"/>
      <c r="ZD14" s="24" t="e">
        <f t="shared" si="409"/>
        <v>#REF!</v>
      </c>
      <c r="ZE14" s="24" t="e">
        <f t="shared" si="410"/>
        <v>#REF!</v>
      </c>
      <c r="ZF14" s="11"/>
      <c r="ZG14" s="24"/>
      <c r="ZH14" s="24" t="e">
        <f t="shared" si="411"/>
        <v>#REF!</v>
      </c>
      <c r="ZI14" s="24" t="e">
        <f t="shared" si="412"/>
        <v>#REF!</v>
      </c>
      <c r="ZJ14" s="11"/>
      <c r="ZK14" s="24"/>
      <c r="ZL14" s="24" t="e">
        <f t="shared" si="413"/>
        <v>#REF!</v>
      </c>
      <c r="ZM14" s="24" t="e">
        <f t="shared" si="414"/>
        <v>#REF!</v>
      </c>
      <c r="ZN14" s="11"/>
      <c r="ZO14" s="24"/>
      <c r="ZP14" s="24" t="e">
        <f t="shared" si="415"/>
        <v>#REF!</v>
      </c>
      <c r="ZQ14" s="24" t="e">
        <f t="shared" si="416"/>
        <v>#REF!</v>
      </c>
      <c r="ZR14" s="11"/>
      <c r="ZS14" s="24"/>
      <c r="ZT14" s="24" t="e">
        <f t="shared" si="417"/>
        <v>#REF!</v>
      </c>
      <c r="ZU14" s="24" t="e">
        <f t="shared" si="418"/>
        <v>#REF!</v>
      </c>
      <c r="ZV14" s="11"/>
      <c r="ZW14" s="24"/>
      <c r="ZX14" s="24" t="e">
        <f t="shared" si="419"/>
        <v>#REF!</v>
      </c>
      <c r="ZY14" s="24" t="e">
        <f t="shared" si="420"/>
        <v>#REF!</v>
      </c>
      <c r="ZZ14" s="11"/>
      <c r="AAA14" s="24"/>
      <c r="AAB14" s="24" t="e">
        <f t="shared" si="421"/>
        <v>#REF!</v>
      </c>
      <c r="AAC14" s="24" t="e">
        <f t="shared" si="422"/>
        <v>#REF!</v>
      </c>
      <c r="AAD14" s="11"/>
      <c r="AAE14" s="22">
        <v>0.13</v>
      </c>
      <c r="AAF14" s="27" t="e">
        <f t="shared" si="423"/>
        <v>#REF!</v>
      </c>
      <c r="AAG14" s="22" t="e">
        <f t="shared" si="54"/>
        <v>#REF!</v>
      </c>
      <c r="AAH14" s="4" t="e">
        <f t="shared" si="424"/>
        <v>#REF!</v>
      </c>
      <c r="AAI14" s="24"/>
      <c r="AAJ14" s="24" t="e">
        <f t="shared" si="425"/>
        <v>#REF!</v>
      </c>
      <c r="AAK14" s="24" t="e">
        <f t="shared" si="426"/>
        <v>#REF!</v>
      </c>
      <c r="AAL14" s="11"/>
      <c r="AAM14" s="24"/>
      <c r="AAN14" s="24" t="e">
        <f t="shared" si="427"/>
        <v>#REF!</v>
      </c>
      <c r="AAO14" s="24" t="e">
        <f t="shared" si="428"/>
        <v>#REF!</v>
      </c>
      <c r="AAP14" s="11"/>
      <c r="AAQ14" s="24"/>
      <c r="AAR14" s="24" t="e">
        <f t="shared" si="429"/>
        <v>#REF!</v>
      </c>
      <c r="AAS14" s="24" t="e">
        <f t="shared" si="430"/>
        <v>#REF!</v>
      </c>
      <c r="AAT14" s="11"/>
      <c r="AAU14" s="24"/>
      <c r="AAV14" s="24" t="e">
        <f t="shared" si="431"/>
        <v>#REF!</v>
      </c>
      <c r="AAW14" s="24" t="e">
        <f t="shared" si="432"/>
        <v>#REF!</v>
      </c>
      <c r="AAX14" s="11"/>
      <c r="AAY14" s="24"/>
      <c r="AAZ14" s="24" t="e">
        <f t="shared" si="433"/>
        <v>#REF!</v>
      </c>
      <c r="ABA14" s="24" t="e">
        <f t="shared" si="434"/>
        <v>#REF!</v>
      </c>
      <c r="ABB14" s="11"/>
      <c r="ABC14" s="24"/>
      <c r="ABD14" s="24" t="e">
        <f t="shared" si="435"/>
        <v>#REF!</v>
      </c>
      <c r="ABE14" s="24" t="e">
        <f t="shared" si="436"/>
        <v>#REF!</v>
      </c>
      <c r="ABF14" s="11"/>
      <c r="ABG14" s="24"/>
      <c r="ABH14" s="24" t="e">
        <f t="shared" si="437"/>
        <v>#REF!</v>
      </c>
      <c r="ABI14" s="24" t="e">
        <f t="shared" si="438"/>
        <v>#REF!</v>
      </c>
      <c r="ABJ14" s="11"/>
      <c r="ABK14" s="24"/>
      <c r="ABL14" s="24" t="e">
        <f t="shared" si="439"/>
        <v>#REF!</v>
      </c>
      <c r="ABM14" s="24" t="e">
        <f t="shared" si="440"/>
        <v>#REF!</v>
      </c>
      <c r="ABN14" s="11"/>
      <c r="ABO14" s="24"/>
      <c r="ABP14" s="24" t="e">
        <f t="shared" si="441"/>
        <v>#REF!</v>
      </c>
      <c r="ABQ14" s="24" t="e">
        <f t="shared" si="442"/>
        <v>#REF!</v>
      </c>
      <c r="ABR14" s="11"/>
      <c r="ABS14" s="24"/>
      <c r="ABT14" s="24" t="e">
        <f t="shared" si="443"/>
        <v>#REF!</v>
      </c>
      <c r="ABU14" s="24" t="e">
        <f t="shared" si="444"/>
        <v>#REF!</v>
      </c>
      <c r="ABV14" s="11"/>
      <c r="ABW14" s="27">
        <v>95.61</v>
      </c>
      <c r="ABX14" s="27" t="e">
        <f t="shared" si="445"/>
        <v>#REF!</v>
      </c>
      <c r="ABY14" s="22" t="e">
        <f t="shared" si="55"/>
        <v>#REF!</v>
      </c>
      <c r="ABZ14" s="4" t="e">
        <f t="shared" si="446"/>
        <v>#REF!</v>
      </c>
      <c r="ACA14" s="24"/>
      <c r="ACB14" s="24" t="e">
        <f t="shared" si="447"/>
        <v>#REF!</v>
      </c>
      <c r="ACC14" s="24" t="e">
        <f t="shared" si="448"/>
        <v>#REF!</v>
      </c>
      <c r="ACD14" s="11"/>
      <c r="ACE14" s="24"/>
      <c r="ACF14" s="24" t="e">
        <f t="shared" si="449"/>
        <v>#REF!</v>
      </c>
      <c r="ACG14" s="24" t="e">
        <f t="shared" si="450"/>
        <v>#REF!</v>
      </c>
      <c r="ACH14" s="11"/>
      <c r="ACI14" s="24"/>
      <c r="ACJ14" s="24" t="e">
        <f t="shared" si="451"/>
        <v>#REF!</v>
      </c>
      <c r="ACK14" s="24" t="e">
        <f t="shared" si="452"/>
        <v>#REF!</v>
      </c>
      <c r="ACL14" s="11"/>
      <c r="ACM14" s="24"/>
      <c r="ACN14" s="24" t="e">
        <f t="shared" si="453"/>
        <v>#REF!</v>
      </c>
      <c r="ACO14" s="24" t="e">
        <f t="shared" si="454"/>
        <v>#REF!</v>
      </c>
      <c r="ACP14" s="11"/>
      <c r="ACQ14" s="24"/>
      <c r="ACR14" s="24" t="e">
        <f t="shared" si="455"/>
        <v>#REF!</v>
      </c>
      <c r="ACS14" s="24" t="e">
        <f t="shared" si="456"/>
        <v>#REF!</v>
      </c>
      <c r="ACT14" s="11"/>
      <c r="ACU14" s="24"/>
      <c r="ACV14" s="24" t="e">
        <f t="shared" si="457"/>
        <v>#REF!</v>
      </c>
      <c r="ACW14" s="24" t="e">
        <f t="shared" si="458"/>
        <v>#REF!</v>
      </c>
      <c r="ACX14" s="11"/>
      <c r="ACY14" s="24"/>
      <c r="ACZ14" s="24" t="e">
        <f t="shared" si="459"/>
        <v>#REF!</v>
      </c>
      <c r="ADA14" s="24" t="e">
        <f t="shared" si="460"/>
        <v>#REF!</v>
      </c>
      <c r="ADB14" s="11"/>
      <c r="ADC14" s="24">
        <v>3.94</v>
      </c>
      <c r="ADD14" s="24" t="e">
        <f t="shared" si="461"/>
        <v>#REF!</v>
      </c>
      <c r="ADE14" s="24" t="e">
        <f t="shared" si="56"/>
        <v>#REF!</v>
      </c>
      <c r="ADF14" s="4" t="e">
        <f t="shared" si="462"/>
        <v>#REF!</v>
      </c>
      <c r="ADG14" s="24">
        <v>97.42</v>
      </c>
      <c r="ADH14" s="24" t="e">
        <f t="shared" si="463"/>
        <v>#REF!</v>
      </c>
      <c r="ADI14" s="24" t="e">
        <f t="shared" si="57"/>
        <v>#REF!</v>
      </c>
      <c r="ADJ14" s="4" t="e">
        <f t="shared" si="464"/>
        <v>#REF!</v>
      </c>
      <c r="ADK14" s="24"/>
      <c r="ADL14" s="24" t="e">
        <f t="shared" si="465"/>
        <v>#REF!</v>
      </c>
      <c r="ADM14" s="24" t="e">
        <f t="shared" si="466"/>
        <v>#REF!</v>
      </c>
      <c r="ADN14" s="11"/>
      <c r="ADO14" s="24"/>
      <c r="ADP14" s="24" t="e">
        <f t="shared" si="467"/>
        <v>#REF!</v>
      </c>
      <c r="ADQ14" s="24" t="e">
        <f t="shared" si="468"/>
        <v>#REF!</v>
      </c>
      <c r="ADR14" s="11"/>
      <c r="ADS14" s="24"/>
      <c r="ADT14" s="24" t="e">
        <f t="shared" si="469"/>
        <v>#REF!</v>
      </c>
      <c r="ADU14" s="24" t="e">
        <f t="shared" si="470"/>
        <v>#REF!</v>
      </c>
      <c r="ADV14" s="11"/>
      <c r="ADW14" s="24"/>
      <c r="ADX14" s="24" t="e">
        <f t="shared" si="471"/>
        <v>#REF!</v>
      </c>
      <c r="ADY14" s="24" t="e">
        <f t="shared" si="472"/>
        <v>#REF!</v>
      </c>
      <c r="ADZ14" s="11"/>
      <c r="AEA14" s="24"/>
      <c r="AEB14" s="24" t="e">
        <f t="shared" si="473"/>
        <v>#REF!</v>
      </c>
      <c r="AEC14" s="24" t="e">
        <f t="shared" si="474"/>
        <v>#REF!</v>
      </c>
      <c r="AED14" s="11"/>
      <c r="AEE14" s="24"/>
      <c r="AEF14" s="24" t="e">
        <f t="shared" si="475"/>
        <v>#REF!</v>
      </c>
      <c r="AEG14" s="24" t="e">
        <f t="shared" si="476"/>
        <v>#REF!</v>
      </c>
      <c r="AEH14" s="11"/>
      <c r="AEI14" s="24"/>
      <c r="AEJ14" s="24" t="e">
        <f t="shared" si="477"/>
        <v>#REF!</v>
      </c>
      <c r="AEK14" s="24" t="e">
        <f t="shared" si="478"/>
        <v>#REF!</v>
      </c>
      <c r="AEL14" s="11"/>
      <c r="AEM14" s="24"/>
      <c r="AEN14" s="24" t="e">
        <f t="shared" si="479"/>
        <v>#REF!</v>
      </c>
      <c r="AEO14" s="24" t="e">
        <f t="shared" si="480"/>
        <v>#REF!</v>
      </c>
      <c r="AEP14" s="11"/>
      <c r="AEQ14" s="24"/>
      <c r="AER14" s="24" t="e">
        <f t="shared" si="481"/>
        <v>#REF!</v>
      </c>
      <c r="AES14" s="24" t="e">
        <f t="shared" si="482"/>
        <v>#REF!</v>
      </c>
      <c r="AET14" s="11"/>
      <c r="AEU14" s="24"/>
      <c r="AEV14" s="24" t="e">
        <f t="shared" si="483"/>
        <v>#REF!</v>
      </c>
      <c r="AEW14" s="24" t="e">
        <f t="shared" si="484"/>
        <v>#REF!</v>
      </c>
      <c r="AEX14" s="11"/>
      <c r="AEY14" s="24"/>
      <c r="AEZ14" s="24" t="e">
        <f t="shared" si="485"/>
        <v>#REF!</v>
      </c>
      <c r="AFA14" s="24" t="e">
        <f t="shared" si="486"/>
        <v>#REF!</v>
      </c>
      <c r="AFB14" s="11"/>
      <c r="AFC14" s="24"/>
      <c r="AFD14" s="24" t="e">
        <f t="shared" si="487"/>
        <v>#REF!</v>
      </c>
      <c r="AFE14" s="24" t="e">
        <f t="shared" si="488"/>
        <v>#REF!</v>
      </c>
      <c r="AFF14" s="11"/>
      <c r="AFG14" s="24"/>
      <c r="AFH14" s="24" t="e">
        <f t="shared" si="489"/>
        <v>#REF!</v>
      </c>
      <c r="AFI14" s="24" t="e">
        <f t="shared" si="490"/>
        <v>#REF!</v>
      </c>
      <c r="AFJ14" s="11"/>
      <c r="AFK14" s="24"/>
      <c r="AFL14" s="24" t="e">
        <f t="shared" si="491"/>
        <v>#REF!</v>
      </c>
      <c r="AFM14" s="24" t="e">
        <f t="shared" si="492"/>
        <v>#REF!</v>
      </c>
      <c r="AFN14" s="11"/>
      <c r="AFO14" s="24"/>
      <c r="AFP14" s="24" t="e">
        <f t="shared" si="493"/>
        <v>#REF!</v>
      </c>
      <c r="AFQ14" s="24" t="e">
        <f t="shared" si="494"/>
        <v>#REF!</v>
      </c>
      <c r="AFR14" s="11"/>
      <c r="AFS14" s="24"/>
      <c r="AFT14" s="24" t="e">
        <f t="shared" si="495"/>
        <v>#REF!</v>
      </c>
      <c r="AFU14" s="24" t="e">
        <f t="shared" si="496"/>
        <v>#REF!</v>
      </c>
      <c r="AFV14" s="11"/>
      <c r="AFW14" s="24"/>
      <c r="AFX14" s="24" t="e">
        <f t="shared" si="497"/>
        <v>#REF!</v>
      </c>
      <c r="AFY14" s="24" t="e">
        <f t="shared" si="498"/>
        <v>#REF!</v>
      </c>
      <c r="AFZ14" s="11"/>
      <c r="AGA14" s="24"/>
      <c r="AGB14" s="24" t="e">
        <f t="shared" si="499"/>
        <v>#REF!</v>
      </c>
      <c r="AGC14" s="24" t="e">
        <f t="shared" si="500"/>
        <v>#REF!</v>
      </c>
      <c r="AGD14" s="11"/>
      <c r="AGE14" s="24"/>
      <c r="AGF14" s="24" t="e">
        <f t="shared" si="501"/>
        <v>#REF!</v>
      </c>
      <c r="AGG14" s="24" t="e">
        <f t="shared" si="502"/>
        <v>#REF!</v>
      </c>
      <c r="AGH14" s="11"/>
      <c r="AGI14" s="24"/>
      <c r="AGJ14" s="24" t="e">
        <f t="shared" si="503"/>
        <v>#REF!</v>
      </c>
      <c r="AGK14" s="24" t="e">
        <f t="shared" si="504"/>
        <v>#REF!</v>
      </c>
      <c r="AGL14" s="11"/>
      <c r="AGM14" s="24"/>
      <c r="AGN14" s="24" t="e">
        <f t="shared" si="505"/>
        <v>#REF!</v>
      </c>
      <c r="AGO14" s="24" t="e">
        <f t="shared" si="506"/>
        <v>#REF!</v>
      </c>
      <c r="AGP14" s="11"/>
      <c r="AGQ14" s="24"/>
      <c r="AGR14" s="24" t="e">
        <f t="shared" si="507"/>
        <v>#REF!</v>
      </c>
      <c r="AGS14" s="24" t="e">
        <f t="shared" si="508"/>
        <v>#REF!</v>
      </c>
      <c r="AGT14" s="11"/>
      <c r="AGU14" s="27">
        <v>0.26</v>
      </c>
      <c r="AGV14" s="27" t="e">
        <f t="shared" si="509"/>
        <v>#REF!</v>
      </c>
      <c r="AGW14" s="22" t="e">
        <f t="shared" si="58"/>
        <v>#REF!</v>
      </c>
      <c r="AGX14" s="4" t="e">
        <f t="shared" si="510"/>
        <v>#REF!</v>
      </c>
      <c r="AGY14" s="27">
        <v>0.12000000000000001</v>
      </c>
      <c r="AGZ14" s="27" t="e">
        <f t="shared" si="511"/>
        <v>#REF!</v>
      </c>
      <c r="AHA14" s="22" t="e">
        <f t="shared" si="59"/>
        <v>#REF!</v>
      </c>
      <c r="AHB14" s="4" t="e">
        <f t="shared" si="512"/>
        <v>#REF!</v>
      </c>
      <c r="AHC14" s="27">
        <v>98.99</v>
      </c>
      <c r="AHD14" s="27" t="e">
        <f t="shared" si="513"/>
        <v>#REF!</v>
      </c>
      <c r="AHE14" s="22" t="e">
        <f t="shared" si="60"/>
        <v>#REF!</v>
      </c>
      <c r="AHF14" s="4" t="e">
        <f t="shared" si="514"/>
        <v>#REF!</v>
      </c>
      <c r="AHG14" s="27">
        <v>95.25</v>
      </c>
      <c r="AHH14" s="27" t="e">
        <f t="shared" si="515"/>
        <v>#REF!</v>
      </c>
      <c r="AHI14" s="22" t="e">
        <f t="shared" si="61"/>
        <v>#REF!</v>
      </c>
      <c r="AHJ14" s="4" t="e">
        <f t="shared" si="516"/>
        <v>#REF!</v>
      </c>
      <c r="AHK14" s="27">
        <v>98.45</v>
      </c>
      <c r="AHL14" s="27" t="e">
        <f t="shared" si="517"/>
        <v>#REF!</v>
      </c>
      <c r="AHM14" s="22" t="e">
        <f t="shared" si="62"/>
        <v>#REF!</v>
      </c>
      <c r="AHN14" s="4" t="e">
        <f t="shared" si="518"/>
        <v>#REF!</v>
      </c>
      <c r="AHO14" s="27">
        <v>6.39</v>
      </c>
      <c r="AHP14" s="27" t="e">
        <f t="shared" si="519"/>
        <v>#REF!</v>
      </c>
      <c r="AHQ14" s="22" t="e">
        <f t="shared" si="63"/>
        <v>#REF!</v>
      </c>
      <c r="AHR14" s="4" t="e">
        <f t="shared" si="520"/>
        <v>#REF!</v>
      </c>
      <c r="AHS14" s="27">
        <v>1.23</v>
      </c>
      <c r="AHT14" s="27" t="e">
        <f t="shared" si="521"/>
        <v>#REF!</v>
      </c>
      <c r="AHU14" s="22" t="e">
        <f t="shared" si="64"/>
        <v>#REF!</v>
      </c>
      <c r="AHV14" s="4" t="e">
        <f t="shared" si="522"/>
        <v>#REF!</v>
      </c>
      <c r="AHW14" s="27">
        <v>4.2299999999999997E-2</v>
      </c>
      <c r="AHX14" s="27" t="e">
        <f t="shared" si="523"/>
        <v>#REF!</v>
      </c>
      <c r="AHY14" s="22" t="e">
        <f t="shared" si="65"/>
        <v>#REF!</v>
      </c>
      <c r="AHZ14" s="4" t="e">
        <f t="shared" si="524"/>
        <v>#REF!</v>
      </c>
      <c r="AIA14" s="27">
        <v>1.4000000000000002E-2</v>
      </c>
      <c r="AIB14" s="27" t="e">
        <f t="shared" si="525"/>
        <v>#REF!</v>
      </c>
      <c r="AIC14" s="22" t="e">
        <f t="shared" si="66"/>
        <v>#REF!</v>
      </c>
      <c r="AID14" s="4" t="e">
        <f t="shared" si="526"/>
        <v>#REF!</v>
      </c>
      <c r="AIE14" s="24"/>
      <c r="AIF14" s="24" t="e">
        <f t="shared" si="527"/>
        <v>#REF!</v>
      </c>
      <c r="AIG14" s="24" t="e">
        <f t="shared" si="528"/>
        <v>#REF!</v>
      </c>
      <c r="AIH14" s="11"/>
      <c r="AII14" s="24"/>
      <c r="AIJ14" s="24" t="e">
        <f t="shared" si="529"/>
        <v>#REF!</v>
      </c>
      <c r="AIK14" s="24" t="e">
        <f t="shared" si="530"/>
        <v>#REF!</v>
      </c>
      <c r="AIL14" s="11"/>
      <c r="AIM14" s="24"/>
      <c r="AIN14" s="24" t="e">
        <f t="shared" si="531"/>
        <v>#REF!</v>
      </c>
      <c r="AIO14" s="24" t="e">
        <f t="shared" si="532"/>
        <v>#REF!</v>
      </c>
      <c r="AIP14" s="11"/>
      <c r="AIQ14" s="27">
        <v>16.329999999999998</v>
      </c>
      <c r="AIR14" s="27" t="e">
        <f t="shared" si="533"/>
        <v>#REF!</v>
      </c>
      <c r="AIS14" s="22" t="e">
        <f t="shared" si="67"/>
        <v>#REF!</v>
      </c>
      <c r="AIT14" s="4" t="e">
        <f t="shared" si="534"/>
        <v>#REF!</v>
      </c>
      <c r="AIU14" s="27">
        <v>2.0699999999999998</v>
      </c>
      <c r="AIV14" s="27" t="e">
        <f t="shared" si="535"/>
        <v>#REF!</v>
      </c>
      <c r="AIW14" s="22" t="e">
        <f t="shared" si="68"/>
        <v>#REF!</v>
      </c>
      <c r="AIX14" s="4" t="e">
        <f t="shared" si="536"/>
        <v>#REF!</v>
      </c>
      <c r="AIY14" s="22">
        <v>0</v>
      </c>
      <c r="AIZ14" s="27" t="e">
        <f t="shared" si="537"/>
        <v>#REF!</v>
      </c>
      <c r="AJA14" s="22" t="e">
        <f t="shared" si="69"/>
        <v>#REF!</v>
      </c>
      <c r="AJB14" s="4" t="e">
        <f t="shared" si="538"/>
        <v>#REF!</v>
      </c>
      <c r="AJC14" s="27">
        <v>23.371477998317573</v>
      </c>
      <c r="AJD14" s="27" t="e">
        <f t="shared" si="539"/>
        <v>#REF!</v>
      </c>
      <c r="AJE14" s="22" t="e">
        <f t="shared" si="70"/>
        <v>#REF!</v>
      </c>
      <c r="AJF14" s="4" t="e">
        <f t="shared" si="540"/>
        <v>#REF!</v>
      </c>
      <c r="AJG14" s="24"/>
      <c r="AJH14" s="24" t="e">
        <f t="shared" si="541"/>
        <v>#REF!</v>
      </c>
      <c r="AJI14" s="24" t="e">
        <f t="shared" si="542"/>
        <v>#REF!</v>
      </c>
      <c r="AJJ14" s="11"/>
      <c r="AJK14" s="27">
        <v>0.8</v>
      </c>
      <c r="AJL14" s="27" t="e">
        <f t="shared" si="543"/>
        <v>#REF!</v>
      </c>
      <c r="AJM14" s="22" t="e">
        <f t="shared" si="71"/>
        <v>#REF!</v>
      </c>
      <c r="AJN14" s="4" t="e">
        <f t="shared" si="544"/>
        <v>#REF!</v>
      </c>
      <c r="AJO14" s="27">
        <v>98.5</v>
      </c>
      <c r="AJP14" s="27" t="e">
        <f t="shared" si="545"/>
        <v>#REF!</v>
      </c>
      <c r="AJQ14" s="22" t="e">
        <f t="shared" si="72"/>
        <v>#REF!</v>
      </c>
      <c r="AJR14" s="4" t="e">
        <f t="shared" si="546"/>
        <v>#REF!</v>
      </c>
      <c r="AJS14" s="27">
        <v>100</v>
      </c>
      <c r="AJT14" s="27" t="e">
        <f t="shared" si="547"/>
        <v>#REF!</v>
      </c>
      <c r="AJU14" s="22" t="e">
        <f t="shared" si="73"/>
        <v>#REF!</v>
      </c>
      <c r="AJV14" s="4" t="e">
        <f t="shared" si="548"/>
        <v>#REF!</v>
      </c>
      <c r="AJW14" s="27">
        <v>97.399999999999991</v>
      </c>
      <c r="AJX14" s="24" t="e">
        <f t="shared" si="549"/>
        <v>#REF!</v>
      </c>
      <c r="AJY14" s="13" t="e">
        <f t="shared" si="74"/>
        <v>#REF!</v>
      </c>
      <c r="AJZ14" s="12" t="e">
        <f t="shared" si="550"/>
        <v>#REF!</v>
      </c>
      <c r="AKA14" s="8" t="s">
        <v>18</v>
      </c>
      <c r="AKB14" s="10" t="e">
        <f t="shared" si="75"/>
        <v>#REF!</v>
      </c>
      <c r="AKC14" s="11" t="e">
        <f t="shared" si="551"/>
        <v>#REF!</v>
      </c>
      <c r="AKD14" s="8" t="s">
        <v>18</v>
      </c>
      <c r="AKE14" s="10" t="e">
        <f t="shared" si="76"/>
        <v>#REF!</v>
      </c>
      <c r="AKF14" s="11" t="e">
        <f t="shared" si="552"/>
        <v>#REF!</v>
      </c>
      <c r="AKG14" s="8" t="s">
        <v>18</v>
      </c>
      <c r="AKH14" s="10" t="e">
        <f t="shared" si="77"/>
        <v>#REF!</v>
      </c>
      <c r="AKI14" s="11" t="e">
        <f t="shared" si="553"/>
        <v>#REF!</v>
      </c>
      <c r="AKJ14" s="8" t="s">
        <v>18</v>
      </c>
      <c r="AKK14" s="10" t="e">
        <f t="shared" si="554"/>
        <v>#REF!</v>
      </c>
      <c r="AKL14" s="11" t="e">
        <f t="shared" si="555"/>
        <v>#REF!</v>
      </c>
      <c r="AKM14" s="8" t="s">
        <v>18</v>
      </c>
      <c r="AKN14" s="10" t="e">
        <f t="shared" si="78"/>
        <v>#REF!</v>
      </c>
      <c r="AKO14" s="11" t="e">
        <f t="shared" si="556"/>
        <v>#REF!</v>
      </c>
      <c r="AKP14" s="8" t="s">
        <v>18</v>
      </c>
      <c r="AKQ14" s="10" t="e">
        <f t="shared" si="79"/>
        <v>#REF!</v>
      </c>
      <c r="AKR14" s="11" t="e">
        <f t="shared" si="557"/>
        <v>#REF!</v>
      </c>
      <c r="AKS14" s="8" t="s">
        <v>18</v>
      </c>
      <c r="AKT14" s="10" t="e">
        <f t="shared" si="558"/>
        <v>#REF!</v>
      </c>
      <c r="AKU14" s="11" t="e">
        <f t="shared" si="80"/>
        <v>#REF!</v>
      </c>
      <c r="AKV14" s="8" t="s">
        <v>18</v>
      </c>
      <c r="AKW14" s="10" t="e">
        <f t="shared" si="559"/>
        <v>#REF!</v>
      </c>
      <c r="AKX14" s="11" t="e">
        <f t="shared" si="560"/>
        <v>#REF!</v>
      </c>
      <c r="AKY14" s="8" t="s">
        <v>18</v>
      </c>
      <c r="AKZ14" s="10" t="e">
        <f t="shared" si="81"/>
        <v>#REF!</v>
      </c>
      <c r="ALA14" s="11" t="e">
        <f t="shared" si="561"/>
        <v>#REF!</v>
      </c>
    </row>
    <row r="15" spans="1:989" ht="17.25">
      <c r="A15" s="8" t="s">
        <v>19</v>
      </c>
      <c r="B15" s="9" t="str">
        <f t="shared" si="82"/>
        <v>甘肃</v>
      </c>
      <c r="C15" s="10" t="e">
        <f t="shared" si="83"/>
        <v>#REF!</v>
      </c>
      <c r="D15" s="11" t="e">
        <f t="shared" si="84"/>
        <v>#REF!</v>
      </c>
      <c r="E15" s="24">
        <v>80.53</v>
      </c>
      <c r="F15" s="24" t="e">
        <f t="shared" si="85"/>
        <v>#REF!</v>
      </c>
      <c r="G15" s="24" t="e">
        <f t="shared" si="6"/>
        <v>#REF!</v>
      </c>
      <c r="H15" s="12" t="e">
        <f t="shared" si="86"/>
        <v>#REF!</v>
      </c>
      <c r="I15" s="24">
        <v>79.510000000000005</v>
      </c>
      <c r="J15" s="24" t="e">
        <f t="shared" si="87"/>
        <v>#REF!</v>
      </c>
      <c r="K15" s="13" t="e">
        <f t="shared" si="7"/>
        <v>#REF!</v>
      </c>
      <c r="L15" s="12" t="e">
        <f t="shared" si="88"/>
        <v>#REF!</v>
      </c>
      <c r="M15" s="24">
        <v>77.52</v>
      </c>
      <c r="N15" s="24" t="e">
        <f t="shared" si="89"/>
        <v>#REF!</v>
      </c>
      <c r="O15" s="13" t="e">
        <f t="shared" si="8"/>
        <v>#REF!</v>
      </c>
      <c r="P15" s="12" t="e">
        <f t="shared" si="90"/>
        <v>#REF!</v>
      </c>
      <c r="Q15" s="24">
        <v>85.57</v>
      </c>
      <c r="R15" s="24" t="e">
        <f t="shared" si="91"/>
        <v>#REF!</v>
      </c>
      <c r="S15" s="13" t="e">
        <f t="shared" si="9"/>
        <v>#REF!</v>
      </c>
      <c r="T15" s="12" t="e">
        <f t="shared" si="92"/>
        <v>#REF!</v>
      </c>
      <c r="U15" s="24"/>
      <c r="V15" s="24" t="e">
        <f t="shared" si="93"/>
        <v>#REF!</v>
      </c>
      <c r="W15" s="24" t="e">
        <f t="shared" si="94"/>
        <v>#REF!</v>
      </c>
      <c r="X15" s="11"/>
      <c r="Y15" s="13">
        <v>2.1151630891901741E-2</v>
      </c>
      <c r="Z15" s="24" t="e">
        <f t="shared" si="95"/>
        <v>#REF!</v>
      </c>
      <c r="AA15" s="13" t="e">
        <f t="shared" si="10"/>
        <v>#REF!</v>
      </c>
      <c r="AB15" s="12" t="e">
        <f t="shared" si="96"/>
        <v>#REF!</v>
      </c>
      <c r="AC15" s="13">
        <v>7.1189577845803377E-3</v>
      </c>
      <c r="AD15" s="24" t="e">
        <f t="shared" si="97"/>
        <v>#REF!</v>
      </c>
      <c r="AE15" s="13" t="e">
        <f t="shared" si="11"/>
        <v>#REF!</v>
      </c>
      <c r="AF15" s="12" t="e">
        <f t="shared" si="98"/>
        <v>#REF!</v>
      </c>
      <c r="AG15" s="13">
        <v>7.1189577845803377E-3</v>
      </c>
      <c r="AH15" s="24" t="e">
        <f t="shared" si="99"/>
        <v>#REF!</v>
      </c>
      <c r="AI15" s="13" t="e">
        <f t="shared" si="12"/>
        <v>#REF!</v>
      </c>
      <c r="AJ15" s="12" t="e">
        <f t="shared" si="100"/>
        <v>#REF!</v>
      </c>
      <c r="AK15" s="13">
        <v>1.9260046631971728</v>
      </c>
      <c r="AL15" s="24" t="e">
        <f t="shared" si="101"/>
        <v>#REF!</v>
      </c>
      <c r="AM15" s="13" t="e">
        <f t="shared" si="13"/>
        <v>#REF!</v>
      </c>
      <c r="AN15" s="12" t="e">
        <f t="shared" si="102"/>
        <v>#REF!</v>
      </c>
      <c r="AO15" s="23">
        <v>1.9253752499085461</v>
      </c>
      <c r="AP15" s="24" t="e">
        <f t="shared" si="103"/>
        <v>#REF!</v>
      </c>
      <c r="AQ15" s="13" t="e">
        <f t="shared" si="14"/>
        <v>#REF!</v>
      </c>
      <c r="AR15" s="12" t="e">
        <f t="shared" si="104"/>
        <v>#REF!</v>
      </c>
      <c r="AS15" s="24">
        <v>99.79</v>
      </c>
      <c r="AT15" s="24" t="e">
        <f t="shared" si="105"/>
        <v>#REF!</v>
      </c>
      <c r="AU15" s="13" t="e">
        <f t="shared" si="15"/>
        <v>#REF!</v>
      </c>
      <c r="AV15" s="12" t="e">
        <f t="shared" si="106"/>
        <v>#REF!</v>
      </c>
      <c r="AW15" s="24">
        <v>0.02</v>
      </c>
      <c r="AX15" s="24" t="e">
        <f t="shared" si="107"/>
        <v>#REF!</v>
      </c>
      <c r="AY15" s="13" t="e">
        <f t="shared" si="16"/>
        <v>#REF!</v>
      </c>
      <c r="AZ15" s="12" t="e">
        <f t="shared" si="108"/>
        <v>#REF!</v>
      </c>
      <c r="BA15" s="24">
        <v>2.4380000000000002</v>
      </c>
      <c r="BB15" s="24" t="e">
        <f t="shared" si="109"/>
        <v>#REF!</v>
      </c>
      <c r="BC15" s="13" t="e">
        <f t="shared" si="17"/>
        <v>#REF!</v>
      </c>
      <c r="BD15" s="12" t="e">
        <f t="shared" si="110"/>
        <v>#REF!</v>
      </c>
      <c r="BE15" s="14">
        <v>0.09</v>
      </c>
      <c r="BF15" s="24" t="e">
        <f t="shared" si="111"/>
        <v>#REF!</v>
      </c>
      <c r="BG15" s="13" t="e">
        <f t="shared" si="18"/>
        <v>#REF!</v>
      </c>
      <c r="BH15" s="12" t="e">
        <f t="shared" si="112"/>
        <v>#REF!</v>
      </c>
      <c r="BI15" s="24">
        <v>99.8</v>
      </c>
      <c r="BJ15" s="24" t="e">
        <f t="shared" si="113"/>
        <v>#REF!</v>
      </c>
      <c r="BK15" s="13" t="e">
        <f t="shared" si="19"/>
        <v>#REF!</v>
      </c>
      <c r="BL15" s="12" t="e">
        <f t="shared" si="114"/>
        <v>#REF!</v>
      </c>
      <c r="BM15" s="24">
        <v>0</v>
      </c>
      <c r="BN15" s="24" t="e">
        <f t="shared" si="115"/>
        <v>#REF!</v>
      </c>
      <c r="BO15" s="13" t="e">
        <f t="shared" si="20"/>
        <v>#REF!</v>
      </c>
      <c r="BP15" s="12" t="e">
        <f t="shared" si="116"/>
        <v>#REF!</v>
      </c>
      <c r="BQ15" s="24">
        <v>99.41</v>
      </c>
      <c r="BR15" s="24" t="e">
        <f t="shared" si="117"/>
        <v>#REF!</v>
      </c>
      <c r="BS15" s="13" t="e">
        <f t="shared" si="21"/>
        <v>#REF!</v>
      </c>
      <c r="BT15" s="12" t="e">
        <f t="shared" si="118"/>
        <v>#REF!</v>
      </c>
      <c r="BU15" s="24">
        <v>1.9949753393585976</v>
      </c>
      <c r="BV15" s="24" t="e">
        <f t="shared" si="119"/>
        <v>#REF!</v>
      </c>
      <c r="BW15" s="13" t="e">
        <f t="shared" si="22"/>
        <v>#REF!</v>
      </c>
      <c r="BX15" s="12" t="e">
        <f t="shared" si="120"/>
        <v>#REF!</v>
      </c>
      <c r="BY15" s="24">
        <v>96.07</v>
      </c>
      <c r="BZ15" s="24" t="e">
        <f t="shared" si="121"/>
        <v>#REF!</v>
      </c>
      <c r="CA15" s="13" t="e">
        <f t="shared" si="23"/>
        <v>#REF!</v>
      </c>
      <c r="CB15" s="12" t="e">
        <f t="shared" si="122"/>
        <v>#REF!</v>
      </c>
      <c r="CC15" s="24">
        <v>99.489499999999992</v>
      </c>
      <c r="CD15" s="24" t="e">
        <f t="shared" si="123"/>
        <v>#REF!</v>
      </c>
      <c r="CE15" s="13" t="e">
        <f t="shared" si="24"/>
        <v>#REF!</v>
      </c>
      <c r="CF15" s="12" t="e">
        <f t="shared" si="124"/>
        <v>#REF!</v>
      </c>
      <c r="CG15" s="24">
        <v>52</v>
      </c>
      <c r="CH15" s="24" t="e">
        <f t="shared" si="125"/>
        <v>#REF!</v>
      </c>
      <c r="CI15" s="13" t="e">
        <f t="shared" si="25"/>
        <v>#REF!</v>
      </c>
      <c r="CJ15" s="12" t="e">
        <f t="shared" si="126"/>
        <v>#REF!</v>
      </c>
      <c r="CK15" s="24"/>
      <c r="CL15" s="24" t="e">
        <f t="shared" si="127"/>
        <v>#REF!</v>
      </c>
      <c r="CM15" s="24" t="e">
        <f t="shared" si="128"/>
        <v>#REF!</v>
      </c>
      <c r="CN15" s="11"/>
      <c r="CO15" s="24">
        <v>98.958699999999993</v>
      </c>
      <c r="CP15" s="24" t="e">
        <f t="shared" si="129"/>
        <v>#REF!</v>
      </c>
      <c r="CQ15" s="13" t="e">
        <f t="shared" si="26"/>
        <v>#REF!</v>
      </c>
      <c r="CR15" s="12" t="e">
        <f t="shared" si="130"/>
        <v>#REF!</v>
      </c>
      <c r="CS15" s="24">
        <v>73</v>
      </c>
      <c r="CT15" s="24" t="e">
        <f t="shared" si="131"/>
        <v>#REF!</v>
      </c>
      <c r="CU15" s="13" t="e">
        <f t="shared" si="27"/>
        <v>#REF!</v>
      </c>
      <c r="CV15" s="12" t="e">
        <f t="shared" si="132"/>
        <v>#REF!</v>
      </c>
      <c r="CW15" s="24"/>
      <c r="CX15" s="24" t="e">
        <f t="shared" si="133"/>
        <v>#REF!</v>
      </c>
      <c r="CY15" s="24" t="e">
        <f t="shared" si="134"/>
        <v>#REF!</v>
      </c>
      <c r="CZ15" s="11"/>
      <c r="DA15" s="24">
        <v>99.800899999999999</v>
      </c>
      <c r="DB15" s="24" t="e">
        <f t="shared" si="135"/>
        <v>#REF!</v>
      </c>
      <c r="DC15" s="13" t="e">
        <f t="shared" si="28"/>
        <v>#REF!</v>
      </c>
      <c r="DD15" s="12" t="e">
        <f t="shared" si="136"/>
        <v>#REF!</v>
      </c>
      <c r="DE15" s="24">
        <v>64</v>
      </c>
      <c r="DF15" s="24" t="e">
        <f t="shared" si="137"/>
        <v>#REF!</v>
      </c>
      <c r="DG15" s="13" t="e">
        <f t="shared" si="29"/>
        <v>#REF!</v>
      </c>
      <c r="DH15" s="12" t="e">
        <f t="shared" si="138"/>
        <v>#REF!</v>
      </c>
      <c r="DI15" s="24">
        <v>99.585300000000004</v>
      </c>
      <c r="DJ15" s="24" t="e">
        <f t="shared" si="139"/>
        <v>#REF!</v>
      </c>
      <c r="DK15" s="13" t="e">
        <f t="shared" si="30"/>
        <v>#REF!</v>
      </c>
      <c r="DL15" s="12" t="e">
        <f t="shared" si="140"/>
        <v>#REF!</v>
      </c>
      <c r="DM15" s="24">
        <v>67</v>
      </c>
      <c r="DN15" s="24" t="e">
        <f t="shared" si="141"/>
        <v>#REF!</v>
      </c>
      <c r="DO15" s="13" t="e">
        <f t="shared" si="31"/>
        <v>#REF!</v>
      </c>
      <c r="DP15" s="12" t="e">
        <f t="shared" si="142"/>
        <v>#REF!</v>
      </c>
      <c r="DQ15" s="24">
        <v>3.9430000000000001</v>
      </c>
      <c r="DR15" s="24" t="e">
        <f t="shared" si="143"/>
        <v>#REF!</v>
      </c>
      <c r="DS15" s="13" t="e">
        <f t="shared" si="32"/>
        <v>#REF!</v>
      </c>
      <c r="DT15" s="12" t="e">
        <f t="shared" si="144"/>
        <v>#REF!</v>
      </c>
      <c r="DU15" s="24">
        <v>98.76</v>
      </c>
      <c r="DV15" s="24" t="e">
        <f t="shared" si="145"/>
        <v>#REF!</v>
      </c>
      <c r="DW15" s="13" t="e">
        <f t="shared" si="33"/>
        <v>#REF!</v>
      </c>
      <c r="DX15" s="12" t="e">
        <f t="shared" si="146"/>
        <v>#REF!</v>
      </c>
      <c r="DY15" s="24"/>
      <c r="DZ15" s="24" t="e">
        <f t="shared" si="147"/>
        <v>#REF!</v>
      </c>
      <c r="EA15" s="24" t="e">
        <f t="shared" si="148"/>
        <v>#REF!</v>
      </c>
      <c r="EB15" s="11"/>
      <c r="EC15" s="24">
        <v>79.510000000000005</v>
      </c>
      <c r="ED15" s="47">
        <v>78.16</v>
      </c>
      <c r="EE15" s="24" t="e">
        <f t="shared" si="149"/>
        <v>#REF!</v>
      </c>
      <c r="EF15" s="22" t="e">
        <f t="shared" si="150"/>
        <v>#REF!</v>
      </c>
      <c r="EG15" s="4" t="e">
        <f t="shared" si="151"/>
        <v>#REF!</v>
      </c>
      <c r="EH15" s="24">
        <v>79.510000000000005</v>
      </c>
      <c r="EI15" s="24">
        <v>72.260000000000005</v>
      </c>
      <c r="EJ15" s="24" t="e">
        <f t="shared" si="152"/>
        <v>#REF!</v>
      </c>
      <c r="EK15" s="22" t="e">
        <f t="shared" si="153"/>
        <v>#REF!</v>
      </c>
      <c r="EL15" s="4" t="e">
        <f t="shared" si="154"/>
        <v>#REF!</v>
      </c>
      <c r="EM15" s="38">
        <v>77.52</v>
      </c>
      <c r="EN15" s="39">
        <v>76.900000000000006</v>
      </c>
      <c r="EO15" s="24" t="e">
        <f t="shared" si="155"/>
        <v>#REF!</v>
      </c>
      <c r="EP15" s="22" t="e">
        <f t="shared" si="156"/>
        <v>#REF!</v>
      </c>
      <c r="EQ15" s="4" t="e">
        <f t="shared" si="157"/>
        <v>#REF!</v>
      </c>
      <c r="ER15" s="38">
        <v>77.52</v>
      </c>
      <c r="ES15" s="39">
        <v>74.38</v>
      </c>
      <c r="ET15" s="24" t="e">
        <f t="shared" si="158"/>
        <v>#REF!</v>
      </c>
      <c r="EU15" s="22" t="e">
        <f t="shared" si="159"/>
        <v>#REF!</v>
      </c>
      <c r="EV15" s="4" t="e">
        <f t="shared" si="160"/>
        <v>#REF!</v>
      </c>
      <c r="EW15" s="24">
        <v>85.57</v>
      </c>
      <c r="EX15" s="13">
        <v>83.43</v>
      </c>
      <c r="EY15" s="24" t="e">
        <f t="shared" si="161"/>
        <v>#REF!</v>
      </c>
      <c r="EZ15" s="22" t="e">
        <f t="shared" si="162"/>
        <v>#REF!</v>
      </c>
      <c r="FA15" s="4" t="e">
        <f t="shared" si="163"/>
        <v>#REF!</v>
      </c>
      <c r="FB15" s="24">
        <v>85.57</v>
      </c>
      <c r="FC15" s="13">
        <v>80.06</v>
      </c>
      <c r="FD15" s="24" t="e">
        <f t="shared" si="164"/>
        <v>#REF!</v>
      </c>
      <c r="FE15" s="22" t="e">
        <f t="shared" si="165"/>
        <v>#REF!</v>
      </c>
      <c r="FF15" s="4" t="e">
        <f t="shared" si="166"/>
        <v>#REF!</v>
      </c>
      <c r="FG15" s="24">
        <v>3.58</v>
      </c>
      <c r="FH15" s="24" t="e">
        <f t="shared" si="34"/>
        <v>#REF!</v>
      </c>
      <c r="FI15" s="13" t="e">
        <f t="shared" si="35"/>
        <v>#REF!</v>
      </c>
      <c r="FJ15" s="12" t="e">
        <f t="shared" si="36"/>
        <v>#REF!</v>
      </c>
      <c r="FK15" s="24">
        <v>1.87</v>
      </c>
      <c r="FL15" s="24" t="e">
        <f t="shared" si="167"/>
        <v>#REF!</v>
      </c>
      <c r="FM15" s="13" t="e">
        <f t="shared" si="37"/>
        <v>#REF!</v>
      </c>
      <c r="FN15" s="12" t="e">
        <f t="shared" si="168"/>
        <v>#REF!</v>
      </c>
      <c r="FO15" s="24">
        <v>97.59</v>
      </c>
      <c r="FP15" s="24">
        <v>83.78</v>
      </c>
      <c r="FQ15" s="24" t="e">
        <f t="shared" si="169"/>
        <v>#REF!</v>
      </c>
      <c r="FR15" s="22" t="e">
        <f t="shared" si="170"/>
        <v>#REF!</v>
      </c>
      <c r="FS15" s="4" t="e">
        <f t="shared" si="171"/>
        <v>#REF!</v>
      </c>
      <c r="FT15" s="24">
        <v>97.59</v>
      </c>
      <c r="FU15" s="24">
        <v>83.31</v>
      </c>
      <c r="FV15" s="24" t="e">
        <f t="shared" si="172"/>
        <v>#REF!</v>
      </c>
      <c r="FW15" s="22" t="e">
        <f t="shared" si="173"/>
        <v>#REF!</v>
      </c>
      <c r="FX15" s="4" t="e">
        <f t="shared" si="174"/>
        <v>#REF!</v>
      </c>
      <c r="FY15" s="24">
        <v>93.66</v>
      </c>
      <c r="FZ15" s="24">
        <v>70.48</v>
      </c>
      <c r="GA15" s="24" t="e">
        <f t="shared" si="175"/>
        <v>#REF!</v>
      </c>
      <c r="GB15" s="22" t="e">
        <f t="shared" si="176"/>
        <v>#REF!</v>
      </c>
      <c r="GC15" s="4" t="e">
        <f t="shared" si="177"/>
        <v>#REF!</v>
      </c>
      <c r="GD15" s="27">
        <v>93.66</v>
      </c>
      <c r="GE15" s="27">
        <v>69.89</v>
      </c>
      <c r="GF15" s="24" t="e">
        <f t="shared" si="178"/>
        <v>#REF!</v>
      </c>
      <c r="GG15" s="22" t="e">
        <f t="shared" si="179"/>
        <v>#REF!</v>
      </c>
      <c r="GH15" s="4" t="e">
        <f t="shared" si="180"/>
        <v>#REF!</v>
      </c>
      <c r="GI15" s="27">
        <v>98.41</v>
      </c>
      <c r="GJ15" s="27">
        <v>91.84</v>
      </c>
      <c r="GK15" s="24" t="e">
        <f t="shared" si="181"/>
        <v>#REF!</v>
      </c>
      <c r="GL15" s="22" t="e">
        <f t="shared" si="182"/>
        <v>#REF!</v>
      </c>
      <c r="GM15" s="4" t="e">
        <f t="shared" si="183"/>
        <v>#REF!</v>
      </c>
      <c r="GN15" s="27">
        <v>98.41</v>
      </c>
      <c r="GO15" s="27">
        <v>94.17</v>
      </c>
      <c r="GP15" s="24" t="e">
        <f t="shared" si="184"/>
        <v>#REF!</v>
      </c>
      <c r="GQ15" s="22" t="e">
        <f t="shared" si="185"/>
        <v>#REF!</v>
      </c>
      <c r="GR15" s="4" t="e">
        <f t="shared" si="186"/>
        <v>#REF!</v>
      </c>
      <c r="GS15" s="27">
        <v>1.82</v>
      </c>
      <c r="GT15" s="27" t="e">
        <f t="shared" si="38"/>
        <v>#REF!</v>
      </c>
      <c r="GU15" s="22" t="e">
        <f t="shared" si="39"/>
        <v>#REF!</v>
      </c>
      <c r="GV15" s="4" t="e">
        <f t="shared" si="40"/>
        <v>#REF!</v>
      </c>
      <c r="GW15" s="27">
        <v>2.6599999999999997</v>
      </c>
      <c r="GX15" s="27" t="e">
        <f t="shared" si="187"/>
        <v>#REF!</v>
      </c>
      <c r="GY15" s="22" t="e">
        <f t="shared" si="41"/>
        <v>#REF!</v>
      </c>
      <c r="GZ15" s="4" t="e">
        <f t="shared" si="42"/>
        <v>#REF!</v>
      </c>
      <c r="HA15" s="26"/>
      <c r="HB15" s="26"/>
      <c r="HC15" s="24" t="e">
        <f t="shared" si="188"/>
        <v>#REF!</v>
      </c>
      <c r="HD15" s="24" t="e">
        <f t="shared" si="189"/>
        <v>#REF!</v>
      </c>
      <c r="HE15" s="26"/>
      <c r="HF15" s="26"/>
      <c r="HG15" s="26"/>
      <c r="HH15" s="24" t="e">
        <f t="shared" si="190"/>
        <v>#REF!</v>
      </c>
      <c r="HI15" s="24" t="e">
        <f t="shared" si="191"/>
        <v>#REF!</v>
      </c>
      <c r="HJ15" s="26"/>
      <c r="HK15" s="27">
        <v>96.679999999999993</v>
      </c>
      <c r="HL15" s="27">
        <v>87.99</v>
      </c>
      <c r="HM15" s="24" t="e">
        <f t="shared" si="192"/>
        <v>#REF!</v>
      </c>
      <c r="HN15" s="22" t="e">
        <f t="shared" si="193"/>
        <v>#REF!</v>
      </c>
      <c r="HO15" s="4" t="e">
        <f t="shared" si="194"/>
        <v>#REF!</v>
      </c>
      <c r="HP15" s="27">
        <v>96.679999999999993</v>
      </c>
      <c r="HQ15" s="27">
        <v>84.68</v>
      </c>
      <c r="HR15" s="24" t="e">
        <f t="shared" si="195"/>
        <v>#REF!</v>
      </c>
      <c r="HS15" s="22" t="e">
        <f t="shared" si="196"/>
        <v>#REF!</v>
      </c>
      <c r="HT15" s="4" t="e">
        <f t="shared" si="197"/>
        <v>#REF!</v>
      </c>
      <c r="HU15" s="24">
        <v>98.17</v>
      </c>
      <c r="HV15" s="24">
        <v>91.36</v>
      </c>
      <c r="HW15" s="24" t="e">
        <f t="shared" si="198"/>
        <v>#REF!</v>
      </c>
      <c r="HX15" s="24" t="e">
        <f t="shared" si="199"/>
        <v>#REF!</v>
      </c>
      <c r="HY15" s="4" t="e">
        <f t="shared" si="200"/>
        <v>#REF!</v>
      </c>
      <c r="HZ15" s="24">
        <v>98.17</v>
      </c>
      <c r="IA15" s="24">
        <v>89.7</v>
      </c>
      <c r="IB15" s="24" t="e">
        <f t="shared" si="201"/>
        <v>#REF!</v>
      </c>
      <c r="IC15" s="24" t="e">
        <f t="shared" si="202"/>
        <v>#REF!</v>
      </c>
      <c r="ID15" s="4" t="e">
        <f t="shared" si="203"/>
        <v>#REF!</v>
      </c>
      <c r="IE15" s="26"/>
      <c r="IF15" s="26"/>
      <c r="IG15" s="24" t="e">
        <f t="shared" si="204"/>
        <v>#REF!</v>
      </c>
      <c r="IH15" s="24" t="e">
        <f t="shared" si="205"/>
        <v>#REF!</v>
      </c>
      <c r="II15" s="26"/>
      <c r="IJ15" s="26"/>
      <c r="IK15" s="26"/>
      <c r="IL15" s="24" t="e">
        <f t="shared" si="206"/>
        <v>#REF!</v>
      </c>
      <c r="IM15" s="24" t="e">
        <f t="shared" si="207"/>
        <v>#REF!</v>
      </c>
      <c r="IN15" s="26"/>
      <c r="IO15" s="26"/>
      <c r="IP15" s="26"/>
      <c r="IQ15" s="24" t="e">
        <f t="shared" si="208"/>
        <v>#REF!</v>
      </c>
      <c r="IR15" s="24" t="e">
        <f t="shared" si="209"/>
        <v>#REF!</v>
      </c>
      <c r="IS15" s="26"/>
      <c r="IT15" s="26"/>
      <c r="IU15" s="26"/>
      <c r="IV15" s="24" t="e">
        <f t="shared" si="210"/>
        <v>#REF!</v>
      </c>
      <c r="IW15" s="24" t="e">
        <f t="shared" si="211"/>
        <v>#REF!</v>
      </c>
      <c r="IX15" s="26"/>
      <c r="IY15" s="26"/>
      <c r="IZ15" s="26"/>
      <c r="JA15" s="24" t="e">
        <f t="shared" si="212"/>
        <v>#REF!</v>
      </c>
      <c r="JB15" s="24" t="e">
        <f t="shared" si="213"/>
        <v>#REF!</v>
      </c>
      <c r="JC15" s="26"/>
      <c r="JD15" s="26"/>
      <c r="JE15" s="26"/>
      <c r="JF15" s="24" t="e">
        <f t="shared" si="214"/>
        <v>#REF!</v>
      </c>
      <c r="JG15" s="24" t="e">
        <f t="shared" si="215"/>
        <v>#REF!</v>
      </c>
      <c r="JH15" s="26"/>
      <c r="JI15" s="26"/>
      <c r="JJ15" s="26"/>
      <c r="JK15" s="24" t="e">
        <f t="shared" si="216"/>
        <v>#REF!</v>
      </c>
      <c r="JL15" s="24" t="e">
        <f t="shared" si="217"/>
        <v>#REF!</v>
      </c>
      <c r="JM15" s="26"/>
      <c r="JN15" s="26"/>
      <c r="JO15" s="26"/>
      <c r="JP15" s="24" t="e">
        <f t="shared" si="218"/>
        <v>#REF!</v>
      </c>
      <c r="JQ15" s="24" t="e">
        <f t="shared" si="219"/>
        <v>#REF!</v>
      </c>
      <c r="JR15" s="26"/>
      <c r="JS15" s="26"/>
      <c r="JT15" s="26"/>
      <c r="JU15" s="24" t="e">
        <f t="shared" si="220"/>
        <v>#REF!</v>
      </c>
      <c r="JV15" s="24" t="e">
        <f t="shared" si="221"/>
        <v>#REF!</v>
      </c>
      <c r="JW15" s="26"/>
      <c r="JX15" s="26"/>
      <c r="JY15" s="26"/>
      <c r="JZ15" s="24" t="e">
        <f t="shared" si="222"/>
        <v>#REF!</v>
      </c>
      <c r="KA15" s="24" t="e">
        <f t="shared" si="223"/>
        <v>#REF!</v>
      </c>
      <c r="KB15" s="26"/>
      <c r="KC15" s="26"/>
      <c r="KD15" s="26"/>
      <c r="KE15" s="24" t="e">
        <f t="shared" si="224"/>
        <v>#REF!</v>
      </c>
      <c r="KF15" s="24" t="e">
        <f t="shared" si="225"/>
        <v>#REF!</v>
      </c>
      <c r="KG15" s="26"/>
      <c r="KH15" s="26"/>
      <c r="KI15" s="26"/>
      <c r="KJ15" s="24" t="e">
        <f t="shared" si="226"/>
        <v>#REF!</v>
      </c>
      <c r="KK15" s="24" t="e">
        <f t="shared" si="227"/>
        <v>#REF!</v>
      </c>
      <c r="KL15" s="26"/>
      <c r="KM15" s="27">
        <v>90.370822643171806</v>
      </c>
      <c r="KN15" s="27"/>
      <c r="KO15" s="24">
        <f t="shared" si="228"/>
        <v>0</v>
      </c>
      <c r="KP15" s="22">
        <f t="shared" si="229"/>
        <v>0</v>
      </c>
      <c r="KQ15" s="4" t="e">
        <f t="shared" si="230"/>
        <v>#REF!</v>
      </c>
      <c r="KR15" s="27">
        <v>90.370822643171806</v>
      </c>
      <c r="KS15" s="27"/>
      <c r="KT15" s="24">
        <f t="shared" si="231"/>
        <v>0</v>
      </c>
      <c r="KU15" s="22">
        <f t="shared" si="232"/>
        <v>0</v>
      </c>
      <c r="KV15" s="4" t="e">
        <f t="shared" si="233"/>
        <v>#REF!</v>
      </c>
      <c r="KW15" s="27">
        <v>91.326211453744492</v>
      </c>
      <c r="KX15" s="27"/>
      <c r="KY15" s="24">
        <f t="shared" si="234"/>
        <v>0</v>
      </c>
      <c r="KZ15" s="22">
        <f t="shared" si="235"/>
        <v>0</v>
      </c>
      <c r="LA15" s="4" t="e">
        <f t="shared" si="236"/>
        <v>#REF!</v>
      </c>
      <c r="LB15" s="27">
        <v>91.326211453744492</v>
      </c>
      <c r="LC15" s="27"/>
      <c r="LD15" s="24">
        <f t="shared" si="237"/>
        <v>0</v>
      </c>
      <c r="LE15" s="22">
        <f t="shared" si="238"/>
        <v>0</v>
      </c>
      <c r="LF15" s="4" t="e">
        <f t="shared" si="239"/>
        <v>#REF!</v>
      </c>
      <c r="LG15" s="26"/>
      <c r="LH15" s="26"/>
      <c r="LI15" s="24" t="e">
        <f t="shared" si="240"/>
        <v>#REF!</v>
      </c>
      <c r="LJ15" s="24" t="e">
        <f t="shared" si="241"/>
        <v>#REF!</v>
      </c>
      <c r="LK15" s="26"/>
      <c r="LL15" s="26"/>
      <c r="LM15" s="26"/>
      <c r="LN15" s="24" t="e">
        <f t="shared" si="242"/>
        <v>#REF!</v>
      </c>
      <c r="LO15" s="24" t="e">
        <f t="shared" si="243"/>
        <v>#REF!</v>
      </c>
      <c r="LP15" s="26"/>
      <c r="LQ15" s="24">
        <v>3.2062426865363438</v>
      </c>
      <c r="LR15" s="26"/>
      <c r="LS15" s="24">
        <f t="shared" si="244"/>
        <v>0</v>
      </c>
      <c r="LT15" s="22">
        <f t="shared" si="245"/>
        <v>0</v>
      </c>
      <c r="LU15" s="4" t="e">
        <f t="shared" si="246"/>
        <v>#REF!</v>
      </c>
      <c r="LV15" s="24">
        <v>3.2062426865363438</v>
      </c>
      <c r="LW15" s="26"/>
      <c r="LX15" s="24">
        <f t="shared" si="247"/>
        <v>0</v>
      </c>
      <c r="LY15" s="22">
        <f t="shared" si="248"/>
        <v>0</v>
      </c>
      <c r="LZ15" s="4" t="e">
        <f t="shared" si="249"/>
        <v>#REF!</v>
      </c>
      <c r="MA15" s="24">
        <v>7.9607769479625539</v>
      </c>
      <c r="MB15" s="26"/>
      <c r="MC15" s="24">
        <f t="shared" si="250"/>
        <v>0</v>
      </c>
      <c r="MD15" s="22">
        <f t="shared" si="251"/>
        <v>0</v>
      </c>
      <c r="ME15" s="4" t="e">
        <f t="shared" si="252"/>
        <v>#REF!</v>
      </c>
      <c r="MF15" s="24">
        <v>7.9607769479625539</v>
      </c>
      <c r="MG15" s="26"/>
      <c r="MH15" s="24">
        <f t="shared" si="253"/>
        <v>0</v>
      </c>
      <c r="MI15" s="22">
        <f t="shared" si="254"/>
        <v>0</v>
      </c>
      <c r="MJ15" s="4" t="e">
        <f t="shared" si="255"/>
        <v>#REF!</v>
      </c>
      <c r="MK15" s="26"/>
      <c r="ML15" s="26"/>
      <c r="MM15" s="24" t="e">
        <f t="shared" si="256"/>
        <v>#REF!</v>
      </c>
      <c r="MN15" s="24" t="e">
        <f t="shared" si="257"/>
        <v>#REF!</v>
      </c>
      <c r="MO15" s="26"/>
      <c r="MP15" s="26"/>
      <c r="MQ15" s="26"/>
      <c r="MR15" s="24" t="e">
        <f t="shared" si="258"/>
        <v>#REF!</v>
      </c>
      <c r="MS15" s="24" t="e">
        <f t="shared" si="259"/>
        <v>#REF!</v>
      </c>
      <c r="MT15" s="26"/>
      <c r="MU15" s="26"/>
      <c r="MV15" s="26"/>
      <c r="MW15" s="24" t="e">
        <f t="shared" si="260"/>
        <v>#REF!</v>
      </c>
      <c r="MX15" s="24" t="e">
        <f t="shared" si="261"/>
        <v>#REF!</v>
      </c>
      <c r="MY15" s="26"/>
      <c r="MZ15" s="26"/>
      <c r="NA15" s="26"/>
      <c r="NB15" s="24" t="e">
        <f t="shared" si="262"/>
        <v>#REF!</v>
      </c>
      <c r="NC15" s="24" t="e">
        <f t="shared" si="263"/>
        <v>#REF!</v>
      </c>
      <c r="ND15" s="26"/>
      <c r="NE15" s="26"/>
      <c r="NF15" s="26"/>
      <c r="NG15" s="24" t="e">
        <f t="shared" si="264"/>
        <v>#REF!</v>
      </c>
      <c r="NH15" s="24" t="e">
        <f t="shared" si="265"/>
        <v>#REF!</v>
      </c>
      <c r="NI15" s="26"/>
      <c r="NJ15" s="26"/>
      <c r="NK15" s="26"/>
      <c r="NL15" s="24" t="e">
        <f t="shared" si="266"/>
        <v>#REF!</v>
      </c>
      <c r="NM15" s="24" t="e">
        <f t="shared" si="267"/>
        <v>#REF!</v>
      </c>
      <c r="NN15" s="26"/>
      <c r="NO15" s="26"/>
      <c r="NP15" s="26"/>
      <c r="NQ15" s="24" t="e">
        <f t="shared" si="268"/>
        <v>#REF!</v>
      </c>
      <c r="NR15" s="24" t="e">
        <f t="shared" si="269"/>
        <v>#REF!</v>
      </c>
      <c r="NS15" s="26"/>
      <c r="NT15" s="26"/>
      <c r="NU15" s="26"/>
      <c r="NV15" s="24" t="e">
        <f t="shared" si="270"/>
        <v>#REF!</v>
      </c>
      <c r="NW15" s="24" t="e">
        <f t="shared" si="271"/>
        <v>#REF!</v>
      </c>
      <c r="NX15" s="26"/>
      <c r="NY15" s="26"/>
      <c r="NZ15" s="26"/>
      <c r="OA15" s="24" t="e">
        <f t="shared" si="272"/>
        <v>#REF!</v>
      </c>
      <c r="OB15" s="24" t="e">
        <f t="shared" si="273"/>
        <v>#REF!</v>
      </c>
      <c r="OC15" s="26"/>
      <c r="OD15" s="26"/>
      <c r="OE15" s="26"/>
      <c r="OF15" s="24" t="e">
        <f t="shared" si="274"/>
        <v>#REF!</v>
      </c>
      <c r="OG15" s="24" t="e">
        <f t="shared" si="275"/>
        <v>#REF!</v>
      </c>
      <c r="OH15" s="26"/>
      <c r="OI15" s="26"/>
      <c r="OJ15" s="26"/>
      <c r="OK15" s="24" t="e">
        <f t="shared" si="276"/>
        <v>#REF!</v>
      </c>
      <c r="OL15" s="24" t="e">
        <f t="shared" si="277"/>
        <v>#REF!</v>
      </c>
      <c r="OM15" s="26"/>
      <c r="ON15" s="26"/>
      <c r="OO15" s="26"/>
      <c r="OP15" s="24" t="e">
        <f t="shared" si="278"/>
        <v>#REF!</v>
      </c>
      <c r="OQ15" s="24" t="e">
        <f t="shared" si="279"/>
        <v>#REF!</v>
      </c>
      <c r="OR15" s="26"/>
      <c r="OS15" s="26"/>
      <c r="OT15" s="26"/>
      <c r="OU15" s="24" t="e">
        <f t="shared" si="280"/>
        <v>#REF!</v>
      </c>
      <c r="OV15" s="24" t="e">
        <f t="shared" si="281"/>
        <v>#REF!</v>
      </c>
      <c r="OW15" s="26"/>
      <c r="OX15" s="26"/>
      <c r="OY15" s="26"/>
      <c r="OZ15" s="24" t="e">
        <f t="shared" si="282"/>
        <v>#REF!</v>
      </c>
      <c r="PA15" s="24" t="e">
        <f t="shared" si="283"/>
        <v>#REF!</v>
      </c>
      <c r="PB15" s="26"/>
      <c r="PC15" s="26"/>
      <c r="PD15" s="26"/>
      <c r="PE15" s="24" t="e">
        <f t="shared" si="284"/>
        <v>#REF!</v>
      </c>
      <c r="PF15" s="24" t="e">
        <f t="shared" si="285"/>
        <v>#REF!</v>
      </c>
      <c r="PG15" s="26"/>
      <c r="PH15" s="26"/>
      <c r="PI15" s="26"/>
      <c r="PJ15" s="24" t="e">
        <f t="shared" si="286"/>
        <v>#REF!</v>
      </c>
      <c r="PK15" s="24" t="e">
        <f t="shared" si="287"/>
        <v>#REF!</v>
      </c>
      <c r="PL15" s="26"/>
      <c r="PM15" s="26"/>
      <c r="PN15" s="26"/>
      <c r="PO15" s="24" t="e">
        <f t="shared" si="288"/>
        <v>#REF!</v>
      </c>
      <c r="PP15" s="24" t="e">
        <f t="shared" si="289"/>
        <v>#REF!</v>
      </c>
      <c r="PQ15" s="26"/>
      <c r="PR15" s="26"/>
      <c r="PS15" s="26"/>
      <c r="PT15" s="24" t="e">
        <f t="shared" si="290"/>
        <v>#REF!</v>
      </c>
      <c r="PU15" s="24" t="e">
        <f t="shared" si="291"/>
        <v>#REF!</v>
      </c>
      <c r="PV15" s="26"/>
      <c r="PW15" s="26"/>
      <c r="PX15" s="26"/>
      <c r="PY15" s="24" t="e">
        <f t="shared" si="292"/>
        <v>#REF!</v>
      </c>
      <c r="PZ15" s="24" t="e">
        <f t="shared" si="293"/>
        <v>#REF!</v>
      </c>
      <c r="QA15" s="26"/>
      <c r="QB15" s="26"/>
      <c r="QC15" s="26"/>
      <c r="QD15" s="24" t="e">
        <f t="shared" si="294"/>
        <v>#REF!</v>
      </c>
      <c r="QE15" s="24" t="e">
        <f t="shared" si="295"/>
        <v>#REF!</v>
      </c>
      <c r="QF15" s="26"/>
      <c r="QG15" s="26"/>
      <c r="QH15" s="26"/>
      <c r="QI15" s="24" t="e">
        <f t="shared" si="296"/>
        <v>#REF!</v>
      </c>
      <c r="QJ15" s="24" t="e">
        <f t="shared" si="297"/>
        <v>#REF!</v>
      </c>
      <c r="QK15" s="26"/>
      <c r="QL15" s="26"/>
      <c r="QM15" s="26"/>
      <c r="QN15" s="24" t="e">
        <f t="shared" si="298"/>
        <v>#REF!</v>
      </c>
      <c r="QO15" s="24" t="e">
        <f t="shared" si="299"/>
        <v>#REF!</v>
      </c>
      <c r="QP15" s="26"/>
      <c r="QQ15" s="24"/>
      <c r="QR15" s="24" t="e">
        <f t="shared" si="300"/>
        <v>#REF!</v>
      </c>
      <c r="QS15" s="24" t="e">
        <f t="shared" si="301"/>
        <v>#REF!</v>
      </c>
      <c r="QT15" s="11"/>
      <c r="QU15" s="24"/>
      <c r="QV15" s="24" t="e">
        <f t="shared" si="302"/>
        <v>#REF!</v>
      </c>
      <c r="QW15" s="24" t="e">
        <f t="shared" si="303"/>
        <v>#REF!</v>
      </c>
      <c r="QX15" s="11"/>
      <c r="QY15" s="24"/>
      <c r="QZ15" s="24" t="e">
        <f t="shared" si="304"/>
        <v>#REF!</v>
      </c>
      <c r="RA15" s="24" t="e">
        <f t="shared" si="305"/>
        <v>#REF!</v>
      </c>
      <c r="RB15" s="11"/>
      <c r="RC15" s="24"/>
      <c r="RD15" s="24" t="e">
        <f t="shared" si="306"/>
        <v>#REF!</v>
      </c>
      <c r="RE15" s="24" t="e">
        <f t="shared" si="307"/>
        <v>#REF!</v>
      </c>
      <c r="RF15" s="11"/>
      <c r="RG15" s="24"/>
      <c r="RH15" s="24" t="e">
        <f t="shared" si="308"/>
        <v>#REF!</v>
      </c>
      <c r="RI15" s="24" t="e">
        <f t="shared" si="309"/>
        <v>#REF!</v>
      </c>
      <c r="RJ15" s="11"/>
      <c r="RK15" s="27">
        <v>97.59</v>
      </c>
      <c r="RL15" s="27" t="e">
        <f t="shared" si="310"/>
        <v>#REF!</v>
      </c>
      <c r="RM15" s="22" t="e">
        <f t="shared" si="43"/>
        <v>#REF!</v>
      </c>
      <c r="RN15" s="4" t="e">
        <f t="shared" si="311"/>
        <v>#REF!</v>
      </c>
      <c r="RO15" s="24"/>
      <c r="RP15" s="24" t="e">
        <f t="shared" si="312"/>
        <v>#REF!</v>
      </c>
      <c r="RQ15" s="24" t="e">
        <f t="shared" si="313"/>
        <v>#REF!</v>
      </c>
      <c r="RR15" s="11"/>
      <c r="RS15" s="24"/>
      <c r="RT15" s="24" t="e">
        <f t="shared" si="314"/>
        <v>#REF!</v>
      </c>
      <c r="RU15" s="24" t="e">
        <f t="shared" si="315"/>
        <v>#REF!</v>
      </c>
      <c r="RV15" s="11"/>
      <c r="RW15" s="24"/>
      <c r="RX15" s="24" t="e">
        <f t="shared" si="316"/>
        <v>#REF!</v>
      </c>
      <c r="RY15" s="24" t="e">
        <f t="shared" si="317"/>
        <v>#REF!</v>
      </c>
      <c r="RZ15" s="11"/>
      <c r="SA15" s="24"/>
      <c r="SB15" s="24" t="e">
        <f t="shared" si="318"/>
        <v>#REF!</v>
      </c>
      <c r="SC15" s="24" t="e">
        <f t="shared" si="319"/>
        <v>#REF!</v>
      </c>
      <c r="SD15" s="11"/>
      <c r="SE15" s="24"/>
      <c r="SF15" s="24" t="e">
        <f t="shared" si="320"/>
        <v>#REF!</v>
      </c>
      <c r="SG15" s="24" t="e">
        <f t="shared" si="321"/>
        <v>#REF!</v>
      </c>
      <c r="SH15" s="11"/>
      <c r="SI15" s="24"/>
      <c r="SJ15" s="24" t="e">
        <f t="shared" si="322"/>
        <v>#REF!</v>
      </c>
      <c r="SK15" s="24" t="e">
        <f t="shared" si="323"/>
        <v>#REF!</v>
      </c>
      <c r="SL15" s="11"/>
      <c r="SM15" s="24"/>
      <c r="SN15" s="24" t="e">
        <f t="shared" si="324"/>
        <v>#REF!</v>
      </c>
      <c r="SO15" s="24" t="e">
        <f t="shared" si="325"/>
        <v>#REF!</v>
      </c>
      <c r="SP15" s="11"/>
      <c r="SQ15" s="24"/>
      <c r="SR15" s="24" t="e">
        <f t="shared" si="326"/>
        <v>#REF!</v>
      </c>
      <c r="SS15" s="24" t="e">
        <f t="shared" si="327"/>
        <v>#REF!</v>
      </c>
      <c r="ST15" s="11"/>
      <c r="SU15" s="24"/>
      <c r="SV15" s="24" t="e">
        <f t="shared" si="328"/>
        <v>#REF!</v>
      </c>
      <c r="SW15" s="24" t="e">
        <f t="shared" si="329"/>
        <v>#REF!</v>
      </c>
      <c r="SX15" s="11"/>
      <c r="SY15" s="24"/>
      <c r="SZ15" s="24" t="e">
        <f t="shared" si="330"/>
        <v>#REF!</v>
      </c>
      <c r="TA15" s="24" t="e">
        <f t="shared" si="331"/>
        <v>#REF!</v>
      </c>
      <c r="TB15" s="11"/>
      <c r="TC15" s="24"/>
      <c r="TD15" s="24" t="e">
        <f t="shared" si="332"/>
        <v>#REF!</v>
      </c>
      <c r="TE15" s="24" t="e">
        <f t="shared" si="333"/>
        <v>#REF!</v>
      </c>
      <c r="TF15" s="11"/>
      <c r="TG15" s="24"/>
      <c r="TH15" s="24" t="e">
        <f t="shared" si="334"/>
        <v>#REF!</v>
      </c>
      <c r="TI15" s="24" t="e">
        <f t="shared" si="335"/>
        <v>#REF!</v>
      </c>
      <c r="TJ15" s="11"/>
      <c r="TK15" s="24"/>
      <c r="TL15" s="24" t="e">
        <f t="shared" si="336"/>
        <v>#REF!</v>
      </c>
      <c r="TM15" s="24" t="e">
        <f t="shared" si="337"/>
        <v>#REF!</v>
      </c>
      <c r="TN15" s="11"/>
      <c r="TO15" s="27">
        <v>93.66</v>
      </c>
      <c r="TP15" s="27" t="e">
        <f t="shared" si="338"/>
        <v>#REF!</v>
      </c>
      <c r="TQ15" s="22" t="e">
        <f t="shared" si="44"/>
        <v>#REF!</v>
      </c>
      <c r="TR15" s="4" t="e">
        <f t="shared" si="339"/>
        <v>#REF!</v>
      </c>
      <c r="TS15" s="24"/>
      <c r="TT15" s="24" t="e">
        <f t="shared" si="340"/>
        <v>#REF!</v>
      </c>
      <c r="TU15" s="24" t="e">
        <f t="shared" si="341"/>
        <v>#REF!</v>
      </c>
      <c r="TV15" s="11"/>
      <c r="TW15" s="24"/>
      <c r="TX15" s="24" t="e">
        <f t="shared" si="342"/>
        <v>#REF!</v>
      </c>
      <c r="TY15" s="24" t="e">
        <f t="shared" si="343"/>
        <v>#REF!</v>
      </c>
      <c r="TZ15" s="11"/>
      <c r="UA15" s="24"/>
      <c r="UB15" s="24" t="e">
        <f t="shared" si="344"/>
        <v>#REF!</v>
      </c>
      <c r="UC15" s="24" t="e">
        <f t="shared" si="345"/>
        <v>#REF!</v>
      </c>
      <c r="UD15" s="11"/>
      <c r="UE15" s="24"/>
      <c r="UF15" s="24" t="e">
        <f t="shared" si="346"/>
        <v>#REF!</v>
      </c>
      <c r="UG15" s="24" t="e">
        <f t="shared" si="347"/>
        <v>#REF!</v>
      </c>
      <c r="UH15" s="11"/>
      <c r="UI15" s="24"/>
      <c r="UJ15" s="24" t="e">
        <f t="shared" si="348"/>
        <v>#REF!</v>
      </c>
      <c r="UK15" s="24" t="e">
        <f t="shared" si="349"/>
        <v>#REF!</v>
      </c>
      <c r="UL15" s="11"/>
      <c r="UM15" s="24"/>
      <c r="UN15" s="24" t="e">
        <f t="shared" si="350"/>
        <v>#REF!</v>
      </c>
      <c r="UO15" s="24" t="e">
        <f t="shared" si="351"/>
        <v>#REF!</v>
      </c>
      <c r="UP15" s="11"/>
      <c r="UQ15" s="24"/>
      <c r="UR15" s="24" t="e">
        <f t="shared" si="352"/>
        <v>#REF!</v>
      </c>
      <c r="US15" s="24" t="e">
        <f t="shared" si="353"/>
        <v>#REF!</v>
      </c>
      <c r="UT15" s="11"/>
      <c r="UU15" s="24"/>
      <c r="UV15" s="24" t="e">
        <f t="shared" si="354"/>
        <v>#REF!</v>
      </c>
      <c r="UW15" s="24" t="e">
        <f t="shared" si="355"/>
        <v>#REF!</v>
      </c>
      <c r="UX15" s="11"/>
      <c r="UY15" s="24"/>
      <c r="UZ15" s="24" t="e">
        <f t="shared" si="356"/>
        <v>#REF!</v>
      </c>
      <c r="VA15" s="24" t="e">
        <f t="shared" si="357"/>
        <v>#REF!</v>
      </c>
      <c r="VB15" s="11"/>
      <c r="VC15" s="24"/>
      <c r="VD15" s="24" t="e">
        <f t="shared" si="358"/>
        <v>#REF!</v>
      </c>
      <c r="VE15" s="24" t="e">
        <f t="shared" si="359"/>
        <v>#REF!</v>
      </c>
      <c r="VF15" s="11"/>
      <c r="VG15" s="20"/>
      <c r="VH15" s="27" t="e">
        <f t="shared" si="45"/>
        <v>#REF!</v>
      </c>
      <c r="VI15" s="22">
        <f t="shared" si="46"/>
        <v>0</v>
      </c>
      <c r="VJ15" s="4"/>
      <c r="VK15" s="27">
        <v>90.370822643171806</v>
      </c>
      <c r="VL15" s="27" t="e">
        <f t="shared" si="361"/>
        <v>#REF!</v>
      </c>
      <c r="VM15" s="22" t="e">
        <f t="shared" si="47"/>
        <v>#REF!</v>
      </c>
      <c r="VN15" s="4" t="e">
        <f t="shared" si="362"/>
        <v>#REF!</v>
      </c>
      <c r="VO15" s="27">
        <v>91.326211453744492</v>
      </c>
      <c r="VP15" s="27" t="e">
        <f t="shared" si="363"/>
        <v>#REF!</v>
      </c>
      <c r="VQ15" s="22" t="e">
        <f t="shared" si="48"/>
        <v>#REF!</v>
      </c>
      <c r="VR15" s="4" t="e">
        <f t="shared" si="364"/>
        <v>#REF!</v>
      </c>
      <c r="VS15" s="24"/>
      <c r="VT15" s="24" t="e">
        <f t="shared" si="365"/>
        <v>#REF!</v>
      </c>
      <c r="VU15" s="24" t="e">
        <f t="shared" si="366"/>
        <v>#REF!</v>
      </c>
      <c r="VV15" s="11"/>
      <c r="VW15" s="24">
        <v>3.2062426865363438</v>
      </c>
      <c r="VX15" s="27" t="e">
        <f t="shared" si="367"/>
        <v>#REF!</v>
      </c>
      <c r="VY15" s="22" t="e">
        <f t="shared" si="49"/>
        <v>#REF!</v>
      </c>
      <c r="VZ15" s="4" t="e">
        <f t="shared" si="368"/>
        <v>#REF!</v>
      </c>
      <c r="WA15" s="24">
        <v>7.9607769479625539</v>
      </c>
      <c r="WB15" s="27" t="e">
        <f t="shared" si="369"/>
        <v>#REF!</v>
      </c>
      <c r="WC15" s="22" t="e">
        <f t="shared" si="50"/>
        <v>#REF!</v>
      </c>
      <c r="WD15" s="4" t="e">
        <f t="shared" si="370"/>
        <v>#REF!</v>
      </c>
      <c r="WE15" s="27"/>
      <c r="WF15" s="27" t="e">
        <f t="shared" si="371"/>
        <v>#REF!</v>
      </c>
      <c r="WG15" s="22">
        <f t="shared" si="51"/>
        <v>0</v>
      </c>
      <c r="WH15" s="4"/>
      <c r="WI15" s="24"/>
      <c r="WJ15" s="24" t="e">
        <f t="shared" si="373"/>
        <v>#REF!</v>
      </c>
      <c r="WK15" s="24" t="e">
        <f t="shared" si="374"/>
        <v>#REF!</v>
      </c>
      <c r="WL15" s="11"/>
      <c r="WM15" s="24"/>
      <c r="WN15" s="24" t="e">
        <f t="shared" si="375"/>
        <v>#REF!</v>
      </c>
      <c r="WO15" s="24" t="e">
        <f t="shared" si="376"/>
        <v>#REF!</v>
      </c>
      <c r="WP15" s="11"/>
      <c r="WQ15" s="24"/>
      <c r="WR15" s="24" t="e">
        <f t="shared" si="377"/>
        <v>#REF!</v>
      </c>
      <c r="WS15" s="24" t="e">
        <f t="shared" si="378"/>
        <v>#REF!</v>
      </c>
      <c r="WT15" s="11"/>
      <c r="WU15" s="27"/>
      <c r="WV15" s="27" t="e">
        <f t="shared" si="379"/>
        <v>#REF!</v>
      </c>
      <c r="WW15" s="22">
        <f t="shared" si="52"/>
        <v>0</v>
      </c>
      <c r="WX15" s="4"/>
      <c r="WY15" s="24"/>
      <c r="WZ15" s="24" t="e">
        <f t="shared" si="381"/>
        <v>#REF!</v>
      </c>
      <c r="XA15" s="24" t="e">
        <f t="shared" si="382"/>
        <v>#REF!</v>
      </c>
      <c r="XB15" s="11"/>
      <c r="XC15" s="24"/>
      <c r="XD15" s="24" t="e">
        <f t="shared" si="383"/>
        <v>#REF!</v>
      </c>
      <c r="XE15" s="24" t="e">
        <f t="shared" si="384"/>
        <v>#REF!</v>
      </c>
      <c r="XF15" s="11"/>
      <c r="XG15" s="24"/>
      <c r="XH15" s="24" t="e">
        <f t="shared" si="385"/>
        <v>#REF!</v>
      </c>
      <c r="XI15" s="24" t="e">
        <f t="shared" si="386"/>
        <v>#REF!</v>
      </c>
      <c r="XJ15" s="11"/>
      <c r="XK15" s="24"/>
      <c r="XL15" s="24" t="e">
        <f t="shared" si="387"/>
        <v>#REF!</v>
      </c>
      <c r="XM15" s="24" t="e">
        <f t="shared" si="388"/>
        <v>#REF!</v>
      </c>
      <c r="XN15" s="11"/>
      <c r="XO15" s="24"/>
      <c r="XP15" s="24" t="e">
        <f t="shared" si="389"/>
        <v>#REF!</v>
      </c>
      <c r="XQ15" s="24" t="e">
        <f t="shared" si="390"/>
        <v>#REF!</v>
      </c>
      <c r="XR15" s="11"/>
      <c r="XS15" s="24"/>
      <c r="XT15" s="24" t="e">
        <f t="shared" si="391"/>
        <v>#REF!</v>
      </c>
      <c r="XU15" s="24" t="e">
        <f t="shared" si="392"/>
        <v>#REF!</v>
      </c>
      <c r="XV15" s="11"/>
      <c r="XW15" s="24"/>
      <c r="XX15" s="24" t="e">
        <f t="shared" si="393"/>
        <v>#REF!</v>
      </c>
      <c r="XY15" s="24" t="e">
        <f t="shared" si="394"/>
        <v>#REF!</v>
      </c>
      <c r="XZ15" s="11"/>
      <c r="YA15" s="24"/>
      <c r="YB15" s="24" t="e">
        <f t="shared" si="395"/>
        <v>#REF!</v>
      </c>
      <c r="YC15" s="24" t="e">
        <f t="shared" si="396"/>
        <v>#REF!</v>
      </c>
      <c r="YD15" s="11"/>
      <c r="YE15" s="24"/>
      <c r="YF15" s="24" t="e">
        <f t="shared" si="397"/>
        <v>#REF!</v>
      </c>
      <c r="YG15" s="24" t="e">
        <f t="shared" si="398"/>
        <v>#REF!</v>
      </c>
      <c r="YH15" s="11"/>
      <c r="YI15" s="24"/>
      <c r="YJ15" s="24" t="e">
        <f t="shared" si="399"/>
        <v>#REF!</v>
      </c>
      <c r="YK15" s="24" t="e">
        <f t="shared" si="400"/>
        <v>#REF!</v>
      </c>
      <c r="YL15" s="11"/>
      <c r="YM15" s="24"/>
      <c r="YN15" s="24" t="e">
        <f t="shared" si="401"/>
        <v>#REF!</v>
      </c>
      <c r="YO15" s="24" t="e">
        <f t="shared" si="402"/>
        <v>#REF!</v>
      </c>
      <c r="YP15" s="11"/>
      <c r="YQ15" s="27">
        <v>98.41</v>
      </c>
      <c r="YR15" s="27" t="e">
        <f t="shared" si="403"/>
        <v>#REF!</v>
      </c>
      <c r="YS15" s="22" t="e">
        <f t="shared" si="53"/>
        <v>#REF!</v>
      </c>
      <c r="YT15" s="4" t="e">
        <f t="shared" si="404"/>
        <v>#REF!</v>
      </c>
      <c r="YU15" s="24"/>
      <c r="YV15" s="24" t="e">
        <f t="shared" si="405"/>
        <v>#REF!</v>
      </c>
      <c r="YW15" s="24" t="e">
        <f t="shared" si="406"/>
        <v>#REF!</v>
      </c>
      <c r="YX15" s="11"/>
      <c r="YY15" s="24"/>
      <c r="YZ15" s="24" t="e">
        <f t="shared" si="407"/>
        <v>#REF!</v>
      </c>
      <c r="ZA15" s="24" t="e">
        <f t="shared" si="408"/>
        <v>#REF!</v>
      </c>
      <c r="ZB15" s="11"/>
      <c r="ZC15" s="24"/>
      <c r="ZD15" s="24" t="e">
        <f t="shared" si="409"/>
        <v>#REF!</v>
      </c>
      <c r="ZE15" s="24" t="e">
        <f t="shared" si="410"/>
        <v>#REF!</v>
      </c>
      <c r="ZF15" s="11"/>
      <c r="ZG15" s="24"/>
      <c r="ZH15" s="24" t="e">
        <f t="shared" si="411"/>
        <v>#REF!</v>
      </c>
      <c r="ZI15" s="24" t="e">
        <f t="shared" si="412"/>
        <v>#REF!</v>
      </c>
      <c r="ZJ15" s="11"/>
      <c r="ZK15" s="24"/>
      <c r="ZL15" s="24" t="e">
        <f t="shared" si="413"/>
        <v>#REF!</v>
      </c>
      <c r="ZM15" s="24" t="e">
        <f t="shared" si="414"/>
        <v>#REF!</v>
      </c>
      <c r="ZN15" s="11"/>
      <c r="ZO15" s="24"/>
      <c r="ZP15" s="24" t="e">
        <f t="shared" si="415"/>
        <v>#REF!</v>
      </c>
      <c r="ZQ15" s="24" t="e">
        <f t="shared" si="416"/>
        <v>#REF!</v>
      </c>
      <c r="ZR15" s="11"/>
      <c r="ZS15" s="24"/>
      <c r="ZT15" s="24" t="e">
        <f t="shared" si="417"/>
        <v>#REF!</v>
      </c>
      <c r="ZU15" s="24" t="e">
        <f t="shared" si="418"/>
        <v>#REF!</v>
      </c>
      <c r="ZV15" s="11"/>
      <c r="ZW15" s="24"/>
      <c r="ZX15" s="24" t="e">
        <f t="shared" si="419"/>
        <v>#REF!</v>
      </c>
      <c r="ZY15" s="24" t="e">
        <f t="shared" si="420"/>
        <v>#REF!</v>
      </c>
      <c r="ZZ15" s="11"/>
      <c r="AAA15" s="24"/>
      <c r="AAB15" s="24" t="e">
        <f t="shared" si="421"/>
        <v>#REF!</v>
      </c>
      <c r="AAC15" s="24" t="e">
        <f t="shared" si="422"/>
        <v>#REF!</v>
      </c>
      <c r="AAD15" s="11"/>
      <c r="AAE15" s="22">
        <v>0.09</v>
      </c>
      <c r="AAF15" s="27" t="e">
        <f t="shared" si="423"/>
        <v>#REF!</v>
      </c>
      <c r="AAG15" s="22" t="e">
        <f t="shared" si="54"/>
        <v>#REF!</v>
      </c>
      <c r="AAH15" s="4" t="e">
        <f t="shared" si="424"/>
        <v>#REF!</v>
      </c>
      <c r="AAI15" s="24"/>
      <c r="AAJ15" s="24" t="e">
        <f t="shared" si="425"/>
        <v>#REF!</v>
      </c>
      <c r="AAK15" s="24" t="e">
        <f t="shared" si="426"/>
        <v>#REF!</v>
      </c>
      <c r="AAL15" s="11"/>
      <c r="AAM15" s="24"/>
      <c r="AAN15" s="24" t="e">
        <f t="shared" si="427"/>
        <v>#REF!</v>
      </c>
      <c r="AAO15" s="24" t="e">
        <f t="shared" si="428"/>
        <v>#REF!</v>
      </c>
      <c r="AAP15" s="11"/>
      <c r="AAQ15" s="24"/>
      <c r="AAR15" s="24" t="e">
        <f t="shared" si="429"/>
        <v>#REF!</v>
      </c>
      <c r="AAS15" s="24" t="e">
        <f t="shared" si="430"/>
        <v>#REF!</v>
      </c>
      <c r="AAT15" s="11"/>
      <c r="AAU15" s="24"/>
      <c r="AAV15" s="24" t="e">
        <f t="shared" si="431"/>
        <v>#REF!</v>
      </c>
      <c r="AAW15" s="24" t="e">
        <f t="shared" si="432"/>
        <v>#REF!</v>
      </c>
      <c r="AAX15" s="11"/>
      <c r="AAY15" s="24"/>
      <c r="AAZ15" s="24" t="e">
        <f t="shared" si="433"/>
        <v>#REF!</v>
      </c>
      <c r="ABA15" s="24" t="e">
        <f t="shared" si="434"/>
        <v>#REF!</v>
      </c>
      <c r="ABB15" s="11"/>
      <c r="ABC15" s="24"/>
      <c r="ABD15" s="24" t="e">
        <f t="shared" si="435"/>
        <v>#REF!</v>
      </c>
      <c r="ABE15" s="24" t="e">
        <f t="shared" si="436"/>
        <v>#REF!</v>
      </c>
      <c r="ABF15" s="11"/>
      <c r="ABG15" s="24"/>
      <c r="ABH15" s="24" t="e">
        <f t="shared" si="437"/>
        <v>#REF!</v>
      </c>
      <c r="ABI15" s="24" t="e">
        <f t="shared" si="438"/>
        <v>#REF!</v>
      </c>
      <c r="ABJ15" s="11"/>
      <c r="ABK15" s="24"/>
      <c r="ABL15" s="24" t="e">
        <f t="shared" si="439"/>
        <v>#REF!</v>
      </c>
      <c r="ABM15" s="24" t="e">
        <f t="shared" si="440"/>
        <v>#REF!</v>
      </c>
      <c r="ABN15" s="11"/>
      <c r="ABO15" s="24"/>
      <c r="ABP15" s="24" t="e">
        <f t="shared" si="441"/>
        <v>#REF!</v>
      </c>
      <c r="ABQ15" s="24" t="e">
        <f t="shared" si="442"/>
        <v>#REF!</v>
      </c>
      <c r="ABR15" s="11"/>
      <c r="ABS15" s="24"/>
      <c r="ABT15" s="24" t="e">
        <f t="shared" si="443"/>
        <v>#REF!</v>
      </c>
      <c r="ABU15" s="24" t="e">
        <f t="shared" si="444"/>
        <v>#REF!</v>
      </c>
      <c r="ABV15" s="11"/>
      <c r="ABW15" s="27">
        <v>96.679999999999993</v>
      </c>
      <c r="ABX15" s="27" t="e">
        <f t="shared" si="445"/>
        <v>#REF!</v>
      </c>
      <c r="ABY15" s="22" t="e">
        <f t="shared" si="55"/>
        <v>#REF!</v>
      </c>
      <c r="ABZ15" s="4" t="e">
        <f t="shared" si="446"/>
        <v>#REF!</v>
      </c>
      <c r="ACA15" s="24"/>
      <c r="ACB15" s="24" t="e">
        <f t="shared" si="447"/>
        <v>#REF!</v>
      </c>
      <c r="ACC15" s="24" t="e">
        <f t="shared" si="448"/>
        <v>#REF!</v>
      </c>
      <c r="ACD15" s="11"/>
      <c r="ACE15" s="24"/>
      <c r="ACF15" s="24" t="e">
        <f t="shared" si="449"/>
        <v>#REF!</v>
      </c>
      <c r="ACG15" s="24" t="e">
        <f t="shared" si="450"/>
        <v>#REF!</v>
      </c>
      <c r="ACH15" s="11"/>
      <c r="ACI15" s="24"/>
      <c r="ACJ15" s="24" t="e">
        <f t="shared" si="451"/>
        <v>#REF!</v>
      </c>
      <c r="ACK15" s="24" t="e">
        <f t="shared" si="452"/>
        <v>#REF!</v>
      </c>
      <c r="ACL15" s="11"/>
      <c r="ACM15" s="24"/>
      <c r="ACN15" s="24" t="e">
        <f t="shared" si="453"/>
        <v>#REF!</v>
      </c>
      <c r="ACO15" s="24" t="e">
        <f t="shared" si="454"/>
        <v>#REF!</v>
      </c>
      <c r="ACP15" s="11"/>
      <c r="ACQ15" s="24"/>
      <c r="ACR15" s="24" t="e">
        <f t="shared" si="455"/>
        <v>#REF!</v>
      </c>
      <c r="ACS15" s="24" t="e">
        <f t="shared" si="456"/>
        <v>#REF!</v>
      </c>
      <c r="ACT15" s="11"/>
      <c r="ACU15" s="24"/>
      <c r="ACV15" s="24" t="e">
        <f t="shared" si="457"/>
        <v>#REF!</v>
      </c>
      <c r="ACW15" s="24" t="e">
        <f t="shared" si="458"/>
        <v>#REF!</v>
      </c>
      <c r="ACX15" s="11"/>
      <c r="ACY15" s="24"/>
      <c r="ACZ15" s="24" t="e">
        <f t="shared" si="459"/>
        <v>#REF!</v>
      </c>
      <c r="ADA15" s="24" t="e">
        <f t="shared" si="460"/>
        <v>#REF!</v>
      </c>
      <c r="ADB15" s="11"/>
      <c r="ADC15" s="24">
        <v>3.56</v>
      </c>
      <c r="ADD15" s="24" t="e">
        <f t="shared" si="461"/>
        <v>#REF!</v>
      </c>
      <c r="ADE15" s="24" t="e">
        <f t="shared" si="56"/>
        <v>#REF!</v>
      </c>
      <c r="ADF15" s="4" t="e">
        <f t="shared" si="462"/>
        <v>#REF!</v>
      </c>
      <c r="ADG15" s="24">
        <v>98.17</v>
      </c>
      <c r="ADH15" s="24" t="e">
        <f t="shared" si="463"/>
        <v>#REF!</v>
      </c>
      <c r="ADI15" s="24" t="e">
        <f t="shared" si="57"/>
        <v>#REF!</v>
      </c>
      <c r="ADJ15" s="4" t="e">
        <f t="shared" si="464"/>
        <v>#REF!</v>
      </c>
      <c r="ADK15" s="24"/>
      <c r="ADL15" s="24" t="e">
        <f t="shared" si="465"/>
        <v>#REF!</v>
      </c>
      <c r="ADM15" s="24" t="e">
        <f t="shared" si="466"/>
        <v>#REF!</v>
      </c>
      <c r="ADN15" s="11"/>
      <c r="ADO15" s="24"/>
      <c r="ADP15" s="24" t="e">
        <f t="shared" si="467"/>
        <v>#REF!</v>
      </c>
      <c r="ADQ15" s="24" t="e">
        <f t="shared" si="468"/>
        <v>#REF!</v>
      </c>
      <c r="ADR15" s="11"/>
      <c r="ADS15" s="24"/>
      <c r="ADT15" s="24" t="e">
        <f t="shared" si="469"/>
        <v>#REF!</v>
      </c>
      <c r="ADU15" s="24" t="e">
        <f t="shared" si="470"/>
        <v>#REF!</v>
      </c>
      <c r="ADV15" s="11"/>
      <c r="ADW15" s="24"/>
      <c r="ADX15" s="24" t="e">
        <f t="shared" si="471"/>
        <v>#REF!</v>
      </c>
      <c r="ADY15" s="24" t="e">
        <f t="shared" si="472"/>
        <v>#REF!</v>
      </c>
      <c r="ADZ15" s="11"/>
      <c r="AEA15" s="24"/>
      <c r="AEB15" s="24" t="e">
        <f t="shared" si="473"/>
        <v>#REF!</v>
      </c>
      <c r="AEC15" s="24" t="e">
        <f t="shared" si="474"/>
        <v>#REF!</v>
      </c>
      <c r="AED15" s="11"/>
      <c r="AEE15" s="24"/>
      <c r="AEF15" s="24" t="e">
        <f t="shared" si="475"/>
        <v>#REF!</v>
      </c>
      <c r="AEG15" s="24" t="e">
        <f t="shared" si="476"/>
        <v>#REF!</v>
      </c>
      <c r="AEH15" s="11"/>
      <c r="AEI15" s="24"/>
      <c r="AEJ15" s="24" t="e">
        <f t="shared" si="477"/>
        <v>#REF!</v>
      </c>
      <c r="AEK15" s="24" t="e">
        <f t="shared" si="478"/>
        <v>#REF!</v>
      </c>
      <c r="AEL15" s="11"/>
      <c r="AEM15" s="24"/>
      <c r="AEN15" s="24" t="e">
        <f t="shared" si="479"/>
        <v>#REF!</v>
      </c>
      <c r="AEO15" s="24" t="e">
        <f t="shared" si="480"/>
        <v>#REF!</v>
      </c>
      <c r="AEP15" s="11"/>
      <c r="AEQ15" s="24"/>
      <c r="AER15" s="24" t="e">
        <f t="shared" si="481"/>
        <v>#REF!</v>
      </c>
      <c r="AES15" s="24" t="e">
        <f t="shared" si="482"/>
        <v>#REF!</v>
      </c>
      <c r="AET15" s="11"/>
      <c r="AEU15" s="24"/>
      <c r="AEV15" s="24" t="e">
        <f t="shared" si="483"/>
        <v>#REF!</v>
      </c>
      <c r="AEW15" s="24" t="e">
        <f t="shared" si="484"/>
        <v>#REF!</v>
      </c>
      <c r="AEX15" s="11"/>
      <c r="AEY15" s="24"/>
      <c r="AEZ15" s="24" t="e">
        <f t="shared" si="485"/>
        <v>#REF!</v>
      </c>
      <c r="AFA15" s="24" t="e">
        <f t="shared" si="486"/>
        <v>#REF!</v>
      </c>
      <c r="AFB15" s="11"/>
      <c r="AFC15" s="24"/>
      <c r="AFD15" s="24" t="e">
        <f t="shared" si="487"/>
        <v>#REF!</v>
      </c>
      <c r="AFE15" s="24" t="e">
        <f t="shared" si="488"/>
        <v>#REF!</v>
      </c>
      <c r="AFF15" s="11"/>
      <c r="AFG15" s="24"/>
      <c r="AFH15" s="24" t="e">
        <f t="shared" si="489"/>
        <v>#REF!</v>
      </c>
      <c r="AFI15" s="24" t="e">
        <f t="shared" si="490"/>
        <v>#REF!</v>
      </c>
      <c r="AFJ15" s="11"/>
      <c r="AFK15" s="24"/>
      <c r="AFL15" s="24" t="e">
        <f t="shared" si="491"/>
        <v>#REF!</v>
      </c>
      <c r="AFM15" s="24" t="e">
        <f t="shared" si="492"/>
        <v>#REF!</v>
      </c>
      <c r="AFN15" s="11"/>
      <c r="AFO15" s="24"/>
      <c r="AFP15" s="24" t="e">
        <f t="shared" si="493"/>
        <v>#REF!</v>
      </c>
      <c r="AFQ15" s="24" t="e">
        <f t="shared" si="494"/>
        <v>#REF!</v>
      </c>
      <c r="AFR15" s="11"/>
      <c r="AFS15" s="24"/>
      <c r="AFT15" s="24" t="e">
        <f t="shared" si="495"/>
        <v>#REF!</v>
      </c>
      <c r="AFU15" s="24" t="e">
        <f t="shared" si="496"/>
        <v>#REF!</v>
      </c>
      <c r="AFV15" s="11"/>
      <c r="AFW15" s="24"/>
      <c r="AFX15" s="24" t="e">
        <f t="shared" si="497"/>
        <v>#REF!</v>
      </c>
      <c r="AFY15" s="24" t="e">
        <f t="shared" si="498"/>
        <v>#REF!</v>
      </c>
      <c r="AFZ15" s="11"/>
      <c r="AGA15" s="24"/>
      <c r="AGB15" s="24" t="e">
        <f t="shared" si="499"/>
        <v>#REF!</v>
      </c>
      <c r="AGC15" s="24" t="e">
        <f t="shared" si="500"/>
        <v>#REF!</v>
      </c>
      <c r="AGD15" s="11"/>
      <c r="AGE15" s="24"/>
      <c r="AGF15" s="24" t="e">
        <f t="shared" si="501"/>
        <v>#REF!</v>
      </c>
      <c r="AGG15" s="24" t="e">
        <f t="shared" si="502"/>
        <v>#REF!</v>
      </c>
      <c r="AGH15" s="11"/>
      <c r="AGI15" s="24"/>
      <c r="AGJ15" s="24" t="e">
        <f t="shared" si="503"/>
        <v>#REF!</v>
      </c>
      <c r="AGK15" s="24" t="e">
        <f t="shared" si="504"/>
        <v>#REF!</v>
      </c>
      <c r="AGL15" s="11"/>
      <c r="AGM15" s="24"/>
      <c r="AGN15" s="24" t="e">
        <f t="shared" si="505"/>
        <v>#REF!</v>
      </c>
      <c r="AGO15" s="24" t="e">
        <f t="shared" si="506"/>
        <v>#REF!</v>
      </c>
      <c r="AGP15" s="11"/>
      <c r="AGQ15" s="24"/>
      <c r="AGR15" s="24" t="e">
        <f t="shared" si="507"/>
        <v>#REF!</v>
      </c>
      <c r="AGS15" s="24" t="e">
        <f t="shared" si="508"/>
        <v>#REF!</v>
      </c>
      <c r="AGT15" s="11"/>
      <c r="AGU15" s="27">
        <v>0.16</v>
      </c>
      <c r="AGV15" s="27" t="e">
        <f t="shared" si="509"/>
        <v>#REF!</v>
      </c>
      <c r="AGW15" s="22" t="e">
        <f t="shared" si="58"/>
        <v>#REF!</v>
      </c>
      <c r="AGX15" s="4" t="e">
        <f t="shared" si="510"/>
        <v>#REF!</v>
      </c>
      <c r="AGY15" s="27">
        <v>0.11</v>
      </c>
      <c r="AGZ15" s="27" t="e">
        <f t="shared" si="511"/>
        <v>#REF!</v>
      </c>
      <c r="AHA15" s="22" t="e">
        <f t="shared" si="59"/>
        <v>#REF!</v>
      </c>
      <c r="AHB15" s="4" t="e">
        <f t="shared" si="512"/>
        <v>#REF!</v>
      </c>
      <c r="AHC15" s="27">
        <v>97.92</v>
      </c>
      <c r="AHD15" s="27" t="e">
        <f t="shared" si="513"/>
        <v>#REF!</v>
      </c>
      <c r="AHE15" s="22" t="e">
        <f t="shared" si="60"/>
        <v>#REF!</v>
      </c>
      <c r="AHF15" s="4" t="e">
        <f t="shared" si="514"/>
        <v>#REF!</v>
      </c>
      <c r="AHG15" s="27">
        <v>95.39</v>
      </c>
      <c r="AHH15" s="27" t="e">
        <f t="shared" si="515"/>
        <v>#REF!</v>
      </c>
      <c r="AHI15" s="22" t="e">
        <f t="shared" si="61"/>
        <v>#REF!</v>
      </c>
      <c r="AHJ15" s="4" t="e">
        <f t="shared" si="516"/>
        <v>#REF!</v>
      </c>
      <c r="AHK15" s="27">
        <v>98.82</v>
      </c>
      <c r="AHL15" s="27" t="e">
        <f t="shared" si="517"/>
        <v>#REF!</v>
      </c>
      <c r="AHM15" s="22" t="e">
        <f t="shared" si="62"/>
        <v>#REF!</v>
      </c>
      <c r="AHN15" s="4" t="e">
        <f t="shared" si="518"/>
        <v>#REF!</v>
      </c>
      <c r="AHO15" s="27">
        <v>4.97</v>
      </c>
      <c r="AHP15" s="27" t="e">
        <f t="shared" si="519"/>
        <v>#REF!</v>
      </c>
      <c r="AHQ15" s="22" t="e">
        <f t="shared" si="63"/>
        <v>#REF!</v>
      </c>
      <c r="AHR15" s="4" t="e">
        <f t="shared" si="520"/>
        <v>#REF!</v>
      </c>
      <c r="AHS15" s="27">
        <v>1.47</v>
      </c>
      <c r="AHT15" s="27" t="e">
        <f t="shared" si="521"/>
        <v>#REF!</v>
      </c>
      <c r="AHU15" s="22" t="e">
        <f t="shared" si="64"/>
        <v>#REF!</v>
      </c>
      <c r="AHV15" s="4" t="e">
        <f t="shared" si="522"/>
        <v>#REF!</v>
      </c>
      <c r="AHW15" s="27">
        <v>0.12970000000000001</v>
      </c>
      <c r="AHX15" s="27" t="e">
        <f t="shared" si="523"/>
        <v>#REF!</v>
      </c>
      <c r="AHY15" s="22" t="e">
        <f t="shared" si="65"/>
        <v>#REF!</v>
      </c>
      <c r="AHZ15" s="4" t="e">
        <f t="shared" si="524"/>
        <v>#REF!</v>
      </c>
      <c r="AIA15" s="27">
        <v>9.5799999999999996E-2</v>
      </c>
      <c r="AIB15" s="27" t="e">
        <f t="shared" si="525"/>
        <v>#REF!</v>
      </c>
      <c r="AIC15" s="22" t="e">
        <f t="shared" si="66"/>
        <v>#REF!</v>
      </c>
      <c r="AID15" s="4" t="e">
        <f t="shared" si="526"/>
        <v>#REF!</v>
      </c>
      <c r="AIE15" s="24"/>
      <c r="AIF15" s="24" t="e">
        <f t="shared" si="527"/>
        <v>#REF!</v>
      </c>
      <c r="AIG15" s="24" t="e">
        <f t="shared" si="528"/>
        <v>#REF!</v>
      </c>
      <c r="AIH15" s="11"/>
      <c r="AII15" s="24"/>
      <c r="AIJ15" s="24" t="e">
        <f t="shared" si="529"/>
        <v>#REF!</v>
      </c>
      <c r="AIK15" s="24" t="e">
        <f t="shared" si="530"/>
        <v>#REF!</v>
      </c>
      <c r="AIL15" s="11"/>
      <c r="AIM15" s="24"/>
      <c r="AIN15" s="24" t="e">
        <f t="shared" si="531"/>
        <v>#REF!</v>
      </c>
      <c r="AIO15" s="24" t="e">
        <f t="shared" si="532"/>
        <v>#REF!</v>
      </c>
      <c r="AIP15" s="11"/>
      <c r="AIQ15" s="27">
        <v>18.279999999999998</v>
      </c>
      <c r="AIR15" s="27" t="e">
        <f t="shared" si="533"/>
        <v>#REF!</v>
      </c>
      <c r="AIS15" s="22" t="e">
        <f t="shared" si="67"/>
        <v>#REF!</v>
      </c>
      <c r="AIT15" s="4" t="e">
        <f t="shared" si="534"/>
        <v>#REF!</v>
      </c>
      <c r="AIU15" s="27">
        <v>2.1</v>
      </c>
      <c r="AIV15" s="27" t="e">
        <f t="shared" si="535"/>
        <v>#REF!</v>
      </c>
      <c r="AIW15" s="22" t="e">
        <f t="shared" si="68"/>
        <v>#REF!</v>
      </c>
      <c r="AIX15" s="4" t="e">
        <f t="shared" si="536"/>
        <v>#REF!</v>
      </c>
      <c r="AIY15" s="22">
        <v>0.1</v>
      </c>
      <c r="AIZ15" s="27" t="e">
        <f t="shared" si="537"/>
        <v>#REF!</v>
      </c>
      <c r="AJA15" s="22" t="e">
        <f t="shared" si="69"/>
        <v>#REF!</v>
      </c>
      <c r="AJB15" s="4" t="e">
        <f t="shared" si="538"/>
        <v>#REF!</v>
      </c>
      <c r="AJC15" s="27">
        <v>27.356910581811889</v>
      </c>
      <c r="AJD15" s="27" t="e">
        <f t="shared" si="539"/>
        <v>#REF!</v>
      </c>
      <c r="AJE15" s="22" t="e">
        <f t="shared" si="70"/>
        <v>#REF!</v>
      </c>
      <c r="AJF15" s="4" t="e">
        <f t="shared" si="540"/>
        <v>#REF!</v>
      </c>
      <c r="AJG15" s="24"/>
      <c r="AJH15" s="24" t="e">
        <f t="shared" si="541"/>
        <v>#REF!</v>
      </c>
      <c r="AJI15" s="24" t="e">
        <f t="shared" si="542"/>
        <v>#REF!</v>
      </c>
      <c r="AJJ15" s="11"/>
      <c r="AJK15" s="27">
        <v>0.57999999999999996</v>
      </c>
      <c r="AJL15" s="27" t="e">
        <f t="shared" si="543"/>
        <v>#REF!</v>
      </c>
      <c r="AJM15" s="22" t="e">
        <f t="shared" si="71"/>
        <v>#REF!</v>
      </c>
      <c r="AJN15" s="4" t="e">
        <f t="shared" si="544"/>
        <v>#REF!</v>
      </c>
      <c r="AJO15" s="27">
        <v>100</v>
      </c>
      <c r="AJP15" s="27" t="e">
        <f t="shared" si="545"/>
        <v>#REF!</v>
      </c>
      <c r="AJQ15" s="22" t="e">
        <f t="shared" si="72"/>
        <v>#REF!</v>
      </c>
      <c r="AJR15" s="4" t="e">
        <f t="shared" si="546"/>
        <v>#REF!</v>
      </c>
      <c r="AJS15" s="27">
        <v>100</v>
      </c>
      <c r="AJT15" s="27" t="e">
        <f t="shared" si="547"/>
        <v>#REF!</v>
      </c>
      <c r="AJU15" s="22" t="e">
        <f t="shared" si="73"/>
        <v>#REF!</v>
      </c>
      <c r="AJV15" s="4" t="e">
        <f t="shared" si="548"/>
        <v>#REF!</v>
      </c>
      <c r="AJW15" s="27">
        <v>98.1</v>
      </c>
      <c r="AJX15" s="24" t="e">
        <f t="shared" si="549"/>
        <v>#REF!</v>
      </c>
      <c r="AJY15" s="13" t="e">
        <f t="shared" si="74"/>
        <v>#REF!</v>
      </c>
      <c r="AJZ15" s="12" t="e">
        <f t="shared" si="550"/>
        <v>#REF!</v>
      </c>
      <c r="AKA15" s="8" t="s">
        <v>19</v>
      </c>
      <c r="AKB15" s="10" t="e">
        <f t="shared" si="75"/>
        <v>#REF!</v>
      </c>
      <c r="AKC15" s="11" t="e">
        <f t="shared" si="551"/>
        <v>#REF!</v>
      </c>
      <c r="AKD15" s="8" t="s">
        <v>19</v>
      </c>
      <c r="AKE15" s="10" t="e">
        <f t="shared" si="76"/>
        <v>#REF!</v>
      </c>
      <c r="AKF15" s="11" t="e">
        <f t="shared" si="552"/>
        <v>#REF!</v>
      </c>
      <c r="AKG15" s="8" t="s">
        <v>19</v>
      </c>
      <c r="AKH15" s="10" t="e">
        <f t="shared" si="77"/>
        <v>#REF!</v>
      </c>
      <c r="AKI15" s="11" t="e">
        <f t="shared" si="553"/>
        <v>#REF!</v>
      </c>
      <c r="AKJ15" s="8" t="s">
        <v>19</v>
      </c>
      <c r="AKK15" s="10" t="e">
        <f t="shared" si="554"/>
        <v>#REF!</v>
      </c>
      <c r="AKL15" s="11" t="e">
        <f t="shared" si="555"/>
        <v>#REF!</v>
      </c>
      <c r="AKM15" s="8" t="s">
        <v>19</v>
      </c>
      <c r="AKN15" s="10" t="e">
        <f t="shared" si="78"/>
        <v>#REF!</v>
      </c>
      <c r="AKO15" s="11" t="e">
        <f t="shared" si="556"/>
        <v>#REF!</v>
      </c>
      <c r="AKP15" s="8" t="s">
        <v>19</v>
      </c>
      <c r="AKQ15" s="10" t="e">
        <f t="shared" si="79"/>
        <v>#REF!</v>
      </c>
      <c r="AKR15" s="11" t="e">
        <f t="shared" si="557"/>
        <v>#REF!</v>
      </c>
      <c r="AKS15" s="8" t="s">
        <v>19</v>
      </c>
      <c r="AKT15" s="10" t="e">
        <f t="shared" si="558"/>
        <v>#REF!</v>
      </c>
      <c r="AKU15" s="11" t="e">
        <f t="shared" si="80"/>
        <v>#REF!</v>
      </c>
      <c r="AKV15" s="8" t="s">
        <v>19</v>
      </c>
      <c r="AKW15" s="10" t="e">
        <f t="shared" si="559"/>
        <v>#REF!</v>
      </c>
      <c r="AKX15" s="11" t="e">
        <f t="shared" si="560"/>
        <v>#REF!</v>
      </c>
      <c r="AKY15" s="8" t="s">
        <v>19</v>
      </c>
      <c r="AKZ15" s="10" t="e">
        <f t="shared" si="81"/>
        <v>#REF!</v>
      </c>
      <c r="ALA15" s="11" t="e">
        <f t="shared" si="561"/>
        <v>#REF!</v>
      </c>
    </row>
    <row r="16" spans="1:989" ht="17.25">
      <c r="A16" s="8" t="s">
        <v>20</v>
      </c>
      <c r="B16" s="9" t="str">
        <f t="shared" si="82"/>
        <v>广东</v>
      </c>
      <c r="C16" s="10" t="e">
        <f t="shared" si="83"/>
        <v>#REF!</v>
      </c>
      <c r="D16" s="11" t="e">
        <f t="shared" si="84"/>
        <v>#REF!</v>
      </c>
      <c r="E16" s="24">
        <v>79.430000000000007</v>
      </c>
      <c r="F16" s="24" t="e">
        <f t="shared" si="85"/>
        <v>#REF!</v>
      </c>
      <c r="G16" s="24" t="e">
        <f t="shared" si="6"/>
        <v>#REF!</v>
      </c>
      <c r="H16" s="12" t="e">
        <f t="shared" si="86"/>
        <v>#REF!</v>
      </c>
      <c r="I16" s="24">
        <v>79.03</v>
      </c>
      <c r="J16" s="24" t="e">
        <f t="shared" si="87"/>
        <v>#REF!</v>
      </c>
      <c r="K16" s="13" t="e">
        <f t="shared" si="7"/>
        <v>#REF!</v>
      </c>
      <c r="L16" s="12" t="e">
        <f t="shared" si="88"/>
        <v>#REF!</v>
      </c>
      <c r="M16" s="24">
        <v>76.099999999999994</v>
      </c>
      <c r="N16" s="24" t="e">
        <f t="shared" si="89"/>
        <v>#REF!</v>
      </c>
      <c r="O16" s="13" t="e">
        <f t="shared" si="8"/>
        <v>#REF!</v>
      </c>
      <c r="P16" s="12" t="e">
        <f t="shared" si="90"/>
        <v>#REF!</v>
      </c>
      <c r="Q16" s="24">
        <v>85.47</v>
      </c>
      <c r="R16" s="24" t="e">
        <f t="shared" si="91"/>
        <v>#REF!</v>
      </c>
      <c r="S16" s="13" t="e">
        <f t="shared" si="9"/>
        <v>#REF!</v>
      </c>
      <c r="T16" s="12" t="e">
        <f t="shared" si="92"/>
        <v>#REF!</v>
      </c>
      <c r="U16" s="24"/>
      <c r="V16" s="24" t="e">
        <f t="shared" si="93"/>
        <v>#REF!</v>
      </c>
      <c r="W16" s="24" t="e">
        <f t="shared" si="94"/>
        <v>#REF!</v>
      </c>
      <c r="X16" s="11"/>
      <c r="Y16" s="13">
        <v>5.5792560684334381E-3</v>
      </c>
      <c r="Z16" s="24" t="e">
        <f t="shared" si="95"/>
        <v>#REF!</v>
      </c>
      <c r="AA16" s="13" t="e">
        <f t="shared" si="10"/>
        <v>#REF!</v>
      </c>
      <c r="AB16" s="12" t="e">
        <f t="shared" si="96"/>
        <v>#REF!</v>
      </c>
      <c r="AC16" s="13">
        <v>6.39449935539321E-2</v>
      </c>
      <c r="AD16" s="24" t="e">
        <f t="shared" si="97"/>
        <v>#REF!</v>
      </c>
      <c r="AE16" s="13" t="e">
        <f t="shared" si="11"/>
        <v>#REF!</v>
      </c>
      <c r="AF16" s="12" t="e">
        <f t="shared" si="98"/>
        <v>#REF!</v>
      </c>
      <c r="AG16" s="13">
        <v>5.8444348947142245E-3</v>
      </c>
      <c r="AH16" s="24" t="e">
        <f t="shared" si="99"/>
        <v>#REF!</v>
      </c>
      <c r="AI16" s="13" t="e">
        <f t="shared" si="12"/>
        <v>#REF!</v>
      </c>
      <c r="AJ16" s="12" t="e">
        <f t="shared" si="100"/>
        <v>#REF!</v>
      </c>
      <c r="AK16" s="13">
        <v>21.457169659507898</v>
      </c>
      <c r="AL16" s="24" t="e">
        <f t="shared" si="101"/>
        <v>#REF!</v>
      </c>
      <c r="AM16" s="13" t="e">
        <f t="shared" si="13"/>
        <v>#REF!</v>
      </c>
      <c r="AN16" s="12" t="e">
        <f t="shared" si="102"/>
        <v>#REF!</v>
      </c>
      <c r="AO16" s="23">
        <v>2.3346091204526345</v>
      </c>
      <c r="AP16" s="24" t="e">
        <f t="shared" si="103"/>
        <v>#REF!</v>
      </c>
      <c r="AQ16" s="13" t="e">
        <f t="shared" si="14"/>
        <v>#REF!</v>
      </c>
      <c r="AR16" s="12" t="e">
        <f t="shared" si="104"/>
        <v>#REF!</v>
      </c>
      <c r="AS16" s="24">
        <v>99.82</v>
      </c>
      <c r="AT16" s="24" t="e">
        <f t="shared" si="105"/>
        <v>#REF!</v>
      </c>
      <c r="AU16" s="13" t="e">
        <f t="shared" si="15"/>
        <v>#REF!</v>
      </c>
      <c r="AV16" s="12" t="e">
        <f t="shared" si="106"/>
        <v>#REF!</v>
      </c>
      <c r="AW16" s="24">
        <v>0.06</v>
      </c>
      <c r="AX16" s="24" t="e">
        <f t="shared" si="107"/>
        <v>#REF!</v>
      </c>
      <c r="AY16" s="13" t="e">
        <f t="shared" si="16"/>
        <v>#REF!</v>
      </c>
      <c r="AZ16" s="12" t="e">
        <f t="shared" si="108"/>
        <v>#REF!</v>
      </c>
      <c r="BA16" s="24">
        <v>2.6869999999999998</v>
      </c>
      <c r="BB16" s="24" t="e">
        <f t="shared" si="109"/>
        <v>#REF!</v>
      </c>
      <c r="BC16" s="13" t="e">
        <f t="shared" si="17"/>
        <v>#REF!</v>
      </c>
      <c r="BD16" s="12" t="e">
        <f t="shared" si="110"/>
        <v>#REF!</v>
      </c>
      <c r="BE16" s="14">
        <v>0.24</v>
      </c>
      <c r="BF16" s="24" t="e">
        <f t="shared" si="111"/>
        <v>#REF!</v>
      </c>
      <c r="BG16" s="13" t="e">
        <f t="shared" si="18"/>
        <v>#REF!</v>
      </c>
      <c r="BH16" s="12" t="e">
        <f t="shared" si="112"/>
        <v>#REF!</v>
      </c>
      <c r="BI16" s="24">
        <v>99.4</v>
      </c>
      <c r="BJ16" s="24" t="e">
        <f t="shared" si="113"/>
        <v>#REF!</v>
      </c>
      <c r="BK16" s="13" t="e">
        <f t="shared" si="19"/>
        <v>#REF!</v>
      </c>
      <c r="BL16" s="12" t="e">
        <f t="shared" si="114"/>
        <v>#REF!</v>
      </c>
      <c r="BM16" s="24">
        <v>1.01</v>
      </c>
      <c r="BN16" s="24" t="e">
        <f t="shared" si="115"/>
        <v>#REF!</v>
      </c>
      <c r="BO16" s="13" t="e">
        <f t="shared" si="20"/>
        <v>#REF!</v>
      </c>
      <c r="BP16" s="12" t="e">
        <f t="shared" si="116"/>
        <v>#REF!</v>
      </c>
      <c r="BQ16" s="24">
        <v>99.5</v>
      </c>
      <c r="BR16" s="24" t="e">
        <f t="shared" si="117"/>
        <v>#REF!</v>
      </c>
      <c r="BS16" s="13" t="e">
        <f t="shared" si="21"/>
        <v>#REF!</v>
      </c>
      <c r="BT16" s="12" t="e">
        <f t="shared" si="118"/>
        <v>#REF!</v>
      </c>
      <c r="BU16" s="24">
        <v>4.661583641772955</v>
      </c>
      <c r="BV16" s="24" t="e">
        <f t="shared" si="119"/>
        <v>#REF!</v>
      </c>
      <c r="BW16" s="13" t="e">
        <f t="shared" si="22"/>
        <v>#REF!</v>
      </c>
      <c r="BX16" s="12" t="e">
        <f t="shared" si="120"/>
        <v>#REF!</v>
      </c>
      <c r="BY16" s="24">
        <v>97.23</v>
      </c>
      <c r="BZ16" s="24" t="e">
        <f t="shared" si="121"/>
        <v>#REF!</v>
      </c>
      <c r="CA16" s="13" t="e">
        <f t="shared" si="23"/>
        <v>#REF!</v>
      </c>
      <c r="CB16" s="12" t="e">
        <f t="shared" si="122"/>
        <v>#REF!</v>
      </c>
      <c r="CC16" s="24">
        <v>97.950099999999992</v>
      </c>
      <c r="CD16" s="24" t="e">
        <f t="shared" si="123"/>
        <v>#REF!</v>
      </c>
      <c r="CE16" s="13" t="e">
        <f t="shared" si="24"/>
        <v>#REF!</v>
      </c>
      <c r="CF16" s="12" t="e">
        <f t="shared" si="124"/>
        <v>#REF!</v>
      </c>
      <c r="CG16" s="24">
        <v>88</v>
      </c>
      <c r="CH16" s="24" t="e">
        <f t="shared" si="125"/>
        <v>#REF!</v>
      </c>
      <c r="CI16" s="13" t="e">
        <f t="shared" si="25"/>
        <v>#REF!</v>
      </c>
      <c r="CJ16" s="12" t="e">
        <f t="shared" si="126"/>
        <v>#REF!</v>
      </c>
      <c r="CK16" s="24"/>
      <c r="CL16" s="24" t="e">
        <f t="shared" si="127"/>
        <v>#REF!</v>
      </c>
      <c r="CM16" s="24" t="e">
        <f t="shared" si="128"/>
        <v>#REF!</v>
      </c>
      <c r="CN16" s="11"/>
      <c r="CO16" s="24">
        <v>97.538899999999998</v>
      </c>
      <c r="CP16" s="24" t="e">
        <f t="shared" si="129"/>
        <v>#REF!</v>
      </c>
      <c r="CQ16" s="13" t="e">
        <f t="shared" si="26"/>
        <v>#REF!</v>
      </c>
      <c r="CR16" s="12" t="e">
        <f t="shared" si="130"/>
        <v>#REF!</v>
      </c>
      <c r="CS16" s="24">
        <v>61</v>
      </c>
      <c r="CT16" s="24" t="e">
        <f t="shared" si="131"/>
        <v>#REF!</v>
      </c>
      <c r="CU16" s="13" t="e">
        <f t="shared" si="27"/>
        <v>#REF!</v>
      </c>
      <c r="CV16" s="12" t="e">
        <f t="shared" si="132"/>
        <v>#REF!</v>
      </c>
      <c r="CW16" s="24"/>
      <c r="CX16" s="24" t="e">
        <f t="shared" si="133"/>
        <v>#REF!</v>
      </c>
      <c r="CY16" s="24" t="e">
        <f t="shared" si="134"/>
        <v>#REF!</v>
      </c>
      <c r="CZ16" s="11"/>
      <c r="DA16" s="24">
        <v>99.037599999999998</v>
      </c>
      <c r="DB16" s="24" t="e">
        <f t="shared" si="135"/>
        <v>#REF!</v>
      </c>
      <c r="DC16" s="13" t="e">
        <f t="shared" si="28"/>
        <v>#REF!</v>
      </c>
      <c r="DD16" s="12" t="e">
        <f t="shared" si="136"/>
        <v>#REF!</v>
      </c>
      <c r="DE16" s="24">
        <v>45</v>
      </c>
      <c r="DF16" s="24" t="e">
        <f t="shared" si="137"/>
        <v>#REF!</v>
      </c>
      <c r="DG16" s="13" t="e">
        <f t="shared" si="29"/>
        <v>#REF!</v>
      </c>
      <c r="DH16" s="12" t="e">
        <f t="shared" si="138"/>
        <v>#REF!</v>
      </c>
      <c r="DI16" s="24">
        <v>98.424199999999999</v>
      </c>
      <c r="DJ16" s="24" t="e">
        <f t="shared" si="139"/>
        <v>#REF!</v>
      </c>
      <c r="DK16" s="13" t="e">
        <f t="shared" si="30"/>
        <v>#REF!</v>
      </c>
      <c r="DL16" s="12" t="e">
        <f t="shared" si="140"/>
        <v>#REF!</v>
      </c>
      <c r="DM16" s="24">
        <v>82</v>
      </c>
      <c r="DN16" s="24" t="e">
        <f t="shared" si="141"/>
        <v>#REF!</v>
      </c>
      <c r="DO16" s="13" t="e">
        <f t="shared" si="31"/>
        <v>#REF!</v>
      </c>
      <c r="DP16" s="12" t="e">
        <f t="shared" si="142"/>
        <v>#REF!</v>
      </c>
      <c r="DQ16" s="24">
        <v>3.5733000000000001</v>
      </c>
      <c r="DR16" s="24" t="e">
        <f t="shared" si="143"/>
        <v>#REF!</v>
      </c>
      <c r="DS16" s="13" t="e">
        <f t="shared" si="32"/>
        <v>#REF!</v>
      </c>
      <c r="DT16" s="12" t="e">
        <f t="shared" si="144"/>
        <v>#REF!</v>
      </c>
      <c r="DU16" s="24">
        <v>99.14</v>
      </c>
      <c r="DV16" s="24" t="e">
        <f t="shared" si="145"/>
        <v>#REF!</v>
      </c>
      <c r="DW16" s="13" t="e">
        <f t="shared" si="33"/>
        <v>#REF!</v>
      </c>
      <c r="DX16" s="12" t="e">
        <f t="shared" si="146"/>
        <v>#REF!</v>
      </c>
      <c r="DY16" s="24"/>
      <c r="DZ16" s="24" t="e">
        <f t="shared" si="147"/>
        <v>#REF!</v>
      </c>
      <c r="EA16" s="24" t="e">
        <f t="shared" si="148"/>
        <v>#REF!</v>
      </c>
      <c r="EB16" s="11"/>
      <c r="EC16" s="24">
        <v>79.03</v>
      </c>
      <c r="ED16" s="47">
        <v>72.73</v>
      </c>
      <c r="EE16" s="24" t="e">
        <f t="shared" si="149"/>
        <v>#REF!</v>
      </c>
      <c r="EF16" s="22" t="e">
        <f t="shared" si="150"/>
        <v>#REF!</v>
      </c>
      <c r="EG16" s="4" t="e">
        <f t="shared" si="151"/>
        <v>#REF!</v>
      </c>
      <c r="EH16" s="24">
        <v>79.03</v>
      </c>
      <c r="EI16" s="24">
        <v>69.349999999999994</v>
      </c>
      <c r="EJ16" s="24" t="e">
        <f t="shared" si="152"/>
        <v>#REF!</v>
      </c>
      <c r="EK16" s="22" t="e">
        <f t="shared" si="153"/>
        <v>#REF!</v>
      </c>
      <c r="EL16" s="4" t="e">
        <f t="shared" si="154"/>
        <v>#REF!</v>
      </c>
      <c r="EM16" s="38">
        <v>76.099999999999994</v>
      </c>
      <c r="EN16" s="39">
        <v>72.23</v>
      </c>
      <c r="EO16" s="24" t="e">
        <f t="shared" si="155"/>
        <v>#REF!</v>
      </c>
      <c r="EP16" s="22" t="e">
        <f t="shared" si="156"/>
        <v>#REF!</v>
      </c>
      <c r="EQ16" s="4" t="e">
        <f t="shared" si="157"/>
        <v>#REF!</v>
      </c>
      <c r="ER16" s="38">
        <v>76.099999999999994</v>
      </c>
      <c r="ES16" s="39">
        <v>72.569999999999993</v>
      </c>
      <c r="ET16" s="24" t="e">
        <f t="shared" si="158"/>
        <v>#REF!</v>
      </c>
      <c r="EU16" s="22" t="e">
        <f t="shared" si="159"/>
        <v>#REF!</v>
      </c>
      <c r="EV16" s="4" t="e">
        <f t="shared" si="160"/>
        <v>#REF!</v>
      </c>
      <c r="EW16" s="24">
        <v>85.47</v>
      </c>
      <c r="EX16" s="13">
        <v>79.45</v>
      </c>
      <c r="EY16" s="24" t="e">
        <f t="shared" si="161"/>
        <v>#REF!</v>
      </c>
      <c r="EZ16" s="22" t="e">
        <f t="shared" si="162"/>
        <v>#REF!</v>
      </c>
      <c r="FA16" s="4" t="e">
        <f t="shared" si="163"/>
        <v>#REF!</v>
      </c>
      <c r="FB16" s="24">
        <v>85.47</v>
      </c>
      <c r="FC16" s="13">
        <v>75.63</v>
      </c>
      <c r="FD16" s="24" t="e">
        <f t="shared" si="164"/>
        <v>#REF!</v>
      </c>
      <c r="FE16" s="22" t="e">
        <f t="shared" si="165"/>
        <v>#REF!</v>
      </c>
      <c r="FF16" s="4" t="e">
        <f t="shared" si="166"/>
        <v>#REF!</v>
      </c>
      <c r="FG16" s="24">
        <v>2.56</v>
      </c>
      <c r="FH16" s="24" t="e">
        <f t="shared" si="34"/>
        <v>#REF!</v>
      </c>
      <c r="FI16" s="13" t="e">
        <f t="shared" si="35"/>
        <v>#REF!</v>
      </c>
      <c r="FJ16" s="12" t="e">
        <f t="shared" si="36"/>
        <v>#REF!</v>
      </c>
      <c r="FK16" s="24">
        <v>2.4500000000000002</v>
      </c>
      <c r="FL16" s="24" t="e">
        <f t="shared" si="167"/>
        <v>#REF!</v>
      </c>
      <c r="FM16" s="13" t="e">
        <f t="shared" si="37"/>
        <v>#REF!</v>
      </c>
      <c r="FN16" s="12" t="e">
        <f t="shared" si="168"/>
        <v>#REF!</v>
      </c>
      <c r="FO16" s="24">
        <v>97.76</v>
      </c>
      <c r="FP16" s="24">
        <v>85.740000000000009</v>
      </c>
      <c r="FQ16" s="24" t="e">
        <f t="shared" si="169"/>
        <v>#REF!</v>
      </c>
      <c r="FR16" s="22" t="e">
        <f t="shared" si="170"/>
        <v>#REF!</v>
      </c>
      <c r="FS16" s="4" t="e">
        <f t="shared" si="171"/>
        <v>#REF!</v>
      </c>
      <c r="FT16" s="24">
        <v>97.76</v>
      </c>
      <c r="FU16" s="24">
        <v>83.55</v>
      </c>
      <c r="FV16" s="24" t="e">
        <f t="shared" si="172"/>
        <v>#REF!</v>
      </c>
      <c r="FW16" s="22" t="e">
        <f t="shared" si="173"/>
        <v>#REF!</v>
      </c>
      <c r="FX16" s="4" t="e">
        <f t="shared" si="174"/>
        <v>#REF!</v>
      </c>
      <c r="FY16" s="24">
        <v>94.66</v>
      </c>
      <c r="FZ16" s="24">
        <v>75.990000000000009</v>
      </c>
      <c r="GA16" s="24" t="e">
        <f t="shared" si="175"/>
        <v>#REF!</v>
      </c>
      <c r="GB16" s="22" t="e">
        <f t="shared" si="176"/>
        <v>#REF!</v>
      </c>
      <c r="GC16" s="4" t="e">
        <f t="shared" si="177"/>
        <v>#REF!</v>
      </c>
      <c r="GD16" s="27">
        <v>94.66</v>
      </c>
      <c r="GE16" s="27">
        <v>75.28</v>
      </c>
      <c r="GF16" s="24" t="e">
        <f t="shared" si="178"/>
        <v>#REF!</v>
      </c>
      <c r="GG16" s="22" t="e">
        <f t="shared" si="179"/>
        <v>#REF!</v>
      </c>
      <c r="GH16" s="4" t="e">
        <f t="shared" si="180"/>
        <v>#REF!</v>
      </c>
      <c r="GI16" s="27">
        <v>98.83</v>
      </c>
      <c r="GJ16" s="27">
        <v>92.11</v>
      </c>
      <c r="GK16" s="24" t="e">
        <f t="shared" si="181"/>
        <v>#REF!</v>
      </c>
      <c r="GL16" s="22" t="e">
        <f t="shared" si="182"/>
        <v>#REF!</v>
      </c>
      <c r="GM16" s="4" t="e">
        <f t="shared" si="183"/>
        <v>#REF!</v>
      </c>
      <c r="GN16" s="27">
        <v>98.83</v>
      </c>
      <c r="GO16" s="27">
        <v>93.93</v>
      </c>
      <c r="GP16" s="24" t="e">
        <f t="shared" si="184"/>
        <v>#REF!</v>
      </c>
      <c r="GQ16" s="22" t="e">
        <f t="shared" si="185"/>
        <v>#REF!</v>
      </c>
      <c r="GR16" s="4" t="e">
        <f t="shared" si="186"/>
        <v>#REF!</v>
      </c>
      <c r="GS16" s="27">
        <v>1.52</v>
      </c>
      <c r="GT16" s="27" t="e">
        <f t="shared" si="38"/>
        <v>#REF!</v>
      </c>
      <c r="GU16" s="22" t="e">
        <f t="shared" si="39"/>
        <v>#REF!</v>
      </c>
      <c r="GV16" s="4" t="e">
        <f t="shared" si="40"/>
        <v>#REF!</v>
      </c>
      <c r="GW16" s="27">
        <v>1.9800000000000002</v>
      </c>
      <c r="GX16" s="27" t="e">
        <f t="shared" si="187"/>
        <v>#REF!</v>
      </c>
      <c r="GY16" s="22" t="e">
        <f t="shared" si="41"/>
        <v>#REF!</v>
      </c>
      <c r="GZ16" s="4" t="e">
        <f t="shared" si="42"/>
        <v>#REF!</v>
      </c>
      <c r="HA16" s="26"/>
      <c r="HB16" s="26"/>
      <c r="HC16" s="24" t="e">
        <f t="shared" si="188"/>
        <v>#REF!</v>
      </c>
      <c r="HD16" s="24" t="e">
        <f t="shared" si="189"/>
        <v>#REF!</v>
      </c>
      <c r="HE16" s="26"/>
      <c r="HF16" s="26"/>
      <c r="HG16" s="26"/>
      <c r="HH16" s="24" t="e">
        <f t="shared" si="190"/>
        <v>#REF!</v>
      </c>
      <c r="HI16" s="24" t="e">
        <f t="shared" si="191"/>
        <v>#REF!</v>
      </c>
      <c r="HJ16" s="26"/>
      <c r="HK16" s="27">
        <v>96.89</v>
      </c>
      <c r="HL16" s="27">
        <v>84.54</v>
      </c>
      <c r="HM16" s="24" t="e">
        <f t="shared" si="192"/>
        <v>#REF!</v>
      </c>
      <c r="HN16" s="22" t="e">
        <f t="shared" si="193"/>
        <v>#REF!</v>
      </c>
      <c r="HO16" s="4" t="e">
        <f t="shared" si="194"/>
        <v>#REF!</v>
      </c>
      <c r="HP16" s="27">
        <v>96.89</v>
      </c>
      <c r="HQ16" s="27">
        <v>83.34</v>
      </c>
      <c r="HR16" s="24" t="e">
        <f t="shared" si="195"/>
        <v>#REF!</v>
      </c>
      <c r="HS16" s="22" t="e">
        <f t="shared" si="196"/>
        <v>#REF!</v>
      </c>
      <c r="HT16" s="4" t="e">
        <f t="shared" si="197"/>
        <v>#REF!</v>
      </c>
      <c r="HU16" s="24">
        <v>98.4</v>
      </c>
      <c r="HV16" s="24">
        <v>88.949999999999989</v>
      </c>
      <c r="HW16" s="24" t="e">
        <f t="shared" si="198"/>
        <v>#REF!</v>
      </c>
      <c r="HX16" s="24" t="e">
        <f t="shared" si="199"/>
        <v>#REF!</v>
      </c>
      <c r="HY16" s="4" t="e">
        <f t="shared" si="200"/>
        <v>#REF!</v>
      </c>
      <c r="HZ16" s="24">
        <v>98.4</v>
      </c>
      <c r="IA16" s="24">
        <v>84.08</v>
      </c>
      <c r="IB16" s="24" t="e">
        <f t="shared" si="201"/>
        <v>#REF!</v>
      </c>
      <c r="IC16" s="24" t="e">
        <f t="shared" si="202"/>
        <v>#REF!</v>
      </c>
      <c r="ID16" s="4" t="e">
        <f t="shared" si="203"/>
        <v>#REF!</v>
      </c>
      <c r="IE16" s="26"/>
      <c r="IF16" s="26"/>
      <c r="IG16" s="24" t="e">
        <f t="shared" si="204"/>
        <v>#REF!</v>
      </c>
      <c r="IH16" s="24" t="e">
        <f t="shared" si="205"/>
        <v>#REF!</v>
      </c>
      <c r="II16" s="26"/>
      <c r="IJ16" s="26"/>
      <c r="IK16" s="26"/>
      <c r="IL16" s="24" t="e">
        <f t="shared" si="206"/>
        <v>#REF!</v>
      </c>
      <c r="IM16" s="24" t="e">
        <f t="shared" si="207"/>
        <v>#REF!</v>
      </c>
      <c r="IN16" s="26"/>
      <c r="IO16" s="26"/>
      <c r="IP16" s="26"/>
      <c r="IQ16" s="24" t="e">
        <f t="shared" si="208"/>
        <v>#REF!</v>
      </c>
      <c r="IR16" s="24" t="e">
        <f t="shared" si="209"/>
        <v>#REF!</v>
      </c>
      <c r="IS16" s="26"/>
      <c r="IT16" s="26"/>
      <c r="IU16" s="26"/>
      <c r="IV16" s="24" t="e">
        <f t="shared" si="210"/>
        <v>#REF!</v>
      </c>
      <c r="IW16" s="24" t="e">
        <f t="shared" si="211"/>
        <v>#REF!</v>
      </c>
      <c r="IX16" s="26"/>
      <c r="IY16" s="26"/>
      <c r="IZ16" s="26"/>
      <c r="JA16" s="24" t="e">
        <f t="shared" si="212"/>
        <v>#REF!</v>
      </c>
      <c r="JB16" s="24" t="e">
        <f t="shared" si="213"/>
        <v>#REF!</v>
      </c>
      <c r="JC16" s="26"/>
      <c r="JD16" s="26"/>
      <c r="JE16" s="26"/>
      <c r="JF16" s="24" t="e">
        <f t="shared" si="214"/>
        <v>#REF!</v>
      </c>
      <c r="JG16" s="24" t="e">
        <f t="shared" si="215"/>
        <v>#REF!</v>
      </c>
      <c r="JH16" s="26"/>
      <c r="JI16" s="26"/>
      <c r="JJ16" s="26"/>
      <c r="JK16" s="24" t="e">
        <f t="shared" si="216"/>
        <v>#REF!</v>
      </c>
      <c r="JL16" s="24" t="e">
        <f t="shared" si="217"/>
        <v>#REF!</v>
      </c>
      <c r="JM16" s="26"/>
      <c r="JN16" s="26"/>
      <c r="JO16" s="26"/>
      <c r="JP16" s="24" t="e">
        <f t="shared" si="218"/>
        <v>#REF!</v>
      </c>
      <c r="JQ16" s="24" t="e">
        <f t="shared" si="219"/>
        <v>#REF!</v>
      </c>
      <c r="JR16" s="26"/>
      <c r="JS16" s="26"/>
      <c r="JT16" s="26"/>
      <c r="JU16" s="24" t="e">
        <f t="shared" si="220"/>
        <v>#REF!</v>
      </c>
      <c r="JV16" s="24" t="e">
        <f t="shared" si="221"/>
        <v>#REF!</v>
      </c>
      <c r="JW16" s="26"/>
      <c r="JX16" s="26"/>
      <c r="JY16" s="26"/>
      <c r="JZ16" s="24" t="e">
        <f t="shared" si="222"/>
        <v>#REF!</v>
      </c>
      <c r="KA16" s="24" t="e">
        <f t="shared" si="223"/>
        <v>#REF!</v>
      </c>
      <c r="KB16" s="26"/>
      <c r="KC16" s="26"/>
      <c r="KD16" s="26"/>
      <c r="KE16" s="24" t="e">
        <f t="shared" si="224"/>
        <v>#REF!</v>
      </c>
      <c r="KF16" s="24" t="e">
        <f t="shared" si="225"/>
        <v>#REF!</v>
      </c>
      <c r="KG16" s="26"/>
      <c r="KH16" s="26"/>
      <c r="KI16" s="26"/>
      <c r="KJ16" s="24" t="e">
        <f t="shared" si="226"/>
        <v>#REF!</v>
      </c>
      <c r="KK16" s="24" t="e">
        <f t="shared" si="227"/>
        <v>#REF!</v>
      </c>
      <c r="KL16" s="26"/>
      <c r="KM16" s="27">
        <v>93.455479247778896</v>
      </c>
      <c r="KN16" s="27"/>
      <c r="KO16" s="24">
        <f t="shared" si="228"/>
        <v>0</v>
      </c>
      <c r="KP16" s="22">
        <f t="shared" si="229"/>
        <v>0</v>
      </c>
      <c r="KQ16" s="4" t="e">
        <f t="shared" si="230"/>
        <v>#REF!</v>
      </c>
      <c r="KR16" s="27">
        <v>93.455479247778896</v>
      </c>
      <c r="KS16" s="27"/>
      <c r="KT16" s="24">
        <f t="shared" si="231"/>
        <v>0</v>
      </c>
      <c r="KU16" s="22">
        <f t="shared" si="232"/>
        <v>0</v>
      </c>
      <c r="KV16" s="4" t="e">
        <f t="shared" si="233"/>
        <v>#REF!</v>
      </c>
      <c r="KW16" s="27">
        <v>86.581335965778209</v>
      </c>
      <c r="KX16" s="27"/>
      <c r="KY16" s="24">
        <f t="shared" si="234"/>
        <v>0</v>
      </c>
      <c r="KZ16" s="22">
        <f t="shared" si="235"/>
        <v>0</v>
      </c>
      <c r="LA16" s="4" t="e">
        <f t="shared" si="236"/>
        <v>#REF!</v>
      </c>
      <c r="LB16" s="27">
        <v>86.581335965778209</v>
      </c>
      <c r="LC16" s="27"/>
      <c r="LD16" s="24">
        <f t="shared" si="237"/>
        <v>0</v>
      </c>
      <c r="LE16" s="22">
        <f t="shared" si="238"/>
        <v>0</v>
      </c>
      <c r="LF16" s="4" t="e">
        <f t="shared" si="239"/>
        <v>#REF!</v>
      </c>
      <c r="LG16" s="26"/>
      <c r="LH16" s="26"/>
      <c r="LI16" s="24" t="e">
        <f t="shared" si="240"/>
        <v>#REF!</v>
      </c>
      <c r="LJ16" s="24" t="e">
        <f t="shared" si="241"/>
        <v>#REF!</v>
      </c>
      <c r="LK16" s="26"/>
      <c r="LL16" s="26"/>
      <c r="LM16" s="26"/>
      <c r="LN16" s="24" t="e">
        <f t="shared" si="242"/>
        <v>#REF!</v>
      </c>
      <c r="LO16" s="24" t="e">
        <f t="shared" si="243"/>
        <v>#REF!</v>
      </c>
      <c r="LP16" s="26"/>
      <c r="LQ16" s="24">
        <v>2.2558380570808656</v>
      </c>
      <c r="LR16" s="26"/>
      <c r="LS16" s="24">
        <f t="shared" si="244"/>
        <v>0</v>
      </c>
      <c r="LT16" s="22">
        <f t="shared" si="245"/>
        <v>0</v>
      </c>
      <c r="LU16" s="4" t="e">
        <f t="shared" si="246"/>
        <v>#REF!</v>
      </c>
      <c r="LV16" s="24">
        <v>2.2558380570808656</v>
      </c>
      <c r="LW16" s="26"/>
      <c r="LX16" s="24">
        <f t="shared" si="247"/>
        <v>0</v>
      </c>
      <c r="LY16" s="22">
        <f t="shared" si="248"/>
        <v>0</v>
      </c>
      <c r="LZ16" s="4" t="e">
        <f t="shared" si="249"/>
        <v>#REF!</v>
      </c>
      <c r="MA16" s="24">
        <v>12.05931798083251</v>
      </c>
      <c r="MB16" s="26"/>
      <c r="MC16" s="24">
        <f t="shared" si="250"/>
        <v>0</v>
      </c>
      <c r="MD16" s="22">
        <f t="shared" si="251"/>
        <v>0</v>
      </c>
      <c r="ME16" s="4" t="e">
        <f t="shared" si="252"/>
        <v>#REF!</v>
      </c>
      <c r="MF16" s="24">
        <v>12.05931798083251</v>
      </c>
      <c r="MG16" s="26"/>
      <c r="MH16" s="24">
        <f t="shared" si="253"/>
        <v>0</v>
      </c>
      <c r="MI16" s="22">
        <f t="shared" si="254"/>
        <v>0</v>
      </c>
      <c r="MJ16" s="4" t="e">
        <f t="shared" si="255"/>
        <v>#REF!</v>
      </c>
      <c r="MK16" s="26"/>
      <c r="ML16" s="26"/>
      <c r="MM16" s="24" t="e">
        <f t="shared" si="256"/>
        <v>#REF!</v>
      </c>
      <c r="MN16" s="24" t="e">
        <f t="shared" si="257"/>
        <v>#REF!</v>
      </c>
      <c r="MO16" s="26"/>
      <c r="MP16" s="26"/>
      <c r="MQ16" s="26"/>
      <c r="MR16" s="24" t="e">
        <f t="shared" si="258"/>
        <v>#REF!</v>
      </c>
      <c r="MS16" s="24" t="e">
        <f t="shared" si="259"/>
        <v>#REF!</v>
      </c>
      <c r="MT16" s="26"/>
      <c r="MU16" s="26"/>
      <c r="MV16" s="26"/>
      <c r="MW16" s="24" t="e">
        <f t="shared" si="260"/>
        <v>#REF!</v>
      </c>
      <c r="MX16" s="24" t="e">
        <f t="shared" si="261"/>
        <v>#REF!</v>
      </c>
      <c r="MY16" s="26"/>
      <c r="MZ16" s="26"/>
      <c r="NA16" s="26"/>
      <c r="NB16" s="24" t="e">
        <f t="shared" si="262"/>
        <v>#REF!</v>
      </c>
      <c r="NC16" s="24" t="e">
        <f t="shared" si="263"/>
        <v>#REF!</v>
      </c>
      <c r="ND16" s="26"/>
      <c r="NE16" s="26"/>
      <c r="NF16" s="26"/>
      <c r="NG16" s="24" t="e">
        <f t="shared" si="264"/>
        <v>#REF!</v>
      </c>
      <c r="NH16" s="24" t="e">
        <f t="shared" si="265"/>
        <v>#REF!</v>
      </c>
      <c r="NI16" s="26"/>
      <c r="NJ16" s="26"/>
      <c r="NK16" s="26"/>
      <c r="NL16" s="24" t="e">
        <f t="shared" si="266"/>
        <v>#REF!</v>
      </c>
      <c r="NM16" s="24" t="e">
        <f t="shared" si="267"/>
        <v>#REF!</v>
      </c>
      <c r="NN16" s="26"/>
      <c r="NO16" s="26"/>
      <c r="NP16" s="26"/>
      <c r="NQ16" s="24" t="e">
        <f t="shared" si="268"/>
        <v>#REF!</v>
      </c>
      <c r="NR16" s="24" t="e">
        <f t="shared" si="269"/>
        <v>#REF!</v>
      </c>
      <c r="NS16" s="26"/>
      <c r="NT16" s="26"/>
      <c r="NU16" s="26"/>
      <c r="NV16" s="24" t="e">
        <f t="shared" si="270"/>
        <v>#REF!</v>
      </c>
      <c r="NW16" s="24" t="e">
        <f t="shared" si="271"/>
        <v>#REF!</v>
      </c>
      <c r="NX16" s="26"/>
      <c r="NY16" s="26"/>
      <c r="NZ16" s="26"/>
      <c r="OA16" s="24" t="e">
        <f t="shared" si="272"/>
        <v>#REF!</v>
      </c>
      <c r="OB16" s="24" t="e">
        <f t="shared" si="273"/>
        <v>#REF!</v>
      </c>
      <c r="OC16" s="26"/>
      <c r="OD16" s="26"/>
      <c r="OE16" s="26"/>
      <c r="OF16" s="24" t="e">
        <f t="shared" si="274"/>
        <v>#REF!</v>
      </c>
      <c r="OG16" s="24" t="e">
        <f t="shared" si="275"/>
        <v>#REF!</v>
      </c>
      <c r="OH16" s="26"/>
      <c r="OI16" s="26"/>
      <c r="OJ16" s="26"/>
      <c r="OK16" s="24" t="e">
        <f t="shared" si="276"/>
        <v>#REF!</v>
      </c>
      <c r="OL16" s="24" t="e">
        <f t="shared" si="277"/>
        <v>#REF!</v>
      </c>
      <c r="OM16" s="26"/>
      <c r="ON16" s="26"/>
      <c r="OO16" s="26"/>
      <c r="OP16" s="24" t="e">
        <f t="shared" si="278"/>
        <v>#REF!</v>
      </c>
      <c r="OQ16" s="24" t="e">
        <f t="shared" si="279"/>
        <v>#REF!</v>
      </c>
      <c r="OR16" s="26"/>
      <c r="OS16" s="26"/>
      <c r="OT16" s="26"/>
      <c r="OU16" s="24" t="e">
        <f t="shared" si="280"/>
        <v>#REF!</v>
      </c>
      <c r="OV16" s="24" t="e">
        <f t="shared" si="281"/>
        <v>#REF!</v>
      </c>
      <c r="OW16" s="26"/>
      <c r="OX16" s="26"/>
      <c r="OY16" s="26"/>
      <c r="OZ16" s="24" t="e">
        <f t="shared" si="282"/>
        <v>#REF!</v>
      </c>
      <c r="PA16" s="24" t="e">
        <f t="shared" si="283"/>
        <v>#REF!</v>
      </c>
      <c r="PB16" s="26"/>
      <c r="PC16" s="26"/>
      <c r="PD16" s="26"/>
      <c r="PE16" s="24" t="e">
        <f t="shared" si="284"/>
        <v>#REF!</v>
      </c>
      <c r="PF16" s="24" t="e">
        <f t="shared" si="285"/>
        <v>#REF!</v>
      </c>
      <c r="PG16" s="26"/>
      <c r="PH16" s="26"/>
      <c r="PI16" s="26"/>
      <c r="PJ16" s="24" t="e">
        <f t="shared" si="286"/>
        <v>#REF!</v>
      </c>
      <c r="PK16" s="24" t="e">
        <f t="shared" si="287"/>
        <v>#REF!</v>
      </c>
      <c r="PL16" s="26"/>
      <c r="PM16" s="26"/>
      <c r="PN16" s="26"/>
      <c r="PO16" s="24" t="e">
        <f t="shared" si="288"/>
        <v>#REF!</v>
      </c>
      <c r="PP16" s="24" t="e">
        <f t="shared" si="289"/>
        <v>#REF!</v>
      </c>
      <c r="PQ16" s="26"/>
      <c r="PR16" s="26"/>
      <c r="PS16" s="26"/>
      <c r="PT16" s="24" t="e">
        <f t="shared" si="290"/>
        <v>#REF!</v>
      </c>
      <c r="PU16" s="24" t="e">
        <f t="shared" si="291"/>
        <v>#REF!</v>
      </c>
      <c r="PV16" s="26"/>
      <c r="PW16" s="26"/>
      <c r="PX16" s="26"/>
      <c r="PY16" s="24" t="e">
        <f t="shared" si="292"/>
        <v>#REF!</v>
      </c>
      <c r="PZ16" s="24" t="e">
        <f t="shared" si="293"/>
        <v>#REF!</v>
      </c>
      <c r="QA16" s="26"/>
      <c r="QB16" s="26"/>
      <c r="QC16" s="26"/>
      <c r="QD16" s="24" t="e">
        <f t="shared" si="294"/>
        <v>#REF!</v>
      </c>
      <c r="QE16" s="24" t="e">
        <f t="shared" si="295"/>
        <v>#REF!</v>
      </c>
      <c r="QF16" s="26"/>
      <c r="QG16" s="26"/>
      <c r="QH16" s="26"/>
      <c r="QI16" s="24" t="e">
        <f t="shared" si="296"/>
        <v>#REF!</v>
      </c>
      <c r="QJ16" s="24" t="e">
        <f t="shared" si="297"/>
        <v>#REF!</v>
      </c>
      <c r="QK16" s="26"/>
      <c r="QL16" s="26"/>
      <c r="QM16" s="26"/>
      <c r="QN16" s="24" t="e">
        <f t="shared" si="298"/>
        <v>#REF!</v>
      </c>
      <c r="QO16" s="24" t="e">
        <f t="shared" si="299"/>
        <v>#REF!</v>
      </c>
      <c r="QP16" s="26"/>
      <c r="QQ16" s="24"/>
      <c r="QR16" s="24" t="e">
        <f t="shared" si="300"/>
        <v>#REF!</v>
      </c>
      <c r="QS16" s="24" t="e">
        <f t="shared" si="301"/>
        <v>#REF!</v>
      </c>
      <c r="QT16" s="11"/>
      <c r="QU16" s="24"/>
      <c r="QV16" s="24" t="e">
        <f t="shared" si="302"/>
        <v>#REF!</v>
      </c>
      <c r="QW16" s="24" t="e">
        <f t="shared" si="303"/>
        <v>#REF!</v>
      </c>
      <c r="QX16" s="11"/>
      <c r="QY16" s="24"/>
      <c r="QZ16" s="24" t="e">
        <f t="shared" si="304"/>
        <v>#REF!</v>
      </c>
      <c r="RA16" s="24" t="e">
        <f t="shared" si="305"/>
        <v>#REF!</v>
      </c>
      <c r="RB16" s="11"/>
      <c r="RC16" s="24"/>
      <c r="RD16" s="24" t="e">
        <f t="shared" si="306"/>
        <v>#REF!</v>
      </c>
      <c r="RE16" s="24" t="e">
        <f t="shared" si="307"/>
        <v>#REF!</v>
      </c>
      <c r="RF16" s="11"/>
      <c r="RG16" s="24"/>
      <c r="RH16" s="24" t="e">
        <f t="shared" si="308"/>
        <v>#REF!</v>
      </c>
      <c r="RI16" s="24" t="e">
        <f t="shared" si="309"/>
        <v>#REF!</v>
      </c>
      <c r="RJ16" s="11"/>
      <c r="RK16" s="27">
        <v>97.76</v>
      </c>
      <c r="RL16" s="27" t="e">
        <f t="shared" si="310"/>
        <v>#REF!</v>
      </c>
      <c r="RM16" s="22" t="e">
        <f t="shared" si="43"/>
        <v>#REF!</v>
      </c>
      <c r="RN16" s="4" t="e">
        <f t="shared" si="311"/>
        <v>#REF!</v>
      </c>
      <c r="RO16" s="24"/>
      <c r="RP16" s="24" t="e">
        <f t="shared" si="312"/>
        <v>#REF!</v>
      </c>
      <c r="RQ16" s="24" t="e">
        <f t="shared" si="313"/>
        <v>#REF!</v>
      </c>
      <c r="RR16" s="11"/>
      <c r="RS16" s="24"/>
      <c r="RT16" s="24" t="e">
        <f t="shared" si="314"/>
        <v>#REF!</v>
      </c>
      <c r="RU16" s="24" t="e">
        <f t="shared" si="315"/>
        <v>#REF!</v>
      </c>
      <c r="RV16" s="11"/>
      <c r="RW16" s="24"/>
      <c r="RX16" s="24" t="e">
        <f t="shared" si="316"/>
        <v>#REF!</v>
      </c>
      <c r="RY16" s="24" t="e">
        <f t="shared" si="317"/>
        <v>#REF!</v>
      </c>
      <c r="RZ16" s="11"/>
      <c r="SA16" s="24"/>
      <c r="SB16" s="24" t="e">
        <f t="shared" si="318"/>
        <v>#REF!</v>
      </c>
      <c r="SC16" s="24" t="e">
        <f t="shared" si="319"/>
        <v>#REF!</v>
      </c>
      <c r="SD16" s="11"/>
      <c r="SE16" s="24"/>
      <c r="SF16" s="24" t="e">
        <f t="shared" si="320"/>
        <v>#REF!</v>
      </c>
      <c r="SG16" s="24" t="e">
        <f t="shared" si="321"/>
        <v>#REF!</v>
      </c>
      <c r="SH16" s="11"/>
      <c r="SI16" s="24"/>
      <c r="SJ16" s="24" t="e">
        <f t="shared" si="322"/>
        <v>#REF!</v>
      </c>
      <c r="SK16" s="24" t="e">
        <f t="shared" si="323"/>
        <v>#REF!</v>
      </c>
      <c r="SL16" s="11"/>
      <c r="SM16" s="24"/>
      <c r="SN16" s="24" t="e">
        <f t="shared" si="324"/>
        <v>#REF!</v>
      </c>
      <c r="SO16" s="24" t="e">
        <f t="shared" si="325"/>
        <v>#REF!</v>
      </c>
      <c r="SP16" s="11"/>
      <c r="SQ16" s="24"/>
      <c r="SR16" s="24" t="e">
        <f t="shared" si="326"/>
        <v>#REF!</v>
      </c>
      <c r="SS16" s="24" t="e">
        <f t="shared" si="327"/>
        <v>#REF!</v>
      </c>
      <c r="ST16" s="11"/>
      <c r="SU16" s="24"/>
      <c r="SV16" s="24" t="e">
        <f t="shared" si="328"/>
        <v>#REF!</v>
      </c>
      <c r="SW16" s="24" t="e">
        <f t="shared" si="329"/>
        <v>#REF!</v>
      </c>
      <c r="SX16" s="11"/>
      <c r="SY16" s="24"/>
      <c r="SZ16" s="24" t="e">
        <f t="shared" si="330"/>
        <v>#REF!</v>
      </c>
      <c r="TA16" s="24" t="e">
        <f t="shared" si="331"/>
        <v>#REF!</v>
      </c>
      <c r="TB16" s="11"/>
      <c r="TC16" s="24"/>
      <c r="TD16" s="24" t="e">
        <f t="shared" si="332"/>
        <v>#REF!</v>
      </c>
      <c r="TE16" s="24" t="e">
        <f t="shared" si="333"/>
        <v>#REF!</v>
      </c>
      <c r="TF16" s="11"/>
      <c r="TG16" s="24"/>
      <c r="TH16" s="24" t="e">
        <f t="shared" si="334"/>
        <v>#REF!</v>
      </c>
      <c r="TI16" s="24" t="e">
        <f t="shared" si="335"/>
        <v>#REF!</v>
      </c>
      <c r="TJ16" s="11"/>
      <c r="TK16" s="24"/>
      <c r="TL16" s="24" t="e">
        <f t="shared" si="336"/>
        <v>#REF!</v>
      </c>
      <c r="TM16" s="24" t="e">
        <f t="shared" si="337"/>
        <v>#REF!</v>
      </c>
      <c r="TN16" s="11"/>
      <c r="TO16" s="27">
        <v>94.66</v>
      </c>
      <c r="TP16" s="27" t="e">
        <f t="shared" si="338"/>
        <v>#REF!</v>
      </c>
      <c r="TQ16" s="22" t="e">
        <f t="shared" si="44"/>
        <v>#REF!</v>
      </c>
      <c r="TR16" s="4" t="e">
        <f t="shared" si="339"/>
        <v>#REF!</v>
      </c>
      <c r="TS16" s="24"/>
      <c r="TT16" s="24" t="e">
        <f t="shared" si="340"/>
        <v>#REF!</v>
      </c>
      <c r="TU16" s="24" t="e">
        <f t="shared" si="341"/>
        <v>#REF!</v>
      </c>
      <c r="TV16" s="11"/>
      <c r="TW16" s="24"/>
      <c r="TX16" s="24" t="e">
        <f t="shared" si="342"/>
        <v>#REF!</v>
      </c>
      <c r="TY16" s="24" t="e">
        <f t="shared" si="343"/>
        <v>#REF!</v>
      </c>
      <c r="TZ16" s="11"/>
      <c r="UA16" s="24"/>
      <c r="UB16" s="24" t="e">
        <f t="shared" si="344"/>
        <v>#REF!</v>
      </c>
      <c r="UC16" s="24" t="e">
        <f t="shared" si="345"/>
        <v>#REF!</v>
      </c>
      <c r="UD16" s="11"/>
      <c r="UE16" s="24"/>
      <c r="UF16" s="24" t="e">
        <f t="shared" si="346"/>
        <v>#REF!</v>
      </c>
      <c r="UG16" s="24" t="e">
        <f t="shared" si="347"/>
        <v>#REF!</v>
      </c>
      <c r="UH16" s="11"/>
      <c r="UI16" s="24"/>
      <c r="UJ16" s="24" t="e">
        <f t="shared" si="348"/>
        <v>#REF!</v>
      </c>
      <c r="UK16" s="24" t="e">
        <f t="shared" si="349"/>
        <v>#REF!</v>
      </c>
      <c r="UL16" s="11"/>
      <c r="UM16" s="24"/>
      <c r="UN16" s="24" t="e">
        <f t="shared" si="350"/>
        <v>#REF!</v>
      </c>
      <c r="UO16" s="24" t="e">
        <f t="shared" si="351"/>
        <v>#REF!</v>
      </c>
      <c r="UP16" s="11"/>
      <c r="UQ16" s="24"/>
      <c r="UR16" s="24" t="e">
        <f t="shared" si="352"/>
        <v>#REF!</v>
      </c>
      <c r="US16" s="24" t="e">
        <f t="shared" si="353"/>
        <v>#REF!</v>
      </c>
      <c r="UT16" s="11"/>
      <c r="UU16" s="24"/>
      <c r="UV16" s="24" t="e">
        <f t="shared" si="354"/>
        <v>#REF!</v>
      </c>
      <c r="UW16" s="24" t="e">
        <f t="shared" si="355"/>
        <v>#REF!</v>
      </c>
      <c r="UX16" s="11"/>
      <c r="UY16" s="24"/>
      <c r="UZ16" s="24" t="e">
        <f t="shared" si="356"/>
        <v>#REF!</v>
      </c>
      <c r="VA16" s="24" t="e">
        <f t="shared" si="357"/>
        <v>#REF!</v>
      </c>
      <c r="VB16" s="11"/>
      <c r="VC16" s="24"/>
      <c r="VD16" s="24" t="e">
        <f t="shared" si="358"/>
        <v>#REF!</v>
      </c>
      <c r="VE16" s="24" t="e">
        <f t="shared" si="359"/>
        <v>#REF!</v>
      </c>
      <c r="VF16" s="11"/>
      <c r="VG16" s="20">
        <v>3.8692364354310166E-3</v>
      </c>
      <c r="VH16" s="27" t="e">
        <f t="shared" si="45"/>
        <v>#REF!</v>
      </c>
      <c r="VI16" s="22" t="e">
        <f t="shared" si="46"/>
        <v>#REF!</v>
      </c>
      <c r="VJ16" s="4" t="e">
        <f t="shared" si="360"/>
        <v>#REF!</v>
      </c>
      <c r="VK16" s="27">
        <v>93.455479247778896</v>
      </c>
      <c r="VL16" s="27" t="e">
        <f t="shared" si="361"/>
        <v>#REF!</v>
      </c>
      <c r="VM16" s="22" t="e">
        <f t="shared" si="47"/>
        <v>#REF!</v>
      </c>
      <c r="VN16" s="4" t="e">
        <f t="shared" si="362"/>
        <v>#REF!</v>
      </c>
      <c r="VO16" s="27">
        <v>86.581335965778209</v>
      </c>
      <c r="VP16" s="27" t="e">
        <f t="shared" si="363"/>
        <v>#REF!</v>
      </c>
      <c r="VQ16" s="22" t="e">
        <f t="shared" si="48"/>
        <v>#REF!</v>
      </c>
      <c r="VR16" s="4" t="e">
        <f t="shared" si="364"/>
        <v>#REF!</v>
      </c>
      <c r="VS16" s="24"/>
      <c r="VT16" s="24" t="e">
        <f t="shared" si="365"/>
        <v>#REF!</v>
      </c>
      <c r="VU16" s="24" t="e">
        <f t="shared" si="366"/>
        <v>#REF!</v>
      </c>
      <c r="VV16" s="11"/>
      <c r="VW16" s="24">
        <v>2.2558380570808656</v>
      </c>
      <c r="VX16" s="27" t="e">
        <f t="shared" si="367"/>
        <v>#REF!</v>
      </c>
      <c r="VY16" s="22" t="e">
        <f t="shared" si="49"/>
        <v>#REF!</v>
      </c>
      <c r="VZ16" s="4" t="e">
        <f t="shared" si="368"/>
        <v>#REF!</v>
      </c>
      <c r="WA16" s="24">
        <v>12.05931798083251</v>
      </c>
      <c r="WB16" s="27" t="e">
        <f t="shared" si="369"/>
        <v>#REF!</v>
      </c>
      <c r="WC16" s="22" t="e">
        <f t="shared" si="50"/>
        <v>#REF!</v>
      </c>
      <c r="WD16" s="4" t="e">
        <f t="shared" si="370"/>
        <v>#REF!</v>
      </c>
      <c r="WE16" s="27">
        <v>97.5</v>
      </c>
      <c r="WF16" s="27" t="e">
        <f t="shared" si="371"/>
        <v>#REF!</v>
      </c>
      <c r="WG16" s="22" t="e">
        <f t="shared" si="51"/>
        <v>#REF!</v>
      </c>
      <c r="WH16" s="4" t="e">
        <f t="shared" si="372"/>
        <v>#REF!</v>
      </c>
      <c r="WI16" s="24"/>
      <c r="WJ16" s="24" t="e">
        <f t="shared" si="373"/>
        <v>#REF!</v>
      </c>
      <c r="WK16" s="24" t="e">
        <f t="shared" si="374"/>
        <v>#REF!</v>
      </c>
      <c r="WL16" s="11"/>
      <c r="WM16" s="24"/>
      <c r="WN16" s="24" t="e">
        <f t="shared" si="375"/>
        <v>#REF!</v>
      </c>
      <c r="WO16" s="24" t="e">
        <f t="shared" si="376"/>
        <v>#REF!</v>
      </c>
      <c r="WP16" s="11"/>
      <c r="WQ16" s="24"/>
      <c r="WR16" s="24" t="e">
        <f t="shared" si="377"/>
        <v>#REF!</v>
      </c>
      <c r="WS16" s="24" t="e">
        <f t="shared" si="378"/>
        <v>#REF!</v>
      </c>
      <c r="WT16" s="11"/>
      <c r="WU16" s="27">
        <v>0</v>
      </c>
      <c r="WV16" s="27" t="e">
        <f t="shared" si="379"/>
        <v>#REF!</v>
      </c>
      <c r="WW16" s="22" t="e">
        <f t="shared" si="52"/>
        <v>#REF!</v>
      </c>
      <c r="WX16" s="4" t="e">
        <f t="shared" si="380"/>
        <v>#REF!</v>
      </c>
      <c r="WY16" s="24"/>
      <c r="WZ16" s="24" t="e">
        <f t="shared" si="381"/>
        <v>#REF!</v>
      </c>
      <c r="XA16" s="24" t="e">
        <f t="shared" si="382"/>
        <v>#REF!</v>
      </c>
      <c r="XB16" s="11"/>
      <c r="XC16" s="24"/>
      <c r="XD16" s="24" t="e">
        <f t="shared" si="383"/>
        <v>#REF!</v>
      </c>
      <c r="XE16" s="24" t="e">
        <f t="shared" si="384"/>
        <v>#REF!</v>
      </c>
      <c r="XF16" s="11"/>
      <c r="XG16" s="24"/>
      <c r="XH16" s="24" t="e">
        <f t="shared" si="385"/>
        <v>#REF!</v>
      </c>
      <c r="XI16" s="24" t="e">
        <f t="shared" si="386"/>
        <v>#REF!</v>
      </c>
      <c r="XJ16" s="11"/>
      <c r="XK16" s="24"/>
      <c r="XL16" s="24" t="e">
        <f t="shared" si="387"/>
        <v>#REF!</v>
      </c>
      <c r="XM16" s="24" t="e">
        <f t="shared" si="388"/>
        <v>#REF!</v>
      </c>
      <c r="XN16" s="11"/>
      <c r="XO16" s="24"/>
      <c r="XP16" s="24" t="e">
        <f t="shared" si="389"/>
        <v>#REF!</v>
      </c>
      <c r="XQ16" s="24" t="e">
        <f t="shared" si="390"/>
        <v>#REF!</v>
      </c>
      <c r="XR16" s="11"/>
      <c r="XS16" s="24"/>
      <c r="XT16" s="24" t="e">
        <f t="shared" si="391"/>
        <v>#REF!</v>
      </c>
      <c r="XU16" s="24" t="e">
        <f t="shared" si="392"/>
        <v>#REF!</v>
      </c>
      <c r="XV16" s="11"/>
      <c r="XW16" s="24"/>
      <c r="XX16" s="24" t="e">
        <f t="shared" si="393"/>
        <v>#REF!</v>
      </c>
      <c r="XY16" s="24" t="e">
        <f t="shared" si="394"/>
        <v>#REF!</v>
      </c>
      <c r="XZ16" s="11"/>
      <c r="YA16" s="24"/>
      <c r="YB16" s="24" t="e">
        <f t="shared" si="395"/>
        <v>#REF!</v>
      </c>
      <c r="YC16" s="24" t="e">
        <f t="shared" si="396"/>
        <v>#REF!</v>
      </c>
      <c r="YD16" s="11"/>
      <c r="YE16" s="24"/>
      <c r="YF16" s="24" t="e">
        <f t="shared" si="397"/>
        <v>#REF!</v>
      </c>
      <c r="YG16" s="24" t="e">
        <f t="shared" si="398"/>
        <v>#REF!</v>
      </c>
      <c r="YH16" s="11"/>
      <c r="YI16" s="24"/>
      <c r="YJ16" s="24" t="e">
        <f t="shared" si="399"/>
        <v>#REF!</v>
      </c>
      <c r="YK16" s="24" t="e">
        <f t="shared" si="400"/>
        <v>#REF!</v>
      </c>
      <c r="YL16" s="11"/>
      <c r="YM16" s="24"/>
      <c r="YN16" s="24" t="e">
        <f t="shared" si="401"/>
        <v>#REF!</v>
      </c>
      <c r="YO16" s="24" t="e">
        <f t="shared" si="402"/>
        <v>#REF!</v>
      </c>
      <c r="YP16" s="11"/>
      <c r="YQ16" s="27">
        <v>98.83</v>
      </c>
      <c r="YR16" s="27" t="e">
        <f t="shared" si="403"/>
        <v>#REF!</v>
      </c>
      <c r="YS16" s="22" t="e">
        <f t="shared" si="53"/>
        <v>#REF!</v>
      </c>
      <c r="YT16" s="4" t="e">
        <f t="shared" si="404"/>
        <v>#REF!</v>
      </c>
      <c r="YU16" s="24"/>
      <c r="YV16" s="24" t="e">
        <f t="shared" si="405"/>
        <v>#REF!</v>
      </c>
      <c r="YW16" s="24" t="e">
        <f t="shared" si="406"/>
        <v>#REF!</v>
      </c>
      <c r="YX16" s="11"/>
      <c r="YY16" s="24"/>
      <c r="YZ16" s="24" t="e">
        <f t="shared" si="407"/>
        <v>#REF!</v>
      </c>
      <c r="ZA16" s="24" t="e">
        <f t="shared" si="408"/>
        <v>#REF!</v>
      </c>
      <c r="ZB16" s="11"/>
      <c r="ZC16" s="24"/>
      <c r="ZD16" s="24" t="e">
        <f t="shared" si="409"/>
        <v>#REF!</v>
      </c>
      <c r="ZE16" s="24" t="e">
        <f t="shared" si="410"/>
        <v>#REF!</v>
      </c>
      <c r="ZF16" s="11"/>
      <c r="ZG16" s="24"/>
      <c r="ZH16" s="24" t="e">
        <f t="shared" si="411"/>
        <v>#REF!</v>
      </c>
      <c r="ZI16" s="24" t="e">
        <f t="shared" si="412"/>
        <v>#REF!</v>
      </c>
      <c r="ZJ16" s="11"/>
      <c r="ZK16" s="24"/>
      <c r="ZL16" s="24" t="e">
        <f t="shared" si="413"/>
        <v>#REF!</v>
      </c>
      <c r="ZM16" s="24" t="e">
        <f t="shared" si="414"/>
        <v>#REF!</v>
      </c>
      <c r="ZN16" s="11"/>
      <c r="ZO16" s="24"/>
      <c r="ZP16" s="24" t="e">
        <f t="shared" si="415"/>
        <v>#REF!</v>
      </c>
      <c r="ZQ16" s="24" t="e">
        <f t="shared" si="416"/>
        <v>#REF!</v>
      </c>
      <c r="ZR16" s="11"/>
      <c r="ZS16" s="24"/>
      <c r="ZT16" s="24" t="e">
        <f t="shared" si="417"/>
        <v>#REF!</v>
      </c>
      <c r="ZU16" s="24" t="e">
        <f t="shared" si="418"/>
        <v>#REF!</v>
      </c>
      <c r="ZV16" s="11"/>
      <c r="ZW16" s="24"/>
      <c r="ZX16" s="24" t="e">
        <f t="shared" si="419"/>
        <v>#REF!</v>
      </c>
      <c r="ZY16" s="24" t="e">
        <f t="shared" si="420"/>
        <v>#REF!</v>
      </c>
      <c r="ZZ16" s="11"/>
      <c r="AAA16" s="24"/>
      <c r="AAB16" s="24" t="e">
        <f t="shared" si="421"/>
        <v>#REF!</v>
      </c>
      <c r="AAC16" s="24" t="e">
        <f t="shared" si="422"/>
        <v>#REF!</v>
      </c>
      <c r="AAD16" s="11"/>
      <c r="AAE16" s="22">
        <v>0.13</v>
      </c>
      <c r="AAF16" s="27" t="e">
        <f t="shared" si="423"/>
        <v>#REF!</v>
      </c>
      <c r="AAG16" s="22" t="e">
        <f t="shared" si="54"/>
        <v>#REF!</v>
      </c>
      <c r="AAH16" s="4" t="e">
        <f t="shared" si="424"/>
        <v>#REF!</v>
      </c>
      <c r="AAI16" s="24"/>
      <c r="AAJ16" s="24" t="e">
        <f t="shared" si="425"/>
        <v>#REF!</v>
      </c>
      <c r="AAK16" s="24" t="e">
        <f t="shared" si="426"/>
        <v>#REF!</v>
      </c>
      <c r="AAL16" s="11"/>
      <c r="AAM16" s="24"/>
      <c r="AAN16" s="24" t="e">
        <f t="shared" si="427"/>
        <v>#REF!</v>
      </c>
      <c r="AAO16" s="24" t="e">
        <f t="shared" si="428"/>
        <v>#REF!</v>
      </c>
      <c r="AAP16" s="11"/>
      <c r="AAQ16" s="24"/>
      <c r="AAR16" s="24" t="e">
        <f t="shared" si="429"/>
        <v>#REF!</v>
      </c>
      <c r="AAS16" s="24" t="e">
        <f t="shared" si="430"/>
        <v>#REF!</v>
      </c>
      <c r="AAT16" s="11"/>
      <c r="AAU16" s="24"/>
      <c r="AAV16" s="24" t="e">
        <f t="shared" si="431"/>
        <v>#REF!</v>
      </c>
      <c r="AAW16" s="24" t="e">
        <f t="shared" si="432"/>
        <v>#REF!</v>
      </c>
      <c r="AAX16" s="11"/>
      <c r="AAY16" s="24"/>
      <c r="AAZ16" s="24" t="e">
        <f t="shared" si="433"/>
        <v>#REF!</v>
      </c>
      <c r="ABA16" s="24" t="e">
        <f t="shared" si="434"/>
        <v>#REF!</v>
      </c>
      <c r="ABB16" s="11"/>
      <c r="ABC16" s="24"/>
      <c r="ABD16" s="24" t="e">
        <f t="shared" si="435"/>
        <v>#REF!</v>
      </c>
      <c r="ABE16" s="24" t="e">
        <f t="shared" si="436"/>
        <v>#REF!</v>
      </c>
      <c r="ABF16" s="11"/>
      <c r="ABG16" s="24"/>
      <c r="ABH16" s="24" t="e">
        <f t="shared" si="437"/>
        <v>#REF!</v>
      </c>
      <c r="ABI16" s="24" t="e">
        <f t="shared" si="438"/>
        <v>#REF!</v>
      </c>
      <c r="ABJ16" s="11"/>
      <c r="ABK16" s="24"/>
      <c r="ABL16" s="24" t="e">
        <f t="shared" si="439"/>
        <v>#REF!</v>
      </c>
      <c r="ABM16" s="24" t="e">
        <f t="shared" si="440"/>
        <v>#REF!</v>
      </c>
      <c r="ABN16" s="11"/>
      <c r="ABO16" s="24"/>
      <c r="ABP16" s="24" t="e">
        <f t="shared" si="441"/>
        <v>#REF!</v>
      </c>
      <c r="ABQ16" s="24" t="e">
        <f t="shared" si="442"/>
        <v>#REF!</v>
      </c>
      <c r="ABR16" s="11"/>
      <c r="ABS16" s="24"/>
      <c r="ABT16" s="24" t="e">
        <f t="shared" si="443"/>
        <v>#REF!</v>
      </c>
      <c r="ABU16" s="24" t="e">
        <f t="shared" si="444"/>
        <v>#REF!</v>
      </c>
      <c r="ABV16" s="11"/>
      <c r="ABW16" s="27">
        <v>96.89</v>
      </c>
      <c r="ABX16" s="27" t="e">
        <f t="shared" si="445"/>
        <v>#REF!</v>
      </c>
      <c r="ABY16" s="22" t="e">
        <f t="shared" si="55"/>
        <v>#REF!</v>
      </c>
      <c r="ABZ16" s="4" t="e">
        <f t="shared" si="446"/>
        <v>#REF!</v>
      </c>
      <c r="ACA16" s="24"/>
      <c r="ACB16" s="24" t="e">
        <f t="shared" si="447"/>
        <v>#REF!</v>
      </c>
      <c r="ACC16" s="24" t="e">
        <f t="shared" si="448"/>
        <v>#REF!</v>
      </c>
      <c r="ACD16" s="11"/>
      <c r="ACE16" s="24"/>
      <c r="ACF16" s="24" t="e">
        <f t="shared" si="449"/>
        <v>#REF!</v>
      </c>
      <c r="ACG16" s="24" t="e">
        <f t="shared" si="450"/>
        <v>#REF!</v>
      </c>
      <c r="ACH16" s="11"/>
      <c r="ACI16" s="24"/>
      <c r="ACJ16" s="24" t="e">
        <f t="shared" si="451"/>
        <v>#REF!</v>
      </c>
      <c r="ACK16" s="24" t="e">
        <f t="shared" si="452"/>
        <v>#REF!</v>
      </c>
      <c r="ACL16" s="11"/>
      <c r="ACM16" s="24"/>
      <c r="ACN16" s="24" t="e">
        <f t="shared" si="453"/>
        <v>#REF!</v>
      </c>
      <c r="ACO16" s="24" t="e">
        <f t="shared" si="454"/>
        <v>#REF!</v>
      </c>
      <c r="ACP16" s="11"/>
      <c r="ACQ16" s="24"/>
      <c r="ACR16" s="24" t="e">
        <f t="shared" si="455"/>
        <v>#REF!</v>
      </c>
      <c r="ACS16" s="24" t="e">
        <f t="shared" si="456"/>
        <v>#REF!</v>
      </c>
      <c r="ACT16" s="11"/>
      <c r="ACU16" s="24"/>
      <c r="ACV16" s="24" t="e">
        <f t="shared" si="457"/>
        <v>#REF!</v>
      </c>
      <c r="ACW16" s="24" t="e">
        <f t="shared" si="458"/>
        <v>#REF!</v>
      </c>
      <c r="ACX16" s="11"/>
      <c r="ACY16" s="24"/>
      <c r="ACZ16" s="24" t="e">
        <f t="shared" si="459"/>
        <v>#REF!</v>
      </c>
      <c r="ADA16" s="24" t="e">
        <f t="shared" si="460"/>
        <v>#REF!</v>
      </c>
      <c r="ADB16" s="11"/>
      <c r="ADC16" s="24">
        <v>5.41</v>
      </c>
      <c r="ADD16" s="24" t="e">
        <f t="shared" si="461"/>
        <v>#REF!</v>
      </c>
      <c r="ADE16" s="24" t="e">
        <f t="shared" si="56"/>
        <v>#REF!</v>
      </c>
      <c r="ADF16" s="4" t="e">
        <f t="shared" si="462"/>
        <v>#REF!</v>
      </c>
      <c r="ADG16" s="24">
        <v>98.4</v>
      </c>
      <c r="ADH16" s="24" t="e">
        <f t="shared" si="463"/>
        <v>#REF!</v>
      </c>
      <c r="ADI16" s="24" t="e">
        <f t="shared" si="57"/>
        <v>#REF!</v>
      </c>
      <c r="ADJ16" s="4" t="e">
        <f t="shared" si="464"/>
        <v>#REF!</v>
      </c>
      <c r="ADK16" s="24"/>
      <c r="ADL16" s="24" t="e">
        <f t="shared" si="465"/>
        <v>#REF!</v>
      </c>
      <c r="ADM16" s="24" t="e">
        <f t="shared" si="466"/>
        <v>#REF!</v>
      </c>
      <c r="ADN16" s="11"/>
      <c r="ADO16" s="24"/>
      <c r="ADP16" s="24" t="e">
        <f t="shared" si="467"/>
        <v>#REF!</v>
      </c>
      <c r="ADQ16" s="24" t="e">
        <f t="shared" si="468"/>
        <v>#REF!</v>
      </c>
      <c r="ADR16" s="11"/>
      <c r="ADS16" s="24"/>
      <c r="ADT16" s="24" t="e">
        <f t="shared" si="469"/>
        <v>#REF!</v>
      </c>
      <c r="ADU16" s="24" t="e">
        <f t="shared" si="470"/>
        <v>#REF!</v>
      </c>
      <c r="ADV16" s="11"/>
      <c r="ADW16" s="24"/>
      <c r="ADX16" s="24" t="e">
        <f t="shared" si="471"/>
        <v>#REF!</v>
      </c>
      <c r="ADY16" s="24" t="e">
        <f t="shared" si="472"/>
        <v>#REF!</v>
      </c>
      <c r="ADZ16" s="11"/>
      <c r="AEA16" s="24"/>
      <c r="AEB16" s="24" t="e">
        <f t="shared" si="473"/>
        <v>#REF!</v>
      </c>
      <c r="AEC16" s="24" t="e">
        <f t="shared" si="474"/>
        <v>#REF!</v>
      </c>
      <c r="AED16" s="11"/>
      <c r="AEE16" s="24"/>
      <c r="AEF16" s="24" t="e">
        <f t="shared" si="475"/>
        <v>#REF!</v>
      </c>
      <c r="AEG16" s="24" t="e">
        <f t="shared" si="476"/>
        <v>#REF!</v>
      </c>
      <c r="AEH16" s="11"/>
      <c r="AEI16" s="24"/>
      <c r="AEJ16" s="24" t="e">
        <f t="shared" si="477"/>
        <v>#REF!</v>
      </c>
      <c r="AEK16" s="24" t="e">
        <f t="shared" si="478"/>
        <v>#REF!</v>
      </c>
      <c r="AEL16" s="11"/>
      <c r="AEM16" s="24"/>
      <c r="AEN16" s="24" t="e">
        <f t="shared" si="479"/>
        <v>#REF!</v>
      </c>
      <c r="AEO16" s="24" t="e">
        <f t="shared" si="480"/>
        <v>#REF!</v>
      </c>
      <c r="AEP16" s="11"/>
      <c r="AEQ16" s="24"/>
      <c r="AER16" s="24" t="e">
        <f t="shared" si="481"/>
        <v>#REF!</v>
      </c>
      <c r="AES16" s="24" t="e">
        <f t="shared" si="482"/>
        <v>#REF!</v>
      </c>
      <c r="AET16" s="11"/>
      <c r="AEU16" s="24"/>
      <c r="AEV16" s="24" t="e">
        <f t="shared" si="483"/>
        <v>#REF!</v>
      </c>
      <c r="AEW16" s="24" t="e">
        <f t="shared" si="484"/>
        <v>#REF!</v>
      </c>
      <c r="AEX16" s="11"/>
      <c r="AEY16" s="24"/>
      <c r="AEZ16" s="24" t="e">
        <f t="shared" si="485"/>
        <v>#REF!</v>
      </c>
      <c r="AFA16" s="24" t="e">
        <f t="shared" si="486"/>
        <v>#REF!</v>
      </c>
      <c r="AFB16" s="11"/>
      <c r="AFC16" s="24"/>
      <c r="AFD16" s="24" t="e">
        <f t="shared" si="487"/>
        <v>#REF!</v>
      </c>
      <c r="AFE16" s="24" t="e">
        <f t="shared" si="488"/>
        <v>#REF!</v>
      </c>
      <c r="AFF16" s="11"/>
      <c r="AFG16" s="24"/>
      <c r="AFH16" s="24" t="e">
        <f t="shared" si="489"/>
        <v>#REF!</v>
      </c>
      <c r="AFI16" s="24" t="e">
        <f t="shared" si="490"/>
        <v>#REF!</v>
      </c>
      <c r="AFJ16" s="11"/>
      <c r="AFK16" s="24"/>
      <c r="AFL16" s="24" t="e">
        <f t="shared" si="491"/>
        <v>#REF!</v>
      </c>
      <c r="AFM16" s="24" t="e">
        <f t="shared" si="492"/>
        <v>#REF!</v>
      </c>
      <c r="AFN16" s="11"/>
      <c r="AFO16" s="24"/>
      <c r="AFP16" s="24" t="e">
        <f t="shared" si="493"/>
        <v>#REF!</v>
      </c>
      <c r="AFQ16" s="24" t="e">
        <f t="shared" si="494"/>
        <v>#REF!</v>
      </c>
      <c r="AFR16" s="11"/>
      <c r="AFS16" s="24"/>
      <c r="AFT16" s="24" t="e">
        <f t="shared" si="495"/>
        <v>#REF!</v>
      </c>
      <c r="AFU16" s="24" t="e">
        <f t="shared" si="496"/>
        <v>#REF!</v>
      </c>
      <c r="AFV16" s="11"/>
      <c r="AFW16" s="24"/>
      <c r="AFX16" s="24" t="e">
        <f t="shared" si="497"/>
        <v>#REF!</v>
      </c>
      <c r="AFY16" s="24" t="e">
        <f t="shared" si="498"/>
        <v>#REF!</v>
      </c>
      <c r="AFZ16" s="11"/>
      <c r="AGA16" s="24"/>
      <c r="AGB16" s="24" t="e">
        <f t="shared" si="499"/>
        <v>#REF!</v>
      </c>
      <c r="AGC16" s="24" t="e">
        <f t="shared" si="500"/>
        <v>#REF!</v>
      </c>
      <c r="AGD16" s="11"/>
      <c r="AGE16" s="24"/>
      <c r="AGF16" s="24" t="e">
        <f t="shared" si="501"/>
        <v>#REF!</v>
      </c>
      <c r="AGG16" s="24" t="e">
        <f t="shared" si="502"/>
        <v>#REF!</v>
      </c>
      <c r="AGH16" s="11"/>
      <c r="AGI16" s="24"/>
      <c r="AGJ16" s="24" t="e">
        <f t="shared" si="503"/>
        <v>#REF!</v>
      </c>
      <c r="AGK16" s="24" t="e">
        <f t="shared" si="504"/>
        <v>#REF!</v>
      </c>
      <c r="AGL16" s="11"/>
      <c r="AGM16" s="24"/>
      <c r="AGN16" s="24" t="e">
        <f t="shared" si="505"/>
        <v>#REF!</v>
      </c>
      <c r="AGO16" s="24" t="e">
        <f t="shared" si="506"/>
        <v>#REF!</v>
      </c>
      <c r="AGP16" s="11"/>
      <c r="AGQ16" s="24"/>
      <c r="AGR16" s="24" t="e">
        <f t="shared" si="507"/>
        <v>#REF!</v>
      </c>
      <c r="AGS16" s="24" t="e">
        <f t="shared" si="508"/>
        <v>#REF!</v>
      </c>
      <c r="AGT16" s="11"/>
      <c r="AGU16" s="27">
        <v>0.13999999999999999</v>
      </c>
      <c r="AGV16" s="27" t="e">
        <f t="shared" si="509"/>
        <v>#REF!</v>
      </c>
      <c r="AGW16" s="22" t="e">
        <f t="shared" si="58"/>
        <v>#REF!</v>
      </c>
      <c r="AGX16" s="4" t="e">
        <f t="shared" si="510"/>
        <v>#REF!</v>
      </c>
      <c r="AGY16" s="27">
        <v>9.0000000000000011E-2</v>
      </c>
      <c r="AGZ16" s="27" t="e">
        <f t="shared" si="511"/>
        <v>#REF!</v>
      </c>
      <c r="AHA16" s="22" t="e">
        <f t="shared" si="59"/>
        <v>#REF!</v>
      </c>
      <c r="AHB16" s="4" t="e">
        <f t="shared" si="512"/>
        <v>#REF!</v>
      </c>
      <c r="AHC16" s="27">
        <v>98.21</v>
      </c>
      <c r="AHD16" s="27" t="e">
        <f t="shared" si="513"/>
        <v>#REF!</v>
      </c>
      <c r="AHE16" s="22" t="e">
        <f t="shared" si="60"/>
        <v>#REF!</v>
      </c>
      <c r="AHF16" s="4" t="e">
        <f t="shared" si="514"/>
        <v>#REF!</v>
      </c>
      <c r="AHG16" s="27">
        <v>95.44</v>
      </c>
      <c r="AHH16" s="27" t="e">
        <f t="shared" si="515"/>
        <v>#REF!</v>
      </c>
      <c r="AHI16" s="22" t="e">
        <f t="shared" si="61"/>
        <v>#REF!</v>
      </c>
      <c r="AHJ16" s="4" t="e">
        <f t="shared" si="516"/>
        <v>#REF!</v>
      </c>
      <c r="AHK16" s="27">
        <v>98.78</v>
      </c>
      <c r="AHL16" s="27" t="e">
        <f t="shared" si="517"/>
        <v>#REF!</v>
      </c>
      <c r="AHM16" s="22" t="e">
        <f t="shared" si="62"/>
        <v>#REF!</v>
      </c>
      <c r="AHN16" s="4" t="e">
        <f t="shared" si="518"/>
        <v>#REF!</v>
      </c>
      <c r="AHO16" s="27">
        <v>4.1300000000000008</v>
      </c>
      <c r="AHP16" s="27" t="e">
        <f t="shared" si="519"/>
        <v>#REF!</v>
      </c>
      <c r="AHQ16" s="22" t="e">
        <f t="shared" si="63"/>
        <v>#REF!</v>
      </c>
      <c r="AHR16" s="4" t="e">
        <f t="shared" si="520"/>
        <v>#REF!</v>
      </c>
      <c r="AHS16" s="27">
        <v>1.6199999999999999</v>
      </c>
      <c r="AHT16" s="27" t="e">
        <f t="shared" si="521"/>
        <v>#REF!</v>
      </c>
      <c r="AHU16" s="22" t="e">
        <f t="shared" si="64"/>
        <v>#REF!</v>
      </c>
      <c r="AHV16" s="4" t="e">
        <f t="shared" si="522"/>
        <v>#REF!</v>
      </c>
      <c r="AHW16" s="27">
        <v>0.3211</v>
      </c>
      <c r="AHX16" s="27" t="e">
        <f t="shared" si="523"/>
        <v>#REF!</v>
      </c>
      <c r="AHY16" s="22" t="e">
        <f t="shared" si="65"/>
        <v>#REF!</v>
      </c>
      <c r="AHZ16" s="4" t="e">
        <f t="shared" si="524"/>
        <v>#REF!</v>
      </c>
      <c r="AIA16" s="27">
        <v>0.04</v>
      </c>
      <c r="AIB16" s="27" t="e">
        <f t="shared" si="525"/>
        <v>#REF!</v>
      </c>
      <c r="AIC16" s="22" t="e">
        <f t="shared" si="66"/>
        <v>#REF!</v>
      </c>
      <c r="AID16" s="4" t="e">
        <f t="shared" si="526"/>
        <v>#REF!</v>
      </c>
      <c r="AIE16" s="24"/>
      <c r="AIF16" s="24" t="e">
        <f t="shared" si="527"/>
        <v>#REF!</v>
      </c>
      <c r="AIG16" s="24" t="e">
        <f t="shared" si="528"/>
        <v>#REF!</v>
      </c>
      <c r="AIH16" s="11"/>
      <c r="AII16" s="24"/>
      <c r="AIJ16" s="24" t="e">
        <f t="shared" si="529"/>
        <v>#REF!</v>
      </c>
      <c r="AIK16" s="24" t="e">
        <f t="shared" si="530"/>
        <v>#REF!</v>
      </c>
      <c r="AIL16" s="11"/>
      <c r="AIM16" s="24"/>
      <c r="AIN16" s="24" t="e">
        <f t="shared" si="531"/>
        <v>#REF!</v>
      </c>
      <c r="AIO16" s="24" t="e">
        <f t="shared" si="532"/>
        <v>#REF!</v>
      </c>
      <c r="AIP16" s="11"/>
      <c r="AIQ16" s="27">
        <v>26.16</v>
      </c>
      <c r="AIR16" s="27" t="e">
        <f t="shared" si="533"/>
        <v>#REF!</v>
      </c>
      <c r="AIS16" s="22" t="e">
        <f t="shared" si="67"/>
        <v>#REF!</v>
      </c>
      <c r="AIT16" s="4" t="e">
        <f t="shared" si="534"/>
        <v>#REF!</v>
      </c>
      <c r="AIU16" s="27">
        <v>2.02</v>
      </c>
      <c r="AIV16" s="27" t="e">
        <f t="shared" si="535"/>
        <v>#REF!</v>
      </c>
      <c r="AIW16" s="22" t="e">
        <f t="shared" si="68"/>
        <v>#REF!</v>
      </c>
      <c r="AIX16" s="4" t="e">
        <f t="shared" si="536"/>
        <v>#REF!</v>
      </c>
      <c r="AIY16" s="22">
        <v>0</v>
      </c>
      <c r="AIZ16" s="27" t="e">
        <f t="shared" si="537"/>
        <v>#REF!</v>
      </c>
      <c r="AJA16" s="22" t="e">
        <f t="shared" si="69"/>
        <v>#REF!</v>
      </c>
      <c r="AJB16" s="4" t="e">
        <f t="shared" si="538"/>
        <v>#REF!</v>
      </c>
      <c r="AJC16" s="27">
        <v>27.757869992677193</v>
      </c>
      <c r="AJD16" s="27" t="e">
        <f t="shared" si="539"/>
        <v>#REF!</v>
      </c>
      <c r="AJE16" s="22" t="e">
        <f t="shared" si="70"/>
        <v>#REF!</v>
      </c>
      <c r="AJF16" s="4" t="e">
        <f t="shared" si="540"/>
        <v>#REF!</v>
      </c>
      <c r="AJG16" s="24"/>
      <c r="AJH16" s="24" t="e">
        <f t="shared" si="541"/>
        <v>#REF!</v>
      </c>
      <c r="AJI16" s="24" t="e">
        <f t="shared" si="542"/>
        <v>#REF!</v>
      </c>
      <c r="AJJ16" s="11"/>
      <c r="AJK16" s="27">
        <v>0.54</v>
      </c>
      <c r="AJL16" s="27" t="e">
        <f t="shared" si="543"/>
        <v>#REF!</v>
      </c>
      <c r="AJM16" s="22" t="e">
        <f t="shared" si="71"/>
        <v>#REF!</v>
      </c>
      <c r="AJN16" s="4" t="e">
        <f t="shared" si="544"/>
        <v>#REF!</v>
      </c>
      <c r="AJO16" s="27">
        <v>98.4</v>
      </c>
      <c r="AJP16" s="27" t="e">
        <f t="shared" si="545"/>
        <v>#REF!</v>
      </c>
      <c r="AJQ16" s="22" t="e">
        <f t="shared" si="72"/>
        <v>#REF!</v>
      </c>
      <c r="AJR16" s="4" t="e">
        <f t="shared" si="546"/>
        <v>#REF!</v>
      </c>
      <c r="AJS16" s="27">
        <v>100</v>
      </c>
      <c r="AJT16" s="27" t="e">
        <f t="shared" si="547"/>
        <v>#REF!</v>
      </c>
      <c r="AJU16" s="22" t="e">
        <f t="shared" si="73"/>
        <v>#REF!</v>
      </c>
      <c r="AJV16" s="4" t="e">
        <f t="shared" si="548"/>
        <v>#REF!</v>
      </c>
      <c r="AJW16" s="27">
        <v>98</v>
      </c>
      <c r="AJX16" s="24" t="e">
        <f t="shared" si="549"/>
        <v>#REF!</v>
      </c>
      <c r="AJY16" s="13" t="e">
        <f t="shared" si="74"/>
        <v>#REF!</v>
      </c>
      <c r="AJZ16" s="12" t="e">
        <f t="shared" si="550"/>
        <v>#REF!</v>
      </c>
      <c r="AKA16" s="8" t="s">
        <v>20</v>
      </c>
      <c r="AKB16" s="10" t="e">
        <f t="shared" si="75"/>
        <v>#REF!</v>
      </c>
      <c r="AKC16" s="11" t="e">
        <f t="shared" si="551"/>
        <v>#REF!</v>
      </c>
      <c r="AKD16" s="8" t="s">
        <v>20</v>
      </c>
      <c r="AKE16" s="10" t="e">
        <f t="shared" si="76"/>
        <v>#REF!</v>
      </c>
      <c r="AKF16" s="11" t="e">
        <f t="shared" si="552"/>
        <v>#REF!</v>
      </c>
      <c r="AKG16" s="8" t="s">
        <v>20</v>
      </c>
      <c r="AKH16" s="10" t="e">
        <f t="shared" si="77"/>
        <v>#REF!</v>
      </c>
      <c r="AKI16" s="11" t="e">
        <f t="shared" si="553"/>
        <v>#REF!</v>
      </c>
      <c r="AKJ16" s="8" t="s">
        <v>20</v>
      </c>
      <c r="AKK16" s="10" t="e">
        <f t="shared" si="554"/>
        <v>#REF!</v>
      </c>
      <c r="AKL16" s="11" t="e">
        <f t="shared" si="555"/>
        <v>#REF!</v>
      </c>
      <c r="AKM16" s="8" t="s">
        <v>20</v>
      </c>
      <c r="AKN16" s="10" t="e">
        <f t="shared" si="78"/>
        <v>#REF!</v>
      </c>
      <c r="AKO16" s="11" t="e">
        <f t="shared" si="556"/>
        <v>#REF!</v>
      </c>
      <c r="AKP16" s="8" t="s">
        <v>20</v>
      </c>
      <c r="AKQ16" s="10" t="e">
        <f t="shared" si="79"/>
        <v>#REF!</v>
      </c>
      <c r="AKR16" s="11" t="e">
        <f t="shared" si="557"/>
        <v>#REF!</v>
      </c>
      <c r="AKS16" s="8" t="s">
        <v>20</v>
      </c>
      <c r="AKT16" s="10" t="e">
        <f t="shared" si="558"/>
        <v>#REF!</v>
      </c>
      <c r="AKU16" s="11" t="e">
        <f t="shared" si="80"/>
        <v>#REF!</v>
      </c>
      <c r="AKV16" s="8" t="s">
        <v>20</v>
      </c>
      <c r="AKW16" s="10" t="e">
        <f t="shared" si="559"/>
        <v>#REF!</v>
      </c>
      <c r="AKX16" s="11" t="e">
        <f t="shared" si="560"/>
        <v>#REF!</v>
      </c>
      <c r="AKY16" s="8" t="s">
        <v>20</v>
      </c>
      <c r="AKZ16" s="10" t="e">
        <f t="shared" si="81"/>
        <v>#REF!</v>
      </c>
      <c r="ALA16" s="11" t="e">
        <f t="shared" si="561"/>
        <v>#REF!</v>
      </c>
    </row>
    <row r="17" spans="1:989" ht="17.25">
      <c r="A17" s="8" t="s">
        <v>77</v>
      </c>
      <c r="B17" s="9" t="str">
        <f t="shared" si="82"/>
        <v>广西</v>
      </c>
      <c r="C17" s="10" t="e">
        <f t="shared" si="83"/>
        <v>#REF!</v>
      </c>
      <c r="D17" s="11" t="e">
        <f t="shared" si="84"/>
        <v>#REF!</v>
      </c>
      <c r="E17" s="24">
        <v>80.44</v>
      </c>
      <c r="F17" s="24" t="e">
        <f t="shared" si="85"/>
        <v>#REF!</v>
      </c>
      <c r="G17" s="24" t="e">
        <f t="shared" si="6"/>
        <v>#REF!</v>
      </c>
      <c r="H17" s="12" t="e">
        <f t="shared" si="86"/>
        <v>#REF!</v>
      </c>
      <c r="I17" s="24">
        <v>78.849999999999994</v>
      </c>
      <c r="J17" s="24" t="e">
        <f t="shared" si="87"/>
        <v>#REF!</v>
      </c>
      <c r="K17" s="13" t="e">
        <f t="shared" si="7"/>
        <v>#REF!</v>
      </c>
      <c r="L17" s="12" t="e">
        <f t="shared" si="88"/>
        <v>#REF!</v>
      </c>
      <c r="M17" s="24">
        <v>75.900000000000006</v>
      </c>
      <c r="N17" s="24" t="e">
        <f t="shared" si="89"/>
        <v>#REF!</v>
      </c>
      <c r="O17" s="13" t="e">
        <f t="shared" si="8"/>
        <v>#REF!</v>
      </c>
      <c r="P17" s="12" t="e">
        <f t="shared" si="90"/>
        <v>#REF!</v>
      </c>
      <c r="Q17" s="24">
        <v>84.38</v>
      </c>
      <c r="R17" s="24" t="e">
        <f t="shared" si="91"/>
        <v>#REF!</v>
      </c>
      <c r="S17" s="13" t="e">
        <f t="shared" si="9"/>
        <v>#REF!</v>
      </c>
      <c r="T17" s="12" t="e">
        <f t="shared" si="92"/>
        <v>#REF!</v>
      </c>
      <c r="U17" s="24"/>
      <c r="V17" s="24" t="e">
        <f t="shared" si="93"/>
        <v>#REF!</v>
      </c>
      <c r="W17" s="24" t="e">
        <f t="shared" si="94"/>
        <v>#REF!</v>
      </c>
      <c r="X17" s="11"/>
      <c r="Y17" s="13">
        <v>0.13723856796355555</v>
      </c>
      <c r="Z17" s="24" t="e">
        <f t="shared" si="95"/>
        <v>#REF!</v>
      </c>
      <c r="AA17" s="13" t="e">
        <f t="shared" si="10"/>
        <v>#REF!</v>
      </c>
      <c r="AB17" s="12" t="e">
        <f t="shared" si="96"/>
        <v>#REF!</v>
      </c>
      <c r="AC17" s="13">
        <v>3.1842304776345719E-2</v>
      </c>
      <c r="AD17" s="24" t="e">
        <f t="shared" si="97"/>
        <v>#REF!</v>
      </c>
      <c r="AE17" s="13" t="e">
        <f t="shared" si="11"/>
        <v>#REF!</v>
      </c>
      <c r="AF17" s="12" t="e">
        <f t="shared" si="98"/>
        <v>#REF!</v>
      </c>
      <c r="AG17" s="13">
        <v>2.2744503411675512E-2</v>
      </c>
      <c r="AH17" s="24" t="e">
        <f t="shared" si="99"/>
        <v>#REF!</v>
      </c>
      <c r="AI17" s="13" t="e">
        <f t="shared" si="12"/>
        <v>#REF!</v>
      </c>
      <c r="AJ17" s="12" t="e">
        <f t="shared" si="100"/>
        <v>#REF!</v>
      </c>
      <c r="AK17" s="13">
        <v>53.191819884553951</v>
      </c>
      <c r="AL17" s="24" t="e">
        <f t="shared" si="101"/>
        <v>#REF!</v>
      </c>
      <c r="AM17" s="13" t="e">
        <f t="shared" si="13"/>
        <v>#REF!</v>
      </c>
      <c r="AN17" s="12" t="e">
        <f t="shared" si="102"/>
        <v>#REF!</v>
      </c>
      <c r="AO17" s="23">
        <v>3.9949746228349263</v>
      </c>
      <c r="AP17" s="24" t="e">
        <f t="shared" si="103"/>
        <v>#REF!</v>
      </c>
      <c r="AQ17" s="13" t="e">
        <f t="shared" si="14"/>
        <v>#REF!</v>
      </c>
      <c r="AR17" s="12" t="e">
        <f t="shared" si="104"/>
        <v>#REF!</v>
      </c>
      <c r="AS17" s="24">
        <v>99.839999999999989</v>
      </c>
      <c r="AT17" s="24" t="e">
        <f t="shared" si="105"/>
        <v>#REF!</v>
      </c>
      <c r="AU17" s="13" t="e">
        <f t="shared" si="15"/>
        <v>#REF!</v>
      </c>
      <c r="AV17" s="12" t="e">
        <f t="shared" si="106"/>
        <v>#REF!</v>
      </c>
      <c r="AW17" s="24">
        <v>0.03</v>
      </c>
      <c r="AX17" s="24" t="e">
        <f t="shared" si="107"/>
        <v>#REF!</v>
      </c>
      <c r="AY17" s="13" t="e">
        <f t="shared" si="16"/>
        <v>#REF!</v>
      </c>
      <c r="AZ17" s="12" t="e">
        <f t="shared" si="108"/>
        <v>#REF!</v>
      </c>
      <c r="BA17" s="24">
        <v>2.4220000000000002</v>
      </c>
      <c r="BB17" s="24" t="e">
        <f t="shared" si="109"/>
        <v>#REF!</v>
      </c>
      <c r="BC17" s="13" t="e">
        <f t="shared" si="17"/>
        <v>#REF!</v>
      </c>
      <c r="BD17" s="12" t="e">
        <f t="shared" si="110"/>
        <v>#REF!</v>
      </c>
      <c r="BE17" s="14">
        <v>0.11</v>
      </c>
      <c r="BF17" s="24" t="e">
        <f t="shared" si="111"/>
        <v>#REF!</v>
      </c>
      <c r="BG17" s="13" t="e">
        <f t="shared" si="18"/>
        <v>#REF!</v>
      </c>
      <c r="BH17" s="12" t="e">
        <f t="shared" si="112"/>
        <v>#REF!</v>
      </c>
      <c r="BI17" s="24">
        <v>96.77</v>
      </c>
      <c r="BJ17" s="24" t="e">
        <f t="shared" si="113"/>
        <v>#REF!</v>
      </c>
      <c r="BK17" s="13" t="e">
        <f t="shared" si="19"/>
        <v>#REF!</v>
      </c>
      <c r="BL17" s="12" t="e">
        <f t="shared" si="114"/>
        <v>#REF!</v>
      </c>
      <c r="BM17" s="24">
        <v>0.38</v>
      </c>
      <c r="BN17" s="24" t="e">
        <f t="shared" si="115"/>
        <v>#REF!</v>
      </c>
      <c r="BO17" s="13" t="e">
        <f t="shared" si="20"/>
        <v>#REF!</v>
      </c>
      <c r="BP17" s="12" t="e">
        <f t="shared" si="116"/>
        <v>#REF!</v>
      </c>
      <c r="BQ17" s="24">
        <v>99.34</v>
      </c>
      <c r="BR17" s="24" t="e">
        <f t="shared" si="117"/>
        <v>#REF!</v>
      </c>
      <c r="BS17" s="13" t="e">
        <f t="shared" si="21"/>
        <v>#REF!</v>
      </c>
      <c r="BT17" s="12" t="e">
        <f t="shared" si="118"/>
        <v>#REF!</v>
      </c>
      <c r="BU17" s="24">
        <v>1.3480435029867333</v>
      </c>
      <c r="BV17" s="24" t="e">
        <f t="shared" si="119"/>
        <v>#REF!</v>
      </c>
      <c r="BW17" s="13" t="e">
        <f t="shared" si="22"/>
        <v>#REF!</v>
      </c>
      <c r="BX17" s="12" t="e">
        <f t="shared" si="120"/>
        <v>#REF!</v>
      </c>
      <c r="BY17" s="24">
        <v>97.58</v>
      </c>
      <c r="BZ17" s="24" t="e">
        <f t="shared" si="121"/>
        <v>#REF!</v>
      </c>
      <c r="CA17" s="13" t="e">
        <f t="shared" si="23"/>
        <v>#REF!</v>
      </c>
      <c r="CB17" s="12" t="e">
        <f t="shared" si="122"/>
        <v>#REF!</v>
      </c>
      <c r="CC17" s="24">
        <v>97.861000000000004</v>
      </c>
      <c r="CD17" s="24" t="e">
        <f t="shared" si="123"/>
        <v>#REF!</v>
      </c>
      <c r="CE17" s="13" t="e">
        <f t="shared" si="24"/>
        <v>#REF!</v>
      </c>
      <c r="CF17" s="12" t="e">
        <f t="shared" si="124"/>
        <v>#REF!</v>
      </c>
      <c r="CG17" s="24">
        <v>70</v>
      </c>
      <c r="CH17" s="24" t="e">
        <f t="shared" si="125"/>
        <v>#REF!</v>
      </c>
      <c r="CI17" s="13" t="e">
        <f t="shared" si="25"/>
        <v>#REF!</v>
      </c>
      <c r="CJ17" s="12" t="e">
        <f t="shared" si="126"/>
        <v>#REF!</v>
      </c>
      <c r="CK17" s="24"/>
      <c r="CL17" s="24" t="e">
        <f t="shared" si="127"/>
        <v>#REF!</v>
      </c>
      <c r="CM17" s="24" t="e">
        <f t="shared" si="128"/>
        <v>#REF!</v>
      </c>
      <c r="CN17" s="11"/>
      <c r="CO17" s="24">
        <v>97.55319999999999</v>
      </c>
      <c r="CP17" s="24" t="e">
        <f t="shared" si="129"/>
        <v>#REF!</v>
      </c>
      <c r="CQ17" s="13" t="e">
        <f t="shared" si="26"/>
        <v>#REF!</v>
      </c>
      <c r="CR17" s="12" t="e">
        <f t="shared" si="130"/>
        <v>#REF!</v>
      </c>
      <c r="CS17" s="24">
        <v>51</v>
      </c>
      <c r="CT17" s="24" t="e">
        <f t="shared" si="131"/>
        <v>#REF!</v>
      </c>
      <c r="CU17" s="13" t="e">
        <f t="shared" si="27"/>
        <v>#REF!</v>
      </c>
      <c r="CV17" s="12" t="e">
        <f t="shared" si="132"/>
        <v>#REF!</v>
      </c>
      <c r="CW17" s="24"/>
      <c r="CX17" s="24" t="e">
        <f t="shared" si="133"/>
        <v>#REF!</v>
      </c>
      <c r="CY17" s="24" t="e">
        <f t="shared" si="134"/>
        <v>#REF!</v>
      </c>
      <c r="CZ17" s="11"/>
      <c r="DA17" s="24">
        <v>98.135899999999992</v>
      </c>
      <c r="DB17" s="24" t="e">
        <f t="shared" si="135"/>
        <v>#REF!</v>
      </c>
      <c r="DC17" s="13" t="e">
        <f t="shared" si="28"/>
        <v>#REF!</v>
      </c>
      <c r="DD17" s="12" t="e">
        <f t="shared" si="136"/>
        <v>#REF!</v>
      </c>
      <c r="DE17" s="24">
        <v>59</v>
      </c>
      <c r="DF17" s="24" t="e">
        <f t="shared" si="137"/>
        <v>#REF!</v>
      </c>
      <c r="DG17" s="13" t="e">
        <f t="shared" si="29"/>
        <v>#REF!</v>
      </c>
      <c r="DH17" s="12" t="e">
        <f t="shared" si="138"/>
        <v>#REF!</v>
      </c>
      <c r="DI17" s="24">
        <v>97.567499999999995</v>
      </c>
      <c r="DJ17" s="24" t="e">
        <f t="shared" si="139"/>
        <v>#REF!</v>
      </c>
      <c r="DK17" s="13" t="e">
        <f t="shared" si="30"/>
        <v>#REF!</v>
      </c>
      <c r="DL17" s="12" t="e">
        <f t="shared" si="140"/>
        <v>#REF!</v>
      </c>
      <c r="DM17" s="24">
        <v>72</v>
      </c>
      <c r="DN17" s="24" t="e">
        <f t="shared" si="141"/>
        <v>#REF!</v>
      </c>
      <c r="DO17" s="13" t="e">
        <f t="shared" si="31"/>
        <v>#REF!</v>
      </c>
      <c r="DP17" s="12" t="e">
        <f t="shared" si="142"/>
        <v>#REF!</v>
      </c>
      <c r="DQ17" s="24">
        <v>3.5017</v>
      </c>
      <c r="DR17" s="24" t="e">
        <f t="shared" si="143"/>
        <v>#REF!</v>
      </c>
      <c r="DS17" s="13" t="e">
        <f t="shared" si="32"/>
        <v>#REF!</v>
      </c>
      <c r="DT17" s="12" t="e">
        <f t="shared" si="144"/>
        <v>#REF!</v>
      </c>
      <c r="DU17" s="24">
        <v>99.18</v>
      </c>
      <c r="DV17" s="24" t="e">
        <f t="shared" si="145"/>
        <v>#REF!</v>
      </c>
      <c r="DW17" s="13" t="e">
        <f t="shared" si="33"/>
        <v>#REF!</v>
      </c>
      <c r="DX17" s="12" t="e">
        <f t="shared" si="146"/>
        <v>#REF!</v>
      </c>
      <c r="DY17" s="24"/>
      <c r="DZ17" s="24" t="e">
        <f t="shared" si="147"/>
        <v>#REF!</v>
      </c>
      <c r="EA17" s="24" t="e">
        <f t="shared" si="148"/>
        <v>#REF!</v>
      </c>
      <c r="EB17" s="11"/>
      <c r="EC17" s="24">
        <v>78.849999999999994</v>
      </c>
      <c r="ED17" s="47">
        <v>79.260000000000005</v>
      </c>
      <c r="EE17" s="24" t="e">
        <f t="shared" si="149"/>
        <v>#REF!</v>
      </c>
      <c r="EF17" s="22" t="e">
        <f t="shared" si="150"/>
        <v>#REF!</v>
      </c>
      <c r="EG17" s="4" t="e">
        <f t="shared" si="151"/>
        <v>#REF!</v>
      </c>
      <c r="EH17" s="24">
        <v>78.849999999999994</v>
      </c>
      <c r="EI17" s="24">
        <v>65.52</v>
      </c>
      <c r="EJ17" s="24" t="e">
        <f t="shared" si="152"/>
        <v>#REF!</v>
      </c>
      <c r="EK17" s="22" t="e">
        <f t="shared" si="153"/>
        <v>#REF!</v>
      </c>
      <c r="EL17" s="4" t="e">
        <f t="shared" si="154"/>
        <v>#REF!</v>
      </c>
      <c r="EM17" s="38">
        <v>75.900000000000006</v>
      </c>
      <c r="EN17" s="39">
        <v>79.67</v>
      </c>
      <c r="EO17" s="24" t="e">
        <f t="shared" si="155"/>
        <v>#REF!</v>
      </c>
      <c r="EP17" s="22" t="e">
        <f t="shared" si="156"/>
        <v>#REF!</v>
      </c>
      <c r="EQ17" s="4" t="e">
        <f t="shared" si="157"/>
        <v>#REF!</v>
      </c>
      <c r="ER17" s="38">
        <v>75.900000000000006</v>
      </c>
      <c r="ES17" s="39">
        <v>67.59</v>
      </c>
      <c r="ET17" s="24" t="e">
        <f t="shared" si="158"/>
        <v>#REF!</v>
      </c>
      <c r="EU17" s="22" t="e">
        <f t="shared" si="159"/>
        <v>#REF!</v>
      </c>
      <c r="EV17" s="4" t="e">
        <f t="shared" si="160"/>
        <v>#REF!</v>
      </c>
      <c r="EW17" s="24">
        <v>84.38</v>
      </c>
      <c r="EX17" s="24">
        <v>83.43</v>
      </c>
      <c r="EY17" s="24" t="e">
        <f t="shared" si="161"/>
        <v>#REF!</v>
      </c>
      <c r="EZ17" s="22" t="e">
        <f t="shared" si="162"/>
        <v>#REF!</v>
      </c>
      <c r="FA17" s="4" t="e">
        <f t="shared" si="163"/>
        <v>#REF!</v>
      </c>
      <c r="FB17" s="24">
        <v>84.38</v>
      </c>
      <c r="FC17" s="24">
        <v>74.510000000000005</v>
      </c>
      <c r="FD17" s="24" t="e">
        <f t="shared" si="164"/>
        <v>#REF!</v>
      </c>
      <c r="FE17" s="22" t="e">
        <f t="shared" si="165"/>
        <v>#REF!</v>
      </c>
      <c r="FF17" s="4" t="e">
        <f t="shared" si="166"/>
        <v>#REF!</v>
      </c>
      <c r="FG17" s="24">
        <v>12.709999999999999</v>
      </c>
      <c r="FH17" s="24" t="e">
        <f t="shared" si="34"/>
        <v>#REF!</v>
      </c>
      <c r="FI17" s="13" t="e">
        <f t="shared" si="35"/>
        <v>#REF!</v>
      </c>
      <c r="FJ17" s="12" t="e">
        <f t="shared" si="36"/>
        <v>#REF!</v>
      </c>
      <c r="FK17" s="24">
        <v>6.3</v>
      </c>
      <c r="FL17" s="24" t="e">
        <f t="shared" si="167"/>
        <v>#REF!</v>
      </c>
      <c r="FM17" s="13" t="e">
        <f t="shared" si="37"/>
        <v>#REF!</v>
      </c>
      <c r="FN17" s="12" t="e">
        <f t="shared" si="168"/>
        <v>#REF!</v>
      </c>
      <c r="FO17" s="24">
        <v>96.31</v>
      </c>
      <c r="FP17" s="24">
        <v>90.81</v>
      </c>
      <c r="FQ17" s="24" t="e">
        <f t="shared" si="169"/>
        <v>#REF!</v>
      </c>
      <c r="FR17" s="22" t="e">
        <f t="shared" si="170"/>
        <v>#REF!</v>
      </c>
      <c r="FS17" s="4" t="e">
        <f t="shared" si="171"/>
        <v>#REF!</v>
      </c>
      <c r="FT17" s="24">
        <v>96.31</v>
      </c>
      <c r="FU17" s="24">
        <v>86.09</v>
      </c>
      <c r="FV17" s="24" t="e">
        <f t="shared" si="172"/>
        <v>#REF!</v>
      </c>
      <c r="FW17" s="22" t="e">
        <f t="shared" si="173"/>
        <v>#REF!</v>
      </c>
      <c r="FX17" s="4" t="e">
        <f t="shared" si="174"/>
        <v>#REF!</v>
      </c>
      <c r="FY17" s="24">
        <v>88.03</v>
      </c>
      <c r="FZ17" s="24">
        <v>77.180000000000007</v>
      </c>
      <c r="GA17" s="24" t="e">
        <f t="shared" si="175"/>
        <v>#REF!</v>
      </c>
      <c r="GB17" s="22" t="e">
        <f t="shared" si="176"/>
        <v>#REF!</v>
      </c>
      <c r="GC17" s="4" t="e">
        <f t="shared" si="177"/>
        <v>#REF!</v>
      </c>
      <c r="GD17" s="27">
        <v>88.03</v>
      </c>
      <c r="GE17" s="27">
        <v>69.650000000000006</v>
      </c>
      <c r="GF17" s="24" t="e">
        <f t="shared" si="178"/>
        <v>#REF!</v>
      </c>
      <c r="GG17" s="22" t="e">
        <f t="shared" si="179"/>
        <v>#REF!</v>
      </c>
      <c r="GH17" s="4" t="e">
        <f t="shared" si="180"/>
        <v>#REF!</v>
      </c>
      <c r="GI17" s="27">
        <v>95.34</v>
      </c>
      <c r="GJ17" s="27">
        <v>94.81</v>
      </c>
      <c r="GK17" s="24" t="e">
        <f t="shared" si="181"/>
        <v>#REF!</v>
      </c>
      <c r="GL17" s="22" t="e">
        <f t="shared" si="182"/>
        <v>#REF!</v>
      </c>
      <c r="GM17" s="4" t="e">
        <f t="shared" si="183"/>
        <v>#REF!</v>
      </c>
      <c r="GN17" s="27">
        <v>95.34</v>
      </c>
      <c r="GO17" s="27">
        <v>91.42</v>
      </c>
      <c r="GP17" s="24" t="e">
        <f t="shared" si="184"/>
        <v>#REF!</v>
      </c>
      <c r="GQ17" s="22" t="e">
        <f t="shared" si="185"/>
        <v>#REF!</v>
      </c>
      <c r="GR17" s="4" t="e">
        <f t="shared" si="186"/>
        <v>#REF!</v>
      </c>
      <c r="GS17" s="27">
        <v>9.4499999999999993</v>
      </c>
      <c r="GT17" s="27" t="e">
        <f t="shared" si="38"/>
        <v>#REF!</v>
      </c>
      <c r="GU17" s="22" t="e">
        <f t="shared" si="39"/>
        <v>#REF!</v>
      </c>
      <c r="GV17" s="4" t="e">
        <f t="shared" si="40"/>
        <v>#REF!</v>
      </c>
      <c r="GW17" s="27">
        <v>11.75</v>
      </c>
      <c r="GX17" s="27" t="e">
        <f t="shared" si="187"/>
        <v>#REF!</v>
      </c>
      <c r="GY17" s="22" t="e">
        <f t="shared" si="41"/>
        <v>#REF!</v>
      </c>
      <c r="GZ17" s="4" t="e">
        <f t="shared" si="42"/>
        <v>#REF!</v>
      </c>
      <c r="HA17" s="26"/>
      <c r="HB17" s="26"/>
      <c r="HC17" s="24" t="e">
        <f t="shared" si="188"/>
        <v>#REF!</v>
      </c>
      <c r="HD17" s="24" t="e">
        <f t="shared" si="189"/>
        <v>#REF!</v>
      </c>
      <c r="HE17" s="26"/>
      <c r="HF17" s="26"/>
      <c r="HG17" s="26"/>
      <c r="HH17" s="24" t="e">
        <f t="shared" si="190"/>
        <v>#REF!</v>
      </c>
      <c r="HI17" s="24" t="e">
        <f t="shared" si="191"/>
        <v>#REF!</v>
      </c>
      <c r="HJ17" s="26"/>
      <c r="HK17" s="27">
        <v>94.699999999999989</v>
      </c>
      <c r="HL17" s="27">
        <v>89.59</v>
      </c>
      <c r="HM17" s="24" t="e">
        <f t="shared" si="192"/>
        <v>#REF!</v>
      </c>
      <c r="HN17" s="22" t="e">
        <f t="shared" si="193"/>
        <v>#REF!</v>
      </c>
      <c r="HO17" s="4" t="e">
        <f t="shared" si="194"/>
        <v>#REF!</v>
      </c>
      <c r="HP17" s="27">
        <v>94.699999999999989</v>
      </c>
      <c r="HQ17" s="27">
        <v>83.43</v>
      </c>
      <c r="HR17" s="24" t="e">
        <f t="shared" si="195"/>
        <v>#REF!</v>
      </c>
      <c r="HS17" s="22" t="e">
        <f t="shared" si="196"/>
        <v>#REF!</v>
      </c>
      <c r="HT17" s="4" t="e">
        <f t="shared" si="197"/>
        <v>#REF!</v>
      </c>
      <c r="HU17" s="24">
        <v>98.15</v>
      </c>
      <c r="HV17" s="24">
        <v>91.67</v>
      </c>
      <c r="HW17" s="24" t="e">
        <f t="shared" si="198"/>
        <v>#REF!</v>
      </c>
      <c r="HX17" s="24" t="e">
        <f t="shared" si="199"/>
        <v>#REF!</v>
      </c>
      <c r="HY17" s="4" t="e">
        <f t="shared" si="200"/>
        <v>#REF!</v>
      </c>
      <c r="HZ17" s="24">
        <v>98.15</v>
      </c>
      <c r="IA17" s="24">
        <v>84.26</v>
      </c>
      <c r="IB17" s="24" t="e">
        <f t="shared" si="201"/>
        <v>#REF!</v>
      </c>
      <c r="IC17" s="24" t="e">
        <f t="shared" si="202"/>
        <v>#REF!</v>
      </c>
      <c r="ID17" s="4" t="e">
        <f t="shared" si="203"/>
        <v>#REF!</v>
      </c>
      <c r="IE17" s="26"/>
      <c r="IF17" s="26"/>
      <c r="IG17" s="24" t="e">
        <f t="shared" si="204"/>
        <v>#REF!</v>
      </c>
      <c r="IH17" s="24" t="e">
        <f t="shared" si="205"/>
        <v>#REF!</v>
      </c>
      <c r="II17" s="26"/>
      <c r="IJ17" s="26"/>
      <c r="IK17" s="26"/>
      <c r="IL17" s="24" t="e">
        <f t="shared" si="206"/>
        <v>#REF!</v>
      </c>
      <c r="IM17" s="24" t="e">
        <f t="shared" si="207"/>
        <v>#REF!</v>
      </c>
      <c r="IN17" s="26"/>
      <c r="IO17" s="26"/>
      <c r="IP17" s="26"/>
      <c r="IQ17" s="24" t="e">
        <f t="shared" si="208"/>
        <v>#REF!</v>
      </c>
      <c r="IR17" s="24" t="e">
        <f t="shared" si="209"/>
        <v>#REF!</v>
      </c>
      <c r="IS17" s="26"/>
      <c r="IT17" s="26"/>
      <c r="IU17" s="26"/>
      <c r="IV17" s="24" t="e">
        <f t="shared" si="210"/>
        <v>#REF!</v>
      </c>
      <c r="IW17" s="24" t="e">
        <f t="shared" si="211"/>
        <v>#REF!</v>
      </c>
      <c r="IX17" s="26"/>
      <c r="IY17" s="26"/>
      <c r="IZ17" s="26"/>
      <c r="JA17" s="24" t="e">
        <f t="shared" si="212"/>
        <v>#REF!</v>
      </c>
      <c r="JB17" s="24" t="e">
        <f t="shared" si="213"/>
        <v>#REF!</v>
      </c>
      <c r="JC17" s="26"/>
      <c r="JD17" s="26"/>
      <c r="JE17" s="26"/>
      <c r="JF17" s="24" t="e">
        <f t="shared" si="214"/>
        <v>#REF!</v>
      </c>
      <c r="JG17" s="24" t="e">
        <f t="shared" si="215"/>
        <v>#REF!</v>
      </c>
      <c r="JH17" s="26"/>
      <c r="JI17" s="26"/>
      <c r="JJ17" s="26"/>
      <c r="JK17" s="24" t="e">
        <f t="shared" si="216"/>
        <v>#REF!</v>
      </c>
      <c r="JL17" s="24" t="e">
        <f t="shared" si="217"/>
        <v>#REF!</v>
      </c>
      <c r="JM17" s="26"/>
      <c r="JN17" s="26"/>
      <c r="JO17" s="26"/>
      <c r="JP17" s="24" t="e">
        <f t="shared" si="218"/>
        <v>#REF!</v>
      </c>
      <c r="JQ17" s="24" t="e">
        <f t="shared" si="219"/>
        <v>#REF!</v>
      </c>
      <c r="JR17" s="26"/>
      <c r="JS17" s="26"/>
      <c r="JT17" s="26"/>
      <c r="JU17" s="24" t="e">
        <f t="shared" si="220"/>
        <v>#REF!</v>
      </c>
      <c r="JV17" s="24" t="e">
        <f t="shared" si="221"/>
        <v>#REF!</v>
      </c>
      <c r="JW17" s="26"/>
      <c r="JX17" s="26"/>
      <c r="JY17" s="26"/>
      <c r="JZ17" s="24" t="e">
        <f t="shared" si="222"/>
        <v>#REF!</v>
      </c>
      <c r="KA17" s="24" t="e">
        <f t="shared" si="223"/>
        <v>#REF!</v>
      </c>
      <c r="KB17" s="26"/>
      <c r="KC17" s="26"/>
      <c r="KD17" s="26"/>
      <c r="KE17" s="24" t="e">
        <f t="shared" si="224"/>
        <v>#REF!</v>
      </c>
      <c r="KF17" s="24" t="e">
        <f t="shared" si="225"/>
        <v>#REF!</v>
      </c>
      <c r="KG17" s="26"/>
      <c r="KH17" s="26"/>
      <c r="KI17" s="26"/>
      <c r="KJ17" s="24" t="e">
        <f t="shared" si="226"/>
        <v>#REF!</v>
      </c>
      <c r="KK17" s="24" t="e">
        <f t="shared" si="227"/>
        <v>#REF!</v>
      </c>
      <c r="KL17" s="26"/>
      <c r="KM17" s="27">
        <v>83.992003975813958</v>
      </c>
      <c r="KN17" s="27"/>
      <c r="KO17" s="24">
        <f t="shared" si="228"/>
        <v>0</v>
      </c>
      <c r="KP17" s="22">
        <f t="shared" si="229"/>
        <v>0</v>
      </c>
      <c r="KQ17" s="4" t="e">
        <f t="shared" si="230"/>
        <v>#REF!</v>
      </c>
      <c r="KR17" s="27">
        <v>83.992003975813958</v>
      </c>
      <c r="KS17" s="27"/>
      <c r="KT17" s="24">
        <f t="shared" si="231"/>
        <v>0</v>
      </c>
      <c r="KU17" s="22">
        <f t="shared" si="232"/>
        <v>0</v>
      </c>
      <c r="KV17" s="4" t="e">
        <f t="shared" si="233"/>
        <v>#REF!</v>
      </c>
      <c r="KW17" s="27">
        <v>70.261730232558136</v>
      </c>
      <c r="KX17" s="27"/>
      <c r="KY17" s="24">
        <f t="shared" si="234"/>
        <v>0</v>
      </c>
      <c r="KZ17" s="22">
        <f t="shared" si="235"/>
        <v>0</v>
      </c>
      <c r="LA17" s="4" t="e">
        <f t="shared" si="236"/>
        <v>#REF!</v>
      </c>
      <c r="LB17" s="27">
        <v>70.261730232558136</v>
      </c>
      <c r="LC17" s="27"/>
      <c r="LD17" s="24">
        <f t="shared" si="237"/>
        <v>0</v>
      </c>
      <c r="LE17" s="22">
        <f t="shared" si="238"/>
        <v>0</v>
      </c>
      <c r="LF17" s="4" t="e">
        <f t="shared" si="239"/>
        <v>#REF!</v>
      </c>
      <c r="LG17" s="26"/>
      <c r="LH17" s="26"/>
      <c r="LI17" s="24" t="e">
        <f t="shared" si="240"/>
        <v>#REF!</v>
      </c>
      <c r="LJ17" s="24" t="e">
        <f t="shared" si="241"/>
        <v>#REF!</v>
      </c>
      <c r="LK17" s="26"/>
      <c r="LL17" s="26"/>
      <c r="LM17" s="26"/>
      <c r="LN17" s="24" t="e">
        <f t="shared" si="242"/>
        <v>#REF!</v>
      </c>
      <c r="LO17" s="24" t="e">
        <f t="shared" si="243"/>
        <v>#REF!</v>
      </c>
      <c r="LP17" s="26"/>
      <c r="LQ17" s="24">
        <v>2.608892514534884</v>
      </c>
      <c r="LR17" s="26"/>
      <c r="LS17" s="24">
        <f t="shared" si="244"/>
        <v>0</v>
      </c>
      <c r="LT17" s="22">
        <f t="shared" si="245"/>
        <v>0</v>
      </c>
      <c r="LU17" s="4" t="e">
        <f t="shared" si="246"/>
        <v>#REF!</v>
      </c>
      <c r="LV17" s="24">
        <v>2.608892514534884</v>
      </c>
      <c r="LW17" s="26"/>
      <c r="LX17" s="24">
        <f t="shared" si="247"/>
        <v>0</v>
      </c>
      <c r="LY17" s="22">
        <f t="shared" si="248"/>
        <v>0</v>
      </c>
      <c r="LZ17" s="4" t="e">
        <f t="shared" si="249"/>
        <v>#REF!</v>
      </c>
      <c r="MA17" s="24">
        <v>9.9724407703488378</v>
      </c>
      <c r="MB17" s="26"/>
      <c r="MC17" s="24">
        <f t="shared" si="250"/>
        <v>0</v>
      </c>
      <c r="MD17" s="22">
        <f t="shared" si="251"/>
        <v>0</v>
      </c>
      <c r="ME17" s="4" t="e">
        <f t="shared" si="252"/>
        <v>#REF!</v>
      </c>
      <c r="MF17" s="24">
        <v>9.9724407703488378</v>
      </c>
      <c r="MG17" s="26"/>
      <c r="MH17" s="24">
        <f t="shared" si="253"/>
        <v>0</v>
      </c>
      <c r="MI17" s="22">
        <f t="shared" si="254"/>
        <v>0</v>
      </c>
      <c r="MJ17" s="4" t="e">
        <f t="shared" si="255"/>
        <v>#REF!</v>
      </c>
      <c r="MK17" s="26"/>
      <c r="ML17" s="26"/>
      <c r="MM17" s="24" t="e">
        <f t="shared" si="256"/>
        <v>#REF!</v>
      </c>
      <c r="MN17" s="24" t="e">
        <f t="shared" si="257"/>
        <v>#REF!</v>
      </c>
      <c r="MO17" s="26"/>
      <c r="MP17" s="26"/>
      <c r="MQ17" s="26"/>
      <c r="MR17" s="24" t="e">
        <f t="shared" si="258"/>
        <v>#REF!</v>
      </c>
      <c r="MS17" s="24" t="e">
        <f t="shared" si="259"/>
        <v>#REF!</v>
      </c>
      <c r="MT17" s="26"/>
      <c r="MU17" s="26"/>
      <c r="MV17" s="26"/>
      <c r="MW17" s="24" t="e">
        <f t="shared" si="260"/>
        <v>#REF!</v>
      </c>
      <c r="MX17" s="24" t="e">
        <f t="shared" si="261"/>
        <v>#REF!</v>
      </c>
      <c r="MY17" s="26"/>
      <c r="MZ17" s="26"/>
      <c r="NA17" s="26"/>
      <c r="NB17" s="24" t="e">
        <f t="shared" si="262"/>
        <v>#REF!</v>
      </c>
      <c r="NC17" s="24" t="e">
        <f t="shared" si="263"/>
        <v>#REF!</v>
      </c>
      <c r="ND17" s="26"/>
      <c r="NE17" s="26"/>
      <c r="NF17" s="26"/>
      <c r="NG17" s="24" t="e">
        <f t="shared" si="264"/>
        <v>#REF!</v>
      </c>
      <c r="NH17" s="24" t="e">
        <f t="shared" si="265"/>
        <v>#REF!</v>
      </c>
      <c r="NI17" s="26"/>
      <c r="NJ17" s="26"/>
      <c r="NK17" s="26"/>
      <c r="NL17" s="24" t="e">
        <f t="shared" si="266"/>
        <v>#REF!</v>
      </c>
      <c r="NM17" s="24" t="e">
        <f t="shared" si="267"/>
        <v>#REF!</v>
      </c>
      <c r="NN17" s="26"/>
      <c r="NO17" s="26"/>
      <c r="NP17" s="26"/>
      <c r="NQ17" s="24" t="e">
        <f t="shared" si="268"/>
        <v>#REF!</v>
      </c>
      <c r="NR17" s="24" t="e">
        <f t="shared" si="269"/>
        <v>#REF!</v>
      </c>
      <c r="NS17" s="26"/>
      <c r="NT17" s="26"/>
      <c r="NU17" s="26"/>
      <c r="NV17" s="24" t="e">
        <f t="shared" si="270"/>
        <v>#REF!</v>
      </c>
      <c r="NW17" s="24" t="e">
        <f t="shared" si="271"/>
        <v>#REF!</v>
      </c>
      <c r="NX17" s="26"/>
      <c r="NY17" s="26"/>
      <c r="NZ17" s="26"/>
      <c r="OA17" s="24" t="e">
        <f t="shared" si="272"/>
        <v>#REF!</v>
      </c>
      <c r="OB17" s="24" t="e">
        <f t="shared" si="273"/>
        <v>#REF!</v>
      </c>
      <c r="OC17" s="26"/>
      <c r="OD17" s="26"/>
      <c r="OE17" s="26"/>
      <c r="OF17" s="24" t="e">
        <f t="shared" si="274"/>
        <v>#REF!</v>
      </c>
      <c r="OG17" s="24" t="e">
        <f t="shared" si="275"/>
        <v>#REF!</v>
      </c>
      <c r="OH17" s="26"/>
      <c r="OI17" s="26"/>
      <c r="OJ17" s="26"/>
      <c r="OK17" s="24" t="e">
        <f t="shared" si="276"/>
        <v>#REF!</v>
      </c>
      <c r="OL17" s="24" t="e">
        <f t="shared" si="277"/>
        <v>#REF!</v>
      </c>
      <c r="OM17" s="26"/>
      <c r="ON17" s="26"/>
      <c r="OO17" s="26"/>
      <c r="OP17" s="24" t="e">
        <f t="shared" si="278"/>
        <v>#REF!</v>
      </c>
      <c r="OQ17" s="24" t="e">
        <f t="shared" si="279"/>
        <v>#REF!</v>
      </c>
      <c r="OR17" s="26"/>
      <c r="OS17" s="26"/>
      <c r="OT17" s="26"/>
      <c r="OU17" s="24" t="e">
        <f t="shared" si="280"/>
        <v>#REF!</v>
      </c>
      <c r="OV17" s="24" t="e">
        <f t="shared" si="281"/>
        <v>#REF!</v>
      </c>
      <c r="OW17" s="26"/>
      <c r="OX17" s="26"/>
      <c r="OY17" s="26"/>
      <c r="OZ17" s="24" t="e">
        <f t="shared" si="282"/>
        <v>#REF!</v>
      </c>
      <c r="PA17" s="24" t="e">
        <f t="shared" si="283"/>
        <v>#REF!</v>
      </c>
      <c r="PB17" s="26"/>
      <c r="PC17" s="26"/>
      <c r="PD17" s="26"/>
      <c r="PE17" s="24" t="e">
        <f t="shared" si="284"/>
        <v>#REF!</v>
      </c>
      <c r="PF17" s="24" t="e">
        <f t="shared" si="285"/>
        <v>#REF!</v>
      </c>
      <c r="PG17" s="26"/>
      <c r="PH17" s="26"/>
      <c r="PI17" s="26"/>
      <c r="PJ17" s="24" t="e">
        <f t="shared" si="286"/>
        <v>#REF!</v>
      </c>
      <c r="PK17" s="24" t="e">
        <f t="shared" si="287"/>
        <v>#REF!</v>
      </c>
      <c r="PL17" s="26"/>
      <c r="PM17" s="26"/>
      <c r="PN17" s="26"/>
      <c r="PO17" s="24" t="e">
        <f t="shared" si="288"/>
        <v>#REF!</v>
      </c>
      <c r="PP17" s="24" t="e">
        <f t="shared" si="289"/>
        <v>#REF!</v>
      </c>
      <c r="PQ17" s="26"/>
      <c r="PR17" s="26"/>
      <c r="PS17" s="26"/>
      <c r="PT17" s="24" t="e">
        <f t="shared" si="290"/>
        <v>#REF!</v>
      </c>
      <c r="PU17" s="24" t="e">
        <f t="shared" si="291"/>
        <v>#REF!</v>
      </c>
      <c r="PV17" s="26"/>
      <c r="PW17" s="26"/>
      <c r="PX17" s="26"/>
      <c r="PY17" s="24" t="e">
        <f t="shared" si="292"/>
        <v>#REF!</v>
      </c>
      <c r="PZ17" s="24" t="e">
        <f t="shared" si="293"/>
        <v>#REF!</v>
      </c>
      <c r="QA17" s="26"/>
      <c r="QB17" s="26"/>
      <c r="QC17" s="26"/>
      <c r="QD17" s="24" t="e">
        <f t="shared" si="294"/>
        <v>#REF!</v>
      </c>
      <c r="QE17" s="24" t="e">
        <f t="shared" si="295"/>
        <v>#REF!</v>
      </c>
      <c r="QF17" s="26"/>
      <c r="QG17" s="26"/>
      <c r="QH17" s="26"/>
      <c r="QI17" s="24" t="e">
        <f t="shared" si="296"/>
        <v>#REF!</v>
      </c>
      <c r="QJ17" s="24" t="e">
        <f t="shared" si="297"/>
        <v>#REF!</v>
      </c>
      <c r="QK17" s="26"/>
      <c r="QL17" s="26"/>
      <c r="QM17" s="26"/>
      <c r="QN17" s="24" t="e">
        <f t="shared" si="298"/>
        <v>#REF!</v>
      </c>
      <c r="QO17" s="24" t="e">
        <f t="shared" si="299"/>
        <v>#REF!</v>
      </c>
      <c r="QP17" s="26"/>
      <c r="QQ17" s="24"/>
      <c r="QR17" s="24" t="e">
        <f t="shared" si="300"/>
        <v>#REF!</v>
      </c>
      <c r="QS17" s="24" t="e">
        <f t="shared" si="301"/>
        <v>#REF!</v>
      </c>
      <c r="QT17" s="11"/>
      <c r="QU17" s="24"/>
      <c r="QV17" s="24" t="e">
        <f t="shared" si="302"/>
        <v>#REF!</v>
      </c>
      <c r="QW17" s="24" t="e">
        <f t="shared" si="303"/>
        <v>#REF!</v>
      </c>
      <c r="QX17" s="11"/>
      <c r="QY17" s="24"/>
      <c r="QZ17" s="24" t="e">
        <f t="shared" si="304"/>
        <v>#REF!</v>
      </c>
      <c r="RA17" s="24" t="e">
        <f t="shared" si="305"/>
        <v>#REF!</v>
      </c>
      <c r="RB17" s="11"/>
      <c r="RC17" s="24"/>
      <c r="RD17" s="24" t="e">
        <f t="shared" si="306"/>
        <v>#REF!</v>
      </c>
      <c r="RE17" s="24" t="e">
        <f t="shared" si="307"/>
        <v>#REF!</v>
      </c>
      <c r="RF17" s="11"/>
      <c r="RG17" s="24"/>
      <c r="RH17" s="24" t="e">
        <f t="shared" si="308"/>
        <v>#REF!</v>
      </c>
      <c r="RI17" s="24" t="e">
        <f t="shared" si="309"/>
        <v>#REF!</v>
      </c>
      <c r="RJ17" s="11"/>
      <c r="RK17" s="27">
        <v>96.31</v>
      </c>
      <c r="RL17" s="27" t="e">
        <f t="shared" si="310"/>
        <v>#REF!</v>
      </c>
      <c r="RM17" s="22" t="e">
        <f t="shared" si="43"/>
        <v>#REF!</v>
      </c>
      <c r="RN17" s="4" t="e">
        <f t="shared" si="311"/>
        <v>#REF!</v>
      </c>
      <c r="RO17" s="24"/>
      <c r="RP17" s="24" t="e">
        <f t="shared" si="312"/>
        <v>#REF!</v>
      </c>
      <c r="RQ17" s="24" t="e">
        <f t="shared" si="313"/>
        <v>#REF!</v>
      </c>
      <c r="RR17" s="11"/>
      <c r="RS17" s="24"/>
      <c r="RT17" s="24" t="e">
        <f t="shared" si="314"/>
        <v>#REF!</v>
      </c>
      <c r="RU17" s="24" t="e">
        <f t="shared" si="315"/>
        <v>#REF!</v>
      </c>
      <c r="RV17" s="11"/>
      <c r="RW17" s="24"/>
      <c r="RX17" s="24" t="e">
        <f t="shared" si="316"/>
        <v>#REF!</v>
      </c>
      <c r="RY17" s="24" t="e">
        <f t="shared" si="317"/>
        <v>#REF!</v>
      </c>
      <c r="RZ17" s="11"/>
      <c r="SA17" s="24"/>
      <c r="SB17" s="24" t="e">
        <f t="shared" si="318"/>
        <v>#REF!</v>
      </c>
      <c r="SC17" s="24" t="e">
        <f t="shared" si="319"/>
        <v>#REF!</v>
      </c>
      <c r="SD17" s="11"/>
      <c r="SE17" s="24"/>
      <c r="SF17" s="24" t="e">
        <f t="shared" si="320"/>
        <v>#REF!</v>
      </c>
      <c r="SG17" s="24" t="e">
        <f t="shared" si="321"/>
        <v>#REF!</v>
      </c>
      <c r="SH17" s="11"/>
      <c r="SI17" s="24"/>
      <c r="SJ17" s="24" t="e">
        <f t="shared" si="322"/>
        <v>#REF!</v>
      </c>
      <c r="SK17" s="24" t="e">
        <f t="shared" si="323"/>
        <v>#REF!</v>
      </c>
      <c r="SL17" s="11"/>
      <c r="SM17" s="24"/>
      <c r="SN17" s="24" t="e">
        <f t="shared" si="324"/>
        <v>#REF!</v>
      </c>
      <c r="SO17" s="24" t="e">
        <f t="shared" si="325"/>
        <v>#REF!</v>
      </c>
      <c r="SP17" s="11"/>
      <c r="SQ17" s="24"/>
      <c r="SR17" s="24" t="e">
        <f t="shared" si="326"/>
        <v>#REF!</v>
      </c>
      <c r="SS17" s="24" t="e">
        <f t="shared" si="327"/>
        <v>#REF!</v>
      </c>
      <c r="ST17" s="11"/>
      <c r="SU17" s="24"/>
      <c r="SV17" s="24" t="e">
        <f t="shared" si="328"/>
        <v>#REF!</v>
      </c>
      <c r="SW17" s="24" t="e">
        <f t="shared" si="329"/>
        <v>#REF!</v>
      </c>
      <c r="SX17" s="11"/>
      <c r="SY17" s="24"/>
      <c r="SZ17" s="24" t="e">
        <f t="shared" si="330"/>
        <v>#REF!</v>
      </c>
      <c r="TA17" s="24" t="e">
        <f t="shared" si="331"/>
        <v>#REF!</v>
      </c>
      <c r="TB17" s="11"/>
      <c r="TC17" s="24"/>
      <c r="TD17" s="24" t="e">
        <f t="shared" si="332"/>
        <v>#REF!</v>
      </c>
      <c r="TE17" s="24" t="e">
        <f t="shared" si="333"/>
        <v>#REF!</v>
      </c>
      <c r="TF17" s="11"/>
      <c r="TG17" s="24"/>
      <c r="TH17" s="24" t="e">
        <f t="shared" si="334"/>
        <v>#REF!</v>
      </c>
      <c r="TI17" s="24" t="e">
        <f t="shared" si="335"/>
        <v>#REF!</v>
      </c>
      <c r="TJ17" s="11"/>
      <c r="TK17" s="24"/>
      <c r="TL17" s="24" t="e">
        <f t="shared" si="336"/>
        <v>#REF!</v>
      </c>
      <c r="TM17" s="24" t="e">
        <f t="shared" si="337"/>
        <v>#REF!</v>
      </c>
      <c r="TN17" s="11"/>
      <c r="TO17" s="27">
        <v>88.03</v>
      </c>
      <c r="TP17" s="27" t="e">
        <f t="shared" si="338"/>
        <v>#REF!</v>
      </c>
      <c r="TQ17" s="22" t="e">
        <f t="shared" si="44"/>
        <v>#REF!</v>
      </c>
      <c r="TR17" s="4" t="e">
        <f t="shared" si="339"/>
        <v>#REF!</v>
      </c>
      <c r="TS17" s="24"/>
      <c r="TT17" s="24" t="e">
        <f t="shared" si="340"/>
        <v>#REF!</v>
      </c>
      <c r="TU17" s="24" t="e">
        <f t="shared" si="341"/>
        <v>#REF!</v>
      </c>
      <c r="TV17" s="11"/>
      <c r="TW17" s="24"/>
      <c r="TX17" s="24" t="e">
        <f t="shared" si="342"/>
        <v>#REF!</v>
      </c>
      <c r="TY17" s="24" t="e">
        <f t="shared" si="343"/>
        <v>#REF!</v>
      </c>
      <c r="TZ17" s="11"/>
      <c r="UA17" s="24"/>
      <c r="UB17" s="24" t="e">
        <f t="shared" si="344"/>
        <v>#REF!</v>
      </c>
      <c r="UC17" s="24" t="e">
        <f t="shared" si="345"/>
        <v>#REF!</v>
      </c>
      <c r="UD17" s="11"/>
      <c r="UE17" s="24"/>
      <c r="UF17" s="24" t="e">
        <f t="shared" si="346"/>
        <v>#REF!</v>
      </c>
      <c r="UG17" s="24" t="e">
        <f t="shared" si="347"/>
        <v>#REF!</v>
      </c>
      <c r="UH17" s="11"/>
      <c r="UI17" s="24"/>
      <c r="UJ17" s="24" t="e">
        <f t="shared" si="348"/>
        <v>#REF!</v>
      </c>
      <c r="UK17" s="24" t="e">
        <f t="shared" si="349"/>
        <v>#REF!</v>
      </c>
      <c r="UL17" s="11"/>
      <c r="UM17" s="24"/>
      <c r="UN17" s="24" t="e">
        <f t="shared" si="350"/>
        <v>#REF!</v>
      </c>
      <c r="UO17" s="24" t="e">
        <f t="shared" si="351"/>
        <v>#REF!</v>
      </c>
      <c r="UP17" s="11"/>
      <c r="UQ17" s="24"/>
      <c r="UR17" s="24" t="e">
        <f t="shared" si="352"/>
        <v>#REF!</v>
      </c>
      <c r="US17" s="24" t="e">
        <f t="shared" si="353"/>
        <v>#REF!</v>
      </c>
      <c r="UT17" s="11"/>
      <c r="UU17" s="24"/>
      <c r="UV17" s="24" t="e">
        <f t="shared" si="354"/>
        <v>#REF!</v>
      </c>
      <c r="UW17" s="24" t="e">
        <f t="shared" si="355"/>
        <v>#REF!</v>
      </c>
      <c r="UX17" s="11"/>
      <c r="UY17" s="24"/>
      <c r="UZ17" s="24" t="e">
        <f t="shared" si="356"/>
        <v>#REF!</v>
      </c>
      <c r="VA17" s="24" t="e">
        <f t="shared" si="357"/>
        <v>#REF!</v>
      </c>
      <c r="VB17" s="11"/>
      <c r="VC17" s="24"/>
      <c r="VD17" s="24" t="e">
        <f t="shared" si="358"/>
        <v>#REF!</v>
      </c>
      <c r="VE17" s="24" t="e">
        <f t="shared" si="359"/>
        <v>#REF!</v>
      </c>
      <c r="VF17" s="11"/>
      <c r="VG17" s="20">
        <v>7.9498010751035911E-3</v>
      </c>
      <c r="VH17" s="27" t="e">
        <f t="shared" si="45"/>
        <v>#REF!</v>
      </c>
      <c r="VI17" s="22" t="e">
        <f t="shared" si="46"/>
        <v>#REF!</v>
      </c>
      <c r="VJ17" s="4"/>
      <c r="VK17" s="27">
        <v>83.992003975813958</v>
      </c>
      <c r="VL17" s="27" t="e">
        <f t="shared" si="361"/>
        <v>#REF!</v>
      </c>
      <c r="VM17" s="22" t="e">
        <f t="shared" si="47"/>
        <v>#REF!</v>
      </c>
      <c r="VN17" s="4" t="e">
        <f t="shared" si="362"/>
        <v>#REF!</v>
      </c>
      <c r="VO17" s="27">
        <v>70.261730232558136</v>
      </c>
      <c r="VP17" s="27" t="e">
        <f t="shared" si="363"/>
        <v>#REF!</v>
      </c>
      <c r="VQ17" s="22" t="e">
        <f t="shared" si="48"/>
        <v>#REF!</v>
      </c>
      <c r="VR17" s="4" t="e">
        <f t="shared" si="364"/>
        <v>#REF!</v>
      </c>
      <c r="VS17" s="24"/>
      <c r="VT17" s="24" t="e">
        <f t="shared" si="365"/>
        <v>#REF!</v>
      </c>
      <c r="VU17" s="24" t="e">
        <f t="shared" si="366"/>
        <v>#REF!</v>
      </c>
      <c r="VV17" s="11"/>
      <c r="VW17" s="24">
        <v>2.608892514534884</v>
      </c>
      <c r="VX17" s="27" t="e">
        <f t="shared" si="367"/>
        <v>#REF!</v>
      </c>
      <c r="VY17" s="22" t="e">
        <f t="shared" si="49"/>
        <v>#REF!</v>
      </c>
      <c r="VZ17" s="4" t="e">
        <f t="shared" si="368"/>
        <v>#REF!</v>
      </c>
      <c r="WA17" s="24">
        <v>9.9724407703488378</v>
      </c>
      <c r="WB17" s="27" t="e">
        <f t="shared" si="369"/>
        <v>#REF!</v>
      </c>
      <c r="WC17" s="22" t="e">
        <f t="shared" si="50"/>
        <v>#REF!</v>
      </c>
      <c r="WD17" s="4" t="e">
        <f t="shared" si="370"/>
        <v>#REF!</v>
      </c>
      <c r="WE17" s="27">
        <v>99.550000000000011</v>
      </c>
      <c r="WF17" s="27" t="e">
        <f t="shared" si="371"/>
        <v>#REF!</v>
      </c>
      <c r="WG17" s="22" t="e">
        <f t="shared" si="51"/>
        <v>#REF!</v>
      </c>
      <c r="WH17" s="4" t="e">
        <f t="shared" si="372"/>
        <v>#REF!</v>
      </c>
      <c r="WI17" s="24"/>
      <c r="WJ17" s="24" t="e">
        <f t="shared" si="373"/>
        <v>#REF!</v>
      </c>
      <c r="WK17" s="24" t="e">
        <f t="shared" si="374"/>
        <v>#REF!</v>
      </c>
      <c r="WL17" s="11"/>
      <c r="WM17" s="24"/>
      <c r="WN17" s="24" t="e">
        <f t="shared" si="375"/>
        <v>#REF!</v>
      </c>
      <c r="WO17" s="24" t="e">
        <f t="shared" si="376"/>
        <v>#REF!</v>
      </c>
      <c r="WP17" s="11"/>
      <c r="WQ17" s="24"/>
      <c r="WR17" s="24" t="e">
        <f t="shared" si="377"/>
        <v>#REF!</v>
      </c>
      <c r="WS17" s="24" t="e">
        <f t="shared" si="378"/>
        <v>#REF!</v>
      </c>
      <c r="WT17" s="11"/>
      <c r="WU17" s="27">
        <v>0</v>
      </c>
      <c r="WV17" s="27" t="e">
        <f t="shared" si="379"/>
        <v>#REF!</v>
      </c>
      <c r="WW17" s="22" t="e">
        <f t="shared" si="52"/>
        <v>#REF!</v>
      </c>
      <c r="WX17" s="4" t="e">
        <f t="shared" si="380"/>
        <v>#REF!</v>
      </c>
      <c r="WY17" s="24"/>
      <c r="WZ17" s="24" t="e">
        <f t="shared" si="381"/>
        <v>#REF!</v>
      </c>
      <c r="XA17" s="24" t="e">
        <f t="shared" si="382"/>
        <v>#REF!</v>
      </c>
      <c r="XB17" s="11"/>
      <c r="XC17" s="24"/>
      <c r="XD17" s="24" t="e">
        <f t="shared" si="383"/>
        <v>#REF!</v>
      </c>
      <c r="XE17" s="24" t="e">
        <f t="shared" si="384"/>
        <v>#REF!</v>
      </c>
      <c r="XF17" s="11"/>
      <c r="XG17" s="24"/>
      <c r="XH17" s="24" t="e">
        <f t="shared" si="385"/>
        <v>#REF!</v>
      </c>
      <c r="XI17" s="24" t="e">
        <f t="shared" si="386"/>
        <v>#REF!</v>
      </c>
      <c r="XJ17" s="11"/>
      <c r="XK17" s="24"/>
      <c r="XL17" s="24" t="e">
        <f t="shared" si="387"/>
        <v>#REF!</v>
      </c>
      <c r="XM17" s="24" t="e">
        <f t="shared" si="388"/>
        <v>#REF!</v>
      </c>
      <c r="XN17" s="11"/>
      <c r="XO17" s="24"/>
      <c r="XP17" s="24" t="e">
        <f t="shared" si="389"/>
        <v>#REF!</v>
      </c>
      <c r="XQ17" s="24" t="e">
        <f t="shared" si="390"/>
        <v>#REF!</v>
      </c>
      <c r="XR17" s="11"/>
      <c r="XS17" s="24"/>
      <c r="XT17" s="24" t="e">
        <f t="shared" si="391"/>
        <v>#REF!</v>
      </c>
      <c r="XU17" s="24" t="e">
        <f t="shared" si="392"/>
        <v>#REF!</v>
      </c>
      <c r="XV17" s="11"/>
      <c r="XW17" s="24"/>
      <c r="XX17" s="24" t="e">
        <f t="shared" si="393"/>
        <v>#REF!</v>
      </c>
      <c r="XY17" s="24" t="e">
        <f t="shared" si="394"/>
        <v>#REF!</v>
      </c>
      <c r="XZ17" s="11"/>
      <c r="YA17" s="24"/>
      <c r="YB17" s="24" t="e">
        <f t="shared" si="395"/>
        <v>#REF!</v>
      </c>
      <c r="YC17" s="24" t="e">
        <f t="shared" si="396"/>
        <v>#REF!</v>
      </c>
      <c r="YD17" s="11"/>
      <c r="YE17" s="24"/>
      <c r="YF17" s="24" t="e">
        <f t="shared" si="397"/>
        <v>#REF!</v>
      </c>
      <c r="YG17" s="24" t="e">
        <f t="shared" si="398"/>
        <v>#REF!</v>
      </c>
      <c r="YH17" s="11"/>
      <c r="YI17" s="24"/>
      <c r="YJ17" s="24" t="e">
        <f t="shared" si="399"/>
        <v>#REF!</v>
      </c>
      <c r="YK17" s="24" t="e">
        <f t="shared" si="400"/>
        <v>#REF!</v>
      </c>
      <c r="YL17" s="11"/>
      <c r="YM17" s="24"/>
      <c r="YN17" s="24" t="e">
        <f t="shared" si="401"/>
        <v>#REF!</v>
      </c>
      <c r="YO17" s="24" t="e">
        <f t="shared" si="402"/>
        <v>#REF!</v>
      </c>
      <c r="YP17" s="11"/>
      <c r="YQ17" s="27">
        <v>95.34</v>
      </c>
      <c r="YR17" s="27" t="e">
        <f t="shared" si="403"/>
        <v>#REF!</v>
      </c>
      <c r="YS17" s="22" t="e">
        <f t="shared" si="53"/>
        <v>#REF!</v>
      </c>
      <c r="YT17" s="4" t="e">
        <f t="shared" si="404"/>
        <v>#REF!</v>
      </c>
      <c r="YU17" s="24"/>
      <c r="YV17" s="24" t="e">
        <f t="shared" si="405"/>
        <v>#REF!</v>
      </c>
      <c r="YW17" s="24" t="e">
        <f t="shared" si="406"/>
        <v>#REF!</v>
      </c>
      <c r="YX17" s="11"/>
      <c r="YY17" s="24"/>
      <c r="YZ17" s="24" t="e">
        <f t="shared" si="407"/>
        <v>#REF!</v>
      </c>
      <c r="ZA17" s="24" t="e">
        <f t="shared" si="408"/>
        <v>#REF!</v>
      </c>
      <c r="ZB17" s="11"/>
      <c r="ZC17" s="24"/>
      <c r="ZD17" s="24" t="e">
        <f t="shared" si="409"/>
        <v>#REF!</v>
      </c>
      <c r="ZE17" s="24" t="e">
        <f t="shared" si="410"/>
        <v>#REF!</v>
      </c>
      <c r="ZF17" s="11"/>
      <c r="ZG17" s="24"/>
      <c r="ZH17" s="24" t="e">
        <f t="shared" si="411"/>
        <v>#REF!</v>
      </c>
      <c r="ZI17" s="24" t="e">
        <f t="shared" si="412"/>
        <v>#REF!</v>
      </c>
      <c r="ZJ17" s="11"/>
      <c r="ZK17" s="24"/>
      <c r="ZL17" s="24" t="e">
        <f t="shared" si="413"/>
        <v>#REF!</v>
      </c>
      <c r="ZM17" s="24" t="e">
        <f t="shared" si="414"/>
        <v>#REF!</v>
      </c>
      <c r="ZN17" s="11"/>
      <c r="ZO17" s="24"/>
      <c r="ZP17" s="24" t="e">
        <f t="shared" si="415"/>
        <v>#REF!</v>
      </c>
      <c r="ZQ17" s="24" t="e">
        <f t="shared" si="416"/>
        <v>#REF!</v>
      </c>
      <c r="ZR17" s="11"/>
      <c r="ZS17" s="24"/>
      <c r="ZT17" s="24" t="e">
        <f t="shared" si="417"/>
        <v>#REF!</v>
      </c>
      <c r="ZU17" s="24" t="e">
        <f t="shared" si="418"/>
        <v>#REF!</v>
      </c>
      <c r="ZV17" s="11"/>
      <c r="ZW17" s="24"/>
      <c r="ZX17" s="24" t="e">
        <f t="shared" si="419"/>
        <v>#REF!</v>
      </c>
      <c r="ZY17" s="24" t="e">
        <f t="shared" si="420"/>
        <v>#REF!</v>
      </c>
      <c r="ZZ17" s="11"/>
      <c r="AAA17" s="24"/>
      <c r="AAB17" s="24" t="e">
        <f t="shared" si="421"/>
        <v>#REF!</v>
      </c>
      <c r="AAC17" s="24" t="e">
        <f t="shared" si="422"/>
        <v>#REF!</v>
      </c>
      <c r="AAD17" s="11"/>
      <c r="AAE17" s="22">
        <v>0.64</v>
      </c>
      <c r="AAF17" s="27" t="e">
        <f t="shared" si="423"/>
        <v>#REF!</v>
      </c>
      <c r="AAG17" s="22" t="e">
        <f t="shared" si="54"/>
        <v>#REF!</v>
      </c>
      <c r="AAH17" s="4" t="e">
        <f t="shared" si="424"/>
        <v>#REF!</v>
      </c>
      <c r="AAI17" s="24"/>
      <c r="AAJ17" s="24" t="e">
        <f t="shared" si="425"/>
        <v>#REF!</v>
      </c>
      <c r="AAK17" s="24" t="e">
        <f t="shared" si="426"/>
        <v>#REF!</v>
      </c>
      <c r="AAL17" s="11"/>
      <c r="AAM17" s="24"/>
      <c r="AAN17" s="24" t="e">
        <f t="shared" si="427"/>
        <v>#REF!</v>
      </c>
      <c r="AAO17" s="24" t="e">
        <f t="shared" si="428"/>
        <v>#REF!</v>
      </c>
      <c r="AAP17" s="11"/>
      <c r="AAQ17" s="24"/>
      <c r="AAR17" s="24" t="e">
        <f t="shared" si="429"/>
        <v>#REF!</v>
      </c>
      <c r="AAS17" s="24" t="e">
        <f t="shared" si="430"/>
        <v>#REF!</v>
      </c>
      <c r="AAT17" s="11"/>
      <c r="AAU17" s="24"/>
      <c r="AAV17" s="24" t="e">
        <f t="shared" si="431"/>
        <v>#REF!</v>
      </c>
      <c r="AAW17" s="24" t="e">
        <f t="shared" si="432"/>
        <v>#REF!</v>
      </c>
      <c r="AAX17" s="11"/>
      <c r="AAY17" s="24"/>
      <c r="AAZ17" s="24" t="e">
        <f t="shared" si="433"/>
        <v>#REF!</v>
      </c>
      <c r="ABA17" s="24" t="e">
        <f t="shared" si="434"/>
        <v>#REF!</v>
      </c>
      <c r="ABB17" s="11"/>
      <c r="ABC17" s="24"/>
      <c r="ABD17" s="24" t="e">
        <f t="shared" si="435"/>
        <v>#REF!</v>
      </c>
      <c r="ABE17" s="24" t="e">
        <f t="shared" si="436"/>
        <v>#REF!</v>
      </c>
      <c r="ABF17" s="11"/>
      <c r="ABG17" s="24"/>
      <c r="ABH17" s="24" t="e">
        <f t="shared" si="437"/>
        <v>#REF!</v>
      </c>
      <c r="ABI17" s="24" t="e">
        <f t="shared" si="438"/>
        <v>#REF!</v>
      </c>
      <c r="ABJ17" s="11"/>
      <c r="ABK17" s="24"/>
      <c r="ABL17" s="24" t="e">
        <f t="shared" si="439"/>
        <v>#REF!</v>
      </c>
      <c r="ABM17" s="24" t="e">
        <f t="shared" si="440"/>
        <v>#REF!</v>
      </c>
      <c r="ABN17" s="11"/>
      <c r="ABO17" s="24"/>
      <c r="ABP17" s="24" t="e">
        <f t="shared" si="441"/>
        <v>#REF!</v>
      </c>
      <c r="ABQ17" s="24" t="e">
        <f t="shared" si="442"/>
        <v>#REF!</v>
      </c>
      <c r="ABR17" s="11"/>
      <c r="ABS17" s="24"/>
      <c r="ABT17" s="24" t="e">
        <f t="shared" si="443"/>
        <v>#REF!</v>
      </c>
      <c r="ABU17" s="24" t="e">
        <f t="shared" si="444"/>
        <v>#REF!</v>
      </c>
      <c r="ABV17" s="11"/>
      <c r="ABW17" s="27">
        <v>94.699999999999989</v>
      </c>
      <c r="ABX17" s="27" t="e">
        <f t="shared" si="445"/>
        <v>#REF!</v>
      </c>
      <c r="ABY17" s="22" t="e">
        <f t="shared" si="55"/>
        <v>#REF!</v>
      </c>
      <c r="ABZ17" s="4" t="e">
        <f t="shared" si="446"/>
        <v>#REF!</v>
      </c>
      <c r="ACA17" s="24"/>
      <c r="ACB17" s="24" t="e">
        <f t="shared" si="447"/>
        <v>#REF!</v>
      </c>
      <c r="ACC17" s="24" t="e">
        <f t="shared" si="448"/>
        <v>#REF!</v>
      </c>
      <c r="ACD17" s="11"/>
      <c r="ACE17" s="24"/>
      <c r="ACF17" s="24" t="e">
        <f t="shared" si="449"/>
        <v>#REF!</v>
      </c>
      <c r="ACG17" s="24" t="e">
        <f t="shared" si="450"/>
        <v>#REF!</v>
      </c>
      <c r="ACH17" s="11"/>
      <c r="ACI17" s="24"/>
      <c r="ACJ17" s="24" t="e">
        <f t="shared" si="451"/>
        <v>#REF!</v>
      </c>
      <c r="ACK17" s="24" t="e">
        <f t="shared" si="452"/>
        <v>#REF!</v>
      </c>
      <c r="ACL17" s="11"/>
      <c r="ACM17" s="24"/>
      <c r="ACN17" s="24" t="e">
        <f t="shared" si="453"/>
        <v>#REF!</v>
      </c>
      <c r="ACO17" s="24" t="e">
        <f t="shared" si="454"/>
        <v>#REF!</v>
      </c>
      <c r="ACP17" s="11"/>
      <c r="ACQ17" s="24"/>
      <c r="ACR17" s="24" t="e">
        <f t="shared" si="455"/>
        <v>#REF!</v>
      </c>
      <c r="ACS17" s="24" t="e">
        <f t="shared" si="456"/>
        <v>#REF!</v>
      </c>
      <c r="ACT17" s="11"/>
      <c r="ACU17" s="24"/>
      <c r="ACV17" s="24" t="e">
        <f t="shared" si="457"/>
        <v>#REF!</v>
      </c>
      <c r="ACW17" s="24" t="e">
        <f t="shared" si="458"/>
        <v>#REF!</v>
      </c>
      <c r="ACX17" s="11"/>
      <c r="ACY17" s="24"/>
      <c r="ACZ17" s="24" t="e">
        <f t="shared" si="459"/>
        <v>#REF!</v>
      </c>
      <c r="ADA17" s="24" t="e">
        <f t="shared" si="460"/>
        <v>#REF!</v>
      </c>
      <c r="ADB17" s="11"/>
      <c r="ADC17" s="24">
        <v>3.4000000000000004</v>
      </c>
      <c r="ADD17" s="24" t="e">
        <f t="shared" si="461"/>
        <v>#REF!</v>
      </c>
      <c r="ADE17" s="24" t="e">
        <f t="shared" si="56"/>
        <v>#REF!</v>
      </c>
      <c r="ADF17" s="4" t="e">
        <f t="shared" si="462"/>
        <v>#REF!</v>
      </c>
      <c r="ADG17" s="24">
        <v>98.15</v>
      </c>
      <c r="ADH17" s="24" t="e">
        <f t="shared" si="463"/>
        <v>#REF!</v>
      </c>
      <c r="ADI17" s="24" t="e">
        <f t="shared" si="57"/>
        <v>#REF!</v>
      </c>
      <c r="ADJ17" s="4" t="e">
        <f t="shared" si="464"/>
        <v>#REF!</v>
      </c>
      <c r="ADK17" s="24"/>
      <c r="ADL17" s="24" t="e">
        <f t="shared" si="465"/>
        <v>#REF!</v>
      </c>
      <c r="ADM17" s="24" t="e">
        <f t="shared" si="466"/>
        <v>#REF!</v>
      </c>
      <c r="ADN17" s="11"/>
      <c r="ADO17" s="24"/>
      <c r="ADP17" s="24" t="e">
        <f t="shared" si="467"/>
        <v>#REF!</v>
      </c>
      <c r="ADQ17" s="24" t="e">
        <f t="shared" si="468"/>
        <v>#REF!</v>
      </c>
      <c r="ADR17" s="11"/>
      <c r="ADS17" s="24"/>
      <c r="ADT17" s="24" t="e">
        <f t="shared" si="469"/>
        <v>#REF!</v>
      </c>
      <c r="ADU17" s="24" t="e">
        <f t="shared" si="470"/>
        <v>#REF!</v>
      </c>
      <c r="ADV17" s="11"/>
      <c r="ADW17" s="24"/>
      <c r="ADX17" s="24" t="e">
        <f t="shared" si="471"/>
        <v>#REF!</v>
      </c>
      <c r="ADY17" s="24" t="e">
        <f t="shared" si="472"/>
        <v>#REF!</v>
      </c>
      <c r="ADZ17" s="11"/>
      <c r="AEA17" s="24"/>
      <c r="AEB17" s="24" t="e">
        <f t="shared" si="473"/>
        <v>#REF!</v>
      </c>
      <c r="AEC17" s="24" t="e">
        <f t="shared" si="474"/>
        <v>#REF!</v>
      </c>
      <c r="AED17" s="11"/>
      <c r="AEE17" s="24"/>
      <c r="AEF17" s="24" t="e">
        <f t="shared" si="475"/>
        <v>#REF!</v>
      </c>
      <c r="AEG17" s="24" t="e">
        <f t="shared" si="476"/>
        <v>#REF!</v>
      </c>
      <c r="AEH17" s="11"/>
      <c r="AEI17" s="24"/>
      <c r="AEJ17" s="24" t="e">
        <f t="shared" si="477"/>
        <v>#REF!</v>
      </c>
      <c r="AEK17" s="24" t="e">
        <f t="shared" si="478"/>
        <v>#REF!</v>
      </c>
      <c r="AEL17" s="11"/>
      <c r="AEM17" s="24"/>
      <c r="AEN17" s="24" t="e">
        <f t="shared" si="479"/>
        <v>#REF!</v>
      </c>
      <c r="AEO17" s="24" t="e">
        <f t="shared" si="480"/>
        <v>#REF!</v>
      </c>
      <c r="AEP17" s="11"/>
      <c r="AEQ17" s="24"/>
      <c r="AER17" s="24" t="e">
        <f t="shared" si="481"/>
        <v>#REF!</v>
      </c>
      <c r="AES17" s="24" t="e">
        <f t="shared" si="482"/>
        <v>#REF!</v>
      </c>
      <c r="AET17" s="11"/>
      <c r="AEU17" s="24"/>
      <c r="AEV17" s="24" t="e">
        <f t="shared" si="483"/>
        <v>#REF!</v>
      </c>
      <c r="AEW17" s="24" t="e">
        <f t="shared" si="484"/>
        <v>#REF!</v>
      </c>
      <c r="AEX17" s="11"/>
      <c r="AEY17" s="24"/>
      <c r="AEZ17" s="24" t="e">
        <f t="shared" si="485"/>
        <v>#REF!</v>
      </c>
      <c r="AFA17" s="24" t="e">
        <f t="shared" si="486"/>
        <v>#REF!</v>
      </c>
      <c r="AFB17" s="11"/>
      <c r="AFC17" s="24"/>
      <c r="AFD17" s="24" t="e">
        <f t="shared" si="487"/>
        <v>#REF!</v>
      </c>
      <c r="AFE17" s="24" t="e">
        <f t="shared" si="488"/>
        <v>#REF!</v>
      </c>
      <c r="AFF17" s="11"/>
      <c r="AFG17" s="24"/>
      <c r="AFH17" s="24" t="e">
        <f t="shared" si="489"/>
        <v>#REF!</v>
      </c>
      <c r="AFI17" s="24" t="e">
        <f t="shared" si="490"/>
        <v>#REF!</v>
      </c>
      <c r="AFJ17" s="11"/>
      <c r="AFK17" s="24"/>
      <c r="AFL17" s="24" t="e">
        <f t="shared" si="491"/>
        <v>#REF!</v>
      </c>
      <c r="AFM17" s="24" t="e">
        <f t="shared" si="492"/>
        <v>#REF!</v>
      </c>
      <c r="AFN17" s="11"/>
      <c r="AFO17" s="24"/>
      <c r="AFP17" s="24" t="e">
        <f t="shared" si="493"/>
        <v>#REF!</v>
      </c>
      <c r="AFQ17" s="24" t="e">
        <f t="shared" si="494"/>
        <v>#REF!</v>
      </c>
      <c r="AFR17" s="11"/>
      <c r="AFS17" s="24"/>
      <c r="AFT17" s="24" t="e">
        <f t="shared" si="495"/>
        <v>#REF!</v>
      </c>
      <c r="AFU17" s="24" t="e">
        <f t="shared" si="496"/>
        <v>#REF!</v>
      </c>
      <c r="AFV17" s="11"/>
      <c r="AFW17" s="24"/>
      <c r="AFX17" s="24" t="e">
        <f t="shared" si="497"/>
        <v>#REF!</v>
      </c>
      <c r="AFY17" s="24" t="e">
        <f t="shared" si="498"/>
        <v>#REF!</v>
      </c>
      <c r="AFZ17" s="11"/>
      <c r="AGA17" s="24"/>
      <c r="AGB17" s="24" t="e">
        <f t="shared" si="499"/>
        <v>#REF!</v>
      </c>
      <c r="AGC17" s="24" t="e">
        <f t="shared" si="500"/>
        <v>#REF!</v>
      </c>
      <c r="AGD17" s="11"/>
      <c r="AGE17" s="24"/>
      <c r="AGF17" s="24" t="e">
        <f t="shared" si="501"/>
        <v>#REF!</v>
      </c>
      <c r="AGG17" s="24" t="e">
        <f t="shared" si="502"/>
        <v>#REF!</v>
      </c>
      <c r="AGH17" s="11"/>
      <c r="AGI17" s="24"/>
      <c r="AGJ17" s="24" t="e">
        <f t="shared" si="503"/>
        <v>#REF!</v>
      </c>
      <c r="AGK17" s="24" t="e">
        <f t="shared" si="504"/>
        <v>#REF!</v>
      </c>
      <c r="AGL17" s="11"/>
      <c r="AGM17" s="24"/>
      <c r="AGN17" s="24" t="e">
        <f t="shared" si="505"/>
        <v>#REF!</v>
      </c>
      <c r="AGO17" s="24" t="e">
        <f t="shared" si="506"/>
        <v>#REF!</v>
      </c>
      <c r="AGP17" s="11"/>
      <c r="AGQ17" s="24"/>
      <c r="AGR17" s="24" t="e">
        <f t="shared" si="507"/>
        <v>#REF!</v>
      </c>
      <c r="AGS17" s="24" t="e">
        <f t="shared" si="508"/>
        <v>#REF!</v>
      </c>
      <c r="AGT17" s="11"/>
      <c r="AGU17" s="27">
        <v>0.29000000000000004</v>
      </c>
      <c r="AGV17" s="27" t="e">
        <f t="shared" si="509"/>
        <v>#REF!</v>
      </c>
      <c r="AGW17" s="22" t="e">
        <f t="shared" si="58"/>
        <v>#REF!</v>
      </c>
      <c r="AGX17" s="4" t="e">
        <f t="shared" si="510"/>
        <v>#REF!</v>
      </c>
      <c r="AGY17" s="27">
        <v>0.12000000000000001</v>
      </c>
      <c r="AGZ17" s="27" t="e">
        <f t="shared" si="511"/>
        <v>#REF!</v>
      </c>
      <c r="AHA17" s="22" t="e">
        <f t="shared" si="59"/>
        <v>#REF!</v>
      </c>
      <c r="AHB17" s="4" t="e">
        <f t="shared" si="512"/>
        <v>#REF!</v>
      </c>
      <c r="AHC17" s="27">
        <v>98.42</v>
      </c>
      <c r="AHD17" s="27" t="e">
        <f t="shared" si="513"/>
        <v>#REF!</v>
      </c>
      <c r="AHE17" s="22" t="e">
        <f t="shared" si="60"/>
        <v>#REF!</v>
      </c>
      <c r="AHF17" s="4" t="e">
        <f t="shared" si="514"/>
        <v>#REF!</v>
      </c>
      <c r="AHG17" s="27">
        <v>91.93</v>
      </c>
      <c r="AHH17" s="27" t="e">
        <f t="shared" si="515"/>
        <v>#REF!</v>
      </c>
      <c r="AHI17" s="22" t="e">
        <f t="shared" si="61"/>
        <v>#REF!</v>
      </c>
      <c r="AHJ17" s="4" t="e">
        <f t="shared" si="516"/>
        <v>#REF!</v>
      </c>
      <c r="AHK17" s="27">
        <v>97.83</v>
      </c>
      <c r="AHL17" s="27" t="e">
        <f t="shared" si="517"/>
        <v>#REF!</v>
      </c>
      <c r="AHM17" s="22" t="e">
        <f t="shared" si="62"/>
        <v>#REF!</v>
      </c>
      <c r="AHN17" s="4" t="e">
        <f t="shared" si="518"/>
        <v>#REF!</v>
      </c>
      <c r="AHO17" s="27">
        <v>18.23</v>
      </c>
      <c r="AHP17" s="27" t="e">
        <f t="shared" si="519"/>
        <v>#REF!</v>
      </c>
      <c r="AHQ17" s="22" t="e">
        <f t="shared" si="63"/>
        <v>#REF!</v>
      </c>
      <c r="AHR17" s="4" t="e">
        <f t="shared" si="520"/>
        <v>#REF!</v>
      </c>
      <c r="AHS17" s="27">
        <v>2.58</v>
      </c>
      <c r="AHT17" s="27" t="e">
        <f t="shared" si="521"/>
        <v>#REF!</v>
      </c>
      <c r="AHU17" s="22" t="e">
        <f t="shared" si="64"/>
        <v>#REF!</v>
      </c>
      <c r="AHV17" s="4" t="e">
        <f t="shared" si="522"/>
        <v>#REF!</v>
      </c>
      <c r="AHW17" s="27">
        <v>6.7400000000000002E-2</v>
      </c>
      <c r="AHX17" s="27" t="e">
        <f t="shared" si="523"/>
        <v>#REF!</v>
      </c>
      <c r="AHY17" s="22" t="e">
        <f t="shared" si="65"/>
        <v>#REF!</v>
      </c>
      <c r="AHZ17" s="4" t="e">
        <f t="shared" si="524"/>
        <v>#REF!</v>
      </c>
      <c r="AIA17" s="27">
        <v>1.6900000000000002E-2</v>
      </c>
      <c r="AIB17" s="27" t="e">
        <f t="shared" si="525"/>
        <v>#REF!</v>
      </c>
      <c r="AIC17" s="22" t="e">
        <f t="shared" si="66"/>
        <v>#REF!</v>
      </c>
      <c r="AID17" s="4" t="e">
        <f t="shared" si="526"/>
        <v>#REF!</v>
      </c>
      <c r="AIE17" s="24"/>
      <c r="AIF17" s="24" t="e">
        <f t="shared" si="527"/>
        <v>#REF!</v>
      </c>
      <c r="AIG17" s="24" t="e">
        <f t="shared" si="528"/>
        <v>#REF!</v>
      </c>
      <c r="AIH17" s="11"/>
      <c r="AII17" s="24"/>
      <c r="AIJ17" s="24" t="e">
        <f t="shared" si="529"/>
        <v>#REF!</v>
      </c>
      <c r="AIK17" s="24" t="e">
        <f t="shared" si="530"/>
        <v>#REF!</v>
      </c>
      <c r="AIL17" s="11"/>
      <c r="AIM17" s="24"/>
      <c r="AIN17" s="24" t="e">
        <f t="shared" si="531"/>
        <v>#REF!</v>
      </c>
      <c r="AIO17" s="24" t="e">
        <f t="shared" si="532"/>
        <v>#REF!</v>
      </c>
      <c r="AIP17" s="11"/>
      <c r="AIQ17" s="27">
        <v>16.29</v>
      </c>
      <c r="AIR17" s="27" t="e">
        <f t="shared" si="533"/>
        <v>#REF!</v>
      </c>
      <c r="AIS17" s="22" t="e">
        <f t="shared" si="67"/>
        <v>#REF!</v>
      </c>
      <c r="AIT17" s="4" t="e">
        <f t="shared" si="534"/>
        <v>#REF!</v>
      </c>
      <c r="AIU17" s="27">
        <v>2.4899999999999998</v>
      </c>
      <c r="AIV17" s="27" t="e">
        <f t="shared" si="535"/>
        <v>#REF!</v>
      </c>
      <c r="AIW17" s="22" t="e">
        <f t="shared" si="68"/>
        <v>#REF!</v>
      </c>
      <c r="AIX17" s="4" t="e">
        <f t="shared" si="536"/>
        <v>#REF!</v>
      </c>
      <c r="AIY17" s="22">
        <v>0.1</v>
      </c>
      <c r="AIZ17" s="27" t="e">
        <f t="shared" si="537"/>
        <v>#REF!</v>
      </c>
      <c r="AJA17" s="22" t="e">
        <f t="shared" si="69"/>
        <v>#REF!</v>
      </c>
      <c r="AJB17" s="4" t="e">
        <f t="shared" si="538"/>
        <v>#REF!</v>
      </c>
      <c r="AJC17" s="27">
        <v>20.862290491658676</v>
      </c>
      <c r="AJD17" s="27" t="e">
        <f t="shared" si="539"/>
        <v>#REF!</v>
      </c>
      <c r="AJE17" s="22" t="e">
        <f t="shared" si="70"/>
        <v>#REF!</v>
      </c>
      <c r="AJF17" s="4" t="e">
        <f t="shared" si="540"/>
        <v>#REF!</v>
      </c>
      <c r="AJG17" s="24"/>
      <c r="AJH17" s="24" t="e">
        <f t="shared" si="541"/>
        <v>#REF!</v>
      </c>
      <c r="AJI17" s="24" t="e">
        <f t="shared" si="542"/>
        <v>#REF!</v>
      </c>
      <c r="AJJ17" s="11"/>
      <c r="AJK17" s="27">
        <v>0.88</v>
      </c>
      <c r="AJL17" s="27" t="e">
        <f t="shared" si="543"/>
        <v>#REF!</v>
      </c>
      <c r="AJM17" s="22" t="e">
        <f t="shared" si="71"/>
        <v>#REF!</v>
      </c>
      <c r="AJN17" s="4" t="e">
        <f t="shared" si="544"/>
        <v>#REF!</v>
      </c>
      <c r="AJO17" s="27">
        <v>95.6</v>
      </c>
      <c r="AJP17" s="27" t="e">
        <f t="shared" si="545"/>
        <v>#REF!</v>
      </c>
      <c r="AJQ17" s="22" t="e">
        <f t="shared" si="72"/>
        <v>#REF!</v>
      </c>
      <c r="AJR17" s="4" t="e">
        <f t="shared" si="546"/>
        <v>#REF!</v>
      </c>
      <c r="AJS17" s="27">
        <v>100</v>
      </c>
      <c r="AJT17" s="27" t="e">
        <f t="shared" si="547"/>
        <v>#REF!</v>
      </c>
      <c r="AJU17" s="22" t="e">
        <f t="shared" si="73"/>
        <v>#REF!</v>
      </c>
      <c r="AJV17" s="4" t="e">
        <f t="shared" si="548"/>
        <v>#REF!</v>
      </c>
      <c r="AJW17" s="27">
        <v>90.5</v>
      </c>
      <c r="AJX17" s="24" t="e">
        <f t="shared" si="549"/>
        <v>#REF!</v>
      </c>
      <c r="AJY17" s="13" t="e">
        <f t="shared" si="74"/>
        <v>#REF!</v>
      </c>
      <c r="AJZ17" s="12" t="e">
        <f t="shared" si="550"/>
        <v>#REF!</v>
      </c>
      <c r="AKA17" s="8" t="s">
        <v>21</v>
      </c>
      <c r="AKB17" s="10" t="e">
        <f t="shared" si="75"/>
        <v>#REF!</v>
      </c>
      <c r="AKC17" s="11" t="e">
        <f t="shared" si="551"/>
        <v>#REF!</v>
      </c>
      <c r="AKD17" s="8" t="s">
        <v>21</v>
      </c>
      <c r="AKE17" s="10" t="e">
        <f t="shared" si="76"/>
        <v>#REF!</v>
      </c>
      <c r="AKF17" s="11" t="e">
        <f t="shared" si="552"/>
        <v>#REF!</v>
      </c>
      <c r="AKG17" s="8" t="s">
        <v>21</v>
      </c>
      <c r="AKH17" s="10" t="e">
        <f t="shared" si="77"/>
        <v>#REF!</v>
      </c>
      <c r="AKI17" s="11" t="e">
        <f t="shared" si="553"/>
        <v>#REF!</v>
      </c>
      <c r="AKJ17" s="8" t="s">
        <v>21</v>
      </c>
      <c r="AKK17" s="10" t="e">
        <f t="shared" si="554"/>
        <v>#REF!</v>
      </c>
      <c r="AKL17" s="11" t="e">
        <f t="shared" si="555"/>
        <v>#REF!</v>
      </c>
      <c r="AKM17" s="8" t="s">
        <v>21</v>
      </c>
      <c r="AKN17" s="10" t="e">
        <f t="shared" si="78"/>
        <v>#REF!</v>
      </c>
      <c r="AKO17" s="11" t="e">
        <f t="shared" si="556"/>
        <v>#REF!</v>
      </c>
      <c r="AKP17" s="8" t="s">
        <v>21</v>
      </c>
      <c r="AKQ17" s="10" t="e">
        <f t="shared" si="79"/>
        <v>#REF!</v>
      </c>
      <c r="AKR17" s="11" t="e">
        <f t="shared" si="557"/>
        <v>#REF!</v>
      </c>
      <c r="AKS17" s="8" t="s">
        <v>21</v>
      </c>
      <c r="AKT17" s="10" t="e">
        <f t="shared" si="558"/>
        <v>#REF!</v>
      </c>
      <c r="AKU17" s="11" t="e">
        <f t="shared" si="80"/>
        <v>#REF!</v>
      </c>
      <c r="AKV17" s="8" t="s">
        <v>21</v>
      </c>
      <c r="AKW17" s="10" t="e">
        <f t="shared" si="559"/>
        <v>#REF!</v>
      </c>
      <c r="AKX17" s="11" t="e">
        <f t="shared" si="560"/>
        <v>#REF!</v>
      </c>
      <c r="AKY17" s="8" t="s">
        <v>21</v>
      </c>
      <c r="AKZ17" s="10" t="e">
        <f t="shared" si="81"/>
        <v>#REF!</v>
      </c>
      <c r="ALA17" s="11" t="e">
        <f t="shared" si="561"/>
        <v>#REF!</v>
      </c>
    </row>
    <row r="18" spans="1:989" ht="17.25">
      <c r="A18" s="8" t="s">
        <v>78</v>
      </c>
      <c r="B18" s="9" t="str">
        <f t="shared" si="82"/>
        <v>贵州</v>
      </c>
      <c r="C18" s="10" t="e">
        <f t="shared" si="83"/>
        <v>#REF!</v>
      </c>
      <c r="D18" s="11" t="e">
        <f t="shared" si="84"/>
        <v>#REF!</v>
      </c>
      <c r="E18" s="24">
        <v>78.900000000000006</v>
      </c>
      <c r="F18" s="24" t="e">
        <f t="shared" si="85"/>
        <v>#REF!</v>
      </c>
      <c r="G18" s="24" t="e">
        <f t="shared" si="6"/>
        <v>#REF!</v>
      </c>
      <c r="H18" s="12" t="e">
        <f t="shared" si="86"/>
        <v>#REF!</v>
      </c>
      <c r="I18" s="24">
        <v>78.69</v>
      </c>
      <c r="J18" s="24" t="e">
        <f t="shared" si="87"/>
        <v>#REF!</v>
      </c>
      <c r="K18" s="13" t="e">
        <f t="shared" si="7"/>
        <v>#REF!</v>
      </c>
      <c r="L18" s="12" t="e">
        <f t="shared" si="88"/>
        <v>#REF!</v>
      </c>
      <c r="M18" s="24">
        <v>76.12</v>
      </c>
      <c r="N18" s="24" t="e">
        <f t="shared" si="89"/>
        <v>#REF!</v>
      </c>
      <c r="O18" s="13" t="e">
        <f t="shared" si="8"/>
        <v>#REF!</v>
      </c>
      <c r="P18" s="12" t="e">
        <f t="shared" si="90"/>
        <v>#REF!</v>
      </c>
      <c r="Q18" s="24">
        <v>83.98</v>
      </c>
      <c r="R18" s="24" t="e">
        <f t="shared" si="91"/>
        <v>#REF!</v>
      </c>
      <c r="S18" s="13" t="e">
        <f t="shared" si="9"/>
        <v>#REF!</v>
      </c>
      <c r="T18" s="12" t="e">
        <f t="shared" si="92"/>
        <v>#REF!</v>
      </c>
      <c r="U18" s="24"/>
      <c r="V18" s="24" t="e">
        <f t="shared" si="93"/>
        <v>#REF!</v>
      </c>
      <c r="W18" s="24" t="e">
        <f t="shared" si="94"/>
        <v>#REF!</v>
      </c>
      <c r="X18" s="11"/>
      <c r="Y18" s="13">
        <v>4.2405600695057381E-2</v>
      </c>
      <c r="Z18" s="24" t="e">
        <f t="shared" si="95"/>
        <v>#REF!</v>
      </c>
      <c r="AA18" s="13" t="e">
        <f t="shared" si="10"/>
        <v>#REF!</v>
      </c>
      <c r="AB18" s="12" t="e">
        <f t="shared" si="96"/>
        <v>#REF!</v>
      </c>
      <c r="AC18" s="13">
        <v>0.61358322052075465</v>
      </c>
      <c r="AD18" s="24" t="e">
        <f t="shared" si="97"/>
        <v>#REF!</v>
      </c>
      <c r="AE18" s="13" t="e">
        <f t="shared" si="11"/>
        <v>#REF!</v>
      </c>
      <c r="AF18" s="12" t="e">
        <f t="shared" si="98"/>
        <v>#REF!</v>
      </c>
      <c r="AG18" s="13">
        <v>6.1534133863112926E-2</v>
      </c>
      <c r="AH18" s="24" t="e">
        <f t="shared" si="99"/>
        <v>#REF!</v>
      </c>
      <c r="AI18" s="13" t="e">
        <f t="shared" si="12"/>
        <v>#REF!</v>
      </c>
      <c r="AJ18" s="12" t="e">
        <f t="shared" si="100"/>
        <v>#REF!</v>
      </c>
      <c r="AK18" s="13">
        <v>17.473302440924797</v>
      </c>
      <c r="AL18" s="24" t="e">
        <f t="shared" si="101"/>
        <v>#REF!</v>
      </c>
      <c r="AM18" s="13" t="e">
        <f t="shared" si="13"/>
        <v>#REF!</v>
      </c>
      <c r="AN18" s="12" t="e">
        <f t="shared" si="102"/>
        <v>#REF!</v>
      </c>
      <c r="AO18" s="23">
        <v>5.00054913742495</v>
      </c>
      <c r="AP18" s="24" t="e">
        <f t="shared" si="103"/>
        <v>#REF!</v>
      </c>
      <c r="AQ18" s="13" t="e">
        <f t="shared" si="14"/>
        <v>#REF!</v>
      </c>
      <c r="AR18" s="12" t="e">
        <f t="shared" si="104"/>
        <v>#REF!</v>
      </c>
      <c r="AS18" s="24">
        <v>99.8</v>
      </c>
      <c r="AT18" s="24" t="e">
        <f t="shared" si="105"/>
        <v>#REF!</v>
      </c>
      <c r="AU18" s="13" t="e">
        <f t="shared" si="15"/>
        <v>#REF!</v>
      </c>
      <c r="AV18" s="12" t="e">
        <f t="shared" si="106"/>
        <v>#REF!</v>
      </c>
      <c r="AW18" s="24">
        <v>0.05</v>
      </c>
      <c r="AX18" s="24" t="e">
        <f t="shared" si="107"/>
        <v>#REF!</v>
      </c>
      <c r="AY18" s="13" t="e">
        <f t="shared" si="16"/>
        <v>#REF!</v>
      </c>
      <c r="AZ18" s="12" t="e">
        <f t="shared" si="108"/>
        <v>#REF!</v>
      </c>
      <c r="BA18" s="24">
        <v>2.5739999999999998</v>
      </c>
      <c r="BB18" s="24" t="e">
        <f t="shared" si="109"/>
        <v>#REF!</v>
      </c>
      <c r="BC18" s="13" t="e">
        <f t="shared" si="17"/>
        <v>#REF!</v>
      </c>
      <c r="BD18" s="12" t="e">
        <f t="shared" si="110"/>
        <v>#REF!</v>
      </c>
      <c r="BE18" s="14">
        <v>0.13999999999999999</v>
      </c>
      <c r="BF18" s="24" t="e">
        <f t="shared" si="111"/>
        <v>#REF!</v>
      </c>
      <c r="BG18" s="13" t="e">
        <f t="shared" si="18"/>
        <v>#REF!</v>
      </c>
      <c r="BH18" s="12" t="e">
        <f t="shared" si="112"/>
        <v>#REF!</v>
      </c>
      <c r="BI18" s="24">
        <v>99.37</v>
      </c>
      <c r="BJ18" s="24" t="e">
        <f t="shared" si="113"/>
        <v>#REF!</v>
      </c>
      <c r="BK18" s="13" t="e">
        <f t="shared" si="19"/>
        <v>#REF!</v>
      </c>
      <c r="BL18" s="12" t="e">
        <f t="shared" si="114"/>
        <v>#REF!</v>
      </c>
      <c r="BM18" s="24">
        <v>0</v>
      </c>
      <c r="BN18" s="24" t="e">
        <f t="shared" si="115"/>
        <v>#REF!</v>
      </c>
      <c r="BO18" s="13" t="e">
        <f t="shared" si="20"/>
        <v>#REF!</v>
      </c>
      <c r="BP18" s="12" t="e">
        <f t="shared" si="116"/>
        <v>#REF!</v>
      </c>
      <c r="BQ18" s="24">
        <v>99.43</v>
      </c>
      <c r="BR18" s="24" t="e">
        <f t="shared" si="117"/>
        <v>#REF!</v>
      </c>
      <c r="BS18" s="13" t="e">
        <f t="shared" si="21"/>
        <v>#REF!</v>
      </c>
      <c r="BT18" s="12" t="e">
        <f t="shared" si="118"/>
        <v>#REF!</v>
      </c>
      <c r="BU18" s="24">
        <v>2.4631085309543312</v>
      </c>
      <c r="BV18" s="24" t="e">
        <f t="shared" si="119"/>
        <v>#REF!</v>
      </c>
      <c r="BW18" s="13" t="e">
        <f t="shared" si="22"/>
        <v>#REF!</v>
      </c>
      <c r="BX18" s="12" t="e">
        <f t="shared" si="120"/>
        <v>#REF!</v>
      </c>
      <c r="BY18" s="24">
        <v>98.16</v>
      </c>
      <c r="BZ18" s="24" t="e">
        <f t="shared" si="121"/>
        <v>#REF!</v>
      </c>
      <c r="CA18" s="13" t="e">
        <f t="shared" si="23"/>
        <v>#REF!</v>
      </c>
      <c r="CB18" s="12" t="e">
        <f t="shared" si="122"/>
        <v>#REF!</v>
      </c>
      <c r="CC18" s="24">
        <v>98.045199999999994</v>
      </c>
      <c r="CD18" s="24" t="e">
        <f t="shared" si="123"/>
        <v>#REF!</v>
      </c>
      <c r="CE18" s="13" t="e">
        <f t="shared" si="24"/>
        <v>#REF!</v>
      </c>
      <c r="CF18" s="12" t="e">
        <f t="shared" si="124"/>
        <v>#REF!</v>
      </c>
      <c r="CG18" s="24">
        <v>58</v>
      </c>
      <c r="CH18" s="24" t="e">
        <f t="shared" si="125"/>
        <v>#REF!</v>
      </c>
      <c r="CI18" s="13" t="e">
        <f t="shared" si="25"/>
        <v>#REF!</v>
      </c>
      <c r="CJ18" s="12" t="e">
        <f t="shared" si="126"/>
        <v>#REF!</v>
      </c>
      <c r="CK18" s="24"/>
      <c r="CL18" s="24" t="e">
        <f t="shared" si="127"/>
        <v>#REF!</v>
      </c>
      <c r="CM18" s="24" t="e">
        <f t="shared" si="128"/>
        <v>#REF!</v>
      </c>
      <c r="CN18" s="11"/>
      <c r="CO18" s="24">
        <v>98.57289999999999</v>
      </c>
      <c r="CP18" s="24" t="e">
        <f t="shared" si="129"/>
        <v>#REF!</v>
      </c>
      <c r="CQ18" s="13" t="e">
        <f t="shared" si="26"/>
        <v>#REF!</v>
      </c>
      <c r="CR18" s="12" t="e">
        <f t="shared" si="130"/>
        <v>#REF!</v>
      </c>
      <c r="CS18" s="24">
        <v>91</v>
      </c>
      <c r="CT18" s="24" t="e">
        <f t="shared" si="131"/>
        <v>#REF!</v>
      </c>
      <c r="CU18" s="13" t="e">
        <f t="shared" si="27"/>
        <v>#REF!</v>
      </c>
      <c r="CV18" s="12" t="e">
        <f t="shared" si="132"/>
        <v>#REF!</v>
      </c>
      <c r="CW18" s="24"/>
      <c r="CX18" s="24" t="e">
        <f t="shared" si="133"/>
        <v>#REF!</v>
      </c>
      <c r="CY18" s="24" t="e">
        <f t="shared" si="134"/>
        <v>#REF!</v>
      </c>
      <c r="CZ18" s="11"/>
      <c r="DA18" s="24">
        <v>98.713700000000003</v>
      </c>
      <c r="DB18" s="24" t="e">
        <f t="shared" si="135"/>
        <v>#REF!</v>
      </c>
      <c r="DC18" s="13" t="e">
        <f t="shared" si="28"/>
        <v>#REF!</v>
      </c>
      <c r="DD18" s="12" t="e">
        <f t="shared" si="136"/>
        <v>#REF!</v>
      </c>
      <c r="DE18" s="24">
        <v>87</v>
      </c>
      <c r="DF18" s="24" t="e">
        <f t="shared" si="137"/>
        <v>#REF!</v>
      </c>
      <c r="DG18" s="13" t="e">
        <f t="shared" si="29"/>
        <v>#REF!</v>
      </c>
      <c r="DH18" s="12" t="e">
        <f t="shared" si="138"/>
        <v>#REF!</v>
      </c>
      <c r="DI18" s="24">
        <v>98.489800000000002</v>
      </c>
      <c r="DJ18" s="24" t="e">
        <f t="shared" si="139"/>
        <v>#REF!</v>
      </c>
      <c r="DK18" s="13" t="e">
        <f t="shared" si="30"/>
        <v>#REF!</v>
      </c>
      <c r="DL18" s="12" t="e">
        <f t="shared" si="140"/>
        <v>#REF!</v>
      </c>
      <c r="DM18" s="24">
        <v>84</v>
      </c>
      <c r="DN18" s="24" t="e">
        <f t="shared" si="141"/>
        <v>#REF!</v>
      </c>
      <c r="DO18" s="13" t="e">
        <f t="shared" si="31"/>
        <v>#REF!</v>
      </c>
      <c r="DP18" s="12" t="e">
        <f t="shared" si="142"/>
        <v>#REF!</v>
      </c>
      <c r="DQ18" s="24">
        <v>3.4394</v>
      </c>
      <c r="DR18" s="24" t="e">
        <f t="shared" si="143"/>
        <v>#REF!</v>
      </c>
      <c r="DS18" s="13" t="e">
        <f t="shared" si="32"/>
        <v>#REF!</v>
      </c>
      <c r="DT18" s="12" t="e">
        <f t="shared" si="144"/>
        <v>#REF!</v>
      </c>
      <c r="DU18" s="24">
        <v>99.45</v>
      </c>
      <c r="DV18" s="24" t="e">
        <f t="shared" si="145"/>
        <v>#REF!</v>
      </c>
      <c r="DW18" s="13" t="e">
        <f t="shared" si="33"/>
        <v>#REF!</v>
      </c>
      <c r="DX18" s="12" t="e">
        <f t="shared" si="146"/>
        <v>#REF!</v>
      </c>
      <c r="DY18" s="24"/>
      <c r="DZ18" s="24" t="e">
        <f t="shared" si="147"/>
        <v>#REF!</v>
      </c>
      <c r="EA18" s="24" t="e">
        <f t="shared" si="148"/>
        <v>#REF!</v>
      </c>
      <c r="EB18" s="11"/>
      <c r="EC18" s="24">
        <v>78.69</v>
      </c>
      <c r="ED18" s="47">
        <v>77.41</v>
      </c>
      <c r="EE18" s="24" t="e">
        <f t="shared" si="149"/>
        <v>#REF!</v>
      </c>
      <c r="EF18" s="22" t="e">
        <f t="shared" si="150"/>
        <v>#REF!</v>
      </c>
      <c r="EG18" s="4" t="e">
        <f t="shared" si="151"/>
        <v>#REF!</v>
      </c>
      <c r="EH18" s="24">
        <v>78.69</v>
      </c>
      <c r="EI18" s="24">
        <v>71.349999999999994</v>
      </c>
      <c r="EJ18" s="24" t="e">
        <f t="shared" si="152"/>
        <v>#REF!</v>
      </c>
      <c r="EK18" s="22" t="e">
        <f t="shared" si="153"/>
        <v>#REF!</v>
      </c>
      <c r="EL18" s="4" t="e">
        <f t="shared" si="154"/>
        <v>#REF!</v>
      </c>
      <c r="EM18" s="38">
        <v>76.12</v>
      </c>
      <c r="EN18" s="39">
        <v>76.97</v>
      </c>
      <c r="EO18" s="24" t="e">
        <f t="shared" si="155"/>
        <v>#REF!</v>
      </c>
      <c r="EP18" s="22" t="e">
        <f t="shared" si="156"/>
        <v>#REF!</v>
      </c>
      <c r="EQ18" s="4" t="e">
        <f t="shared" si="157"/>
        <v>#REF!</v>
      </c>
      <c r="ER18" s="38">
        <v>76.12</v>
      </c>
      <c r="ES18" s="39">
        <v>73.42</v>
      </c>
      <c r="ET18" s="24" t="e">
        <f t="shared" si="158"/>
        <v>#REF!</v>
      </c>
      <c r="EU18" s="22" t="e">
        <f t="shared" si="159"/>
        <v>#REF!</v>
      </c>
      <c r="EV18" s="4" t="e">
        <f t="shared" si="160"/>
        <v>#REF!</v>
      </c>
      <c r="EW18" s="24">
        <v>83.98</v>
      </c>
      <c r="EX18" s="24">
        <v>80.72</v>
      </c>
      <c r="EY18" s="24" t="e">
        <f t="shared" si="161"/>
        <v>#REF!</v>
      </c>
      <c r="EZ18" s="22" t="e">
        <f t="shared" si="162"/>
        <v>#REF!</v>
      </c>
      <c r="FA18" s="4" t="e">
        <f t="shared" si="163"/>
        <v>#REF!</v>
      </c>
      <c r="FB18" s="24">
        <v>83.98</v>
      </c>
      <c r="FC18" s="24">
        <v>77.180000000000007</v>
      </c>
      <c r="FD18" s="24" t="e">
        <f t="shared" si="164"/>
        <v>#REF!</v>
      </c>
      <c r="FE18" s="22" t="e">
        <f t="shared" si="165"/>
        <v>#REF!</v>
      </c>
      <c r="FF18" s="4" t="e">
        <f t="shared" si="166"/>
        <v>#REF!</v>
      </c>
      <c r="FG18" s="24">
        <v>4.04</v>
      </c>
      <c r="FH18" s="24" t="e">
        <f t="shared" si="34"/>
        <v>#REF!</v>
      </c>
      <c r="FI18" s="13" t="e">
        <f t="shared" si="35"/>
        <v>#REF!</v>
      </c>
      <c r="FJ18" s="12" t="e">
        <f t="shared" si="36"/>
        <v>#REF!</v>
      </c>
      <c r="FK18" s="24">
        <v>2.87</v>
      </c>
      <c r="FL18" s="24" t="e">
        <f t="shared" si="167"/>
        <v>#REF!</v>
      </c>
      <c r="FM18" s="13" t="e">
        <f t="shared" si="37"/>
        <v>#REF!</v>
      </c>
      <c r="FN18" s="12" t="e">
        <f t="shared" si="168"/>
        <v>#REF!</v>
      </c>
      <c r="FO18" s="24">
        <v>97.72</v>
      </c>
      <c r="FP18" s="24">
        <v>89.3</v>
      </c>
      <c r="FQ18" s="24" t="e">
        <f t="shared" si="169"/>
        <v>#REF!</v>
      </c>
      <c r="FR18" s="22" t="e">
        <f t="shared" si="170"/>
        <v>#REF!</v>
      </c>
      <c r="FS18" s="4" t="e">
        <f t="shared" si="171"/>
        <v>#REF!</v>
      </c>
      <c r="FT18" s="24">
        <v>97.72</v>
      </c>
      <c r="FU18" s="24">
        <v>88.61</v>
      </c>
      <c r="FV18" s="24" t="e">
        <f t="shared" si="172"/>
        <v>#REF!</v>
      </c>
      <c r="FW18" s="22" t="e">
        <f t="shared" si="173"/>
        <v>#REF!</v>
      </c>
      <c r="FX18" s="4" t="e">
        <f t="shared" si="174"/>
        <v>#REF!</v>
      </c>
      <c r="FY18" s="24">
        <v>93.910000000000011</v>
      </c>
      <c r="FZ18" s="24">
        <v>75.849999999999994</v>
      </c>
      <c r="GA18" s="24" t="e">
        <f t="shared" si="175"/>
        <v>#REF!</v>
      </c>
      <c r="GB18" s="22" t="e">
        <f t="shared" si="176"/>
        <v>#REF!</v>
      </c>
      <c r="GC18" s="4" t="e">
        <f t="shared" si="177"/>
        <v>#REF!</v>
      </c>
      <c r="GD18" s="27">
        <v>93.910000000000011</v>
      </c>
      <c r="GE18" s="27">
        <v>75.070000000000007</v>
      </c>
      <c r="GF18" s="24" t="e">
        <f t="shared" si="178"/>
        <v>#REF!</v>
      </c>
      <c r="GG18" s="22" t="e">
        <f t="shared" si="179"/>
        <v>#REF!</v>
      </c>
      <c r="GH18" s="4" t="e">
        <f t="shared" si="180"/>
        <v>#REF!</v>
      </c>
      <c r="GI18" s="27">
        <v>98.56</v>
      </c>
      <c r="GJ18" s="27">
        <v>91.490000000000009</v>
      </c>
      <c r="GK18" s="24" t="e">
        <f t="shared" si="181"/>
        <v>#REF!</v>
      </c>
      <c r="GL18" s="22" t="e">
        <f t="shared" si="182"/>
        <v>#REF!</v>
      </c>
      <c r="GM18" s="4" t="e">
        <f t="shared" si="183"/>
        <v>#REF!</v>
      </c>
      <c r="GN18" s="27">
        <v>98.56</v>
      </c>
      <c r="GO18" s="27">
        <v>91.96</v>
      </c>
      <c r="GP18" s="24" t="e">
        <f t="shared" si="184"/>
        <v>#REF!</v>
      </c>
      <c r="GQ18" s="22" t="e">
        <f t="shared" si="185"/>
        <v>#REF!</v>
      </c>
      <c r="GR18" s="4" t="e">
        <f t="shared" si="186"/>
        <v>#REF!</v>
      </c>
      <c r="GS18" s="27">
        <v>1.9900000000000002</v>
      </c>
      <c r="GT18" s="27" t="e">
        <f t="shared" si="38"/>
        <v>#REF!</v>
      </c>
      <c r="GU18" s="22" t="e">
        <f t="shared" si="39"/>
        <v>#REF!</v>
      </c>
      <c r="GV18" s="4" t="e">
        <f t="shared" si="40"/>
        <v>#REF!</v>
      </c>
      <c r="GW18" s="27">
        <v>2.0699999999999998</v>
      </c>
      <c r="GX18" s="27" t="e">
        <f t="shared" si="187"/>
        <v>#REF!</v>
      </c>
      <c r="GY18" s="22" t="e">
        <f t="shared" si="41"/>
        <v>#REF!</v>
      </c>
      <c r="GZ18" s="4" t="e">
        <f t="shared" si="42"/>
        <v>#REF!</v>
      </c>
      <c r="HA18" s="26"/>
      <c r="HB18" s="26"/>
      <c r="HC18" s="24" t="e">
        <f t="shared" si="188"/>
        <v>#REF!</v>
      </c>
      <c r="HD18" s="24" t="e">
        <f t="shared" si="189"/>
        <v>#REF!</v>
      </c>
      <c r="HE18" s="26"/>
      <c r="HF18" s="26"/>
      <c r="HG18" s="26"/>
      <c r="HH18" s="24" t="e">
        <f t="shared" si="190"/>
        <v>#REF!</v>
      </c>
      <c r="HI18" s="24" t="e">
        <f t="shared" si="191"/>
        <v>#REF!</v>
      </c>
      <c r="HJ18" s="26"/>
      <c r="HK18" s="27">
        <v>96.61999999999999</v>
      </c>
      <c r="HL18" s="27">
        <v>84.36</v>
      </c>
      <c r="HM18" s="24" t="e">
        <f t="shared" si="192"/>
        <v>#REF!</v>
      </c>
      <c r="HN18" s="22" t="e">
        <f t="shared" si="193"/>
        <v>#REF!</v>
      </c>
      <c r="HO18" s="4" t="e">
        <f t="shared" si="194"/>
        <v>#REF!</v>
      </c>
      <c r="HP18" s="27">
        <v>96.61999999999999</v>
      </c>
      <c r="HQ18" s="27">
        <v>85.08</v>
      </c>
      <c r="HR18" s="24" t="e">
        <f t="shared" si="195"/>
        <v>#REF!</v>
      </c>
      <c r="HS18" s="22" t="e">
        <f t="shared" si="196"/>
        <v>#REF!</v>
      </c>
      <c r="HT18" s="4" t="e">
        <f t="shared" si="197"/>
        <v>#REF!</v>
      </c>
      <c r="HU18" s="24">
        <v>98.240000000000009</v>
      </c>
      <c r="HV18" s="24">
        <v>89.429999999999993</v>
      </c>
      <c r="HW18" s="24" t="e">
        <f t="shared" si="198"/>
        <v>#REF!</v>
      </c>
      <c r="HX18" s="24" t="e">
        <f t="shared" si="199"/>
        <v>#REF!</v>
      </c>
      <c r="HY18" s="4" t="e">
        <f t="shared" si="200"/>
        <v>#REF!</v>
      </c>
      <c r="HZ18" s="24">
        <v>98.240000000000009</v>
      </c>
      <c r="IA18" s="24">
        <v>89.22</v>
      </c>
      <c r="IB18" s="24" t="e">
        <f t="shared" si="201"/>
        <v>#REF!</v>
      </c>
      <c r="IC18" s="24" t="e">
        <f t="shared" si="202"/>
        <v>#REF!</v>
      </c>
      <c r="ID18" s="4" t="e">
        <f t="shared" si="203"/>
        <v>#REF!</v>
      </c>
      <c r="IE18" s="26"/>
      <c r="IF18" s="26"/>
      <c r="IG18" s="24" t="e">
        <f t="shared" si="204"/>
        <v>#REF!</v>
      </c>
      <c r="IH18" s="24" t="e">
        <f t="shared" si="205"/>
        <v>#REF!</v>
      </c>
      <c r="II18" s="26"/>
      <c r="IJ18" s="26"/>
      <c r="IK18" s="26"/>
      <c r="IL18" s="24" t="e">
        <f t="shared" si="206"/>
        <v>#REF!</v>
      </c>
      <c r="IM18" s="24" t="e">
        <f t="shared" si="207"/>
        <v>#REF!</v>
      </c>
      <c r="IN18" s="26"/>
      <c r="IO18" s="26"/>
      <c r="IP18" s="26"/>
      <c r="IQ18" s="24" t="e">
        <f t="shared" si="208"/>
        <v>#REF!</v>
      </c>
      <c r="IR18" s="24" t="e">
        <f t="shared" si="209"/>
        <v>#REF!</v>
      </c>
      <c r="IS18" s="26"/>
      <c r="IT18" s="26"/>
      <c r="IU18" s="26"/>
      <c r="IV18" s="24" t="e">
        <f t="shared" si="210"/>
        <v>#REF!</v>
      </c>
      <c r="IW18" s="24" t="e">
        <f t="shared" si="211"/>
        <v>#REF!</v>
      </c>
      <c r="IX18" s="26"/>
      <c r="IY18" s="26"/>
      <c r="IZ18" s="26"/>
      <c r="JA18" s="24" t="e">
        <f t="shared" si="212"/>
        <v>#REF!</v>
      </c>
      <c r="JB18" s="24" t="e">
        <f t="shared" si="213"/>
        <v>#REF!</v>
      </c>
      <c r="JC18" s="26"/>
      <c r="JD18" s="26"/>
      <c r="JE18" s="26"/>
      <c r="JF18" s="24" t="e">
        <f t="shared" si="214"/>
        <v>#REF!</v>
      </c>
      <c r="JG18" s="24" t="e">
        <f t="shared" si="215"/>
        <v>#REF!</v>
      </c>
      <c r="JH18" s="26"/>
      <c r="JI18" s="26"/>
      <c r="JJ18" s="26"/>
      <c r="JK18" s="24" t="e">
        <f t="shared" si="216"/>
        <v>#REF!</v>
      </c>
      <c r="JL18" s="24" t="e">
        <f t="shared" si="217"/>
        <v>#REF!</v>
      </c>
      <c r="JM18" s="26"/>
      <c r="JN18" s="26"/>
      <c r="JO18" s="26"/>
      <c r="JP18" s="24" t="e">
        <f t="shared" si="218"/>
        <v>#REF!</v>
      </c>
      <c r="JQ18" s="24" t="e">
        <f t="shared" si="219"/>
        <v>#REF!</v>
      </c>
      <c r="JR18" s="26"/>
      <c r="JS18" s="26"/>
      <c r="JT18" s="26"/>
      <c r="JU18" s="24" t="e">
        <f t="shared" si="220"/>
        <v>#REF!</v>
      </c>
      <c r="JV18" s="24" t="e">
        <f t="shared" si="221"/>
        <v>#REF!</v>
      </c>
      <c r="JW18" s="26"/>
      <c r="JX18" s="26"/>
      <c r="JY18" s="26"/>
      <c r="JZ18" s="24" t="e">
        <f t="shared" si="222"/>
        <v>#REF!</v>
      </c>
      <c r="KA18" s="24" t="e">
        <f t="shared" si="223"/>
        <v>#REF!</v>
      </c>
      <c r="KB18" s="26"/>
      <c r="KC18" s="26"/>
      <c r="KD18" s="26"/>
      <c r="KE18" s="24" t="e">
        <f t="shared" si="224"/>
        <v>#REF!</v>
      </c>
      <c r="KF18" s="24" t="e">
        <f t="shared" si="225"/>
        <v>#REF!</v>
      </c>
      <c r="KG18" s="26"/>
      <c r="KH18" s="26"/>
      <c r="KI18" s="26"/>
      <c r="KJ18" s="24" t="e">
        <f t="shared" si="226"/>
        <v>#REF!</v>
      </c>
      <c r="KK18" s="24" t="e">
        <f t="shared" si="227"/>
        <v>#REF!</v>
      </c>
      <c r="KL18" s="26"/>
      <c r="KM18" s="27">
        <v>92.758399860094713</v>
      </c>
      <c r="KN18" s="27"/>
      <c r="KO18" s="24">
        <f t="shared" si="228"/>
        <v>0</v>
      </c>
      <c r="KP18" s="22">
        <f t="shared" si="229"/>
        <v>0</v>
      </c>
      <c r="KQ18" s="4" t="e">
        <f t="shared" si="230"/>
        <v>#REF!</v>
      </c>
      <c r="KR18" s="27">
        <v>92.758399860094713</v>
      </c>
      <c r="KS18" s="27"/>
      <c r="KT18" s="24">
        <f t="shared" si="231"/>
        <v>0</v>
      </c>
      <c r="KU18" s="22">
        <f t="shared" si="232"/>
        <v>0</v>
      </c>
      <c r="KV18" s="4" t="e">
        <f t="shared" si="233"/>
        <v>#REF!</v>
      </c>
      <c r="KW18" s="27">
        <v>72.355377385564651</v>
      </c>
      <c r="KX18" s="27"/>
      <c r="KY18" s="24">
        <f t="shared" si="234"/>
        <v>0</v>
      </c>
      <c r="KZ18" s="22">
        <f t="shared" si="235"/>
        <v>0</v>
      </c>
      <c r="LA18" s="4" t="e">
        <f t="shared" si="236"/>
        <v>#REF!</v>
      </c>
      <c r="LB18" s="27">
        <v>72.355377385564651</v>
      </c>
      <c r="LC18" s="27"/>
      <c r="LD18" s="24">
        <f t="shared" si="237"/>
        <v>0</v>
      </c>
      <c r="LE18" s="22">
        <f t="shared" si="238"/>
        <v>0</v>
      </c>
      <c r="LF18" s="4" t="e">
        <f t="shared" si="239"/>
        <v>#REF!</v>
      </c>
      <c r="LG18" s="26"/>
      <c r="LH18" s="26"/>
      <c r="LI18" s="24" t="e">
        <f t="shared" si="240"/>
        <v>#REF!</v>
      </c>
      <c r="LJ18" s="24" t="e">
        <f t="shared" si="241"/>
        <v>#REF!</v>
      </c>
      <c r="LK18" s="26"/>
      <c r="LL18" s="26"/>
      <c r="LM18" s="26"/>
      <c r="LN18" s="24" t="e">
        <f t="shared" si="242"/>
        <v>#REF!</v>
      </c>
      <c r="LO18" s="24" t="e">
        <f t="shared" si="243"/>
        <v>#REF!</v>
      </c>
      <c r="LP18" s="26"/>
      <c r="LQ18" s="24">
        <v>2.430221785765533</v>
      </c>
      <c r="LR18" s="26"/>
      <c r="LS18" s="24">
        <f t="shared" si="244"/>
        <v>0</v>
      </c>
      <c r="LT18" s="22">
        <f t="shared" si="245"/>
        <v>0</v>
      </c>
      <c r="LU18" s="4" t="e">
        <f t="shared" si="246"/>
        <v>#REF!</v>
      </c>
      <c r="LV18" s="24">
        <v>2.430221785765533</v>
      </c>
      <c r="LW18" s="26"/>
      <c r="LX18" s="24">
        <f t="shared" si="247"/>
        <v>0</v>
      </c>
      <c r="LY18" s="22">
        <f t="shared" si="248"/>
        <v>0</v>
      </c>
      <c r="LZ18" s="4" t="e">
        <f t="shared" si="249"/>
        <v>#REF!</v>
      </c>
      <c r="MA18" s="24">
        <v>8.4901364609117174</v>
      </c>
      <c r="MB18" s="26"/>
      <c r="MC18" s="24">
        <f t="shared" si="250"/>
        <v>0</v>
      </c>
      <c r="MD18" s="22">
        <f t="shared" si="251"/>
        <v>0</v>
      </c>
      <c r="ME18" s="4" t="e">
        <f t="shared" si="252"/>
        <v>#REF!</v>
      </c>
      <c r="MF18" s="24">
        <v>8.4901364609117174</v>
      </c>
      <c r="MG18" s="26"/>
      <c r="MH18" s="24">
        <f t="shared" si="253"/>
        <v>0</v>
      </c>
      <c r="MI18" s="22">
        <f t="shared" si="254"/>
        <v>0</v>
      </c>
      <c r="MJ18" s="4" t="e">
        <f t="shared" si="255"/>
        <v>#REF!</v>
      </c>
      <c r="MK18" s="26"/>
      <c r="ML18" s="26"/>
      <c r="MM18" s="24" t="e">
        <f t="shared" si="256"/>
        <v>#REF!</v>
      </c>
      <c r="MN18" s="24" t="e">
        <f t="shared" si="257"/>
        <v>#REF!</v>
      </c>
      <c r="MO18" s="26"/>
      <c r="MP18" s="26"/>
      <c r="MQ18" s="26"/>
      <c r="MR18" s="24" t="e">
        <f t="shared" si="258"/>
        <v>#REF!</v>
      </c>
      <c r="MS18" s="24" t="e">
        <f t="shared" si="259"/>
        <v>#REF!</v>
      </c>
      <c r="MT18" s="26"/>
      <c r="MU18" s="26"/>
      <c r="MV18" s="26"/>
      <c r="MW18" s="24" t="e">
        <f t="shared" si="260"/>
        <v>#REF!</v>
      </c>
      <c r="MX18" s="24" t="e">
        <f t="shared" si="261"/>
        <v>#REF!</v>
      </c>
      <c r="MY18" s="26"/>
      <c r="MZ18" s="26"/>
      <c r="NA18" s="26"/>
      <c r="NB18" s="24" t="e">
        <f t="shared" si="262"/>
        <v>#REF!</v>
      </c>
      <c r="NC18" s="24" t="e">
        <f t="shared" si="263"/>
        <v>#REF!</v>
      </c>
      <c r="ND18" s="26"/>
      <c r="NE18" s="26"/>
      <c r="NF18" s="26"/>
      <c r="NG18" s="24" t="e">
        <f t="shared" si="264"/>
        <v>#REF!</v>
      </c>
      <c r="NH18" s="24" t="e">
        <f t="shared" si="265"/>
        <v>#REF!</v>
      </c>
      <c r="NI18" s="26"/>
      <c r="NJ18" s="26"/>
      <c r="NK18" s="26"/>
      <c r="NL18" s="24" t="e">
        <f t="shared" si="266"/>
        <v>#REF!</v>
      </c>
      <c r="NM18" s="24" t="e">
        <f t="shared" si="267"/>
        <v>#REF!</v>
      </c>
      <c r="NN18" s="26"/>
      <c r="NO18" s="26"/>
      <c r="NP18" s="26"/>
      <c r="NQ18" s="24" t="e">
        <f t="shared" si="268"/>
        <v>#REF!</v>
      </c>
      <c r="NR18" s="24" t="e">
        <f t="shared" si="269"/>
        <v>#REF!</v>
      </c>
      <c r="NS18" s="26"/>
      <c r="NT18" s="26"/>
      <c r="NU18" s="26"/>
      <c r="NV18" s="24" t="e">
        <f t="shared" si="270"/>
        <v>#REF!</v>
      </c>
      <c r="NW18" s="24" t="e">
        <f t="shared" si="271"/>
        <v>#REF!</v>
      </c>
      <c r="NX18" s="26"/>
      <c r="NY18" s="26"/>
      <c r="NZ18" s="26"/>
      <c r="OA18" s="24" t="e">
        <f t="shared" si="272"/>
        <v>#REF!</v>
      </c>
      <c r="OB18" s="24" t="e">
        <f t="shared" si="273"/>
        <v>#REF!</v>
      </c>
      <c r="OC18" s="26"/>
      <c r="OD18" s="26"/>
      <c r="OE18" s="26"/>
      <c r="OF18" s="24" t="e">
        <f t="shared" si="274"/>
        <v>#REF!</v>
      </c>
      <c r="OG18" s="24" t="e">
        <f t="shared" si="275"/>
        <v>#REF!</v>
      </c>
      <c r="OH18" s="26"/>
      <c r="OI18" s="26"/>
      <c r="OJ18" s="26"/>
      <c r="OK18" s="24" t="e">
        <f t="shared" si="276"/>
        <v>#REF!</v>
      </c>
      <c r="OL18" s="24" t="e">
        <f t="shared" si="277"/>
        <v>#REF!</v>
      </c>
      <c r="OM18" s="26"/>
      <c r="ON18" s="26"/>
      <c r="OO18" s="26"/>
      <c r="OP18" s="24" t="e">
        <f t="shared" si="278"/>
        <v>#REF!</v>
      </c>
      <c r="OQ18" s="24" t="e">
        <f t="shared" si="279"/>
        <v>#REF!</v>
      </c>
      <c r="OR18" s="26"/>
      <c r="OS18" s="26"/>
      <c r="OT18" s="26"/>
      <c r="OU18" s="24" t="e">
        <f t="shared" si="280"/>
        <v>#REF!</v>
      </c>
      <c r="OV18" s="24" t="e">
        <f t="shared" si="281"/>
        <v>#REF!</v>
      </c>
      <c r="OW18" s="26"/>
      <c r="OX18" s="26"/>
      <c r="OY18" s="26"/>
      <c r="OZ18" s="24" t="e">
        <f t="shared" si="282"/>
        <v>#REF!</v>
      </c>
      <c r="PA18" s="24" t="e">
        <f t="shared" si="283"/>
        <v>#REF!</v>
      </c>
      <c r="PB18" s="26"/>
      <c r="PC18" s="26"/>
      <c r="PD18" s="26"/>
      <c r="PE18" s="24" t="e">
        <f t="shared" si="284"/>
        <v>#REF!</v>
      </c>
      <c r="PF18" s="24" t="e">
        <f t="shared" si="285"/>
        <v>#REF!</v>
      </c>
      <c r="PG18" s="26"/>
      <c r="PH18" s="26"/>
      <c r="PI18" s="26"/>
      <c r="PJ18" s="24" t="e">
        <f t="shared" si="286"/>
        <v>#REF!</v>
      </c>
      <c r="PK18" s="24" t="e">
        <f t="shared" si="287"/>
        <v>#REF!</v>
      </c>
      <c r="PL18" s="26"/>
      <c r="PM18" s="26"/>
      <c r="PN18" s="26"/>
      <c r="PO18" s="24" t="e">
        <f t="shared" si="288"/>
        <v>#REF!</v>
      </c>
      <c r="PP18" s="24" t="e">
        <f t="shared" si="289"/>
        <v>#REF!</v>
      </c>
      <c r="PQ18" s="26"/>
      <c r="PR18" s="26"/>
      <c r="PS18" s="26"/>
      <c r="PT18" s="24" t="e">
        <f t="shared" si="290"/>
        <v>#REF!</v>
      </c>
      <c r="PU18" s="24" t="e">
        <f t="shared" si="291"/>
        <v>#REF!</v>
      </c>
      <c r="PV18" s="26"/>
      <c r="PW18" s="26"/>
      <c r="PX18" s="26"/>
      <c r="PY18" s="24" t="e">
        <f t="shared" si="292"/>
        <v>#REF!</v>
      </c>
      <c r="PZ18" s="24" t="e">
        <f t="shared" si="293"/>
        <v>#REF!</v>
      </c>
      <c r="QA18" s="26"/>
      <c r="QB18" s="26"/>
      <c r="QC18" s="26"/>
      <c r="QD18" s="24" t="e">
        <f t="shared" si="294"/>
        <v>#REF!</v>
      </c>
      <c r="QE18" s="24" t="e">
        <f t="shared" si="295"/>
        <v>#REF!</v>
      </c>
      <c r="QF18" s="26"/>
      <c r="QG18" s="26"/>
      <c r="QH18" s="26"/>
      <c r="QI18" s="24" t="e">
        <f t="shared" si="296"/>
        <v>#REF!</v>
      </c>
      <c r="QJ18" s="24" t="e">
        <f t="shared" si="297"/>
        <v>#REF!</v>
      </c>
      <c r="QK18" s="26"/>
      <c r="QL18" s="26"/>
      <c r="QM18" s="26"/>
      <c r="QN18" s="24" t="e">
        <f t="shared" si="298"/>
        <v>#REF!</v>
      </c>
      <c r="QO18" s="24" t="e">
        <f t="shared" si="299"/>
        <v>#REF!</v>
      </c>
      <c r="QP18" s="26"/>
      <c r="QQ18" s="24"/>
      <c r="QR18" s="24" t="e">
        <f t="shared" si="300"/>
        <v>#REF!</v>
      </c>
      <c r="QS18" s="24" t="e">
        <f t="shared" si="301"/>
        <v>#REF!</v>
      </c>
      <c r="QT18" s="11"/>
      <c r="QU18" s="24"/>
      <c r="QV18" s="24" t="e">
        <f t="shared" si="302"/>
        <v>#REF!</v>
      </c>
      <c r="QW18" s="24" t="e">
        <f t="shared" si="303"/>
        <v>#REF!</v>
      </c>
      <c r="QX18" s="11"/>
      <c r="QY18" s="24"/>
      <c r="QZ18" s="24" t="e">
        <f t="shared" si="304"/>
        <v>#REF!</v>
      </c>
      <c r="RA18" s="24" t="e">
        <f t="shared" si="305"/>
        <v>#REF!</v>
      </c>
      <c r="RB18" s="11"/>
      <c r="RC18" s="24"/>
      <c r="RD18" s="24" t="e">
        <f t="shared" si="306"/>
        <v>#REF!</v>
      </c>
      <c r="RE18" s="24" t="e">
        <f t="shared" si="307"/>
        <v>#REF!</v>
      </c>
      <c r="RF18" s="11"/>
      <c r="RG18" s="24"/>
      <c r="RH18" s="24" t="e">
        <f t="shared" si="308"/>
        <v>#REF!</v>
      </c>
      <c r="RI18" s="24" t="e">
        <f t="shared" si="309"/>
        <v>#REF!</v>
      </c>
      <c r="RJ18" s="11"/>
      <c r="RK18" s="27">
        <v>97.72</v>
      </c>
      <c r="RL18" s="27" t="e">
        <f t="shared" si="310"/>
        <v>#REF!</v>
      </c>
      <c r="RM18" s="22" t="e">
        <f t="shared" si="43"/>
        <v>#REF!</v>
      </c>
      <c r="RN18" s="4" t="e">
        <f t="shared" si="311"/>
        <v>#REF!</v>
      </c>
      <c r="RO18" s="24"/>
      <c r="RP18" s="24" t="e">
        <f t="shared" si="312"/>
        <v>#REF!</v>
      </c>
      <c r="RQ18" s="24" t="e">
        <f t="shared" si="313"/>
        <v>#REF!</v>
      </c>
      <c r="RR18" s="11"/>
      <c r="RS18" s="24"/>
      <c r="RT18" s="24" t="e">
        <f t="shared" si="314"/>
        <v>#REF!</v>
      </c>
      <c r="RU18" s="24" t="e">
        <f t="shared" si="315"/>
        <v>#REF!</v>
      </c>
      <c r="RV18" s="11"/>
      <c r="RW18" s="24"/>
      <c r="RX18" s="24" t="e">
        <f t="shared" si="316"/>
        <v>#REF!</v>
      </c>
      <c r="RY18" s="24" t="e">
        <f t="shared" si="317"/>
        <v>#REF!</v>
      </c>
      <c r="RZ18" s="11"/>
      <c r="SA18" s="24"/>
      <c r="SB18" s="24" t="e">
        <f t="shared" si="318"/>
        <v>#REF!</v>
      </c>
      <c r="SC18" s="24" t="e">
        <f t="shared" si="319"/>
        <v>#REF!</v>
      </c>
      <c r="SD18" s="11"/>
      <c r="SE18" s="24"/>
      <c r="SF18" s="24" t="e">
        <f t="shared" si="320"/>
        <v>#REF!</v>
      </c>
      <c r="SG18" s="24" t="e">
        <f t="shared" si="321"/>
        <v>#REF!</v>
      </c>
      <c r="SH18" s="11"/>
      <c r="SI18" s="24"/>
      <c r="SJ18" s="24" t="e">
        <f t="shared" si="322"/>
        <v>#REF!</v>
      </c>
      <c r="SK18" s="24" t="e">
        <f t="shared" si="323"/>
        <v>#REF!</v>
      </c>
      <c r="SL18" s="11"/>
      <c r="SM18" s="24"/>
      <c r="SN18" s="24" t="e">
        <f t="shared" si="324"/>
        <v>#REF!</v>
      </c>
      <c r="SO18" s="24" t="e">
        <f t="shared" si="325"/>
        <v>#REF!</v>
      </c>
      <c r="SP18" s="11"/>
      <c r="SQ18" s="24"/>
      <c r="SR18" s="24" t="e">
        <f t="shared" si="326"/>
        <v>#REF!</v>
      </c>
      <c r="SS18" s="24" t="e">
        <f t="shared" si="327"/>
        <v>#REF!</v>
      </c>
      <c r="ST18" s="11"/>
      <c r="SU18" s="24"/>
      <c r="SV18" s="24" t="e">
        <f t="shared" si="328"/>
        <v>#REF!</v>
      </c>
      <c r="SW18" s="24" t="e">
        <f t="shared" si="329"/>
        <v>#REF!</v>
      </c>
      <c r="SX18" s="11"/>
      <c r="SY18" s="24"/>
      <c r="SZ18" s="24" t="e">
        <f t="shared" si="330"/>
        <v>#REF!</v>
      </c>
      <c r="TA18" s="24" t="e">
        <f t="shared" si="331"/>
        <v>#REF!</v>
      </c>
      <c r="TB18" s="11"/>
      <c r="TC18" s="24"/>
      <c r="TD18" s="24" t="e">
        <f t="shared" si="332"/>
        <v>#REF!</v>
      </c>
      <c r="TE18" s="24" t="e">
        <f t="shared" si="333"/>
        <v>#REF!</v>
      </c>
      <c r="TF18" s="11"/>
      <c r="TG18" s="24"/>
      <c r="TH18" s="24" t="e">
        <f t="shared" si="334"/>
        <v>#REF!</v>
      </c>
      <c r="TI18" s="24" t="e">
        <f t="shared" si="335"/>
        <v>#REF!</v>
      </c>
      <c r="TJ18" s="11"/>
      <c r="TK18" s="24"/>
      <c r="TL18" s="24" t="e">
        <f t="shared" si="336"/>
        <v>#REF!</v>
      </c>
      <c r="TM18" s="24" t="e">
        <f t="shared" si="337"/>
        <v>#REF!</v>
      </c>
      <c r="TN18" s="11"/>
      <c r="TO18" s="27">
        <v>93.910000000000011</v>
      </c>
      <c r="TP18" s="27" t="e">
        <f t="shared" si="338"/>
        <v>#REF!</v>
      </c>
      <c r="TQ18" s="22" t="e">
        <f t="shared" si="44"/>
        <v>#REF!</v>
      </c>
      <c r="TR18" s="4" t="e">
        <f t="shared" si="339"/>
        <v>#REF!</v>
      </c>
      <c r="TS18" s="24"/>
      <c r="TT18" s="24" t="e">
        <f t="shared" si="340"/>
        <v>#REF!</v>
      </c>
      <c r="TU18" s="24" t="e">
        <f t="shared" si="341"/>
        <v>#REF!</v>
      </c>
      <c r="TV18" s="11"/>
      <c r="TW18" s="24"/>
      <c r="TX18" s="24" t="e">
        <f t="shared" si="342"/>
        <v>#REF!</v>
      </c>
      <c r="TY18" s="24" t="e">
        <f t="shared" si="343"/>
        <v>#REF!</v>
      </c>
      <c r="TZ18" s="11"/>
      <c r="UA18" s="24"/>
      <c r="UB18" s="24" t="e">
        <f t="shared" si="344"/>
        <v>#REF!</v>
      </c>
      <c r="UC18" s="24" t="e">
        <f t="shared" si="345"/>
        <v>#REF!</v>
      </c>
      <c r="UD18" s="11"/>
      <c r="UE18" s="24"/>
      <c r="UF18" s="24" t="e">
        <f t="shared" si="346"/>
        <v>#REF!</v>
      </c>
      <c r="UG18" s="24" t="e">
        <f t="shared" si="347"/>
        <v>#REF!</v>
      </c>
      <c r="UH18" s="11"/>
      <c r="UI18" s="24"/>
      <c r="UJ18" s="24" t="e">
        <f t="shared" si="348"/>
        <v>#REF!</v>
      </c>
      <c r="UK18" s="24" t="e">
        <f t="shared" si="349"/>
        <v>#REF!</v>
      </c>
      <c r="UL18" s="11"/>
      <c r="UM18" s="24"/>
      <c r="UN18" s="24" t="e">
        <f t="shared" si="350"/>
        <v>#REF!</v>
      </c>
      <c r="UO18" s="24" t="e">
        <f t="shared" si="351"/>
        <v>#REF!</v>
      </c>
      <c r="UP18" s="11"/>
      <c r="UQ18" s="24"/>
      <c r="UR18" s="24" t="e">
        <f t="shared" si="352"/>
        <v>#REF!</v>
      </c>
      <c r="US18" s="24" t="e">
        <f t="shared" si="353"/>
        <v>#REF!</v>
      </c>
      <c r="UT18" s="11"/>
      <c r="UU18" s="24"/>
      <c r="UV18" s="24" t="e">
        <f t="shared" si="354"/>
        <v>#REF!</v>
      </c>
      <c r="UW18" s="24" t="e">
        <f t="shared" si="355"/>
        <v>#REF!</v>
      </c>
      <c r="UX18" s="11"/>
      <c r="UY18" s="24"/>
      <c r="UZ18" s="24" t="e">
        <f t="shared" si="356"/>
        <v>#REF!</v>
      </c>
      <c r="VA18" s="24" t="e">
        <f t="shared" si="357"/>
        <v>#REF!</v>
      </c>
      <c r="VB18" s="11"/>
      <c r="VC18" s="24"/>
      <c r="VD18" s="24" t="e">
        <f t="shared" si="358"/>
        <v>#REF!</v>
      </c>
      <c r="VE18" s="24" t="e">
        <f t="shared" si="359"/>
        <v>#REF!</v>
      </c>
      <c r="VF18" s="11"/>
      <c r="VG18" s="21"/>
      <c r="VH18" s="27" t="e">
        <f t="shared" si="45"/>
        <v>#REF!</v>
      </c>
      <c r="VI18" s="22">
        <f t="shared" si="46"/>
        <v>0</v>
      </c>
      <c r="VJ18" s="4"/>
      <c r="VK18" s="27">
        <v>92.758399860094713</v>
      </c>
      <c r="VL18" s="27" t="e">
        <f t="shared" si="361"/>
        <v>#REF!</v>
      </c>
      <c r="VM18" s="22" t="e">
        <f t="shared" si="47"/>
        <v>#REF!</v>
      </c>
      <c r="VN18" s="4" t="e">
        <f t="shared" si="362"/>
        <v>#REF!</v>
      </c>
      <c r="VO18" s="27">
        <v>72.355377385564651</v>
      </c>
      <c r="VP18" s="27" t="e">
        <f t="shared" si="363"/>
        <v>#REF!</v>
      </c>
      <c r="VQ18" s="22" t="e">
        <f t="shared" si="48"/>
        <v>#REF!</v>
      </c>
      <c r="VR18" s="4" t="e">
        <f t="shared" si="364"/>
        <v>#REF!</v>
      </c>
      <c r="VS18" s="24"/>
      <c r="VT18" s="24" t="e">
        <f t="shared" si="365"/>
        <v>#REF!</v>
      </c>
      <c r="VU18" s="24" t="e">
        <f t="shared" si="366"/>
        <v>#REF!</v>
      </c>
      <c r="VV18" s="11"/>
      <c r="VW18" s="24">
        <v>2.430221785765533</v>
      </c>
      <c r="VX18" s="27" t="e">
        <f t="shared" si="367"/>
        <v>#REF!</v>
      </c>
      <c r="VY18" s="22" t="e">
        <f t="shared" si="49"/>
        <v>#REF!</v>
      </c>
      <c r="VZ18" s="4" t="e">
        <f t="shared" si="368"/>
        <v>#REF!</v>
      </c>
      <c r="WA18" s="24">
        <v>8.4901364609117174</v>
      </c>
      <c r="WB18" s="27" t="e">
        <f t="shared" si="369"/>
        <v>#REF!</v>
      </c>
      <c r="WC18" s="22" t="e">
        <f t="shared" si="50"/>
        <v>#REF!</v>
      </c>
      <c r="WD18" s="4" t="e">
        <f t="shared" si="370"/>
        <v>#REF!</v>
      </c>
      <c r="WE18" s="27">
        <v>97.77</v>
      </c>
      <c r="WF18" s="27" t="e">
        <f t="shared" si="371"/>
        <v>#REF!</v>
      </c>
      <c r="WG18" s="22" t="e">
        <f t="shared" si="51"/>
        <v>#REF!</v>
      </c>
      <c r="WH18" s="4" t="e">
        <f t="shared" si="372"/>
        <v>#REF!</v>
      </c>
      <c r="WI18" s="24"/>
      <c r="WJ18" s="24" t="e">
        <f t="shared" si="373"/>
        <v>#REF!</v>
      </c>
      <c r="WK18" s="24" t="e">
        <f t="shared" si="374"/>
        <v>#REF!</v>
      </c>
      <c r="WL18" s="11"/>
      <c r="WM18" s="24"/>
      <c r="WN18" s="24" t="e">
        <f t="shared" si="375"/>
        <v>#REF!</v>
      </c>
      <c r="WO18" s="24" t="e">
        <f t="shared" si="376"/>
        <v>#REF!</v>
      </c>
      <c r="WP18" s="11"/>
      <c r="WQ18" s="24"/>
      <c r="WR18" s="24" t="e">
        <f t="shared" si="377"/>
        <v>#REF!</v>
      </c>
      <c r="WS18" s="24" t="e">
        <f t="shared" si="378"/>
        <v>#REF!</v>
      </c>
      <c r="WT18" s="11"/>
      <c r="WU18" s="27">
        <v>0</v>
      </c>
      <c r="WV18" s="27" t="e">
        <f t="shared" si="379"/>
        <v>#REF!</v>
      </c>
      <c r="WW18" s="22" t="e">
        <f t="shared" si="52"/>
        <v>#REF!</v>
      </c>
      <c r="WX18" s="4" t="e">
        <f t="shared" si="380"/>
        <v>#REF!</v>
      </c>
      <c r="WY18" s="24"/>
      <c r="WZ18" s="24" t="e">
        <f t="shared" si="381"/>
        <v>#REF!</v>
      </c>
      <c r="XA18" s="24" t="e">
        <f t="shared" si="382"/>
        <v>#REF!</v>
      </c>
      <c r="XB18" s="11"/>
      <c r="XC18" s="24"/>
      <c r="XD18" s="24" t="e">
        <f t="shared" si="383"/>
        <v>#REF!</v>
      </c>
      <c r="XE18" s="24" t="e">
        <f t="shared" si="384"/>
        <v>#REF!</v>
      </c>
      <c r="XF18" s="11"/>
      <c r="XG18" s="24"/>
      <c r="XH18" s="24" t="e">
        <f t="shared" si="385"/>
        <v>#REF!</v>
      </c>
      <c r="XI18" s="24" t="e">
        <f t="shared" si="386"/>
        <v>#REF!</v>
      </c>
      <c r="XJ18" s="11"/>
      <c r="XK18" s="24"/>
      <c r="XL18" s="24" t="e">
        <f t="shared" si="387"/>
        <v>#REF!</v>
      </c>
      <c r="XM18" s="24" t="e">
        <f t="shared" si="388"/>
        <v>#REF!</v>
      </c>
      <c r="XN18" s="11"/>
      <c r="XO18" s="24"/>
      <c r="XP18" s="24" t="e">
        <f t="shared" si="389"/>
        <v>#REF!</v>
      </c>
      <c r="XQ18" s="24" t="e">
        <f t="shared" si="390"/>
        <v>#REF!</v>
      </c>
      <c r="XR18" s="11"/>
      <c r="XS18" s="24"/>
      <c r="XT18" s="24" t="e">
        <f t="shared" si="391"/>
        <v>#REF!</v>
      </c>
      <c r="XU18" s="24" t="e">
        <f t="shared" si="392"/>
        <v>#REF!</v>
      </c>
      <c r="XV18" s="11"/>
      <c r="XW18" s="24"/>
      <c r="XX18" s="24" t="e">
        <f t="shared" si="393"/>
        <v>#REF!</v>
      </c>
      <c r="XY18" s="24" t="e">
        <f t="shared" si="394"/>
        <v>#REF!</v>
      </c>
      <c r="XZ18" s="11"/>
      <c r="YA18" s="24"/>
      <c r="YB18" s="24" t="e">
        <f t="shared" si="395"/>
        <v>#REF!</v>
      </c>
      <c r="YC18" s="24" t="e">
        <f t="shared" si="396"/>
        <v>#REF!</v>
      </c>
      <c r="YD18" s="11"/>
      <c r="YE18" s="24"/>
      <c r="YF18" s="24" t="e">
        <f t="shared" si="397"/>
        <v>#REF!</v>
      </c>
      <c r="YG18" s="24" t="e">
        <f t="shared" si="398"/>
        <v>#REF!</v>
      </c>
      <c r="YH18" s="11"/>
      <c r="YI18" s="24"/>
      <c r="YJ18" s="24" t="e">
        <f t="shared" si="399"/>
        <v>#REF!</v>
      </c>
      <c r="YK18" s="24" t="e">
        <f t="shared" si="400"/>
        <v>#REF!</v>
      </c>
      <c r="YL18" s="11"/>
      <c r="YM18" s="24"/>
      <c r="YN18" s="24" t="e">
        <f t="shared" si="401"/>
        <v>#REF!</v>
      </c>
      <c r="YO18" s="24" t="e">
        <f t="shared" si="402"/>
        <v>#REF!</v>
      </c>
      <c r="YP18" s="11"/>
      <c r="YQ18" s="27">
        <v>98.56</v>
      </c>
      <c r="YR18" s="27" t="e">
        <f t="shared" si="403"/>
        <v>#REF!</v>
      </c>
      <c r="YS18" s="22" t="e">
        <f t="shared" si="53"/>
        <v>#REF!</v>
      </c>
      <c r="YT18" s="4" t="e">
        <f t="shared" si="404"/>
        <v>#REF!</v>
      </c>
      <c r="YU18" s="24"/>
      <c r="YV18" s="24" t="e">
        <f t="shared" si="405"/>
        <v>#REF!</v>
      </c>
      <c r="YW18" s="24" t="e">
        <f t="shared" si="406"/>
        <v>#REF!</v>
      </c>
      <c r="YX18" s="11"/>
      <c r="YY18" s="24"/>
      <c r="YZ18" s="24" t="e">
        <f t="shared" si="407"/>
        <v>#REF!</v>
      </c>
      <c r="ZA18" s="24" t="e">
        <f t="shared" si="408"/>
        <v>#REF!</v>
      </c>
      <c r="ZB18" s="11"/>
      <c r="ZC18" s="24"/>
      <c r="ZD18" s="24" t="e">
        <f t="shared" si="409"/>
        <v>#REF!</v>
      </c>
      <c r="ZE18" s="24" t="e">
        <f t="shared" si="410"/>
        <v>#REF!</v>
      </c>
      <c r="ZF18" s="11"/>
      <c r="ZG18" s="24"/>
      <c r="ZH18" s="24" t="e">
        <f t="shared" si="411"/>
        <v>#REF!</v>
      </c>
      <c r="ZI18" s="24" t="e">
        <f t="shared" si="412"/>
        <v>#REF!</v>
      </c>
      <c r="ZJ18" s="11"/>
      <c r="ZK18" s="24"/>
      <c r="ZL18" s="24" t="e">
        <f t="shared" si="413"/>
        <v>#REF!</v>
      </c>
      <c r="ZM18" s="24" t="e">
        <f t="shared" si="414"/>
        <v>#REF!</v>
      </c>
      <c r="ZN18" s="11"/>
      <c r="ZO18" s="24"/>
      <c r="ZP18" s="24" t="e">
        <f t="shared" si="415"/>
        <v>#REF!</v>
      </c>
      <c r="ZQ18" s="24" t="e">
        <f t="shared" si="416"/>
        <v>#REF!</v>
      </c>
      <c r="ZR18" s="11"/>
      <c r="ZS18" s="24"/>
      <c r="ZT18" s="24" t="e">
        <f t="shared" si="417"/>
        <v>#REF!</v>
      </c>
      <c r="ZU18" s="24" t="e">
        <f t="shared" si="418"/>
        <v>#REF!</v>
      </c>
      <c r="ZV18" s="11"/>
      <c r="ZW18" s="24"/>
      <c r="ZX18" s="24" t="e">
        <f t="shared" si="419"/>
        <v>#REF!</v>
      </c>
      <c r="ZY18" s="24" t="e">
        <f t="shared" si="420"/>
        <v>#REF!</v>
      </c>
      <c r="ZZ18" s="11"/>
      <c r="AAA18" s="24"/>
      <c r="AAB18" s="24" t="e">
        <f t="shared" si="421"/>
        <v>#REF!</v>
      </c>
      <c r="AAC18" s="24" t="e">
        <f t="shared" si="422"/>
        <v>#REF!</v>
      </c>
      <c r="AAD18" s="11"/>
      <c r="AAE18" s="22">
        <v>0.13999999999999999</v>
      </c>
      <c r="AAF18" s="27" t="e">
        <f t="shared" si="423"/>
        <v>#REF!</v>
      </c>
      <c r="AAG18" s="22" t="e">
        <f t="shared" si="54"/>
        <v>#REF!</v>
      </c>
      <c r="AAH18" s="4" t="e">
        <f t="shared" si="424"/>
        <v>#REF!</v>
      </c>
      <c r="AAI18" s="24"/>
      <c r="AAJ18" s="24" t="e">
        <f t="shared" si="425"/>
        <v>#REF!</v>
      </c>
      <c r="AAK18" s="24" t="e">
        <f t="shared" si="426"/>
        <v>#REF!</v>
      </c>
      <c r="AAL18" s="11"/>
      <c r="AAM18" s="24"/>
      <c r="AAN18" s="24" t="e">
        <f t="shared" si="427"/>
        <v>#REF!</v>
      </c>
      <c r="AAO18" s="24" t="e">
        <f t="shared" si="428"/>
        <v>#REF!</v>
      </c>
      <c r="AAP18" s="11"/>
      <c r="AAQ18" s="24"/>
      <c r="AAR18" s="24" t="e">
        <f t="shared" si="429"/>
        <v>#REF!</v>
      </c>
      <c r="AAS18" s="24" t="e">
        <f t="shared" si="430"/>
        <v>#REF!</v>
      </c>
      <c r="AAT18" s="11"/>
      <c r="AAU18" s="24"/>
      <c r="AAV18" s="24" t="e">
        <f t="shared" si="431"/>
        <v>#REF!</v>
      </c>
      <c r="AAW18" s="24" t="e">
        <f t="shared" si="432"/>
        <v>#REF!</v>
      </c>
      <c r="AAX18" s="11"/>
      <c r="AAY18" s="24"/>
      <c r="AAZ18" s="24" t="e">
        <f t="shared" si="433"/>
        <v>#REF!</v>
      </c>
      <c r="ABA18" s="24" t="e">
        <f t="shared" si="434"/>
        <v>#REF!</v>
      </c>
      <c r="ABB18" s="11"/>
      <c r="ABC18" s="24"/>
      <c r="ABD18" s="24" t="e">
        <f t="shared" si="435"/>
        <v>#REF!</v>
      </c>
      <c r="ABE18" s="24" t="e">
        <f t="shared" si="436"/>
        <v>#REF!</v>
      </c>
      <c r="ABF18" s="11"/>
      <c r="ABG18" s="24"/>
      <c r="ABH18" s="24" t="e">
        <f t="shared" si="437"/>
        <v>#REF!</v>
      </c>
      <c r="ABI18" s="24" t="e">
        <f t="shared" si="438"/>
        <v>#REF!</v>
      </c>
      <c r="ABJ18" s="11"/>
      <c r="ABK18" s="24"/>
      <c r="ABL18" s="24" t="e">
        <f t="shared" si="439"/>
        <v>#REF!</v>
      </c>
      <c r="ABM18" s="24" t="e">
        <f t="shared" si="440"/>
        <v>#REF!</v>
      </c>
      <c r="ABN18" s="11"/>
      <c r="ABO18" s="24"/>
      <c r="ABP18" s="24" t="e">
        <f t="shared" si="441"/>
        <v>#REF!</v>
      </c>
      <c r="ABQ18" s="24" t="e">
        <f t="shared" si="442"/>
        <v>#REF!</v>
      </c>
      <c r="ABR18" s="11"/>
      <c r="ABS18" s="24"/>
      <c r="ABT18" s="24" t="e">
        <f t="shared" si="443"/>
        <v>#REF!</v>
      </c>
      <c r="ABU18" s="24" t="e">
        <f t="shared" si="444"/>
        <v>#REF!</v>
      </c>
      <c r="ABV18" s="11"/>
      <c r="ABW18" s="27">
        <v>96.61999999999999</v>
      </c>
      <c r="ABX18" s="27" t="e">
        <f t="shared" si="445"/>
        <v>#REF!</v>
      </c>
      <c r="ABY18" s="22" t="e">
        <f t="shared" si="55"/>
        <v>#REF!</v>
      </c>
      <c r="ABZ18" s="4" t="e">
        <f t="shared" si="446"/>
        <v>#REF!</v>
      </c>
      <c r="ACA18" s="24"/>
      <c r="ACB18" s="24" t="e">
        <f t="shared" si="447"/>
        <v>#REF!</v>
      </c>
      <c r="ACC18" s="24" t="e">
        <f t="shared" si="448"/>
        <v>#REF!</v>
      </c>
      <c r="ACD18" s="11"/>
      <c r="ACE18" s="24"/>
      <c r="ACF18" s="24" t="e">
        <f t="shared" si="449"/>
        <v>#REF!</v>
      </c>
      <c r="ACG18" s="24" t="e">
        <f t="shared" si="450"/>
        <v>#REF!</v>
      </c>
      <c r="ACH18" s="11"/>
      <c r="ACI18" s="24"/>
      <c r="ACJ18" s="24" t="e">
        <f t="shared" si="451"/>
        <v>#REF!</v>
      </c>
      <c r="ACK18" s="24" t="e">
        <f t="shared" si="452"/>
        <v>#REF!</v>
      </c>
      <c r="ACL18" s="11"/>
      <c r="ACM18" s="24"/>
      <c r="ACN18" s="24" t="e">
        <f t="shared" si="453"/>
        <v>#REF!</v>
      </c>
      <c r="ACO18" s="24" t="e">
        <f t="shared" si="454"/>
        <v>#REF!</v>
      </c>
      <c r="ACP18" s="11"/>
      <c r="ACQ18" s="24"/>
      <c r="ACR18" s="24" t="e">
        <f t="shared" si="455"/>
        <v>#REF!</v>
      </c>
      <c r="ACS18" s="24" t="e">
        <f t="shared" si="456"/>
        <v>#REF!</v>
      </c>
      <c r="ACT18" s="11"/>
      <c r="ACU18" s="24"/>
      <c r="ACV18" s="24" t="e">
        <f t="shared" si="457"/>
        <v>#REF!</v>
      </c>
      <c r="ACW18" s="24" t="e">
        <f t="shared" si="458"/>
        <v>#REF!</v>
      </c>
      <c r="ACX18" s="11"/>
      <c r="ACY18" s="24"/>
      <c r="ACZ18" s="24" t="e">
        <f t="shared" si="459"/>
        <v>#REF!</v>
      </c>
      <c r="ADA18" s="24" t="e">
        <f t="shared" si="460"/>
        <v>#REF!</v>
      </c>
      <c r="ADB18" s="11"/>
      <c r="ADC18" s="24">
        <v>5.53</v>
      </c>
      <c r="ADD18" s="24" t="e">
        <f t="shared" si="461"/>
        <v>#REF!</v>
      </c>
      <c r="ADE18" s="24" t="e">
        <f t="shared" si="56"/>
        <v>#REF!</v>
      </c>
      <c r="ADF18" s="4" t="e">
        <f t="shared" si="462"/>
        <v>#REF!</v>
      </c>
      <c r="ADG18" s="24">
        <v>98.240000000000009</v>
      </c>
      <c r="ADH18" s="24" t="e">
        <f t="shared" si="463"/>
        <v>#REF!</v>
      </c>
      <c r="ADI18" s="24" t="e">
        <f t="shared" si="57"/>
        <v>#REF!</v>
      </c>
      <c r="ADJ18" s="4" t="e">
        <f t="shared" si="464"/>
        <v>#REF!</v>
      </c>
      <c r="ADK18" s="24"/>
      <c r="ADL18" s="24" t="e">
        <f t="shared" si="465"/>
        <v>#REF!</v>
      </c>
      <c r="ADM18" s="24" t="e">
        <f t="shared" si="466"/>
        <v>#REF!</v>
      </c>
      <c r="ADN18" s="11"/>
      <c r="ADO18" s="24"/>
      <c r="ADP18" s="24" t="e">
        <f t="shared" si="467"/>
        <v>#REF!</v>
      </c>
      <c r="ADQ18" s="24" t="e">
        <f t="shared" si="468"/>
        <v>#REF!</v>
      </c>
      <c r="ADR18" s="11"/>
      <c r="ADS18" s="24"/>
      <c r="ADT18" s="24" t="e">
        <f t="shared" si="469"/>
        <v>#REF!</v>
      </c>
      <c r="ADU18" s="24" t="e">
        <f t="shared" si="470"/>
        <v>#REF!</v>
      </c>
      <c r="ADV18" s="11"/>
      <c r="ADW18" s="24"/>
      <c r="ADX18" s="24" t="e">
        <f t="shared" si="471"/>
        <v>#REF!</v>
      </c>
      <c r="ADY18" s="24" t="e">
        <f t="shared" si="472"/>
        <v>#REF!</v>
      </c>
      <c r="ADZ18" s="11"/>
      <c r="AEA18" s="24"/>
      <c r="AEB18" s="24" t="e">
        <f t="shared" si="473"/>
        <v>#REF!</v>
      </c>
      <c r="AEC18" s="24" t="e">
        <f t="shared" si="474"/>
        <v>#REF!</v>
      </c>
      <c r="AED18" s="11"/>
      <c r="AEE18" s="24"/>
      <c r="AEF18" s="24" t="e">
        <f t="shared" si="475"/>
        <v>#REF!</v>
      </c>
      <c r="AEG18" s="24" t="e">
        <f t="shared" si="476"/>
        <v>#REF!</v>
      </c>
      <c r="AEH18" s="11"/>
      <c r="AEI18" s="24"/>
      <c r="AEJ18" s="24" t="e">
        <f t="shared" si="477"/>
        <v>#REF!</v>
      </c>
      <c r="AEK18" s="24" t="e">
        <f t="shared" si="478"/>
        <v>#REF!</v>
      </c>
      <c r="AEL18" s="11"/>
      <c r="AEM18" s="24"/>
      <c r="AEN18" s="24" t="e">
        <f t="shared" si="479"/>
        <v>#REF!</v>
      </c>
      <c r="AEO18" s="24" t="e">
        <f t="shared" si="480"/>
        <v>#REF!</v>
      </c>
      <c r="AEP18" s="11"/>
      <c r="AEQ18" s="24"/>
      <c r="AER18" s="24" t="e">
        <f t="shared" si="481"/>
        <v>#REF!</v>
      </c>
      <c r="AES18" s="24" t="e">
        <f t="shared" si="482"/>
        <v>#REF!</v>
      </c>
      <c r="AET18" s="11"/>
      <c r="AEU18" s="24"/>
      <c r="AEV18" s="24" t="e">
        <f t="shared" si="483"/>
        <v>#REF!</v>
      </c>
      <c r="AEW18" s="24" t="e">
        <f t="shared" si="484"/>
        <v>#REF!</v>
      </c>
      <c r="AEX18" s="11"/>
      <c r="AEY18" s="24"/>
      <c r="AEZ18" s="24" t="e">
        <f t="shared" si="485"/>
        <v>#REF!</v>
      </c>
      <c r="AFA18" s="24" t="e">
        <f t="shared" si="486"/>
        <v>#REF!</v>
      </c>
      <c r="AFB18" s="11"/>
      <c r="AFC18" s="24"/>
      <c r="AFD18" s="24" t="e">
        <f t="shared" si="487"/>
        <v>#REF!</v>
      </c>
      <c r="AFE18" s="24" t="e">
        <f t="shared" si="488"/>
        <v>#REF!</v>
      </c>
      <c r="AFF18" s="11"/>
      <c r="AFG18" s="24"/>
      <c r="AFH18" s="24" t="e">
        <f t="shared" si="489"/>
        <v>#REF!</v>
      </c>
      <c r="AFI18" s="24" t="e">
        <f t="shared" si="490"/>
        <v>#REF!</v>
      </c>
      <c r="AFJ18" s="11"/>
      <c r="AFK18" s="24"/>
      <c r="AFL18" s="24" t="e">
        <f t="shared" si="491"/>
        <v>#REF!</v>
      </c>
      <c r="AFM18" s="24" t="e">
        <f t="shared" si="492"/>
        <v>#REF!</v>
      </c>
      <c r="AFN18" s="11"/>
      <c r="AFO18" s="24"/>
      <c r="AFP18" s="24" t="e">
        <f t="shared" si="493"/>
        <v>#REF!</v>
      </c>
      <c r="AFQ18" s="24" t="e">
        <f t="shared" si="494"/>
        <v>#REF!</v>
      </c>
      <c r="AFR18" s="11"/>
      <c r="AFS18" s="24"/>
      <c r="AFT18" s="24" t="e">
        <f t="shared" si="495"/>
        <v>#REF!</v>
      </c>
      <c r="AFU18" s="24" t="e">
        <f t="shared" si="496"/>
        <v>#REF!</v>
      </c>
      <c r="AFV18" s="11"/>
      <c r="AFW18" s="24"/>
      <c r="AFX18" s="24" t="e">
        <f t="shared" si="497"/>
        <v>#REF!</v>
      </c>
      <c r="AFY18" s="24" t="e">
        <f t="shared" si="498"/>
        <v>#REF!</v>
      </c>
      <c r="AFZ18" s="11"/>
      <c r="AGA18" s="24"/>
      <c r="AGB18" s="24" t="e">
        <f t="shared" si="499"/>
        <v>#REF!</v>
      </c>
      <c r="AGC18" s="24" t="e">
        <f t="shared" si="500"/>
        <v>#REF!</v>
      </c>
      <c r="AGD18" s="11"/>
      <c r="AGE18" s="24"/>
      <c r="AGF18" s="24" t="e">
        <f t="shared" si="501"/>
        <v>#REF!</v>
      </c>
      <c r="AGG18" s="24" t="e">
        <f t="shared" si="502"/>
        <v>#REF!</v>
      </c>
      <c r="AGH18" s="11"/>
      <c r="AGI18" s="24"/>
      <c r="AGJ18" s="24" t="e">
        <f t="shared" si="503"/>
        <v>#REF!</v>
      </c>
      <c r="AGK18" s="24" t="e">
        <f t="shared" si="504"/>
        <v>#REF!</v>
      </c>
      <c r="AGL18" s="11"/>
      <c r="AGM18" s="24"/>
      <c r="AGN18" s="24" t="e">
        <f t="shared" si="505"/>
        <v>#REF!</v>
      </c>
      <c r="AGO18" s="24" t="e">
        <f t="shared" si="506"/>
        <v>#REF!</v>
      </c>
      <c r="AGP18" s="11"/>
      <c r="AGQ18" s="24"/>
      <c r="AGR18" s="24" t="e">
        <f t="shared" si="507"/>
        <v>#REF!</v>
      </c>
      <c r="AGS18" s="24" t="e">
        <f t="shared" si="508"/>
        <v>#REF!</v>
      </c>
      <c r="AGT18" s="11"/>
      <c r="AGU18" s="27">
        <v>0.16</v>
      </c>
      <c r="AGV18" s="27" t="e">
        <f t="shared" si="509"/>
        <v>#REF!</v>
      </c>
      <c r="AGW18" s="22" t="e">
        <f t="shared" si="58"/>
        <v>#REF!</v>
      </c>
      <c r="AGX18" s="4" t="e">
        <f t="shared" si="510"/>
        <v>#REF!</v>
      </c>
      <c r="AGY18" s="27">
        <v>0.11</v>
      </c>
      <c r="AGZ18" s="27" t="e">
        <f t="shared" si="511"/>
        <v>#REF!</v>
      </c>
      <c r="AHA18" s="22" t="e">
        <f t="shared" si="59"/>
        <v>#REF!</v>
      </c>
      <c r="AHB18" s="4" t="e">
        <f t="shared" si="512"/>
        <v>#REF!</v>
      </c>
      <c r="AHC18" s="27">
        <v>98.24</v>
      </c>
      <c r="AHD18" s="27" t="e">
        <f t="shared" si="513"/>
        <v>#REF!</v>
      </c>
      <c r="AHE18" s="22" t="e">
        <f t="shared" si="60"/>
        <v>#REF!</v>
      </c>
      <c r="AHF18" s="4" t="e">
        <f t="shared" si="514"/>
        <v>#REF!</v>
      </c>
      <c r="AHG18" s="27">
        <v>95.49</v>
      </c>
      <c r="AHH18" s="27" t="e">
        <f t="shared" si="515"/>
        <v>#REF!</v>
      </c>
      <c r="AHI18" s="22" t="e">
        <f t="shared" si="61"/>
        <v>#REF!</v>
      </c>
      <c r="AHJ18" s="4" t="e">
        <f t="shared" si="516"/>
        <v>#REF!</v>
      </c>
      <c r="AHK18" s="27">
        <v>98.9</v>
      </c>
      <c r="AHL18" s="27" t="e">
        <f t="shared" si="517"/>
        <v>#REF!</v>
      </c>
      <c r="AHM18" s="22" t="e">
        <f t="shared" si="62"/>
        <v>#REF!</v>
      </c>
      <c r="AHN18" s="4" t="e">
        <f t="shared" si="518"/>
        <v>#REF!</v>
      </c>
      <c r="AHO18" s="27">
        <v>4.0199999999999996</v>
      </c>
      <c r="AHP18" s="27" t="e">
        <f t="shared" si="519"/>
        <v>#REF!</v>
      </c>
      <c r="AHQ18" s="22" t="e">
        <f t="shared" si="63"/>
        <v>#REF!</v>
      </c>
      <c r="AHR18" s="4" t="e">
        <f t="shared" si="520"/>
        <v>#REF!</v>
      </c>
      <c r="AHS18" s="27">
        <v>1.63</v>
      </c>
      <c r="AHT18" s="27" t="e">
        <f t="shared" si="521"/>
        <v>#REF!</v>
      </c>
      <c r="AHU18" s="22" t="e">
        <f t="shared" si="64"/>
        <v>#REF!</v>
      </c>
      <c r="AHV18" s="4" t="e">
        <f t="shared" si="522"/>
        <v>#REF!</v>
      </c>
      <c r="AHW18" s="27">
        <v>1.12E-2</v>
      </c>
      <c r="AHX18" s="27" t="e">
        <f t="shared" si="523"/>
        <v>#REF!</v>
      </c>
      <c r="AHY18" s="22" t="e">
        <f t="shared" si="65"/>
        <v>#REF!</v>
      </c>
      <c r="AHZ18" s="4" t="e">
        <f t="shared" si="524"/>
        <v>#REF!</v>
      </c>
      <c r="AIA18" s="27">
        <v>7.3000000000000001E-3</v>
      </c>
      <c r="AIB18" s="27" t="e">
        <f t="shared" si="525"/>
        <v>#REF!</v>
      </c>
      <c r="AIC18" s="22" t="e">
        <f t="shared" si="66"/>
        <v>#REF!</v>
      </c>
      <c r="AID18" s="4" t="e">
        <f t="shared" si="526"/>
        <v>#REF!</v>
      </c>
      <c r="AIE18" s="24"/>
      <c r="AIF18" s="24" t="e">
        <f t="shared" si="527"/>
        <v>#REF!</v>
      </c>
      <c r="AIG18" s="24" t="e">
        <f t="shared" si="528"/>
        <v>#REF!</v>
      </c>
      <c r="AIH18" s="11"/>
      <c r="AII18" s="24"/>
      <c r="AIJ18" s="24" t="e">
        <f t="shared" si="529"/>
        <v>#REF!</v>
      </c>
      <c r="AIK18" s="24" t="e">
        <f t="shared" si="530"/>
        <v>#REF!</v>
      </c>
      <c r="AIL18" s="11"/>
      <c r="AIM18" s="24"/>
      <c r="AIN18" s="24" t="e">
        <f t="shared" si="531"/>
        <v>#REF!</v>
      </c>
      <c r="AIO18" s="24" t="e">
        <f t="shared" si="532"/>
        <v>#REF!</v>
      </c>
      <c r="AIP18" s="11"/>
      <c r="AIQ18" s="27">
        <v>26.14</v>
      </c>
      <c r="AIR18" s="27" t="e">
        <f t="shared" si="533"/>
        <v>#REF!</v>
      </c>
      <c r="AIS18" s="22" t="e">
        <f t="shared" si="67"/>
        <v>#REF!</v>
      </c>
      <c r="AIT18" s="4" t="e">
        <f t="shared" si="534"/>
        <v>#REF!</v>
      </c>
      <c r="AIU18" s="27">
        <v>2.1</v>
      </c>
      <c r="AIV18" s="27" t="e">
        <f t="shared" si="535"/>
        <v>#REF!</v>
      </c>
      <c r="AIW18" s="22" t="e">
        <f t="shared" si="68"/>
        <v>#REF!</v>
      </c>
      <c r="AIX18" s="4" t="e">
        <f t="shared" si="536"/>
        <v>#REF!</v>
      </c>
      <c r="AIY18" s="22">
        <v>0.1</v>
      </c>
      <c r="AIZ18" s="27" t="e">
        <f t="shared" si="537"/>
        <v>#REF!</v>
      </c>
      <c r="AJA18" s="22" t="e">
        <f t="shared" si="69"/>
        <v>#REF!</v>
      </c>
      <c r="AJB18" s="4" t="e">
        <f t="shared" si="538"/>
        <v>#REF!</v>
      </c>
      <c r="AJC18" s="27">
        <v>21.787574060665001</v>
      </c>
      <c r="AJD18" s="27" t="e">
        <f t="shared" si="539"/>
        <v>#REF!</v>
      </c>
      <c r="AJE18" s="22" t="e">
        <f t="shared" si="70"/>
        <v>#REF!</v>
      </c>
      <c r="AJF18" s="4" t="e">
        <f t="shared" si="540"/>
        <v>#REF!</v>
      </c>
      <c r="AJG18" s="24"/>
      <c r="AJH18" s="24" t="e">
        <f t="shared" si="541"/>
        <v>#REF!</v>
      </c>
      <c r="AJI18" s="24" t="e">
        <f t="shared" si="542"/>
        <v>#REF!</v>
      </c>
      <c r="AJJ18" s="11"/>
      <c r="AJK18" s="27">
        <v>0.55999999999999994</v>
      </c>
      <c r="AJL18" s="27" t="e">
        <f t="shared" si="543"/>
        <v>#REF!</v>
      </c>
      <c r="AJM18" s="22" t="e">
        <f t="shared" si="71"/>
        <v>#REF!</v>
      </c>
      <c r="AJN18" s="4" t="e">
        <f t="shared" si="544"/>
        <v>#REF!</v>
      </c>
      <c r="AJO18" s="27">
        <v>94.699999999999989</v>
      </c>
      <c r="AJP18" s="27" t="e">
        <f t="shared" si="545"/>
        <v>#REF!</v>
      </c>
      <c r="AJQ18" s="22" t="e">
        <f t="shared" si="72"/>
        <v>#REF!</v>
      </c>
      <c r="AJR18" s="4" t="e">
        <f t="shared" si="546"/>
        <v>#REF!</v>
      </c>
      <c r="AJS18" s="27">
        <v>96.6</v>
      </c>
      <c r="AJT18" s="27" t="e">
        <f t="shared" si="547"/>
        <v>#REF!</v>
      </c>
      <c r="AJU18" s="22" t="e">
        <f t="shared" si="73"/>
        <v>#REF!</v>
      </c>
      <c r="AJV18" s="4" t="e">
        <f t="shared" si="548"/>
        <v>#REF!</v>
      </c>
      <c r="AJW18" s="27">
        <v>90.4</v>
      </c>
      <c r="AJX18" s="24" t="e">
        <f t="shared" si="549"/>
        <v>#REF!</v>
      </c>
      <c r="AJY18" s="13" t="e">
        <f t="shared" si="74"/>
        <v>#REF!</v>
      </c>
      <c r="AJZ18" s="12" t="e">
        <f t="shared" si="550"/>
        <v>#REF!</v>
      </c>
      <c r="AKA18" s="8" t="s">
        <v>22</v>
      </c>
      <c r="AKB18" s="10" t="e">
        <f t="shared" si="75"/>
        <v>#REF!</v>
      </c>
      <c r="AKC18" s="11" t="e">
        <f t="shared" si="551"/>
        <v>#REF!</v>
      </c>
      <c r="AKD18" s="8" t="s">
        <v>22</v>
      </c>
      <c r="AKE18" s="10" t="e">
        <f t="shared" si="76"/>
        <v>#REF!</v>
      </c>
      <c r="AKF18" s="11" t="e">
        <f t="shared" si="552"/>
        <v>#REF!</v>
      </c>
      <c r="AKG18" s="8" t="s">
        <v>22</v>
      </c>
      <c r="AKH18" s="10" t="e">
        <f t="shared" si="77"/>
        <v>#REF!</v>
      </c>
      <c r="AKI18" s="11" t="e">
        <f t="shared" si="553"/>
        <v>#REF!</v>
      </c>
      <c r="AKJ18" s="8" t="s">
        <v>22</v>
      </c>
      <c r="AKK18" s="10" t="e">
        <f t="shared" si="554"/>
        <v>#REF!</v>
      </c>
      <c r="AKL18" s="11" t="e">
        <f t="shared" si="555"/>
        <v>#REF!</v>
      </c>
      <c r="AKM18" s="8" t="s">
        <v>22</v>
      </c>
      <c r="AKN18" s="10" t="e">
        <f t="shared" si="78"/>
        <v>#REF!</v>
      </c>
      <c r="AKO18" s="11" t="e">
        <f t="shared" si="556"/>
        <v>#REF!</v>
      </c>
      <c r="AKP18" s="8" t="s">
        <v>22</v>
      </c>
      <c r="AKQ18" s="10" t="e">
        <f t="shared" si="79"/>
        <v>#REF!</v>
      </c>
      <c r="AKR18" s="11" t="e">
        <f t="shared" si="557"/>
        <v>#REF!</v>
      </c>
      <c r="AKS18" s="8" t="s">
        <v>22</v>
      </c>
      <c r="AKT18" s="10" t="e">
        <f t="shared" si="558"/>
        <v>#REF!</v>
      </c>
      <c r="AKU18" s="11" t="e">
        <f t="shared" si="80"/>
        <v>#REF!</v>
      </c>
      <c r="AKV18" s="8" t="s">
        <v>22</v>
      </c>
      <c r="AKW18" s="10" t="e">
        <f t="shared" si="559"/>
        <v>#REF!</v>
      </c>
      <c r="AKX18" s="11" t="e">
        <f t="shared" si="560"/>
        <v>#REF!</v>
      </c>
      <c r="AKY18" s="8" t="s">
        <v>22</v>
      </c>
      <c r="AKZ18" s="10" t="e">
        <f t="shared" si="81"/>
        <v>#REF!</v>
      </c>
      <c r="ALA18" s="11" t="e">
        <f t="shared" si="561"/>
        <v>#REF!</v>
      </c>
    </row>
    <row r="19" spans="1:989" ht="17.25">
      <c r="A19" s="8" t="s">
        <v>79</v>
      </c>
      <c r="B19" s="9" t="str">
        <f t="shared" si="82"/>
        <v>海南</v>
      </c>
      <c r="C19" s="10" t="e">
        <f t="shared" si="83"/>
        <v>#REF!</v>
      </c>
      <c r="D19" s="11" t="e">
        <f t="shared" si="84"/>
        <v>#REF!</v>
      </c>
      <c r="E19" s="24">
        <v>78.98</v>
      </c>
      <c r="F19" s="24" t="e">
        <f t="shared" si="85"/>
        <v>#REF!</v>
      </c>
      <c r="G19" s="24" t="e">
        <f t="shared" si="6"/>
        <v>#REF!</v>
      </c>
      <c r="H19" s="12" t="e">
        <f t="shared" si="86"/>
        <v>#REF!</v>
      </c>
      <c r="I19" s="24">
        <v>78.31</v>
      </c>
      <c r="J19" s="24" t="e">
        <f t="shared" si="87"/>
        <v>#REF!</v>
      </c>
      <c r="K19" s="13" t="e">
        <f t="shared" si="7"/>
        <v>#REF!</v>
      </c>
      <c r="L19" s="12" t="e">
        <f t="shared" si="88"/>
        <v>#REF!</v>
      </c>
      <c r="M19" s="24">
        <v>77.05</v>
      </c>
      <c r="N19" s="24" t="e">
        <f t="shared" si="89"/>
        <v>#REF!</v>
      </c>
      <c r="O19" s="13" t="e">
        <f t="shared" si="8"/>
        <v>#REF!</v>
      </c>
      <c r="P19" s="12" t="e">
        <f t="shared" si="90"/>
        <v>#REF!</v>
      </c>
      <c r="Q19" s="24">
        <v>83.23</v>
      </c>
      <c r="R19" s="24" t="e">
        <f t="shared" si="91"/>
        <v>#REF!</v>
      </c>
      <c r="S19" s="13" t="e">
        <f t="shared" si="9"/>
        <v>#REF!</v>
      </c>
      <c r="T19" s="12" t="e">
        <f t="shared" si="92"/>
        <v>#REF!</v>
      </c>
      <c r="U19" s="24"/>
      <c r="V19" s="24" t="e">
        <f t="shared" si="93"/>
        <v>#REF!</v>
      </c>
      <c r="W19" s="24" t="e">
        <f t="shared" si="94"/>
        <v>#REF!</v>
      </c>
      <c r="X19" s="11"/>
      <c r="Y19" s="13">
        <v>1.3292766342411787E-2</v>
      </c>
      <c r="Z19" s="24" t="e">
        <f t="shared" si="95"/>
        <v>#REF!</v>
      </c>
      <c r="AA19" s="13" t="e">
        <f t="shared" si="10"/>
        <v>#REF!</v>
      </c>
      <c r="AB19" s="12" t="e">
        <f t="shared" si="96"/>
        <v>#REF!</v>
      </c>
      <c r="AC19" s="13">
        <v>3.1311971610479071E-2</v>
      </c>
      <c r="AD19" s="24" t="e">
        <f t="shared" si="97"/>
        <v>#REF!</v>
      </c>
      <c r="AE19" s="13" t="e">
        <f t="shared" si="11"/>
        <v>#REF!</v>
      </c>
      <c r="AF19" s="12" t="e">
        <f t="shared" si="98"/>
        <v>#REF!</v>
      </c>
      <c r="AG19" s="13">
        <v>2.6093309675399228E-2</v>
      </c>
      <c r="AH19" s="24" t="e">
        <f t="shared" si="99"/>
        <v>#REF!</v>
      </c>
      <c r="AI19" s="13" t="e">
        <f t="shared" si="12"/>
        <v>#REF!</v>
      </c>
      <c r="AJ19" s="12" t="e">
        <f t="shared" si="100"/>
        <v>#REF!</v>
      </c>
      <c r="AK19" s="13">
        <v>13.392010188588621</v>
      </c>
      <c r="AL19" s="24" t="e">
        <f t="shared" si="101"/>
        <v>#REF!</v>
      </c>
      <c r="AM19" s="13" t="e">
        <f t="shared" si="13"/>
        <v>#REF!</v>
      </c>
      <c r="AN19" s="12" t="e">
        <f t="shared" si="102"/>
        <v>#REF!</v>
      </c>
      <c r="AO19" s="23">
        <v>0.96721665710435678</v>
      </c>
      <c r="AP19" s="24" t="e">
        <f t="shared" si="103"/>
        <v>#REF!</v>
      </c>
      <c r="AQ19" s="13" t="e">
        <f t="shared" si="14"/>
        <v>#REF!</v>
      </c>
      <c r="AR19" s="12" t="e">
        <f t="shared" si="104"/>
        <v>#REF!</v>
      </c>
      <c r="AS19" s="24">
        <v>99.86</v>
      </c>
      <c r="AT19" s="24" t="e">
        <f t="shared" si="105"/>
        <v>#REF!</v>
      </c>
      <c r="AU19" s="13" t="e">
        <f t="shared" si="15"/>
        <v>#REF!</v>
      </c>
      <c r="AV19" s="12" t="e">
        <f t="shared" si="106"/>
        <v>#REF!</v>
      </c>
      <c r="AW19" s="24">
        <v>0.02</v>
      </c>
      <c r="AX19" s="24" t="e">
        <f t="shared" si="107"/>
        <v>#REF!</v>
      </c>
      <c r="AY19" s="13" t="e">
        <f t="shared" si="16"/>
        <v>#REF!</v>
      </c>
      <c r="AZ19" s="12" t="e">
        <f t="shared" si="108"/>
        <v>#REF!</v>
      </c>
      <c r="BA19" s="24">
        <v>2.4780000000000002</v>
      </c>
      <c r="BB19" s="24" t="e">
        <f t="shared" si="109"/>
        <v>#REF!</v>
      </c>
      <c r="BC19" s="13" t="e">
        <f t="shared" si="17"/>
        <v>#REF!</v>
      </c>
      <c r="BD19" s="12" t="e">
        <f t="shared" si="110"/>
        <v>#REF!</v>
      </c>
      <c r="BE19" s="14">
        <v>0.11</v>
      </c>
      <c r="BF19" s="24" t="e">
        <f t="shared" si="111"/>
        <v>#REF!</v>
      </c>
      <c r="BG19" s="13" t="e">
        <f t="shared" si="18"/>
        <v>#REF!</v>
      </c>
      <c r="BH19" s="12" t="e">
        <f t="shared" si="112"/>
        <v>#REF!</v>
      </c>
      <c r="BI19" s="24">
        <v>98.81</v>
      </c>
      <c r="BJ19" s="24" t="e">
        <f t="shared" si="113"/>
        <v>#REF!</v>
      </c>
      <c r="BK19" s="13" t="e">
        <f t="shared" si="19"/>
        <v>#REF!</v>
      </c>
      <c r="BL19" s="12" t="e">
        <f t="shared" si="114"/>
        <v>#REF!</v>
      </c>
      <c r="BM19" s="24">
        <v>0.28999999999999998</v>
      </c>
      <c r="BN19" s="24" t="e">
        <f t="shared" si="115"/>
        <v>#REF!</v>
      </c>
      <c r="BO19" s="13" t="e">
        <f t="shared" si="20"/>
        <v>#REF!</v>
      </c>
      <c r="BP19" s="12" t="e">
        <f t="shared" si="116"/>
        <v>#REF!</v>
      </c>
      <c r="BQ19" s="24">
        <v>99.47</v>
      </c>
      <c r="BR19" s="24" t="e">
        <f t="shared" si="117"/>
        <v>#REF!</v>
      </c>
      <c r="BS19" s="13" t="e">
        <f t="shared" si="21"/>
        <v>#REF!</v>
      </c>
      <c r="BT19" s="12" t="e">
        <f t="shared" si="118"/>
        <v>#REF!</v>
      </c>
      <c r="BU19" s="24">
        <v>1.7483679995863355</v>
      </c>
      <c r="BV19" s="24" t="e">
        <f t="shared" si="119"/>
        <v>#REF!</v>
      </c>
      <c r="BW19" s="13" t="e">
        <f t="shared" si="22"/>
        <v>#REF!</v>
      </c>
      <c r="BX19" s="12" t="e">
        <f t="shared" si="120"/>
        <v>#REF!</v>
      </c>
      <c r="BY19" s="24">
        <v>97.9</v>
      </c>
      <c r="BZ19" s="24" t="e">
        <f t="shared" si="121"/>
        <v>#REF!</v>
      </c>
      <c r="CA19" s="13" t="e">
        <f t="shared" si="23"/>
        <v>#REF!</v>
      </c>
      <c r="CB19" s="12" t="e">
        <f t="shared" si="122"/>
        <v>#REF!</v>
      </c>
      <c r="CC19" s="24">
        <v>99.537199999999999</v>
      </c>
      <c r="CD19" s="24" t="e">
        <f t="shared" si="123"/>
        <v>#REF!</v>
      </c>
      <c r="CE19" s="13" t="e">
        <f t="shared" si="24"/>
        <v>#REF!</v>
      </c>
      <c r="CF19" s="12" t="e">
        <f t="shared" si="124"/>
        <v>#REF!</v>
      </c>
      <c r="CG19" s="24">
        <v>65</v>
      </c>
      <c r="CH19" s="24" t="e">
        <f t="shared" si="125"/>
        <v>#REF!</v>
      </c>
      <c r="CI19" s="13" t="e">
        <f t="shared" si="25"/>
        <v>#REF!</v>
      </c>
      <c r="CJ19" s="12" t="e">
        <f t="shared" si="126"/>
        <v>#REF!</v>
      </c>
      <c r="CK19" s="24"/>
      <c r="CL19" s="24" t="e">
        <f t="shared" si="127"/>
        <v>#REF!</v>
      </c>
      <c r="CM19" s="24" t="e">
        <f t="shared" si="128"/>
        <v>#REF!</v>
      </c>
      <c r="CN19" s="11"/>
      <c r="CO19" s="24">
        <v>99.527000000000001</v>
      </c>
      <c r="CP19" s="24" t="e">
        <f t="shared" si="129"/>
        <v>#REF!</v>
      </c>
      <c r="CQ19" s="13" t="e">
        <f t="shared" si="26"/>
        <v>#REF!</v>
      </c>
      <c r="CR19" s="12" t="e">
        <f t="shared" si="130"/>
        <v>#REF!</v>
      </c>
      <c r="CS19" s="24">
        <v>46</v>
      </c>
      <c r="CT19" s="24" t="e">
        <f t="shared" si="131"/>
        <v>#REF!</v>
      </c>
      <c r="CU19" s="13" t="e">
        <f t="shared" si="27"/>
        <v>#REF!</v>
      </c>
      <c r="CV19" s="12" t="e">
        <f t="shared" si="132"/>
        <v>#REF!</v>
      </c>
      <c r="CW19" s="24"/>
      <c r="CX19" s="24" t="e">
        <f t="shared" si="133"/>
        <v>#REF!</v>
      </c>
      <c r="CY19" s="24" t="e">
        <f t="shared" si="134"/>
        <v>#REF!</v>
      </c>
      <c r="CZ19" s="11"/>
      <c r="DA19" s="24">
        <v>99.8476</v>
      </c>
      <c r="DB19" s="24" t="e">
        <f t="shared" si="135"/>
        <v>#REF!</v>
      </c>
      <c r="DC19" s="13" t="e">
        <f t="shared" si="28"/>
        <v>#REF!</v>
      </c>
      <c r="DD19" s="12" t="e">
        <f t="shared" si="136"/>
        <v>#REF!</v>
      </c>
      <c r="DE19" s="24">
        <v>62</v>
      </c>
      <c r="DF19" s="24" t="e">
        <f t="shared" si="137"/>
        <v>#REF!</v>
      </c>
      <c r="DG19" s="13" t="e">
        <f t="shared" si="29"/>
        <v>#REF!</v>
      </c>
      <c r="DH19" s="12" t="e">
        <f t="shared" si="138"/>
        <v>#REF!</v>
      </c>
      <c r="DI19" s="24">
        <v>99.885100000000008</v>
      </c>
      <c r="DJ19" s="24" t="e">
        <f t="shared" si="139"/>
        <v>#REF!</v>
      </c>
      <c r="DK19" s="13" t="e">
        <f t="shared" si="30"/>
        <v>#REF!</v>
      </c>
      <c r="DL19" s="12" t="e">
        <f t="shared" si="140"/>
        <v>#REF!</v>
      </c>
      <c r="DM19" s="24">
        <v>80</v>
      </c>
      <c r="DN19" s="24" t="e">
        <f t="shared" si="141"/>
        <v>#REF!</v>
      </c>
      <c r="DO19" s="13" t="e">
        <f t="shared" si="31"/>
        <v>#REF!</v>
      </c>
      <c r="DP19" s="12" t="e">
        <f t="shared" si="142"/>
        <v>#REF!</v>
      </c>
      <c r="DQ19" s="24">
        <v>4.1821999999999999</v>
      </c>
      <c r="DR19" s="24" t="e">
        <f t="shared" si="143"/>
        <v>#REF!</v>
      </c>
      <c r="DS19" s="13" t="e">
        <f t="shared" si="32"/>
        <v>#REF!</v>
      </c>
      <c r="DT19" s="12" t="e">
        <f t="shared" si="144"/>
        <v>#REF!</v>
      </c>
      <c r="DU19" s="24">
        <v>99.85</v>
      </c>
      <c r="DV19" s="24" t="e">
        <f t="shared" si="145"/>
        <v>#REF!</v>
      </c>
      <c r="DW19" s="13" t="e">
        <f t="shared" si="33"/>
        <v>#REF!</v>
      </c>
      <c r="DX19" s="12" t="e">
        <f t="shared" si="146"/>
        <v>#REF!</v>
      </c>
      <c r="DY19" s="24"/>
      <c r="DZ19" s="24" t="e">
        <f t="shared" si="147"/>
        <v>#REF!</v>
      </c>
      <c r="EA19" s="24" t="e">
        <f t="shared" si="148"/>
        <v>#REF!</v>
      </c>
      <c r="EB19" s="11"/>
      <c r="EC19" s="24">
        <v>78.31</v>
      </c>
      <c r="ED19" s="47">
        <v>78.77</v>
      </c>
      <c r="EE19" s="24" t="e">
        <f t="shared" si="149"/>
        <v>#REF!</v>
      </c>
      <c r="EF19" s="22" t="e">
        <f t="shared" si="150"/>
        <v>#REF!</v>
      </c>
      <c r="EG19" s="4" t="e">
        <f t="shared" si="151"/>
        <v>#REF!</v>
      </c>
      <c r="EH19" s="24">
        <v>78.31</v>
      </c>
      <c r="EI19" s="24">
        <v>72.47</v>
      </c>
      <c r="EJ19" s="24" t="e">
        <f t="shared" si="152"/>
        <v>#REF!</v>
      </c>
      <c r="EK19" s="22" t="e">
        <f t="shared" si="153"/>
        <v>#REF!</v>
      </c>
      <c r="EL19" s="4" t="e">
        <f t="shared" si="154"/>
        <v>#REF!</v>
      </c>
      <c r="EM19" s="38">
        <v>77.05</v>
      </c>
      <c r="EN19" s="39">
        <v>78.180000000000007</v>
      </c>
      <c r="EO19" s="24" t="e">
        <f t="shared" si="155"/>
        <v>#REF!</v>
      </c>
      <c r="EP19" s="22" t="e">
        <f t="shared" si="156"/>
        <v>#REF!</v>
      </c>
      <c r="EQ19" s="4" t="e">
        <f t="shared" si="157"/>
        <v>#REF!</v>
      </c>
      <c r="ER19" s="38">
        <v>77.05</v>
      </c>
      <c r="ES19" s="39">
        <v>74.930000000000007</v>
      </c>
      <c r="ET19" s="24" t="e">
        <f t="shared" si="158"/>
        <v>#REF!</v>
      </c>
      <c r="EU19" s="22" t="e">
        <f t="shared" si="159"/>
        <v>#REF!</v>
      </c>
      <c r="EV19" s="4" t="e">
        <f t="shared" si="160"/>
        <v>#REF!</v>
      </c>
      <c r="EW19" s="24">
        <v>83.23</v>
      </c>
      <c r="EX19" s="24">
        <v>84.19</v>
      </c>
      <c r="EY19" s="24" t="e">
        <f t="shared" si="161"/>
        <v>#REF!</v>
      </c>
      <c r="EZ19" s="22" t="e">
        <f t="shared" si="162"/>
        <v>#REF!</v>
      </c>
      <c r="FA19" s="4" t="e">
        <f t="shared" si="163"/>
        <v>#REF!</v>
      </c>
      <c r="FB19" s="24">
        <v>83.23</v>
      </c>
      <c r="FC19" s="24">
        <v>78.13</v>
      </c>
      <c r="FD19" s="24" t="e">
        <f t="shared" si="164"/>
        <v>#REF!</v>
      </c>
      <c r="FE19" s="22" t="e">
        <f t="shared" si="165"/>
        <v>#REF!</v>
      </c>
      <c r="FF19" s="4" t="e">
        <f t="shared" si="166"/>
        <v>#REF!</v>
      </c>
      <c r="FG19" s="24">
        <v>4.47</v>
      </c>
      <c r="FH19" s="24" t="e">
        <f t="shared" si="34"/>
        <v>#REF!</v>
      </c>
      <c r="FI19" s="13" t="e">
        <f t="shared" si="35"/>
        <v>#REF!</v>
      </c>
      <c r="FJ19" s="12" t="e">
        <f t="shared" si="36"/>
        <v>#REF!</v>
      </c>
      <c r="FK19" s="24">
        <v>7.0000000000000009</v>
      </c>
      <c r="FL19" s="24" t="e">
        <f t="shared" si="167"/>
        <v>#REF!</v>
      </c>
      <c r="FM19" s="13" t="e">
        <f t="shared" si="37"/>
        <v>#REF!</v>
      </c>
      <c r="FN19" s="12" t="e">
        <f t="shared" si="168"/>
        <v>#REF!</v>
      </c>
      <c r="FO19" s="24">
        <v>95.36</v>
      </c>
      <c r="FP19" s="24">
        <v>89.52</v>
      </c>
      <c r="FQ19" s="24" t="e">
        <f t="shared" si="169"/>
        <v>#REF!</v>
      </c>
      <c r="FR19" s="22" t="e">
        <f t="shared" si="170"/>
        <v>#REF!</v>
      </c>
      <c r="FS19" s="4" t="e">
        <f t="shared" si="171"/>
        <v>#REF!</v>
      </c>
      <c r="FT19" s="24">
        <v>95.36</v>
      </c>
      <c r="FU19" s="24">
        <v>89.710000000000008</v>
      </c>
      <c r="FV19" s="24" t="e">
        <f t="shared" si="172"/>
        <v>#REF!</v>
      </c>
      <c r="FW19" s="22" t="e">
        <f t="shared" si="173"/>
        <v>#REF!</v>
      </c>
      <c r="FX19" s="4" t="e">
        <f t="shared" si="174"/>
        <v>#REF!</v>
      </c>
      <c r="FY19" s="24">
        <v>93.17</v>
      </c>
      <c r="FZ19" s="24">
        <v>76.92</v>
      </c>
      <c r="GA19" s="24" t="e">
        <f t="shared" si="175"/>
        <v>#REF!</v>
      </c>
      <c r="GB19" s="22" t="e">
        <f t="shared" si="176"/>
        <v>#REF!</v>
      </c>
      <c r="GC19" s="4" t="e">
        <f t="shared" si="177"/>
        <v>#REF!</v>
      </c>
      <c r="GD19" s="27">
        <v>93.17</v>
      </c>
      <c r="GE19" s="27">
        <v>80.28</v>
      </c>
      <c r="GF19" s="24" t="e">
        <f t="shared" si="178"/>
        <v>#REF!</v>
      </c>
      <c r="GG19" s="22" t="e">
        <f t="shared" si="179"/>
        <v>#REF!</v>
      </c>
      <c r="GH19" s="4" t="e">
        <f t="shared" si="180"/>
        <v>#REF!</v>
      </c>
      <c r="GI19" s="27">
        <v>96.78</v>
      </c>
      <c r="GJ19" s="27">
        <v>90.25</v>
      </c>
      <c r="GK19" s="24" t="e">
        <f t="shared" si="181"/>
        <v>#REF!</v>
      </c>
      <c r="GL19" s="22" t="e">
        <f t="shared" si="182"/>
        <v>#REF!</v>
      </c>
      <c r="GM19" s="4" t="e">
        <f t="shared" si="183"/>
        <v>#REF!</v>
      </c>
      <c r="GN19" s="27">
        <v>96.78</v>
      </c>
      <c r="GO19" s="27">
        <v>94.13</v>
      </c>
      <c r="GP19" s="24" t="e">
        <f t="shared" si="184"/>
        <v>#REF!</v>
      </c>
      <c r="GQ19" s="22" t="e">
        <f t="shared" si="185"/>
        <v>#REF!</v>
      </c>
      <c r="GR19" s="4" t="e">
        <f t="shared" si="186"/>
        <v>#REF!</v>
      </c>
      <c r="GS19" s="27">
        <v>6.0699999999999994</v>
      </c>
      <c r="GT19" s="27" t="e">
        <f t="shared" si="38"/>
        <v>#REF!</v>
      </c>
      <c r="GU19" s="22" t="e">
        <f t="shared" si="39"/>
        <v>#REF!</v>
      </c>
      <c r="GV19" s="4" t="e">
        <f t="shared" si="40"/>
        <v>#REF!</v>
      </c>
      <c r="GW19" s="27">
        <v>4.4799999999999995</v>
      </c>
      <c r="GX19" s="27" t="e">
        <f t="shared" si="187"/>
        <v>#REF!</v>
      </c>
      <c r="GY19" s="22" t="e">
        <f t="shared" si="41"/>
        <v>#REF!</v>
      </c>
      <c r="GZ19" s="4" t="e">
        <f t="shared" si="42"/>
        <v>#REF!</v>
      </c>
      <c r="HA19" s="26"/>
      <c r="HB19" s="26"/>
      <c r="HC19" s="24" t="e">
        <f t="shared" si="188"/>
        <v>#REF!</v>
      </c>
      <c r="HD19" s="24" t="e">
        <f t="shared" si="189"/>
        <v>#REF!</v>
      </c>
      <c r="HE19" s="26"/>
      <c r="HF19" s="26"/>
      <c r="HG19" s="26"/>
      <c r="HH19" s="24" t="e">
        <f t="shared" si="190"/>
        <v>#REF!</v>
      </c>
      <c r="HI19" s="24" t="e">
        <f t="shared" si="191"/>
        <v>#REF!</v>
      </c>
      <c r="HJ19" s="26"/>
      <c r="HK19" s="27">
        <v>96.89</v>
      </c>
      <c r="HL19" s="27">
        <v>85.31</v>
      </c>
      <c r="HM19" s="24" t="e">
        <f t="shared" si="192"/>
        <v>#REF!</v>
      </c>
      <c r="HN19" s="22" t="e">
        <f t="shared" si="193"/>
        <v>#REF!</v>
      </c>
      <c r="HO19" s="4" t="e">
        <f t="shared" si="194"/>
        <v>#REF!</v>
      </c>
      <c r="HP19" s="27">
        <v>96.89</v>
      </c>
      <c r="HQ19" s="27">
        <v>87.649999999999991</v>
      </c>
      <c r="HR19" s="24" t="e">
        <f t="shared" si="195"/>
        <v>#REF!</v>
      </c>
      <c r="HS19" s="22" t="e">
        <f t="shared" si="196"/>
        <v>#REF!</v>
      </c>
      <c r="HT19" s="4" t="e">
        <f t="shared" si="197"/>
        <v>#REF!</v>
      </c>
      <c r="HU19" s="24">
        <v>96.12</v>
      </c>
      <c r="HV19" s="24">
        <v>88.9</v>
      </c>
      <c r="HW19" s="24" t="e">
        <f t="shared" si="198"/>
        <v>#REF!</v>
      </c>
      <c r="HX19" s="24" t="e">
        <f t="shared" si="199"/>
        <v>#REF!</v>
      </c>
      <c r="HY19" s="4" t="e">
        <f t="shared" si="200"/>
        <v>#REF!</v>
      </c>
      <c r="HZ19" s="24">
        <v>96.12</v>
      </c>
      <c r="IA19" s="24">
        <v>93.52000000000001</v>
      </c>
      <c r="IB19" s="24" t="e">
        <f t="shared" si="201"/>
        <v>#REF!</v>
      </c>
      <c r="IC19" s="24" t="e">
        <f t="shared" si="202"/>
        <v>#REF!</v>
      </c>
      <c r="ID19" s="4" t="e">
        <f t="shared" si="203"/>
        <v>#REF!</v>
      </c>
      <c r="IE19" s="26"/>
      <c r="IF19" s="26"/>
      <c r="IG19" s="24" t="e">
        <f t="shared" si="204"/>
        <v>#REF!</v>
      </c>
      <c r="IH19" s="24" t="e">
        <f t="shared" si="205"/>
        <v>#REF!</v>
      </c>
      <c r="II19" s="26"/>
      <c r="IJ19" s="26"/>
      <c r="IK19" s="26"/>
      <c r="IL19" s="24" t="e">
        <f t="shared" si="206"/>
        <v>#REF!</v>
      </c>
      <c r="IM19" s="24" t="e">
        <f t="shared" si="207"/>
        <v>#REF!</v>
      </c>
      <c r="IN19" s="26"/>
      <c r="IO19" s="26"/>
      <c r="IP19" s="26"/>
      <c r="IQ19" s="24" t="e">
        <f t="shared" si="208"/>
        <v>#REF!</v>
      </c>
      <c r="IR19" s="24" t="e">
        <f t="shared" si="209"/>
        <v>#REF!</v>
      </c>
      <c r="IS19" s="26"/>
      <c r="IT19" s="26"/>
      <c r="IU19" s="26"/>
      <c r="IV19" s="24" t="e">
        <f t="shared" si="210"/>
        <v>#REF!</v>
      </c>
      <c r="IW19" s="24" t="e">
        <f t="shared" si="211"/>
        <v>#REF!</v>
      </c>
      <c r="IX19" s="26"/>
      <c r="IY19" s="26"/>
      <c r="IZ19" s="26"/>
      <c r="JA19" s="24" t="e">
        <f t="shared" si="212"/>
        <v>#REF!</v>
      </c>
      <c r="JB19" s="24" t="e">
        <f t="shared" si="213"/>
        <v>#REF!</v>
      </c>
      <c r="JC19" s="26"/>
      <c r="JD19" s="26"/>
      <c r="JE19" s="26"/>
      <c r="JF19" s="24" t="e">
        <f t="shared" si="214"/>
        <v>#REF!</v>
      </c>
      <c r="JG19" s="24" t="e">
        <f t="shared" si="215"/>
        <v>#REF!</v>
      </c>
      <c r="JH19" s="26"/>
      <c r="JI19" s="26"/>
      <c r="JJ19" s="26"/>
      <c r="JK19" s="24" t="e">
        <f t="shared" si="216"/>
        <v>#REF!</v>
      </c>
      <c r="JL19" s="24" t="e">
        <f t="shared" si="217"/>
        <v>#REF!</v>
      </c>
      <c r="JM19" s="26"/>
      <c r="JN19" s="26"/>
      <c r="JO19" s="26"/>
      <c r="JP19" s="24" t="e">
        <f t="shared" si="218"/>
        <v>#REF!</v>
      </c>
      <c r="JQ19" s="24" t="e">
        <f t="shared" si="219"/>
        <v>#REF!</v>
      </c>
      <c r="JR19" s="26"/>
      <c r="JS19" s="26"/>
      <c r="JT19" s="26"/>
      <c r="JU19" s="24" t="e">
        <f t="shared" si="220"/>
        <v>#REF!</v>
      </c>
      <c r="JV19" s="24" t="e">
        <f t="shared" si="221"/>
        <v>#REF!</v>
      </c>
      <c r="JW19" s="26"/>
      <c r="JX19" s="26"/>
      <c r="JY19" s="26"/>
      <c r="JZ19" s="24" t="e">
        <f t="shared" si="222"/>
        <v>#REF!</v>
      </c>
      <c r="KA19" s="24" t="e">
        <f t="shared" si="223"/>
        <v>#REF!</v>
      </c>
      <c r="KB19" s="26"/>
      <c r="KC19" s="26"/>
      <c r="KD19" s="26"/>
      <c r="KE19" s="24" t="e">
        <f t="shared" si="224"/>
        <v>#REF!</v>
      </c>
      <c r="KF19" s="24" t="e">
        <f t="shared" si="225"/>
        <v>#REF!</v>
      </c>
      <c r="KG19" s="26"/>
      <c r="KH19" s="26"/>
      <c r="KI19" s="26"/>
      <c r="KJ19" s="24" t="e">
        <f t="shared" si="226"/>
        <v>#REF!</v>
      </c>
      <c r="KK19" s="24" t="e">
        <f t="shared" si="227"/>
        <v>#REF!</v>
      </c>
      <c r="KL19" s="26"/>
      <c r="KM19" s="27">
        <v>92.709766000000002</v>
      </c>
      <c r="KN19" s="27"/>
      <c r="KO19" s="24">
        <f t="shared" si="228"/>
        <v>0</v>
      </c>
      <c r="KP19" s="22">
        <f t="shared" si="229"/>
        <v>0</v>
      </c>
      <c r="KQ19" s="4" t="e">
        <f t="shared" si="230"/>
        <v>#REF!</v>
      </c>
      <c r="KR19" s="27">
        <v>92.709766000000002</v>
      </c>
      <c r="KS19" s="27"/>
      <c r="KT19" s="24">
        <f t="shared" si="231"/>
        <v>0</v>
      </c>
      <c r="KU19" s="22">
        <f t="shared" si="232"/>
        <v>0</v>
      </c>
      <c r="KV19" s="4" t="e">
        <f t="shared" si="233"/>
        <v>#REF!</v>
      </c>
      <c r="KW19" s="27">
        <v>98.33</v>
      </c>
      <c r="KX19" s="27"/>
      <c r="KY19" s="24">
        <f t="shared" si="234"/>
        <v>0</v>
      </c>
      <c r="KZ19" s="22">
        <f t="shared" si="235"/>
        <v>0</v>
      </c>
      <c r="LA19" s="4" t="e">
        <f t="shared" si="236"/>
        <v>#REF!</v>
      </c>
      <c r="LB19" s="27">
        <v>98.33</v>
      </c>
      <c r="LC19" s="27"/>
      <c r="LD19" s="24">
        <f t="shared" si="237"/>
        <v>0</v>
      </c>
      <c r="LE19" s="22">
        <f t="shared" si="238"/>
        <v>0</v>
      </c>
      <c r="LF19" s="4" t="e">
        <f t="shared" si="239"/>
        <v>#REF!</v>
      </c>
      <c r="LG19" s="26"/>
      <c r="LH19" s="26"/>
      <c r="LI19" s="24" t="e">
        <f t="shared" si="240"/>
        <v>#REF!</v>
      </c>
      <c r="LJ19" s="24" t="e">
        <f t="shared" si="241"/>
        <v>#REF!</v>
      </c>
      <c r="LK19" s="26"/>
      <c r="LL19" s="26"/>
      <c r="LM19" s="26"/>
      <c r="LN19" s="24" t="e">
        <f t="shared" si="242"/>
        <v>#REF!</v>
      </c>
      <c r="LO19" s="24" t="e">
        <f t="shared" si="243"/>
        <v>#REF!</v>
      </c>
      <c r="LP19" s="26"/>
      <c r="LQ19" s="24">
        <v>1.208212890625</v>
      </c>
      <c r="LR19" s="26"/>
      <c r="LS19" s="24">
        <f t="shared" si="244"/>
        <v>0</v>
      </c>
      <c r="LT19" s="22">
        <f t="shared" si="245"/>
        <v>0</v>
      </c>
      <c r="LU19" s="4" t="e">
        <f t="shared" si="246"/>
        <v>#REF!</v>
      </c>
      <c r="LV19" s="24">
        <v>1.208212890625</v>
      </c>
      <c r="LW19" s="26"/>
      <c r="LX19" s="24">
        <f t="shared" si="247"/>
        <v>0</v>
      </c>
      <c r="LY19" s="22">
        <f t="shared" si="248"/>
        <v>0</v>
      </c>
      <c r="LZ19" s="4" t="e">
        <f t="shared" si="249"/>
        <v>#REF!</v>
      </c>
      <c r="MA19" s="24">
        <v>10.9248046875</v>
      </c>
      <c r="MB19" s="26"/>
      <c r="MC19" s="24">
        <f t="shared" si="250"/>
        <v>0</v>
      </c>
      <c r="MD19" s="22">
        <f t="shared" si="251"/>
        <v>0</v>
      </c>
      <c r="ME19" s="4" t="e">
        <f t="shared" si="252"/>
        <v>#REF!</v>
      </c>
      <c r="MF19" s="24">
        <v>10.9248046875</v>
      </c>
      <c r="MG19" s="26"/>
      <c r="MH19" s="24">
        <f t="shared" si="253"/>
        <v>0</v>
      </c>
      <c r="MI19" s="22">
        <f t="shared" si="254"/>
        <v>0</v>
      </c>
      <c r="MJ19" s="4" t="e">
        <f t="shared" si="255"/>
        <v>#REF!</v>
      </c>
      <c r="MK19" s="26"/>
      <c r="ML19" s="26"/>
      <c r="MM19" s="24" t="e">
        <f t="shared" si="256"/>
        <v>#REF!</v>
      </c>
      <c r="MN19" s="24" t="e">
        <f t="shared" si="257"/>
        <v>#REF!</v>
      </c>
      <c r="MO19" s="26"/>
      <c r="MP19" s="26"/>
      <c r="MQ19" s="26"/>
      <c r="MR19" s="24" t="e">
        <f t="shared" si="258"/>
        <v>#REF!</v>
      </c>
      <c r="MS19" s="24" t="e">
        <f t="shared" si="259"/>
        <v>#REF!</v>
      </c>
      <c r="MT19" s="26"/>
      <c r="MU19" s="26"/>
      <c r="MV19" s="26"/>
      <c r="MW19" s="24" t="e">
        <f t="shared" si="260"/>
        <v>#REF!</v>
      </c>
      <c r="MX19" s="24" t="e">
        <f t="shared" si="261"/>
        <v>#REF!</v>
      </c>
      <c r="MY19" s="26"/>
      <c r="MZ19" s="26"/>
      <c r="NA19" s="26"/>
      <c r="NB19" s="24" t="e">
        <f t="shared" si="262"/>
        <v>#REF!</v>
      </c>
      <c r="NC19" s="24" t="e">
        <f t="shared" si="263"/>
        <v>#REF!</v>
      </c>
      <c r="ND19" s="26"/>
      <c r="NE19" s="26"/>
      <c r="NF19" s="26"/>
      <c r="NG19" s="24" t="e">
        <f t="shared" si="264"/>
        <v>#REF!</v>
      </c>
      <c r="NH19" s="24" t="e">
        <f t="shared" si="265"/>
        <v>#REF!</v>
      </c>
      <c r="NI19" s="26"/>
      <c r="NJ19" s="26"/>
      <c r="NK19" s="26"/>
      <c r="NL19" s="24" t="e">
        <f t="shared" si="266"/>
        <v>#REF!</v>
      </c>
      <c r="NM19" s="24" t="e">
        <f t="shared" si="267"/>
        <v>#REF!</v>
      </c>
      <c r="NN19" s="26"/>
      <c r="NO19" s="26"/>
      <c r="NP19" s="26"/>
      <c r="NQ19" s="24" t="e">
        <f t="shared" si="268"/>
        <v>#REF!</v>
      </c>
      <c r="NR19" s="24" t="e">
        <f t="shared" si="269"/>
        <v>#REF!</v>
      </c>
      <c r="NS19" s="26"/>
      <c r="NT19" s="26"/>
      <c r="NU19" s="26"/>
      <c r="NV19" s="24" t="e">
        <f t="shared" si="270"/>
        <v>#REF!</v>
      </c>
      <c r="NW19" s="24" t="e">
        <f t="shared" si="271"/>
        <v>#REF!</v>
      </c>
      <c r="NX19" s="26"/>
      <c r="NY19" s="26"/>
      <c r="NZ19" s="26"/>
      <c r="OA19" s="24" t="e">
        <f t="shared" si="272"/>
        <v>#REF!</v>
      </c>
      <c r="OB19" s="24" t="e">
        <f t="shared" si="273"/>
        <v>#REF!</v>
      </c>
      <c r="OC19" s="26"/>
      <c r="OD19" s="26"/>
      <c r="OE19" s="26"/>
      <c r="OF19" s="24" t="e">
        <f t="shared" si="274"/>
        <v>#REF!</v>
      </c>
      <c r="OG19" s="24" t="e">
        <f t="shared" si="275"/>
        <v>#REF!</v>
      </c>
      <c r="OH19" s="26"/>
      <c r="OI19" s="26"/>
      <c r="OJ19" s="26"/>
      <c r="OK19" s="24" t="e">
        <f t="shared" si="276"/>
        <v>#REF!</v>
      </c>
      <c r="OL19" s="24" t="e">
        <f t="shared" si="277"/>
        <v>#REF!</v>
      </c>
      <c r="OM19" s="26"/>
      <c r="ON19" s="26"/>
      <c r="OO19" s="26"/>
      <c r="OP19" s="24" t="e">
        <f t="shared" si="278"/>
        <v>#REF!</v>
      </c>
      <c r="OQ19" s="24" t="e">
        <f t="shared" si="279"/>
        <v>#REF!</v>
      </c>
      <c r="OR19" s="26"/>
      <c r="OS19" s="26"/>
      <c r="OT19" s="26"/>
      <c r="OU19" s="24" t="e">
        <f t="shared" si="280"/>
        <v>#REF!</v>
      </c>
      <c r="OV19" s="24" t="e">
        <f t="shared" si="281"/>
        <v>#REF!</v>
      </c>
      <c r="OW19" s="26"/>
      <c r="OX19" s="26"/>
      <c r="OY19" s="26"/>
      <c r="OZ19" s="24" t="e">
        <f t="shared" si="282"/>
        <v>#REF!</v>
      </c>
      <c r="PA19" s="24" t="e">
        <f t="shared" si="283"/>
        <v>#REF!</v>
      </c>
      <c r="PB19" s="26"/>
      <c r="PC19" s="26"/>
      <c r="PD19" s="26"/>
      <c r="PE19" s="24" t="e">
        <f t="shared" si="284"/>
        <v>#REF!</v>
      </c>
      <c r="PF19" s="24" t="e">
        <f t="shared" si="285"/>
        <v>#REF!</v>
      </c>
      <c r="PG19" s="26"/>
      <c r="PH19" s="26"/>
      <c r="PI19" s="26"/>
      <c r="PJ19" s="24" t="e">
        <f t="shared" si="286"/>
        <v>#REF!</v>
      </c>
      <c r="PK19" s="24" t="e">
        <f t="shared" si="287"/>
        <v>#REF!</v>
      </c>
      <c r="PL19" s="26"/>
      <c r="PM19" s="26"/>
      <c r="PN19" s="26"/>
      <c r="PO19" s="24" t="e">
        <f t="shared" si="288"/>
        <v>#REF!</v>
      </c>
      <c r="PP19" s="24" t="e">
        <f t="shared" si="289"/>
        <v>#REF!</v>
      </c>
      <c r="PQ19" s="26"/>
      <c r="PR19" s="26"/>
      <c r="PS19" s="26"/>
      <c r="PT19" s="24" t="e">
        <f t="shared" si="290"/>
        <v>#REF!</v>
      </c>
      <c r="PU19" s="24" t="e">
        <f t="shared" si="291"/>
        <v>#REF!</v>
      </c>
      <c r="PV19" s="26"/>
      <c r="PW19" s="26"/>
      <c r="PX19" s="26"/>
      <c r="PY19" s="24" t="e">
        <f t="shared" si="292"/>
        <v>#REF!</v>
      </c>
      <c r="PZ19" s="24" t="e">
        <f t="shared" si="293"/>
        <v>#REF!</v>
      </c>
      <c r="QA19" s="26"/>
      <c r="QB19" s="26"/>
      <c r="QC19" s="26"/>
      <c r="QD19" s="24" t="e">
        <f t="shared" si="294"/>
        <v>#REF!</v>
      </c>
      <c r="QE19" s="24" t="e">
        <f t="shared" si="295"/>
        <v>#REF!</v>
      </c>
      <c r="QF19" s="26"/>
      <c r="QG19" s="26"/>
      <c r="QH19" s="26"/>
      <c r="QI19" s="24" t="e">
        <f t="shared" si="296"/>
        <v>#REF!</v>
      </c>
      <c r="QJ19" s="24" t="e">
        <f t="shared" si="297"/>
        <v>#REF!</v>
      </c>
      <c r="QK19" s="26"/>
      <c r="QL19" s="26"/>
      <c r="QM19" s="26"/>
      <c r="QN19" s="24" t="e">
        <f t="shared" si="298"/>
        <v>#REF!</v>
      </c>
      <c r="QO19" s="24" t="e">
        <f t="shared" si="299"/>
        <v>#REF!</v>
      </c>
      <c r="QP19" s="26"/>
      <c r="QQ19" s="24"/>
      <c r="QR19" s="24" t="e">
        <f t="shared" si="300"/>
        <v>#REF!</v>
      </c>
      <c r="QS19" s="24" t="e">
        <f t="shared" si="301"/>
        <v>#REF!</v>
      </c>
      <c r="QT19" s="11"/>
      <c r="QU19" s="24"/>
      <c r="QV19" s="24" t="e">
        <f t="shared" si="302"/>
        <v>#REF!</v>
      </c>
      <c r="QW19" s="24" t="e">
        <f t="shared" si="303"/>
        <v>#REF!</v>
      </c>
      <c r="QX19" s="11"/>
      <c r="QY19" s="24"/>
      <c r="QZ19" s="24" t="e">
        <f t="shared" si="304"/>
        <v>#REF!</v>
      </c>
      <c r="RA19" s="24" t="e">
        <f t="shared" si="305"/>
        <v>#REF!</v>
      </c>
      <c r="RB19" s="11"/>
      <c r="RC19" s="24"/>
      <c r="RD19" s="24" t="e">
        <f t="shared" si="306"/>
        <v>#REF!</v>
      </c>
      <c r="RE19" s="24" t="e">
        <f t="shared" si="307"/>
        <v>#REF!</v>
      </c>
      <c r="RF19" s="11"/>
      <c r="RG19" s="24"/>
      <c r="RH19" s="24" t="e">
        <f t="shared" si="308"/>
        <v>#REF!</v>
      </c>
      <c r="RI19" s="24" t="e">
        <f t="shared" si="309"/>
        <v>#REF!</v>
      </c>
      <c r="RJ19" s="11"/>
      <c r="RK19" s="27">
        <v>95.36</v>
      </c>
      <c r="RL19" s="27" t="e">
        <f t="shared" si="310"/>
        <v>#REF!</v>
      </c>
      <c r="RM19" s="22" t="e">
        <f t="shared" si="43"/>
        <v>#REF!</v>
      </c>
      <c r="RN19" s="4" t="e">
        <f t="shared" si="311"/>
        <v>#REF!</v>
      </c>
      <c r="RO19" s="24"/>
      <c r="RP19" s="24" t="e">
        <f t="shared" si="312"/>
        <v>#REF!</v>
      </c>
      <c r="RQ19" s="24" t="e">
        <f t="shared" si="313"/>
        <v>#REF!</v>
      </c>
      <c r="RR19" s="11"/>
      <c r="RS19" s="24"/>
      <c r="RT19" s="24" t="e">
        <f t="shared" si="314"/>
        <v>#REF!</v>
      </c>
      <c r="RU19" s="24" t="e">
        <f t="shared" si="315"/>
        <v>#REF!</v>
      </c>
      <c r="RV19" s="11"/>
      <c r="RW19" s="24"/>
      <c r="RX19" s="24" t="e">
        <f t="shared" si="316"/>
        <v>#REF!</v>
      </c>
      <c r="RY19" s="24" t="e">
        <f t="shared" si="317"/>
        <v>#REF!</v>
      </c>
      <c r="RZ19" s="11"/>
      <c r="SA19" s="24"/>
      <c r="SB19" s="24" t="e">
        <f t="shared" si="318"/>
        <v>#REF!</v>
      </c>
      <c r="SC19" s="24" t="e">
        <f t="shared" si="319"/>
        <v>#REF!</v>
      </c>
      <c r="SD19" s="11"/>
      <c r="SE19" s="24"/>
      <c r="SF19" s="24" t="e">
        <f t="shared" si="320"/>
        <v>#REF!</v>
      </c>
      <c r="SG19" s="24" t="e">
        <f t="shared" si="321"/>
        <v>#REF!</v>
      </c>
      <c r="SH19" s="11"/>
      <c r="SI19" s="24"/>
      <c r="SJ19" s="24" t="e">
        <f t="shared" si="322"/>
        <v>#REF!</v>
      </c>
      <c r="SK19" s="24" t="e">
        <f t="shared" si="323"/>
        <v>#REF!</v>
      </c>
      <c r="SL19" s="11"/>
      <c r="SM19" s="24"/>
      <c r="SN19" s="24" t="e">
        <f t="shared" si="324"/>
        <v>#REF!</v>
      </c>
      <c r="SO19" s="24" t="e">
        <f t="shared" si="325"/>
        <v>#REF!</v>
      </c>
      <c r="SP19" s="11"/>
      <c r="SQ19" s="24"/>
      <c r="SR19" s="24" t="e">
        <f t="shared" si="326"/>
        <v>#REF!</v>
      </c>
      <c r="SS19" s="24" t="e">
        <f t="shared" si="327"/>
        <v>#REF!</v>
      </c>
      <c r="ST19" s="11"/>
      <c r="SU19" s="24"/>
      <c r="SV19" s="24" t="e">
        <f t="shared" si="328"/>
        <v>#REF!</v>
      </c>
      <c r="SW19" s="24" t="e">
        <f t="shared" si="329"/>
        <v>#REF!</v>
      </c>
      <c r="SX19" s="11"/>
      <c r="SY19" s="24"/>
      <c r="SZ19" s="24" t="e">
        <f t="shared" si="330"/>
        <v>#REF!</v>
      </c>
      <c r="TA19" s="24" t="e">
        <f t="shared" si="331"/>
        <v>#REF!</v>
      </c>
      <c r="TB19" s="11"/>
      <c r="TC19" s="24"/>
      <c r="TD19" s="24" t="e">
        <f t="shared" si="332"/>
        <v>#REF!</v>
      </c>
      <c r="TE19" s="24" t="e">
        <f t="shared" si="333"/>
        <v>#REF!</v>
      </c>
      <c r="TF19" s="11"/>
      <c r="TG19" s="24"/>
      <c r="TH19" s="24" t="e">
        <f t="shared" si="334"/>
        <v>#REF!</v>
      </c>
      <c r="TI19" s="24" t="e">
        <f t="shared" si="335"/>
        <v>#REF!</v>
      </c>
      <c r="TJ19" s="11"/>
      <c r="TK19" s="24"/>
      <c r="TL19" s="24" t="e">
        <f t="shared" si="336"/>
        <v>#REF!</v>
      </c>
      <c r="TM19" s="24" t="e">
        <f t="shared" si="337"/>
        <v>#REF!</v>
      </c>
      <c r="TN19" s="11"/>
      <c r="TO19" s="27">
        <v>93.17</v>
      </c>
      <c r="TP19" s="27" t="e">
        <f t="shared" si="338"/>
        <v>#REF!</v>
      </c>
      <c r="TQ19" s="22" t="e">
        <f t="shared" si="44"/>
        <v>#REF!</v>
      </c>
      <c r="TR19" s="4" t="e">
        <f t="shared" si="339"/>
        <v>#REF!</v>
      </c>
      <c r="TS19" s="24"/>
      <c r="TT19" s="24" t="e">
        <f t="shared" si="340"/>
        <v>#REF!</v>
      </c>
      <c r="TU19" s="24" t="e">
        <f t="shared" si="341"/>
        <v>#REF!</v>
      </c>
      <c r="TV19" s="11"/>
      <c r="TW19" s="24"/>
      <c r="TX19" s="24" t="e">
        <f t="shared" si="342"/>
        <v>#REF!</v>
      </c>
      <c r="TY19" s="24" t="e">
        <f t="shared" si="343"/>
        <v>#REF!</v>
      </c>
      <c r="TZ19" s="11"/>
      <c r="UA19" s="24"/>
      <c r="UB19" s="24" t="e">
        <f t="shared" si="344"/>
        <v>#REF!</v>
      </c>
      <c r="UC19" s="24" t="e">
        <f t="shared" si="345"/>
        <v>#REF!</v>
      </c>
      <c r="UD19" s="11"/>
      <c r="UE19" s="24"/>
      <c r="UF19" s="24" t="e">
        <f t="shared" si="346"/>
        <v>#REF!</v>
      </c>
      <c r="UG19" s="24" t="e">
        <f t="shared" si="347"/>
        <v>#REF!</v>
      </c>
      <c r="UH19" s="11"/>
      <c r="UI19" s="24"/>
      <c r="UJ19" s="24" t="e">
        <f t="shared" si="348"/>
        <v>#REF!</v>
      </c>
      <c r="UK19" s="24" t="e">
        <f t="shared" si="349"/>
        <v>#REF!</v>
      </c>
      <c r="UL19" s="11"/>
      <c r="UM19" s="24"/>
      <c r="UN19" s="24" t="e">
        <f t="shared" si="350"/>
        <v>#REF!</v>
      </c>
      <c r="UO19" s="24" t="e">
        <f t="shared" si="351"/>
        <v>#REF!</v>
      </c>
      <c r="UP19" s="11"/>
      <c r="UQ19" s="24"/>
      <c r="UR19" s="24" t="e">
        <f t="shared" si="352"/>
        <v>#REF!</v>
      </c>
      <c r="US19" s="24" t="e">
        <f t="shared" si="353"/>
        <v>#REF!</v>
      </c>
      <c r="UT19" s="11"/>
      <c r="UU19" s="24"/>
      <c r="UV19" s="24" t="e">
        <f t="shared" si="354"/>
        <v>#REF!</v>
      </c>
      <c r="UW19" s="24" t="e">
        <f t="shared" si="355"/>
        <v>#REF!</v>
      </c>
      <c r="UX19" s="11"/>
      <c r="UY19" s="24"/>
      <c r="UZ19" s="24" t="e">
        <f t="shared" si="356"/>
        <v>#REF!</v>
      </c>
      <c r="VA19" s="24" t="e">
        <f t="shared" si="357"/>
        <v>#REF!</v>
      </c>
      <c r="VB19" s="11"/>
      <c r="VC19" s="24"/>
      <c r="VD19" s="24" t="e">
        <f t="shared" si="358"/>
        <v>#REF!</v>
      </c>
      <c r="VE19" s="24" t="e">
        <f t="shared" si="359"/>
        <v>#REF!</v>
      </c>
      <c r="VF19" s="11"/>
      <c r="VG19" s="34">
        <v>2.8656790599502813E-2</v>
      </c>
      <c r="VH19" s="27" t="e">
        <f t="shared" si="45"/>
        <v>#REF!</v>
      </c>
      <c r="VI19" s="22" t="e">
        <f t="shared" si="46"/>
        <v>#REF!</v>
      </c>
      <c r="VJ19" s="4"/>
      <c r="VK19" s="27">
        <v>92.709766000000002</v>
      </c>
      <c r="VL19" s="27" t="e">
        <f t="shared" si="361"/>
        <v>#REF!</v>
      </c>
      <c r="VM19" s="22" t="e">
        <f t="shared" si="47"/>
        <v>#REF!</v>
      </c>
      <c r="VN19" s="4" t="e">
        <f t="shared" si="362"/>
        <v>#REF!</v>
      </c>
      <c r="VO19" s="27">
        <v>98.33</v>
      </c>
      <c r="VP19" s="27" t="e">
        <f t="shared" si="363"/>
        <v>#REF!</v>
      </c>
      <c r="VQ19" s="22" t="e">
        <f t="shared" si="48"/>
        <v>#REF!</v>
      </c>
      <c r="VR19" s="4" t="e">
        <f t="shared" si="364"/>
        <v>#REF!</v>
      </c>
      <c r="VS19" s="24"/>
      <c r="VT19" s="24" t="e">
        <f t="shared" si="365"/>
        <v>#REF!</v>
      </c>
      <c r="VU19" s="24" t="e">
        <f t="shared" si="366"/>
        <v>#REF!</v>
      </c>
      <c r="VV19" s="11"/>
      <c r="VW19" s="24">
        <v>1.208212890625</v>
      </c>
      <c r="VX19" s="27" t="e">
        <f t="shared" si="367"/>
        <v>#REF!</v>
      </c>
      <c r="VY19" s="22" t="e">
        <f t="shared" si="49"/>
        <v>#REF!</v>
      </c>
      <c r="VZ19" s="4" t="e">
        <f t="shared" si="368"/>
        <v>#REF!</v>
      </c>
      <c r="WA19" s="24">
        <v>10.9248046875</v>
      </c>
      <c r="WB19" s="27" t="e">
        <f t="shared" si="369"/>
        <v>#REF!</v>
      </c>
      <c r="WC19" s="22" t="e">
        <f t="shared" si="50"/>
        <v>#REF!</v>
      </c>
      <c r="WD19" s="4" t="e">
        <f t="shared" si="370"/>
        <v>#REF!</v>
      </c>
      <c r="WE19" s="27"/>
      <c r="WF19" s="27" t="e">
        <f t="shared" si="371"/>
        <v>#REF!</v>
      </c>
      <c r="WG19" s="22">
        <f t="shared" si="51"/>
        <v>0</v>
      </c>
      <c r="WH19" s="4"/>
      <c r="WI19" s="24"/>
      <c r="WJ19" s="24" t="e">
        <f t="shared" si="373"/>
        <v>#REF!</v>
      </c>
      <c r="WK19" s="24" t="e">
        <f t="shared" si="374"/>
        <v>#REF!</v>
      </c>
      <c r="WL19" s="11"/>
      <c r="WM19" s="24"/>
      <c r="WN19" s="24" t="e">
        <f t="shared" si="375"/>
        <v>#REF!</v>
      </c>
      <c r="WO19" s="24" t="e">
        <f t="shared" si="376"/>
        <v>#REF!</v>
      </c>
      <c r="WP19" s="11"/>
      <c r="WQ19" s="24"/>
      <c r="WR19" s="24" t="e">
        <f t="shared" si="377"/>
        <v>#REF!</v>
      </c>
      <c r="WS19" s="24" t="e">
        <f t="shared" si="378"/>
        <v>#REF!</v>
      </c>
      <c r="WT19" s="11"/>
      <c r="WU19" s="27"/>
      <c r="WV19" s="27" t="e">
        <f t="shared" si="379"/>
        <v>#REF!</v>
      </c>
      <c r="WW19" s="22">
        <f t="shared" si="52"/>
        <v>0</v>
      </c>
      <c r="WX19" s="4"/>
      <c r="WY19" s="24"/>
      <c r="WZ19" s="24" t="e">
        <f t="shared" si="381"/>
        <v>#REF!</v>
      </c>
      <c r="XA19" s="24" t="e">
        <f t="shared" si="382"/>
        <v>#REF!</v>
      </c>
      <c r="XB19" s="11"/>
      <c r="XC19" s="24"/>
      <c r="XD19" s="24" t="e">
        <f t="shared" si="383"/>
        <v>#REF!</v>
      </c>
      <c r="XE19" s="24" t="e">
        <f t="shared" si="384"/>
        <v>#REF!</v>
      </c>
      <c r="XF19" s="11"/>
      <c r="XG19" s="24"/>
      <c r="XH19" s="24" t="e">
        <f t="shared" si="385"/>
        <v>#REF!</v>
      </c>
      <c r="XI19" s="24" t="e">
        <f t="shared" si="386"/>
        <v>#REF!</v>
      </c>
      <c r="XJ19" s="11"/>
      <c r="XK19" s="24"/>
      <c r="XL19" s="24" t="e">
        <f t="shared" si="387"/>
        <v>#REF!</v>
      </c>
      <c r="XM19" s="24" t="e">
        <f t="shared" si="388"/>
        <v>#REF!</v>
      </c>
      <c r="XN19" s="11"/>
      <c r="XO19" s="24"/>
      <c r="XP19" s="24" t="e">
        <f t="shared" si="389"/>
        <v>#REF!</v>
      </c>
      <c r="XQ19" s="24" t="e">
        <f t="shared" si="390"/>
        <v>#REF!</v>
      </c>
      <c r="XR19" s="11"/>
      <c r="XS19" s="24"/>
      <c r="XT19" s="24" t="e">
        <f t="shared" si="391"/>
        <v>#REF!</v>
      </c>
      <c r="XU19" s="24" t="e">
        <f t="shared" si="392"/>
        <v>#REF!</v>
      </c>
      <c r="XV19" s="11"/>
      <c r="XW19" s="24"/>
      <c r="XX19" s="24" t="e">
        <f t="shared" si="393"/>
        <v>#REF!</v>
      </c>
      <c r="XY19" s="24" t="e">
        <f t="shared" si="394"/>
        <v>#REF!</v>
      </c>
      <c r="XZ19" s="11"/>
      <c r="YA19" s="24"/>
      <c r="YB19" s="24" t="e">
        <f t="shared" si="395"/>
        <v>#REF!</v>
      </c>
      <c r="YC19" s="24" t="e">
        <f t="shared" si="396"/>
        <v>#REF!</v>
      </c>
      <c r="YD19" s="11"/>
      <c r="YE19" s="24"/>
      <c r="YF19" s="24" t="e">
        <f t="shared" si="397"/>
        <v>#REF!</v>
      </c>
      <c r="YG19" s="24" t="e">
        <f t="shared" si="398"/>
        <v>#REF!</v>
      </c>
      <c r="YH19" s="11"/>
      <c r="YI19" s="24"/>
      <c r="YJ19" s="24" t="e">
        <f t="shared" si="399"/>
        <v>#REF!</v>
      </c>
      <c r="YK19" s="24" t="e">
        <f t="shared" si="400"/>
        <v>#REF!</v>
      </c>
      <c r="YL19" s="11"/>
      <c r="YM19" s="24"/>
      <c r="YN19" s="24" t="e">
        <f t="shared" si="401"/>
        <v>#REF!</v>
      </c>
      <c r="YO19" s="24" t="e">
        <f t="shared" si="402"/>
        <v>#REF!</v>
      </c>
      <c r="YP19" s="11"/>
      <c r="YQ19" s="27">
        <v>96.78</v>
      </c>
      <c r="YR19" s="27" t="e">
        <f t="shared" si="403"/>
        <v>#REF!</v>
      </c>
      <c r="YS19" s="22" t="e">
        <f t="shared" si="53"/>
        <v>#REF!</v>
      </c>
      <c r="YT19" s="4" t="e">
        <f t="shared" si="404"/>
        <v>#REF!</v>
      </c>
      <c r="YU19" s="24"/>
      <c r="YV19" s="24" t="e">
        <f t="shared" si="405"/>
        <v>#REF!</v>
      </c>
      <c r="YW19" s="24" t="e">
        <f t="shared" si="406"/>
        <v>#REF!</v>
      </c>
      <c r="YX19" s="11"/>
      <c r="YY19" s="24"/>
      <c r="YZ19" s="24" t="e">
        <f t="shared" si="407"/>
        <v>#REF!</v>
      </c>
      <c r="ZA19" s="24" t="e">
        <f t="shared" si="408"/>
        <v>#REF!</v>
      </c>
      <c r="ZB19" s="11"/>
      <c r="ZC19" s="24"/>
      <c r="ZD19" s="24" t="e">
        <f t="shared" si="409"/>
        <v>#REF!</v>
      </c>
      <c r="ZE19" s="24" t="e">
        <f t="shared" si="410"/>
        <v>#REF!</v>
      </c>
      <c r="ZF19" s="11"/>
      <c r="ZG19" s="24"/>
      <c r="ZH19" s="24" t="e">
        <f t="shared" si="411"/>
        <v>#REF!</v>
      </c>
      <c r="ZI19" s="24" t="e">
        <f t="shared" si="412"/>
        <v>#REF!</v>
      </c>
      <c r="ZJ19" s="11"/>
      <c r="ZK19" s="24"/>
      <c r="ZL19" s="24" t="e">
        <f t="shared" si="413"/>
        <v>#REF!</v>
      </c>
      <c r="ZM19" s="24" t="e">
        <f t="shared" si="414"/>
        <v>#REF!</v>
      </c>
      <c r="ZN19" s="11"/>
      <c r="ZO19" s="24"/>
      <c r="ZP19" s="24" t="e">
        <f t="shared" si="415"/>
        <v>#REF!</v>
      </c>
      <c r="ZQ19" s="24" t="e">
        <f t="shared" si="416"/>
        <v>#REF!</v>
      </c>
      <c r="ZR19" s="11"/>
      <c r="ZS19" s="24"/>
      <c r="ZT19" s="24" t="e">
        <f t="shared" si="417"/>
        <v>#REF!</v>
      </c>
      <c r="ZU19" s="24" t="e">
        <f t="shared" si="418"/>
        <v>#REF!</v>
      </c>
      <c r="ZV19" s="11"/>
      <c r="ZW19" s="24"/>
      <c r="ZX19" s="24" t="e">
        <f t="shared" si="419"/>
        <v>#REF!</v>
      </c>
      <c r="ZY19" s="24" t="e">
        <f t="shared" si="420"/>
        <v>#REF!</v>
      </c>
      <c r="ZZ19" s="11"/>
      <c r="AAA19" s="24"/>
      <c r="AAB19" s="24" t="e">
        <f t="shared" si="421"/>
        <v>#REF!</v>
      </c>
      <c r="AAC19" s="24" t="e">
        <f t="shared" si="422"/>
        <v>#REF!</v>
      </c>
      <c r="AAD19" s="11"/>
      <c r="AAE19" s="22">
        <v>0</v>
      </c>
      <c r="AAF19" s="27" t="e">
        <f t="shared" si="423"/>
        <v>#REF!</v>
      </c>
      <c r="AAG19" s="22" t="e">
        <f t="shared" si="54"/>
        <v>#REF!</v>
      </c>
      <c r="AAH19" s="4" t="e">
        <f t="shared" si="424"/>
        <v>#REF!</v>
      </c>
      <c r="AAI19" s="24"/>
      <c r="AAJ19" s="24" t="e">
        <f t="shared" si="425"/>
        <v>#REF!</v>
      </c>
      <c r="AAK19" s="24" t="e">
        <f t="shared" si="426"/>
        <v>#REF!</v>
      </c>
      <c r="AAL19" s="11"/>
      <c r="AAM19" s="24"/>
      <c r="AAN19" s="24" t="e">
        <f t="shared" si="427"/>
        <v>#REF!</v>
      </c>
      <c r="AAO19" s="24" t="e">
        <f t="shared" si="428"/>
        <v>#REF!</v>
      </c>
      <c r="AAP19" s="11"/>
      <c r="AAQ19" s="24"/>
      <c r="AAR19" s="24" t="e">
        <f t="shared" si="429"/>
        <v>#REF!</v>
      </c>
      <c r="AAS19" s="24" t="e">
        <f t="shared" si="430"/>
        <v>#REF!</v>
      </c>
      <c r="AAT19" s="11"/>
      <c r="AAU19" s="24"/>
      <c r="AAV19" s="24" t="e">
        <f t="shared" si="431"/>
        <v>#REF!</v>
      </c>
      <c r="AAW19" s="24" t="e">
        <f t="shared" si="432"/>
        <v>#REF!</v>
      </c>
      <c r="AAX19" s="11"/>
      <c r="AAY19" s="24"/>
      <c r="AAZ19" s="24" t="e">
        <f t="shared" si="433"/>
        <v>#REF!</v>
      </c>
      <c r="ABA19" s="24" t="e">
        <f t="shared" si="434"/>
        <v>#REF!</v>
      </c>
      <c r="ABB19" s="11"/>
      <c r="ABC19" s="24"/>
      <c r="ABD19" s="24" t="e">
        <f t="shared" si="435"/>
        <v>#REF!</v>
      </c>
      <c r="ABE19" s="24" t="e">
        <f t="shared" si="436"/>
        <v>#REF!</v>
      </c>
      <c r="ABF19" s="11"/>
      <c r="ABG19" s="24"/>
      <c r="ABH19" s="24" t="e">
        <f t="shared" si="437"/>
        <v>#REF!</v>
      </c>
      <c r="ABI19" s="24" t="e">
        <f t="shared" si="438"/>
        <v>#REF!</v>
      </c>
      <c r="ABJ19" s="11"/>
      <c r="ABK19" s="24"/>
      <c r="ABL19" s="24" t="e">
        <f t="shared" si="439"/>
        <v>#REF!</v>
      </c>
      <c r="ABM19" s="24" t="e">
        <f t="shared" si="440"/>
        <v>#REF!</v>
      </c>
      <c r="ABN19" s="11"/>
      <c r="ABO19" s="24"/>
      <c r="ABP19" s="24" t="e">
        <f t="shared" si="441"/>
        <v>#REF!</v>
      </c>
      <c r="ABQ19" s="24" t="e">
        <f t="shared" si="442"/>
        <v>#REF!</v>
      </c>
      <c r="ABR19" s="11"/>
      <c r="ABS19" s="24"/>
      <c r="ABT19" s="24" t="e">
        <f t="shared" si="443"/>
        <v>#REF!</v>
      </c>
      <c r="ABU19" s="24" t="e">
        <f t="shared" si="444"/>
        <v>#REF!</v>
      </c>
      <c r="ABV19" s="11"/>
      <c r="ABW19" s="27">
        <v>96.89</v>
      </c>
      <c r="ABX19" s="27" t="e">
        <f t="shared" si="445"/>
        <v>#REF!</v>
      </c>
      <c r="ABY19" s="22" t="e">
        <f t="shared" si="55"/>
        <v>#REF!</v>
      </c>
      <c r="ABZ19" s="4" t="e">
        <f t="shared" si="446"/>
        <v>#REF!</v>
      </c>
      <c r="ACA19" s="24"/>
      <c r="ACB19" s="24" t="e">
        <f t="shared" si="447"/>
        <v>#REF!</v>
      </c>
      <c r="ACC19" s="24" t="e">
        <f t="shared" si="448"/>
        <v>#REF!</v>
      </c>
      <c r="ACD19" s="11"/>
      <c r="ACE19" s="24"/>
      <c r="ACF19" s="24" t="e">
        <f t="shared" si="449"/>
        <v>#REF!</v>
      </c>
      <c r="ACG19" s="24" t="e">
        <f t="shared" si="450"/>
        <v>#REF!</v>
      </c>
      <c r="ACH19" s="11"/>
      <c r="ACI19" s="24"/>
      <c r="ACJ19" s="24" t="e">
        <f t="shared" si="451"/>
        <v>#REF!</v>
      </c>
      <c r="ACK19" s="24" t="e">
        <f t="shared" si="452"/>
        <v>#REF!</v>
      </c>
      <c r="ACL19" s="11"/>
      <c r="ACM19" s="24"/>
      <c r="ACN19" s="24" t="e">
        <f t="shared" si="453"/>
        <v>#REF!</v>
      </c>
      <c r="ACO19" s="24" t="e">
        <f t="shared" si="454"/>
        <v>#REF!</v>
      </c>
      <c r="ACP19" s="11"/>
      <c r="ACQ19" s="24"/>
      <c r="ACR19" s="24" t="e">
        <f t="shared" si="455"/>
        <v>#REF!</v>
      </c>
      <c r="ACS19" s="24" t="e">
        <f t="shared" si="456"/>
        <v>#REF!</v>
      </c>
      <c r="ACT19" s="11"/>
      <c r="ACU19" s="24"/>
      <c r="ACV19" s="24" t="e">
        <f t="shared" si="457"/>
        <v>#REF!</v>
      </c>
      <c r="ACW19" s="24" t="e">
        <f t="shared" si="458"/>
        <v>#REF!</v>
      </c>
      <c r="ACX19" s="11"/>
      <c r="ACY19" s="24"/>
      <c r="ACZ19" s="24" t="e">
        <f t="shared" si="459"/>
        <v>#REF!</v>
      </c>
      <c r="ADA19" s="24" t="e">
        <f t="shared" si="460"/>
        <v>#REF!</v>
      </c>
      <c r="ADB19" s="11"/>
      <c r="ADC19" s="24">
        <v>4.09</v>
      </c>
      <c r="ADD19" s="24" t="e">
        <f t="shared" si="461"/>
        <v>#REF!</v>
      </c>
      <c r="ADE19" s="24" t="e">
        <f t="shared" si="56"/>
        <v>#REF!</v>
      </c>
      <c r="ADF19" s="4" t="e">
        <f t="shared" si="462"/>
        <v>#REF!</v>
      </c>
      <c r="ADG19" s="24">
        <v>96.12</v>
      </c>
      <c r="ADH19" s="24" t="e">
        <f t="shared" si="463"/>
        <v>#REF!</v>
      </c>
      <c r="ADI19" s="24" t="e">
        <f t="shared" si="57"/>
        <v>#REF!</v>
      </c>
      <c r="ADJ19" s="4" t="e">
        <f t="shared" si="464"/>
        <v>#REF!</v>
      </c>
      <c r="ADK19" s="24"/>
      <c r="ADL19" s="24" t="e">
        <f t="shared" si="465"/>
        <v>#REF!</v>
      </c>
      <c r="ADM19" s="24" t="e">
        <f t="shared" si="466"/>
        <v>#REF!</v>
      </c>
      <c r="ADN19" s="11"/>
      <c r="ADO19" s="24"/>
      <c r="ADP19" s="24" t="e">
        <f t="shared" si="467"/>
        <v>#REF!</v>
      </c>
      <c r="ADQ19" s="24" t="e">
        <f t="shared" si="468"/>
        <v>#REF!</v>
      </c>
      <c r="ADR19" s="11"/>
      <c r="ADS19" s="24"/>
      <c r="ADT19" s="24" t="e">
        <f t="shared" si="469"/>
        <v>#REF!</v>
      </c>
      <c r="ADU19" s="24" t="e">
        <f t="shared" si="470"/>
        <v>#REF!</v>
      </c>
      <c r="ADV19" s="11"/>
      <c r="ADW19" s="24"/>
      <c r="ADX19" s="24" t="e">
        <f t="shared" si="471"/>
        <v>#REF!</v>
      </c>
      <c r="ADY19" s="24" t="e">
        <f t="shared" si="472"/>
        <v>#REF!</v>
      </c>
      <c r="ADZ19" s="11"/>
      <c r="AEA19" s="24"/>
      <c r="AEB19" s="24" t="e">
        <f t="shared" si="473"/>
        <v>#REF!</v>
      </c>
      <c r="AEC19" s="24" t="e">
        <f t="shared" si="474"/>
        <v>#REF!</v>
      </c>
      <c r="AED19" s="11"/>
      <c r="AEE19" s="24"/>
      <c r="AEF19" s="24" t="e">
        <f t="shared" si="475"/>
        <v>#REF!</v>
      </c>
      <c r="AEG19" s="24" t="e">
        <f t="shared" si="476"/>
        <v>#REF!</v>
      </c>
      <c r="AEH19" s="11"/>
      <c r="AEI19" s="24"/>
      <c r="AEJ19" s="24" t="e">
        <f t="shared" si="477"/>
        <v>#REF!</v>
      </c>
      <c r="AEK19" s="24" t="e">
        <f t="shared" si="478"/>
        <v>#REF!</v>
      </c>
      <c r="AEL19" s="11"/>
      <c r="AEM19" s="24"/>
      <c r="AEN19" s="24" t="e">
        <f t="shared" si="479"/>
        <v>#REF!</v>
      </c>
      <c r="AEO19" s="24" t="e">
        <f t="shared" si="480"/>
        <v>#REF!</v>
      </c>
      <c r="AEP19" s="11"/>
      <c r="AEQ19" s="24"/>
      <c r="AER19" s="24" t="e">
        <f t="shared" si="481"/>
        <v>#REF!</v>
      </c>
      <c r="AES19" s="24" t="e">
        <f t="shared" si="482"/>
        <v>#REF!</v>
      </c>
      <c r="AET19" s="11"/>
      <c r="AEU19" s="24"/>
      <c r="AEV19" s="24" t="e">
        <f t="shared" si="483"/>
        <v>#REF!</v>
      </c>
      <c r="AEW19" s="24" t="e">
        <f t="shared" si="484"/>
        <v>#REF!</v>
      </c>
      <c r="AEX19" s="11"/>
      <c r="AEY19" s="24"/>
      <c r="AEZ19" s="24" t="e">
        <f t="shared" si="485"/>
        <v>#REF!</v>
      </c>
      <c r="AFA19" s="24" t="e">
        <f t="shared" si="486"/>
        <v>#REF!</v>
      </c>
      <c r="AFB19" s="11"/>
      <c r="AFC19" s="24"/>
      <c r="AFD19" s="24" t="e">
        <f t="shared" si="487"/>
        <v>#REF!</v>
      </c>
      <c r="AFE19" s="24" t="e">
        <f t="shared" si="488"/>
        <v>#REF!</v>
      </c>
      <c r="AFF19" s="11"/>
      <c r="AFG19" s="24"/>
      <c r="AFH19" s="24" t="e">
        <f t="shared" si="489"/>
        <v>#REF!</v>
      </c>
      <c r="AFI19" s="24" t="e">
        <f t="shared" si="490"/>
        <v>#REF!</v>
      </c>
      <c r="AFJ19" s="11"/>
      <c r="AFK19" s="24"/>
      <c r="AFL19" s="24" t="e">
        <f t="shared" si="491"/>
        <v>#REF!</v>
      </c>
      <c r="AFM19" s="24" t="e">
        <f t="shared" si="492"/>
        <v>#REF!</v>
      </c>
      <c r="AFN19" s="11"/>
      <c r="AFO19" s="24"/>
      <c r="AFP19" s="24" t="e">
        <f t="shared" si="493"/>
        <v>#REF!</v>
      </c>
      <c r="AFQ19" s="24" t="e">
        <f t="shared" si="494"/>
        <v>#REF!</v>
      </c>
      <c r="AFR19" s="11"/>
      <c r="AFS19" s="24"/>
      <c r="AFT19" s="24" t="e">
        <f t="shared" si="495"/>
        <v>#REF!</v>
      </c>
      <c r="AFU19" s="24" t="e">
        <f t="shared" si="496"/>
        <v>#REF!</v>
      </c>
      <c r="AFV19" s="11"/>
      <c r="AFW19" s="24"/>
      <c r="AFX19" s="24" t="e">
        <f t="shared" si="497"/>
        <v>#REF!</v>
      </c>
      <c r="AFY19" s="24" t="e">
        <f t="shared" si="498"/>
        <v>#REF!</v>
      </c>
      <c r="AFZ19" s="11"/>
      <c r="AGA19" s="24"/>
      <c r="AGB19" s="24" t="e">
        <f t="shared" si="499"/>
        <v>#REF!</v>
      </c>
      <c r="AGC19" s="24" t="e">
        <f t="shared" si="500"/>
        <v>#REF!</v>
      </c>
      <c r="AGD19" s="11"/>
      <c r="AGE19" s="24"/>
      <c r="AGF19" s="24" t="e">
        <f t="shared" si="501"/>
        <v>#REF!</v>
      </c>
      <c r="AGG19" s="24" t="e">
        <f t="shared" si="502"/>
        <v>#REF!</v>
      </c>
      <c r="AGH19" s="11"/>
      <c r="AGI19" s="24"/>
      <c r="AGJ19" s="24" t="e">
        <f t="shared" si="503"/>
        <v>#REF!</v>
      </c>
      <c r="AGK19" s="24" t="e">
        <f t="shared" si="504"/>
        <v>#REF!</v>
      </c>
      <c r="AGL19" s="11"/>
      <c r="AGM19" s="24"/>
      <c r="AGN19" s="24" t="e">
        <f t="shared" si="505"/>
        <v>#REF!</v>
      </c>
      <c r="AGO19" s="24" t="e">
        <f t="shared" si="506"/>
        <v>#REF!</v>
      </c>
      <c r="AGP19" s="11"/>
      <c r="AGQ19" s="24"/>
      <c r="AGR19" s="24" t="e">
        <f t="shared" si="507"/>
        <v>#REF!</v>
      </c>
      <c r="AGS19" s="24" t="e">
        <f t="shared" si="508"/>
        <v>#REF!</v>
      </c>
      <c r="AGT19" s="11"/>
      <c r="AGU19" s="27">
        <v>0.17</v>
      </c>
      <c r="AGV19" s="27" t="e">
        <f t="shared" si="509"/>
        <v>#REF!</v>
      </c>
      <c r="AGW19" s="22" t="e">
        <f t="shared" si="58"/>
        <v>#REF!</v>
      </c>
      <c r="AGX19" s="4" t="e">
        <f t="shared" si="510"/>
        <v>#REF!</v>
      </c>
      <c r="AGY19" s="27">
        <v>0.1</v>
      </c>
      <c r="AGZ19" s="27" t="e">
        <f t="shared" si="511"/>
        <v>#REF!</v>
      </c>
      <c r="AHA19" s="22" t="e">
        <f t="shared" si="59"/>
        <v>#REF!</v>
      </c>
      <c r="AHB19" s="4" t="e">
        <f t="shared" si="512"/>
        <v>#REF!</v>
      </c>
      <c r="AHC19" s="27">
        <v>96.44</v>
      </c>
      <c r="AHD19" s="27" t="e">
        <f t="shared" si="513"/>
        <v>#REF!</v>
      </c>
      <c r="AHE19" s="22" t="e">
        <f t="shared" si="60"/>
        <v>#REF!</v>
      </c>
      <c r="AHF19" s="4" t="e">
        <f t="shared" si="514"/>
        <v>#REF!</v>
      </c>
      <c r="AHG19" s="27">
        <v>94.88</v>
      </c>
      <c r="AHH19" s="27" t="e">
        <f t="shared" si="515"/>
        <v>#REF!</v>
      </c>
      <c r="AHI19" s="22" t="e">
        <f t="shared" si="61"/>
        <v>#REF!</v>
      </c>
      <c r="AHJ19" s="4" t="e">
        <f t="shared" si="516"/>
        <v>#REF!</v>
      </c>
      <c r="AHK19" s="27">
        <v>97.240000000000009</v>
      </c>
      <c r="AHL19" s="27" t="e">
        <f t="shared" si="517"/>
        <v>#REF!</v>
      </c>
      <c r="AHM19" s="22" t="e">
        <f t="shared" si="62"/>
        <v>#REF!</v>
      </c>
      <c r="AHN19" s="4" t="e">
        <f t="shared" si="518"/>
        <v>#REF!</v>
      </c>
      <c r="AHO19" s="27">
        <v>3.47</v>
      </c>
      <c r="AHP19" s="27" t="e">
        <f t="shared" si="519"/>
        <v>#REF!</v>
      </c>
      <c r="AHQ19" s="22" t="e">
        <f t="shared" si="63"/>
        <v>#REF!</v>
      </c>
      <c r="AHR19" s="4" t="e">
        <f t="shared" si="520"/>
        <v>#REF!</v>
      </c>
      <c r="AHS19" s="27">
        <v>4.47</v>
      </c>
      <c r="AHT19" s="27" t="e">
        <f t="shared" si="521"/>
        <v>#REF!</v>
      </c>
      <c r="AHU19" s="22" t="e">
        <f t="shared" si="64"/>
        <v>#REF!</v>
      </c>
      <c r="AHV19" s="4" t="e">
        <f t="shared" si="522"/>
        <v>#REF!</v>
      </c>
      <c r="AHW19" s="27">
        <v>5.3300000000000007E-2</v>
      </c>
      <c r="AHX19" s="27" t="e">
        <f t="shared" si="523"/>
        <v>#REF!</v>
      </c>
      <c r="AHY19" s="22" t="e">
        <f t="shared" si="65"/>
        <v>#REF!</v>
      </c>
      <c r="AHZ19" s="4" t="e">
        <f t="shared" si="524"/>
        <v>#REF!</v>
      </c>
      <c r="AIA19" s="27">
        <v>2.9000000000000001E-2</v>
      </c>
      <c r="AIB19" s="27" t="e">
        <f t="shared" si="525"/>
        <v>#REF!</v>
      </c>
      <c r="AIC19" s="22" t="e">
        <f t="shared" si="66"/>
        <v>#REF!</v>
      </c>
      <c r="AID19" s="4" t="e">
        <f t="shared" si="526"/>
        <v>#REF!</v>
      </c>
      <c r="AIE19" s="24"/>
      <c r="AIF19" s="24" t="e">
        <f t="shared" si="527"/>
        <v>#REF!</v>
      </c>
      <c r="AIG19" s="24" t="e">
        <f t="shared" si="528"/>
        <v>#REF!</v>
      </c>
      <c r="AIH19" s="11"/>
      <c r="AII19" s="24"/>
      <c r="AIJ19" s="24" t="e">
        <f t="shared" si="529"/>
        <v>#REF!</v>
      </c>
      <c r="AIK19" s="24" t="e">
        <f t="shared" si="530"/>
        <v>#REF!</v>
      </c>
      <c r="AIL19" s="11"/>
      <c r="AIM19" s="24"/>
      <c r="AIN19" s="24" t="e">
        <f t="shared" si="531"/>
        <v>#REF!</v>
      </c>
      <c r="AIO19" s="24" t="e">
        <f t="shared" si="532"/>
        <v>#REF!</v>
      </c>
      <c r="AIP19" s="11"/>
      <c r="AIQ19" s="27">
        <v>20.16</v>
      </c>
      <c r="AIR19" s="27" t="e">
        <f t="shared" si="533"/>
        <v>#REF!</v>
      </c>
      <c r="AIS19" s="22" t="e">
        <f t="shared" si="67"/>
        <v>#REF!</v>
      </c>
      <c r="AIT19" s="4" t="e">
        <f t="shared" si="534"/>
        <v>#REF!</v>
      </c>
      <c r="AIU19" s="27">
        <v>2.02</v>
      </c>
      <c r="AIV19" s="27" t="e">
        <f t="shared" si="535"/>
        <v>#REF!</v>
      </c>
      <c r="AIW19" s="22" t="e">
        <f t="shared" si="68"/>
        <v>#REF!</v>
      </c>
      <c r="AIX19" s="4" t="e">
        <f t="shared" si="536"/>
        <v>#REF!</v>
      </c>
      <c r="AIY19" s="22">
        <v>0.1</v>
      </c>
      <c r="AIZ19" s="27" t="e">
        <f t="shared" si="537"/>
        <v>#REF!</v>
      </c>
      <c r="AJA19" s="22" t="e">
        <f t="shared" si="69"/>
        <v>#REF!</v>
      </c>
      <c r="AJB19" s="4" t="e">
        <f t="shared" si="538"/>
        <v>#REF!</v>
      </c>
      <c r="AJC19" s="27">
        <v>26.753878143399124</v>
      </c>
      <c r="AJD19" s="27" t="e">
        <f t="shared" si="539"/>
        <v>#REF!</v>
      </c>
      <c r="AJE19" s="22" t="e">
        <f t="shared" si="70"/>
        <v>#REF!</v>
      </c>
      <c r="AJF19" s="4" t="e">
        <f t="shared" si="540"/>
        <v>#REF!</v>
      </c>
      <c r="AJG19" s="24"/>
      <c r="AJH19" s="24" t="e">
        <f t="shared" si="541"/>
        <v>#REF!</v>
      </c>
      <c r="AJI19" s="24" t="e">
        <f t="shared" si="542"/>
        <v>#REF!</v>
      </c>
      <c r="AJJ19" s="11"/>
      <c r="AJK19" s="27">
        <v>0.32</v>
      </c>
      <c r="AJL19" s="27" t="e">
        <f t="shared" si="543"/>
        <v>#REF!</v>
      </c>
      <c r="AJM19" s="22" t="e">
        <f t="shared" si="71"/>
        <v>#REF!</v>
      </c>
      <c r="AJN19" s="4" t="e">
        <f t="shared" si="544"/>
        <v>#REF!</v>
      </c>
      <c r="AJO19" s="27">
        <v>95.7</v>
      </c>
      <c r="AJP19" s="27" t="e">
        <f t="shared" si="545"/>
        <v>#REF!</v>
      </c>
      <c r="AJQ19" s="22" t="e">
        <f t="shared" si="72"/>
        <v>#REF!</v>
      </c>
      <c r="AJR19" s="4" t="e">
        <f t="shared" si="546"/>
        <v>#REF!</v>
      </c>
      <c r="AJS19" s="27">
        <v>100</v>
      </c>
      <c r="AJT19" s="27" t="e">
        <f t="shared" si="547"/>
        <v>#REF!</v>
      </c>
      <c r="AJU19" s="22" t="e">
        <f t="shared" si="73"/>
        <v>#REF!</v>
      </c>
      <c r="AJV19" s="4" t="e">
        <f t="shared" si="548"/>
        <v>#REF!</v>
      </c>
      <c r="AJW19" s="27">
        <v>95.3</v>
      </c>
      <c r="AJX19" s="24" t="e">
        <f t="shared" si="549"/>
        <v>#REF!</v>
      </c>
      <c r="AJY19" s="13" t="e">
        <f t="shared" si="74"/>
        <v>#REF!</v>
      </c>
      <c r="AJZ19" s="12" t="e">
        <f t="shared" si="550"/>
        <v>#REF!</v>
      </c>
      <c r="AKA19" s="8" t="s">
        <v>23</v>
      </c>
      <c r="AKB19" s="10" t="e">
        <f t="shared" si="75"/>
        <v>#REF!</v>
      </c>
      <c r="AKC19" s="11" t="e">
        <f t="shared" si="551"/>
        <v>#REF!</v>
      </c>
      <c r="AKD19" s="8" t="s">
        <v>23</v>
      </c>
      <c r="AKE19" s="10" t="e">
        <f t="shared" si="76"/>
        <v>#REF!</v>
      </c>
      <c r="AKF19" s="11" t="e">
        <f t="shared" si="552"/>
        <v>#REF!</v>
      </c>
      <c r="AKG19" s="8" t="s">
        <v>23</v>
      </c>
      <c r="AKH19" s="10" t="e">
        <f t="shared" si="77"/>
        <v>#REF!</v>
      </c>
      <c r="AKI19" s="11" t="e">
        <f t="shared" si="553"/>
        <v>#REF!</v>
      </c>
      <c r="AKJ19" s="8" t="s">
        <v>23</v>
      </c>
      <c r="AKK19" s="10" t="e">
        <f t="shared" si="554"/>
        <v>#REF!</v>
      </c>
      <c r="AKL19" s="11" t="e">
        <f t="shared" si="555"/>
        <v>#REF!</v>
      </c>
      <c r="AKM19" s="8" t="s">
        <v>23</v>
      </c>
      <c r="AKN19" s="10" t="e">
        <f t="shared" si="78"/>
        <v>#REF!</v>
      </c>
      <c r="AKO19" s="11" t="e">
        <f t="shared" si="556"/>
        <v>#REF!</v>
      </c>
      <c r="AKP19" s="8" t="s">
        <v>23</v>
      </c>
      <c r="AKQ19" s="10" t="e">
        <f t="shared" si="79"/>
        <v>#REF!</v>
      </c>
      <c r="AKR19" s="11" t="e">
        <f t="shared" si="557"/>
        <v>#REF!</v>
      </c>
      <c r="AKS19" s="8" t="s">
        <v>23</v>
      </c>
      <c r="AKT19" s="10" t="e">
        <f t="shared" si="558"/>
        <v>#REF!</v>
      </c>
      <c r="AKU19" s="11" t="e">
        <f t="shared" si="80"/>
        <v>#REF!</v>
      </c>
      <c r="AKV19" s="8" t="s">
        <v>23</v>
      </c>
      <c r="AKW19" s="10" t="e">
        <f t="shared" si="559"/>
        <v>#REF!</v>
      </c>
      <c r="AKX19" s="11" t="e">
        <f t="shared" si="560"/>
        <v>#REF!</v>
      </c>
      <c r="AKY19" s="8" t="s">
        <v>23</v>
      </c>
      <c r="AKZ19" s="10" t="e">
        <f t="shared" si="81"/>
        <v>#REF!</v>
      </c>
      <c r="ALA19" s="11" t="e">
        <f t="shared" si="561"/>
        <v>#REF!</v>
      </c>
    </row>
    <row r="20" spans="1:989" ht="17.25">
      <c r="A20" s="8" t="s">
        <v>80</v>
      </c>
      <c r="B20" s="9" t="str">
        <f t="shared" si="82"/>
        <v>河北</v>
      </c>
      <c r="C20" s="10" t="e">
        <f t="shared" si="83"/>
        <v>#REF!</v>
      </c>
      <c r="D20" s="11" t="e">
        <f t="shared" si="84"/>
        <v>#REF!</v>
      </c>
      <c r="E20" s="24">
        <v>82.8</v>
      </c>
      <c r="F20" s="24" t="e">
        <f t="shared" si="85"/>
        <v>#REF!</v>
      </c>
      <c r="G20" s="24" t="e">
        <f t="shared" si="6"/>
        <v>#REF!</v>
      </c>
      <c r="H20" s="12" t="e">
        <f t="shared" si="86"/>
        <v>#REF!</v>
      </c>
      <c r="I20" s="24">
        <v>79.22</v>
      </c>
      <c r="J20" s="24" t="e">
        <f t="shared" si="87"/>
        <v>#REF!</v>
      </c>
      <c r="K20" s="13" t="e">
        <f t="shared" si="7"/>
        <v>#REF!</v>
      </c>
      <c r="L20" s="12" t="e">
        <f t="shared" si="88"/>
        <v>#REF!</v>
      </c>
      <c r="M20" s="24">
        <v>78.08</v>
      </c>
      <c r="N20" s="24" t="e">
        <f t="shared" si="89"/>
        <v>#REF!</v>
      </c>
      <c r="O20" s="13" t="e">
        <f t="shared" si="8"/>
        <v>#REF!</v>
      </c>
      <c r="P20" s="12" t="e">
        <f t="shared" si="90"/>
        <v>#REF!</v>
      </c>
      <c r="Q20" s="24">
        <v>87.21</v>
      </c>
      <c r="R20" s="24" t="e">
        <f t="shared" si="91"/>
        <v>#REF!</v>
      </c>
      <c r="S20" s="13" t="e">
        <f t="shared" si="9"/>
        <v>#REF!</v>
      </c>
      <c r="T20" s="12" t="e">
        <f t="shared" si="92"/>
        <v>#REF!</v>
      </c>
      <c r="U20" s="24"/>
      <c r="V20" s="24" t="e">
        <f t="shared" si="93"/>
        <v>#REF!</v>
      </c>
      <c r="W20" s="24" t="e">
        <f t="shared" si="94"/>
        <v>#REF!</v>
      </c>
      <c r="X20" s="11"/>
      <c r="Y20" s="13">
        <v>1.739718591106296E-2</v>
      </c>
      <c r="Z20" s="24" t="e">
        <f t="shared" si="95"/>
        <v>#REF!</v>
      </c>
      <c r="AA20" s="13" t="e">
        <f t="shared" si="10"/>
        <v>#REF!</v>
      </c>
      <c r="AB20" s="12" t="e">
        <f t="shared" si="96"/>
        <v>#REF!</v>
      </c>
      <c r="AC20" s="13">
        <v>0.23356660614500521</v>
      </c>
      <c r="AD20" s="24" t="e">
        <f t="shared" si="97"/>
        <v>#REF!</v>
      </c>
      <c r="AE20" s="13" t="e">
        <f t="shared" si="11"/>
        <v>#REF!</v>
      </c>
      <c r="AF20" s="12" t="e">
        <f t="shared" si="98"/>
        <v>#REF!</v>
      </c>
      <c r="AG20" s="13">
        <v>3.0848419679528991E-2</v>
      </c>
      <c r="AH20" s="24" t="e">
        <f t="shared" si="99"/>
        <v>#REF!</v>
      </c>
      <c r="AI20" s="13" t="e">
        <f t="shared" si="12"/>
        <v>#REF!</v>
      </c>
      <c r="AJ20" s="12" t="e">
        <f t="shared" si="100"/>
        <v>#REF!</v>
      </c>
      <c r="AK20" s="13">
        <v>2.8876561932356344</v>
      </c>
      <c r="AL20" s="24" t="e">
        <f t="shared" si="101"/>
        <v>#REF!</v>
      </c>
      <c r="AM20" s="13" t="e">
        <f t="shared" si="13"/>
        <v>#REF!</v>
      </c>
      <c r="AN20" s="12" t="e">
        <f t="shared" si="102"/>
        <v>#REF!</v>
      </c>
      <c r="AO20" s="23">
        <v>1.9026940271852231</v>
      </c>
      <c r="AP20" s="24" t="e">
        <f t="shared" si="103"/>
        <v>#REF!</v>
      </c>
      <c r="AQ20" s="13" t="e">
        <f t="shared" si="14"/>
        <v>#REF!</v>
      </c>
      <c r="AR20" s="12" t="e">
        <f t="shared" ref="AR20:AR42" si="562">IF(AO$6=0,RANK(AO20,AO$12:AO$42,0),RANK(AO20,AO$12:AO$42,1))</f>
        <v>#REF!</v>
      </c>
      <c r="AS20" s="24">
        <v>99.850000000000009</v>
      </c>
      <c r="AT20" s="24" t="e">
        <f t="shared" si="105"/>
        <v>#REF!</v>
      </c>
      <c r="AU20" s="13" t="e">
        <f t="shared" si="15"/>
        <v>#REF!</v>
      </c>
      <c r="AV20" s="12" t="e">
        <f t="shared" si="106"/>
        <v>#REF!</v>
      </c>
      <c r="AW20" s="24">
        <v>0.03</v>
      </c>
      <c r="AX20" s="24" t="e">
        <f t="shared" si="107"/>
        <v>#REF!</v>
      </c>
      <c r="AY20" s="13" t="e">
        <f t="shared" si="16"/>
        <v>#REF!</v>
      </c>
      <c r="AZ20" s="12" t="e">
        <f t="shared" si="108"/>
        <v>#REF!</v>
      </c>
      <c r="BA20" s="24">
        <v>2.5129999999999999</v>
      </c>
      <c r="BB20" s="24" t="e">
        <f t="shared" si="109"/>
        <v>#REF!</v>
      </c>
      <c r="BC20" s="13" t="e">
        <f t="shared" si="17"/>
        <v>#REF!</v>
      </c>
      <c r="BD20" s="12" t="e">
        <f t="shared" si="110"/>
        <v>#REF!</v>
      </c>
      <c r="BE20" s="14">
        <v>0.12</v>
      </c>
      <c r="BF20" s="24" t="e">
        <f t="shared" si="111"/>
        <v>#REF!</v>
      </c>
      <c r="BG20" s="13" t="e">
        <f t="shared" si="18"/>
        <v>#REF!</v>
      </c>
      <c r="BH20" s="12" t="e">
        <f t="shared" si="112"/>
        <v>#REF!</v>
      </c>
      <c r="BI20" s="24">
        <v>99.21</v>
      </c>
      <c r="BJ20" s="24" t="e">
        <f t="shared" si="113"/>
        <v>#REF!</v>
      </c>
      <c r="BK20" s="13" t="e">
        <f t="shared" si="19"/>
        <v>#REF!</v>
      </c>
      <c r="BL20" s="12" t="e">
        <f t="shared" si="114"/>
        <v>#REF!</v>
      </c>
      <c r="BM20" s="24">
        <v>2.5100000000000002</v>
      </c>
      <c r="BN20" s="24" t="e">
        <f t="shared" si="115"/>
        <v>#REF!</v>
      </c>
      <c r="BO20" s="13" t="e">
        <f t="shared" si="20"/>
        <v>#REF!</v>
      </c>
      <c r="BP20" s="12" t="e">
        <f t="shared" si="116"/>
        <v>#REF!</v>
      </c>
      <c r="BQ20" s="24">
        <v>99.35</v>
      </c>
      <c r="BR20" s="24" t="e">
        <f t="shared" si="117"/>
        <v>#REF!</v>
      </c>
      <c r="BS20" s="13" t="e">
        <f t="shared" si="21"/>
        <v>#REF!</v>
      </c>
      <c r="BT20" s="12" t="e">
        <f t="shared" si="118"/>
        <v>#REF!</v>
      </c>
      <c r="BU20" s="24">
        <v>2.0014121045766853</v>
      </c>
      <c r="BV20" s="24" t="e">
        <f t="shared" si="119"/>
        <v>#REF!</v>
      </c>
      <c r="BW20" s="13" t="e">
        <f t="shared" si="22"/>
        <v>#REF!</v>
      </c>
      <c r="BX20" s="12" t="e">
        <f t="shared" si="120"/>
        <v>#REF!</v>
      </c>
      <c r="BY20" s="24">
        <v>98.05</v>
      </c>
      <c r="BZ20" s="24" t="e">
        <f t="shared" si="121"/>
        <v>#REF!</v>
      </c>
      <c r="CA20" s="13" t="e">
        <f t="shared" si="23"/>
        <v>#REF!</v>
      </c>
      <c r="CB20" s="12" t="e">
        <f t="shared" si="122"/>
        <v>#REF!</v>
      </c>
      <c r="CC20" s="24">
        <v>98.714399999999998</v>
      </c>
      <c r="CD20" s="24" t="e">
        <f t="shared" si="123"/>
        <v>#REF!</v>
      </c>
      <c r="CE20" s="13" t="e">
        <f t="shared" si="24"/>
        <v>#REF!</v>
      </c>
      <c r="CF20" s="12" t="e">
        <f t="shared" si="124"/>
        <v>#REF!</v>
      </c>
      <c r="CG20" s="24">
        <v>68</v>
      </c>
      <c r="CH20" s="24" t="e">
        <f t="shared" si="125"/>
        <v>#REF!</v>
      </c>
      <c r="CI20" s="13" t="e">
        <f t="shared" si="25"/>
        <v>#REF!</v>
      </c>
      <c r="CJ20" s="12" t="e">
        <f t="shared" si="126"/>
        <v>#REF!</v>
      </c>
      <c r="CK20" s="24"/>
      <c r="CL20" s="24" t="e">
        <f t="shared" si="127"/>
        <v>#REF!</v>
      </c>
      <c r="CM20" s="24" t="e">
        <f t="shared" si="128"/>
        <v>#REF!</v>
      </c>
      <c r="CN20" s="11"/>
      <c r="CO20" s="24">
        <v>98.863799999999998</v>
      </c>
      <c r="CP20" s="24" t="e">
        <f t="shared" si="129"/>
        <v>#REF!</v>
      </c>
      <c r="CQ20" s="13" t="e">
        <f t="shared" si="26"/>
        <v>#REF!</v>
      </c>
      <c r="CR20" s="12" t="e">
        <f t="shared" si="130"/>
        <v>#REF!</v>
      </c>
      <c r="CS20" s="24">
        <v>47</v>
      </c>
      <c r="CT20" s="24" t="e">
        <f t="shared" si="131"/>
        <v>#REF!</v>
      </c>
      <c r="CU20" s="13" t="e">
        <f t="shared" si="27"/>
        <v>#REF!</v>
      </c>
      <c r="CV20" s="12" t="e">
        <f t="shared" si="132"/>
        <v>#REF!</v>
      </c>
      <c r="CW20" s="24"/>
      <c r="CX20" s="24" t="e">
        <f t="shared" si="133"/>
        <v>#REF!</v>
      </c>
      <c r="CY20" s="24" t="e">
        <f t="shared" si="134"/>
        <v>#REF!</v>
      </c>
      <c r="CZ20" s="11"/>
      <c r="DA20" s="24">
        <v>98.256399999999999</v>
      </c>
      <c r="DB20" s="24" t="e">
        <f t="shared" si="135"/>
        <v>#REF!</v>
      </c>
      <c r="DC20" s="13" t="e">
        <f t="shared" si="28"/>
        <v>#REF!</v>
      </c>
      <c r="DD20" s="12" t="e">
        <f t="shared" si="136"/>
        <v>#REF!</v>
      </c>
      <c r="DE20" s="24">
        <v>83</v>
      </c>
      <c r="DF20" s="24" t="e">
        <f t="shared" si="137"/>
        <v>#REF!</v>
      </c>
      <c r="DG20" s="13" t="e">
        <f t="shared" si="29"/>
        <v>#REF!</v>
      </c>
      <c r="DH20" s="12" t="e">
        <f t="shared" si="138"/>
        <v>#REF!</v>
      </c>
      <c r="DI20" s="24">
        <v>98.041299999999993</v>
      </c>
      <c r="DJ20" s="24" t="e">
        <f t="shared" si="139"/>
        <v>#REF!</v>
      </c>
      <c r="DK20" s="13" t="e">
        <f t="shared" si="30"/>
        <v>#REF!</v>
      </c>
      <c r="DL20" s="12" t="e">
        <f t="shared" si="140"/>
        <v>#REF!</v>
      </c>
      <c r="DM20" s="24">
        <v>52</v>
      </c>
      <c r="DN20" s="24" t="e">
        <f t="shared" si="141"/>
        <v>#REF!</v>
      </c>
      <c r="DO20" s="13" t="e">
        <f t="shared" si="31"/>
        <v>#REF!</v>
      </c>
      <c r="DP20" s="12" t="e">
        <f t="shared" si="142"/>
        <v>#REF!</v>
      </c>
      <c r="DQ20" s="24">
        <v>2.964</v>
      </c>
      <c r="DR20" s="24" t="e">
        <f t="shared" si="143"/>
        <v>#REF!</v>
      </c>
      <c r="DS20" s="13" t="e">
        <f t="shared" si="32"/>
        <v>#REF!</v>
      </c>
      <c r="DT20" s="12" t="e">
        <f t="shared" si="144"/>
        <v>#REF!</v>
      </c>
      <c r="DU20" s="24">
        <v>99.74</v>
      </c>
      <c r="DV20" s="24" t="e">
        <f t="shared" si="145"/>
        <v>#REF!</v>
      </c>
      <c r="DW20" s="13" t="e">
        <f t="shared" si="33"/>
        <v>#REF!</v>
      </c>
      <c r="DX20" s="12" t="e">
        <f t="shared" si="146"/>
        <v>#REF!</v>
      </c>
      <c r="DY20" s="24"/>
      <c r="DZ20" s="24" t="e">
        <f t="shared" si="147"/>
        <v>#REF!</v>
      </c>
      <c r="EA20" s="24" t="e">
        <f t="shared" si="148"/>
        <v>#REF!</v>
      </c>
      <c r="EB20" s="11"/>
      <c r="EC20" s="24">
        <v>79.22</v>
      </c>
      <c r="ED20" s="47">
        <v>82.51</v>
      </c>
      <c r="EE20" s="24" t="e">
        <f t="shared" si="149"/>
        <v>#REF!</v>
      </c>
      <c r="EF20" s="22" t="e">
        <f t="shared" si="150"/>
        <v>#REF!</v>
      </c>
      <c r="EG20" s="4" t="e">
        <f t="shared" si="151"/>
        <v>#REF!</v>
      </c>
      <c r="EH20" s="24">
        <v>79.22</v>
      </c>
      <c r="EI20" s="24">
        <v>77.61</v>
      </c>
      <c r="EJ20" s="24" t="e">
        <f t="shared" si="152"/>
        <v>#REF!</v>
      </c>
      <c r="EK20" s="22" t="e">
        <f t="shared" si="153"/>
        <v>#REF!</v>
      </c>
      <c r="EL20" s="4" t="e">
        <f t="shared" si="154"/>
        <v>#REF!</v>
      </c>
      <c r="EM20" s="38">
        <v>78.08</v>
      </c>
      <c r="EN20" s="39">
        <v>81.81</v>
      </c>
      <c r="EO20" s="24" t="e">
        <f t="shared" si="155"/>
        <v>#REF!</v>
      </c>
      <c r="EP20" s="22" t="e">
        <f t="shared" si="156"/>
        <v>#REF!</v>
      </c>
      <c r="EQ20" s="4" t="e">
        <f t="shared" si="157"/>
        <v>#REF!</v>
      </c>
      <c r="ER20" s="38">
        <v>78.08</v>
      </c>
      <c r="ES20" s="39">
        <v>77.900000000000006</v>
      </c>
      <c r="ET20" s="24" t="e">
        <f t="shared" si="158"/>
        <v>#REF!</v>
      </c>
      <c r="EU20" s="22" t="e">
        <f t="shared" si="159"/>
        <v>#REF!</v>
      </c>
      <c r="EV20" s="4" t="e">
        <f t="shared" si="160"/>
        <v>#REF!</v>
      </c>
      <c r="EW20" s="24">
        <v>87.21</v>
      </c>
      <c r="EX20" s="24">
        <v>87.22</v>
      </c>
      <c r="EY20" s="24" t="e">
        <f t="shared" si="161"/>
        <v>#REF!</v>
      </c>
      <c r="EZ20" s="22" t="e">
        <f t="shared" si="162"/>
        <v>#REF!</v>
      </c>
      <c r="FA20" s="4" t="e">
        <f t="shared" si="163"/>
        <v>#REF!</v>
      </c>
      <c r="FB20" s="24">
        <v>87.21</v>
      </c>
      <c r="FC20" s="24">
        <v>81.45</v>
      </c>
      <c r="FD20" s="24" t="e">
        <f t="shared" si="164"/>
        <v>#REF!</v>
      </c>
      <c r="FE20" s="22" t="e">
        <f t="shared" si="165"/>
        <v>#REF!</v>
      </c>
      <c r="FF20" s="4" t="e">
        <f t="shared" si="166"/>
        <v>#REF!</v>
      </c>
      <c r="FG20" s="24">
        <v>2.86</v>
      </c>
      <c r="FH20" s="24" t="e">
        <f t="shared" si="34"/>
        <v>#REF!</v>
      </c>
      <c r="FI20" s="13" t="e">
        <f t="shared" si="35"/>
        <v>#REF!</v>
      </c>
      <c r="FJ20" s="12" t="e">
        <f t="shared" si="36"/>
        <v>#REF!</v>
      </c>
      <c r="FK20" s="24">
        <v>2.54</v>
      </c>
      <c r="FL20" s="24" t="e">
        <f t="shared" si="167"/>
        <v>#REF!</v>
      </c>
      <c r="FM20" s="13" t="e">
        <f t="shared" si="37"/>
        <v>#REF!</v>
      </c>
      <c r="FN20" s="12" t="e">
        <f t="shared" si="168"/>
        <v>#REF!</v>
      </c>
      <c r="FO20" s="24">
        <v>95.94</v>
      </c>
      <c r="FP20" s="24">
        <v>89.21</v>
      </c>
      <c r="FQ20" s="24" t="e">
        <f t="shared" si="169"/>
        <v>#REF!</v>
      </c>
      <c r="FR20" s="22" t="e">
        <f t="shared" si="170"/>
        <v>#REF!</v>
      </c>
      <c r="FS20" s="4" t="e">
        <f t="shared" si="171"/>
        <v>#REF!</v>
      </c>
      <c r="FT20" s="24">
        <v>95.94</v>
      </c>
      <c r="FU20" s="24">
        <v>92.97</v>
      </c>
      <c r="FV20" s="24" t="e">
        <f t="shared" si="172"/>
        <v>#REF!</v>
      </c>
      <c r="FW20" s="22" t="e">
        <f t="shared" si="173"/>
        <v>#REF!</v>
      </c>
      <c r="FX20" s="4" t="e">
        <f t="shared" si="174"/>
        <v>#REF!</v>
      </c>
      <c r="FY20" s="24">
        <v>93.16</v>
      </c>
      <c r="FZ20" s="24">
        <v>88.21</v>
      </c>
      <c r="GA20" s="24" t="e">
        <f t="shared" si="175"/>
        <v>#REF!</v>
      </c>
      <c r="GB20" s="22" t="e">
        <f t="shared" si="176"/>
        <v>#REF!</v>
      </c>
      <c r="GC20" s="4" t="e">
        <f t="shared" si="177"/>
        <v>#REF!</v>
      </c>
      <c r="GD20" s="27">
        <v>93.16</v>
      </c>
      <c r="GE20" s="27">
        <v>89.9</v>
      </c>
      <c r="GF20" s="24" t="e">
        <f t="shared" si="178"/>
        <v>#REF!</v>
      </c>
      <c r="GG20" s="22" t="e">
        <f t="shared" si="179"/>
        <v>#REF!</v>
      </c>
      <c r="GH20" s="4" t="e">
        <f t="shared" si="180"/>
        <v>#REF!</v>
      </c>
      <c r="GI20" s="27">
        <v>96.91</v>
      </c>
      <c r="GJ20" s="27">
        <v>92.03</v>
      </c>
      <c r="GK20" s="24" t="e">
        <f t="shared" si="181"/>
        <v>#REF!</v>
      </c>
      <c r="GL20" s="22" t="e">
        <f t="shared" si="182"/>
        <v>#REF!</v>
      </c>
      <c r="GM20" s="4" t="e">
        <f t="shared" si="183"/>
        <v>#REF!</v>
      </c>
      <c r="GN20" s="27">
        <v>96.91</v>
      </c>
      <c r="GO20" s="27">
        <v>94.59</v>
      </c>
      <c r="GP20" s="24" t="e">
        <f t="shared" si="184"/>
        <v>#REF!</v>
      </c>
      <c r="GQ20" s="22" t="e">
        <f t="shared" si="185"/>
        <v>#REF!</v>
      </c>
      <c r="GR20" s="4" t="e">
        <f t="shared" si="186"/>
        <v>#REF!</v>
      </c>
      <c r="GS20" s="27">
        <v>2.71</v>
      </c>
      <c r="GT20" s="27" t="e">
        <f t="shared" si="38"/>
        <v>#REF!</v>
      </c>
      <c r="GU20" s="22" t="e">
        <f t="shared" si="39"/>
        <v>#REF!</v>
      </c>
      <c r="GV20" s="4" t="e">
        <f t="shared" si="40"/>
        <v>#REF!</v>
      </c>
      <c r="GW20" s="27">
        <v>2.04</v>
      </c>
      <c r="GX20" s="27" t="e">
        <f t="shared" si="187"/>
        <v>#REF!</v>
      </c>
      <c r="GY20" s="22" t="e">
        <f t="shared" si="41"/>
        <v>#REF!</v>
      </c>
      <c r="GZ20" s="4" t="e">
        <f t="shared" si="42"/>
        <v>#REF!</v>
      </c>
      <c r="HA20" s="26"/>
      <c r="HB20" s="26"/>
      <c r="HC20" s="24" t="e">
        <f t="shared" si="188"/>
        <v>#REF!</v>
      </c>
      <c r="HD20" s="24" t="e">
        <f t="shared" si="189"/>
        <v>#REF!</v>
      </c>
      <c r="HE20" s="26"/>
      <c r="HF20" s="26"/>
      <c r="HG20" s="26"/>
      <c r="HH20" s="24" t="e">
        <f t="shared" si="190"/>
        <v>#REF!</v>
      </c>
      <c r="HI20" s="24" t="e">
        <f t="shared" si="191"/>
        <v>#REF!</v>
      </c>
      <c r="HJ20" s="26"/>
      <c r="HK20" s="27">
        <v>93.34</v>
      </c>
      <c r="HL20" s="27">
        <v>88.01</v>
      </c>
      <c r="HM20" s="24" t="e">
        <f t="shared" si="192"/>
        <v>#REF!</v>
      </c>
      <c r="HN20" s="22" t="e">
        <f t="shared" si="193"/>
        <v>#REF!</v>
      </c>
      <c r="HO20" s="4" t="e">
        <f t="shared" si="194"/>
        <v>#REF!</v>
      </c>
      <c r="HP20" s="27">
        <v>93.34</v>
      </c>
      <c r="HQ20" s="27">
        <v>92.589999999999989</v>
      </c>
      <c r="HR20" s="24" t="e">
        <f t="shared" si="195"/>
        <v>#REF!</v>
      </c>
      <c r="HS20" s="22" t="e">
        <f t="shared" si="196"/>
        <v>#REF!</v>
      </c>
      <c r="HT20" s="4" t="e">
        <f t="shared" si="197"/>
        <v>#REF!</v>
      </c>
      <c r="HU20" s="24">
        <v>96.27</v>
      </c>
      <c r="HV20" s="24">
        <v>90.45</v>
      </c>
      <c r="HW20" s="24" t="e">
        <f t="shared" si="198"/>
        <v>#REF!</v>
      </c>
      <c r="HX20" s="24" t="e">
        <f t="shared" si="199"/>
        <v>#REF!</v>
      </c>
      <c r="HY20" s="4" t="e">
        <f t="shared" si="200"/>
        <v>#REF!</v>
      </c>
      <c r="HZ20" s="24">
        <v>96.27</v>
      </c>
      <c r="IA20" s="24">
        <v>94.34</v>
      </c>
      <c r="IB20" s="24" t="e">
        <f t="shared" si="201"/>
        <v>#REF!</v>
      </c>
      <c r="IC20" s="24" t="e">
        <f t="shared" si="202"/>
        <v>#REF!</v>
      </c>
      <c r="ID20" s="4" t="e">
        <f t="shared" si="203"/>
        <v>#REF!</v>
      </c>
      <c r="IE20" s="26"/>
      <c r="IF20" s="26"/>
      <c r="IG20" s="24" t="e">
        <f t="shared" si="204"/>
        <v>#REF!</v>
      </c>
      <c r="IH20" s="24" t="e">
        <f t="shared" si="205"/>
        <v>#REF!</v>
      </c>
      <c r="II20" s="26"/>
      <c r="IJ20" s="26"/>
      <c r="IK20" s="26"/>
      <c r="IL20" s="24" t="e">
        <f t="shared" si="206"/>
        <v>#REF!</v>
      </c>
      <c r="IM20" s="24" t="e">
        <f t="shared" si="207"/>
        <v>#REF!</v>
      </c>
      <c r="IN20" s="26"/>
      <c r="IO20" s="26"/>
      <c r="IP20" s="26"/>
      <c r="IQ20" s="24" t="e">
        <f t="shared" si="208"/>
        <v>#REF!</v>
      </c>
      <c r="IR20" s="24" t="e">
        <f t="shared" si="209"/>
        <v>#REF!</v>
      </c>
      <c r="IS20" s="26"/>
      <c r="IT20" s="26"/>
      <c r="IU20" s="26"/>
      <c r="IV20" s="24" t="e">
        <f t="shared" si="210"/>
        <v>#REF!</v>
      </c>
      <c r="IW20" s="24" t="e">
        <f t="shared" si="211"/>
        <v>#REF!</v>
      </c>
      <c r="IX20" s="26"/>
      <c r="IY20" s="26"/>
      <c r="IZ20" s="26"/>
      <c r="JA20" s="24" t="e">
        <f t="shared" si="212"/>
        <v>#REF!</v>
      </c>
      <c r="JB20" s="24" t="e">
        <f t="shared" si="213"/>
        <v>#REF!</v>
      </c>
      <c r="JC20" s="26"/>
      <c r="JD20" s="26"/>
      <c r="JE20" s="26"/>
      <c r="JF20" s="24" t="e">
        <f t="shared" si="214"/>
        <v>#REF!</v>
      </c>
      <c r="JG20" s="24" t="e">
        <f t="shared" si="215"/>
        <v>#REF!</v>
      </c>
      <c r="JH20" s="26"/>
      <c r="JI20" s="26"/>
      <c r="JJ20" s="26"/>
      <c r="JK20" s="24" t="e">
        <f t="shared" si="216"/>
        <v>#REF!</v>
      </c>
      <c r="JL20" s="24" t="e">
        <f t="shared" si="217"/>
        <v>#REF!</v>
      </c>
      <c r="JM20" s="26"/>
      <c r="JN20" s="26"/>
      <c r="JO20" s="26"/>
      <c r="JP20" s="24" t="e">
        <f t="shared" si="218"/>
        <v>#REF!</v>
      </c>
      <c r="JQ20" s="24" t="e">
        <f t="shared" si="219"/>
        <v>#REF!</v>
      </c>
      <c r="JR20" s="26"/>
      <c r="JS20" s="26"/>
      <c r="JT20" s="26"/>
      <c r="JU20" s="24" t="e">
        <f t="shared" si="220"/>
        <v>#REF!</v>
      </c>
      <c r="JV20" s="24" t="e">
        <f t="shared" si="221"/>
        <v>#REF!</v>
      </c>
      <c r="JW20" s="26"/>
      <c r="JX20" s="26"/>
      <c r="JY20" s="26"/>
      <c r="JZ20" s="24" t="e">
        <f t="shared" si="222"/>
        <v>#REF!</v>
      </c>
      <c r="KA20" s="24" t="e">
        <f t="shared" si="223"/>
        <v>#REF!</v>
      </c>
      <c r="KB20" s="26"/>
      <c r="KC20" s="26"/>
      <c r="KD20" s="26"/>
      <c r="KE20" s="24" t="e">
        <f t="shared" si="224"/>
        <v>#REF!</v>
      </c>
      <c r="KF20" s="24" t="e">
        <f t="shared" si="225"/>
        <v>#REF!</v>
      </c>
      <c r="KG20" s="26"/>
      <c r="KH20" s="26"/>
      <c r="KI20" s="26"/>
      <c r="KJ20" s="24" t="e">
        <f t="shared" si="226"/>
        <v>#REF!</v>
      </c>
      <c r="KK20" s="24" t="e">
        <f t="shared" si="227"/>
        <v>#REF!</v>
      </c>
      <c r="KL20" s="26"/>
      <c r="KM20" s="27">
        <v>96.907645974137935</v>
      </c>
      <c r="KN20" s="27"/>
      <c r="KO20" s="24">
        <f t="shared" si="228"/>
        <v>0</v>
      </c>
      <c r="KP20" s="22">
        <f t="shared" si="229"/>
        <v>0</v>
      </c>
      <c r="KQ20" s="4" t="e">
        <f t="shared" si="230"/>
        <v>#REF!</v>
      </c>
      <c r="KR20" s="27">
        <v>96.907645974137935</v>
      </c>
      <c r="KS20" s="27"/>
      <c r="KT20" s="24">
        <f t="shared" si="231"/>
        <v>0</v>
      </c>
      <c r="KU20" s="22">
        <f t="shared" si="232"/>
        <v>0</v>
      </c>
      <c r="KV20" s="4" t="e">
        <f t="shared" si="233"/>
        <v>#REF!</v>
      </c>
      <c r="KW20" s="27">
        <v>98.079770114942519</v>
      </c>
      <c r="KX20" s="27"/>
      <c r="KY20" s="24">
        <f t="shared" si="234"/>
        <v>0</v>
      </c>
      <c r="KZ20" s="22">
        <f t="shared" si="235"/>
        <v>0</v>
      </c>
      <c r="LA20" s="4" t="e">
        <f t="shared" si="236"/>
        <v>#REF!</v>
      </c>
      <c r="LB20" s="27">
        <v>98.079770114942519</v>
      </c>
      <c r="LC20" s="27"/>
      <c r="LD20" s="24">
        <f t="shared" si="237"/>
        <v>0</v>
      </c>
      <c r="LE20" s="22">
        <f t="shared" si="238"/>
        <v>0</v>
      </c>
      <c r="LF20" s="4" t="e">
        <f t="shared" si="239"/>
        <v>#REF!</v>
      </c>
      <c r="LG20" s="26"/>
      <c r="LH20" s="26"/>
      <c r="LI20" s="24" t="e">
        <f t="shared" si="240"/>
        <v>#REF!</v>
      </c>
      <c r="LJ20" s="24" t="e">
        <f t="shared" si="241"/>
        <v>#REF!</v>
      </c>
      <c r="LK20" s="26"/>
      <c r="LL20" s="26"/>
      <c r="LM20" s="26"/>
      <c r="LN20" s="24" t="e">
        <f t="shared" si="242"/>
        <v>#REF!</v>
      </c>
      <c r="LO20" s="24" t="e">
        <f t="shared" si="243"/>
        <v>#REF!</v>
      </c>
      <c r="LP20" s="26"/>
      <c r="LQ20" s="24">
        <v>4.4135033267667936</v>
      </c>
      <c r="LR20" s="26"/>
      <c r="LS20" s="24">
        <f t="shared" si="244"/>
        <v>0</v>
      </c>
      <c r="LT20" s="22">
        <f t="shared" si="245"/>
        <v>0</v>
      </c>
      <c r="LU20" s="4" t="e">
        <f t="shared" si="246"/>
        <v>#REF!</v>
      </c>
      <c r="LV20" s="24">
        <v>4.4135033267667936</v>
      </c>
      <c r="LW20" s="26"/>
      <c r="LX20" s="24">
        <f t="shared" si="247"/>
        <v>0</v>
      </c>
      <c r="LY20" s="22">
        <f t="shared" si="248"/>
        <v>0</v>
      </c>
      <c r="LZ20" s="4" t="e">
        <f t="shared" si="249"/>
        <v>#REF!</v>
      </c>
      <c r="MA20" s="24">
        <v>21.386770847364406</v>
      </c>
      <c r="MB20" s="26"/>
      <c r="MC20" s="24">
        <f t="shared" si="250"/>
        <v>0</v>
      </c>
      <c r="MD20" s="22">
        <f t="shared" si="251"/>
        <v>0</v>
      </c>
      <c r="ME20" s="4" t="e">
        <f t="shared" si="252"/>
        <v>#REF!</v>
      </c>
      <c r="MF20" s="24">
        <v>21.386770847364406</v>
      </c>
      <c r="MG20" s="26"/>
      <c r="MH20" s="24">
        <f t="shared" si="253"/>
        <v>0</v>
      </c>
      <c r="MI20" s="22">
        <f t="shared" si="254"/>
        <v>0</v>
      </c>
      <c r="MJ20" s="4" t="e">
        <f t="shared" si="255"/>
        <v>#REF!</v>
      </c>
      <c r="MK20" s="26"/>
      <c r="ML20" s="26"/>
      <c r="MM20" s="24" t="e">
        <f t="shared" si="256"/>
        <v>#REF!</v>
      </c>
      <c r="MN20" s="24" t="e">
        <f t="shared" si="257"/>
        <v>#REF!</v>
      </c>
      <c r="MO20" s="26"/>
      <c r="MP20" s="26"/>
      <c r="MQ20" s="26"/>
      <c r="MR20" s="24" t="e">
        <f t="shared" si="258"/>
        <v>#REF!</v>
      </c>
      <c r="MS20" s="24" t="e">
        <f t="shared" si="259"/>
        <v>#REF!</v>
      </c>
      <c r="MT20" s="26"/>
      <c r="MU20" s="26"/>
      <c r="MV20" s="26"/>
      <c r="MW20" s="24" t="e">
        <f t="shared" si="260"/>
        <v>#REF!</v>
      </c>
      <c r="MX20" s="24" t="e">
        <f t="shared" si="261"/>
        <v>#REF!</v>
      </c>
      <c r="MY20" s="26"/>
      <c r="MZ20" s="26"/>
      <c r="NA20" s="26"/>
      <c r="NB20" s="24" t="e">
        <f t="shared" si="262"/>
        <v>#REF!</v>
      </c>
      <c r="NC20" s="24" t="e">
        <f t="shared" si="263"/>
        <v>#REF!</v>
      </c>
      <c r="ND20" s="26"/>
      <c r="NE20" s="26"/>
      <c r="NF20" s="26"/>
      <c r="NG20" s="24" t="e">
        <f t="shared" si="264"/>
        <v>#REF!</v>
      </c>
      <c r="NH20" s="24" t="e">
        <f t="shared" si="265"/>
        <v>#REF!</v>
      </c>
      <c r="NI20" s="26"/>
      <c r="NJ20" s="26"/>
      <c r="NK20" s="26"/>
      <c r="NL20" s="24" t="e">
        <f t="shared" si="266"/>
        <v>#REF!</v>
      </c>
      <c r="NM20" s="24" t="e">
        <f t="shared" si="267"/>
        <v>#REF!</v>
      </c>
      <c r="NN20" s="26"/>
      <c r="NO20" s="26"/>
      <c r="NP20" s="26"/>
      <c r="NQ20" s="24" t="e">
        <f t="shared" si="268"/>
        <v>#REF!</v>
      </c>
      <c r="NR20" s="24" t="e">
        <f t="shared" si="269"/>
        <v>#REF!</v>
      </c>
      <c r="NS20" s="26"/>
      <c r="NT20" s="26"/>
      <c r="NU20" s="26"/>
      <c r="NV20" s="24" t="e">
        <f t="shared" si="270"/>
        <v>#REF!</v>
      </c>
      <c r="NW20" s="24" t="e">
        <f t="shared" si="271"/>
        <v>#REF!</v>
      </c>
      <c r="NX20" s="26"/>
      <c r="NY20" s="26"/>
      <c r="NZ20" s="26"/>
      <c r="OA20" s="24" t="e">
        <f t="shared" si="272"/>
        <v>#REF!</v>
      </c>
      <c r="OB20" s="24" t="e">
        <f t="shared" si="273"/>
        <v>#REF!</v>
      </c>
      <c r="OC20" s="26"/>
      <c r="OD20" s="26"/>
      <c r="OE20" s="26"/>
      <c r="OF20" s="24" t="e">
        <f t="shared" si="274"/>
        <v>#REF!</v>
      </c>
      <c r="OG20" s="24" t="e">
        <f t="shared" si="275"/>
        <v>#REF!</v>
      </c>
      <c r="OH20" s="26"/>
      <c r="OI20" s="26"/>
      <c r="OJ20" s="26"/>
      <c r="OK20" s="24" t="e">
        <f t="shared" si="276"/>
        <v>#REF!</v>
      </c>
      <c r="OL20" s="24" t="e">
        <f t="shared" si="277"/>
        <v>#REF!</v>
      </c>
      <c r="OM20" s="26"/>
      <c r="ON20" s="26"/>
      <c r="OO20" s="26"/>
      <c r="OP20" s="24" t="e">
        <f t="shared" si="278"/>
        <v>#REF!</v>
      </c>
      <c r="OQ20" s="24" t="e">
        <f t="shared" si="279"/>
        <v>#REF!</v>
      </c>
      <c r="OR20" s="26"/>
      <c r="OS20" s="26"/>
      <c r="OT20" s="26"/>
      <c r="OU20" s="24" t="e">
        <f t="shared" si="280"/>
        <v>#REF!</v>
      </c>
      <c r="OV20" s="24" t="e">
        <f t="shared" si="281"/>
        <v>#REF!</v>
      </c>
      <c r="OW20" s="26"/>
      <c r="OX20" s="26"/>
      <c r="OY20" s="26"/>
      <c r="OZ20" s="24" t="e">
        <f t="shared" si="282"/>
        <v>#REF!</v>
      </c>
      <c r="PA20" s="24" t="e">
        <f t="shared" si="283"/>
        <v>#REF!</v>
      </c>
      <c r="PB20" s="26"/>
      <c r="PC20" s="26"/>
      <c r="PD20" s="26"/>
      <c r="PE20" s="24" t="e">
        <f t="shared" si="284"/>
        <v>#REF!</v>
      </c>
      <c r="PF20" s="24" t="e">
        <f t="shared" si="285"/>
        <v>#REF!</v>
      </c>
      <c r="PG20" s="26"/>
      <c r="PH20" s="26"/>
      <c r="PI20" s="26"/>
      <c r="PJ20" s="24" t="e">
        <f t="shared" si="286"/>
        <v>#REF!</v>
      </c>
      <c r="PK20" s="24" t="e">
        <f t="shared" si="287"/>
        <v>#REF!</v>
      </c>
      <c r="PL20" s="26"/>
      <c r="PM20" s="26"/>
      <c r="PN20" s="26"/>
      <c r="PO20" s="24" t="e">
        <f t="shared" si="288"/>
        <v>#REF!</v>
      </c>
      <c r="PP20" s="24" t="e">
        <f t="shared" si="289"/>
        <v>#REF!</v>
      </c>
      <c r="PQ20" s="26"/>
      <c r="PR20" s="26"/>
      <c r="PS20" s="26"/>
      <c r="PT20" s="24" t="e">
        <f t="shared" si="290"/>
        <v>#REF!</v>
      </c>
      <c r="PU20" s="24" t="e">
        <f t="shared" si="291"/>
        <v>#REF!</v>
      </c>
      <c r="PV20" s="26"/>
      <c r="PW20" s="26"/>
      <c r="PX20" s="26"/>
      <c r="PY20" s="24" t="e">
        <f t="shared" si="292"/>
        <v>#REF!</v>
      </c>
      <c r="PZ20" s="24" t="e">
        <f t="shared" si="293"/>
        <v>#REF!</v>
      </c>
      <c r="QA20" s="26"/>
      <c r="QB20" s="26"/>
      <c r="QC20" s="26"/>
      <c r="QD20" s="24" t="e">
        <f t="shared" si="294"/>
        <v>#REF!</v>
      </c>
      <c r="QE20" s="24" t="e">
        <f t="shared" si="295"/>
        <v>#REF!</v>
      </c>
      <c r="QF20" s="26"/>
      <c r="QG20" s="26"/>
      <c r="QH20" s="26"/>
      <c r="QI20" s="24" t="e">
        <f t="shared" si="296"/>
        <v>#REF!</v>
      </c>
      <c r="QJ20" s="24" t="e">
        <f t="shared" si="297"/>
        <v>#REF!</v>
      </c>
      <c r="QK20" s="26"/>
      <c r="QL20" s="26"/>
      <c r="QM20" s="26"/>
      <c r="QN20" s="24" t="e">
        <f t="shared" si="298"/>
        <v>#REF!</v>
      </c>
      <c r="QO20" s="24" t="e">
        <f t="shared" si="299"/>
        <v>#REF!</v>
      </c>
      <c r="QP20" s="26"/>
      <c r="QQ20" s="24"/>
      <c r="QR20" s="24" t="e">
        <f t="shared" si="300"/>
        <v>#REF!</v>
      </c>
      <c r="QS20" s="24" t="e">
        <f t="shared" si="301"/>
        <v>#REF!</v>
      </c>
      <c r="QT20" s="11"/>
      <c r="QU20" s="24"/>
      <c r="QV20" s="24" t="e">
        <f t="shared" si="302"/>
        <v>#REF!</v>
      </c>
      <c r="QW20" s="24" t="e">
        <f t="shared" si="303"/>
        <v>#REF!</v>
      </c>
      <c r="QX20" s="11"/>
      <c r="QY20" s="24"/>
      <c r="QZ20" s="24" t="e">
        <f t="shared" si="304"/>
        <v>#REF!</v>
      </c>
      <c r="RA20" s="24" t="e">
        <f t="shared" si="305"/>
        <v>#REF!</v>
      </c>
      <c r="RB20" s="11"/>
      <c r="RC20" s="24"/>
      <c r="RD20" s="24" t="e">
        <f t="shared" si="306"/>
        <v>#REF!</v>
      </c>
      <c r="RE20" s="24" t="e">
        <f t="shared" si="307"/>
        <v>#REF!</v>
      </c>
      <c r="RF20" s="11"/>
      <c r="RG20" s="24"/>
      <c r="RH20" s="24" t="e">
        <f t="shared" si="308"/>
        <v>#REF!</v>
      </c>
      <c r="RI20" s="24" t="e">
        <f t="shared" si="309"/>
        <v>#REF!</v>
      </c>
      <c r="RJ20" s="11"/>
      <c r="RK20" s="27">
        <v>95.94</v>
      </c>
      <c r="RL20" s="27" t="e">
        <f t="shared" si="310"/>
        <v>#REF!</v>
      </c>
      <c r="RM20" s="22" t="e">
        <f t="shared" si="43"/>
        <v>#REF!</v>
      </c>
      <c r="RN20" s="4" t="e">
        <f t="shared" si="311"/>
        <v>#REF!</v>
      </c>
      <c r="RO20" s="24"/>
      <c r="RP20" s="24" t="e">
        <f t="shared" si="312"/>
        <v>#REF!</v>
      </c>
      <c r="RQ20" s="24" t="e">
        <f t="shared" si="313"/>
        <v>#REF!</v>
      </c>
      <c r="RR20" s="11"/>
      <c r="RS20" s="24"/>
      <c r="RT20" s="24" t="e">
        <f t="shared" si="314"/>
        <v>#REF!</v>
      </c>
      <c r="RU20" s="24" t="e">
        <f t="shared" si="315"/>
        <v>#REF!</v>
      </c>
      <c r="RV20" s="11"/>
      <c r="RW20" s="24"/>
      <c r="RX20" s="24" t="e">
        <f t="shared" si="316"/>
        <v>#REF!</v>
      </c>
      <c r="RY20" s="24" t="e">
        <f t="shared" si="317"/>
        <v>#REF!</v>
      </c>
      <c r="RZ20" s="11"/>
      <c r="SA20" s="24"/>
      <c r="SB20" s="24" t="e">
        <f t="shared" si="318"/>
        <v>#REF!</v>
      </c>
      <c r="SC20" s="24" t="e">
        <f t="shared" si="319"/>
        <v>#REF!</v>
      </c>
      <c r="SD20" s="11"/>
      <c r="SE20" s="24"/>
      <c r="SF20" s="24" t="e">
        <f t="shared" si="320"/>
        <v>#REF!</v>
      </c>
      <c r="SG20" s="24" t="e">
        <f t="shared" si="321"/>
        <v>#REF!</v>
      </c>
      <c r="SH20" s="11"/>
      <c r="SI20" s="24"/>
      <c r="SJ20" s="24" t="e">
        <f t="shared" si="322"/>
        <v>#REF!</v>
      </c>
      <c r="SK20" s="24" t="e">
        <f t="shared" si="323"/>
        <v>#REF!</v>
      </c>
      <c r="SL20" s="11"/>
      <c r="SM20" s="24"/>
      <c r="SN20" s="24" t="e">
        <f t="shared" si="324"/>
        <v>#REF!</v>
      </c>
      <c r="SO20" s="24" t="e">
        <f t="shared" si="325"/>
        <v>#REF!</v>
      </c>
      <c r="SP20" s="11"/>
      <c r="SQ20" s="24"/>
      <c r="SR20" s="24" t="e">
        <f t="shared" si="326"/>
        <v>#REF!</v>
      </c>
      <c r="SS20" s="24" t="e">
        <f t="shared" si="327"/>
        <v>#REF!</v>
      </c>
      <c r="ST20" s="11"/>
      <c r="SU20" s="24"/>
      <c r="SV20" s="24" t="e">
        <f t="shared" si="328"/>
        <v>#REF!</v>
      </c>
      <c r="SW20" s="24" t="e">
        <f t="shared" si="329"/>
        <v>#REF!</v>
      </c>
      <c r="SX20" s="11"/>
      <c r="SY20" s="24"/>
      <c r="SZ20" s="24" t="e">
        <f t="shared" si="330"/>
        <v>#REF!</v>
      </c>
      <c r="TA20" s="24" t="e">
        <f t="shared" si="331"/>
        <v>#REF!</v>
      </c>
      <c r="TB20" s="11"/>
      <c r="TC20" s="24"/>
      <c r="TD20" s="24" t="e">
        <f t="shared" si="332"/>
        <v>#REF!</v>
      </c>
      <c r="TE20" s="24" t="e">
        <f t="shared" si="333"/>
        <v>#REF!</v>
      </c>
      <c r="TF20" s="11"/>
      <c r="TG20" s="24"/>
      <c r="TH20" s="24" t="e">
        <f t="shared" si="334"/>
        <v>#REF!</v>
      </c>
      <c r="TI20" s="24" t="e">
        <f t="shared" si="335"/>
        <v>#REF!</v>
      </c>
      <c r="TJ20" s="11"/>
      <c r="TK20" s="24"/>
      <c r="TL20" s="24" t="e">
        <f t="shared" si="336"/>
        <v>#REF!</v>
      </c>
      <c r="TM20" s="24" t="e">
        <f t="shared" si="337"/>
        <v>#REF!</v>
      </c>
      <c r="TN20" s="11"/>
      <c r="TO20" s="27">
        <v>93.16</v>
      </c>
      <c r="TP20" s="27" t="e">
        <f t="shared" si="338"/>
        <v>#REF!</v>
      </c>
      <c r="TQ20" s="22" t="e">
        <f t="shared" si="44"/>
        <v>#REF!</v>
      </c>
      <c r="TR20" s="4" t="e">
        <f t="shared" si="339"/>
        <v>#REF!</v>
      </c>
      <c r="TS20" s="24"/>
      <c r="TT20" s="24" t="e">
        <f t="shared" si="340"/>
        <v>#REF!</v>
      </c>
      <c r="TU20" s="24" t="e">
        <f t="shared" si="341"/>
        <v>#REF!</v>
      </c>
      <c r="TV20" s="11"/>
      <c r="TW20" s="24"/>
      <c r="TX20" s="24" t="e">
        <f t="shared" si="342"/>
        <v>#REF!</v>
      </c>
      <c r="TY20" s="24" t="e">
        <f t="shared" si="343"/>
        <v>#REF!</v>
      </c>
      <c r="TZ20" s="11"/>
      <c r="UA20" s="24"/>
      <c r="UB20" s="24" t="e">
        <f t="shared" si="344"/>
        <v>#REF!</v>
      </c>
      <c r="UC20" s="24" t="e">
        <f t="shared" si="345"/>
        <v>#REF!</v>
      </c>
      <c r="UD20" s="11"/>
      <c r="UE20" s="24"/>
      <c r="UF20" s="24" t="e">
        <f t="shared" si="346"/>
        <v>#REF!</v>
      </c>
      <c r="UG20" s="24" t="e">
        <f t="shared" si="347"/>
        <v>#REF!</v>
      </c>
      <c r="UH20" s="11"/>
      <c r="UI20" s="24"/>
      <c r="UJ20" s="24" t="e">
        <f t="shared" si="348"/>
        <v>#REF!</v>
      </c>
      <c r="UK20" s="24" t="e">
        <f t="shared" si="349"/>
        <v>#REF!</v>
      </c>
      <c r="UL20" s="11"/>
      <c r="UM20" s="24"/>
      <c r="UN20" s="24" t="e">
        <f t="shared" si="350"/>
        <v>#REF!</v>
      </c>
      <c r="UO20" s="24" t="e">
        <f t="shared" si="351"/>
        <v>#REF!</v>
      </c>
      <c r="UP20" s="11"/>
      <c r="UQ20" s="24"/>
      <c r="UR20" s="24" t="e">
        <f t="shared" si="352"/>
        <v>#REF!</v>
      </c>
      <c r="US20" s="24" t="e">
        <f t="shared" si="353"/>
        <v>#REF!</v>
      </c>
      <c r="UT20" s="11"/>
      <c r="UU20" s="24"/>
      <c r="UV20" s="24" t="e">
        <f t="shared" si="354"/>
        <v>#REF!</v>
      </c>
      <c r="UW20" s="24" t="e">
        <f t="shared" si="355"/>
        <v>#REF!</v>
      </c>
      <c r="UX20" s="11"/>
      <c r="UY20" s="24"/>
      <c r="UZ20" s="24" t="e">
        <f t="shared" si="356"/>
        <v>#REF!</v>
      </c>
      <c r="VA20" s="24" t="e">
        <f t="shared" si="357"/>
        <v>#REF!</v>
      </c>
      <c r="VB20" s="11"/>
      <c r="VC20" s="24"/>
      <c r="VD20" s="24" t="e">
        <f t="shared" si="358"/>
        <v>#REF!</v>
      </c>
      <c r="VE20" s="24" t="e">
        <f t="shared" si="359"/>
        <v>#REF!</v>
      </c>
      <c r="VF20" s="11"/>
      <c r="VG20" s="32">
        <v>7.4383842887132358E-4</v>
      </c>
      <c r="VH20" s="27" t="e">
        <f t="shared" si="45"/>
        <v>#REF!</v>
      </c>
      <c r="VI20" s="22" t="e">
        <f t="shared" si="46"/>
        <v>#REF!</v>
      </c>
      <c r="VJ20" s="4" t="e">
        <f t="shared" si="360"/>
        <v>#REF!</v>
      </c>
      <c r="VK20" s="27">
        <v>96.907645974137935</v>
      </c>
      <c r="VL20" s="27" t="e">
        <f t="shared" si="361"/>
        <v>#REF!</v>
      </c>
      <c r="VM20" s="22" t="e">
        <f t="shared" si="47"/>
        <v>#REF!</v>
      </c>
      <c r="VN20" s="4" t="e">
        <f t="shared" si="362"/>
        <v>#REF!</v>
      </c>
      <c r="VO20" s="27">
        <v>98.079770114942519</v>
      </c>
      <c r="VP20" s="27" t="e">
        <f t="shared" si="363"/>
        <v>#REF!</v>
      </c>
      <c r="VQ20" s="22" t="e">
        <f t="shared" si="48"/>
        <v>#REF!</v>
      </c>
      <c r="VR20" s="4" t="e">
        <f t="shared" si="364"/>
        <v>#REF!</v>
      </c>
      <c r="VS20" s="24"/>
      <c r="VT20" s="24" t="e">
        <f t="shared" si="365"/>
        <v>#REF!</v>
      </c>
      <c r="VU20" s="24" t="e">
        <f t="shared" si="366"/>
        <v>#REF!</v>
      </c>
      <c r="VV20" s="11"/>
      <c r="VW20" s="24">
        <v>4.4135033267667936</v>
      </c>
      <c r="VX20" s="27" t="e">
        <f t="shared" si="367"/>
        <v>#REF!</v>
      </c>
      <c r="VY20" s="22" t="e">
        <f t="shared" si="49"/>
        <v>#REF!</v>
      </c>
      <c r="VZ20" s="4" t="e">
        <f t="shared" si="368"/>
        <v>#REF!</v>
      </c>
      <c r="WA20" s="24">
        <v>21.386770847364406</v>
      </c>
      <c r="WB20" s="27" t="e">
        <f t="shared" si="369"/>
        <v>#REF!</v>
      </c>
      <c r="WC20" s="22" t="e">
        <f t="shared" si="50"/>
        <v>#REF!</v>
      </c>
      <c r="WD20" s="4" t="e">
        <f t="shared" si="370"/>
        <v>#REF!</v>
      </c>
      <c r="WE20" s="27">
        <v>99.13</v>
      </c>
      <c r="WF20" s="27" t="e">
        <f t="shared" si="371"/>
        <v>#REF!</v>
      </c>
      <c r="WG20" s="22" t="e">
        <f t="shared" si="51"/>
        <v>#REF!</v>
      </c>
      <c r="WH20" s="4" t="e">
        <f t="shared" si="372"/>
        <v>#REF!</v>
      </c>
      <c r="WI20" s="24"/>
      <c r="WJ20" s="24" t="e">
        <f t="shared" si="373"/>
        <v>#REF!</v>
      </c>
      <c r="WK20" s="24" t="e">
        <f t="shared" si="374"/>
        <v>#REF!</v>
      </c>
      <c r="WL20" s="11"/>
      <c r="WM20" s="24"/>
      <c r="WN20" s="24" t="e">
        <f t="shared" si="375"/>
        <v>#REF!</v>
      </c>
      <c r="WO20" s="24" t="e">
        <f t="shared" si="376"/>
        <v>#REF!</v>
      </c>
      <c r="WP20" s="11"/>
      <c r="WQ20" s="24"/>
      <c r="WR20" s="24" t="e">
        <f t="shared" si="377"/>
        <v>#REF!</v>
      </c>
      <c r="WS20" s="24" t="e">
        <f t="shared" si="378"/>
        <v>#REF!</v>
      </c>
      <c r="WT20" s="11"/>
      <c r="WU20" s="27">
        <v>0</v>
      </c>
      <c r="WV20" s="27" t="e">
        <f t="shared" si="379"/>
        <v>#REF!</v>
      </c>
      <c r="WW20" s="22" t="e">
        <f t="shared" si="52"/>
        <v>#REF!</v>
      </c>
      <c r="WX20" s="4" t="e">
        <f t="shared" si="380"/>
        <v>#REF!</v>
      </c>
      <c r="WY20" s="24"/>
      <c r="WZ20" s="24" t="e">
        <f t="shared" si="381"/>
        <v>#REF!</v>
      </c>
      <c r="XA20" s="24" t="e">
        <f t="shared" si="382"/>
        <v>#REF!</v>
      </c>
      <c r="XB20" s="11"/>
      <c r="XC20" s="24"/>
      <c r="XD20" s="24" t="e">
        <f t="shared" si="383"/>
        <v>#REF!</v>
      </c>
      <c r="XE20" s="24" t="e">
        <f t="shared" si="384"/>
        <v>#REF!</v>
      </c>
      <c r="XF20" s="11"/>
      <c r="XG20" s="24"/>
      <c r="XH20" s="24" t="e">
        <f t="shared" si="385"/>
        <v>#REF!</v>
      </c>
      <c r="XI20" s="24" t="e">
        <f t="shared" si="386"/>
        <v>#REF!</v>
      </c>
      <c r="XJ20" s="11"/>
      <c r="XK20" s="24"/>
      <c r="XL20" s="24" t="e">
        <f t="shared" si="387"/>
        <v>#REF!</v>
      </c>
      <c r="XM20" s="24" t="e">
        <f t="shared" si="388"/>
        <v>#REF!</v>
      </c>
      <c r="XN20" s="11"/>
      <c r="XO20" s="24"/>
      <c r="XP20" s="24" t="e">
        <f t="shared" si="389"/>
        <v>#REF!</v>
      </c>
      <c r="XQ20" s="24" t="e">
        <f t="shared" si="390"/>
        <v>#REF!</v>
      </c>
      <c r="XR20" s="11"/>
      <c r="XS20" s="24"/>
      <c r="XT20" s="24" t="e">
        <f t="shared" si="391"/>
        <v>#REF!</v>
      </c>
      <c r="XU20" s="24" t="e">
        <f t="shared" si="392"/>
        <v>#REF!</v>
      </c>
      <c r="XV20" s="11"/>
      <c r="XW20" s="24"/>
      <c r="XX20" s="24" t="e">
        <f t="shared" si="393"/>
        <v>#REF!</v>
      </c>
      <c r="XY20" s="24" t="e">
        <f t="shared" si="394"/>
        <v>#REF!</v>
      </c>
      <c r="XZ20" s="11"/>
      <c r="YA20" s="24"/>
      <c r="YB20" s="24" t="e">
        <f t="shared" si="395"/>
        <v>#REF!</v>
      </c>
      <c r="YC20" s="24" t="e">
        <f t="shared" si="396"/>
        <v>#REF!</v>
      </c>
      <c r="YD20" s="11"/>
      <c r="YE20" s="24"/>
      <c r="YF20" s="24" t="e">
        <f t="shared" si="397"/>
        <v>#REF!</v>
      </c>
      <c r="YG20" s="24" t="e">
        <f t="shared" si="398"/>
        <v>#REF!</v>
      </c>
      <c r="YH20" s="11"/>
      <c r="YI20" s="24"/>
      <c r="YJ20" s="24" t="e">
        <f t="shared" si="399"/>
        <v>#REF!</v>
      </c>
      <c r="YK20" s="24" t="e">
        <f t="shared" si="400"/>
        <v>#REF!</v>
      </c>
      <c r="YL20" s="11"/>
      <c r="YM20" s="24"/>
      <c r="YN20" s="24" t="e">
        <f t="shared" si="401"/>
        <v>#REF!</v>
      </c>
      <c r="YO20" s="24" t="e">
        <f t="shared" si="402"/>
        <v>#REF!</v>
      </c>
      <c r="YP20" s="11"/>
      <c r="YQ20" s="27">
        <v>96.91</v>
      </c>
      <c r="YR20" s="27" t="e">
        <f t="shared" si="403"/>
        <v>#REF!</v>
      </c>
      <c r="YS20" s="22" t="e">
        <f t="shared" si="53"/>
        <v>#REF!</v>
      </c>
      <c r="YT20" s="4" t="e">
        <f t="shared" si="404"/>
        <v>#REF!</v>
      </c>
      <c r="YU20" s="24"/>
      <c r="YV20" s="24" t="e">
        <f t="shared" si="405"/>
        <v>#REF!</v>
      </c>
      <c r="YW20" s="24" t="e">
        <f t="shared" si="406"/>
        <v>#REF!</v>
      </c>
      <c r="YX20" s="11"/>
      <c r="YY20" s="24"/>
      <c r="YZ20" s="24" t="e">
        <f t="shared" si="407"/>
        <v>#REF!</v>
      </c>
      <c r="ZA20" s="24" t="e">
        <f t="shared" si="408"/>
        <v>#REF!</v>
      </c>
      <c r="ZB20" s="11"/>
      <c r="ZC20" s="24"/>
      <c r="ZD20" s="24" t="e">
        <f t="shared" si="409"/>
        <v>#REF!</v>
      </c>
      <c r="ZE20" s="24" t="e">
        <f t="shared" si="410"/>
        <v>#REF!</v>
      </c>
      <c r="ZF20" s="11"/>
      <c r="ZG20" s="24"/>
      <c r="ZH20" s="24" t="e">
        <f t="shared" si="411"/>
        <v>#REF!</v>
      </c>
      <c r="ZI20" s="24" t="e">
        <f t="shared" si="412"/>
        <v>#REF!</v>
      </c>
      <c r="ZJ20" s="11"/>
      <c r="ZK20" s="24"/>
      <c r="ZL20" s="24" t="e">
        <f t="shared" si="413"/>
        <v>#REF!</v>
      </c>
      <c r="ZM20" s="24" t="e">
        <f t="shared" si="414"/>
        <v>#REF!</v>
      </c>
      <c r="ZN20" s="11"/>
      <c r="ZO20" s="24"/>
      <c r="ZP20" s="24" t="e">
        <f t="shared" si="415"/>
        <v>#REF!</v>
      </c>
      <c r="ZQ20" s="24" t="e">
        <f t="shared" si="416"/>
        <v>#REF!</v>
      </c>
      <c r="ZR20" s="11"/>
      <c r="ZS20" s="24"/>
      <c r="ZT20" s="24" t="e">
        <f t="shared" si="417"/>
        <v>#REF!</v>
      </c>
      <c r="ZU20" s="24" t="e">
        <f t="shared" si="418"/>
        <v>#REF!</v>
      </c>
      <c r="ZV20" s="11"/>
      <c r="ZW20" s="24"/>
      <c r="ZX20" s="24" t="e">
        <f t="shared" si="419"/>
        <v>#REF!</v>
      </c>
      <c r="ZY20" s="24" t="e">
        <f t="shared" si="420"/>
        <v>#REF!</v>
      </c>
      <c r="ZZ20" s="11"/>
      <c r="AAA20" s="24"/>
      <c r="AAB20" s="24" t="e">
        <f t="shared" si="421"/>
        <v>#REF!</v>
      </c>
      <c r="AAC20" s="24" t="e">
        <f t="shared" si="422"/>
        <v>#REF!</v>
      </c>
      <c r="AAD20" s="11"/>
      <c r="AAE20" s="22">
        <v>1.58</v>
      </c>
      <c r="AAF20" s="27" t="e">
        <f t="shared" si="423"/>
        <v>#REF!</v>
      </c>
      <c r="AAG20" s="22" t="e">
        <f t="shared" si="54"/>
        <v>#REF!</v>
      </c>
      <c r="AAH20" s="4" t="e">
        <f t="shared" si="424"/>
        <v>#REF!</v>
      </c>
      <c r="AAI20" s="24"/>
      <c r="AAJ20" s="24" t="e">
        <f t="shared" si="425"/>
        <v>#REF!</v>
      </c>
      <c r="AAK20" s="24" t="e">
        <f t="shared" si="426"/>
        <v>#REF!</v>
      </c>
      <c r="AAL20" s="11"/>
      <c r="AAM20" s="24"/>
      <c r="AAN20" s="24" t="e">
        <f t="shared" si="427"/>
        <v>#REF!</v>
      </c>
      <c r="AAO20" s="24" t="e">
        <f t="shared" si="428"/>
        <v>#REF!</v>
      </c>
      <c r="AAP20" s="11"/>
      <c r="AAQ20" s="24"/>
      <c r="AAR20" s="24" t="e">
        <f t="shared" si="429"/>
        <v>#REF!</v>
      </c>
      <c r="AAS20" s="24" t="e">
        <f t="shared" si="430"/>
        <v>#REF!</v>
      </c>
      <c r="AAT20" s="11"/>
      <c r="AAU20" s="24"/>
      <c r="AAV20" s="24" t="e">
        <f t="shared" si="431"/>
        <v>#REF!</v>
      </c>
      <c r="AAW20" s="24" t="e">
        <f t="shared" si="432"/>
        <v>#REF!</v>
      </c>
      <c r="AAX20" s="11"/>
      <c r="AAY20" s="24"/>
      <c r="AAZ20" s="24" t="e">
        <f t="shared" si="433"/>
        <v>#REF!</v>
      </c>
      <c r="ABA20" s="24" t="e">
        <f t="shared" si="434"/>
        <v>#REF!</v>
      </c>
      <c r="ABB20" s="11"/>
      <c r="ABC20" s="24"/>
      <c r="ABD20" s="24" t="e">
        <f t="shared" si="435"/>
        <v>#REF!</v>
      </c>
      <c r="ABE20" s="24" t="e">
        <f t="shared" si="436"/>
        <v>#REF!</v>
      </c>
      <c r="ABF20" s="11"/>
      <c r="ABG20" s="24"/>
      <c r="ABH20" s="24" t="e">
        <f t="shared" si="437"/>
        <v>#REF!</v>
      </c>
      <c r="ABI20" s="24" t="e">
        <f t="shared" si="438"/>
        <v>#REF!</v>
      </c>
      <c r="ABJ20" s="11"/>
      <c r="ABK20" s="24"/>
      <c r="ABL20" s="24" t="e">
        <f t="shared" si="439"/>
        <v>#REF!</v>
      </c>
      <c r="ABM20" s="24" t="e">
        <f t="shared" si="440"/>
        <v>#REF!</v>
      </c>
      <c r="ABN20" s="11"/>
      <c r="ABO20" s="24"/>
      <c r="ABP20" s="24" t="e">
        <f t="shared" si="441"/>
        <v>#REF!</v>
      </c>
      <c r="ABQ20" s="24" t="e">
        <f t="shared" si="442"/>
        <v>#REF!</v>
      </c>
      <c r="ABR20" s="11"/>
      <c r="ABS20" s="24"/>
      <c r="ABT20" s="24" t="e">
        <f t="shared" si="443"/>
        <v>#REF!</v>
      </c>
      <c r="ABU20" s="24" t="e">
        <f t="shared" si="444"/>
        <v>#REF!</v>
      </c>
      <c r="ABV20" s="11"/>
      <c r="ABW20" s="27">
        <v>93.34</v>
      </c>
      <c r="ABX20" s="27" t="e">
        <f t="shared" si="445"/>
        <v>#REF!</v>
      </c>
      <c r="ABY20" s="22" t="e">
        <f t="shared" si="55"/>
        <v>#REF!</v>
      </c>
      <c r="ABZ20" s="4" t="e">
        <f t="shared" si="446"/>
        <v>#REF!</v>
      </c>
      <c r="ACA20" s="24"/>
      <c r="ACB20" s="24" t="e">
        <f t="shared" si="447"/>
        <v>#REF!</v>
      </c>
      <c r="ACC20" s="24" t="e">
        <f t="shared" si="448"/>
        <v>#REF!</v>
      </c>
      <c r="ACD20" s="11"/>
      <c r="ACE20" s="24"/>
      <c r="ACF20" s="24" t="e">
        <f t="shared" si="449"/>
        <v>#REF!</v>
      </c>
      <c r="ACG20" s="24" t="e">
        <f t="shared" si="450"/>
        <v>#REF!</v>
      </c>
      <c r="ACH20" s="11"/>
      <c r="ACI20" s="24"/>
      <c r="ACJ20" s="24" t="e">
        <f t="shared" si="451"/>
        <v>#REF!</v>
      </c>
      <c r="ACK20" s="24" t="e">
        <f t="shared" si="452"/>
        <v>#REF!</v>
      </c>
      <c r="ACL20" s="11"/>
      <c r="ACM20" s="24"/>
      <c r="ACN20" s="24" t="e">
        <f t="shared" si="453"/>
        <v>#REF!</v>
      </c>
      <c r="ACO20" s="24" t="e">
        <f t="shared" si="454"/>
        <v>#REF!</v>
      </c>
      <c r="ACP20" s="11"/>
      <c r="ACQ20" s="24"/>
      <c r="ACR20" s="24" t="e">
        <f t="shared" si="455"/>
        <v>#REF!</v>
      </c>
      <c r="ACS20" s="24" t="e">
        <f t="shared" si="456"/>
        <v>#REF!</v>
      </c>
      <c r="ACT20" s="11"/>
      <c r="ACU20" s="24"/>
      <c r="ACV20" s="24" t="e">
        <f t="shared" si="457"/>
        <v>#REF!</v>
      </c>
      <c r="ACW20" s="24" t="e">
        <f t="shared" si="458"/>
        <v>#REF!</v>
      </c>
      <c r="ACX20" s="11"/>
      <c r="ACY20" s="24"/>
      <c r="ACZ20" s="24" t="e">
        <f t="shared" si="459"/>
        <v>#REF!</v>
      </c>
      <c r="ADA20" s="24" t="e">
        <f t="shared" si="460"/>
        <v>#REF!</v>
      </c>
      <c r="ADB20" s="11"/>
      <c r="ADC20" s="24">
        <v>3.52</v>
      </c>
      <c r="ADD20" s="24" t="e">
        <f t="shared" si="461"/>
        <v>#REF!</v>
      </c>
      <c r="ADE20" s="24" t="e">
        <f t="shared" si="56"/>
        <v>#REF!</v>
      </c>
      <c r="ADF20" s="4" t="e">
        <f t="shared" si="462"/>
        <v>#REF!</v>
      </c>
      <c r="ADG20" s="24">
        <v>96.27</v>
      </c>
      <c r="ADH20" s="24" t="e">
        <f t="shared" si="463"/>
        <v>#REF!</v>
      </c>
      <c r="ADI20" s="24" t="e">
        <f t="shared" si="57"/>
        <v>#REF!</v>
      </c>
      <c r="ADJ20" s="4" t="e">
        <f t="shared" si="464"/>
        <v>#REF!</v>
      </c>
      <c r="ADK20" s="24"/>
      <c r="ADL20" s="24" t="e">
        <f t="shared" si="465"/>
        <v>#REF!</v>
      </c>
      <c r="ADM20" s="24" t="e">
        <f t="shared" si="466"/>
        <v>#REF!</v>
      </c>
      <c r="ADN20" s="11"/>
      <c r="ADO20" s="24"/>
      <c r="ADP20" s="24" t="e">
        <f t="shared" si="467"/>
        <v>#REF!</v>
      </c>
      <c r="ADQ20" s="24" t="e">
        <f t="shared" si="468"/>
        <v>#REF!</v>
      </c>
      <c r="ADR20" s="11"/>
      <c r="ADS20" s="24"/>
      <c r="ADT20" s="24" t="e">
        <f t="shared" si="469"/>
        <v>#REF!</v>
      </c>
      <c r="ADU20" s="24" t="e">
        <f t="shared" si="470"/>
        <v>#REF!</v>
      </c>
      <c r="ADV20" s="11"/>
      <c r="ADW20" s="24"/>
      <c r="ADX20" s="24" t="e">
        <f t="shared" si="471"/>
        <v>#REF!</v>
      </c>
      <c r="ADY20" s="24" t="e">
        <f t="shared" si="472"/>
        <v>#REF!</v>
      </c>
      <c r="ADZ20" s="11"/>
      <c r="AEA20" s="24"/>
      <c r="AEB20" s="24" t="e">
        <f t="shared" si="473"/>
        <v>#REF!</v>
      </c>
      <c r="AEC20" s="24" t="e">
        <f t="shared" si="474"/>
        <v>#REF!</v>
      </c>
      <c r="AED20" s="11"/>
      <c r="AEE20" s="24"/>
      <c r="AEF20" s="24" t="e">
        <f t="shared" si="475"/>
        <v>#REF!</v>
      </c>
      <c r="AEG20" s="24" t="e">
        <f t="shared" si="476"/>
        <v>#REF!</v>
      </c>
      <c r="AEH20" s="11"/>
      <c r="AEI20" s="24"/>
      <c r="AEJ20" s="24" t="e">
        <f t="shared" si="477"/>
        <v>#REF!</v>
      </c>
      <c r="AEK20" s="24" t="e">
        <f t="shared" si="478"/>
        <v>#REF!</v>
      </c>
      <c r="AEL20" s="11"/>
      <c r="AEM20" s="24"/>
      <c r="AEN20" s="24" t="e">
        <f t="shared" si="479"/>
        <v>#REF!</v>
      </c>
      <c r="AEO20" s="24" t="e">
        <f t="shared" si="480"/>
        <v>#REF!</v>
      </c>
      <c r="AEP20" s="11"/>
      <c r="AEQ20" s="24"/>
      <c r="AER20" s="24" t="e">
        <f t="shared" si="481"/>
        <v>#REF!</v>
      </c>
      <c r="AES20" s="24" t="e">
        <f t="shared" si="482"/>
        <v>#REF!</v>
      </c>
      <c r="AET20" s="11"/>
      <c r="AEU20" s="24"/>
      <c r="AEV20" s="24" t="e">
        <f t="shared" si="483"/>
        <v>#REF!</v>
      </c>
      <c r="AEW20" s="24" t="e">
        <f t="shared" si="484"/>
        <v>#REF!</v>
      </c>
      <c r="AEX20" s="11"/>
      <c r="AEY20" s="24"/>
      <c r="AEZ20" s="24" t="e">
        <f t="shared" si="485"/>
        <v>#REF!</v>
      </c>
      <c r="AFA20" s="24" t="e">
        <f t="shared" si="486"/>
        <v>#REF!</v>
      </c>
      <c r="AFB20" s="11"/>
      <c r="AFC20" s="24"/>
      <c r="AFD20" s="24" t="e">
        <f t="shared" si="487"/>
        <v>#REF!</v>
      </c>
      <c r="AFE20" s="24" t="e">
        <f t="shared" si="488"/>
        <v>#REF!</v>
      </c>
      <c r="AFF20" s="11"/>
      <c r="AFG20" s="24"/>
      <c r="AFH20" s="24" t="e">
        <f t="shared" si="489"/>
        <v>#REF!</v>
      </c>
      <c r="AFI20" s="24" t="e">
        <f t="shared" si="490"/>
        <v>#REF!</v>
      </c>
      <c r="AFJ20" s="11"/>
      <c r="AFK20" s="24"/>
      <c r="AFL20" s="24" t="e">
        <f t="shared" si="491"/>
        <v>#REF!</v>
      </c>
      <c r="AFM20" s="24" t="e">
        <f t="shared" si="492"/>
        <v>#REF!</v>
      </c>
      <c r="AFN20" s="11"/>
      <c r="AFO20" s="24"/>
      <c r="AFP20" s="24" t="e">
        <f t="shared" si="493"/>
        <v>#REF!</v>
      </c>
      <c r="AFQ20" s="24" t="e">
        <f t="shared" si="494"/>
        <v>#REF!</v>
      </c>
      <c r="AFR20" s="11"/>
      <c r="AFS20" s="24"/>
      <c r="AFT20" s="24" t="e">
        <f t="shared" si="495"/>
        <v>#REF!</v>
      </c>
      <c r="AFU20" s="24" t="e">
        <f t="shared" si="496"/>
        <v>#REF!</v>
      </c>
      <c r="AFV20" s="11"/>
      <c r="AFW20" s="24"/>
      <c r="AFX20" s="24" t="e">
        <f t="shared" si="497"/>
        <v>#REF!</v>
      </c>
      <c r="AFY20" s="24" t="e">
        <f t="shared" si="498"/>
        <v>#REF!</v>
      </c>
      <c r="AFZ20" s="11"/>
      <c r="AGA20" s="24"/>
      <c r="AGB20" s="24" t="e">
        <f t="shared" si="499"/>
        <v>#REF!</v>
      </c>
      <c r="AGC20" s="24" t="e">
        <f t="shared" si="500"/>
        <v>#REF!</v>
      </c>
      <c r="AGD20" s="11"/>
      <c r="AGE20" s="24"/>
      <c r="AGF20" s="24" t="e">
        <f t="shared" si="501"/>
        <v>#REF!</v>
      </c>
      <c r="AGG20" s="24" t="e">
        <f t="shared" si="502"/>
        <v>#REF!</v>
      </c>
      <c r="AGH20" s="11"/>
      <c r="AGI20" s="24"/>
      <c r="AGJ20" s="24" t="e">
        <f t="shared" si="503"/>
        <v>#REF!</v>
      </c>
      <c r="AGK20" s="24" t="e">
        <f t="shared" si="504"/>
        <v>#REF!</v>
      </c>
      <c r="AGL20" s="11"/>
      <c r="AGM20" s="24"/>
      <c r="AGN20" s="24" t="e">
        <f t="shared" si="505"/>
        <v>#REF!</v>
      </c>
      <c r="AGO20" s="24" t="e">
        <f t="shared" si="506"/>
        <v>#REF!</v>
      </c>
      <c r="AGP20" s="11"/>
      <c r="AGQ20" s="24"/>
      <c r="AGR20" s="24" t="e">
        <f t="shared" si="507"/>
        <v>#REF!</v>
      </c>
      <c r="AGS20" s="24" t="e">
        <f t="shared" si="508"/>
        <v>#REF!</v>
      </c>
      <c r="AGT20" s="11"/>
      <c r="AGU20" s="27">
        <v>0.32</v>
      </c>
      <c r="AGV20" s="27" t="e">
        <f t="shared" si="509"/>
        <v>#REF!</v>
      </c>
      <c r="AGW20" s="22" t="e">
        <f t="shared" si="58"/>
        <v>#REF!</v>
      </c>
      <c r="AGX20" s="4" t="e">
        <f t="shared" si="510"/>
        <v>#REF!</v>
      </c>
      <c r="AGY20" s="27">
        <v>0.21999999999999997</v>
      </c>
      <c r="AGZ20" s="27" t="e">
        <f t="shared" si="511"/>
        <v>#REF!</v>
      </c>
      <c r="AHA20" s="22" t="e">
        <f t="shared" si="59"/>
        <v>#REF!</v>
      </c>
      <c r="AHB20" s="4" t="e">
        <f t="shared" si="512"/>
        <v>#REF!</v>
      </c>
      <c r="AHC20" s="27">
        <v>97.51</v>
      </c>
      <c r="AHD20" s="27" t="e">
        <f t="shared" si="513"/>
        <v>#REF!</v>
      </c>
      <c r="AHE20" s="22" t="e">
        <f t="shared" si="60"/>
        <v>#REF!</v>
      </c>
      <c r="AHF20" s="4" t="e">
        <f t="shared" si="514"/>
        <v>#REF!</v>
      </c>
      <c r="AHG20" s="27">
        <v>94.06</v>
      </c>
      <c r="AHH20" s="27" t="e">
        <f t="shared" si="515"/>
        <v>#REF!</v>
      </c>
      <c r="AHI20" s="22" t="e">
        <f t="shared" si="61"/>
        <v>#REF!</v>
      </c>
      <c r="AHJ20" s="4" t="e">
        <f t="shared" si="516"/>
        <v>#REF!</v>
      </c>
      <c r="AHK20" s="27">
        <v>97.8</v>
      </c>
      <c r="AHL20" s="27" t="e">
        <f t="shared" si="517"/>
        <v>#REF!</v>
      </c>
      <c r="AHM20" s="22" t="e">
        <f t="shared" si="62"/>
        <v>#REF!</v>
      </c>
      <c r="AHN20" s="4" t="e">
        <f t="shared" si="518"/>
        <v>#REF!</v>
      </c>
      <c r="AHO20" s="27">
        <v>5.19</v>
      </c>
      <c r="AHP20" s="27" t="e">
        <f t="shared" si="519"/>
        <v>#REF!</v>
      </c>
      <c r="AHQ20" s="22" t="e">
        <f t="shared" si="63"/>
        <v>#REF!</v>
      </c>
      <c r="AHR20" s="4" t="e">
        <f t="shared" si="520"/>
        <v>#REF!</v>
      </c>
      <c r="AHS20" s="27">
        <v>3.26</v>
      </c>
      <c r="AHT20" s="27" t="e">
        <f t="shared" si="521"/>
        <v>#REF!</v>
      </c>
      <c r="AHU20" s="22" t="e">
        <f t="shared" si="64"/>
        <v>#REF!</v>
      </c>
      <c r="AHV20" s="4" t="e">
        <f t="shared" si="522"/>
        <v>#REF!</v>
      </c>
      <c r="AHW20" s="27">
        <v>8.5300000000000001E-2</v>
      </c>
      <c r="AHX20" s="27" t="e">
        <f t="shared" si="523"/>
        <v>#REF!</v>
      </c>
      <c r="AHY20" s="22" t="e">
        <f t="shared" si="65"/>
        <v>#REF!</v>
      </c>
      <c r="AHZ20" s="4" t="e">
        <f t="shared" si="524"/>
        <v>#REF!</v>
      </c>
      <c r="AIA20" s="27">
        <v>2.1499999999999998E-2</v>
      </c>
      <c r="AIB20" s="27" t="e">
        <f t="shared" si="525"/>
        <v>#REF!</v>
      </c>
      <c r="AIC20" s="22" t="e">
        <f t="shared" si="66"/>
        <v>#REF!</v>
      </c>
      <c r="AID20" s="4" t="e">
        <f t="shared" si="526"/>
        <v>#REF!</v>
      </c>
      <c r="AIE20" s="24"/>
      <c r="AIF20" s="24" t="e">
        <f t="shared" si="527"/>
        <v>#REF!</v>
      </c>
      <c r="AIG20" s="24" t="e">
        <f t="shared" si="528"/>
        <v>#REF!</v>
      </c>
      <c r="AIH20" s="11"/>
      <c r="AII20" s="24"/>
      <c r="AIJ20" s="24" t="e">
        <f t="shared" si="529"/>
        <v>#REF!</v>
      </c>
      <c r="AIK20" s="24" t="e">
        <f t="shared" si="530"/>
        <v>#REF!</v>
      </c>
      <c r="AIL20" s="11"/>
      <c r="AIM20" s="24"/>
      <c r="AIN20" s="24" t="e">
        <f t="shared" si="531"/>
        <v>#REF!</v>
      </c>
      <c r="AIO20" s="24" t="e">
        <f t="shared" si="532"/>
        <v>#REF!</v>
      </c>
      <c r="AIP20" s="11"/>
      <c r="AIQ20" s="27">
        <v>18.149999999999999</v>
      </c>
      <c r="AIR20" s="27" t="e">
        <f t="shared" si="533"/>
        <v>#REF!</v>
      </c>
      <c r="AIS20" s="22" t="e">
        <f t="shared" si="67"/>
        <v>#REF!</v>
      </c>
      <c r="AIT20" s="4" t="e">
        <f t="shared" si="534"/>
        <v>#REF!</v>
      </c>
      <c r="AIU20" s="27">
        <v>4.3</v>
      </c>
      <c r="AIV20" s="27" t="e">
        <f t="shared" si="535"/>
        <v>#REF!</v>
      </c>
      <c r="AIW20" s="22" t="e">
        <f t="shared" si="68"/>
        <v>#REF!</v>
      </c>
      <c r="AIX20" s="4" t="e">
        <f t="shared" si="536"/>
        <v>#REF!</v>
      </c>
      <c r="AIY20" s="22">
        <v>0</v>
      </c>
      <c r="AIZ20" s="27" t="e">
        <f t="shared" si="537"/>
        <v>#REF!</v>
      </c>
      <c r="AJA20" s="22" t="e">
        <f t="shared" si="69"/>
        <v>#REF!</v>
      </c>
      <c r="AJB20" s="4" t="e">
        <f t="shared" si="538"/>
        <v>#REF!</v>
      </c>
      <c r="AJC20" s="27">
        <v>21.555187010112288</v>
      </c>
      <c r="AJD20" s="27" t="e">
        <f t="shared" si="539"/>
        <v>#REF!</v>
      </c>
      <c r="AJE20" s="22" t="e">
        <f t="shared" si="70"/>
        <v>#REF!</v>
      </c>
      <c r="AJF20" s="4" t="e">
        <f t="shared" si="540"/>
        <v>#REF!</v>
      </c>
      <c r="AJG20" s="24"/>
      <c r="AJH20" s="24" t="e">
        <f t="shared" si="541"/>
        <v>#REF!</v>
      </c>
      <c r="AJI20" s="24" t="e">
        <f t="shared" si="542"/>
        <v>#REF!</v>
      </c>
      <c r="AJJ20" s="11"/>
      <c r="AJK20" s="27">
        <v>0.57000000000000006</v>
      </c>
      <c r="AJL20" s="27" t="e">
        <f t="shared" si="543"/>
        <v>#REF!</v>
      </c>
      <c r="AJM20" s="22" t="e">
        <f t="shared" si="71"/>
        <v>#REF!</v>
      </c>
      <c r="AJN20" s="4" t="e">
        <f t="shared" si="544"/>
        <v>#REF!</v>
      </c>
      <c r="AJO20" s="27">
        <v>99</v>
      </c>
      <c r="AJP20" s="27" t="e">
        <f t="shared" si="545"/>
        <v>#REF!</v>
      </c>
      <c r="AJQ20" s="22" t="e">
        <f t="shared" si="72"/>
        <v>#REF!</v>
      </c>
      <c r="AJR20" s="4" t="e">
        <f t="shared" si="546"/>
        <v>#REF!</v>
      </c>
      <c r="AJS20" s="27">
        <v>100</v>
      </c>
      <c r="AJT20" s="27" t="e">
        <f t="shared" si="547"/>
        <v>#REF!</v>
      </c>
      <c r="AJU20" s="22" t="e">
        <f t="shared" si="73"/>
        <v>#REF!</v>
      </c>
      <c r="AJV20" s="4" t="e">
        <f t="shared" si="548"/>
        <v>#REF!</v>
      </c>
      <c r="AJW20" s="27">
        <v>98.9</v>
      </c>
      <c r="AJX20" s="24" t="e">
        <f t="shared" si="549"/>
        <v>#REF!</v>
      </c>
      <c r="AJY20" s="13" t="e">
        <f t="shared" si="74"/>
        <v>#REF!</v>
      </c>
      <c r="AJZ20" s="12" t="e">
        <f t="shared" si="550"/>
        <v>#REF!</v>
      </c>
      <c r="AKA20" s="8" t="s">
        <v>24</v>
      </c>
      <c r="AKB20" s="10" t="e">
        <f t="shared" si="75"/>
        <v>#REF!</v>
      </c>
      <c r="AKC20" s="11" t="e">
        <f t="shared" si="551"/>
        <v>#REF!</v>
      </c>
      <c r="AKD20" s="8" t="s">
        <v>24</v>
      </c>
      <c r="AKE20" s="10" t="e">
        <f t="shared" si="76"/>
        <v>#REF!</v>
      </c>
      <c r="AKF20" s="11" t="e">
        <f t="shared" si="552"/>
        <v>#REF!</v>
      </c>
      <c r="AKG20" s="8" t="s">
        <v>24</v>
      </c>
      <c r="AKH20" s="10" t="e">
        <f t="shared" si="77"/>
        <v>#REF!</v>
      </c>
      <c r="AKI20" s="11" t="e">
        <f t="shared" si="553"/>
        <v>#REF!</v>
      </c>
      <c r="AKJ20" s="8" t="s">
        <v>24</v>
      </c>
      <c r="AKK20" s="10" t="e">
        <f t="shared" si="554"/>
        <v>#REF!</v>
      </c>
      <c r="AKL20" s="11" t="e">
        <f t="shared" si="555"/>
        <v>#REF!</v>
      </c>
      <c r="AKM20" s="8" t="s">
        <v>24</v>
      </c>
      <c r="AKN20" s="10" t="e">
        <f t="shared" si="78"/>
        <v>#REF!</v>
      </c>
      <c r="AKO20" s="11" t="e">
        <f t="shared" si="556"/>
        <v>#REF!</v>
      </c>
      <c r="AKP20" s="8" t="s">
        <v>24</v>
      </c>
      <c r="AKQ20" s="10" t="e">
        <f t="shared" si="79"/>
        <v>#REF!</v>
      </c>
      <c r="AKR20" s="11" t="e">
        <f t="shared" si="557"/>
        <v>#REF!</v>
      </c>
      <c r="AKS20" s="8" t="s">
        <v>24</v>
      </c>
      <c r="AKT20" s="10" t="e">
        <f t="shared" si="558"/>
        <v>#REF!</v>
      </c>
      <c r="AKU20" s="11" t="e">
        <f t="shared" si="80"/>
        <v>#REF!</v>
      </c>
      <c r="AKV20" s="8" t="s">
        <v>24</v>
      </c>
      <c r="AKW20" s="10" t="e">
        <f t="shared" si="559"/>
        <v>#REF!</v>
      </c>
      <c r="AKX20" s="11" t="e">
        <f t="shared" si="560"/>
        <v>#REF!</v>
      </c>
      <c r="AKY20" s="8" t="s">
        <v>24</v>
      </c>
      <c r="AKZ20" s="10" t="e">
        <f t="shared" si="81"/>
        <v>#REF!</v>
      </c>
      <c r="ALA20" s="11" t="e">
        <f t="shared" si="561"/>
        <v>#REF!</v>
      </c>
    </row>
    <row r="21" spans="1:989" ht="17.25">
      <c r="A21" s="8" t="s">
        <v>25</v>
      </c>
      <c r="B21" s="9" t="str">
        <f t="shared" si="82"/>
        <v>河南</v>
      </c>
      <c r="C21" s="10" t="e">
        <f t="shared" si="83"/>
        <v>#REF!</v>
      </c>
      <c r="D21" s="11" t="e">
        <f t="shared" si="84"/>
        <v>#REF!</v>
      </c>
      <c r="E21" s="24">
        <v>80.88</v>
      </c>
      <c r="F21" s="24" t="e">
        <f t="shared" si="85"/>
        <v>#REF!</v>
      </c>
      <c r="G21" s="24" t="e">
        <f t="shared" si="6"/>
        <v>#REF!</v>
      </c>
      <c r="H21" s="12" t="e">
        <f t="shared" si="86"/>
        <v>#REF!</v>
      </c>
      <c r="I21" s="24">
        <v>79.84</v>
      </c>
      <c r="J21" s="24" t="e">
        <f t="shared" si="87"/>
        <v>#REF!</v>
      </c>
      <c r="K21" s="13" t="e">
        <f t="shared" si="7"/>
        <v>#REF!</v>
      </c>
      <c r="L21" s="12" t="e">
        <f t="shared" si="88"/>
        <v>#REF!</v>
      </c>
      <c r="M21" s="24">
        <v>78.069999999999993</v>
      </c>
      <c r="N21" s="24" t="e">
        <f t="shared" si="89"/>
        <v>#REF!</v>
      </c>
      <c r="O21" s="13" t="e">
        <f t="shared" si="8"/>
        <v>#REF!</v>
      </c>
      <c r="P21" s="12" t="e">
        <f t="shared" si="90"/>
        <v>#REF!</v>
      </c>
      <c r="Q21" s="24">
        <v>85.51</v>
      </c>
      <c r="R21" s="24" t="e">
        <f t="shared" si="91"/>
        <v>#REF!</v>
      </c>
      <c r="S21" s="13" t="e">
        <f t="shared" si="9"/>
        <v>#REF!</v>
      </c>
      <c r="T21" s="12" t="e">
        <f t="shared" si="92"/>
        <v>#REF!</v>
      </c>
      <c r="U21" s="24"/>
      <c r="V21" s="24" t="e">
        <f t="shared" si="93"/>
        <v>#REF!</v>
      </c>
      <c r="W21" s="24" t="e">
        <f t="shared" si="94"/>
        <v>#REF!</v>
      </c>
      <c r="X21" s="11"/>
      <c r="Y21" s="13">
        <v>1.7420325016810612E-2</v>
      </c>
      <c r="Z21" s="24" t="e">
        <f t="shared" si="95"/>
        <v>#REF!</v>
      </c>
      <c r="AA21" s="13" t="e">
        <f t="shared" si="10"/>
        <v>#REF!</v>
      </c>
      <c r="AB21" s="12" t="e">
        <f t="shared" si="96"/>
        <v>#REF!</v>
      </c>
      <c r="AC21" s="13">
        <v>5.3421340044636501E-3</v>
      </c>
      <c r="AD21" s="24" t="e">
        <f t="shared" si="97"/>
        <v>#REF!</v>
      </c>
      <c r="AE21" s="13" t="e">
        <f t="shared" si="11"/>
        <v>#REF!</v>
      </c>
      <c r="AF21" s="12" t="e">
        <f t="shared" si="98"/>
        <v>#REF!</v>
      </c>
      <c r="AG21" s="13">
        <v>3.5614226696424329E-3</v>
      </c>
      <c r="AH21" s="24" t="e">
        <f t="shared" si="99"/>
        <v>#REF!</v>
      </c>
      <c r="AI21" s="13" t="e">
        <f t="shared" si="12"/>
        <v>#REF!</v>
      </c>
      <c r="AJ21" s="12" t="e">
        <f t="shared" si="100"/>
        <v>#REF!</v>
      </c>
      <c r="AK21" s="13">
        <v>10.869651176543197</v>
      </c>
      <c r="AL21" s="24" t="e">
        <f t="shared" si="101"/>
        <v>#REF!</v>
      </c>
      <c r="AM21" s="13" t="e">
        <f t="shared" si="13"/>
        <v>#REF!</v>
      </c>
      <c r="AN21" s="12" t="e">
        <f t="shared" si="102"/>
        <v>#REF!</v>
      </c>
      <c r="AO21" s="23">
        <v>0.8053495398202799</v>
      </c>
      <c r="AP21" s="24" t="e">
        <f t="shared" si="103"/>
        <v>#REF!</v>
      </c>
      <c r="AQ21" s="13" t="e">
        <f t="shared" si="14"/>
        <v>#REF!</v>
      </c>
      <c r="AR21" s="12" t="e">
        <f t="shared" si="562"/>
        <v>#REF!</v>
      </c>
      <c r="AS21" s="24">
        <v>99.82</v>
      </c>
      <c r="AT21" s="24" t="e">
        <f t="shared" si="105"/>
        <v>#REF!</v>
      </c>
      <c r="AU21" s="13" t="e">
        <f t="shared" si="15"/>
        <v>#REF!</v>
      </c>
      <c r="AV21" s="12" t="e">
        <f t="shared" si="106"/>
        <v>#REF!</v>
      </c>
      <c r="AW21" s="24">
        <v>0.04</v>
      </c>
      <c r="AX21" s="24" t="e">
        <f t="shared" si="107"/>
        <v>#REF!</v>
      </c>
      <c r="AY21" s="13" t="e">
        <f t="shared" si="16"/>
        <v>#REF!</v>
      </c>
      <c r="AZ21" s="12" t="e">
        <f t="shared" si="108"/>
        <v>#REF!</v>
      </c>
      <c r="BA21" s="24">
        <v>2.75</v>
      </c>
      <c r="BB21" s="24" t="e">
        <f t="shared" si="109"/>
        <v>#REF!</v>
      </c>
      <c r="BC21" s="13" t="e">
        <f t="shared" si="17"/>
        <v>#REF!</v>
      </c>
      <c r="BD21" s="12" t="e">
        <f t="shared" si="110"/>
        <v>#REF!</v>
      </c>
      <c r="BE21" s="14">
        <v>0.16999999999999998</v>
      </c>
      <c r="BF21" s="24" t="e">
        <f t="shared" si="111"/>
        <v>#REF!</v>
      </c>
      <c r="BG21" s="13" t="e">
        <f t="shared" si="18"/>
        <v>#REF!</v>
      </c>
      <c r="BH21" s="12" t="e">
        <f t="shared" si="112"/>
        <v>#REF!</v>
      </c>
      <c r="BI21" s="24">
        <v>99.99</v>
      </c>
      <c r="BJ21" s="24" t="e">
        <f t="shared" si="113"/>
        <v>#REF!</v>
      </c>
      <c r="BK21" s="13" t="e">
        <f t="shared" si="19"/>
        <v>#REF!</v>
      </c>
      <c r="BL21" s="12" t="e">
        <f t="shared" si="114"/>
        <v>#REF!</v>
      </c>
      <c r="BM21" s="24">
        <v>1.1599999999999999</v>
      </c>
      <c r="BN21" s="24" t="e">
        <f t="shared" si="115"/>
        <v>#REF!</v>
      </c>
      <c r="BO21" s="13" t="e">
        <f t="shared" si="20"/>
        <v>#REF!</v>
      </c>
      <c r="BP21" s="12" t="e">
        <f t="shared" si="116"/>
        <v>#REF!</v>
      </c>
      <c r="BQ21" s="24">
        <v>99.4</v>
      </c>
      <c r="BR21" s="24" t="e">
        <f t="shared" si="117"/>
        <v>#REF!</v>
      </c>
      <c r="BS21" s="13" t="e">
        <f t="shared" si="21"/>
        <v>#REF!</v>
      </c>
      <c r="BT21" s="12" t="e">
        <f t="shared" si="118"/>
        <v>#REF!</v>
      </c>
      <c r="BU21" s="24">
        <v>2.9384928741172369</v>
      </c>
      <c r="BV21" s="24" t="e">
        <f t="shared" si="119"/>
        <v>#REF!</v>
      </c>
      <c r="BW21" s="13" t="e">
        <f t="shared" si="22"/>
        <v>#REF!</v>
      </c>
      <c r="BX21" s="12" t="e">
        <f t="shared" si="120"/>
        <v>#REF!</v>
      </c>
      <c r="BY21" s="24">
        <v>98.65</v>
      </c>
      <c r="BZ21" s="24" t="e">
        <f t="shared" si="121"/>
        <v>#REF!</v>
      </c>
      <c r="CA21" s="13" t="e">
        <f t="shared" si="23"/>
        <v>#REF!</v>
      </c>
      <c r="CB21" s="12" t="e">
        <f t="shared" si="122"/>
        <v>#REF!</v>
      </c>
      <c r="CC21" s="24">
        <v>98.757499999999993</v>
      </c>
      <c r="CD21" s="24" t="e">
        <f t="shared" si="123"/>
        <v>#REF!</v>
      </c>
      <c r="CE21" s="13" t="e">
        <f t="shared" si="24"/>
        <v>#REF!</v>
      </c>
      <c r="CF21" s="12" t="e">
        <f t="shared" si="124"/>
        <v>#REF!</v>
      </c>
      <c r="CG21" s="24">
        <v>70</v>
      </c>
      <c r="CH21" s="24" t="e">
        <f t="shared" si="125"/>
        <v>#REF!</v>
      </c>
      <c r="CI21" s="13" t="e">
        <f t="shared" si="25"/>
        <v>#REF!</v>
      </c>
      <c r="CJ21" s="12" t="e">
        <f t="shared" si="126"/>
        <v>#REF!</v>
      </c>
      <c r="CK21" s="24"/>
      <c r="CL21" s="24" t="e">
        <f t="shared" si="127"/>
        <v>#REF!</v>
      </c>
      <c r="CM21" s="24" t="e">
        <f t="shared" si="128"/>
        <v>#REF!</v>
      </c>
      <c r="CN21" s="11"/>
      <c r="CO21" s="24">
        <v>98.435699999999997</v>
      </c>
      <c r="CP21" s="24" t="e">
        <f t="shared" si="129"/>
        <v>#REF!</v>
      </c>
      <c r="CQ21" s="13" t="e">
        <f t="shared" si="26"/>
        <v>#REF!</v>
      </c>
      <c r="CR21" s="12" t="e">
        <f t="shared" si="130"/>
        <v>#REF!</v>
      </c>
      <c r="CS21" s="24">
        <v>37</v>
      </c>
      <c r="CT21" s="24" t="e">
        <f t="shared" si="131"/>
        <v>#REF!</v>
      </c>
      <c r="CU21" s="13" t="e">
        <f t="shared" si="27"/>
        <v>#REF!</v>
      </c>
      <c r="CV21" s="12" t="e">
        <f t="shared" si="132"/>
        <v>#REF!</v>
      </c>
      <c r="CW21" s="24"/>
      <c r="CX21" s="24" t="e">
        <f t="shared" si="133"/>
        <v>#REF!</v>
      </c>
      <c r="CY21" s="24" t="e">
        <f t="shared" si="134"/>
        <v>#REF!</v>
      </c>
      <c r="CZ21" s="11"/>
      <c r="DA21" s="24">
        <v>98.620099999999994</v>
      </c>
      <c r="DB21" s="24" t="e">
        <f t="shared" si="135"/>
        <v>#REF!</v>
      </c>
      <c r="DC21" s="13" t="e">
        <f t="shared" si="28"/>
        <v>#REF!</v>
      </c>
      <c r="DD21" s="12" t="e">
        <f t="shared" si="136"/>
        <v>#REF!</v>
      </c>
      <c r="DE21" s="24">
        <v>60</v>
      </c>
      <c r="DF21" s="24" t="e">
        <f t="shared" si="137"/>
        <v>#REF!</v>
      </c>
      <c r="DG21" s="13" t="e">
        <f t="shared" si="29"/>
        <v>#REF!</v>
      </c>
      <c r="DH21" s="12" t="e">
        <f t="shared" si="138"/>
        <v>#REF!</v>
      </c>
      <c r="DI21" s="24">
        <v>99.026800000000009</v>
      </c>
      <c r="DJ21" s="24" t="e">
        <f t="shared" si="139"/>
        <v>#REF!</v>
      </c>
      <c r="DK21" s="13" t="e">
        <f t="shared" si="30"/>
        <v>#REF!</v>
      </c>
      <c r="DL21" s="12" t="e">
        <f t="shared" si="140"/>
        <v>#REF!</v>
      </c>
      <c r="DM21" s="24">
        <v>63</v>
      </c>
      <c r="DN21" s="24" t="e">
        <f t="shared" si="141"/>
        <v>#REF!</v>
      </c>
      <c r="DO21" s="13" t="e">
        <f t="shared" si="31"/>
        <v>#REF!</v>
      </c>
      <c r="DP21" s="12" t="e">
        <f t="shared" si="142"/>
        <v>#REF!</v>
      </c>
      <c r="DQ21" s="24">
        <v>4.2004999999999999</v>
      </c>
      <c r="DR21" s="24" t="e">
        <f t="shared" si="143"/>
        <v>#REF!</v>
      </c>
      <c r="DS21" s="13" t="e">
        <f t="shared" si="32"/>
        <v>#REF!</v>
      </c>
      <c r="DT21" s="12" t="e">
        <f t="shared" si="144"/>
        <v>#REF!</v>
      </c>
      <c r="DU21" s="24">
        <v>99.65</v>
      </c>
      <c r="DV21" s="24" t="e">
        <f t="shared" si="145"/>
        <v>#REF!</v>
      </c>
      <c r="DW21" s="13" t="e">
        <f t="shared" si="33"/>
        <v>#REF!</v>
      </c>
      <c r="DX21" s="12" t="e">
        <f t="shared" si="146"/>
        <v>#REF!</v>
      </c>
      <c r="DY21" s="24"/>
      <c r="DZ21" s="24" t="e">
        <f t="shared" si="147"/>
        <v>#REF!</v>
      </c>
      <c r="EA21" s="24" t="e">
        <f t="shared" si="148"/>
        <v>#REF!</v>
      </c>
      <c r="EB21" s="11"/>
      <c r="EC21" s="24">
        <v>79.84</v>
      </c>
      <c r="ED21" s="47">
        <v>78.849999999999994</v>
      </c>
      <c r="EE21" s="24" t="e">
        <f t="shared" si="149"/>
        <v>#REF!</v>
      </c>
      <c r="EF21" s="22" t="e">
        <f t="shared" si="150"/>
        <v>#REF!</v>
      </c>
      <c r="EG21" s="4" t="e">
        <f t="shared" si="151"/>
        <v>#REF!</v>
      </c>
      <c r="EH21" s="24">
        <v>79.84</v>
      </c>
      <c r="EI21" s="24">
        <v>78.010000000000005</v>
      </c>
      <c r="EJ21" s="24" t="e">
        <f t="shared" si="152"/>
        <v>#REF!</v>
      </c>
      <c r="EK21" s="22" t="e">
        <f t="shared" si="153"/>
        <v>#REF!</v>
      </c>
      <c r="EL21" s="4" t="e">
        <f t="shared" si="154"/>
        <v>#REF!</v>
      </c>
      <c r="EM21" s="38">
        <v>78.069999999999993</v>
      </c>
      <c r="EN21" s="39">
        <v>78.569999999999993</v>
      </c>
      <c r="EO21" s="24" t="e">
        <f t="shared" si="155"/>
        <v>#REF!</v>
      </c>
      <c r="EP21" s="22" t="e">
        <f t="shared" si="156"/>
        <v>#REF!</v>
      </c>
      <c r="EQ21" s="4" t="e">
        <f t="shared" si="157"/>
        <v>#REF!</v>
      </c>
      <c r="ER21" s="38">
        <v>78.069999999999993</v>
      </c>
      <c r="ES21" s="39">
        <v>79.150000000000006</v>
      </c>
      <c r="ET21" s="24" t="e">
        <f t="shared" si="158"/>
        <v>#REF!</v>
      </c>
      <c r="EU21" s="22" t="e">
        <f t="shared" si="159"/>
        <v>#REF!</v>
      </c>
      <c r="EV21" s="4" t="e">
        <f t="shared" si="160"/>
        <v>#REF!</v>
      </c>
      <c r="EW21" s="24">
        <v>85.51</v>
      </c>
      <c r="EX21" s="24">
        <v>84.89</v>
      </c>
      <c r="EY21" s="24" t="e">
        <f t="shared" si="161"/>
        <v>#REF!</v>
      </c>
      <c r="EZ21" s="22" t="e">
        <f t="shared" si="162"/>
        <v>#REF!</v>
      </c>
      <c r="FA21" s="4" t="e">
        <f t="shared" si="163"/>
        <v>#REF!</v>
      </c>
      <c r="FB21" s="24">
        <v>85.51</v>
      </c>
      <c r="FC21" s="24">
        <v>81.7</v>
      </c>
      <c r="FD21" s="24" t="e">
        <f t="shared" si="164"/>
        <v>#REF!</v>
      </c>
      <c r="FE21" s="22" t="e">
        <f t="shared" si="165"/>
        <v>#REF!</v>
      </c>
      <c r="FF21" s="4" t="e">
        <f t="shared" si="166"/>
        <v>#REF!</v>
      </c>
      <c r="FG21" s="24">
        <v>3.08</v>
      </c>
      <c r="FH21" s="24" t="e">
        <f t="shared" si="34"/>
        <v>#REF!</v>
      </c>
      <c r="FI21" s="13" t="e">
        <f t="shared" si="35"/>
        <v>#REF!</v>
      </c>
      <c r="FJ21" s="12" t="e">
        <f t="shared" si="36"/>
        <v>#REF!</v>
      </c>
      <c r="FK21" s="24">
        <v>2.2599999999999998</v>
      </c>
      <c r="FL21" s="24" t="e">
        <f t="shared" si="167"/>
        <v>#REF!</v>
      </c>
      <c r="FM21" s="13" t="e">
        <f t="shared" si="37"/>
        <v>#REF!</v>
      </c>
      <c r="FN21" s="12" t="e">
        <f t="shared" si="168"/>
        <v>#REF!</v>
      </c>
      <c r="FO21" s="24">
        <v>96.899999999999991</v>
      </c>
      <c r="FP21" s="24">
        <v>86.2</v>
      </c>
      <c r="FQ21" s="24" t="e">
        <f t="shared" si="169"/>
        <v>#REF!</v>
      </c>
      <c r="FR21" s="22" t="e">
        <f t="shared" si="170"/>
        <v>#REF!</v>
      </c>
      <c r="FS21" s="4" t="e">
        <f t="shared" si="171"/>
        <v>#REF!</v>
      </c>
      <c r="FT21" s="24">
        <v>96.899999999999991</v>
      </c>
      <c r="FU21" s="24">
        <v>82.53</v>
      </c>
      <c r="FV21" s="24" t="e">
        <f t="shared" si="172"/>
        <v>#REF!</v>
      </c>
      <c r="FW21" s="22" t="e">
        <f t="shared" si="173"/>
        <v>#REF!</v>
      </c>
      <c r="FX21" s="4" t="e">
        <f t="shared" si="174"/>
        <v>#REF!</v>
      </c>
      <c r="FY21" s="24">
        <v>92.83</v>
      </c>
      <c r="FZ21" s="24">
        <v>76.08</v>
      </c>
      <c r="GA21" s="24" t="e">
        <f t="shared" si="175"/>
        <v>#REF!</v>
      </c>
      <c r="GB21" s="22" t="e">
        <f t="shared" si="176"/>
        <v>#REF!</v>
      </c>
      <c r="GC21" s="4" t="e">
        <f t="shared" si="177"/>
        <v>#REF!</v>
      </c>
      <c r="GD21" s="27">
        <v>92.83</v>
      </c>
      <c r="GE21" s="27">
        <v>78.239999999999995</v>
      </c>
      <c r="GF21" s="24" t="e">
        <f t="shared" si="178"/>
        <v>#REF!</v>
      </c>
      <c r="GG21" s="22" t="e">
        <f t="shared" si="179"/>
        <v>#REF!</v>
      </c>
      <c r="GH21" s="4" t="e">
        <f t="shared" si="180"/>
        <v>#REF!</v>
      </c>
      <c r="GI21" s="27">
        <v>98.850000000000009</v>
      </c>
      <c r="GJ21" s="27">
        <v>90.66</v>
      </c>
      <c r="GK21" s="24" t="e">
        <f t="shared" si="181"/>
        <v>#REF!</v>
      </c>
      <c r="GL21" s="22" t="e">
        <f t="shared" si="182"/>
        <v>#REF!</v>
      </c>
      <c r="GM21" s="4" t="e">
        <f t="shared" si="183"/>
        <v>#REF!</v>
      </c>
      <c r="GN21" s="27">
        <v>98.850000000000009</v>
      </c>
      <c r="GO21" s="27">
        <v>94.820000000000007</v>
      </c>
      <c r="GP21" s="24" t="e">
        <f t="shared" si="184"/>
        <v>#REF!</v>
      </c>
      <c r="GQ21" s="22" t="e">
        <f t="shared" si="185"/>
        <v>#REF!</v>
      </c>
      <c r="GR21" s="4" t="e">
        <f t="shared" si="186"/>
        <v>#REF!</v>
      </c>
      <c r="GS21" s="27">
        <v>1.71</v>
      </c>
      <c r="GT21" s="27" t="e">
        <f t="shared" si="38"/>
        <v>#REF!</v>
      </c>
      <c r="GU21" s="22" t="e">
        <f t="shared" si="39"/>
        <v>#REF!</v>
      </c>
      <c r="GV21" s="4" t="e">
        <f t="shared" si="40"/>
        <v>#REF!</v>
      </c>
      <c r="GW21" s="27">
        <v>2.0099999999999998</v>
      </c>
      <c r="GX21" s="27" t="e">
        <f t="shared" si="187"/>
        <v>#REF!</v>
      </c>
      <c r="GY21" s="22" t="e">
        <f t="shared" si="41"/>
        <v>#REF!</v>
      </c>
      <c r="GZ21" s="4" t="e">
        <f t="shared" si="42"/>
        <v>#REF!</v>
      </c>
      <c r="HA21" s="26"/>
      <c r="HB21" s="26"/>
      <c r="HC21" s="24" t="e">
        <f t="shared" si="188"/>
        <v>#REF!</v>
      </c>
      <c r="HD21" s="24" t="e">
        <f t="shared" si="189"/>
        <v>#REF!</v>
      </c>
      <c r="HE21" s="26"/>
      <c r="HF21" s="26"/>
      <c r="HG21" s="26"/>
      <c r="HH21" s="24" t="e">
        <f t="shared" si="190"/>
        <v>#REF!</v>
      </c>
      <c r="HI21" s="24" t="e">
        <f t="shared" si="191"/>
        <v>#REF!</v>
      </c>
      <c r="HJ21" s="26"/>
      <c r="HK21" s="27">
        <v>95.59</v>
      </c>
      <c r="HL21" s="27">
        <v>85.22</v>
      </c>
      <c r="HM21" s="24" t="e">
        <f t="shared" si="192"/>
        <v>#REF!</v>
      </c>
      <c r="HN21" s="22" t="e">
        <f t="shared" si="193"/>
        <v>#REF!</v>
      </c>
      <c r="HO21" s="4" t="e">
        <f t="shared" si="194"/>
        <v>#REF!</v>
      </c>
      <c r="HP21" s="27">
        <v>95.59</v>
      </c>
      <c r="HQ21" s="27">
        <v>86.44</v>
      </c>
      <c r="HR21" s="24" t="e">
        <f t="shared" si="195"/>
        <v>#REF!</v>
      </c>
      <c r="HS21" s="22" t="e">
        <f t="shared" si="196"/>
        <v>#REF!</v>
      </c>
      <c r="HT21" s="4" t="e">
        <f t="shared" si="197"/>
        <v>#REF!</v>
      </c>
      <c r="HU21" s="24">
        <v>99.2</v>
      </c>
      <c r="HV21" s="24">
        <v>84.53</v>
      </c>
      <c r="HW21" s="24" t="e">
        <f t="shared" si="198"/>
        <v>#REF!</v>
      </c>
      <c r="HX21" s="24" t="e">
        <f t="shared" si="199"/>
        <v>#REF!</v>
      </c>
      <c r="HY21" s="4" t="e">
        <f t="shared" si="200"/>
        <v>#REF!</v>
      </c>
      <c r="HZ21" s="24">
        <v>99.2</v>
      </c>
      <c r="IA21" s="24">
        <v>92.490000000000009</v>
      </c>
      <c r="IB21" s="24" t="e">
        <f t="shared" si="201"/>
        <v>#REF!</v>
      </c>
      <c r="IC21" s="24" t="e">
        <f t="shared" si="202"/>
        <v>#REF!</v>
      </c>
      <c r="ID21" s="4" t="e">
        <f t="shared" si="203"/>
        <v>#REF!</v>
      </c>
      <c r="IE21" s="26"/>
      <c r="IF21" s="26"/>
      <c r="IG21" s="24" t="e">
        <f t="shared" si="204"/>
        <v>#REF!</v>
      </c>
      <c r="IH21" s="24" t="e">
        <f t="shared" si="205"/>
        <v>#REF!</v>
      </c>
      <c r="II21" s="26"/>
      <c r="IJ21" s="26"/>
      <c r="IK21" s="26"/>
      <c r="IL21" s="24" t="e">
        <f t="shared" si="206"/>
        <v>#REF!</v>
      </c>
      <c r="IM21" s="24" t="e">
        <f t="shared" si="207"/>
        <v>#REF!</v>
      </c>
      <c r="IN21" s="26"/>
      <c r="IO21" s="26"/>
      <c r="IP21" s="26"/>
      <c r="IQ21" s="24" t="e">
        <f t="shared" si="208"/>
        <v>#REF!</v>
      </c>
      <c r="IR21" s="24" t="e">
        <f t="shared" si="209"/>
        <v>#REF!</v>
      </c>
      <c r="IS21" s="26"/>
      <c r="IT21" s="26"/>
      <c r="IU21" s="26"/>
      <c r="IV21" s="24" t="e">
        <f t="shared" si="210"/>
        <v>#REF!</v>
      </c>
      <c r="IW21" s="24" t="e">
        <f t="shared" si="211"/>
        <v>#REF!</v>
      </c>
      <c r="IX21" s="26"/>
      <c r="IY21" s="26"/>
      <c r="IZ21" s="26"/>
      <c r="JA21" s="24" t="e">
        <f t="shared" si="212"/>
        <v>#REF!</v>
      </c>
      <c r="JB21" s="24" t="e">
        <f t="shared" si="213"/>
        <v>#REF!</v>
      </c>
      <c r="JC21" s="26"/>
      <c r="JD21" s="26"/>
      <c r="JE21" s="26"/>
      <c r="JF21" s="24" t="e">
        <f t="shared" si="214"/>
        <v>#REF!</v>
      </c>
      <c r="JG21" s="24" t="e">
        <f t="shared" si="215"/>
        <v>#REF!</v>
      </c>
      <c r="JH21" s="26"/>
      <c r="JI21" s="26"/>
      <c r="JJ21" s="26"/>
      <c r="JK21" s="24" t="e">
        <f t="shared" si="216"/>
        <v>#REF!</v>
      </c>
      <c r="JL21" s="24" t="e">
        <f t="shared" si="217"/>
        <v>#REF!</v>
      </c>
      <c r="JM21" s="26"/>
      <c r="JN21" s="26"/>
      <c r="JO21" s="26"/>
      <c r="JP21" s="24" t="e">
        <f t="shared" si="218"/>
        <v>#REF!</v>
      </c>
      <c r="JQ21" s="24" t="e">
        <f t="shared" si="219"/>
        <v>#REF!</v>
      </c>
      <c r="JR21" s="26"/>
      <c r="JS21" s="26"/>
      <c r="JT21" s="26"/>
      <c r="JU21" s="24" t="e">
        <f t="shared" si="220"/>
        <v>#REF!</v>
      </c>
      <c r="JV21" s="24" t="e">
        <f t="shared" si="221"/>
        <v>#REF!</v>
      </c>
      <c r="JW21" s="26"/>
      <c r="JX21" s="26"/>
      <c r="JY21" s="26"/>
      <c r="JZ21" s="24" t="e">
        <f t="shared" si="222"/>
        <v>#REF!</v>
      </c>
      <c r="KA21" s="24" t="e">
        <f t="shared" si="223"/>
        <v>#REF!</v>
      </c>
      <c r="KB21" s="26"/>
      <c r="KC21" s="26"/>
      <c r="KD21" s="26"/>
      <c r="KE21" s="24" t="e">
        <f t="shared" si="224"/>
        <v>#REF!</v>
      </c>
      <c r="KF21" s="24" t="e">
        <f t="shared" si="225"/>
        <v>#REF!</v>
      </c>
      <c r="KG21" s="26"/>
      <c r="KH21" s="26"/>
      <c r="KI21" s="26"/>
      <c r="KJ21" s="24" t="e">
        <f t="shared" si="226"/>
        <v>#REF!</v>
      </c>
      <c r="KK21" s="24" t="e">
        <f t="shared" si="227"/>
        <v>#REF!</v>
      </c>
      <c r="KL21" s="26"/>
      <c r="KM21" s="27">
        <v>93.833896628867677</v>
      </c>
      <c r="KN21" s="27"/>
      <c r="KO21" s="24">
        <f t="shared" si="228"/>
        <v>0</v>
      </c>
      <c r="KP21" s="22">
        <f t="shared" si="229"/>
        <v>0</v>
      </c>
      <c r="KQ21" s="4" t="e">
        <f t="shared" si="230"/>
        <v>#REF!</v>
      </c>
      <c r="KR21" s="27">
        <v>93.833896628867677</v>
      </c>
      <c r="KS21" s="27"/>
      <c r="KT21" s="24">
        <f t="shared" si="231"/>
        <v>0</v>
      </c>
      <c r="KU21" s="22">
        <f t="shared" si="232"/>
        <v>0</v>
      </c>
      <c r="KV21" s="4" t="e">
        <f t="shared" si="233"/>
        <v>#REF!</v>
      </c>
      <c r="KW21" s="27">
        <v>94.651250822909816</v>
      </c>
      <c r="KX21" s="27"/>
      <c r="KY21" s="24">
        <f t="shared" si="234"/>
        <v>0</v>
      </c>
      <c r="KZ21" s="22">
        <f t="shared" si="235"/>
        <v>0</v>
      </c>
      <c r="LA21" s="4" t="e">
        <f t="shared" si="236"/>
        <v>#REF!</v>
      </c>
      <c r="LB21" s="27">
        <v>94.651250822909816</v>
      </c>
      <c r="LC21" s="27"/>
      <c r="LD21" s="24">
        <f t="shared" si="237"/>
        <v>0</v>
      </c>
      <c r="LE21" s="22">
        <f t="shared" si="238"/>
        <v>0</v>
      </c>
      <c r="LF21" s="4" t="e">
        <f t="shared" si="239"/>
        <v>#REF!</v>
      </c>
      <c r="LG21" s="26"/>
      <c r="LH21" s="26"/>
      <c r="LI21" s="24" t="e">
        <f t="shared" si="240"/>
        <v>#REF!</v>
      </c>
      <c r="LJ21" s="24" t="e">
        <f t="shared" si="241"/>
        <v>#REF!</v>
      </c>
      <c r="LK21" s="26"/>
      <c r="LL21" s="26"/>
      <c r="LM21" s="26"/>
      <c r="LN21" s="24" t="e">
        <f t="shared" si="242"/>
        <v>#REF!</v>
      </c>
      <c r="LO21" s="24" t="e">
        <f t="shared" si="243"/>
        <v>#REF!</v>
      </c>
      <c r="LP21" s="26"/>
      <c r="LQ21" s="24">
        <v>6.0089856215498783</v>
      </c>
      <c r="LR21" s="26"/>
      <c r="LS21" s="24">
        <f t="shared" si="244"/>
        <v>0</v>
      </c>
      <c r="LT21" s="22">
        <f t="shared" si="245"/>
        <v>0</v>
      </c>
      <c r="LU21" s="4" t="e">
        <f t="shared" si="246"/>
        <v>#REF!</v>
      </c>
      <c r="LV21" s="24">
        <v>6.0089856215498783</v>
      </c>
      <c r="LW21" s="26"/>
      <c r="LX21" s="24">
        <f t="shared" si="247"/>
        <v>0</v>
      </c>
      <c r="LY21" s="22">
        <f t="shared" si="248"/>
        <v>0</v>
      </c>
      <c r="LZ21" s="4" t="e">
        <f t="shared" si="249"/>
        <v>#REF!</v>
      </c>
      <c r="MA21" s="24">
        <v>22.218704481193935</v>
      </c>
      <c r="MB21" s="26"/>
      <c r="MC21" s="24">
        <f t="shared" si="250"/>
        <v>0</v>
      </c>
      <c r="MD21" s="22">
        <f t="shared" si="251"/>
        <v>0</v>
      </c>
      <c r="ME21" s="4" t="e">
        <f t="shared" si="252"/>
        <v>#REF!</v>
      </c>
      <c r="MF21" s="24">
        <v>22.218704481193935</v>
      </c>
      <c r="MG21" s="26"/>
      <c r="MH21" s="24">
        <f t="shared" si="253"/>
        <v>0</v>
      </c>
      <c r="MI21" s="22">
        <f t="shared" si="254"/>
        <v>0</v>
      </c>
      <c r="MJ21" s="4" t="e">
        <f t="shared" si="255"/>
        <v>#REF!</v>
      </c>
      <c r="MK21" s="26"/>
      <c r="ML21" s="26"/>
      <c r="MM21" s="24" t="e">
        <f t="shared" si="256"/>
        <v>#REF!</v>
      </c>
      <c r="MN21" s="24" t="e">
        <f t="shared" si="257"/>
        <v>#REF!</v>
      </c>
      <c r="MO21" s="26"/>
      <c r="MP21" s="26"/>
      <c r="MQ21" s="26"/>
      <c r="MR21" s="24" t="e">
        <f t="shared" si="258"/>
        <v>#REF!</v>
      </c>
      <c r="MS21" s="24" t="e">
        <f t="shared" si="259"/>
        <v>#REF!</v>
      </c>
      <c r="MT21" s="26"/>
      <c r="MU21" s="26"/>
      <c r="MV21" s="26"/>
      <c r="MW21" s="24" t="e">
        <f t="shared" si="260"/>
        <v>#REF!</v>
      </c>
      <c r="MX21" s="24" t="e">
        <f t="shared" si="261"/>
        <v>#REF!</v>
      </c>
      <c r="MY21" s="26"/>
      <c r="MZ21" s="26"/>
      <c r="NA21" s="26"/>
      <c r="NB21" s="24" t="e">
        <f t="shared" si="262"/>
        <v>#REF!</v>
      </c>
      <c r="NC21" s="24" t="e">
        <f t="shared" si="263"/>
        <v>#REF!</v>
      </c>
      <c r="ND21" s="26"/>
      <c r="NE21" s="26"/>
      <c r="NF21" s="26"/>
      <c r="NG21" s="24" t="e">
        <f t="shared" si="264"/>
        <v>#REF!</v>
      </c>
      <c r="NH21" s="24" t="e">
        <f t="shared" si="265"/>
        <v>#REF!</v>
      </c>
      <c r="NI21" s="26"/>
      <c r="NJ21" s="26"/>
      <c r="NK21" s="26"/>
      <c r="NL21" s="24" t="e">
        <f t="shared" si="266"/>
        <v>#REF!</v>
      </c>
      <c r="NM21" s="24" t="e">
        <f t="shared" si="267"/>
        <v>#REF!</v>
      </c>
      <c r="NN21" s="26"/>
      <c r="NO21" s="26"/>
      <c r="NP21" s="26"/>
      <c r="NQ21" s="24" t="e">
        <f t="shared" si="268"/>
        <v>#REF!</v>
      </c>
      <c r="NR21" s="24" t="e">
        <f t="shared" si="269"/>
        <v>#REF!</v>
      </c>
      <c r="NS21" s="26"/>
      <c r="NT21" s="26"/>
      <c r="NU21" s="26"/>
      <c r="NV21" s="24" t="e">
        <f t="shared" si="270"/>
        <v>#REF!</v>
      </c>
      <c r="NW21" s="24" t="e">
        <f t="shared" si="271"/>
        <v>#REF!</v>
      </c>
      <c r="NX21" s="26"/>
      <c r="NY21" s="26"/>
      <c r="NZ21" s="26"/>
      <c r="OA21" s="24" t="e">
        <f t="shared" si="272"/>
        <v>#REF!</v>
      </c>
      <c r="OB21" s="24" t="e">
        <f t="shared" si="273"/>
        <v>#REF!</v>
      </c>
      <c r="OC21" s="26"/>
      <c r="OD21" s="26"/>
      <c r="OE21" s="26"/>
      <c r="OF21" s="24" t="e">
        <f t="shared" si="274"/>
        <v>#REF!</v>
      </c>
      <c r="OG21" s="24" t="e">
        <f t="shared" si="275"/>
        <v>#REF!</v>
      </c>
      <c r="OH21" s="26"/>
      <c r="OI21" s="26"/>
      <c r="OJ21" s="26"/>
      <c r="OK21" s="24" t="e">
        <f t="shared" si="276"/>
        <v>#REF!</v>
      </c>
      <c r="OL21" s="24" t="e">
        <f t="shared" si="277"/>
        <v>#REF!</v>
      </c>
      <c r="OM21" s="26"/>
      <c r="ON21" s="26"/>
      <c r="OO21" s="26"/>
      <c r="OP21" s="24" t="e">
        <f t="shared" si="278"/>
        <v>#REF!</v>
      </c>
      <c r="OQ21" s="24" t="e">
        <f t="shared" si="279"/>
        <v>#REF!</v>
      </c>
      <c r="OR21" s="26"/>
      <c r="OS21" s="26"/>
      <c r="OT21" s="26"/>
      <c r="OU21" s="24" t="e">
        <f t="shared" si="280"/>
        <v>#REF!</v>
      </c>
      <c r="OV21" s="24" t="e">
        <f t="shared" si="281"/>
        <v>#REF!</v>
      </c>
      <c r="OW21" s="26"/>
      <c r="OX21" s="26"/>
      <c r="OY21" s="26"/>
      <c r="OZ21" s="24" t="e">
        <f t="shared" si="282"/>
        <v>#REF!</v>
      </c>
      <c r="PA21" s="24" t="e">
        <f t="shared" si="283"/>
        <v>#REF!</v>
      </c>
      <c r="PB21" s="26"/>
      <c r="PC21" s="26"/>
      <c r="PD21" s="26"/>
      <c r="PE21" s="24" t="e">
        <f t="shared" si="284"/>
        <v>#REF!</v>
      </c>
      <c r="PF21" s="24" t="e">
        <f t="shared" si="285"/>
        <v>#REF!</v>
      </c>
      <c r="PG21" s="26"/>
      <c r="PH21" s="26"/>
      <c r="PI21" s="26"/>
      <c r="PJ21" s="24" t="e">
        <f t="shared" si="286"/>
        <v>#REF!</v>
      </c>
      <c r="PK21" s="24" t="e">
        <f t="shared" si="287"/>
        <v>#REF!</v>
      </c>
      <c r="PL21" s="26"/>
      <c r="PM21" s="26"/>
      <c r="PN21" s="26"/>
      <c r="PO21" s="24" t="e">
        <f t="shared" si="288"/>
        <v>#REF!</v>
      </c>
      <c r="PP21" s="24" t="e">
        <f t="shared" si="289"/>
        <v>#REF!</v>
      </c>
      <c r="PQ21" s="26"/>
      <c r="PR21" s="26"/>
      <c r="PS21" s="26"/>
      <c r="PT21" s="24" t="e">
        <f t="shared" si="290"/>
        <v>#REF!</v>
      </c>
      <c r="PU21" s="24" t="e">
        <f t="shared" si="291"/>
        <v>#REF!</v>
      </c>
      <c r="PV21" s="26"/>
      <c r="PW21" s="26"/>
      <c r="PX21" s="26"/>
      <c r="PY21" s="24" t="e">
        <f t="shared" si="292"/>
        <v>#REF!</v>
      </c>
      <c r="PZ21" s="24" t="e">
        <f t="shared" si="293"/>
        <v>#REF!</v>
      </c>
      <c r="QA21" s="26"/>
      <c r="QB21" s="26"/>
      <c r="QC21" s="26"/>
      <c r="QD21" s="24" t="e">
        <f t="shared" si="294"/>
        <v>#REF!</v>
      </c>
      <c r="QE21" s="24" t="e">
        <f t="shared" si="295"/>
        <v>#REF!</v>
      </c>
      <c r="QF21" s="26"/>
      <c r="QG21" s="26"/>
      <c r="QH21" s="26"/>
      <c r="QI21" s="24" t="e">
        <f t="shared" si="296"/>
        <v>#REF!</v>
      </c>
      <c r="QJ21" s="24" t="e">
        <f t="shared" si="297"/>
        <v>#REF!</v>
      </c>
      <c r="QK21" s="26"/>
      <c r="QL21" s="26"/>
      <c r="QM21" s="26"/>
      <c r="QN21" s="24" t="e">
        <f t="shared" si="298"/>
        <v>#REF!</v>
      </c>
      <c r="QO21" s="24" t="e">
        <f t="shared" si="299"/>
        <v>#REF!</v>
      </c>
      <c r="QP21" s="26"/>
      <c r="QQ21" s="24"/>
      <c r="QR21" s="24" t="e">
        <f t="shared" si="300"/>
        <v>#REF!</v>
      </c>
      <c r="QS21" s="24" t="e">
        <f t="shared" si="301"/>
        <v>#REF!</v>
      </c>
      <c r="QT21" s="11"/>
      <c r="QU21" s="24"/>
      <c r="QV21" s="24" t="e">
        <f t="shared" si="302"/>
        <v>#REF!</v>
      </c>
      <c r="QW21" s="24" t="e">
        <f t="shared" si="303"/>
        <v>#REF!</v>
      </c>
      <c r="QX21" s="11"/>
      <c r="QY21" s="24"/>
      <c r="QZ21" s="24" t="e">
        <f t="shared" si="304"/>
        <v>#REF!</v>
      </c>
      <c r="RA21" s="24" t="e">
        <f t="shared" si="305"/>
        <v>#REF!</v>
      </c>
      <c r="RB21" s="11"/>
      <c r="RC21" s="24"/>
      <c r="RD21" s="24" t="e">
        <f t="shared" si="306"/>
        <v>#REF!</v>
      </c>
      <c r="RE21" s="24" t="e">
        <f t="shared" si="307"/>
        <v>#REF!</v>
      </c>
      <c r="RF21" s="11"/>
      <c r="RG21" s="24"/>
      <c r="RH21" s="24" t="e">
        <f t="shared" si="308"/>
        <v>#REF!</v>
      </c>
      <c r="RI21" s="24" t="e">
        <f t="shared" si="309"/>
        <v>#REF!</v>
      </c>
      <c r="RJ21" s="11"/>
      <c r="RK21" s="27">
        <v>96.899999999999991</v>
      </c>
      <c r="RL21" s="27" t="e">
        <f t="shared" si="310"/>
        <v>#REF!</v>
      </c>
      <c r="RM21" s="22" t="e">
        <f t="shared" si="43"/>
        <v>#REF!</v>
      </c>
      <c r="RN21" s="4" t="e">
        <f t="shared" si="311"/>
        <v>#REF!</v>
      </c>
      <c r="RO21" s="24"/>
      <c r="RP21" s="24" t="e">
        <f t="shared" si="312"/>
        <v>#REF!</v>
      </c>
      <c r="RQ21" s="24" t="e">
        <f t="shared" si="313"/>
        <v>#REF!</v>
      </c>
      <c r="RR21" s="11"/>
      <c r="RS21" s="24"/>
      <c r="RT21" s="24" t="e">
        <f t="shared" si="314"/>
        <v>#REF!</v>
      </c>
      <c r="RU21" s="24" t="e">
        <f t="shared" si="315"/>
        <v>#REF!</v>
      </c>
      <c r="RV21" s="11"/>
      <c r="RW21" s="24"/>
      <c r="RX21" s="24" t="e">
        <f t="shared" si="316"/>
        <v>#REF!</v>
      </c>
      <c r="RY21" s="24" t="e">
        <f t="shared" si="317"/>
        <v>#REF!</v>
      </c>
      <c r="RZ21" s="11"/>
      <c r="SA21" s="24"/>
      <c r="SB21" s="24" t="e">
        <f t="shared" si="318"/>
        <v>#REF!</v>
      </c>
      <c r="SC21" s="24" t="e">
        <f t="shared" si="319"/>
        <v>#REF!</v>
      </c>
      <c r="SD21" s="11"/>
      <c r="SE21" s="24"/>
      <c r="SF21" s="24" t="e">
        <f t="shared" si="320"/>
        <v>#REF!</v>
      </c>
      <c r="SG21" s="24" t="e">
        <f t="shared" si="321"/>
        <v>#REF!</v>
      </c>
      <c r="SH21" s="11"/>
      <c r="SI21" s="24"/>
      <c r="SJ21" s="24" t="e">
        <f t="shared" si="322"/>
        <v>#REF!</v>
      </c>
      <c r="SK21" s="24" t="e">
        <f t="shared" si="323"/>
        <v>#REF!</v>
      </c>
      <c r="SL21" s="11"/>
      <c r="SM21" s="24"/>
      <c r="SN21" s="24" t="e">
        <f t="shared" si="324"/>
        <v>#REF!</v>
      </c>
      <c r="SO21" s="24" t="e">
        <f t="shared" si="325"/>
        <v>#REF!</v>
      </c>
      <c r="SP21" s="11"/>
      <c r="SQ21" s="24"/>
      <c r="SR21" s="24" t="e">
        <f t="shared" si="326"/>
        <v>#REF!</v>
      </c>
      <c r="SS21" s="24" t="e">
        <f t="shared" si="327"/>
        <v>#REF!</v>
      </c>
      <c r="ST21" s="11"/>
      <c r="SU21" s="24"/>
      <c r="SV21" s="24" t="e">
        <f t="shared" si="328"/>
        <v>#REF!</v>
      </c>
      <c r="SW21" s="24" t="e">
        <f t="shared" si="329"/>
        <v>#REF!</v>
      </c>
      <c r="SX21" s="11"/>
      <c r="SY21" s="24"/>
      <c r="SZ21" s="24" t="e">
        <f t="shared" si="330"/>
        <v>#REF!</v>
      </c>
      <c r="TA21" s="24" t="e">
        <f t="shared" si="331"/>
        <v>#REF!</v>
      </c>
      <c r="TB21" s="11"/>
      <c r="TC21" s="24"/>
      <c r="TD21" s="24" t="e">
        <f t="shared" si="332"/>
        <v>#REF!</v>
      </c>
      <c r="TE21" s="24" t="e">
        <f t="shared" si="333"/>
        <v>#REF!</v>
      </c>
      <c r="TF21" s="11"/>
      <c r="TG21" s="24"/>
      <c r="TH21" s="24" t="e">
        <f t="shared" si="334"/>
        <v>#REF!</v>
      </c>
      <c r="TI21" s="24" t="e">
        <f t="shared" si="335"/>
        <v>#REF!</v>
      </c>
      <c r="TJ21" s="11"/>
      <c r="TK21" s="24"/>
      <c r="TL21" s="24" t="e">
        <f t="shared" si="336"/>
        <v>#REF!</v>
      </c>
      <c r="TM21" s="24" t="e">
        <f t="shared" si="337"/>
        <v>#REF!</v>
      </c>
      <c r="TN21" s="11"/>
      <c r="TO21" s="27">
        <v>92.83</v>
      </c>
      <c r="TP21" s="27" t="e">
        <f t="shared" si="338"/>
        <v>#REF!</v>
      </c>
      <c r="TQ21" s="22" t="e">
        <f t="shared" si="44"/>
        <v>#REF!</v>
      </c>
      <c r="TR21" s="4" t="e">
        <f t="shared" si="339"/>
        <v>#REF!</v>
      </c>
      <c r="TS21" s="24"/>
      <c r="TT21" s="24" t="e">
        <f t="shared" si="340"/>
        <v>#REF!</v>
      </c>
      <c r="TU21" s="24" t="e">
        <f t="shared" si="341"/>
        <v>#REF!</v>
      </c>
      <c r="TV21" s="11"/>
      <c r="TW21" s="24"/>
      <c r="TX21" s="24" t="e">
        <f t="shared" si="342"/>
        <v>#REF!</v>
      </c>
      <c r="TY21" s="24" t="e">
        <f t="shared" si="343"/>
        <v>#REF!</v>
      </c>
      <c r="TZ21" s="11"/>
      <c r="UA21" s="24"/>
      <c r="UB21" s="24" t="e">
        <f t="shared" si="344"/>
        <v>#REF!</v>
      </c>
      <c r="UC21" s="24" t="e">
        <f t="shared" si="345"/>
        <v>#REF!</v>
      </c>
      <c r="UD21" s="11"/>
      <c r="UE21" s="24"/>
      <c r="UF21" s="24" t="e">
        <f t="shared" si="346"/>
        <v>#REF!</v>
      </c>
      <c r="UG21" s="24" t="e">
        <f t="shared" si="347"/>
        <v>#REF!</v>
      </c>
      <c r="UH21" s="11"/>
      <c r="UI21" s="24"/>
      <c r="UJ21" s="24" t="e">
        <f t="shared" si="348"/>
        <v>#REF!</v>
      </c>
      <c r="UK21" s="24" t="e">
        <f t="shared" si="349"/>
        <v>#REF!</v>
      </c>
      <c r="UL21" s="11"/>
      <c r="UM21" s="24"/>
      <c r="UN21" s="24" t="e">
        <f t="shared" si="350"/>
        <v>#REF!</v>
      </c>
      <c r="UO21" s="24" t="e">
        <f t="shared" si="351"/>
        <v>#REF!</v>
      </c>
      <c r="UP21" s="11"/>
      <c r="UQ21" s="24"/>
      <c r="UR21" s="24" t="e">
        <f t="shared" si="352"/>
        <v>#REF!</v>
      </c>
      <c r="US21" s="24" t="e">
        <f t="shared" si="353"/>
        <v>#REF!</v>
      </c>
      <c r="UT21" s="11"/>
      <c r="UU21" s="24"/>
      <c r="UV21" s="24" t="e">
        <f t="shared" si="354"/>
        <v>#REF!</v>
      </c>
      <c r="UW21" s="24" t="e">
        <f t="shared" si="355"/>
        <v>#REF!</v>
      </c>
      <c r="UX21" s="11"/>
      <c r="UY21" s="24"/>
      <c r="UZ21" s="24" t="e">
        <f t="shared" si="356"/>
        <v>#REF!</v>
      </c>
      <c r="VA21" s="24" t="e">
        <f t="shared" si="357"/>
        <v>#REF!</v>
      </c>
      <c r="VB21" s="11"/>
      <c r="VC21" s="24"/>
      <c r="VD21" s="24" t="e">
        <f t="shared" si="358"/>
        <v>#REF!</v>
      </c>
      <c r="VE21" s="24" t="e">
        <f t="shared" si="359"/>
        <v>#REF!</v>
      </c>
      <c r="VF21" s="11"/>
      <c r="VG21" s="34">
        <v>3.4230260277193489E-2</v>
      </c>
      <c r="VH21" s="27" t="e">
        <f t="shared" si="45"/>
        <v>#REF!</v>
      </c>
      <c r="VI21" s="22" t="e">
        <f t="shared" si="46"/>
        <v>#REF!</v>
      </c>
      <c r="VJ21" s="4" t="e">
        <f t="shared" si="360"/>
        <v>#REF!</v>
      </c>
      <c r="VK21" s="27">
        <v>93.833896628867677</v>
      </c>
      <c r="VL21" s="27" t="e">
        <f t="shared" si="361"/>
        <v>#REF!</v>
      </c>
      <c r="VM21" s="22" t="e">
        <f t="shared" si="47"/>
        <v>#REF!</v>
      </c>
      <c r="VN21" s="4" t="e">
        <f t="shared" si="362"/>
        <v>#REF!</v>
      </c>
      <c r="VO21" s="27">
        <v>94.651250822909816</v>
      </c>
      <c r="VP21" s="27" t="e">
        <f t="shared" si="363"/>
        <v>#REF!</v>
      </c>
      <c r="VQ21" s="22" t="e">
        <f t="shared" si="48"/>
        <v>#REF!</v>
      </c>
      <c r="VR21" s="4" t="e">
        <f t="shared" si="364"/>
        <v>#REF!</v>
      </c>
      <c r="VS21" s="24"/>
      <c r="VT21" s="24" t="e">
        <f t="shared" si="365"/>
        <v>#REF!</v>
      </c>
      <c r="VU21" s="24" t="e">
        <f t="shared" si="366"/>
        <v>#REF!</v>
      </c>
      <c r="VV21" s="11"/>
      <c r="VW21" s="24">
        <v>6.0089856215498783</v>
      </c>
      <c r="VX21" s="27" t="e">
        <f t="shared" si="367"/>
        <v>#REF!</v>
      </c>
      <c r="VY21" s="22" t="e">
        <f t="shared" si="49"/>
        <v>#REF!</v>
      </c>
      <c r="VZ21" s="4" t="e">
        <f t="shared" si="368"/>
        <v>#REF!</v>
      </c>
      <c r="WA21" s="24">
        <v>22.218704481193935</v>
      </c>
      <c r="WB21" s="27" t="e">
        <f t="shared" si="369"/>
        <v>#REF!</v>
      </c>
      <c r="WC21" s="22" t="e">
        <f t="shared" si="50"/>
        <v>#REF!</v>
      </c>
      <c r="WD21" s="4" t="e">
        <f t="shared" si="370"/>
        <v>#REF!</v>
      </c>
      <c r="WE21" s="27">
        <v>99.850000000000009</v>
      </c>
      <c r="WF21" s="27" t="e">
        <f t="shared" si="371"/>
        <v>#REF!</v>
      </c>
      <c r="WG21" s="22" t="e">
        <f t="shared" si="51"/>
        <v>#REF!</v>
      </c>
      <c r="WH21" s="4" t="e">
        <f t="shared" si="372"/>
        <v>#REF!</v>
      </c>
      <c r="WI21" s="24"/>
      <c r="WJ21" s="24" t="e">
        <f t="shared" si="373"/>
        <v>#REF!</v>
      </c>
      <c r="WK21" s="24" t="e">
        <f t="shared" si="374"/>
        <v>#REF!</v>
      </c>
      <c r="WL21" s="11"/>
      <c r="WM21" s="24"/>
      <c r="WN21" s="24" t="e">
        <f t="shared" si="375"/>
        <v>#REF!</v>
      </c>
      <c r="WO21" s="24" t="e">
        <f t="shared" si="376"/>
        <v>#REF!</v>
      </c>
      <c r="WP21" s="11"/>
      <c r="WQ21" s="24"/>
      <c r="WR21" s="24" t="e">
        <f t="shared" si="377"/>
        <v>#REF!</v>
      </c>
      <c r="WS21" s="24" t="e">
        <f t="shared" si="378"/>
        <v>#REF!</v>
      </c>
      <c r="WT21" s="11"/>
      <c r="WU21" s="27">
        <v>0</v>
      </c>
      <c r="WV21" s="27" t="e">
        <f t="shared" si="379"/>
        <v>#REF!</v>
      </c>
      <c r="WW21" s="22" t="e">
        <f t="shared" si="52"/>
        <v>#REF!</v>
      </c>
      <c r="WX21" s="4" t="e">
        <f t="shared" si="380"/>
        <v>#REF!</v>
      </c>
      <c r="WY21" s="24"/>
      <c r="WZ21" s="24" t="e">
        <f t="shared" si="381"/>
        <v>#REF!</v>
      </c>
      <c r="XA21" s="24" t="e">
        <f t="shared" si="382"/>
        <v>#REF!</v>
      </c>
      <c r="XB21" s="11"/>
      <c r="XC21" s="24"/>
      <c r="XD21" s="24" t="e">
        <f t="shared" si="383"/>
        <v>#REF!</v>
      </c>
      <c r="XE21" s="24" t="e">
        <f t="shared" si="384"/>
        <v>#REF!</v>
      </c>
      <c r="XF21" s="11"/>
      <c r="XG21" s="24"/>
      <c r="XH21" s="24" t="e">
        <f t="shared" si="385"/>
        <v>#REF!</v>
      </c>
      <c r="XI21" s="24" t="e">
        <f t="shared" si="386"/>
        <v>#REF!</v>
      </c>
      <c r="XJ21" s="11"/>
      <c r="XK21" s="24"/>
      <c r="XL21" s="24" t="e">
        <f t="shared" si="387"/>
        <v>#REF!</v>
      </c>
      <c r="XM21" s="24" t="e">
        <f t="shared" si="388"/>
        <v>#REF!</v>
      </c>
      <c r="XN21" s="11"/>
      <c r="XO21" s="24"/>
      <c r="XP21" s="24" t="e">
        <f t="shared" si="389"/>
        <v>#REF!</v>
      </c>
      <c r="XQ21" s="24" t="e">
        <f t="shared" si="390"/>
        <v>#REF!</v>
      </c>
      <c r="XR21" s="11"/>
      <c r="XS21" s="24"/>
      <c r="XT21" s="24" t="e">
        <f t="shared" si="391"/>
        <v>#REF!</v>
      </c>
      <c r="XU21" s="24" t="e">
        <f t="shared" si="392"/>
        <v>#REF!</v>
      </c>
      <c r="XV21" s="11"/>
      <c r="XW21" s="24"/>
      <c r="XX21" s="24" t="e">
        <f t="shared" si="393"/>
        <v>#REF!</v>
      </c>
      <c r="XY21" s="24" t="e">
        <f t="shared" si="394"/>
        <v>#REF!</v>
      </c>
      <c r="XZ21" s="11"/>
      <c r="YA21" s="24"/>
      <c r="YB21" s="24" t="e">
        <f t="shared" si="395"/>
        <v>#REF!</v>
      </c>
      <c r="YC21" s="24" t="e">
        <f t="shared" si="396"/>
        <v>#REF!</v>
      </c>
      <c r="YD21" s="11"/>
      <c r="YE21" s="24"/>
      <c r="YF21" s="24" t="e">
        <f t="shared" si="397"/>
        <v>#REF!</v>
      </c>
      <c r="YG21" s="24" t="e">
        <f t="shared" si="398"/>
        <v>#REF!</v>
      </c>
      <c r="YH21" s="11"/>
      <c r="YI21" s="24"/>
      <c r="YJ21" s="24" t="e">
        <f t="shared" si="399"/>
        <v>#REF!</v>
      </c>
      <c r="YK21" s="24" t="e">
        <f t="shared" si="400"/>
        <v>#REF!</v>
      </c>
      <c r="YL21" s="11"/>
      <c r="YM21" s="24"/>
      <c r="YN21" s="24" t="e">
        <f t="shared" si="401"/>
        <v>#REF!</v>
      </c>
      <c r="YO21" s="24" t="e">
        <f t="shared" si="402"/>
        <v>#REF!</v>
      </c>
      <c r="YP21" s="11"/>
      <c r="YQ21" s="27">
        <v>98.850000000000009</v>
      </c>
      <c r="YR21" s="27" t="e">
        <f t="shared" si="403"/>
        <v>#REF!</v>
      </c>
      <c r="YS21" s="22" t="e">
        <f t="shared" si="53"/>
        <v>#REF!</v>
      </c>
      <c r="YT21" s="4" t="e">
        <f t="shared" si="404"/>
        <v>#REF!</v>
      </c>
      <c r="YU21" s="24"/>
      <c r="YV21" s="24" t="e">
        <f t="shared" si="405"/>
        <v>#REF!</v>
      </c>
      <c r="YW21" s="24" t="e">
        <f t="shared" si="406"/>
        <v>#REF!</v>
      </c>
      <c r="YX21" s="11"/>
      <c r="YY21" s="24"/>
      <c r="YZ21" s="24" t="e">
        <f t="shared" si="407"/>
        <v>#REF!</v>
      </c>
      <c r="ZA21" s="24" t="e">
        <f t="shared" si="408"/>
        <v>#REF!</v>
      </c>
      <c r="ZB21" s="11"/>
      <c r="ZC21" s="24"/>
      <c r="ZD21" s="24" t="e">
        <f t="shared" si="409"/>
        <v>#REF!</v>
      </c>
      <c r="ZE21" s="24" t="e">
        <f t="shared" si="410"/>
        <v>#REF!</v>
      </c>
      <c r="ZF21" s="11"/>
      <c r="ZG21" s="24"/>
      <c r="ZH21" s="24" t="e">
        <f t="shared" si="411"/>
        <v>#REF!</v>
      </c>
      <c r="ZI21" s="24" t="e">
        <f t="shared" si="412"/>
        <v>#REF!</v>
      </c>
      <c r="ZJ21" s="11"/>
      <c r="ZK21" s="24"/>
      <c r="ZL21" s="24" t="e">
        <f t="shared" si="413"/>
        <v>#REF!</v>
      </c>
      <c r="ZM21" s="24" t="e">
        <f t="shared" si="414"/>
        <v>#REF!</v>
      </c>
      <c r="ZN21" s="11"/>
      <c r="ZO21" s="24"/>
      <c r="ZP21" s="24" t="e">
        <f t="shared" si="415"/>
        <v>#REF!</v>
      </c>
      <c r="ZQ21" s="24" t="e">
        <f t="shared" si="416"/>
        <v>#REF!</v>
      </c>
      <c r="ZR21" s="11"/>
      <c r="ZS21" s="24"/>
      <c r="ZT21" s="24" t="e">
        <f t="shared" si="417"/>
        <v>#REF!</v>
      </c>
      <c r="ZU21" s="24" t="e">
        <f t="shared" si="418"/>
        <v>#REF!</v>
      </c>
      <c r="ZV21" s="11"/>
      <c r="ZW21" s="24"/>
      <c r="ZX21" s="24" t="e">
        <f t="shared" si="419"/>
        <v>#REF!</v>
      </c>
      <c r="ZY21" s="24" t="e">
        <f t="shared" si="420"/>
        <v>#REF!</v>
      </c>
      <c r="ZZ21" s="11"/>
      <c r="AAA21" s="24"/>
      <c r="AAB21" s="24" t="e">
        <f t="shared" si="421"/>
        <v>#REF!</v>
      </c>
      <c r="AAC21" s="24" t="e">
        <f t="shared" si="422"/>
        <v>#REF!</v>
      </c>
      <c r="AAD21" s="11"/>
      <c r="AAE21" s="22">
        <v>1.32</v>
      </c>
      <c r="AAF21" s="27" t="e">
        <f t="shared" si="423"/>
        <v>#REF!</v>
      </c>
      <c r="AAG21" s="22" t="e">
        <f t="shared" si="54"/>
        <v>#REF!</v>
      </c>
      <c r="AAH21" s="4" t="e">
        <f t="shared" si="424"/>
        <v>#REF!</v>
      </c>
      <c r="AAI21" s="24"/>
      <c r="AAJ21" s="24" t="e">
        <f t="shared" si="425"/>
        <v>#REF!</v>
      </c>
      <c r="AAK21" s="24" t="e">
        <f t="shared" si="426"/>
        <v>#REF!</v>
      </c>
      <c r="AAL21" s="11"/>
      <c r="AAM21" s="24"/>
      <c r="AAN21" s="24" t="e">
        <f t="shared" si="427"/>
        <v>#REF!</v>
      </c>
      <c r="AAO21" s="24" t="e">
        <f t="shared" si="428"/>
        <v>#REF!</v>
      </c>
      <c r="AAP21" s="11"/>
      <c r="AAQ21" s="24"/>
      <c r="AAR21" s="24" t="e">
        <f t="shared" si="429"/>
        <v>#REF!</v>
      </c>
      <c r="AAS21" s="24" t="e">
        <f t="shared" si="430"/>
        <v>#REF!</v>
      </c>
      <c r="AAT21" s="11"/>
      <c r="AAU21" s="24"/>
      <c r="AAV21" s="24" t="e">
        <f t="shared" si="431"/>
        <v>#REF!</v>
      </c>
      <c r="AAW21" s="24" t="e">
        <f t="shared" si="432"/>
        <v>#REF!</v>
      </c>
      <c r="AAX21" s="11"/>
      <c r="AAY21" s="24"/>
      <c r="AAZ21" s="24" t="e">
        <f t="shared" si="433"/>
        <v>#REF!</v>
      </c>
      <c r="ABA21" s="24" t="e">
        <f t="shared" si="434"/>
        <v>#REF!</v>
      </c>
      <c r="ABB21" s="11"/>
      <c r="ABC21" s="24"/>
      <c r="ABD21" s="24" t="e">
        <f t="shared" si="435"/>
        <v>#REF!</v>
      </c>
      <c r="ABE21" s="24" t="e">
        <f t="shared" si="436"/>
        <v>#REF!</v>
      </c>
      <c r="ABF21" s="11"/>
      <c r="ABG21" s="24"/>
      <c r="ABH21" s="24" t="e">
        <f t="shared" si="437"/>
        <v>#REF!</v>
      </c>
      <c r="ABI21" s="24" t="e">
        <f t="shared" si="438"/>
        <v>#REF!</v>
      </c>
      <c r="ABJ21" s="11"/>
      <c r="ABK21" s="24"/>
      <c r="ABL21" s="24" t="e">
        <f t="shared" si="439"/>
        <v>#REF!</v>
      </c>
      <c r="ABM21" s="24" t="e">
        <f t="shared" si="440"/>
        <v>#REF!</v>
      </c>
      <c r="ABN21" s="11"/>
      <c r="ABO21" s="24"/>
      <c r="ABP21" s="24" t="e">
        <f t="shared" si="441"/>
        <v>#REF!</v>
      </c>
      <c r="ABQ21" s="24" t="e">
        <f t="shared" si="442"/>
        <v>#REF!</v>
      </c>
      <c r="ABR21" s="11"/>
      <c r="ABS21" s="24"/>
      <c r="ABT21" s="24" t="e">
        <f t="shared" si="443"/>
        <v>#REF!</v>
      </c>
      <c r="ABU21" s="24" t="e">
        <f t="shared" si="444"/>
        <v>#REF!</v>
      </c>
      <c r="ABV21" s="11"/>
      <c r="ABW21" s="27">
        <v>95.59</v>
      </c>
      <c r="ABX21" s="27" t="e">
        <f t="shared" si="445"/>
        <v>#REF!</v>
      </c>
      <c r="ABY21" s="22" t="e">
        <f t="shared" si="55"/>
        <v>#REF!</v>
      </c>
      <c r="ABZ21" s="4" t="e">
        <f t="shared" si="446"/>
        <v>#REF!</v>
      </c>
      <c r="ACA21" s="24"/>
      <c r="ACB21" s="24" t="e">
        <f t="shared" si="447"/>
        <v>#REF!</v>
      </c>
      <c r="ACC21" s="24" t="e">
        <f t="shared" si="448"/>
        <v>#REF!</v>
      </c>
      <c r="ACD21" s="11"/>
      <c r="ACE21" s="24"/>
      <c r="ACF21" s="24" t="e">
        <f t="shared" si="449"/>
        <v>#REF!</v>
      </c>
      <c r="ACG21" s="24" t="e">
        <f t="shared" si="450"/>
        <v>#REF!</v>
      </c>
      <c r="ACH21" s="11"/>
      <c r="ACI21" s="24"/>
      <c r="ACJ21" s="24" t="e">
        <f t="shared" si="451"/>
        <v>#REF!</v>
      </c>
      <c r="ACK21" s="24" t="e">
        <f t="shared" si="452"/>
        <v>#REF!</v>
      </c>
      <c r="ACL21" s="11"/>
      <c r="ACM21" s="24"/>
      <c r="ACN21" s="24" t="e">
        <f t="shared" si="453"/>
        <v>#REF!</v>
      </c>
      <c r="ACO21" s="24" t="e">
        <f t="shared" si="454"/>
        <v>#REF!</v>
      </c>
      <c r="ACP21" s="11"/>
      <c r="ACQ21" s="24"/>
      <c r="ACR21" s="24" t="e">
        <f t="shared" si="455"/>
        <v>#REF!</v>
      </c>
      <c r="ACS21" s="24" t="e">
        <f t="shared" si="456"/>
        <v>#REF!</v>
      </c>
      <c r="ACT21" s="11"/>
      <c r="ACU21" s="24"/>
      <c r="ACV21" s="24" t="e">
        <f t="shared" si="457"/>
        <v>#REF!</v>
      </c>
      <c r="ACW21" s="24" t="e">
        <f t="shared" si="458"/>
        <v>#REF!</v>
      </c>
      <c r="ACX21" s="11"/>
      <c r="ACY21" s="24"/>
      <c r="ACZ21" s="24" t="e">
        <f t="shared" si="459"/>
        <v>#REF!</v>
      </c>
      <c r="ADA21" s="24" t="e">
        <f t="shared" si="460"/>
        <v>#REF!</v>
      </c>
      <c r="ADB21" s="11"/>
      <c r="ADC21" s="24">
        <v>4.8099999999999996</v>
      </c>
      <c r="ADD21" s="24" t="e">
        <f t="shared" si="461"/>
        <v>#REF!</v>
      </c>
      <c r="ADE21" s="24" t="e">
        <f t="shared" si="56"/>
        <v>#REF!</v>
      </c>
      <c r="ADF21" s="4" t="e">
        <f t="shared" si="462"/>
        <v>#REF!</v>
      </c>
      <c r="ADG21" s="24">
        <v>99.2</v>
      </c>
      <c r="ADH21" s="24" t="e">
        <f t="shared" si="463"/>
        <v>#REF!</v>
      </c>
      <c r="ADI21" s="24" t="e">
        <f t="shared" si="57"/>
        <v>#REF!</v>
      </c>
      <c r="ADJ21" s="4" t="e">
        <f t="shared" si="464"/>
        <v>#REF!</v>
      </c>
      <c r="ADK21" s="24"/>
      <c r="ADL21" s="24" t="e">
        <f t="shared" si="465"/>
        <v>#REF!</v>
      </c>
      <c r="ADM21" s="24" t="e">
        <f t="shared" si="466"/>
        <v>#REF!</v>
      </c>
      <c r="ADN21" s="11"/>
      <c r="ADO21" s="24"/>
      <c r="ADP21" s="24" t="e">
        <f t="shared" si="467"/>
        <v>#REF!</v>
      </c>
      <c r="ADQ21" s="24" t="e">
        <f t="shared" si="468"/>
        <v>#REF!</v>
      </c>
      <c r="ADR21" s="11"/>
      <c r="ADS21" s="24"/>
      <c r="ADT21" s="24" t="e">
        <f t="shared" si="469"/>
        <v>#REF!</v>
      </c>
      <c r="ADU21" s="24" t="e">
        <f t="shared" si="470"/>
        <v>#REF!</v>
      </c>
      <c r="ADV21" s="11"/>
      <c r="ADW21" s="24"/>
      <c r="ADX21" s="24" t="e">
        <f t="shared" si="471"/>
        <v>#REF!</v>
      </c>
      <c r="ADY21" s="24" t="e">
        <f t="shared" si="472"/>
        <v>#REF!</v>
      </c>
      <c r="ADZ21" s="11"/>
      <c r="AEA21" s="24"/>
      <c r="AEB21" s="24" t="e">
        <f t="shared" si="473"/>
        <v>#REF!</v>
      </c>
      <c r="AEC21" s="24" t="e">
        <f t="shared" si="474"/>
        <v>#REF!</v>
      </c>
      <c r="AED21" s="11"/>
      <c r="AEE21" s="24"/>
      <c r="AEF21" s="24" t="e">
        <f t="shared" si="475"/>
        <v>#REF!</v>
      </c>
      <c r="AEG21" s="24" t="e">
        <f t="shared" si="476"/>
        <v>#REF!</v>
      </c>
      <c r="AEH21" s="11"/>
      <c r="AEI21" s="24"/>
      <c r="AEJ21" s="24" t="e">
        <f t="shared" si="477"/>
        <v>#REF!</v>
      </c>
      <c r="AEK21" s="24" t="e">
        <f t="shared" si="478"/>
        <v>#REF!</v>
      </c>
      <c r="AEL21" s="11"/>
      <c r="AEM21" s="24"/>
      <c r="AEN21" s="24" t="e">
        <f t="shared" si="479"/>
        <v>#REF!</v>
      </c>
      <c r="AEO21" s="24" t="e">
        <f t="shared" si="480"/>
        <v>#REF!</v>
      </c>
      <c r="AEP21" s="11"/>
      <c r="AEQ21" s="24"/>
      <c r="AER21" s="24" t="e">
        <f t="shared" si="481"/>
        <v>#REF!</v>
      </c>
      <c r="AES21" s="24" t="e">
        <f t="shared" si="482"/>
        <v>#REF!</v>
      </c>
      <c r="AET21" s="11"/>
      <c r="AEU21" s="24"/>
      <c r="AEV21" s="24" t="e">
        <f t="shared" si="483"/>
        <v>#REF!</v>
      </c>
      <c r="AEW21" s="24" t="e">
        <f t="shared" si="484"/>
        <v>#REF!</v>
      </c>
      <c r="AEX21" s="11"/>
      <c r="AEY21" s="24"/>
      <c r="AEZ21" s="24" t="e">
        <f t="shared" si="485"/>
        <v>#REF!</v>
      </c>
      <c r="AFA21" s="24" t="e">
        <f t="shared" si="486"/>
        <v>#REF!</v>
      </c>
      <c r="AFB21" s="11"/>
      <c r="AFC21" s="24"/>
      <c r="AFD21" s="24" t="e">
        <f t="shared" si="487"/>
        <v>#REF!</v>
      </c>
      <c r="AFE21" s="24" t="e">
        <f t="shared" si="488"/>
        <v>#REF!</v>
      </c>
      <c r="AFF21" s="11"/>
      <c r="AFG21" s="24"/>
      <c r="AFH21" s="24" t="e">
        <f t="shared" si="489"/>
        <v>#REF!</v>
      </c>
      <c r="AFI21" s="24" t="e">
        <f t="shared" si="490"/>
        <v>#REF!</v>
      </c>
      <c r="AFJ21" s="11"/>
      <c r="AFK21" s="24"/>
      <c r="AFL21" s="24" t="e">
        <f t="shared" si="491"/>
        <v>#REF!</v>
      </c>
      <c r="AFM21" s="24" t="e">
        <f t="shared" si="492"/>
        <v>#REF!</v>
      </c>
      <c r="AFN21" s="11"/>
      <c r="AFO21" s="24"/>
      <c r="AFP21" s="24" t="e">
        <f t="shared" si="493"/>
        <v>#REF!</v>
      </c>
      <c r="AFQ21" s="24" t="e">
        <f t="shared" si="494"/>
        <v>#REF!</v>
      </c>
      <c r="AFR21" s="11"/>
      <c r="AFS21" s="24"/>
      <c r="AFT21" s="24" t="e">
        <f t="shared" si="495"/>
        <v>#REF!</v>
      </c>
      <c r="AFU21" s="24" t="e">
        <f t="shared" si="496"/>
        <v>#REF!</v>
      </c>
      <c r="AFV21" s="11"/>
      <c r="AFW21" s="24"/>
      <c r="AFX21" s="24" t="e">
        <f t="shared" si="497"/>
        <v>#REF!</v>
      </c>
      <c r="AFY21" s="24" t="e">
        <f t="shared" si="498"/>
        <v>#REF!</v>
      </c>
      <c r="AFZ21" s="11"/>
      <c r="AGA21" s="24"/>
      <c r="AGB21" s="24" t="e">
        <f t="shared" si="499"/>
        <v>#REF!</v>
      </c>
      <c r="AGC21" s="24" t="e">
        <f t="shared" si="500"/>
        <v>#REF!</v>
      </c>
      <c r="AGD21" s="11"/>
      <c r="AGE21" s="24"/>
      <c r="AGF21" s="24" t="e">
        <f t="shared" si="501"/>
        <v>#REF!</v>
      </c>
      <c r="AGG21" s="24" t="e">
        <f t="shared" si="502"/>
        <v>#REF!</v>
      </c>
      <c r="AGH21" s="11"/>
      <c r="AGI21" s="24"/>
      <c r="AGJ21" s="24" t="e">
        <f t="shared" si="503"/>
        <v>#REF!</v>
      </c>
      <c r="AGK21" s="24" t="e">
        <f t="shared" si="504"/>
        <v>#REF!</v>
      </c>
      <c r="AGL21" s="11"/>
      <c r="AGM21" s="24"/>
      <c r="AGN21" s="24" t="e">
        <f t="shared" si="505"/>
        <v>#REF!</v>
      </c>
      <c r="AGO21" s="24" t="e">
        <f t="shared" si="506"/>
        <v>#REF!</v>
      </c>
      <c r="AGP21" s="11"/>
      <c r="AGQ21" s="24"/>
      <c r="AGR21" s="24" t="e">
        <f t="shared" si="507"/>
        <v>#REF!</v>
      </c>
      <c r="AGS21" s="24" t="e">
        <f t="shared" si="508"/>
        <v>#REF!</v>
      </c>
      <c r="AGT21" s="11"/>
      <c r="AGU21" s="27">
        <v>0.27999999999999997</v>
      </c>
      <c r="AGV21" s="27" t="e">
        <f t="shared" si="509"/>
        <v>#REF!</v>
      </c>
      <c r="AGW21" s="22" t="e">
        <f t="shared" si="58"/>
        <v>#REF!</v>
      </c>
      <c r="AGX21" s="4" t="e">
        <f t="shared" si="510"/>
        <v>#REF!</v>
      </c>
      <c r="AGY21" s="27">
        <v>0.15</v>
      </c>
      <c r="AGZ21" s="27" t="e">
        <f t="shared" si="511"/>
        <v>#REF!</v>
      </c>
      <c r="AHA21" s="22" t="e">
        <f t="shared" si="59"/>
        <v>#REF!</v>
      </c>
      <c r="AHB21" s="4" t="e">
        <f t="shared" si="512"/>
        <v>#REF!</v>
      </c>
      <c r="AHC21" s="27">
        <v>97.58</v>
      </c>
      <c r="AHD21" s="27" t="e">
        <f t="shared" si="513"/>
        <v>#REF!</v>
      </c>
      <c r="AHE21" s="22" t="e">
        <f t="shared" si="60"/>
        <v>#REF!</v>
      </c>
      <c r="AHF21" s="4" t="e">
        <f t="shared" si="514"/>
        <v>#REF!</v>
      </c>
      <c r="AHG21" s="27">
        <v>94.899999999999991</v>
      </c>
      <c r="AHH21" s="27" t="e">
        <f t="shared" si="515"/>
        <v>#REF!</v>
      </c>
      <c r="AHI21" s="22" t="e">
        <f t="shared" si="61"/>
        <v>#REF!</v>
      </c>
      <c r="AHJ21" s="4" t="e">
        <f t="shared" si="516"/>
        <v>#REF!</v>
      </c>
      <c r="AHK21" s="27">
        <v>99.25</v>
      </c>
      <c r="AHL21" s="27" t="e">
        <f t="shared" si="517"/>
        <v>#REF!</v>
      </c>
      <c r="AHM21" s="22" t="e">
        <f t="shared" si="62"/>
        <v>#REF!</v>
      </c>
      <c r="AHN21" s="4" t="e">
        <f t="shared" si="518"/>
        <v>#REF!</v>
      </c>
      <c r="AHO21" s="27">
        <v>6.12</v>
      </c>
      <c r="AHP21" s="27" t="e">
        <f t="shared" si="519"/>
        <v>#REF!</v>
      </c>
      <c r="AHQ21" s="22" t="e">
        <f t="shared" si="63"/>
        <v>#REF!</v>
      </c>
      <c r="AHR21" s="4" t="e">
        <f t="shared" si="520"/>
        <v>#REF!</v>
      </c>
      <c r="AHS21" s="27">
        <v>1.6400000000000001</v>
      </c>
      <c r="AHT21" s="27" t="e">
        <f t="shared" si="521"/>
        <v>#REF!</v>
      </c>
      <c r="AHU21" s="22" t="e">
        <f t="shared" si="64"/>
        <v>#REF!</v>
      </c>
      <c r="AHV21" s="4" t="e">
        <f t="shared" si="522"/>
        <v>#REF!</v>
      </c>
      <c r="AHW21" s="27">
        <v>4.9000000000000002E-2</v>
      </c>
      <c r="AHX21" s="27" t="e">
        <f t="shared" si="523"/>
        <v>#REF!</v>
      </c>
      <c r="AHY21" s="22" t="e">
        <f t="shared" si="65"/>
        <v>#REF!</v>
      </c>
      <c r="AHZ21" s="4" t="e">
        <f t="shared" si="524"/>
        <v>#REF!</v>
      </c>
      <c r="AIA21" s="27">
        <v>3.2700000000000007E-2</v>
      </c>
      <c r="AIB21" s="27" t="e">
        <f t="shared" si="525"/>
        <v>#REF!</v>
      </c>
      <c r="AIC21" s="22" t="e">
        <f t="shared" si="66"/>
        <v>#REF!</v>
      </c>
      <c r="AID21" s="4" t="e">
        <f t="shared" si="526"/>
        <v>#REF!</v>
      </c>
      <c r="AIE21" s="24"/>
      <c r="AIF21" s="24" t="e">
        <f t="shared" si="527"/>
        <v>#REF!</v>
      </c>
      <c r="AIG21" s="24" t="e">
        <f t="shared" si="528"/>
        <v>#REF!</v>
      </c>
      <c r="AIH21" s="11"/>
      <c r="AII21" s="24"/>
      <c r="AIJ21" s="24" t="e">
        <f t="shared" si="529"/>
        <v>#REF!</v>
      </c>
      <c r="AIK21" s="24" t="e">
        <f t="shared" si="530"/>
        <v>#REF!</v>
      </c>
      <c r="AIL21" s="11"/>
      <c r="AIM21" s="24"/>
      <c r="AIN21" s="24" t="e">
        <f t="shared" si="531"/>
        <v>#REF!</v>
      </c>
      <c r="AIO21" s="24" t="e">
        <f t="shared" si="532"/>
        <v>#REF!</v>
      </c>
      <c r="AIP21" s="11"/>
      <c r="AIQ21" s="27">
        <v>22.3</v>
      </c>
      <c r="AIR21" s="27" t="e">
        <f t="shared" si="533"/>
        <v>#REF!</v>
      </c>
      <c r="AIS21" s="22" t="e">
        <f t="shared" si="67"/>
        <v>#REF!</v>
      </c>
      <c r="AIT21" s="4" t="e">
        <f t="shared" si="534"/>
        <v>#REF!</v>
      </c>
      <c r="AIU21" s="27">
        <v>2.7199999999999998</v>
      </c>
      <c r="AIV21" s="27" t="e">
        <f t="shared" si="535"/>
        <v>#REF!</v>
      </c>
      <c r="AIW21" s="22" t="e">
        <f t="shared" si="68"/>
        <v>#REF!</v>
      </c>
      <c r="AIX21" s="4" t="e">
        <f t="shared" si="536"/>
        <v>#REF!</v>
      </c>
      <c r="AIY21" s="22">
        <v>0</v>
      </c>
      <c r="AIZ21" s="27" t="e">
        <f t="shared" si="537"/>
        <v>#REF!</v>
      </c>
      <c r="AJA21" s="22" t="e">
        <f t="shared" si="69"/>
        <v>#REF!</v>
      </c>
      <c r="AJB21" s="4" t="e">
        <f t="shared" si="538"/>
        <v>#REF!</v>
      </c>
      <c r="AJC21" s="27">
        <v>26.391129829561905</v>
      </c>
      <c r="AJD21" s="27" t="e">
        <f t="shared" si="539"/>
        <v>#REF!</v>
      </c>
      <c r="AJE21" s="22" t="e">
        <f t="shared" si="70"/>
        <v>#REF!</v>
      </c>
      <c r="AJF21" s="4" t="e">
        <f t="shared" si="540"/>
        <v>#REF!</v>
      </c>
      <c r="AJG21" s="24"/>
      <c r="AJH21" s="24" t="e">
        <f t="shared" si="541"/>
        <v>#REF!</v>
      </c>
      <c r="AJI21" s="24" t="e">
        <f t="shared" si="542"/>
        <v>#REF!</v>
      </c>
      <c r="AJJ21" s="11"/>
      <c r="AJK21" s="27">
        <v>0.65</v>
      </c>
      <c r="AJL21" s="27" t="e">
        <f t="shared" si="543"/>
        <v>#REF!</v>
      </c>
      <c r="AJM21" s="22" t="e">
        <f t="shared" si="71"/>
        <v>#REF!</v>
      </c>
      <c r="AJN21" s="4" t="e">
        <f t="shared" si="544"/>
        <v>#REF!</v>
      </c>
      <c r="AJO21" s="27">
        <v>95.6</v>
      </c>
      <c r="AJP21" s="27" t="e">
        <f t="shared" si="545"/>
        <v>#REF!</v>
      </c>
      <c r="AJQ21" s="22" t="e">
        <f t="shared" si="72"/>
        <v>#REF!</v>
      </c>
      <c r="AJR21" s="4" t="e">
        <f t="shared" si="546"/>
        <v>#REF!</v>
      </c>
      <c r="AJS21" s="27">
        <v>100</v>
      </c>
      <c r="AJT21" s="27" t="e">
        <f t="shared" si="547"/>
        <v>#REF!</v>
      </c>
      <c r="AJU21" s="22" t="e">
        <f t="shared" si="73"/>
        <v>#REF!</v>
      </c>
      <c r="AJV21" s="4" t="e">
        <f t="shared" si="548"/>
        <v>#REF!</v>
      </c>
      <c r="AJW21" s="27">
        <v>95.899999999999991</v>
      </c>
      <c r="AJX21" s="24" t="e">
        <f t="shared" si="549"/>
        <v>#REF!</v>
      </c>
      <c r="AJY21" s="13" t="e">
        <f t="shared" si="74"/>
        <v>#REF!</v>
      </c>
      <c r="AJZ21" s="12" t="e">
        <f t="shared" si="550"/>
        <v>#REF!</v>
      </c>
      <c r="AKA21" s="8" t="s">
        <v>25</v>
      </c>
      <c r="AKB21" s="10" t="e">
        <f t="shared" si="75"/>
        <v>#REF!</v>
      </c>
      <c r="AKC21" s="11" t="e">
        <f t="shared" si="551"/>
        <v>#REF!</v>
      </c>
      <c r="AKD21" s="8" t="s">
        <v>25</v>
      </c>
      <c r="AKE21" s="10" t="e">
        <f t="shared" si="76"/>
        <v>#REF!</v>
      </c>
      <c r="AKF21" s="11" t="e">
        <f t="shared" si="552"/>
        <v>#REF!</v>
      </c>
      <c r="AKG21" s="8" t="s">
        <v>25</v>
      </c>
      <c r="AKH21" s="10" t="e">
        <f t="shared" si="77"/>
        <v>#REF!</v>
      </c>
      <c r="AKI21" s="11" t="e">
        <f t="shared" si="553"/>
        <v>#REF!</v>
      </c>
      <c r="AKJ21" s="8" t="s">
        <v>25</v>
      </c>
      <c r="AKK21" s="10" t="e">
        <f t="shared" si="554"/>
        <v>#REF!</v>
      </c>
      <c r="AKL21" s="11" t="e">
        <f t="shared" si="555"/>
        <v>#REF!</v>
      </c>
      <c r="AKM21" s="8" t="s">
        <v>25</v>
      </c>
      <c r="AKN21" s="10" t="e">
        <f t="shared" si="78"/>
        <v>#REF!</v>
      </c>
      <c r="AKO21" s="11" t="e">
        <f t="shared" si="556"/>
        <v>#REF!</v>
      </c>
      <c r="AKP21" s="8" t="s">
        <v>25</v>
      </c>
      <c r="AKQ21" s="10" t="e">
        <f t="shared" si="79"/>
        <v>#REF!</v>
      </c>
      <c r="AKR21" s="11" t="e">
        <f t="shared" si="557"/>
        <v>#REF!</v>
      </c>
      <c r="AKS21" s="8" t="s">
        <v>25</v>
      </c>
      <c r="AKT21" s="10" t="e">
        <f t="shared" si="558"/>
        <v>#REF!</v>
      </c>
      <c r="AKU21" s="11" t="e">
        <f t="shared" si="80"/>
        <v>#REF!</v>
      </c>
      <c r="AKV21" s="8" t="s">
        <v>25</v>
      </c>
      <c r="AKW21" s="10" t="e">
        <f t="shared" si="559"/>
        <v>#REF!</v>
      </c>
      <c r="AKX21" s="11" t="e">
        <f t="shared" si="560"/>
        <v>#REF!</v>
      </c>
      <c r="AKY21" s="8" t="s">
        <v>25</v>
      </c>
      <c r="AKZ21" s="10" t="e">
        <f t="shared" si="81"/>
        <v>#REF!</v>
      </c>
      <c r="ALA21" s="11" t="e">
        <f t="shared" si="561"/>
        <v>#REF!</v>
      </c>
    </row>
    <row r="22" spans="1:989" ht="17.25">
      <c r="A22" s="8" t="s">
        <v>26</v>
      </c>
      <c r="B22" s="9" t="str">
        <f t="shared" si="82"/>
        <v>黑龙江</v>
      </c>
      <c r="C22" s="10" t="e">
        <f t="shared" si="83"/>
        <v>#REF!</v>
      </c>
      <c r="D22" s="11" t="e">
        <f t="shared" si="84"/>
        <v>#REF!</v>
      </c>
      <c r="E22" s="24">
        <v>82.39</v>
      </c>
      <c r="F22" s="24" t="e">
        <f t="shared" si="85"/>
        <v>#REF!</v>
      </c>
      <c r="G22" s="24" t="e">
        <f t="shared" si="6"/>
        <v>#REF!</v>
      </c>
      <c r="H22" s="12" t="e">
        <f t="shared" si="86"/>
        <v>#REF!</v>
      </c>
      <c r="I22" s="24">
        <v>81.09</v>
      </c>
      <c r="J22" s="24" t="e">
        <f t="shared" si="87"/>
        <v>#REF!</v>
      </c>
      <c r="K22" s="13" t="e">
        <f t="shared" si="7"/>
        <v>#REF!</v>
      </c>
      <c r="L22" s="12" t="e">
        <f t="shared" si="88"/>
        <v>#REF!</v>
      </c>
      <c r="M22" s="24">
        <v>79.13</v>
      </c>
      <c r="N22" s="24" t="e">
        <f t="shared" si="89"/>
        <v>#REF!</v>
      </c>
      <c r="O22" s="13" t="e">
        <f t="shared" si="8"/>
        <v>#REF!</v>
      </c>
      <c r="P22" s="12" t="e">
        <f t="shared" si="90"/>
        <v>#REF!</v>
      </c>
      <c r="Q22" s="24">
        <v>86.55</v>
      </c>
      <c r="R22" s="24" t="e">
        <f t="shared" si="91"/>
        <v>#REF!</v>
      </c>
      <c r="S22" s="13" t="e">
        <f t="shared" si="9"/>
        <v>#REF!</v>
      </c>
      <c r="T22" s="12" t="e">
        <f t="shared" si="92"/>
        <v>#REF!</v>
      </c>
      <c r="U22" s="24"/>
      <c r="V22" s="24" t="e">
        <f t="shared" si="93"/>
        <v>#REF!</v>
      </c>
      <c r="W22" s="24" t="e">
        <f t="shared" si="94"/>
        <v>#REF!</v>
      </c>
      <c r="X22" s="11"/>
      <c r="Y22" s="13">
        <v>7.5907711843984788E-2</v>
      </c>
      <c r="Z22" s="24" t="e">
        <f t="shared" si="95"/>
        <v>#REF!</v>
      </c>
      <c r="AA22" s="13" t="e">
        <f t="shared" si="10"/>
        <v>#REF!</v>
      </c>
      <c r="AB22" s="12" t="e">
        <f t="shared" si="96"/>
        <v>#REF!</v>
      </c>
      <c r="AC22" s="13">
        <v>3.0235458634113158E-2</v>
      </c>
      <c r="AD22" s="24" t="e">
        <f t="shared" si="97"/>
        <v>#REF!</v>
      </c>
      <c r="AE22" s="13" t="e">
        <f t="shared" si="11"/>
        <v>#REF!</v>
      </c>
      <c r="AF22" s="12" t="e">
        <f t="shared" si="98"/>
        <v>#REF!</v>
      </c>
      <c r="AG22" s="13">
        <v>3.0235458634113158E-2</v>
      </c>
      <c r="AH22" s="24" t="e">
        <f t="shared" si="99"/>
        <v>#REF!</v>
      </c>
      <c r="AI22" s="13" t="e">
        <f t="shared" si="12"/>
        <v>#REF!</v>
      </c>
      <c r="AJ22" s="12" t="e">
        <f t="shared" si="100"/>
        <v>#REF!</v>
      </c>
      <c r="AK22" s="13">
        <v>34.292596160583834</v>
      </c>
      <c r="AL22" s="24" t="e">
        <f t="shared" si="101"/>
        <v>#REF!</v>
      </c>
      <c r="AM22" s="13" t="e">
        <f t="shared" si="13"/>
        <v>#REF!</v>
      </c>
      <c r="AN22" s="12" t="e">
        <f t="shared" si="102"/>
        <v>#REF!</v>
      </c>
      <c r="AO22" s="23">
        <v>4.5223463848226695</v>
      </c>
      <c r="AP22" s="24" t="e">
        <f t="shared" si="103"/>
        <v>#REF!</v>
      </c>
      <c r="AQ22" s="13" t="e">
        <f t="shared" si="14"/>
        <v>#REF!</v>
      </c>
      <c r="AR22" s="12" t="e">
        <f t="shared" si="562"/>
        <v>#REF!</v>
      </c>
      <c r="AS22" s="24">
        <v>99.83</v>
      </c>
      <c r="AT22" s="24" t="e">
        <f t="shared" si="105"/>
        <v>#REF!</v>
      </c>
      <c r="AU22" s="13" t="e">
        <f t="shared" si="15"/>
        <v>#REF!</v>
      </c>
      <c r="AV22" s="12" t="e">
        <f t="shared" si="106"/>
        <v>#REF!</v>
      </c>
      <c r="AW22" s="24">
        <v>0.02</v>
      </c>
      <c r="AX22" s="24" t="e">
        <f t="shared" si="107"/>
        <v>#REF!</v>
      </c>
      <c r="AY22" s="13" t="e">
        <f t="shared" si="16"/>
        <v>#REF!</v>
      </c>
      <c r="AZ22" s="12" t="e">
        <f t="shared" si="108"/>
        <v>#REF!</v>
      </c>
      <c r="BA22" s="24">
        <v>2.4380000000000002</v>
      </c>
      <c r="BB22" s="24" t="e">
        <f t="shared" si="109"/>
        <v>#REF!</v>
      </c>
      <c r="BC22" s="13" t="e">
        <f t="shared" si="17"/>
        <v>#REF!</v>
      </c>
      <c r="BD22" s="12" t="e">
        <f t="shared" si="110"/>
        <v>#REF!</v>
      </c>
      <c r="BE22" s="14">
        <v>0.12</v>
      </c>
      <c r="BF22" s="24" t="e">
        <f t="shared" si="111"/>
        <v>#REF!</v>
      </c>
      <c r="BG22" s="13" t="e">
        <f t="shared" si="18"/>
        <v>#REF!</v>
      </c>
      <c r="BH22" s="12" t="e">
        <f t="shared" si="112"/>
        <v>#REF!</v>
      </c>
      <c r="BI22" s="24">
        <v>98.16</v>
      </c>
      <c r="BJ22" s="24" t="e">
        <f t="shared" si="113"/>
        <v>#REF!</v>
      </c>
      <c r="BK22" s="13" t="e">
        <f t="shared" si="19"/>
        <v>#REF!</v>
      </c>
      <c r="BL22" s="12" t="e">
        <f t="shared" si="114"/>
        <v>#REF!</v>
      </c>
      <c r="BM22" s="24">
        <v>0.08</v>
      </c>
      <c r="BN22" s="24" t="e">
        <f t="shared" si="115"/>
        <v>#REF!</v>
      </c>
      <c r="BO22" s="13" t="e">
        <f t="shared" si="20"/>
        <v>#REF!</v>
      </c>
      <c r="BP22" s="12" t="e">
        <f t="shared" si="116"/>
        <v>#REF!</v>
      </c>
      <c r="BQ22" s="24">
        <v>99.04</v>
      </c>
      <c r="BR22" s="24" t="e">
        <f t="shared" si="117"/>
        <v>#REF!</v>
      </c>
      <c r="BS22" s="13" t="e">
        <f t="shared" si="21"/>
        <v>#REF!</v>
      </c>
      <c r="BT22" s="12" t="e">
        <f t="shared" si="118"/>
        <v>#REF!</v>
      </c>
      <c r="BU22" s="24">
        <v>0.60636749743880247</v>
      </c>
      <c r="BV22" s="24" t="e">
        <f t="shared" si="119"/>
        <v>#REF!</v>
      </c>
      <c r="BW22" s="13" t="e">
        <f t="shared" si="22"/>
        <v>#REF!</v>
      </c>
      <c r="BX22" s="12" t="e">
        <f t="shared" si="120"/>
        <v>#REF!</v>
      </c>
      <c r="BY22" s="24">
        <v>97.05</v>
      </c>
      <c r="BZ22" s="24" t="e">
        <f t="shared" si="121"/>
        <v>#REF!</v>
      </c>
      <c r="CA22" s="13" t="e">
        <f t="shared" si="23"/>
        <v>#REF!</v>
      </c>
      <c r="CB22" s="12" t="e">
        <f t="shared" si="122"/>
        <v>#REF!</v>
      </c>
      <c r="CC22" s="24">
        <v>97.16</v>
      </c>
      <c r="CD22" s="24" t="e">
        <f t="shared" si="123"/>
        <v>#REF!</v>
      </c>
      <c r="CE22" s="13" t="e">
        <f t="shared" si="24"/>
        <v>#REF!</v>
      </c>
      <c r="CF22" s="12" t="e">
        <f t="shared" si="124"/>
        <v>#REF!</v>
      </c>
      <c r="CG22" s="24">
        <v>81</v>
      </c>
      <c r="CH22" s="24" t="e">
        <f t="shared" si="125"/>
        <v>#REF!</v>
      </c>
      <c r="CI22" s="13" t="e">
        <f t="shared" si="25"/>
        <v>#REF!</v>
      </c>
      <c r="CJ22" s="12" t="e">
        <f t="shared" si="126"/>
        <v>#REF!</v>
      </c>
      <c r="CK22" s="24"/>
      <c r="CL22" s="24" t="e">
        <f t="shared" si="127"/>
        <v>#REF!</v>
      </c>
      <c r="CM22" s="24" t="e">
        <f t="shared" si="128"/>
        <v>#REF!</v>
      </c>
      <c r="CN22" s="11"/>
      <c r="CO22" s="24">
        <v>96.57</v>
      </c>
      <c r="CP22" s="24" t="e">
        <f t="shared" si="129"/>
        <v>#REF!</v>
      </c>
      <c r="CQ22" s="13" t="e">
        <f t="shared" si="26"/>
        <v>#REF!</v>
      </c>
      <c r="CR22" s="12" t="e">
        <f t="shared" si="130"/>
        <v>#REF!</v>
      </c>
      <c r="CS22" s="24">
        <v>58</v>
      </c>
      <c r="CT22" s="24" t="e">
        <f t="shared" si="131"/>
        <v>#REF!</v>
      </c>
      <c r="CU22" s="13" t="e">
        <f t="shared" si="27"/>
        <v>#REF!</v>
      </c>
      <c r="CV22" s="12" t="e">
        <f t="shared" si="132"/>
        <v>#REF!</v>
      </c>
      <c r="CW22" s="24"/>
      <c r="CX22" s="24" t="e">
        <f t="shared" si="133"/>
        <v>#REF!</v>
      </c>
      <c r="CY22" s="24" t="e">
        <f t="shared" si="134"/>
        <v>#REF!</v>
      </c>
      <c r="CZ22" s="11"/>
      <c r="DA22" s="24">
        <v>96.350000000000009</v>
      </c>
      <c r="DB22" s="24" t="e">
        <f t="shared" si="135"/>
        <v>#REF!</v>
      </c>
      <c r="DC22" s="13" t="e">
        <f t="shared" si="28"/>
        <v>#REF!</v>
      </c>
      <c r="DD22" s="12" t="e">
        <f t="shared" si="136"/>
        <v>#REF!</v>
      </c>
      <c r="DE22" s="24">
        <v>91</v>
      </c>
      <c r="DF22" s="24" t="e">
        <f t="shared" si="137"/>
        <v>#REF!</v>
      </c>
      <c r="DG22" s="13" t="e">
        <f t="shared" si="29"/>
        <v>#REF!</v>
      </c>
      <c r="DH22" s="12" t="e">
        <f t="shared" si="138"/>
        <v>#REF!</v>
      </c>
      <c r="DI22" s="24">
        <v>97.399999999999991</v>
      </c>
      <c r="DJ22" s="24" t="e">
        <f t="shared" si="139"/>
        <v>#REF!</v>
      </c>
      <c r="DK22" s="13" t="e">
        <f t="shared" si="30"/>
        <v>#REF!</v>
      </c>
      <c r="DL22" s="12" t="e">
        <f t="shared" si="140"/>
        <v>#REF!</v>
      </c>
      <c r="DM22" s="24">
        <v>93</v>
      </c>
      <c r="DN22" s="24" t="e">
        <f t="shared" si="141"/>
        <v>#REF!</v>
      </c>
      <c r="DO22" s="13" t="e">
        <f t="shared" si="31"/>
        <v>#REF!</v>
      </c>
      <c r="DP22" s="12" t="e">
        <f t="shared" si="142"/>
        <v>#REF!</v>
      </c>
      <c r="DQ22" s="24">
        <v>4.3747999999999996</v>
      </c>
      <c r="DR22" s="24" t="e">
        <f t="shared" si="143"/>
        <v>#REF!</v>
      </c>
      <c r="DS22" s="13" t="e">
        <f t="shared" si="32"/>
        <v>#REF!</v>
      </c>
      <c r="DT22" s="12" t="e">
        <f t="shared" si="144"/>
        <v>#REF!</v>
      </c>
      <c r="DU22" s="24">
        <v>99.35</v>
      </c>
      <c r="DV22" s="24" t="e">
        <f t="shared" si="145"/>
        <v>#REF!</v>
      </c>
      <c r="DW22" s="13" t="e">
        <f t="shared" si="33"/>
        <v>#REF!</v>
      </c>
      <c r="DX22" s="12" t="e">
        <f t="shared" si="146"/>
        <v>#REF!</v>
      </c>
      <c r="DY22" s="24"/>
      <c r="DZ22" s="24" t="e">
        <f t="shared" si="147"/>
        <v>#REF!</v>
      </c>
      <c r="EA22" s="24" t="e">
        <f t="shared" si="148"/>
        <v>#REF!</v>
      </c>
      <c r="EB22" s="11"/>
      <c r="EC22" s="24">
        <v>81.09</v>
      </c>
      <c r="ED22" s="47">
        <v>79.39</v>
      </c>
      <c r="EE22" s="24" t="e">
        <f t="shared" si="149"/>
        <v>#REF!</v>
      </c>
      <c r="EF22" s="22" t="e">
        <f t="shared" si="150"/>
        <v>#REF!</v>
      </c>
      <c r="EG22" s="4" t="e">
        <f t="shared" si="151"/>
        <v>#REF!</v>
      </c>
      <c r="EH22" s="24">
        <v>81.09</v>
      </c>
      <c r="EI22" s="24">
        <v>75.61</v>
      </c>
      <c r="EJ22" s="24" t="e">
        <f t="shared" si="152"/>
        <v>#REF!</v>
      </c>
      <c r="EK22" s="22" t="e">
        <f t="shared" si="153"/>
        <v>#REF!</v>
      </c>
      <c r="EL22" s="4" t="e">
        <f t="shared" si="154"/>
        <v>#REF!</v>
      </c>
      <c r="EM22" s="38">
        <v>79.13</v>
      </c>
      <c r="EN22" s="39">
        <v>80.58</v>
      </c>
      <c r="EO22" s="24" t="e">
        <f t="shared" si="155"/>
        <v>#REF!</v>
      </c>
      <c r="EP22" s="22" t="e">
        <f t="shared" si="156"/>
        <v>#REF!</v>
      </c>
      <c r="EQ22" s="4" t="e">
        <f t="shared" si="157"/>
        <v>#REF!</v>
      </c>
      <c r="ER22" s="38">
        <v>79.13</v>
      </c>
      <c r="ES22" s="39">
        <v>75.97</v>
      </c>
      <c r="ET22" s="24" t="e">
        <f t="shared" si="158"/>
        <v>#REF!</v>
      </c>
      <c r="EU22" s="22" t="e">
        <f t="shared" si="159"/>
        <v>#REF!</v>
      </c>
      <c r="EV22" s="4" t="e">
        <f t="shared" si="160"/>
        <v>#REF!</v>
      </c>
      <c r="EW22" s="24">
        <v>86.55</v>
      </c>
      <c r="EX22" s="24">
        <v>84.65</v>
      </c>
      <c r="EY22" s="24" t="e">
        <f t="shared" si="161"/>
        <v>#REF!</v>
      </c>
      <c r="EZ22" s="22" t="e">
        <f t="shared" si="162"/>
        <v>#REF!</v>
      </c>
      <c r="FA22" s="4" t="e">
        <f t="shared" si="163"/>
        <v>#REF!</v>
      </c>
      <c r="FB22" s="24">
        <v>86.55</v>
      </c>
      <c r="FC22" s="24">
        <v>80.83</v>
      </c>
      <c r="FD22" s="24" t="e">
        <f t="shared" si="164"/>
        <v>#REF!</v>
      </c>
      <c r="FE22" s="22" t="e">
        <f t="shared" si="165"/>
        <v>#REF!</v>
      </c>
      <c r="FF22" s="4" t="e">
        <f t="shared" si="166"/>
        <v>#REF!</v>
      </c>
      <c r="FG22" s="24">
        <v>7.5399999999999991</v>
      </c>
      <c r="FH22" s="24" t="e">
        <f t="shared" si="34"/>
        <v>#REF!</v>
      </c>
      <c r="FI22" s="13" t="e">
        <f t="shared" si="35"/>
        <v>#REF!</v>
      </c>
      <c r="FJ22" s="12" t="e">
        <f t="shared" si="36"/>
        <v>#REF!</v>
      </c>
      <c r="FK22" s="24">
        <v>3.9800000000000004</v>
      </c>
      <c r="FL22" s="24" t="e">
        <f t="shared" si="167"/>
        <v>#REF!</v>
      </c>
      <c r="FM22" s="13" t="e">
        <f t="shared" si="37"/>
        <v>#REF!</v>
      </c>
      <c r="FN22" s="12" t="e">
        <f t="shared" si="168"/>
        <v>#REF!</v>
      </c>
      <c r="FO22" s="24">
        <v>96.36</v>
      </c>
      <c r="FP22" s="24">
        <v>89.39</v>
      </c>
      <c r="FQ22" s="24" t="e">
        <f t="shared" si="169"/>
        <v>#REF!</v>
      </c>
      <c r="FR22" s="22" t="e">
        <f t="shared" si="170"/>
        <v>#REF!</v>
      </c>
      <c r="FS22" s="4" t="e">
        <f t="shared" si="171"/>
        <v>#REF!</v>
      </c>
      <c r="FT22" s="24">
        <v>96.36</v>
      </c>
      <c r="FU22" s="24">
        <v>94.48</v>
      </c>
      <c r="FV22" s="24" t="e">
        <f t="shared" si="172"/>
        <v>#REF!</v>
      </c>
      <c r="FW22" s="22" t="e">
        <f t="shared" si="173"/>
        <v>#REF!</v>
      </c>
      <c r="FX22" s="4" t="e">
        <f t="shared" si="174"/>
        <v>#REF!</v>
      </c>
      <c r="FY22" s="24">
        <v>90.24</v>
      </c>
      <c r="FZ22" s="24">
        <v>61.240000000000009</v>
      </c>
      <c r="GA22" s="24" t="e">
        <f t="shared" si="175"/>
        <v>#REF!</v>
      </c>
      <c r="GB22" s="22" t="e">
        <f t="shared" si="176"/>
        <v>#REF!</v>
      </c>
      <c r="GC22" s="4" t="e">
        <f t="shared" si="177"/>
        <v>#REF!</v>
      </c>
      <c r="GD22" s="27">
        <v>90.24</v>
      </c>
      <c r="GE22" s="27">
        <v>55.66</v>
      </c>
      <c r="GF22" s="24" t="e">
        <f t="shared" si="178"/>
        <v>#REF!</v>
      </c>
      <c r="GG22" s="22" t="e">
        <f t="shared" si="179"/>
        <v>#REF!</v>
      </c>
      <c r="GH22" s="4" t="e">
        <f t="shared" si="180"/>
        <v>#REF!</v>
      </c>
      <c r="GI22" s="27">
        <v>98.32</v>
      </c>
      <c r="GJ22" s="27">
        <v>93.04</v>
      </c>
      <c r="GK22" s="24" t="e">
        <f t="shared" si="181"/>
        <v>#REF!</v>
      </c>
      <c r="GL22" s="22" t="e">
        <f t="shared" si="182"/>
        <v>#REF!</v>
      </c>
      <c r="GM22" s="4" t="e">
        <f t="shared" si="183"/>
        <v>#REF!</v>
      </c>
      <c r="GN22" s="27">
        <v>98.32</v>
      </c>
      <c r="GO22" s="27">
        <v>96.509999999999991</v>
      </c>
      <c r="GP22" s="24" t="e">
        <f t="shared" si="184"/>
        <v>#REF!</v>
      </c>
      <c r="GQ22" s="22" t="e">
        <f t="shared" si="185"/>
        <v>#REF!</v>
      </c>
      <c r="GR22" s="4" t="e">
        <f t="shared" si="186"/>
        <v>#REF!</v>
      </c>
      <c r="GS22" s="27">
        <v>3.9899999999999998</v>
      </c>
      <c r="GT22" s="27" t="e">
        <f t="shared" si="38"/>
        <v>#REF!</v>
      </c>
      <c r="GU22" s="22" t="e">
        <f t="shared" si="39"/>
        <v>#REF!</v>
      </c>
      <c r="GV22" s="4" t="e">
        <f t="shared" si="40"/>
        <v>#REF!</v>
      </c>
      <c r="GW22" s="27">
        <v>2.4500000000000002</v>
      </c>
      <c r="GX22" s="27" t="e">
        <f t="shared" si="187"/>
        <v>#REF!</v>
      </c>
      <c r="GY22" s="22" t="e">
        <f t="shared" si="41"/>
        <v>#REF!</v>
      </c>
      <c r="GZ22" s="4" t="e">
        <f t="shared" si="42"/>
        <v>#REF!</v>
      </c>
      <c r="HA22" s="26"/>
      <c r="HB22" s="26"/>
      <c r="HC22" s="24" t="e">
        <f t="shared" si="188"/>
        <v>#REF!</v>
      </c>
      <c r="HD22" s="24" t="e">
        <f t="shared" si="189"/>
        <v>#REF!</v>
      </c>
      <c r="HE22" s="26"/>
      <c r="HF22" s="26"/>
      <c r="HG22" s="26"/>
      <c r="HH22" s="24" t="e">
        <f t="shared" si="190"/>
        <v>#REF!</v>
      </c>
      <c r="HI22" s="24" t="e">
        <f t="shared" si="191"/>
        <v>#REF!</v>
      </c>
      <c r="HJ22" s="26"/>
      <c r="HK22" s="27">
        <v>92.07</v>
      </c>
      <c r="HL22" s="27">
        <v>83.17</v>
      </c>
      <c r="HM22" s="24" t="e">
        <f t="shared" si="192"/>
        <v>#REF!</v>
      </c>
      <c r="HN22" s="22" t="e">
        <f t="shared" si="193"/>
        <v>#REF!</v>
      </c>
      <c r="HO22" s="4" t="e">
        <f t="shared" si="194"/>
        <v>#REF!</v>
      </c>
      <c r="HP22" s="27">
        <v>92.07</v>
      </c>
      <c r="HQ22" s="27">
        <v>85.89</v>
      </c>
      <c r="HR22" s="24" t="e">
        <f t="shared" si="195"/>
        <v>#REF!</v>
      </c>
      <c r="HS22" s="22" t="e">
        <f t="shared" si="196"/>
        <v>#REF!</v>
      </c>
      <c r="HT22" s="4" t="e">
        <f t="shared" si="197"/>
        <v>#REF!</v>
      </c>
      <c r="HU22" s="24">
        <v>96.86</v>
      </c>
      <c r="HV22" s="24">
        <v>90.05</v>
      </c>
      <c r="HW22" s="24" t="e">
        <f t="shared" si="198"/>
        <v>#REF!</v>
      </c>
      <c r="HX22" s="24" t="e">
        <f t="shared" si="199"/>
        <v>#REF!</v>
      </c>
      <c r="HY22" s="4" t="e">
        <f t="shared" si="200"/>
        <v>#REF!</v>
      </c>
      <c r="HZ22" s="24">
        <v>96.86</v>
      </c>
      <c r="IA22" s="24">
        <v>96.14</v>
      </c>
      <c r="IB22" s="24" t="e">
        <f t="shared" si="201"/>
        <v>#REF!</v>
      </c>
      <c r="IC22" s="24" t="e">
        <f t="shared" si="202"/>
        <v>#REF!</v>
      </c>
      <c r="ID22" s="4" t="e">
        <f t="shared" si="203"/>
        <v>#REF!</v>
      </c>
      <c r="IE22" s="26"/>
      <c r="IF22" s="26"/>
      <c r="IG22" s="24" t="e">
        <f t="shared" si="204"/>
        <v>#REF!</v>
      </c>
      <c r="IH22" s="24" t="e">
        <f t="shared" si="205"/>
        <v>#REF!</v>
      </c>
      <c r="II22" s="26"/>
      <c r="IJ22" s="26"/>
      <c r="IK22" s="26"/>
      <c r="IL22" s="24" t="e">
        <f t="shared" si="206"/>
        <v>#REF!</v>
      </c>
      <c r="IM22" s="24" t="e">
        <f t="shared" si="207"/>
        <v>#REF!</v>
      </c>
      <c r="IN22" s="26"/>
      <c r="IO22" s="26"/>
      <c r="IP22" s="26"/>
      <c r="IQ22" s="24" t="e">
        <f t="shared" si="208"/>
        <v>#REF!</v>
      </c>
      <c r="IR22" s="24" t="e">
        <f t="shared" si="209"/>
        <v>#REF!</v>
      </c>
      <c r="IS22" s="26"/>
      <c r="IT22" s="26"/>
      <c r="IU22" s="26"/>
      <c r="IV22" s="24" t="e">
        <f t="shared" si="210"/>
        <v>#REF!</v>
      </c>
      <c r="IW22" s="24" t="e">
        <f t="shared" si="211"/>
        <v>#REF!</v>
      </c>
      <c r="IX22" s="26"/>
      <c r="IY22" s="26"/>
      <c r="IZ22" s="26"/>
      <c r="JA22" s="24" t="e">
        <f t="shared" si="212"/>
        <v>#REF!</v>
      </c>
      <c r="JB22" s="24" t="e">
        <f t="shared" si="213"/>
        <v>#REF!</v>
      </c>
      <c r="JC22" s="26"/>
      <c r="JD22" s="26"/>
      <c r="JE22" s="26"/>
      <c r="JF22" s="24" t="e">
        <f t="shared" si="214"/>
        <v>#REF!</v>
      </c>
      <c r="JG22" s="24" t="e">
        <f t="shared" si="215"/>
        <v>#REF!</v>
      </c>
      <c r="JH22" s="26"/>
      <c r="JI22" s="26"/>
      <c r="JJ22" s="26"/>
      <c r="JK22" s="24" t="e">
        <f t="shared" si="216"/>
        <v>#REF!</v>
      </c>
      <c r="JL22" s="24" t="e">
        <f t="shared" si="217"/>
        <v>#REF!</v>
      </c>
      <c r="JM22" s="26"/>
      <c r="JN22" s="26"/>
      <c r="JO22" s="26"/>
      <c r="JP22" s="24" t="e">
        <f t="shared" si="218"/>
        <v>#REF!</v>
      </c>
      <c r="JQ22" s="24" t="e">
        <f t="shared" si="219"/>
        <v>#REF!</v>
      </c>
      <c r="JR22" s="26"/>
      <c r="JS22" s="26"/>
      <c r="JT22" s="26"/>
      <c r="JU22" s="24" t="e">
        <f t="shared" si="220"/>
        <v>#REF!</v>
      </c>
      <c r="JV22" s="24" t="e">
        <f t="shared" si="221"/>
        <v>#REF!</v>
      </c>
      <c r="JW22" s="26"/>
      <c r="JX22" s="26"/>
      <c r="JY22" s="26"/>
      <c r="JZ22" s="24" t="e">
        <f t="shared" si="222"/>
        <v>#REF!</v>
      </c>
      <c r="KA22" s="24" t="e">
        <f t="shared" si="223"/>
        <v>#REF!</v>
      </c>
      <c r="KB22" s="26"/>
      <c r="KC22" s="26"/>
      <c r="KD22" s="26"/>
      <c r="KE22" s="24" t="e">
        <f t="shared" si="224"/>
        <v>#REF!</v>
      </c>
      <c r="KF22" s="24" t="e">
        <f t="shared" si="225"/>
        <v>#REF!</v>
      </c>
      <c r="KG22" s="26"/>
      <c r="KH22" s="26"/>
      <c r="KI22" s="26"/>
      <c r="KJ22" s="24" t="e">
        <f t="shared" si="226"/>
        <v>#REF!</v>
      </c>
      <c r="KK22" s="24" t="e">
        <f t="shared" si="227"/>
        <v>#REF!</v>
      </c>
      <c r="KL22" s="26"/>
      <c r="KM22" s="27">
        <v>94.752999999999986</v>
      </c>
      <c r="KN22" s="27"/>
      <c r="KO22" s="24">
        <f t="shared" si="228"/>
        <v>0</v>
      </c>
      <c r="KP22" s="22">
        <f t="shared" si="229"/>
        <v>0</v>
      </c>
      <c r="KQ22" s="4" t="e">
        <f t="shared" si="230"/>
        <v>#REF!</v>
      </c>
      <c r="KR22" s="27">
        <v>94.752999999999986</v>
      </c>
      <c r="KS22" s="27"/>
      <c r="KT22" s="24">
        <f t="shared" si="231"/>
        <v>0</v>
      </c>
      <c r="KU22" s="22">
        <f t="shared" si="232"/>
        <v>0</v>
      </c>
      <c r="KV22" s="4" t="e">
        <f t="shared" si="233"/>
        <v>#REF!</v>
      </c>
      <c r="KW22" s="27">
        <v>100</v>
      </c>
      <c r="KX22" s="27"/>
      <c r="KY22" s="24">
        <f t="shared" si="234"/>
        <v>0</v>
      </c>
      <c r="KZ22" s="22">
        <f t="shared" si="235"/>
        <v>0</v>
      </c>
      <c r="LA22" s="4" t="e">
        <f t="shared" si="236"/>
        <v>#REF!</v>
      </c>
      <c r="LB22" s="27">
        <v>100</v>
      </c>
      <c r="LC22" s="27"/>
      <c r="LD22" s="24">
        <f t="shared" si="237"/>
        <v>0</v>
      </c>
      <c r="LE22" s="22">
        <f t="shared" si="238"/>
        <v>0</v>
      </c>
      <c r="LF22" s="4" t="e">
        <f t="shared" si="239"/>
        <v>#REF!</v>
      </c>
      <c r="LG22" s="26"/>
      <c r="LH22" s="26"/>
      <c r="LI22" s="24" t="e">
        <f t="shared" si="240"/>
        <v>#REF!</v>
      </c>
      <c r="LJ22" s="24" t="e">
        <f t="shared" si="241"/>
        <v>#REF!</v>
      </c>
      <c r="LK22" s="26"/>
      <c r="LL22" s="26"/>
      <c r="LM22" s="26"/>
      <c r="LN22" s="24" t="e">
        <f t="shared" si="242"/>
        <v>#REF!</v>
      </c>
      <c r="LO22" s="24" t="e">
        <f t="shared" si="243"/>
        <v>#REF!</v>
      </c>
      <c r="LP22" s="26"/>
      <c r="LQ22" s="24">
        <v>2.1787011718749998</v>
      </c>
      <c r="LR22" s="26"/>
      <c r="LS22" s="24">
        <f t="shared" si="244"/>
        <v>0</v>
      </c>
      <c r="LT22" s="22">
        <f t="shared" si="245"/>
        <v>0</v>
      </c>
      <c r="LU22" s="4" t="e">
        <f t="shared" si="246"/>
        <v>#REF!</v>
      </c>
      <c r="LV22" s="24">
        <v>2.1787011718749998</v>
      </c>
      <c r="LW22" s="26"/>
      <c r="LX22" s="24">
        <f t="shared" si="247"/>
        <v>0</v>
      </c>
      <c r="LY22" s="22">
        <f t="shared" si="248"/>
        <v>0</v>
      </c>
      <c r="LZ22" s="4" t="e">
        <f t="shared" si="249"/>
        <v>#REF!</v>
      </c>
      <c r="MA22" s="24">
        <v>2.080078125</v>
      </c>
      <c r="MB22" s="26"/>
      <c r="MC22" s="24">
        <f t="shared" si="250"/>
        <v>0</v>
      </c>
      <c r="MD22" s="22">
        <f t="shared" si="251"/>
        <v>0</v>
      </c>
      <c r="ME22" s="4" t="e">
        <f t="shared" si="252"/>
        <v>#REF!</v>
      </c>
      <c r="MF22" s="24">
        <v>2.080078125</v>
      </c>
      <c r="MG22" s="26"/>
      <c r="MH22" s="24">
        <f t="shared" si="253"/>
        <v>0</v>
      </c>
      <c r="MI22" s="22">
        <f t="shared" si="254"/>
        <v>0</v>
      </c>
      <c r="MJ22" s="4" t="e">
        <f t="shared" si="255"/>
        <v>#REF!</v>
      </c>
      <c r="MK22" s="26"/>
      <c r="ML22" s="26"/>
      <c r="MM22" s="24" t="e">
        <f t="shared" si="256"/>
        <v>#REF!</v>
      </c>
      <c r="MN22" s="24" t="e">
        <f t="shared" si="257"/>
        <v>#REF!</v>
      </c>
      <c r="MO22" s="26"/>
      <c r="MP22" s="26"/>
      <c r="MQ22" s="26"/>
      <c r="MR22" s="24" t="e">
        <f t="shared" si="258"/>
        <v>#REF!</v>
      </c>
      <c r="MS22" s="24" t="e">
        <f t="shared" si="259"/>
        <v>#REF!</v>
      </c>
      <c r="MT22" s="26"/>
      <c r="MU22" s="26"/>
      <c r="MV22" s="26"/>
      <c r="MW22" s="24" t="e">
        <f t="shared" si="260"/>
        <v>#REF!</v>
      </c>
      <c r="MX22" s="24" t="e">
        <f t="shared" si="261"/>
        <v>#REF!</v>
      </c>
      <c r="MY22" s="26"/>
      <c r="MZ22" s="26"/>
      <c r="NA22" s="26"/>
      <c r="NB22" s="24" t="e">
        <f t="shared" si="262"/>
        <v>#REF!</v>
      </c>
      <c r="NC22" s="24" t="e">
        <f t="shared" si="263"/>
        <v>#REF!</v>
      </c>
      <c r="ND22" s="26"/>
      <c r="NE22" s="26"/>
      <c r="NF22" s="26"/>
      <c r="NG22" s="24" t="e">
        <f t="shared" si="264"/>
        <v>#REF!</v>
      </c>
      <c r="NH22" s="24" t="e">
        <f t="shared" si="265"/>
        <v>#REF!</v>
      </c>
      <c r="NI22" s="26"/>
      <c r="NJ22" s="26"/>
      <c r="NK22" s="26"/>
      <c r="NL22" s="24" t="e">
        <f t="shared" si="266"/>
        <v>#REF!</v>
      </c>
      <c r="NM22" s="24" t="e">
        <f t="shared" si="267"/>
        <v>#REF!</v>
      </c>
      <c r="NN22" s="26"/>
      <c r="NO22" s="26"/>
      <c r="NP22" s="26"/>
      <c r="NQ22" s="24" t="e">
        <f t="shared" si="268"/>
        <v>#REF!</v>
      </c>
      <c r="NR22" s="24" t="e">
        <f t="shared" si="269"/>
        <v>#REF!</v>
      </c>
      <c r="NS22" s="26"/>
      <c r="NT22" s="26"/>
      <c r="NU22" s="26"/>
      <c r="NV22" s="24" t="e">
        <f t="shared" si="270"/>
        <v>#REF!</v>
      </c>
      <c r="NW22" s="24" t="e">
        <f t="shared" si="271"/>
        <v>#REF!</v>
      </c>
      <c r="NX22" s="26"/>
      <c r="NY22" s="26"/>
      <c r="NZ22" s="26"/>
      <c r="OA22" s="24" t="e">
        <f t="shared" si="272"/>
        <v>#REF!</v>
      </c>
      <c r="OB22" s="24" t="e">
        <f t="shared" si="273"/>
        <v>#REF!</v>
      </c>
      <c r="OC22" s="26"/>
      <c r="OD22" s="26"/>
      <c r="OE22" s="26"/>
      <c r="OF22" s="24" t="e">
        <f t="shared" si="274"/>
        <v>#REF!</v>
      </c>
      <c r="OG22" s="24" t="e">
        <f t="shared" si="275"/>
        <v>#REF!</v>
      </c>
      <c r="OH22" s="26"/>
      <c r="OI22" s="26"/>
      <c r="OJ22" s="26"/>
      <c r="OK22" s="24" t="e">
        <f t="shared" si="276"/>
        <v>#REF!</v>
      </c>
      <c r="OL22" s="24" t="e">
        <f t="shared" si="277"/>
        <v>#REF!</v>
      </c>
      <c r="OM22" s="26"/>
      <c r="ON22" s="26"/>
      <c r="OO22" s="26"/>
      <c r="OP22" s="24" t="e">
        <f t="shared" si="278"/>
        <v>#REF!</v>
      </c>
      <c r="OQ22" s="24" t="e">
        <f t="shared" si="279"/>
        <v>#REF!</v>
      </c>
      <c r="OR22" s="26"/>
      <c r="OS22" s="26"/>
      <c r="OT22" s="26"/>
      <c r="OU22" s="24" t="e">
        <f t="shared" si="280"/>
        <v>#REF!</v>
      </c>
      <c r="OV22" s="24" t="e">
        <f t="shared" si="281"/>
        <v>#REF!</v>
      </c>
      <c r="OW22" s="26"/>
      <c r="OX22" s="26"/>
      <c r="OY22" s="26"/>
      <c r="OZ22" s="24" t="e">
        <f t="shared" si="282"/>
        <v>#REF!</v>
      </c>
      <c r="PA22" s="24" t="e">
        <f t="shared" si="283"/>
        <v>#REF!</v>
      </c>
      <c r="PB22" s="26"/>
      <c r="PC22" s="26"/>
      <c r="PD22" s="26"/>
      <c r="PE22" s="24" t="e">
        <f t="shared" si="284"/>
        <v>#REF!</v>
      </c>
      <c r="PF22" s="24" t="e">
        <f t="shared" si="285"/>
        <v>#REF!</v>
      </c>
      <c r="PG22" s="26"/>
      <c r="PH22" s="26"/>
      <c r="PI22" s="26"/>
      <c r="PJ22" s="24" t="e">
        <f t="shared" si="286"/>
        <v>#REF!</v>
      </c>
      <c r="PK22" s="24" t="e">
        <f t="shared" si="287"/>
        <v>#REF!</v>
      </c>
      <c r="PL22" s="26"/>
      <c r="PM22" s="26"/>
      <c r="PN22" s="26"/>
      <c r="PO22" s="24" t="e">
        <f t="shared" si="288"/>
        <v>#REF!</v>
      </c>
      <c r="PP22" s="24" t="e">
        <f t="shared" si="289"/>
        <v>#REF!</v>
      </c>
      <c r="PQ22" s="26"/>
      <c r="PR22" s="26"/>
      <c r="PS22" s="26"/>
      <c r="PT22" s="24" t="e">
        <f t="shared" si="290"/>
        <v>#REF!</v>
      </c>
      <c r="PU22" s="24" t="e">
        <f t="shared" si="291"/>
        <v>#REF!</v>
      </c>
      <c r="PV22" s="26"/>
      <c r="PW22" s="26"/>
      <c r="PX22" s="26"/>
      <c r="PY22" s="24" t="e">
        <f t="shared" si="292"/>
        <v>#REF!</v>
      </c>
      <c r="PZ22" s="24" t="e">
        <f t="shared" si="293"/>
        <v>#REF!</v>
      </c>
      <c r="QA22" s="26"/>
      <c r="QB22" s="26"/>
      <c r="QC22" s="26"/>
      <c r="QD22" s="24" t="e">
        <f t="shared" si="294"/>
        <v>#REF!</v>
      </c>
      <c r="QE22" s="24" t="e">
        <f t="shared" si="295"/>
        <v>#REF!</v>
      </c>
      <c r="QF22" s="26"/>
      <c r="QG22" s="26"/>
      <c r="QH22" s="26"/>
      <c r="QI22" s="24" t="e">
        <f t="shared" si="296"/>
        <v>#REF!</v>
      </c>
      <c r="QJ22" s="24" t="e">
        <f t="shared" si="297"/>
        <v>#REF!</v>
      </c>
      <c r="QK22" s="26"/>
      <c r="QL22" s="26"/>
      <c r="QM22" s="26"/>
      <c r="QN22" s="24" t="e">
        <f t="shared" si="298"/>
        <v>#REF!</v>
      </c>
      <c r="QO22" s="24" t="e">
        <f t="shared" si="299"/>
        <v>#REF!</v>
      </c>
      <c r="QP22" s="26"/>
      <c r="QQ22" s="24"/>
      <c r="QR22" s="24" t="e">
        <f t="shared" si="300"/>
        <v>#REF!</v>
      </c>
      <c r="QS22" s="24" t="e">
        <f t="shared" si="301"/>
        <v>#REF!</v>
      </c>
      <c r="QT22" s="11"/>
      <c r="QU22" s="24"/>
      <c r="QV22" s="24" t="e">
        <f t="shared" si="302"/>
        <v>#REF!</v>
      </c>
      <c r="QW22" s="24" t="e">
        <f t="shared" si="303"/>
        <v>#REF!</v>
      </c>
      <c r="QX22" s="11"/>
      <c r="QY22" s="24"/>
      <c r="QZ22" s="24" t="e">
        <f t="shared" si="304"/>
        <v>#REF!</v>
      </c>
      <c r="RA22" s="24" t="e">
        <f t="shared" si="305"/>
        <v>#REF!</v>
      </c>
      <c r="RB22" s="11"/>
      <c r="RC22" s="24"/>
      <c r="RD22" s="24" t="e">
        <f t="shared" si="306"/>
        <v>#REF!</v>
      </c>
      <c r="RE22" s="24" t="e">
        <f t="shared" si="307"/>
        <v>#REF!</v>
      </c>
      <c r="RF22" s="11"/>
      <c r="RG22" s="24"/>
      <c r="RH22" s="24" t="e">
        <f t="shared" si="308"/>
        <v>#REF!</v>
      </c>
      <c r="RI22" s="24" t="e">
        <f t="shared" si="309"/>
        <v>#REF!</v>
      </c>
      <c r="RJ22" s="11"/>
      <c r="RK22" s="27">
        <v>96.36</v>
      </c>
      <c r="RL22" s="27" t="e">
        <f t="shared" si="310"/>
        <v>#REF!</v>
      </c>
      <c r="RM22" s="22" t="e">
        <f t="shared" si="43"/>
        <v>#REF!</v>
      </c>
      <c r="RN22" s="4" t="e">
        <f t="shared" si="311"/>
        <v>#REF!</v>
      </c>
      <c r="RO22" s="24"/>
      <c r="RP22" s="24" t="e">
        <f t="shared" si="312"/>
        <v>#REF!</v>
      </c>
      <c r="RQ22" s="24" t="e">
        <f t="shared" si="313"/>
        <v>#REF!</v>
      </c>
      <c r="RR22" s="11"/>
      <c r="RS22" s="24"/>
      <c r="RT22" s="24" t="e">
        <f t="shared" si="314"/>
        <v>#REF!</v>
      </c>
      <c r="RU22" s="24" t="e">
        <f t="shared" si="315"/>
        <v>#REF!</v>
      </c>
      <c r="RV22" s="11"/>
      <c r="RW22" s="24"/>
      <c r="RX22" s="24" t="e">
        <f t="shared" si="316"/>
        <v>#REF!</v>
      </c>
      <c r="RY22" s="24" t="e">
        <f t="shared" si="317"/>
        <v>#REF!</v>
      </c>
      <c r="RZ22" s="11"/>
      <c r="SA22" s="24"/>
      <c r="SB22" s="24" t="e">
        <f t="shared" si="318"/>
        <v>#REF!</v>
      </c>
      <c r="SC22" s="24" t="e">
        <f t="shared" si="319"/>
        <v>#REF!</v>
      </c>
      <c r="SD22" s="11"/>
      <c r="SE22" s="24"/>
      <c r="SF22" s="24" t="e">
        <f t="shared" si="320"/>
        <v>#REF!</v>
      </c>
      <c r="SG22" s="24" t="e">
        <f t="shared" si="321"/>
        <v>#REF!</v>
      </c>
      <c r="SH22" s="11"/>
      <c r="SI22" s="24"/>
      <c r="SJ22" s="24" t="e">
        <f t="shared" si="322"/>
        <v>#REF!</v>
      </c>
      <c r="SK22" s="24" t="e">
        <f t="shared" si="323"/>
        <v>#REF!</v>
      </c>
      <c r="SL22" s="11"/>
      <c r="SM22" s="24"/>
      <c r="SN22" s="24" t="e">
        <f t="shared" si="324"/>
        <v>#REF!</v>
      </c>
      <c r="SO22" s="24" t="e">
        <f t="shared" si="325"/>
        <v>#REF!</v>
      </c>
      <c r="SP22" s="11"/>
      <c r="SQ22" s="24"/>
      <c r="SR22" s="24" t="e">
        <f t="shared" si="326"/>
        <v>#REF!</v>
      </c>
      <c r="SS22" s="24" t="e">
        <f t="shared" si="327"/>
        <v>#REF!</v>
      </c>
      <c r="ST22" s="11"/>
      <c r="SU22" s="24"/>
      <c r="SV22" s="24" t="e">
        <f t="shared" si="328"/>
        <v>#REF!</v>
      </c>
      <c r="SW22" s="24" t="e">
        <f t="shared" si="329"/>
        <v>#REF!</v>
      </c>
      <c r="SX22" s="11"/>
      <c r="SY22" s="24"/>
      <c r="SZ22" s="24" t="e">
        <f t="shared" si="330"/>
        <v>#REF!</v>
      </c>
      <c r="TA22" s="24" t="e">
        <f t="shared" si="331"/>
        <v>#REF!</v>
      </c>
      <c r="TB22" s="11"/>
      <c r="TC22" s="24"/>
      <c r="TD22" s="24" t="e">
        <f t="shared" si="332"/>
        <v>#REF!</v>
      </c>
      <c r="TE22" s="24" t="e">
        <f t="shared" si="333"/>
        <v>#REF!</v>
      </c>
      <c r="TF22" s="11"/>
      <c r="TG22" s="24"/>
      <c r="TH22" s="24" t="e">
        <f t="shared" si="334"/>
        <v>#REF!</v>
      </c>
      <c r="TI22" s="24" t="e">
        <f t="shared" si="335"/>
        <v>#REF!</v>
      </c>
      <c r="TJ22" s="11"/>
      <c r="TK22" s="24"/>
      <c r="TL22" s="24" t="e">
        <f t="shared" si="336"/>
        <v>#REF!</v>
      </c>
      <c r="TM22" s="24" t="e">
        <f t="shared" si="337"/>
        <v>#REF!</v>
      </c>
      <c r="TN22" s="11"/>
      <c r="TO22" s="27">
        <v>90.24</v>
      </c>
      <c r="TP22" s="27" t="e">
        <f t="shared" si="338"/>
        <v>#REF!</v>
      </c>
      <c r="TQ22" s="22" t="e">
        <f t="shared" si="44"/>
        <v>#REF!</v>
      </c>
      <c r="TR22" s="4" t="e">
        <f t="shared" si="339"/>
        <v>#REF!</v>
      </c>
      <c r="TS22" s="24"/>
      <c r="TT22" s="24" t="e">
        <f t="shared" si="340"/>
        <v>#REF!</v>
      </c>
      <c r="TU22" s="24" t="e">
        <f t="shared" si="341"/>
        <v>#REF!</v>
      </c>
      <c r="TV22" s="11"/>
      <c r="TW22" s="24"/>
      <c r="TX22" s="24" t="e">
        <f t="shared" si="342"/>
        <v>#REF!</v>
      </c>
      <c r="TY22" s="24" t="e">
        <f t="shared" si="343"/>
        <v>#REF!</v>
      </c>
      <c r="TZ22" s="11"/>
      <c r="UA22" s="24"/>
      <c r="UB22" s="24" t="e">
        <f t="shared" si="344"/>
        <v>#REF!</v>
      </c>
      <c r="UC22" s="24" t="e">
        <f t="shared" si="345"/>
        <v>#REF!</v>
      </c>
      <c r="UD22" s="11"/>
      <c r="UE22" s="24"/>
      <c r="UF22" s="24" t="e">
        <f t="shared" si="346"/>
        <v>#REF!</v>
      </c>
      <c r="UG22" s="24" t="e">
        <f t="shared" si="347"/>
        <v>#REF!</v>
      </c>
      <c r="UH22" s="11"/>
      <c r="UI22" s="24"/>
      <c r="UJ22" s="24" t="e">
        <f t="shared" si="348"/>
        <v>#REF!</v>
      </c>
      <c r="UK22" s="24" t="e">
        <f t="shared" si="349"/>
        <v>#REF!</v>
      </c>
      <c r="UL22" s="11"/>
      <c r="UM22" s="24"/>
      <c r="UN22" s="24" t="e">
        <f t="shared" si="350"/>
        <v>#REF!</v>
      </c>
      <c r="UO22" s="24" t="e">
        <f t="shared" si="351"/>
        <v>#REF!</v>
      </c>
      <c r="UP22" s="11"/>
      <c r="UQ22" s="24"/>
      <c r="UR22" s="24" t="e">
        <f t="shared" si="352"/>
        <v>#REF!</v>
      </c>
      <c r="US22" s="24" t="e">
        <f t="shared" si="353"/>
        <v>#REF!</v>
      </c>
      <c r="UT22" s="11"/>
      <c r="UU22" s="24"/>
      <c r="UV22" s="24" t="e">
        <f t="shared" si="354"/>
        <v>#REF!</v>
      </c>
      <c r="UW22" s="24" t="e">
        <f t="shared" si="355"/>
        <v>#REF!</v>
      </c>
      <c r="UX22" s="11"/>
      <c r="UY22" s="24"/>
      <c r="UZ22" s="24" t="e">
        <f t="shared" si="356"/>
        <v>#REF!</v>
      </c>
      <c r="VA22" s="24" t="e">
        <f t="shared" si="357"/>
        <v>#REF!</v>
      </c>
      <c r="VB22" s="11"/>
      <c r="VC22" s="24"/>
      <c r="VD22" s="24" t="e">
        <f t="shared" si="358"/>
        <v>#REF!</v>
      </c>
      <c r="VE22" s="24" t="e">
        <f t="shared" si="359"/>
        <v>#REF!</v>
      </c>
      <c r="VF22" s="11"/>
      <c r="VG22" s="34">
        <v>2.3852636061303216E-3</v>
      </c>
      <c r="VH22" s="27" t="e">
        <f t="shared" si="45"/>
        <v>#REF!</v>
      </c>
      <c r="VI22" s="22" t="e">
        <f t="shared" si="46"/>
        <v>#REF!</v>
      </c>
      <c r="VJ22" s="4"/>
      <c r="VK22" s="27">
        <v>94.752999999999986</v>
      </c>
      <c r="VL22" s="27" t="e">
        <f t="shared" si="361"/>
        <v>#REF!</v>
      </c>
      <c r="VM22" s="22" t="e">
        <f t="shared" si="47"/>
        <v>#REF!</v>
      </c>
      <c r="VN22" s="4" t="e">
        <f t="shared" si="362"/>
        <v>#REF!</v>
      </c>
      <c r="VO22" s="27">
        <v>100</v>
      </c>
      <c r="VP22" s="27" t="e">
        <f t="shared" si="363"/>
        <v>#REF!</v>
      </c>
      <c r="VQ22" s="22" t="e">
        <f t="shared" si="48"/>
        <v>#REF!</v>
      </c>
      <c r="VR22" s="4" t="e">
        <f t="shared" si="364"/>
        <v>#REF!</v>
      </c>
      <c r="VS22" s="24"/>
      <c r="VT22" s="24" t="e">
        <f t="shared" si="365"/>
        <v>#REF!</v>
      </c>
      <c r="VU22" s="24" t="e">
        <f t="shared" si="366"/>
        <v>#REF!</v>
      </c>
      <c r="VV22" s="11"/>
      <c r="VW22" s="24">
        <v>2.1787011718749998</v>
      </c>
      <c r="VX22" s="27" t="e">
        <f t="shared" si="367"/>
        <v>#REF!</v>
      </c>
      <c r="VY22" s="22" t="e">
        <f t="shared" si="49"/>
        <v>#REF!</v>
      </c>
      <c r="VZ22" s="4" t="e">
        <f t="shared" si="368"/>
        <v>#REF!</v>
      </c>
      <c r="WA22" s="24">
        <v>2.080078125</v>
      </c>
      <c r="WB22" s="27" t="e">
        <f t="shared" si="369"/>
        <v>#REF!</v>
      </c>
      <c r="WC22" s="22" t="e">
        <f t="shared" si="50"/>
        <v>#REF!</v>
      </c>
      <c r="WD22" s="4" t="e">
        <f t="shared" si="370"/>
        <v>#REF!</v>
      </c>
      <c r="WE22" s="27">
        <v>97.37</v>
      </c>
      <c r="WF22" s="27" t="e">
        <f t="shared" si="371"/>
        <v>#REF!</v>
      </c>
      <c r="WG22" s="22" t="e">
        <f t="shared" si="51"/>
        <v>#REF!</v>
      </c>
      <c r="WH22" s="4" t="e">
        <f t="shared" si="372"/>
        <v>#REF!</v>
      </c>
      <c r="WI22" s="24"/>
      <c r="WJ22" s="24" t="e">
        <f t="shared" si="373"/>
        <v>#REF!</v>
      </c>
      <c r="WK22" s="24" t="e">
        <f t="shared" si="374"/>
        <v>#REF!</v>
      </c>
      <c r="WL22" s="11"/>
      <c r="WM22" s="24"/>
      <c r="WN22" s="24" t="e">
        <f t="shared" si="375"/>
        <v>#REF!</v>
      </c>
      <c r="WO22" s="24" t="e">
        <f t="shared" si="376"/>
        <v>#REF!</v>
      </c>
      <c r="WP22" s="11"/>
      <c r="WQ22" s="24"/>
      <c r="WR22" s="24" t="e">
        <f t="shared" si="377"/>
        <v>#REF!</v>
      </c>
      <c r="WS22" s="24" t="e">
        <f t="shared" si="378"/>
        <v>#REF!</v>
      </c>
      <c r="WT22" s="11"/>
      <c r="WU22" s="27">
        <v>0</v>
      </c>
      <c r="WV22" s="27" t="e">
        <f t="shared" si="379"/>
        <v>#REF!</v>
      </c>
      <c r="WW22" s="22" t="e">
        <f t="shared" si="52"/>
        <v>#REF!</v>
      </c>
      <c r="WX22" s="4" t="e">
        <f t="shared" si="380"/>
        <v>#REF!</v>
      </c>
      <c r="WY22" s="24"/>
      <c r="WZ22" s="24" t="e">
        <f t="shared" si="381"/>
        <v>#REF!</v>
      </c>
      <c r="XA22" s="24" t="e">
        <f t="shared" si="382"/>
        <v>#REF!</v>
      </c>
      <c r="XB22" s="11"/>
      <c r="XC22" s="24"/>
      <c r="XD22" s="24" t="e">
        <f t="shared" si="383"/>
        <v>#REF!</v>
      </c>
      <c r="XE22" s="24" t="e">
        <f t="shared" si="384"/>
        <v>#REF!</v>
      </c>
      <c r="XF22" s="11"/>
      <c r="XG22" s="24"/>
      <c r="XH22" s="24" t="e">
        <f t="shared" si="385"/>
        <v>#REF!</v>
      </c>
      <c r="XI22" s="24" t="e">
        <f t="shared" si="386"/>
        <v>#REF!</v>
      </c>
      <c r="XJ22" s="11"/>
      <c r="XK22" s="24"/>
      <c r="XL22" s="24" t="e">
        <f t="shared" si="387"/>
        <v>#REF!</v>
      </c>
      <c r="XM22" s="24" t="e">
        <f t="shared" si="388"/>
        <v>#REF!</v>
      </c>
      <c r="XN22" s="11"/>
      <c r="XO22" s="24"/>
      <c r="XP22" s="24" t="e">
        <f t="shared" si="389"/>
        <v>#REF!</v>
      </c>
      <c r="XQ22" s="24" t="e">
        <f t="shared" si="390"/>
        <v>#REF!</v>
      </c>
      <c r="XR22" s="11"/>
      <c r="XS22" s="24"/>
      <c r="XT22" s="24" t="e">
        <f t="shared" si="391"/>
        <v>#REF!</v>
      </c>
      <c r="XU22" s="24" t="e">
        <f t="shared" si="392"/>
        <v>#REF!</v>
      </c>
      <c r="XV22" s="11"/>
      <c r="XW22" s="24"/>
      <c r="XX22" s="24" t="e">
        <f t="shared" si="393"/>
        <v>#REF!</v>
      </c>
      <c r="XY22" s="24" t="e">
        <f t="shared" si="394"/>
        <v>#REF!</v>
      </c>
      <c r="XZ22" s="11"/>
      <c r="YA22" s="24"/>
      <c r="YB22" s="24" t="e">
        <f t="shared" si="395"/>
        <v>#REF!</v>
      </c>
      <c r="YC22" s="24" t="e">
        <f t="shared" si="396"/>
        <v>#REF!</v>
      </c>
      <c r="YD22" s="11"/>
      <c r="YE22" s="24"/>
      <c r="YF22" s="24" t="e">
        <f t="shared" si="397"/>
        <v>#REF!</v>
      </c>
      <c r="YG22" s="24" t="e">
        <f t="shared" si="398"/>
        <v>#REF!</v>
      </c>
      <c r="YH22" s="11"/>
      <c r="YI22" s="24"/>
      <c r="YJ22" s="24" t="e">
        <f t="shared" si="399"/>
        <v>#REF!</v>
      </c>
      <c r="YK22" s="24" t="e">
        <f t="shared" si="400"/>
        <v>#REF!</v>
      </c>
      <c r="YL22" s="11"/>
      <c r="YM22" s="24"/>
      <c r="YN22" s="24" t="e">
        <f t="shared" si="401"/>
        <v>#REF!</v>
      </c>
      <c r="YO22" s="24" t="e">
        <f t="shared" si="402"/>
        <v>#REF!</v>
      </c>
      <c r="YP22" s="11"/>
      <c r="YQ22" s="27">
        <v>98.32</v>
      </c>
      <c r="YR22" s="27" t="e">
        <f t="shared" si="403"/>
        <v>#REF!</v>
      </c>
      <c r="YS22" s="22" t="e">
        <f t="shared" si="53"/>
        <v>#REF!</v>
      </c>
      <c r="YT22" s="4" t="e">
        <f t="shared" si="404"/>
        <v>#REF!</v>
      </c>
      <c r="YU22" s="24"/>
      <c r="YV22" s="24" t="e">
        <f t="shared" si="405"/>
        <v>#REF!</v>
      </c>
      <c r="YW22" s="24" t="e">
        <f t="shared" si="406"/>
        <v>#REF!</v>
      </c>
      <c r="YX22" s="11"/>
      <c r="YY22" s="24"/>
      <c r="YZ22" s="24" t="e">
        <f t="shared" si="407"/>
        <v>#REF!</v>
      </c>
      <c r="ZA22" s="24" t="e">
        <f t="shared" si="408"/>
        <v>#REF!</v>
      </c>
      <c r="ZB22" s="11"/>
      <c r="ZC22" s="24"/>
      <c r="ZD22" s="24" t="e">
        <f t="shared" si="409"/>
        <v>#REF!</v>
      </c>
      <c r="ZE22" s="24" t="e">
        <f t="shared" si="410"/>
        <v>#REF!</v>
      </c>
      <c r="ZF22" s="11"/>
      <c r="ZG22" s="24"/>
      <c r="ZH22" s="24" t="e">
        <f t="shared" si="411"/>
        <v>#REF!</v>
      </c>
      <c r="ZI22" s="24" t="e">
        <f t="shared" si="412"/>
        <v>#REF!</v>
      </c>
      <c r="ZJ22" s="11"/>
      <c r="ZK22" s="24"/>
      <c r="ZL22" s="24" t="e">
        <f t="shared" si="413"/>
        <v>#REF!</v>
      </c>
      <c r="ZM22" s="24" t="e">
        <f t="shared" si="414"/>
        <v>#REF!</v>
      </c>
      <c r="ZN22" s="11"/>
      <c r="ZO22" s="24"/>
      <c r="ZP22" s="24" t="e">
        <f t="shared" si="415"/>
        <v>#REF!</v>
      </c>
      <c r="ZQ22" s="24" t="e">
        <f t="shared" si="416"/>
        <v>#REF!</v>
      </c>
      <c r="ZR22" s="11"/>
      <c r="ZS22" s="24"/>
      <c r="ZT22" s="24" t="e">
        <f t="shared" si="417"/>
        <v>#REF!</v>
      </c>
      <c r="ZU22" s="24" t="e">
        <f t="shared" si="418"/>
        <v>#REF!</v>
      </c>
      <c r="ZV22" s="11"/>
      <c r="ZW22" s="24"/>
      <c r="ZX22" s="24" t="e">
        <f t="shared" si="419"/>
        <v>#REF!</v>
      </c>
      <c r="ZY22" s="24" t="e">
        <f t="shared" si="420"/>
        <v>#REF!</v>
      </c>
      <c r="ZZ22" s="11"/>
      <c r="AAA22" s="24"/>
      <c r="AAB22" s="24" t="e">
        <f t="shared" si="421"/>
        <v>#REF!</v>
      </c>
      <c r="AAC22" s="24" t="e">
        <f t="shared" si="422"/>
        <v>#REF!</v>
      </c>
      <c r="AAD22" s="11"/>
      <c r="AAE22" s="22">
        <v>0.64</v>
      </c>
      <c r="AAF22" s="27" t="e">
        <f t="shared" si="423"/>
        <v>#REF!</v>
      </c>
      <c r="AAG22" s="22" t="e">
        <f t="shared" si="54"/>
        <v>#REF!</v>
      </c>
      <c r="AAH22" s="4" t="e">
        <f t="shared" si="424"/>
        <v>#REF!</v>
      </c>
      <c r="AAI22" s="24"/>
      <c r="AAJ22" s="24" t="e">
        <f t="shared" si="425"/>
        <v>#REF!</v>
      </c>
      <c r="AAK22" s="24" t="e">
        <f t="shared" si="426"/>
        <v>#REF!</v>
      </c>
      <c r="AAL22" s="11"/>
      <c r="AAM22" s="24"/>
      <c r="AAN22" s="24" t="e">
        <f t="shared" si="427"/>
        <v>#REF!</v>
      </c>
      <c r="AAO22" s="24" t="e">
        <f t="shared" si="428"/>
        <v>#REF!</v>
      </c>
      <c r="AAP22" s="11"/>
      <c r="AAQ22" s="24"/>
      <c r="AAR22" s="24" t="e">
        <f t="shared" si="429"/>
        <v>#REF!</v>
      </c>
      <c r="AAS22" s="24" t="e">
        <f t="shared" si="430"/>
        <v>#REF!</v>
      </c>
      <c r="AAT22" s="11"/>
      <c r="AAU22" s="24"/>
      <c r="AAV22" s="24" t="e">
        <f t="shared" si="431"/>
        <v>#REF!</v>
      </c>
      <c r="AAW22" s="24" t="e">
        <f t="shared" si="432"/>
        <v>#REF!</v>
      </c>
      <c r="AAX22" s="11"/>
      <c r="AAY22" s="24"/>
      <c r="AAZ22" s="24" t="e">
        <f t="shared" si="433"/>
        <v>#REF!</v>
      </c>
      <c r="ABA22" s="24" t="e">
        <f t="shared" si="434"/>
        <v>#REF!</v>
      </c>
      <c r="ABB22" s="11"/>
      <c r="ABC22" s="24"/>
      <c r="ABD22" s="24" t="e">
        <f t="shared" si="435"/>
        <v>#REF!</v>
      </c>
      <c r="ABE22" s="24" t="e">
        <f t="shared" si="436"/>
        <v>#REF!</v>
      </c>
      <c r="ABF22" s="11"/>
      <c r="ABG22" s="24"/>
      <c r="ABH22" s="24" t="e">
        <f t="shared" si="437"/>
        <v>#REF!</v>
      </c>
      <c r="ABI22" s="24" t="e">
        <f t="shared" si="438"/>
        <v>#REF!</v>
      </c>
      <c r="ABJ22" s="11"/>
      <c r="ABK22" s="24"/>
      <c r="ABL22" s="24" t="e">
        <f t="shared" si="439"/>
        <v>#REF!</v>
      </c>
      <c r="ABM22" s="24" t="e">
        <f t="shared" si="440"/>
        <v>#REF!</v>
      </c>
      <c r="ABN22" s="11"/>
      <c r="ABO22" s="24"/>
      <c r="ABP22" s="24" t="e">
        <f t="shared" si="441"/>
        <v>#REF!</v>
      </c>
      <c r="ABQ22" s="24" t="e">
        <f t="shared" si="442"/>
        <v>#REF!</v>
      </c>
      <c r="ABR22" s="11"/>
      <c r="ABS22" s="24"/>
      <c r="ABT22" s="24" t="e">
        <f t="shared" si="443"/>
        <v>#REF!</v>
      </c>
      <c r="ABU22" s="24" t="e">
        <f t="shared" si="444"/>
        <v>#REF!</v>
      </c>
      <c r="ABV22" s="11"/>
      <c r="ABW22" s="27">
        <v>92.07</v>
      </c>
      <c r="ABX22" s="27" t="e">
        <f t="shared" si="445"/>
        <v>#REF!</v>
      </c>
      <c r="ABY22" s="22" t="e">
        <f t="shared" si="55"/>
        <v>#REF!</v>
      </c>
      <c r="ABZ22" s="4" t="e">
        <f t="shared" si="446"/>
        <v>#REF!</v>
      </c>
      <c r="ACA22" s="24"/>
      <c r="ACB22" s="24" t="e">
        <f t="shared" si="447"/>
        <v>#REF!</v>
      </c>
      <c r="ACC22" s="24" t="e">
        <f t="shared" si="448"/>
        <v>#REF!</v>
      </c>
      <c r="ACD22" s="11"/>
      <c r="ACE22" s="24"/>
      <c r="ACF22" s="24" t="e">
        <f t="shared" si="449"/>
        <v>#REF!</v>
      </c>
      <c r="ACG22" s="24" t="e">
        <f t="shared" si="450"/>
        <v>#REF!</v>
      </c>
      <c r="ACH22" s="11"/>
      <c r="ACI22" s="24"/>
      <c r="ACJ22" s="24" t="e">
        <f t="shared" si="451"/>
        <v>#REF!</v>
      </c>
      <c r="ACK22" s="24" t="e">
        <f t="shared" si="452"/>
        <v>#REF!</v>
      </c>
      <c r="ACL22" s="11"/>
      <c r="ACM22" s="24"/>
      <c r="ACN22" s="24" t="e">
        <f t="shared" si="453"/>
        <v>#REF!</v>
      </c>
      <c r="ACO22" s="24" t="e">
        <f t="shared" si="454"/>
        <v>#REF!</v>
      </c>
      <c r="ACP22" s="11"/>
      <c r="ACQ22" s="24"/>
      <c r="ACR22" s="24" t="e">
        <f t="shared" si="455"/>
        <v>#REF!</v>
      </c>
      <c r="ACS22" s="24" t="e">
        <f t="shared" si="456"/>
        <v>#REF!</v>
      </c>
      <c r="ACT22" s="11"/>
      <c r="ACU22" s="24"/>
      <c r="ACV22" s="24" t="e">
        <f t="shared" si="457"/>
        <v>#REF!</v>
      </c>
      <c r="ACW22" s="24" t="e">
        <f t="shared" si="458"/>
        <v>#REF!</v>
      </c>
      <c r="ACX22" s="11"/>
      <c r="ACY22" s="24"/>
      <c r="ACZ22" s="24" t="e">
        <f t="shared" si="459"/>
        <v>#REF!</v>
      </c>
      <c r="ADA22" s="24" t="e">
        <f t="shared" si="460"/>
        <v>#REF!</v>
      </c>
      <c r="ADB22" s="11"/>
      <c r="ADC22" s="24">
        <v>2.98</v>
      </c>
      <c r="ADD22" s="24" t="e">
        <f t="shared" si="461"/>
        <v>#REF!</v>
      </c>
      <c r="ADE22" s="24" t="e">
        <f t="shared" si="56"/>
        <v>#REF!</v>
      </c>
      <c r="ADF22" s="4" t="e">
        <f t="shared" si="462"/>
        <v>#REF!</v>
      </c>
      <c r="ADG22" s="24">
        <v>96.86</v>
      </c>
      <c r="ADH22" s="24" t="e">
        <f t="shared" si="463"/>
        <v>#REF!</v>
      </c>
      <c r="ADI22" s="24" t="e">
        <f t="shared" si="57"/>
        <v>#REF!</v>
      </c>
      <c r="ADJ22" s="4" t="e">
        <f t="shared" si="464"/>
        <v>#REF!</v>
      </c>
      <c r="ADK22" s="24"/>
      <c r="ADL22" s="24" t="e">
        <f t="shared" si="465"/>
        <v>#REF!</v>
      </c>
      <c r="ADM22" s="24" t="e">
        <f t="shared" si="466"/>
        <v>#REF!</v>
      </c>
      <c r="ADN22" s="11"/>
      <c r="ADO22" s="24"/>
      <c r="ADP22" s="24" t="e">
        <f t="shared" si="467"/>
        <v>#REF!</v>
      </c>
      <c r="ADQ22" s="24" t="e">
        <f t="shared" si="468"/>
        <v>#REF!</v>
      </c>
      <c r="ADR22" s="11"/>
      <c r="ADS22" s="24"/>
      <c r="ADT22" s="24" t="e">
        <f t="shared" si="469"/>
        <v>#REF!</v>
      </c>
      <c r="ADU22" s="24" t="e">
        <f t="shared" si="470"/>
        <v>#REF!</v>
      </c>
      <c r="ADV22" s="11"/>
      <c r="ADW22" s="24"/>
      <c r="ADX22" s="24" t="e">
        <f t="shared" si="471"/>
        <v>#REF!</v>
      </c>
      <c r="ADY22" s="24" t="e">
        <f t="shared" si="472"/>
        <v>#REF!</v>
      </c>
      <c r="ADZ22" s="11"/>
      <c r="AEA22" s="24"/>
      <c r="AEB22" s="24" t="e">
        <f t="shared" si="473"/>
        <v>#REF!</v>
      </c>
      <c r="AEC22" s="24" t="e">
        <f t="shared" si="474"/>
        <v>#REF!</v>
      </c>
      <c r="AED22" s="11"/>
      <c r="AEE22" s="24"/>
      <c r="AEF22" s="24" t="e">
        <f t="shared" si="475"/>
        <v>#REF!</v>
      </c>
      <c r="AEG22" s="24" t="e">
        <f t="shared" si="476"/>
        <v>#REF!</v>
      </c>
      <c r="AEH22" s="11"/>
      <c r="AEI22" s="24"/>
      <c r="AEJ22" s="24" t="e">
        <f t="shared" si="477"/>
        <v>#REF!</v>
      </c>
      <c r="AEK22" s="24" t="e">
        <f t="shared" si="478"/>
        <v>#REF!</v>
      </c>
      <c r="AEL22" s="11"/>
      <c r="AEM22" s="24"/>
      <c r="AEN22" s="24" t="e">
        <f t="shared" si="479"/>
        <v>#REF!</v>
      </c>
      <c r="AEO22" s="24" t="e">
        <f t="shared" si="480"/>
        <v>#REF!</v>
      </c>
      <c r="AEP22" s="11"/>
      <c r="AEQ22" s="24"/>
      <c r="AER22" s="24" t="e">
        <f t="shared" si="481"/>
        <v>#REF!</v>
      </c>
      <c r="AES22" s="24" t="e">
        <f t="shared" si="482"/>
        <v>#REF!</v>
      </c>
      <c r="AET22" s="11"/>
      <c r="AEU22" s="24"/>
      <c r="AEV22" s="24" t="e">
        <f t="shared" si="483"/>
        <v>#REF!</v>
      </c>
      <c r="AEW22" s="24" t="e">
        <f t="shared" si="484"/>
        <v>#REF!</v>
      </c>
      <c r="AEX22" s="11"/>
      <c r="AEY22" s="24"/>
      <c r="AEZ22" s="24" t="e">
        <f t="shared" si="485"/>
        <v>#REF!</v>
      </c>
      <c r="AFA22" s="24" t="e">
        <f t="shared" si="486"/>
        <v>#REF!</v>
      </c>
      <c r="AFB22" s="11"/>
      <c r="AFC22" s="24"/>
      <c r="AFD22" s="24" t="e">
        <f t="shared" si="487"/>
        <v>#REF!</v>
      </c>
      <c r="AFE22" s="24" t="e">
        <f t="shared" si="488"/>
        <v>#REF!</v>
      </c>
      <c r="AFF22" s="11"/>
      <c r="AFG22" s="24"/>
      <c r="AFH22" s="24" t="e">
        <f t="shared" si="489"/>
        <v>#REF!</v>
      </c>
      <c r="AFI22" s="24" t="e">
        <f t="shared" si="490"/>
        <v>#REF!</v>
      </c>
      <c r="AFJ22" s="11"/>
      <c r="AFK22" s="24"/>
      <c r="AFL22" s="24" t="e">
        <f t="shared" si="491"/>
        <v>#REF!</v>
      </c>
      <c r="AFM22" s="24" t="e">
        <f t="shared" si="492"/>
        <v>#REF!</v>
      </c>
      <c r="AFN22" s="11"/>
      <c r="AFO22" s="24"/>
      <c r="AFP22" s="24" t="e">
        <f t="shared" si="493"/>
        <v>#REF!</v>
      </c>
      <c r="AFQ22" s="24" t="e">
        <f t="shared" si="494"/>
        <v>#REF!</v>
      </c>
      <c r="AFR22" s="11"/>
      <c r="AFS22" s="24"/>
      <c r="AFT22" s="24" t="e">
        <f t="shared" si="495"/>
        <v>#REF!</v>
      </c>
      <c r="AFU22" s="24" t="e">
        <f t="shared" si="496"/>
        <v>#REF!</v>
      </c>
      <c r="AFV22" s="11"/>
      <c r="AFW22" s="24"/>
      <c r="AFX22" s="24" t="e">
        <f t="shared" si="497"/>
        <v>#REF!</v>
      </c>
      <c r="AFY22" s="24" t="e">
        <f t="shared" si="498"/>
        <v>#REF!</v>
      </c>
      <c r="AFZ22" s="11"/>
      <c r="AGA22" s="24"/>
      <c r="AGB22" s="24" t="e">
        <f t="shared" si="499"/>
        <v>#REF!</v>
      </c>
      <c r="AGC22" s="24" t="e">
        <f t="shared" si="500"/>
        <v>#REF!</v>
      </c>
      <c r="AGD22" s="11"/>
      <c r="AGE22" s="24"/>
      <c r="AGF22" s="24" t="e">
        <f t="shared" si="501"/>
        <v>#REF!</v>
      </c>
      <c r="AGG22" s="24" t="e">
        <f t="shared" si="502"/>
        <v>#REF!</v>
      </c>
      <c r="AGH22" s="11"/>
      <c r="AGI22" s="24"/>
      <c r="AGJ22" s="24" t="e">
        <f t="shared" si="503"/>
        <v>#REF!</v>
      </c>
      <c r="AGK22" s="24" t="e">
        <f t="shared" si="504"/>
        <v>#REF!</v>
      </c>
      <c r="AGL22" s="11"/>
      <c r="AGM22" s="24"/>
      <c r="AGN22" s="24" t="e">
        <f t="shared" si="505"/>
        <v>#REF!</v>
      </c>
      <c r="AGO22" s="24" t="e">
        <f t="shared" si="506"/>
        <v>#REF!</v>
      </c>
      <c r="AGP22" s="11"/>
      <c r="AGQ22" s="24"/>
      <c r="AGR22" s="24" t="e">
        <f t="shared" si="507"/>
        <v>#REF!</v>
      </c>
      <c r="AGS22" s="24" t="e">
        <f t="shared" si="508"/>
        <v>#REF!</v>
      </c>
      <c r="AGT22" s="11"/>
      <c r="AGU22" s="27">
        <v>0.24</v>
      </c>
      <c r="AGV22" s="27" t="e">
        <f t="shared" si="509"/>
        <v>#REF!</v>
      </c>
      <c r="AGW22" s="22" t="e">
        <f t="shared" si="58"/>
        <v>#REF!</v>
      </c>
      <c r="AGX22" s="4" t="e">
        <f t="shared" si="510"/>
        <v>#REF!</v>
      </c>
      <c r="AGY22" s="27">
        <v>0.54</v>
      </c>
      <c r="AGZ22" s="27" t="e">
        <f t="shared" si="511"/>
        <v>#REF!</v>
      </c>
      <c r="AHA22" s="22" t="e">
        <f t="shared" si="59"/>
        <v>#REF!</v>
      </c>
      <c r="AHB22" s="4" t="e">
        <f t="shared" si="512"/>
        <v>#REF!</v>
      </c>
      <c r="AHC22" s="27">
        <v>97.89</v>
      </c>
      <c r="AHD22" s="27" t="e">
        <f t="shared" si="513"/>
        <v>#REF!</v>
      </c>
      <c r="AHE22" s="22" t="e">
        <f t="shared" si="60"/>
        <v>#REF!</v>
      </c>
      <c r="AHF22" s="4" t="e">
        <f t="shared" si="514"/>
        <v>#REF!</v>
      </c>
      <c r="AHG22" s="27">
        <v>93.65</v>
      </c>
      <c r="AHH22" s="27" t="e">
        <f t="shared" si="515"/>
        <v>#REF!</v>
      </c>
      <c r="AHI22" s="22" t="e">
        <f t="shared" si="61"/>
        <v>#REF!</v>
      </c>
      <c r="AHJ22" s="4" t="e">
        <f t="shared" si="516"/>
        <v>#REF!</v>
      </c>
      <c r="AHK22" s="27">
        <v>98</v>
      </c>
      <c r="AHL22" s="27" t="e">
        <f t="shared" si="517"/>
        <v>#REF!</v>
      </c>
      <c r="AHM22" s="22" t="e">
        <f t="shared" si="62"/>
        <v>#REF!</v>
      </c>
      <c r="AHN22" s="4" t="e">
        <f t="shared" si="518"/>
        <v>#REF!</v>
      </c>
      <c r="AHO22" s="27">
        <v>10.190000000000001</v>
      </c>
      <c r="AHP22" s="27" t="e">
        <f t="shared" si="519"/>
        <v>#REF!</v>
      </c>
      <c r="AHQ22" s="22" t="e">
        <f t="shared" si="63"/>
        <v>#REF!</v>
      </c>
      <c r="AHR22" s="4" t="e">
        <f t="shared" si="520"/>
        <v>#REF!</v>
      </c>
      <c r="AHS22" s="27">
        <v>3.4000000000000004</v>
      </c>
      <c r="AHT22" s="27" t="e">
        <f t="shared" si="521"/>
        <v>#REF!</v>
      </c>
      <c r="AHU22" s="22" t="e">
        <f t="shared" si="64"/>
        <v>#REF!</v>
      </c>
      <c r="AHV22" s="4" t="e">
        <f t="shared" si="522"/>
        <v>#REF!</v>
      </c>
      <c r="AHW22" s="27"/>
      <c r="AHX22" s="27" t="e">
        <f t="shared" si="523"/>
        <v>#REF!</v>
      </c>
      <c r="AHY22" s="22">
        <f t="shared" si="65"/>
        <v>0</v>
      </c>
      <c r="AHZ22" s="4"/>
      <c r="AIA22" s="27"/>
      <c r="AIB22" s="27" t="e">
        <f t="shared" si="525"/>
        <v>#REF!</v>
      </c>
      <c r="AIC22" s="22">
        <f t="shared" si="66"/>
        <v>0</v>
      </c>
      <c r="AID22" s="4"/>
      <c r="AIE22" s="24"/>
      <c r="AIF22" s="24" t="e">
        <f t="shared" si="527"/>
        <v>#REF!</v>
      </c>
      <c r="AIG22" s="24" t="e">
        <f t="shared" si="528"/>
        <v>#REF!</v>
      </c>
      <c r="AIH22" s="11"/>
      <c r="AII22" s="24"/>
      <c r="AIJ22" s="24" t="e">
        <f t="shared" si="529"/>
        <v>#REF!</v>
      </c>
      <c r="AIK22" s="24" t="e">
        <f t="shared" si="530"/>
        <v>#REF!</v>
      </c>
      <c r="AIL22" s="11"/>
      <c r="AIM22" s="24"/>
      <c r="AIN22" s="24" t="e">
        <f t="shared" si="531"/>
        <v>#REF!</v>
      </c>
      <c r="AIO22" s="24" t="e">
        <f t="shared" si="532"/>
        <v>#REF!</v>
      </c>
      <c r="AIP22" s="11"/>
      <c r="AIQ22" s="27">
        <v>19.220000000000002</v>
      </c>
      <c r="AIR22" s="27" t="e">
        <f t="shared" si="533"/>
        <v>#REF!</v>
      </c>
      <c r="AIS22" s="22" t="e">
        <f t="shared" si="67"/>
        <v>#REF!</v>
      </c>
      <c r="AIT22" s="4" t="e">
        <f t="shared" si="534"/>
        <v>#REF!</v>
      </c>
      <c r="AIU22" s="27">
        <v>3.51</v>
      </c>
      <c r="AIV22" s="27" t="e">
        <f t="shared" si="535"/>
        <v>#REF!</v>
      </c>
      <c r="AIW22" s="22" t="e">
        <f t="shared" si="68"/>
        <v>#REF!</v>
      </c>
      <c r="AIX22" s="4" t="e">
        <f t="shared" si="536"/>
        <v>#REF!</v>
      </c>
      <c r="AIY22" s="22">
        <v>0.1</v>
      </c>
      <c r="AIZ22" s="27" t="e">
        <f t="shared" si="537"/>
        <v>#REF!</v>
      </c>
      <c r="AJA22" s="22" t="e">
        <f t="shared" si="69"/>
        <v>#REF!</v>
      </c>
      <c r="AJB22" s="4" t="e">
        <f t="shared" si="538"/>
        <v>#REF!</v>
      </c>
      <c r="AJC22" s="27">
        <v>11.376097747997308</v>
      </c>
      <c r="AJD22" s="27" t="e">
        <f t="shared" si="539"/>
        <v>#REF!</v>
      </c>
      <c r="AJE22" s="22" t="e">
        <f t="shared" si="70"/>
        <v>#REF!</v>
      </c>
      <c r="AJF22" s="4" t="e">
        <f t="shared" si="540"/>
        <v>#REF!</v>
      </c>
      <c r="AJG22" s="24"/>
      <c r="AJH22" s="24" t="e">
        <f t="shared" si="541"/>
        <v>#REF!</v>
      </c>
      <c r="AJI22" s="24" t="e">
        <f t="shared" si="542"/>
        <v>#REF!</v>
      </c>
      <c r="AJJ22" s="11"/>
      <c r="AJK22" s="27">
        <v>0.51</v>
      </c>
      <c r="AJL22" s="27" t="e">
        <f t="shared" si="543"/>
        <v>#REF!</v>
      </c>
      <c r="AJM22" s="22" t="e">
        <f t="shared" si="71"/>
        <v>#REF!</v>
      </c>
      <c r="AJN22" s="4" t="e">
        <f t="shared" si="544"/>
        <v>#REF!</v>
      </c>
      <c r="AJO22" s="27">
        <v>96.399999999999991</v>
      </c>
      <c r="AJP22" s="27" t="e">
        <f t="shared" si="545"/>
        <v>#REF!</v>
      </c>
      <c r="AJQ22" s="22" t="e">
        <f t="shared" si="72"/>
        <v>#REF!</v>
      </c>
      <c r="AJR22" s="4" t="e">
        <f t="shared" si="546"/>
        <v>#REF!</v>
      </c>
      <c r="AJS22" s="27">
        <v>100</v>
      </c>
      <c r="AJT22" s="27" t="e">
        <f t="shared" si="547"/>
        <v>#REF!</v>
      </c>
      <c r="AJU22" s="22" t="e">
        <f t="shared" si="73"/>
        <v>#REF!</v>
      </c>
      <c r="AJV22" s="4" t="e">
        <f t="shared" si="548"/>
        <v>#REF!</v>
      </c>
      <c r="AJW22" s="27">
        <v>82</v>
      </c>
      <c r="AJX22" s="24" t="e">
        <f t="shared" si="549"/>
        <v>#REF!</v>
      </c>
      <c r="AJY22" s="13" t="e">
        <f t="shared" si="74"/>
        <v>#REF!</v>
      </c>
      <c r="AJZ22" s="12" t="e">
        <f t="shared" si="550"/>
        <v>#REF!</v>
      </c>
      <c r="AKA22" s="8" t="s">
        <v>93</v>
      </c>
      <c r="AKB22" s="10" t="e">
        <f t="shared" si="75"/>
        <v>#REF!</v>
      </c>
      <c r="AKC22" s="11" t="e">
        <f t="shared" si="551"/>
        <v>#REF!</v>
      </c>
      <c r="AKD22" s="8" t="s">
        <v>26</v>
      </c>
      <c r="AKE22" s="10" t="e">
        <f t="shared" si="76"/>
        <v>#REF!</v>
      </c>
      <c r="AKF22" s="11" t="e">
        <f t="shared" si="552"/>
        <v>#REF!</v>
      </c>
      <c r="AKG22" s="8" t="s">
        <v>26</v>
      </c>
      <c r="AKH22" s="10" t="e">
        <f t="shared" si="77"/>
        <v>#REF!</v>
      </c>
      <c r="AKI22" s="11" t="e">
        <f t="shared" si="553"/>
        <v>#REF!</v>
      </c>
      <c r="AKJ22" s="8" t="s">
        <v>26</v>
      </c>
      <c r="AKK22" s="10" t="e">
        <f t="shared" si="554"/>
        <v>#REF!</v>
      </c>
      <c r="AKL22" s="11" t="e">
        <f t="shared" si="555"/>
        <v>#REF!</v>
      </c>
      <c r="AKM22" s="8" t="s">
        <v>26</v>
      </c>
      <c r="AKN22" s="10" t="e">
        <f t="shared" si="78"/>
        <v>#REF!</v>
      </c>
      <c r="AKO22" s="11" t="e">
        <f t="shared" si="556"/>
        <v>#REF!</v>
      </c>
      <c r="AKP22" s="8" t="s">
        <v>26</v>
      </c>
      <c r="AKQ22" s="10" t="e">
        <f t="shared" si="79"/>
        <v>#REF!</v>
      </c>
      <c r="AKR22" s="11" t="e">
        <f t="shared" si="557"/>
        <v>#REF!</v>
      </c>
      <c r="AKS22" s="8" t="s">
        <v>26</v>
      </c>
      <c r="AKT22" s="10" t="e">
        <f t="shared" si="558"/>
        <v>#REF!</v>
      </c>
      <c r="AKU22" s="11" t="e">
        <f t="shared" si="80"/>
        <v>#REF!</v>
      </c>
      <c r="AKV22" s="8" t="s">
        <v>26</v>
      </c>
      <c r="AKW22" s="10" t="e">
        <f t="shared" si="559"/>
        <v>#REF!</v>
      </c>
      <c r="AKX22" s="11" t="e">
        <f t="shared" si="560"/>
        <v>#REF!</v>
      </c>
      <c r="AKY22" s="8" t="s">
        <v>26</v>
      </c>
      <c r="AKZ22" s="10" t="e">
        <f t="shared" si="81"/>
        <v>#REF!</v>
      </c>
      <c r="ALA22" s="11" t="e">
        <f t="shared" si="561"/>
        <v>#REF!</v>
      </c>
    </row>
    <row r="23" spans="1:989" ht="17.25">
      <c r="A23" s="8" t="s">
        <v>92</v>
      </c>
      <c r="B23" s="9" t="str">
        <f t="shared" si="82"/>
        <v>湖北</v>
      </c>
      <c r="C23" s="10" t="e">
        <f t="shared" si="83"/>
        <v>#REF!</v>
      </c>
      <c r="D23" s="11" t="e">
        <f t="shared" si="84"/>
        <v>#REF!</v>
      </c>
      <c r="E23" s="24">
        <v>78.5</v>
      </c>
      <c r="F23" s="24" t="e">
        <f t="shared" si="85"/>
        <v>#REF!</v>
      </c>
      <c r="G23" s="24" t="e">
        <f t="shared" si="6"/>
        <v>#REF!</v>
      </c>
      <c r="H23" s="12" t="e">
        <f t="shared" si="86"/>
        <v>#REF!</v>
      </c>
      <c r="I23" s="24">
        <v>77.540000000000006</v>
      </c>
      <c r="J23" s="24" t="e">
        <f t="shared" si="87"/>
        <v>#REF!</v>
      </c>
      <c r="K23" s="13" t="e">
        <f t="shared" si="7"/>
        <v>#REF!</v>
      </c>
      <c r="L23" s="12" t="e">
        <f t="shared" si="88"/>
        <v>#REF!</v>
      </c>
      <c r="M23" s="24">
        <v>75.02</v>
      </c>
      <c r="N23" s="24" t="e">
        <f t="shared" si="89"/>
        <v>#REF!</v>
      </c>
      <c r="O23" s="13" t="e">
        <f t="shared" si="8"/>
        <v>#REF!</v>
      </c>
      <c r="P23" s="12" t="e">
        <f t="shared" si="90"/>
        <v>#REF!</v>
      </c>
      <c r="Q23" s="24">
        <v>83.89</v>
      </c>
      <c r="R23" s="24" t="e">
        <f t="shared" si="91"/>
        <v>#REF!</v>
      </c>
      <c r="S23" s="13" t="e">
        <f t="shared" si="9"/>
        <v>#REF!</v>
      </c>
      <c r="T23" s="12" t="e">
        <f t="shared" si="92"/>
        <v>#REF!</v>
      </c>
      <c r="U23" s="24"/>
      <c r="V23" s="24" t="e">
        <f t="shared" si="93"/>
        <v>#REF!</v>
      </c>
      <c r="W23" s="24" t="e">
        <f t="shared" ref="W23:W42" si="563">U$5</f>
        <v>#REF!</v>
      </c>
      <c r="X23" s="11"/>
      <c r="Y23" s="13">
        <v>0.11213169520213101</v>
      </c>
      <c r="Z23" s="24" t="e">
        <f t="shared" si="95"/>
        <v>#REF!</v>
      </c>
      <c r="AA23" s="13" t="e">
        <f t="shared" si="10"/>
        <v>#REF!</v>
      </c>
      <c r="AB23" s="12" t="e">
        <f t="shared" si="96"/>
        <v>#REF!</v>
      </c>
      <c r="AC23" s="13">
        <v>1.2986731888920154E-2</v>
      </c>
      <c r="AD23" s="24" t="e">
        <f t="shared" si="97"/>
        <v>#REF!</v>
      </c>
      <c r="AE23" s="13" t="e">
        <f t="shared" si="11"/>
        <v>#REF!</v>
      </c>
      <c r="AF23" s="12" t="e">
        <f t="shared" si="98"/>
        <v>#REF!</v>
      </c>
      <c r="AG23" s="13">
        <v>1.2986731888920154E-2</v>
      </c>
      <c r="AH23" s="24" t="e">
        <f t="shared" si="99"/>
        <v>#REF!</v>
      </c>
      <c r="AI23" s="13" t="e">
        <f t="shared" si="12"/>
        <v>#REF!</v>
      </c>
      <c r="AJ23" s="12" t="e">
        <f t="shared" si="100"/>
        <v>#REF!</v>
      </c>
      <c r="AK23" s="13">
        <v>45.142657431430706</v>
      </c>
      <c r="AL23" s="24" t="e">
        <f t="shared" si="101"/>
        <v>#REF!</v>
      </c>
      <c r="AM23" s="13" t="e">
        <f t="shared" si="13"/>
        <v>#REF!</v>
      </c>
      <c r="AN23" s="12" t="e">
        <f t="shared" si="102"/>
        <v>#REF!</v>
      </c>
      <c r="AO23" s="23">
        <v>3.4228144474521911</v>
      </c>
      <c r="AP23" s="24" t="e">
        <f t="shared" si="103"/>
        <v>#REF!</v>
      </c>
      <c r="AQ23" s="13" t="e">
        <f t="shared" si="14"/>
        <v>#REF!</v>
      </c>
      <c r="AR23" s="12" t="e">
        <f t="shared" si="562"/>
        <v>#REF!</v>
      </c>
      <c r="AS23" s="24">
        <v>99.64</v>
      </c>
      <c r="AT23" s="24" t="e">
        <f t="shared" si="105"/>
        <v>#REF!</v>
      </c>
      <c r="AU23" s="13" t="e">
        <f t="shared" si="15"/>
        <v>#REF!</v>
      </c>
      <c r="AV23" s="12" t="e">
        <f t="shared" si="106"/>
        <v>#REF!</v>
      </c>
      <c r="AW23" s="24">
        <v>0.13999999999999999</v>
      </c>
      <c r="AX23" s="24" t="e">
        <f t="shared" si="107"/>
        <v>#REF!</v>
      </c>
      <c r="AY23" s="13" t="e">
        <f t="shared" si="16"/>
        <v>#REF!</v>
      </c>
      <c r="AZ23" s="12" t="e">
        <f t="shared" si="108"/>
        <v>#REF!</v>
      </c>
      <c r="BA23" s="24">
        <v>2.3439999999999999</v>
      </c>
      <c r="BB23" s="24" t="e">
        <f t="shared" si="109"/>
        <v>#REF!</v>
      </c>
      <c r="BC23" s="13" t="e">
        <f t="shared" si="17"/>
        <v>#REF!</v>
      </c>
      <c r="BD23" s="12" t="e">
        <f t="shared" si="110"/>
        <v>#REF!</v>
      </c>
      <c r="BE23" s="14">
        <v>0.22</v>
      </c>
      <c r="BF23" s="24" t="e">
        <f t="shared" si="111"/>
        <v>#REF!</v>
      </c>
      <c r="BG23" s="13" t="e">
        <f t="shared" si="18"/>
        <v>#REF!</v>
      </c>
      <c r="BH23" s="12" t="e">
        <f t="shared" si="112"/>
        <v>#REF!</v>
      </c>
      <c r="BI23" s="24">
        <v>99.42</v>
      </c>
      <c r="BJ23" s="24" t="e">
        <f t="shared" si="113"/>
        <v>#REF!</v>
      </c>
      <c r="BK23" s="13" t="e">
        <f t="shared" si="19"/>
        <v>#REF!</v>
      </c>
      <c r="BL23" s="12" t="e">
        <f t="shared" si="114"/>
        <v>#REF!</v>
      </c>
      <c r="BM23" s="24">
        <v>0.27999999999999997</v>
      </c>
      <c r="BN23" s="24" t="e">
        <f t="shared" si="115"/>
        <v>#REF!</v>
      </c>
      <c r="BO23" s="13" t="e">
        <f t="shared" si="20"/>
        <v>#REF!</v>
      </c>
      <c r="BP23" s="12" t="e">
        <f t="shared" si="116"/>
        <v>#REF!</v>
      </c>
      <c r="BQ23" s="24">
        <v>99.36</v>
      </c>
      <c r="BR23" s="24" t="e">
        <f t="shared" si="117"/>
        <v>#REF!</v>
      </c>
      <c r="BS23" s="13" t="e">
        <f t="shared" si="21"/>
        <v>#REF!</v>
      </c>
      <c r="BT23" s="12" t="e">
        <f t="shared" si="118"/>
        <v>#REF!</v>
      </c>
      <c r="BU23" s="24">
        <v>3.8571011387508651</v>
      </c>
      <c r="BV23" s="24" t="e">
        <f t="shared" si="119"/>
        <v>#REF!</v>
      </c>
      <c r="BW23" s="13" t="e">
        <f t="shared" si="22"/>
        <v>#REF!</v>
      </c>
      <c r="BX23" s="12" t="e">
        <f t="shared" si="120"/>
        <v>#REF!</v>
      </c>
      <c r="BY23" s="24">
        <v>98</v>
      </c>
      <c r="BZ23" s="24" t="e">
        <f t="shared" si="121"/>
        <v>#REF!</v>
      </c>
      <c r="CA23" s="13" t="e">
        <f t="shared" si="23"/>
        <v>#REF!</v>
      </c>
      <c r="CB23" s="12" t="e">
        <f t="shared" si="122"/>
        <v>#REF!</v>
      </c>
      <c r="CC23" s="24">
        <v>98.597300000000004</v>
      </c>
      <c r="CD23" s="24" t="e">
        <f t="shared" si="123"/>
        <v>#REF!</v>
      </c>
      <c r="CE23" s="13" t="e">
        <f t="shared" si="24"/>
        <v>#REF!</v>
      </c>
      <c r="CF23" s="12" t="e">
        <f t="shared" si="124"/>
        <v>#REF!</v>
      </c>
      <c r="CG23" s="24">
        <v>51</v>
      </c>
      <c r="CH23" s="24" t="e">
        <f t="shared" si="125"/>
        <v>#REF!</v>
      </c>
      <c r="CI23" s="13" t="e">
        <f t="shared" si="25"/>
        <v>#REF!</v>
      </c>
      <c r="CJ23" s="12" t="e">
        <f t="shared" si="126"/>
        <v>#REF!</v>
      </c>
      <c r="CK23" s="24"/>
      <c r="CL23" s="24" t="e">
        <f t="shared" si="127"/>
        <v>#REF!</v>
      </c>
      <c r="CM23" s="24" t="e">
        <f t="shared" si="128"/>
        <v>#REF!</v>
      </c>
      <c r="CN23" s="11"/>
      <c r="CO23" s="24">
        <v>99.431100000000001</v>
      </c>
      <c r="CP23" s="24" t="e">
        <f t="shared" si="129"/>
        <v>#REF!</v>
      </c>
      <c r="CQ23" s="13" t="e">
        <f t="shared" si="26"/>
        <v>#REF!</v>
      </c>
      <c r="CR23" s="12" t="e">
        <f t="shared" si="130"/>
        <v>#REF!</v>
      </c>
      <c r="CS23" s="24">
        <v>77</v>
      </c>
      <c r="CT23" s="24" t="e">
        <f t="shared" si="131"/>
        <v>#REF!</v>
      </c>
      <c r="CU23" s="13" t="e">
        <f t="shared" si="27"/>
        <v>#REF!</v>
      </c>
      <c r="CV23" s="12" t="e">
        <f t="shared" si="132"/>
        <v>#REF!</v>
      </c>
      <c r="CW23" s="24"/>
      <c r="CX23" s="24" t="e">
        <f t="shared" si="133"/>
        <v>#REF!</v>
      </c>
      <c r="CY23" s="24" t="e">
        <f t="shared" si="134"/>
        <v>#REF!</v>
      </c>
      <c r="CZ23" s="11"/>
      <c r="DA23" s="24">
        <v>97.768600000000006</v>
      </c>
      <c r="DB23" s="24" t="e">
        <f t="shared" si="135"/>
        <v>#REF!</v>
      </c>
      <c r="DC23" s="13" t="e">
        <f t="shared" si="28"/>
        <v>#REF!</v>
      </c>
      <c r="DD23" s="12" t="e">
        <f t="shared" si="136"/>
        <v>#REF!</v>
      </c>
      <c r="DE23" s="24">
        <v>49</v>
      </c>
      <c r="DF23" s="24" t="e">
        <f t="shared" si="137"/>
        <v>#REF!</v>
      </c>
      <c r="DG23" s="13" t="e">
        <f t="shared" si="29"/>
        <v>#REF!</v>
      </c>
      <c r="DH23" s="12" t="e">
        <f t="shared" si="138"/>
        <v>#REF!</v>
      </c>
      <c r="DI23" s="24">
        <v>99.212599999999995</v>
      </c>
      <c r="DJ23" s="24" t="e">
        <f t="shared" si="139"/>
        <v>#REF!</v>
      </c>
      <c r="DK23" s="13" t="e">
        <f t="shared" si="30"/>
        <v>#REF!</v>
      </c>
      <c r="DL23" s="12" t="e">
        <f t="shared" si="140"/>
        <v>#REF!</v>
      </c>
      <c r="DM23" s="24">
        <v>45</v>
      </c>
      <c r="DN23" s="24" t="e">
        <f t="shared" si="141"/>
        <v>#REF!</v>
      </c>
      <c r="DO23" s="13" t="e">
        <f t="shared" si="31"/>
        <v>#REF!</v>
      </c>
      <c r="DP23" s="12" t="e">
        <f t="shared" si="142"/>
        <v>#REF!</v>
      </c>
      <c r="DQ23" s="24">
        <v>6.8777999999999997</v>
      </c>
      <c r="DR23" s="24" t="e">
        <f t="shared" si="143"/>
        <v>#REF!</v>
      </c>
      <c r="DS23" s="13" t="e">
        <f t="shared" si="32"/>
        <v>#REF!</v>
      </c>
      <c r="DT23" s="12" t="e">
        <f t="shared" si="144"/>
        <v>#REF!</v>
      </c>
      <c r="DU23" s="24">
        <v>99.9</v>
      </c>
      <c r="DV23" s="24" t="e">
        <f t="shared" si="145"/>
        <v>#REF!</v>
      </c>
      <c r="DW23" s="13" t="e">
        <f t="shared" si="33"/>
        <v>#REF!</v>
      </c>
      <c r="DX23" s="12" t="e">
        <f t="shared" si="146"/>
        <v>#REF!</v>
      </c>
      <c r="DY23" s="24"/>
      <c r="DZ23" s="24" t="e">
        <f t="shared" si="147"/>
        <v>#REF!</v>
      </c>
      <c r="EA23" s="24" t="e">
        <f t="shared" si="148"/>
        <v>#REF!</v>
      </c>
      <c r="EB23" s="11"/>
      <c r="EC23" s="24">
        <v>77.540000000000006</v>
      </c>
      <c r="ED23" s="47">
        <v>76.58</v>
      </c>
      <c r="EE23" s="24" t="e">
        <f t="shared" si="149"/>
        <v>#REF!</v>
      </c>
      <c r="EF23" s="22" t="e">
        <f t="shared" si="150"/>
        <v>#REF!</v>
      </c>
      <c r="EG23" s="4" t="e">
        <f t="shared" si="151"/>
        <v>#REF!</v>
      </c>
      <c r="EH23" s="24">
        <v>77.540000000000006</v>
      </c>
      <c r="EI23" s="24">
        <v>74.02</v>
      </c>
      <c r="EJ23" s="24" t="e">
        <f t="shared" si="152"/>
        <v>#REF!</v>
      </c>
      <c r="EK23" s="22" t="e">
        <f t="shared" si="153"/>
        <v>#REF!</v>
      </c>
      <c r="EL23" s="4" t="e">
        <f t="shared" si="154"/>
        <v>#REF!</v>
      </c>
      <c r="EM23" s="38">
        <v>75.02</v>
      </c>
      <c r="EN23" s="39">
        <v>76.819999999999993</v>
      </c>
      <c r="EO23" s="24" t="e">
        <f t="shared" si="155"/>
        <v>#REF!</v>
      </c>
      <c r="EP23" s="22" t="e">
        <f t="shared" si="156"/>
        <v>#REF!</v>
      </c>
      <c r="EQ23" s="4" t="e">
        <f t="shared" si="157"/>
        <v>#REF!</v>
      </c>
      <c r="ER23" s="38">
        <v>75.02</v>
      </c>
      <c r="ES23" s="39">
        <v>74.67</v>
      </c>
      <c r="ET23" s="24" t="e">
        <f t="shared" si="158"/>
        <v>#REF!</v>
      </c>
      <c r="EU23" s="22" t="e">
        <f t="shared" si="159"/>
        <v>#REF!</v>
      </c>
      <c r="EV23" s="4" t="e">
        <f t="shared" si="160"/>
        <v>#REF!</v>
      </c>
      <c r="EW23" s="24">
        <v>83.89</v>
      </c>
      <c r="EX23" s="24">
        <v>82.05</v>
      </c>
      <c r="EY23" s="24" t="e">
        <f t="shared" si="161"/>
        <v>#REF!</v>
      </c>
      <c r="EZ23" s="22" t="e">
        <f t="shared" si="162"/>
        <v>#REF!</v>
      </c>
      <c r="FA23" s="4" t="e">
        <f t="shared" si="163"/>
        <v>#REF!</v>
      </c>
      <c r="FB23" s="24">
        <v>83.89</v>
      </c>
      <c r="FC23" s="24">
        <v>78.97</v>
      </c>
      <c r="FD23" s="24" t="e">
        <f t="shared" si="164"/>
        <v>#REF!</v>
      </c>
      <c r="FE23" s="22" t="e">
        <f t="shared" si="165"/>
        <v>#REF!</v>
      </c>
      <c r="FF23" s="4" t="e">
        <f t="shared" si="166"/>
        <v>#REF!</v>
      </c>
      <c r="FG23" s="24">
        <v>7.1400000000000006</v>
      </c>
      <c r="FH23" s="24" t="e">
        <f t="shared" si="34"/>
        <v>#REF!</v>
      </c>
      <c r="FI23" s="13" t="e">
        <f t="shared" si="35"/>
        <v>#REF!</v>
      </c>
      <c r="FJ23" s="12" t="e">
        <f t="shared" si="36"/>
        <v>#REF!</v>
      </c>
      <c r="FK23" s="24">
        <v>4.95</v>
      </c>
      <c r="FL23" s="24" t="e">
        <f t="shared" si="167"/>
        <v>#REF!</v>
      </c>
      <c r="FM23" s="13" t="e">
        <f t="shared" si="37"/>
        <v>#REF!</v>
      </c>
      <c r="FN23" s="12" t="e">
        <f t="shared" si="168"/>
        <v>#REF!</v>
      </c>
      <c r="FO23" s="24">
        <v>96.789999999999992</v>
      </c>
      <c r="FP23" s="24">
        <v>88.42</v>
      </c>
      <c r="FQ23" s="24" t="e">
        <f t="shared" si="169"/>
        <v>#REF!</v>
      </c>
      <c r="FR23" s="22" t="e">
        <f t="shared" si="170"/>
        <v>#REF!</v>
      </c>
      <c r="FS23" s="4" t="e">
        <f t="shared" si="171"/>
        <v>#REF!</v>
      </c>
      <c r="FT23" s="24">
        <v>96.789999999999992</v>
      </c>
      <c r="FU23" s="24">
        <v>86.050000000000011</v>
      </c>
      <c r="FV23" s="24" t="e">
        <f t="shared" si="172"/>
        <v>#REF!</v>
      </c>
      <c r="FW23" s="22" t="e">
        <f t="shared" si="173"/>
        <v>#REF!</v>
      </c>
      <c r="FX23" s="4" t="e">
        <f t="shared" si="174"/>
        <v>#REF!</v>
      </c>
      <c r="FY23" s="24">
        <v>85.83</v>
      </c>
      <c r="FZ23" s="24">
        <v>70.58</v>
      </c>
      <c r="GA23" s="24" t="e">
        <f t="shared" si="175"/>
        <v>#REF!</v>
      </c>
      <c r="GB23" s="22" t="e">
        <f t="shared" si="176"/>
        <v>#REF!</v>
      </c>
      <c r="GC23" s="4" t="e">
        <f t="shared" si="177"/>
        <v>#REF!</v>
      </c>
      <c r="GD23" s="27">
        <v>85.83</v>
      </c>
      <c r="GE23" s="27">
        <v>65.55</v>
      </c>
      <c r="GF23" s="24" t="e">
        <f t="shared" si="178"/>
        <v>#REF!</v>
      </c>
      <c r="GG23" s="22" t="e">
        <f t="shared" si="179"/>
        <v>#REF!</v>
      </c>
      <c r="GH23" s="4" t="e">
        <f t="shared" si="180"/>
        <v>#REF!</v>
      </c>
      <c r="GI23" s="27">
        <v>97.08</v>
      </c>
      <c r="GJ23" s="27">
        <v>90.149999999999991</v>
      </c>
      <c r="GK23" s="24" t="e">
        <f t="shared" si="181"/>
        <v>#REF!</v>
      </c>
      <c r="GL23" s="22" t="e">
        <f t="shared" si="182"/>
        <v>#REF!</v>
      </c>
      <c r="GM23" s="4" t="e">
        <f t="shared" si="183"/>
        <v>#REF!</v>
      </c>
      <c r="GN23" s="27">
        <v>97.08</v>
      </c>
      <c r="GO23" s="27">
        <v>89.79</v>
      </c>
      <c r="GP23" s="24" t="e">
        <f t="shared" si="184"/>
        <v>#REF!</v>
      </c>
      <c r="GQ23" s="22" t="e">
        <f t="shared" si="185"/>
        <v>#REF!</v>
      </c>
      <c r="GR23" s="4" t="e">
        <f t="shared" si="186"/>
        <v>#REF!</v>
      </c>
      <c r="GS23" s="27">
        <v>6.660000000000001</v>
      </c>
      <c r="GT23" s="27" t="e">
        <f t="shared" si="38"/>
        <v>#REF!</v>
      </c>
      <c r="GU23" s="22" t="e">
        <f t="shared" si="39"/>
        <v>#REF!</v>
      </c>
      <c r="GV23" s="4" t="e">
        <f t="shared" si="40"/>
        <v>#REF!</v>
      </c>
      <c r="GW23" s="27">
        <v>11.12</v>
      </c>
      <c r="GX23" s="27" t="e">
        <f t="shared" si="187"/>
        <v>#REF!</v>
      </c>
      <c r="GY23" s="22" t="e">
        <f t="shared" si="41"/>
        <v>#REF!</v>
      </c>
      <c r="GZ23" s="4" t="e">
        <f t="shared" si="42"/>
        <v>#REF!</v>
      </c>
      <c r="HA23" s="26"/>
      <c r="HB23" s="26"/>
      <c r="HC23" s="24" t="e">
        <f t="shared" si="188"/>
        <v>#REF!</v>
      </c>
      <c r="HD23" s="24" t="e">
        <f t="shared" si="189"/>
        <v>#REF!</v>
      </c>
      <c r="HE23" s="26"/>
      <c r="HF23" s="26"/>
      <c r="HG23" s="26"/>
      <c r="HH23" s="24" t="e">
        <f t="shared" si="190"/>
        <v>#REF!</v>
      </c>
      <c r="HI23" s="24" t="e">
        <f t="shared" si="191"/>
        <v>#REF!</v>
      </c>
      <c r="HJ23" s="26"/>
      <c r="HK23" s="27">
        <v>88.759999999999991</v>
      </c>
      <c r="HL23" s="27">
        <v>80.540000000000006</v>
      </c>
      <c r="HM23" s="24" t="e">
        <f t="shared" si="192"/>
        <v>#REF!</v>
      </c>
      <c r="HN23" s="22" t="e">
        <f t="shared" si="193"/>
        <v>#REF!</v>
      </c>
      <c r="HO23" s="4" t="e">
        <f t="shared" si="194"/>
        <v>#REF!</v>
      </c>
      <c r="HP23" s="27">
        <v>88.759999999999991</v>
      </c>
      <c r="HQ23" s="27">
        <v>75.25</v>
      </c>
      <c r="HR23" s="24" t="e">
        <f t="shared" si="195"/>
        <v>#REF!</v>
      </c>
      <c r="HS23" s="22" t="e">
        <f t="shared" si="196"/>
        <v>#REF!</v>
      </c>
      <c r="HT23" s="4" t="e">
        <f t="shared" si="197"/>
        <v>#REF!</v>
      </c>
      <c r="HU23" s="24">
        <v>97.84</v>
      </c>
      <c r="HV23" s="24">
        <v>89.14</v>
      </c>
      <c r="HW23" s="24" t="e">
        <f t="shared" si="198"/>
        <v>#REF!</v>
      </c>
      <c r="HX23" s="24" t="e">
        <f t="shared" si="199"/>
        <v>#REF!</v>
      </c>
      <c r="HY23" s="4" t="e">
        <f t="shared" si="200"/>
        <v>#REF!</v>
      </c>
      <c r="HZ23" s="24">
        <v>97.84</v>
      </c>
      <c r="IA23" s="24">
        <v>87.94</v>
      </c>
      <c r="IB23" s="24" t="e">
        <f t="shared" si="201"/>
        <v>#REF!</v>
      </c>
      <c r="IC23" s="24" t="e">
        <f t="shared" si="202"/>
        <v>#REF!</v>
      </c>
      <c r="ID23" s="4" t="e">
        <f t="shared" si="203"/>
        <v>#REF!</v>
      </c>
      <c r="IE23" s="26"/>
      <c r="IF23" s="26"/>
      <c r="IG23" s="24" t="e">
        <f t="shared" si="204"/>
        <v>#REF!</v>
      </c>
      <c r="IH23" s="24" t="e">
        <f t="shared" si="205"/>
        <v>#REF!</v>
      </c>
      <c r="II23" s="26"/>
      <c r="IJ23" s="26"/>
      <c r="IK23" s="26"/>
      <c r="IL23" s="24" t="e">
        <f t="shared" si="206"/>
        <v>#REF!</v>
      </c>
      <c r="IM23" s="24" t="e">
        <f t="shared" si="207"/>
        <v>#REF!</v>
      </c>
      <c r="IN23" s="26"/>
      <c r="IO23" s="26"/>
      <c r="IP23" s="26"/>
      <c r="IQ23" s="24" t="e">
        <f t="shared" si="208"/>
        <v>#REF!</v>
      </c>
      <c r="IR23" s="24" t="e">
        <f t="shared" si="209"/>
        <v>#REF!</v>
      </c>
      <c r="IS23" s="26"/>
      <c r="IT23" s="26"/>
      <c r="IU23" s="26"/>
      <c r="IV23" s="24" t="e">
        <f t="shared" si="210"/>
        <v>#REF!</v>
      </c>
      <c r="IW23" s="24" t="e">
        <f t="shared" si="211"/>
        <v>#REF!</v>
      </c>
      <c r="IX23" s="26"/>
      <c r="IY23" s="26"/>
      <c r="IZ23" s="26"/>
      <c r="JA23" s="24" t="e">
        <f t="shared" si="212"/>
        <v>#REF!</v>
      </c>
      <c r="JB23" s="24" t="e">
        <f t="shared" si="213"/>
        <v>#REF!</v>
      </c>
      <c r="JC23" s="26"/>
      <c r="JD23" s="26"/>
      <c r="JE23" s="26"/>
      <c r="JF23" s="24" t="e">
        <f t="shared" si="214"/>
        <v>#REF!</v>
      </c>
      <c r="JG23" s="24" t="e">
        <f t="shared" si="215"/>
        <v>#REF!</v>
      </c>
      <c r="JH23" s="26"/>
      <c r="JI23" s="26"/>
      <c r="JJ23" s="26"/>
      <c r="JK23" s="24" t="e">
        <f t="shared" si="216"/>
        <v>#REF!</v>
      </c>
      <c r="JL23" s="24" t="e">
        <f t="shared" si="217"/>
        <v>#REF!</v>
      </c>
      <c r="JM23" s="26"/>
      <c r="JN23" s="26"/>
      <c r="JO23" s="26"/>
      <c r="JP23" s="24" t="e">
        <f t="shared" si="218"/>
        <v>#REF!</v>
      </c>
      <c r="JQ23" s="24" t="e">
        <f t="shared" si="219"/>
        <v>#REF!</v>
      </c>
      <c r="JR23" s="26"/>
      <c r="JS23" s="26"/>
      <c r="JT23" s="26"/>
      <c r="JU23" s="24" t="e">
        <f t="shared" si="220"/>
        <v>#REF!</v>
      </c>
      <c r="JV23" s="24" t="e">
        <f t="shared" si="221"/>
        <v>#REF!</v>
      </c>
      <c r="JW23" s="26"/>
      <c r="JX23" s="26"/>
      <c r="JY23" s="26"/>
      <c r="JZ23" s="24" t="e">
        <f t="shared" si="222"/>
        <v>#REF!</v>
      </c>
      <c r="KA23" s="24" t="e">
        <f t="shared" si="223"/>
        <v>#REF!</v>
      </c>
      <c r="KB23" s="26"/>
      <c r="KC23" s="26"/>
      <c r="KD23" s="26"/>
      <c r="KE23" s="24" t="e">
        <f t="shared" si="224"/>
        <v>#REF!</v>
      </c>
      <c r="KF23" s="24" t="e">
        <f t="shared" si="225"/>
        <v>#REF!</v>
      </c>
      <c r="KG23" s="26"/>
      <c r="KH23" s="26"/>
      <c r="KI23" s="26"/>
      <c r="KJ23" s="24" t="e">
        <f t="shared" si="226"/>
        <v>#REF!</v>
      </c>
      <c r="KK23" s="24" t="e">
        <f t="shared" si="227"/>
        <v>#REF!</v>
      </c>
      <c r="KL23" s="26"/>
      <c r="KM23" s="27">
        <v>94.552442196618657</v>
      </c>
      <c r="KN23" s="27"/>
      <c r="KO23" s="24">
        <f t="shared" si="228"/>
        <v>0</v>
      </c>
      <c r="KP23" s="22">
        <f t="shared" si="229"/>
        <v>0</v>
      </c>
      <c r="KQ23" s="4" t="e">
        <f t="shared" si="230"/>
        <v>#REF!</v>
      </c>
      <c r="KR23" s="27">
        <v>94.552442196618657</v>
      </c>
      <c r="KS23" s="27"/>
      <c r="KT23" s="24">
        <f t="shared" si="231"/>
        <v>0</v>
      </c>
      <c r="KU23" s="22">
        <f t="shared" si="232"/>
        <v>0</v>
      </c>
      <c r="KV23" s="4" t="e">
        <f t="shared" si="233"/>
        <v>#REF!</v>
      </c>
      <c r="KW23" s="27">
        <v>92.167670632435815</v>
      </c>
      <c r="KX23" s="27"/>
      <c r="KY23" s="24">
        <f t="shared" si="234"/>
        <v>0</v>
      </c>
      <c r="KZ23" s="22">
        <f t="shared" si="235"/>
        <v>0</v>
      </c>
      <c r="LA23" s="4" t="e">
        <f t="shared" si="236"/>
        <v>#REF!</v>
      </c>
      <c r="LB23" s="27">
        <v>92.167670632435815</v>
      </c>
      <c r="LC23" s="27"/>
      <c r="LD23" s="24">
        <f t="shared" si="237"/>
        <v>0</v>
      </c>
      <c r="LE23" s="22">
        <f t="shared" si="238"/>
        <v>0</v>
      </c>
      <c r="LF23" s="4" t="e">
        <f t="shared" si="239"/>
        <v>#REF!</v>
      </c>
      <c r="LG23" s="26"/>
      <c r="LH23" s="26"/>
      <c r="LI23" s="24" t="e">
        <f t="shared" si="240"/>
        <v>#REF!</v>
      </c>
      <c r="LJ23" s="24" t="e">
        <f t="shared" si="241"/>
        <v>#REF!</v>
      </c>
      <c r="LK23" s="26"/>
      <c r="LL23" s="26"/>
      <c r="LM23" s="26"/>
      <c r="LN23" s="24" t="e">
        <f t="shared" si="242"/>
        <v>#REF!</v>
      </c>
      <c r="LO23" s="24" t="e">
        <f t="shared" si="243"/>
        <v>#REF!</v>
      </c>
      <c r="LP23" s="26"/>
      <c r="LQ23" s="24">
        <v>2.5209704230588601</v>
      </c>
      <c r="LR23" s="26"/>
      <c r="LS23" s="24">
        <f t="shared" si="244"/>
        <v>0</v>
      </c>
      <c r="LT23" s="22">
        <f t="shared" si="245"/>
        <v>0</v>
      </c>
      <c r="LU23" s="4" t="e">
        <f t="shared" si="246"/>
        <v>#REF!</v>
      </c>
      <c r="LV23" s="24">
        <v>2.5209704230588601</v>
      </c>
      <c r="LW23" s="26"/>
      <c r="LX23" s="24">
        <f t="shared" si="247"/>
        <v>0</v>
      </c>
      <c r="LY23" s="22">
        <f t="shared" si="248"/>
        <v>0</v>
      </c>
      <c r="LZ23" s="4" t="e">
        <f t="shared" si="249"/>
        <v>#REF!</v>
      </c>
      <c r="MA23" s="24">
        <v>13.944705563654509</v>
      </c>
      <c r="MB23" s="26"/>
      <c r="MC23" s="24">
        <f t="shared" si="250"/>
        <v>0</v>
      </c>
      <c r="MD23" s="22">
        <f t="shared" si="251"/>
        <v>0</v>
      </c>
      <c r="ME23" s="4" t="e">
        <f t="shared" si="252"/>
        <v>#REF!</v>
      </c>
      <c r="MF23" s="24">
        <v>13.944705563654509</v>
      </c>
      <c r="MG23" s="26"/>
      <c r="MH23" s="24">
        <f t="shared" si="253"/>
        <v>0</v>
      </c>
      <c r="MI23" s="22">
        <f t="shared" si="254"/>
        <v>0</v>
      </c>
      <c r="MJ23" s="4" t="e">
        <f t="shared" si="255"/>
        <v>#REF!</v>
      </c>
      <c r="MK23" s="26"/>
      <c r="ML23" s="26"/>
      <c r="MM23" s="24" t="e">
        <f t="shared" si="256"/>
        <v>#REF!</v>
      </c>
      <c r="MN23" s="24" t="e">
        <f t="shared" si="257"/>
        <v>#REF!</v>
      </c>
      <c r="MO23" s="26"/>
      <c r="MP23" s="26"/>
      <c r="MQ23" s="26"/>
      <c r="MR23" s="24" t="e">
        <f t="shared" si="258"/>
        <v>#REF!</v>
      </c>
      <c r="MS23" s="24" t="e">
        <f t="shared" si="259"/>
        <v>#REF!</v>
      </c>
      <c r="MT23" s="26"/>
      <c r="MU23" s="26"/>
      <c r="MV23" s="26"/>
      <c r="MW23" s="24" t="e">
        <f t="shared" si="260"/>
        <v>#REF!</v>
      </c>
      <c r="MX23" s="24" t="e">
        <f t="shared" si="261"/>
        <v>#REF!</v>
      </c>
      <c r="MY23" s="26"/>
      <c r="MZ23" s="26"/>
      <c r="NA23" s="26"/>
      <c r="NB23" s="24" t="e">
        <f t="shared" si="262"/>
        <v>#REF!</v>
      </c>
      <c r="NC23" s="24" t="e">
        <f t="shared" si="263"/>
        <v>#REF!</v>
      </c>
      <c r="ND23" s="26"/>
      <c r="NE23" s="26"/>
      <c r="NF23" s="26"/>
      <c r="NG23" s="24" t="e">
        <f t="shared" si="264"/>
        <v>#REF!</v>
      </c>
      <c r="NH23" s="24" t="e">
        <f t="shared" si="265"/>
        <v>#REF!</v>
      </c>
      <c r="NI23" s="26"/>
      <c r="NJ23" s="26"/>
      <c r="NK23" s="26"/>
      <c r="NL23" s="24" t="e">
        <f t="shared" si="266"/>
        <v>#REF!</v>
      </c>
      <c r="NM23" s="24" t="e">
        <f t="shared" si="267"/>
        <v>#REF!</v>
      </c>
      <c r="NN23" s="26"/>
      <c r="NO23" s="26"/>
      <c r="NP23" s="26"/>
      <c r="NQ23" s="24" t="e">
        <f t="shared" si="268"/>
        <v>#REF!</v>
      </c>
      <c r="NR23" s="24" t="e">
        <f t="shared" si="269"/>
        <v>#REF!</v>
      </c>
      <c r="NS23" s="26"/>
      <c r="NT23" s="26"/>
      <c r="NU23" s="26"/>
      <c r="NV23" s="24" t="e">
        <f t="shared" si="270"/>
        <v>#REF!</v>
      </c>
      <c r="NW23" s="24" t="e">
        <f t="shared" si="271"/>
        <v>#REF!</v>
      </c>
      <c r="NX23" s="26"/>
      <c r="NY23" s="26"/>
      <c r="NZ23" s="26"/>
      <c r="OA23" s="24" t="e">
        <f t="shared" si="272"/>
        <v>#REF!</v>
      </c>
      <c r="OB23" s="24" t="e">
        <f t="shared" si="273"/>
        <v>#REF!</v>
      </c>
      <c r="OC23" s="26"/>
      <c r="OD23" s="26"/>
      <c r="OE23" s="26"/>
      <c r="OF23" s="24" t="e">
        <f t="shared" si="274"/>
        <v>#REF!</v>
      </c>
      <c r="OG23" s="24" t="e">
        <f t="shared" si="275"/>
        <v>#REF!</v>
      </c>
      <c r="OH23" s="26"/>
      <c r="OI23" s="26"/>
      <c r="OJ23" s="26"/>
      <c r="OK23" s="24" t="e">
        <f t="shared" si="276"/>
        <v>#REF!</v>
      </c>
      <c r="OL23" s="24" t="e">
        <f t="shared" si="277"/>
        <v>#REF!</v>
      </c>
      <c r="OM23" s="26"/>
      <c r="ON23" s="26"/>
      <c r="OO23" s="26"/>
      <c r="OP23" s="24" t="e">
        <f t="shared" si="278"/>
        <v>#REF!</v>
      </c>
      <c r="OQ23" s="24" t="e">
        <f t="shared" si="279"/>
        <v>#REF!</v>
      </c>
      <c r="OR23" s="26"/>
      <c r="OS23" s="26"/>
      <c r="OT23" s="26"/>
      <c r="OU23" s="24" t="e">
        <f t="shared" si="280"/>
        <v>#REF!</v>
      </c>
      <c r="OV23" s="24" t="e">
        <f t="shared" si="281"/>
        <v>#REF!</v>
      </c>
      <c r="OW23" s="26"/>
      <c r="OX23" s="26"/>
      <c r="OY23" s="26"/>
      <c r="OZ23" s="24" t="e">
        <f t="shared" si="282"/>
        <v>#REF!</v>
      </c>
      <c r="PA23" s="24" t="e">
        <f t="shared" si="283"/>
        <v>#REF!</v>
      </c>
      <c r="PB23" s="26"/>
      <c r="PC23" s="26"/>
      <c r="PD23" s="26"/>
      <c r="PE23" s="24" t="e">
        <f t="shared" si="284"/>
        <v>#REF!</v>
      </c>
      <c r="PF23" s="24" t="e">
        <f t="shared" si="285"/>
        <v>#REF!</v>
      </c>
      <c r="PG23" s="26"/>
      <c r="PH23" s="26"/>
      <c r="PI23" s="26"/>
      <c r="PJ23" s="24" t="e">
        <f t="shared" si="286"/>
        <v>#REF!</v>
      </c>
      <c r="PK23" s="24" t="e">
        <f t="shared" si="287"/>
        <v>#REF!</v>
      </c>
      <c r="PL23" s="26"/>
      <c r="PM23" s="26"/>
      <c r="PN23" s="26"/>
      <c r="PO23" s="24" t="e">
        <f t="shared" si="288"/>
        <v>#REF!</v>
      </c>
      <c r="PP23" s="24" t="e">
        <f t="shared" si="289"/>
        <v>#REF!</v>
      </c>
      <c r="PQ23" s="26"/>
      <c r="PR23" s="26"/>
      <c r="PS23" s="26"/>
      <c r="PT23" s="24" t="e">
        <f t="shared" si="290"/>
        <v>#REF!</v>
      </c>
      <c r="PU23" s="24" t="e">
        <f t="shared" si="291"/>
        <v>#REF!</v>
      </c>
      <c r="PV23" s="26"/>
      <c r="PW23" s="26"/>
      <c r="PX23" s="26"/>
      <c r="PY23" s="24" t="e">
        <f t="shared" si="292"/>
        <v>#REF!</v>
      </c>
      <c r="PZ23" s="24" t="e">
        <f t="shared" si="293"/>
        <v>#REF!</v>
      </c>
      <c r="QA23" s="26"/>
      <c r="QB23" s="26"/>
      <c r="QC23" s="26"/>
      <c r="QD23" s="24" t="e">
        <f t="shared" si="294"/>
        <v>#REF!</v>
      </c>
      <c r="QE23" s="24" t="e">
        <f t="shared" si="295"/>
        <v>#REF!</v>
      </c>
      <c r="QF23" s="26"/>
      <c r="QG23" s="26"/>
      <c r="QH23" s="26"/>
      <c r="QI23" s="24" t="e">
        <f t="shared" si="296"/>
        <v>#REF!</v>
      </c>
      <c r="QJ23" s="24" t="e">
        <f t="shared" si="297"/>
        <v>#REF!</v>
      </c>
      <c r="QK23" s="26"/>
      <c r="QL23" s="26"/>
      <c r="QM23" s="26"/>
      <c r="QN23" s="24" t="e">
        <f t="shared" si="298"/>
        <v>#REF!</v>
      </c>
      <c r="QO23" s="24" t="e">
        <f t="shared" si="299"/>
        <v>#REF!</v>
      </c>
      <c r="QP23" s="26"/>
      <c r="QQ23" s="24"/>
      <c r="QR23" s="24" t="e">
        <f t="shared" si="300"/>
        <v>#REF!</v>
      </c>
      <c r="QS23" s="24" t="e">
        <f t="shared" si="301"/>
        <v>#REF!</v>
      </c>
      <c r="QT23" s="11"/>
      <c r="QU23" s="24"/>
      <c r="QV23" s="24" t="e">
        <f t="shared" si="302"/>
        <v>#REF!</v>
      </c>
      <c r="QW23" s="24" t="e">
        <f t="shared" si="303"/>
        <v>#REF!</v>
      </c>
      <c r="QX23" s="11"/>
      <c r="QY23" s="24"/>
      <c r="QZ23" s="24" t="e">
        <f t="shared" si="304"/>
        <v>#REF!</v>
      </c>
      <c r="RA23" s="24" t="e">
        <f t="shared" si="305"/>
        <v>#REF!</v>
      </c>
      <c r="RB23" s="11"/>
      <c r="RC23" s="24"/>
      <c r="RD23" s="24" t="e">
        <f t="shared" si="306"/>
        <v>#REF!</v>
      </c>
      <c r="RE23" s="24" t="e">
        <f t="shared" si="307"/>
        <v>#REF!</v>
      </c>
      <c r="RF23" s="11"/>
      <c r="RG23" s="24"/>
      <c r="RH23" s="24" t="e">
        <f t="shared" si="308"/>
        <v>#REF!</v>
      </c>
      <c r="RI23" s="24" t="e">
        <f t="shared" si="309"/>
        <v>#REF!</v>
      </c>
      <c r="RJ23" s="11"/>
      <c r="RK23" s="27">
        <v>96.789999999999992</v>
      </c>
      <c r="RL23" s="27" t="e">
        <f t="shared" si="310"/>
        <v>#REF!</v>
      </c>
      <c r="RM23" s="22" t="e">
        <f t="shared" si="43"/>
        <v>#REF!</v>
      </c>
      <c r="RN23" s="4" t="e">
        <f t="shared" si="311"/>
        <v>#REF!</v>
      </c>
      <c r="RO23" s="24"/>
      <c r="RP23" s="24" t="e">
        <f t="shared" si="312"/>
        <v>#REF!</v>
      </c>
      <c r="RQ23" s="24" t="e">
        <f t="shared" si="313"/>
        <v>#REF!</v>
      </c>
      <c r="RR23" s="11"/>
      <c r="RS23" s="24"/>
      <c r="RT23" s="24" t="e">
        <f t="shared" si="314"/>
        <v>#REF!</v>
      </c>
      <c r="RU23" s="24" t="e">
        <f t="shared" si="315"/>
        <v>#REF!</v>
      </c>
      <c r="RV23" s="11"/>
      <c r="RW23" s="24"/>
      <c r="RX23" s="24" t="e">
        <f t="shared" si="316"/>
        <v>#REF!</v>
      </c>
      <c r="RY23" s="24" t="e">
        <f t="shared" si="317"/>
        <v>#REF!</v>
      </c>
      <c r="RZ23" s="11"/>
      <c r="SA23" s="24"/>
      <c r="SB23" s="24" t="e">
        <f t="shared" si="318"/>
        <v>#REF!</v>
      </c>
      <c r="SC23" s="24" t="e">
        <f t="shared" si="319"/>
        <v>#REF!</v>
      </c>
      <c r="SD23" s="11"/>
      <c r="SE23" s="24"/>
      <c r="SF23" s="24" t="e">
        <f t="shared" si="320"/>
        <v>#REF!</v>
      </c>
      <c r="SG23" s="24" t="e">
        <f t="shared" si="321"/>
        <v>#REF!</v>
      </c>
      <c r="SH23" s="11"/>
      <c r="SI23" s="24"/>
      <c r="SJ23" s="24" t="e">
        <f t="shared" si="322"/>
        <v>#REF!</v>
      </c>
      <c r="SK23" s="24" t="e">
        <f t="shared" si="323"/>
        <v>#REF!</v>
      </c>
      <c r="SL23" s="11"/>
      <c r="SM23" s="24"/>
      <c r="SN23" s="24" t="e">
        <f t="shared" si="324"/>
        <v>#REF!</v>
      </c>
      <c r="SO23" s="24" t="e">
        <f t="shared" si="325"/>
        <v>#REF!</v>
      </c>
      <c r="SP23" s="11"/>
      <c r="SQ23" s="24"/>
      <c r="SR23" s="24" t="e">
        <f t="shared" si="326"/>
        <v>#REF!</v>
      </c>
      <c r="SS23" s="24" t="e">
        <f t="shared" si="327"/>
        <v>#REF!</v>
      </c>
      <c r="ST23" s="11"/>
      <c r="SU23" s="24"/>
      <c r="SV23" s="24" t="e">
        <f t="shared" si="328"/>
        <v>#REF!</v>
      </c>
      <c r="SW23" s="24" t="e">
        <f t="shared" si="329"/>
        <v>#REF!</v>
      </c>
      <c r="SX23" s="11"/>
      <c r="SY23" s="24"/>
      <c r="SZ23" s="24" t="e">
        <f t="shared" si="330"/>
        <v>#REF!</v>
      </c>
      <c r="TA23" s="24" t="e">
        <f t="shared" si="331"/>
        <v>#REF!</v>
      </c>
      <c r="TB23" s="11"/>
      <c r="TC23" s="24"/>
      <c r="TD23" s="24" t="e">
        <f t="shared" si="332"/>
        <v>#REF!</v>
      </c>
      <c r="TE23" s="24" t="e">
        <f t="shared" si="333"/>
        <v>#REF!</v>
      </c>
      <c r="TF23" s="11"/>
      <c r="TG23" s="24"/>
      <c r="TH23" s="24" t="e">
        <f t="shared" si="334"/>
        <v>#REF!</v>
      </c>
      <c r="TI23" s="24" t="e">
        <f t="shared" si="335"/>
        <v>#REF!</v>
      </c>
      <c r="TJ23" s="11"/>
      <c r="TK23" s="24"/>
      <c r="TL23" s="24" t="e">
        <f t="shared" si="336"/>
        <v>#REF!</v>
      </c>
      <c r="TM23" s="24" t="e">
        <f t="shared" si="337"/>
        <v>#REF!</v>
      </c>
      <c r="TN23" s="11"/>
      <c r="TO23" s="27">
        <v>85.83</v>
      </c>
      <c r="TP23" s="27" t="e">
        <f t="shared" si="338"/>
        <v>#REF!</v>
      </c>
      <c r="TQ23" s="22" t="e">
        <f t="shared" si="44"/>
        <v>#REF!</v>
      </c>
      <c r="TR23" s="4" t="e">
        <f t="shared" si="339"/>
        <v>#REF!</v>
      </c>
      <c r="TS23" s="24"/>
      <c r="TT23" s="24" t="e">
        <f t="shared" si="340"/>
        <v>#REF!</v>
      </c>
      <c r="TU23" s="24" t="e">
        <f t="shared" si="341"/>
        <v>#REF!</v>
      </c>
      <c r="TV23" s="11"/>
      <c r="TW23" s="24"/>
      <c r="TX23" s="24" t="e">
        <f t="shared" si="342"/>
        <v>#REF!</v>
      </c>
      <c r="TY23" s="24" t="e">
        <f t="shared" si="343"/>
        <v>#REF!</v>
      </c>
      <c r="TZ23" s="11"/>
      <c r="UA23" s="24"/>
      <c r="UB23" s="24" t="e">
        <f t="shared" si="344"/>
        <v>#REF!</v>
      </c>
      <c r="UC23" s="24" t="e">
        <f t="shared" si="345"/>
        <v>#REF!</v>
      </c>
      <c r="UD23" s="11"/>
      <c r="UE23" s="24"/>
      <c r="UF23" s="24" t="e">
        <f t="shared" si="346"/>
        <v>#REF!</v>
      </c>
      <c r="UG23" s="24" t="e">
        <f t="shared" si="347"/>
        <v>#REF!</v>
      </c>
      <c r="UH23" s="11"/>
      <c r="UI23" s="24"/>
      <c r="UJ23" s="24" t="e">
        <f t="shared" si="348"/>
        <v>#REF!</v>
      </c>
      <c r="UK23" s="24" t="e">
        <f t="shared" si="349"/>
        <v>#REF!</v>
      </c>
      <c r="UL23" s="11"/>
      <c r="UM23" s="24"/>
      <c r="UN23" s="24" t="e">
        <f t="shared" si="350"/>
        <v>#REF!</v>
      </c>
      <c r="UO23" s="24" t="e">
        <f t="shared" si="351"/>
        <v>#REF!</v>
      </c>
      <c r="UP23" s="11"/>
      <c r="UQ23" s="24"/>
      <c r="UR23" s="24" t="e">
        <f t="shared" si="352"/>
        <v>#REF!</v>
      </c>
      <c r="US23" s="24" t="e">
        <f t="shared" si="353"/>
        <v>#REF!</v>
      </c>
      <c r="UT23" s="11"/>
      <c r="UU23" s="24"/>
      <c r="UV23" s="24" t="e">
        <f t="shared" si="354"/>
        <v>#REF!</v>
      </c>
      <c r="UW23" s="24" t="e">
        <f t="shared" si="355"/>
        <v>#REF!</v>
      </c>
      <c r="UX23" s="11"/>
      <c r="UY23" s="24"/>
      <c r="UZ23" s="24" t="e">
        <f t="shared" si="356"/>
        <v>#REF!</v>
      </c>
      <c r="VA23" s="24" t="e">
        <f t="shared" si="357"/>
        <v>#REF!</v>
      </c>
      <c r="VB23" s="11"/>
      <c r="VC23" s="24"/>
      <c r="VD23" s="24" t="e">
        <f t="shared" si="358"/>
        <v>#REF!</v>
      </c>
      <c r="VE23" s="24" t="e">
        <f t="shared" si="359"/>
        <v>#REF!</v>
      </c>
      <c r="VF23" s="11"/>
      <c r="VG23" s="34"/>
      <c r="VH23" s="27" t="e">
        <f t="shared" si="45"/>
        <v>#REF!</v>
      </c>
      <c r="VI23" s="22">
        <f t="shared" si="46"/>
        <v>0</v>
      </c>
      <c r="VJ23" s="4"/>
      <c r="VK23" s="27">
        <v>94.552442196618657</v>
      </c>
      <c r="VL23" s="27" t="e">
        <f t="shared" si="361"/>
        <v>#REF!</v>
      </c>
      <c r="VM23" s="22" t="e">
        <f t="shared" si="47"/>
        <v>#REF!</v>
      </c>
      <c r="VN23" s="4" t="e">
        <f t="shared" si="362"/>
        <v>#REF!</v>
      </c>
      <c r="VO23" s="27">
        <v>92.167670632435815</v>
      </c>
      <c r="VP23" s="27" t="e">
        <f t="shared" si="363"/>
        <v>#REF!</v>
      </c>
      <c r="VQ23" s="22" t="e">
        <f t="shared" si="48"/>
        <v>#REF!</v>
      </c>
      <c r="VR23" s="4" t="e">
        <f t="shared" si="364"/>
        <v>#REF!</v>
      </c>
      <c r="VS23" s="24"/>
      <c r="VT23" s="24" t="e">
        <f t="shared" si="365"/>
        <v>#REF!</v>
      </c>
      <c r="VU23" s="24" t="e">
        <f t="shared" si="366"/>
        <v>#REF!</v>
      </c>
      <c r="VV23" s="11"/>
      <c r="VW23" s="24">
        <v>2.5209704230588601</v>
      </c>
      <c r="VX23" s="27" t="e">
        <f t="shared" si="367"/>
        <v>#REF!</v>
      </c>
      <c r="VY23" s="22" t="e">
        <f t="shared" si="49"/>
        <v>#REF!</v>
      </c>
      <c r="VZ23" s="4" t="e">
        <f t="shared" si="368"/>
        <v>#REF!</v>
      </c>
      <c r="WA23" s="24">
        <v>13.944705563654509</v>
      </c>
      <c r="WB23" s="27" t="e">
        <f t="shared" si="369"/>
        <v>#REF!</v>
      </c>
      <c r="WC23" s="22" t="e">
        <f t="shared" si="50"/>
        <v>#REF!</v>
      </c>
      <c r="WD23" s="4" t="e">
        <f t="shared" si="370"/>
        <v>#REF!</v>
      </c>
      <c r="WE23" s="27">
        <v>98.929999999999993</v>
      </c>
      <c r="WF23" s="27" t="e">
        <f t="shared" si="371"/>
        <v>#REF!</v>
      </c>
      <c r="WG23" s="22" t="e">
        <f t="shared" si="51"/>
        <v>#REF!</v>
      </c>
      <c r="WH23" s="4" t="e">
        <f t="shared" si="372"/>
        <v>#REF!</v>
      </c>
      <c r="WI23" s="24"/>
      <c r="WJ23" s="24" t="e">
        <f t="shared" si="373"/>
        <v>#REF!</v>
      </c>
      <c r="WK23" s="24" t="e">
        <f t="shared" si="374"/>
        <v>#REF!</v>
      </c>
      <c r="WL23" s="11"/>
      <c r="WM23" s="24"/>
      <c r="WN23" s="24" t="e">
        <f t="shared" si="375"/>
        <v>#REF!</v>
      </c>
      <c r="WO23" s="24" t="e">
        <f t="shared" si="376"/>
        <v>#REF!</v>
      </c>
      <c r="WP23" s="11"/>
      <c r="WQ23" s="24"/>
      <c r="WR23" s="24" t="e">
        <f t="shared" si="377"/>
        <v>#REF!</v>
      </c>
      <c r="WS23" s="24" t="e">
        <f t="shared" si="378"/>
        <v>#REF!</v>
      </c>
      <c r="WT23" s="11"/>
      <c r="WU23" s="27">
        <v>0.61</v>
      </c>
      <c r="WV23" s="27" t="e">
        <f t="shared" si="379"/>
        <v>#REF!</v>
      </c>
      <c r="WW23" s="22" t="e">
        <f t="shared" si="52"/>
        <v>#REF!</v>
      </c>
      <c r="WX23" s="4" t="e">
        <f t="shared" si="380"/>
        <v>#REF!</v>
      </c>
      <c r="WY23" s="24"/>
      <c r="WZ23" s="24" t="e">
        <f t="shared" si="381"/>
        <v>#REF!</v>
      </c>
      <c r="XA23" s="24" t="e">
        <f t="shared" si="382"/>
        <v>#REF!</v>
      </c>
      <c r="XB23" s="11"/>
      <c r="XC23" s="24"/>
      <c r="XD23" s="24" t="e">
        <f t="shared" si="383"/>
        <v>#REF!</v>
      </c>
      <c r="XE23" s="24" t="e">
        <f t="shared" si="384"/>
        <v>#REF!</v>
      </c>
      <c r="XF23" s="11"/>
      <c r="XG23" s="24"/>
      <c r="XH23" s="24" t="e">
        <f t="shared" si="385"/>
        <v>#REF!</v>
      </c>
      <c r="XI23" s="24" t="e">
        <f t="shared" si="386"/>
        <v>#REF!</v>
      </c>
      <c r="XJ23" s="11"/>
      <c r="XK23" s="24"/>
      <c r="XL23" s="24" t="e">
        <f t="shared" si="387"/>
        <v>#REF!</v>
      </c>
      <c r="XM23" s="24" t="e">
        <f t="shared" si="388"/>
        <v>#REF!</v>
      </c>
      <c r="XN23" s="11"/>
      <c r="XO23" s="24"/>
      <c r="XP23" s="24" t="e">
        <f t="shared" si="389"/>
        <v>#REF!</v>
      </c>
      <c r="XQ23" s="24" t="e">
        <f t="shared" si="390"/>
        <v>#REF!</v>
      </c>
      <c r="XR23" s="11"/>
      <c r="XS23" s="24"/>
      <c r="XT23" s="24" t="e">
        <f t="shared" si="391"/>
        <v>#REF!</v>
      </c>
      <c r="XU23" s="24" t="e">
        <f t="shared" si="392"/>
        <v>#REF!</v>
      </c>
      <c r="XV23" s="11"/>
      <c r="XW23" s="24"/>
      <c r="XX23" s="24" t="e">
        <f t="shared" si="393"/>
        <v>#REF!</v>
      </c>
      <c r="XY23" s="24" t="e">
        <f t="shared" si="394"/>
        <v>#REF!</v>
      </c>
      <c r="XZ23" s="11"/>
      <c r="YA23" s="24"/>
      <c r="YB23" s="24" t="e">
        <f t="shared" si="395"/>
        <v>#REF!</v>
      </c>
      <c r="YC23" s="24" t="e">
        <f t="shared" si="396"/>
        <v>#REF!</v>
      </c>
      <c r="YD23" s="11"/>
      <c r="YE23" s="24"/>
      <c r="YF23" s="24" t="e">
        <f t="shared" si="397"/>
        <v>#REF!</v>
      </c>
      <c r="YG23" s="24" t="e">
        <f t="shared" si="398"/>
        <v>#REF!</v>
      </c>
      <c r="YH23" s="11"/>
      <c r="YI23" s="24"/>
      <c r="YJ23" s="24" t="e">
        <f t="shared" si="399"/>
        <v>#REF!</v>
      </c>
      <c r="YK23" s="24" t="e">
        <f t="shared" si="400"/>
        <v>#REF!</v>
      </c>
      <c r="YL23" s="11"/>
      <c r="YM23" s="24"/>
      <c r="YN23" s="24" t="e">
        <f t="shared" si="401"/>
        <v>#REF!</v>
      </c>
      <c r="YO23" s="24" t="e">
        <f t="shared" si="402"/>
        <v>#REF!</v>
      </c>
      <c r="YP23" s="11"/>
      <c r="YQ23" s="27">
        <v>97.08</v>
      </c>
      <c r="YR23" s="27" t="e">
        <f t="shared" si="403"/>
        <v>#REF!</v>
      </c>
      <c r="YS23" s="22" t="e">
        <f t="shared" si="53"/>
        <v>#REF!</v>
      </c>
      <c r="YT23" s="4" t="e">
        <f t="shared" si="404"/>
        <v>#REF!</v>
      </c>
      <c r="YU23" s="24"/>
      <c r="YV23" s="24" t="e">
        <f t="shared" si="405"/>
        <v>#REF!</v>
      </c>
      <c r="YW23" s="24" t="e">
        <f t="shared" si="406"/>
        <v>#REF!</v>
      </c>
      <c r="YX23" s="11"/>
      <c r="YY23" s="24"/>
      <c r="YZ23" s="24" t="e">
        <f t="shared" si="407"/>
        <v>#REF!</v>
      </c>
      <c r="ZA23" s="24" t="e">
        <f t="shared" si="408"/>
        <v>#REF!</v>
      </c>
      <c r="ZB23" s="11"/>
      <c r="ZC23" s="24"/>
      <c r="ZD23" s="24" t="e">
        <f t="shared" si="409"/>
        <v>#REF!</v>
      </c>
      <c r="ZE23" s="24" t="e">
        <f t="shared" si="410"/>
        <v>#REF!</v>
      </c>
      <c r="ZF23" s="11"/>
      <c r="ZG23" s="24"/>
      <c r="ZH23" s="24" t="e">
        <f t="shared" si="411"/>
        <v>#REF!</v>
      </c>
      <c r="ZI23" s="24" t="e">
        <f t="shared" si="412"/>
        <v>#REF!</v>
      </c>
      <c r="ZJ23" s="11"/>
      <c r="ZK23" s="24"/>
      <c r="ZL23" s="24" t="e">
        <f t="shared" si="413"/>
        <v>#REF!</v>
      </c>
      <c r="ZM23" s="24" t="e">
        <f t="shared" si="414"/>
        <v>#REF!</v>
      </c>
      <c r="ZN23" s="11"/>
      <c r="ZO23" s="24"/>
      <c r="ZP23" s="24" t="e">
        <f t="shared" si="415"/>
        <v>#REF!</v>
      </c>
      <c r="ZQ23" s="24" t="e">
        <f t="shared" si="416"/>
        <v>#REF!</v>
      </c>
      <c r="ZR23" s="11"/>
      <c r="ZS23" s="24"/>
      <c r="ZT23" s="24" t="e">
        <f t="shared" si="417"/>
        <v>#REF!</v>
      </c>
      <c r="ZU23" s="24" t="e">
        <f t="shared" si="418"/>
        <v>#REF!</v>
      </c>
      <c r="ZV23" s="11"/>
      <c r="ZW23" s="24"/>
      <c r="ZX23" s="24" t="e">
        <f t="shared" si="419"/>
        <v>#REF!</v>
      </c>
      <c r="ZY23" s="24" t="e">
        <f t="shared" si="420"/>
        <v>#REF!</v>
      </c>
      <c r="ZZ23" s="11"/>
      <c r="AAA23" s="24"/>
      <c r="AAB23" s="24" t="e">
        <f t="shared" si="421"/>
        <v>#REF!</v>
      </c>
      <c r="AAC23" s="24" t="e">
        <f t="shared" si="422"/>
        <v>#REF!</v>
      </c>
      <c r="AAD23" s="11"/>
      <c r="AAE23" s="22">
        <v>3.52</v>
      </c>
      <c r="AAF23" s="27" t="e">
        <f t="shared" si="423"/>
        <v>#REF!</v>
      </c>
      <c r="AAG23" s="22" t="e">
        <f t="shared" si="54"/>
        <v>#REF!</v>
      </c>
      <c r="AAH23" s="4" t="e">
        <f t="shared" si="424"/>
        <v>#REF!</v>
      </c>
      <c r="AAI23" s="24"/>
      <c r="AAJ23" s="24" t="e">
        <f t="shared" si="425"/>
        <v>#REF!</v>
      </c>
      <c r="AAK23" s="24" t="e">
        <f t="shared" si="426"/>
        <v>#REF!</v>
      </c>
      <c r="AAL23" s="11"/>
      <c r="AAM23" s="24"/>
      <c r="AAN23" s="24" t="e">
        <f t="shared" si="427"/>
        <v>#REF!</v>
      </c>
      <c r="AAO23" s="24" t="e">
        <f t="shared" si="428"/>
        <v>#REF!</v>
      </c>
      <c r="AAP23" s="11"/>
      <c r="AAQ23" s="24"/>
      <c r="AAR23" s="24" t="e">
        <f t="shared" si="429"/>
        <v>#REF!</v>
      </c>
      <c r="AAS23" s="24" t="e">
        <f t="shared" si="430"/>
        <v>#REF!</v>
      </c>
      <c r="AAT23" s="11"/>
      <c r="AAU23" s="24"/>
      <c r="AAV23" s="24" t="e">
        <f t="shared" si="431"/>
        <v>#REF!</v>
      </c>
      <c r="AAW23" s="24" t="e">
        <f t="shared" si="432"/>
        <v>#REF!</v>
      </c>
      <c r="AAX23" s="11"/>
      <c r="AAY23" s="24"/>
      <c r="AAZ23" s="24" t="e">
        <f t="shared" si="433"/>
        <v>#REF!</v>
      </c>
      <c r="ABA23" s="24" t="e">
        <f t="shared" si="434"/>
        <v>#REF!</v>
      </c>
      <c r="ABB23" s="11"/>
      <c r="ABC23" s="24"/>
      <c r="ABD23" s="24" t="e">
        <f t="shared" si="435"/>
        <v>#REF!</v>
      </c>
      <c r="ABE23" s="24" t="e">
        <f t="shared" si="436"/>
        <v>#REF!</v>
      </c>
      <c r="ABF23" s="11"/>
      <c r="ABG23" s="24"/>
      <c r="ABH23" s="24" t="e">
        <f t="shared" si="437"/>
        <v>#REF!</v>
      </c>
      <c r="ABI23" s="24" t="e">
        <f t="shared" si="438"/>
        <v>#REF!</v>
      </c>
      <c r="ABJ23" s="11"/>
      <c r="ABK23" s="24"/>
      <c r="ABL23" s="24" t="e">
        <f t="shared" si="439"/>
        <v>#REF!</v>
      </c>
      <c r="ABM23" s="24" t="e">
        <f t="shared" si="440"/>
        <v>#REF!</v>
      </c>
      <c r="ABN23" s="11"/>
      <c r="ABO23" s="24"/>
      <c r="ABP23" s="24" t="e">
        <f t="shared" si="441"/>
        <v>#REF!</v>
      </c>
      <c r="ABQ23" s="24" t="e">
        <f t="shared" si="442"/>
        <v>#REF!</v>
      </c>
      <c r="ABR23" s="11"/>
      <c r="ABS23" s="24"/>
      <c r="ABT23" s="24" t="e">
        <f t="shared" si="443"/>
        <v>#REF!</v>
      </c>
      <c r="ABU23" s="24" t="e">
        <f t="shared" si="444"/>
        <v>#REF!</v>
      </c>
      <c r="ABV23" s="11"/>
      <c r="ABW23" s="27">
        <v>88.759999999999991</v>
      </c>
      <c r="ABX23" s="27" t="e">
        <f t="shared" si="445"/>
        <v>#REF!</v>
      </c>
      <c r="ABY23" s="22" t="e">
        <f t="shared" si="55"/>
        <v>#REF!</v>
      </c>
      <c r="ABZ23" s="4" t="e">
        <f t="shared" si="446"/>
        <v>#REF!</v>
      </c>
      <c r="ACA23" s="24"/>
      <c r="ACB23" s="24" t="e">
        <f t="shared" si="447"/>
        <v>#REF!</v>
      </c>
      <c r="ACC23" s="24" t="e">
        <f t="shared" si="448"/>
        <v>#REF!</v>
      </c>
      <c r="ACD23" s="11"/>
      <c r="ACE23" s="24"/>
      <c r="ACF23" s="24" t="e">
        <f t="shared" si="449"/>
        <v>#REF!</v>
      </c>
      <c r="ACG23" s="24" t="e">
        <f t="shared" si="450"/>
        <v>#REF!</v>
      </c>
      <c r="ACH23" s="11"/>
      <c r="ACI23" s="24"/>
      <c r="ACJ23" s="24" t="e">
        <f t="shared" si="451"/>
        <v>#REF!</v>
      </c>
      <c r="ACK23" s="24" t="e">
        <f t="shared" si="452"/>
        <v>#REF!</v>
      </c>
      <c r="ACL23" s="11"/>
      <c r="ACM23" s="24"/>
      <c r="ACN23" s="24" t="e">
        <f t="shared" si="453"/>
        <v>#REF!</v>
      </c>
      <c r="ACO23" s="24" t="e">
        <f t="shared" si="454"/>
        <v>#REF!</v>
      </c>
      <c r="ACP23" s="11"/>
      <c r="ACQ23" s="24"/>
      <c r="ACR23" s="24" t="e">
        <f t="shared" si="455"/>
        <v>#REF!</v>
      </c>
      <c r="ACS23" s="24" t="e">
        <f t="shared" si="456"/>
        <v>#REF!</v>
      </c>
      <c r="ACT23" s="11"/>
      <c r="ACU23" s="24"/>
      <c r="ACV23" s="24" t="e">
        <f t="shared" si="457"/>
        <v>#REF!</v>
      </c>
      <c r="ACW23" s="24" t="e">
        <f t="shared" si="458"/>
        <v>#REF!</v>
      </c>
      <c r="ACX23" s="11"/>
      <c r="ACY23" s="24"/>
      <c r="ACZ23" s="24" t="e">
        <f t="shared" si="459"/>
        <v>#REF!</v>
      </c>
      <c r="ADA23" s="24" t="e">
        <f t="shared" si="460"/>
        <v>#REF!</v>
      </c>
      <c r="ADB23" s="11"/>
      <c r="ADC23" s="24">
        <v>2.2200000000000002</v>
      </c>
      <c r="ADD23" s="24" t="e">
        <f t="shared" si="461"/>
        <v>#REF!</v>
      </c>
      <c r="ADE23" s="24" t="e">
        <f t="shared" si="56"/>
        <v>#REF!</v>
      </c>
      <c r="ADF23" s="4" t="e">
        <f t="shared" si="462"/>
        <v>#REF!</v>
      </c>
      <c r="ADG23" s="24">
        <v>97.84</v>
      </c>
      <c r="ADH23" s="24" t="e">
        <f t="shared" si="463"/>
        <v>#REF!</v>
      </c>
      <c r="ADI23" s="24" t="e">
        <f t="shared" si="57"/>
        <v>#REF!</v>
      </c>
      <c r="ADJ23" s="4" t="e">
        <f t="shared" si="464"/>
        <v>#REF!</v>
      </c>
      <c r="ADK23" s="24"/>
      <c r="ADL23" s="24" t="e">
        <f t="shared" si="465"/>
        <v>#REF!</v>
      </c>
      <c r="ADM23" s="24" t="e">
        <f t="shared" si="466"/>
        <v>#REF!</v>
      </c>
      <c r="ADN23" s="11"/>
      <c r="ADO23" s="24"/>
      <c r="ADP23" s="24" t="e">
        <f t="shared" si="467"/>
        <v>#REF!</v>
      </c>
      <c r="ADQ23" s="24" t="e">
        <f t="shared" si="468"/>
        <v>#REF!</v>
      </c>
      <c r="ADR23" s="11"/>
      <c r="ADS23" s="24"/>
      <c r="ADT23" s="24" t="e">
        <f t="shared" si="469"/>
        <v>#REF!</v>
      </c>
      <c r="ADU23" s="24" t="e">
        <f t="shared" si="470"/>
        <v>#REF!</v>
      </c>
      <c r="ADV23" s="11"/>
      <c r="ADW23" s="24"/>
      <c r="ADX23" s="24" t="e">
        <f t="shared" si="471"/>
        <v>#REF!</v>
      </c>
      <c r="ADY23" s="24" t="e">
        <f t="shared" si="472"/>
        <v>#REF!</v>
      </c>
      <c r="ADZ23" s="11"/>
      <c r="AEA23" s="24"/>
      <c r="AEB23" s="24" t="e">
        <f t="shared" si="473"/>
        <v>#REF!</v>
      </c>
      <c r="AEC23" s="24" t="e">
        <f t="shared" si="474"/>
        <v>#REF!</v>
      </c>
      <c r="AED23" s="11"/>
      <c r="AEE23" s="24"/>
      <c r="AEF23" s="24" t="e">
        <f t="shared" si="475"/>
        <v>#REF!</v>
      </c>
      <c r="AEG23" s="24" t="e">
        <f t="shared" si="476"/>
        <v>#REF!</v>
      </c>
      <c r="AEH23" s="11"/>
      <c r="AEI23" s="24"/>
      <c r="AEJ23" s="24" t="e">
        <f t="shared" si="477"/>
        <v>#REF!</v>
      </c>
      <c r="AEK23" s="24" t="e">
        <f t="shared" si="478"/>
        <v>#REF!</v>
      </c>
      <c r="AEL23" s="11"/>
      <c r="AEM23" s="24"/>
      <c r="AEN23" s="24" t="e">
        <f t="shared" si="479"/>
        <v>#REF!</v>
      </c>
      <c r="AEO23" s="24" t="e">
        <f t="shared" si="480"/>
        <v>#REF!</v>
      </c>
      <c r="AEP23" s="11"/>
      <c r="AEQ23" s="24"/>
      <c r="AER23" s="24" t="e">
        <f t="shared" si="481"/>
        <v>#REF!</v>
      </c>
      <c r="AES23" s="24" t="e">
        <f t="shared" si="482"/>
        <v>#REF!</v>
      </c>
      <c r="AET23" s="11"/>
      <c r="AEU23" s="24"/>
      <c r="AEV23" s="24" t="e">
        <f t="shared" si="483"/>
        <v>#REF!</v>
      </c>
      <c r="AEW23" s="24" t="e">
        <f t="shared" si="484"/>
        <v>#REF!</v>
      </c>
      <c r="AEX23" s="11"/>
      <c r="AEY23" s="24"/>
      <c r="AEZ23" s="24" t="e">
        <f t="shared" si="485"/>
        <v>#REF!</v>
      </c>
      <c r="AFA23" s="24" t="e">
        <f t="shared" si="486"/>
        <v>#REF!</v>
      </c>
      <c r="AFB23" s="11"/>
      <c r="AFC23" s="24"/>
      <c r="AFD23" s="24" t="e">
        <f t="shared" si="487"/>
        <v>#REF!</v>
      </c>
      <c r="AFE23" s="24" t="e">
        <f t="shared" si="488"/>
        <v>#REF!</v>
      </c>
      <c r="AFF23" s="11"/>
      <c r="AFG23" s="24"/>
      <c r="AFH23" s="24" t="e">
        <f t="shared" si="489"/>
        <v>#REF!</v>
      </c>
      <c r="AFI23" s="24" t="e">
        <f t="shared" si="490"/>
        <v>#REF!</v>
      </c>
      <c r="AFJ23" s="11"/>
      <c r="AFK23" s="24"/>
      <c r="AFL23" s="24" t="e">
        <f t="shared" si="491"/>
        <v>#REF!</v>
      </c>
      <c r="AFM23" s="24" t="e">
        <f t="shared" si="492"/>
        <v>#REF!</v>
      </c>
      <c r="AFN23" s="11"/>
      <c r="AFO23" s="24"/>
      <c r="AFP23" s="24" t="e">
        <f t="shared" si="493"/>
        <v>#REF!</v>
      </c>
      <c r="AFQ23" s="24" t="e">
        <f t="shared" si="494"/>
        <v>#REF!</v>
      </c>
      <c r="AFR23" s="11"/>
      <c r="AFS23" s="24"/>
      <c r="AFT23" s="24" t="e">
        <f t="shared" si="495"/>
        <v>#REF!</v>
      </c>
      <c r="AFU23" s="24" t="e">
        <f t="shared" si="496"/>
        <v>#REF!</v>
      </c>
      <c r="AFV23" s="11"/>
      <c r="AFW23" s="24"/>
      <c r="AFX23" s="24" t="e">
        <f t="shared" si="497"/>
        <v>#REF!</v>
      </c>
      <c r="AFY23" s="24" t="e">
        <f t="shared" si="498"/>
        <v>#REF!</v>
      </c>
      <c r="AFZ23" s="11"/>
      <c r="AGA23" s="24"/>
      <c r="AGB23" s="24" t="e">
        <f t="shared" si="499"/>
        <v>#REF!</v>
      </c>
      <c r="AGC23" s="24" t="e">
        <f t="shared" si="500"/>
        <v>#REF!</v>
      </c>
      <c r="AGD23" s="11"/>
      <c r="AGE23" s="24"/>
      <c r="AGF23" s="24" t="e">
        <f t="shared" si="501"/>
        <v>#REF!</v>
      </c>
      <c r="AGG23" s="24" t="e">
        <f t="shared" si="502"/>
        <v>#REF!</v>
      </c>
      <c r="AGH23" s="11"/>
      <c r="AGI23" s="24"/>
      <c r="AGJ23" s="24" t="e">
        <f t="shared" si="503"/>
        <v>#REF!</v>
      </c>
      <c r="AGK23" s="24" t="e">
        <f t="shared" si="504"/>
        <v>#REF!</v>
      </c>
      <c r="AGL23" s="11"/>
      <c r="AGM23" s="24"/>
      <c r="AGN23" s="24" t="e">
        <f t="shared" si="505"/>
        <v>#REF!</v>
      </c>
      <c r="AGO23" s="24" t="e">
        <f t="shared" si="506"/>
        <v>#REF!</v>
      </c>
      <c r="AGP23" s="11"/>
      <c r="AGQ23" s="24"/>
      <c r="AGR23" s="24" t="e">
        <f t="shared" si="507"/>
        <v>#REF!</v>
      </c>
      <c r="AGS23" s="24" t="e">
        <f t="shared" si="508"/>
        <v>#REF!</v>
      </c>
      <c r="AGT23" s="11"/>
      <c r="AGU23" s="27">
        <v>0.22</v>
      </c>
      <c r="AGV23" s="27" t="e">
        <f t="shared" si="509"/>
        <v>#REF!</v>
      </c>
      <c r="AGW23" s="22" t="e">
        <f t="shared" si="58"/>
        <v>#REF!</v>
      </c>
      <c r="AGX23" s="4" t="e">
        <f t="shared" si="510"/>
        <v>#REF!</v>
      </c>
      <c r="AGY23" s="27">
        <v>0.12</v>
      </c>
      <c r="AGZ23" s="27" t="e">
        <f t="shared" si="511"/>
        <v>#REF!</v>
      </c>
      <c r="AHA23" s="22" t="e">
        <f t="shared" si="59"/>
        <v>#REF!</v>
      </c>
      <c r="AHB23" s="4" t="e">
        <f t="shared" si="512"/>
        <v>#REF!</v>
      </c>
      <c r="AHC23" s="27">
        <v>97.52</v>
      </c>
      <c r="AHD23" s="27" t="e">
        <f t="shared" si="513"/>
        <v>#REF!</v>
      </c>
      <c r="AHE23" s="22" t="e">
        <f t="shared" si="60"/>
        <v>#REF!</v>
      </c>
      <c r="AHF23" s="4" t="e">
        <f t="shared" si="514"/>
        <v>#REF!</v>
      </c>
      <c r="AHG23" s="27">
        <v>92.58</v>
      </c>
      <c r="AHH23" s="27" t="e">
        <f t="shared" si="515"/>
        <v>#REF!</v>
      </c>
      <c r="AHI23" s="22" t="e">
        <f t="shared" si="61"/>
        <v>#REF!</v>
      </c>
      <c r="AHJ23" s="4" t="e">
        <f t="shared" si="516"/>
        <v>#REF!</v>
      </c>
      <c r="AHK23" s="27">
        <v>98.19</v>
      </c>
      <c r="AHL23" s="27" t="e">
        <f t="shared" si="517"/>
        <v>#REF!</v>
      </c>
      <c r="AHM23" s="22" t="e">
        <f t="shared" si="62"/>
        <v>#REF!</v>
      </c>
      <c r="AHN23" s="4" t="e">
        <f t="shared" si="518"/>
        <v>#REF!</v>
      </c>
      <c r="AHO23" s="27">
        <v>14.13</v>
      </c>
      <c r="AHP23" s="27" t="e">
        <f t="shared" si="519"/>
        <v>#REF!</v>
      </c>
      <c r="AHQ23" s="22" t="e">
        <f t="shared" si="63"/>
        <v>#REF!</v>
      </c>
      <c r="AHR23" s="4" t="e">
        <f t="shared" si="520"/>
        <v>#REF!</v>
      </c>
      <c r="AHS23" s="27">
        <v>3.2399999999999998</v>
      </c>
      <c r="AHT23" s="27" t="e">
        <f t="shared" si="521"/>
        <v>#REF!</v>
      </c>
      <c r="AHU23" s="22" t="e">
        <f t="shared" si="64"/>
        <v>#REF!</v>
      </c>
      <c r="AHV23" s="4" t="e">
        <f t="shared" si="522"/>
        <v>#REF!</v>
      </c>
      <c r="AHW23" s="27">
        <v>0.1724</v>
      </c>
      <c r="AHX23" s="27" t="e">
        <f t="shared" si="523"/>
        <v>#REF!</v>
      </c>
      <c r="AHY23" s="22" t="e">
        <f t="shared" si="65"/>
        <v>#REF!</v>
      </c>
      <c r="AHZ23" s="4" t="e">
        <f t="shared" si="524"/>
        <v>#REF!</v>
      </c>
      <c r="AIA23" s="27">
        <v>5.6000000000000008E-2</v>
      </c>
      <c r="AIB23" s="27" t="e">
        <f t="shared" si="525"/>
        <v>#REF!</v>
      </c>
      <c r="AIC23" s="22" t="e">
        <f t="shared" si="66"/>
        <v>#REF!</v>
      </c>
      <c r="AID23" s="4" t="e">
        <f t="shared" si="526"/>
        <v>#REF!</v>
      </c>
      <c r="AIE23" s="24"/>
      <c r="AIF23" s="24" t="e">
        <f t="shared" si="527"/>
        <v>#REF!</v>
      </c>
      <c r="AIG23" s="24" t="e">
        <f t="shared" si="528"/>
        <v>#REF!</v>
      </c>
      <c r="AIH23" s="11"/>
      <c r="AII23" s="24"/>
      <c r="AIJ23" s="24" t="e">
        <f t="shared" si="529"/>
        <v>#REF!</v>
      </c>
      <c r="AIK23" s="24" t="e">
        <f t="shared" si="530"/>
        <v>#REF!</v>
      </c>
      <c r="AIL23" s="11"/>
      <c r="AIM23" s="24"/>
      <c r="AIN23" s="24" t="e">
        <f t="shared" si="531"/>
        <v>#REF!</v>
      </c>
      <c r="AIO23" s="24" t="e">
        <f t="shared" si="532"/>
        <v>#REF!</v>
      </c>
      <c r="AIP23" s="11"/>
      <c r="AIQ23" s="27">
        <v>14.19</v>
      </c>
      <c r="AIR23" s="27" t="e">
        <f t="shared" si="533"/>
        <v>#REF!</v>
      </c>
      <c r="AIS23" s="22" t="e">
        <f t="shared" si="67"/>
        <v>#REF!</v>
      </c>
      <c r="AIT23" s="4" t="e">
        <f t="shared" si="534"/>
        <v>#REF!</v>
      </c>
      <c r="AIU23" s="27">
        <v>2.39</v>
      </c>
      <c r="AIV23" s="27" t="e">
        <f t="shared" si="535"/>
        <v>#REF!</v>
      </c>
      <c r="AIW23" s="22" t="e">
        <f t="shared" si="68"/>
        <v>#REF!</v>
      </c>
      <c r="AIX23" s="4" t="e">
        <f t="shared" si="536"/>
        <v>#REF!</v>
      </c>
      <c r="AIY23" s="22">
        <v>0.3</v>
      </c>
      <c r="AIZ23" s="27" t="e">
        <f t="shared" si="537"/>
        <v>#REF!</v>
      </c>
      <c r="AJA23" s="22" t="e">
        <f t="shared" si="69"/>
        <v>#REF!</v>
      </c>
      <c r="AJB23" s="4" t="e">
        <f t="shared" si="538"/>
        <v>#REF!</v>
      </c>
      <c r="AJC23" s="27">
        <v>30.392879101751802</v>
      </c>
      <c r="AJD23" s="27" t="e">
        <f t="shared" si="539"/>
        <v>#REF!</v>
      </c>
      <c r="AJE23" s="22" t="e">
        <f t="shared" si="70"/>
        <v>#REF!</v>
      </c>
      <c r="AJF23" s="4" t="e">
        <f t="shared" si="540"/>
        <v>#REF!</v>
      </c>
      <c r="AJG23" s="24"/>
      <c r="AJH23" s="24" t="e">
        <f t="shared" si="541"/>
        <v>#REF!</v>
      </c>
      <c r="AJI23" s="24" t="e">
        <f t="shared" si="542"/>
        <v>#REF!</v>
      </c>
      <c r="AJJ23" s="11"/>
      <c r="AJK23" s="27">
        <v>0.53</v>
      </c>
      <c r="AJL23" s="27" t="e">
        <f t="shared" si="543"/>
        <v>#REF!</v>
      </c>
      <c r="AJM23" s="22" t="e">
        <f t="shared" si="71"/>
        <v>#REF!</v>
      </c>
      <c r="AJN23" s="4" t="e">
        <f t="shared" si="544"/>
        <v>#REF!</v>
      </c>
      <c r="AJO23" s="27">
        <v>98.3</v>
      </c>
      <c r="AJP23" s="27" t="e">
        <f t="shared" si="545"/>
        <v>#REF!</v>
      </c>
      <c r="AJQ23" s="22" t="e">
        <f t="shared" si="72"/>
        <v>#REF!</v>
      </c>
      <c r="AJR23" s="4" t="e">
        <f t="shared" si="546"/>
        <v>#REF!</v>
      </c>
      <c r="AJS23" s="27">
        <v>100</v>
      </c>
      <c r="AJT23" s="27" t="e">
        <f t="shared" si="547"/>
        <v>#REF!</v>
      </c>
      <c r="AJU23" s="22" t="e">
        <f t="shared" si="73"/>
        <v>#REF!</v>
      </c>
      <c r="AJV23" s="4" t="e">
        <f t="shared" si="548"/>
        <v>#REF!</v>
      </c>
      <c r="AJW23" s="27">
        <v>96.5</v>
      </c>
      <c r="AJX23" s="24" t="e">
        <f t="shared" si="549"/>
        <v>#REF!</v>
      </c>
      <c r="AJY23" s="13" t="e">
        <f t="shared" si="74"/>
        <v>#REF!</v>
      </c>
      <c r="AJZ23" s="12" t="e">
        <f t="shared" si="550"/>
        <v>#REF!</v>
      </c>
      <c r="AKA23" s="8" t="s">
        <v>94</v>
      </c>
      <c r="AKB23" s="10" t="e">
        <f t="shared" si="75"/>
        <v>#REF!</v>
      </c>
      <c r="AKC23" s="11" t="e">
        <f t="shared" si="551"/>
        <v>#REF!</v>
      </c>
      <c r="AKD23" s="8" t="s">
        <v>94</v>
      </c>
      <c r="AKE23" s="10" t="e">
        <f t="shared" si="76"/>
        <v>#REF!</v>
      </c>
      <c r="AKF23" s="11" t="e">
        <f t="shared" si="552"/>
        <v>#REF!</v>
      </c>
      <c r="AKG23" s="8" t="s">
        <v>27</v>
      </c>
      <c r="AKH23" s="10" t="e">
        <f t="shared" si="77"/>
        <v>#REF!</v>
      </c>
      <c r="AKI23" s="11" t="e">
        <f t="shared" si="553"/>
        <v>#REF!</v>
      </c>
      <c r="AKJ23" s="8" t="s">
        <v>27</v>
      </c>
      <c r="AKK23" s="10" t="e">
        <f t="shared" si="554"/>
        <v>#REF!</v>
      </c>
      <c r="AKL23" s="11" t="e">
        <f t="shared" si="555"/>
        <v>#REF!</v>
      </c>
      <c r="AKM23" s="8" t="s">
        <v>27</v>
      </c>
      <c r="AKN23" s="10" t="e">
        <f t="shared" si="78"/>
        <v>#REF!</v>
      </c>
      <c r="AKO23" s="11" t="e">
        <f t="shared" si="556"/>
        <v>#REF!</v>
      </c>
      <c r="AKP23" s="8" t="s">
        <v>27</v>
      </c>
      <c r="AKQ23" s="10" t="e">
        <f t="shared" si="79"/>
        <v>#REF!</v>
      </c>
      <c r="AKR23" s="11" t="e">
        <f t="shared" si="557"/>
        <v>#REF!</v>
      </c>
      <c r="AKS23" s="8" t="s">
        <v>27</v>
      </c>
      <c r="AKT23" s="10" t="e">
        <f t="shared" si="558"/>
        <v>#REF!</v>
      </c>
      <c r="AKU23" s="11" t="e">
        <f t="shared" si="80"/>
        <v>#REF!</v>
      </c>
      <c r="AKV23" s="8" t="s">
        <v>27</v>
      </c>
      <c r="AKW23" s="10" t="e">
        <f t="shared" si="559"/>
        <v>#REF!</v>
      </c>
      <c r="AKX23" s="11" t="e">
        <f t="shared" si="560"/>
        <v>#REF!</v>
      </c>
      <c r="AKY23" s="8" t="s">
        <v>27</v>
      </c>
      <c r="AKZ23" s="10" t="e">
        <f t="shared" si="81"/>
        <v>#REF!</v>
      </c>
      <c r="ALA23" s="11" t="e">
        <f t="shared" si="561"/>
        <v>#REF!</v>
      </c>
    </row>
    <row r="24" spans="1:989" ht="17.25">
      <c r="A24" s="8" t="s">
        <v>28</v>
      </c>
      <c r="B24" s="9" t="str">
        <f t="shared" si="82"/>
        <v>湖南</v>
      </c>
      <c r="C24" s="10" t="e">
        <f t="shared" si="83"/>
        <v>#REF!</v>
      </c>
      <c r="D24" s="11" t="e">
        <f t="shared" si="84"/>
        <v>#REF!</v>
      </c>
      <c r="E24" s="24">
        <v>89</v>
      </c>
      <c r="F24" s="24" t="e">
        <f t="shared" si="85"/>
        <v>#REF!</v>
      </c>
      <c r="G24" s="24" t="e">
        <f t="shared" si="6"/>
        <v>#REF!</v>
      </c>
      <c r="H24" s="12" t="e">
        <f t="shared" si="86"/>
        <v>#REF!</v>
      </c>
      <c r="I24" s="24">
        <v>88.34</v>
      </c>
      <c r="J24" s="24" t="e">
        <f t="shared" si="87"/>
        <v>#REF!</v>
      </c>
      <c r="K24" s="13" t="e">
        <f t="shared" si="7"/>
        <v>#REF!</v>
      </c>
      <c r="L24" s="12" t="e">
        <f t="shared" si="88"/>
        <v>#REF!</v>
      </c>
      <c r="M24" s="24">
        <v>86.92</v>
      </c>
      <c r="N24" s="24" t="e">
        <f t="shared" si="89"/>
        <v>#REF!</v>
      </c>
      <c r="O24" s="13" t="e">
        <f t="shared" si="8"/>
        <v>#REF!</v>
      </c>
      <c r="P24" s="12" t="e">
        <f t="shared" si="90"/>
        <v>#REF!</v>
      </c>
      <c r="Q24" s="24">
        <v>91.38</v>
      </c>
      <c r="R24" s="24" t="e">
        <f t="shared" si="91"/>
        <v>#REF!</v>
      </c>
      <c r="S24" s="13" t="e">
        <f t="shared" si="9"/>
        <v>#REF!</v>
      </c>
      <c r="T24" s="12" t="e">
        <f t="shared" si="92"/>
        <v>#REF!</v>
      </c>
      <c r="U24" s="24"/>
      <c r="V24" s="24" t="e">
        <f t="shared" si="93"/>
        <v>#REF!</v>
      </c>
      <c r="W24" s="24" t="e">
        <f t="shared" si="563"/>
        <v>#REF!</v>
      </c>
      <c r="X24" s="11"/>
      <c r="Y24" s="13">
        <v>7.7306827896007957E-2</v>
      </c>
      <c r="Z24" s="24" t="e">
        <f t="shared" si="95"/>
        <v>#REF!</v>
      </c>
      <c r="AA24" s="13" t="e">
        <f t="shared" si="10"/>
        <v>#REF!</v>
      </c>
      <c r="AB24" s="12" t="e">
        <f t="shared" si="96"/>
        <v>#REF!</v>
      </c>
      <c r="AC24" s="13">
        <v>2.5032542304996495E-2</v>
      </c>
      <c r="AD24" s="24" t="e">
        <f t="shared" si="97"/>
        <v>#REF!</v>
      </c>
      <c r="AE24" s="13" t="e">
        <f t="shared" si="11"/>
        <v>#REF!</v>
      </c>
      <c r="AF24" s="12" t="e">
        <f t="shared" si="98"/>
        <v>#REF!</v>
      </c>
      <c r="AG24" s="13">
        <v>2.5032542304996495E-2</v>
      </c>
      <c r="AH24" s="24" t="e">
        <f t="shared" si="99"/>
        <v>#REF!</v>
      </c>
      <c r="AI24" s="13" t="e">
        <f t="shared" si="12"/>
        <v>#REF!</v>
      </c>
      <c r="AJ24" s="12" t="e">
        <f t="shared" si="100"/>
        <v>#REF!</v>
      </c>
      <c r="AK24" s="13">
        <v>5.3652429052413346</v>
      </c>
      <c r="AL24" s="24" t="e">
        <f t="shared" si="101"/>
        <v>#REF!</v>
      </c>
      <c r="AM24" s="13" t="e">
        <f t="shared" si="13"/>
        <v>#REF!</v>
      </c>
      <c r="AN24" s="12" t="e">
        <f t="shared" si="102"/>
        <v>#REF!</v>
      </c>
      <c r="AO24" s="23">
        <v>1.7186415556640346</v>
      </c>
      <c r="AP24" s="24" t="e">
        <f t="shared" si="103"/>
        <v>#REF!</v>
      </c>
      <c r="AQ24" s="13" t="e">
        <f t="shared" si="14"/>
        <v>#REF!</v>
      </c>
      <c r="AR24" s="12" t="e">
        <f t="shared" si="562"/>
        <v>#REF!</v>
      </c>
      <c r="AS24" s="24">
        <v>99.77000000000001</v>
      </c>
      <c r="AT24" s="24" t="e">
        <f t="shared" si="105"/>
        <v>#REF!</v>
      </c>
      <c r="AU24" s="13" t="e">
        <f t="shared" si="15"/>
        <v>#REF!</v>
      </c>
      <c r="AV24" s="12" t="e">
        <f t="shared" si="106"/>
        <v>#REF!</v>
      </c>
      <c r="AW24" s="24">
        <v>0.03</v>
      </c>
      <c r="AX24" s="24" t="e">
        <f t="shared" si="107"/>
        <v>#REF!</v>
      </c>
      <c r="AY24" s="13" t="e">
        <f t="shared" si="16"/>
        <v>#REF!</v>
      </c>
      <c r="AZ24" s="12" t="e">
        <f t="shared" si="108"/>
        <v>#REF!</v>
      </c>
      <c r="BA24" s="24">
        <v>2.5659999999999998</v>
      </c>
      <c r="BB24" s="24" t="e">
        <f t="shared" si="109"/>
        <v>#REF!</v>
      </c>
      <c r="BC24" s="13" t="e">
        <f t="shared" si="17"/>
        <v>#REF!</v>
      </c>
      <c r="BD24" s="12" t="e">
        <f t="shared" si="110"/>
        <v>#REF!</v>
      </c>
      <c r="BE24" s="14">
        <v>0.1</v>
      </c>
      <c r="BF24" s="24" t="e">
        <f t="shared" si="111"/>
        <v>#REF!</v>
      </c>
      <c r="BG24" s="13" t="e">
        <f t="shared" si="18"/>
        <v>#REF!</v>
      </c>
      <c r="BH24" s="12" t="e">
        <f t="shared" si="112"/>
        <v>#REF!</v>
      </c>
      <c r="BI24" s="24">
        <v>95.88</v>
      </c>
      <c r="BJ24" s="24" t="e">
        <f t="shared" si="113"/>
        <v>#REF!</v>
      </c>
      <c r="BK24" s="13" t="e">
        <f t="shared" si="19"/>
        <v>#REF!</v>
      </c>
      <c r="BL24" s="12" t="e">
        <f t="shared" si="114"/>
        <v>#REF!</v>
      </c>
      <c r="BM24" s="24">
        <v>0.37</v>
      </c>
      <c r="BN24" s="24" t="e">
        <f t="shared" si="115"/>
        <v>#REF!</v>
      </c>
      <c r="BO24" s="13" t="e">
        <f t="shared" si="20"/>
        <v>#REF!</v>
      </c>
      <c r="BP24" s="12" t="e">
        <f t="shared" si="116"/>
        <v>#REF!</v>
      </c>
      <c r="BQ24" s="24">
        <v>99.44</v>
      </c>
      <c r="BR24" s="24" t="e">
        <f t="shared" si="117"/>
        <v>#REF!</v>
      </c>
      <c r="BS24" s="13" t="e">
        <f t="shared" si="21"/>
        <v>#REF!</v>
      </c>
      <c r="BT24" s="12" t="e">
        <f t="shared" si="118"/>
        <v>#REF!</v>
      </c>
      <c r="BU24" s="24">
        <v>1.0834742157374855</v>
      </c>
      <c r="BV24" s="24" t="e">
        <f t="shared" si="119"/>
        <v>#REF!</v>
      </c>
      <c r="BW24" s="13" t="e">
        <f t="shared" si="22"/>
        <v>#REF!</v>
      </c>
      <c r="BX24" s="12" t="e">
        <f t="shared" si="120"/>
        <v>#REF!</v>
      </c>
      <c r="BY24" s="24">
        <v>97.17</v>
      </c>
      <c r="BZ24" s="24" t="e">
        <f t="shared" si="121"/>
        <v>#REF!</v>
      </c>
      <c r="CA24" s="13" t="e">
        <f t="shared" si="23"/>
        <v>#REF!</v>
      </c>
      <c r="CB24" s="12" t="e">
        <f t="shared" si="122"/>
        <v>#REF!</v>
      </c>
      <c r="CC24" s="24">
        <v>99.188600000000008</v>
      </c>
      <c r="CD24" s="24" t="e">
        <f t="shared" si="123"/>
        <v>#REF!</v>
      </c>
      <c r="CE24" s="13" t="e">
        <f t="shared" si="24"/>
        <v>#REF!</v>
      </c>
      <c r="CF24" s="12" t="e">
        <f t="shared" si="124"/>
        <v>#REF!</v>
      </c>
      <c r="CG24" s="24">
        <v>93</v>
      </c>
      <c r="CH24" s="24" t="e">
        <f t="shared" si="125"/>
        <v>#REF!</v>
      </c>
      <c r="CI24" s="13" t="e">
        <f t="shared" si="25"/>
        <v>#REF!</v>
      </c>
      <c r="CJ24" s="12" t="e">
        <f t="shared" si="126"/>
        <v>#REF!</v>
      </c>
      <c r="CK24" s="24"/>
      <c r="CL24" s="24" t="e">
        <f t="shared" si="127"/>
        <v>#REF!</v>
      </c>
      <c r="CM24" s="24" t="e">
        <f t="shared" si="128"/>
        <v>#REF!</v>
      </c>
      <c r="CN24" s="11"/>
      <c r="CO24" s="24">
        <v>99.302300000000002</v>
      </c>
      <c r="CP24" s="24" t="e">
        <f t="shared" si="129"/>
        <v>#REF!</v>
      </c>
      <c r="CQ24" s="13" t="e">
        <f t="shared" si="26"/>
        <v>#REF!</v>
      </c>
      <c r="CR24" s="12" t="e">
        <f t="shared" si="130"/>
        <v>#REF!</v>
      </c>
      <c r="CS24" s="24">
        <v>44</v>
      </c>
      <c r="CT24" s="24" t="e">
        <f t="shared" si="131"/>
        <v>#REF!</v>
      </c>
      <c r="CU24" s="13" t="e">
        <f t="shared" si="27"/>
        <v>#REF!</v>
      </c>
      <c r="CV24" s="12" t="e">
        <f t="shared" si="132"/>
        <v>#REF!</v>
      </c>
      <c r="CW24" s="24"/>
      <c r="CX24" s="24" t="e">
        <f t="shared" si="133"/>
        <v>#REF!</v>
      </c>
      <c r="CY24" s="24" t="e">
        <f t="shared" si="134"/>
        <v>#REF!</v>
      </c>
      <c r="CZ24" s="11"/>
      <c r="DA24" s="24">
        <v>99.171199999999999</v>
      </c>
      <c r="DB24" s="24" t="e">
        <f t="shared" si="135"/>
        <v>#REF!</v>
      </c>
      <c r="DC24" s="13" t="e">
        <f t="shared" si="28"/>
        <v>#REF!</v>
      </c>
      <c r="DD24" s="12" t="e">
        <f t="shared" si="136"/>
        <v>#REF!</v>
      </c>
      <c r="DE24" s="24">
        <v>71</v>
      </c>
      <c r="DF24" s="24" t="e">
        <f t="shared" si="137"/>
        <v>#REF!</v>
      </c>
      <c r="DG24" s="13" t="e">
        <f t="shared" si="29"/>
        <v>#REF!</v>
      </c>
      <c r="DH24" s="12" t="e">
        <f t="shared" si="138"/>
        <v>#REF!</v>
      </c>
      <c r="DI24" s="24">
        <v>99.737499999999997</v>
      </c>
      <c r="DJ24" s="24" t="e">
        <f t="shared" si="139"/>
        <v>#REF!</v>
      </c>
      <c r="DK24" s="13" t="e">
        <f t="shared" si="30"/>
        <v>#REF!</v>
      </c>
      <c r="DL24" s="12" t="e">
        <f t="shared" si="140"/>
        <v>#REF!</v>
      </c>
      <c r="DM24" s="24">
        <v>85</v>
      </c>
      <c r="DN24" s="24" t="e">
        <f t="shared" si="141"/>
        <v>#REF!</v>
      </c>
      <c r="DO24" s="13" t="e">
        <f t="shared" si="31"/>
        <v>#REF!</v>
      </c>
      <c r="DP24" s="12" t="e">
        <f t="shared" si="142"/>
        <v>#REF!</v>
      </c>
      <c r="DQ24" s="24">
        <v>4.5323000000000002</v>
      </c>
      <c r="DR24" s="24" t="e">
        <f t="shared" si="143"/>
        <v>#REF!</v>
      </c>
      <c r="DS24" s="13" t="e">
        <f t="shared" si="32"/>
        <v>#REF!</v>
      </c>
      <c r="DT24" s="12" t="e">
        <f t="shared" si="144"/>
        <v>#REF!</v>
      </c>
      <c r="DU24" s="24">
        <v>98.86</v>
      </c>
      <c r="DV24" s="24" t="e">
        <f t="shared" si="145"/>
        <v>#REF!</v>
      </c>
      <c r="DW24" s="13" t="e">
        <f t="shared" si="33"/>
        <v>#REF!</v>
      </c>
      <c r="DX24" s="12" t="e">
        <f t="shared" si="146"/>
        <v>#REF!</v>
      </c>
      <c r="DY24" s="24"/>
      <c r="DZ24" s="24" t="e">
        <f t="shared" si="147"/>
        <v>#REF!</v>
      </c>
      <c r="EA24" s="24" t="e">
        <f t="shared" si="148"/>
        <v>#REF!</v>
      </c>
      <c r="EB24" s="11"/>
      <c r="EC24" s="24">
        <v>88.34</v>
      </c>
      <c r="ED24" s="47">
        <v>80.540000000000006</v>
      </c>
      <c r="EE24" s="24" t="e">
        <f t="shared" si="149"/>
        <v>#REF!</v>
      </c>
      <c r="EF24" s="22" t="e">
        <f t="shared" si="150"/>
        <v>#REF!</v>
      </c>
      <c r="EG24" s="4" t="e">
        <f t="shared" si="151"/>
        <v>#REF!</v>
      </c>
      <c r="EH24" s="24">
        <v>88.34</v>
      </c>
      <c r="EI24" s="24">
        <v>73.319999999999993</v>
      </c>
      <c r="EJ24" s="24" t="e">
        <f t="shared" si="152"/>
        <v>#REF!</v>
      </c>
      <c r="EK24" s="22" t="e">
        <f t="shared" si="153"/>
        <v>#REF!</v>
      </c>
      <c r="EL24" s="4" t="e">
        <f t="shared" si="154"/>
        <v>#REF!</v>
      </c>
      <c r="EM24" s="38">
        <v>86.92</v>
      </c>
      <c r="EN24" s="39">
        <v>80.349999999999994</v>
      </c>
      <c r="EO24" s="24" t="e">
        <f t="shared" si="155"/>
        <v>#REF!</v>
      </c>
      <c r="EP24" s="22" t="e">
        <f t="shared" si="156"/>
        <v>#REF!</v>
      </c>
      <c r="EQ24" s="4" t="e">
        <f t="shared" si="157"/>
        <v>#REF!</v>
      </c>
      <c r="ER24" s="38">
        <v>86.92</v>
      </c>
      <c r="ES24" s="39">
        <v>73.41</v>
      </c>
      <c r="ET24" s="24" t="e">
        <f t="shared" si="158"/>
        <v>#REF!</v>
      </c>
      <c r="EU24" s="22" t="e">
        <f t="shared" si="159"/>
        <v>#REF!</v>
      </c>
      <c r="EV24" s="4" t="e">
        <f t="shared" si="160"/>
        <v>#REF!</v>
      </c>
      <c r="EW24" s="24">
        <v>91.38</v>
      </c>
      <c r="EX24" s="24">
        <v>85.26</v>
      </c>
      <c r="EY24" s="24" t="e">
        <f t="shared" si="161"/>
        <v>#REF!</v>
      </c>
      <c r="EZ24" s="22" t="e">
        <f t="shared" si="162"/>
        <v>#REF!</v>
      </c>
      <c r="FA24" s="4" t="e">
        <f t="shared" si="163"/>
        <v>#REF!</v>
      </c>
      <c r="FB24" s="24">
        <v>91.38</v>
      </c>
      <c r="FC24" s="24">
        <v>79.760000000000005</v>
      </c>
      <c r="FD24" s="24" t="e">
        <f t="shared" si="164"/>
        <v>#REF!</v>
      </c>
      <c r="FE24" s="22" t="e">
        <f t="shared" si="165"/>
        <v>#REF!</v>
      </c>
      <c r="FF24" s="4" t="e">
        <f t="shared" si="166"/>
        <v>#REF!</v>
      </c>
      <c r="FG24" s="24">
        <v>2.12</v>
      </c>
      <c r="FH24" s="24" t="e">
        <f t="shared" si="34"/>
        <v>#REF!</v>
      </c>
      <c r="FI24" s="13" t="e">
        <f t="shared" si="35"/>
        <v>#REF!</v>
      </c>
      <c r="FJ24" s="12" t="e">
        <f t="shared" si="36"/>
        <v>#REF!</v>
      </c>
      <c r="FK24" s="24">
        <v>3.42</v>
      </c>
      <c r="FL24" s="24" t="e">
        <f t="shared" si="167"/>
        <v>#REF!</v>
      </c>
      <c r="FM24" s="13" t="e">
        <f t="shared" si="37"/>
        <v>#REF!</v>
      </c>
      <c r="FN24" s="12" t="e">
        <f t="shared" si="168"/>
        <v>#REF!</v>
      </c>
      <c r="FO24" s="24">
        <v>97.77</v>
      </c>
      <c r="FP24" s="24">
        <v>88.949999999999989</v>
      </c>
      <c r="FQ24" s="24" t="e">
        <f t="shared" si="169"/>
        <v>#REF!</v>
      </c>
      <c r="FR24" s="22" t="e">
        <f t="shared" si="170"/>
        <v>#REF!</v>
      </c>
      <c r="FS24" s="4" t="e">
        <f t="shared" si="171"/>
        <v>#REF!</v>
      </c>
      <c r="FT24" s="24">
        <v>97.77</v>
      </c>
      <c r="FU24" s="24">
        <v>84.82</v>
      </c>
      <c r="FV24" s="24" t="e">
        <f t="shared" si="172"/>
        <v>#REF!</v>
      </c>
      <c r="FW24" s="22" t="e">
        <f t="shared" si="173"/>
        <v>#REF!</v>
      </c>
      <c r="FX24" s="4" t="e">
        <f t="shared" si="174"/>
        <v>#REF!</v>
      </c>
      <c r="FY24" s="24">
        <v>94.5</v>
      </c>
      <c r="FZ24" s="24">
        <v>70.41</v>
      </c>
      <c r="GA24" s="24" t="e">
        <f t="shared" si="175"/>
        <v>#REF!</v>
      </c>
      <c r="GB24" s="22" t="e">
        <f t="shared" si="176"/>
        <v>#REF!</v>
      </c>
      <c r="GC24" s="4" t="e">
        <f t="shared" si="177"/>
        <v>#REF!</v>
      </c>
      <c r="GD24" s="27">
        <v>94.5</v>
      </c>
      <c r="GE24" s="27">
        <v>77.149999999999991</v>
      </c>
      <c r="GF24" s="24" t="e">
        <f t="shared" si="178"/>
        <v>#REF!</v>
      </c>
      <c r="GG24" s="22" t="e">
        <f t="shared" si="179"/>
        <v>#REF!</v>
      </c>
      <c r="GH24" s="4" t="e">
        <f t="shared" si="180"/>
        <v>#REF!</v>
      </c>
      <c r="GI24" s="27">
        <v>99.1</v>
      </c>
      <c r="GJ24" s="27">
        <v>94.55</v>
      </c>
      <c r="GK24" s="24" t="e">
        <f t="shared" si="181"/>
        <v>#REF!</v>
      </c>
      <c r="GL24" s="22" t="e">
        <f t="shared" si="182"/>
        <v>#REF!</v>
      </c>
      <c r="GM24" s="4" t="e">
        <f t="shared" si="183"/>
        <v>#REF!</v>
      </c>
      <c r="GN24" s="27">
        <v>99.1</v>
      </c>
      <c r="GO24" s="27">
        <v>88.69</v>
      </c>
      <c r="GP24" s="24" t="e">
        <f t="shared" si="184"/>
        <v>#REF!</v>
      </c>
      <c r="GQ24" s="22" t="e">
        <f t="shared" si="185"/>
        <v>#REF!</v>
      </c>
      <c r="GR24" s="4" t="e">
        <f t="shared" si="186"/>
        <v>#REF!</v>
      </c>
      <c r="GS24" s="27">
        <v>2.9000000000000004</v>
      </c>
      <c r="GT24" s="27" t="e">
        <f t="shared" si="38"/>
        <v>#REF!</v>
      </c>
      <c r="GU24" s="22" t="e">
        <f t="shared" si="39"/>
        <v>#REF!</v>
      </c>
      <c r="GV24" s="4" t="e">
        <f t="shared" si="40"/>
        <v>#REF!</v>
      </c>
      <c r="GW24" s="27">
        <v>2.21</v>
      </c>
      <c r="GX24" s="27" t="e">
        <f t="shared" si="187"/>
        <v>#REF!</v>
      </c>
      <c r="GY24" s="22" t="e">
        <f t="shared" si="41"/>
        <v>#REF!</v>
      </c>
      <c r="GZ24" s="4" t="e">
        <f t="shared" si="42"/>
        <v>#REF!</v>
      </c>
      <c r="HA24" s="26"/>
      <c r="HB24" s="26"/>
      <c r="HC24" s="24" t="e">
        <f t="shared" si="188"/>
        <v>#REF!</v>
      </c>
      <c r="HD24" s="24" t="e">
        <f t="shared" si="189"/>
        <v>#REF!</v>
      </c>
      <c r="HE24" s="26"/>
      <c r="HF24" s="26"/>
      <c r="HG24" s="26"/>
      <c r="HH24" s="24" t="e">
        <f t="shared" si="190"/>
        <v>#REF!</v>
      </c>
      <c r="HI24" s="24" t="e">
        <f t="shared" si="191"/>
        <v>#REF!</v>
      </c>
      <c r="HJ24" s="26"/>
      <c r="HK24" s="27">
        <v>97.32</v>
      </c>
      <c r="HL24" s="27">
        <v>84.11999999999999</v>
      </c>
      <c r="HM24" s="24" t="e">
        <f t="shared" si="192"/>
        <v>#REF!</v>
      </c>
      <c r="HN24" s="22" t="e">
        <f t="shared" si="193"/>
        <v>#REF!</v>
      </c>
      <c r="HO24" s="4" t="e">
        <f t="shared" si="194"/>
        <v>#REF!</v>
      </c>
      <c r="HP24" s="27">
        <v>97.32</v>
      </c>
      <c r="HQ24" s="27">
        <v>81.12</v>
      </c>
      <c r="HR24" s="24" t="e">
        <f t="shared" si="195"/>
        <v>#REF!</v>
      </c>
      <c r="HS24" s="22" t="e">
        <f t="shared" si="196"/>
        <v>#REF!</v>
      </c>
      <c r="HT24" s="4" t="e">
        <f t="shared" si="197"/>
        <v>#REF!</v>
      </c>
      <c r="HU24" s="24">
        <v>98.83</v>
      </c>
      <c r="HV24" s="24">
        <v>88.570000000000007</v>
      </c>
      <c r="HW24" s="24" t="e">
        <f t="shared" si="198"/>
        <v>#REF!</v>
      </c>
      <c r="HX24" s="24" t="e">
        <f t="shared" si="199"/>
        <v>#REF!</v>
      </c>
      <c r="HY24" s="4" t="e">
        <f t="shared" si="200"/>
        <v>#REF!</v>
      </c>
      <c r="HZ24" s="24">
        <v>98.83</v>
      </c>
      <c r="IA24" s="24">
        <v>92.45</v>
      </c>
      <c r="IB24" s="24" t="e">
        <f t="shared" si="201"/>
        <v>#REF!</v>
      </c>
      <c r="IC24" s="24" t="e">
        <f t="shared" si="202"/>
        <v>#REF!</v>
      </c>
      <c r="ID24" s="4" t="e">
        <f t="shared" si="203"/>
        <v>#REF!</v>
      </c>
      <c r="IE24" s="26"/>
      <c r="IF24" s="26"/>
      <c r="IG24" s="24" t="e">
        <f t="shared" si="204"/>
        <v>#REF!</v>
      </c>
      <c r="IH24" s="24" t="e">
        <f t="shared" si="205"/>
        <v>#REF!</v>
      </c>
      <c r="II24" s="26"/>
      <c r="IJ24" s="26"/>
      <c r="IK24" s="26"/>
      <c r="IL24" s="24" t="e">
        <f t="shared" si="206"/>
        <v>#REF!</v>
      </c>
      <c r="IM24" s="24" t="e">
        <f t="shared" si="207"/>
        <v>#REF!</v>
      </c>
      <c r="IN24" s="26"/>
      <c r="IO24" s="26"/>
      <c r="IP24" s="26"/>
      <c r="IQ24" s="24" t="e">
        <f t="shared" si="208"/>
        <v>#REF!</v>
      </c>
      <c r="IR24" s="24" t="e">
        <f t="shared" si="209"/>
        <v>#REF!</v>
      </c>
      <c r="IS24" s="26"/>
      <c r="IT24" s="26"/>
      <c r="IU24" s="26"/>
      <c r="IV24" s="24" t="e">
        <f t="shared" si="210"/>
        <v>#REF!</v>
      </c>
      <c r="IW24" s="24" t="e">
        <f t="shared" si="211"/>
        <v>#REF!</v>
      </c>
      <c r="IX24" s="26"/>
      <c r="IY24" s="26"/>
      <c r="IZ24" s="26"/>
      <c r="JA24" s="24" t="e">
        <f t="shared" si="212"/>
        <v>#REF!</v>
      </c>
      <c r="JB24" s="24" t="e">
        <f t="shared" si="213"/>
        <v>#REF!</v>
      </c>
      <c r="JC24" s="26"/>
      <c r="JD24" s="26"/>
      <c r="JE24" s="26"/>
      <c r="JF24" s="24" t="e">
        <f t="shared" si="214"/>
        <v>#REF!</v>
      </c>
      <c r="JG24" s="24" t="e">
        <f t="shared" si="215"/>
        <v>#REF!</v>
      </c>
      <c r="JH24" s="26"/>
      <c r="JI24" s="26"/>
      <c r="JJ24" s="26"/>
      <c r="JK24" s="24" t="e">
        <f t="shared" si="216"/>
        <v>#REF!</v>
      </c>
      <c r="JL24" s="24" t="e">
        <f t="shared" si="217"/>
        <v>#REF!</v>
      </c>
      <c r="JM24" s="26"/>
      <c r="JN24" s="26"/>
      <c r="JO24" s="26"/>
      <c r="JP24" s="24" t="e">
        <f t="shared" si="218"/>
        <v>#REF!</v>
      </c>
      <c r="JQ24" s="24" t="e">
        <f t="shared" si="219"/>
        <v>#REF!</v>
      </c>
      <c r="JR24" s="26"/>
      <c r="JS24" s="26"/>
      <c r="JT24" s="26"/>
      <c r="JU24" s="24" t="e">
        <f t="shared" si="220"/>
        <v>#REF!</v>
      </c>
      <c r="JV24" s="24" t="e">
        <f t="shared" si="221"/>
        <v>#REF!</v>
      </c>
      <c r="JW24" s="26"/>
      <c r="JX24" s="26"/>
      <c r="JY24" s="26"/>
      <c r="JZ24" s="24" t="e">
        <f t="shared" si="222"/>
        <v>#REF!</v>
      </c>
      <c r="KA24" s="24" t="e">
        <f t="shared" si="223"/>
        <v>#REF!</v>
      </c>
      <c r="KB24" s="26"/>
      <c r="KC24" s="26"/>
      <c r="KD24" s="26"/>
      <c r="KE24" s="24" t="e">
        <f t="shared" si="224"/>
        <v>#REF!</v>
      </c>
      <c r="KF24" s="24" t="e">
        <f t="shared" si="225"/>
        <v>#REF!</v>
      </c>
      <c r="KG24" s="26"/>
      <c r="KH24" s="26"/>
      <c r="KI24" s="26"/>
      <c r="KJ24" s="24" t="e">
        <f t="shared" si="226"/>
        <v>#REF!</v>
      </c>
      <c r="KK24" s="24" t="e">
        <f t="shared" si="227"/>
        <v>#REF!</v>
      </c>
      <c r="KL24" s="26"/>
      <c r="KM24" s="27">
        <v>92.04066785996956</v>
      </c>
      <c r="KN24" s="27"/>
      <c r="KO24" s="24">
        <f t="shared" si="228"/>
        <v>0</v>
      </c>
      <c r="KP24" s="22">
        <f t="shared" si="229"/>
        <v>0</v>
      </c>
      <c r="KQ24" s="4" t="e">
        <f t="shared" si="230"/>
        <v>#REF!</v>
      </c>
      <c r="KR24" s="27">
        <v>92.04066785996956</v>
      </c>
      <c r="KS24" s="27"/>
      <c r="KT24" s="24">
        <f t="shared" si="231"/>
        <v>0</v>
      </c>
      <c r="KU24" s="22">
        <f t="shared" si="232"/>
        <v>0</v>
      </c>
      <c r="KV24" s="4" t="e">
        <f t="shared" si="233"/>
        <v>#REF!</v>
      </c>
      <c r="KW24" s="27">
        <v>84.274170471841714</v>
      </c>
      <c r="KX24" s="27"/>
      <c r="KY24" s="24">
        <f t="shared" si="234"/>
        <v>0</v>
      </c>
      <c r="KZ24" s="22">
        <f t="shared" si="235"/>
        <v>0</v>
      </c>
      <c r="LA24" s="4" t="e">
        <f t="shared" si="236"/>
        <v>#REF!</v>
      </c>
      <c r="LB24" s="27">
        <v>84.274170471841714</v>
      </c>
      <c r="LC24" s="27"/>
      <c r="LD24" s="24">
        <f t="shared" si="237"/>
        <v>0</v>
      </c>
      <c r="LE24" s="22">
        <f t="shared" si="238"/>
        <v>0</v>
      </c>
      <c r="LF24" s="4" t="e">
        <f t="shared" si="239"/>
        <v>#REF!</v>
      </c>
      <c r="LG24" s="26"/>
      <c r="LH24" s="26"/>
      <c r="LI24" s="24" t="e">
        <f t="shared" si="240"/>
        <v>#REF!</v>
      </c>
      <c r="LJ24" s="24" t="e">
        <f t="shared" si="241"/>
        <v>#REF!</v>
      </c>
      <c r="LK24" s="26"/>
      <c r="LL24" s="26"/>
      <c r="LM24" s="26"/>
      <c r="LN24" s="24" t="e">
        <f t="shared" si="242"/>
        <v>#REF!</v>
      </c>
      <c r="LO24" s="24" t="e">
        <f t="shared" si="243"/>
        <v>#REF!</v>
      </c>
      <c r="LP24" s="26"/>
      <c r="LQ24" s="24">
        <v>2.785412534484399</v>
      </c>
      <c r="LR24" s="26"/>
      <c r="LS24" s="24">
        <f t="shared" si="244"/>
        <v>0</v>
      </c>
      <c r="LT24" s="22">
        <f t="shared" si="245"/>
        <v>0</v>
      </c>
      <c r="LU24" s="4" t="e">
        <f t="shared" si="246"/>
        <v>#REF!</v>
      </c>
      <c r="LV24" s="24">
        <v>2.785412534484399</v>
      </c>
      <c r="LW24" s="26"/>
      <c r="LX24" s="24">
        <f t="shared" si="247"/>
        <v>0</v>
      </c>
      <c r="LY24" s="22">
        <f t="shared" si="248"/>
        <v>0</v>
      </c>
      <c r="LZ24" s="4" t="e">
        <f t="shared" si="249"/>
        <v>#REF!</v>
      </c>
      <c r="MA24" s="24">
        <v>17.436425305603123</v>
      </c>
      <c r="MB24" s="26"/>
      <c r="MC24" s="24">
        <f t="shared" si="250"/>
        <v>0</v>
      </c>
      <c r="MD24" s="22">
        <f t="shared" si="251"/>
        <v>0</v>
      </c>
      <c r="ME24" s="4" t="e">
        <f t="shared" si="252"/>
        <v>#REF!</v>
      </c>
      <c r="MF24" s="24">
        <v>17.436425305603123</v>
      </c>
      <c r="MG24" s="26"/>
      <c r="MH24" s="24">
        <f t="shared" si="253"/>
        <v>0</v>
      </c>
      <c r="MI24" s="22">
        <f t="shared" si="254"/>
        <v>0</v>
      </c>
      <c r="MJ24" s="4" t="e">
        <f t="shared" si="255"/>
        <v>#REF!</v>
      </c>
      <c r="MK24" s="26"/>
      <c r="ML24" s="26"/>
      <c r="MM24" s="24" t="e">
        <f t="shared" si="256"/>
        <v>#REF!</v>
      </c>
      <c r="MN24" s="24" t="e">
        <f t="shared" si="257"/>
        <v>#REF!</v>
      </c>
      <c r="MO24" s="26"/>
      <c r="MP24" s="26"/>
      <c r="MQ24" s="26"/>
      <c r="MR24" s="24" t="e">
        <f t="shared" si="258"/>
        <v>#REF!</v>
      </c>
      <c r="MS24" s="24" t="e">
        <f t="shared" si="259"/>
        <v>#REF!</v>
      </c>
      <c r="MT24" s="26"/>
      <c r="MU24" s="26"/>
      <c r="MV24" s="26"/>
      <c r="MW24" s="24" t="e">
        <f t="shared" si="260"/>
        <v>#REF!</v>
      </c>
      <c r="MX24" s="24" t="e">
        <f t="shared" si="261"/>
        <v>#REF!</v>
      </c>
      <c r="MY24" s="26"/>
      <c r="MZ24" s="26"/>
      <c r="NA24" s="26"/>
      <c r="NB24" s="24" t="e">
        <f t="shared" si="262"/>
        <v>#REF!</v>
      </c>
      <c r="NC24" s="24" t="e">
        <f t="shared" si="263"/>
        <v>#REF!</v>
      </c>
      <c r="ND24" s="26"/>
      <c r="NE24" s="26"/>
      <c r="NF24" s="26"/>
      <c r="NG24" s="24" t="e">
        <f t="shared" si="264"/>
        <v>#REF!</v>
      </c>
      <c r="NH24" s="24" t="e">
        <f t="shared" si="265"/>
        <v>#REF!</v>
      </c>
      <c r="NI24" s="26"/>
      <c r="NJ24" s="26"/>
      <c r="NK24" s="26"/>
      <c r="NL24" s="24" t="e">
        <f t="shared" si="266"/>
        <v>#REF!</v>
      </c>
      <c r="NM24" s="24" t="e">
        <f t="shared" si="267"/>
        <v>#REF!</v>
      </c>
      <c r="NN24" s="26"/>
      <c r="NO24" s="26"/>
      <c r="NP24" s="26"/>
      <c r="NQ24" s="24" t="e">
        <f t="shared" si="268"/>
        <v>#REF!</v>
      </c>
      <c r="NR24" s="24" t="e">
        <f t="shared" si="269"/>
        <v>#REF!</v>
      </c>
      <c r="NS24" s="26"/>
      <c r="NT24" s="26"/>
      <c r="NU24" s="26"/>
      <c r="NV24" s="24" t="e">
        <f t="shared" si="270"/>
        <v>#REF!</v>
      </c>
      <c r="NW24" s="24" t="e">
        <f t="shared" si="271"/>
        <v>#REF!</v>
      </c>
      <c r="NX24" s="26"/>
      <c r="NY24" s="26"/>
      <c r="NZ24" s="26"/>
      <c r="OA24" s="24" t="e">
        <f t="shared" si="272"/>
        <v>#REF!</v>
      </c>
      <c r="OB24" s="24" t="e">
        <f t="shared" si="273"/>
        <v>#REF!</v>
      </c>
      <c r="OC24" s="26"/>
      <c r="OD24" s="26"/>
      <c r="OE24" s="26"/>
      <c r="OF24" s="24" t="e">
        <f t="shared" si="274"/>
        <v>#REF!</v>
      </c>
      <c r="OG24" s="24" t="e">
        <f t="shared" si="275"/>
        <v>#REF!</v>
      </c>
      <c r="OH24" s="26"/>
      <c r="OI24" s="26"/>
      <c r="OJ24" s="26"/>
      <c r="OK24" s="24" t="e">
        <f t="shared" si="276"/>
        <v>#REF!</v>
      </c>
      <c r="OL24" s="24" t="e">
        <f t="shared" si="277"/>
        <v>#REF!</v>
      </c>
      <c r="OM24" s="26"/>
      <c r="ON24" s="26"/>
      <c r="OO24" s="26"/>
      <c r="OP24" s="24" t="e">
        <f t="shared" si="278"/>
        <v>#REF!</v>
      </c>
      <c r="OQ24" s="24" t="e">
        <f t="shared" si="279"/>
        <v>#REF!</v>
      </c>
      <c r="OR24" s="26"/>
      <c r="OS24" s="26"/>
      <c r="OT24" s="26"/>
      <c r="OU24" s="24" t="e">
        <f t="shared" si="280"/>
        <v>#REF!</v>
      </c>
      <c r="OV24" s="24" t="e">
        <f t="shared" si="281"/>
        <v>#REF!</v>
      </c>
      <c r="OW24" s="26"/>
      <c r="OX24" s="26"/>
      <c r="OY24" s="26"/>
      <c r="OZ24" s="24" t="e">
        <f t="shared" si="282"/>
        <v>#REF!</v>
      </c>
      <c r="PA24" s="24" t="e">
        <f t="shared" si="283"/>
        <v>#REF!</v>
      </c>
      <c r="PB24" s="26"/>
      <c r="PC24" s="26"/>
      <c r="PD24" s="26"/>
      <c r="PE24" s="24" t="e">
        <f t="shared" si="284"/>
        <v>#REF!</v>
      </c>
      <c r="PF24" s="24" t="e">
        <f t="shared" si="285"/>
        <v>#REF!</v>
      </c>
      <c r="PG24" s="26"/>
      <c r="PH24" s="26"/>
      <c r="PI24" s="26"/>
      <c r="PJ24" s="24" t="e">
        <f t="shared" si="286"/>
        <v>#REF!</v>
      </c>
      <c r="PK24" s="24" t="e">
        <f t="shared" si="287"/>
        <v>#REF!</v>
      </c>
      <c r="PL24" s="26"/>
      <c r="PM24" s="26"/>
      <c r="PN24" s="26"/>
      <c r="PO24" s="24" t="e">
        <f t="shared" si="288"/>
        <v>#REF!</v>
      </c>
      <c r="PP24" s="24" t="e">
        <f t="shared" si="289"/>
        <v>#REF!</v>
      </c>
      <c r="PQ24" s="26"/>
      <c r="PR24" s="26"/>
      <c r="PS24" s="26"/>
      <c r="PT24" s="24" t="e">
        <f t="shared" si="290"/>
        <v>#REF!</v>
      </c>
      <c r="PU24" s="24" t="e">
        <f t="shared" si="291"/>
        <v>#REF!</v>
      </c>
      <c r="PV24" s="26"/>
      <c r="PW24" s="26"/>
      <c r="PX24" s="26"/>
      <c r="PY24" s="24" t="e">
        <f t="shared" si="292"/>
        <v>#REF!</v>
      </c>
      <c r="PZ24" s="24" t="e">
        <f t="shared" si="293"/>
        <v>#REF!</v>
      </c>
      <c r="QA24" s="26"/>
      <c r="QB24" s="26"/>
      <c r="QC24" s="26"/>
      <c r="QD24" s="24" t="e">
        <f t="shared" si="294"/>
        <v>#REF!</v>
      </c>
      <c r="QE24" s="24" t="e">
        <f t="shared" si="295"/>
        <v>#REF!</v>
      </c>
      <c r="QF24" s="26"/>
      <c r="QG24" s="26"/>
      <c r="QH24" s="26"/>
      <c r="QI24" s="24" t="e">
        <f t="shared" si="296"/>
        <v>#REF!</v>
      </c>
      <c r="QJ24" s="24" t="e">
        <f t="shared" si="297"/>
        <v>#REF!</v>
      </c>
      <c r="QK24" s="26"/>
      <c r="QL24" s="26"/>
      <c r="QM24" s="26"/>
      <c r="QN24" s="24" t="e">
        <f t="shared" si="298"/>
        <v>#REF!</v>
      </c>
      <c r="QO24" s="24" t="e">
        <f t="shared" si="299"/>
        <v>#REF!</v>
      </c>
      <c r="QP24" s="26"/>
      <c r="QQ24" s="24"/>
      <c r="QR24" s="24" t="e">
        <f t="shared" si="300"/>
        <v>#REF!</v>
      </c>
      <c r="QS24" s="24" t="e">
        <f t="shared" si="301"/>
        <v>#REF!</v>
      </c>
      <c r="QT24" s="11"/>
      <c r="QU24" s="24"/>
      <c r="QV24" s="24" t="e">
        <f t="shared" si="302"/>
        <v>#REF!</v>
      </c>
      <c r="QW24" s="24" t="e">
        <f t="shared" si="303"/>
        <v>#REF!</v>
      </c>
      <c r="QX24" s="11"/>
      <c r="QY24" s="24"/>
      <c r="QZ24" s="24" t="e">
        <f t="shared" si="304"/>
        <v>#REF!</v>
      </c>
      <c r="RA24" s="24" t="e">
        <f t="shared" si="305"/>
        <v>#REF!</v>
      </c>
      <c r="RB24" s="11"/>
      <c r="RC24" s="24"/>
      <c r="RD24" s="24" t="e">
        <f t="shared" si="306"/>
        <v>#REF!</v>
      </c>
      <c r="RE24" s="24" t="e">
        <f t="shared" si="307"/>
        <v>#REF!</v>
      </c>
      <c r="RF24" s="11"/>
      <c r="RG24" s="24"/>
      <c r="RH24" s="24" t="e">
        <f t="shared" si="308"/>
        <v>#REF!</v>
      </c>
      <c r="RI24" s="24" t="e">
        <f t="shared" si="309"/>
        <v>#REF!</v>
      </c>
      <c r="RJ24" s="11"/>
      <c r="RK24" s="27">
        <v>97.77</v>
      </c>
      <c r="RL24" s="27" t="e">
        <f t="shared" si="310"/>
        <v>#REF!</v>
      </c>
      <c r="RM24" s="22" t="e">
        <f t="shared" si="43"/>
        <v>#REF!</v>
      </c>
      <c r="RN24" s="4" t="e">
        <f t="shared" si="311"/>
        <v>#REF!</v>
      </c>
      <c r="RO24" s="24"/>
      <c r="RP24" s="24" t="e">
        <f t="shared" si="312"/>
        <v>#REF!</v>
      </c>
      <c r="RQ24" s="24" t="e">
        <f t="shared" si="313"/>
        <v>#REF!</v>
      </c>
      <c r="RR24" s="11"/>
      <c r="RS24" s="24"/>
      <c r="RT24" s="24" t="e">
        <f t="shared" si="314"/>
        <v>#REF!</v>
      </c>
      <c r="RU24" s="24" t="e">
        <f t="shared" si="315"/>
        <v>#REF!</v>
      </c>
      <c r="RV24" s="11"/>
      <c r="RW24" s="24"/>
      <c r="RX24" s="24" t="e">
        <f t="shared" si="316"/>
        <v>#REF!</v>
      </c>
      <c r="RY24" s="24" t="e">
        <f t="shared" si="317"/>
        <v>#REF!</v>
      </c>
      <c r="RZ24" s="11"/>
      <c r="SA24" s="24"/>
      <c r="SB24" s="24" t="e">
        <f t="shared" si="318"/>
        <v>#REF!</v>
      </c>
      <c r="SC24" s="24" t="e">
        <f t="shared" si="319"/>
        <v>#REF!</v>
      </c>
      <c r="SD24" s="11"/>
      <c r="SE24" s="24"/>
      <c r="SF24" s="24" t="e">
        <f t="shared" si="320"/>
        <v>#REF!</v>
      </c>
      <c r="SG24" s="24" t="e">
        <f t="shared" si="321"/>
        <v>#REF!</v>
      </c>
      <c r="SH24" s="11"/>
      <c r="SI24" s="24"/>
      <c r="SJ24" s="24" t="e">
        <f t="shared" si="322"/>
        <v>#REF!</v>
      </c>
      <c r="SK24" s="24" t="e">
        <f t="shared" si="323"/>
        <v>#REF!</v>
      </c>
      <c r="SL24" s="11"/>
      <c r="SM24" s="24"/>
      <c r="SN24" s="24" t="e">
        <f t="shared" si="324"/>
        <v>#REF!</v>
      </c>
      <c r="SO24" s="24" t="e">
        <f t="shared" si="325"/>
        <v>#REF!</v>
      </c>
      <c r="SP24" s="11"/>
      <c r="SQ24" s="24"/>
      <c r="SR24" s="24" t="e">
        <f t="shared" si="326"/>
        <v>#REF!</v>
      </c>
      <c r="SS24" s="24" t="e">
        <f t="shared" si="327"/>
        <v>#REF!</v>
      </c>
      <c r="ST24" s="11"/>
      <c r="SU24" s="24"/>
      <c r="SV24" s="24" t="e">
        <f t="shared" si="328"/>
        <v>#REF!</v>
      </c>
      <c r="SW24" s="24" t="e">
        <f t="shared" si="329"/>
        <v>#REF!</v>
      </c>
      <c r="SX24" s="11"/>
      <c r="SY24" s="24"/>
      <c r="SZ24" s="24" t="e">
        <f t="shared" si="330"/>
        <v>#REF!</v>
      </c>
      <c r="TA24" s="24" t="e">
        <f t="shared" si="331"/>
        <v>#REF!</v>
      </c>
      <c r="TB24" s="11"/>
      <c r="TC24" s="24"/>
      <c r="TD24" s="24" t="e">
        <f t="shared" si="332"/>
        <v>#REF!</v>
      </c>
      <c r="TE24" s="24" t="e">
        <f t="shared" si="333"/>
        <v>#REF!</v>
      </c>
      <c r="TF24" s="11"/>
      <c r="TG24" s="24"/>
      <c r="TH24" s="24" t="e">
        <f t="shared" si="334"/>
        <v>#REF!</v>
      </c>
      <c r="TI24" s="24" t="e">
        <f t="shared" si="335"/>
        <v>#REF!</v>
      </c>
      <c r="TJ24" s="11"/>
      <c r="TK24" s="24"/>
      <c r="TL24" s="24" t="e">
        <f t="shared" si="336"/>
        <v>#REF!</v>
      </c>
      <c r="TM24" s="24" t="e">
        <f t="shared" si="337"/>
        <v>#REF!</v>
      </c>
      <c r="TN24" s="11"/>
      <c r="TO24" s="27">
        <v>94.5</v>
      </c>
      <c r="TP24" s="27" t="e">
        <f t="shared" si="338"/>
        <v>#REF!</v>
      </c>
      <c r="TQ24" s="22" t="e">
        <f t="shared" si="44"/>
        <v>#REF!</v>
      </c>
      <c r="TR24" s="4" t="e">
        <f t="shared" si="339"/>
        <v>#REF!</v>
      </c>
      <c r="TS24" s="24"/>
      <c r="TT24" s="24" t="e">
        <f t="shared" si="340"/>
        <v>#REF!</v>
      </c>
      <c r="TU24" s="24" t="e">
        <f t="shared" si="341"/>
        <v>#REF!</v>
      </c>
      <c r="TV24" s="11"/>
      <c r="TW24" s="24"/>
      <c r="TX24" s="24" t="e">
        <f t="shared" si="342"/>
        <v>#REF!</v>
      </c>
      <c r="TY24" s="24" t="e">
        <f t="shared" si="343"/>
        <v>#REF!</v>
      </c>
      <c r="TZ24" s="11"/>
      <c r="UA24" s="24"/>
      <c r="UB24" s="24" t="e">
        <f t="shared" si="344"/>
        <v>#REF!</v>
      </c>
      <c r="UC24" s="24" t="e">
        <f t="shared" si="345"/>
        <v>#REF!</v>
      </c>
      <c r="UD24" s="11"/>
      <c r="UE24" s="24"/>
      <c r="UF24" s="24" t="e">
        <f t="shared" si="346"/>
        <v>#REF!</v>
      </c>
      <c r="UG24" s="24" t="e">
        <f t="shared" si="347"/>
        <v>#REF!</v>
      </c>
      <c r="UH24" s="11"/>
      <c r="UI24" s="24"/>
      <c r="UJ24" s="24" t="e">
        <f t="shared" si="348"/>
        <v>#REF!</v>
      </c>
      <c r="UK24" s="24" t="e">
        <f t="shared" si="349"/>
        <v>#REF!</v>
      </c>
      <c r="UL24" s="11"/>
      <c r="UM24" s="24"/>
      <c r="UN24" s="24" t="e">
        <f t="shared" si="350"/>
        <v>#REF!</v>
      </c>
      <c r="UO24" s="24" t="e">
        <f t="shared" si="351"/>
        <v>#REF!</v>
      </c>
      <c r="UP24" s="11"/>
      <c r="UQ24" s="24"/>
      <c r="UR24" s="24" t="e">
        <f t="shared" si="352"/>
        <v>#REF!</v>
      </c>
      <c r="US24" s="24" t="e">
        <f t="shared" si="353"/>
        <v>#REF!</v>
      </c>
      <c r="UT24" s="11"/>
      <c r="UU24" s="24"/>
      <c r="UV24" s="24" t="e">
        <f t="shared" si="354"/>
        <v>#REF!</v>
      </c>
      <c r="UW24" s="24" t="e">
        <f t="shared" si="355"/>
        <v>#REF!</v>
      </c>
      <c r="UX24" s="11"/>
      <c r="UY24" s="24"/>
      <c r="UZ24" s="24" t="e">
        <f t="shared" si="356"/>
        <v>#REF!</v>
      </c>
      <c r="VA24" s="24" t="e">
        <f t="shared" si="357"/>
        <v>#REF!</v>
      </c>
      <c r="VB24" s="11"/>
      <c r="VC24" s="24"/>
      <c r="VD24" s="24" t="e">
        <f t="shared" si="358"/>
        <v>#REF!</v>
      </c>
      <c r="VE24" s="24" t="e">
        <f t="shared" si="359"/>
        <v>#REF!</v>
      </c>
      <c r="VF24" s="11"/>
      <c r="VG24" s="34">
        <v>3.3775086856371296E-2</v>
      </c>
      <c r="VH24" s="27" t="e">
        <f t="shared" si="45"/>
        <v>#REF!</v>
      </c>
      <c r="VI24" s="22" t="e">
        <f t="shared" si="46"/>
        <v>#REF!</v>
      </c>
      <c r="VJ24" s="4" t="e">
        <f t="shared" si="360"/>
        <v>#REF!</v>
      </c>
      <c r="VK24" s="27">
        <v>92.04066785996956</v>
      </c>
      <c r="VL24" s="27" t="e">
        <f t="shared" si="361"/>
        <v>#REF!</v>
      </c>
      <c r="VM24" s="22" t="e">
        <f t="shared" si="47"/>
        <v>#REF!</v>
      </c>
      <c r="VN24" s="4" t="e">
        <f t="shared" si="362"/>
        <v>#REF!</v>
      </c>
      <c r="VO24" s="27">
        <v>84.274170471841714</v>
      </c>
      <c r="VP24" s="27" t="e">
        <f t="shared" si="363"/>
        <v>#REF!</v>
      </c>
      <c r="VQ24" s="22" t="e">
        <f t="shared" si="48"/>
        <v>#REF!</v>
      </c>
      <c r="VR24" s="4" t="e">
        <f t="shared" si="364"/>
        <v>#REF!</v>
      </c>
      <c r="VS24" s="24"/>
      <c r="VT24" s="24" t="e">
        <f t="shared" si="365"/>
        <v>#REF!</v>
      </c>
      <c r="VU24" s="24" t="e">
        <f t="shared" si="366"/>
        <v>#REF!</v>
      </c>
      <c r="VV24" s="11"/>
      <c r="VW24" s="24">
        <v>2.785412534484399</v>
      </c>
      <c r="VX24" s="27" t="e">
        <f t="shared" si="367"/>
        <v>#REF!</v>
      </c>
      <c r="VY24" s="22" t="e">
        <f t="shared" si="49"/>
        <v>#REF!</v>
      </c>
      <c r="VZ24" s="4" t="e">
        <f t="shared" si="368"/>
        <v>#REF!</v>
      </c>
      <c r="WA24" s="24">
        <v>17.436425305603123</v>
      </c>
      <c r="WB24" s="27" t="e">
        <f t="shared" si="369"/>
        <v>#REF!</v>
      </c>
      <c r="WC24" s="22" t="e">
        <f t="shared" si="50"/>
        <v>#REF!</v>
      </c>
      <c r="WD24" s="4" t="e">
        <f t="shared" si="370"/>
        <v>#REF!</v>
      </c>
      <c r="WE24" s="27"/>
      <c r="WF24" s="27" t="e">
        <f t="shared" si="371"/>
        <v>#REF!</v>
      </c>
      <c r="WG24" s="22">
        <f t="shared" si="51"/>
        <v>0</v>
      </c>
      <c r="WH24" s="4"/>
      <c r="WI24" s="24"/>
      <c r="WJ24" s="24" t="e">
        <f t="shared" si="373"/>
        <v>#REF!</v>
      </c>
      <c r="WK24" s="24" t="e">
        <f t="shared" si="374"/>
        <v>#REF!</v>
      </c>
      <c r="WL24" s="11"/>
      <c r="WM24" s="24"/>
      <c r="WN24" s="24" t="e">
        <f t="shared" si="375"/>
        <v>#REF!</v>
      </c>
      <c r="WO24" s="24" t="e">
        <f t="shared" si="376"/>
        <v>#REF!</v>
      </c>
      <c r="WP24" s="11"/>
      <c r="WQ24" s="24"/>
      <c r="WR24" s="24" t="e">
        <f t="shared" si="377"/>
        <v>#REF!</v>
      </c>
      <c r="WS24" s="24" t="e">
        <f t="shared" si="378"/>
        <v>#REF!</v>
      </c>
      <c r="WT24" s="11"/>
      <c r="WU24" s="27">
        <v>0</v>
      </c>
      <c r="WV24" s="27" t="e">
        <f t="shared" si="379"/>
        <v>#REF!</v>
      </c>
      <c r="WW24" s="22" t="e">
        <f t="shared" si="52"/>
        <v>#REF!</v>
      </c>
      <c r="WX24" s="4" t="e">
        <f t="shared" si="380"/>
        <v>#REF!</v>
      </c>
      <c r="WY24" s="24"/>
      <c r="WZ24" s="24" t="e">
        <f t="shared" si="381"/>
        <v>#REF!</v>
      </c>
      <c r="XA24" s="24" t="e">
        <f t="shared" si="382"/>
        <v>#REF!</v>
      </c>
      <c r="XB24" s="11"/>
      <c r="XC24" s="24"/>
      <c r="XD24" s="24" t="e">
        <f t="shared" si="383"/>
        <v>#REF!</v>
      </c>
      <c r="XE24" s="24" t="e">
        <f t="shared" si="384"/>
        <v>#REF!</v>
      </c>
      <c r="XF24" s="11"/>
      <c r="XG24" s="24"/>
      <c r="XH24" s="24" t="e">
        <f t="shared" si="385"/>
        <v>#REF!</v>
      </c>
      <c r="XI24" s="24" t="e">
        <f t="shared" si="386"/>
        <v>#REF!</v>
      </c>
      <c r="XJ24" s="11"/>
      <c r="XK24" s="24"/>
      <c r="XL24" s="24" t="e">
        <f t="shared" si="387"/>
        <v>#REF!</v>
      </c>
      <c r="XM24" s="24" t="e">
        <f t="shared" si="388"/>
        <v>#REF!</v>
      </c>
      <c r="XN24" s="11"/>
      <c r="XO24" s="24"/>
      <c r="XP24" s="24" t="e">
        <f t="shared" si="389"/>
        <v>#REF!</v>
      </c>
      <c r="XQ24" s="24" t="e">
        <f t="shared" si="390"/>
        <v>#REF!</v>
      </c>
      <c r="XR24" s="11"/>
      <c r="XS24" s="24"/>
      <c r="XT24" s="24" t="e">
        <f t="shared" si="391"/>
        <v>#REF!</v>
      </c>
      <c r="XU24" s="24" t="e">
        <f t="shared" si="392"/>
        <v>#REF!</v>
      </c>
      <c r="XV24" s="11"/>
      <c r="XW24" s="24"/>
      <c r="XX24" s="24" t="e">
        <f t="shared" si="393"/>
        <v>#REF!</v>
      </c>
      <c r="XY24" s="24" t="e">
        <f t="shared" si="394"/>
        <v>#REF!</v>
      </c>
      <c r="XZ24" s="11"/>
      <c r="YA24" s="24"/>
      <c r="YB24" s="24" t="e">
        <f t="shared" si="395"/>
        <v>#REF!</v>
      </c>
      <c r="YC24" s="24" t="e">
        <f t="shared" si="396"/>
        <v>#REF!</v>
      </c>
      <c r="YD24" s="11"/>
      <c r="YE24" s="24"/>
      <c r="YF24" s="24" t="e">
        <f t="shared" si="397"/>
        <v>#REF!</v>
      </c>
      <c r="YG24" s="24" t="e">
        <f t="shared" si="398"/>
        <v>#REF!</v>
      </c>
      <c r="YH24" s="11"/>
      <c r="YI24" s="24"/>
      <c r="YJ24" s="24" t="e">
        <f t="shared" si="399"/>
        <v>#REF!</v>
      </c>
      <c r="YK24" s="24" t="e">
        <f t="shared" si="400"/>
        <v>#REF!</v>
      </c>
      <c r="YL24" s="11"/>
      <c r="YM24" s="24"/>
      <c r="YN24" s="24" t="e">
        <f t="shared" si="401"/>
        <v>#REF!</v>
      </c>
      <c r="YO24" s="24" t="e">
        <f t="shared" si="402"/>
        <v>#REF!</v>
      </c>
      <c r="YP24" s="11"/>
      <c r="YQ24" s="27">
        <v>99.1</v>
      </c>
      <c r="YR24" s="27" t="e">
        <f t="shared" si="403"/>
        <v>#REF!</v>
      </c>
      <c r="YS24" s="22" t="e">
        <f t="shared" si="53"/>
        <v>#REF!</v>
      </c>
      <c r="YT24" s="4" t="e">
        <f t="shared" si="404"/>
        <v>#REF!</v>
      </c>
      <c r="YU24" s="24"/>
      <c r="YV24" s="24" t="e">
        <f t="shared" si="405"/>
        <v>#REF!</v>
      </c>
      <c r="YW24" s="24" t="e">
        <f t="shared" si="406"/>
        <v>#REF!</v>
      </c>
      <c r="YX24" s="11"/>
      <c r="YY24" s="24"/>
      <c r="YZ24" s="24" t="e">
        <f t="shared" si="407"/>
        <v>#REF!</v>
      </c>
      <c r="ZA24" s="24" t="e">
        <f t="shared" si="408"/>
        <v>#REF!</v>
      </c>
      <c r="ZB24" s="11"/>
      <c r="ZC24" s="24"/>
      <c r="ZD24" s="24" t="e">
        <f t="shared" si="409"/>
        <v>#REF!</v>
      </c>
      <c r="ZE24" s="24" t="e">
        <f t="shared" si="410"/>
        <v>#REF!</v>
      </c>
      <c r="ZF24" s="11"/>
      <c r="ZG24" s="24"/>
      <c r="ZH24" s="24" t="e">
        <f t="shared" si="411"/>
        <v>#REF!</v>
      </c>
      <c r="ZI24" s="24" t="e">
        <f t="shared" si="412"/>
        <v>#REF!</v>
      </c>
      <c r="ZJ24" s="11"/>
      <c r="ZK24" s="24"/>
      <c r="ZL24" s="24" t="e">
        <f t="shared" si="413"/>
        <v>#REF!</v>
      </c>
      <c r="ZM24" s="24" t="e">
        <f t="shared" si="414"/>
        <v>#REF!</v>
      </c>
      <c r="ZN24" s="11"/>
      <c r="ZO24" s="24"/>
      <c r="ZP24" s="24" t="e">
        <f t="shared" si="415"/>
        <v>#REF!</v>
      </c>
      <c r="ZQ24" s="24" t="e">
        <f t="shared" si="416"/>
        <v>#REF!</v>
      </c>
      <c r="ZR24" s="11"/>
      <c r="ZS24" s="24"/>
      <c r="ZT24" s="24" t="e">
        <f t="shared" si="417"/>
        <v>#REF!</v>
      </c>
      <c r="ZU24" s="24" t="e">
        <f t="shared" si="418"/>
        <v>#REF!</v>
      </c>
      <c r="ZV24" s="11"/>
      <c r="ZW24" s="24"/>
      <c r="ZX24" s="24" t="e">
        <f t="shared" si="419"/>
        <v>#REF!</v>
      </c>
      <c r="ZY24" s="24" t="e">
        <f t="shared" si="420"/>
        <v>#REF!</v>
      </c>
      <c r="ZZ24" s="11"/>
      <c r="AAA24" s="24"/>
      <c r="AAB24" s="24" t="e">
        <f t="shared" si="421"/>
        <v>#REF!</v>
      </c>
      <c r="AAC24" s="24" t="e">
        <f t="shared" si="422"/>
        <v>#REF!</v>
      </c>
      <c r="AAD24" s="11"/>
      <c r="AAE24" s="22">
        <v>1.17</v>
      </c>
      <c r="AAF24" s="27" t="e">
        <f t="shared" si="423"/>
        <v>#REF!</v>
      </c>
      <c r="AAG24" s="22" t="e">
        <f t="shared" si="54"/>
        <v>#REF!</v>
      </c>
      <c r="AAH24" s="4" t="e">
        <f t="shared" si="424"/>
        <v>#REF!</v>
      </c>
      <c r="AAI24" s="24"/>
      <c r="AAJ24" s="24" t="e">
        <f t="shared" si="425"/>
        <v>#REF!</v>
      </c>
      <c r="AAK24" s="24" t="e">
        <f t="shared" si="426"/>
        <v>#REF!</v>
      </c>
      <c r="AAL24" s="11"/>
      <c r="AAM24" s="24"/>
      <c r="AAN24" s="24" t="e">
        <f t="shared" si="427"/>
        <v>#REF!</v>
      </c>
      <c r="AAO24" s="24" t="e">
        <f t="shared" si="428"/>
        <v>#REF!</v>
      </c>
      <c r="AAP24" s="11"/>
      <c r="AAQ24" s="24"/>
      <c r="AAR24" s="24" t="e">
        <f t="shared" si="429"/>
        <v>#REF!</v>
      </c>
      <c r="AAS24" s="24" t="e">
        <f t="shared" si="430"/>
        <v>#REF!</v>
      </c>
      <c r="AAT24" s="11"/>
      <c r="AAU24" s="24"/>
      <c r="AAV24" s="24" t="e">
        <f t="shared" si="431"/>
        <v>#REF!</v>
      </c>
      <c r="AAW24" s="24" t="e">
        <f t="shared" si="432"/>
        <v>#REF!</v>
      </c>
      <c r="AAX24" s="11"/>
      <c r="AAY24" s="24"/>
      <c r="AAZ24" s="24" t="e">
        <f t="shared" si="433"/>
        <v>#REF!</v>
      </c>
      <c r="ABA24" s="24" t="e">
        <f t="shared" si="434"/>
        <v>#REF!</v>
      </c>
      <c r="ABB24" s="11"/>
      <c r="ABC24" s="24"/>
      <c r="ABD24" s="24" t="e">
        <f t="shared" si="435"/>
        <v>#REF!</v>
      </c>
      <c r="ABE24" s="24" t="e">
        <f t="shared" si="436"/>
        <v>#REF!</v>
      </c>
      <c r="ABF24" s="11"/>
      <c r="ABG24" s="24"/>
      <c r="ABH24" s="24" t="e">
        <f t="shared" si="437"/>
        <v>#REF!</v>
      </c>
      <c r="ABI24" s="24" t="e">
        <f t="shared" si="438"/>
        <v>#REF!</v>
      </c>
      <c r="ABJ24" s="11"/>
      <c r="ABK24" s="24"/>
      <c r="ABL24" s="24" t="e">
        <f t="shared" si="439"/>
        <v>#REF!</v>
      </c>
      <c r="ABM24" s="24" t="e">
        <f t="shared" si="440"/>
        <v>#REF!</v>
      </c>
      <c r="ABN24" s="11"/>
      <c r="ABO24" s="24"/>
      <c r="ABP24" s="24" t="e">
        <f t="shared" si="441"/>
        <v>#REF!</v>
      </c>
      <c r="ABQ24" s="24" t="e">
        <f t="shared" si="442"/>
        <v>#REF!</v>
      </c>
      <c r="ABR24" s="11"/>
      <c r="ABS24" s="24"/>
      <c r="ABT24" s="24" t="e">
        <f t="shared" si="443"/>
        <v>#REF!</v>
      </c>
      <c r="ABU24" s="24" t="e">
        <f t="shared" si="444"/>
        <v>#REF!</v>
      </c>
      <c r="ABV24" s="11"/>
      <c r="ABW24" s="27">
        <v>97.32</v>
      </c>
      <c r="ABX24" s="27" t="e">
        <f t="shared" si="445"/>
        <v>#REF!</v>
      </c>
      <c r="ABY24" s="22" t="e">
        <f t="shared" si="55"/>
        <v>#REF!</v>
      </c>
      <c r="ABZ24" s="4" t="e">
        <f t="shared" si="446"/>
        <v>#REF!</v>
      </c>
      <c r="ACA24" s="24"/>
      <c r="ACB24" s="24" t="e">
        <f t="shared" si="447"/>
        <v>#REF!</v>
      </c>
      <c r="ACC24" s="24" t="e">
        <f t="shared" si="448"/>
        <v>#REF!</v>
      </c>
      <c r="ACD24" s="11"/>
      <c r="ACE24" s="24"/>
      <c r="ACF24" s="24" t="e">
        <f t="shared" si="449"/>
        <v>#REF!</v>
      </c>
      <c r="ACG24" s="24" t="e">
        <f t="shared" si="450"/>
        <v>#REF!</v>
      </c>
      <c r="ACH24" s="11"/>
      <c r="ACI24" s="24"/>
      <c r="ACJ24" s="24" t="e">
        <f t="shared" si="451"/>
        <v>#REF!</v>
      </c>
      <c r="ACK24" s="24" t="e">
        <f t="shared" si="452"/>
        <v>#REF!</v>
      </c>
      <c r="ACL24" s="11"/>
      <c r="ACM24" s="24"/>
      <c r="ACN24" s="24" t="e">
        <f t="shared" si="453"/>
        <v>#REF!</v>
      </c>
      <c r="ACO24" s="24" t="e">
        <f t="shared" si="454"/>
        <v>#REF!</v>
      </c>
      <c r="ACP24" s="11"/>
      <c r="ACQ24" s="24"/>
      <c r="ACR24" s="24" t="e">
        <f t="shared" si="455"/>
        <v>#REF!</v>
      </c>
      <c r="ACS24" s="24" t="e">
        <f t="shared" si="456"/>
        <v>#REF!</v>
      </c>
      <c r="ACT24" s="11"/>
      <c r="ACU24" s="24"/>
      <c r="ACV24" s="24" t="e">
        <f t="shared" si="457"/>
        <v>#REF!</v>
      </c>
      <c r="ACW24" s="24" t="e">
        <f t="shared" si="458"/>
        <v>#REF!</v>
      </c>
      <c r="ACX24" s="11"/>
      <c r="ACY24" s="24"/>
      <c r="ACZ24" s="24" t="e">
        <f t="shared" si="459"/>
        <v>#REF!</v>
      </c>
      <c r="ADA24" s="24" t="e">
        <f t="shared" si="460"/>
        <v>#REF!</v>
      </c>
      <c r="ADB24" s="11"/>
      <c r="ADC24" s="24">
        <v>3.34</v>
      </c>
      <c r="ADD24" s="24" t="e">
        <f t="shared" si="461"/>
        <v>#REF!</v>
      </c>
      <c r="ADE24" s="24" t="e">
        <f t="shared" si="56"/>
        <v>#REF!</v>
      </c>
      <c r="ADF24" s="4" t="e">
        <f t="shared" si="462"/>
        <v>#REF!</v>
      </c>
      <c r="ADG24" s="24">
        <v>98.83</v>
      </c>
      <c r="ADH24" s="24" t="e">
        <f t="shared" si="463"/>
        <v>#REF!</v>
      </c>
      <c r="ADI24" s="24" t="e">
        <f t="shared" si="57"/>
        <v>#REF!</v>
      </c>
      <c r="ADJ24" s="4" t="e">
        <f t="shared" si="464"/>
        <v>#REF!</v>
      </c>
      <c r="ADK24" s="24"/>
      <c r="ADL24" s="24" t="e">
        <f t="shared" si="465"/>
        <v>#REF!</v>
      </c>
      <c r="ADM24" s="24" t="e">
        <f t="shared" si="466"/>
        <v>#REF!</v>
      </c>
      <c r="ADN24" s="11"/>
      <c r="ADO24" s="24"/>
      <c r="ADP24" s="24" t="e">
        <f t="shared" si="467"/>
        <v>#REF!</v>
      </c>
      <c r="ADQ24" s="24" t="e">
        <f t="shared" si="468"/>
        <v>#REF!</v>
      </c>
      <c r="ADR24" s="11"/>
      <c r="ADS24" s="24"/>
      <c r="ADT24" s="24" t="e">
        <f t="shared" si="469"/>
        <v>#REF!</v>
      </c>
      <c r="ADU24" s="24" t="e">
        <f t="shared" si="470"/>
        <v>#REF!</v>
      </c>
      <c r="ADV24" s="11"/>
      <c r="ADW24" s="24"/>
      <c r="ADX24" s="24" t="e">
        <f t="shared" si="471"/>
        <v>#REF!</v>
      </c>
      <c r="ADY24" s="24" t="e">
        <f t="shared" si="472"/>
        <v>#REF!</v>
      </c>
      <c r="ADZ24" s="11"/>
      <c r="AEA24" s="24"/>
      <c r="AEB24" s="24" t="e">
        <f t="shared" si="473"/>
        <v>#REF!</v>
      </c>
      <c r="AEC24" s="24" t="e">
        <f t="shared" si="474"/>
        <v>#REF!</v>
      </c>
      <c r="AED24" s="11"/>
      <c r="AEE24" s="24"/>
      <c r="AEF24" s="24" t="e">
        <f t="shared" si="475"/>
        <v>#REF!</v>
      </c>
      <c r="AEG24" s="24" t="e">
        <f t="shared" si="476"/>
        <v>#REF!</v>
      </c>
      <c r="AEH24" s="11"/>
      <c r="AEI24" s="24"/>
      <c r="AEJ24" s="24" t="e">
        <f t="shared" si="477"/>
        <v>#REF!</v>
      </c>
      <c r="AEK24" s="24" t="e">
        <f t="shared" si="478"/>
        <v>#REF!</v>
      </c>
      <c r="AEL24" s="11"/>
      <c r="AEM24" s="24"/>
      <c r="AEN24" s="24" t="e">
        <f t="shared" si="479"/>
        <v>#REF!</v>
      </c>
      <c r="AEO24" s="24" t="e">
        <f t="shared" si="480"/>
        <v>#REF!</v>
      </c>
      <c r="AEP24" s="11"/>
      <c r="AEQ24" s="24"/>
      <c r="AER24" s="24" t="e">
        <f t="shared" si="481"/>
        <v>#REF!</v>
      </c>
      <c r="AES24" s="24" t="e">
        <f t="shared" si="482"/>
        <v>#REF!</v>
      </c>
      <c r="AET24" s="11"/>
      <c r="AEU24" s="24"/>
      <c r="AEV24" s="24" t="e">
        <f t="shared" si="483"/>
        <v>#REF!</v>
      </c>
      <c r="AEW24" s="24" t="e">
        <f t="shared" si="484"/>
        <v>#REF!</v>
      </c>
      <c r="AEX24" s="11"/>
      <c r="AEY24" s="24"/>
      <c r="AEZ24" s="24" t="e">
        <f t="shared" si="485"/>
        <v>#REF!</v>
      </c>
      <c r="AFA24" s="24" t="e">
        <f t="shared" si="486"/>
        <v>#REF!</v>
      </c>
      <c r="AFB24" s="11"/>
      <c r="AFC24" s="24"/>
      <c r="AFD24" s="24" t="e">
        <f t="shared" si="487"/>
        <v>#REF!</v>
      </c>
      <c r="AFE24" s="24" t="e">
        <f t="shared" si="488"/>
        <v>#REF!</v>
      </c>
      <c r="AFF24" s="11"/>
      <c r="AFG24" s="24"/>
      <c r="AFH24" s="24" t="e">
        <f t="shared" si="489"/>
        <v>#REF!</v>
      </c>
      <c r="AFI24" s="24" t="e">
        <f t="shared" si="490"/>
        <v>#REF!</v>
      </c>
      <c r="AFJ24" s="11"/>
      <c r="AFK24" s="24"/>
      <c r="AFL24" s="24" t="e">
        <f t="shared" si="491"/>
        <v>#REF!</v>
      </c>
      <c r="AFM24" s="24" t="e">
        <f t="shared" si="492"/>
        <v>#REF!</v>
      </c>
      <c r="AFN24" s="11"/>
      <c r="AFO24" s="24"/>
      <c r="AFP24" s="24" t="e">
        <f t="shared" si="493"/>
        <v>#REF!</v>
      </c>
      <c r="AFQ24" s="24" t="e">
        <f t="shared" si="494"/>
        <v>#REF!</v>
      </c>
      <c r="AFR24" s="11"/>
      <c r="AFS24" s="24"/>
      <c r="AFT24" s="24" t="e">
        <f t="shared" si="495"/>
        <v>#REF!</v>
      </c>
      <c r="AFU24" s="24" t="e">
        <f t="shared" si="496"/>
        <v>#REF!</v>
      </c>
      <c r="AFV24" s="11"/>
      <c r="AFW24" s="24"/>
      <c r="AFX24" s="24" t="e">
        <f t="shared" si="497"/>
        <v>#REF!</v>
      </c>
      <c r="AFY24" s="24" t="e">
        <f t="shared" si="498"/>
        <v>#REF!</v>
      </c>
      <c r="AFZ24" s="11"/>
      <c r="AGA24" s="24"/>
      <c r="AGB24" s="24" t="e">
        <f t="shared" si="499"/>
        <v>#REF!</v>
      </c>
      <c r="AGC24" s="24" t="e">
        <f t="shared" si="500"/>
        <v>#REF!</v>
      </c>
      <c r="AGD24" s="11"/>
      <c r="AGE24" s="24"/>
      <c r="AGF24" s="24" t="e">
        <f t="shared" si="501"/>
        <v>#REF!</v>
      </c>
      <c r="AGG24" s="24" t="e">
        <f t="shared" si="502"/>
        <v>#REF!</v>
      </c>
      <c r="AGH24" s="11"/>
      <c r="AGI24" s="24"/>
      <c r="AGJ24" s="24" t="e">
        <f t="shared" si="503"/>
        <v>#REF!</v>
      </c>
      <c r="AGK24" s="24" t="e">
        <f t="shared" si="504"/>
        <v>#REF!</v>
      </c>
      <c r="AGL24" s="11"/>
      <c r="AGM24" s="24"/>
      <c r="AGN24" s="24" t="e">
        <f t="shared" si="505"/>
        <v>#REF!</v>
      </c>
      <c r="AGO24" s="24" t="e">
        <f t="shared" si="506"/>
        <v>#REF!</v>
      </c>
      <c r="AGP24" s="11"/>
      <c r="AGQ24" s="24"/>
      <c r="AGR24" s="24" t="e">
        <f t="shared" si="507"/>
        <v>#REF!</v>
      </c>
      <c r="AGS24" s="24" t="e">
        <f t="shared" si="508"/>
        <v>#REF!</v>
      </c>
      <c r="AGT24" s="11"/>
      <c r="AGU24" s="27">
        <v>0.16999999999999998</v>
      </c>
      <c r="AGV24" s="27" t="e">
        <f t="shared" si="509"/>
        <v>#REF!</v>
      </c>
      <c r="AGW24" s="22" t="e">
        <f t="shared" si="58"/>
        <v>#REF!</v>
      </c>
      <c r="AGX24" s="4" t="e">
        <f t="shared" si="510"/>
        <v>#REF!</v>
      </c>
      <c r="AGY24" s="27">
        <v>0.12000000000000001</v>
      </c>
      <c r="AGZ24" s="27" t="e">
        <f t="shared" si="511"/>
        <v>#REF!</v>
      </c>
      <c r="AHA24" s="22" t="e">
        <f t="shared" si="59"/>
        <v>#REF!</v>
      </c>
      <c r="AHB24" s="4" t="e">
        <f t="shared" si="512"/>
        <v>#REF!</v>
      </c>
      <c r="AHC24" s="27">
        <v>98.22</v>
      </c>
      <c r="AHD24" s="27" t="e">
        <f t="shared" si="513"/>
        <v>#REF!</v>
      </c>
      <c r="AHE24" s="22" t="e">
        <f t="shared" si="60"/>
        <v>#REF!</v>
      </c>
      <c r="AHF24" s="4" t="e">
        <f t="shared" si="514"/>
        <v>#REF!</v>
      </c>
      <c r="AHG24" s="27">
        <v>95.87</v>
      </c>
      <c r="AHH24" s="27" t="e">
        <f t="shared" si="515"/>
        <v>#REF!</v>
      </c>
      <c r="AHI24" s="22" t="e">
        <f t="shared" si="61"/>
        <v>#REF!</v>
      </c>
      <c r="AHJ24" s="4" t="e">
        <f t="shared" si="516"/>
        <v>#REF!</v>
      </c>
      <c r="AHK24" s="27">
        <v>98.82</v>
      </c>
      <c r="AHL24" s="27" t="e">
        <f t="shared" si="517"/>
        <v>#REF!</v>
      </c>
      <c r="AHM24" s="22" t="e">
        <f t="shared" si="62"/>
        <v>#REF!</v>
      </c>
      <c r="AHN24" s="4" t="e">
        <f t="shared" si="518"/>
        <v>#REF!</v>
      </c>
      <c r="AHO24" s="27">
        <v>5.38</v>
      </c>
      <c r="AHP24" s="27" t="e">
        <f t="shared" si="519"/>
        <v>#REF!</v>
      </c>
      <c r="AHQ24" s="22" t="e">
        <f t="shared" si="63"/>
        <v>#REF!</v>
      </c>
      <c r="AHR24" s="4" t="e">
        <f t="shared" si="520"/>
        <v>#REF!</v>
      </c>
      <c r="AHS24" s="27">
        <v>1.44</v>
      </c>
      <c r="AHT24" s="27" t="e">
        <f t="shared" si="521"/>
        <v>#REF!</v>
      </c>
      <c r="AHU24" s="22" t="e">
        <f t="shared" si="64"/>
        <v>#REF!</v>
      </c>
      <c r="AHV24" s="4" t="e">
        <f t="shared" si="522"/>
        <v>#REF!</v>
      </c>
      <c r="AHW24" s="27">
        <v>0.10089999999999999</v>
      </c>
      <c r="AHX24" s="27" t="e">
        <f t="shared" si="523"/>
        <v>#REF!</v>
      </c>
      <c r="AHY24" s="22" t="e">
        <f t="shared" si="65"/>
        <v>#REF!</v>
      </c>
      <c r="AHZ24" s="4" t="e">
        <f t="shared" si="524"/>
        <v>#REF!</v>
      </c>
      <c r="AIA24" s="27">
        <v>2.4899999999999999E-2</v>
      </c>
      <c r="AIB24" s="27" t="e">
        <f t="shared" si="525"/>
        <v>#REF!</v>
      </c>
      <c r="AIC24" s="22" t="e">
        <f t="shared" si="66"/>
        <v>#REF!</v>
      </c>
      <c r="AID24" s="4" t="e">
        <f t="shared" si="526"/>
        <v>#REF!</v>
      </c>
      <c r="AIE24" s="24"/>
      <c r="AIF24" s="24" t="e">
        <f t="shared" si="527"/>
        <v>#REF!</v>
      </c>
      <c r="AIG24" s="24" t="e">
        <f t="shared" si="528"/>
        <v>#REF!</v>
      </c>
      <c r="AIH24" s="11"/>
      <c r="AII24" s="24"/>
      <c r="AIJ24" s="24" t="e">
        <f t="shared" si="529"/>
        <v>#REF!</v>
      </c>
      <c r="AIK24" s="24" t="e">
        <f t="shared" si="530"/>
        <v>#REF!</v>
      </c>
      <c r="AIL24" s="11"/>
      <c r="AIM24" s="24"/>
      <c r="AIN24" s="24" t="e">
        <f t="shared" si="531"/>
        <v>#REF!</v>
      </c>
      <c r="AIO24" s="24" t="e">
        <f t="shared" si="532"/>
        <v>#REF!</v>
      </c>
      <c r="AIP24" s="11"/>
      <c r="AIQ24" s="27">
        <v>20.65</v>
      </c>
      <c r="AIR24" s="27" t="e">
        <f t="shared" si="533"/>
        <v>#REF!</v>
      </c>
      <c r="AIS24" s="22" t="e">
        <f t="shared" si="67"/>
        <v>#REF!</v>
      </c>
      <c r="AIT24" s="4" t="e">
        <f t="shared" si="534"/>
        <v>#REF!</v>
      </c>
      <c r="AIU24" s="27">
        <v>5.0599999999999996</v>
      </c>
      <c r="AIV24" s="27" t="e">
        <f t="shared" si="535"/>
        <v>#REF!</v>
      </c>
      <c r="AIW24" s="22" t="e">
        <f t="shared" si="68"/>
        <v>#REF!</v>
      </c>
      <c r="AIX24" s="4" t="e">
        <f t="shared" si="536"/>
        <v>#REF!</v>
      </c>
      <c r="AIY24" s="22">
        <v>0</v>
      </c>
      <c r="AIZ24" s="27" t="e">
        <f t="shared" si="537"/>
        <v>#REF!</v>
      </c>
      <c r="AJA24" s="22" t="e">
        <f t="shared" si="69"/>
        <v>#REF!</v>
      </c>
      <c r="AJB24" s="4" t="e">
        <f t="shared" si="538"/>
        <v>#REF!</v>
      </c>
      <c r="AJC24" s="27">
        <v>23.415124583540866</v>
      </c>
      <c r="AJD24" s="27" t="e">
        <f t="shared" si="539"/>
        <v>#REF!</v>
      </c>
      <c r="AJE24" s="22" t="e">
        <f t="shared" si="70"/>
        <v>#REF!</v>
      </c>
      <c r="AJF24" s="4" t="e">
        <f t="shared" si="540"/>
        <v>#REF!</v>
      </c>
      <c r="AJG24" s="24"/>
      <c r="AJH24" s="24" t="e">
        <f t="shared" si="541"/>
        <v>#REF!</v>
      </c>
      <c r="AJI24" s="24" t="e">
        <f t="shared" si="542"/>
        <v>#REF!</v>
      </c>
      <c r="AJJ24" s="11"/>
      <c r="AJK24" s="27">
        <v>0.71000000000000008</v>
      </c>
      <c r="AJL24" s="27" t="e">
        <f t="shared" si="543"/>
        <v>#REF!</v>
      </c>
      <c r="AJM24" s="22" t="e">
        <f t="shared" si="71"/>
        <v>#REF!</v>
      </c>
      <c r="AJN24" s="4" t="e">
        <f t="shared" si="544"/>
        <v>#REF!</v>
      </c>
      <c r="AJO24" s="27">
        <v>96.8</v>
      </c>
      <c r="AJP24" s="27" t="e">
        <f t="shared" si="545"/>
        <v>#REF!</v>
      </c>
      <c r="AJQ24" s="22" t="e">
        <f t="shared" si="72"/>
        <v>#REF!</v>
      </c>
      <c r="AJR24" s="4" t="e">
        <f t="shared" si="546"/>
        <v>#REF!</v>
      </c>
      <c r="AJS24" s="27">
        <v>100</v>
      </c>
      <c r="AJT24" s="27" t="e">
        <f t="shared" si="547"/>
        <v>#REF!</v>
      </c>
      <c r="AJU24" s="22" t="e">
        <f t="shared" si="73"/>
        <v>#REF!</v>
      </c>
      <c r="AJV24" s="4" t="e">
        <f t="shared" si="548"/>
        <v>#REF!</v>
      </c>
      <c r="AJW24" s="27">
        <v>97.5</v>
      </c>
      <c r="AJX24" s="24" t="e">
        <f t="shared" si="549"/>
        <v>#REF!</v>
      </c>
      <c r="AJY24" s="13" t="e">
        <f t="shared" si="74"/>
        <v>#REF!</v>
      </c>
      <c r="AJZ24" s="12" t="e">
        <f t="shared" si="550"/>
        <v>#REF!</v>
      </c>
      <c r="AKA24" s="8" t="s">
        <v>28</v>
      </c>
      <c r="AKB24" s="10" t="e">
        <f t="shared" si="75"/>
        <v>#REF!</v>
      </c>
      <c r="AKC24" s="11" t="e">
        <f t="shared" si="551"/>
        <v>#REF!</v>
      </c>
      <c r="AKD24" s="8" t="s">
        <v>96</v>
      </c>
      <c r="AKE24" s="10" t="e">
        <f t="shared" si="76"/>
        <v>#REF!</v>
      </c>
      <c r="AKF24" s="11" t="e">
        <f t="shared" si="552"/>
        <v>#REF!</v>
      </c>
      <c r="AKG24" s="8" t="s">
        <v>96</v>
      </c>
      <c r="AKH24" s="10" t="e">
        <f t="shared" si="77"/>
        <v>#REF!</v>
      </c>
      <c r="AKI24" s="11" t="e">
        <f t="shared" si="553"/>
        <v>#REF!</v>
      </c>
      <c r="AKJ24" s="8" t="s">
        <v>28</v>
      </c>
      <c r="AKK24" s="10" t="e">
        <f t="shared" si="554"/>
        <v>#REF!</v>
      </c>
      <c r="AKL24" s="11" t="e">
        <f t="shared" si="555"/>
        <v>#REF!</v>
      </c>
      <c r="AKM24" s="8" t="s">
        <v>28</v>
      </c>
      <c r="AKN24" s="10" t="e">
        <f t="shared" si="78"/>
        <v>#REF!</v>
      </c>
      <c r="AKO24" s="11" t="e">
        <f t="shared" si="556"/>
        <v>#REF!</v>
      </c>
      <c r="AKP24" s="8" t="s">
        <v>28</v>
      </c>
      <c r="AKQ24" s="10" t="e">
        <f t="shared" si="79"/>
        <v>#REF!</v>
      </c>
      <c r="AKR24" s="11" t="e">
        <f t="shared" si="557"/>
        <v>#REF!</v>
      </c>
      <c r="AKS24" s="8" t="s">
        <v>28</v>
      </c>
      <c r="AKT24" s="10" t="e">
        <f t="shared" si="558"/>
        <v>#REF!</v>
      </c>
      <c r="AKU24" s="11" t="e">
        <f t="shared" si="80"/>
        <v>#REF!</v>
      </c>
      <c r="AKV24" s="8" t="s">
        <v>28</v>
      </c>
      <c r="AKW24" s="10" t="e">
        <f t="shared" si="559"/>
        <v>#REF!</v>
      </c>
      <c r="AKX24" s="11" t="e">
        <f t="shared" si="560"/>
        <v>#REF!</v>
      </c>
      <c r="AKY24" s="8" t="s">
        <v>28</v>
      </c>
      <c r="AKZ24" s="10" t="e">
        <f t="shared" si="81"/>
        <v>#REF!</v>
      </c>
      <c r="ALA24" s="11" t="e">
        <f t="shared" si="561"/>
        <v>#REF!</v>
      </c>
    </row>
    <row r="25" spans="1:989" ht="17.25">
      <c r="A25" s="8" t="s">
        <v>29</v>
      </c>
      <c r="B25" s="9" t="str">
        <f t="shared" si="82"/>
        <v>吉林</v>
      </c>
      <c r="C25" s="10" t="e">
        <f t="shared" si="83"/>
        <v>#REF!</v>
      </c>
      <c r="D25" s="11" t="e">
        <f t="shared" si="84"/>
        <v>#REF!</v>
      </c>
      <c r="E25" s="24">
        <v>83.86</v>
      </c>
      <c r="F25" s="24" t="e">
        <f t="shared" si="85"/>
        <v>#REF!</v>
      </c>
      <c r="G25" s="24" t="e">
        <f t="shared" si="6"/>
        <v>#REF!</v>
      </c>
      <c r="H25" s="12" t="e">
        <f t="shared" si="86"/>
        <v>#REF!</v>
      </c>
      <c r="I25" s="24">
        <v>80.319999999999993</v>
      </c>
      <c r="J25" s="24" t="e">
        <f t="shared" si="87"/>
        <v>#REF!</v>
      </c>
      <c r="K25" s="13" t="e">
        <f t="shared" si="7"/>
        <v>#REF!</v>
      </c>
      <c r="L25" s="12" t="e">
        <f t="shared" si="88"/>
        <v>#REF!</v>
      </c>
      <c r="M25" s="24">
        <v>79.760000000000005</v>
      </c>
      <c r="N25" s="24" t="e">
        <f t="shared" si="89"/>
        <v>#REF!</v>
      </c>
      <c r="O25" s="13" t="e">
        <f t="shared" si="8"/>
        <v>#REF!</v>
      </c>
      <c r="P25" s="12" t="e">
        <f t="shared" si="90"/>
        <v>#REF!</v>
      </c>
      <c r="Q25" s="24">
        <v>85.94</v>
      </c>
      <c r="R25" s="24" t="e">
        <f t="shared" si="91"/>
        <v>#REF!</v>
      </c>
      <c r="S25" s="13" t="e">
        <f t="shared" si="9"/>
        <v>#REF!</v>
      </c>
      <c r="T25" s="12" t="e">
        <f t="shared" si="92"/>
        <v>#REF!</v>
      </c>
      <c r="U25" s="24"/>
      <c r="V25" s="24" t="e">
        <f t="shared" si="93"/>
        <v>#REF!</v>
      </c>
      <c r="W25" s="24" t="e">
        <f t="shared" si="563"/>
        <v>#REF!</v>
      </c>
      <c r="X25" s="11"/>
      <c r="Y25" s="13">
        <v>0.16887513306291188</v>
      </c>
      <c r="Z25" s="24" t="e">
        <f t="shared" si="95"/>
        <v>#REF!</v>
      </c>
      <c r="AA25" s="13" t="e">
        <f t="shared" si="10"/>
        <v>#REF!</v>
      </c>
      <c r="AB25" s="12" t="e">
        <f t="shared" si="96"/>
        <v>#REF!</v>
      </c>
      <c r="AC25" s="13">
        <v>0.14353774737356462</v>
      </c>
      <c r="AD25" s="24" t="e">
        <f t="shared" si="97"/>
        <v>#REF!</v>
      </c>
      <c r="AE25" s="13" t="e">
        <f t="shared" si="11"/>
        <v>#REF!</v>
      </c>
      <c r="AF25" s="12" t="e">
        <f t="shared" si="98"/>
        <v>#REF!</v>
      </c>
      <c r="AG25" s="13">
        <v>2.137796237478622E-2</v>
      </c>
      <c r="AH25" s="24" t="e">
        <f t="shared" si="99"/>
        <v>#REF!</v>
      </c>
      <c r="AI25" s="13" t="e">
        <f t="shared" si="12"/>
        <v>#REF!</v>
      </c>
      <c r="AJ25" s="12" t="e">
        <f t="shared" si="100"/>
        <v>#REF!</v>
      </c>
      <c r="AK25" s="13">
        <v>38.777824670843636</v>
      </c>
      <c r="AL25" s="24" t="e">
        <f t="shared" si="101"/>
        <v>#REF!</v>
      </c>
      <c r="AM25" s="13" t="e">
        <f t="shared" si="13"/>
        <v>#REF!</v>
      </c>
      <c r="AN25" s="12" t="e">
        <f t="shared" si="102"/>
        <v>#REF!</v>
      </c>
      <c r="AO25" s="23">
        <v>2.9895161707508575</v>
      </c>
      <c r="AP25" s="24" t="e">
        <f t="shared" si="103"/>
        <v>#REF!</v>
      </c>
      <c r="AQ25" s="13" t="e">
        <f t="shared" si="14"/>
        <v>#REF!</v>
      </c>
      <c r="AR25" s="12" t="e">
        <f t="shared" si="562"/>
        <v>#REF!</v>
      </c>
      <c r="AS25" s="24">
        <v>99.7</v>
      </c>
      <c r="AT25" s="24" t="e">
        <f t="shared" si="105"/>
        <v>#REF!</v>
      </c>
      <c r="AU25" s="13" t="e">
        <f t="shared" si="15"/>
        <v>#REF!</v>
      </c>
      <c r="AV25" s="12" t="e">
        <f t="shared" si="106"/>
        <v>#REF!</v>
      </c>
      <c r="AW25" s="24">
        <v>0.03</v>
      </c>
      <c r="AX25" s="24" t="e">
        <f t="shared" si="107"/>
        <v>#REF!</v>
      </c>
      <c r="AY25" s="13" t="e">
        <f t="shared" si="16"/>
        <v>#REF!</v>
      </c>
      <c r="AZ25" s="12" t="e">
        <f t="shared" si="108"/>
        <v>#REF!</v>
      </c>
      <c r="BA25" s="24">
        <v>2.6070000000000002</v>
      </c>
      <c r="BB25" s="24" t="e">
        <f t="shared" si="109"/>
        <v>#REF!</v>
      </c>
      <c r="BC25" s="13" t="e">
        <f t="shared" si="17"/>
        <v>#REF!</v>
      </c>
      <c r="BD25" s="12" t="e">
        <f t="shared" si="110"/>
        <v>#REF!</v>
      </c>
      <c r="BE25" s="14">
        <v>0.13</v>
      </c>
      <c r="BF25" s="24" t="e">
        <f t="shared" si="111"/>
        <v>#REF!</v>
      </c>
      <c r="BG25" s="13" t="e">
        <f t="shared" si="18"/>
        <v>#REF!</v>
      </c>
      <c r="BH25" s="12" t="e">
        <f t="shared" si="112"/>
        <v>#REF!</v>
      </c>
      <c r="BI25" s="24">
        <v>99.82</v>
      </c>
      <c r="BJ25" s="24" t="e">
        <f t="shared" si="113"/>
        <v>#REF!</v>
      </c>
      <c r="BK25" s="13" t="e">
        <f t="shared" si="19"/>
        <v>#REF!</v>
      </c>
      <c r="BL25" s="12" t="e">
        <f t="shared" si="114"/>
        <v>#REF!</v>
      </c>
      <c r="BM25" s="24">
        <v>0</v>
      </c>
      <c r="BN25" s="24" t="e">
        <f t="shared" si="115"/>
        <v>#REF!</v>
      </c>
      <c r="BO25" s="13" t="e">
        <f t="shared" si="20"/>
        <v>#REF!</v>
      </c>
      <c r="BP25" s="12" t="e">
        <f t="shared" si="116"/>
        <v>#REF!</v>
      </c>
      <c r="BQ25" s="24">
        <v>99.34</v>
      </c>
      <c r="BR25" s="24" t="e">
        <f t="shared" si="117"/>
        <v>#REF!</v>
      </c>
      <c r="BS25" s="13" t="e">
        <f t="shared" si="21"/>
        <v>#REF!</v>
      </c>
      <c r="BT25" s="12" t="e">
        <f t="shared" si="118"/>
        <v>#REF!</v>
      </c>
      <c r="BU25" s="24">
        <v>2.6433462155033682</v>
      </c>
      <c r="BV25" s="24" t="e">
        <f t="shared" si="119"/>
        <v>#REF!</v>
      </c>
      <c r="BW25" s="13" t="e">
        <f t="shared" si="22"/>
        <v>#REF!</v>
      </c>
      <c r="BX25" s="12" t="e">
        <f t="shared" si="120"/>
        <v>#REF!</v>
      </c>
      <c r="BY25" s="24">
        <v>97.9</v>
      </c>
      <c r="BZ25" s="24" t="e">
        <f t="shared" si="121"/>
        <v>#REF!</v>
      </c>
      <c r="CA25" s="13" t="e">
        <f t="shared" si="23"/>
        <v>#REF!</v>
      </c>
      <c r="CB25" s="12" t="e">
        <f t="shared" si="122"/>
        <v>#REF!</v>
      </c>
      <c r="CC25" s="24">
        <v>96.557599999999994</v>
      </c>
      <c r="CD25" s="24" t="e">
        <f t="shared" si="123"/>
        <v>#REF!</v>
      </c>
      <c r="CE25" s="13" t="e">
        <f t="shared" si="24"/>
        <v>#REF!</v>
      </c>
      <c r="CF25" s="12" t="e">
        <f t="shared" si="124"/>
        <v>#REF!</v>
      </c>
      <c r="CG25" s="24">
        <v>84</v>
      </c>
      <c r="CH25" s="24" t="e">
        <f t="shared" si="125"/>
        <v>#REF!</v>
      </c>
      <c r="CI25" s="13" t="e">
        <f t="shared" si="25"/>
        <v>#REF!</v>
      </c>
      <c r="CJ25" s="12" t="e">
        <f t="shared" si="126"/>
        <v>#REF!</v>
      </c>
      <c r="CK25" s="24"/>
      <c r="CL25" s="24" t="e">
        <f t="shared" si="127"/>
        <v>#REF!</v>
      </c>
      <c r="CM25" s="24" t="e">
        <f t="shared" si="128"/>
        <v>#REF!</v>
      </c>
      <c r="CN25" s="11"/>
      <c r="CO25" s="24">
        <v>96.372100000000003</v>
      </c>
      <c r="CP25" s="24" t="e">
        <f t="shared" si="129"/>
        <v>#REF!</v>
      </c>
      <c r="CQ25" s="13" t="e">
        <f t="shared" si="26"/>
        <v>#REF!</v>
      </c>
      <c r="CR25" s="12" t="e">
        <f t="shared" si="130"/>
        <v>#REF!</v>
      </c>
      <c r="CS25" s="24">
        <v>68</v>
      </c>
      <c r="CT25" s="24" t="e">
        <f t="shared" si="131"/>
        <v>#REF!</v>
      </c>
      <c r="CU25" s="13" t="e">
        <f t="shared" si="27"/>
        <v>#REF!</v>
      </c>
      <c r="CV25" s="12" t="e">
        <f t="shared" si="132"/>
        <v>#REF!</v>
      </c>
      <c r="CW25" s="24"/>
      <c r="CX25" s="24" t="e">
        <f t="shared" si="133"/>
        <v>#REF!</v>
      </c>
      <c r="CY25" s="24" t="e">
        <f t="shared" si="134"/>
        <v>#REF!</v>
      </c>
      <c r="CZ25" s="11"/>
      <c r="DA25" s="24">
        <v>94.179900000000004</v>
      </c>
      <c r="DB25" s="24" t="e">
        <f t="shared" si="135"/>
        <v>#REF!</v>
      </c>
      <c r="DC25" s="13" t="e">
        <f t="shared" si="28"/>
        <v>#REF!</v>
      </c>
      <c r="DD25" s="12" t="e">
        <f t="shared" si="136"/>
        <v>#REF!</v>
      </c>
      <c r="DE25" s="24">
        <v>61</v>
      </c>
      <c r="DF25" s="24" t="e">
        <f t="shared" si="137"/>
        <v>#REF!</v>
      </c>
      <c r="DG25" s="13" t="e">
        <f t="shared" si="29"/>
        <v>#REF!</v>
      </c>
      <c r="DH25" s="12" t="e">
        <f t="shared" si="138"/>
        <v>#REF!</v>
      </c>
      <c r="DI25" s="24">
        <v>96.3185</v>
      </c>
      <c r="DJ25" s="24" t="e">
        <f t="shared" si="139"/>
        <v>#REF!</v>
      </c>
      <c r="DK25" s="13" t="e">
        <f t="shared" si="30"/>
        <v>#REF!</v>
      </c>
      <c r="DL25" s="12" t="e">
        <f t="shared" si="140"/>
        <v>#REF!</v>
      </c>
      <c r="DM25" s="24">
        <v>67</v>
      </c>
      <c r="DN25" s="24" t="e">
        <f t="shared" si="141"/>
        <v>#REF!</v>
      </c>
      <c r="DO25" s="13" t="e">
        <f t="shared" si="31"/>
        <v>#REF!</v>
      </c>
      <c r="DP25" s="12" t="e">
        <f t="shared" si="142"/>
        <v>#REF!</v>
      </c>
      <c r="DQ25" s="24">
        <v>2.7315</v>
      </c>
      <c r="DR25" s="24" t="e">
        <f t="shared" si="143"/>
        <v>#REF!</v>
      </c>
      <c r="DS25" s="13" t="e">
        <f t="shared" si="32"/>
        <v>#REF!</v>
      </c>
      <c r="DT25" s="12" t="e">
        <f t="shared" si="144"/>
        <v>#REF!</v>
      </c>
      <c r="DU25" s="24">
        <v>99.9</v>
      </c>
      <c r="DV25" s="24" t="e">
        <f t="shared" si="145"/>
        <v>#REF!</v>
      </c>
      <c r="DW25" s="13" t="e">
        <f t="shared" si="33"/>
        <v>#REF!</v>
      </c>
      <c r="DX25" s="12" t="e">
        <f t="shared" si="146"/>
        <v>#REF!</v>
      </c>
      <c r="DY25" s="24"/>
      <c r="DZ25" s="24" t="e">
        <f t="shared" si="147"/>
        <v>#REF!</v>
      </c>
      <c r="EA25" s="24" t="e">
        <f t="shared" si="148"/>
        <v>#REF!</v>
      </c>
      <c r="EB25" s="11"/>
      <c r="EC25" s="24">
        <v>80.319999999999993</v>
      </c>
      <c r="ED25" s="47">
        <v>81.319999999999993</v>
      </c>
      <c r="EE25" s="24" t="e">
        <f t="shared" si="149"/>
        <v>#REF!</v>
      </c>
      <c r="EF25" s="22" t="e">
        <f t="shared" si="150"/>
        <v>#REF!</v>
      </c>
      <c r="EG25" s="4" t="e">
        <f t="shared" si="151"/>
        <v>#REF!</v>
      </c>
      <c r="EH25" s="24">
        <v>80.319999999999993</v>
      </c>
      <c r="EI25" s="24">
        <v>76.2</v>
      </c>
      <c r="EJ25" s="24" t="e">
        <f t="shared" si="152"/>
        <v>#REF!</v>
      </c>
      <c r="EK25" s="22" t="e">
        <f t="shared" si="153"/>
        <v>#REF!</v>
      </c>
      <c r="EL25" s="4" t="e">
        <f t="shared" si="154"/>
        <v>#REF!</v>
      </c>
      <c r="EM25" s="38">
        <v>79.760000000000005</v>
      </c>
      <c r="EN25" s="39">
        <v>81.77</v>
      </c>
      <c r="EO25" s="24" t="e">
        <f t="shared" si="155"/>
        <v>#REF!</v>
      </c>
      <c r="EP25" s="22" t="e">
        <f t="shared" si="156"/>
        <v>#REF!</v>
      </c>
      <c r="EQ25" s="4" t="e">
        <f t="shared" si="157"/>
        <v>#REF!</v>
      </c>
      <c r="ER25" s="38">
        <v>79.760000000000005</v>
      </c>
      <c r="ES25" s="39">
        <v>75.19</v>
      </c>
      <c r="ET25" s="24" t="e">
        <f t="shared" si="158"/>
        <v>#REF!</v>
      </c>
      <c r="EU25" s="22" t="e">
        <f t="shared" si="159"/>
        <v>#REF!</v>
      </c>
      <c r="EV25" s="4" t="e">
        <f t="shared" si="160"/>
        <v>#REF!</v>
      </c>
      <c r="EW25" s="24">
        <v>85.94</v>
      </c>
      <c r="EX25" s="24">
        <v>87.3</v>
      </c>
      <c r="EY25" s="24" t="e">
        <f t="shared" si="161"/>
        <v>#REF!</v>
      </c>
      <c r="EZ25" s="22" t="e">
        <f t="shared" si="162"/>
        <v>#REF!</v>
      </c>
      <c r="FA25" s="4" t="e">
        <f t="shared" si="163"/>
        <v>#REF!</v>
      </c>
      <c r="FB25" s="24">
        <v>85.94</v>
      </c>
      <c r="FC25" s="24">
        <v>79.47</v>
      </c>
      <c r="FD25" s="24" t="e">
        <f t="shared" si="164"/>
        <v>#REF!</v>
      </c>
      <c r="FE25" s="22" t="e">
        <f t="shared" si="165"/>
        <v>#REF!</v>
      </c>
      <c r="FF25" s="4" t="e">
        <f t="shared" si="166"/>
        <v>#REF!</v>
      </c>
      <c r="FG25" s="24">
        <v>5.89</v>
      </c>
      <c r="FH25" s="24" t="e">
        <f t="shared" si="34"/>
        <v>#REF!</v>
      </c>
      <c r="FI25" s="13" t="e">
        <f t="shared" si="35"/>
        <v>#REF!</v>
      </c>
      <c r="FJ25" s="12" t="e">
        <f t="shared" si="36"/>
        <v>#REF!</v>
      </c>
      <c r="FK25" s="24">
        <v>2.82</v>
      </c>
      <c r="FL25" s="24" t="e">
        <f t="shared" si="167"/>
        <v>#REF!</v>
      </c>
      <c r="FM25" s="13" t="e">
        <f t="shared" si="37"/>
        <v>#REF!</v>
      </c>
      <c r="FN25" s="12" t="e">
        <f t="shared" si="168"/>
        <v>#REF!</v>
      </c>
      <c r="FO25" s="24">
        <v>95.399999999999991</v>
      </c>
      <c r="FP25" s="24">
        <v>90.649999999999991</v>
      </c>
      <c r="FQ25" s="24" t="e">
        <f t="shared" si="169"/>
        <v>#REF!</v>
      </c>
      <c r="FR25" s="22" t="e">
        <f t="shared" si="170"/>
        <v>#REF!</v>
      </c>
      <c r="FS25" s="4" t="e">
        <f t="shared" si="171"/>
        <v>#REF!</v>
      </c>
      <c r="FT25" s="24">
        <v>95.399999999999991</v>
      </c>
      <c r="FU25" s="24">
        <v>91.34</v>
      </c>
      <c r="FV25" s="24" t="e">
        <f t="shared" si="172"/>
        <v>#REF!</v>
      </c>
      <c r="FW25" s="22" t="e">
        <f t="shared" si="173"/>
        <v>#REF!</v>
      </c>
      <c r="FX25" s="4" t="e">
        <f t="shared" si="174"/>
        <v>#REF!</v>
      </c>
      <c r="FY25" s="24">
        <v>90.72</v>
      </c>
      <c r="FZ25" s="24">
        <v>45.94</v>
      </c>
      <c r="GA25" s="24" t="e">
        <f t="shared" si="175"/>
        <v>#REF!</v>
      </c>
      <c r="GB25" s="22" t="e">
        <f t="shared" si="176"/>
        <v>#REF!</v>
      </c>
      <c r="GC25" s="4" t="e">
        <f t="shared" si="177"/>
        <v>#REF!</v>
      </c>
      <c r="GD25" s="27">
        <v>90.72</v>
      </c>
      <c r="GE25" s="27">
        <v>60.480000000000004</v>
      </c>
      <c r="GF25" s="24" t="e">
        <f t="shared" si="178"/>
        <v>#REF!</v>
      </c>
      <c r="GG25" s="22" t="e">
        <f t="shared" si="179"/>
        <v>#REF!</v>
      </c>
      <c r="GH25" s="4" t="e">
        <f t="shared" si="180"/>
        <v>#REF!</v>
      </c>
      <c r="GI25" s="27">
        <v>95.48</v>
      </c>
      <c r="GJ25" s="27">
        <v>90.67</v>
      </c>
      <c r="GK25" s="24" t="e">
        <f t="shared" si="181"/>
        <v>#REF!</v>
      </c>
      <c r="GL25" s="22" t="e">
        <f t="shared" si="182"/>
        <v>#REF!</v>
      </c>
      <c r="GM25" s="4" t="e">
        <f t="shared" si="183"/>
        <v>#REF!</v>
      </c>
      <c r="GN25" s="27">
        <v>95.48</v>
      </c>
      <c r="GO25" s="27">
        <v>95.59</v>
      </c>
      <c r="GP25" s="24" t="e">
        <f t="shared" si="184"/>
        <v>#REF!</v>
      </c>
      <c r="GQ25" s="22" t="e">
        <f t="shared" si="185"/>
        <v>#REF!</v>
      </c>
      <c r="GR25" s="4" t="e">
        <f t="shared" si="186"/>
        <v>#REF!</v>
      </c>
      <c r="GS25" s="27">
        <v>4.37</v>
      </c>
      <c r="GT25" s="27" t="e">
        <f t="shared" si="38"/>
        <v>#REF!</v>
      </c>
      <c r="GU25" s="22" t="e">
        <f t="shared" si="39"/>
        <v>#REF!</v>
      </c>
      <c r="GV25" s="4" t="e">
        <f t="shared" si="40"/>
        <v>#REF!</v>
      </c>
      <c r="GW25" s="27">
        <v>6.9500000000000011</v>
      </c>
      <c r="GX25" s="27" t="e">
        <f t="shared" si="187"/>
        <v>#REF!</v>
      </c>
      <c r="GY25" s="22" t="e">
        <f t="shared" si="41"/>
        <v>#REF!</v>
      </c>
      <c r="GZ25" s="4" t="e">
        <f t="shared" si="42"/>
        <v>#REF!</v>
      </c>
      <c r="HA25" s="26"/>
      <c r="HB25" s="26"/>
      <c r="HC25" s="24" t="e">
        <f t="shared" si="188"/>
        <v>#REF!</v>
      </c>
      <c r="HD25" s="24" t="e">
        <f t="shared" si="189"/>
        <v>#REF!</v>
      </c>
      <c r="HE25" s="26"/>
      <c r="HF25" s="26"/>
      <c r="HG25" s="26"/>
      <c r="HH25" s="24" t="e">
        <f t="shared" si="190"/>
        <v>#REF!</v>
      </c>
      <c r="HI25" s="24" t="e">
        <f t="shared" si="191"/>
        <v>#REF!</v>
      </c>
      <c r="HJ25" s="26"/>
      <c r="HK25" s="27">
        <v>92.5</v>
      </c>
      <c r="HL25" s="27">
        <v>53.23</v>
      </c>
      <c r="HM25" s="24" t="e">
        <f t="shared" si="192"/>
        <v>#REF!</v>
      </c>
      <c r="HN25" s="22" t="e">
        <f t="shared" si="193"/>
        <v>#REF!</v>
      </c>
      <c r="HO25" s="4" t="e">
        <f t="shared" si="194"/>
        <v>#REF!</v>
      </c>
      <c r="HP25" s="27">
        <v>92.5</v>
      </c>
      <c r="HQ25" s="27">
        <v>87.74</v>
      </c>
      <c r="HR25" s="24" t="e">
        <f t="shared" si="195"/>
        <v>#REF!</v>
      </c>
      <c r="HS25" s="22" t="e">
        <f t="shared" si="196"/>
        <v>#REF!</v>
      </c>
      <c r="HT25" s="4" t="e">
        <f t="shared" si="197"/>
        <v>#REF!</v>
      </c>
      <c r="HU25" s="24">
        <v>95.62</v>
      </c>
      <c r="HV25" s="24">
        <v>93.63</v>
      </c>
      <c r="HW25" s="24" t="e">
        <f t="shared" si="198"/>
        <v>#REF!</v>
      </c>
      <c r="HX25" s="24" t="e">
        <f t="shared" si="199"/>
        <v>#REF!</v>
      </c>
      <c r="HY25" s="4" t="e">
        <f t="shared" si="200"/>
        <v>#REF!</v>
      </c>
      <c r="HZ25" s="24">
        <v>95.62</v>
      </c>
      <c r="IA25" s="24">
        <v>93.600000000000009</v>
      </c>
      <c r="IB25" s="24" t="e">
        <f t="shared" si="201"/>
        <v>#REF!</v>
      </c>
      <c r="IC25" s="24" t="e">
        <f t="shared" si="202"/>
        <v>#REF!</v>
      </c>
      <c r="ID25" s="4" t="e">
        <f t="shared" si="203"/>
        <v>#REF!</v>
      </c>
      <c r="IE25" s="26"/>
      <c r="IF25" s="26"/>
      <c r="IG25" s="24" t="e">
        <f t="shared" si="204"/>
        <v>#REF!</v>
      </c>
      <c r="IH25" s="24" t="e">
        <f t="shared" si="205"/>
        <v>#REF!</v>
      </c>
      <c r="II25" s="26"/>
      <c r="IJ25" s="26"/>
      <c r="IK25" s="26"/>
      <c r="IL25" s="24" t="e">
        <f t="shared" si="206"/>
        <v>#REF!</v>
      </c>
      <c r="IM25" s="24" t="e">
        <f t="shared" si="207"/>
        <v>#REF!</v>
      </c>
      <c r="IN25" s="26"/>
      <c r="IO25" s="26"/>
      <c r="IP25" s="26"/>
      <c r="IQ25" s="24" t="e">
        <f t="shared" si="208"/>
        <v>#REF!</v>
      </c>
      <c r="IR25" s="24" t="e">
        <f t="shared" si="209"/>
        <v>#REF!</v>
      </c>
      <c r="IS25" s="26"/>
      <c r="IT25" s="26"/>
      <c r="IU25" s="26"/>
      <c r="IV25" s="24" t="e">
        <f t="shared" si="210"/>
        <v>#REF!</v>
      </c>
      <c r="IW25" s="24" t="e">
        <f t="shared" si="211"/>
        <v>#REF!</v>
      </c>
      <c r="IX25" s="26"/>
      <c r="IY25" s="26"/>
      <c r="IZ25" s="26"/>
      <c r="JA25" s="24" t="e">
        <f t="shared" si="212"/>
        <v>#REF!</v>
      </c>
      <c r="JB25" s="24" t="e">
        <f t="shared" si="213"/>
        <v>#REF!</v>
      </c>
      <c r="JC25" s="26"/>
      <c r="JD25" s="26"/>
      <c r="JE25" s="26"/>
      <c r="JF25" s="24" t="e">
        <f t="shared" si="214"/>
        <v>#REF!</v>
      </c>
      <c r="JG25" s="24" t="e">
        <f t="shared" si="215"/>
        <v>#REF!</v>
      </c>
      <c r="JH25" s="26"/>
      <c r="JI25" s="26"/>
      <c r="JJ25" s="26"/>
      <c r="JK25" s="24" t="e">
        <f t="shared" si="216"/>
        <v>#REF!</v>
      </c>
      <c r="JL25" s="24" t="e">
        <f t="shared" si="217"/>
        <v>#REF!</v>
      </c>
      <c r="JM25" s="26"/>
      <c r="JN25" s="26"/>
      <c r="JO25" s="26"/>
      <c r="JP25" s="24" t="e">
        <f t="shared" si="218"/>
        <v>#REF!</v>
      </c>
      <c r="JQ25" s="24" t="e">
        <f t="shared" si="219"/>
        <v>#REF!</v>
      </c>
      <c r="JR25" s="26"/>
      <c r="JS25" s="26"/>
      <c r="JT25" s="26"/>
      <c r="JU25" s="24" t="e">
        <f t="shared" si="220"/>
        <v>#REF!</v>
      </c>
      <c r="JV25" s="24" t="e">
        <f t="shared" si="221"/>
        <v>#REF!</v>
      </c>
      <c r="JW25" s="26"/>
      <c r="JX25" s="26"/>
      <c r="JY25" s="26"/>
      <c r="JZ25" s="24" t="e">
        <f t="shared" si="222"/>
        <v>#REF!</v>
      </c>
      <c r="KA25" s="24" t="e">
        <f t="shared" si="223"/>
        <v>#REF!</v>
      </c>
      <c r="KB25" s="26"/>
      <c r="KC25" s="26"/>
      <c r="KD25" s="26"/>
      <c r="KE25" s="24" t="e">
        <f t="shared" si="224"/>
        <v>#REF!</v>
      </c>
      <c r="KF25" s="24" t="e">
        <f t="shared" si="225"/>
        <v>#REF!</v>
      </c>
      <c r="KG25" s="26"/>
      <c r="KH25" s="26"/>
      <c r="KI25" s="26"/>
      <c r="KJ25" s="24" t="e">
        <f t="shared" si="226"/>
        <v>#REF!</v>
      </c>
      <c r="KK25" s="24" t="e">
        <f t="shared" si="227"/>
        <v>#REF!</v>
      </c>
      <c r="KL25" s="26"/>
      <c r="KM25" s="27">
        <v>77.771242735074637</v>
      </c>
      <c r="KN25" s="27"/>
      <c r="KO25" s="24">
        <f t="shared" si="228"/>
        <v>0</v>
      </c>
      <c r="KP25" s="22">
        <f t="shared" si="229"/>
        <v>0</v>
      </c>
      <c r="KQ25" s="4" t="e">
        <f t="shared" si="230"/>
        <v>#REF!</v>
      </c>
      <c r="KR25" s="27">
        <v>77.771242735074637</v>
      </c>
      <c r="KS25" s="27"/>
      <c r="KT25" s="24">
        <f t="shared" si="231"/>
        <v>0</v>
      </c>
      <c r="KU25" s="22">
        <f t="shared" si="232"/>
        <v>0</v>
      </c>
      <c r="KV25" s="4" t="e">
        <f t="shared" si="233"/>
        <v>#REF!</v>
      </c>
      <c r="KW25" s="27">
        <v>69.116604477611943</v>
      </c>
      <c r="KX25" s="27"/>
      <c r="KY25" s="24">
        <f t="shared" si="234"/>
        <v>0</v>
      </c>
      <c r="KZ25" s="22">
        <f t="shared" si="235"/>
        <v>0</v>
      </c>
      <c r="LA25" s="4" t="e">
        <f t="shared" si="236"/>
        <v>#REF!</v>
      </c>
      <c r="LB25" s="27">
        <v>69.116604477611943</v>
      </c>
      <c r="LC25" s="27"/>
      <c r="LD25" s="24">
        <f t="shared" si="237"/>
        <v>0</v>
      </c>
      <c r="LE25" s="22">
        <f t="shared" si="238"/>
        <v>0</v>
      </c>
      <c r="LF25" s="4" t="e">
        <f t="shared" si="239"/>
        <v>#REF!</v>
      </c>
      <c r="LG25" s="26"/>
      <c r="LH25" s="26"/>
      <c r="LI25" s="24" t="e">
        <f t="shared" si="240"/>
        <v>#REF!</v>
      </c>
      <c r="LJ25" s="24" t="e">
        <f t="shared" si="241"/>
        <v>#REF!</v>
      </c>
      <c r="LK25" s="26"/>
      <c r="LL25" s="26"/>
      <c r="LM25" s="26"/>
      <c r="LN25" s="24" t="e">
        <f t="shared" si="242"/>
        <v>#REF!</v>
      </c>
      <c r="LO25" s="24" t="e">
        <f t="shared" si="243"/>
        <v>#REF!</v>
      </c>
      <c r="LP25" s="26"/>
      <c r="LQ25" s="24">
        <v>1.9863124562733208</v>
      </c>
      <c r="LR25" s="26"/>
      <c r="LS25" s="24">
        <f t="shared" si="244"/>
        <v>0</v>
      </c>
      <c r="LT25" s="22">
        <f t="shared" si="245"/>
        <v>0</v>
      </c>
      <c r="LU25" s="4" t="e">
        <f t="shared" si="246"/>
        <v>#REF!</v>
      </c>
      <c r="LV25" s="24">
        <v>1.9863124562733208</v>
      </c>
      <c r="LW25" s="26"/>
      <c r="LX25" s="24">
        <f t="shared" si="247"/>
        <v>0</v>
      </c>
      <c r="LY25" s="22">
        <f t="shared" si="248"/>
        <v>0</v>
      </c>
      <c r="LZ25" s="4" t="e">
        <f t="shared" si="249"/>
        <v>#REF!</v>
      </c>
      <c r="MA25" s="24">
        <v>10.1284276979361</v>
      </c>
      <c r="MB25" s="26"/>
      <c r="MC25" s="24">
        <f t="shared" si="250"/>
        <v>0</v>
      </c>
      <c r="MD25" s="22">
        <f t="shared" si="251"/>
        <v>0</v>
      </c>
      <c r="ME25" s="4" t="e">
        <f t="shared" si="252"/>
        <v>#REF!</v>
      </c>
      <c r="MF25" s="24">
        <v>10.1284276979361</v>
      </c>
      <c r="MG25" s="26"/>
      <c r="MH25" s="24">
        <f t="shared" si="253"/>
        <v>0</v>
      </c>
      <c r="MI25" s="22">
        <f t="shared" si="254"/>
        <v>0</v>
      </c>
      <c r="MJ25" s="4" t="e">
        <f t="shared" si="255"/>
        <v>#REF!</v>
      </c>
      <c r="MK25" s="26"/>
      <c r="ML25" s="26"/>
      <c r="MM25" s="24" t="e">
        <f t="shared" si="256"/>
        <v>#REF!</v>
      </c>
      <c r="MN25" s="24" t="e">
        <f t="shared" si="257"/>
        <v>#REF!</v>
      </c>
      <c r="MO25" s="26"/>
      <c r="MP25" s="26"/>
      <c r="MQ25" s="26"/>
      <c r="MR25" s="24" t="e">
        <f t="shared" si="258"/>
        <v>#REF!</v>
      </c>
      <c r="MS25" s="24" t="e">
        <f t="shared" si="259"/>
        <v>#REF!</v>
      </c>
      <c r="MT25" s="26"/>
      <c r="MU25" s="26"/>
      <c r="MV25" s="26"/>
      <c r="MW25" s="24" t="e">
        <f t="shared" si="260"/>
        <v>#REF!</v>
      </c>
      <c r="MX25" s="24" t="e">
        <f t="shared" si="261"/>
        <v>#REF!</v>
      </c>
      <c r="MY25" s="26"/>
      <c r="MZ25" s="26"/>
      <c r="NA25" s="26"/>
      <c r="NB25" s="24" t="e">
        <f t="shared" si="262"/>
        <v>#REF!</v>
      </c>
      <c r="NC25" s="24" t="e">
        <f t="shared" si="263"/>
        <v>#REF!</v>
      </c>
      <c r="ND25" s="26"/>
      <c r="NE25" s="26"/>
      <c r="NF25" s="26"/>
      <c r="NG25" s="24" t="e">
        <f t="shared" si="264"/>
        <v>#REF!</v>
      </c>
      <c r="NH25" s="24" t="e">
        <f t="shared" si="265"/>
        <v>#REF!</v>
      </c>
      <c r="NI25" s="26"/>
      <c r="NJ25" s="26"/>
      <c r="NK25" s="26"/>
      <c r="NL25" s="24" t="e">
        <f t="shared" si="266"/>
        <v>#REF!</v>
      </c>
      <c r="NM25" s="24" t="e">
        <f t="shared" si="267"/>
        <v>#REF!</v>
      </c>
      <c r="NN25" s="26"/>
      <c r="NO25" s="26"/>
      <c r="NP25" s="26"/>
      <c r="NQ25" s="24" t="e">
        <f t="shared" si="268"/>
        <v>#REF!</v>
      </c>
      <c r="NR25" s="24" t="e">
        <f t="shared" si="269"/>
        <v>#REF!</v>
      </c>
      <c r="NS25" s="26"/>
      <c r="NT25" s="26"/>
      <c r="NU25" s="26"/>
      <c r="NV25" s="24" t="e">
        <f t="shared" si="270"/>
        <v>#REF!</v>
      </c>
      <c r="NW25" s="24" t="e">
        <f t="shared" si="271"/>
        <v>#REF!</v>
      </c>
      <c r="NX25" s="26"/>
      <c r="NY25" s="26"/>
      <c r="NZ25" s="26"/>
      <c r="OA25" s="24" t="e">
        <f t="shared" si="272"/>
        <v>#REF!</v>
      </c>
      <c r="OB25" s="24" t="e">
        <f t="shared" si="273"/>
        <v>#REF!</v>
      </c>
      <c r="OC25" s="26"/>
      <c r="OD25" s="26"/>
      <c r="OE25" s="26"/>
      <c r="OF25" s="24" t="e">
        <f t="shared" si="274"/>
        <v>#REF!</v>
      </c>
      <c r="OG25" s="24" t="e">
        <f t="shared" si="275"/>
        <v>#REF!</v>
      </c>
      <c r="OH25" s="26"/>
      <c r="OI25" s="26"/>
      <c r="OJ25" s="26"/>
      <c r="OK25" s="24" t="e">
        <f t="shared" si="276"/>
        <v>#REF!</v>
      </c>
      <c r="OL25" s="24" t="e">
        <f t="shared" si="277"/>
        <v>#REF!</v>
      </c>
      <c r="OM25" s="26"/>
      <c r="ON25" s="26"/>
      <c r="OO25" s="26"/>
      <c r="OP25" s="24" t="e">
        <f t="shared" si="278"/>
        <v>#REF!</v>
      </c>
      <c r="OQ25" s="24" t="e">
        <f t="shared" si="279"/>
        <v>#REF!</v>
      </c>
      <c r="OR25" s="26"/>
      <c r="OS25" s="26"/>
      <c r="OT25" s="26"/>
      <c r="OU25" s="24" t="e">
        <f t="shared" si="280"/>
        <v>#REF!</v>
      </c>
      <c r="OV25" s="24" t="e">
        <f t="shared" si="281"/>
        <v>#REF!</v>
      </c>
      <c r="OW25" s="26"/>
      <c r="OX25" s="26"/>
      <c r="OY25" s="26"/>
      <c r="OZ25" s="24" t="e">
        <f t="shared" si="282"/>
        <v>#REF!</v>
      </c>
      <c r="PA25" s="24" t="e">
        <f t="shared" si="283"/>
        <v>#REF!</v>
      </c>
      <c r="PB25" s="26"/>
      <c r="PC25" s="26"/>
      <c r="PD25" s="26"/>
      <c r="PE25" s="24" t="e">
        <f t="shared" si="284"/>
        <v>#REF!</v>
      </c>
      <c r="PF25" s="24" t="e">
        <f t="shared" si="285"/>
        <v>#REF!</v>
      </c>
      <c r="PG25" s="26"/>
      <c r="PH25" s="26"/>
      <c r="PI25" s="26"/>
      <c r="PJ25" s="24" t="e">
        <f t="shared" si="286"/>
        <v>#REF!</v>
      </c>
      <c r="PK25" s="24" t="e">
        <f t="shared" si="287"/>
        <v>#REF!</v>
      </c>
      <c r="PL25" s="26"/>
      <c r="PM25" s="26"/>
      <c r="PN25" s="26"/>
      <c r="PO25" s="24" t="e">
        <f t="shared" si="288"/>
        <v>#REF!</v>
      </c>
      <c r="PP25" s="24" t="e">
        <f t="shared" si="289"/>
        <v>#REF!</v>
      </c>
      <c r="PQ25" s="26"/>
      <c r="PR25" s="26"/>
      <c r="PS25" s="26"/>
      <c r="PT25" s="24" t="e">
        <f t="shared" si="290"/>
        <v>#REF!</v>
      </c>
      <c r="PU25" s="24" t="e">
        <f t="shared" si="291"/>
        <v>#REF!</v>
      </c>
      <c r="PV25" s="26"/>
      <c r="PW25" s="26"/>
      <c r="PX25" s="26"/>
      <c r="PY25" s="24" t="e">
        <f t="shared" si="292"/>
        <v>#REF!</v>
      </c>
      <c r="PZ25" s="24" t="e">
        <f t="shared" si="293"/>
        <v>#REF!</v>
      </c>
      <c r="QA25" s="26"/>
      <c r="QB25" s="26"/>
      <c r="QC25" s="26"/>
      <c r="QD25" s="24" t="e">
        <f t="shared" si="294"/>
        <v>#REF!</v>
      </c>
      <c r="QE25" s="24" t="e">
        <f t="shared" si="295"/>
        <v>#REF!</v>
      </c>
      <c r="QF25" s="26"/>
      <c r="QG25" s="26"/>
      <c r="QH25" s="26"/>
      <c r="QI25" s="24" t="e">
        <f t="shared" si="296"/>
        <v>#REF!</v>
      </c>
      <c r="QJ25" s="24" t="e">
        <f t="shared" si="297"/>
        <v>#REF!</v>
      </c>
      <c r="QK25" s="26"/>
      <c r="QL25" s="26"/>
      <c r="QM25" s="26"/>
      <c r="QN25" s="24" t="e">
        <f t="shared" si="298"/>
        <v>#REF!</v>
      </c>
      <c r="QO25" s="24" t="e">
        <f t="shared" si="299"/>
        <v>#REF!</v>
      </c>
      <c r="QP25" s="26"/>
      <c r="QQ25" s="24"/>
      <c r="QR25" s="24" t="e">
        <f t="shared" si="300"/>
        <v>#REF!</v>
      </c>
      <c r="QS25" s="24" t="e">
        <f t="shared" si="301"/>
        <v>#REF!</v>
      </c>
      <c r="QT25" s="11"/>
      <c r="QU25" s="24"/>
      <c r="QV25" s="24" t="e">
        <f t="shared" si="302"/>
        <v>#REF!</v>
      </c>
      <c r="QW25" s="24" t="e">
        <f t="shared" si="303"/>
        <v>#REF!</v>
      </c>
      <c r="QX25" s="11"/>
      <c r="QY25" s="24"/>
      <c r="QZ25" s="24" t="e">
        <f t="shared" si="304"/>
        <v>#REF!</v>
      </c>
      <c r="RA25" s="24" t="e">
        <f t="shared" si="305"/>
        <v>#REF!</v>
      </c>
      <c r="RB25" s="11"/>
      <c r="RC25" s="24"/>
      <c r="RD25" s="24" t="e">
        <f t="shared" si="306"/>
        <v>#REF!</v>
      </c>
      <c r="RE25" s="24" t="e">
        <f t="shared" si="307"/>
        <v>#REF!</v>
      </c>
      <c r="RF25" s="11"/>
      <c r="RG25" s="24"/>
      <c r="RH25" s="24" t="e">
        <f t="shared" si="308"/>
        <v>#REF!</v>
      </c>
      <c r="RI25" s="24" t="e">
        <f t="shared" si="309"/>
        <v>#REF!</v>
      </c>
      <c r="RJ25" s="11"/>
      <c r="RK25" s="27">
        <v>95.399999999999991</v>
      </c>
      <c r="RL25" s="27" t="e">
        <f t="shared" si="310"/>
        <v>#REF!</v>
      </c>
      <c r="RM25" s="22" t="e">
        <f t="shared" si="43"/>
        <v>#REF!</v>
      </c>
      <c r="RN25" s="4" t="e">
        <f t="shared" si="311"/>
        <v>#REF!</v>
      </c>
      <c r="RO25" s="24"/>
      <c r="RP25" s="24" t="e">
        <f t="shared" si="312"/>
        <v>#REF!</v>
      </c>
      <c r="RQ25" s="24" t="e">
        <f t="shared" si="313"/>
        <v>#REF!</v>
      </c>
      <c r="RR25" s="11"/>
      <c r="RS25" s="24"/>
      <c r="RT25" s="24" t="e">
        <f t="shared" si="314"/>
        <v>#REF!</v>
      </c>
      <c r="RU25" s="24" t="e">
        <f t="shared" si="315"/>
        <v>#REF!</v>
      </c>
      <c r="RV25" s="11"/>
      <c r="RW25" s="24"/>
      <c r="RX25" s="24" t="e">
        <f t="shared" si="316"/>
        <v>#REF!</v>
      </c>
      <c r="RY25" s="24" t="e">
        <f t="shared" si="317"/>
        <v>#REF!</v>
      </c>
      <c r="RZ25" s="11"/>
      <c r="SA25" s="24"/>
      <c r="SB25" s="24" t="e">
        <f t="shared" si="318"/>
        <v>#REF!</v>
      </c>
      <c r="SC25" s="24" t="e">
        <f t="shared" si="319"/>
        <v>#REF!</v>
      </c>
      <c r="SD25" s="11"/>
      <c r="SE25" s="24"/>
      <c r="SF25" s="24" t="e">
        <f t="shared" si="320"/>
        <v>#REF!</v>
      </c>
      <c r="SG25" s="24" t="e">
        <f t="shared" si="321"/>
        <v>#REF!</v>
      </c>
      <c r="SH25" s="11"/>
      <c r="SI25" s="24"/>
      <c r="SJ25" s="24" t="e">
        <f t="shared" si="322"/>
        <v>#REF!</v>
      </c>
      <c r="SK25" s="24" t="e">
        <f t="shared" si="323"/>
        <v>#REF!</v>
      </c>
      <c r="SL25" s="11"/>
      <c r="SM25" s="24"/>
      <c r="SN25" s="24" t="e">
        <f t="shared" si="324"/>
        <v>#REF!</v>
      </c>
      <c r="SO25" s="24" t="e">
        <f t="shared" si="325"/>
        <v>#REF!</v>
      </c>
      <c r="SP25" s="11"/>
      <c r="SQ25" s="24"/>
      <c r="SR25" s="24" t="e">
        <f t="shared" si="326"/>
        <v>#REF!</v>
      </c>
      <c r="SS25" s="24" t="e">
        <f t="shared" si="327"/>
        <v>#REF!</v>
      </c>
      <c r="ST25" s="11"/>
      <c r="SU25" s="24"/>
      <c r="SV25" s="24" t="e">
        <f t="shared" si="328"/>
        <v>#REF!</v>
      </c>
      <c r="SW25" s="24" t="e">
        <f t="shared" si="329"/>
        <v>#REF!</v>
      </c>
      <c r="SX25" s="11"/>
      <c r="SY25" s="24"/>
      <c r="SZ25" s="24" t="e">
        <f t="shared" si="330"/>
        <v>#REF!</v>
      </c>
      <c r="TA25" s="24" t="e">
        <f t="shared" si="331"/>
        <v>#REF!</v>
      </c>
      <c r="TB25" s="11"/>
      <c r="TC25" s="24"/>
      <c r="TD25" s="24" t="e">
        <f t="shared" si="332"/>
        <v>#REF!</v>
      </c>
      <c r="TE25" s="24" t="e">
        <f t="shared" si="333"/>
        <v>#REF!</v>
      </c>
      <c r="TF25" s="11"/>
      <c r="TG25" s="24"/>
      <c r="TH25" s="24" t="e">
        <f t="shared" si="334"/>
        <v>#REF!</v>
      </c>
      <c r="TI25" s="24" t="e">
        <f t="shared" si="335"/>
        <v>#REF!</v>
      </c>
      <c r="TJ25" s="11"/>
      <c r="TK25" s="24"/>
      <c r="TL25" s="24" t="e">
        <f t="shared" si="336"/>
        <v>#REF!</v>
      </c>
      <c r="TM25" s="24" t="e">
        <f t="shared" si="337"/>
        <v>#REF!</v>
      </c>
      <c r="TN25" s="11"/>
      <c r="TO25" s="27">
        <v>90.72</v>
      </c>
      <c r="TP25" s="27" t="e">
        <f t="shared" si="338"/>
        <v>#REF!</v>
      </c>
      <c r="TQ25" s="22" t="e">
        <f t="shared" si="44"/>
        <v>#REF!</v>
      </c>
      <c r="TR25" s="4" t="e">
        <f t="shared" si="339"/>
        <v>#REF!</v>
      </c>
      <c r="TS25" s="24"/>
      <c r="TT25" s="24" t="e">
        <f t="shared" si="340"/>
        <v>#REF!</v>
      </c>
      <c r="TU25" s="24" t="e">
        <f t="shared" si="341"/>
        <v>#REF!</v>
      </c>
      <c r="TV25" s="11"/>
      <c r="TW25" s="24"/>
      <c r="TX25" s="24" t="e">
        <f t="shared" si="342"/>
        <v>#REF!</v>
      </c>
      <c r="TY25" s="24" t="e">
        <f t="shared" si="343"/>
        <v>#REF!</v>
      </c>
      <c r="TZ25" s="11"/>
      <c r="UA25" s="24"/>
      <c r="UB25" s="24" t="e">
        <f t="shared" si="344"/>
        <v>#REF!</v>
      </c>
      <c r="UC25" s="24" t="e">
        <f t="shared" si="345"/>
        <v>#REF!</v>
      </c>
      <c r="UD25" s="11"/>
      <c r="UE25" s="24"/>
      <c r="UF25" s="24" t="e">
        <f t="shared" si="346"/>
        <v>#REF!</v>
      </c>
      <c r="UG25" s="24" t="e">
        <f t="shared" si="347"/>
        <v>#REF!</v>
      </c>
      <c r="UH25" s="11"/>
      <c r="UI25" s="24"/>
      <c r="UJ25" s="24" t="e">
        <f t="shared" si="348"/>
        <v>#REF!</v>
      </c>
      <c r="UK25" s="24" t="e">
        <f t="shared" si="349"/>
        <v>#REF!</v>
      </c>
      <c r="UL25" s="11"/>
      <c r="UM25" s="24"/>
      <c r="UN25" s="24" t="e">
        <f t="shared" si="350"/>
        <v>#REF!</v>
      </c>
      <c r="UO25" s="24" t="e">
        <f t="shared" si="351"/>
        <v>#REF!</v>
      </c>
      <c r="UP25" s="11"/>
      <c r="UQ25" s="24"/>
      <c r="UR25" s="24" t="e">
        <f t="shared" si="352"/>
        <v>#REF!</v>
      </c>
      <c r="US25" s="24" t="e">
        <f t="shared" si="353"/>
        <v>#REF!</v>
      </c>
      <c r="UT25" s="11"/>
      <c r="UU25" s="24"/>
      <c r="UV25" s="24" t="e">
        <f t="shared" si="354"/>
        <v>#REF!</v>
      </c>
      <c r="UW25" s="24" t="e">
        <f t="shared" si="355"/>
        <v>#REF!</v>
      </c>
      <c r="UX25" s="11"/>
      <c r="UY25" s="24"/>
      <c r="UZ25" s="24" t="e">
        <f t="shared" si="356"/>
        <v>#REF!</v>
      </c>
      <c r="VA25" s="24" t="e">
        <f t="shared" si="357"/>
        <v>#REF!</v>
      </c>
      <c r="VB25" s="11"/>
      <c r="VC25" s="24"/>
      <c r="VD25" s="24" t="e">
        <f t="shared" si="358"/>
        <v>#REF!</v>
      </c>
      <c r="VE25" s="24" t="e">
        <f t="shared" si="359"/>
        <v>#REF!</v>
      </c>
      <c r="VF25" s="11"/>
      <c r="VG25" s="34">
        <v>0.14532986502509121</v>
      </c>
      <c r="VH25" s="27" t="e">
        <f t="shared" si="45"/>
        <v>#REF!</v>
      </c>
      <c r="VI25" s="22" t="e">
        <f t="shared" si="46"/>
        <v>#REF!</v>
      </c>
      <c r="VJ25" s="4" t="e">
        <f t="shared" si="360"/>
        <v>#REF!</v>
      </c>
      <c r="VK25" s="27">
        <v>77.771242735074637</v>
      </c>
      <c r="VL25" s="27" t="e">
        <f t="shared" si="361"/>
        <v>#REF!</v>
      </c>
      <c r="VM25" s="22" t="e">
        <f t="shared" si="47"/>
        <v>#REF!</v>
      </c>
      <c r="VN25" s="4" t="e">
        <f t="shared" si="362"/>
        <v>#REF!</v>
      </c>
      <c r="VO25" s="27">
        <v>69.116604477611943</v>
      </c>
      <c r="VP25" s="27" t="e">
        <f t="shared" si="363"/>
        <v>#REF!</v>
      </c>
      <c r="VQ25" s="22" t="e">
        <f t="shared" si="48"/>
        <v>#REF!</v>
      </c>
      <c r="VR25" s="4" t="e">
        <f t="shared" si="364"/>
        <v>#REF!</v>
      </c>
      <c r="VS25" s="24"/>
      <c r="VT25" s="24" t="e">
        <f t="shared" si="365"/>
        <v>#REF!</v>
      </c>
      <c r="VU25" s="24" t="e">
        <f t="shared" si="366"/>
        <v>#REF!</v>
      </c>
      <c r="VV25" s="11"/>
      <c r="VW25" s="24">
        <v>1.9863124562733208</v>
      </c>
      <c r="VX25" s="27" t="e">
        <f t="shared" si="367"/>
        <v>#REF!</v>
      </c>
      <c r="VY25" s="22" t="e">
        <f t="shared" si="49"/>
        <v>#REF!</v>
      </c>
      <c r="VZ25" s="4" t="e">
        <f t="shared" si="368"/>
        <v>#REF!</v>
      </c>
      <c r="WA25" s="24">
        <v>10.1284276979361</v>
      </c>
      <c r="WB25" s="27" t="e">
        <f t="shared" si="369"/>
        <v>#REF!</v>
      </c>
      <c r="WC25" s="22" t="e">
        <f t="shared" si="50"/>
        <v>#REF!</v>
      </c>
      <c r="WD25" s="4" t="e">
        <f t="shared" si="370"/>
        <v>#REF!</v>
      </c>
      <c r="WE25" s="27">
        <v>94.62</v>
      </c>
      <c r="WF25" s="27" t="e">
        <f t="shared" si="371"/>
        <v>#REF!</v>
      </c>
      <c r="WG25" s="22" t="e">
        <f t="shared" si="51"/>
        <v>#REF!</v>
      </c>
      <c r="WH25" s="4" t="e">
        <f t="shared" si="372"/>
        <v>#REF!</v>
      </c>
      <c r="WI25" s="24"/>
      <c r="WJ25" s="24" t="e">
        <f t="shared" si="373"/>
        <v>#REF!</v>
      </c>
      <c r="WK25" s="24" t="e">
        <f t="shared" si="374"/>
        <v>#REF!</v>
      </c>
      <c r="WL25" s="11"/>
      <c r="WM25" s="24"/>
      <c r="WN25" s="24" t="e">
        <f t="shared" si="375"/>
        <v>#REF!</v>
      </c>
      <c r="WO25" s="24" t="e">
        <f t="shared" si="376"/>
        <v>#REF!</v>
      </c>
      <c r="WP25" s="11"/>
      <c r="WQ25" s="24"/>
      <c r="WR25" s="24" t="e">
        <f t="shared" si="377"/>
        <v>#REF!</v>
      </c>
      <c r="WS25" s="24" t="e">
        <f t="shared" si="378"/>
        <v>#REF!</v>
      </c>
      <c r="WT25" s="11"/>
      <c r="WU25" s="27">
        <v>1.54</v>
      </c>
      <c r="WV25" s="27" t="e">
        <f t="shared" si="379"/>
        <v>#REF!</v>
      </c>
      <c r="WW25" s="22" t="e">
        <f t="shared" si="52"/>
        <v>#REF!</v>
      </c>
      <c r="WX25" s="4" t="e">
        <f t="shared" si="380"/>
        <v>#REF!</v>
      </c>
      <c r="WY25" s="24"/>
      <c r="WZ25" s="24" t="e">
        <f t="shared" si="381"/>
        <v>#REF!</v>
      </c>
      <c r="XA25" s="24" t="e">
        <f t="shared" si="382"/>
        <v>#REF!</v>
      </c>
      <c r="XB25" s="11"/>
      <c r="XC25" s="24"/>
      <c r="XD25" s="24" t="e">
        <f t="shared" si="383"/>
        <v>#REF!</v>
      </c>
      <c r="XE25" s="24" t="e">
        <f t="shared" si="384"/>
        <v>#REF!</v>
      </c>
      <c r="XF25" s="11"/>
      <c r="XG25" s="24"/>
      <c r="XH25" s="24" t="e">
        <f t="shared" si="385"/>
        <v>#REF!</v>
      </c>
      <c r="XI25" s="24" t="e">
        <f t="shared" si="386"/>
        <v>#REF!</v>
      </c>
      <c r="XJ25" s="11"/>
      <c r="XK25" s="24"/>
      <c r="XL25" s="24" t="e">
        <f t="shared" si="387"/>
        <v>#REF!</v>
      </c>
      <c r="XM25" s="24" t="e">
        <f t="shared" si="388"/>
        <v>#REF!</v>
      </c>
      <c r="XN25" s="11"/>
      <c r="XO25" s="24"/>
      <c r="XP25" s="24" t="e">
        <f t="shared" si="389"/>
        <v>#REF!</v>
      </c>
      <c r="XQ25" s="24" t="e">
        <f t="shared" si="390"/>
        <v>#REF!</v>
      </c>
      <c r="XR25" s="11"/>
      <c r="XS25" s="24"/>
      <c r="XT25" s="24" t="e">
        <f t="shared" si="391"/>
        <v>#REF!</v>
      </c>
      <c r="XU25" s="24" t="e">
        <f t="shared" si="392"/>
        <v>#REF!</v>
      </c>
      <c r="XV25" s="11"/>
      <c r="XW25" s="24"/>
      <c r="XX25" s="24" t="e">
        <f t="shared" si="393"/>
        <v>#REF!</v>
      </c>
      <c r="XY25" s="24" t="e">
        <f t="shared" si="394"/>
        <v>#REF!</v>
      </c>
      <c r="XZ25" s="11"/>
      <c r="YA25" s="24"/>
      <c r="YB25" s="24" t="e">
        <f t="shared" si="395"/>
        <v>#REF!</v>
      </c>
      <c r="YC25" s="24" t="e">
        <f t="shared" si="396"/>
        <v>#REF!</v>
      </c>
      <c r="YD25" s="11"/>
      <c r="YE25" s="24"/>
      <c r="YF25" s="24" t="e">
        <f t="shared" si="397"/>
        <v>#REF!</v>
      </c>
      <c r="YG25" s="24" t="e">
        <f t="shared" si="398"/>
        <v>#REF!</v>
      </c>
      <c r="YH25" s="11"/>
      <c r="YI25" s="24"/>
      <c r="YJ25" s="24" t="e">
        <f t="shared" si="399"/>
        <v>#REF!</v>
      </c>
      <c r="YK25" s="24" t="e">
        <f t="shared" si="400"/>
        <v>#REF!</v>
      </c>
      <c r="YL25" s="11"/>
      <c r="YM25" s="24"/>
      <c r="YN25" s="24" t="e">
        <f t="shared" si="401"/>
        <v>#REF!</v>
      </c>
      <c r="YO25" s="24" t="e">
        <f t="shared" si="402"/>
        <v>#REF!</v>
      </c>
      <c r="YP25" s="11"/>
      <c r="YQ25" s="27">
        <v>95.48</v>
      </c>
      <c r="YR25" s="27" t="e">
        <f t="shared" si="403"/>
        <v>#REF!</v>
      </c>
      <c r="YS25" s="22" t="e">
        <f t="shared" si="53"/>
        <v>#REF!</v>
      </c>
      <c r="YT25" s="4" t="e">
        <f t="shared" si="404"/>
        <v>#REF!</v>
      </c>
      <c r="YU25" s="24"/>
      <c r="YV25" s="24" t="e">
        <f t="shared" si="405"/>
        <v>#REF!</v>
      </c>
      <c r="YW25" s="24" t="e">
        <f t="shared" si="406"/>
        <v>#REF!</v>
      </c>
      <c r="YX25" s="11"/>
      <c r="YY25" s="24"/>
      <c r="YZ25" s="24" t="e">
        <f t="shared" si="407"/>
        <v>#REF!</v>
      </c>
      <c r="ZA25" s="24" t="e">
        <f t="shared" si="408"/>
        <v>#REF!</v>
      </c>
      <c r="ZB25" s="11"/>
      <c r="ZC25" s="24"/>
      <c r="ZD25" s="24" t="e">
        <f t="shared" si="409"/>
        <v>#REF!</v>
      </c>
      <c r="ZE25" s="24" t="e">
        <f t="shared" si="410"/>
        <v>#REF!</v>
      </c>
      <c r="ZF25" s="11"/>
      <c r="ZG25" s="24"/>
      <c r="ZH25" s="24" t="e">
        <f t="shared" si="411"/>
        <v>#REF!</v>
      </c>
      <c r="ZI25" s="24" t="e">
        <f t="shared" si="412"/>
        <v>#REF!</v>
      </c>
      <c r="ZJ25" s="11"/>
      <c r="ZK25" s="24"/>
      <c r="ZL25" s="24" t="e">
        <f t="shared" si="413"/>
        <v>#REF!</v>
      </c>
      <c r="ZM25" s="24" t="e">
        <f t="shared" si="414"/>
        <v>#REF!</v>
      </c>
      <c r="ZN25" s="11"/>
      <c r="ZO25" s="24"/>
      <c r="ZP25" s="24" t="e">
        <f t="shared" si="415"/>
        <v>#REF!</v>
      </c>
      <c r="ZQ25" s="24" t="e">
        <f t="shared" si="416"/>
        <v>#REF!</v>
      </c>
      <c r="ZR25" s="11"/>
      <c r="ZS25" s="24"/>
      <c r="ZT25" s="24" t="e">
        <f t="shared" si="417"/>
        <v>#REF!</v>
      </c>
      <c r="ZU25" s="24" t="e">
        <f t="shared" si="418"/>
        <v>#REF!</v>
      </c>
      <c r="ZV25" s="11"/>
      <c r="ZW25" s="24"/>
      <c r="ZX25" s="24" t="e">
        <f t="shared" si="419"/>
        <v>#REF!</v>
      </c>
      <c r="ZY25" s="24" t="e">
        <f t="shared" si="420"/>
        <v>#REF!</v>
      </c>
      <c r="ZZ25" s="11"/>
      <c r="AAA25" s="24"/>
      <c r="AAB25" s="24" t="e">
        <f t="shared" si="421"/>
        <v>#REF!</v>
      </c>
      <c r="AAC25" s="24" t="e">
        <f t="shared" si="422"/>
        <v>#REF!</v>
      </c>
      <c r="AAD25" s="11"/>
      <c r="AAE25" s="22">
        <v>3.56</v>
      </c>
      <c r="AAF25" s="27" t="e">
        <f t="shared" si="423"/>
        <v>#REF!</v>
      </c>
      <c r="AAG25" s="22" t="e">
        <f t="shared" si="54"/>
        <v>#REF!</v>
      </c>
      <c r="AAH25" s="4" t="e">
        <f t="shared" si="424"/>
        <v>#REF!</v>
      </c>
      <c r="AAI25" s="24"/>
      <c r="AAJ25" s="24" t="e">
        <f t="shared" si="425"/>
        <v>#REF!</v>
      </c>
      <c r="AAK25" s="24" t="e">
        <f t="shared" si="426"/>
        <v>#REF!</v>
      </c>
      <c r="AAL25" s="11"/>
      <c r="AAM25" s="24"/>
      <c r="AAN25" s="24" t="e">
        <f t="shared" si="427"/>
        <v>#REF!</v>
      </c>
      <c r="AAO25" s="24" t="e">
        <f t="shared" si="428"/>
        <v>#REF!</v>
      </c>
      <c r="AAP25" s="11"/>
      <c r="AAQ25" s="24"/>
      <c r="AAR25" s="24" t="e">
        <f t="shared" si="429"/>
        <v>#REF!</v>
      </c>
      <c r="AAS25" s="24" t="e">
        <f t="shared" si="430"/>
        <v>#REF!</v>
      </c>
      <c r="AAT25" s="11"/>
      <c r="AAU25" s="24"/>
      <c r="AAV25" s="24" t="e">
        <f t="shared" si="431"/>
        <v>#REF!</v>
      </c>
      <c r="AAW25" s="24" t="e">
        <f t="shared" si="432"/>
        <v>#REF!</v>
      </c>
      <c r="AAX25" s="11"/>
      <c r="AAY25" s="24"/>
      <c r="AAZ25" s="24" t="e">
        <f t="shared" si="433"/>
        <v>#REF!</v>
      </c>
      <c r="ABA25" s="24" t="e">
        <f t="shared" si="434"/>
        <v>#REF!</v>
      </c>
      <c r="ABB25" s="11"/>
      <c r="ABC25" s="24"/>
      <c r="ABD25" s="24" t="e">
        <f t="shared" si="435"/>
        <v>#REF!</v>
      </c>
      <c r="ABE25" s="24" t="e">
        <f t="shared" si="436"/>
        <v>#REF!</v>
      </c>
      <c r="ABF25" s="11"/>
      <c r="ABG25" s="24"/>
      <c r="ABH25" s="24" t="e">
        <f t="shared" si="437"/>
        <v>#REF!</v>
      </c>
      <c r="ABI25" s="24" t="e">
        <f t="shared" si="438"/>
        <v>#REF!</v>
      </c>
      <c r="ABJ25" s="11"/>
      <c r="ABK25" s="24"/>
      <c r="ABL25" s="24" t="e">
        <f t="shared" si="439"/>
        <v>#REF!</v>
      </c>
      <c r="ABM25" s="24" t="e">
        <f t="shared" si="440"/>
        <v>#REF!</v>
      </c>
      <c r="ABN25" s="11"/>
      <c r="ABO25" s="24"/>
      <c r="ABP25" s="24" t="e">
        <f t="shared" si="441"/>
        <v>#REF!</v>
      </c>
      <c r="ABQ25" s="24" t="e">
        <f t="shared" si="442"/>
        <v>#REF!</v>
      </c>
      <c r="ABR25" s="11"/>
      <c r="ABS25" s="24"/>
      <c r="ABT25" s="24" t="e">
        <f t="shared" si="443"/>
        <v>#REF!</v>
      </c>
      <c r="ABU25" s="24" t="e">
        <f t="shared" si="444"/>
        <v>#REF!</v>
      </c>
      <c r="ABV25" s="11"/>
      <c r="ABW25" s="27">
        <v>92.5</v>
      </c>
      <c r="ABX25" s="27" t="e">
        <f t="shared" si="445"/>
        <v>#REF!</v>
      </c>
      <c r="ABY25" s="22" t="e">
        <f t="shared" si="55"/>
        <v>#REF!</v>
      </c>
      <c r="ABZ25" s="4" t="e">
        <f t="shared" si="446"/>
        <v>#REF!</v>
      </c>
      <c r="ACA25" s="24"/>
      <c r="ACB25" s="24" t="e">
        <f t="shared" si="447"/>
        <v>#REF!</v>
      </c>
      <c r="ACC25" s="24" t="e">
        <f t="shared" si="448"/>
        <v>#REF!</v>
      </c>
      <c r="ACD25" s="11"/>
      <c r="ACE25" s="24"/>
      <c r="ACF25" s="24" t="e">
        <f t="shared" si="449"/>
        <v>#REF!</v>
      </c>
      <c r="ACG25" s="24" t="e">
        <f t="shared" si="450"/>
        <v>#REF!</v>
      </c>
      <c r="ACH25" s="11"/>
      <c r="ACI25" s="24"/>
      <c r="ACJ25" s="24" t="e">
        <f t="shared" si="451"/>
        <v>#REF!</v>
      </c>
      <c r="ACK25" s="24" t="e">
        <f t="shared" si="452"/>
        <v>#REF!</v>
      </c>
      <c r="ACL25" s="11"/>
      <c r="ACM25" s="24"/>
      <c r="ACN25" s="24" t="e">
        <f t="shared" si="453"/>
        <v>#REF!</v>
      </c>
      <c r="ACO25" s="24" t="e">
        <f t="shared" si="454"/>
        <v>#REF!</v>
      </c>
      <c r="ACP25" s="11"/>
      <c r="ACQ25" s="24"/>
      <c r="ACR25" s="24" t="e">
        <f t="shared" si="455"/>
        <v>#REF!</v>
      </c>
      <c r="ACS25" s="24" t="e">
        <f t="shared" si="456"/>
        <v>#REF!</v>
      </c>
      <c r="ACT25" s="11"/>
      <c r="ACU25" s="24"/>
      <c r="ACV25" s="24" t="e">
        <f t="shared" si="457"/>
        <v>#REF!</v>
      </c>
      <c r="ACW25" s="24" t="e">
        <f t="shared" si="458"/>
        <v>#REF!</v>
      </c>
      <c r="ACX25" s="11"/>
      <c r="ACY25" s="24"/>
      <c r="ACZ25" s="24" t="e">
        <f t="shared" si="459"/>
        <v>#REF!</v>
      </c>
      <c r="ADA25" s="24" t="e">
        <f t="shared" si="460"/>
        <v>#REF!</v>
      </c>
      <c r="ADB25" s="11"/>
      <c r="ADC25" s="24">
        <v>5.59</v>
      </c>
      <c r="ADD25" s="24" t="e">
        <f t="shared" si="461"/>
        <v>#REF!</v>
      </c>
      <c r="ADE25" s="24" t="e">
        <f t="shared" si="56"/>
        <v>#REF!</v>
      </c>
      <c r="ADF25" s="4" t="e">
        <f t="shared" si="462"/>
        <v>#REF!</v>
      </c>
      <c r="ADG25" s="24">
        <v>95.62</v>
      </c>
      <c r="ADH25" s="24" t="e">
        <f t="shared" si="463"/>
        <v>#REF!</v>
      </c>
      <c r="ADI25" s="24" t="e">
        <f t="shared" si="57"/>
        <v>#REF!</v>
      </c>
      <c r="ADJ25" s="4" t="e">
        <f t="shared" si="464"/>
        <v>#REF!</v>
      </c>
      <c r="ADK25" s="24"/>
      <c r="ADL25" s="24" t="e">
        <f t="shared" si="465"/>
        <v>#REF!</v>
      </c>
      <c r="ADM25" s="24" t="e">
        <f t="shared" si="466"/>
        <v>#REF!</v>
      </c>
      <c r="ADN25" s="11"/>
      <c r="ADO25" s="24"/>
      <c r="ADP25" s="24" t="e">
        <f t="shared" si="467"/>
        <v>#REF!</v>
      </c>
      <c r="ADQ25" s="24" t="e">
        <f t="shared" si="468"/>
        <v>#REF!</v>
      </c>
      <c r="ADR25" s="11"/>
      <c r="ADS25" s="24"/>
      <c r="ADT25" s="24" t="e">
        <f t="shared" si="469"/>
        <v>#REF!</v>
      </c>
      <c r="ADU25" s="24" t="e">
        <f t="shared" si="470"/>
        <v>#REF!</v>
      </c>
      <c r="ADV25" s="11"/>
      <c r="ADW25" s="24"/>
      <c r="ADX25" s="24" t="e">
        <f t="shared" si="471"/>
        <v>#REF!</v>
      </c>
      <c r="ADY25" s="24" t="e">
        <f t="shared" si="472"/>
        <v>#REF!</v>
      </c>
      <c r="ADZ25" s="11"/>
      <c r="AEA25" s="24"/>
      <c r="AEB25" s="24" t="e">
        <f t="shared" si="473"/>
        <v>#REF!</v>
      </c>
      <c r="AEC25" s="24" t="e">
        <f t="shared" si="474"/>
        <v>#REF!</v>
      </c>
      <c r="AED25" s="11"/>
      <c r="AEE25" s="24"/>
      <c r="AEF25" s="24" t="e">
        <f t="shared" si="475"/>
        <v>#REF!</v>
      </c>
      <c r="AEG25" s="24" t="e">
        <f t="shared" si="476"/>
        <v>#REF!</v>
      </c>
      <c r="AEH25" s="11"/>
      <c r="AEI25" s="24"/>
      <c r="AEJ25" s="24" t="e">
        <f t="shared" si="477"/>
        <v>#REF!</v>
      </c>
      <c r="AEK25" s="24" t="e">
        <f t="shared" si="478"/>
        <v>#REF!</v>
      </c>
      <c r="AEL25" s="11"/>
      <c r="AEM25" s="24"/>
      <c r="AEN25" s="24" t="e">
        <f t="shared" si="479"/>
        <v>#REF!</v>
      </c>
      <c r="AEO25" s="24" t="e">
        <f t="shared" si="480"/>
        <v>#REF!</v>
      </c>
      <c r="AEP25" s="11"/>
      <c r="AEQ25" s="24"/>
      <c r="AER25" s="24" t="e">
        <f t="shared" si="481"/>
        <v>#REF!</v>
      </c>
      <c r="AES25" s="24" t="e">
        <f t="shared" si="482"/>
        <v>#REF!</v>
      </c>
      <c r="AET25" s="11"/>
      <c r="AEU25" s="24"/>
      <c r="AEV25" s="24" t="e">
        <f t="shared" si="483"/>
        <v>#REF!</v>
      </c>
      <c r="AEW25" s="24" t="e">
        <f t="shared" si="484"/>
        <v>#REF!</v>
      </c>
      <c r="AEX25" s="11"/>
      <c r="AEY25" s="24"/>
      <c r="AEZ25" s="24" t="e">
        <f t="shared" si="485"/>
        <v>#REF!</v>
      </c>
      <c r="AFA25" s="24" t="e">
        <f t="shared" si="486"/>
        <v>#REF!</v>
      </c>
      <c r="AFB25" s="11"/>
      <c r="AFC25" s="24"/>
      <c r="AFD25" s="24" t="e">
        <f t="shared" si="487"/>
        <v>#REF!</v>
      </c>
      <c r="AFE25" s="24" t="e">
        <f t="shared" si="488"/>
        <v>#REF!</v>
      </c>
      <c r="AFF25" s="11"/>
      <c r="AFG25" s="24"/>
      <c r="AFH25" s="24" t="e">
        <f t="shared" si="489"/>
        <v>#REF!</v>
      </c>
      <c r="AFI25" s="24" t="e">
        <f t="shared" si="490"/>
        <v>#REF!</v>
      </c>
      <c r="AFJ25" s="11"/>
      <c r="AFK25" s="24"/>
      <c r="AFL25" s="24" t="e">
        <f t="shared" si="491"/>
        <v>#REF!</v>
      </c>
      <c r="AFM25" s="24" t="e">
        <f t="shared" si="492"/>
        <v>#REF!</v>
      </c>
      <c r="AFN25" s="11"/>
      <c r="AFO25" s="24"/>
      <c r="AFP25" s="24" t="e">
        <f t="shared" si="493"/>
        <v>#REF!</v>
      </c>
      <c r="AFQ25" s="24" t="e">
        <f t="shared" si="494"/>
        <v>#REF!</v>
      </c>
      <c r="AFR25" s="11"/>
      <c r="AFS25" s="24"/>
      <c r="AFT25" s="24" t="e">
        <f t="shared" si="495"/>
        <v>#REF!</v>
      </c>
      <c r="AFU25" s="24" t="e">
        <f t="shared" si="496"/>
        <v>#REF!</v>
      </c>
      <c r="AFV25" s="11"/>
      <c r="AFW25" s="24"/>
      <c r="AFX25" s="24" t="e">
        <f t="shared" si="497"/>
        <v>#REF!</v>
      </c>
      <c r="AFY25" s="24" t="e">
        <f t="shared" si="498"/>
        <v>#REF!</v>
      </c>
      <c r="AFZ25" s="11"/>
      <c r="AGA25" s="24"/>
      <c r="AGB25" s="24" t="e">
        <f t="shared" si="499"/>
        <v>#REF!</v>
      </c>
      <c r="AGC25" s="24" t="e">
        <f t="shared" si="500"/>
        <v>#REF!</v>
      </c>
      <c r="AGD25" s="11"/>
      <c r="AGE25" s="24"/>
      <c r="AGF25" s="24" t="e">
        <f t="shared" si="501"/>
        <v>#REF!</v>
      </c>
      <c r="AGG25" s="24" t="e">
        <f t="shared" si="502"/>
        <v>#REF!</v>
      </c>
      <c r="AGH25" s="11"/>
      <c r="AGI25" s="24"/>
      <c r="AGJ25" s="24" t="e">
        <f t="shared" si="503"/>
        <v>#REF!</v>
      </c>
      <c r="AGK25" s="24" t="e">
        <f t="shared" si="504"/>
        <v>#REF!</v>
      </c>
      <c r="AGL25" s="11"/>
      <c r="AGM25" s="24"/>
      <c r="AGN25" s="24" t="e">
        <f t="shared" si="505"/>
        <v>#REF!</v>
      </c>
      <c r="AGO25" s="24" t="e">
        <f t="shared" si="506"/>
        <v>#REF!</v>
      </c>
      <c r="AGP25" s="11"/>
      <c r="AGQ25" s="24"/>
      <c r="AGR25" s="24" t="e">
        <f t="shared" si="507"/>
        <v>#REF!</v>
      </c>
      <c r="AGS25" s="24" t="e">
        <f t="shared" si="508"/>
        <v>#REF!</v>
      </c>
      <c r="AGT25" s="11"/>
      <c r="AGU25" s="27">
        <v>0.41000000000000003</v>
      </c>
      <c r="AGV25" s="27" t="e">
        <f t="shared" si="509"/>
        <v>#REF!</v>
      </c>
      <c r="AGW25" s="22" t="e">
        <f t="shared" si="58"/>
        <v>#REF!</v>
      </c>
      <c r="AGX25" s="4" t="e">
        <f t="shared" si="510"/>
        <v>#REF!</v>
      </c>
      <c r="AGY25" s="27">
        <v>0.17</v>
      </c>
      <c r="AGZ25" s="27" t="e">
        <f t="shared" si="511"/>
        <v>#REF!</v>
      </c>
      <c r="AHA25" s="22" t="e">
        <f t="shared" si="59"/>
        <v>#REF!</v>
      </c>
      <c r="AHB25" s="4" t="e">
        <f t="shared" si="512"/>
        <v>#REF!</v>
      </c>
      <c r="AHC25" s="27">
        <v>97.76</v>
      </c>
      <c r="AHD25" s="27" t="e">
        <f t="shared" si="513"/>
        <v>#REF!</v>
      </c>
      <c r="AHE25" s="22" t="e">
        <f t="shared" si="60"/>
        <v>#REF!</v>
      </c>
      <c r="AHF25" s="4" t="e">
        <f t="shared" si="514"/>
        <v>#REF!</v>
      </c>
      <c r="AHG25" s="27">
        <v>93.55</v>
      </c>
      <c r="AHH25" s="27" t="e">
        <f t="shared" si="515"/>
        <v>#REF!</v>
      </c>
      <c r="AHI25" s="22" t="e">
        <f t="shared" si="61"/>
        <v>#REF!</v>
      </c>
      <c r="AHJ25" s="4" t="e">
        <f t="shared" si="516"/>
        <v>#REF!</v>
      </c>
      <c r="AHK25" s="27">
        <v>97.43</v>
      </c>
      <c r="AHL25" s="27" t="e">
        <f t="shared" si="517"/>
        <v>#REF!</v>
      </c>
      <c r="AHM25" s="22" t="e">
        <f t="shared" si="62"/>
        <v>#REF!</v>
      </c>
      <c r="AHN25" s="4" t="e">
        <f t="shared" si="518"/>
        <v>#REF!</v>
      </c>
      <c r="AHO25" s="27">
        <v>6.54</v>
      </c>
      <c r="AHP25" s="27" t="e">
        <f t="shared" si="519"/>
        <v>#REF!</v>
      </c>
      <c r="AHQ25" s="22" t="e">
        <f t="shared" si="63"/>
        <v>#REF!</v>
      </c>
      <c r="AHR25" s="4" t="e">
        <f t="shared" si="520"/>
        <v>#REF!</v>
      </c>
      <c r="AHS25" s="27">
        <v>3.5900000000000003</v>
      </c>
      <c r="AHT25" s="27" t="e">
        <f t="shared" si="521"/>
        <v>#REF!</v>
      </c>
      <c r="AHU25" s="22" t="e">
        <f t="shared" si="64"/>
        <v>#REF!</v>
      </c>
      <c r="AHV25" s="4" t="e">
        <f t="shared" si="522"/>
        <v>#REF!</v>
      </c>
      <c r="AHW25" s="27">
        <v>0.18479999999999999</v>
      </c>
      <c r="AHX25" s="27" t="e">
        <f t="shared" si="523"/>
        <v>#REF!</v>
      </c>
      <c r="AHY25" s="22" t="e">
        <f t="shared" si="65"/>
        <v>#REF!</v>
      </c>
      <c r="AHZ25" s="4" t="e">
        <f t="shared" si="524"/>
        <v>#REF!</v>
      </c>
      <c r="AIA25" s="27">
        <v>5.3300000000000007E-2</v>
      </c>
      <c r="AIB25" s="27" t="e">
        <f t="shared" si="525"/>
        <v>#REF!</v>
      </c>
      <c r="AIC25" s="22" t="e">
        <f t="shared" si="66"/>
        <v>#REF!</v>
      </c>
      <c r="AID25" s="4" t="e">
        <f t="shared" si="526"/>
        <v>#REF!</v>
      </c>
      <c r="AIE25" s="24"/>
      <c r="AIF25" s="24" t="e">
        <f t="shared" si="527"/>
        <v>#REF!</v>
      </c>
      <c r="AIG25" s="24" t="e">
        <f t="shared" si="528"/>
        <v>#REF!</v>
      </c>
      <c r="AIH25" s="11"/>
      <c r="AII25" s="24"/>
      <c r="AIJ25" s="24" t="e">
        <f t="shared" si="529"/>
        <v>#REF!</v>
      </c>
      <c r="AIK25" s="24" t="e">
        <f t="shared" si="530"/>
        <v>#REF!</v>
      </c>
      <c r="AIL25" s="11"/>
      <c r="AIM25" s="24"/>
      <c r="AIN25" s="24" t="e">
        <f t="shared" si="531"/>
        <v>#REF!</v>
      </c>
      <c r="AIO25" s="24" t="e">
        <f t="shared" si="532"/>
        <v>#REF!</v>
      </c>
      <c r="AIP25" s="11"/>
      <c r="AIQ25" s="27">
        <v>25.430000000000003</v>
      </c>
      <c r="AIR25" s="27" t="e">
        <f t="shared" si="533"/>
        <v>#REF!</v>
      </c>
      <c r="AIS25" s="22" t="e">
        <f t="shared" si="67"/>
        <v>#REF!</v>
      </c>
      <c r="AIT25" s="4" t="e">
        <f t="shared" si="534"/>
        <v>#REF!</v>
      </c>
      <c r="AIU25" s="27">
        <v>11.379999999999999</v>
      </c>
      <c r="AIV25" s="27" t="e">
        <f t="shared" si="535"/>
        <v>#REF!</v>
      </c>
      <c r="AIW25" s="22" t="e">
        <f t="shared" si="68"/>
        <v>#REF!</v>
      </c>
      <c r="AIX25" s="4" t="e">
        <f t="shared" si="536"/>
        <v>#REF!</v>
      </c>
      <c r="AIY25" s="22">
        <v>0</v>
      </c>
      <c r="AIZ25" s="27" t="e">
        <f t="shared" si="537"/>
        <v>#REF!</v>
      </c>
      <c r="AJA25" s="22" t="e">
        <f t="shared" si="69"/>
        <v>#REF!</v>
      </c>
      <c r="AJB25" s="4" t="e">
        <f t="shared" si="538"/>
        <v>#REF!</v>
      </c>
      <c r="AJC25" s="27">
        <v>20.163885878289083</v>
      </c>
      <c r="AJD25" s="27" t="e">
        <f t="shared" si="539"/>
        <v>#REF!</v>
      </c>
      <c r="AJE25" s="22" t="e">
        <f t="shared" si="70"/>
        <v>#REF!</v>
      </c>
      <c r="AJF25" s="4" t="e">
        <f t="shared" si="540"/>
        <v>#REF!</v>
      </c>
      <c r="AJG25" s="24"/>
      <c r="AJH25" s="24" t="e">
        <f t="shared" si="541"/>
        <v>#REF!</v>
      </c>
      <c r="AJI25" s="24" t="e">
        <f t="shared" si="542"/>
        <v>#REF!</v>
      </c>
      <c r="AJJ25" s="11"/>
      <c r="AJK25" s="27">
        <v>1.49</v>
      </c>
      <c r="AJL25" s="27" t="e">
        <f t="shared" si="543"/>
        <v>#REF!</v>
      </c>
      <c r="AJM25" s="22" t="e">
        <f t="shared" si="71"/>
        <v>#REF!</v>
      </c>
      <c r="AJN25" s="4" t="e">
        <f t="shared" si="544"/>
        <v>#REF!</v>
      </c>
      <c r="AJO25" s="27">
        <v>97</v>
      </c>
      <c r="AJP25" s="27" t="e">
        <f t="shared" si="545"/>
        <v>#REF!</v>
      </c>
      <c r="AJQ25" s="22" t="e">
        <f t="shared" si="72"/>
        <v>#REF!</v>
      </c>
      <c r="AJR25" s="4" t="e">
        <f t="shared" si="546"/>
        <v>#REF!</v>
      </c>
      <c r="AJS25" s="27">
        <v>100</v>
      </c>
      <c r="AJT25" s="27" t="e">
        <f t="shared" si="547"/>
        <v>#REF!</v>
      </c>
      <c r="AJU25" s="22" t="e">
        <f t="shared" si="73"/>
        <v>#REF!</v>
      </c>
      <c r="AJV25" s="4" t="e">
        <f t="shared" si="548"/>
        <v>#REF!</v>
      </c>
      <c r="AJW25" s="27">
        <v>94.1</v>
      </c>
      <c r="AJX25" s="24" t="e">
        <f t="shared" si="549"/>
        <v>#REF!</v>
      </c>
      <c r="AJY25" s="13" t="e">
        <f t="shared" si="74"/>
        <v>#REF!</v>
      </c>
      <c r="AJZ25" s="12" t="e">
        <f t="shared" si="550"/>
        <v>#REF!</v>
      </c>
      <c r="AKA25" s="8" t="s">
        <v>29</v>
      </c>
      <c r="AKB25" s="10" t="e">
        <f t="shared" si="75"/>
        <v>#REF!</v>
      </c>
      <c r="AKC25" s="11" t="e">
        <f t="shared" si="551"/>
        <v>#REF!</v>
      </c>
      <c r="AKD25" s="8" t="s">
        <v>95</v>
      </c>
      <c r="AKE25" s="10" t="e">
        <f t="shared" si="76"/>
        <v>#REF!</v>
      </c>
      <c r="AKF25" s="11" t="e">
        <f t="shared" si="552"/>
        <v>#REF!</v>
      </c>
      <c r="AKG25" s="8" t="s">
        <v>29</v>
      </c>
      <c r="AKH25" s="10" t="e">
        <f t="shared" si="77"/>
        <v>#REF!</v>
      </c>
      <c r="AKI25" s="11" t="e">
        <f t="shared" si="553"/>
        <v>#REF!</v>
      </c>
      <c r="AKJ25" s="8" t="s">
        <v>29</v>
      </c>
      <c r="AKK25" s="10" t="e">
        <f t="shared" si="554"/>
        <v>#REF!</v>
      </c>
      <c r="AKL25" s="11" t="e">
        <f t="shared" si="555"/>
        <v>#REF!</v>
      </c>
      <c r="AKM25" s="8" t="s">
        <v>29</v>
      </c>
      <c r="AKN25" s="10" t="e">
        <f t="shared" si="78"/>
        <v>#REF!</v>
      </c>
      <c r="AKO25" s="11" t="e">
        <f t="shared" si="556"/>
        <v>#REF!</v>
      </c>
      <c r="AKP25" s="8" t="s">
        <v>29</v>
      </c>
      <c r="AKQ25" s="10" t="e">
        <f t="shared" si="79"/>
        <v>#REF!</v>
      </c>
      <c r="AKR25" s="11" t="e">
        <f t="shared" si="557"/>
        <v>#REF!</v>
      </c>
      <c r="AKS25" s="8" t="s">
        <v>29</v>
      </c>
      <c r="AKT25" s="10" t="e">
        <f t="shared" si="558"/>
        <v>#REF!</v>
      </c>
      <c r="AKU25" s="11" t="e">
        <f t="shared" si="80"/>
        <v>#REF!</v>
      </c>
      <c r="AKV25" s="8" t="s">
        <v>29</v>
      </c>
      <c r="AKW25" s="10" t="e">
        <f t="shared" si="559"/>
        <v>#REF!</v>
      </c>
      <c r="AKX25" s="11" t="e">
        <f t="shared" si="560"/>
        <v>#REF!</v>
      </c>
      <c r="AKY25" s="8" t="s">
        <v>29</v>
      </c>
      <c r="AKZ25" s="10" t="e">
        <f t="shared" si="81"/>
        <v>#REF!</v>
      </c>
      <c r="ALA25" s="11" t="e">
        <f t="shared" si="561"/>
        <v>#REF!</v>
      </c>
    </row>
    <row r="26" spans="1:989" ht="17.25">
      <c r="A26" s="8" t="s">
        <v>30</v>
      </c>
      <c r="B26" s="9" t="str">
        <f t="shared" si="82"/>
        <v>江苏</v>
      </c>
      <c r="C26" s="10" t="e">
        <f t="shared" si="83"/>
        <v>#REF!</v>
      </c>
      <c r="D26" s="11" t="e">
        <f t="shared" si="84"/>
        <v>#REF!</v>
      </c>
      <c r="E26" s="24">
        <v>81.77</v>
      </c>
      <c r="F26" s="24" t="e">
        <f t="shared" si="85"/>
        <v>#REF!</v>
      </c>
      <c r="G26" s="24" t="e">
        <f t="shared" si="6"/>
        <v>#REF!</v>
      </c>
      <c r="H26" s="12" t="e">
        <f t="shared" si="86"/>
        <v>#REF!</v>
      </c>
      <c r="I26" s="24">
        <v>80.290000000000006</v>
      </c>
      <c r="J26" s="24" t="e">
        <f t="shared" si="87"/>
        <v>#REF!</v>
      </c>
      <c r="K26" s="13" t="e">
        <f t="shared" si="7"/>
        <v>#REF!</v>
      </c>
      <c r="L26" s="12" t="e">
        <f t="shared" si="88"/>
        <v>#REF!</v>
      </c>
      <c r="M26" s="24">
        <v>80.69</v>
      </c>
      <c r="N26" s="24" t="e">
        <f t="shared" si="89"/>
        <v>#REF!</v>
      </c>
      <c r="O26" s="13" t="e">
        <f t="shared" si="8"/>
        <v>#REF!</v>
      </c>
      <c r="P26" s="12" t="e">
        <f t="shared" si="90"/>
        <v>#REF!</v>
      </c>
      <c r="Q26" s="24">
        <v>87.57</v>
      </c>
      <c r="R26" s="24" t="e">
        <f t="shared" si="91"/>
        <v>#REF!</v>
      </c>
      <c r="S26" s="13" t="e">
        <f t="shared" si="9"/>
        <v>#REF!</v>
      </c>
      <c r="T26" s="12" t="e">
        <f t="shared" si="92"/>
        <v>#REF!</v>
      </c>
      <c r="U26" s="24"/>
      <c r="V26" s="24" t="e">
        <f t="shared" si="93"/>
        <v>#REF!</v>
      </c>
      <c r="W26" s="24" t="e">
        <f t="shared" si="563"/>
        <v>#REF!</v>
      </c>
      <c r="X26" s="11"/>
      <c r="Y26" s="13">
        <v>3.2608185083728328E-2</v>
      </c>
      <c r="Z26" s="24" t="e">
        <f t="shared" si="95"/>
        <v>#REF!</v>
      </c>
      <c r="AA26" s="13" t="e">
        <f t="shared" si="10"/>
        <v>#REF!</v>
      </c>
      <c r="AB26" s="12" t="e">
        <f t="shared" si="96"/>
        <v>#REF!</v>
      </c>
      <c r="AC26" s="13">
        <v>1.8751699372755656E-3</v>
      </c>
      <c r="AD26" s="24" t="e">
        <f t="shared" si="97"/>
        <v>#REF!</v>
      </c>
      <c r="AE26" s="13" t="e">
        <f t="shared" si="11"/>
        <v>#REF!</v>
      </c>
      <c r="AF26" s="12" t="e">
        <f t="shared" si="98"/>
        <v>#REF!</v>
      </c>
      <c r="AG26" s="13"/>
      <c r="AH26" s="24" t="e">
        <f t="shared" si="99"/>
        <v>#REF!</v>
      </c>
      <c r="AI26" s="13">
        <f t="shared" si="12"/>
        <v>0</v>
      </c>
      <c r="AJ26" s="12"/>
      <c r="AK26" s="13">
        <v>32.019566387168204</v>
      </c>
      <c r="AL26" s="24" t="e">
        <f t="shared" si="101"/>
        <v>#REF!</v>
      </c>
      <c r="AM26" s="13" t="e">
        <f t="shared" si="13"/>
        <v>#REF!</v>
      </c>
      <c r="AN26" s="12" t="e">
        <f t="shared" si="102"/>
        <v>#REF!</v>
      </c>
      <c r="AO26" s="23">
        <v>2.4155581295291162</v>
      </c>
      <c r="AP26" s="24" t="e">
        <f t="shared" si="103"/>
        <v>#REF!</v>
      </c>
      <c r="AQ26" s="13" t="e">
        <f t="shared" si="14"/>
        <v>#REF!</v>
      </c>
      <c r="AR26" s="12" t="e">
        <f t="shared" si="562"/>
        <v>#REF!</v>
      </c>
      <c r="AS26" s="24">
        <v>99.839999999999989</v>
      </c>
      <c r="AT26" s="24" t="e">
        <f t="shared" si="105"/>
        <v>#REF!</v>
      </c>
      <c r="AU26" s="13" t="e">
        <f t="shared" si="15"/>
        <v>#REF!</v>
      </c>
      <c r="AV26" s="12" t="e">
        <f t="shared" si="106"/>
        <v>#REF!</v>
      </c>
      <c r="AW26" s="24">
        <v>0.02</v>
      </c>
      <c r="AX26" s="24" t="e">
        <f t="shared" si="107"/>
        <v>#REF!</v>
      </c>
      <c r="AY26" s="13" t="e">
        <f t="shared" si="16"/>
        <v>#REF!</v>
      </c>
      <c r="AZ26" s="12" t="e">
        <f t="shared" si="108"/>
        <v>#REF!</v>
      </c>
      <c r="BA26" s="24">
        <v>2.3410000000000002</v>
      </c>
      <c r="BB26" s="24" t="e">
        <f t="shared" si="109"/>
        <v>#REF!</v>
      </c>
      <c r="BC26" s="13" t="e">
        <f t="shared" si="17"/>
        <v>#REF!</v>
      </c>
      <c r="BD26" s="12" t="e">
        <f t="shared" si="110"/>
        <v>#REF!</v>
      </c>
      <c r="BE26" s="14">
        <v>0.1</v>
      </c>
      <c r="BF26" s="24" t="e">
        <f t="shared" si="111"/>
        <v>#REF!</v>
      </c>
      <c r="BG26" s="13" t="e">
        <f t="shared" si="18"/>
        <v>#REF!</v>
      </c>
      <c r="BH26" s="12" t="e">
        <f t="shared" si="112"/>
        <v>#REF!</v>
      </c>
      <c r="BI26" s="24">
        <v>99.3</v>
      </c>
      <c r="BJ26" s="24" t="e">
        <f t="shared" si="113"/>
        <v>#REF!</v>
      </c>
      <c r="BK26" s="13" t="e">
        <f t="shared" si="19"/>
        <v>#REF!</v>
      </c>
      <c r="BL26" s="12" t="e">
        <f t="shared" si="114"/>
        <v>#REF!</v>
      </c>
      <c r="BM26" s="24">
        <v>0.22999999999999998</v>
      </c>
      <c r="BN26" s="24" t="e">
        <f t="shared" si="115"/>
        <v>#REF!</v>
      </c>
      <c r="BO26" s="13" t="e">
        <f t="shared" si="20"/>
        <v>#REF!</v>
      </c>
      <c r="BP26" s="12" t="e">
        <f t="shared" si="116"/>
        <v>#REF!</v>
      </c>
      <c r="BQ26" s="24">
        <v>99.45</v>
      </c>
      <c r="BR26" s="24" t="e">
        <f t="shared" si="117"/>
        <v>#REF!</v>
      </c>
      <c r="BS26" s="13" t="e">
        <f t="shared" si="21"/>
        <v>#REF!</v>
      </c>
      <c r="BT26" s="12" t="e">
        <f t="shared" si="118"/>
        <v>#REF!</v>
      </c>
      <c r="BU26" s="24">
        <v>0.7975608854078281</v>
      </c>
      <c r="BV26" s="24" t="e">
        <f t="shared" si="119"/>
        <v>#REF!</v>
      </c>
      <c r="BW26" s="13" t="e">
        <f t="shared" si="22"/>
        <v>#REF!</v>
      </c>
      <c r="BX26" s="12" t="e">
        <f t="shared" si="120"/>
        <v>#REF!</v>
      </c>
      <c r="BY26" s="24">
        <v>97.69</v>
      </c>
      <c r="BZ26" s="24" t="e">
        <f t="shared" si="121"/>
        <v>#REF!</v>
      </c>
      <c r="CA26" s="13" t="e">
        <f t="shared" si="23"/>
        <v>#REF!</v>
      </c>
      <c r="CB26" s="12" t="e">
        <f t="shared" si="122"/>
        <v>#REF!</v>
      </c>
      <c r="CC26" s="24">
        <v>98.36930000000001</v>
      </c>
      <c r="CD26" s="24" t="e">
        <f t="shared" si="123"/>
        <v>#REF!</v>
      </c>
      <c r="CE26" s="13" t="e">
        <f t="shared" si="24"/>
        <v>#REF!</v>
      </c>
      <c r="CF26" s="12" t="e">
        <f t="shared" si="124"/>
        <v>#REF!</v>
      </c>
      <c r="CG26" s="24">
        <v>43</v>
      </c>
      <c r="CH26" s="24" t="e">
        <f t="shared" si="125"/>
        <v>#REF!</v>
      </c>
      <c r="CI26" s="13" t="e">
        <f t="shared" si="25"/>
        <v>#REF!</v>
      </c>
      <c r="CJ26" s="12" t="e">
        <f t="shared" si="126"/>
        <v>#REF!</v>
      </c>
      <c r="CK26" s="24"/>
      <c r="CL26" s="24" t="e">
        <f t="shared" si="127"/>
        <v>#REF!</v>
      </c>
      <c r="CM26" s="24" t="e">
        <f t="shared" si="128"/>
        <v>#REF!</v>
      </c>
      <c r="CN26" s="11"/>
      <c r="CO26" s="24">
        <v>99.420900000000003</v>
      </c>
      <c r="CP26" s="24" t="e">
        <f t="shared" si="129"/>
        <v>#REF!</v>
      </c>
      <c r="CQ26" s="13" t="e">
        <f t="shared" si="26"/>
        <v>#REF!</v>
      </c>
      <c r="CR26" s="12" t="e">
        <f t="shared" si="130"/>
        <v>#REF!</v>
      </c>
      <c r="CS26" s="24">
        <v>46</v>
      </c>
      <c r="CT26" s="24" t="e">
        <f t="shared" si="131"/>
        <v>#REF!</v>
      </c>
      <c r="CU26" s="13" t="e">
        <f t="shared" si="27"/>
        <v>#REF!</v>
      </c>
      <c r="CV26" s="12" t="e">
        <f t="shared" si="132"/>
        <v>#REF!</v>
      </c>
      <c r="CW26" s="24"/>
      <c r="CX26" s="24" t="e">
        <f t="shared" si="133"/>
        <v>#REF!</v>
      </c>
      <c r="CY26" s="24" t="e">
        <f t="shared" si="134"/>
        <v>#REF!</v>
      </c>
      <c r="CZ26" s="11"/>
      <c r="DA26" s="24">
        <v>99.563000000000002</v>
      </c>
      <c r="DB26" s="24" t="e">
        <f t="shared" si="135"/>
        <v>#REF!</v>
      </c>
      <c r="DC26" s="13" t="e">
        <f t="shared" si="28"/>
        <v>#REF!</v>
      </c>
      <c r="DD26" s="12" t="e">
        <f t="shared" si="136"/>
        <v>#REF!</v>
      </c>
      <c r="DE26" s="24">
        <v>52</v>
      </c>
      <c r="DF26" s="24" t="e">
        <f t="shared" si="137"/>
        <v>#REF!</v>
      </c>
      <c r="DG26" s="13" t="e">
        <f t="shared" si="29"/>
        <v>#REF!</v>
      </c>
      <c r="DH26" s="12" t="e">
        <f t="shared" si="138"/>
        <v>#REF!</v>
      </c>
      <c r="DI26" s="24">
        <v>98.826999999999998</v>
      </c>
      <c r="DJ26" s="24" t="e">
        <f t="shared" si="139"/>
        <v>#REF!</v>
      </c>
      <c r="DK26" s="13" t="e">
        <f t="shared" si="30"/>
        <v>#REF!</v>
      </c>
      <c r="DL26" s="12" t="e">
        <f t="shared" si="140"/>
        <v>#REF!</v>
      </c>
      <c r="DM26" s="24">
        <v>60</v>
      </c>
      <c r="DN26" s="24" t="e">
        <f t="shared" si="141"/>
        <v>#REF!</v>
      </c>
      <c r="DO26" s="13" t="e">
        <f t="shared" si="31"/>
        <v>#REF!</v>
      </c>
      <c r="DP26" s="12" t="e">
        <f t="shared" si="142"/>
        <v>#REF!</v>
      </c>
      <c r="DQ26" s="24">
        <v>4.6003999999999996</v>
      </c>
      <c r="DR26" s="24" t="e">
        <f t="shared" si="143"/>
        <v>#REF!</v>
      </c>
      <c r="DS26" s="13" t="e">
        <f t="shared" si="32"/>
        <v>#REF!</v>
      </c>
      <c r="DT26" s="12" t="e">
        <f t="shared" si="144"/>
        <v>#REF!</v>
      </c>
      <c r="DU26" s="24">
        <v>99.69</v>
      </c>
      <c r="DV26" s="24" t="e">
        <f t="shared" si="145"/>
        <v>#REF!</v>
      </c>
      <c r="DW26" s="13" t="e">
        <f t="shared" si="33"/>
        <v>#REF!</v>
      </c>
      <c r="DX26" s="12" t="e">
        <f t="shared" si="146"/>
        <v>#REF!</v>
      </c>
      <c r="DY26" s="24"/>
      <c r="DZ26" s="24" t="e">
        <f t="shared" si="147"/>
        <v>#REF!</v>
      </c>
      <c r="EA26" s="24" t="e">
        <f t="shared" si="148"/>
        <v>#REF!</v>
      </c>
      <c r="EB26" s="11"/>
      <c r="EC26" s="24">
        <v>80.290000000000006</v>
      </c>
      <c r="ED26" s="47">
        <v>80.709999999999994</v>
      </c>
      <c r="EE26" s="24" t="e">
        <f t="shared" si="149"/>
        <v>#REF!</v>
      </c>
      <c r="EF26" s="22" t="e">
        <f t="shared" si="150"/>
        <v>#REF!</v>
      </c>
      <c r="EG26" s="4" t="e">
        <f t="shared" si="151"/>
        <v>#REF!</v>
      </c>
      <c r="EH26" s="24">
        <v>80.290000000000006</v>
      </c>
      <c r="EI26" s="24">
        <v>75.25</v>
      </c>
      <c r="EJ26" s="24" t="e">
        <f t="shared" si="152"/>
        <v>#REF!</v>
      </c>
      <c r="EK26" s="22" t="e">
        <f t="shared" si="153"/>
        <v>#REF!</v>
      </c>
      <c r="EL26" s="4" t="e">
        <f t="shared" si="154"/>
        <v>#REF!</v>
      </c>
      <c r="EM26" s="38">
        <v>80.69</v>
      </c>
      <c r="EN26" s="39">
        <v>80.75</v>
      </c>
      <c r="EO26" s="24" t="e">
        <f t="shared" si="155"/>
        <v>#REF!</v>
      </c>
      <c r="EP26" s="22" t="e">
        <f t="shared" si="156"/>
        <v>#REF!</v>
      </c>
      <c r="EQ26" s="4" t="e">
        <f t="shared" si="157"/>
        <v>#REF!</v>
      </c>
      <c r="ER26" s="38">
        <v>80.69</v>
      </c>
      <c r="ES26" s="39">
        <v>76.34</v>
      </c>
      <c r="ET26" s="24" t="e">
        <f t="shared" si="158"/>
        <v>#REF!</v>
      </c>
      <c r="EU26" s="22" t="e">
        <f t="shared" si="159"/>
        <v>#REF!</v>
      </c>
      <c r="EV26" s="4" t="e">
        <f t="shared" si="160"/>
        <v>#REF!</v>
      </c>
      <c r="EW26" s="24">
        <v>87.57</v>
      </c>
      <c r="EX26" s="24">
        <v>85.16</v>
      </c>
      <c r="EY26" s="24" t="e">
        <f t="shared" si="161"/>
        <v>#REF!</v>
      </c>
      <c r="EZ26" s="22" t="e">
        <f t="shared" si="162"/>
        <v>#REF!</v>
      </c>
      <c r="FA26" s="4" t="e">
        <f t="shared" si="163"/>
        <v>#REF!</v>
      </c>
      <c r="FB26" s="24">
        <v>87.57</v>
      </c>
      <c r="FC26" s="24">
        <v>82.72</v>
      </c>
      <c r="FD26" s="24" t="e">
        <f t="shared" si="164"/>
        <v>#REF!</v>
      </c>
      <c r="FE26" s="22" t="e">
        <f t="shared" si="165"/>
        <v>#REF!</v>
      </c>
      <c r="FF26" s="4" t="e">
        <f t="shared" si="166"/>
        <v>#REF!</v>
      </c>
      <c r="FG26" s="24">
        <v>5</v>
      </c>
      <c r="FH26" s="24" t="e">
        <f t="shared" si="34"/>
        <v>#REF!</v>
      </c>
      <c r="FI26" s="13" t="e">
        <f t="shared" si="35"/>
        <v>#REF!</v>
      </c>
      <c r="FJ26" s="12" t="e">
        <f t="shared" si="36"/>
        <v>#REF!</v>
      </c>
      <c r="FK26" s="24">
        <v>4</v>
      </c>
      <c r="FL26" s="24" t="e">
        <f t="shared" si="167"/>
        <v>#REF!</v>
      </c>
      <c r="FM26" s="13" t="e">
        <f t="shared" si="37"/>
        <v>#REF!</v>
      </c>
      <c r="FN26" s="12" t="e">
        <f t="shared" si="168"/>
        <v>#REF!</v>
      </c>
      <c r="FO26" s="24">
        <v>97.3</v>
      </c>
      <c r="FP26" s="24">
        <v>87.86</v>
      </c>
      <c r="FQ26" s="24" t="e">
        <f t="shared" si="169"/>
        <v>#REF!</v>
      </c>
      <c r="FR26" s="22" t="e">
        <f t="shared" si="170"/>
        <v>#REF!</v>
      </c>
      <c r="FS26" s="4" t="e">
        <f t="shared" si="171"/>
        <v>#REF!</v>
      </c>
      <c r="FT26" s="24">
        <v>97.3</v>
      </c>
      <c r="FU26" s="24">
        <v>89.79</v>
      </c>
      <c r="FV26" s="24" t="e">
        <f t="shared" si="172"/>
        <v>#REF!</v>
      </c>
      <c r="FW26" s="22" t="e">
        <f t="shared" si="173"/>
        <v>#REF!</v>
      </c>
      <c r="FX26" s="4" t="e">
        <f t="shared" si="174"/>
        <v>#REF!</v>
      </c>
      <c r="FY26" s="24">
        <v>94.66</v>
      </c>
      <c r="FZ26" s="24">
        <v>91.92</v>
      </c>
      <c r="GA26" s="24" t="e">
        <f t="shared" si="175"/>
        <v>#REF!</v>
      </c>
      <c r="GB26" s="22" t="e">
        <f t="shared" si="176"/>
        <v>#REF!</v>
      </c>
      <c r="GC26" s="4" t="e">
        <f t="shared" si="177"/>
        <v>#REF!</v>
      </c>
      <c r="GD26" s="27">
        <v>94.66</v>
      </c>
      <c r="GE26" s="27">
        <v>87.64</v>
      </c>
      <c r="GF26" s="24" t="e">
        <f t="shared" si="178"/>
        <v>#REF!</v>
      </c>
      <c r="GG26" s="22" t="e">
        <f t="shared" si="179"/>
        <v>#REF!</v>
      </c>
      <c r="GH26" s="4" t="e">
        <f t="shared" si="180"/>
        <v>#REF!</v>
      </c>
      <c r="GI26" s="27">
        <v>98.83</v>
      </c>
      <c r="GJ26" s="27">
        <v>91.29</v>
      </c>
      <c r="GK26" s="24" t="e">
        <f t="shared" si="181"/>
        <v>#REF!</v>
      </c>
      <c r="GL26" s="22" t="e">
        <f t="shared" si="182"/>
        <v>#REF!</v>
      </c>
      <c r="GM26" s="4" t="e">
        <f t="shared" si="183"/>
        <v>#REF!</v>
      </c>
      <c r="GN26" s="27">
        <v>98.83</v>
      </c>
      <c r="GO26" s="27">
        <v>91.149999999999991</v>
      </c>
      <c r="GP26" s="24" t="e">
        <f t="shared" si="184"/>
        <v>#REF!</v>
      </c>
      <c r="GQ26" s="22" t="e">
        <f t="shared" si="185"/>
        <v>#REF!</v>
      </c>
      <c r="GR26" s="4" t="e">
        <f t="shared" si="186"/>
        <v>#REF!</v>
      </c>
      <c r="GS26" s="27">
        <v>0.74</v>
      </c>
      <c r="GT26" s="27" t="e">
        <f t="shared" si="38"/>
        <v>#REF!</v>
      </c>
      <c r="GU26" s="22" t="e">
        <f t="shared" si="39"/>
        <v>#REF!</v>
      </c>
      <c r="GV26" s="4" t="e">
        <f t="shared" si="40"/>
        <v>#REF!</v>
      </c>
      <c r="GW26" s="27">
        <v>0.53</v>
      </c>
      <c r="GX26" s="27" t="e">
        <f t="shared" si="187"/>
        <v>#REF!</v>
      </c>
      <c r="GY26" s="22" t="e">
        <f t="shared" si="41"/>
        <v>#REF!</v>
      </c>
      <c r="GZ26" s="4" t="e">
        <f t="shared" si="42"/>
        <v>#REF!</v>
      </c>
      <c r="HA26" s="26"/>
      <c r="HB26" s="26"/>
      <c r="HC26" s="24" t="e">
        <f t="shared" si="188"/>
        <v>#REF!</v>
      </c>
      <c r="HD26" s="24" t="e">
        <f t="shared" si="189"/>
        <v>#REF!</v>
      </c>
      <c r="HE26" s="26"/>
      <c r="HF26" s="26"/>
      <c r="HG26" s="26"/>
      <c r="HH26" s="24" t="e">
        <f t="shared" si="190"/>
        <v>#REF!</v>
      </c>
      <c r="HI26" s="24" t="e">
        <f t="shared" si="191"/>
        <v>#REF!</v>
      </c>
      <c r="HJ26" s="26"/>
      <c r="HK26" s="27">
        <v>96.98</v>
      </c>
      <c r="HL26" s="27">
        <v>90.72</v>
      </c>
      <c r="HM26" s="24" t="e">
        <f t="shared" si="192"/>
        <v>#REF!</v>
      </c>
      <c r="HN26" s="22" t="e">
        <f t="shared" si="193"/>
        <v>#REF!</v>
      </c>
      <c r="HO26" s="4" t="e">
        <f t="shared" si="194"/>
        <v>#REF!</v>
      </c>
      <c r="HP26" s="27">
        <v>96.98</v>
      </c>
      <c r="HQ26" s="27">
        <v>89.88000000000001</v>
      </c>
      <c r="HR26" s="24" t="e">
        <f t="shared" si="195"/>
        <v>#REF!</v>
      </c>
      <c r="HS26" s="22" t="e">
        <f t="shared" si="196"/>
        <v>#REF!</v>
      </c>
      <c r="HT26" s="4" t="e">
        <f t="shared" si="197"/>
        <v>#REF!</v>
      </c>
      <c r="HU26" s="24">
        <v>98.09</v>
      </c>
      <c r="HV26" s="24">
        <v>84.88</v>
      </c>
      <c r="HW26" s="24" t="e">
        <f t="shared" si="198"/>
        <v>#REF!</v>
      </c>
      <c r="HX26" s="24" t="e">
        <f t="shared" si="199"/>
        <v>#REF!</v>
      </c>
      <c r="HY26" s="4" t="e">
        <f t="shared" si="200"/>
        <v>#REF!</v>
      </c>
      <c r="HZ26" s="24">
        <v>98.09</v>
      </c>
      <c r="IA26" s="24">
        <v>90.78</v>
      </c>
      <c r="IB26" s="24" t="e">
        <f t="shared" si="201"/>
        <v>#REF!</v>
      </c>
      <c r="IC26" s="24" t="e">
        <f t="shared" si="202"/>
        <v>#REF!</v>
      </c>
      <c r="ID26" s="4" t="e">
        <f t="shared" si="203"/>
        <v>#REF!</v>
      </c>
      <c r="IE26" s="26"/>
      <c r="IF26" s="26"/>
      <c r="IG26" s="24" t="e">
        <f t="shared" si="204"/>
        <v>#REF!</v>
      </c>
      <c r="IH26" s="24" t="e">
        <f t="shared" si="205"/>
        <v>#REF!</v>
      </c>
      <c r="II26" s="26"/>
      <c r="IJ26" s="26"/>
      <c r="IK26" s="26"/>
      <c r="IL26" s="24" t="e">
        <f t="shared" si="206"/>
        <v>#REF!</v>
      </c>
      <c r="IM26" s="24" t="e">
        <f t="shared" si="207"/>
        <v>#REF!</v>
      </c>
      <c r="IN26" s="26"/>
      <c r="IO26" s="26"/>
      <c r="IP26" s="26"/>
      <c r="IQ26" s="24" t="e">
        <f t="shared" si="208"/>
        <v>#REF!</v>
      </c>
      <c r="IR26" s="24" t="e">
        <f t="shared" si="209"/>
        <v>#REF!</v>
      </c>
      <c r="IS26" s="26"/>
      <c r="IT26" s="26"/>
      <c r="IU26" s="26"/>
      <c r="IV26" s="24" t="e">
        <f t="shared" si="210"/>
        <v>#REF!</v>
      </c>
      <c r="IW26" s="24" t="e">
        <f t="shared" si="211"/>
        <v>#REF!</v>
      </c>
      <c r="IX26" s="26"/>
      <c r="IY26" s="26"/>
      <c r="IZ26" s="26"/>
      <c r="JA26" s="24" t="e">
        <f t="shared" si="212"/>
        <v>#REF!</v>
      </c>
      <c r="JB26" s="24" t="e">
        <f t="shared" si="213"/>
        <v>#REF!</v>
      </c>
      <c r="JC26" s="26"/>
      <c r="JD26" s="26"/>
      <c r="JE26" s="26"/>
      <c r="JF26" s="24" t="e">
        <f t="shared" si="214"/>
        <v>#REF!</v>
      </c>
      <c r="JG26" s="24" t="e">
        <f t="shared" si="215"/>
        <v>#REF!</v>
      </c>
      <c r="JH26" s="26"/>
      <c r="JI26" s="26"/>
      <c r="JJ26" s="26"/>
      <c r="JK26" s="24" t="e">
        <f t="shared" si="216"/>
        <v>#REF!</v>
      </c>
      <c r="JL26" s="24" t="e">
        <f t="shared" si="217"/>
        <v>#REF!</v>
      </c>
      <c r="JM26" s="26"/>
      <c r="JN26" s="26"/>
      <c r="JO26" s="26"/>
      <c r="JP26" s="24" t="e">
        <f t="shared" si="218"/>
        <v>#REF!</v>
      </c>
      <c r="JQ26" s="24" t="e">
        <f t="shared" si="219"/>
        <v>#REF!</v>
      </c>
      <c r="JR26" s="26"/>
      <c r="JS26" s="26"/>
      <c r="JT26" s="26"/>
      <c r="JU26" s="24" t="e">
        <f t="shared" si="220"/>
        <v>#REF!</v>
      </c>
      <c r="JV26" s="24" t="e">
        <f t="shared" si="221"/>
        <v>#REF!</v>
      </c>
      <c r="JW26" s="26"/>
      <c r="JX26" s="26"/>
      <c r="JY26" s="26"/>
      <c r="JZ26" s="24" t="e">
        <f t="shared" si="222"/>
        <v>#REF!</v>
      </c>
      <c r="KA26" s="24" t="e">
        <f t="shared" si="223"/>
        <v>#REF!</v>
      </c>
      <c r="KB26" s="26"/>
      <c r="KC26" s="26"/>
      <c r="KD26" s="26"/>
      <c r="KE26" s="24" t="e">
        <f t="shared" si="224"/>
        <v>#REF!</v>
      </c>
      <c r="KF26" s="24" t="e">
        <f t="shared" si="225"/>
        <v>#REF!</v>
      </c>
      <c r="KG26" s="26"/>
      <c r="KH26" s="26"/>
      <c r="KI26" s="26"/>
      <c r="KJ26" s="24" t="e">
        <f t="shared" si="226"/>
        <v>#REF!</v>
      </c>
      <c r="KK26" s="24" t="e">
        <f t="shared" si="227"/>
        <v>#REF!</v>
      </c>
      <c r="KL26" s="26"/>
      <c r="KM26" s="27">
        <v>99</v>
      </c>
      <c r="KN26" s="27"/>
      <c r="KO26" s="24">
        <f t="shared" si="228"/>
        <v>0</v>
      </c>
      <c r="KP26" s="22">
        <f t="shared" si="229"/>
        <v>0</v>
      </c>
      <c r="KQ26" s="4" t="e">
        <f t="shared" si="230"/>
        <v>#REF!</v>
      </c>
      <c r="KR26" s="27">
        <v>99</v>
      </c>
      <c r="KS26" s="27"/>
      <c r="KT26" s="24">
        <f t="shared" si="231"/>
        <v>0</v>
      </c>
      <c r="KU26" s="22">
        <f t="shared" si="232"/>
        <v>0</v>
      </c>
      <c r="KV26" s="4" t="e">
        <f t="shared" si="233"/>
        <v>#REF!</v>
      </c>
      <c r="KW26" s="27">
        <v>98.68</v>
      </c>
      <c r="KX26" s="27"/>
      <c r="KY26" s="24">
        <f t="shared" si="234"/>
        <v>0</v>
      </c>
      <c r="KZ26" s="22">
        <f t="shared" si="235"/>
        <v>0</v>
      </c>
      <c r="LA26" s="4" t="e">
        <f t="shared" si="236"/>
        <v>#REF!</v>
      </c>
      <c r="LB26" s="27">
        <v>98.68</v>
      </c>
      <c r="LC26" s="27"/>
      <c r="LD26" s="24">
        <f t="shared" si="237"/>
        <v>0</v>
      </c>
      <c r="LE26" s="22">
        <f t="shared" si="238"/>
        <v>0</v>
      </c>
      <c r="LF26" s="4" t="e">
        <f t="shared" si="239"/>
        <v>#REF!</v>
      </c>
      <c r="LG26" s="26"/>
      <c r="LH26" s="26"/>
      <c r="LI26" s="24" t="e">
        <f t="shared" si="240"/>
        <v>#REF!</v>
      </c>
      <c r="LJ26" s="24" t="e">
        <f t="shared" si="241"/>
        <v>#REF!</v>
      </c>
      <c r="LK26" s="26"/>
      <c r="LL26" s="26"/>
      <c r="LM26" s="26"/>
      <c r="LN26" s="24" t="e">
        <f t="shared" si="242"/>
        <v>#REF!</v>
      </c>
      <c r="LO26" s="24" t="e">
        <f t="shared" si="243"/>
        <v>#REF!</v>
      </c>
      <c r="LP26" s="26"/>
      <c r="LQ26" s="24">
        <v>11.152724609374999</v>
      </c>
      <c r="LR26" s="26"/>
      <c r="LS26" s="24">
        <f t="shared" si="244"/>
        <v>0</v>
      </c>
      <c r="LT26" s="22">
        <f t="shared" si="245"/>
        <v>0</v>
      </c>
      <c r="LU26" s="4" t="e">
        <f t="shared" si="246"/>
        <v>#REF!</v>
      </c>
      <c r="LV26" s="24">
        <v>11.152724609374999</v>
      </c>
      <c r="LW26" s="26"/>
      <c r="LX26" s="24">
        <f t="shared" si="247"/>
        <v>0</v>
      </c>
      <c r="LY26" s="22">
        <f t="shared" si="248"/>
        <v>0</v>
      </c>
      <c r="LZ26" s="4" t="e">
        <f t="shared" si="249"/>
        <v>#REF!</v>
      </c>
      <c r="MA26" s="24">
        <v>10.33984375</v>
      </c>
      <c r="MB26" s="26"/>
      <c r="MC26" s="24">
        <f t="shared" si="250"/>
        <v>0</v>
      </c>
      <c r="MD26" s="22">
        <f t="shared" si="251"/>
        <v>0</v>
      </c>
      <c r="ME26" s="4" t="e">
        <f t="shared" si="252"/>
        <v>#REF!</v>
      </c>
      <c r="MF26" s="24">
        <v>10.33984375</v>
      </c>
      <c r="MG26" s="26"/>
      <c r="MH26" s="24">
        <f t="shared" si="253"/>
        <v>0</v>
      </c>
      <c r="MI26" s="22">
        <f t="shared" si="254"/>
        <v>0</v>
      </c>
      <c r="MJ26" s="4" t="e">
        <f t="shared" si="255"/>
        <v>#REF!</v>
      </c>
      <c r="MK26" s="26"/>
      <c r="ML26" s="26"/>
      <c r="MM26" s="24" t="e">
        <f t="shared" si="256"/>
        <v>#REF!</v>
      </c>
      <c r="MN26" s="24" t="e">
        <f t="shared" si="257"/>
        <v>#REF!</v>
      </c>
      <c r="MO26" s="26"/>
      <c r="MP26" s="26"/>
      <c r="MQ26" s="26"/>
      <c r="MR26" s="24" t="e">
        <f t="shared" si="258"/>
        <v>#REF!</v>
      </c>
      <c r="MS26" s="24" t="e">
        <f t="shared" si="259"/>
        <v>#REF!</v>
      </c>
      <c r="MT26" s="26"/>
      <c r="MU26" s="26"/>
      <c r="MV26" s="26"/>
      <c r="MW26" s="24" t="e">
        <f t="shared" si="260"/>
        <v>#REF!</v>
      </c>
      <c r="MX26" s="24" t="e">
        <f t="shared" si="261"/>
        <v>#REF!</v>
      </c>
      <c r="MY26" s="26"/>
      <c r="MZ26" s="26"/>
      <c r="NA26" s="26"/>
      <c r="NB26" s="24" t="e">
        <f t="shared" si="262"/>
        <v>#REF!</v>
      </c>
      <c r="NC26" s="24" t="e">
        <f t="shared" si="263"/>
        <v>#REF!</v>
      </c>
      <c r="ND26" s="26"/>
      <c r="NE26" s="26"/>
      <c r="NF26" s="26"/>
      <c r="NG26" s="24" t="e">
        <f t="shared" si="264"/>
        <v>#REF!</v>
      </c>
      <c r="NH26" s="24" t="e">
        <f t="shared" si="265"/>
        <v>#REF!</v>
      </c>
      <c r="NI26" s="26"/>
      <c r="NJ26" s="26"/>
      <c r="NK26" s="26"/>
      <c r="NL26" s="24" t="e">
        <f t="shared" si="266"/>
        <v>#REF!</v>
      </c>
      <c r="NM26" s="24" t="e">
        <f t="shared" si="267"/>
        <v>#REF!</v>
      </c>
      <c r="NN26" s="26"/>
      <c r="NO26" s="26"/>
      <c r="NP26" s="26"/>
      <c r="NQ26" s="24" t="e">
        <f t="shared" si="268"/>
        <v>#REF!</v>
      </c>
      <c r="NR26" s="24" t="e">
        <f t="shared" si="269"/>
        <v>#REF!</v>
      </c>
      <c r="NS26" s="26"/>
      <c r="NT26" s="26"/>
      <c r="NU26" s="26"/>
      <c r="NV26" s="24" t="e">
        <f t="shared" si="270"/>
        <v>#REF!</v>
      </c>
      <c r="NW26" s="24" t="e">
        <f t="shared" si="271"/>
        <v>#REF!</v>
      </c>
      <c r="NX26" s="26"/>
      <c r="NY26" s="26"/>
      <c r="NZ26" s="26"/>
      <c r="OA26" s="24" t="e">
        <f t="shared" si="272"/>
        <v>#REF!</v>
      </c>
      <c r="OB26" s="24" t="e">
        <f t="shared" si="273"/>
        <v>#REF!</v>
      </c>
      <c r="OC26" s="26"/>
      <c r="OD26" s="26"/>
      <c r="OE26" s="26"/>
      <c r="OF26" s="24" t="e">
        <f t="shared" si="274"/>
        <v>#REF!</v>
      </c>
      <c r="OG26" s="24" t="e">
        <f t="shared" si="275"/>
        <v>#REF!</v>
      </c>
      <c r="OH26" s="26"/>
      <c r="OI26" s="26"/>
      <c r="OJ26" s="26"/>
      <c r="OK26" s="24" t="e">
        <f t="shared" si="276"/>
        <v>#REF!</v>
      </c>
      <c r="OL26" s="24" t="e">
        <f t="shared" si="277"/>
        <v>#REF!</v>
      </c>
      <c r="OM26" s="26"/>
      <c r="ON26" s="26"/>
      <c r="OO26" s="26"/>
      <c r="OP26" s="24" t="e">
        <f t="shared" si="278"/>
        <v>#REF!</v>
      </c>
      <c r="OQ26" s="24" t="e">
        <f t="shared" si="279"/>
        <v>#REF!</v>
      </c>
      <c r="OR26" s="26"/>
      <c r="OS26" s="26"/>
      <c r="OT26" s="26"/>
      <c r="OU26" s="24" t="e">
        <f t="shared" si="280"/>
        <v>#REF!</v>
      </c>
      <c r="OV26" s="24" t="e">
        <f t="shared" si="281"/>
        <v>#REF!</v>
      </c>
      <c r="OW26" s="26"/>
      <c r="OX26" s="26"/>
      <c r="OY26" s="26"/>
      <c r="OZ26" s="24" t="e">
        <f t="shared" si="282"/>
        <v>#REF!</v>
      </c>
      <c r="PA26" s="24" t="e">
        <f t="shared" si="283"/>
        <v>#REF!</v>
      </c>
      <c r="PB26" s="26"/>
      <c r="PC26" s="26"/>
      <c r="PD26" s="26"/>
      <c r="PE26" s="24" t="e">
        <f t="shared" si="284"/>
        <v>#REF!</v>
      </c>
      <c r="PF26" s="24" t="e">
        <f t="shared" si="285"/>
        <v>#REF!</v>
      </c>
      <c r="PG26" s="26"/>
      <c r="PH26" s="26"/>
      <c r="PI26" s="26"/>
      <c r="PJ26" s="24" t="e">
        <f t="shared" si="286"/>
        <v>#REF!</v>
      </c>
      <c r="PK26" s="24" t="e">
        <f t="shared" si="287"/>
        <v>#REF!</v>
      </c>
      <c r="PL26" s="26"/>
      <c r="PM26" s="26"/>
      <c r="PN26" s="26"/>
      <c r="PO26" s="24" t="e">
        <f t="shared" si="288"/>
        <v>#REF!</v>
      </c>
      <c r="PP26" s="24" t="e">
        <f t="shared" si="289"/>
        <v>#REF!</v>
      </c>
      <c r="PQ26" s="26"/>
      <c r="PR26" s="26"/>
      <c r="PS26" s="26"/>
      <c r="PT26" s="24" t="e">
        <f t="shared" si="290"/>
        <v>#REF!</v>
      </c>
      <c r="PU26" s="24" t="e">
        <f t="shared" si="291"/>
        <v>#REF!</v>
      </c>
      <c r="PV26" s="26"/>
      <c r="PW26" s="26"/>
      <c r="PX26" s="26"/>
      <c r="PY26" s="24" t="e">
        <f t="shared" si="292"/>
        <v>#REF!</v>
      </c>
      <c r="PZ26" s="24" t="e">
        <f t="shared" si="293"/>
        <v>#REF!</v>
      </c>
      <c r="QA26" s="26"/>
      <c r="QB26" s="26"/>
      <c r="QC26" s="26"/>
      <c r="QD26" s="24" t="e">
        <f t="shared" si="294"/>
        <v>#REF!</v>
      </c>
      <c r="QE26" s="24" t="e">
        <f t="shared" si="295"/>
        <v>#REF!</v>
      </c>
      <c r="QF26" s="26"/>
      <c r="QG26" s="26"/>
      <c r="QH26" s="26"/>
      <c r="QI26" s="24" t="e">
        <f t="shared" si="296"/>
        <v>#REF!</v>
      </c>
      <c r="QJ26" s="24" t="e">
        <f t="shared" si="297"/>
        <v>#REF!</v>
      </c>
      <c r="QK26" s="26"/>
      <c r="QL26" s="26"/>
      <c r="QM26" s="26"/>
      <c r="QN26" s="24" t="e">
        <f t="shared" si="298"/>
        <v>#REF!</v>
      </c>
      <c r="QO26" s="24" t="e">
        <f t="shared" si="299"/>
        <v>#REF!</v>
      </c>
      <c r="QP26" s="26"/>
      <c r="QQ26" s="24"/>
      <c r="QR26" s="24" t="e">
        <f t="shared" si="300"/>
        <v>#REF!</v>
      </c>
      <c r="QS26" s="24" t="e">
        <f t="shared" si="301"/>
        <v>#REF!</v>
      </c>
      <c r="QT26" s="11"/>
      <c r="QU26" s="24"/>
      <c r="QV26" s="24" t="e">
        <f t="shared" si="302"/>
        <v>#REF!</v>
      </c>
      <c r="QW26" s="24" t="e">
        <f t="shared" si="303"/>
        <v>#REF!</v>
      </c>
      <c r="QX26" s="11"/>
      <c r="QY26" s="24"/>
      <c r="QZ26" s="24" t="e">
        <f t="shared" si="304"/>
        <v>#REF!</v>
      </c>
      <c r="RA26" s="24" t="e">
        <f t="shared" si="305"/>
        <v>#REF!</v>
      </c>
      <c r="RB26" s="11"/>
      <c r="RC26" s="24"/>
      <c r="RD26" s="24" t="e">
        <f t="shared" si="306"/>
        <v>#REF!</v>
      </c>
      <c r="RE26" s="24" t="e">
        <f t="shared" si="307"/>
        <v>#REF!</v>
      </c>
      <c r="RF26" s="11"/>
      <c r="RG26" s="24"/>
      <c r="RH26" s="24" t="e">
        <f t="shared" si="308"/>
        <v>#REF!</v>
      </c>
      <c r="RI26" s="24" t="e">
        <f t="shared" si="309"/>
        <v>#REF!</v>
      </c>
      <c r="RJ26" s="11"/>
      <c r="RK26" s="27">
        <v>97.3</v>
      </c>
      <c r="RL26" s="27" t="e">
        <f t="shared" si="310"/>
        <v>#REF!</v>
      </c>
      <c r="RM26" s="22" t="e">
        <f t="shared" si="43"/>
        <v>#REF!</v>
      </c>
      <c r="RN26" s="4" t="e">
        <f t="shared" si="311"/>
        <v>#REF!</v>
      </c>
      <c r="RO26" s="24"/>
      <c r="RP26" s="24" t="e">
        <f t="shared" si="312"/>
        <v>#REF!</v>
      </c>
      <c r="RQ26" s="24" t="e">
        <f t="shared" si="313"/>
        <v>#REF!</v>
      </c>
      <c r="RR26" s="11"/>
      <c r="RS26" s="24"/>
      <c r="RT26" s="24" t="e">
        <f t="shared" si="314"/>
        <v>#REF!</v>
      </c>
      <c r="RU26" s="24" t="e">
        <f t="shared" si="315"/>
        <v>#REF!</v>
      </c>
      <c r="RV26" s="11"/>
      <c r="RW26" s="24"/>
      <c r="RX26" s="24" t="e">
        <f t="shared" si="316"/>
        <v>#REF!</v>
      </c>
      <c r="RY26" s="24" t="e">
        <f t="shared" si="317"/>
        <v>#REF!</v>
      </c>
      <c r="RZ26" s="11"/>
      <c r="SA26" s="24"/>
      <c r="SB26" s="24" t="e">
        <f t="shared" si="318"/>
        <v>#REF!</v>
      </c>
      <c r="SC26" s="24" t="e">
        <f t="shared" si="319"/>
        <v>#REF!</v>
      </c>
      <c r="SD26" s="11"/>
      <c r="SE26" s="24"/>
      <c r="SF26" s="24" t="e">
        <f t="shared" si="320"/>
        <v>#REF!</v>
      </c>
      <c r="SG26" s="24" t="e">
        <f t="shared" si="321"/>
        <v>#REF!</v>
      </c>
      <c r="SH26" s="11"/>
      <c r="SI26" s="24"/>
      <c r="SJ26" s="24" t="e">
        <f t="shared" si="322"/>
        <v>#REF!</v>
      </c>
      <c r="SK26" s="24" t="e">
        <f t="shared" si="323"/>
        <v>#REF!</v>
      </c>
      <c r="SL26" s="11"/>
      <c r="SM26" s="24"/>
      <c r="SN26" s="24" t="e">
        <f t="shared" si="324"/>
        <v>#REF!</v>
      </c>
      <c r="SO26" s="24" t="e">
        <f t="shared" si="325"/>
        <v>#REF!</v>
      </c>
      <c r="SP26" s="11"/>
      <c r="SQ26" s="24"/>
      <c r="SR26" s="24" t="e">
        <f t="shared" si="326"/>
        <v>#REF!</v>
      </c>
      <c r="SS26" s="24" t="e">
        <f t="shared" si="327"/>
        <v>#REF!</v>
      </c>
      <c r="ST26" s="11"/>
      <c r="SU26" s="24"/>
      <c r="SV26" s="24" t="e">
        <f t="shared" si="328"/>
        <v>#REF!</v>
      </c>
      <c r="SW26" s="24" t="e">
        <f t="shared" si="329"/>
        <v>#REF!</v>
      </c>
      <c r="SX26" s="11"/>
      <c r="SY26" s="24"/>
      <c r="SZ26" s="24" t="e">
        <f t="shared" si="330"/>
        <v>#REF!</v>
      </c>
      <c r="TA26" s="24" t="e">
        <f t="shared" si="331"/>
        <v>#REF!</v>
      </c>
      <c r="TB26" s="11"/>
      <c r="TC26" s="24"/>
      <c r="TD26" s="24" t="e">
        <f t="shared" si="332"/>
        <v>#REF!</v>
      </c>
      <c r="TE26" s="24" t="e">
        <f t="shared" si="333"/>
        <v>#REF!</v>
      </c>
      <c r="TF26" s="11"/>
      <c r="TG26" s="24"/>
      <c r="TH26" s="24" t="e">
        <f t="shared" si="334"/>
        <v>#REF!</v>
      </c>
      <c r="TI26" s="24" t="e">
        <f t="shared" si="335"/>
        <v>#REF!</v>
      </c>
      <c r="TJ26" s="11"/>
      <c r="TK26" s="24"/>
      <c r="TL26" s="24" t="e">
        <f t="shared" si="336"/>
        <v>#REF!</v>
      </c>
      <c r="TM26" s="24" t="e">
        <f t="shared" si="337"/>
        <v>#REF!</v>
      </c>
      <c r="TN26" s="11"/>
      <c r="TO26" s="27">
        <v>94.66</v>
      </c>
      <c r="TP26" s="27" t="e">
        <f t="shared" si="338"/>
        <v>#REF!</v>
      </c>
      <c r="TQ26" s="22" t="e">
        <f t="shared" si="44"/>
        <v>#REF!</v>
      </c>
      <c r="TR26" s="4" t="e">
        <f t="shared" si="339"/>
        <v>#REF!</v>
      </c>
      <c r="TS26" s="24"/>
      <c r="TT26" s="24" t="e">
        <f t="shared" si="340"/>
        <v>#REF!</v>
      </c>
      <c r="TU26" s="24" t="e">
        <f t="shared" si="341"/>
        <v>#REF!</v>
      </c>
      <c r="TV26" s="11"/>
      <c r="TW26" s="24"/>
      <c r="TX26" s="24" t="e">
        <f t="shared" si="342"/>
        <v>#REF!</v>
      </c>
      <c r="TY26" s="24" t="e">
        <f t="shared" si="343"/>
        <v>#REF!</v>
      </c>
      <c r="TZ26" s="11"/>
      <c r="UA26" s="24"/>
      <c r="UB26" s="24" t="e">
        <f t="shared" si="344"/>
        <v>#REF!</v>
      </c>
      <c r="UC26" s="24" t="e">
        <f t="shared" si="345"/>
        <v>#REF!</v>
      </c>
      <c r="UD26" s="11"/>
      <c r="UE26" s="24"/>
      <c r="UF26" s="24" t="e">
        <f t="shared" si="346"/>
        <v>#REF!</v>
      </c>
      <c r="UG26" s="24" t="e">
        <f t="shared" si="347"/>
        <v>#REF!</v>
      </c>
      <c r="UH26" s="11"/>
      <c r="UI26" s="24"/>
      <c r="UJ26" s="24" t="e">
        <f t="shared" si="348"/>
        <v>#REF!</v>
      </c>
      <c r="UK26" s="24" t="e">
        <f t="shared" si="349"/>
        <v>#REF!</v>
      </c>
      <c r="UL26" s="11"/>
      <c r="UM26" s="24"/>
      <c r="UN26" s="24" t="e">
        <f t="shared" si="350"/>
        <v>#REF!</v>
      </c>
      <c r="UO26" s="24" t="e">
        <f t="shared" si="351"/>
        <v>#REF!</v>
      </c>
      <c r="UP26" s="11"/>
      <c r="UQ26" s="24"/>
      <c r="UR26" s="24" t="e">
        <f t="shared" si="352"/>
        <v>#REF!</v>
      </c>
      <c r="US26" s="24" t="e">
        <f t="shared" si="353"/>
        <v>#REF!</v>
      </c>
      <c r="UT26" s="11"/>
      <c r="UU26" s="24"/>
      <c r="UV26" s="24" t="e">
        <f t="shared" si="354"/>
        <v>#REF!</v>
      </c>
      <c r="UW26" s="24" t="e">
        <f t="shared" si="355"/>
        <v>#REF!</v>
      </c>
      <c r="UX26" s="11"/>
      <c r="UY26" s="24"/>
      <c r="UZ26" s="24" t="e">
        <f t="shared" si="356"/>
        <v>#REF!</v>
      </c>
      <c r="VA26" s="24" t="e">
        <f t="shared" si="357"/>
        <v>#REF!</v>
      </c>
      <c r="VB26" s="11"/>
      <c r="VC26" s="24"/>
      <c r="VD26" s="24" t="e">
        <f t="shared" si="358"/>
        <v>#REF!</v>
      </c>
      <c r="VE26" s="24" t="e">
        <f t="shared" si="359"/>
        <v>#REF!</v>
      </c>
      <c r="VF26" s="11"/>
      <c r="VG26" s="33"/>
      <c r="VH26" s="27" t="e">
        <f t="shared" si="45"/>
        <v>#REF!</v>
      </c>
      <c r="VI26" s="22">
        <f t="shared" si="46"/>
        <v>0</v>
      </c>
      <c r="VJ26" s="4"/>
      <c r="VK26" s="27">
        <v>99</v>
      </c>
      <c r="VL26" s="27" t="e">
        <f t="shared" si="361"/>
        <v>#REF!</v>
      </c>
      <c r="VM26" s="22" t="e">
        <f t="shared" si="47"/>
        <v>#REF!</v>
      </c>
      <c r="VN26" s="4" t="e">
        <f t="shared" si="362"/>
        <v>#REF!</v>
      </c>
      <c r="VO26" s="27">
        <v>98.68</v>
      </c>
      <c r="VP26" s="27" t="e">
        <f t="shared" si="363"/>
        <v>#REF!</v>
      </c>
      <c r="VQ26" s="22" t="e">
        <f t="shared" si="48"/>
        <v>#REF!</v>
      </c>
      <c r="VR26" s="4" t="e">
        <f t="shared" si="364"/>
        <v>#REF!</v>
      </c>
      <c r="VS26" s="24"/>
      <c r="VT26" s="24" t="e">
        <f t="shared" si="365"/>
        <v>#REF!</v>
      </c>
      <c r="VU26" s="24" t="e">
        <f t="shared" si="366"/>
        <v>#REF!</v>
      </c>
      <c r="VV26" s="11"/>
      <c r="VW26" s="24">
        <v>11.152724609374999</v>
      </c>
      <c r="VX26" s="27" t="e">
        <f t="shared" si="367"/>
        <v>#REF!</v>
      </c>
      <c r="VY26" s="22" t="e">
        <f t="shared" si="49"/>
        <v>#REF!</v>
      </c>
      <c r="VZ26" s="4" t="e">
        <f t="shared" si="368"/>
        <v>#REF!</v>
      </c>
      <c r="WA26" s="24">
        <v>10.33984375</v>
      </c>
      <c r="WB26" s="27" t="e">
        <f t="shared" si="369"/>
        <v>#REF!</v>
      </c>
      <c r="WC26" s="22" t="e">
        <f t="shared" si="50"/>
        <v>#REF!</v>
      </c>
      <c r="WD26" s="4" t="e">
        <f t="shared" si="370"/>
        <v>#REF!</v>
      </c>
      <c r="WE26" s="27">
        <v>98.71</v>
      </c>
      <c r="WF26" s="27" t="e">
        <f t="shared" si="371"/>
        <v>#REF!</v>
      </c>
      <c r="WG26" s="22" t="e">
        <f t="shared" si="51"/>
        <v>#REF!</v>
      </c>
      <c r="WH26" s="4" t="e">
        <f t="shared" si="372"/>
        <v>#REF!</v>
      </c>
      <c r="WI26" s="24"/>
      <c r="WJ26" s="24" t="e">
        <f t="shared" si="373"/>
        <v>#REF!</v>
      </c>
      <c r="WK26" s="24" t="e">
        <f t="shared" si="374"/>
        <v>#REF!</v>
      </c>
      <c r="WL26" s="11"/>
      <c r="WM26" s="24"/>
      <c r="WN26" s="24" t="e">
        <f t="shared" si="375"/>
        <v>#REF!</v>
      </c>
      <c r="WO26" s="24" t="e">
        <f t="shared" si="376"/>
        <v>#REF!</v>
      </c>
      <c r="WP26" s="11"/>
      <c r="WQ26" s="24"/>
      <c r="WR26" s="24" t="e">
        <f t="shared" si="377"/>
        <v>#REF!</v>
      </c>
      <c r="WS26" s="24" t="e">
        <f t="shared" si="378"/>
        <v>#REF!</v>
      </c>
      <c r="WT26" s="11"/>
      <c r="WU26" s="27">
        <v>0</v>
      </c>
      <c r="WV26" s="27" t="e">
        <f t="shared" si="379"/>
        <v>#REF!</v>
      </c>
      <c r="WW26" s="22" t="e">
        <f t="shared" si="52"/>
        <v>#REF!</v>
      </c>
      <c r="WX26" s="4" t="e">
        <f t="shared" si="380"/>
        <v>#REF!</v>
      </c>
      <c r="WY26" s="24"/>
      <c r="WZ26" s="24" t="e">
        <f t="shared" si="381"/>
        <v>#REF!</v>
      </c>
      <c r="XA26" s="24" t="e">
        <f t="shared" si="382"/>
        <v>#REF!</v>
      </c>
      <c r="XB26" s="11"/>
      <c r="XC26" s="24"/>
      <c r="XD26" s="24" t="e">
        <f t="shared" si="383"/>
        <v>#REF!</v>
      </c>
      <c r="XE26" s="24" t="e">
        <f t="shared" si="384"/>
        <v>#REF!</v>
      </c>
      <c r="XF26" s="11"/>
      <c r="XG26" s="24"/>
      <c r="XH26" s="24" t="e">
        <f t="shared" si="385"/>
        <v>#REF!</v>
      </c>
      <c r="XI26" s="24" t="e">
        <f t="shared" si="386"/>
        <v>#REF!</v>
      </c>
      <c r="XJ26" s="11"/>
      <c r="XK26" s="24"/>
      <c r="XL26" s="24" t="e">
        <f t="shared" si="387"/>
        <v>#REF!</v>
      </c>
      <c r="XM26" s="24" t="e">
        <f t="shared" si="388"/>
        <v>#REF!</v>
      </c>
      <c r="XN26" s="11"/>
      <c r="XO26" s="24"/>
      <c r="XP26" s="24" t="e">
        <f t="shared" si="389"/>
        <v>#REF!</v>
      </c>
      <c r="XQ26" s="24" t="e">
        <f t="shared" si="390"/>
        <v>#REF!</v>
      </c>
      <c r="XR26" s="11"/>
      <c r="XS26" s="24"/>
      <c r="XT26" s="24" t="e">
        <f t="shared" si="391"/>
        <v>#REF!</v>
      </c>
      <c r="XU26" s="24" t="e">
        <f t="shared" si="392"/>
        <v>#REF!</v>
      </c>
      <c r="XV26" s="11"/>
      <c r="XW26" s="24"/>
      <c r="XX26" s="24" t="e">
        <f t="shared" si="393"/>
        <v>#REF!</v>
      </c>
      <c r="XY26" s="24" t="e">
        <f t="shared" si="394"/>
        <v>#REF!</v>
      </c>
      <c r="XZ26" s="11"/>
      <c r="YA26" s="24"/>
      <c r="YB26" s="24" t="e">
        <f t="shared" si="395"/>
        <v>#REF!</v>
      </c>
      <c r="YC26" s="24" t="e">
        <f t="shared" si="396"/>
        <v>#REF!</v>
      </c>
      <c r="YD26" s="11"/>
      <c r="YE26" s="24"/>
      <c r="YF26" s="24" t="e">
        <f t="shared" si="397"/>
        <v>#REF!</v>
      </c>
      <c r="YG26" s="24" t="e">
        <f t="shared" si="398"/>
        <v>#REF!</v>
      </c>
      <c r="YH26" s="11"/>
      <c r="YI26" s="24"/>
      <c r="YJ26" s="24" t="e">
        <f t="shared" si="399"/>
        <v>#REF!</v>
      </c>
      <c r="YK26" s="24" t="e">
        <f t="shared" si="400"/>
        <v>#REF!</v>
      </c>
      <c r="YL26" s="11"/>
      <c r="YM26" s="24"/>
      <c r="YN26" s="24" t="e">
        <f t="shared" si="401"/>
        <v>#REF!</v>
      </c>
      <c r="YO26" s="24" t="e">
        <f t="shared" si="402"/>
        <v>#REF!</v>
      </c>
      <c r="YP26" s="11"/>
      <c r="YQ26" s="27">
        <v>98.83</v>
      </c>
      <c r="YR26" s="27" t="e">
        <f t="shared" si="403"/>
        <v>#REF!</v>
      </c>
      <c r="YS26" s="22" t="e">
        <f t="shared" si="53"/>
        <v>#REF!</v>
      </c>
      <c r="YT26" s="4" t="e">
        <f t="shared" si="404"/>
        <v>#REF!</v>
      </c>
      <c r="YU26" s="24"/>
      <c r="YV26" s="24" t="e">
        <f t="shared" si="405"/>
        <v>#REF!</v>
      </c>
      <c r="YW26" s="24" t="e">
        <f t="shared" si="406"/>
        <v>#REF!</v>
      </c>
      <c r="YX26" s="11"/>
      <c r="YY26" s="24"/>
      <c r="YZ26" s="24" t="e">
        <f t="shared" si="407"/>
        <v>#REF!</v>
      </c>
      <c r="ZA26" s="24" t="e">
        <f t="shared" si="408"/>
        <v>#REF!</v>
      </c>
      <c r="ZB26" s="11"/>
      <c r="ZC26" s="24"/>
      <c r="ZD26" s="24" t="e">
        <f t="shared" si="409"/>
        <v>#REF!</v>
      </c>
      <c r="ZE26" s="24" t="e">
        <f t="shared" si="410"/>
        <v>#REF!</v>
      </c>
      <c r="ZF26" s="11"/>
      <c r="ZG26" s="24"/>
      <c r="ZH26" s="24" t="e">
        <f t="shared" si="411"/>
        <v>#REF!</v>
      </c>
      <c r="ZI26" s="24" t="e">
        <f t="shared" si="412"/>
        <v>#REF!</v>
      </c>
      <c r="ZJ26" s="11"/>
      <c r="ZK26" s="24"/>
      <c r="ZL26" s="24" t="e">
        <f t="shared" si="413"/>
        <v>#REF!</v>
      </c>
      <c r="ZM26" s="24" t="e">
        <f t="shared" si="414"/>
        <v>#REF!</v>
      </c>
      <c r="ZN26" s="11"/>
      <c r="ZO26" s="24"/>
      <c r="ZP26" s="24" t="e">
        <f t="shared" si="415"/>
        <v>#REF!</v>
      </c>
      <c r="ZQ26" s="24" t="e">
        <f t="shared" si="416"/>
        <v>#REF!</v>
      </c>
      <c r="ZR26" s="11"/>
      <c r="ZS26" s="24"/>
      <c r="ZT26" s="24" t="e">
        <f t="shared" si="417"/>
        <v>#REF!</v>
      </c>
      <c r="ZU26" s="24" t="e">
        <f t="shared" si="418"/>
        <v>#REF!</v>
      </c>
      <c r="ZV26" s="11"/>
      <c r="ZW26" s="24"/>
      <c r="ZX26" s="24" t="e">
        <f t="shared" si="419"/>
        <v>#REF!</v>
      </c>
      <c r="ZY26" s="24" t="e">
        <f t="shared" si="420"/>
        <v>#REF!</v>
      </c>
      <c r="ZZ26" s="11"/>
      <c r="AAA26" s="24"/>
      <c r="AAB26" s="24" t="e">
        <f t="shared" si="421"/>
        <v>#REF!</v>
      </c>
      <c r="AAC26" s="24" t="e">
        <f t="shared" si="422"/>
        <v>#REF!</v>
      </c>
      <c r="AAD26" s="11"/>
      <c r="AAE26" s="22">
        <v>0.13999999999999999</v>
      </c>
      <c r="AAF26" s="27" t="e">
        <f t="shared" si="423"/>
        <v>#REF!</v>
      </c>
      <c r="AAG26" s="22" t="e">
        <f t="shared" si="54"/>
        <v>#REF!</v>
      </c>
      <c r="AAH26" s="4" t="e">
        <f t="shared" si="424"/>
        <v>#REF!</v>
      </c>
      <c r="AAI26" s="24"/>
      <c r="AAJ26" s="24" t="e">
        <f t="shared" si="425"/>
        <v>#REF!</v>
      </c>
      <c r="AAK26" s="24" t="e">
        <f t="shared" si="426"/>
        <v>#REF!</v>
      </c>
      <c r="AAL26" s="11"/>
      <c r="AAM26" s="24"/>
      <c r="AAN26" s="24" t="e">
        <f t="shared" si="427"/>
        <v>#REF!</v>
      </c>
      <c r="AAO26" s="24" t="e">
        <f t="shared" si="428"/>
        <v>#REF!</v>
      </c>
      <c r="AAP26" s="11"/>
      <c r="AAQ26" s="24"/>
      <c r="AAR26" s="24" t="e">
        <f t="shared" si="429"/>
        <v>#REF!</v>
      </c>
      <c r="AAS26" s="24" t="e">
        <f t="shared" si="430"/>
        <v>#REF!</v>
      </c>
      <c r="AAT26" s="11"/>
      <c r="AAU26" s="24"/>
      <c r="AAV26" s="24" t="e">
        <f t="shared" si="431"/>
        <v>#REF!</v>
      </c>
      <c r="AAW26" s="24" t="e">
        <f t="shared" si="432"/>
        <v>#REF!</v>
      </c>
      <c r="AAX26" s="11"/>
      <c r="AAY26" s="24"/>
      <c r="AAZ26" s="24" t="e">
        <f t="shared" si="433"/>
        <v>#REF!</v>
      </c>
      <c r="ABA26" s="24" t="e">
        <f t="shared" si="434"/>
        <v>#REF!</v>
      </c>
      <c r="ABB26" s="11"/>
      <c r="ABC26" s="24"/>
      <c r="ABD26" s="24" t="e">
        <f t="shared" si="435"/>
        <v>#REF!</v>
      </c>
      <c r="ABE26" s="24" t="e">
        <f t="shared" si="436"/>
        <v>#REF!</v>
      </c>
      <c r="ABF26" s="11"/>
      <c r="ABG26" s="24"/>
      <c r="ABH26" s="24" t="e">
        <f t="shared" si="437"/>
        <v>#REF!</v>
      </c>
      <c r="ABI26" s="24" t="e">
        <f t="shared" si="438"/>
        <v>#REF!</v>
      </c>
      <c r="ABJ26" s="11"/>
      <c r="ABK26" s="24"/>
      <c r="ABL26" s="24" t="e">
        <f t="shared" si="439"/>
        <v>#REF!</v>
      </c>
      <c r="ABM26" s="24" t="e">
        <f t="shared" si="440"/>
        <v>#REF!</v>
      </c>
      <c r="ABN26" s="11"/>
      <c r="ABO26" s="24"/>
      <c r="ABP26" s="24" t="e">
        <f t="shared" si="441"/>
        <v>#REF!</v>
      </c>
      <c r="ABQ26" s="24" t="e">
        <f t="shared" si="442"/>
        <v>#REF!</v>
      </c>
      <c r="ABR26" s="11"/>
      <c r="ABS26" s="24"/>
      <c r="ABT26" s="24" t="e">
        <f t="shared" si="443"/>
        <v>#REF!</v>
      </c>
      <c r="ABU26" s="24" t="e">
        <f t="shared" si="444"/>
        <v>#REF!</v>
      </c>
      <c r="ABV26" s="11"/>
      <c r="ABW26" s="27">
        <v>96.98</v>
      </c>
      <c r="ABX26" s="27" t="e">
        <f t="shared" si="445"/>
        <v>#REF!</v>
      </c>
      <c r="ABY26" s="22" t="e">
        <f t="shared" si="55"/>
        <v>#REF!</v>
      </c>
      <c r="ABZ26" s="4" t="e">
        <f t="shared" si="446"/>
        <v>#REF!</v>
      </c>
      <c r="ACA26" s="24"/>
      <c r="ACB26" s="24" t="e">
        <f t="shared" si="447"/>
        <v>#REF!</v>
      </c>
      <c r="ACC26" s="24" t="e">
        <f t="shared" si="448"/>
        <v>#REF!</v>
      </c>
      <c r="ACD26" s="11"/>
      <c r="ACE26" s="24"/>
      <c r="ACF26" s="24" t="e">
        <f t="shared" si="449"/>
        <v>#REF!</v>
      </c>
      <c r="ACG26" s="24" t="e">
        <f t="shared" si="450"/>
        <v>#REF!</v>
      </c>
      <c r="ACH26" s="11"/>
      <c r="ACI26" s="24"/>
      <c r="ACJ26" s="24" t="e">
        <f t="shared" si="451"/>
        <v>#REF!</v>
      </c>
      <c r="ACK26" s="24" t="e">
        <f t="shared" si="452"/>
        <v>#REF!</v>
      </c>
      <c r="ACL26" s="11"/>
      <c r="ACM26" s="24"/>
      <c r="ACN26" s="24" t="e">
        <f t="shared" si="453"/>
        <v>#REF!</v>
      </c>
      <c r="ACO26" s="24" t="e">
        <f t="shared" si="454"/>
        <v>#REF!</v>
      </c>
      <c r="ACP26" s="11"/>
      <c r="ACQ26" s="24"/>
      <c r="ACR26" s="24" t="e">
        <f t="shared" si="455"/>
        <v>#REF!</v>
      </c>
      <c r="ACS26" s="24" t="e">
        <f t="shared" si="456"/>
        <v>#REF!</v>
      </c>
      <c r="ACT26" s="11"/>
      <c r="ACU26" s="24"/>
      <c r="ACV26" s="24" t="e">
        <f t="shared" si="457"/>
        <v>#REF!</v>
      </c>
      <c r="ACW26" s="24" t="e">
        <f t="shared" si="458"/>
        <v>#REF!</v>
      </c>
      <c r="ACX26" s="11"/>
      <c r="ACY26" s="24"/>
      <c r="ACZ26" s="24" t="e">
        <f t="shared" si="459"/>
        <v>#REF!</v>
      </c>
      <c r="ADA26" s="24" t="e">
        <f t="shared" si="460"/>
        <v>#REF!</v>
      </c>
      <c r="ADB26" s="11"/>
      <c r="ADC26" s="24">
        <v>3.0700000000000003</v>
      </c>
      <c r="ADD26" s="24" t="e">
        <f t="shared" si="461"/>
        <v>#REF!</v>
      </c>
      <c r="ADE26" s="24" t="e">
        <f t="shared" si="56"/>
        <v>#REF!</v>
      </c>
      <c r="ADF26" s="4" t="e">
        <f t="shared" si="462"/>
        <v>#REF!</v>
      </c>
      <c r="ADG26" s="24">
        <v>98.09</v>
      </c>
      <c r="ADH26" s="24" t="e">
        <f t="shared" si="463"/>
        <v>#REF!</v>
      </c>
      <c r="ADI26" s="24" t="e">
        <f t="shared" si="57"/>
        <v>#REF!</v>
      </c>
      <c r="ADJ26" s="4" t="e">
        <f t="shared" si="464"/>
        <v>#REF!</v>
      </c>
      <c r="ADK26" s="24"/>
      <c r="ADL26" s="24" t="e">
        <f t="shared" si="465"/>
        <v>#REF!</v>
      </c>
      <c r="ADM26" s="24" t="e">
        <f t="shared" si="466"/>
        <v>#REF!</v>
      </c>
      <c r="ADN26" s="11"/>
      <c r="ADO26" s="24"/>
      <c r="ADP26" s="24" t="e">
        <f t="shared" si="467"/>
        <v>#REF!</v>
      </c>
      <c r="ADQ26" s="24" t="e">
        <f t="shared" si="468"/>
        <v>#REF!</v>
      </c>
      <c r="ADR26" s="11"/>
      <c r="ADS26" s="24"/>
      <c r="ADT26" s="24" t="e">
        <f t="shared" si="469"/>
        <v>#REF!</v>
      </c>
      <c r="ADU26" s="24" t="e">
        <f t="shared" si="470"/>
        <v>#REF!</v>
      </c>
      <c r="ADV26" s="11"/>
      <c r="ADW26" s="24"/>
      <c r="ADX26" s="24" t="e">
        <f t="shared" si="471"/>
        <v>#REF!</v>
      </c>
      <c r="ADY26" s="24" t="e">
        <f t="shared" si="472"/>
        <v>#REF!</v>
      </c>
      <c r="ADZ26" s="11"/>
      <c r="AEA26" s="24"/>
      <c r="AEB26" s="24" t="e">
        <f t="shared" si="473"/>
        <v>#REF!</v>
      </c>
      <c r="AEC26" s="24" t="e">
        <f t="shared" si="474"/>
        <v>#REF!</v>
      </c>
      <c r="AED26" s="11"/>
      <c r="AEE26" s="24"/>
      <c r="AEF26" s="24" t="e">
        <f t="shared" si="475"/>
        <v>#REF!</v>
      </c>
      <c r="AEG26" s="24" t="e">
        <f t="shared" si="476"/>
        <v>#REF!</v>
      </c>
      <c r="AEH26" s="11"/>
      <c r="AEI26" s="24"/>
      <c r="AEJ26" s="24" t="e">
        <f t="shared" si="477"/>
        <v>#REF!</v>
      </c>
      <c r="AEK26" s="24" t="e">
        <f t="shared" si="478"/>
        <v>#REF!</v>
      </c>
      <c r="AEL26" s="11"/>
      <c r="AEM26" s="24"/>
      <c r="AEN26" s="24" t="e">
        <f t="shared" si="479"/>
        <v>#REF!</v>
      </c>
      <c r="AEO26" s="24" t="e">
        <f t="shared" si="480"/>
        <v>#REF!</v>
      </c>
      <c r="AEP26" s="11"/>
      <c r="AEQ26" s="24"/>
      <c r="AER26" s="24" t="e">
        <f t="shared" si="481"/>
        <v>#REF!</v>
      </c>
      <c r="AES26" s="24" t="e">
        <f t="shared" si="482"/>
        <v>#REF!</v>
      </c>
      <c r="AET26" s="11"/>
      <c r="AEU26" s="24"/>
      <c r="AEV26" s="24" t="e">
        <f t="shared" si="483"/>
        <v>#REF!</v>
      </c>
      <c r="AEW26" s="24" t="e">
        <f t="shared" si="484"/>
        <v>#REF!</v>
      </c>
      <c r="AEX26" s="11"/>
      <c r="AEY26" s="24"/>
      <c r="AEZ26" s="24" t="e">
        <f t="shared" si="485"/>
        <v>#REF!</v>
      </c>
      <c r="AFA26" s="24" t="e">
        <f t="shared" si="486"/>
        <v>#REF!</v>
      </c>
      <c r="AFB26" s="11"/>
      <c r="AFC26" s="24"/>
      <c r="AFD26" s="24" t="e">
        <f t="shared" si="487"/>
        <v>#REF!</v>
      </c>
      <c r="AFE26" s="24" t="e">
        <f t="shared" si="488"/>
        <v>#REF!</v>
      </c>
      <c r="AFF26" s="11"/>
      <c r="AFG26" s="24"/>
      <c r="AFH26" s="24" t="e">
        <f t="shared" si="489"/>
        <v>#REF!</v>
      </c>
      <c r="AFI26" s="24" t="e">
        <f t="shared" si="490"/>
        <v>#REF!</v>
      </c>
      <c r="AFJ26" s="11"/>
      <c r="AFK26" s="24"/>
      <c r="AFL26" s="24" t="e">
        <f t="shared" si="491"/>
        <v>#REF!</v>
      </c>
      <c r="AFM26" s="24" t="e">
        <f t="shared" si="492"/>
        <v>#REF!</v>
      </c>
      <c r="AFN26" s="11"/>
      <c r="AFO26" s="24"/>
      <c r="AFP26" s="24" t="e">
        <f t="shared" si="493"/>
        <v>#REF!</v>
      </c>
      <c r="AFQ26" s="24" t="e">
        <f t="shared" si="494"/>
        <v>#REF!</v>
      </c>
      <c r="AFR26" s="11"/>
      <c r="AFS26" s="24"/>
      <c r="AFT26" s="24" t="e">
        <f t="shared" si="495"/>
        <v>#REF!</v>
      </c>
      <c r="AFU26" s="24" t="e">
        <f t="shared" si="496"/>
        <v>#REF!</v>
      </c>
      <c r="AFV26" s="11"/>
      <c r="AFW26" s="24"/>
      <c r="AFX26" s="24" t="e">
        <f t="shared" si="497"/>
        <v>#REF!</v>
      </c>
      <c r="AFY26" s="24" t="e">
        <f t="shared" si="498"/>
        <v>#REF!</v>
      </c>
      <c r="AFZ26" s="11"/>
      <c r="AGA26" s="24"/>
      <c r="AGB26" s="24" t="e">
        <f t="shared" si="499"/>
        <v>#REF!</v>
      </c>
      <c r="AGC26" s="24" t="e">
        <f t="shared" si="500"/>
        <v>#REF!</v>
      </c>
      <c r="AGD26" s="11"/>
      <c r="AGE26" s="24"/>
      <c r="AGF26" s="24" t="e">
        <f t="shared" si="501"/>
        <v>#REF!</v>
      </c>
      <c r="AGG26" s="24" t="e">
        <f t="shared" si="502"/>
        <v>#REF!</v>
      </c>
      <c r="AGH26" s="11"/>
      <c r="AGI26" s="24"/>
      <c r="AGJ26" s="24" t="e">
        <f t="shared" si="503"/>
        <v>#REF!</v>
      </c>
      <c r="AGK26" s="24" t="e">
        <f t="shared" si="504"/>
        <v>#REF!</v>
      </c>
      <c r="AGL26" s="11"/>
      <c r="AGM26" s="24"/>
      <c r="AGN26" s="24" t="e">
        <f t="shared" si="505"/>
        <v>#REF!</v>
      </c>
      <c r="AGO26" s="24" t="e">
        <f t="shared" si="506"/>
        <v>#REF!</v>
      </c>
      <c r="AGP26" s="11"/>
      <c r="AGQ26" s="24"/>
      <c r="AGR26" s="24" t="e">
        <f t="shared" si="507"/>
        <v>#REF!</v>
      </c>
      <c r="AGS26" s="24" t="e">
        <f t="shared" si="508"/>
        <v>#REF!</v>
      </c>
      <c r="AGT26" s="11"/>
      <c r="AGU26" s="27">
        <v>0.24</v>
      </c>
      <c r="AGV26" s="27" t="e">
        <f t="shared" si="509"/>
        <v>#REF!</v>
      </c>
      <c r="AGW26" s="22" t="e">
        <f t="shared" si="58"/>
        <v>#REF!</v>
      </c>
      <c r="AGX26" s="4" t="e">
        <f t="shared" si="510"/>
        <v>#REF!</v>
      </c>
      <c r="AGY26" s="27">
        <v>0.13</v>
      </c>
      <c r="AGZ26" s="27" t="e">
        <f t="shared" si="511"/>
        <v>#REF!</v>
      </c>
      <c r="AHA26" s="22" t="e">
        <f t="shared" si="59"/>
        <v>#REF!</v>
      </c>
      <c r="AHB26" s="4" t="e">
        <f t="shared" si="512"/>
        <v>#REF!</v>
      </c>
      <c r="AHC26" s="27">
        <v>98.48</v>
      </c>
      <c r="AHD26" s="27" t="e">
        <f t="shared" si="513"/>
        <v>#REF!</v>
      </c>
      <c r="AHE26" s="22" t="e">
        <f t="shared" si="60"/>
        <v>#REF!</v>
      </c>
      <c r="AHF26" s="4" t="e">
        <f t="shared" si="514"/>
        <v>#REF!</v>
      </c>
      <c r="AHG26" s="27">
        <v>95.27</v>
      </c>
      <c r="AHH26" s="27" t="e">
        <f t="shared" si="515"/>
        <v>#REF!</v>
      </c>
      <c r="AHI26" s="22" t="e">
        <f t="shared" si="61"/>
        <v>#REF!</v>
      </c>
      <c r="AHJ26" s="4" t="e">
        <f t="shared" si="516"/>
        <v>#REF!</v>
      </c>
      <c r="AHK26" s="27">
        <v>98.6</v>
      </c>
      <c r="AHL26" s="27" t="e">
        <f t="shared" si="517"/>
        <v>#REF!</v>
      </c>
      <c r="AHM26" s="22" t="e">
        <f t="shared" si="62"/>
        <v>#REF!</v>
      </c>
      <c r="AHN26" s="4" t="e">
        <f t="shared" si="518"/>
        <v>#REF!</v>
      </c>
      <c r="AHO26" s="27">
        <v>4.97</v>
      </c>
      <c r="AHP26" s="27" t="e">
        <f t="shared" si="519"/>
        <v>#REF!</v>
      </c>
      <c r="AHQ26" s="22" t="e">
        <f t="shared" si="63"/>
        <v>#REF!</v>
      </c>
      <c r="AHR26" s="4" t="e">
        <f t="shared" si="520"/>
        <v>#REF!</v>
      </c>
      <c r="AHS26" s="27">
        <v>2.2999999999999998</v>
      </c>
      <c r="AHT26" s="27" t="e">
        <f t="shared" si="521"/>
        <v>#REF!</v>
      </c>
      <c r="AHU26" s="22" t="e">
        <f t="shared" si="64"/>
        <v>#REF!</v>
      </c>
      <c r="AHV26" s="4" t="e">
        <f t="shared" si="522"/>
        <v>#REF!</v>
      </c>
      <c r="AHW26" s="27">
        <v>2.9599999999999998E-2</v>
      </c>
      <c r="AHX26" s="27" t="e">
        <f t="shared" si="523"/>
        <v>#REF!</v>
      </c>
      <c r="AHY26" s="22" t="e">
        <f t="shared" si="65"/>
        <v>#REF!</v>
      </c>
      <c r="AHZ26" s="4" t="e">
        <f t="shared" si="524"/>
        <v>#REF!</v>
      </c>
      <c r="AIA26" s="27">
        <v>8.8999999999999999E-3</v>
      </c>
      <c r="AIB26" s="27" t="e">
        <f t="shared" si="525"/>
        <v>#REF!</v>
      </c>
      <c r="AIC26" s="22" t="e">
        <f t="shared" si="66"/>
        <v>#REF!</v>
      </c>
      <c r="AID26" s="4" t="e">
        <f t="shared" si="526"/>
        <v>#REF!</v>
      </c>
      <c r="AIE26" s="24"/>
      <c r="AIF26" s="24" t="e">
        <f t="shared" si="527"/>
        <v>#REF!</v>
      </c>
      <c r="AIG26" s="24" t="e">
        <f t="shared" si="528"/>
        <v>#REF!</v>
      </c>
      <c r="AIH26" s="11"/>
      <c r="AII26" s="24"/>
      <c r="AIJ26" s="24" t="e">
        <f t="shared" si="529"/>
        <v>#REF!</v>
      </c>
      <c r="AIK26" s="24" t="e">
        <f t="shared" si="530"/>
        <v>#REF!</v>
      </c>
      <c r="AIL26" s="11"/>
      <c r="AIM26" s="24"/>
      <c r="AIN26" s="24" t="e">
        <f t="shared" si="531"/>
        <v>#REF!</v>
      </c>
      <c r="AIO26" s="24" t="e">
        <f t="shared" si="532"/>
        <v>#REF!</v>
      </c>
      <c r="AIP26" s="11"/>
      <c r="AIQ26" s="27">
        <v>21.73</v>
      </c>
      <c r="AIR26" s="27" t="e">
        <f t="shared" si="533"/>
        <v>#REF!</v>
      </c>
      <c r="AIS26" s="22" t="e">
        <f t="shared" si="67"/>
        <v>#REF!</v>
      </c>
      <c r="AIT26" s="4" t="e">
        <f t="shared" si="534"/>
        <v>#REF!</v>
      </c>
      <c r="AIU26" s="27">
        <v>2.1</v>
      </c>
      <c r="AIV26" s="27" t="e">
        <f t="shared" si="535"/>
        <v>#REF!</v>
      </c>
      <c r="AIW26" s="22" t="e">
        <f t="shared" si="68"/>
        <v>#REF!</v>
      </c>
      <c r="AIX26" s="4" t="e">
        <f t="shared" si="536"/>
        <v>#REF!</v>
      </c>
      <c r="AIY26" s="22">
        <v>0</v>
      </c>
      <c r="AIZ26" s="27" t="e">
        <f t="shared" si="537"/>
        <v>#REF!</v>
      </c>
      <c r="AJA26" s="22" t="e">
        <f t="shared" si="69"/>
        <v>#REF!</v>
      </c>
      <c r="AJB26" s="4" t="e">
        <f t="shared" si="538"/>
        <v>#REF!</v>
      </c>
      <c r="AJC26" s="27">
        <v>35.492499310814914</v>
      </c>
      <c r="AJD26" s="27" t="e">
        <f t="shared" si="539"/>
        <v>#REF!</v>
      </c>
      <c r="AJE26" s="22" t="e">
        <f t="shared" si="70"/>
        <v>#REF!</v>
      </c>
      <c r="AJF26" s="4" t="e">
        <f t="shared" si="540"/>
        <v>#REF!</v>
      </c>
      <c r="AJG26" s="24"/>
      <c r="AJH26" s="24" t="e">
        <f t="shared" si="541"/>
        <v>#REF!</v>
      </c>
      <c r="AJI26" s="24" t="e">
        <f t="shared" si="542"/>
        <v>#REF!</v>
      </c>
      <c r="AJJ26" s="11"/>
      <c r="AJK26" s="27">
        <v>0.55999999999999994</v>
      </c>
      <c r="AJL26" s="27" t="e">
        <f t="shared" si="543"/>
        <v>#REF!</v>
      </c>
      <c r="AJM26" s="22" t="e">
        <f t="shared" si="71"/>
        <v>#REF!</v>
      </c>
      <c r="AJN26" s="4" t="e">
        <f t="shared" si="544"/>
        <v>#REF!</v>
      </c>
      <c r="AJO26" s="27">
        <v>99.9</v>
      </c>
      <c r="AJP26" s="27" t="e">
        <f t="shared" si="545"/>
        <v>#REF!</v>
      </c>
      <c r="AJQ26" s="22" t="e">
        <f t="shared" si="72"/>
        <v>#REF!</v>
      </c>
      <c r="AJR26" s="4" t="e">
        <f t="shared" si="546"/>
        <v>#REF!</v>
      </c>
      <c r="AJS26" s="27">
        <v>100</v>
      </c>
      <c r="AJT26" s="27" t="e">
        <f t="shared" si="547"/>
        <v>#REF!</v>
      </c>
      <c r="AJU26" s="22" t="e">
        <f t="shared" si="73"/>
        <v>#REF!</v>
      </c>
      <c r="AJV26" s="4" t="e">
        <f t="shared" si="548"/>
        <v>#REF!</v>
      </c>
      <c r="AJW26" s="27">
        <v>99.1</v>
      </c>
      <c r="AJX26" s="24" t="e">
        <f t="shared" si="549"/>
        <v>#REF!</v>
      </c>
      <c r="AJY26" s="13" t="e">
        <f t="shared" si="74"/>
        <v>#REF!</v>
      </c>
      <c r="AJZ26" s="12" t="e">
        <f t="shared" si="550"/>
        <v>#REF!</v>
      </c>
      <c r="AKA26" s="8" t="s">
        <v>30</v>
      </c>
      <c r="AKB26" s="10" t="e">
        <f t="shared" si="75"/>
        <v>#REF!</v>
      </c>
      <c r="AKC26" s="11" t="e">
        <f t="shared" si="551"/>
        <v>#REF!</v>
      </c>
      <c r="AKD26" s="8" t="s">
        <v>30</v>
      </c>
      <c r="AKE26" s="10" t="e">
        <f t="shared" si="76"/>
        <v>#REF!</v>
      </c>
      <c r="AKF26" s="11" t="e">
        <f t="shared" si="552"/>
        <v>#REF!</v>
      </c>
      <c r="AKG26" s="8" t="s">
        <v>30</v>
      </c>
      <c r="AKH26" s="10" t="e">
        <f t="shared" si="77"/>
        <v>#REF!</v>
      </c>
      <c r="AKI26" s="11" t="e">
        <f t="shared" si="553"/>
        <v>#REF!</v>
      </c>
      <c r="AKJ26" s="8" t="s">
        <v>30</v>
      </c>
      <c r="AKK26" s="10" t="e">
        <f t="shared" si="554"/>
        <v>#REF!</v>
      </c>
      <c r="AKL26" s="11" t="e">
        <f t="shared" si="555"/>
        <v>#REF!</v>
      </c>
      <c r="AKM26" s="8" t="s">
        <v>30</v>
      </c>
      <c r="AKN26" s="10" t="e">
        <f t="shared" si="78"/>
        <v>#REF!</v>
      </c>
      <c r="AKO26" s="11" t="e">
        <f t="shared" si="556"/>
        <v>#REF!</v>
      </c>
      <c r="AKP26" s="8" t="s">
        <v>30</v>
      </c>
      <c r="AKQ26" s="10" t="e">
        <f t="shared" si="79"/>
        <v>#REF!</v>
      </c>
      <c r="AKR26" s="11" t="e">
        <f t="shared" si="557"/>
        <v>#REF!</v>
      </c>
      <c r="AKS26" s="8" t="s">
        <v>30</v>
      </c>
      <c r="AKT26" s="10" t="e">
        <f t="shared" si="558"/>
        <v>#REF!</v>
      </c>
      <c r="AKU26" s="11" t="e">
        <f t="shared" si="80"/>
        <v>#REF!</v>
      </c>
      <c r="AKV26" s="8" t="s">
        <v>30</v>
      </c>
      <c r="AKW26" s="10" t="e">
        <f t="shared" si="559"/>
        <v>#REF!</v>
      </c>
      <c r="AKX26" s="11" t="e">
        <f t="shared" si="560"/>
        <v>#REF!</v>
      </c>
      <c r="AKY26" s="8" t="s">
        <v>30</v>
      </c>
      <c r="AKZ26" s="10" t="e">
        <f t="shared" si="81"/>
        <v>#REF!</v>
      </c>
      <c r="ALA26" s="11" t="e">
        <f t="shared" si="561"/>
        <v>#REF!</v>
      </c>
    </row>
    <row r="27" spans="1:989" ht="17.25">
      <c r="A27" s="8" t="s">
        <v>31</v>
      </c>
      <c r="B27" s="9" t="str">
        <f t="shared" si="82"/>
        <v>江西</v>
      </c>
      <c r="C27" s="10" t="e">
        <f t="shared" si="83"/>
        <v>#REF!</v>
      </c>
      <c r="D27" s="11" t="e">
        <f t="shared" si="84"/>
        <v>#REF!</v>
      </c>
      <c r="E27" s="24">
        <v>81.650000000000006</v>
      </c>
      <c r="F27" s="24" t="e">
        <f t="shared" si="85"/>
        <v>#REF!</v>
      </c>
      <c r="G27" s="24" t="e">
        <f t="shared" si="6"/>
        <v>#REF!</v>
      </c>
      <c r="H27" s="12" t="e">
        <f t="shared" si="86"/>
        <v>#REF!</v>
      </c>
      <c r="I27" s="24">
        <v>80.150000000000006</v>
      </c>
      <c r="J27" s="24" t="e">
        <f t="shared" si="87"/>
        <v>#REF!</v>
      </c>
      <c r="K27" s="13" t="e">
        <f t="shared" si="7"/>
        <v>#REF!</v>
      </c>
      <c r="L27" s="12" t="e">
        <f t="shared" si="88"/>
        <v>#REF!</v>
      </c>
      <c r="M27" s="24">
        <v>78.31</v>
      </c>
      <c r="N27" s="24" t="e">
        <f t="shared" si="89"/>
        <v>#REF!</v>
      </c>
      <c r="O27" s="13" t="e">
        <f t="shared" si="8"/>
        <v>#REF!</v>
      </c>
      <c r="P27" s="12" t="e">
        <f t="shared" si="90"/>
        <v>#REF!</v>
      </c>
      <c r="Q27" s="24">
        <v>86.44</v>
      </c>
      <c r="R27" s="24" t="e">
        <f t="shared" si="91"/>
        <v>#REF!</v>
      </c>
      <c r="S27" s="13" t="e">
        <f t="shared" si="9"/>
        <v>#REF!</v>
      </c>
      <c r="T27" s="12" t="e">
        <f t="shared" si="92"/>
        <v>#REF!</v>
      </c>
      <c r="U27" s="24"/>
      <c r="V27" s="24" t="e">
        <f t="shared" si="93"/>
        <v>#REF!</v>
      </c>
      <c r="W27" s="24" t="e">
        <f t="shared" si="563"/>
        <v>#REF!</v>
      </c>
      <c r="X27" s="11"/>
      <c r="Y27" s="13">
        <v>4.704434800818888E-2</v>
      </c>
      <c r="Z27" s="24" t="e">
        <f t="shared" si="95"/>
        <v>#REF!</v>
      </c>
      <c r="AA27" s="13" t="e">
        <f t="shared" si="10"/>
        <v>#REF!</v>
      </c>
      <c r="AB27" s="12" t="e">
        <f t="shared" si="96"/>
        <v>#REF!</v>
      </c>
      <c r="AC27" s="13">
        <v>1.4595191926773837E-2</v>
      </c>
      <c r="AD27" s="24" t="e">
        <f t="shared" si="97"/>
        <v>#REF!</v>
      </c>
      <c r="AE27" s="13" t="e">
        <f t="shared" si="11"/>
        <v>#REF!</v>
      </c>
      <c r="AF27" s="12" t="e">
        <f t="shared" si="98"/>
        <v>#REF!</v>
      </c>
      <c r="AG27" s="13">
        <v>1.4595191926773837E-2</v>
      </c>
      <c r="AH27" s="24" t="e">
        <f t="shared" si="99"/>
        <v>#REF!</v>
      </c>
      <c r="AI27" s="13" t="e">
        <f t="shared" si="12"/>
        <v>#REF!</v>
      </c>
      <c r="AJ27" s="12" t="e">
        <f t="shared" si="100"/>
        <v>#REF!</v>
      </c>
      <c r="AK27" s="13">
        <v>6.3353830683926375</v>
      </c>
      <c r="AL27" s="24" t="e">
        <f t="shared" si="101"/>
        <v>#REF!</v>
      </c>
      <c r="AM27" s="13" t="e">
        <f t="shared" si="13"/>
        <v>#REF!</v>
      </c>
      <c r="AN27" s="12" t="e">
        <f t="shared" si="102"/>
        <v>#REF!</v>
      </c>
      <c r="AO27" s="23">
        <v>1.0329808591790512</v>
      </c>
      <c r="AP27" s="24" t="e">
        <f t="shared" si="103"/>
        <v>#REF!</v>
      </c>
      <c r="AQ27" s="13" t="e">
        <f t="shared" si="14"/>
        <v>#REF!</v>
      </c>
      <c r="AR27" s="12" t="e">
        <f t="shared" si="562"/>
        <v>#REF!</v>
      </c>
      <c r="AS27" s="24">
        <v>99.91</v>
      </c>
      <c r="AT27" s="24" t="e">
        <f t="shared" si="105"/>
        <v>#REF!</v>
      </c>
      <c r="AU27" s="13" t="e">
        <f t="shared" si="15"/>
        <v>#REF!</v>
      </c>
      <c r="AV27" s="12" t="e">
        <f t="shared" si="106"/>
        <v>#REF!</v>
      </c>
      <c r="AW27" s="24">
        <v>0</v>
      </c>
      <c r="AX27" s="24" t="e">
        <f t="shared" si="107"/>
        <v>#REF!</v>
      </c>
      <c r="AY27" s="13" t="e">
        <f t="shared" si="16"/>
        <v>#REF!</v>
      </c>
      <c r="AZ27" s="12" t="e">
        <f t="shared" si="108"/>
        <v>#REF!</v>
      </c>
      <c r="BA27" s="24">
        <v>2.1469999999999998</v>
      </c>
      <c r="BB27" s="24" t="e">
        <f t="shared" si="109"/>
        <v>#REF!</v>
      </c>
      <c r="BC27" s="13" t="e">
        <f t="shared" si="17"/>
        <v>#REF!</v>
      </c>
      <c r="BD27" s="12" t="e">
        <f t="shared" si="110"/>
        <v>#REF!</v>
      </c>
      <c r="BE27" s="14">
        <v>0.1</v>
      </c>
      <c r="BF27" s="24" t="e">
        <f t="shared" si="111"/>
        <v>#REF!</v>
      </c>
      <c r="BG27" s="13" t="e">
        <f t="shared" si="18"/>
        <v>#REF!</v>
      </c>
      <c r="BH27" s="12" t="e">
        <f t="shared" si="112"/>
        <v>#REF!</v>
      </c>
      <c r="BI27" s="24">
        <v>99.75</v>
      </c>
      <c r="BJ27" s="24" t="e">
        <f t="shared" si="113"/>
        <v>#REF!</v>
      </c>
      <c r="BK27" s="13" t="e">
        <f t="shared" si="19"/>
        <v>#REF!</v>
      </c>
      <c r="BL27" s="12" t="e">
        <f t="shared" si="114"/>
        <v>#REF!</v>
      </c>
      <c r="BM27" s="24">
        <v>0</v>
      </c>
      <c r="BN27" s="24" t="e">
        <f t="shared" si="115"/>
        <v>#REF!</v>
      </c>
      <c r="BO27" s="13" t="e">
        <f t="shared" si="20"/>
        <v>#REF!</v>
      </c>
      <c r="BP27" s="12" t="e">
        <f t="shared" si="116"/>
        <v>#REF!</v>
      </c>
      <c r="BQ27" s="24">
        <v>99.47</v>
      </c>
      <c r="BR27" s="24" t="e">
        <f t="shared" si="117"/>
        <v>#REF!</v>
      </c>
      <c r="BS27" s="13" t="e">
        <f t="shared" si="21"/>
        <v>#REF!</v>
      </c>
      <c r="BT27" s="12" t="e">
        <f t="shared" si="118"/>
        <v>#REF!</v>
      </c>
      <c r="BU27" s="24">
        <v>2.1207013616784023</v>
      </c>
      <c r="BV27" s="24" t="e">
        <f t="shared" si="119"/>
        <v>#REF!</v>
      </c>
      <c r="BW27" s="13" t="e">
        <f t="shared" si="22"/>
        <v>#REF!</v>
      </c>
      <c r="BX27" s="12" t="e">
        <f t="shared" si="120"/>
        <v>#REF!</v>
      </c>
      <c r="BY27" s="24">
        <v>97.87</v>
      </c>
      <c r="BZ27" s="24" t="e">
        <f t="shared" si="121"/>
        <v>#REF!</v>
      </c>
      <c r="CA27" s="13" t="e">
        <f t="shared" si="23"/>
        <v>#REF!</v>
      </c>
      <c r="CB27" s="12" t="e">
        <f t="shared" si="122"/>
        <v>#REF!</v>
      </c>
      <c r="CC27" s="24">
        <v>97.232700000000008</v>
      </c>
      <c r="CD27" s="24" t="e">
        <f t="shared" si="123"/>
        <v>#REF!</v>
      </c>
      <c r="CE27" s="13" t="e">
        <f t="shared" si="24"/>
        <v>#REF!</v>
      </c>
      <c r="CF27" s="12" t="e">
        <f t="shared" si="124"/>
        <v>#REF!</v>
      </c>
      <c r="CG27" s="24">
        <v>78</v>
      </c>
      <c r="CH27" s="24" t="e">
        <f t="shared" si="125"/>
        <v>#REF!</v>
      </c>
      <c r="CI27" s="13" t="e">
        <f t="shared" si="25"/>
        <v>#REF!</v>
      </c>
      <c r="CJ27" s="12" t="e">
        <f t="shared" si="126"/>
        <v>#REF!</v>
      </c>
      <c r="CK27" s="24"/>
      <c r="CL27" s="24" t="e">
        <f t="shared" si="127"/>
        <v>#REF!</v>
      </c>
      <c r="CM27" s="24" t="e">
        <f t="shared" si="128"/>
        <v>#REF!</v>
      </c>
      <c r="CN27" s="11"/>
      <c r="CO27" s="24">
        <v>96.572499999999991</v>
      </c>
      <c r="CP27" s="24" t="e">
        <f t="shared" si="129"/>
        <v>#REF!</v>
      </c>
      <c r="CQ27" s="13" t="e">
        <f t="shared" si="26"/>
        <v>#REF!</v>
      </c>
      <c r="CR27" s="12" t="e">
        <f t="shared" si="130"/>
        <v>#REF!</v>
      </c>
      <c r="CS27" s="24">
        <v>111</v>
      </c>
      <c r="CT27" s="24" t="e">
        <f t="shared" si="131"/>
        <v>#REF!</v>
      </c>
      <c r="CU27" s="13" t="e">
        <f t="shared" si="27"/>
        <v>#REF!</v>
      </c>
      <c r="CV27" s="12" t="e">
        <f t="shared" si="132"/>
        <v>#REF!</v>
      </c>
      <c r="CW27" s="24"/>
      <c r="CX27" s="24" t="e">
        <f t="shared" si="133"/>
        <v>#REF!</v>
      </c>
      <c r="CY27" s="24" t="e">
        <f t="shared" si="134"/>
        <v>#REF!</v>
      </c>
      <c r="CZ27" s="11"/>
      <c r="DA27" s="24">
        <v>98.6126</v>
      </c>
      <c r="DB27" s="24" t="e">
        <f t="shared" si="135"/>
        <v>#REF!</v>
      </c>
      <c r="DC27" s="13" t="e">
        <f t="shared" si="28"/>
        <v>#REF!</v>
      </c>
      <c r="DD27" s="12" t="e">
        <f t="shared" si="136"/>
        <v>#REF!</v>
      </c>
      <c r="DE27" s="24">
        <v>80</v>
      </c>
      <c r="DF27" s="24" t="e">
        <f t="shared" si="137"/>
        <v>#REF!</v>
      </c>
      <c r="DG27" s="13" t="e">
        <f t="shared" si="29"/>
        <v>#REF!</v>
      </c>
      <c r="DH27" s="12" t="e">
        <f t="shared" si="138"/>
        <v>#REF!</v>
      </c>
      <c r="DI27" s="24">
        <v>97.861100000000008</v>
      </c>
      <c r="DJ27" s="24" t="e">
        <f t="shared" si="139"/>
        <v>#REF!</v>
      </c>
      <c r="DK27" s="13" t="e">
        <f t="shared" si="30"/>
        <v>#REF!</v>
      </c>
      <c r="DL27" s="12" t="e">
        <f t="shared" si="140"/>
        <v>#REF!</v>
      </c>
      <c r="DM27" s="24">
        <v>101</v>
      </c>
      <c r="DN27" s="24" t="e">
        <f t="shared" si="141"/>
        <v>#REF!</v>
      </c>
      <c r="DO27" s="13" t="e">
        <f t="shared" si="31"/>
        <v>#REF!</v>
      </c>
      <c r="DP27" s="12" t="e">
        <f t="shared" si="142"/>
        <v>#REF!</v>
      </c>
      <c r="DQ27" s="24">
        <v>4.4413</v>
      </c>
      <c r="DR27" s="24" t="e">
        <f t="shared" si="143"/>
        <v>#REF!</v>
      </c>
      <c r="DS27" s="13" t="e">
        <f t="shared" si="32"/>
        <v>#REF!</v>
      </c>
      <c r="DT27" s="12" t="e">
        <f t="shared" si="144"/>
        <v>#REF!</v>
      </c>
      <c r="DU27" s="24">
        <v>99.84</v>
      </c>
      <c r="DV27" s="24" t="e">
        <f t="shared" si="145"/>
        <v>#REF!</v>
      </c>
      <c r="DW27" s="13" t="e">
        <f t="shared" si="33"/>
        <v>#REF!</v>
      </c>
      <c r="DX27" s="12" t="e">
        <f t="shared" si="146"/>
        <v>#REF!</v>
      </c>
      <c r="DY27" s="24"/>
      <c r="DZ27" s="24" t="e">
        <f t="shared" si="147"/>
        <v>#REF!</v>
      </c>
      <c r="EA27" s="24" t="e">
        <f t="shared" si="148"/>
        <v>#REF!</v>
      </c>
      <c r="EB27" s="11"/>
      <c r="EC27" s="24">
        <v>80.150000000000006</v>
      </c>
      <c r="ED27" s="47">
        <v>77.14</v>
      </c>
      <c r="EE27" s="24" t="e">
        <f t="shared" si="149"/>
        <v>#REF!</v>
      </c>
      <c r="EF27" s="22" t="e">
        <f t="shared" si="150"/>
        <v>#REF!</v>
      </c>
      <c r="EG27" s="4" t="e">
        <f t="shared" si="151"/>
        <v>#REF!</v>
      </c>
      <c r="EH27" s="24">
        <v>80.150000000000006</v>
      </c>
      <c r="EI27" s="24">
        <v>68.97</v>
      </c>
      <c r="EJ27" s="24" t="e">
        <f t="shared" si="152"/>
        <v>#REF!</v>
      </c>
      <c r="EK27" s="22" t="e">
        <f t="shared" si="153"/>
        <v>#REF!</v>
      </c>
      <c r="EL27" s="4" t="e">
        <f t="shared" si="154"/>
        <v>#REF!</v>
      </c>
      <c r="EM27" s="38">
        <v>78.31</v>
      </c>
      <c r="EN27" s="39">
        <v>77.17</v>
      </c>
      <c r="EO27" s="24" t="e">
        <f t="shared" si="155"/>
        <v>#REF!</v>
      </c>
      <c r="EP27" s="22" t="e">
        <f t="shared" si="156"/>
        <v>#REF!</v>
      </c>
      <c r="EQ27" s="4" t="e">
        <f t="shared" si="157"/>
        <v>#REF!</v>
      </c>
      <c r="ER27" s="38">
        <v>78.31</v>
      </c>
      <c r="ES27" s="39">
        <v>71.510000000000005</v>
      </c>
      <c r="ET27" s="24" t="e">
        <f t="shared" si="158"/>
        <v>#REF!</v>
      </c>
      <c r="EU27" s="22" t="e">
        <f t="shared" si="159"/>
        <v>#REF!</v>
      </c>
      <c r="EV27" s="4" t="e">
        <f t="shared" si="160"/>
        <v>#REF!</v>
      </c>
      <c r="EW27" s="24">
        <v>86.44</v>
      </c>
      <c r="EX27" s="24">
        <v>83.45</v>
      </c>
      <c r="EY27" s="24" t="e">
        <f t="shared" si="161"/>
        <v>#REF!</v>
      </c>
      <c r="EZ27" s="22" t="e">
        <f t="shared" si="162"/>
        <v>#REF!</v>
      </c>
      <c r="FA27" s="4" t="e">
        <f t="shared" si="163"/>
        <v>#REF!</v>
      </c>
      <c r="FB27" s="24">
        <v>86.44</v>
      </c>
      <c r="FC27" s="24">
        <v>76.42</v>
      </c>
      <c r="FD27" s="24" t="e">
        <f t="shared" si="164"/>
        <v>#REF!</v>
      </c>
      <c r="FE27" s="22" t="e">
        <f t="shared" si="165"/>
        <v>#REF!</v>
      </c>
      <c r="FF27" s="4" t="e">
        <f t="shared" si="166"/>
        <v>#REF!</v>
      </c>
      <c r="FG27" s="24">
        <v>9.67</v>
      </c>
      <c r="FH27" s="24" t="e">
        <f t="shared" si="34"/>
        <v>#REF!</v>
      </c>
      <c r="FI27" s="13" t="e">
        <f t="shared" si="35"/>
        <v>#REF!</v>
      </c>
      <c r="FJ27" s="12" t="e">
        <f t="shared" si="36"/>
        <v>#REF!</v>
      </c>
      <c r="FK27" s="24">
        <v>3.71</v>
      </c>
      <c r="FL27" s="24" t="e">
        <f t="shared" si="167"/>
        <v>#REF!</v>
      </c>
      <c r="FM27" s="13" t="e">
        <f t="shared" si="37"/>
        <v>#REF!</v>
      </c>
      <c r="FN27" s="12" t="e">
        <f t="shared" si="168"/>
        <v>#REF!</v>
      </c>
      <c r="FO27" s="24">
        <v>97.32</v>
      </c>
      <c r="FP27" s="24">
        <v>90.88000000000001</v>
      </c>
      <c r="FQ27" s="24" t="e">
        <f t="shared" si="169"/>
        <v>#REF!</v>
      </c>
      <c r="FR27" s="22" t="e">
        <f t="shared" si="170"/>
        <v>#REF!</v>
      </c>
      <c r="FS27" s="4" t="e">
        <f t="shared" si="171"/>
        <v>#REF!</v>
      </c>
      <c r="FT27" s="24">
        <v>97.32</v>
      </c>
      <c r="FU27" s="24">
        <v>93.100000000000009</v>
      </c>
      <c r="FV27" s="24" t="e">
        <f t="shared" si="172"/>
        <v>#REF!</v>
      </c>
      <c r="FW27" s="22" t="e">
        <f t="shared" si="173"/>
        <v>#REF!</v>
      </c>
      <c r="FX27" s="4" t="e">
        <f t="shared" si="174"/>
        <v>#REF!</v>
      </c>
      <c r="FY27" s="24">
        <v>90.72</v>
      </c>
      <c r="FZ27" s="24">
        <v>78.44</v>
      </c>
      <c r="GA27" s="24" t="e">
        <f t="shared" si="175"/>
        <v>#REF!</v>
      </c>
      <c r="GB27" s="22" t="e">
        <f t="shared" si="176"/>
        <v>#REF!</v>
      </c>
      <c r="GC27" s="4" t="e">
        <f t="shared" si="177"/>
        <v>#REF!</v>
      </c>
      <c r="GD27" s="27">
        <v>90.72</v>
      </c>
      <c r="GE27" s="27">
        <v>60.750000000000007</v>
      </c>
      <c r="GF27" s="24" t="e">
        <f t="shared" si="178"/>
        <v>#REF!</v>
      </c>
      <c r="GG27" s="22" t="e">
        <f t="shared" si="179"/>
        <v>#REF!</v>
      </c>
      <c r="GH27" s="4" t="e">
        <f t="shared" si="180"/>
        <v>#REF!</v>
      </c>
      <c r="GI27" s="27">
        <v>97.99</v>
      </c>
      <c r="GJ27" s="27">
        <v>90.710000000000008</v>
      </c>
      <c r="GK27" s="24" t="e">
        <f t="shared" si="181"/>
        <v>#REF!</v>
      </c>
      <c r="GL27" s="22" t="e">
        <f t="shared" si="182"/>
        <v>#REF!</v>
      </c>
      <c r="GM27" s="4" t="e">
        <f t="shared" si="183"/>
        <v>#REF!</v>
      </c>
      <c r="GN27" s="27">
        <v>97.99</v>
      </c>
      <c r="GO27" s="27">
        <v>94.54</v>
      </c>
      <c r="GP27" s="24" t="e">
        <f t="shared" si="184"/>
        <v>#REF!</v>
      </c>
      <c r="GQ27" s="22" t="e">
        <f t="shared" si="185"/>
        <v>#REF!</v>
      </c>
      <c r="GR27" s="4" t="e">
        <f t="shared" si="186"/>
        <v>#REF!</v>
      </c>
      <c r="GS27" s="27">
        <v>4.3099999999999996</v>
      </c>
      <c r="GT27" s="27" t="e">
        <f t="shared" si="38"/>
        <v>#REF!</v>
      </c>
      <c r="GU27" s="22" t="e">
        <f t="shared" si="39"/>
        <v>#REF!</v>
      </c>
      <c r="GV27" s="4" t="e">
        <f t="shared" si="40"/>
        <v>#REF!</v>
      </c>
      <c r="GW27" s="27">
        <v>3.15</v>
      </c>
      <c r="GX27" s="27" t="e">
        <f t="shared" si="187"/>
        <v>#REF!</v>
      </c>
      <c r="GY27" s="22" t="e">
        <f t="shared" si="41"/>
        <v>#REF!</v>
      </c>
      <c r="GZ27" s="4" t="e">
        <f t="shared" si="42"/>
        <v>#REF!</v>
      </c>
      <c r="HA27" s="26"/>
      <c r="HB27" s="26"/>
      <c r="HC27" s="24" t="e">
        <f t="shared" si="188"/>
        <v>#REF!</v>
      </c>
      <c r="HD27" s="24" t="e">
        <f t="shared" si="189"/>
        <v>#REF!</v>
      </c>
      <c r="HE27" s="26"/>
      <c r="HF27" s="26"/>
      <c r="HG27" s="26"/>
      <c r="HH27" s="24" t="e">
        <f t="shared" si="190"/>
        <v>#REF!</v>
      </c>
      <c r="HI27" s="24" t="e">
        <f t="shared" si="191"/>
        <v>#REF!</v>
      </c>
      <c r="HJ27" s="26"/>
      <c r="HK27" s="27">
        <v>95.97</v>
      </c>
      <c r="HL27" s="27">
        <v>88.64</v>
      </c>
      <c r="HM27" s="24" t="e">
        <f t="shared" si="192"/>
        <v>#REF!</v>
      </c>
      <c r="HN27" s="22" t="e">
        <f t="shared" si="193"/>
        <v>#REF!</v>
      </c>
      <c r="HO27" s="4" t="e">
        <f t="shared" si="194"/>
        <v>#REF!</v>
      </c>
      <c r="HP27" s="27">
        <v>95.97</v>
      </c>
      <c r="HQ27" s="27">
        <v>82.05</v>
      </c>
      <c r="HR27" s="24" t="e">
        <f t="shared" si="195"/>
        <v>#REF!</v>
      </c>
      <c r="HS27" s="22" t="e">
        <f t="shared" si="196"/>
        <v>#REF!</v>
      </c>
      <c r="HT27" s="4" t="e">
        <f t="shared" si="197"/>
        <v>#REF!</v>
      </c>
      <c r="HU27" s="24">
        <v>98.42</v>
      </c>
      <c r="HV27" s="24">
        <v>91.79</v>
      </c>
      <c r="HW27" s="24" t="e">
        <f t="shared" si="198"/>
        <v>#REF!</v>
      </c>
      <c r="HX27" s="24" t="e">
        <f t="shared" si="199"/>
        <v>#REF!</v>
      </c>
      <c r="HY27" s="4" t="e">
        <f t="shared" si="200"/>
        <v>#REF!</v>
      </c>
      <c r="HZ27" s="24">
        <v>98.42</v>
      </c>
      <c r="IA27" s="24">
        <v>90.81</v>
      </c>
      <c r="IB27" s="24" t="e">
        <f t="shared" si="201"/>
        <v>#REF!</v>
      </c>
      <c r="IC27" s="24" t="e">
        <f t="shared" si="202"/>
        <v>#REF!</v>
      </c>
      <c r="ID27" s="4" t="e">
        <f t="shared" si="203"/>
        <v>#REF!</v>
      </c>
      <c r="IE27" s="26"/>
      <c r="IF27" s="26"/>
      <c r="IG27" s="24" t="e">
        <f t="shared" si="204"/>
        <v>#REF!</v>
      </c>
      <c r="IH27" s="24" t="e">
        <f t="shared" si="205"/>
        <v>#REF!</v>
      </c>
      <c r="II27" s="26"/>
      <c r="IJ27" s="26"/>
      <c r="IK27" s="26"/>
      <c r="IL27" s="24" t="e">
        <f t="shared" si="206"/>
        <v>#REF!</v>
      </c>
      <c r="IM27" s="24" t="e">
        <f t="shared" si="207"/>
        <v>#REF!</v>
      </c>
      <c r="IN27" s="26"/>
      <c r="IO27" s="26"/>
      <c r="IP27" s="26"/>
      <c r="IQ27" s="24" t="e">
        <f t="shared" si="208"/>
        <v>#REF!</v>
      </c>
      <c r="IR27" s="24" t="e">
        <f t="shared" si="209"/>
        <v>#REF!</v>
      </c>
      <c r="IS27" s="26"/>
      <c r="IT27" s="26"/>
      <c r="IU27" s="26"/>
      <c r="IV27" s="24" t="e">
        <f t="shared" si="210"/>
        <v>#REF!</v>
      </c>
      <c r="IW27" s="24" t="e">
        <f t="shared" si="211"/>
        <v>#REF!</v>
      </c>
      <c r="IX27" s="26"/>
      <c r="IY27" s="26"/>
      <c r="IZ27" s="26"/>
      <c r="JA27" s="24" t="e">
        <f t="shared" si="212"/>
        <v>#REF!</v>
      </c>
      <c r="JB27" s="24" t="e">
        <f t="shared" si="213"/>
        <v>#REF!</v>
      </c>
      <c r="JC27" s="26"/>
      <c r="JD27" s="26"/>
      <c r="JE27" s="26"/>
      <c r="JF27" s="24" t="e">
        <f t="shared" si="214"/>
        <v>#REF!</v>
      </c>
      <c r="JG27" s="24" t="e">
        <f t="shared" si="215"/>
        <v>#REF!</v>
      </c>
      <c r="JH27" s="26"/>
      <c r="JI27" s="26"/>
      <c r="JJ27" s="26"/>
      <c r="JK27" s="24" t="e">
        <f t="shared" si="216"/>
        <v>#REF!</v>
      </c>
      <c r="JL27" s="24" t="e">
        <f t="shared" si="217"/>
        <v>#REF!</v>
      </c>
      <c r="JM27" s="26"/>
      <c r="JN27" s="26"/>
      <c r="JO27" s="26"/>
      <c r="JP27" s="24" t="e">
        <f t="shared" si="218"/>
        <v>#REF!</v>
      </c>
      <c r="JQ27" s="24" t="e">
        <f t="shared" si="219"/>
        <v>#REF!</v>
      </c>
      <c r="JR27" s="26"/>
      <c r="JS27" s="26"/>
      <c r="JT27" s="26"/>
      <c r="JU27" s="24" t="e">
        <f t="shared" si="220"/>
        <v>#REF!</v>
      </c>
      <c r="JV27" s="24" t="e">
        <f t="shared" si="221"/>
        <v>#REF!</v>
      </c>
      <c r="JW27" s="26"/>
      <c r="JX27" s="26"/>
      <c r="JY27" s="26"/>
      <c r="JZ27" s="24" t="e">
        <f t="shared" si="222"/>
        <v>#REF!</v>
      </c>
      <c r="KA27" s="24" t="e">
        <f t="shared" si="223"/>
        <v>#REF!</v>
      </c>
      <c r="KB27" s="26"/>
      <c r="KC27" s="26"/>
      <c r="KD27" s="26"/>
      <c r="KE27" s="24" t="e">
        <f t="shared" si="224"/>
        <v>#REF!</v>
      </c>
      <c r="KF27" s="24" t="e">
        <f t="shared" si="225"/>
        <v>#REF!</v>
      </c>
      <c r="KG27" s="26"/>
      <c r="KH27" s="26"/>
      <c r="KI27" s="26"/>
      <c r="KJ27" s="24" t="e">
        <f t="shared" si="226"/>
        <v>#REF!</v>
      </c>
      <c r="KK27" s="24" t="e">
        <f t="shared" si="227"/>
        <v>#REF!</v>
      </c>
      <c r="KL27" s="26"/>
      <c r="KM27" s="27">
        <v>96.115416982721385</v>
      </c>
      <c r="KN27" s="27"/>
      <c r="KO27" s="24">
        <f t="shared" si="228"/>
        <v>0</v>
      </c>
      <c r="KP27" s="22">
        <f t="shared" si="229"/>
        <v>0</v>
      </c>
      <c r="KQ27" s="4" t="e">
        <f t="shared" si="230"/>
        <v>#REF!</v>
      </c>
      <c r="KR27" s="27">
        <v>96.115416982721385</v>
      </c>
      <c r="KS27" s="27"/>
      <c r="KT27" s="24">
        <f t="shared" si="231"/>
        <v>0</v>
      </c>
      <c r="KU27" s="22">
        <f t="shared" si="232"/>
        <v>0</v>
      </c>
      <c r="KV27" s="4" t="e">
        <f t="shared" si="233"/>
        <v>#REF!</v>
      </c>
      <c r="KW27" s="27">
        <v>98.884535637149028</v>
      </c>
      <c r="KX27" s="27"/>
      <c r="KY27" s="24">
        <f t="shared" si="234"/>
        <v>0</v>
      </c>
      <c r="KZ27" s="22">
        <f t="shared" si="235"/>
        <v>0</v>
      </c>
      <c r="LA27" s="4" t="e">
        <f t="shared" si="236"/>
        <v>#REF!</v>
      </c>
      <c r="LB27" s="27">
        <v>98.884535637149028</v>
      </c>
      <c r="LC27" s="27"/>
      <c r="LD27" s="24">
        <f t="shared" si="237"/>
        <v>0</v>
      </c>
      <c r="LE27" s="22">
        <f t="shared" si="238"/>
        <v>0</v>
      </c>
      <c r="LF27" s="4" t="e">
        <f t="shared" si="239"/>
        <v>#REF!</v>
      </c>
      <c r="LG27" s="26"/>
      <c r="LH27" s="26"/>
      <c r="LI27" s="24" t="e">
        <f t="shared" si="240"/>
        <v>#REF!</v>
      </c>
      <c r="LJ27" s="24" t="e">
        <f t="shared" si="241"/>
        <v>#REF!</v>
      </c>
      <c r="LK27" s="26"/>
      <c r="LL27" s="26"/>
      <c r="LM27" s="26"/>
      <c r="LN27" s="24" t="e">
        <f t="shared" si="242"/>
        <v>#REF!</v>
      </c>
      <c r="LO27" s="24" t="e">
        <f t="shared" si="243"/>
        <v>#REF!</v>
      </c>
      <c r="LP27" s="26"/>
      <c r="LQ27" s="24">
        <v>5.7731641538989376</v>
      </c>
      <c r="LR27" s="26"/>
      <c r="LS27" s="24">
        <f t="shared" si="244"/>
        <v>0</v>
      </c>
      <c r="LT27" s="22">
        <f t="shared" si="245"/>
        <v>0</v>
      </c>
      <c r="LU27" s="4" t="e">
        <f t="shared" si="246"/>
        <v>#REF!</v>
      </c>
      <c r="LV27" s="24">
        <v>5.7731641538989376</v>
      </c>
      <c r="LW27" s="26"/>
      <c r="LX27" s="24">
        <f t="shared" si="247"/>
        <v>0</v>
      </c>
      <c r="LY27" s="22">
        <f t="shared" si="248"/>
        <v>0</v>
      </c>
      <c r="LZ27" s="4" t="e">
        <f t="shared" si="249"/>
        <v>#REF!</v>
      </c>
      <c r="MA27" s="24">
        <v>21.930340264185116</v>
      </c>
      <c r="MB27" s="26"/>
      <c r="MC27" s="24">
        <f t="shared" si="250"/>
        <v>0</v>
      </c>
      <c r="MD27" s="22">
        <f t="shared" si="251"/>
        <v>0</v>
      </c>
      <c r="ME27" s="4" t="e">
        <f t="shared" si="252"/>
        <v>#REF!</v>
      </c>
      <c r="MF27" s="24">
        <v>21.930340264185116</v>
      </c>
      <c r="MG27" s="26"/>
      <c r="MH27" s="24">
        <f t="shared" si="253"/>
        <v>0</v>
      </c>
      <c r="MI27" s="22">
        <f t="shared" si="254"/>
        <v>0</v>
      </c>
      <c r="MJ27" s="4" t="e">
        <f t="shared" si="255"/>
        <v>#REF!</v>
      </c>
      <c r="MK27" s="26"/>
      <c r="ML27" s="26"/>
      <c r="MM27" s="24" t="e">
        <f t="shared" si="256"/>
        <v>#REF!</v>
      </c>
      <c r="MN27" s="24" t="e">
        <f t="shared" si="257"/>
        <v>#REF!</v>
      </c>
      <c r="MO27" s="26"/>
      <c r="MP27" s="26"/>
      <c r="MQ27" s="26"/>
      <c r="MR27" s="24" t="e">
        <f t="shared" si="258"/>
        <v>#REF!</v>
      </c>
      <c r="MS27" s="24" t="e">
        <f t="shared" si="259"/>
        <v>#REF!</v>
      </c>
      <c r="MT27" s="26"/>
      <c r="MU27" s="26"/>
      <c r="MV27" s="26"/>
      <c r="MW27" s="24" t="e">
        <f t="shared" si="260"/>
        <v>#REF!</v>
      </c>
      <c r="MX27" s="24" t="e">
        <f t="shared" si="261"/>
        <v>#REF!</v>
      </c>
      <c r="MY27" s="26"/>
      <c r="MZ27" s="26"/>
      <c r="NA27" s="26"/>
      <c r="NB27" s="24" t="e">
        <f t="shared" si="262"/>
        <v>#REF!</v>
      </c>
      <c r="NC27" s="24" t="e">
        <f t="shared" si="263"/>
        <v>#REF!</v>
      </c>
      <c r="ND27" s="26"/>
      <c r="NE27" s="26"/>
      <c r="NF27" s="26"/>
      <c r="NG27" s="24" t="e">
        <f t="shared" si="264"/>
        <v>#REF!</v>
      </c>
      <c r="NH27" s="24" t="e">
        <f t="shared" si="265"/>
        <v>#REF!</v>
      </c>
      <c r="NI27" s="26"/>
      <c r="NJ27" s="26"/>
      <c r="NK27" s="26"/>
      <c r="NL27" s="24" t="e">
        <f t="shared" si="266"/>
        <v>#REF!</v>
      </c>
      <c r="NM27" s="24" t="e">
        <f t="shared" si="267"/>
        <v>#REF!</v>
      </c>
      <c r="NN27" s="26"/>
      <c r="NO27" s="26"/>
      <c r="NP27" s="26"/>
      <c r="NQ27" s="24" t="e">
        <f t="shared" si="268"/>
        <v>#REF!</v>
      </c>
      <c r="NR27" s="24" t="e">
        <f t="shared" si="269"/>
        <v>#REF!</v>
      </c>
      <c r="NS27" s="26"/>
      <c r="NT27" s="26"/>
      <c r="NU27" s="26"/>
      <c r="NV27" s="24" t="e">
        <f t="shared" si="270"/>
        <v>#REF!</v>
      </c>
      <c r="NW27" s="24" t="e">
        <f t="shared" si="271"/>
        <v>#REF!</v>
      </c>
      <c r="NX27" s="26"/>
      <c r="NY27" s="26"/>
      <c r="NZ27" s="26"/>
      <c r="OA27" s="24" t="e">
        <f t="shared" si="272"/>
        <v>#REF!</v>
      </c>
      <c r="OB27" s="24" t="e">
        <f t="shared" si="273"/>
        <v>#REF!</v>
      </c>
      <c r="OC27" s="26"/>
      <c r="OD27" s="26"/>
      <c r="OE27" s="26"/>
      <c r="OF27" s="24" t="e">
        <f t="shared" si="274"/>
        <v>#REF!</v>
      </c>
      <c r="OG27" s="24" t="e">
        <f t="shared" si="275"/>
        <v>#REF!</v>
      </c>
      <c r="OH27" s="26"/>
      <c r="OI27" s="26"/>
      <c r="OJ27" s="26"/>
      <c r="OK27" s="24" t="e">
        <f t="shared" si="276"/>
        <v>#REF!</v>
      </c>
      <c r="OL27" s="24" t="e">
        <f t="shared" si="277"/>
        <v>#REF!</v>
      </c>
      <c r="OM27" s="26"/>
      <c r="ON27" s="26"/>
      <c r="OO27" s="26"/>
      <c r="OP27" s="24" t="e">
        <f t="shared" si="278"/>
        <v>#REF!</v>
      </c>
      <c r="OQ27" s="24" t="e">
        <f t="shared" si="279"/>
        <v>#REF!</v>
      </c>
      <c r="OR27" s="26"/>
      <c r="OS27" s="26"/>
      <c r="OT27" s="26"/>
      <c r="OU27" s="24" t="e">
        <f t="shared" si="280"/>
        <v>#REF!</v>
      </c>
      <c r="OV27" s="24" t="e">
        <f t="shared" si="281"/>
        <v>#REF!</v>
      </c>
      <c r="OW27" s="26"/>
      <c r="OX27" s="26"/>
      <c r="OY27" s="26"/>
      <c r="OZ27" s="24" t="e">
        <f t="shared" si="282"/>
        <v>#REF!</v>
      </c>
      <c r="PA27" s="24" t="e">
        <f t="shared" si="283"/>
        <v>#REF!</v>
      </c>
      <c r="PB27" s="26"/>
      <c r="PC27" s="26"/>
      <c r="PD27" s="26"/>
      <c r="PE27" s="24" t="e">
        <f t="shared" si="284"/>
        <v>#REF!</v>
      </c>
      <c r="PF27" s="24" t="e">
        <f t="shared" si="285"/>
        <v>#REF!</v>
      </c>
      <c r="PG27" s="26"/>
      <c r="PH27" s="26"/>
      <c r="PI27" s="26"/>
      <c r="PJ27" s="24" t="e">
        <f t="shared" si="286"/>
        <v>#REF!</v>
      </c>
      <c r="PK27" s="24" t="e">
        <f t="shared" si="287"/>
        <v>#REF!</v>
      </c>
      <c r="PL27" s="26"/>
      <c r="PM27" s="26"/>
      <c r="PN27" s="26"/>
      <c r="PO27" s="24" t="e">
        <f t="shared" si="288"/>
        <v>#REF!</v>
      </c>
      <c r="PP27" s="24" t="e">
        <f t="shared" si="289"/>
        <v>#REF!</v>
      </c>
      <c r="PQ27" s="26"/>
      <c r="PR27" s="26"/>
      <c r="PS27" s="26"/>
      <c r="PT27" s="24" t="e">
        <f t="shared" si="290"/>
        <v>#REF!</v>
      </c>
      <c r="PU27" s="24" t="e">
        <f t="shared" si="291"/>
        <v>#REF!</v>
      </c>
      <c r="PV27" s="26"/>
      <c r="PW27" s="26"/>
      <c r="PX27" s="26"/>
      <c r="PY27" s="24" t="e">
        <f t="shared" si="292"/>
        <v>#REF!</v>
      </c>
      <c r="PZ27" s="24" t="e">
        <f t="shared" si="293"/>
        <v>#REF!</v>
      </c>
      <c r="QA27" s="26"/>
      <c r="QB27" s="26"/>
      <c r="QC27" s="26"/>
      <c r="QD27" s="24" t="e">
        <f t="shared" si="294"/>
        <v>#REF!</v>
      </c>
      <c r="QE27" s="24" t="e">
        <f t="shared" si="295"/>
        <v>#REF!</v>
      </c>
      <c r="QF27" s="26"/>
      <c r="QG27" s="26"/>
      <c r="QH27" s="26"/>
      <c r="QI27" s="24" t="e">
        <f t="shared" si="296"/>
        <v>#REF!</v>
      </c>
      <c r="QJ27" s="24" t="e">
        <f t="shared" si="297"/>
        <v>#REF!</v>
      </c>
      <c r="QK27" s="26"/>
      <c r="QL27" s="26"/>
      <c r="QM27" s="26"/>
      <c r="QN27" s="24" t="e">
        <f t="shared" si="298"/>
        <v>#REF!</v>
      </c>
      <c r="QO27" s="24" t="e">
        <f t="shared" si="299"/>
        <v>#REF!</v>
      </c>
      <c r="QP27" s="26"/>
      <c r="QQ27" s="24"/>
      <c r="QR27" s="24" t="e">
        <f t="shared" si="300"/>
        <v>#REF!</v>
      </c>
      <c r="QS27" s="24" t="e">
        <f t="shared" si="301"/>
        <v>#REF!</v>
      </c>
      <c r="QT27" s="11"/>
      <c r="QU27" s="24"/>
      <c r="QV27" s="24" t="e">
        <f t="shared" si="302"/>
        <v>#REF!</v>
      </c>
      <c r="QW27" s="24" t="e">
        <f t="shared" si="303"/>
        <v>#REF!</v>
      </c>
      <c r="QX27" s="11"/>
      <c r="QY27" s="24"/>
      <c r="QZ27" s="24" t="e">
        <f t="shared" si="304"/>
        <v>#REF!</v>
      </c>
      <c r="RA27" s="24" t="e">
        <f t="shared" si="305"/>
        <v>#REF!</v>
      </c>
      <c r="RB27" s="11"/>
      <c r="RC27" s="24"/>
      <c r="RD27" s="24" t="e">
        <f t="shared" si="306"/>
        <v>#REF!</v>
      </c>
      <c r="RE27" s="24" t="e">
        <f t="shared" si="307"/>
        <v>#REF!</v>
      </c>
      <c r="RF27" s="11"/>
      <c r="RG27" s="24"/>
      <c r="RH27" s="24" t="e">
        <f t="shared" si="308"/>
        <v>#REF!</v>
      </c>
      <c r="RI27" s="24" t="e">
        <f t="shared" si="309"/>
        <v>#REF!</v>
      </c>
      <c r="RJ27" s="11"/>
      <c r="RK27" s="27">
        <v>97.32</v>
      </c>
      <c r="RL27" s="27" t="e">
        <f t="shared" si="310"/>
        <v>#REF!</v>
      </c>
      <c r="RM27" s="22" t="e">
        <f t="shared" si="43"/>
        <v>#REF!</v>
      </c>
      <c r="RN27" s="4" t="e">
        <f t="shared" si="311"/>
        <v>#REF!</v>
      </c>
      <c r="RO27" s="24"/>
      <c r="RP27" s="24" t="e">
        <f t="shared" si="312"/>
        <v>#REF!</v>
      </c>
      <c r="RQ27" s="24" t="e">
        <f t="shared" si="313"/>
        <v>#REF!</v>
      </c>
      <c r="RR27" s="11"/>
      <c r="RS27" s="24"/>
      <c r="RT27" s="24" t="e">
        <f t="shared" si="314"/>
        <v>#REF!</v>
      </c>
      <c r="RU27" s="24" t="e">
        <f t="shared" si="315"/>
        <v>#REF!</v>
      </c>
      <c r="RV27" s="11"/>
      <c r="RW27" s="24"/>
      <c r="RX27" s="24" t="e">
        <f t="shared" si="316"/>
        <v>#REF!</v>
      </c>
      <c r="RY27" s="24" t="e">
        <f t="shared" si="317"/>
        <v>#REF!</v>
      </c>
      <c r="RZ27" s="11"/>
      <c r="SA27" s="24"/>
      <c r="SB27" s="24" t="e">
        <f t="shared" si="318"/>
        <v>#REF!</v>
      </c>
      <c r="SC27" s="24" t="e">
        <f t="shared" si="319"/>
        <v>#REF!</v>
      </c>
      <c r="SD27" s="11"/>
      <c r="SE27" s="24"/>
      <c r="SF27" s="24" t="e">
        <f t="shared" si="320"/>
        <v>#REF!</v>
      </c>
      <c r="SG27" s="24" t="e">
        <f t="shared" si="321"/>
        <v>#REF!</v>
      </c>
      <c r="SH27" s="11"/>
      <c r="SI27" s="24"/>
      <c r="SJ27" s="24" t="e">
        <f t="shared" si="322"/>
        <v>#REF!</v>
      </c>
      <c r="SK27" s="24" t="e">
        <f t="shared" si="323"/>
        <v>#REF!</v>
      </c>
      <c r="SL27" s="11"/>
      <c r="SM27" s="24"/>
      <c r="SN27" s="24" t="e">
        <f t="shared" si="324"/>
        <v>#REF!</v>
      </c>
      <c r="SO27" s="24" t="e">
        <f t="shared" si="325"/>
        <v>#REF!</v>
      </c>
      <c r="SP27" s="11"/>
      <c r="SQ27" s="24"/>
      <c r="SR27" s="24" t="e">
        <f t="shared" si="326"/>
        <v>#REF!</v>
      </c>
      <c r="SS27" s="24" t="e">
        <f t="shared" si="327"/>
        <v>#REF!</v>
      </c>
      <c r="ST27" s="11"/>
      <c r="SU27" s="24"/>
      <c r="SV27" s="24" t="e">
        <f t="shared" si="328"/>
        <v>#REF!</v>
      </c>
      <c r="SW27" s="24" t="e">
        <f t="shared" si="329"/>
        <v>#REF!</v>
      </c>
      <c r="SX27" s="11"/>
      <c r="SY27" s="24"/>
      <c r="SZ27" s="24" t="e">
        <f t="shared" si="330"/>
        <v>#REF!</v>
      </c>
      <c r="TA27" s="24" t="e">
        <f t="shared" si="331"/>
        <v>#REF!</v>
      </c>
      <c r="TB27" s="11"/>
      <c r="TC27" s="24"/>
      <c r="TD27" s="24" t="e">
        <f t="shared" si="332"/>
        <v>#REF!</v>
      </c>
      <c r="TE27" s="24" t="e">
        <f t="shared" si="333"/>
        <v>#REF!</v>
      </c>
      <c r="TF27" s="11"/>
      <c r="TG27" s="24"/>
      <c r="TH27" s="24" t="e">
        <f t="shared" si="334"/>
        <v>#REF!</v>
      </c>
      <c r="TI27" s="24" t="e">
        <f t="shared" si="335"/>
        <v>#REF!</v>
      </c>
      <c r="TJ27" s="11"/>
      <c r="TK27" s="24"/>
      <c r="TL27" s="24" t="e">
        <f t="shared" si="336"/>
        <v>#REF!</v>
      </c>
      <c r="TM27" s="24" t="e">
        <f t="shared" si="337"/>
        <v>#REF!</v>
      </c>
      <c r="TN27" s="11"/>
      <c r="TO27" s="27">
        <v>90.72</v>
      </c>
      <c r="TP27" s="27" t="e">
        <f t="shared" si="338"/>
        <v>#REF!</v>
      </c>
      <c r="TQ27" s="22" t="e">
        <f t="shared" si="44"/>
        <v>#REF!</v>
      </c>
      <c r="TR27" s="4" t="e">
        <f t="shared" si="339"/>
        <v>#REF!</v>
      </c>
      <c r="TS27" s="24"/>
      <c r="TT27" s="24" t="e">
        <f t="shared" si="340"/>
        <v>#REF!</v>
      </c>
      <c r="TU27" s="24" t="e">
        <f t="shared" si="341"/>
        <v>#REF!</v>
      </c>
      <c r="TV27" s="11"/>
      <c r="TW27" s="24"/>
      <c r="TX27" s="24" t="e">
        <f t="shared" si="342"/>
        <v>#REF!</v>
      </c>
      <c r="TY27" s="24" t="e">
        <f t="shared" si="343"/>
        <v>#REF!</v>
      </c>
      <c r="TZ27" s="11"/>
      <c r="UA27" s="24"/>
      <c r="UB27" s="24" t="e">
        <f t="shared" si="344"/>
        <v>#REF!</v>
      </c>
      <c r="UC27" s="24" t="e">
        <f t="shared" si="345"/>
        <v>#REF!</v>
      </c>
      <c r="UD27" s="11"/>
      <c r="UE27" s="24"/>
      <c r="UF27" s="24" t="e">
        <f t="shared" si="346"/>
        <v>#REF!</v>
      </c>
      <c r="UG27" s="24" t="e">
        <f t="shared" si="347"/>
        <v>#REF!</v>
      </c>
      <c r="UH27" s="11"/>
      <c r="UI27" s="24"/>
      <c r="UJ27" s="24" t="e">
        <f t="shared" si="348"/>
        <v>#REF!</v>
      </c>
      <c r="UK27" s="24" t="e">
        <f t="shared" si="349"/>
        <v>#REF!</v>
      </c>
      <c r="UL27" s="11"/>
      <c r="UM27" s="24"/>
      <c r="UN27" s="24" t="e">
        <f t="shared" si="350"/>
        <v>#REF!</v>
      </c>
      <c r="UO27" s="24" t="e">
        <f t="shared" si="351"/>
        <v>#REF!</v>
      </c>
      <c r="UP27" s="11"/>
      <c r="UQ27" s="24"/>
      <c r="UR27" s="24" t="e">
        <f t="shared" si="352"/>
        <v>#REF!</v>
      </c>
      <c r="US27" s="24" t="e">
        <f t="shared" si="353"/>
        <v>#REF!</v>
      </c>
      <c r="UT27" s="11"/>
      <c r="UU27" s="24"/>
      <c r="UV27" s="24" t="e">
        <f t="shared" si="354"/>
        <v>#REF!</v>
      </c>
      <c r="UW27" s="24" t="e">
        <f t="shared" si="355"/>
        <v>#REF!</v>
      </c>
      <c r="UX27" s="11"/>
      <c r="UY27" s="24"/>
      <c r="UZ27" s="24" t="e">
        <f t="shared" si="356"/>
        <v>#REF!</v>
      </c>
      <c r="VA27" s="24" t="e">
        <f t="shared" si="357"/>
        <v>#REF!</v>
      </c>
      <c r="VB27" s="11"/>
      <c r="VC27" s="24"/>
      <c r="VD27" s="24" t="e">
        <f t="shared" si="358"/>
        <v>#REF!</v>
      </c>
      <c r="VE27" s="24" t="e">
        <f t="shared" si="359"/>
        <v>#REF!</v>
      </c>
      <c r="VF27" s="11"/>
      <c r="VG27" s="20"/>
      <c r="VH27" s="27" t="e">
        <f t="shared" si="45"/>
        <v>#REF!</v>
      </c>
      <c r="VI27" s="22">
        <f t="shared" si="46"/>
        <v>0</v>
      </c>
      <c r="VJ27" s="4"/>
      <c r="VK27" s="27">
        <v>96.115416982721385</v>
      </c>
      <c r="VL27" s="27" t="e">
        <f t="shared" si="361"/>
        <v>#REF!</v>
      </c>
      <c r="VM27" s="22" t="e">
        <f t="shared" si="47"/>
        <v>#REF!</v>
      </c>
      <c r="VN27" s="4" t="e">
        <f t="shared" si="362"/>
        <v>#REF!</v>
      </c>
      <c r="VO27" s="27">
        <v>98.884535637149028</v>
      </c>
      <c r="VP27" s="27" t="e">
        <f t="shared" si="363"/>
        <v>#REF!</v>
      </c>
      <c r="VQ27" s="22" t="e">
        <f t="shared" si="48"/>
        <v>#REF!</v>
      </c>
      <c r="VR27" s="4" t="e">
        <f t="shared" si="364"/>
        <v>#REF!</v>
      </c>
      <c r="VS27" s="24"/>
      <c r="VT27" s="24" t="e">
        <f t="shared" si="365"/>
        <v>#REF!</v>
      </c>
      <c r="VU27" s="24" t="e">
        <f t="shared" si="366"/>
        <v>#REF!</v>
      </c>
      <c r="VV27" s="11"/>
      <c r="VW27" s="24">
        <v>5.7731641538989376</v>
      </c>
      <c r="VX27" s="27" t="e">
        <f t="shared" si="367"/>
        <v>#REF!</v>
      </c>
      <c r="VY27" s="22" t="e">
        <f t="shared" si="49"/>
        <v>#REF!</v>
      </c>
      <c r="VZ27" s="4" t="e">
        <f t="shared" si="368"/>
        <v>#REF!</v>
      </c>
      <c r="WA27" s="24">
        <v>21.930340264185116</v>
      </c>
      <c r="WB27" s="27" t="e">
        <f t="shared" si="369"/>
        <v>#REF!</v>
      </c>
      <c r="WC27" s="22" t="e">
        <f t="shared" si="50"/>
        <v>#REF!</v>
      </c>
      <c r="WD27" s="4" t="e">
        <f t="shared" si="370"/>
        <v>#REF!</v>
      </c>
      <c r="WE27" s="27">
        <v>99.5</v>
      </c>
      <c r="WF27" s="27" t="e">
        <f t="shared" si="371"/>
        <v>#REF!</v>
      </c>
      <c r="WG27" s="22" t="e">
        <f t="shared" si="51"/>
        <v>#REF!</v>
      </c>
      <c r="WH27" s="4" t="e">
        <f t="shared" si="372"/>
        <v>#REF!</v>
      </c>
      <c r="WI27" s="24"/>
      <c r="WJ27" s="24" t="e">
        <f t="shared" si="373"/>
        <v>#REF!</v>
      </c>
      <c r="WK27" s="24" t="e">
        <f t="shared" si="374"/>
        <v>#REF!</v>
      </c>
      <c r="WL27" s="11"/>
      <c r="WM27" s="24"/>
      <c r="WN27" s="24" t="e">
        <f t="shared" si="375"/>
        <v>#REF!</v>
      </c>
      <c r="WO27" s="24" t="e">
        <f t="shared" si="376"/>
        <v>#REF!</v>
      </c>
      <c r="WP27" s="11"/>
      <c r="WQ27" s="24"/>
      <c r="WR27" s="24" t="e">
        <f t="shared" si="377"/>
        <v>#REF!</v>
      </c>
      <c r="WS27" s="24" t="e">
        <f t="shared" si="378"/>
        <v>#REF!</v>
      </c>
      <c r="WT27" s="11"/>
      <c r="WU27" s="27">
        <v>0</v>
      </c>
      <c r="WV27" s="27" t="e">
        <f t="shared" si="379"/>
        <v>#REF!</v>
      </c>
      <c r="WW27" s="22" t="e">
        <f t="shared" si="52"/>
        <v>#REF!</v>
      </c>
      <c r="WX27" s="4" t="e">
        <f t="shared" si="380"/>
        <v>#REF!</v>
      </c>
      <c r="WY27" s="24"/>
      <c r="WZ27" s="24" t="e">
        <f t="shared" si="381"/>
        <v>#REF!</v>
      </c>
      <c r="XA27" s="24" t="e">
        <f t="shared" si="382"/>
        <v>#REF!</v>
      </c>
      <c r="XB27" s="11"/>
      <c r="XC27" s="24"/>
      <c r="XD27" s="24" t="e">
        <f t="shared" si="383"/>
        <v>#REF!</v>
      </c>
      <c r="XE27" s="24" t="e">
        <f t="shared" si="384"/>
        <v>#REF!</v>
      </c>
      <c r="XF27" s="11"/>
      <c r="XG27" s="24"/>
      <c r="XH27" s="24" t="e">
        <f t="shared" si="385"/>
        <v>#REF!</v>
      </c>
      <c r="XI27" s="24" t="e">
        <f t="shared" si="386"/>
        <v>#REF!</v>
      </c>
      <c r="XJ27" s="11"/>
      <c r="XK27" s="24"/>
      <c r="XL27" s="24" t="e">
        <f t="shared" si="387"/>
        <v>#REF!</v>
      </c>
      <c r="XM27" s="24" t="e">
        <f t="shared" si="388"/>
        <v>#REF!</v>
      </c>
      <c r="XN27" s="11"/>
      <c r="XO27" s="24"/>
      <c r="XP27" s="24" t="e">
        <f t="shared" si="389"/>
        <v>#REF!</v>
      </c>
      <c r="XQ27" s="24" t="e">
        <f t="shared" si="390"/>
        <v>#REF!</v>
      </c>
      <c r="XR27" s="11"/>
      <c r="XS27" s="24"/>
      <c r="XT27" s="24" t="e">
        <f t="shared" si="391"/>
        <v>#REF!</v>
      </c>
      <c r="XU27" s="24" t="e">
        <f t="shared" si="392"/>
        <v>#REF!</v>
      </c>
      <c r="XV27" s="11"/>
      <c r="XW27" s="24"/>
      <c r="XX27" s="24" t="e">
        <f t="shared" si="393"/>
        <v>#REF!</v>
      </c>
      <c r="XY27" s="24" t="e">
        <f t="shared" si="394"/>
        <v>#REF!</v>
      </c>
      <c r="XZ27" s="11"/>
      <c r="YA27" s="24"/>
      <c r="YB27" s="24" t="e">
        <f t="shared" si="395"/>
        <v>#REF!</v>
      </c>
      <c r="YC27" s="24" t="e">
        <f t="shared" si="396"/>
        <v>#REF!</v>
      </c>
      <c r="YD27" s="11"/>
      <c r="YE27" s="24"/>
      <c r="YF27" s="24" t="e">
        <f t="shared" si="397"/>
        <v>#REF!</v>
      </c>
      <c r="YG27" s="24" t="e">
        <f t="shared" si="398"/>
        <v>#REF!</v>
      </c>
      <c r="YH27" s="11"/>
      <c r="YI27" s="24"/>
      <c r="YJ27" s="24" t="e">
        <f t="shared" si="399"/>
        <v>#REF!</v>
      </c>
      <c r="YK27" s="24" t="e">
        <f t="shared" si="400"/>
        <v>#REF!</v>
      </c>
      <c r="YL27" s="11"/>
      <c r="YM27" s="24"/>
      <c r="YN27" s="24" t="e">
        <f t="shared" si="401"/>
        <v>#REF!</v>
      </c>
      <c r="YO27" s="24" t="e">
        <f t="shared" si="402"/>
        <v>#REF!</v>
      </c>
      <c r="YP27" s="11"/>
      <c r="YQ27" s="27">
        <v>97.99</v>
      </c>
      <c r="YR27" s="27" t="e">
        <f t="shared" si="403"/>
        <v>#REF!</v>
      </c>
      <c r="YS27" s="22" t="e">
        <f t="shared" si="53"/>
        <v>#REF!</v>
      </c>
      <c r="YT27" s="4" t="e">
        <f t="shared" si="404"/>
        <v>#REF!</v>
      </c>
      <c r="YU27" s="24"/>
      <c r="YV27" s="24" t="e">
        <f t="shared" si="405"/>
        <v>#REF!</v>
      </c>
      <c r="YW27" s="24" t="e">
        <f t="shared" si="406"/>
        <v>#REF!</v>
      </c>
      <c r="YX27" s="11"/>
      <c r="YY27" s="24"/>
      <c r="YZ27" s="24" t="e">
        <f t="shared" si="407"/>
        <v>#REF!</v>
      </c>
      <c r="ZA27" s="24" t="e">
        <f t="shared" si="408"/>
        <v>#REF!</v>
      </c>
      <c r="ZB27" s="11"/>
      <c r="ZC27" s="24"/>
      <c r="ZD27" s="24" t="e">
        <f t="shared" si="409"/>
        <v>#REF!</v>
      </c>
      <c r="ZE27" s="24" t="e">
        <f t="shared" si="410"/>
        <v>#REF!</v>
      </c>
      <c r="ZF27" s="11"/>
      <c r="ZG27" s="24"/>
      <c r="ZH27" s="24" t="e">
        <f t="shared" si="411"/>
        <v>#REF!</v>
      </c>
      <c r="ZI27" s="24" t="e">
        <f t="shared" si="412"/>
        <v>#REF!</v>
      </c>
      <c r="ZJ27" s="11"/>
      <c r="ZK27" s="24"/>
      <c r="ZL27" s="24" t="e">
        <f t="shared" si="413"/>
        <v>#REF!</v>
      </c>
      <c r="ZM27" s="24" t="e">
        <f t="shared" si="414"/>
        <v>#REF!</v>
      </c>
      <c r="ZN27" s="11"/>
      <c r="ZO27" s="24"/>
      <c r="ZP27" s="24" t="e">
        <f t="shared" si="415"/>
        <v>#REF!</v>
      </c>
      <c r="ZQ27" s="24" t="e">
        <f t="shared" si="416"/>
        <v>#REF!</v>
      </c>
      <c r="ZR27" s="11"/>
      <c r="ZS27" s="24"/>
      <c r="ZT27" s="24" t="e">
        <f t="shared" si="417"/>
        <v>#REF!</v>
      </c>
      <c r="ZU27" s="24" t="e">
        <f t="shared" si="418"/>
        <v>#REF!</v>
      </c>
      <c r="ZV27" s="11"/>
      <c r="ZW27" s="24"/>
      <c r="ZX27" s="24" t="e">
        <f t="shared" si="419"/>
        <v>#REF!</v>
      </c>
      <c r="ZY27" s="24" t="e">
        <f t="shared" si="420"/>
        <v>#REF!</v>
      </c>
      <c r="ZZ27" s="11"/>
      <c r="AAA27" s="24"/>
      <c r="AAB27" s="24" t="e">
        <f t="shared" si="421"/>
        <v>#REF!</v>
      </c>
      <c r="AAC27" s="24" t="e">
        <f t="shared" si="422"/>
        <v>#REF!</v>
      </c>
      <c r="AAD27" s="11"/>
      <c r="AAE27" s="22">
        <v>1.04</v>
      </c>
      <c r="AAF27" s="27" t="e">
        <f t="shared" si="423"/>
        <v>#REF!</v>
      </c>
      <c r="AAG27" s="22" t="e">
        <f t="shared" si="54"/>
        <v>#REF!</v>
      </c>
      <c r="AAH27" s="4" t="e">
        <f t="shared" si="424"/>
        <v>#REF!</v>
      </c>
      <c r="AAI27" s="24"/>
      <c r="AAJ27" s="24" t="e">
        <f t="shared" si="425"/>
        <v>#REF!</v>
      </c>
      <c r="AAK27" s="24" t="e">
        <f t="shared" si="426"/>
        <v>#REF!</v>
      </c>
      <c r="AAL27" s="11"/>
      <c r="AAM27" s="24"/>
      <c r="AAN27" s="24" t="e">
        <f t="shared" si="427"/>
        <v>#REF!</v>
      </c>
      <c r="AAO27" s="24" t="e">
        <f t="shared" si="428"/>
        <v>#REF!</v>
      </c>
      <c r="AAP27" s="11"/>
      <c r="AAQ27" s="24"/>
      <c r="AAR27" s="24" t="e">
        <f t="shared" si="429"/>
        <v>#REF!</v>
      </c>
      <c r="AAS27" s="24" t="e">
        <f t="shared" si="430"/>
        <v>#REF!</v>
      </c>
      <c r="AAT27" s="11"/>
      <c r="AAU27" s="24"/>
      <c r="AAV27" s="24" t="e">
        <f t="shared" si="431"/>
        <v>#REF!</v>
      </c>
      <c r="AAW27" s="24" t="e">
        <f t="shared" si="432"/>
        <v>#REF!</v>
      </c>
      <c r="AAX27" s="11"/>
      <c r="AAY27" s="24"/>
      <c r="AAZ27" s="24" t="e">
        <f t="shared" si="433"/>
        <v>#REF!</v>
      </c>
      <c r="ABA27" s="24" t="e">
        <f t="shared" si="434"/>
        <v>#REF!</v>
      </c>
      <c r="ABB27" s="11"/>
      <c r="ABC27" s="24"/>
      <c r="ABD27" s="24" t="e">
        <f t="shared" si="435"/>
        <v>#REF!</v>
      </c>
      <c r="ABE27" s="24" t="e">
        <f t="shared" si="436"/>
        <v>#REF!</v>
      </c>
      <c r="ABF27" s="11"/>
      <c r="ABG27" s="24"/>
      <c r="ABH27" s="24" t="e">
        <f t="shared" si="437"/>
        <v>#REF!</v>
      </c>
      <c r="ABI27" s="24" t="e">
        <f t="shared" si="438"/>
        <v>#REF!</v>
      </c>
      <c r="ABJ27" s="11"/>
      <c r="ABK27" s="24"/>
      <c r="ABL27" s="24" t="e">
        <f t="shared" si="439"/>
        <v>#REF!</v>
      </c>
      <c r="ABM27" s="24" t="e">
        <f t="shared" si="440"/>
        <v>#REF!</v>
      </c>
      <c r="ABN27" s="11"/>
      <c r="ABO27" s="24"/>
      <c r="ABP27" s="24" t="e">
        <f t="shared" si="441"/>
        <v>#REF!</v>
      </c>
      <c r="ABQ27" s="24" t="e">
        <f t="shared" si="442"/>
        <v>#REF!</v>
      </c>
      <c r="ABR27" s="11"/>
      <c r="ABS27" s="24"/>
      <c r="ABT27" s="24" t="e">
        <f t="shared" si="443"/>
        <v>#REF!</v>
      </c>
      <c r="ABU27" s="24" t="e">
        <f t="shared" si="444"/>
        <v>#REF!</v>
      </c>
      <c r="ABV27" s="11"/>
      <c r="ABW27" s="27">
        <v>95.97</v>
      </c>
      <c r="ABX27" s="27" t="e">
        <f t="shared" si="445"/>
        <v>#REF!</v>
      </c>
      <c r="ABY27" s="22" t="e">
        <f t="shared" si="55"/>
        <v>#REF!</v>
      </c>
      <c r="ABZ27" s="4" t="e">
        <f t="shared" si="446"/>
        <v>#REF!</v>
      </c>
      <c r="ACA27" s="24"/>
      <c r="ACB27" s="24" t="e">
        <f t="shared" si="447"/>
        <v>#REF!</v>
      </c>
      <c r="ACC27" s="24" t="e">
        <f t="shared" si="448"/>
        <v>#REF!</v>
      </c>
      <c r="ACD27" s="11"/>
      <c r="ACE27" s="24"/>
      <c r="ACF27" s="24" t="e">
        <f t="shared" si="449"/>
        <v>#REF!</v>
      </c>
      <c r="ACG27" s="24" t="e">
        <f t="shared" si="450"/>
        <v>#REF!</v>
      </c>
      <c r="ACH27" s="11"/>
      <c r="ACI27" s="24"/>
      <c r="ACJ27" s="24" t="e">
        <f t="shared" si="451"/>
        <v>#REF!</v>
      </c>
      <c r="ACK27" s="24" t="e">
        <f t="shared" si="452"/>
        <v>#REF!</v>
      </c>
      <c r="ACL27" s="11"/>
      <c r="ACM27" s="24"/>
      <c r="ACN27" s="24" t="e">
        <f t="shared" si="453"/>
        <v>#REF!</v>
      </c>
      <c r="ACO27" s="24" t="e">
        <f t="shared" si="454"/>
        <v>#REF!</v>
      </c>
      <c r="ACP27" s="11"/>
      <c r="ACQ27" s="24"/>
      <c r="ACR27" s="24" t="e">
        <f t="shared" si="455"/>
        <v>#REF!</v>
      </c>
      <c r="ACS27" s="24" t="e">
        <f t="shared" si="456"/>
        <v>#REF!</v>
      </c>
      <c r="ACT27" s="11"/>
      <c r="ACU27" s="24"/>
      <c r="ACV27" s="24" t="e">
        <f t="shared" si="457"/>
        <v>#REF!</v>
      </c>
      <c r="ACW27" s="24" t="e">
        <f t="shared" si="458"/>
        <v>#REF!</v>
      </c>
      <c r="ACX27" s="11"/>
      <c r="ACY27" s="24"/>
      <c r="ACZ27" s="24" t="e">
        <f t="shared" si="459"/>
        <v>#REF!</v>
      </c>
      <c r="ADA27" s="24" t="e">
        <f t="shared" si="460"/>
        <v>#REF!</v>
      </c>
      <c r="ADB27" s="11"/>
      <c r="ADC27" s="24">
        <v>3.3300000000000005</v>
      </c>
      <c r="ADD27" s="24" t="e">
        <f t="shared" si="461"/>
        <v>#REF!</v>
      </c>
      <c r="ADE27" s="24" t="e">
        <f t="shared" si="56"/>
        <v>#REF!</v>
      </c>
      <c r="ADF27" s="4" t="e">
        <f t="shared" si="462"/>
        <v>#REF!</v>
      </c>
      <c r="ADG27" s="24">
        <v>98.42</v>
      </c>
      <c r="ADH27" s="24" t="e">
        <f t="shared" si="463"/>
        <v>#REF!</v>
      </c>
      <c r="ADI27" s="24" t="e">
        <f t="shared" si="57"/>
        <v>#REF!</v>
      </c>
      <c r="ADJ27" s="4" t="e">
        <f t="shared" si="464"/>
        <v>#REF!</v>
      </c>
      <c r="ADK27" s="24"/>
      <c r="ADL27" s="24" t="e">
        <f t="shared" si="465"/>
        <v>#REF!</v>
      </c>
      <c r="ADM27" s="24" t="e">
        <f t="shared" si="466"/>
        <v>#REF!</v>
      </c>
      <c r="ADN27" s="11"/>
      <c r="ADO27" s="24"/>
      <c r="ADP27" s="24" t="e">
        <f t="shared" si="467"/>
        <v>#REF!</v>
      </c>
      <c r="ADQ27" s="24" t="e">
        <f t="shared" si="468"/>
        <v>#REF!</v>
      </c>
      <c r="ADR27" s="11"/>
      <c r="ADS27" s="24"/>
      <c r="ADT27" s="24" t="e">
        <f t="shared" si="469"/>
        <v>#REF!</v>
      </c>
      <c r="ADU27" s="24" t="e">
        <f t="shared" si="470"/>
        <v>#REF!</v>
      </c>
      <c r="ADV27" s="11"/>
      <c r="ADW27" s="24"/>
      <c r="ADX27" s="24" t="e">
        <f t="shared" si="471"/>
        <v>#REF!</v>
      </c>
      <c r="ADY27" s="24" t="e">
        <f t="shared" si="472"/>
        <v>#REF!</v>
      </c>
      <c r="ADZ27" s="11"/>
      <c r="AEA27" s="24"/>
      <c r="AEB27" s="24" t="e">
        <f t="shared" si="473"/>
        <v>#REF!</v>
      </c>
      <c r="AEC27" s="24" t="e">
        <f t="shared" si="474"/>
        <v>#REF!</v>
      </c>
      <c r="AED27" s="11"/>
      <c r="AEE27" s="24"/>
      <c r="AEF27" s="24" t="e">
        <f t="shared" si="475"/>
        <v>#REF!</v>
      </c>
      <c r="AEG27" s="24" t="e">
        <f t="shared" si="476"/>
        <v>#REF!</v>
      </c>
      <c r="AEH27" s="11"/>
      <c r="AEI27" s="24"/>
      <c r="AEJ27" s="24" t="e">
        <f t="shared" si="477"/>
        <v>#REF!</v>
      </c>
      <c r="AEK27" s="24" t="e">
        <f t="shared" si="478"/>
        <v>#REF!</v>
      </c>
      <c r="AEL27" s="11"/>
      <c r="AEM27" s="24"/>
      <c r="AEN27" s="24" t="e">
        <f t="shared" si="479"/>
        <v>#REF!</v>
      </c>
      <c r="AEO27" s="24" t="e">
        <f t="shared" si="480"/>
        <v>#REF!</v>
      </c>
      <c r="AEP27" s="11"/>
      <c r="AEQ27" s="24"/>
      <c r="AER27" s="24" t="e">
        <f t="shared" si="481"/>
        <v>#REF!</v>
      </c>
      <c r="AES27" s="24" t="e">
        <f t="shared" si="482"/>
        <v>#REF!</v>
      </c>
      <c r="AET27" s="11"/>
      <c r="AEU27" s="24"/>
      <c r="AEV27" s="24" t="e">
        <f t="shared" si="483"/>
        <v>#REF!</v>
      </c>
      <c r="AEW27" s="24" t="e">
        <f t="shared" si="484"/>
        <v>#REF!</v>
      </c>
      <c r="AEX27" s="11"/>
      <c r="AEY27" s="24"/>
      <c r="AEZ27" s="24" t="e">
        <f t="shared" si="485"/>
        <v>#REF!</v>
      </c>
      <c r="AFA27" s="24" t="e">
        <f t="shared" si="486"/>
        <v>#REF!</v>
      </c>
      <c r="AFB27" s="11"/>
      <c r="AFC27" s="24"/>
      <c r="AFD27" s="24" t="e">
        <f t="shared" si="487"/>
        <v>#REF!</v>
      </c>
      <c r="AFE27" s="24" t="e">
        <f t="shared" si="488"/>
        <v>#REF!</v>
      </c>
      <c r="AFF27" s="11"/>
      <c r="AFG27" s="24"/>
      <c r="AFH27" s="24" t="e">
        <f t="shared" si="489"/>
        <v>#REF!</v>
      </c>
      <c r="AFI27" s="24" t="e">
        <f t="shared" si="490"/>
        <v>#REF!</v>
      </c>
      <c r="AFJ27" s="11"/>
      <c r="AFK27" s="24"/>
      <c r="AFL27" s="24" t="e">
        <f t="shared" si="491"/>
        <v>#REF!</v>
      </c>
      <c r="AFM27" s="24" t="e">
        <f t="shared" si="492"/>
        <v>#REF!</v>
      </c>
      <c r="AFN27" s="11"/>
      <c r="AFO27" s="24"/>
      <c r="AFP27" s="24" t="e">
        <f t="shared" si="493"/>
        <v>#REF!</v>
      </c>
      <c r="AFQ27" s="24" t="e">
        <f t="shared" si="494"/>
        <v>#REF!</v>
      </c>
      <c r="AFR27" s="11"/>
      <c r="AFS27" s="24"/>
      <c r="AFT27" s="24" t="e">
        <f t="shared" si="495"/>
        <v>#REF!</v>
      </c>
      <c r="AFU27" s="24" t="e">
        <f t="shared" si="496"/>
        <v>#REF!</v>
      </c>
      <c r="AFV27" s="11"/>
      <c r="AFW27" s="24"/>
      <c r="AFX27" s="24" t="e">
        <f t="shared" si="497"/>
        <v>#REF!</v>
      </c>
      <c r="AFY27" s="24" t="e">
        <f t="shared" si="498"/>
        <v>#REF!</v>
      </c>
      <c r="AFZ27" s="11"/>
      <c r="AGA27" s="24"/>
      <c r="AGB27" s="24" t="e">
        <f t="shared" si="499"/>
        <v>#REF!</v>
      </c>
      <c r="AGC27" s="24" t="e">
        <f t="shared" si="500"/>
        <v>#REF!</v>
      </c>
      <c r="AGD27" s="11"/>
      <c r="AGE27" s="24"/>
      <c r="AGF27" s="24" t="e">
        <f t="shared" si="501"/>
        <v>#REF!</v>
      </c>
      <c r="AGG27" s="24" t="e">
        <f t="shared" si="502"/>
        <v>#REF!</v>
      </c>
      <c r="AGH27" s="11"/>
      <c r="AGI27" s="24"/>
      <c r="AGJ27" s="24" t="e">
        <f t="shared" si="503"/>
        <v>#REF!</v>
      </c>
      <c r="AGK27" s="24" t="e">
        <f t="shared" si="504"/>
        <v>#REF!</v>
      </c>
      <c r="AGL27" s="11"/>
      <c r="AGM27" s="24"/>
      <c r="AGN27" s="24" t="e">
        <f t="shared" si="505"/>
        <v>#REF!</v>
      </c>
      <c r="AGO27" s="24" t="e">
        <f t="shared" si="506"/>
        <v>#REF!</v>
      </c>
      <c r="AGP27" s="11"/>
      <c r="AGQ27" s="24"/>
      <c r="AGR27" s="24" t="e">
        <f t="shared" si="507"/>
        <v>#REF!</v>
      </c>
      <c r="AGS27" s="24" t="e">
        <f t="shared" si="508"/>
        <v>#REF!</v>
      </c>
      <c r="AGT27" s="11"/>
      <c r="AGU27" s="27">
        <v>0.12</v>
      </c>
      <c r="AGV27" s="27" t="e">
        <f t="shared" si="509"/>
        <v>#REF!</v>
      </c>
      <c r="AGW27" s="22" t="e">
        <f t="shared" si="58"/>
        <v>#REF!</v>
      </c>
      <c r="AGX27" s="4" t="e">
        <f t="shared" si="510"/>
        <v>#REF!</v>
      </c>
      <c r="AGY27" s="27">
        <v>9.0000000000000011E-2</v>
      </c>
      <c r="AGZ27" s="27" t="e">
        <f t="shared" si="511"/>
        <v>#REF!</v>
      </c>
      <c r="AHA27" s="22" t="e">
        <f t="shared" si="59"/>
        <v>#REF!</v>
      </c>
      <c r="AHB27" s="4" t="e">
        <f t="shared" si="512"/>
        <v>#REF!</v>
      </c>
      <c r="AHC27" s="27">
        <v>97.72</v>
      </c>
      <c r="AHD27" s="27" t="e">
        <f t="shared" si="513"/>
        <v>#REF!</v>
      </c>
      <c r="AHE27" s="22" t="e">
        <f t="shared" si="60"/>
        <v>#REF!</v>
      </c>
      <c r="AHF27" s="4" t="e">
        <f t="shared" si="514"/>
        <v>#REF!</v>
      </c>
      <c r="AHG27" s="27">
        <v>95.07</v>
      </c>
      <c r="AHH27" s="27" t="e">
        <f t="shared" si="515"/>
        <v>#REF!</v>
      </c>
      <c r="AHI27" s="22" t="e">
        <f t="shared" si="61"/>
        <v>#REF!</v>
      </c>
      <c r="AHJ27" s="4" t="e">
        <f t="shared" si="516"/>
        <v>#REF!</v>
      </c>
      <c r="AHK27" s="27">
        <v>98.54</v>
      </c>
      <c r="AHL27" s="27" t="e">
        <f t="shared" si="517"/>
        <v>#REF!</v>
      </c>
      <c r="AHM27" s="22" t="e">
        <f t="shared" si="62"/>
        <v>#REF!</v>
      </c>
      <c r="AHN27" s="4" t="e">
        <f t="shared" si="518"/>
        <v>#REF!</v>
      </c>
      <c r="AHO27" s="27">
        <v>9.8699999999999992</v>
      </c>
      <c r="AHP27" s="27" t="e">
        <f t="shared" si="519"/>
        <v>#REF!</v>
      </c>
      <c r="AHQ27" s="22" t="e">
        <f t="shared" si="63"/>
        <v>#REF!</v>
      </c>
      <c r="AHR27" s="4" t="e">
        <f t="shared" si="520"/>
        <v>#REF!</v>
      </c>
      <c r="AHS27" s="27">
        <v>2.8000000000000003</v>
      </c>
      <c r="AHT27" s="27" t="e">
        <f t="shared" si="521"/>
        <v>#REF!</v>
      </c>
      <c r="AHU27" s="22" t="e">
        <f t="shared" si="64"/>
        <v>#REF!</v>
      </c>
      <c r="AHV27" s="4" t="e">
        <f t="shared" si="522"/>
        <v>#REF!</v>
      </c>
      <c r="AHW27" s="27">
        <v>0.10689999999999998</v>
      </c>
      <c r="AHX27" s="27" t="e">
        <f t="shared" si="523"/>
        <v>#REF!</v>
      </c>
      <c r="AHY27" s="22" t="e">
        <f t="shared" si="65"/>
        <v>#REF!</v>
      </c>
      <c r="AHZ27" s="4" t="e">
        <f t="shared" si="524"/>
        <v>#REF!</v>
      </c>
      <c r="AIA27" s="27">
        <v>7.7800000000000008E-2</v>
      </c>
      <c r="AIB27" s="27" t="e">
        <f t="shared" si="525"/>
        <v>#REF!</v>
      </c>
      <c r="AIC27" s="22" t="e">
        <f t="shared" si="66"/>
        <v>#REF!</v>
      </c>
      <c r="AID27" s="4" t="e">
        <f t="shared" si="526"/>
        <v>#REF!</v>
      </c>
      <c r="AIE27" s="24"/>
      <c r="AIF27" s="24" t="e">
        <f t="shared" si="527"/>
        <v>#REF!</v>
      </c>
      <c r="AIG27" s="24" t="e">
        <f t="shared" si="528"/>
        <v>#REF!</v>
      </c>
      <c r="AIH27" s="11"/>
      <c r="AII27" s="24"/>
      <c r="AIJ27" s="24" t="e">
        <f t="shared" si="529"/>
        <v>#REF!</v>
      </c>
      <c r="AIK27" s="24" t="e">
        <f t="shared" si="530"/>
        <v>#REF!</v>
      </c>
      <c r="AIL27" s="11"/>
      <c r="AIM27" s="24"/>
      <c r="AIN27" s="24" t="e">
        <f t="shared" si="531"/>
        <v>#REF!</v>
      </c>
      <c r="AIO27" s="24" t="e">
        <f t="shared" si="532"/>
        <v>#REF!</v>
      </c>
      <c r="AIP27" s="11"/>
      <c r="AIQ27" s="27">
        <v>15.02</v>
      </c>
      <c r="AIR27" s="27" t="e">
        <f t="shared" si="533"/>
        <v>#REF!</v>
      </c>
      <c r="AIS27" s="22" t="e">
        <f t="shared" si="67"/>
        <v>#REF!</v>
      </c>
      <c r="AIT27" s="4" t="e">
        <f t="shared" si="534"/>
        <v>#REF!</v>
      </c>
      <c r="AIU27" s="27">
        <v>3.53</v>
      </c>
      <c r="AIV27" s="27" t="e">
        <f t="shared" si="535"/>
        <v>#REF!</v>
      </c>
      <c r="AIW27" s="22" t="e">
        <f t="shared" si="68"/>
        <v>#REF!</v>
      </c>
      <c r="AIX27" s="4" t="e">
        <f t="shared" si="536"/>
        <v>#REF!</v>
      </c>
      <c r="AIY27" s="22">
        <v>0</v>
      </c>
      <c r="AIZ27" s="27" t="e">
        <f t="shared" si="537"/>
        <v>#REF!</v>
      </c>
      <c r="AJA27" s="22" t="e">
        <f t="shared" si="69"/>
        <v>#REF!</v>
      </c>
      <c r="AJB27" s="4" t="e">
        <f t="shared" si="538"/>
        <v>#REF!</v>
      </c>
      <c r="AJC27" s="27">
        <v>32.225350095007791</v>
      </c>
      <c r="AJD27" s="27" t="e">
        <f t="shared" si="539"/>
        <v>#REF!</v>
      </c>
      <c r="AJE27" s="22" t="e">
        <f t="shared" si="70"/>
        <v>#REF!</v>
      </c>
      <c r="AJF27" s="4" t="e">
        <f t="shared" si="540"/>
        <v>#REF!</v>
      </c>
      <c r="AJG27" s="24"/>
      <c r="AJH27" s="24" t="e">
        <f t="shared" si="541"/>
        <v>#REF!</v>
      </c>
      <c r="AJI27" s="24" t="e">
        <f t="shared" si="542"/>
        <v>#REF!</v>
      </c>
      <c r="AJJ27" s="11"/>
      <c r="AJK27" s="27">
        <v>0.13</v>
      </c>
      <c r="AJL27" s="27" t="e">
        <f t="shared" si="543"/>
        <v>#REF!</v>
      </c>
      <c r="AJM27" s="22" t="e">
        <f t="shared" si="71"/>
        <v>#REF!</v>
      </c>
      <c r="AJN27" s="4" t="e">
        <f t="shared" si="544"/>
        <v>#REF!</v>
      </c>
      <c r="AJO27" s="27">
        <v>100</v>
      </c>
      <c r="AJP27" s="27" t="e">
        <f t="shared" si="545"/>
        <v>#REF!</v>
      </c>
      <c r="AJQ27" s="22" t="e">
        <f t="shared" si="72"/>
        <v>#REF!</v>
      </c>
      <c r="AJR27" s="4" t="e">
        <f t="shared" si="546"/>
        <v>#REF!</v>
      </c>
      <c r="AJS27" s="27">
        <v>100</v>
      </c>
      <c r="AJT27" s="27" t="e">
        <f t="shared" si="547"/>
        <v>#REF!</v>
      </c>
      <c r="AJU27" s="22" t="e">
        <f t="shared" si="73"/>
        <v>#REF!</v>
      </c>
      <c r="AJV27" s="4" t="e">
        <f t="shared" si="548"/>
        <v>#REF!</v>
      </c>
      <c r="AJW27" s="27">
        <v>100</v>
      </c>
      <c r="AJX27" s="24" t="e">
        <f t="shared" si="549"/>
        <v>#REF!</v>
      </c>
      <c r="AJY27" s="13" t="e">
        <f t="shared" si="74"/>
        <v>#REF!</v>
      </c>
      <c r="AJZ27" s="12" t="e">
        <f t="shared" si="550"/>
        <v>#REF!</v>
      </c>
      <c r="AKA27" s="8" t="s">
        <v>31</v>
      </c>
      <c r="AKB27" s="10" t="e">
        <f t="shared" si="75"/>
        <v>#REF!</v>
      </c>
      <c r="AKC27" s="11" t="e">
        <f t="shared" si="551"/>
        <v>#REF!</v>
      </c>
      <c r="AKD27" s="8" t="s">
        <v>31</v>
      </c>
      <c r="AKE27" s="10" t="e">
        <f t="shared" si="76"/>
        <v>#REF!</v>
      </c>
      <c r="AKF27" s="11" t="e">
        <f t="shared" si="552"/>
        <v>#REF!</v>
      </c>
      <c r="AKG27" s="8" t="s">
        <v>31</v>
      </c>
      <c r="AKH27" s="10" t="e">
        <f t="shared" si="77"/>
        <v>#REF!</v>
      </c>
      <c r="AKI27" s="11" t="e">
        <f t="shared" si="553"/>
        <v>#REF!</v>
      </c>
      <c r="AKJ27" s="8" t="s">
        <v>31</v>
      </c>
      <c r="AKK27" s="10" t="e">
        <f t="shared" si="554"/>
        <v>#REF!</v>
      </c>
      <c r="AKL27" s="11" t="e">
        <f t="shared" si="555"/>
        <v>#REF!</v>
      </c>
      <c r="AKM27" s="8" t="s">
        <v>31</v>
      </c>
      <c r="AKN27" s="10" t="e">
        <f t="shared" si="78"/>
        <v>#REF!</v>
      </c>
      <c r="AKO27" s="11" t="e">
        <f t="shared" si="556"/>
        <v>#REF!</v>
      </c>
      <c r="AKP27" s="8" t="s">
        <v>31</v>
      </c>
      <c r="AKQ27" s="10" t="e">
        <f t="shared" si="79"/>
        <v>#REF!</v>
      </c>
      <c r="AKR27" s="11" t="e">
        <f t="shared" si="557"/>
        <v>#REF!</v>
      </c>
      <c r="AKS27" s="8" t="s">
        <v>31</v>
      </c>
      <c r="AKT27" s="10" t="e">
        <f t="shared" si="558"/>
        <v>#REF!</v>
      </c>
      <c r="AKU27" s="11" t="e">
        <f t="shared" si="80"/>
        <v>#REF!</v>
      </c>
      <c r="AKV27" s="8" t="s">
        <v>31</v>
      </c>
      <c r="AKW27" s="10" t="e">
        <f t="shared" si="559"/>
        <v>#REF!</v>
      </c>
      <c r="AKX27" s="11" t="e">
        <f t="shared" si="560"/>
        <v>#REF!</v>
      </c>
      <c r="AKY27" s="8" t="s">
        <v>31</v>
      </c>
      <c r="AKZ27" s="10" t="e">
        <f t="shared" si="81"/>
        <v>#REF!</v>
      </c>
      <c r="ALA27" s="11" t="e">
        <f t="shared" si="561"/>
        <v>#REF!</v>
      </c>
    </row>
    <row r="28" spans="1:989" ht="17.25">
      <c r="A28" s="8" t="s">
        <v>81</v>
      </c>
      <c r="B28" s="9" t="str">
        <f>A28</f>
        <v>辽宁</v>
      </c>
      <c r="C28" s="10" t="e">
        <f t="shared" si="83"/>
        <v>#REF!</v>
      </c>
      <c r="D28" s="11" t="e">
        <f t="shared" si="84"/>
        <v>#REF!</v>
      </c>
      <c r="E28" s="24">
        <v>85.11</v>
      </c>
      <c r="F28" s="24" t="e">
        <f t="shared" si="85"/>
        <v>#REF!</v>
      </c>
      <c r="G28" s="24" t="e">
        <f t="shared" si="6"/>
        <v>#REF!</v>
      </c>
      <c r="H28" s="12" t="e">
        <f t="shared" si="86"/>
        <v>#REF!</v>
      </c>
      <c r="I28" s="24">
        <v>83.49</v>
      </c>
      <c r="J28" s="24" t="e">
        <f t="shared" si="87"/>
        <v>#REF!</v>
      </c>
      <c r="K28" s="13" t="e">
        <f t="shared" si="7"/>
        <v>#REF!</v>
      </c>
      <c r="L28" s="12" t="e">
        <f t="shared" si="88"/>
        <v>#REF!</v>
      </c>
      <c r="M28" s="24">
        <v>81.400000000000006</v>
      </c>
      <c r="N28" s="24" t="e">
        <f t="shared" si="89"/>
        <v>#REF!</v>
      </c>
      <c r="O28" s="13" t="e">
        <f t="shared" si="8"/>
        <v>#REF!</v>
      </c>
      <c r="P28" s="12" t="e">
        <f t="shared" si="90"/>
        <v>#REF!</v>
      </c>
      <c r="Q28" s="24">
        <v>88.45</v>
      </c>
      <c r="R28" s="24" t="e">
        <f t="shared" si="91"/>
        <v>#REF!</v>
      </c>
      <c r="S28" s="13" t="e">
        <f t="shared" si="9"/>
        <v>#REF!</v>
      </c>
      <c r="T28" s="12" t="e">
        <f t="shared" si="92"/>
        <v>#REF!</v>
      </c>
      <c r="U28" s="24"/>
      <c r="V28" s="24" t="e">
        <f t="shared" si="93"/>
        <v>#REF!</v>
      </c>
      <c r="W28" s="24" t="e">
        <f t="shared" si="563"/>
        <v>#REF!</v>
      </c>
      <c r="X28" s="11"/>
      <c r="Y28" s="13">
        <v>0.10004808535156129</v>
      </c>
      <c r="Z28" s="24" t="e">
        <f t="shared" si="95"/>
        <v>#REF!</v>
      </c>
      <c r="AA28" s="13" t="e">
        <f t="shared" si="10"/>
        <v>#REF!</v>
      </c>
      <c r="AB28" s="12" t="e">
        <f t="shared" si="96"/>
        <v>#REF!</v>
      </c>
      <c r="AC28" s="13">
        <v>0.14576922187001087</v>
      </c>
      <c r="AD28" s="24" t="e">
        <f t="shared" si="97"/>
        <v>#REF!</v>
      </c>
      <c r="AE28" s="13" t="e">
        <f t="shared" si="11"/>
        <v>#REF!</v>
      </c>
      <c r="AF28" s="12" t="e">
        <f t="shared" si="98"/>
        <v>#REF!</v>
      </c>
      <c r="AG28" s="13">
        <v>0.10643466993683334</v>
      </c>
      <c r="AH28" s="24" t="e">
        <f t="shared" si="99"/>
        <v>#REF!</v>
      </c>
      <c r="AI28" s="13" t="e">
        <f t="shared" si="12"/>
        <v>#REF!</v>
      </c>
      <c r="AJ28" s="12" t="e">
        <f t="shared" si="100"/>
        <v>#REF!</v>
      </c>
      <c r="AK28" s="13">
        <v>18.856007568488</v>
      </c>
      <c r="AL28" s="24" t="e">
        <f t="shared" si="101"/>
        <v>#REF!</v>
      </c>
      <c r="AM28" s="13" t="e">
        <f t="shared" si="13"/>
        <v>#REF!</v>
      </c>
      <c r="AN28" s="12" t="e">
        <f t="shared" si="102"/>
        <v>#REF!</v>
      </c>
      <c r="AO28" s="23">
        <v>2.6072949504215774</v>
      </c>
      <c r="AP28" s="24" t="e">
        <f t="shared" si="103"/>
        <v>#REF!</v>
      </c>
      <c r="AQ28" s="13" t="e">
        <f t="shared" si="14"/>
        <v>#REF!</v>
      </c>
      <c r="AR28" s="12" t="e">
        <f t="shared" si="562"/>
        <v>#REF!</v>
      </c>
      <c r="AS28" s="24">
        <v>99.839999999999989</v>
      </c>
      <c r="AT28" s="24" t="e">
        <f t="shared" si="105"/>
        <v>#REF!</v>
      </c>
      <c r="AU28" s="13" t="e">
        <f t="shared" si="15"/>
        <v>#REF!</v>
      </c>
      <c r="AV28" s="12" t="e">
        <f t="shared" si="106"/>
        <v>#REF!</v>
      </c>
      <c r="AW28" s="24">
        <v>0.04</v>
      </c>
      <c r="AX28" s="24" t="e">
        <f t="shared" si="107"/>
        <v>#REF!</v>
      </c>
      <c r="AY28" s="13" t="e">
        <f t="shared" si="16"/>
        <v>#REF!</v>
      </c>
      <c r="AZ28" s="12" t="e">
        <f t="shared" si="108"/>
        <v>#REF!</v>
      </c>
      <c r="BA28" s="24">
        <v>2.3359999999999999</v>
      </c>
      <c r="BB28" s="24" t="e">
        <f t="shared" si="109"/>
        <v>#REF!</v>
      </c>
      <c r="BC28" s="13" t="e">
        <f t="shared" si="17"/>
        <v>#REF!</v>
      </c>
      <c r="BD28" s="12" t="e">
        <f t="shared" si="110"/>
        <v>#REF!</v>
      </c>
      <c r="BE28" s="14">
        <v>0.12</v>
      </c>
      <c r="BF28" s="24" t="e">
        <f t="shared" si="111"/>
        <v>#REF!</v>
      </c>
      <c r="BG28" s="13" t="e">
        <f t="shared" si="18"/>
        <v>#REF!</v>
      </c>
      <c r="BH28" s="12" t="e">
        <f t="shared" si="112"/>
        <v>#REF!</v>
      </c>
      <c r="BI28" s="24">
        <v>99.68</v>
      </c>
      <c r="BJ28" s="24" t="e">
        <f t="shared" si="113"/>
        <v>#REF!</v>
      </c>
      <c r="BK28" s="13" t="e">
        <f t="shared" si="19"/>
        <v>#REF!</v>
      </c>
      <c r="BL28" s="12" t="e">
        <f t="shared" si="114"/>
        <v>#REF!</v>
      </c>
      <c r="BM28" s="24">
        <v>0.16999999999999998</v>
      </c>
      <c r="BN28" s="24" t="e">
        <f t="shared" si="115"/>
        <v>#REF!</v>
      </c>
      <c r="BO28" s="13" t="e">
        <f t="shared" si="20"/>
        <v>#REF!</v>
      </c>
      <c r="BP28" s="12" t="e">
        <f t="shared" si="116"/>
        <v>#REF!</v>
      </c>
      <c r="BQ28" s="24">
        <v>99.36</v>
      </c>
      <c r="BR28" s="24" t="e">
        <f t="shared" si="117"/>
        <v>#REF!</v>
      </c>
      <c r="BS28" s="13" t="e">
        <f t="shared" si="21"/>
        <v>#REF!</v>
      </c>
      <c r="BT28" s="12" t="e">
        <f t="shared" si="118"/>
        <v>#REF!</v>
      </c>
      <c r="BU28" s="24">
        <v>1.2453884572184131</v>
      </c>
      <c r="BV28" s="24" t="e">
        <f t="shared" si="119"/>
        <v>#REF!</v>
      </c>
      <c r="BW28" s="13" t="e">
        <f t="shared" si="22"/>
        <v>#REF!</v>
      </c>
      <c r="BX28" s="12" t="e">
        <f t="shared" si="120"/>
        <v>#REF!</v>
      </c>
      <c r="BY28" s="24">
        <v>97.52</v>
      </c>
      <c r="BZ28" s="24" t="e">
        <f t="shared" si="121"/>
        <v>#REF!</v>
      </c>
      <c r="CA28" s="13" t="e">
        <f t="shared" si="23"/>
        <v>#REF!</v>
      </c>
      <c r="CB28" s="12" t="e">
        <f t="shared" si="122"/>
        <v>#REF!</v>
      </c>
      <c r="CC28" s="24">
        <v>98.609700000000004</v>
      </c>
      <c r="CD28" s="24" t="e">
        <f t="shared" si="123"/>
        <v>#REF!</v>
      </c>
      <c r="CE28" s="13" t="e">
        <f t="shared" si="24"/>
        <v>#REF!</v>
      </c>
      <c r="CF28" s="12" t="e">
        <f t="shared" si="124"/>
        <v>#REF!</v>
      </c>
      <c r="CG28" s="24">
        <v>66</v>
      </c>
      <c r="CH28" s="24" t="e">
        <f t="shared" si="125"/>
        <v>#REF!</v>
      </c>
      <c r="CI28" s="13" t="e">
        <f t="shared" si="25"/>
        <v>#REF!</v>
      </c>
      <c r="CJ28" s="12" t="e">
        <f t="shared" si="126"/>
        <v>#REF!</v>
      </c>
      <c r="CK28" s="24"/>
      <c r="CL28" s="24" t="e">
        <f t="shared" si="127"/>
        <v>#REF!</v>
      </c>
      <c r="CM28" s="24" t="e">
        <f t="shared" si="128"/>
        <v>#REF!</v>
      </c>
      <c r="CN28" s="11"/>
      <c r="CO28" s="24">
        <v>99.356700000000004</v>
      </c>
      <c r="CP28" s="24" t="e">
        <f t="shared" si="129"/>
        <v>#REF!</v>
      </c>
      <c r="CQ28" s="13" t="e">
        <f t="shared" si="26"/>
        <v>#REF!</v>
      </c>
      <c r="CR28" s="12" t="e">
        <f t="shared" si="130"/>
        <v>#REF!</v>
      </c>
      <c r="CS28" s="24">
        <v>96</v>
      </c>
      <c r="CT28" s="24" t="e">
        <f t="shared" si="131"/>
        <v>#REF!</v>
      </c>
      <c r="CU28" s="13" t="e">
        <f t="shared" si="27"/>
        <v>#REF!</v>
      </c>
      <c r="CV28" s="12" t="e">
        <f t="shared" si="132"/>
        <v>#REF!</v>
      </c>
      <c r="CW28" s="24"/>
      <c r="CX28" s="24" t="e">
        <f t="shared" si="133"/>
        <v>#REF!</v>
      </c>
      <c r="CY28" s="24" t="e">
        <f t="shared" si="134"/>
        <v>#REF!</v>
      </c>
      <c r="CZ28" s="11"/>
      <c r="DA28" s="24">
        <v>98.339699999999993</v>
      </c>
      <c r="DB28" s="24" t="e">
        <f t="shared" si="135"/>
        <v>#REF!</v>
      </c>
      <c r="DC28" s="13" t="e">
        <f t="shared" si="28"/>
        <v>#REF!</v>
      </c>
      <c r="DD28" s="12" t="e">
        <f t="shared" si="136"/>
        <v>#REF!</v>
      </c>
      <c r="DE28" s="24">
        <v>89</v>
      </c>
      <c r="DF28" s="24" t="e">
        <f t="shared" si="137"/>
        <v>#REF!</v>
      </c>
      <c r="DG28" s="13" t="e">
        <f t="shared" si="29"/>
        <v>#REF!</v>
      </c>
      <c r="DH28" s="12" t="e">
        <f t="shared" si="138"/>
        <v>#REF!</v>
      </c>
      <c r="DI28" s="24">
        <v>99.743200000000002</v>
      </c>
      <c r="DJ28" s="24" t="e">
        <f t="shared" si="139"/>
        <v>#REF!</v>
      </c>
      <c r="DK28" s="13" t="e">
        <f t="shared" si="30"/>
        <v>#REF!</v>
      </c>
      <c r="DL28" s="12" t="e">
        <f t="shared" si="140"/>
        <v>#REF!</v>
      </c>
      <c r="DM28" s="24">
        <v>68</v>
      </c>
      <c r="DN28" s="24" t="e">
        <f t="shared" si="141"/>
        <v>#REF!</v>
      </c>
      <c r="DO28" s="13" t="e">
        <f t="shared" si="31"/>
        <v>#REF!</v>
      </c>
      <c r="DP28" s="12" t="e">
        <f t="shared" si="142"/>
        <v>#REF!</v>
      </c>
      <c r="DQ28" s="24">
        <v>3.7071999999999998</v>
      </c>
      <c r="DR28" s="24" t="e">
        <f t="shared" si="143"/>
        <v>#REF!</v>
      </c>
      <c r="DS28" s="13" t="e">
        <f t="shared" si="32"/>
        <v>#REF!</v>
      </c>
      <c r="DT28" s="12" t="e">
        <f t="shared" si="144"/>
        <v>#REF!</v>
      </c>
      <c r="DU28" s="24">
        <v>99.79</v>
      </c>
      <c r="DV28" s="24" t="e">
        <f t="shared" si="145"/>
        <v>#REF!</v>
      </c>
      <c r="DW28" s="13" t="e">
        <f t="shared" si="33"/>
        <v>#REF!</v>
      </c>
      <c r="DX28" s="12" t="e">
        <f t="shared" si="146"/>
        <v>#REF!</v>
      </c>
      <c r="DY28" s="24"/>
      <c r="DZ28" s="24" t="e">
        <f t="shared" si="147"/>
        <v>#REF!</v>
      </c>
      <c r="EA28" s="24" t="e">
        <f t="shared" si="148"/>
        <v>#REF!</v>
      </c>
      <c r="EB28" s="11"/>
      <c r="EC28" s="24">
        <v>83.49</v>
      </c>
      <c r="ED28" s="47">
        <v>77.02</v>
      </c>
      <c r="EE28" s="24" t="e">
        <f t="shared" si="149"/>
        <v>#REF!</v>
      </c>
      <c r="EF28" s="22" t="e">
        <f t="shared" si="150"/>
        <v>#REF!</v>
      </c>
      <c r="EG28" s="4" t="e">
        <f t="shared" si="151"/>
        <v>#REF!</v>
      </c>
      <c r="EH28" s="24">
        <v>83.49</v>
      </c>
      <c r="EI28" s="24">
        <v>74.81</v>
      </c>
      <c r="EJ28" s="24" t="e">
        <f t="shared" si="152"/>
        <v>#REF!</v>
      </c>
      <c r="EK28" s="22" t="e">
        <f t="shared" si="153"/>
        <v>#REF!</v>
      </c>
      <c r="EL28" s="4" t="e">
        <f t="shared" si="154"/>
        <v>#REF!</v>
      </c>
      <c r="EM28" s="38">
        <v>81.400000000000006</v>
      </c>
      <c r="EN28" s="39">
        <v>77.25</v>
      </c>
      <c r="EO28" s="24" t="e">
        <f t="shared" si="155"/>
        <v>#REF!</v>
      </c>
      <c r="EP28" s="22" t="e">
        <f t="shared" si="156"/>
        <v>#REF!</v>
      </c>
      <c r="EQ28" s="4" t="e">
        <f t="shared" si="157"/>
        <v>#REF!</v>
      </c>
      <c r="ER28" s="38">
        <v>81.400000000000006</v>
      </c>
      <c r="ES28" s="39">
        <v>78.319999999999993</v>
      </c>
      <c r="ET28" s="24" t="e">
        <f t="shared" si="158"/>
        <v>#REF!</v>
      </c>
      <c r="EU28" s="22" t="e">
        <f t="shared" si="159"/>
        <v>#REF!</v>
      </c>
      <c r="EV28" s="4" t="e">
        <f t="shared" si="160"/>
        <v>#REF!</v>
      </c>
      <c r="EW28" s="24">
        <v>88.45</v>
      </c>
      <c r="EX28" s="24">
        <v>82.98</v>
      </c>
      <c r="EY28" s="24" t="e">
        <f t="shared" si="161"/>
        <v>#REF!</v>
      </c>
      <c r="EZ28" s="22" t="e">
        <f t="shared" si="162"/>
        <v>#REF!</v>
      </c>
      <c r="FA28" s="4" t="e">
        <f t="shared" si="163"/>
        <v>#REF!</v>
      </c>
      <c r="FB28" s="24">
        <v>88.45</v>
      </c>
      <c r="FC28" s="24">
        <v>80.34</v>
      </c>
      <c r="FD28" s="24" t="e">
        <f t="shared" si="164"/>
        <v>#REF!</v>
      </c>
      <c r="FE28" s="22" t="e">
        <f t="shared" si="165"/>
        <v>#REF!</v>
      </c>
      <c r="FF28" s="4" t="e">
        <f t="shared" si="166"/>
        <v>#REF!</v>
      </c>
      <c r="FG28" s="24">
        <v>4.21</v>
      </c>
      <c r="FH28" s="24" t="e">
        <f t="shared" si="34"/>
        <v>#REF!</v>
      </c>
      <c r="FI28" s="13" t="e">
        <f t="shared" si="35"/>
        <v>#REF!</v>
      </c>
      <c r="FJ28" s="12" t="e">
        <f t="shared" si="36"/>
        <v>#REF!</v>
      </c>
      <c r="FK28" s="24">
        <v>2.83</v>
      </c>
      <c r="FL28" s="24" t="e">
        <f t="shared" si="167"/>
        <v>#REF!</v>
      </c>
      <c r="FM28" s="13" t="e">
        <f t="shared" si="37"/>
        <v>#REF!</v>
      </c>
      <c r="FN28" s="12" t="e">
        <f t="shared" si="168"/>
        <v>#REF!</v>
      </c>
      <c r="FO28" s="24">
        <v>97.45</v>
      </c>
      <c r="FP28" s="24">
        <v>89.149999999999991</v>
      </c>
      <c r="FQ28" s="24" t="e">
        <f t="shared" si="169"/>
        <v>#REF!</v>
      </c>
      <c r="FR28" s="22" t="e">
        <f t="shared" si="170"/>
        <v>#REF!</v>
      </c>
      <c r="FS28" s="4" t="e">
        <f t="shared" si="171"/>
        <v>#REF!</v>
      </c>
      <c r="FT28" s="24">
        <v>97.45</v>
      </c>
      <c r="FU28" s="24">
        <v>88.96</v>
      </c>
      <c r="FV28" s="24" t="e">
        <f t="shared" si="172"/>
        <v>#REF!</v>
      </c>
      <c r="FW28" s="22" t="e">
        <f t="shared" si="173"/>
        <v>#REF!</v>
      </c>
      <c r="FX28" s="4" t="e">
        <f t="shared" si="174"/>
        <v>#REF!</v>
      </c>
      <c r="FY28" s="24">
        <v>90.649999999999991</v>
      </c>
      <c r="FZ28" s="24">
        <v>75.67</v>
      </c>
      <c r="GA28" s="24" t="e">
        <f t="shared" si="175"/>
        <v>#REF!</v>
      </c>
      <c r="GB28" s="22" t="e">
        <f t="shared" si="176"/>
        <v>#REF!</v>
      </c>
      <c r="GC28" s="4" t="e">
        <f t="shared" si="177"/>
        <v>#REF!</v>
      </c>
      <c r="GD28" s="27">
        <v>90.649999999999991</v>
      </c>
      <c r="GE28" s="27">
        <v>81.820000000000007</v>
      </c>
      <c r="GF28" s="24" t="e">
        <f t="shared" si="178"/>
        <v>#REF!</v>
      </c>
      <c r="GG28" s="22" t="e">
        <f t="shared" si="179"/>
        <v>#REF!</v>
      </c>
      <c r="GH28" s="4" t="e">
        <f t="shared" si="180"/>
        <v>#REF!</v>
      </c>
      <c r="GI28" s="27">
        <v>97.34</v>
      </c>
      <c r="GJ28" s="27">
        <v>86.850000000000009</v>
      </c>
      <c r="GK28" s="24" t="e">
        <f t="shared" si="181"/>
        <v>#REF!</v>
      </c>
      <c r="GL28" s="22" t="e">
        <f t="shared" si="182"/>
        <v>#REF!</v>
      </c>
      <c r="GM28" s="4" t="e">
        <f t="shared" si="183"/>
        <v>#REF!</v>
      </c>
      <c r="GN28" s="27">
        <v>97.34</v>
      </c>
      <c r="GO28" s="27">
        <v>90.66</v>
      </c>
      <c r="GP28" s="24" t="e">
        <f t="shared" si="184"/>
        <v>#REF!</v>
      </c>
      <c r="GQ28" s="22" t="e">
        <f t="shared" si="185"/>
        <v>#REF!</v>
      </c>
      <c r="GR28" s="4" t="e">
        <f t="shared" si="186"/>
        <v>#REF!</v>
      </c>
      <c r="GS28" s="27">
        <v>1.71</v>
      </c>
      <c r="GT28" s="27" t="e">
        <f t="shared" si="38"/>
        <v>#REF!</v>
      </c>
      <c r="GU28" s="22" t="e">
        <f t="shared" si="39"/>
        <v>#REF!</v>
      </c>
      <c r="GV28" s="4" t="e">
        <f t="shared" si="40"/>
        <v>#REF!</v>
      </c>
      <c r="GW28" s="27">
        <v>2.5700000000000003</v>
      </c>
      <c r="GX28" s="27" t="e">
        <f t="shared" si="187"/>
        <v>#REF!</v>
      </c>
      <c r="GY28" s="22" t="e">
        <f t="shared" si="41"/>
        <v>#REF!</v>
      </c>
      <c r="GZ28" s="4" t="e">
        <f t="shared" si="42"/>
        <v>#REF!</v>
      </c>
      <c r="HA28" s="26"/>
      <c r="HB28" s="26"/>
      <c r="HC28" s="24" t="e">
        <f t="shared" si="188"/>
        <v>#REF!</v>
      </c>
      <c r="HD28" s="24" t="e">
        <f t="shared" si="189"/>
        <v>#REF!</v>
      </c>
      <c r="HE28" s="26"/>
      <c r="HF28" s="26"/>
      <c r="HG28" s="26"/>
      <c r="HH28" s="24" t="e">
        <f t="shared" si="190"/>
        <v>#REF!</v>
      </c>
      <c r="HI28" s="24" t="e">
        <f t="shared" si="191"/>
        <v>#REF!</v>
      </c>
      <c r="HJ28" s="26"/>
      <c r="HK28" s="27">
        <v>96.64</v>
      </c>
      <c r="HL28" s="27">
        <v>87.960000000000008</v>
      </c>
      <c r="HM28" s="24" t="e">
        <f t="shared" si="192"/>
        <v>#REF!</v>
      </c>
      <c r="HN28" s="22" t="e">
        <f t="shared" si="193"/>
        <v>#REF!</v>
      </c>
      <c r="HO28" s="4" t="e">
        <f t="shared" si="194"/>
        <v>#REF!</v>
      </c>
      <c r="HP28" s="27">
        <v>96.64</v>
      </c>
      <c r="HQ28" s="27">
        <v>93.04</v>
      </c>
      <c r="HR28" s="24" t="e">
        <f t="shared" si="195"/>
        <v>#REF!</v>
      </c>
      <c r="HS28" s="22" t="e">
        <f t="shared" si="196"/>
        <v>#REF!</v>
      </c>
      <c r="HT28" s="4" t="e">
        <f t="shared" si="197"/>
        <v>#REF!</v>
      </c>
      <c r="HU28" s="24">
        <v>97.41</v>
      </c>
      <c r="HV28" s="24">
        <v>91.600000000000009</v>
      </c>
      <c r="HW28" s="24" t="e">
        <f t="shared" si="198"/>
        <v>#REF!</v>
      </c>
      <c r="HX28" s="24" t="e">
        <f t="shared" si="199"/>
        <v>#REF!</v>
      </c>
      <c r="HY28" s="4" t="e">
        <f t="shared" si="200"/>
        <v>#REF!</v>
      </c>
      <c r="HZ28" s="24">
        <v>97.41</v>
      </c>
      <c r="IA28" s="24">
        <v>88.429999999999993</v>
      </c>
      <c r="IB28" s="24" t="e">
        <f t="shared" si="201"/>
        <v>#REF!</v>
      </c>
      <c r="IC28" s="24" t="e">
        <f t="shared" si="202"/>
        <v>#REF!</v>
      </c>
      <c r="ID28" s="4" t="e">
        <f t="shared" si="203"/>
        <v>#REF!</v>
      </c>
      <c r="IE28" s="26"/>
      <c r="IF28" s="26"/>
      <c r="IG28" s="24" t="e">
        <f t="shared" si="204"/>
        <v>#REF!</v>
      </c>
      <c r="IH28" s="24" t="e">
        <f t="shared" si="205"/>
        <v>#REF!</v>
      </c>
      <c r="II28" s="26"/>
      <c r="IJ28" s="26"/>
      <c r="IK28" s="26"/>
      <c r="IL28" s="24" t="e">
        <f t="shared" si="206"/>
        <v>#REF!</v>
      </c>
      <c r="IM28" s="24" t="e">
        <f t="shared" si="207"/>
        <v>#REF!</v>
      </c>
      <c r="IN28" s="26"/>
      <c r="IO28" s="26"/>
      <c r="IP28" s="26"/>
      <c r="IQ28" s="24" t="e">
        <f t="shared" si="208"/>
        <v>#REF!</v>
      </c>
      <c r="IR28" s="24" t="e">
        <f t="shared" si="209"/>
        <v>#REF!</v>
      </c>
      <c r="IS28" s="26"/>
      <c r="IT28" s="26"/>
      <c r="IU28" s="26"/>
      <c r="IV28" s="24" t="e">
        <f t="shared" si="210"/>
        <v>#REF!</v>
      </c>
      <c r="IW28" s="24" t="e">
        <f t="shared" si="211"/>
        <v>#REF!</v>
      </c>
      <c r="IX28" s="26"/>
      <c r="IY28" s="26"/>
      <c r="IZ28" s="26"/>
      <c r="JA28" s="24" t="e">
        <f t="shared" si="212"/>
        <v>#REF!</v>
      </c>
      <c r="JB28" s="24" t="e">
        <f t="shared" si="213"/>
        <v>#REF!</v>
      </c>
      <c r="JC28" s="26"/>
      <c r="JD28" s="26"/>
      <c r="JE28" s="26"/>
      <c r="JF28" s="24" t="e">
        <f t="shared" si="214"/>
        <v>#REF!</v>
      </c>
      <c r="JG28" s="24" t="e">
        <f t="shared" si="215"/>
        <v>#REF!</v>
      </c>
      <c r="JH28" s="26"/>
      <c r="JI28" s="26"/>
      <c r="JJ28" s="26"/>
      <c r="JK28" s="24" t="e">
        <f t="shared" si="216"/>
        <v>#REF!</v>
      </c>
      <c r="JL28" s="24" t="e">
        <f t="shared" si="217"/>
        <v>#REF!</v>
      </c>
      <c r="JM28" s="26"/>
      <c r="JN28" s="26"/>
      <c r="JO28" s="26"/>
      <c r="JP28" s="24" t="e">
        <f t="shared" si="218"/>
        <v>#REF!</v>
      </c>
      <c r="JQ28" s="24" t="e">
        <f t="shared" si="219"/>
        <v>#REF!</v>
      </c>
      <c r="JR28" s="26"/>
      <c r="JS28" s="26"/>
      <c r="JT28" s="26"/>
      <c r="JU28" s="24" t="e">
        <f t="shared" si="220"/>
        <v>#REF!</v>
      </c>
      <c r="JV28" s="24" t="e">
        <f t="shared" si="221"/>
        <v>#REF!</v>
      </c>
      <c r="JW28" s="26"/>
      <c r="JX28" s="26"/>
      <c r="JY28" s="26"/>
      <c r="JZ28" s="24" t="e">
        <f t="shared" si="222"/>
        <v>#REF!</v>
      </c>
      <c r="KA28" s="24" t="e">
        <f t="shared" si="223"/>
        <v>#REF!</v>
      </c>
      <c r="KB28" s="26"/>
      <c r="KC28" s="26"/>
      <c r="KD28" s="26"/>
      <c r="KE28" s="24" t="e">
        <f t="shared" si="224"/>
        <v>#REF!</v>
      </c>
      <c r="KF28" s="24" t="e">
        <f t="shared" si="225"/>
        <v>#REF!</v>
      </c>
      <c r="KG28" s="26"/>
      <c r="KH28" s="26"/>
      <c r="KI28" s="26"/>
      <c r="KJ28" s="24" t="e">
        <f t="shared" si="226"/>
        <v>#REF!</v>
      </c>
      <c r="KK28" s="24" t="e">
        <f t="shared" si="227"/>
        <v>#REF!</v>
      </c>
      <c r="KL28" s="26"/>
      <c r="KM28" s="27">
        <v>97.74913080710995</v>
      </c>
      <c r="KN28" s="27"/>
      <c r="KO28" s="24">
        <f t="shared" si="228"/>
        <v>0</v>
      </c>
      <c r="KP28" s="22">
        <f t="shared" si="229"/>
        <v>0</v>
      </c>
      <c r="KQ28" s="4" t="e">
        <f t="shared" si="230"/>
        <v>#REF!</v>
      </c>
      <c r="KR28" s="27">
        <v>97.74913080710995</v>
      </c>
      <c r="KS28" s="27"/>
      <c r="KT28" s="24">
        <f t="shared" si="231"/>
        <v>0</v>
      </c>
      <c r="KU28" s="22">
        <f t="shared" si="232"/>
        <v>0</v>
      </c>
      <c r="KV28" s="4" t="e">
        <f t="shared" si="233"/>
        <v>#REF!</v>
      </c>
      <c r="KW28" s="27">
        <v>96.60905859117841</v>
      </c>
      <c r="KX28" s="27"/>
      <c r="KY28" s="24">
        <f t="shared" si="234"/>
        <v>0</v>
      </c>
      <c r="KZ28" s="22">
        <f t="shared" si="235"/>
        <v>0</v>
      </c>
      <c r="LA28" s="4" t="e">
        <f t="shared" si="236"/>
        <v>#REF!</v>
      </c>
      <c r="LB28" s="27">
        <v>96.60905859117841</v>
      </c>
      <c r="LC28" s="27"/>
      <c r="LD28" s="24">
        <f t="shared" si="237"/>
        <v>0</v>
      </c>
      <c r="LE28" s="22">
        <f t="shared" si="238"/>
        <v>0</v>
      </c>
      <c r="LF28" s="4" t="e">
        <f t="shared" si="239"/>
        <v>#REF!</v>
      </c>
      <c r="LG28" s="26"/>
      <c r="LH28" s="26"/>
      <c r="LI28" s="24" t="e">
        <f t="shared" si="240"/>
        <v>#REF!</v>
      </c>
      <c r="LJ28" s="24" t="e">
        <f t="shared" si="241"/>
        <v>#REF!</v>
      </c>
      <c r="LK28" s="26"/>
      <c r="LL28" s="26"/>
      <c r="LM28" s="26"/>
      <c r="LN28" s="24" t="e">
        <f t="shared" si="242"/>
        <v>#REF!</v>
      </c>
      <c r="LO28" s="24" t="e">
        <f t="shared" si="243"/>
        <v>#REF!</v>
      </c>
      <c r="LP28" s="26"/>
      <c r="LQ28" s="24">
        <v>3.9411151456550355</v>
      </c>
      <c r="LR28" s="26"/>
      <c r="LS28" s="24">
        <f t="shared" si="244"/>
        <v>0</v>
      </c>
      <c r="LT28" s="22">
        <f t="shared" si="245"/>
        <v>0</v>
      </c>
      <c r="LU28" s="4" t="e">
        <f t="shared" si="246"/>
        <v>#REF!</v>
      </c>
      <c r="LV28" s="24">
        <v>3.9411151456550355</v>
      </c>
      <c r="LW28" s="26"/>
      <c r="LX28" s="24">
        <f t="shared" si="247"/>
        <v>0</v>
      </c>
      <c r="LY28" s="22">
        <f t="shared" si="248"/>
        <v>0</v>
      </c>
      <c r="LZ28" s="4" t="e">
        <f t="shared" si="249"/>
        <v>#REF!</v>
      </c>
      <c r="MA28" s="24">
        <v>23.468233906970049</v>
      </c>
      <c r="MB28" s="26"/>
      <c r="MC28" s="24">
        <f t="shared" si="250"/>
        <v>0</v>
      </c>
      <c r="MD28" s="22">
        <f t="shared" si="251"/>
        <v>0</v>
      </c>
      <c r="ME28" s="4" t="e">
        <f t="shared" si="252"/>
        <v>#REF!</v>
      </c>
      <c r="MF28" s="24">
        <v>23.468233906970049</v>
      </c>
      <c r="MG28" s="26"/>
      <c r="MH28" s="24">
        <f t="shared" si="253"/>
        <v>0</v>
      </c>
      <c r="MI28" s="22">
        <f t="shared" si="254"/>
        <v>0</v>
      </c>
      <c r="MJ28" s="4" t="e">
        <f t="shared" si="255"/>
        <v>#REF!</v>
      </c>
      <c r="MK28" s="26"/>
      <c r="ML28" s="26"/>
      <c r="MM28" s="24" t="e">
        <f t="shared" si="256"/>
        <v>#REF!</v>
      </c>
      <c r="MN28" s="24" t="e">
        <f t="shared" si="257"/>
        <v>#REF!</v>
      </c>
      <c r="MO28" s="26"/>
      <c r="MP28" s="26"/>
      <c r="MQ28" s="26"/>
      <c r="MR28" s="24" t="e">
        <f t="shared" si="258"/>
        <v>#REF!</v>
      </c>
      <c r="MS28" s="24" t="e">
        <f t="shared" si="259"/>
        <v>#REF!</v>
      </c>
      <c r="MT28" s="26"/>
      <c r="MU28" s="26"/>
      <c r="MV28" s="26"/>
      <c r="MW28" s="24" t="e">
        <f t="shared" si="260"/>
        <v>#REF!</v>
      </c>
      <c r="MX28" s="24" t="e">
        <f t="shared" si="261"/>
        <v>#REF!</v>
      </c>
      <c r="MY28" s="26"/>
      <c r="MZ28" s="26"/>
      <c r="NA28" s="26"/>
      <c r="NB28" s="24" t="e">
        <f t="shared" si="262"/>
        <v>#REF!</v>
      </c>
      <c r="NC28" s="24" t="e">
        <f t="shared" si="263"/>
        <v>#REF!</v>
      </c>
      <c r="ND28" s="26"/>
      <c r="NE28" s="26"/>
      <c r="NF28" s="26"/>
      <c r="NG28" s="24" t="e">
        <f t="shared" si="264"/>
        <v>#REF!</v>
      </c>
      <c r="NH28" s="24" t="e">
        <f t="shared" si="265"/>
        <v>#REF!</v>
      </c>
      <c r="NI28" s="26"/>
      <c r="NJ28" s="26"/>
      <c r="NK28" s="26"/>
      <c r="NL28" s="24" t="e">
        <f t="shared" si="266"/>
        <v>#REF!</v>
      </c>
      <c r="NM28" s="24" t="e">
        <f t="shared" si="267"/>
        <v>#REF!</v>
      </c>
      <c r="NN28" s="26"/>
      <c r="NO28" s="26"/>
      <c r="NP28" s="26"/>
      <c r="NQ28" s="24" t="e">
        <f t="shared" si="268"/>
        <v>#REF!</v>
      </c>
      <c r="NR28" s="24" t="e">
        <f t="shared" si="269"/>
        <v>#REF!</v>
      </c>
      <c r="NS28" s="26"/>
      <c r="NT28" s="26"/>
      <c r="NU28" s="26"/>
      <c r="NV28" s="24" t="e">
        <f t="shared" si="270"/>
        <v>#REF!</v>
      </c>
      <c r="NW28" s="24" t="e">
        <f t="shared" si="271"/>
        <v>#REF!</v>
      </c>
      <c r="NX28" s="26"/>
      <c r="NY28" s="26"/>
      <c r="NZ28" s="26"/>
      <c r="OA28" s="24" t="e">
        <f t="shared" si="272"/>
        <v>#REF!</v>
      </c>
      <c r="OB28" s="24" t="e">
        <f t="shared" si="273"/>
        <v>#REF!</v>
      </c>
      <c r="OC28" s="26"/>
      <c r="OD28" s="26"/>
      <c r="OE28" s="26"/>
      <c r="OF28" s="24" t="e">
        <f t="shared" si="274"/>
        <v>#REF!</v>
      </c>
      <c r="OG28" s="24" t="e">
        <f t="shared" si="275"/>
        <v>#REF!</v>
      </c>
      <c r="OH28" s="26"/>
      <c r="OI28" s="26"/>
      <c r="OJ28" s="26"/>
      <c r="OK28" s="24" t="e">
        <f t="shared" si="276"/>
        <v>#REF!</v>
      </c>
      <c r="OL28" s="24" t="e">
        <f t="shared" si="277"/>
        <v>#REF!</v>
      </c>
      <c r="OM28" s="26"/>
      <c r="ON28" s="26"/>
      <c r="OO28" s="26"/>
      <c r="OP28" s="24" t="e">
        <f t="shared" si="278"/>
        <v>#REF!</v>
      </c>
      <c r="OQ28" s="24" t="e">
        <f t="shared" si="279"/>
        <v>#REF!</v>
      </c>
      <c r="OR28" s="26"/>
      <c r="OS28" s="26"/>
      <c r="OT28" s="26"/>
      <c r="OU28" s="24" t="e">
        <f t="shared" si="280"/>
        <v>#REF!</v>
      </c>
      <c r="OV28" s="24" t="e">
        <f t="shared" si="281"/>
        <v>#REF!</v>
      </c>
      <c r="OW28" s="26"/>
      <c r="OX28" s="26"/>
      <c r="OY28" s="26"/>
      <c r="OZ28" s="24" t="e">
        <f t="shared" si="282"/>
        <v>#REF!</v>
      </c>
      <c r="PA28" s="24" t="e">
        <f t="shared" si="283"/>
        <v>#REF!</v>
      </c>
      <c r="PB28" s="26"/>
      <c r="PC28" s="26"/>
      <c r="PD28" s="26"/>
      <c r="PE28" s="24" t="e">
        <f t="shared" si="284"/>
        <v>#REF!</v>
      </c>
      <c r="PF28" s="24" t="e">
        <f t="shared" si="285"/>
        <v>#REF!</v>
      </c>
      <c r="PG28" s="26"/>
      <c r="PH28" s="26"/>
      <c r="PI28" s="26"/>
      <c r="PJ28" s="24" t="e">
        <f t="shared" si="286"/>
        <v>#REF!</v>
      </c>
      <c r="PK28" s="24" t="e">
        <f t="shared" si="287"/>
        <v>#REF!</v>
      </c>
      <c r="PL28" s="26"/>
      <c r="PM28" s="26"/>
      <c r="PN28" s="26"/>
      <c r="PO28" s="24" t="e">
        <f t="shared" si="288"/>
        <v>#REF!</v>
      </c>
      <c r="PP28" s="24" t="e">
        <f t="shared" si="289"/>
        <v>#REF!</v>
      </c>
      <c r="PQ28" s="26"/>
      <c r="PR28" s="26"/>
      <c r="PS28" s="26"/>
      <c r="PT28" s="24" t="e">
        <f t="shared" si="290"/>
        <v>#REF!</v>
      </c>
      <c r="PU28" s="24" t="e">
        <f t="shared" si="291"/>
        <v>#REF!</v>
      </c>
      <c r="PV28" s="26"/>
      <c r="PW28" s="26"/>
      <c r="PX28" s="26"/>
      <c r="PY28" s="24" t="e">
        <f t="shared" si="292"/>
        <v>#REF!</v>
      </c>
      <c r="PZ28" s="24" t="e">
        <f t="shared" si="293"/>
        <v>#REF!</v>
      </c>
      <c r="QA28" s="26"/>
      <c r="QB28" s="26"/>
      <c r="QC28" s="26"/>
      <c r="QD28" s="24" t="e">
        <f t="shared" si="294"/>
        <v>#REF!</v>
      </c>
      <c r="QE28" s="24" t="e">
        <f t="shared" si="295"/>
        <v>#REF!</v>
      </c>
      <c r="QF28" s="26"/>
      <c r="QG28" s="26"/>
      <c r="QH28" s="26"/>
      <c r="QI28" s="24" t="e">
        <f t="shared" si="296"/>
        <v>#REF!</v>
      </c>
      <c r="QJ28" s="24" t="e">
        <f t="shared" si="297"/>
        <v>#REF!</v>
      </c>
      <c r="QK28" s="26"/>
      <c r="QL28" s="26"/>
      <c r="QM28" s="26"/>
      <c r="QN28" s="24" t="e">
        <f t="shared" si="298"/>
        <v>#REF!</v>
      </c>
      <c r="QO28" s="24" t="e">
        <f t="shared" si="299"/>
        <v>#REF!</v>
      </c>
      <c r="QP28" s="26"/>
      <c r="QQ28" s="24"/>
      <c r="QR28" s="24" t="e">
        <f t="shared" si="300"/>
        <v>#REF!</v>
      </c>
      <c r="QS28" s="24" t="e">
        <f t="shared" si="301"/>
        <v>#REF!</v>
      </c>
      <c r="QT28" s="11"/>
      <c r="QU28" s="24"/>
      <c r="QV28" s="24" t="e">
        <f t="shared" si="302"/>
        <v>#REF!</v>
      </c>
      <c r="QW28" s="24" t="e">
        <f t="shared" si="303"/>
        <v>#REF!</v>
      </c>
      <c r="QX28" s="11"/>
      <c r="QY28" s="24"/>
      <c r="QZ28" s="24" t="e">
        <f t="shared" si="304"/>
        <v>#REF!</v>
      </c>
      <c r="RA28" s="24" t="e">
        <f t="shared" si="305"/>
        <v>#REF!</v>
      </c>
      <c r="RB28" s="11"/>
      <c r="RC28" s="24"/>
      <c r="RD28" s="24" t="e">
        <f t="shared" si="306"/>
        <v>#REF!</v>
      </c>
      <c r="RE28" s="24" t="e">
        <f t="shared" si="307"/>
        <v>#REF!</v>
      </c>
      <c r="RF28" s="11"/>
      <c r="RG28" s="24"/>
      <c r="RH28" s="24" t="e">
        <f t="shared" si="308"/>
        <v>#REF!</v>
      </c>
      <c r="RI28" s="24" t="e">
        <f t="shared" si="309"/>
        <v>#REF!</v>
      </c>
      <c r="RJ28" s="11"/>
      <c r="RK28" s="27">
        <v>97.45</v>
      </c>
      <c r="RL28" s="27" t="e">
        <f t="shared" si="310"/>
        <v>#REF!</v>
      </c>
      <c r="RM28" s="22" t="e">
        <f t="shared" si="43"/>
        <v>#REF!</v>
      </c>
      <c r="RN28" s="4" t="e">
        <f t="shared" si="311"/>
        <v>#REF!</v>
      </c>
      <c r="RO28" s="24"/>
      <c r="RP28" s="24" t="e">
        <f t="shared" si="312"/>
        <v>#REF!</v>
      </c>
      <c r="RQ28" s="24" t="e">
        <f t="shared" si="313"/>
        <v>#REF!</v>
      </c>
      <c r="RR28" s="11"/>
      <c r="RS28" s="24"/>
      <c r="RT28" s="24" t="e">
        <f t="shared" si="314"/>
        <v>#REF!</v>
      </c>
      <c r="RU28" s="24" t="e">
        <f t="shared" si="315"/>
        <v>#REF!</v>
      </c>
      <c r="RV28" s="11"/>
      <c r="RW28" s="24"/>
      <c r="RX28" s="24" t="e">
        <f t="shared" si="316"/>
        <v>#REF!</v>
      </c>
      <c r="RY28" s="24" t="e">
        <f t="shared" si="317"/>
        <v>#REF!</v>
      </c>
      <c r="RZ28" s="11"/>
      <c r="SA28" s="24"/>
      <c r="SB28" s="24" t="e">
        <f t="shared" si="318"/>
        <v>#REF!</v>
      </c>
      <c r="SC28" s="24" t="e">
        <f t="shared" si="319"/>
        <v>#REF!</v>
      </c>
      <c r="SD28" s="11"/>
      <c r="SE28" s="24"/>
      <c r="SF28" s="24" t="e">
        <f t="shared" si="320"/>
        <v>#REF!</v>
      </c>
      <c r="SG28" s="24" t="e">
        <f t="shared" si="321"/>
        <v>#REF!</v>
      </c>
      <c r="SH28" s="11"/>
      <c r="SI28" s="24"/>
      <c r="SJ28" s="24" t="e">
        <f t="shared" si="322"/>
        <v>#REF!</v>
      </c>
      <c r="SK28" s="24" t="e">
        <f t="shared" si="323"/>
        <v>#REF!</v>
      </c>
      <c r="SL28" s="11"/>
      <c r="SM28" s="24"/>
      <c r="SN28" s="24" t="e">
        <f t="shared" si="324"/>
        <v>#REF!</v>
      </c>
      <c r="SO28" s="24" t="e">
        <f t="shared" si="325"/>
        <v>#REF!</v>
      </c>
      <c r="SP28" s="11"/>
      <c r="SQ28" s="24"/>
      <c r="SR28" s="24" t="e">
        <f t="shared" si="326"/>
        <v>#REF!</v>
      </c>
      <c r="SS28" s="24" t="e">
        <f t="shared" si="327"/>
        <v>#REF!</v>
      </c>
      <c r="ST28" s="11"/>
      <c r="SU28" s="24"/>
      <c r="SV28" s="24" t="e">
        <f t="shared" si="328"/>
        <v>#REF!</v>
      </c>
      <c r="SW28" s="24" t="e">
        <f t="shared" si="329"/>
        <v>#REF!</v>
      </c>
      <c r="SX28" s="11"/>
      <c r="SY28" s="24"/>
      <c r="SZ28" s="24" t="e">
        <f t="shared" si="330"/>
        <v>#REF!</v>
      </c>
      <c r="TA28" s="24" t="e">
        <f t="shared" si="331"/>
        <v>#REF!</v>
      </c>
      <c r="TB28" s="11"/>
      <c r="TC28" s="24"/>
      <c r="TD28" s="24" t="e">
        <f t="shared" si="332"/>
        <v>#REF!</v>
      </c>
      <c r="TE28" s="24" t="e">
        <f t="shared" si="333"/>
        <v>#REF!</v>
      </c>
      <c r="TF28" s="11"/>
      <c r="TG28" s="24"/>
      <c r="TH28" s="24" t="e">
        <f t="shared" si="334"/>
        <v>#REF!</v>
      </c>
      <c r="TI28" s="24" t="e">
        <f t="shared" si="335"/>
        <v>#REF!</v>
      </c>
      <c r="TJ28" s="11"/>
      <c r="TK28" s="24"/>
      <c r="TL28" s="24" t="e">
        <f t="shared" si="336"/>
        <v>#REF!</v>
      </c>
      <c r="TM28" s="24" t="e">
        <f t="shared" si="337"/>
        <v>#REF!</v>
      </c>
      <c r="TN28" s="11"/>
      <c r="TO28" s="27">
        <v>90.649999999999991</v>
      </c>
      <c r="TP28" s="27" t="e">
        <f t="shared" si="338"/>
        <v>#REF!</v>
      </c>
      <c r="TQ28" s="22" t="e">
        <f t="shared" si="44"/>
        <v>#REF!</v>
      </c>
      <c r="TR28" s="4" t="e">
        <f t="shared" si="339"/>
        <v>#REF!</v>
      </c>
      <c r="TS28" s="24"/>
      <c r="TT28" s="24" t="e">
        <f t="shared" si="340"/>
        <v>#REF!</v>
      </c>
      <c r="TU28" s="24" t="e">
        <f t="shared" si="341"/>
        <v>#REF!</v>
      </c>
      <c r="TV28" s="11"/>
      <c r="TW28" s="24"/>
      <c r="TX28" s="24" t="e">
        <f t="shared" si="342"/>
        <v>#REF!</v>
      </c>
      <c r="TY28" s="24" t="e">
        <f t="shared" si="343"/>
        <v>#REF!</v>
      </c>
      <c r="TZ28" s="11"/>
      <c r="UA28" s="24"/>
      <c r="UB28" s="24" t="e">
        <f t="shared" si="344"/>
        <v>#REF!</v>
      </c>
      <c r="UC28" s="24" t="e">
        <f t="shared" si="345"/>
        <v>#REF!</v>
      </c>
      <c r="UD28" s="11"/>
      <c r="UE28" s="24"/>
      <c r="UF28" s="24" t="e">
        <f t="shared" si="346"/>
        <v>#REF!</v>
      </c>
      <c r="UG28" s="24" t="e">
        <f t="shared" si="347"/>
        <v>#REF!</v>
      </c>
      <c r="UH28" s="11"/>
      <c r="UI28" s="24"/>
      <c r="UJ28" s="24" t="e">
        <f t="shared" si="348"/>
        <v>#REF!</v>
      </c>
      <c r="UK28" s="24" t="e">
        <f t="shared" si="349"/>
        <v>#REF!</v>
      </c>
      <c r="UL28" s="11"/>
      <c r="UM28" s="24"/>
      <c r="UN28" s="24" t="e">
        <f t="shared" si="350"/>
        <v>#REF!</v>
      </c>
      <c r="UO28" s="24" t="e">
        <f t="shared" si="351"/>
        <v>#REF!</v>
      </c>
      <c r="UP28" s="11"/>
      <c r="UQ28" s="24"/>
      <c r="UR28" s="24" t="e">
        <f t="shared" si="352"/>
        <v>#REF!</v>
      </c>
      <c r="US28" s="24" t="e">
        <f t="shared" si="353"/>
        <v>#REF!</v>
      </c>
      <c r="UT28" s="11"/>
      <c r="UU28" s="24"/>
      <c r="UV28" s="24" t="e">
        <f t="shared" si="354"/>
        <v>#REF!</v>
      </c>
      <c r="UW28" s="24" t="e">
        <f t="shared" si="355"/>
        <v>#REF!</v>
      </c>
      <c r="UX28" s="11"/>
      <c r="UY28" s="24"/>
      <c r="UZ28" s="24" t="e">
        <f t="shared" si="356"/>
        <v>#REF!</v>
      </c>
      <c r="VA28" s="24" t="e">
        <f t="shared" si="357"/>
        <v>#REF!</v>
      </c>
      <c r="VB28" s="11"/>
      <c r="VC28" s="24"/>
      <c r="VD28" s="24" t="e">
        <f t="shared" si="358"/>
        <v>#REF!</v>
      </c>
      <c r="VE28" s="24" t="e">
        <f t="shared" si="359"/>
        <v>#REF!</v>
      </c>
      <c r="VF28" s="11"/>
      <c r="VG28" s="21">
        <v>9.8771591170933827E-6</v>
      </c>
      <c r="VH28" s="27" t="e">
        <f t="shared" si="45"/>
        <v>#REF!</v>
      </c>
      <c r="VI28" s="22" t="e">
        <f t="shared" si="46"/>
        <v>#REF!</v>
      </c>
      <c r="VJ28" s="4" t="e">
        <f t="shared" si="360"/>
        <v>#REF!</v>
      </c>
      <c r="VK28" s="27">
        <v>97.74913080710995</v>
      </c>
      <c r="VL28" s="27" t="e">
        <f t="shared" si="361"/>
        <v>#REF!</v>
      </c>
      <c r="VM28" s="22" t="e">
        <f t="shared" si="47"/>
        <v>#REF!</v>
      </c>
      <c r="VN28" s="4" t="e">
        <f t="shared" si="362"/>
        <v>#REF!</v>
      </c>
      <c r="VO28" s="27">
        <v>96.60905859117841</v>
      </c>
      <c r="VP28" s="27" t="e">
        <f t="shared" si="363"/>
        <v>#REF!</v>
      </c>
      <c r="VQ28" s="22" t="e">
        <f t="shared" si="48"/>
        <v>#REF!</v>
      </c>
      <c r="VR28" s="4" t="e">
        <f t="shared" si="364"/>
        <v>#REF!</v>
      </c>
      <c r="VS28" s="24"/>
      <c r="VT28" s="24" t="e">
        <f t="shared" si="365"/>
        <v>#REF!</v>
      </c>
      <c r="VU28" s="24" t="e">
        <f t="shared" si="366"/>
        <v>#REF!</v>
      </c>
      <c r="VV28" s="11"/>
      <c r="VW28" s="24">
        <v>3.9411151456550355</v>
      </c>
      <c r="VX28" s="27" t="e">
        <f t="shared" si="367"/>
        <v>#REF!</v>
      </c>
      <c r="VY28" s="22" t="e">
        <f t="shared" si="49"/>
        <v>#REF!</v>
      </c>
      <c r="VZ28" s="4" t="e">
        <f t="shared" si="368"/>
        <v>#REF!</v>
      </c>
      <c r="WA28" s="24">
        <v>23.468233906970049</v>
      </c>
      <c r="WB28" s="27" t="e">
        <f t="shared" si="369"/>
        <v>#REF!</v>
      </c>
      <c r="WC28" s="22" t="e">
        <f t="shared" si="50"/>
        <v>#REF!</v>
      </c>
      <c r="WD28" s="4" t="e">
        <f t="shared" si="370"/>
        <v>#REF!</v>
      </c>
      <c r="WE28" s="27">
        <v>99.17</v>
      </c>
      <c r="WF28" s="27" t="e">
        <f t="shared" si="371"/>
        <v>#REF!</v>
      </c>
      <c r="WG28" s="22" t="e">
        <f t="shared" si="51"/>
        <v>#REF!</v>
      </c>
      <c r="WH28" s="4" t="e">
        <f t="shared" si="372"/>
        <v>#REF!</v>
      </c>
      <c r="WI28" s="24"/>
      <c r="WJ28" s="24" t="e">
        <f t="shared" si="373"/>
        <v>#REF!</v>
      </c>
      <c r="WK28" s="24" t="e">
        <f t="shared" si="374"/>
        <v>#REF!</v>
      </c>
      <c r="WL28" s="11"/>
      <c r="WM28" s="24"/>
      <c r="WN28" s="24" t="e">
        <f t="shared" si="375"/>
        <v>#REF!</v>
      </c>
      <c r="WO28" s="24" t="e">
        <f t="shared" si="376"/>
        <v>#REF!</v>
      </c>
      <c r="WP28" s="11"/>
      <c r="WQ28" s="24"/>
      <c r="WR28" s="24" t="e">
        <f t="shared" si="377"/>
        <v>#REF!</v>
      </c>
      <c r="WS28" s="24" t="e">
        <f t="shared" si="378"/>
        <v>#REF!</v>
      </c>
      <c r="WT28" s="11"/>
      <c r="WU28" s="27">
        <v>0</v>
      </c>
      <c r="WV28" s="27" t="e">
        <f t="shared" si="379"/>
        <v>#REF!</v>
      </c>
      <c r="WW28" s="22" t="e">
        <f t="shared" si="52"/>
        <v>#REF!</v>
      </c>
      <c r="WX28" s="4" t="e">
        <f t="shared" si="380"/>
        <v>#REF!</v>
      </c>
      <c r="WY28" s="24"/>
      <c r="WZ28" s="24" t="e">
        <f t="shared" si="381"/>
        <v>#REF!</v>
      </c>
      <c r="XA28" s="24" t="e">
        <f t="shared" si="382"/>
        <v>#REF!</v>
      </c>
      <c r="XB28" s="11"/>
      <c r="XC28" s="24"/>
      <c r="XD28" s="24" t="e">
        <f t="shared" si="383"/>
        <v>#REF!</v>
      </c>
      <c r="XE28" s="24" t="e">
        <f t="shared" si="384"/>
        <v>#REF!</v>
      </c>
      <c r="XF28" s="11"/>
      <c r="XG28" s="24"/>
      <c r="XH28" s="24" t="e">
        <f t="shared" si="385"/>
        <v>#REF!</v>
      </c>
      <c r="XI28" s="24" t="e">
        <f t="shared" si="386"/>
        <v>#REF!</v>
      </c>
      <c r="XJ28" s="11"/>
      <c r="XK28" s="24"/>
      <c r="XL28" s="24" t="e">
        <f t="shared" si="387"/>
        <v>#REF!</v>
      </c>
      <c r="XM28" s="24" t="e">
        <f t="shared" si="388"/>
        <v>#REF!</v>
      </c>
      <c r="XN28" s="11"/>
      <c r="XO28" s="24"/>
      <c r="XP28" s="24" t="e">
        <f t="shared" si="389"/>
        <v>#REF!</v>
      </c>
      <c r="XQ28" s="24" t="e">
        <f t="shared" si="390"/>
        <v>#REF!</v>
      </c>
      <c r="XR28" s="11"/>
      <c r="XS28" s="24"/>
      <c r="XT28" s="24" t="e">
        <f t="shared" si="391"/>
        <v>#REF!</v>
      </c>
      <c r="XU28" s="24" t="e">
        <f t="shared" si="392"/>
        <v>#REF!</v>
      </c>
      <c r="XV28" s="11"/>
      <c r="XW28" s="24"/>
      <c r="XX28" s="24" t="e">
        <f t="shared" si="393"/>
        <v>#REF!</v>
      </c>
      <c r="XY28" s="24" t="e">
        <f t="shared" si="394"/>
        <v>#REF!</v>
      </c>
      <c r="XZ28" s="11"/>
      <c r="YA28" s="24"/>
      <c r="YB28" s="24" t="e">
        <f t="shared" si="395"/>
        <v>#REF!</v>
      </c>
      <c r="YC28" s="24" t="e">
        <f t="shared" si="396"/>
        <v>#REF!</v>
      </c>
      <c r="YD28" s="11"/>
      <c r="YE28" s="24"/>
      <c r="YF28" s="24" t="e">
        <f t="shared" si="397"/>
        <v>#REF!</v>
      </c>
      <c r="YG28" s="24" t="e">
        <f t="shared" si="398"/>
        <v>#REF!</v>
      </c>
      <c r="YH28" s="11"/>
      <c r="YI28" s="24"/>
      <c r="YJ28" s="24" t="e">
        <f t="shared" si="399"/>
        <v>#REF!</v>
      </c>
      <c r="YK28" s="24" t="e">
        <f t="shared" si="400"/>
        <v>#REF!</v>
      </c>
      <c r="YL28" s="11"/>
      <c r="YM28" s="24"/>
      <c r="YN28" s="24" t="e">
        <f t="shared" si="401"/>
        <v>#REF!</v>
      </c>
      <c r="YO28" s="24" t="e">
        <f t="shared" si="402"/>
        <v>#REF!</v>
      </c>
      <c r="YP28" s="11"/>
      <c r="YQ28" s="27">
        <v>97.34</v>
      </c>
      <c r="YR28" s="27" t="e">
        <f t="shared" si="403"/>
        <v>#REF!</v>
      </c>
      <c r="YS28" s="22" t="e">
        <f t="shared" si="53"/>
        <v>#REF!</v>
      </c>
      <c r="YT28" s="4" t="e">
        <f t="shared" si="404"/>
        <v>#REF!</v>
      </c>
      <c r="YU28" s="24"/>
      <c r="YV28" s="24" t="e">
        <f t="shared" si="405"/>
        <v>#REF!</v>
      </c>
      <c r="YW28" s="24" t="e">
        <f t="shared" si="406"/>
        <v>#REF!</v>
      </c>
      <c r="YX28" s="11"/>
      <c r="YY28" s="24"/>
      <c r="YZ28" s="24" t="e">
        <f t="shared" si="407"/>
        <v>#REF!</v>
      </c>
      <c r="ZA28" s="24" t="e">
        <f t="shared" si="408"/>
        <v>#REF!</v>
      </c>
      <c r="ZB28" s="11"/>
      <c r="ZC28" s="24"/>
      <c r="ZD28" s="24" t="e">
        <f t="shared" si="409"/>
        <v>#REF!</v>
      </c>
      <c r="ZE28" s="24" t="e">
        <f t="shared" si="410"/>
        <v>#REF!</v>
      </c>
      <c r="ZF28" s="11"/>
      <c r="ZG28" s="24"/>
      <c r="ZH28" s="24" t="e">
        <f t="shared" si="411"/>
        <v>#REF!</v>
      </c>
      <c r="ZI28" s="24" t="e">
        <f t="shared" si="412"/>
        <v>#REF!</v>
      </c>
      <c r="ZJ28" s="11"/>
      <c r="ZK28" s="24"/>
      <c r="ZL28" s="24" t="e">
        <f t="shared" si="413"/>
        <v>#REF!</v>
      </c>
      <c r="ZM28" s="24" t="e">
        <f t="shared" si="414"/>
        <v>#REF!</v>
      </c>
      <c r="ZN28" s="11"/>
      <c r="ZO28" s="24"/>
      <c r="ZP28" s="24" t="e">
        <f t="shared" si="415"/>
        <v>#REF!</v>
      </c>
      <c r="ZQ28" s="24" t="e">
        <f t="shared" si="416"/>
        <v>#REF!</v>
      </c>
      <c r="ZR28" s="11"/>
      <c r="ZS28" s="24"/>
      <c r="ZT28" s="24" t="e">
        <f t="shared" si="417"/>
        <v>#REF!</v>
      </c>
      <c r="ZU28" s="24" t="e">
        <f t="shared" si="418"/>
        <v>#REF!</v>
      </c>
      <c r="ZV28" s="11"/>
      <c r="ZW28" s="24"/>
      <c r="ZX28" s="24" t="e">
        <f t="shared" si="419"/>
        <v>#REF!</v>
      </c>
      <c r="ZY28" s="24" t="e">
        <f t="shared" si="420"/>
        <v>#REF!</v>
      </c>
      <c r="ZZ28" s="11"/>
      <c r="AAA28" s="24"/>
      <c r="AAB28" s="24" t="e">
        <f t="shared" si="421"/>
        <v>#REF!</v>
      </c>
      <c r="AAC28" s="24" t="e">
        <f t="shared" si="422"/>
        <v>#REF!</v>
      </c>
      <c r="AAD28" s="11"/>
      <c r="AAE28" s="22">
        <v>1.97</v>
      </c>
      <c r="AAF28" s="27" t="e">
        <f t="shared" si="423"/>
        <v>#REF!</v>
      </c>
      <c r="AAG28" s="22" t="e">
        <f t="shared" si="54"/>
        <v>#REF!</v>
      </c>
      <c r="AAH28" s="4" t="e">
        <f t="shared" si="424"/>
        <v>#REF!</v>
      </c>
      <c r="AAI28" s="24"/>
      <c r="AAJ28" s="24" t="e">
        <f t="shared" si="425"/>
        <v>#REF!</v>
      </c>
      <c r="AAK28" s="24" t="e">
        <f t="shared" si="426"/>
        <v>#REF!</v>
      </c>
      <c r="AAL28" s="11"/>
      <c r="AAM28" s="24"/>
      <c r="AAN28" s="24" t="e">
        <f t="shared" si="427"/>
        <v>#REF!</v>
      </c>
      <c r="AAO28" s="24" t="e">
        <f t="shared" si="428"/>
        <v>#REF!</v>
      </c>
      <c r="AAP28" s="11"/>
      <c r="AAQ28" s="24"/>
      <c r="AAR28" s="24" t="e">
        <f t="shared" si="429"/>
        <v>#REF!</v>
      </c>
      <c r="AAS28" s="24" t="e">
        <f t="shared" si="430"/>
        <v>#REF!</v>
      </c>
      <c r="AAT28" s="11"/>
      <c r="AAU28" s="24"/>
      <c r="AAV28" s="24" t="e">
        <f t="shared" si="431"/>
        <v>#REF!</v>
      </c>
      <c r="AAW28" s="24" t="e">
        <f t="shared" si="432"/>
        <v>#REF!</v>
      </c>
      <c r="AAX28" s="11"/>
      <c r="AAY28" s="24"/>
      <c r="AAZ28" s="24" t="e">
        <f t="shared" si="433"/>
        <v>#REF!</v>
      </c>
      <c r="ABA28" s="24" t="e">
        <f t="shared" si="434"/>
        <v>#REF!</v>
      </c>
      <c r="ABB28" s="11"/>
      <c r="ABC28" s="24"/>
      <c r="ABD28" s="24" t="e">
        <f t="shared" si="435"/>
        <v>#REF!</v>
      </c>
      <c r="ABE28" s="24" t="e">
        <f t="shared" si="436"/>
        <v>#REF!</v>
      </c>
      <c r="ABF28" s="11"/>
      <c r="ABG28" s="24"/>
      <c r="ABH28" s="24" t="e">
        <f t="shared" si="437"/>
        <v>#REF!</v>
      </c>
      <c r="ABI28" s="24" t="e">
        <f t="shared" si="438"/>
        <v>#REF!</v>
      </c>
      <c r="ABJ28" s="11"/>
      <c r="ABK28" s="24"/>
      <c r="ABL28" s="24" t="e">
        <f t="shared" si="439"/>
        <v>#REF!</v>
      </c>
      <c r="ABM28" s="24" t="e">
        <f t="shared" si="440"/>
        <v>#REF!</v>
      </c>
      <c r="ABN28" s="11"/>
      <c r="ABO28" s="24"/>
      <c r="ABP28" s="24" t="e">
        <f t="shared" si="441"/>
        <v>#REF!</v>
      </c>
      <c r="ABQ28" s="24" t="e">
        <f t="shared" si="442"/>
        <v>#REF!</v>
      </c>
      <c r="ABR28" s="11"/>
      <c r="ABS28" s="24"/>
      <c r="ABT28" s="24" t="e">
        <f t="shared" si="443"/>
        <v>#REF!</v>
      </c>
      <c r="ABU28" s="24" t="e">
        <f t="shared" si="444"/>
        <v>#REF!</v>
      </c>
      <c r="ABV28" s="11"/>
      <c r="ABW28" s="27">
        <v>96.64</v>
      </c>
      <c r="ABX28" s="27" t="e">
        <f t="shared" si="445"/>
        <v>#REF!</v>
      </c>
      <c r="ABY28" s="22" t="e">
        <f t="shared" si="55"/>
        <v>#REF!</v>
      </c>
      <c r="ABZ28" s="4" t="e">
        <f t="shared" si="446"/>
        <v>#REF!</v>
      </c>
      <c r="ACA28" s="24"/>
      <c r="ACB28" s="24" t="e">
        <f t="shared" si="447"/>
        <v>#REF!</v>
      </c>
      <c r="ACC28" s="24" t="e">
        <f t="shared" si="448"/>
        <v>#REF!</v>
      </c>
      <c r="ACD28" s="11"/>
      <c r="ACE28" s="24"/>
      <c r="ACF28" s="24" t="e">
        <f t="shared" si="449"/>
        <v>#REF!</v>
      </c>
      <c r="ACG28" s="24" t="e">
        <f t="shared" si="450"/>
        <v>#REF!</v>
      </c>
      <c r="ACH28" s="11"/>
      <c r="ACI28" s="24"/>
      <c r="ACJ28" s="24" t="e">
        <f t="shared" si="451"/>
        <v>#REF!</v>
      </c>
      <c r="ACK28" s="24" t="e">
        <f t="shared" si="452"/>
        <v>#REF!</v>
      </c>
      <c r="ACL28" s="11"/>
      <c r="ACM28" s="24"/>
      <c r="ACN28" s="24" t="e">
        <f t="shared" si="453"/>
        <v>#REF!</v>
      </c>
      <c r="ACO28" s="24" t="e">
        <f t="shared" si="454"/>
        <v>#REF!</v>
      </c>
      <c r="ACP28" s="11"/>
      <c r="ACQ28" s="24"/>
      <c r="ACR28" s="24" t="e">
        <f t="shared" si="455"/>
        <v>#REF!</v>
      </c>
      <c r="ACS28" s="24" t="e">
        <f t="shared" si="456"/>
        <v>#REF!</v>
      </c>
      <c r="ACT28" s="11"/>
      <c r="ACU28" s="24"/>
      <c r="ACV28" s="24" t="e">
        <f t="shared" si="457"/>
        <v>#REF!</v>
      </c>
      <c r="ACW28" s="24" t="e">
        <f t="shared" si="458"/>
        <v>#REF!</v>
      </c>
      <c r="ACX28" s="11"/>
      <c r="ACY28" s="24"/>
      <c r="ACZ28" s="24" t="e">
        <f t="shared" si="459"/>
        <v>#REF!</v>
      </c>
      <c r="ADA28" s="24" t="e">
        <f t="shared" si="460"/>
        <v>#REF!</v>
      </c>
      <c r="ADB28" s="11"/>
      <c r="ADC28" s="24">
        <v>3.51</v>
      </c>
      <c r="ADD28" s="24" t="e">
        <f t="shared" si="461"/>
        <v>#REF!</v>
      </c>
      <c r="ADE28" s="24" t="e">
        <f t="shared" si="56"/>
        <v>#REF!</v>
      </c>
      <c r="ADF28" s="4" t="e">
        <f t="shared" si="462"/>
        <v>#REF!</v>
      </c>
      <c r="ADG28" s="24">
        <v>97.41</v>
      </c>
      <c r="ADH28" s="24" t="e">
        <f t="shared" si="463"/>
        <v>#REF!</v>
      </c>
      <c r="ADI28" s="24" t="e">
        <f t="shared" si="57"/>
        <v>#REF!</v>
      </c>
      <c r="ADJ28" s="4" t="e">
        <f t="shared" si="464"/>
        <v>#REF!</v>
      </c>
      <c r="ADK28" s="24"/>
      <c r="ADL28" s="24" t="e">
        <f t="shared" si="465"/>
        <v>#REF!</v>
      </c>
      <c r="ADM28" s="24" t="e">
        <f t="shared" si="466"/>
        <v>#REF!</v>
      </c>
      <c r="ADN28" s="11"/>
      <c r="ADO28" s="24"/>
      <c r="ADP28" s="24" t="e">
        <f t="shared" si="467"/>
        <v>#REF!</v>
      </c>
      <c r="ADQ28" s="24" t="e">
        <f t="shared" si="468"/>
        <v>#REF!</v>
      </c>
      <c r="ADR28" s="11"/>
      <c r="ADS28" s="24"/>
      <c r="ADT28" s="24" t="e">
        <f t="shared" si="469"/>
        <v>#REF!</v>
      </c>
      <c r="ADU28" s="24" t="e">
        <f t="shared" si="470"/>
        <v>#REF!</v>
      </c>
      <c r="ADV28" s="11"/>
      <c r="ADW28" s="24"/>
      <c r="ADX28" s="24" t="e">
        <f t="shared" si="471"/>
        <v>#REF!</v>
      </c>
      <c r="ADY28" s="24" t="e">
        <f t="shared" si="472"/>
        <v>#REF!</v>
      </c>
      <c r="ADZ28" s="11"/>
      <c r="AEA28" s="24"/>
      <c r="AEB28" s="24" t="e">
        <f t="shared" si="473"/>
        <v>#REF!</v>
      </c>
      <c r="AEC28" s="24" t="e">
        <f t="shared" si="474"/>
        <v>#REF!</v>
      </c>
      <c r="AED28" s="11"/>
      <c r="AEE28" s="24"/>
      <c r="AEF28" s="24" t="e">
        <f t="shared" si="475"/>
        <v>#REF!</v>
      </c>
      <c r="AEG28" s="24" t="e">
        <f t="shared" si="476"/>
        <v>#REF!</v>
      </c>
      <c r="AEH28" s="11"/>
      <c r="AEI28" s="24"/>
      <c r="AEJ28" s="24" t="e">
        <f t="shared" si="477"/>
        <v>#REF!</v>
      </c>
      <c r="AEK28" s="24" t="e">
        <f t="shared" si="478"/>
        <v>#REF!</v>
      </c>
      <c r="AEL28" s="11"/>
      <c r="AEM28" s="24"/>
      <c r="AEN28" s="24" t="e">
        <f t="shared" si="479"/>
        <v>#REF!</v>
      </c>
      <c r="AEO28" s="24" t="e">
        <f t="shared" si="480"/>
        <v>#REF!</v>
      </c>
      <c r="AEP28" s="11"/>
      <c r="AEQ28" s="24"/>
      <c r="AER28" s="24" t="e">
        <f t="shared" si="481"/>
        <v>#REF!</v>
      </c>
      <c r="AES28" s="24" t="e">
        <f t="shared" si="482"/>
        <v>#REF!</v>
      </c>
      <c r="AET28" s="11"/>
      <c r="AEU28" s="24"/>
      <c r="AEV28" s="24" t="e">
        <f t="shared" si="483"/>
        <v>#REF!</v>
      </c>
      <c r="AEW28" s="24" t="e">
        <f t="shared" si="484"/>
        <v>#REF!</v>
      </c>
      <c r="AEX28" s="11"/>
      <c r="AEY28" s="24"/>
      <c r="AEZ28" s="24" t="e">
        <f t="shared" si="485"/>
        <v>#REF!</v>
      </c>
      <c r="AFA28" s="24" t="e">
        <f t="shared" si="486"/>
        <v>#REF!</v>
      </c>
      <c r="AFB28" s="11"/>
      <c r="AFC28" s="24"/>
      <c r="AFD28" s="24" t="e">
        <f t="shared" si="487"/>
        <v>#REF!</v>
      </c>
      <c r="AFE28" s="24" t="e">
        <f t="shared" si="488"/>
        <v>#REF!</v>
      </c>
      <c r="AFF28" s="11"/>
      <c r="AFG28" s="24"/>
      <c r="AFH28" s="24" t="e">
        <f t="shared" si="489"/>
        <v>#REF!</v>
      </c>
      <c r="AFI28" s="24" t="e">
        <f t="shared" si="490"/>
        <v>#REF!</v>
      </c>
      <c r="AFJ28" s="11"/>
      <c r="AFK28" s="24"/>
      <c r="AFL28" s="24" t="e">
        <f t="shared" si="491"/>
        <v>#REF!</v>
      </c>
      <c r="AFM28" s="24" t="e">
        <f t="shared" si="492"/>
        <v>#REF!</v>
      </c>
      <c r="AFN28" s="11"/>
      <c r="AFO28" s="24"/>
      <c r="AFP28" s="24" t="e">
        <f t="shared" si="493"/>
        <v>#REF!</v>
      </c>
      <c r="AFQ28" s="24" t="e">
        <f t="shared" si="494"/>
        <v>#REF!</v>
      </c>
      <c r="AFR28" s="11"/>
      <c r="AFS28" s="24"/>
      <c r="AFT28" s="24" t="e">
        <f t="shared" si="495"/>
        <v>#REF!</v>
      </c>
      <c r="AFU28" s="24" t="e">
        <f t="shared" si="496"/>
        <v>#REF!</v>
      </c>
      <c r="AFV28" s="11"/>
      <c r="AFW28" s="24"/>
      <c r="AFX28" s="24" t="e">
        <f t="shared" si="497"/>
        <v>#REF!</v>
      </c>
      <c r="AFY28" s="24" t="e">
        <f t="shared" si="498"/>
        <v>#REF!</v>
      </c>
      <c r="AFZ28" s="11"/>
      <c r="AGA28" s="24"/>
      <c r="AGB28" s="24" t="e">
        <f t="shared" si="499"/>
        <v>#REF!</v>
      </c>
      <c r="AGC28" s="24" t="e">
        <f t="shared" si="500"/>
        <v>#REF!</v>
      </c>
      <c r="AGD28" s="11"/>
      <c r="AGE28" s="24"/>
      <c r="AGF28" s="24" t="e">
        <f t="shared" si="501"/>
        <v>#REF!</v>
      </c>
      <c r="AGG28" s="24" t="e">
        <f t="shared" si="502"/>
        <v>#REF!</v>
      </c>
      <c r="AGH28" s="11"/>
      <c r="AGI28" s="24"/>
      <c r="AGJ28" s="24" t="e">
        <f t="shared" si="503"/>
        <v>#REF!</v>
      </c>
      <c r="AGK28" s="24" t="e">
        <f t="shared" si="504"/>
        <v>#REF!</v>
      </c>
      <c r="AGL28" s="11"/>
      <c r="AGM28" s="24"/>
      <c r="AGN28" s="24" t="e">
        <f t="shared" si="505"/>
        <v>#REF!</v>
      </c>
      <c r="AGO28" s="24" t="e">
        <f t="shared" si="506"/>
        <v>#REF!</v>
      </c>
      <c r="AGP28" s="11"/>
      <c r="AGQ28" s="24"/>
      <c r="AGR28" s="24" t="e">
        <f t="shared" si="507"/>
        <v>#REF!</v>
      </c>
      <c r="AGS28" s="24" t="e">
        <f t="shared" si="508"/>
        <v>#REF!</v>
      </c>
      <c r="AGT28" s="11"/>
      <c r="AGU28" s="27">
        <v>0.26</v>
      </c>
      <c r="AGV28" s="27" t="e">
        <f t="shared" si="509"/>
        <v>#REF!</v>
      </c>
      <c r="AGW28" s="22" t="e">
        <f t="shared" si="58"/>
        <v>#REF!</v>
      </c>
      <c r="AGX28" s="4" t="e">
        <f t="shared" si="510"/>
        <v>#REF!</v>
      </c>
      <c r="AGY28" s="27">
        <v>0.2</v>
      </c>
      <c r="AGZ28" s="27" t="e">
        <f t="shared" si="511"/>
        <v>#REF!</v>
      </c>
      <c r="AHA28" s="22" t="e">
        <f t="shared" si="59"/>
        <v>#REF!</v>
      </c>
      <c r="AHB28" s="4" t="e">
        <f t="shared" si="512"/>
        <v>#REF!</v>
      </c>
      <c r="AHC28" s="27">
        <v>97.17</v>
      </c>
      <c r="AHD28" s="27" t="e">
        <f t="shared" si="513"/>
        <v>#REF!</v>
      </c>
      <c r="AHE28" s="22" t="e">
        <f t="shared" si="60"/>
        <v>#REF!</v>
      </c>
      <c r="AHF28" s="4" t="e">
        <f t="shared" si="514"/>
        <v>#REF!</v>
      </c>
      <c r="AHG28" s="27">
        <v>94.07</v>
      </c>
      <c r="AHH28" s="27" t="e">
        <f t="shared" si="515"/>
        <v>#REF!</v>
      </c>
      <c r="AHI28" s="22" t="e">
        <f t="shared" si="61"/>
        <v>#REF!</v>
      </c>
      <c r="AHJ28" s="4" t="e">
        <f t="shared" si="516"/>
        <v>#REF!</v>
      </c>
      <c r="AHK28" s="27">
        <v>98.54</v>
      </c>
      <c r="AHL28" s="27" t="e">
        <f t="shared" si="517"/>
        <v>#REF!</v>
      </c>
      <c r="AHM28" s="22" t="e">
        <f t="shared" si="62"/>
        <v>#REF!</v>
      </c>
      <c r="AHN28" s="4" t="e">
        <f t="shared" si="518"/>
        <v>#REF!</v>
      </c>
      <c r="AHO28" s="27">
        <v>10.45</v>
      </c>
      <c r="AHP28" s="27" t="e">
        <f t="shared" si="519"/>
        <v>#REF!</v>
      </c>
      <c r="AHQ28" s="22" t="e">
        <f t="shared" si="63"/>
        <v>#REF!</v>
      </c>
      <c r="AHR28" s="4" t="e">
        <f t="shared" si="520"/>
        <v>#REF!</v>
      </c>
      <c r="AHS28" s="27">
        <v>2.23</v>
      </c>
      <c r="AHT28" s="27" t="e">
        <f t="shared" si="521"/>
        <v>#REF!</v>
      </c>
      <c r="AHU28" s="22" t="e">
        <f t="shared" si="64"/>
        <v>#REF!</v>
      </c>
      <c r="AHV28" s="4" t="e">
        <f t="shared" si="522"/>
        <v>#REF!</v>
      </c>
      <c r="AHW28" s="27">
        <v>9.9999999999999991E-5</v>
      </c>
      <c r="AHX28" s="27" t="e">
        <f t="shared" si="523"/>
        <v>#REF!</v>
      </c>
      <c r="AHY28" s="22" t="e">
        <f t="shared" si="65"/>
        <v>#REF!</v>
      </c>
      <c r="AHZ28" s="4" t="e">
        <f t="shared" si="524"/>
        <v>#REF!</v>
      </c>
      <c r="AIA28" s="27">
        <v>8.9999999999999987E-4</v>
      </c>
      <c r="AIB28" s="27" t="e">
        <f t="shared" si="525"/>
        <v>#REF!</v>
      </c>
      <c r="AIC28" s="22" t="e">
        <f t="shared" si="66"/>
        <v>#REF!</v>
      </c>
      <c r="AID28" s="4" t="e">
        <f t="shared" si="526"/>
        <v>#REF!</v>
      </c>
      <c r="AIE28" s="24"/>
      <c r="AIF28" s="24" t="e">
        <f t="shared" si="527"/>
        <v>#REF!</v>
      </c>
      <c r="AIG28" s="24" t="e">
        <f t="shared" si="528"/>
        <v>#REF!</v>
      </c>
      <c r="AIH28" s="11"/>
      <c r="AII28" s="24"/>
      <c r="AIJ28" s="24" t="e">
        <f t="shared" si="529"/>
        <v>#REF!</v>
      </c>
      <c r="AIK28" s="24" t="e">
        <f t="shared" si="530"/>
        <v>#REF!</v>
      </c>
      <c r="AIL28" s="11"/>
      <c r="AIM28" s="24"/>
      <c r="AIN28" s="24" t="e">
        <f t="shared" si="531"/>
        <v>#REF!</v>
      </c>
      <c r="AIO28" s="24" t="e">
        <f t="shared" si="532"/>
        <v>#REF!</v>
      </c>
      <c r="AIP28" s="11"/>
      <c r="AIQ28" s="27">
        <v>16.760000000000002</v>
      </c>
      <c r="AIR28" s="27" t="e">
        <f t="shared" si="533"/>
        <v>#REF!</v>
      </c>
      <c r="AIS28" s="22" t="e">
        <f t="shared" si="67"/>
        <v>#REF!</v>
      </c>
      <c r="AIT28" s="4" t="e">
        <f t="shared" si="534"/>
        <v>#REF!</v>
      </c>
      <c r="AIU28" s="27">
        <v>3.8600000000000003</v>
      </c>
      <c r="AIV28" s="27" t="e">
        <f t="shared" si="535"/>
        <v>#REF!</v>
      </c>
      <c r="AIW28" s="22" t="e">
        <f t="shared" si="68"/>
        <v>#REF!</v>
      </c>
      <c r="AIX28" s="4" t="e">
        <f t="shared" si="536"/>
        <v>#REF!</v>
      </c>
      <c r="AIY28" s="22">
        <v>0</v>
      </c>
      <c r="AIZ28" s="27" t="e">
        <f t="shared" si="537"/>
        <v>#REF!</v>
      </c>
      <c r="AJA28" s="22" t="e">
        <f t="shared" si="69"/>
        <v>#REF!</v>
      </c>
      <c r="AJB28" s="4" t="e">
        <f t="shared" si="538"/>
        <v>#REF!</v>
      </c>
      <c r="AJC28" s="27">
        <v>15.80508783758024</v>
      </c>
      <c r="AJD28" s="27" t="e">
        <f t="shared" si="539"/>
        <v>#REF!</v>
      </c>
      <c r="AJE28" s="22" t="e">
        <f t="shared" si="70"/>
        <v>#REF!</v>
      </c>
      <c r="AJF28" s="4" t="e">
        <f t="shared" si="540"/>
        <v>#REF!</v>
      </c>
      <c r="AJG28" s="24"/>
      <c r="AJH28" s="24" t="e">
        <f t="shared" si="541"/>
        <v>#REF!</v>
      </c>
      <c r="AJI28" s="24" t="e">
        <f t="shared" si="542"/>
        <v>#REF!</v>
      </c>
      <c r="AJJ28" s="11"/>
      <c r="AJK28" s="27">
        <v>1.29</v>
      </c>
      <c r="AJL28" s="27" t="e">
        <f t="shared" si="543"/>
        <v>#REF!</v>
      </c>
      <c r="AJM28" s="22" t="e">
        <f t="shared" si="71"/>
        <v>#REF!</v>
      </c>
      <c r="AJN28" s="4" t="e">
        <f t="shared" si="544"/>
        <v>#REF!</v>
      </c>
      <c r="AJO28" s="27">
        <v>98.5</v>
      </c>
      <c r="AJP28" s="27" t="e">
        <f t="shared" si="545"/>
        <v>#REF!</v>
      </c>
      <c r="AJQ28" s="22" t="e">
        <f t="shared" si="72"/>
        <v>#REF!</v>
      </c>
      <c r="AJR28" s="4" t="e">
        <f t="shared" si="546"/>
        <v>#REF!</v>
      </c>
      <c r="AJS28" s="27">
        <v>100</v>
      </c>
      <c r="AJT28" s="27" t="e">
        <f t="shared" si="547"/>
        <v>#REF!</v>
      </c>
      <c r="AJU28" s="22" t="e">
        <f t="shared" si="73"/>
        <v>#REF!</v>
      </c>
      <c r="AJV28" s="4" t="e">
        <f t="shared" si="548"/>
        <v>#REF!</v>
      </c>
      <c r="AJW28" s="27">
        <v>98.7</v>
      </c>
      <c r="AJX28" s="24" t="e">
        <f t="shared" si="549"/>
        <v>#REF!</v>
      </c>
      <c r="AJY28" s="13" t="e">
        <f t="shared" si="74"/>
        <v>#REF!</v>
      </c>
      <c r="AJZ28" s="12" t="e">
        <f t="shared" si="550"/>
        <v>#REF!</v>
      </c>
      <c r="AKA28" s="8" t="s">
        <v>32</v>
      </c>
      <c r="AKB28" s="10" t="e">
        <f t="shared" si="75"/>
        <v>#REF!</v>
      </c>
      <c r="AKC28" s="11" t="e">
        <f t="shared" si="551"/>
        <v>#REF!</v>
      </c>
      <c r="AKD28" s="8" t="s">
        <v>32</v>
      </c>
      <c r="AKE28" s="10" t="e">
        <f t="shared" si="76"/>
        <v>#REF!</v>
      </c>
      <c r="AKF28" s="11" t="e">
        <f t="shared" si="552"/>
        <v>#REF!</v>
      </c>
      <c r="AKG28" s="8" t="s">
        <v>32</v>
      </c>
      <c r="AKH28" s="10" t="e">
        <f t="shared" si="77"/>
        <v>#REF!</v>
      </c>
      <c r="AKI28" s="11" t="e">
        <f t="shared" si="553"/>
        <v>#REF!</v>
      </c>
      <c r="AKJ28" s="8" t="s">
        <v>32</v>
      </c>
      <c r="AKK28" s="10" t="e">
        <f t="shared" si="554"/>
        <v>#REF!</v>
      </c>
      <c r="AKL28" s="11" t="e">
        <f t="shared" si="555"/>
        <v>#REF!</v>
      </c>
      <c r="AKM28" s="8" t="s">
        <v>32</v>
      </c>
      <c r="AKN28" s="10" t="e">
        <f t="shared" si="78"/>
        <v>#REF!</v>
      </c>
      <c r="AKO28" s="11" t="e">
        <f t="shared" si="556"/>
        <v>#REF!</v>
      </c>
      <c r="AKP28" s="8" t="s">
        <v>32</v>
      </c>
      <c r="AKQ28" s="10" t="e">
        <f t="shared" si="79"/>
        <v>#REF!</v>
      </c>
      <c r="AKR28" s="11" t="e">
        <f t="shared" si="557"/>
        <v>#REF!</v>
      </c>
      <c r="AKS28" s="8" t="s">
        <v>32</v>
      </c>
      <c r="AKT28" s="10" t="e">
        <f t="shared" si="558"/>
        <v>#REF!</v>
      </c>
      <c r="AKU28" s="11" t="e">
        <f t="shared" si="80"/>
        <v>#REF!</v>
      </c>
      <c r="AKV28" s="8" t="s">
        <v>32</v>
      </c>
      <c r="AKW28" s="10" t="e">
        <f t="shared" si="559"/>
        <v>#REF!</v>
      </c>
      <c r="AKX28" s="11" t="e">
        <f t="shared" si="560"/>
        <v>#REF!</v>
      </c>
      <c r="AKY28" s="8" t="s">
        <v>32</v>
      </c>
      <c r="AKZ28" s="10" t="e">
        <f t="shared" si="81"/>
        <v>#REF!</v>
      </c>
      <c r="ALA28" s="11" t="e">
        <f t="shared" si="561"/>
        <v>#REF!</v>
      </c>
    </row>
    <row r="29" spans="1:989" ht="17.25">
      <c r="A29" s="8" t="s">
        <v>33</v>
      </c>
      <c r="B29" s="9" t="str">
        <f>A29</f>
        <v>内蒙古</v>
      </c>
      <c r="C29" s="10" t="e">
        <f t="shared" si="83"/>
        <v>#REF!</v>
      </c>
      <c r="D29" s="11" t="e">
        <f t="shared" si="84"/>
        <v>#REF!</v>
      </c>
      <c r="E29" s="24">
        <v>83.88</v>
      </c>
      <c r="F29" s="24" t="e">
        <f t="shared" si="85"/>
        <v>#REF!</v>
      </c>
      <c r="G29" s="24" t="e">
        <f t="shared" si="6"/>
        <v>#REF!</v>
      </c>
      <c r="H29" s="12" t="e">
        <f t="shared" si="86"/>
        <v>#REF!</v>
      </c>
      <c r="I29" s="24">
        <v>83.59</v>
      </c>
      <c r="J29" s="24" t="e">
        <f t="shared" si="87"/>
        <v>#REF!</v>
      </c>
      <c r="K29" s="13" t="e">
        <f t="shared" si="7"/>
        <v>#REF!</v>
      </c>
      <c r="L29" s="12" t="e">
        <f t="shared" si="88"/>
        <v>#REF!</v>
      </c>
      <c r="M29" s="24">
        <v>81.239999999999995</v>
      </c>
      <c r="N29" s="24" t="e">
        <f t="shared" si="89"/>
        <v>#REF!</v>
      </c>
      <c r="O29" s="13" t="e">
        <f t="shared" si="8"/>
        <v>#REF!</v>
      </c>
      <c r="P29" s="12" t="e">
        <f t="shared" si="90"/>
        <v>#REF!</v>
      </c>
      <c r="Q29" s="24">
        <v>88.62</v>
      </c>
      <c r="R29" s="24" t="e">
        <f t="shared" si="91"/>
        <v>#REF!</v>
      </c>
      <c r="S29" s="13" t="e">
        <f t="shared" si="9"/>
        <v>#REF!</v>
      </c>
      <c r="T29" s="12" t="e">
        <f t="shared" si="92"/>
        <v>#REF!</v>
      </c>
      <c r="U29" s="24"/>
      <c r="V29" s="24" t="e">
        <f t="shared" si="93"/>
        <v>#REF!</v>
      </c>
      <c r="W29" s="24" t="e">
        <f t="shared" si="563"/>
        <v>#REF!</v>
      </c>
      <c r="X29" s="11"/>
      <c r="Y29" s="13">
        <v>5.9617038381238892E-2</v>
      </c>
      <c r="Z29" s="24" t="e">
        <f t="shared" si="95"/>
        <v>#REF!</v>
      </c>
      <c r="AA29" s="13" t="e">
        <f t="shared" si="10"/>
        <v>#REF!</v>
      </c>
      <c r="AB29" s="12" t="e">
        <f t="shared" si="96"/>
        <v>#REF!</v>
      </c>
      <c r="AC29" s="13">
        <v>0.63356700633567009</v>
      </c>
      <c r="AD29" s="24" t="e">
        <f t="shared" si="97"/>
        <v>#REF!</v>
      </c>
      <c r="AE29" s="13" t="e">
        <f t="shared" si="11"/>
        <v>#REF!</v>
      </c>
      <c r="AF29" s="12" t="e">
        <f t="shared" si="98"/>
        <v>#REF!</v>
      </c>
      <c r="AG29" s="13">
        <v>3.3726000337260004E-2</v>
      </c>
      <c r="AH29" s="24" t="e">
        <f t="shared" si="99"/>
        <v>#REF!</v>
      </c>
      <c r="AI29" s="13" t="e">
        <f t="shared" si="12"/>
        <v>#REF!</v>
      </c>
      <c r="AJ29" s="12" t="e">
        <f t="shared" si="100"/>
        <v>#REF!</v>
      </c>
      <c r="AK29" s="13">
        <v>24.96003228096923</v>
      </c>
      <c r="AL29" s="24" t="e">
        <f t="shared" si="101"/>
        <v>#REF!</v>
      </c>
      <c r="AM29" s="13" t="e">
        <f t="shared" si="13"/>
        <v>#REF!</v>
      </c>
      <c r="AN29" s="12" t="e">
        <f t="shared" si="102"/>
        <v>#REF!</v>
      </c>
      <c r="AO29" s="23">
        <v>5.5618113222067649</v>
      </c>
      <c r="AP29" s="24" t="e">
        <f t="shared" si="103"/>
        <v>#REF!</v>
      </c>
      <c r="AQ29" s="13" t="e">
        <f t="shared" si="14"/>
        <v>#REF!</v>
      </c>
      <c r="AR29" s="12" t="e">
        <f t="shared" si="562"/>
        <v>#REF!</v>
      </c>
      <c r="AS29" s="24">
        <v>99.63</v>
      </c>
      <c r="AT29" s="24" t="e">
        <f t="shared" si="105"/>
        <v>#REF!</v>
      </c>
      <c r="AU29" s="13" t="e">
        <f t="shared" si="15"/>
        <v>#REF!</v>
      </c>
      <c r="AV29" s="12" t="e">
        <f t="shared" si="106"/>
        <v>#REF!</v>
      </c>
      <c r="AW29" s="24">
        <v>0.18</v>
      </c>
      <c r="AX29" s="24" t="e">
        <f t="shared" si="107"/>
        <v>#REF!</v>
      </c>
      <c r="AY29" s="13" t="e">
        <f t="shared" si="16"/>
        <v>#REF!</v>
      </c>
      <c r="AZ29" s="12" t="e">
        <f t="shared" si="108"/>
        <v>#REF!</v>
      </c>
      <c r="BA29" s="24">
        <v>2.4609999999999999</v>
      </c>
      <c r="BB29" s="24" t="e">
        <f t="shared" si="109"/>
        <v>#REF!</v>
      </c>
      <c r="BC29" s="13" t="e">
        <f t="shared" si="17"/>
        <v>#REF!</v>
      </c>
      <c r="BD29" s="12" t="e">
        <f t="shared" si="110"/>
        <v>#REF!</v>
      </c>
      <c r="BE29" s="14">
        <v>0.12</v>
      </c>
      <c r="BF29" s="24" t="e">
        <f t="shared" si="111"/>
        <v>#REF!</v>
      </c>
      <c r="BG29" s="13" t="e">
        <f t="shared" si="18"/>
        <v>#REF!</v>
      </c>
      <c r="BH29" s="12" t="e">
        <f t="shared" si="112"/>
        <v>#REF!</v>
      </c>
      <c r="BI29" s="24">
        <v>92.13</v>
      </c>
      <c r="BJ29" s="24" t="e">
        <f t="shared" si="113"/>
        <v>#REF!</v>
      </c>
      <c r="BK29" s="13" t="e">
        <f t="shared" si="19"/>
        <v>#REF!</v>
      </c>
      <c r="BL29" s="12" t="e">
        <f t="shared" si="114"/>
        <v>#REF!</v>
      </c>
      <c r="BM29" s="24">
        <v>0</v>
      </c>
      <c r="BN29" s="24" t="e">
        <f t="shared" si="115"/>
        <v>#REF!</v>
      </c>
      <c r="BO29" s="13" t="e">
        <f t="shared" si="20"/>
        <v>#REF!</v>
      </c>
      <c r="BP29" s="12" t="e">
        <f t="shared" si="116"/>
        <v>#REF!</v>
      </c>
      <c r="BQ29" s="24">
        <v>99.28</v>
      </c>
      <c r="BR29" s="24" t="e">
        <f t="shared" si="117"/>
        <v>#REF!</v>
      </c>
      <c r="BS29" s="13" t="e">
        <f t="shared" si="21"/>
        <v>#REF!</v>
      </c>
      <c r="BT29" s="12" t="e">
        <f t="shared" si="118"/>
        <v>#REF!</v>
      </c>
      <c r="BU29" s="24">
        <v>2.9630634247694498</v>
      </c>
      <c r="BV29" s="24" t="e">
        <f t="shared" si="119"/>
        <v>#REF!</v>
      </c>
      <c r="BW29" s="13" t="e">
        <f t="shared" si="22"/>
        <v>#REF!</v>
      </c>
      <c r="BX29" s="12" t="e">
        <f t="shared" si="120"/>
        <v>#REF!</v>
      </c>
      <c r="BY29" s="24">
        <v>97.25</v>
      </c>
      <c r="BZ29" s="24" t="e">
        <f t="shared" si="121"/>
        <v>#REF!</v>
      </c>
      <c r="CA29" s="13" t="e">
        <f t="shared" si="23"/>
        <v>#REF!</v>
      </c>
      <c r="CB29" s="12" t="e">
        <f t="shared" si="122"/>
        <v>#REF!</v>
      </c>
      <c r="CC29" s="24">
        <v>97.5197</v>
      </c>
      <c r="CD29" s="24" t="e">
        <f t="shared" si="123"/>
        <v>#REF!</v>
      </c>
      <c r="CE29" s="13" t="e">
        <f t="shared" si="24"/>
        <v>#REF!</v>
      </c>
      <c r="CF29" s="12" t="e">
        <f t="shared" si="124"/>
        <v>#REF!</v>
      </c>
      <c r="CG29" s="24">
        <v>87</v>
      </c>
      <c r="CH29" s="24" t="e">
        <f t="shared" si="125"/>
        <v>#REF!</v>
      </c>
      <c r="CI29" s="13" t="e">
        <f t="shared" si="25"/>
        <v>#REF!</v>
      </c>
      <c r="CJ29" s="12" t="e">
        <f t="shared" si="126"/>
        <v>#REF!</v>
      </c>
      <c r="CK29" s="24"/>
      <c r="CL29" s="24" t="e">
        <f t="shared" si="127"/>
        <v>#REF!</v>
      </c>
      <c r="CM29" s="24" t="e">
        <f t="shared" si="128"/>
        <v>#REF!</v>
      </c>
      <c r="CN29" s="11"/>
      <c r="CO29" s="24">
        <v>98.174099999999996</v>
      </c>
      <c r="CP29" s="24" t="e">
        <f t="shared" si="129"/>
        <v>#REF!</v>
      </c>
      <c r="CQ29" s="13" t="e">
        <f t="shared" si="26"/>
        <v>#REF!</v>
      </c>
      <c r="CR29" s="12" t="e">
        <f t="shared" si="130"/>
        <v>#REF!</v>
      </c>
      <c r="CS29" s="24">
        <v>54</v>
      </c>
      <c r="CT29" s="24" t="e">
        <f t="shared" si="131"/>
        <v>#REF!</v>
      </c>
      <c r="CU29" s="13" t="e">
        <f t="shared" si="27"/>
        <v>#REF!</v>
      </c>
      <c r="CV29" s="12" t="e">
        <f t="shared" si="132"/>
        <v>#REF!</v>
      </c>
      <c r="CW29" s="24"/>
      <c r="CX29" s="24" t="e">
        <f t="shared" si="133"/>
        <v>#REF!</v>
      </c>
      <c r="CY29" s="24" t="e">
        <f t="shared" si="134"/>
        <v>#REF!</v>
      </c>
      <c r="CZ29" s="11"/>
      <c r="DA29" s="24">
        <v>98.485599999999991</v>
      </c>
      <c r="DB29" s="24" t="e">
        <f t="shared" si="135"/>
        <v>#REF!</v>
      </c>
      <c r="DC29" s="13" t="e">
        <f t="shared" si="28"/>
        <v>#REF!</v>
      </c>
      <c r="DD29" s="12" t="e">
        <f t="shared" si="136"/>
        <v>#REF!</v>
      </c>
      <c r="DE29" s="24">
        <v>69</v>
      </c>
      <c r="DF29" s="24" t="e">
        <f t="shared" si="137"/>
        <v>#REF!</v>
      </c>
      <c r="DG29" s="13" t="e">
        <f t="shared" si="29"/>
        <v>#REF!</v>
      </c>
      <c r="DH29" s="12" t="e">
        <f t="shared" si="138"/>
        <v>#REF!</v>
      </c>
      <c r="DI29" s="24">
        <v>98.099599999999995</v>
      </c>
      <c r="DJ29" s="24" t="e">
        <f t="shared" si="139"/>
        <v>#REF!</v>
      </c>
      <c r="DK29" s="13" t="e">
        <f t="shared" si="30"/>
        <v>#REF!</v>
      </c>
      <c r="DL29" s="12" t="e">
        <f t="shared" si="140"/>
        <v>#REF!</v>
      </c>
      <c r="DM29" s="24">
        <v>74</v>
      </c>
      <c r="DN29" s="24" t="e">
        <f t="shared" si="141"/>
        <v>#REF!</v>
      </c>
      <c r="DO29" s="13" t="e">
        <f t="shared" si="31"/>
        <v>#REF!</v>
      </c>
      <c r="DP29" s="12" t="e">
        <f t="shared" si="142"/>
        <v>#REF!</v>
      </c>
      <c r="DQ29" s="24">
        <v>4.5210999999999997</v>
      </c>
      <c r="DR29" s="24" t="e">
        <f t="shared" si="143"/>
        <v>#REF!</v>
      </c>
      <c r="DS29" s="13" t="e">
        <f t="shared" si="32"/>
        <v>#REF!</v>
      </c>
      <c r="DT29" s="12" t="e">
        <f t="shared" si="144"/>
        <v>#REF!</v>
      </c>
      <c r="DU29" s="24">
        <v>99.24</v>
      </c>
      <c r="DV29" s="24" t="e">
        <f t="shared" si="145"/>
        <v>#REF!</v>
      </c>
      <c r="DW29" s="13" t="e">
        <f t="shared" si="33"/>
        <v>#REF!</v>
      </c>
      <c r="DX29" s="12" t="e">
        <f t="shared" si="146"/>
        <v>#REF!</v>
      </c>
      <c r="DY29" s="24"/>
      <c r="DZ29" s="24" t="e">
        <f t="shared" si="147"/>
        <v>#REF!</v>
      </c>
      <c r="EA29" s="24" t="e">
        <f t="shared" si="148"/>
        <v>#REF!</v>
      </c>
      <c r="EB29" s="11"/>
      <c r="EC29" s="24">
        <v>83.59</v>
      </c>
      <c r="ED29" s="47">
        <v>80.77</v>
      </c>
      <c r="EE29" s="24" t="e">
        <f t="shared" si="149"/>
        <v>#REF!</v>
      </c>
      <c r="EF29" s="22" t="e">
        <f t="shared" si="150"/>
        <v>#REF!</v>
      </c>
      <c r="EG29" s="4" t="e">
        <f t="shared" si="151"/>
        <v>#REF!</v>
      </c>
      <c r="EH29" s="24">
        <v>83.59</v>
      </c>
      <c r="EI29" s="24">
        <v>77.58</v>
      </c>
      <c r="EJ29" s="24" t="e">
        <f t="shared" si="152"/>
        <v>#REF!</v>
      </c>
      <c r="EK29" s="22" t="e">
        <f t="shared" si="153"/>
        <v>#REF!</v>
      </c>
      <c r="EL29" s="4" t="e">
        <f t="shared" si="154"/>
        <v>#REF!</v>
      </c>
      <c r="EM29" s="38">
        <v>81.239999999999995</v>
      </c>
      <c r="EN29" s="39">
        <v>81.209999999999994</v>
      </c>
      <c r="EO29" s="24" t="e">
        <f t="shared" si="155"/>
        <v>#REF!</v>
      </c>
      <c r="EP29" s="22" t="e">
        <f t="shared" si="156"/>
        <v>#REF!</v>
      </c>
      <c r="EQ29" s="4" t="e">
        <f t="shared" si="157"/>
        <v>#REF!</v>
      </c>
      <c r="ER29" s="38">
        <v>81.239999999999995</v>
      </c>
      <c r="ES29" s="39">
        <v>79.25</v>
      </c>
      <c r="ET29" s="24" t="e">
        <f t="shared" si="158"/>
        <v>#REF!</v>
      </c>
      <c r="EU29" s="22" t="e">
        <f t="shared" si="159"/>
        <v>#REF!</v>
      </c>
      <c r="EV29" s="4" t="e">
        <f t="shared" si="160"/>
        <v>#REF!</v>
      </c>
      <c r="EW29" s="24">
        <v>88.62</v>
      </c>
      <c r="EX29" s="24">
        <v>85.59</v>
      </c>
      <c r="EY29" s="24" t="e">
        <f t="shared" si="161"/>
        <v>#REF!</v>
      </c>
      <c r="EZ29" s="22" t="e">
        <f t="shared" si="162"/>
        <v>#REF!</v>
      </c>
      <c r="FA29" s="4" t="e">
        <f t="shared" si="163"/>
        <v>#REF!</v>
      </c>
      <c r="FB29" s="24">
        <v>88.62</v>
      </c>
      <c r="FC29" s="24">
        <v>82.17</v>
      </c>
      <c r="FD29" s="24" t="e">
        <f t="shared" si="164"/>
        <v>#REF!</v>
      </c>
      <c r="FE29" s="22" t="e">
        <f t="shared" si="165"/>
        <v>#REF!</v>
      </c>
      <c r="FF29" s="4" t="e">
        <f t="shared" si="166"/>
        <v>#REF!</v>
      </c>
      <c r="FG29" s="24">
        <v>5.64</v>
      </c>
      <c r="FH29" s="24" t="e">
        <f t="shared" si="34"/>
        <v>#REF!</v>
      </c>
      <c r="FI29" s="13" t="e">
        <f t="shared" si="35"/>
        <v>#REF!</v>
      </c>
      <c r="FJ29" s="12" t="e">
        <f t="shared" si="36"/>
        <v>#REF!</v>
      </c>
      <c r="FK29" s="24">
        <v>4.05</v>
      </c>
      <c r="FL29" s="24" t="e">
        <f t="shared" si="167"/>
        <v>#REF!</v>
      </c>
      <c r="FM29" s="13" t="e">
        <f t="shared" si="37"/>
        <v>#REF!</v>
      </c>
      <c r="FN29" s="12" t="e">
        <f t="shared" si="168"/>
        <v>#REF!</v>
      </c>
      <c r="FO29" s="24">
        <v>96.63000000000001</v>
      </c>
      <c r="FP29" s="24">
        <v>90.39</v>
      </c>
      <c r="FQ29" s="24" t="e">
        <f t="shared" si="169"/>
        <v>#REF!</v>
      </c>
      <c r="FR29" s="22" t="e">
        <f t="shared" si="170"/>
        <v>#REF!</v>
      </c>
      <c r="FS29" s="4" t="e">
        <f t="shared" si="171"/>
        <v>#REF!</v>
      </c>
      <c r="FT29" s="24">
        <v>96.63000000000001</v>
      </c>
      <c r="FU29" s="24">
        <v>85.91</v>
      </c>
      <c r="FV29" s="24" t="e">
        <f t="shared" si="172"/>
        <v>#REF!</v>
      </c>
      <c r="FW29" s="22" t="e">
        <f t="shared" si="173"/>
        <v>#REF!</v>
      </c>
      <c r="FX29" s="4" t="e">
        <f t="shared" si="174"/>
        <v>#REF!</v>
      </c>
      <c r="FY29" s="24">
        <v>86.009999999999991</v>
      </c>
      <c r="FZ29" s="24">
        <v>56.330000000000005</v>
      </c>
      <c r="GA29" s="24" t="e">
        <f t="shared" si="175"/>
        <v>#REF!</v>
      </c>
      <c r="GB29" s="22" t="e">
        <f t="shared" si="176"/>
        <v>#REF!</v>
      </c>
      <c r="GC29" s="4" t="e">
        <f t="shared" si="177"/>
        <v>#REF!</v>
      </c>
      <c r="GD29" s="27">
        <v>86.009999999999991</v>
      </c>
      <c r="GE29" s="27">
        <v>59.56</v>
      </c>
      <c r="GF29" s="24" t="e">
        <f t="shared" si="178"/>
        <v>#REF!</v>
      </c>
      <c r="GG29" s="22" t="e">
        <f t="shared" si="179"/>
        <v>#REF!</v>
      </c>
      <c r="GH29" s="4" t="e">
        <f t="shared" si="180"/>
        <v>#REF!</v>
      </c>
      <c r="GI29" s="27">
        <v>97.45</v>
      </c>
      <c r="GJ29" s="27">
        <v>91.210000000000008</v>
      </c>
      <c r="GK29" s="24" t="e">
        <f t="shared" si="181"/>
        <v>#REF!</v>
      </c>
      <c r="GL29" s="22" t="e">
        <f t="shared" si="182"/>
        <v>#REF!</v>
      </c>
      <c r="GM29" s="4" t="e">
        <f t="shared" si="183"/>
        <v>#REF!</v>
      </c>
      <c r="GN29" s="27">
        <v>97.45</v>
      </c>
      <c r="GO29" s="27">
        <v>96.71</v>
      </c>
      <c r="GP29" s="24" t="e">
        <f t="shared" si="184"/>
        <v>#REF!</v>
      </c>
      <c r="GQ29" s="22" t="e">
        <f t="shared" si="185"/>
        <v>#REF!</v>
      </c>
      <c r="GR29" s="4" t="e">
        <f t="shared" si="186"/>
        <v>#REF!</v>
      </c>
      <c r="GS29" s="27">
        <v>5.5</v>
      </c>
      <c r="GT29" s="27" t="e">
        <f t="shared" si="38"/>
        <v>#REF!</v>
      </c>
      <c r="GU29" s="22" t="e">
        <f t="shared" si="39"/>
        <v>#REF!</v>
      </c>
      <c r="GV29" s="4" t="e">
        <f t="shared" si="40"/>
        <v>#REF!</v>
      </c>
      <c r="GW29" s="27">
        <v>5.0200000000000005</v>
      </c>
      <c r="GX29" s="27" t="e">
        <f t="shared" si="187"/>
        <v>#REF!</v>
      </c>
      <c r="GY29" s="22" t="e">
        <f t="shared" si="41"/>
        <v>#REF!</v>
      </c>
      <c r="GZ29" s="4" t="e">
        <f t="shared" si="42"/>
        <v>#REF!</v>
      </c>
      <c r="HA29" s="26"/>
      <c r="HB29" s="26"/>
      <c r="HC29" s="24" t="e">
        <f t="shared" si="188"/>
        <v>#REF!</v>
      </c>
      <c r="HD29" s="24" t="e">
        <f t="shared" si="189"/>
        <v>#REF!</v>
      </c>
      <c r="HE29" s="26"/>
      <c r="HF29" s="26"/>
      <c r="HG29" s="26"/>
      <c r="HH29" s="24" t="e">
        <f t="shared" si="190"/>
        <v>#REF!</v>
      </c>
      <c r="HI29" s="24" t="e">
        <f t="shared" si="191"/>
        <v>#REF!</v>
      </c>
      <c r="HJ29" s="26"/>
      <c r="HK29" s="27">
        <v>90.63</v>
      </c>
      <c r="HL29" s="27">
        <v>76.160000000000011</v>
      </c>
      <c r="HM29" s="24" t="e">
        <f t="shared" si="192"/>
        <v>#REF!</v>
      </c>
      <c r="HN29" s="22" t="e">
        <f t="shared" si="193"/>
        <v>#REF!</v>
      </c>
      <c r="HO29" s="4" t="e">
        <f t="shared" si="194"/>
        <v>#REF!</v>
      </c>
      <c r="HP29" s="27">
        <v>90.63</v>
      </c>
      <c r="HQ29" s="27">
        <v>68.73</v>
      </c>
      <c r="HR29" s="24" t="e">
        <f t="shared" si="195"/>
        <v>#REF!</v>
      </c>
      <c r="HS29" s="22" t="e">
        <f t="shared" si="196"/>
        <v>#REF!</v>
      </c>
      <c r="HT29" s="4" t="e">
        <f t="shared" si="197"/>
        <v>#REF!</v>
      </c>
      <c r="HU29" s="24">
        <v>96.64</v>
      </c>
      <c r="HV29" s="24">
        <v>90.58</v>
      </c>
      <c r="HW29" s="24" t="e">
        <f t="shared" si="198"/>
        <v>#REF!</v>
      </c>
      <c r="HX29" s="24" t="e">
        <f t="shared" si="199"/>
        <v>#REF!</v>
      </c>
      <c r="HY29" s="4" t="e">
        <f t="shared" si="200"/>
        <v>#REF!</v>
      </c>
      <c r="HZ29" s="24">
        <v>96.64</v>
      </c>
      <c r="IA29" s="24">
        <v>87.86</v>
      </c>
      <c r="IB29" s="24" t="e">
        <f t="shared" si="201"/>
        <v>#REF!</v>
      </c>
      <c r="IC29" s="24" t="e">
        <f t="shared" si="202"/>
        <v>#REF!</v>
      </c>
      <c r="ID29" s="4" t="e">
        <f t="shared" si="203"/>
        <v>#REF!</v>
      </c>
      <c r="IE29" s="26"/>
      <c r="IF29" s="26"/>
      <c r="IG29" s="24" t="e">
        <f t="shared" si="204"/>
        <v>#REF!</v>
      </c>
      <c r="IH29" s="24" t="e">
        <f t="shared" si="205"/>
        <v>#REF!</v>
      </c>
      <c r="II29" s="26"/>
      <c r="IJ29" s="26"/>
      <c r="IK29" s="26"/>
      <c r="IL29" s="24" t="e">
        <f t="shared" si="206"/>
        <v>#REF!</v>
      </c>
      <c r="IM29" s="24" t="e">
        <f t="shared" si="207"/>
        <v>#REF!</v>
      </c>
      <c r="IN29" s="26"/>
      <c r="IO29" s="26"/>
      <c r="IP29" s="26"/>
      <c r="IQ29" s="24" t="e">
        <f t="shared" si="208"/>
        <v>#REF!</v>
      </c>
      <c r="IR29" s="24" t="e">
        <f t="shared" si="209"/>
        <v>#REF!</v>
      </c>
      <c r="IS29" s="26"/>
      <c r="IT29" s="26"/>
      <c r="IU29" s="26"/>
      <c r="IV29" s="24" t="e">
        <f t="shared" si="210"/>
        <v>#REF!</v>
      </c>
      <c r="IW29" s="24" t="e">
        <f t="shared" si="211"/>
        <v>#REF!</v>
      </c>
      <c r="IX29" s="26"/>
      <c r="IY29" s="26"/>
      <c r="IZ29" s="26"/>
      <c r="JA29" s="24" t="e">
        <f t="shared" si="212"/>
        <v>#REF!</v>
      </c>
      <c r="JB29" s="24" t="e">
        <f t="shared" si="213"/>
        <v>#REF!</v>
      </c>
      <c r="JC29" s="26"/>
      <c r="JD29" s="26"/>
      <c r="JE29" s="26"/>
      <c r="JF29" s="24" t="e">
        <f t="shared" si="214"/>
        <v>#REF!</v>
      </c>
      <c r="JG29" s="24" t="e">
        <f t="shared" si="215"/>
        <v>#REF!</v>
      </c>
      <c r="JH29" s="26"/>
      <c r="JI29" s="26"/>
      <c r="JJ29" s="26"/>
      <c r="JK29" s="24" t="e">
        <f t="shared" si="216"/>
        <v>#REF!</v>
      </c>
      <c r="JL29" s="24" t="e">
        <f t="shared" si="217"/>
        <v>#REF!</v>
      </c>
      <c r="JM29" s="26"/>
      <c r="JN29" s="26"/>
      <c r="JO29" s="26"/>
      <c r="JP29" s="24" t="e">
        <f t="shared" si="218"/>
        <v>#REF!</v>
      </c>
      <c r="JQ29" s="24" t="e">
        <f t="shared" si="219"/>
        <v>#REF!</v>
      </c>
      <c r="JR29" s="26"/>
      <c r="JS29" s="26"/>
      <c r="JT29" s="26"/>
      <c r="JU29" s="24" t="e">
        <f t="shared" si="220"/>
        <v>#REF!</v>
      </c>
      <c r="JV29" s="24" t="e">
        <f t="shared" si="221"/>
        <v>#REF!</v>
      </c>
      <c r="JW29" s="26"/>
      <c r="JX29" s="26"/>
      <c r="JY29" s="26"/>
      <c r="JZ29" s="24" t="e">
        <f t="shared" si="222"/>
        <v>#REF!</v>
      </c>
      <c r="KA29" s="24" t="e">
        <f t="shared" si="223"/>
        <v>#REF!</v>
      </c>
      <c r="KB29" s="26"/>
      <c r="KC29" s="26"/>
      <c r="KD29" s="26"/>
      <c r="KE29" s="24" t="e">
        <f t="shared" si="224"/>
        <v>#REF!</v>
      </c>
      <c r="KF29" s="24" t="e">
        <f t="shared" si="225"/>
        <v>#REF!</v>
      </c>
      <c r="KG29" s="26"/>
      <c r="KH29" s="26"/>
      <c r="KI29" s="26"/>
      <c r="KJ29" s="24" t="e">
        <f t="shared" si="226"/>
        <v>#REF!</v>
      </c>
      <c r="KK29" s="24" t="e">
        <f t="shared" si="227"/>
        <v>#REF!</v>
      </c>
      <c r="KL29" s="26"/>
      <c r="KM29" s="27">
        <v>91.91292</v>
      </c>
      <c r="KN29" s="27"/>
      <c r="KO29" s="24">
        <f t="shared" si="228"/>
        <v>0</v>
      </c>
      <c r="KP29" s="22">
        <f t="shared" si="229"/>
        <v>0</v>
      </c>
      <c r="KQ29" s="4" t="e">
        <f t="shared" si="230"/>
        <v>#REF!</v>
      </c>
      <c r="KR29" s="27">
        <v>91.91292</v>
      </c>
      <c r="KS29" s="27"/>
      <c r="KT29" s="24">
        <f t="shared" si="231"/>
        <v>0</v>
      </c>
      <c r="KU29" s="22">
        <f t="shared" si="232"/>
        <v>0</v>
      </c>
      <c r="KV29" s="4" t="e">
        <f t="shared" si="233"/>
        <v>#REF!</v>
      </c>
      <c r="KW29" s="27">
        <v>90.91</v>
      </c>
      <c r="KX29" s="27"/>
      <c r="KY29" s="24">
        <f t="shared" si="234"/>
        <v>0</v>
      </c>
      <c r="KZ29" s="22">
        <f t="shared" si="235"/>
        <v>0</v>
      </c>
      <c r="LA29" s="4" t="e">
        <f t="shared" si="236"/>
        <v>#REF!</v>
      </c>
      <c r="LB29" s="27">
        <v>90.91</v>
      </c>
      <c r="LC29" s="27"/>
      <c r="LD29" s="24">
        <f t="shared" si="237"/>
        <v>0</v>
      </c>
      <c r="LE29" s="22">
        <f t="shared" si="238"/>
        <v>0</v>
      </c>
      <c r="LF29" s="4" t="e">
        <f t="shared" si="239"/>
        <v>#REF!</v>
      </c>
      <c r="LG29" s="26"/>
      <c r="LH29" s="26"/>
      <c r="LI29" s="24" t="e">
        <f t="shared" si="240"/>
        <v>#REF!</v>
      </c>
      <c r="LJ29" s="24" t="e">
        <f t="shared" si="241"/>
        <v>#REF!</v>
      </c>
      <c r="LK29" s="26"/>
      <c r="LL29" s="26"/>
      <c r="LM29" s="26"/>
      <c r="LN29" s="24" t="e">
        <f t="shared" si="242"/>
        <v>#REF!</v>
      </c>
      <c r="LO29" s="24" t="e">
        <f t="shared" si="243"/>
        <v>#REF!</v>
      </c>
      <c r="LP29" s="26"/>
      <c r="LQ29" s="24">
        <v>3.6863281250000002</v>
      </c>
      <c r="LR29" s="26"/>
      <c r="LS29" s="24">
        <f t="shared" si="244"/>
        <v>0</v>
      </c>
      <c r="LT29" s="22">
        <f t="shared" si="245"/>
        <v>0</v>
      </c>
      <c r="LU29" s="4" t="e">
        <f t="shared" si="246"/>
        <v>#REF!</v>
      </c>
      <c r="LV29" s="24">
        <v>3.6863281250000002</v>
      </c>
      <c r="LW29" s="26"/>
      <c r="LX29" s="24">
        <f t="shared" si="247"/>
        <v>0</v>
      </c>
      <c r="LY29" s="22">
        <f t="shared" si="248"/>
        <v>0</v>
      </c>
      <c r="LZ29" s="4" t="e">
        <f t="shared" si="249"/>
        <v>#REF!</v>
      </c>
      <c r="MA29" s="24">
        <v>2.712890625</v>
      </c>
      <c r="MB29" s="26"/>
      <c r="MC29" s="24">
        <f t="shared" si="250"/>
        <v>0</v>
      </c>
      <c r="MD29" s="22">
        <f t="shared" si="251"/>
        <v>0</v>
      </c>
      <c r="ME29" s="4" t="e">
        <f t="shared" si="252"/>
        <v>#REF!</v>
      </c>
      <c r="MF29" s="24">
        <v>2.712890625</v>
      </c>
      <c r="MG29" s="26"/>
      <c r="MH29" s="24">
        <f t="shared" si="253"/>
        <v>0</v>
      </c>
      <c r="MI29" s="22">
        <f t="shared" si="254"/>
        <v>0</v>
      </c>
      <c r="MJ29" s="4" t="e">
        <f t="shared" si="255"/>
        <v>#REF!</v>
      </c>
      <c r="MK29" s="26"/>
      <c r="ML29" s="26"/>
      <c r="MM29" s="24" t="e">
        <f t="shared" si="256"/>
        <v>#REF!</v>
      </c>
      <c r="MN29" s="24" t="e">
        <f t="shared" si="257"/>
        <v>#REF!</v>
      </c>
      <c r="MO29" s="26"/>
      <c r="MP29" s="26"/>
      <c r="MQ29" s="26"/>
      <c r="MR29" s="24" t="e">
        <f t="shared" si="258"/>
        <v>#REF!</v>
      </c>
      <c r="MS29" s="24" t="e">
        <f t="shared" si="259"/>
        <v>#REF!</v>
      </c>
      <c r="MT29" s="26"/>
      <c r="MU29" s="26"/>
      <c r="MV29" s="26"/>
      <c r="MW29" s="24" t="e">
        <f t="shared" si="260"/>
        <v>#REF!</v>
      </c>
      <c r="MX29" s="24" t="e">
        <f t="shared" si="261"/>
        <v>#REF!</v>
      </c>
      <c r="MY29" s="26"/>
      <c r="MZ29" s="26"/>
      <c r="NA29" s="26"/>
      <c r="NB29" s="24" t="e">
        <f t="shared" si="262"/>
        <v>#REF!</v>
      </c>
      <c r="NC29" s="24" t="e">
        <f t="shared" si="263"/>
        <v>#REF!</v>
      </c>
      <c r="ND29" s="26"/>
      <c r="NE29" s="26"/>
      <c r="NF29" s="26"/>
      <c r="NG29" s="24" t="e">
        <f t="shared" si="264"/>
        <v>#REF!</v>
      </c>
      <c r="NH29" s="24" t="e">
        <f t="shared" si="265"/>
        <v>#REF!</v>
      </c>
      <c r="NI29" s="26"/>
      <c r="NJ29" s="26"/>
      <c r="NK29" s="26"/>
      <c r="NL29" s="24" t="e">
        <f t="shared" si="266"/>
        <v>#REF!</v>
      </c>
      <c r="NM29" s="24" t="e">
        <f t="shared" si="267"/>
        <v>#REF!</v>
      </c>
      <c r="NN29" s="26"/>
      <c r="NO29" s="26"/>
      <c r="NP29" s="26"/>
      <c r="NQ29" s="24" t="e">
        <f t="shared" si="268"/>
        <v>#REF!</v>
      </c>
      <c r="NR29" s="24" t="e">
        <f t="shared" si="269"/>
        <v>#REF!</v>
      </c>
      <c r="NS29" s="26"/>
      <c r="NT29" s="26"/>
      <c r="NU29" s="26"/>
      <c r="NV29" s="24" t="e">
        <f t="shared" si="270"/>
        <v>#REF!</v>
      </c>
      <c r="NW29" s="24" t="e">
        <f t="shared" si="271"/>
        <v>#REF!</v>
      </c>
      <c r="NX29" s="26"/>
      <c r="NY29" s="26"/>
      <c r="NZ29" s="26"/>
      <c r="OA29" s="24" t="e">
        <f t="shared" si="272"/>
        <v>#REF!</v>
      </c>
      <c r="OB29" s="24" t="e">
        <f t="shared" si="273"/>
        <v>#REF!</v>
      </c>
      <c r="OC29" s="26"/>
      <c r="OD29" s="26"/>
      <c r="OE29" s="26"/>
      <c r="OF29" s="24" t="e">
        <f t="shared" si="274"/>
        <v>#REF!</v>
      </c>
      <c r="OG29" s="24" t="e">
        <f t="shared" si="275"/>
        <v>#REF!</v>
      </c>
      <c r="OH29" s="26"/>
      <c r="OI29" s="26"/>
      <c r="OJ29" s="26"/>
      <c r="OK29" s="24" t="e">
        <f t="shared" si="276"/>
        <v>#REF!</v>
      </c>
      <c r="OL29" s="24" t="e">
        <f t="shared" si="277"/>
        <v>#REF!</v>
      </c>
      <c r="OM29" s="26"/>
      <c r="ON29" s="26"/>
      <c r="OO29" s="26"/>
      <c r="OP29" s="24" t="e">
        <f t="shared" si="278"/>
        <v>#REF!</v>
      </c>
      <c r="OQ29" s="24" t="e">
        <f t="shared" si="279"/>
        <v>#REF!</v>
      </c>
      <c r="OR29" s="26"/>
      <c r="OS29" s="26"/>
      <c r="OT29" s="26"/>
      <c r="OU29" s="24" t="e">
        <f t="shared" si="280"/>
        <v>#REF!</v>
      </c>
      <c r="OV29" s="24" t="e">
        <f t="shared" si="281"/>
        <v>#REF!</v>
      </c>
      <c r="OW29" s="26"/>
      <c r="OX29" s="26"/>
      <c r="OY29" s="26"/>
      <c r="OZ29" s="24" t="e">
        <f t="shared" si="282"/>
        <v>#REF!</v>
      </c>
      <c r="PA29" s="24" t="e">
        <f t="shared" si="283"/>
        <v>#REF!</v>
      </c>
      <c r="PB29" s="26"/>
      <c r="PC29" s="26"/>
      <c r="PD29" s="26"/>
      <c r="PE29" s="24" t="e">
        <f t="shared" si="284"/>
        <v>#REF!</v>
      </c>
      <c r="PF29" s="24" t="e">
        <f t="shared" si="285"/>
        <v>#REF!</v>
      </c>
      <c r="PG29" s="26"/>
      <c r="PH29" s="26"/>
      <c r="PI29" s="26"/>
      <c r="PJ29" s="24" t="e">
        <f t="shared" si="286"/>
        <v>#REF!</v>
      </c>
      <c r="PK29" s="24" t="e">
        <f t="shared" si="287"/>
        <v>#REF!</v>
      </c>
      <c r="PL29" s="26"/>
      <c r="PM29" s="26"/>
      <c r="PN29" s="26"/>
      <c r="PO29" s="24" t="e">
        <f t="shared" si="288"/>
        <v>#REF!</v>
      </c>
      <c r="PP29" s="24" t="e">
        <f t="shared" si="289"/>
        <v>#REF!</v>
      </c>
      <c r="PQ29" s="26"/>
      <c r="PR29" s="26"/>
      <c r="PS29" s="26"/>
      <c r="PT29" s="24" t="e">
        <f t="shared" si="290"/>
        <v>#REF!</v>
      </c>
      <c r="PU29" s="24" t="e">
        <f t="shared" si="291"/>
        <v>#REF!</v>
      </c>
      <c r="PV29" s="26"/>
      <c r="PW29" s="26"/>
      <c r="PX29" s="26"/>
      <c r="PY29" s="24" t="e">
        <f t="shared" si="292"/>
        <v>#REF!</v>
      </c>
      <c r="PZ29" s="24" t="e">
        <f t="shared" si="293"/>
        <v>#REF!</v>
      </c>
      <c r="QA29" s="26"/>
      <c r="QB29" s="26"/>
      <c r="QC29" s="26"/>
      <c r="QD29" s="24" t="e">
        <f t="shared" si="294"/>
        <v>#REF!</v>
      </c>
      <c r="QE29" s="24" t="e">
        <f t="shared" si="295"/>
        <v>#REF!</v>
      </c>
      <c r="QF29" s="26"/>
      <c r="QG29" s="26"/>
      <c r="QH29" s="26"/>
      <c r="QI29" s="24" t="e">
        <f t="shared" si="296"/>
        <v>#REF!</v>
      </c>
      <c r="QJ29" s="24" t="e">
        <f t="shared" si="297"/>
        <v>#REF!</v>
      </c>
      <c r="QK29" s="26"/>
      <c r="QL29" s="26"/>
      <c r="QM29" s="26"/>
      <c r="QN29" s="24" t="e">
        <f t="shared" si="298"/>
        <v>#REF!</v>
      </c>
      <c r="QO29" s="24" t="e">
        <f t="shared" si="299"/>
        <v>#REF!</v>
      </c>
      <c r="QP29" s="26"/>
      <c r="QQ29" s="24"/>
      <c r="QR29" s="24" t="e">
        <f t="shared" si="300"/>
        <v>#REF!</v>
      </c>
      <c r="QS29" s="24" t="e">
        <f t="shared" si="301"/>
        <v>#REF!</v>
      </c>
      <c r="QT29" s="11"/>
      <c r="QU29" s="24"/>
      <c r="QV29" s="24" t="e">
        <f t="shared" si="302"/>
        <v>#REF!</v>
      </c>
      <c r="QW29" s="24" t="e">
        <f t="shared" si="303"/>
        <v>#REF!</v>
      </c>
      <c r="QX29" s="11"/>
      <c r="QY29" s="24"/>
      <c r="QZ29" s="24" t="e">
        <f t="shared" si="304"/>
        <v>#REF!</v>
      </c>
      <c r="RA29" s="24" t="e">
        <f t="shared" si="305"/>
        <v>#REF!</v>
      </c>
      <c r="RB29" s="11"/>
      <c r="RC29" s="24"/>
      <c r="RD29" s="24" t="e">
        <f t="shared" si="306"/>
        <v>#REF!</v>
      </c>
      <c r="RE29" s="24" t="e">
        <f t="shared" si="307"/>
        <v>#REF!</v>
      </c>
      <c r="RF29" s="11"/>
      <c r="RG29" s="24"/>
      <c r="RH29" s="24" t="e">
        <f t="shared" si="308"/>
        <v>#REF!</v>
      </c>
      <c r="RI29" s="24" t="e">
        <f t="shared" si="309"/>
        <v>#REF!</v>
      </c>
      <c r="RJ29" s="11"/>
      <c r="RK29" s="27">
        <v>96.63000000000001</v>
      </c>
      <c r="RL29" s="27" t="e">
        <f t="shared" si="310"/>
        <v>#REF!</v>
      </c>
      <c r="RM29" s="22" t="e">
        <f t="shared" si="43"/>
        <v>#REF!</v>
      </c>
      <c r="RN29" s="4" t="e">
        <f t="shared" si="311"/>
        <v>#REF!</v>
      </c>
      <c r="RO29" s="24"/>
      <c r="RP29" s="24" t="e">
        <f t="shared" si="312"/>
        <v>#REF!</v>
      </c>
      <c r="RQ29" s="24" t="e">
        <f t="shared" si="313"/>
        <v>#REF!</v>
      </c>
      <c r="RR29" s="11"/>
      <c r="RS29" s="24"/>
      <c r="RT29" s="24" t="e">
        <f t="shared" si="314"/>
        <v>#REF!</v>
      </c>
      <c r="RU29" s="24" t="e">
        <f t="shared" si="315"/>
        <v>#REF!</v>
      </c>
      <c r="RV29" s="11"/>
      <c r="RW29" s="24"/>
      <c r="RX29" s="24" t="e">
        <f t="shared" si="316"/>
        <v>#REF!</v>
      </c>
      <c r="RY29" s="24" t="e">
        <f t="shared" si="317"/>
        <v>#REF!</v>
      </c>
      <c r="RZ29" s="11"/>
      <c r="SA29" s="24"/>
      <c r="SB29" s="24" t="e">
        <f t="shared" si="318"/>
        <v>#REF!</v>
      </c>
      <c r="SC29" s="24" t="e">
        <f t="shared" si="319"/>
        <v>#REF!</v>
      </c>
      <c r="SD29" s="11"/>
      <c r="SE29" s="24"/>
      <c r="SF29" s="24" t="e">
        <f t="shared" si="320"/>
        <v>#REF!</v>
      </c>
      <c r="SG29" s="24" t="e">
        <f t="shared" si="321"/>
        <v>#REF!</v>
      </c>
      <c r="SH29" s="11"/>
      <c r="SI29" s="24"/>
      <c r="SJ29" s="24" t="e">
        <f t="shared" si="322"/>
        <v>#REF!</v>
      </c>
      <c r="SK29" s="24" t="e">
        <f t="shared" si="323"/>
        <v>#REF!</v>
      </c>
      <c r="SL29" s="11"/>
      <c r="SM29" s="24"/>
      <c r="SN29" s="24" t="e">
        <f t="shared" si="324"/>
        <v>#REF!</v>
      </c>
      <c r="SO29" s="24" t="e">
        <f t="shared" si="325"/>
        <v>#REF!</v>
      </c>
      <c r="SP29" s="11"/>
      <c r="SQ29" s="24"/>
      <c r="SR29" s="24" t="e">
        <f t="shared" si="326"/>
        <v>#REF!</v>
      </c>
      <c r="SS29" s="24" t="e">
        <f t="shared" si="327"/>
        <v>#REF!</v>
      </c>
      <c r="ST29" s="11"/>
      <c r="SU29" s="24"/>
      <c r="SV29" s="24" t="e">
        <f t="shared" si="328"/>
        <v>#REF!</v>
      </c>
      <c r="SW29" s="24" t="e">
        <f t="shared" si="329"/>
        <v>#REF!</v>
      </c>
      <c r="SX29" s="11"/>
      <c r="SY29" s="24"/>
      <c r="SZ29" s="24" t="e">
        <f t="shared" si="330"/>
        <v>#REF!</v>
      </c>
      <c r="TA29" s="24" t="e">
        <f t="shared" si="331"/>
        <v>#REF!</v>
      </c>
      <c r="TB29" s="11"/>
      <c r="TC29" s="24"/>
      <c r="TD29" s="24" t="e">
        <f t="shared" si="332"/>
        <v>#REF!</v>
      </c>
      <c r="TE29" s="24" t="e">
        <f t="shared" si="333"/>
        <v>#REF!</v>
      </c>
      <c r="TF29" s="11"/>
      <c r="TG29" s="24"/>
      <c r="TH29" s="24" t="e">
        <f t="shared" si="334"/>
        <v>#REF!</v>
      </c>
      <c r="TI29" s="24" t="e">
        <f t="shared" si="335"/>
        <v>#REF!</v>
      </c>
      <c r="TJ29" s="11"/>
      <c r="TK29" s="24"/>
      <c r="TL29" s="24" t="e">
        <f t="shared" si="336"/>
        <v>#REF!</v>
      </c>
      <c r="TM29" s="24" t="e">
        <f t="shared" si="337"/>
        <v>#REF!</v>
      </c>
      <c r="TN29" s="11"/>
      <c r="TO29" s="27">
        <v>86.009999999999991</v>
      </c>
      <c r="TP29" s="27" t="e">
        <f t="shared" si="338"/>
        <v>#REF!</v>
      </c>
      <c r="TQ29" s="22" t="e">
        <f t="shared" si="44"/>
        <v>#REF!</v>
      </c>
      <c r="TR29" s="4" t="e">
        <f t="shared" si="339"/>
        <v>#REF!</v>
      </c>
      <c r="TS29" s="24"/>
      <c r="TT29" s="24" t="e">
        <f t="shared" si="340"/>
        <v>#REF!</v>
      </c>
      <c r="TU29" s="24" t="e">
        <f t="shared" si="341"/>
        <v>#REF!</v>
      </c>
      <c r="TV29" s="11"/>
      <c r="TW29" s="24"/>
      <c r="TX29" s="24" t="e">
        <f t="shared" si="342"/>
        <v>#REF!</v>
      </c>
      <c r="TY29" s="24" t="e">
        <f t="shared" si="343"/>
        <v>#REF!</v>
      </c>
      <c r="TZ29" s="11"/>
      <c r="UA29" s="24"/>
      <c r="UB29" s="24" t="e">
        <f t="shared" si="344"/>
        <v>#REF!</v>
      </c>
      <c r="UC29" s="24" t="e">
        <f t="shared" si="345"/>
        <v>#REF!</v>
      </c>
      <c r="UD29" s="11"/>
      <c r="UE29" s="24"/>
      <c r="UF29" s="24" t="e">
        <f t="shared" si="346"/>
        <v>#REF!</v>
      </c>
      <c r="UG29" s="24" t="e">
        <f t="shared" si="347"/>
        <v>#REF!</v>
      </c>
      <c r="UH29" s="11"/>
      <c r="UI29" s="24"/>
      <c r="UJ29" s="24" t="e">
        <f t="shared" si="348"/>
        <v>#REF!</v>
      </c>
      <c r="UK29" s="24" t="e">
        <f t="shared" si="349"/>
        <v>#REF!</v>
      </c>
      <c r="UL29" s="11"/>
      <c r="UM29" s="24"/>
      <c r="UN29" s="24" t="e">
        <f t="shared" si="350"/>
        <v>#REF!</v>
      </c>
      <c r="UO29" s="24" t="e">
        <f t="shared" si="351"/>
        <v>#REF!</v>
      </c>
      <c r="UP29" s="11"/>
      <c r="UQ29" s="24"/>
      <c r="UR29" s="24" t="e">
        <f t="shared" si="352"/>
        <v>#REF!</v>
      </c>
      <c r="US29" s="24" t="e">
        <f t="shared" si="353"/>
        <v>#REF!</v>
      </c>
      <c r="UT29" s="11"/>
      <c r="UU29" s="24"/>
      <c r="UV29" s="24" t="e">
        <f t="shared" si="354"/>
        <v>#REF!</v>
      </c>
      <c r="UW29" s="24" t="e">
        <f t="shared" si="355"/>
        <v>#REF!</v>
      </c>
      <c r="UX29" s="11"/>
      <c r="UY29" s="24"/>
      <c r="UZ29" s="24" t="e">
        <f t="shared" si="356"/>
        <v>#REF!</v>
      </c>
      <c r="VA29" s="24" t="e">
        <f t="shared" si="357"/>
        <v>#REF!</v>
      </c>
      <c r="VB29" s="11"/>
      <c r="VC29" s="24"/>
      <c r="VD29" s="24" t="e">
        <f t="shared" si="358"/>
        <v>#REF!</v>
      </c>
      <c r="VE29" s="24" t="e">
        <f t="shared" si="359"/>
        <v>#REF!</v>
      </c>
      <c r="VF29" s="11"/>
      <c r="VG29" s="20"/>
      <c r="VH29" s="27" t="e">
        <f t="shared" si="45"/>
        <v>#REF!</v>
      </c>
      <c r="VI29" s="22">
        <f t="shared" si="46"/>
        <v>0</v>
      </c>
      <c r="VJ29" s="4"/>
      <c r="VK29" s="27">
        <v>91.91292</v>
      </c>
      <c r="VL29" s="27" t="e">
        <f t="shared" si="361"/>
        <v>#REF!</v>
      </c>
      <c r="VM29" s="22" t="e">
        <f t="shared" si="47"/>
        <v>#REF!</v>
      </c>
      <c r="VN29" s="4" t="e">
        <f t="shared" si="362"/>
        <v>#REF!</v>
      </c>
      <c r="VO29" s="27">
        <v>90.91</v>
      </c>
      <c r="VP29" s="27" t="e">
        <f t="shared" si="363"/>
        <v>#REF!</v>
      </c>
      <c r="VQ29" s="22" t="e">
        <f t="shared" si="48"/>
        <v>#REF!</v>
      </c>
      <c r="VR29" s="4" t="e">
        <f t="shared" si="364"/>
        <v>#REF!</v>
      </c>
      <c r="VS29" s="24"/>
      <c r="VT29" s="24" t="e">
        <f t="shared" si="365"/>
        <v>#REF!</v>
      </c>
      <c r="VU29" s="24" t="e">
        <f t="shared" si="366"/>
        <v>#REF!</v>
      </c>
      <c r="VV29" s="11"/>
      <c r="VW29" s="24">
        <v>3.6863281250000002</v>
      </c>
      <c r="VX29" s="27" t="e">
        <f t="shared" si="367"/>
        <v>#REF!</v>
      </c>
      <c r="VY29" s="22" t="e">
        <f t="shared" si="49"/>
        <v>#REF!</v>
      </c>
      <c r="VZ29" s="4" t="e">
        <f t="shared" si="368"/>
        <v>#REF!</v>
      </c>
      <c r="WA29" s="24">
        <v>2.712890625</v>
      </c>
      <c r="WB29" s="27" t="e">
        <f t="shared" si="369"/>
        <v>#REF!</v>
      </c>
      <c r="WC29" s="22" t="e">
        <f t="shared" si="50"/>
        <v>#REF!</v>
      </c>
      <c r="WD29" s="4" t="e">
        <f t="shared" si="370"/>
        <v>#REF!</v>
      </c>
      <c r="WE29" s="27"/>
      <c r="WF29" s="27" t="e">
        <f t="shared" si="371"/>
        <v>#REF!</v>
      </c>
      <c r="WG29" s="22">
        <f t="shared" si="51"/>
        <v>0</v>
      </c>
      <c r="WH29" s="4"/>
      <c r="WI29" s="24"/>
      <c r="WJ29" s="24" t="e">
        <f t="shared" si="373"/>
        <v>#REF!</v>
      </c>
      <c r="WK29" s="24" t="e">
        <f t="shared" si="374"/>
        <v>#REF!</v>
      </c>
      <c r="WL29" s="11"/>
      <c r="WM29" s="24"/>
      <c r="WN29" s="24" t="e">
        <f t="shared" si="375"/>
        <v>#REF!</v>
      </c>
      <c r="WO29" s="24" t="e">
        <f t="shared" si="376"/>
        <v>#REF!</v>
      </c>
      <c r="WP29" s="11"/>
      <c r="WQ29" s="24"/>
      <c r="WR29" s="24" t="e">
        <f t="shared" si="377"/>
        <v>#REF!</v>
      </c>
      <c r="WS29" s="24" t="e">
        <f t="shared" si="378"/>
        <v>#REF!</v>
      </c>
      <c r="WT29" s="11"/>
      <c r="WU29" s="27"/>
      <c r="WV29" s="27" t="e">
        <f t="shared" si="379"/>
        <v>#REF!</v>
      </c>
      <c r="WW29" s="22">
        <f t="shared" si="52"/>
        <v>0</v>
      </c>
      <c r="WX29" s="4"/>
      <c r="WY29" s="24"/>
      <c r="WZ29" s="24" t="e">
        <f t="shared" si="381"/>
        <v>#REF!</v>
      </c>
      <c r="XA29" s="24" t="e">
        <f t="shared" si="382"/>
        <v>#REF!</v>
      </c>
      <c r="XB29" s="11"/>
      <c r="XC29" s="24"/>
      <c r="XD29" s="24" t="e">
        <f t="shared" si="383"/>
        <v>#REF!</v>
      </c>
      <c r="XE29" s="24" t="e">
        <f t="shared" si="384"/>
        <v>#REF!</v>
      </c>
      <c r="XF29" s="11"/>
      <c r="XG29" s="24"/>
      <c r="XH29" s="24" t="e">
        <f t="shared" si="385"/>
        <v>#REF!</v>
      </c>
      <c r="XI29" s="24" t="e">
        <f t="shared" si="386"/>
        <v>#REF!</v>
      </c>
      <c r="XJ29" s="11"/>
      <c r="XK29" s="24"/>
      <c r="XL29" s="24" t="e">
        <f t="shared" si="387"/>
        <v>#REF!</v>
      </c>
      <c r="XM29" s="24" t="e">
        <f t="shared" si="388"/>
        <v>#REF!</v>
      </c>
      <c r="XN29" s="11"/>
      <c r="XO29" s="24"/>
      <c r="XP29" s="24" t="e">
        <f t="shared" si="389"/>
        <v>#REF!</v>
      </c>
      <c r="XQ29" s="24" t="e">
        <f t="shared" si="390"/>
        <v>#REF!</v>
      </c>
      <c r="XR29" s="11"/>
      <c r="XS29" s="24"/>
      <c r="XT29" s="24" t="e">
        <f t="shared" si="391"/>
        <v>#REF!</v>
      </c>
      <c r="XU29" s="24" t="e">
        <f t="shared" si="392"/>
        <v>#REF!</v>
      </c>
      <c r="XV29" s="11"/>
      <c r="XW29" s="24"/>
      <c r="XX29" s="24" t="e">
        <f t="shared" si="393"/>
        <v>#REF!</v>
      </c>
      <c r="XY29" s="24" t="e">
        <f t="shared" si="394"/>
        <v>#REF!</v>
      </c>
      <c r="XZ29" s="11"/>
      <c r="YA29" s="24"/>
      <c r="YB29" s="24" t="e">
        <f t="shared" si="395"/>
        <v>#REF!</v>
      </c>
      <c r="YC29" s="24" t="e">
        <f t="shared" si="396"/>
        <v>#REF!</v>
      </c>
      <c r="YD29" s="11"/>
      <c r="YE29" s="24"/>
      <c r="YF29" s="24" t="e">
        <f t="shared" si="397"/>
        <v>#REF!</v>
      </c>
      <c r="YG29" s="24" t="e">
        <f t="shared" si="398"/>
        <v>#REF!</v>
      </c>
      <c r="YH29" s="11"/>
      <c r="YI29" s="24"/>
      <c r="YJ29" s="24" t="e">
        <f t="shared" si="399"/>
        <v>#REF!</v>
      </c>
      <c r="YK29" s="24" t="e">
        <f t="shared" si="400"/>
        <v>#REF!</v>
      </c>
      <c r="YL29" s="11"/>
      <c r="YM29" s="24"/>
      <c r="YN29" s="24" t="e">
        <f t="shared" si="401"/>
        <v>#REF!</v>
      </c>
      <c r="YO29" s="24" t="e">
        <f t="shared" si="402"/>
        <v>#REF!</v>
      </c>
      <c r="YP29" s="11"/>
      <c r="YQ29" s="27">
        <v>97.45</v>
      </c>
      <c r="YR29" s="27" t="e">
        <f t="shared" si="403"/>
        <v>#REF!</v>
      </c>
      <c r="YS29" s="22" t="e">
        <f t="shared" si="53"/>
        <v>#REF!</v>
      </c>
      <c r="YT29" s="4" t="e">
        <f t="shared" si="404"/>
        <v>#REF!</v>
      </c>
      <c r="YU29" s="24"/>
      <c r="YV29" s="24" t="e">
        <f t="shared" si="405"/>
        <v>#REF!</v>
      </c>
      <c r="YW29" s="24" t="e">
        <f t="shared" si="406"/>
        <v>#REF!</v>
      </c>
      <c r="YX29" s="11"/>
      <c r="YY29" s="24"/>
      <c r="YZ29" s="24" t="e">
        <f t="shared" si="407"/>
        <v>#REF!</v>
      </c>
      <c r="ZA29" s="24" t="e">
        <f t="shared" si="408"/>
        <v>#REF!</v>
      </c>
      <c r="ZB29" s="11"/>
      <c r="ZC29" s="24"/>
      <c r="ZD29" s="24" t="e">
        <f t="shared" si="409"/>
        <v>#REF!</v>
      </c>
      <c r="ZE29" s="24" t="e">
        <f t="shared" si="410"/>
        <v>#REF!</v>
      </c>
      <c r="ZF29" s="11"/>
      <c r="ZG29" s="24"/>
      <c r="ZH29" s="24" t="e">
        <f t="shared" si="411"/>
        <v>#REF!</v>
      </c>
      <c r="ZI29" s="24" t="e">
        <f t="shared" si="412"/>
        <v>#REF!</v>
      </c>
      <c r="ZJ29" s="11"/>
      <c r="ZK29" s="24"/>
      <c r="ZL29" s="24" t="e">
        <f t="shared" si="413"/>
        <v>#REF!</v>
      </c>
      <c r="ZM29" s="24" t="e">
        <f t="shared" si="414"/>
        <v>#REF!</v>
      </c>
      <c r="ZN29" s="11"/>
      <c r="ZO29" s="24"/>
      <c r="ZP29" s="24" t="e">
        <f t="shared" si="415"/>
        <v>#REF!</v>
      </c>
      <c r="ZQ29" s="24" t="e">
        <f t="shared" si="416"/>
        <v>#REF!</v>
      </c>
      <c r="ZR29" s="11"/>
      <c r="ZS29" s="24"/>
      <c r="ZT29" s="24" t="e">
        <f t="shared" si="417"/>
        <v>#REF!</v>
      </c>
      <c r="ZU29" s="24" t="e">
        <f t="shared" si="418"/>
        <v>#REF!</v>
      </c>
      <c r="ZV29" s="11"/>
      <c r="ZW29" s="24"/>
      <c r="ZX29" s="24" t="e">
        <f t="shared" si="419"/>
        <v>#REF!</v>
      </c>
      <c r="ZY29" s="24" t="e">
        <f t="shared" si="420"/>
        <v>#REF!</v>
      </c>
      <c r="ZZ29" s="11"/>
      <c r="AAA29" s="24"/>
      <c r="AAB29" s="24" t="e">
        <f t="shared" si="421"/>
        <v>#REF!</v>
      </c>
      <c r="AAC29" s="24" t="e">
        <f t="shared" si="422"/>
        <v>#REF!</v>
      </c>
      <c r="AAD29" s="11"/>
      <c r="AAE29" s="22">
        <v>1.4500000000000002</v>
      </c>
      <c r="AAF29" s="27" t="e">
        <f t="shared" si="423"/>
        <v>#REF!</v>
      </c>
      <c r="AAG29" s="22" t="e">
        <f t="shared" si="54"/>
        <v>#REF!</v>
      </c>
      <c r="AAH29" s="4" t="e">
        <f t="shared" si="424"/>
        <v>#REF!</v>
      </c>
      <c r="AAI29" s="24"/>
      <c r="AAJ29" s="24" t="e">
        <f t="shared" si="425"/>
        <v>#REF!</v>
      </c>
      <c r="AAK29" s="24" t="e">
        <f t="shared" si="426"/>
        <v>#REF!</v>
      </c>
      <c r="AAL29" s="11"/>
      <c r="AAM29" s="24"/>
      <c r="AAN29" s="24" t="e">
        <f t="shared" si="427"/>
        <v>#REF!</v>
      </c>
      <c r="AAO29" s="24" t="e">
        <f t="shared" si="428"/>
        <v>#REF!</v>
      </c>
      <c r="AAP29" s="11"/>
      <c r="AAQ29" s="24"/>
      <c r="AAR29" s="24" t="e">
        <f t="shared" si="429"/>
        <v>#REF!</v>
      </c>
      <c r="AAS29" s="24" t="e">
        <f t="shared" si="430"/>
        <v>#REF!</v>
      </c>
      <c r="AAT29" s="11"/>
      <c r="AAU29" s="24"/>
      <c r="AAV29" s="24" t="e">
        <f t="shared" si="431"/>
        <v>#REF!</v>
      </c>
      <c r="AAW29" s="24" t="e">
        <f t="shared" si="432"/>
        <v>#REF!</v>
      </c>
      <c r="AAX29" s="11"/>
      <c r="AAY29" s="24"/>
      <c r="AAZ29" s="24" t="e">
        <f t="shared" si="433"/>
        <v>#REF!</v>
      </c>
      <c r="ABA29" s="24" t="e">
        <f t="shared" si="434"/>
        <v>#REF!</v>
      </c>
      <c r="ABB29" s="11"/>
      <c r="ABC29" s="24"/>
      <c r="ABD29" s="24" t="e">
        <f t="shared" si="435"/>
        <v>#REF!</v>
      </c>
      <c r="ABE29" s="24" t="e">
        <f t="shared" si="436"/>
        <v>#REF!</v>
      </c>
      <c r="ABF29" s="11"/>
      <c r="ABG29" s="24"/>
      <c r="ABH29" s="24" t="e">
        <f t="shared" si="437"/>
        <v>#REF!</v>
      </c>
      <c r="ABI29" s="24" t="e">
        <f t="shared" si="438"/>
        <v>#REF!</v>
      </c>
      <c r="ABJ29" s="11"/>
      <c r="ABK29" s="24"/>
      <c r="ABL29" s="24" t="e">
        <f t="shared" si="439"/>
        <v>#REF!</v>
      </c>
      <c r="ABM29" s="24" t="e">
        <f t="shared" si="440"/>
        <v>#REF!</v>
      </c>
      <c r="ABN29" s="11"/>
      <c r="ABO29" s="24"/>
      <c r="ABP29" s="24" t="e">
        <f t="shared" si="441"/>
        <v>#REF!</v>
      </c>
      <c r="ABQ29" s="24" t="e">
        <f t="shared" si="442"/>
        <v>#REF!</v>
      </c>
      <c r="ABR29" s="11"/>
      <c r="ABS29" s="24"/>
      <c r="ABT29" s="24" t="e">
        <f t="shared" si="443"/>
        <v>#REF!</v>
      </c>
      <c r="ABU29" s="24" t="e">
        <f t="shared" si="444"/>
        <v>#REF!</v>
      </c>
      <c r="ABV29" s="11"/>
      <c r="ABW29" s="27">
        <v>90.63</v>
      </c>
      <c r="ABX29" s="27" t="e">
        <f t="shared" si="445"/>
        <v>#REF!</v>
      </c>
      <c r="ABY29" s="22" t="e">
        <f t="shared" si="55"/>
        <v>#REF!</v>
      </c>
      <c r="ABZ29" s="4" t="e">
        <f t="shared" si="446"/>
        <v>#REF!</v>
      </c>
      <c r="ACA29" s="24"/>
      <c r="ACB29" s="24" t="e">
        <f t="shared" si="447"/>
        <v>#REF!</v>
      </c>
      <c r="ACC29" s="24" t="e">
        <f t="shared" si="448"/>
        <v>#REF!</v>
      </c>
      <c r="ACD29" s="11"/>
      <c r="ACE29" s="24"/>
      <c r="ACF29" s="24" t="e">
        <f t="shared" si="449"/>
        <v>#REF!</v>
      </c>
      <c r="ACG29" s="24" t="e">
        <f t="shared" si="450"/>
        <v>#REF!</v>
      </c>
      <c r="ACH29" s="11"/>
      <c r="ACI29" s="24"/>
      <c r="ACJ29" s="24" t="e">
        <f t="shared" si="451"/>
        <v>#REF!</v>
      </c>
      <c r="ACK29" s="24" t="e">
        <f t="shared" si="452"/>
        <v>#REF!</v>
      </c>
      <c r="ACL29" s="11"/>
      <c r="ACM29" s="24"/>
      <c r="ACN29" s="24" t="e">
        <f t="shared" si="453"/>
        <v>#REF!</v>
      </c>
      <c r="ACO29" s="24" t="e">
        <f t="shared" si="454"/>
        <v>#REF!</v>
      </c>
      <c r="ACP29" s="11"/>
      <c r="ACQ29" s="24"/>
      <c r="ACR29" s="24" t="e">
        <f t="shared" si="455"/>
        <v>#REF!</v>
      </c>
      <c r="ACS29" s="24" t="e">
        <f t="shared" si="456"/>
        <v>#REF!</v>
      </c>
      <c r="ACT29" s="11"/>
      <c r="ACU29" s="24"/>
      <c r="ACV29" s="24" t="e">
        <f t="shared" si="457"/>
        <v>#REF!</v>
      </c>
      <c r="ACW29" s="24" t="e">
        <f t="shared" si="458"/>
        <v>#REF!</v>
      </c>
      <c r="ACX29" s="11"/>
      <c r="ACY29" s="24"/>
      <c r="ACZ29" s="24" t="e">
        <f t="shared" si="459"/>
        <v>#REF!</v>
      </c>
      <c r="ADA29" s="24" t="e">
        <f t="shared" si="460"/>
        <v>#REF!</v>
      </c>
      <c r="ADB29" s="11"/>
      <c r="ADC29" s="24">
        <v>4.92</v>
      </c>
      <c r="ADD29" s="24" t="e">
        <f t="shared" si="461"/>
        <v>#REF!</v>
      </c>
      <c r="ADE29" s="24" t="e">
        <f t="shared" si="56"/>
        <v>#REF!</v>
      </c>
      <c r="ADF29" s="4" t="e">
        <f t="shared" si="462"/>
        <v>#REF!</v>
      </c>
      <c r="ADG29" s="24">
        <v>96.64</v>
      </c>
      <c r="ADH29" s="24" t="e">
        <f t="shared" si="463"/>
        <v>#REF!</v>
      </c>
      <c r="ADI29" s="24" t="e">
        <f t="shared" si="57"/>
        <v>#REF!</v>
      </c>
      <c r="ADJ29" s="4" t="e">
        <f t="shared" si="464"/>
        <v>#REF!</v>
      </c>
      <c r="ADK29" s="24"/>
      <c r="ADL29" s="24" t="e">
        <f t="shared" si="465"/>
        <v>#REF!</v>
      </c>
      <c r="ADM29" s="24" t="e">
        <f t="shared" si="466"/>
        <v>#REF!</v>
      </c>
      <c r="ADN29" s="11"/>
      <c r="ADO29" s="24"/>
      <c r="ADP29" s="24" t="e">
        <f t="shared" si="467"/>
        <v>#REF!</v>
      </c>
      <c r="ADQ29" s="24" t="e">
        <f t="shared" si="468"/>
        <v>#REF!</v>
      </c>
      <c r="ADR29" s="11"/>
      <c r="ADS29" s="24"/>
      <c r="ADT29" s="24" t="e">
        <f t="shared" si="469"/>
        <v>#REF!</v>
      </c>
      <c r="ADU29" s="24" t="e">
        <f t="shared" si="470"/>
        <v>#REF!</v>
      </c>
      <c r="ADV29" s="11"/>
      <c r="ADW29" s="24"/>
      <c r="ADX29" s="24" t="e">
        <f t="shared" si="471"/>
        <v>#REF!</v>
      </c>
      <c r="ADY29" s="24" t="e">
        <f t="shared" si="472"/>
        <v>#REF!</v>
      </c>
      <c r="ADZ29" s="11"/>
      <c r="AEA29" s="24"/>
      <c r="AEB29" s="24" t="e">
        <f t="shared" si="473"/>
        <v>#REF!</v>
      </c>
      <c r="AEC29" s="24" t="e">
        <f t="shared" si="474"/>
        <v>#REF!</v>
      </c>
      <c r="AED29" s="11"/>
      <c r="AEE29" s="24"/>
      <c r="AEF29" s="24" t="e">
        <f t="shared" si="475"/>
        <v>#REF!</v>
      </c>
      <c r="AEG29" s="24" t="e">
        <f t="shared" si="476"/>
        <v>#REF!</v>
      </c>
      <c r="AEH29" s="11"/>
      <c r="AEI29" s="24"/>
      <c r="AEJ29" s="24" t="e">
        <f t="shared" si="477"/>
        <v>#REF!</v>
      </c>
      <c r="AEK29" s="24" t="e">
        <f t="shared" si="478"/>
        <v>#REF!</v>
      </c>
      <c r="AEL29" s="11"/>
      <c r="AEM29" s="24"/>
      <c r="AEN29" s="24" t="e">
        <f t="shared" si="479"/>
        <v>#REF!</v>
      </c>
      <c r="AEO29" s="24" t="e">
        <f t="shared" si="480"/>
        <v>#REF!</v>
      </c>
      <c r="AEP29" s="11"/>
      <c r="AEQ29" s="24"/>
      <c r="AER29" s="24" t="e">
        <f t="shared" si="481"/>
        <v>#REF!</v>
      </c>
      <c r="AES29" s="24" t="e">
        <f t="shared" si="482"/>
        <v>#REF!</v>
      </c>
      <c r="AET29" s="11"/>
      <c r="AEU29" s="24"/>
      <c r="AEV29" s="24" t="e">
        <f t="shared" si="483"/>
        <v>#REF!</v>
      </c>
      <c r="AEW29" s="24" t="e">
        <f t="shared" si="484"/>
        <v>#REF!</v>
      </c>
      <c r="AEX29" s="11"/>
      <c r="AEY29" s="24"/>
      <c r="AEZ29" s="24" t="e">
        <f t="shared" si="485"/>
        <v>#REF!</v>
      </c>
      <c r="AFA29" s="24" t="e">
        <f t="shared" si="486"/>
        <v>#REF!</v>
      </c>
      <c r="AFB29" s="11"/>
      <c r="AFC29" s="24"/>
      <c r="AFD29" s="24" t="e">
        <f t="shared" si="487"/>
        <v>#REF!</v>
      </c>
      <c r="AFE29" s="24" t="e">
        <f t="shared" si="488"/>
        <v>#REF!</v>
      </c>
      <c r="AFF29" s="11"/>
      <c r="AFG29" s="24"/>
      <c r="AFH29" s="24" t="e">
        <f t="shared" si="489"/>
        <v>#REF!</v>
      </c>
      <c r="AFI29" s="24" t="e">
        <f t="shared" si="490"/>
        <v>#REF!</v>
      </c>
      <c r="AFJ29" s="11"/>
      <c r="AFK29" s="24"/>
      <c r="AFL29" s="24" t="e">
        <f t="shared" si="491"/>
        <v>#REF!</v>
      </c>
      <c r="AFM29" s="24" t="e">
        <f t="shared" si="492"/>
        <v>#REF!</v>
      </c>
      <c r="AFN29" s="11"/>
      <c r="AFO29" s="24"/>
      <c r="AFP29" s="24" t="e">
        <f t="shared" si="493"/>
        <v>#REF!</v>
      </c>
      <c r="AFQ29" s="24" t="e">
        <f t="shared" si="494"/>
        <v>#REF!</v>
      </c>
      <c r="AFR29" s="11"/>
      <c r="AFS29" s="24"/>
      <c r="AFT29" s="24" t="e">
        <f t="shared" si="495"/>
        <v>#REF!</v>
      </c>
      <c r="AFU29" s="24" t="e">
        <f t="shared" si="496"/>
        <v>#REF!</v>
      </c>
      <c r="AFV29" s="11"/>
      <c r="AFW29" s="24"/>
      <c r="AFX29" s="24" t="e">
        <f t="shared" si="497"/>
        <v>#REF!</v>
      </c>
      <c r="AFY29" s="24" t="e">
        <f t="shared" si="498"/>
        <v>#REF!</v>
      </c>
      <c r="AFZ29" s="11"/>
      <c r="AGA29" s="24"/>
      <c r="AGB29" s="24" t="e">
        <f t="shared" si="499"/>
        <v>#REF!</v>
      </c>
      <c r="AGC29" s="24" t="e">
        <f t="shared" si="500"/>
        <v>#REF!</v>
      </c>
      <c r="AGD29" s="11"/>
      <c r="AGE29" s="24"/>
      <c r="AGF29" s="24" t="e">
        <f t="shared" si="501"/>
        <v>#REF!</v>
      </c>
      <c r="AGG29" s="24" t="e">
        <f t="shared" si="502"/>
        <v>#REF!</v>
      </c>
      <c r="AGH29" s="11"/>
      <c r="AGI29" s="24"/>
      <c r="AGJ29" s="24" t="e">
        <f t="shared" si="503"/>
        <v>#REF!</v>
      </c>
      <c r="AGK29" s="24" t="e">
        <f t="shared" si="504"/>
        <v>#REF!</v>
      </c>
      <c r="AGL29" s="11"/>
      <c r="AGM29" s="24"/>
      <c r="AGN29" s="24" t="e">
        <f t="shared" si="505"/>
        <v>#REF!</v>
      </c>
      <c r="AGO29" s="24" t="e">
        <f t="shared" si="506"/>
        <v>#REF!</v>
      </c>
      <c r="AGP29" s="11"/>
      <c r="AGQ29" s="24"/>
      <c r="AGR29" s="24" t="e">
        <f t="shared" si="507"/>
        <v>#REF!</v>
      </c>
      <c r="AGS29" s="24" t="e">
        <f t="shared" si="508"/>
        <v>#REF!</v>
      </c>
      <c r="AGT29" s="11"/>
      <c r="AGU29" s="27">
        <v>1.1499999999999999</v>
      </c>
      <c r="AGV29" s="27" t="e">
        <f t="shared" si="509"/>
        <v>#REF!</v>
      </c>
      <c r="AGW29" s="22" t="e">
        <f t="shared" si="58"/>
        <v>#REF!</v>
      </c>
      <c r="AGX29" s="4" t="e">
        <f t="shared" si="510"/>
        <v>#REF!</v>
      </c>
      <c r="AGY29" s="27">
        <v>0.16</v>
      </c>
      <c r="AGZ29" s="27" t="e">
        <f t="shared" si="511"/>
        <v>#REF!</v>
      </c>
      <c r="AHA29" s="22" t="e">
        <f t="shared" si="59"/>
        <v>#REF!</v>
      </c>
      <c r="AHB29" s="4" t="e">
        <f t="shared" si="512"/>
        <v>#REF!</v>
      </c>
      <c r="AHC29" s="27">
        <v>97.45</v>
      </c>
      <c r="AHD29" s="27" t="e">
        <f t="shared" si="513"/>
        <v>#REF!</v>
      </c>
      <c r="AHE29" s="22" t="e">
        <f t="shared" si="60"/>
        <v>#REF!</v>
      </c>
      <c r="AHF29" s="4" t="e">
        <f t="shared" si="514"/>
        <v>#REF!</v>
      </c>
      <c r="AHG29" s="27">
        <v>92.13</v>
      </c>
      <c r="AHH29" s="27" t="e">
        <f t="shared" si="515"/>
        <v>#REF!</v>
      </c>
      <c r="AHI29" s="22" t="e">
        <f t="shared" si="61"/>
        <v>#REF!</v>
      </c>
      <c r="AHJ29" s="4" t="e">
        <f t="shared" si="516"/>
        <v>#REF!</v>
      </c>
      <c r="AHK29" s="27">
        <v>97.87</v>
      </c>
      <c r="AHL29" s="27" t="e">
        <f t="shared" si="517"/>
        <v>#REF!</v>
      </c>
      <c r="AHM29" s="22" t="e">
        <f t="shared" si="62"/>
        <v>#REF!</v>
      </c>
      <c r="AHN29" s="4" t="e">
        <f t="shared" si="518"/>
        <v>#REF!</v>
      </c>
      <c r="AHO29" s="27">
        <v>20.76</v>
      </c>
      <c r="AHP29" s="27" t="e">
        <f t="shared" si="519"/>
        <v>#REF!</v>
      </c>
      <c r="AHQ29" s="22" t="e">
        <f t="shared" si="63"/>
        <v>#REF!</v>
      </c>
      <c r="AHR29" s="4" t="e">
        <f t="shared" si="520"/>
        <v>#REF!</v>
      </c>
      <c r="AHS29" s="27">
        <v>3.3000000000000003</v>
      </c>
      <c r="AHT29" s="27" t="e">
        <f t="shared" si="521"/>
        <v>#REF!</v>
      </c>
      <c r="AHU29" s="22" t="e">
        <f t="shared" si="64"/>
        <v>#REF!</v>
      </c>
      <c r="AHV29" s="4" t="e">
        <f t="shared" si="522"/>
        <v>#REF!</v>
      </c>
      <c r="AHW29" s="27">
        <v>3.1000000000000003E-3</v>
      </c>
      <c r="AHX29" s="27" t="e">
        <f t="shared" si="523"/>
        <v>#REF!</v>
      </c>
      <c r="AHY29" s="22" t="e">
        <f t="shared" si="65"/>
        <v>#REF!</v>
      </c>
      <c r="AHZ29" s="4" t="e">
        <f t="shared" si="524"/>
        <v>#REF!</v>
      </c>
      <c r="AIA29" s="27">
        <v>6.9999999999999999E-4</v>
      </c>
      <c r="AIB29" s="27" t="e">
        <f t="shared" si="525"/>
        <v>#REF!</v>
      </c>
      <c r="AIC29" s="22" t="e">
        <f t="shared" si="66"/>
        <v>#REF!</v>
      </c>
      <c r="AID29" s="4" t="e">
        <f t="shared" si="526"/>
        <v>#REF!</v>
      </c>
      <c r="AIE29" s="24"/>
      <c r="AIF29" s="24" t="e">
        <f t="shared" si="527"/>
        <v>#REF!</v>
      </c>
      <c r="AIG29" s="24" t="e">
        <f t="shared" si="528"/>
        <v>#REF!</v>
      </c>
      <c r="AIH29" s="11"/>
      <c r="AII29" s="24"/>
      <c r="AIJ29" s="24" t="e">
        <f t="shared" si="529"/>
        <v>#REF!</v>
      </c>
      <c r="AIK29" s="24" t="e">
        <f t="shared" si="530"/>
        <v>#REF!</v>
      </c>
      <c r="AIL29" s="11"/>
      <c r="AIM29" s="24"/>
      <c r="AIN29" s="24" t="e">
        <f t="shared" si="531"/>
        <v>#REF!</v>
      </c>
      <c r="AIO29" s="24" t="e">
        <f t="shared" si="532"/>
        <v>#REF!</v>
      </c>
      <c r="AIP29" s="11"/>
      <c r="AIQ29" s="27">
        <v>21.97</v>
      </c>
      <c r="AIR29" s="27" t="e">
        <f t="shared" si="533"/>
        <v>#REF!</v>
      </c>
      <c r="AIS29" s="22" t="e">
        <f t="shared" si="67"/>
        <v>#REF!</v>
      </c>
      <c r="AIT29" s="4" t="e">
        <f t="shared" si="534"/>
        <v>#REF!</v>
      </c>
      <c r="AIU29" s="27">
        <v>4.5999999999999996</v>
      </c>
      <c r="AIV29" s="27" t="e">
        <f t="shared" si="535"/>
        <v>#REF!</v>
      </c>
      <c r="AIW29" s="22" t="e">
        <f t="shared" si="68"/>
        <v>#REF!</v>
      </c>
      <c r="AIX29" s="4" t="e">
        <f t="shared" si="536"/>
        <v>#REF!</v>
      </c>
      <c r="AIY29" s="22">
        <v>0</v>
      </c>
      <c r="AIZ29" s="27" t="e">
        <f t="shared" si="537"/>
        <v>#REF!</v>
      </c>
      <c r="AJA29" s="22" t="e">
        <f t="shared" si="69"/>
        <v>#REF!</v>
      </c>
      <c r="AJB29" s="4" t="e">
        <f t="shared" si="538"/>
        <v>#REF!</v>
      </c>
      <c r="AJC29" s="27">
        <v>25.177350665038556</v>
      </c>
      <c r="AJD29" s="27" t="e">
        <f t="shared" si="539"/>
        <v>#REF!</v>
      </c>
      <c r="AJE29" s="22" t="e">
        <f t="shared" si="70"/>
        <v>#REF!</v>
      </c>
      <c r="AJF29" s="4" t="e">
        <f t="shared" si="540"/>
        <v>#REF!</v>
      </c>
      <c r="AJG29" s="24"/>
      <c r="AJH29" s="24" t="e">
        <f t="shared" si="541"/>
        <v>#REF!</v>
      </c>
      <c r="AJI29" s="24" t="e">
        <f t="shared" si="542"/>
        <v>#REF!</v>
      </c>
      <c r="AJJ29" s="11"/>
      <c r="AJK29" s="27">
        <v>1.0900000000000001</v>
      </c>
      <c r="AJL29" s="27" t="e">
        <f t="shared" si="543"/>
        <v>#REF!</v>
      </c>
      <c r="AJM29" s="22" t="e">
        <f t="shared" si="71"/>
        <v>#REF!</v>
      </c>
      <c r="AJN29" s="4" t="e">
        <f t="shared" si="544"/>
        <v>#REF!</v>
      </c>
      <c r="AJO29" s="27">
        <v>98.4</v>
      </c>
      <c r="AJP29" s="27" t="e">
        <f t="shared" si="545"/>
        <v>#REF!</v>
      </c>
      <c r="AJQ29" s="22" t="e">
        <f t="shared" si="72"/>
        <v>#REF!</v>
      </c>
      <c r="AJR29" s="4" t="e">
        <f t="shared" si="546"/>
        <v>#REF!</v>
      </c>
      <c r="AJS29" s="27">
        <v>100</v>
      </c>
      <c r="AJT29" s="27" t="e">
        <f t="shared" si="547"/>
        <v>#REF!</v>
      </c>
      <c r="AJU29" s="22" t="e">
        <f t="shared" si="73"/>
        <v>#REF!</v>
      </c>
      <c r="AJV29" s="4" t="e">
        <f t="shared" si="548"/>
        <v>#REF!</v>
      </c>
      <c r="AJW29" s="27">
        <v>97</v>
      </c>
      <c r="AJX29" s="24" t="e">
        <f t="shared" si="549"/>
        <v>#REF!</v>
      </c>
      <c r="AJY29" s="13" t="e">
        <f t="shared" si="74"/>
        <v>#REF!</v>
      </c>
      <c r="AJZ29" s="12" t="e">
        <f t="shared" si="550"/>
        <v>#REF!</v>
      </c>
      <c r="AKA29" s="8" t="s">
        <v>33</v>
      </c>
      <c r="AKB29" s="10" t="e">
        <f t="shared" si="75"/>
        <v>#REF!</v>
      </c>
      <c r="AKC29" s="11" t="e">
        <f t="shared" si="551"/>
        <v>#REF!</v>
      </c>
      <c r="AKD29" s="8" t="s">
        <v>33</v>
      </c>
      <c r="AKE29" s="10" t="e">
        <f t="shared" si="76"/>
        <v>#REF!</v>
      </c>
      <c r="AKF29" s="11" t="e">
        <f t="shared" si="552"/>
        <v>#REF!</v>
      </c>
      <c r="AKG29" s="8" t="s">
        <v>33</v>
      </c>
      <c r="AKH29" s="10" t="e">
        <f t="shared" si="77"/>
        <v>#REF!</v>
      </c>
      <c r="AKI29" s="11" t="e">
        <f t="shared" si="553"/>
        <v>#REF!</v>
      </c>
      <c r="AKJ29" s="8" t="s">
        <v>33</v>
      </c>
      <c r="AKK29" s="10" t="e">
        <f t="shared" si="554"/>
        <v>#REF!</v>
      </c>
      <c r="AKL29" s="11" t="e">
        <f t="shared" si="555"/>
        <v>#REF!</v>
      </c>
      <c r="AKM29" s="8" t="s">
        <v>33</v>
      </c>
      <c r="AKN29" s="10" t="e">
        <f t="shared" si="78"/>
        <v>#REF!</v>
      </c>
      <c r="AKO29" s="11" t="e">
        <f t="shared" si="556"/>
        <v>#REF!</v>
      </c>
      <c r="AKP29" s="8" t="s">
        <v>33</v>
      </c>
      <c r="AKQ29" s="10" t="e">
        <f t="shared" si="79"/>
        <v>#REF!</v>
      </c>
      <c r="AKR29" s="11" t="e">
        <f t="shared" si="557"/>
        <v>#REF!</v>
      </c>
      <c r="AKS29" s="8" t="s">
        <v>33</v>
      </c>
      <c r="AKT29" s="10" t="e">
        <f t="shared" si="558"/>
        <v>#REF!</v>
      </c>
      <c r="AKU29" s="11" t="e">
        <f t="shared" si="80"/>
        <v>#REF!</v>
      </c>
      <c r="AKV29" s="8" t="s">
        <v>33</v>
      </c>
      <c r="AKW29" s="10" t="e">
        <f t="shared" si="559"/>
        <v>#REF!</v>
      </c>
      <c r="AKX29" s="11" t="e">
        <f t="shared" si="560"/>
        <v>#REF!</v>
      </c>
      <c r="AKY29" s="8" t="s">
        <v>33</v>
      </c>
      <c r="AKZ29" s="10" t="e">
        <f t="shared" si="81"/>
        <v>#REF!</v>
      </c>
      <c r="ALA29" s="11" t="e">
        <f t="shared" si="561"/>
        <v>#REF!</v>
      </c>
    </row>
    <row r="30" spans="1:989" ht="17.25">
      <c r="A30" s="8" t="s">
        <v>34</v>
      </c>
      <c r="B30" s="9" t="str">
        <f>A30</f>
        <v>宁夏</v>
      </c>
      <c r="C30" s="10" t="e">
        <f t="shared" si="83"/>
        <v>#REF!</v>
      </c>
      <c r="D30" s="11" t="e">
        <f t="shared" si="84"/>
        <v>#REF!</v>
      </c>
      <c r="E30" s="24">
        <v>83.24</v>
      </c>
      <c r="F30" s="24" t="e">
        <f t="shared" si="85"/>
        <v>#REF!</v>
      </c>
      <c r="G30" s="24" t="e">
        <f t="shared" si="6"/>
        <v>#REF!</v>
      </c>
      <c r="H30" s="12" t="e">
        <f t="shared" si="86"/>
        <v>#REF!</v>
      </c>
      <c r="I30" s="24">
        <v>81.069999999999993</v>
      </c>
      <c r="J30" s="24" t="e">
        <f t="shared" si="87"/>
        <v>#REF!</v>
      </c>
      <c r="K30" s="13" t="e">
        <f t="shared" si="7"/>
        <v>#REF!</v>
      </c>
      <c r="L30" s="12" t="e">
        <f t="shared" si="88"/>
        <v>#REF!</v>
      </c>
      <c r="M30" s="24">
        <v>78.22</v>
      </c>
      <c r="N30" s="24" t="e">
        <f t="shared" si="89"/>
        <v>#REF!</v>
      </c>
      <c r="O30" s="13" t="e">
        <f t="shared" si="8"/>
        <v>#REF!</v>
      </c>
      <c r="P30" s="12" t="e">
        <f t="shared" si="90"/>
        <v>#REF!</v>
      </c>
      <c r="Q30" s="24">
        <v>86.54</v>
      </c>
      <c r="R30" s="24" t="e">
        <f t="shared" si="91"/>
        <v>#REF!</v>
      </c>
      <c r="S30" s="13" t="e">
        <f t="shared" si="9"/>
        <v>#REF!</v>
      </c>
      <c r="T30" s="12" t="e">
        <f t="shared" si="92"/>
        <v>#REF!</v>
      </c>
      <c r="U30" s="24"/>
      <c r="V30" s="24" t="e">
        <f t="shared" si="93"/>
        <v>#REF!</v>
      </c>
      <c r="W30" s="24" t="e">
        <f t="shared" si="563"/>
        <v>#REF!</v>
      </c>
      <c r="X30" s="11"/>
      <c r="Y30" s="13">
        <v>0.14893486747279044</v>
      </c>
      <c r="Z30" s="24" t="e">
        <f t="shared" si="95"/>
        <v>#REF!</v>
      </c>
      <c r="AA30" s="13" t="e">
        <f t="shared" si="10"/>
        <v>#REF!</v>
      </c>
      <c r="AB30" s="12" t="e">
        <f t="shared" si="96"/>
        <v>#REF!</v>
      </c>
      <c r="AC30" s="13">
        <v>0.87756546355272458</v>
      </c>
      <c r="AD30" s="24" t="e">
        <f t="shared" si="97"/>
        <v>#REF!</v>
      </c>
      <c r="AE30" s="13" t="e">
        <f t="shared" si="11"/>
        <v>#REF!</v>
      </c>
      <c r="AF30" s="12" t="e">
        <f t="shared" si="98"/>
        <v>#REF!</v>
      </c>
      <c r="AG30" s="13">
        <v>0.12738853503184713</v>
      </c>
      <c r="AH30" s="24" t="e">
        <f t="shared" si="99"/>
        <v>#REF!</v>
      </c>
      <c r="AI30" s="13" t="e">
        <f t="shared" si="12"/>
        <v>#REF!</v>
      </c>
      <c r="AJ30" s="12" t="e">
        <f t="shared" si="100"/>
        <v>#REF!</v>
      </c>
      <c r="AK30" s="13">
        <v>10.410493449184177</v>
      </c>
      <c r="AL30" s="24" t="e">
        <f t="shared" si="101"/>
        <v>#REF!</v>
      </c>
      <c r="AM30" s="13" t="e">
        <f t="shared" si="13"/>
        <v>#REF!</v>
      </c>
      <c r="AN30" s="12" t="e">
        <f t="shared" si="102"/>
        <v>#REF!</v>
      </c>
      <c r="AO30" s="23">
        <v>2.9251948095638691</v>
      </c>
      <c r="AP30" s="24" t="e">
        <f t="shared" si="103"/>
        <v>#REF!</v>
      </c>
      <c r="AQ30" s="13" t="e">
        <f t="shared" si="14"/>
        <v>#REF!</v>
      </c>
      <c r="AR30" s="12" t="e">
        <f t="shared" si="562"/>
        <v>#REF!</v>
      </c>
      <c r="AS30" s="24">
        <v>99.81</v>
      </c>
      <c r="AT30" s="24" t="e">
        <f t="shared" si="105"/>
        <v>#REF!</v>
      </c>
      <c r="AU30" s="13" t="e">
        <f t="shared" si="15"/>
        <v>#REF!</v>
      </c>
      <c r="AV30" s="12" t="e">
        <f t="shared" si="106"/>
        <v>#REF!</v>
      </c>
      <c r="AW30" s="24">
        <v>0.05</v>
      </c>
      <c r="AX30" s="24" t="e">
        <f t="shared" si="107"/>
        <v>#REF!</v>
      </c>
      <c r="AY30" s="13" t="e">
        <f t="shared" si="16"/>
        <v>#REF!</v>
      </c>
      <c r="AZ30" s="12" t="e">
        <f t="shared" si="108"/>
        <v>#REF!</v>
      </c>
      <c r="BA30" s="24">
        <v>2.367</v>
      </c>
      <c r="BB30" s="24" t="e">
        <f t="shared" si="109"/>
        <v>#REF!</v>
      </c>
      <c r="BC30" s="13" t="e">
        <f t="shared" si="17"/>
        <v>#REF!</v>
      </c>
      <c r="BD30" s="12" t="e">
        <f t="shared" si="110"/>
        <v>#REF!</v>
      </c>
      <c r="BE30" s="14">
        <v>0.13</v>
      </c>
      <c r="BF30" s="24" t="e">
        <f t="shared" si="111"/>
        <v>#REF!</v>
      </c>
      <c r="BG30" s="13" t="e">
        <f t="shared" si="18"/>
        <v>#REF!</v>
      </c>
      <c r="BH30" s="12" t="e">
        <f t="shared" si="112"/>
        <v>#REF!</v>
      </c>
      <c r="BI30" s="24">
        <v>99.62</v>
      </c>
      <c r="BJ30" s="24" t="e">
        <f t="shared" si="113"/>
        <v>#REF!</v>
      </c>
      <c r="BK30" s="13" t="e">
        <f t="shared" si="19"/>
        <v>#REF!</v>
      </c>
      <c r="BL30" s="12" t="e">
        <f t="shared" si="114"/>
        <v>#REF!</v>
      </c>
      <c r="BM30" s="24">
        <v>0.13</v>
      </c>
      <c r="BN30" s="24" t="e">
        <f t="shared" si="115"/>
        <v>#REF!</v>
      </c>
      <c r="BO30" s="13" t="e">
        <f t="shared" si="20"/>
        <v>#REF!</v>
      </c>
      <c r="BP30" s="12" t="e">
        <f t="shared" si="116"/>
        <v>#REF!</v>
      </c>
      <c r="BQ30" s="24">
        <v>99.21</v>
      </c>
      <c r="BR30" s="24" t="e">
        <f t="shared" si="117"/>
        <v>#REF!</v>
      </c>
      <c r="BS30" s="13" t="e">
        <f t="shared" si="21"/>
        <v>#REF!</v>
      </c>
      <c r="BT30" s="12" t="e">
        <f t="shared" si="118"/>
        <v>#REF!</v>
      </c>
      <c r="BU30" s="24">
        <v>1.8777212307237567</v>
      </c>
      <c r="BV30" s="24" t="e">
        <f t="shared" si="119"/>
        <v>#REF!</v>
      </c>
      <c r="BW30" s="13" t="e">
        <f t="shared" si="22"/>
        <v>#REF!</v>
      </c>
      <c r="BX30" s="12" t="e">
        <f t="shared" si="120"/>
        <v>#REF!</v>
      </c>
      <c r="BY30" s="24">
        <v>97.96</v>
      </c>
      <c r="BZ30" s="24" t="e">
        <f t="shared" si="121"/>
        <v>#REF!</v>
      </c>
      <c r="CA30" s="13" t="e">
        <f t="shared" si="23"/>
        <v>#REF!</v>
      </c>
      <c r="CB30" s="12" t="e">
        <f t="shared" si="122"/>
        <v>#REF!</v>
      </c>
      <c r="CC30" s="24">
        <v>98.37</v>
      </c>
      <c r="CD30" s="24" t="e">
        <f t="shared" si="123"/>
        <v>#REF!</v>
      </c>
      <c r="CE30" s="13" t="e">
        <f t="shared" si="24"/>
        <v>#REF!</v>
      </c>
      <c r="CF30" s="12" t="e">
        <f t="shared" si="124"/>
        <v>#REF!</v>
      </c>
      <c r="CG30" s="24">
        <v>71</v>
      </c>
      <c r="CH30" s="24" t="e">
        <f t="shared" si="125"/>
        <v>#REF!</v>
      </c>
      <c r="CI30" s="13" t="e">
        <f t="shared" si="25"/>
        <v>#REF!</v>
      </c>
      <c r="CJ30" s="12" t="e">
        <f t="shared" si="126"/>
        <v>#REF!</v>
      </c>
      <c r="CK30" s="24"/>
      <c r="CL30" s="24" t="e">
        <f t="shared" si="127"/>
        <v>#REF!</v>
      </c>
      <c r="CM30" s="24" t="e">
        <f t="shared" si="128"/>
        <v>#REF!</v>
      </c>
      <c r="CN30" s="11"/>
      <c r="CO30" s="24">
        <v>98.585400000000007</v>
      </c>
      <c r="CP30" s="24" t="e">
        <f t="shared" si="129"/>
        <v>#REF!</v>
      </c>
      <c r="CQ30" s="13" t="e">
        <f t="shared" si="26"/>
        <v>#REF!</v>
      </c>
      <c r="CR30" s="12" t="e">
        <f t="shared" si="130"/>
        <v>#REF!</v>
      </c>
      <c r="CS30" s="24">
        <v>86</v>
      </c>
      <c r="CT30" s="24" t="e">
        <f t="shared" si="131"/>
        <v>#REF!</v>
      </c>
      <c r="CU30" s="13" t="e">
        <f t="shared" si="27"/>
        <v>#REF!</v>
      </c>
      <c r="CV30" s="12" t="e">
        <f t="shared" si="132"/>
        <v>#REF!</v>
      </c>
      <c r="CW30" s="24"/>
      <c r="CX30" s="24" t="e">
        <f t="shared" si="133"/>
        <v>#REF!</v>
      </c>
      <c r="CY30" s="24" t="e">
        <f t="shared" si="134"/>
        <v>#REF!</v>
      </c>
      <c r="CZ30" s="11"/>
      <c r="DA30" s="24">
        <v>99.526700000000005</v>
      </c>
      <c r="DB30" s="24" t="e">
        <f t="shared" si="135"/>
        <v>#REF!</v>
      </c>
      <c r="DC30" s="13" t="e">
        <f t="shared" si="28"/>
        <v>#REF!</v>
      </c>
      <c r="DD30" s="12" t="e">
        <f t="shared" si="136"/>
        <v>#REF!</v>
      </c>
      <c r="DE30" s="24">
        <v>83</v>
      </c>
      <c r="DF30" s="24" t="e">
        <f t="shared" si="137"/>
        <v>#REF!</v>
      </c>
      <c r="DG30" s="13" t="e">
        <f t="shared" si="29"/>
        <v>#REF!</v>
      </c>
      <c r="DH30" s="12" t="e">
        <f t="shared" si="138"/>
        <v>#REF!</v>
      </c>
      <c r="DI30" s="24">
        <v>97.8523</v>
      </c>
      <c r="DJ30" s="24" t="e">
        <f t="shared" si="139"/>
        <v>#REF!</v>
      </c>
      <c r="DK30" s="13" t="e">
        <f t="shared" si="30"/>
        <v>#REF!</v>
      </c>
      <c r="DL30" s="12" t="e">
        <f t="shared" si="140"/>
        <v>#REF!</v>
      </c>
      <c r="DM30" s="24">
        <v>91</v>
      </c>
      <c r="DN30" s="24" t="e">
        <f t="shared" si="141"/>
        <v>#REF!</v>
      </c>
      <c r="DO30" s="13" t="e">
        <f t="shared" si="31"/>
        <v>#REF!</v>
      </c>
      <c r="DP30" s="12" t="e">
        <f t="shared" si="142"/>
        <v>#REF!</v>
      </c>
      <c r="DQ30" s="24">
        <v>3.1667999999999998</v>
      </c>
      <c r="DR30" s="24" t="e">
        <f t="shared" si="143"/>
        <v>#REF!</v>
      </c>
      <c r="DS30" s="13" t="e">
        <f t="shared" si="32"/>
        <v>#REF!</v>
      </c>
      <c r="DT30" s="12" t="e">
        <f t="shared" si="144"/>
        <v>#REF!</v>
      </c>
      <c r="DU30" s="24">
        <v>99.84</v>
      </c>
      <c r="DV30" s="24" t="e">
        <f t="shared" si="145"/>
        <v>#REF!</v>
      </c>
      <c r="DW30" s="13" t="e">
        <f t="shared" si="33"/>
        <v>#REF!</v>
      </c>
      <c r="DX30" s="12" t="e">
        <f t="shared" si="146"/>
        <v>#REF!</v>
      </c>
      <c r="DY30" s="24"/>
      <c r="DZ30" s="24" t="e">
        <f t="shared" si="147"/>
        <v>#REF!</v>
      </c>
      <c r="EA30" s="24" t="e">
        <f t="shared" si="148"/>
        <v>#REF!</v>
      </c>
      <c r="EB30" s="11"/>
      <c r="EC30" s="24">
        <v>81.069999999999993</v>
      </c>
      <c r="ED30" s="47">
        <v>81.16</v>
      </c>
      <c r="EE30" s="24" t="e">
        <f t="shared" si="149"/>
        <v>#REF!</v>
      </c>
      <c r="EF30" s="22" t="e">
        <f t="shared" si="150"/>
        <v>#REF!</v>
      </c>
      <c r="EG30" s="4" t="e">
        <f t="shared" si="151"/>
        <v>#REF!</v>
      </c>
      <c r="EH30" s="24">
        <v>81.069999999999993</v>
      </c>
      <c r="EI30" s="24">
        <v>71.760000000000005</v>
      </c>
      <c r="EJ30" s="24" t="e">
        <f t="shared" si="152"/>
        <v>#REF!</v>
      </c>
      <c r="EK30" s="22" t="e">
        <f t="shared" si="153"/>
        <v>#REF!</v>
      </c>
      <c r="EL30" s="4" t="e">
        <f t="shared" si="154"/>
        <v>#REF!</v>
      </c>
      <c r="EM30" s="38">
        <v>78.22</v>
      </c>
      <c r="EN30" s="39">
        <v>79.540000000000006</v>
      </c>
      <c r="EO30" s="24" t="e">
        <f t="shared" si="155"/>
        <v>#REF!</v>
      </c>
      <c r="EP30" s="22" t="e">
        <f t="shared" si="156"/>
        <v>#REF!</v>
      </c>
      <c r="EQ30" s="4" t="e">
        <f t="shared" si="157"/>
        <v>#REF!</v>
      </c>
      <c r="ER30" s="38">
        <v>78.22</v>
      </c>
      <c r="ES30" s="39">
        <v>71.44</v>
      </c>
      <c r="ET30" s="24" t="e">
        <f t="shared" si="158"/>
        <v>#REF!</v>
      </c>
      <c r="EU30" s="22" t="e">
        <f t="shared" si="159"/>
        <v>#REF!</v>
      </c>
      <c r="EV30" s="4" t="e">
        <f t="shared" si="160"/>
        <v>#REF!</v>
      </c>
      <c r="EW30" s="24">
        <v>86.54</v>
      </c>
      <c r="EX30" s="24">
        <v>86.12</v>
      </c>
      <c r="EY30" s="24" t="e">
        <f t="shared" si="161"/>
        <v>#REF!</v>
      </c>
      <c r="EZ30" s="22" t="e">
        <f t="shared" si="162"/>
        <v>#REF!</v>
      </c>
      <c r="FA30" s="4" t="e">
        <f t="shared" si="163"/>
        <v>#REF!</v>
      </c>
      <c r="FB30" s="24">
        <v>86.54</v>
      </c>
      <c r="FC30" s="24">
        <v>79.02</v>
      </c>
      <c r="FD30" s="24" t="e">
        <f t="shared" si="164"/>
        <v>#REF!</v>
      </c>
      <c r="FE30" s="22" t="e">
        <f t="shared" si="165"/>
        <v>#REF!</v>
      </c>
      <c r="FF30" s="4" t="e">
        <f t="shared" si="166"/>
        <v>#REF!</v>
      </c>
      <c r="FG30" s="24">
        <v>7.0900000000000007</v>
      </c>
      <c r="FH30" s="24" t="e">
        <f t="shared" si="34"/>
        <v>#REF!</v>
      </c>
      <c r="FI30" s="13" t="e">
        <f t="shared" si="35"/>
        <v>#REF!</v>
      </c>
      <c r="FJ30" s="12" t="e">
        <f t="shared" si="36"/>
        <v>#REF!</v>
      </c>
      <c r="FK30" s="24">
        <v>7.8</v>
      </c>
      <c r="FL30" s="24" t="e">
        <f t="shared" si="167"/>
        <v>#REF!</v>
      </c>
      <c r="FM30" s="13" t="e">
        <f t="shared" si="37"/>
        <v>#REF!</v>
      </c>
      <c r="FN30" s="12" t="e">
        <f t="shared" si="168"/>
        <v>#REF!</v>
      </c>
      <c r="FO30" s="24">
        <v>96.899999999999991</v>
      </c>
      <c r="FP30" s="24">
        <v>95.09</v>
      </c>
      <c r="FQ30" s="24" t="e">
        <f t="shared" si="169"/>
        <v>#REF!</v>
      </c>
      <c r="FR30" s="22" t="e">
        <f t="shared" si="170"/>
        <v>#REF!</v>
      </c>
      <c r="FS30" s="4" t="e">
        <f t="shared" si="171"/>
        <v>#REF!</v>
      </c>
      <c r="FT30" s="24">
        <v>96.899999999999991</v>
      </c>
      <c r="FU30" s="24">
        <v>95.1</v>
      </c>
      <c r="FV30" s="24" t="e">
        <f t="shared" si="172"/>
        <v>#REF!</v>
      </c>
      <c r="FW30" s="22" t="e">
        <f t="shared" si="173"/>
        <v>#REF!</v>
      </c>
      <c r="FX30" s="4" t="e">
        <f t="shared" si="174"/>
        <v>#REF!</v>
      </c>
      <c r="FY30" s="24">
        <v>92.67</v>
      </c>
      <c r="FZ30" s="24">
        <v>73.87</v>
      </c>
      <c r="GA30" s="24" t="e">
        <f t="shared" si="175"/>
        <v>#REF!</v>
      </c>
      <c r="GB30" s="22" t="e">
        <f t="shared" si="176"/>
        <v>#REF!</v>
      </c>
      <c r="GC30" s="4" t="e">
        <f t="shared" si="177"/>
        <v>#REF!</v>
      </c>
      <c r="GD30" s="27">
        <v>92.67</v>
      </c>
      <c r="GE30" s="27">
        <v>83.22</v>
      </c>
      <c r="GF30" s="24" t="e">
        <f t="shared" si="178"/>
        <v>#REF!</v>
      </c>
      <c r="GG30" s="22" t="e">
        <f t="shared" si="179"/>
        <v>#REF!</v>
      </c>
      <c r="GH30" s="4" t="e">
        <f t="shared" si="180"/>
        <v>#REF!</v>
      </c>
      <c r="GI30" s="27">
        <v>98.02</v>
      </c>
      <c r="GJ30" s="27">
        <v>91.53</v>
      </c>
      <c r="GK30" s="24" t="e">
        <f t="shared" si="181"/>
        <v>#REF!</v>
      </c>
      <c r="GL30" s="22" t="e">
        <f t="shared" si="182"/>
        <v>#REF!</v>
      </c>
      <c r="GM30" s="4" t="e">
        <f t="shared" si="183"/>
        <v>#REF!</v>
      </c>
      <c r="GN30" s="27">
        <v>98.02</v>
      </c>
      <c r="GO30" s="27">
        <v>96.17</v>
      </c>
      <c r="GP30" s="24" t="e">
        <f t="shared" si="184"/>
        <v>#REF!</v>
      </c>
      <c r="GQ30" s="22" t="e">
        <f t="shared" si="185"/>
        <v>#REF!</v>
      </c>
      <c r="GR30" s="4" t="e">
        <f t="shared" si="186"/>
        <v>#REF!</v>
      </c>
      <c r="GS30" s="27">
        <v>9.68</v>
      </c>
      <c r="GT30" s="27" t="e">
        <f t="shared" si="38"/>
        <v>#REF!</v>
      </c>
      <c r="GU30" s="22" t="e">
        <f t="shared" si="39"/>
        <v>#REF!</v>
      </c>
      <c r="GV30" s="4" t="e">
        <f t="shared" si="40"/>
        <v>#REF!</v>
      </c>
      <c r="GW30" s="27">
        <v>7.32</v>
      </c>
      <c r="GX30" s="27" t="e">
        <f t="shared" si="187"/>
        <v>#REF!</v>
      </c>
      <c r="GY30" s="22" t="e">
        <f t="shared" si="41"/>
        <v>#REF!</v>
      </c>
      <c r="GZ30" s="4" t="e">
        <f t="shared" si="42"/>
        <v>#REF!</v>
      </c>
      <c r="HA30" s="26"/>
      <c r="HB30" s="26"/>
      <c r="HC30" s="24" t="e">
        <f t="shared" si="188"/>
        <v>#REF!</v>
      </c>
      <c r="HD30" s="24" t="e">
        <f t="shared" si="189"/>
        <v>#REF!</v>
      </c>
      <c r="HE30" s="26"/>
      <c r="HF30" s="26"/>
      <c r="HG30" s="26"/>
      <c r="HH30" s="24" t="e">
        <f t="shared" si="190"/>
        <v>#REF!</v>
      </c>
      <c r="HI30" s="24" t="e">
        <f t="shared" si="191"/>
        <v>#REF!</v>
      </c>
      <c r="HJ30" s="26"/>
      <c r="HK30" s="27">
        <v>95.56</v>
      </c>
      <c r="HL30" s="27">
        <v>85.66</v>
      </c>
      <c r="HM30" s="24" t="e">
        <f t="shared" si="192"/>
        <v>#REF!</v>
      </c>
      <c r="HN30" s="22" t="e">
        <f t="shared" si="193"/>
        <v>#REF!</v>
      </c>
      <c r="HO30" s="4" t="e">
        <f t="shared" si="194"/>
        <v>#REF!</v>
      </c>
      <c r="HP30" s="27">
        <v>95.56</v>
      </c>
      <c r="HQ30" s="27">
        <v>91.33</v>
      </c>
      <c r="HR30" s="24" t="e">
        <f t="shared" si="195"/>
        <v>#REF!</v>
      </c>
      <c r="HS30" s="22" t="e">
        <f t="shared" si="196"/>
        <v>#REF!</v>
      </c>
      <c r="HT30" s="4" t="e">
        <f t="shared" si="197"/>
        <v>#REF!</v>
      </c>
      <c r="HU30" s="24">
        <v>98.18</v>
      </c>
      <c r="HV30" s="24">
        <v>92.759999999999991</v>
      </c>
      <c r="HW30" s="24" t="e">
        <f t="shared" si="198"/>
        <v>#REF!</v>
      </c>
      <c r="HX30" s="24" t="e">
        <f t="shared" si="199"/>
        <v>#REF!</v>
      </c>
      <c r="HY30" s="4" t="e">
        <f t="shared" si="200"/>
        <v>#REF!</v>
      </c>
      <c r="HZ30" s="24">
        <v>98.18</v>
      </c>
      <c r="IA30" s="24">
        <v>84.41</v>
      </c>
      <c r="IB30" s="24" t="e">
        <f t="shared" si="201"/>
        <v>#REF!</v>
      </c>
      <c r="IC30" s="24" t="e">
        <f t="shared" si="202"/>
        <v>#REF!</v>
      </c>
      <c r="ID30" s="4" t="e">
        <f t="shared" si="203"/>
        <v>#REF!</v>
      </c>
      <c r="IE30" s="26"/>
      <c r="IF30" s="26"/>
      <c r="IG30" s="24" t="e">
        <f t="shared" si="204"/>
        <v>#REF!</v>
      </c>
      <c r="IH30" s="24" t="e">
        <f t="shared" si="205"/>
        <v>#REF!</v>
      </c>
      <c r="II30" s="26"/>
      <c r="IJ30" s="26"/>
      <c r="IK30" s="26"/>
      <c r="IL30" s="24" t="e">
        <f t="shared" si="206"/>
        <v>#REF!</v>
      </c>
      <c r="IM30" s="24" t="e">
        <f t="shared" si="207"/>
        <v>#REF!</v>
      </c>
      <c r="IN30" s="26"/>
      <c r="IO30" s="26"/>
      <c r="IP30" s="26"/>
      <c r="IQ30" s="24" t="e">
        <f t="shared" si="208"/>
        <v>#REF!</v>
      </c>
      <c r="IR30" s="24" t="e">
        <f t="shared" si="209"/>
        <v>#REF!</v>
      </c>
      <c r="IS30" s="26"/>
      <c r="IT30" s="26"/>
      <c r="IU30" s="26"/>
      <c r="IV30" s="24" t="e">
        <f t="shared" si="210"/>
        <v>#REF!</v>
      </c>
      <c r="IW30" s="24" t="e">
        <f t="shared" si="211"/>
        <v>#REF!</v>
      </c>
      <c r="IX30" s="26"/>
      <c r="IY30" s="26"/>
      <c r="IZ30" s="26"/>
      <c r="JA30" s="24" t="e">
        <f t="shared" si="212"/>
        <v>#REF!</v>
      </c>
      <c r="JB30" s="24" t="e">
        <f t="shared" si="213"/>
        <v>#REF!</v>
      </c>
      <c r="JC30" s="26"/>
      <c r="JD30" s="26"/>
      <c r="JE30" s="26"/>
      <c r="JF30" s="24" t="e">
        <f t="shared" si="214"/>
        <v>#REF!</v>
      </c>
      <c r="JG30" s="24" t="e">
        <f t="shared" si="215"/>
        <v>#REF!</v>
      </c>
      <c r="JH30" s="26"/>
      <c r="JI30" s="26"/>
      <c r="JJ30" s="26"/>
      <c r="JK30" s="24" t="e">
        <f t="shared" si="216"/>
        <v>#REF!</v>
      </c>
      <c r="JL30" s="24" t="e">
        <f t="shared" si="217"/>
        <v>#REF!</v>
      </c>
      <c r="JM30" s="26"/>
      <c r="JN30" s="26"/>
      <c r="JO30" s="26"/>
      <c r="JP30" s="24" t="e">
        <f t="shared" si="218"/>
        <v>#REF!</v>
      </c>
      <c r="JQ30" s="24" t="e">
        <f t="shared" si="219"/>
        <v>#REF!</v>
      </c>
      <c r="JR30" s="26"/>
      <c r="JS30" s="26"/>
      <c r="JT30" s="26"/>
      <c r="JU30" s="24" t="e">
        <f t="shared" si="220"/>
        <v>#REF!</v>
      </c>
      <c r="JV30" s="24" t="e">
        <f t="shared" si="221"/>
        <v>#REF!</v>
      </c>
      <c r="JW30" s="26"/>
      <c r="JX30" s="26"/>
      <c r="JY30" s="26"/>
      <c r="JZ30" s="24" t="e">
        <f t="shared" si="222"/>
        <v>#REF!</v>
      </c>
      <c r="KA30" s="24" t="e">
        <f t="shared" si="223"/>
        <v>#REF!</v>
      </c>
      <c r="KB30" s="26"/>
      <c r="KC30" s="26"/>
      <c r="KD30" s="26"/>
      <c r="KE30" s="24" t="e">
        <f t="shared" si="224"/>
        <v>#REF!</v>
      </c>
      <c r="KF30" s="24" t="e">
        <f t="shared" si="225"/>
        <v>#REF!</v>
      </c>
      <c r="KG30" s="26"/>
      <c r="KH30" s="26"/>
      <c r="KI30" s="26"/>
      <c r="KJ30" s="24" t="e">
        <f t="shared" si="226"/>
        <v>#REF!</v>
      </c>
      <c r="KK30" s="24" t="e">
        <f t="shared" si="227"/>
        <v>#REF!</v>
      </c>
      <c r="KL30" s="26"/>
      <c r="KM30" s="27"/>
      <c r="KN30" s="27"/>
      <c r="KO30" s="24">
        <f t="shared" si="228"/>
        <v>0</v>
      </c>
      <c r="KP30" s="22">
        <f t="shared" si="229"/>
        <v>0</v>
      </c>
      <c r="KQ30" s="4"/>
      <c r="KR30" s="27"/>
      <c r="KS30" s="27"/>
      <c r="KT30" s="24">
        <f t="shared" si="231"/>
        <v>0</v>
      </c>
      <c r="KU30" s="22">
        <f t="shared" si="232"/>
        <v>0</v>
      </c>
      <c r="KV30" s="4"/>
      <c r="KW30" s="27"/>
      <c r="KX30" s="27"/>
      <c r="KY30" s="24">
        <f t="shared" si="234"/>
        <v>0</v>
      </c>
      <c r="KZ30" s="22">
        <f t="shared" si="235"/>
        <v>0</v>
      </c>
      <c r="LA30" s="4"/>
      <c r="LB30" s="27"/>
      <c r="LC30" s="27"/>
      <c r="LD30" s="24">
        <f t="shared" si="237"/>
        <v>0</v>
      </c>
      <c r="LE30" s="22">
        <f t="shared" si="238"/>
        <v>0</v>
      </c>
      <c r="LF30" s="4"/>
      <c r="LG30" s="26"/>
      <c r="LH30" s="26"/>
      <c r="LI30" s="24" t="e">
        <f t="shared" si="240"/>
        <v>#REF!</v>
      </c>
      <c r="LJ30" s="24" t="e">
        <f t="shared" si="241"/>
        <v>#REF!</v>
      </c>
      <c r="LK30" s="26"/>
      <c r="LL30" s="26"/>
      <c r="LM30" s="26"/>
      <c r="LN30" s="24" t="e">
        <f t="shared" si="242"/>
        <v>#REF!</v>
      </c>
      <c r="LO30" s="24" t="e">
        <f t="shared" si="243"/>
        <v>#REF!</v>
      </c>
      <c r="LP30" s="26"/>
      <c r="LQ30" s="24"/>
      <c r="LR30" s="26"/>
      <c r="LS30" s="24">
        <f t="shared" si="244"/>
        <v>0</v>
      </c>
      <c r="LT30" s="22">
        <f t="shared" si="245"/>
        <v>0</v>
      </c>
      <c r="LU30" s="4"/>
      <c r="LV30" s="24"/>
      <c r="LW30" s="26"/>
      <c r="LX30" s="24">
        <f t="shared" si="247"/>
        <v>0</v>
      </c>
      <c r="LY30" s="22">
        <f t="shared" si="248"/>
        <v>0</v>
      </c>
      <c r="LZ30" s="4"/>
      <c r="MA30" s="24"/>
      <c r="MB30" s="26"/>
      <c r="MC30" s="24">
        <f t="shared" si="250"/>
        <v>0</v>
      </c>
      <c r="MD30" s="22">
        <f t="shared" si="251"/>
        <v>0</v>
      </c>
      <c r="ME30" s="4"/>
      <c r="MF30" s="24"/>
      <c r="MG30" s="26"/>
      <c r="MH30" s="24">
        <f t="shared" si="253"/>
        <v>0</v>
      </c>
      <c r="MI30" s="22">
        <f t="shared" si="254"/>
        <v>0</v>
      </c>
      <c r="MJ30" s="4"/>
      <c r="MK30" s="26"/>
      <c r="ML30" s="26"/>
      <c r="MM30" s="24" t="e">
        <f t="shared" si="256"/>
        <v>#REF!</v>
      </c>
      <c r="MN30" s="24" t="e">
        <f t="shared" si="257"/>
        <v>#REF!</v>
      </c>
      <c r="MO30" s="26"/>
      <c r="MP30" s="26"/>
      <c r="MQ30" s="26"/>
      <c r="MR30" s="24" t="e">
        <f t="shared" si="258"/>
        <v>#REF!</v>
      </c>
      <c r="MS30" s="24" t="e">
        <f t="shared" si="259"/>
        <v>#REF!</v>
      </c>
      <c r="MT30" s="26"/>
      <c r="MU30" s="26"/>
      <c r="MV30" s="26"/>
      <c r="MW30" s="24" t="e">
        <f t="shared" si="260"/>
        <v>#REF!</v>
      </c>
      <c r="MX30" s="24" t="e">
        <f t="shared" si="261"/>
        <v>#REF!</v>
      </c>
      <c r="MY30" s="26"/>
      <c r="MZ30" s="26"/>
      <c r="NA30" s="26"/>
      <c r="NB30" s="24" t="e">
        <f t="shared" si="262"/>
        <v>#REF!</v>
      </c>
      <c r="NC30" s="24" t="e">
        <f t="shared" si="263"/>
        <v>#REF!</v>
      </c>
      <c r="ND30" s="26"/>
      <c r="NE30" s="26"/>
      <c r="NF30" s="26"/>
      <c r="NG30" s="24" t="e">
        <f t="shared" si="264"/>
        <v>#REF!</v>
      </c>
      <c r="NH30" s="24" t="e">
        <f t="shared" si="265"/>
        <v>#REF!</v>
      </c>
      <c r="NI30" s="26"/>
      <c r="NJ30" s="26"/>
      <c r="NK30" s="26"/>
      <c r="NL30" s="24" t="e">
        <f t="shared" si="266"/>
        <v>#REF!</v>
      </c>
      <c r="NM30" s="24" t="e">
        <f t="shared" si="267"/>
        <v>#REF!</v>
      </c>
      <c r="NN30" s="26"/>
      <c r="NO30" s="26"/>
      <c r="NP30" s="26"/>
      <c r="NQ30" s="24" t="e">
        <f t="shared" si="268"/>
        <v>#REF!</v>
      </c>
      <c r="NR30" s="24" t="e">
        <f t="shared" si="269"/>
        <v>#REF!</v>
      </c>
      <c r="NS30" s="26"/>
      <c r="NT30" s="26"/>
      <c r="NU30" s="26"/>
      <c r="NV30" s="24" t="e">
        <f t="shared" si="270"/>
        <v>#REF!</v>
      </c>
      <c r="NW30" s="24" t="e">
        <f t="shared" si="271"/>
        <v>#REF!</v>
      </c>
      <c r="NX30" s="26"/>
      <c r="NY30" s="26"/>
      <c r="NZ30" s="26"/>
      <c r="OA30" s="24" t="e">
        <f t="shared" si="272"/>
        <v>#REF!</v>
      </c>
      <c r="OB30" s="24" t="e">
        <f t="shared" si="273"/>
        <v>#REF!</v>
      </c>
      <c r="OC30" s="26"/>
      <c r="OD30" s="26"/>
      <c r="OE30" s="26"/>
      <c r="OF30" s="24" t="e">
        <f t="shared" si="274"/>
        <v>#REF!</v>
      </c>
      <c r="OG30" s="24" t="e">
        <f t="shared" si="275"/>
        <v>#REF!</v>
      </c>
      <c r="OH30" s="26"/>
      <c r="OI30" s="26"/>
      <c r="OJ30" s="26"/>
      <c r="OK30" s="24" t="e">
        <f t="shared" si="276"/>
        <v>#REF!</v>
      </c>
      <c r="OL30" s="24" t="e">
        <f t="shared" si="277"/>
        <v>#REF!</v>
      </c>
      <c r="OM30" s="26"/>
      <c r="ON30" s="26"/>
      <c r="OO30" s="26"/>
      <c r="OP30" s="24" t="e">
        <f t="shared" si="278"/>
        <v>#REF!</v>
      </c>
      <c r="OQ30" s="24" t="e">
        <f t="shared" si="279"/>
        <v>#REF!</v>
      </c>
      <c r="OR30" s="26"/>
      <c r="OS30" s="26"/>
      <c r="OT30" s="26"/>
      <c r="OU30" s="24" t="e">
        <f t="shared" si="280"/>
        <v>#REF!</v>
      </c>
      <c r="OV30" s="24" t="e">
        <f t="shared" si="281"/>
        <v>#REF!</v>
      </c>
      <c r="OW30" s="26"/>
      <c r="OX30" s="26"/>
      <c r="OY30" s="26"/>
      <c r="OZ30" s="24" t="e">
        <f t="shared" si="282"/>
        <v>#REF!</v>
      </c>
      <c r="PA30" s="24" t="e">
        <f t="shared" si="283"/>
        <v>#REF!</v>
      </c>
      <c r="PB30" s="26"/>
      <c r="PC30" s="26"/>
      <c r="PD30" s="26"/>
      <c r="PE30" s="24" t="e">
        <f t="shared" si="284"/>
        <v>#REF!</v>
      </c>
      <c r="PF30" s="24" t="e">
        <f t="shared" si="285"/>
        <v>#REF!</v>
      </c>
      <c r="PG30" s="26"/>
      <c r="PH30" s="26"/>
      <c r="PI30" s="26"/>
      <c r="PJ30" s="24" t="e">
        <f t="shared" si="286"/>
        <v>#REF!</v>
      </c>
      <c r="PK30" s="24" t="e">
        <f t="shared" si="287"/>
        <v>#REF!</v>
      </c>
      <c r="PL30" s="26"/>
      <c r="PM30" s="26"/>
      <c r="PN30" s="26"/>
      <c r="PO30" s="24" t="e">
        <f t="shared" si="288"/>
        <v>#REF!</v>
      </c>
      <c r="PP30" s="24" t="e">
        <f t="shared" si="289"/>
        <v>#REF!</v>
      </c>
      <c r="PQ30" s="26"/>
      <c r="PR30" s="26"/>
      <c r="PS30" s="26"/>
      <c r="PT30" s="24" t="e">
        <f t="shared" si="290"/>
        <v>#REF!</v>
      </c>
      <c r="PU30" s="24" t="e">
        <f t="shared" si="291"/>
        <v>#REF!</v>
      </c>
      <c r="PV30" s="26"/>
      <c r="PW30" s="26"/>
      <c r="PX30" s="26"/>
      <c r="PY30" s="24" t="e">
        <f t="shared" si="292"/>
        <v>#REF!</v>
      </c>
      <c r="PZ30" s="24" t="e">
        <f t="shared" si="293"/>
        <v>#REF!</v>
      </c>
      <c r="QA30" s="26"/>
      <c r="QB30" s="26"/>
      <c r="QC30" s="26"/>
      <c r="QD30" s="24" t="e">
        <f t="shared" si="294"/>
        <v>#REF!</v>
      </c>
      <c r="QE30" s="24" t="e">
        <f t="shared" si="295"/>
        <v>#REF!</v>
      </c>
      <c r="QF30" s="26"/>
      <c r="QG30" s="26"/>
      <c r="QH30" s="26"/>
      <c r="QI30" s="24" t="e">
        <f t="shared" si="296"/>
        <v>#REF!</v>
      </c>
      <c r="QJ30" s="24" t="e">
        <f t="shared" si="297"/>
        <v>#REF!</v>
      </c>
      <c r="QK30" s="26"/>
      <c r="QL30" s="26"/>
      <c r="QM30" s="26"/>
      <c r="QN30" s="24" t="e">
        <f t="shared" si="298"/>
        <v>#REF!</v>
      </c>
      <c r="QO30" s="24" t="e">
        <f t="shared" si="299"/>
        <v>#REF!</v>
      </c>
      <c r="QP30" s="26"/>
      <c r="QQ30" s="24"/>
      <c r="QR30" s="24" t="e">
        <f t="shared" si="300"/>
        <v>#REF!</v>
      </c>
      <c r="QS30" s="24" t="e">
        <f t="shared" si="301"/>
        <v>#REF!</v>
      </c>
      <c r="QT30" s="11"/>
      <c r="QU30" s="24"/>
      <c r="QV30" s="24" t="e">
        <f t="shared" si="302"/>
        <v>#REF!</v>
      </c>
      <c r="QW30" s="24" t="e">
        <f t="shared" si="303"/>
        <v>#REF!</v>
      </c>
      <c r="QX30" s="11"/>
      <c r="QY30" s="24"/>
      <c r="QZ30" s="24" t="e">
        <f t="shared" si="304"/>
        <v>#REF!</v>
      </c>
      <c r="RA30" s="24" t="e">
        <f t="shared" si="305"/>
        <v>#REF!</v>
      </c>
      <c r="RB30" s="11"/>
      <c r="RC30" s="24"/>
      <c r="RD30" s="24" t="e">
        <f t="shared" si="306"/>
        <v>#REF!</v>
      </c>
      <c r="RE30" s="24" t="e">
        <f t="shared" si="307"/>
        <v>#REF!</v>
      </c>
      <c r="RF30" s="11"/>
      <c r="RG30" s="24"/>
      <c r="RH30" s="24" t="e">
        <f t="shared" si="308"/>
        <v>#REF!</v>
      </c>
      <c r="RI30" s="24" t="e">
        <f t="shared" si="309"/>
        <v>#REF!</v>
      </c>
      <c r="RJ30" s="11"/>
      <c r="RK30" s="27">
        <v>96.899999999999991</v>
      </c>
      <c r="RL30" s="27" t="e">
        <f t="shared" si="310"/>
        <v>#REF!</v>
      </c>
      <c r="RM30" s="22" t="e">
        <f t="shared" si="43"/>
        <v>#REF!</v>
      </c>
      <c r="RN30" s="4" t="e">
        <f t="shared" si="311"/>
        <v>#REF!</v>
      </c>
      <c r="RO30" s="24"/>
      <c r="RP30" s="24" t="e">
        <f t="shared" si="312"/>
        <v>#REF!</v>
      </c>
      <c r="RQ30" s="24" t="e">
        <f t="shared" si="313"/>
        <v>#REF!</v>
      </c>
      <c r="RR30" s="11"/>
      <c r="RS30" s="24"/>
      <c r="RT30" s="24" t="e">
        <f t="shared" si="314"/>
        <v>#REF!</v>
      </c>
      <c r="RU30" s="24" t="e">
        <f t="shared" si="315"/>
        <v>#REF!</v>
      </c>
      <c r="RV30" s="11"/>
      <c r="RW30" s="24"/>
      <c r="RX30" s="24" t="e">
        <f t="shared" si="316"/>
        <v>#REF!</v>
      </c>
      <c r="RY30" s="24" t="e">
        <f t="shared" si="317"/>
        <v>#REF!</v>
      </c>
      <c r="RZ30" s="11"/>
      <c r="SA30" s="24"/>
      <c r="SB30" s="24" t="e">
        <f t="shared" si="318"/>
        <v>#REF!</v>
      </c>
      <c r="SC30" s="24" t="e">
        <f t="shared" si="319"/>
        <v>#REF!</v>
      </c>
      <c r="SD30" s="11"/>
      <c r="SE30" s="24"/>
      <c r="SF30" s="24" t="e">
        <f t="shared" si="320"/>
        <v>#REF!</v>
      </c>
      <c r="SG30" s="24" t="e">
        <f t="shared" si="321"/>
        <v>#REF!</v>
      </c>
      <c r="SH30" s="11"/>
      <c r="SI30" s="24"/>
      <c r="SJ30" s="24" t="e">
        <f t="shared" si="322"/>
        <v>#REF!</v>
      </c>
      <c r="SK30" s="24" t="e">
        <f t="shared" si="323"/>
        <v>#REF!</v>
      </c>
      <c r="SL30" s="11"/>
      <c r="SM30" s="24"/>
      <c r="SN30" s="24" t="e">
        <f t="shared" si="324"/>
        <v>#REF!</v>
      </c>
      <c r="SO30" s="24" t="e">
        <f t="shared" si="325"/>
        <v>#REF!</v>
      </c>
      <c r="SP30" s="11"/>
      <c r="SQ30" s="24"/>
      <c r="SR30" s="24" t="e">
        <f t="shared" si="326"/>
        <v>#REF!</v>
      </c>
      <c r="SS30" s="24" t="e">
        <f t="shared" si="327"/>
        <v>#REF!</v>
      </c>
      <c r="ST30" s="11"/>
      <c r="SU30" s="24"/>
      <c r="SV30" s="24" t="e">
        <f t="shared" si="328"/>
        <v>#REF!</v>
      </c>
      <c r="SW30" s="24" t="e">
        <f t="shared" si="329"/>
        <v>#REF!</v>
      </c>
      <c r="SX30" s="11"/>
      <c r="SY30" s="24"/>
      <c r="SZ30" s="24" t="e">
        <f t="shared" si="330"/>
        <v>#REF!</v>
      </c>
      <c r="TA30" s="24" t="e">
        <f t="shared" si="331"/>
        <v>#REF!</v>
      </c>
      <c r="TB30" s="11"/>
      <c r="TC30" s="24"/>
      <c r="TD30" s="24" t="e">
        <f t="shared" si="332"/>
        <v>#REF!</v>
      </c>
      <c r="TE30" s="24" t="e">
        <f t="shared" si="333"/>
        <v>#REF!</v>
      </c>
      <c r="TF30" s="11"/>
      <c r="TG30" s="24"/>
      <c r="TH30" s="24" t="e">
        <f t="shared" si="334"/>
        <v>#REF!</v>
      </c>
      <c r="TI30" s="24" t="e">
        <f t="shared" si="335"/>
        <v>#REF!</v>
      </c>
      <c r="TJ30" s="11"/>
      <c r="TK30" s="24"/>
      <c r="TL30" s="24" t="e">
        <f t="shared" si="336"/>
        <v>#REF!</v>
      </c>
      <c r="TM30" s="24" t="e">
        <f t="shared" si="337"/>
        <v>#REF!</v>
      </c>
      <c r="TN30" s="11"/>
      <c r="TO30" s="27">
        <v>92.67</v>
      </c>
      <c r="TP30" s="27" t="e">
        <f t="shared" si="338"/>
        <v>#REF!</v>
      </c>
      <c r="TQ30" s="22" t="e">
        <f t="shared" si="44"/>
        <v>#REF!</v>
      </c>
      <c r="TR30" s="4" t="e">
        <f t="shared" si="339"/>
        <v>#REF!</v>
      </c>
      <c r="TS30" s="24"/>
      <c r="TT30" s="24" t="e">
        <f t="shared" si="340"/>
        <v>#REF!</v>
      </c>
      <c r="TU30" s="24" t="e">
        <f t="shared" si="341"/>
        <v>#REF!</v>
      </c>
      <c r="TV30" s="11"/>
      <c r="TW30" s="24"/>
      <c r="TX30" s="24" t="e">
        <f t="shared" si="342"/>
        <v>#REF!</v>
      </c>
      <c r="TY30" s="24" t="e">
        <f t="shared" si="343"/>
        <v>#REF!</v>
      </c>
      <c r="TZ30" s="11"/>
      <c r="UA30" s="24"/>
      <c r="UB30" s="24" t="e">
        <f t="shared" si="344"/>
        <v>#REF!</v>
      </c>
      <c r="UC30" s="24" t="e">
        <f t="shared" si="345"/>
        <v>#REF!</v>
      </c>
      <c r="UD30" s="11"/>
      <c r="UE30" s="24"/>
      <c r="UF30" s="24" t="e">
        <f t="shared" si="346"/>
        <v>#REF!</v>
      </c>
      <c r="UG30" s="24" t="e">
        <f t="shared" si="347"/>
        <v>#REF!</v>
      </c>
      <c r="UH30" s="11"/>
      <c r="UI30" s="24"/>
      <c r="UJ30" s="24" t="e">
        <f t="shared" si="348"/>
        <v>#REF!</v>
      </c>
      <c r="UK30" s="24" t="e">
        <f t="shared" si="349"/>
        <v>#REF!</v>
      </c>
      <c r="UL30" s="11"/>
      <c r="UM30" s="24"/>
      <c r="UN30" s="24" t="e">
        <f t="shared" si="350"/>
        <v>#REF!</v>
      </c>
      <c r="UO30" s="24" t="e">
        <f t="shared" si="351"/>
        <v>#REF!</v>
      </c>
      <c r="UP30" s="11"/>
      <c r="UQ30" s="24"/>
      <c r="UR30" s="24" t="e">
        <f t="shared" si="352"/>
        <v>#REF!</v>
      </c>
      <c r="US30" s="24" t="e">
        <f t="shared" si="353"/>
        <v>#REF!</v>
      </c>
      <c r="UT30" s="11"/>
      <c r="UU30" s="24"/>
      <c r="UV30" s="24" t="e">
        <f t="shared" si="354"/>
        <v>#REF!</v>
      </c>
      <c r="UW30" s="24" t="e">
        <f t="shared" si="355"/>
        <v>#REF!</v>
      </c>
      <c r="UX30" s="11"/>
      <c r="UY30" s="24"/>
      <c r="UZ30" s="24" t="e">
        <f t="shared" si="356"/>
        <v>#REF!</v>
      </c>
      <c r="VA30" s="24" t="e">
        <f t="shared" si="357"/>
        <v>#REF!</v>
      </c>
      <c r="VB30" s="11"/>
      <c r="VC30" s="24"/>
      <c r="VD30" s="24" t="e">
        <f t="shared" si="358"/>
        <v>#REF!</v>
      </c>
      <c r="VE30" s="24" t="e">
        <f t="shared" si="359"/>
        <v>#REF!</v>
      </c>
      <c r="VF30" s="11"/>
      <c r="VG30" s="34"/>
      <c r="VH30" s="27" t="e">
        <f t="shared" si="45"/>
        <v>#REF!</v>
      </c>
      <c r="VI30" s="22">
        <f t="shared" si="46"/>
        <v>0</v>
      </c>
      <c r="VJ30" s="4"/>
      <c r="VK30" s="27"/>
      <c r="VL30" s="27" t="e">
        <f t="shared" si="361"/>
        <v>#REF!</v>
      </c>
      <c r="VM30" s="22">
        <f t="shared" si="47"/>
        <v>0</v>
      </c>
      <c r="VN30" s="4"/>
      <c r="VO30" s="27"/>
      <c r="VP30" s="27" t="e">
        <f t="shared" si="363"/>
        <v>#REF!</v>
      </c>
      <c r="VQ30" s="22">
        <f t="shared" si="48"/>
        <v>0</v>
      </c>
      <c r="VR30" s="4"/>
      <c r="VS30" s="24"/>
      <c r="VT30" s="24" t="e">
        <f t="shared" si="365"/>
        <v>#REF!</v>
      </c>
      <c r="VU30" s="24" t="e">
        <f t="shared" si="366"/>
        <v>#REF!</v>
      </c>
      <c r="VV30" s="11"/>
      <c r="VW30" s="24"/>
      <c r="VX30" s="27" t="e">
        <f t="shared" si="367"/>
        <v>#REF!</v>
      </c>
      <c r="VY30" s="22">
        <f t="shared" si="49"/>
        <v>0</v>
      </c>
      <c r="VZ30" s="4"/>
      <c r="WA30" s="24"/>
      <c r="WB30" s="27" t="e">
        <f t="shared" si="369"/>
        <v>#REF!</v>
      </c>
      <c r="WC30" s="22">
        <f t="shared" si="50"/>
        <v>0</v>
      </c>
      <c r="WD30" s="4"/>
      <c r="WE30" s="27"/>
      <c r="WF30" s="27" t="e">
        <f t="shared" si="371"/>
        <v>#REF!</v>
      </c>
      <c r="WG30" s="22">
        <f t="shared" si="51"/>
        <v>0</v>
      </c>
      <c r="WH30" s="4"/>
      <c r="WI30" s="24"/>
      <c r="WJ30" s="24" t="e">
        <f t="shared" si="373"/>
        <v>#REF!</v>
      </c>
      <c r="WK30" s="24" t="e">
        <f t="shared" si="374"/>
        <v>#REF!</v>
      </c>
      <c r="WL30" s="11"/>
      <c r="WM30" s="24"/>
      <c r="WN30" s="24" t="e">
        <f t="shared" si="375"/>
        <v>#REF!</v>
      </c>
      <c r="WO30" s="24" t="e">
        <f t="shared" si="376"/>
        <v>#REF!</v>
      </c>
      <c r="WP30" s="11"/>
      <c r="WQ30" s="24"/>
      <c r="WR30" s="24" t="e">
        <f t="shared" si="377"/>
        <v>#REF!</v>
      </c>
      <c r="WS30" s="24" t="e">
        <f t="shared" si="378"/>
        <v>#REF!</v>
      </c>
      <c r="WT30" s="11"/>
      <c r="WU30" s="27"/>
      <c r="WV30" s="27" t="e">
        <f t="shared" si="379"/>
        <v>#REF!</v>
      </c>
      <c r="WW30" s="22">
        <f t="shared" si="52"/>
        <v>0</v>
      </c>
      <c r="WX30" s="4"/>
      <c r="WY30" s="24"/>
      <c r="WZ30" s="24" t="e">
        <f t="shared" si="381"/>
        <v>#REF!</v>
      </c>
      <c r="XA30" s="24" t="e">
        <f t="shared" si="382"/>
        <v>#REF!</v>
      </c>
      <c r="XB30" s="11"/>
      <c r="XC30" s="24"/>
      <c r="XD30" s="24" t="e">
        <f t="shared" si="383"/>
        <v>#REF!</v>
      </c>
      <c r="XE30" s="24" t="e">
        <f t="shared" si="384"/>
        <v>#REF!</v>
      </c>
      <c r="XF30" s="11"/>
      <c r="XG30" s="24"/>
      <c r="XH30" s="24" t="e">
        <f t="shared" si="385"/>
        <v>#REF!</v>
      </c>
      <c r="XI30" s="24" t="e">
        <f t="shared" si="386"/>
        <v>#REF!</v>
      </c>
      <c r="XJ30" s="11"/>
      <c r="XK30" s="24"/>
      <c r="XL30" s="24" t="e">
        <f t="shared" si="387"/>
        <v>#REF!</v>
      </c>
      <c r="XM30" s="24" t="e">
        <f t="shared" si="388"/>
        <v>#REF!</v>
      </c>
      <c r="XN30" s="11"/>
      <c r="XO30" s="24"/>
      <c r="XP30" s="24" t="e">
        <f t="shared" si="389"/>
        <v>#REF!</v>
      </c>
      <c r="XQ30" s="24" t="e">
        <f t="shared" si="390"/>
        <v>#REF!</v>
      </c>
      <c r="XR30" s="11"/>
      <c r="XS30" s="24"/>
      <c r="XT30" s="24" t="e">
        <f t="shared" si="391"/>
        <v>#REF!</v>
      </c>
      <c r="XU30" s="24" t="e">
        <f t="shared" si="392"/>
        <v>#REF!</v>
      </c>
      <c r="XV30" s="11"/>
      <c r="XW30" s="24"/>
      <c r="XX30" s="24" t="e">
        <f t="shared" si="393"/>
        <v>#REF!</v>
      </c>
      <c r="XY30" s="24" t="e">
        <f t="shared" si="394"/>
        <v>#REF!</v>
      </c>
      <c r="XZ30" s="11"/>
      <c r="YA30" s="24"/>
      <c r="YB30" s="24" t="e">
        <f t="shared" si="395"/>
        <v>#REF!</v>
      </c>
      <c r="YC30" s="24" t="e">
        <f t="shared" si="396"/>
        <v>#REF!</v>
      </c>
      <c r="YD30" s="11"/>
      <c r="YE30" s="24"/>
      <c r="YF30" s="24" t="e">
        <f t="shared" si="397"/>
        <v>#REF!</v>
      </c>
      <c r="YG30" s="24" t="e">
        <f t="shared" si="398"/>
        <v>#REF!</v>
      </c>
      <c r="YH30" s="11"/>
      <c r="YI30" s="24"/>
      <c r="YJ30" s="24" t="e">
        <f t="shared" si="399"/>
        <v>#REF!</v>
      </c>
      <c r="YK30" s="24" t="e">
        <f t="shared" si="400"/>
        <v>#REF!</v>
      </c>
      <c r="YL30" s="11"/>
      <c r="YM30" s="24"/>
      <c r="YN30" s="24" t="e">
        <f t="shared" si="401"/>
        <v>#REF!</v>
      </c>
      <c r="YO30" s="24" t="e">
        <f t="shared" si="402"/>
        <v>#REF!</v>
      </c>
      <c r="YP30" s="11"/>
      <c r="YQ30" s="27">
        <v>98.02</v>
      </c>
      <c r="YR30" s="27" t="e">
        <f t="shared" si="403"/>
        <v>#REF!</v>
      </c>
      <c r="YS30" s="22" t="e">
        <f t="shared" si="53"/>
        <v>#REF!</v>
      </c>
      <c r="YT30" s="4" t="e">
        <f t="shared" si="404"/>
        <v>#REF!</v>
      </c>
      <c r="YU30" s="24"/>
      <c r="YV30" s="24" t="e">
        <f t="shared" si="405"/>
        <v>#REF!</v>
      </c>
      <c r="YW30" s="24" t="e">
        <f t="shared" si="406"/>
        <v>#REF!</v>
      </c>
      <c r="YX30" s="11"/>
      <c r="YY30" s="24"/>
      <c r="YZ30" s="24" t="e">
        <f t="shared" si="407"/>
        <v>#REF!</v>
      </c>
      <c r="ZA30" s="24" t="e">
        <f t="shared" si="408"/>
        <v>#REF!</v>
      </c>
      <c r="ZB30" s="11"/>
      <c r="ZC30" s="24"/>
      <c r="ZD30" s="24" t="e">
        <f t="shared" si="409"/>
        <v>#REF!</v>
      </c>
      <c r="ZE30" s="24" t="e">
        <f t="shared" si="410"/>
        <v>#REF!</v>
      </c>
      <c r="ZF30" s="11"/>
      <c r="ZG30" s="24"/>
      <c r="ZH30" s="24" t="e">
        <f t="shared" si="411"/>
        <v>#REF!</v>
      </c>
      <c r="ZI30" s="24" t="e">
        <f t="shared" si="412"/>
        <v>#REF!</v>
      </c>
      <c r="ZJ30" s="11"/>
      <c r="ZK30" s="24"/>
      <c r="ZL30" s="24" t="e">
        <f t="shared" si="413"/>
        <v>#REF!</v>
      </c>
      <c r="ZM30" s="24" t="e">
        <f t="shared" si="414"/>
        <v>#REF!</v>
      </c>
      <c r="ZN30" s="11"/>
      <c r="ZO30" s="24"/>
      <c r="ZP30" s="24" t="e">
        <f t="shared" si="415"/>
        <v>#REF!</v>
      </c>
      <c r="ZQ30" s="24" t="e">
        <f t="shared" si="416"/>
        <v>#REF!</v>
      </c>
      <c r="ZR30" s="11"/>
      <c r="ZS30" s="24"/>
      <c r="ZT30" s="24" t="e">
        <f t="shared" si="417"/>
        <v>#REF!</v>
      </c>
      <c r="ZU30" s="24" t="e">
        <f t="shared" si="418"/>
        <v>#REF!</v>
      </c>
      <c r="ZV30" s="11"/>
      <c r="ZW30" s="24"/>
      <c r="ZX30" s="24" t="e">
        <f t="shared" si="419"/>
        <v>#REF!</v>
      </c>
      <c r="ZY30" s="24" t="e">
        <f t="shared" si="420"/>
        <v>#REF!</v>
      </c>
      <c r="ZZ30" s="11"/>
      <c r="AAA30" s="24"/>
      <c r="AAB30" s="24" t="e">
        <f t="shared" si="421"/>
        <v>#REF!</v>
      </c>
      <c r="AAC30" s="24" t="e">
        <f t="shared" si="422"/>
        <v>#REF!</v>
      </c>
      <c r="AAD30" s="11"/>
      <c r="AAE30" s="22">
        <v>4.41</v>
      </c>
      <c r="AAF30" s="27" t="e">
        <f t="shared" si="423"/>
        <v>#REF!</v>
      </c>
      <c r="AAG30" s="22" t="e">
        <f t="shared" si="54"/>
        <v>#REF!</v>
      </c>
      <c r="AAH30" s="4" t="e">
        <f t="shared" si="424"/>
        <v>#REF!</v>
      </c>
      <c r="AAI30" s="24"/>
      <c r="AAJ30" s="24" t="e">
        <f t="shared" si="425"/>
        <v>#REF!</v>
      </c>
      <c r="AAK30" s="24" t="e">
        <f t="shared" si="426"/>
        <v>#REF!</v>
      </c>
      <c r="AAL30" s="11"/>
      <c r="AAM30" s="24"/>
      <c r="AAN30" s="24" t="e">
        <f t="shared" si="427"/>
        <v>#REF!</v>
      </c>
      <c r="AAO30" s="24" t="e">
        <f t="shared" si="428"/>
        <v>#REF!</v>
      </c>
      <c r="AAP30" s="11"/>
      <c r="AAQ30" s="24"/>
      <c r="AAR30" s="24" t="e">
        <f t="shared" si="429"/>
        <v>#REF!</v>
      </c>
      <c r="AAS30" s="24" t="e">
        <f t="shared" si="430"/>
        <v>#REF!</v>
      </c>
      <c r="AAT30" s="11"/>
      <c r="AAU30" s="24"/>
      <c r="AAV30" s="24" t="e">
        <f t="shared" si="431"/>
        <v>#REF!</v>
      </c>
      <c r="AAW30" s="24" t="e">
        <f t="shared" si="432"/>
        <v>#REF!</v>
      </c>
      <c r="AAX30" s="11"/>
      <c r="AAY30" s="24"/>
      <c r="AAZ30" s="24" t="e">
        <f t="shared" si="433"/>
        <v>#REF!</v>
      </c>
      <c r="ABA30" s="24" t="e">
        <f t="shared" si="434"/>
        <v>#REF!</v>
      </c>
      <c r="ABB30" s="11"/>
      <c r="ABC30" s="24"/>
      <c r="ABD30" s="24" t="e">
        <f t="shared" si="435"/>
        <v>#REF!</v>
      </c>
      <c r="ABE30" s="24" t="e">
        <f t="shared" si="436"/>
        <v>#REF!</v>
      </c>
      <c r="ABF30" s="11"/>
      <c r="ABG30" s="24"/>
      <c r="ABH30" s="24" t="e">
        <f t="shared" si="437"/>
        <v>#REF!</v>
      </c>
      <c r="ABI30" s="24" t="e">
        <f t="shared" si="438"/>
        <v>#REF!</v>
      </c>
      <c r="ABJ30" s="11"/>
      <c r="ABK30" s="24"/>
      <c r="ABL30" s="24" t="e">
        <f t="shared" si="439"/>
        <v>#REF!</v>
      </c>
      <c r="ABM30" s="24" t="e">
        <f t="shared" si="440"/>
        <v>#REF!</v>
      </c>
      <c r="ABN30" s="11"/>
      <c r="ABO30" s="24"/>
      <c r="ABP30" s="24" t="e">
        <f t="shared" si="441"/>
        <v>#REF!</v>
      </c>
      <c r="ABQ30" s="24" t="e">
        <f t="shared" si="442"/>
        <v>#REF!</v>
      </c>
      <c r="ABR30" s="11"/>
      <c r="ABS30" s="24"/>
      <c r="ABT30" s="24" t="e">
        <f t="shared" si="443"/>
        <v>#REF!</v>
      </c>
      <c r="ABU30" s="24" t="e">
        <f t="shared" si="444"/>
        <v>#REF!</v>
      </c>
      <c r="ABV30" s="11"/>
      <c r="ABW30" s="27">
        <v>95.56</v>
      </c>
      <c r="ABX30" s="27" t="e">
        <f t="shared" si="445"/>
        <v>#REF!</v>
      </c>
      <c r="ABY30" s="22" t="e">
        <f t="shared" si="55"/>
        <v>#REF!</v>
      </c>
      <c r="ABZ30" s="4" t="e">
        <f t="shared" si="446"/>
        <v>#REF!</v>
      </c>
      <c r="ACA30" s="24"/>
      <c r="ACB30" s="24" t="e">
        <f t="shared" si="447"/>
        <v>#REF!</v>
      </c>
      <c r="ACC30" s="24" t="e">
        <f t="shared" si="448"/>
        <v>#REF!</v>
      </c>
      <c r="ACD30" s="11"/>
      <c r="ACE30" s="24"/>
      <c r="ACF30" s="24" t="e">
        <f t="shared" si="449"/>
        <v>#REF!</v>
      </c>
      <c r="ACG30" s="24" t="e">
        <f t="shared" si="450"/>
        <v>#REF!</v>
      </c>
      <c r="ACH30" s="11"/>
      <c r="ACI30" s="24"/>
      <c r="ACJ30" s="24" t="e">
        <f t="shared" si="451"/>
        <v>#REF!</v>
      </c>
      <c r="ACK30" s="24" t="e">
        <f t="shared" si="452"/>
        <v>#REF!</v>
      </c>
      <c r="ACL30" s="11"/>
      <c r="ACM30" s="24"/>
      <c r="ACN30" s="24" t="e">
        <f t="shared" si="453"/>
        <v>#REF!</v>
      </c>
      <c r="ACO30" s="24" t="e">
        <f t="shared" si="454"/>
        <v>#REF!</v>
      </c>
      <c r="ACP30" s="11"/>
      <c r="ACQ30" s="24"/>
      <c r="ACR30" s="24" t="e">
        <f t="shared" si="455"/>
        <v>#REF!</v>
      </c>
      <c r="ACS30" s="24" t="e">
        <f t="shared" si="456"/>
        <v>#REF!</v>
      </c>
      <c r="ACT30" s="11"/>
      <c r="ACU30" s="24"/>
      <c r="ACV30" s="24" t="e">
        <f t="shared" si="457"/>
        <v>#REF!</v>
      </c>
      <c r="ACW30" s="24" t="e">
        <f t="shared" si="458"/>
        <v>#REF!</v>
      </c>
      <c r="ACX30" s="11"/>
      <c r="ACY30" s="24"/>
      <c r="ACZ30" s="24" t="e">
        <f t="shared" si="459"/>
        <v>#REF!</v>
      </c>
      <c r="ADA30" s="24" t="e">
        <f t="shared" si="460"/>
        <v>#REF!</v>
      </c>
      <c r="ADB30" s="11"/>
      <c r="ADC30" s="24">
        <v>4.09</v>
      </c>
      <c r="ADD30" s="24" t="e">
        <f t="shared" si="461"/>
        <v>#REF!</v>
      </c>
      <c r="ADE30" s="24" t="e">
        <f t="shared" si="56"/>
        <v>#REF!</v>
      </c>
      <c r="ADF30" s="4" t="e">
        <f t="shared" si="462"/>
        <v>#REF!</v>
      </c>
      <c r="ADG30" s="24">
        <v>98.18</v>
      </c>
      <c r="ADH30" s="24" t="e">
        <f t="shared" si="463"/>
        <v>#REF!</v>
      </c>
      <c r="ADI30" s="24" t="e">
        <f t="shared" si="57"/>
        <v>#REF!</v>
      </c>
      <c r="ADJ30" s="4" t="e">
        <f t="shared" si="464"/>
        <v>#REF!</v>
      </c>
      <c r="ADK30" s="24"/>
      <c r="ADL30" s="24" t="e">
        <f t="shared" si="465"/>
        <v>#REF!</v>
      </c>
      <c r="ADM30" s="24" t="e">
        <f t="shared" si="466"/>
        <v>#REF!</v>
      </c>
      <c r="ADN30" s="11"/>
      <c r="ADO30" s="24"/>
      <c r="ADP30" s="24" t="e">
        <f t="shared" si="467"/>
        <v>#REF!</v>
      </c>
      <c r="ADQ30" s="24" t="e">
        <f t="shared" si="468"/>
        <v>#REF!</v>
      </c>
      <c r="ADR30" s="11"/>
      <c r="ADS30" s="24"/>
      <c r="ADT30" s="24" t="e">
        <f t="shared" si="469"/>
        <v>#REF!</v>
      </c>
      <c r="ADU30" s="24" t="e">
        <f t="shared" si="470"/>
        <v>#REF!</v>
      </c>
      <c r="ADV30" s="11"/>
      <c r="ADW30" s="24"/>
      <c r="ADX30" s="24" t="e">
        <f t="shared" si="471"/>
        <v>#REF!</v>
      </c>
      <c r="ADY30" s="24" t="e">
        <f t="shared" si="472"/>
        <v>#REF!</v>
      </c>
      <c r="ADZ30" s="11"/>
      <c r="AEA30" s="24"/>
      <c r="AEB30" s="24" t="e">
        <f t="shared" si="473"/>
        <v>#REF!</v>
      </c>
      <c r="AEC30" s="24" t="e">
        <f t="shared" si="474"/>
        <v>#REF!</v>
      </c>
      <c r="AED30" s="11"/>
      <c r="AEE30" s="24"/>
      <c r="AEF30" s="24" t="e">
        <f t="shared" si="475"/>
        <v>#REF!</v>
      </c>
      <c r="AEG30" s="24" t="e">
        <f t="shared" si="476"/>
        <v>#REF!</v>
      </c>
      <c r="AEH30" s="11"/>
      <c r="AEI30" s="24"/>
      <c r="AEJ30" s="24" t="e">
        <f t="shared" si="477"/>
        <v>#REF!</v>
      </c>
      <c r="AEK30" s="24" t="e">
        <f t="shared" si="478"/>
        <v>#REF!</v>
      </c>
      <c r="AEL30" s="11"/>
      <c r="AEM30" s="24"/>
      <c r="AEN30" s="24" t="e">
        <f t="shared" si="479"/>
        <v>#REF!</v>
      </c>
      <c r="AEO30" s="24" t="e">
        <f t="shared" si="480"/>
        <v>#REF!</v>
      </c>
      <c r="AEP30" s="11"/>
      <c r="AEQ30" s="24"/>
      <c r="AER30" s="24" t="e">
        <f t="shared" si="481"/>
        <v>#REF!</v>
      </c>
      <c r="AES30" s="24" t="e">
        <f t="shared" si="482"/>
        <v>#REF!</v>
      </c>
      <c r="AET30" s="11"/>
      <c r="AEU30" s="24"/>
      <c r="AEV30" s="24" t="e">
        <f t="shared" si="483"/>
        <v>#REF!</v>
      </c>
      <c r="AEW30" s="24" t="e">
        <f t="shared" si="484"/>
        <v>#REF!</v>
      </c>
      <c r="AEX30" s="11"/>
      <c r="AEY30" s="24"/>
      <c r="AEZ30" s="24" t="e">
        <f t="shared" si="485"/>
        <v>#REF!</v>
      </c>
      <c r="AFA30" s="24" t="e">
        <f t="shared" si="486"/>
        <v>#REF!</v>
      </c>
      <c r="AFB30" s="11"/>
      <c r="AFC30" s="24"/>
      <c r="AFD30" s="24" t="e">
        <f t="shared" si="487"/>
        <v>#REF!</v>
      </c>
      <c r="AFE30" s="24" t="e">
        <f t="shared" si="488"/>
        <v>#REF!</v>
      </c>
      <c r="AFF30" s="11"/>
      <c r="AFG30" s="24"/>
      <c r="AFH30" s="24" t="e">
        <f t="shared" si="489"/>
        <v>#REF!</v>
      </c>
      <c r="AFI30" s="24" t="e">
        <f t="shared" si="490"/>
        <v>#REF!</v>
      </c>
      <c r="AFJ30" s="11"/>
      <c r="AFK30" s="24"/>
      <c r="AFL30" s="24" t="e">
        <f t="shared" si="491"/>
        <v>#REF!</v>
      </c>
      <c r="AFM30" s="24" t="e">
        <f t="shared" si="492"/>
        <v>#REF!</v>
      </c>
      <c r="AFN30" s="11"/>
      <c r="AFO30" s="24"/>
      <c r="AFP30" s="24" t="e">
        <f t="shared" si="493"/>
        <v>#REF!</v>
      </c>
      <c r="AFQ30" s="24" t="e">
        <f t="shared" si="494"/>
        <v>#REF!</v>
      </c>
      <c r="AFR30" s="11"/>
      <c r="AFS30" s="24"/>
      <c r="AFT30" s="24" t="e">
        <f t="shared" si="495"/>
        <v>#REF!</v>
      </c>
      <c r="AFU30" s="24" t="e">
        <f t="shared" si="496"/>
        <v>#REF!</v>
      </c>
      <c r="AFV30" s="11"/>
      <c r="AFW30" s="24"/>
      <c r="AFX30" s="24" t="e">
        <f t="shared" si="497"/>
        <v>#REF!</v>
      </c>
      <c r="AFY30" s="24" t="e">
        <f t="shared" si="498"/>
        <v>#REF!</v>
      </c>
      <c r="AFZ30" s="11"/>
      <c r="AGA30" s="24"/>
      <c r="AGB30" s="24" t="e">
        <f t="shared" si="499"/>
        <v>#REF!</v>
      </c>
      <c r="AGC30" s="24" t="e">
        <f t="shared" si="500"/>
        <v>#REF!</v>
      </c>
      <c r="AGD30" s="11"/>
      <c r="AGE30" s="24"/>
      <c r="AGF30" s="24" t="e">
        <f t="shared" si="501"/>
        <v>#REF!</v>
      </c>
      <c r="AGG30" s="24" t="e">
        <f t="shared" si="502"/>
        <v>#REF!</v>
      </c>
      <c r="AGH30" s="11"/>
      <c r="AGI30" s="24"/>
      <c r="AGJ30" s="24" t="e">
        <f t="shared" si="503"/>
        <v>#REF!</v>
      </c>
      <c r="AGK30" s="24" t="e">
        <f t="shared" si="504"/>
        <v>#REF!</v>
      </c>
      <c r="AGL30" s="11"/>
      <c r="AGM30" s="24"/>
      <c r="AGN30" s="24" t="e">
        <f t="shared" si="505"/>
        <v>#REF!</v>
      </c>
      <c r="AGO30" s="24" t="e">
        <f t="shared" si="506"/>
        <v>#REF!</v>
      </c>
      <c r="AGP30" s="11"/>
      <c r="AGQ30" s="24"/>
      <c r="AGR30" s="24" t="e">
        <f t="shared" si="507"/>
        <v>#REF!</v>
      </c>
      <c r="AGS30" s="24" t="e">
        <f t="shared" si="508"/>
        <v>#REF!</v>
      </c>
      <c r="AGT30" s="11"/>
      <c r="AGU30" s="27">
        <v>0.2</v>
      </c>
      <c r="AGV30" s="27" t="e">
        <f t="shared" si="509"/>
        <v>#REF!</v>
      </c>
      <c r="AGW30" s="22" t="e">
        <f t="shared" si="58"/>
        <v>#REF!</v>
      </c>
      <c r="AGX30" s="4" t="e">
        <f t="shared" si="510"/>
        <v>#REF!</v>
      </c>
      <c r="AGY30" s="27">
        <v>0.11</v>
      </c>
      <c r="AGZ30" s="27" t="e">
        <f t="shared" si="511"/>
        <v>#REF!</v>
      </c>
      <c r="AHA30" s="22" t="e">
        <f t="shared" si="59"/>
        <v>#REF!</v>
      </c>
      <c r="AHB30" s="4" t="e">
        <f t="shared" si="512"/>
        <v>#REF!</v>
      </c>
      <c r="AHC30" s="27">
        <v>98.46</v>
      </c>
      <c r="AHD30" s="27" t="e">
        <f t="shared" si="513"/>
        <v>#REF!</v>
      </c>
      <c r="AHE30" s="22" t="e">
        <f t="shared" si="60"/>
        <v>#REF!</v>
      </c>
      <c r="AHF30" s="4" t="e">
        <f t="shared" si="514"/>
        <v>#REF!</v>
      </c>
      <c r="AHG30" s="27">
        <v>95.14</v>
      </c>
      <c r="AHH30" s="27" t="e">
        <f t="shared" si="515"/>
        <v>#REF!</v>
      </c>
      <c r="AHI30" s="22" t="e">
        <f t="shared" si="61"/>
        <v>#REF!</v>
      </c>
      <c r="AHJ30" s="4" t="e">
        <f t="shared" si="516"/>
        <v>#REF!</v>
      </c>
      <c r="AHK30" s="27">
        <v>98.89</v>
      </c>
      <c r="AHL30" s="27" t="e">
        <f t="shared" si="517"/>
        <v>#REF!</v>
      </c>
      <c r="AHM30" s="22" t="e">
        <f t="shared" si="62"/>
        <v>#REF!</v>
      </c>
      <c r="AHN30" s="4" t="e">
        <f t="shared" si="518"/>
        <v>#REF!</v>
      </c>
      <c r="AHO30" s="27">
        <v>3.91</v>
      </c>
      <c r="AHP30" s="27" t="e">
        <f t="shared" si="519"/>
        <v>#REF!</v>
      </c>
      <c r="AHQ30" s="22" t="e">
        <f t="shared" si="63"/>
        <v>#REF!</v>
      </c>
      <c r="AHR30" s="4" t="e">
        <f t="shared" si="520"/>
        <v>#REF!</v>
      </c>
      <c r="AHS30" s="27">
        <v>2.41</v>
      </c>
      <c r="AHT30" s="27" t="e">
        <f t="shared" si="521"/>
        <v>#REF!</v>
      </c>
      <c r="AHU30" s="22" t="e">
        <f t="shared" si="64"/>
        <v>#REF!</v>
      </c>
      <c r="AHV30" s="4" t="e">
        <f t="shared" si="522"/>
        <v>#REF!</v>
      </c>
      <c r="AHW30" s="27">
        <v>9.7000000000000003E-3</v>
      </c>
      <c r="AHX30" s="27" t="e">
        <f t="shared" si="523"/>
        <v>#REF!</v>
      </c>
      <c r="AHY30" s="22" t="e">
        <f t="shared" si="65"/>
        <v>#REF!</v>
      </c>
      <c r="AHZ30" s="4" t="e">
        <f t="shared" si="524"/>
        <v>#REF!</v>
      </c>
      <c r="AIA30" s="27">
        <v>2.7400000000000004E-2</v>
      </c>
      <c r="AIB30" s="27" t="e">
        <f t="shared" si="525"/>
        <v>#REF!</v>
      </c>
      <c r="AIC30" s="22" t="e">
        <f t="shared" si="66"/>
        <v>#REF!</v>
      </c>
      <c r="AID30" s="4" t="e">
        <f t="shared" si="526"/>
        <v>#REF!</v>
      </c>
      <c r="AIE30" s="24"/>
      <c r="AIF30" s="24" t="e">
        <f t="shared" si="527"/>
        <v>#REF!</v>
      </c>
      <c r="AIG30" s="24" t="e">
        <f t="shared" si="528"/>
        <v>#REF!</v>
      </c>
      <c r="AIH30" s="11"/>
      <c r="AII30" s="24"/>
      <c r="AIJ30" s="24" t="e">
        <f t="shared" si="529"/>
        <v>#REF!</v>
      </c>
      <c r="AIK30" s="24" t="e">
        <f t="shared" si="530"/>
        <v>#REF!</v>
      </c>
      <c r="AIL30" s="11"/>
      <c r="AIM30" s="24"/>
      <c r="AIN30" s="24" t="e">
        <f t="shared" si="531"/>
        <v>#REF!</v>
      </c>
      <c r="AIO30" s="24" t="e">
        <f t="shared" si="532"/>
        <v>#REF!</v>
      </c>
      <c r="AIP30" s="11"/>
      <c r="AIQ30" s="27">
        <v>19.07</v>
      </c>
      <c r="AIR30" s="27" t="e">
        <f t="shared" si="533"/>
        <v>#REF!</v>
      </c>
      <c r="AIS30" s="22" t="e">
        <f t="shared" si="67"/>
        <v>#REF!</v>
      </c>
      <c r="AIT30" s="4" t="e">
        <f t="shared" si="534"/>
        <v>#REF!</v>
      </c>
      <c r="AIU30" s="27">
        <v>2.77</v>
      </c>
      <c r="AIV30" s="27" t="e">
        <f t="shared" si="535"/>
        <v>#REF!</v>
      </c>
      <c r="AIW30" s="22" t="e">
        <f t="shared" si="68"/>
        <v>#REF!</v>
      </c>
      <c r="AIX30" s="4" t="e">
        <f t="shared" si="536"/>
        <v>#REF!</v>
      </c>
      <c r="AIY30" s="22">
        <v>0.8</v>
      </c>
      <c r="AIZ30" s="27" t="e">
        <f t="shared" si="537"/>
        <v>#REF!</v>
      </c>
      <c r="AJA30" s="22" t="e">
        <f t="shared" si="69"/>
        <v>#REF!</v>
      </c>
      <c r="AJB30" s="4" t="e">
        <f t="shared" si="538"/>
        <v>#REF!</v>
      </c>
      <c r="AJC30" s="27">
        <v>16.847581668874458</v>
      </c>
      <c r="AJD30" s="27" t="e">
        <f t="shared" si="539"/>
        <v>#REF!</v>
      </c>
      <c r="AJE30" s="22" t="e">
        <f t="shared" si="70"/>
        <v>#REF!</v>
      </c>
      <c r="AJF30" s="4" t="e">
        <f t="shared" si="540"/>
        <v>#REF!</v>
      </c>
      <c r="AJG30" s="24"/>
      <c r="AJH30" s="24" t="e">
        <f t="shared" si="541"/>
        <v>#REF!</v>
      </c>
      <c r="AJI30" s="24" t="e">
        <f t="shared" si="542"/>
        <v>#REF!</v>
      </c>
      <c r="AJJ30" s="11"/>
      <c r="AJK30" s="27">
        <v>1.92</v>
      </c>
      <c r="AJL30" s="27" t="e">
        <f t="shared" si="543"/>
        <v>#REF!</v>
      </c>
      <c r="AJM30" s="22" t="e">
        <f t="shared" si="71"/>
        <v>#REF!</v>
      </c>
      <c r="AJN30" s="4" t="e">
        <f t="shared" si="544"/>
        <v>#REF!</v>
      </c>
      <c r="AJO30" s="27">
        <v>89.9</v>
      </c>
      <c r="AJP30" s="27" t="e">
        <f t="shared" si="545"/>
        <v>#REF!</v>
      </c>
      <c r="AJQ30" s="22" t="e">
        <f t="shared" si="72"/>
        <v>#REF!</v>
      </c>
      <c r="AJR30" s="4" t="e">
        <f t="shared" si="546"/>
        <v>#REF!</v>
      </c>
      <c r="AJS30" s="27">
        <v>100</v>
      </c>
      <c r="AJT30" s="27" t="e">
        <f t="shared" si="547"/>
        <v>#REF!</v>
      </c>
      <c r="AJU30" s="22" t="e">
        <f t="shared" si="73"/>
        <v>#REF!</v>
      </c>
      <c r="AJV30" s="4" t="e">
        <f t="shared" si="548"/>
        <v>#REF!</v>
      </c>
      <c r="AJW30" s="27">
        <v>90</v>
      </c>
      <c r="AJX30" s="24" t="e">
        <f t="shared" si="549"/>
        <v>#REF!</v>
      </c>
      <c r="AJY30" s="13" t="e">
        <f t="shared" si="74"/>
        <v>#REF!</v>
      </c>
      <c r="AJZ30" s="12" t="e">
        <f t="shared" si="550"/>
        <v>#REF!</v>
      </c>
      <c r="AKA30" s="8" t="s">
        <v>34</v>
      </c>
      <c r="AKB30" s="10" t="e">
        <f t="shared" si="75"/>
        <v>#REF!</v>
      </c>
      <c r="AKC30" s="11" t="e">
        <f t="shared" si="551"/>
        <v>#REF!</v>
      </c>
      <c r="AKD30" s="8" t="s">
        <v>34</v>
      </c>
      <c r="AKE30" s="10" t="e">
        <f t="shared" si="76"/>
        <v>#REF!</v>
      </c>
      <c r="AKF30" s="11" t="e">
        <f t="shared" si="552"/>
        <v>#REF!</v>
      </c>
      <c r="AKG30" s="8" t="s">
        <v>34</v>
      </c>
      <c r="AKH30" s="10" t="e">
        <f t="shared" si="77"/>
        <v>#REF!</v>
      </c>
      <c r="AKI30" s="11" t="e">
        <f t="shared" si="553"/>
        <v>#REF!</v>
      </c>
      <c r="AKJ30" s="8" t="s">
        <v>34</v>
      </c>
      <c r="AKK30" s="10" t="e">
        <f t="shared" si="554"/>
        <v>#REF!</v>
      </c>
      <c r="AKL30" s="11" t="e">
        <f t="shared" si="555"/>
        <v>#REF!</v>
      </c>
      <c r="AKM30" s="8" t="s">
        <v>34</v>
      </c>
      <c r="AKN30" s="10" t="e">
        <f t="shared" si="78"/>
        <v>#REF!</v>
      </c>
      <c r="AKO30" s="11" t="e">
        <f t="shared" si="556"/>
        <v>#REF!</v>
      </c>
      <c r="AKP30" s="8" t="s">
        <v>34</v>
      </c>
      <c r="AKQ30" s="10" t="e">
        <f t="shared" si="79"/>
        <v>#REF!</v>
      </c>
      <c r="AKR30" s="11" t="e">
        <f t="shared" si="557"/>
        <v>#REF!</v>
      </c>
      <c r="AKS30" s="8" t="s">
        <v>34</v>
      </c>
      <c r="AKT30" s="10" t="e">
        <f t="shared" si="558"/>
        <v>#REF!</v>
      </c>
      <c r="AKU30" s="11" t="e">
        <f t="shared" si="80"/>
        <v>#REF!</v>
      </c>
      <c r="AKV30" s="8" t="s">
        <v>34</v>
      </c>
      <c r="AKW30" s="10" t="e">
        <f t="shared" si="559"/>
        <v>#REF!</v>
      </c>
      <c r="AKX30" s="11" t="e">
        <f t="shared" si="560"/>
        <v>#REF!</v>
      </c>
      <c r="AKY30" s="8" t="s">
        <v>34</v>
      </c>
      <c r="AKZ30" s="10" t="e">
        <f t="shared" si="81"/>
        <v>#REF!</v>
      </c>
      <c r="ALA30" s="11" t="e">
        <f t="shared" si="561"/>
        <v>#REF!</v>
      </c>
    </row>
    <row r="31" spans="1:989" ht="17.25">
      <c r="A31" s="8" t="s">
        <v>35</v>
      </c>
      <c r="B31" s="9" t="str">
        <f>A31</f>
        <v>青海</v>
      </c>
      <c r="C31" s="10" t="e">
        <f t="shared" si="83"/>
        <v>#REF!</v>
      </c>
      <c r="D31" s="11" t="e">
        <f t="shared" si="84"/>
        <v>#REF!</v>
      </c>
      <c r="E31" s="24">
        <v>81.86</v>
      </c>
      <c r="F31" s="24" t="e">
        <f t="shared" si="85"/>
        <v>#REF!</v>
      </c>
      <c r="G31" s="24" t="e">
        <f t="shared" si="6"/>
        <v>#REF!</v>
      </c>
      <c r="H31" s="12" t="e">
        <f t="shared" si="86"/>
        <v>#REF!</v>
      </c>
      <c r="I31" s="24">
        <v>81.09</v>
      </c>
      <c r="J31" s="24" t="e">
        <f t="shared" si="87"/>
        <v>#REF!</v>
      </c>
      <c r="K31" s="13" t="e">
        <f t="shared" si="7"/>
        <v>#REF!</v>
      </c>
      <c r="L31" s="12" t="e">
        <f t="shared" si="88"/>
        <v>#REF!</v>
      </c>
      <c r="M31" s="24">
        <v>79.180000000000007</v>
      </c>
      <c r="N31" s="24" t="e">
        <f t="shared" si="89"/>
        <v>#REF!</v>
      </c>
      <c r="O31" s="13" t="e">
        <f t="shared" si="8"/>
        <v>#REF!</v>
      </c>
      <c r="P31" s="12" t="e">
        <f t="shared" si="90"/>
        <v>#REF!</v>
      </c>
      <c r="Q31" s="24">
        <v>86.25</v>
      </c>
      <c r="R31" s="24" t="e">
        <f t="shared" si="91"/>
        <v>#REF!</v>
      </c>
      <c r="S31" s="13" t="e">
        <f t="shared" si="9"/>
        <v>#REF!</v>
      </c>
      <c r="T31" s="12" t="e">
        <f t="shared" si="92"/>
        <v>#REF!</v>
      </c>
      <c r="U31" s="24"/>
      <c r="V31" s="24" t="e">
        <f t="shared" si="93"/>
        <v>#REF!</v>
      </c>
      <c r="W31" s="24" t="e">
        <f t="shared" si="563"/>
        <v>#REF!</v>
      </c>
      <c r="X31" s="11"/>
      <c r="Y31" s="13">
        <v>0.84051435222587356</v>
      </c>
      <c r="Z31" s="24" t="e">
        <f t="shared" si="95"/>
        <v>#REF!</v>
      </c>
      <c r="AA31" s="13" t="e">
        <f t="shared" si="10"/>
        <v>#REF!</v>
      </c>
      <c r="AB31" s="12" t="e">
        <f t="shared" si="96"/>
        <v>#REF!</v>
      </c>
      <c r="AC31" s="13"/>
      <c r="AD31" s="24" t="e">
        <f t="shared" si="97"/>
        <v>#REF!</v>
      </c>
      <c r="AE31" s="13">
        <f t="shared" si="11"/>
        <v>0</v>
      </c>
      <c r="AF31" s="12"/>
      <c r="AG31" s="13"/>
      <c r="AH31" s="24" t="e">
        <f t="shared" si="99"/>
        <v>#REF!</v>
      </c>
      <c r="AI31" s="13">
        <f t="shared" si="12"/>
        <v>0</v>
      </c>
      <c r="AJ31" s="12"/>
      <c r="AK31" s="13">
        <v>5.0359882747492462</v>
      </c>
      <c r="AL31" s="24" t="e">
        <f t="shared" si="101"/>
        <v>#REF!</v>
      </c>
      <c r="AM31" s="13" t="e">
        <f t="shared" si="13"/>
        <v>#REF!</v>
      </c>
      <c r="AN31" s="12" t="e">
        <f t="shared" si="102"/>
        <v>#REF!</v>
      </c>
      <c r="AO31" s="23">
        <v>3.5366432728011628</v>
      </c>
      <c r="AP31" s="24" t="e">
        <f t="shared" si="103"/>
        <v>#REF!</v>
      </c>
      <c r="AQ31" s="13" t="e">
        <f t="shared" si="14"/>
        <v>#REF!</v>
      </c>
      <c r="AR31" s="12" t="e">
        <f t="shared" si="562"/>
        <v>#REF!</v>
      </c>
      <c r="AS31" s="24">
        <v>99.86</v>
      </c>
      <c r="AT31" s="24" t="e">
        <f t="shared" si="105"/>
        <v>#REF!</v>
      </c>
      <c r="AU31" s="13" t="e">
        <f t="shared" si="15"/>
        <v>#REF!</v>
      </c>
      <c r="AV31" s="12" t="e">
        <f t="shared" si="106"/>
        <v>#REF!</v>
      </c>
      <c r="AW31" s="24">
        <v>0.05</v>
      </c>
      <c r="AX31" s="24" t="e">
        <f t="shared" si="107"/>
        <v>#REF!</v>
      </c>
      <c r="AY31" s="13" t="e">
        <f t="shared" si="16"/>
        <v>#REF!</v>
      </c>
      <c r="AZ31" s="12" t="e">
        <f t="shared" si="108"/>
        <v>#REF!</v>
      </c>
      <c r="BA31" s="24">
        <v>2.5710000000000002</v>
      </c>
      <c r="BB31" s="24" t="e">
        <f t="shared" si="109"/>
        <v>#REF!</v>
      </c>
      <c r="BC31" s="13" t="e">
        <f t="shared" si="17"/>
        <v>#REF!</v>
      </c>
      <c r="BD31" s="12" t="e">
        <f t="shared" si="110"/>
        <v>#REF!</v>
      </c>
      <c r="BE31" s="14">
        <v>0.13</v>
      </c>
      <c r="BF31" s="24" t="e">
        <f t="shared" si="111"/>
        <v>#REF!</v>
      </c>
      <c r="BG31" s="13" t="e">
        <f t="shared" si="18"/>
        <v>#REF!</v>
      </c>
      <c r="BH31" s="12" t="e">
        <f t="shared" si="112"/>
        <v>#REF!</v>
      </c>
      <c r="BI31" s="24">
        <v>99.62</v>
      </c>
      <c r="BJ31" s="24" t="e">
        <f t="shared" si="113"/>
        <v>#REF!</v>
      </c>
      <c r="BK31" s="13" t="e">
        <f t="shared" si="19"/>
        <v>#REF!</v>
      </c>
      <c r="BL31" s="12" t="e">
        <f t="shared" si="114"/>
        <v>#REF!</v>
      </c>
      <c r="BM31" s="24">
        <v>0.35000000000000003</v>
      </c>
      <c r="BN31" s="24" t="e">
        <f t="shared" si="115"/>
        <v>#REF!</v>
      </c>
      <c r="BO31" s="13" t="e">
        <f t="shared" si="20"/>
        <v>#REF!</v>
      </c>
      <c r="BP31" s="12" t="e">
        <f t="shared" si="116"/>
        <v>#REF!</v>
      </c>
      <c r="BQ31" s="24">
        <v>99.13</v>
      </c>
      <c r="BR31" s="24" t="e">
        <f t="shared" si="117"/>
        <v>#REF!</v>
      </c>
      <c r="BS31" s="13" t="e">
        <f t="shared" si="21"/>
        <v>#REF!</v>
      </c>
      <c r="BT31" s="12" t="e">
        <f t="shared" si="118"/>
        <v>#REF!</v>
      </c>
      <c r="BU31" s="24">
        <v>1.6812395660094392</v>
      </c>
      <c r="BV31" s="24" t="e">
        <f t="shared" si="119"/>
        <v>#REF!</v>
      </c>
      <c r="BW31" s="13" t="e">
        <f t="shared" si="22"/>
        <v>#REF!</v>
      </c>
      <c r="BX31" s="12" t="e">
        <f t="shared" si="120"/>
        <v>#REF!</v>
      </c>
      <c r="BY31" s="24">
        <v>95.77</v>
      </c>
      <c r="BZ31" s="24" t="e">
        <f t="shared" si="121"/>
        <v>#REF!</v>
      </c>
      <c r="CA31" s="13" t="e">
        <f t="shared" si="23"/>
        <v>#REF!</v>
      </c>
      <c r="CB31" s="12" t="e">
        <f t="shared" si="122"/>
        <v>#REF!</v>
      </c>
      <c r="CC31" s="24">
        <v>99.426999999999992</v>
      </c>
      <c r="CD31" s="24" t="e">
        <f t="shared" si="123"/>
        <v>#REF!</v>
      </c>
      <c r="CE31" s="13" t="e">
        <f t="shared" si="24"/>
        <v>#REF!</v>
      </c>
      <c r="CF31" s="12" t="e">
        <f t="shared" si="124"/>
        <v>#REF!</v>
      </c>
      <c r="CG31" s="24">
        <v>51</v>
      </c>
      <c r="CH31" s="24" t="e">
        <f t="shared" si="125"/>
        <v>#REF!</v>
      </c>
      <c r="CI31" s="13" t="e">
        <f t="shared" si="25"/>
        <v>#REF!</v>
      </c>
      <c r="CJ31" s="12" t="e">
        <f t="shared" si="126"/>
        <v>#REF!</v>
      </c>
      <c r="CK31" s="24"/>
      <c r="CL31" s="24" t="e">
        <f t="shared" si="127"/>
        <v>#REF!</v>
      </c>
      <c r="CM31" s="24" t="e">
        <f t="shared" si="128"/>
        <v>#REF!</v>
      </c>
      <c r="CN31" s="11"/>
      <c r="CO31" s="24">
        <v>99.980199999999996</v>
      </c>
      <c r="CP31" s="24" t="e">
        <f t="shared" si="129"/>
        <v>#REF!</v>
      </c>
      <c r="CQ31" s="13" t="e">
        <f t="shared" si="26"/>
        <v>#REF!</v>
      </c>
      <c r="CR31" s="12" t="e">
        <f t="shared" si="130"/>
        <v>#REF!</v>
      </c>
      <c r="CS31" s="24">
        <v>44</v>
      </c>
      <c r="CT31" s="24" t="e">
        <f t="shared" si="131"/>
        <v>#REF!</v>
      </c>
      <c r="CU31" s="13" t="e">
        <f t="shared" si="27"/>
        <v>#REF!</v>
      </c>
      <c r="CV31" s="12" t="e">
        <f t="shared" si="132"/>
        <v>#REF!</v>
      </c>
      <c r="CW31" s="24"/>
      <c r="CX31" s="24" t="e">
        <f t="shared" si="133"/>
        <v>#REF!</v>
      </c>
      <c r="CY31" s="24" t="e">
        <f t="shared" si="134"/>
        <v>#REF!</v>
      </c>
      <c r="CZ31" s="11"/>
      <c r="DA31" s="24">
        <v>97.499600000000001</v>
      </c>
      <c r="DB31" s="24" t="e">
        <f t="shared" si="135"/>
        <v>#REF!</v>
      </c>
      <c r="DC31" s="13" t="e">
        <f t="shared" si="28"/>
        <v>#REF!</v>
      </c>
      <c r="DD31" s="12" t="e">
        <f t="shared" si="136"/>
        <v>#REF!</v>
      </c>
      <c r="DE31" s="24">
        <v>135</v>
      </c>
      <c r="DF31" s="24" t="e">
        <f t="shared" si="137"/>
        <v>#REF!</v>
      </c>
      <c r="DG31" s="13" t="e">
        <f t="shared" si="29"/>
        <v>#REF!</v>
      </c>
      <c r="DH31" s="12" t="e">
        <f t="shared" si="138"/>
        <v>#REF!</v>
      </c>
      <c r="DI31" s="24">
        <v>99.127899999999997</v>
      </c>
      <c r="DJ31" s="24" t="e">
        <f t="shared" si="139"/>
        <v>#REF!</v>
      </c>
      <c r="DK31" s="13" t="e">
        <f t="shared" si="30"/>
        <v>#REF!</v>
      </c>
      <c r="DL31" s="12" t="e">
        <f t="shared" si="140"/>
        <v>#REF!</v>
      </c>
      <c r="DM31" s="24">
        <v>86</v>
      </c>
      <c r="DN31" s="24" t="e">
        <f t="shared" si="141"/>
        <v>#REF!</v>
      </c>
      <c r="DO31" s="13" t="e">
        <f t="shared" si="31"/>
        <v>#REF!</v>
      </c>
      <c r="DP31" s="12" t="e">
        <f t="shared" si="142"/>
        <v>#REF!</v>
      </c>
      <c r="DQ31" s="24">
        <v>3.8216999999999999</v>
      </c>
      <c r="DR31" s="24" t="e">
        <f t="shared" si="143"/>
        <v>#REF!</v>
      </c>
      <c r="DS31" s="13" t="e">
        <f t="shared" si="32"/>
        <v>#REF!</v>
      </c>
      <c r="DT31" s="12" t="e">
        <f t="shared" si="144"/>
        <v>#REF!</v>
      </c>
      <c r="DU31" s="24">
        <v>98.44</v>
      </c>
      <c r="DV31" s="24" t="e">
        <f t="shared" si="145"/>
        <v>#REF!</v>
      </c>
      <c r="DW31" s="13" t="e">
        <f t="shared" si="33"/>
        <v>#REF!</v>
      </c>
      <c r="DX31" s="12" t="e">
        <f t="shared" si="146"/>
        <v>#REF!</v>
      </c>
      <c r="DY31" s="24"/>
      <c r="DZ31" s="24" t="e">
        <f t="shared" si="147"/>
        <v>#REF!</v>
      </c>
      <c r="EA31" s="24" t="e">
        <f t="shared" si="148"/>
        <v>#REF!</v>
      </c>
      <c r="EB31" s="11"/>
      <c r="EC31" s="24">
        <v>81.09</v>
      </c>
      <c r="ED31" s="47">
        <v>78.63</v>
      </c>
      <c r="EE31" s="24" t="e">
        <f t="shared" si="149"/>
        <v>#REF!</v>
      </c>
      <c r="EF31" s="22" t="e">
        <f t="shared" si="150"/>
        <v>#REF!</v>
      </c>
      <c r="EG31" s="4" t="e">
        <f t="shared" si="151"/>
        <v>#REF!</v>
      </c>
      <c r="EH31" s="24">
        <v>81.09</v>
      </c>
      <c r="EI31" s="24">
        <v>74.95</v>
      </c>
      <c r="EJ31" s="24" t="e">
        <f t="shared" si="152"/>
        <v>#REF!</v>
      </c>
      <c r="EK31" s="22" t="e">
        <f t="shared" si="153"/>
        <v>#REF!</v>
      </c>
      <c r="EL31" s="4" t="e">
        <f t="shared" si="154"/>
        <v>#REF!</v>
      </c>
      <c r="EM31" s="38">
        <v>79.180000000000007</v>
      </c>
      <c r="EN31" s="39">
        <v>78.349999999999994</v>
      </c>
      <c r="EO31" s="24" t="e">
        <f t="shared" si="155"/>
        <v>#REF!</v>
      </c>
      <c r="EP31" s="22" t="e">
        <f t="shared" si="156"/>
        <v>#REF!</v>
      </c>
      <c r="EQ31" s="4" t="e">
        <f t="shared" si="157"/>
        <v>#REF!</v>
      </c>
      <c r="ER31" s="38">
        <v>79.180000000000007</v>
      </c>
      <c r="ES31" s="39">
        <v>76.790000000000006</v>
      </c>
      <c r="ET31" s="24" t="e">
        <f t="shared" si="158"/>
        <v>#REF!</v>
      </c>
      <c r="EU31" s="22" t="e">
        <f t="shared" si="159"/>
        <v>#REF!</v>
      </c>
      <c r="EV31" s="4" t="e">
        <f t="shared" si="160"/>
        <v>#REF!</v>
      </c>
      <c r="EW31" s="24">
        <v>86.25</v>
      </c>
      <c r="EX31" s="24">
        <v>84.86</v>
      </c>
      <c r="EY31" s="24" t="e">
        <f t="shared" si="161"/>
        <v>#REF!</v>
      </c>
      <c r="EZ31" s="22" t="e">
        <f t="shared" si="162"/>
        <v>#REF!</v>
      </c>
      <c r="FA31" s="4" t="e">
        <f t="shared" si="163"/>
        <v>#REF!</v>
      </c>
      <c r="FB31" s="24">
        <v>86.25</v>
      </c>
      <c r="FC31" s="24">
        <v>80.28</v>
      </c>
      <c r="FD31" s="24" t="e">
        <f t="shared" si="164"/>
        <v>#REF!</v>
      </c>
      <c r="FE31" s="22" t="e">
        <f t="shared" si="165"/>
        <v>#REF!</v>
      </c>
      <c r="FF31" s="4" t="e">
        <f t="shared" si="166"/>
        <v>#REF!</v>
      </c>
      <c r="FG31" s="24">
        <v>5.87</v>
      </c>
      <c r="FH31" s="24" t="e">
        <f t="shared" si="34"/>
        <v>#REF!</v>
      </c>
      <c r="FI31" s="13" t="e">
        <f t="shared" si="35"/>
        <v>#REF!</v>
      </c>
      <c r="FJ31" s="12" t="e">
        <f t="shared" si="36"/>
        <v>#REF!</v>
      </c>
      <c r="FK31" s="24">
        <v>5.5</v>
      </c>
      <c r="FL31" s="24" t="e">
        <f t="shared" si="167"/>
        <v>#REF!</v>
      </c>
      <c r="FM31" s="13" t="e">
        <f t="shared" si="37"/>
        <v>#REF!</v>
      </c>
      <c r="FN31" s="12" t="e">
        <f t="shared" si="168"/>
        <v>#REF!</v>
      </c>
      <c r="FO31" s="24">
        <v>96.93</v>
      </c>
      <c r="FP31" s="24">
        <v>89.72</v>
      </c>
      <c r="FQ31" s="24" t="e">
        <f t="shared" si="169"/>
        <v>#REF!</v>
      </c>
      <c r="FR31" s="22" t="e">
        <f t="shared" si="170"/>
        <v>#REF!</v>
      </c>
      <c r="FS31" s="4" t="e">
        <f t="shared" si="171"/>
        <v>#REF!</v>
      </c>
      <c r="FT31" s="24">
        <v>96.93</v>
      </c>
      <c r="FU31" s="24">
        <v>90.11</v>
      </c>
      <c r="FV31" s="24" t="e">
        <f t="shared" si="172"/>
        <v>#REF!</v>
      </c>
      <c r="FW31" s="22" t="e">
        <f t="shared" si="173"/>
        <v>#REF!</v>
      </c>
      <c r="FX31" s="4" t="e">
        <f t="shared" si="174"/>
        <v>#REF!</v>
      </c>
      <c r="FY31" s="24">
        <v>92.7</v>
      </c>
      <c r="FZ31" s="24">
        <v>76.759999999999991</v>
      </c>
      <c r="GA31" s="24" t="e">
        <f t="shared" si="175"/>
        <v>#REF!</v>
      </c>
      <c r="GB31" s="22" t="e">
        <f t="shared" si="176"/>
        <v>#REF!</v>
      </c>
      <c r="GC31" s="4" t="e">
        <f t="shared" si="177"/>
        <v>#REF!</v>
      </c>
      <c r="GD31" s="27">
        <v>92.7</v>
      </c>
      <c r="GE31" s="27">
        <v>80.289999999999992</v>
      </c>
      <c r="GF31" s="24" t="e">
        <f t="shared" si="178"/>
        <v>#REF!</v>
      </c>
      <c r="GG31" s="22" t="e">
        <f t="shared" si="179"/>
        <v>#REF!</v>
      </c>
      <c r="GH31" s="4" t="e">
        <f t="shared" si="180"/>
        <v>#REF!</v>
      </c>
      <c r="GI31" s="27">
        <v>96.679999999999993</v>
      </c>
      <c r="GJ31" s="27">
        <v>93.08</v>
      </c>
      <c r="GK31" s="24" t="e">
        <f t="shared" si="181"/>
        <v>#REF!</v>
      </c>
      <c r="GL31" s="22" t="e">
        <f t="shared" si="182"/>
        <v>#REF!</v>
      </c>
      <c r="GM31" s="4" t="e">
        <f t="shared" si="183"/>
        <v>#REF!</v>
      </c>
      <c r="GN31" s="27">
        <v>96.679999999999993</v>
      </c>
      <c r="GO31" s="27">
        <v>93.34</v>
      </c>
      <c r="GP31" s="24" t="e">
        <f t="shared" si="184"/>
        <v>#REF!</v>
      </c>
      <c r="GQ31" s="22" t="e">
        <f t="shared" si="185"/>
        <v>#REF!</v>
      </c>
      <c r="GR31" s="4" t="e">
        <f t="shared" si="186"/>
        <v>#REF!</v>
      </c>
      <c r="GS31" s="27">
        <v>7.28</v>
      </c>
      <c r="GT31" s="27" t="e">
        <f t="shared" si="38"/>
        <v>#REF!</v>
      </c>
      <c r="GU31" s="22" t="e">
        <f t="shared" si="39"/>
        <v>#REF!</v>
      </c>
      <c r="GV31" s="4" t="e">
        <f t="shared" si="40"/>
        <v>#REF!</v>
      </c>
      <c r="GW31" s="27">
        <v>5.6099999999999994</v>
      </c>
      <c r="GX31" s="27" t="e">
        <f t="shared" si="187"/>
        <v>#REF!</v>
      </c>
      <c r="GY31" s="22" t="e">
        <f t="shared" si="41"/>
        <v>#REF!</v>
      </c>
      <c r="GZ31" s="4" t="e">
        <f t="shared" si="42"/>
        <v>#REF!</v>
      </c>
      <c r="HA31" s="26"/>
      <c r="HB31" s="26"/>
      <c r="HC31" s="24" t="e">
        <f t="shared" si="188"/>
        <v>#REF!</v>
      </c>
      <c r="HD31" s="24" t="e">
        <f t="shared" si="189"/>
        <v>#REF!</v>
      </c>
      <c r="HE31" s="26"/>
      <c r="HF31" s="26"/>
      <c r="HG31" s="26"/>
      <c r="HH31" s="24" t="e">
        <f t="shared" si="190"/>
        <v>#REF!</v>
      </c>
      <c r="HI31" s="24" t="e">
        <f t="shared" si="191"/>
        <v>#REF!</v>
      </c>
      <c r="HJ31" s="26"/>
      <c r="HK31" s="27">
        <v>95.83</v>
      </c>
      <c r="HL31" s="27">
        <v>82.27</v>
      </c>
      <c r="HM31" s="24" t="e">
        <f t="shared" si="192"/>
        <v>#REF!</v>
      </c>
      <c r="HN31" s="22" t="e">
        <f t="shared" si="193"/>
        <v>#REF!</v>
      </c>
      <c r="HO31" s="4" t="e">
        <f t="shared" si="194"/>
        <v>#REF!</v>
      </c>
      <c r="HP31" s="27">
        <v>95.83</v>
      </c>
      <c r="HQ31" s="27">
        <v>81.589999999999989</v>
      </c>
      <c r="HR31" s="24" t="e">
        <f t="shared" si="195"/>
        <v>#REF!</v>
      </c>
      <c r="HS31" s="22" t="e">
        <f t="shared" si="196"/>
        <v>#REF!</v>
      </c>
      <c r="HT31" s="4" t="e">
        <f t="shared" si="197"/>
        <v>#REF!</v>
      </c>
      <c r="HU31" s="24">
        <v>97.58</v>
      </c>
      <c r="HV31" s="24">
        <v>84.59</v>
      </c>
      <c r="HW31" s="24" t="e">
        <f t="shared" si="198"/>
        <v>#REF!</v>
      </c>
      <c r="HX31" s="24" t="e">
        <f t="shared" si="199"/>
        <v>#REF!</v>
      </c>
      <c r="HY31" s="4" t="e">
        <f t="shared" si="200"/>
        <v>#REF!</v>
      </c>
      <c r="HZ31" s="24">
        <v>97.58</v>
      </c>
      <c r="IA31" s="24">
        <v>89.33</v>
      </c>
      <c r="IB31" s="24" t="e">
        <f t="shared" si="201"/>
        <v>#REF!</v>
      </c>
      <c r="IC31" s="24" t="e">
        <f t="shared" si="202"/>
        <v>#REF!</v>
      </c>
      <c r="ID31" s="4" t="e">
        <f t="shared" si="203"/>
        <v>#REF!</v>
      </c>
      <c r="IE31" s="26"/>
      <c r="IF31" s="26"/>
      <c r="IG31" s="24" t="e">
        <f t="shared" si="204"/>
        <v>#REF!</v>
      </c>
      <c r="IH31" s="24" t="e">
        <f t="shared" si="205"/>
        <v>#REF!</v>
      </c>
      <c r="II31" s="26"/>
      <c r="IJ31" s="26"/>
      <c r="IK31" s="26"/>
      <c r="IL31" s="24" t="e">
        <f t="shared" si="206"/>
        <v>#REF!</v>
      </c>
      <c r="IM31" s="24" t="e">
        <f t="shared" si="207"/>
        <v>#REF!</v>
      </c>
      <c r="IN31" s="26"/>
      <c r="IO31" s="26"/>
      <c r="IP31" s="26"/>
      <c r="IQ31" s="24" t="e">
        <f t="shared" si="208"/>
        <v>#REF!</v>
      </c>
      <c r="IR31" s="24" t="e">
        <f t="shared" si="209"/>
        <v>#REF!</v>
      </c>
      <c r="IS31" s="26"/>
      <c r="IT31" s="26"/>
      <c r="IU31" s="26"/>
      <c r="IV31" s="24" t="e">
        <f t="shared" si="210"/>
        <v>#REF!</v>
      </c>
      <c r="IW31" s="24" t="e">
        <f t="shared" si="211"/>
        <v>#REF!</v>
      </c>
      <c r="IX31" s="26"/>
      <c r="IY31" s="26"/>
      <c r="IZ31" s="26"/>
      <c r="JA31" s="24" t="e">
        <f t="shared" si="212"/>
        <v>#REF!</v>
      </c>
      <c r="JB31" s="24" t="e">
        <f t="shared" si="213"/>
        <v>#REF!</v>
      </c>
      <c r="JC31" s="26"/>
      <c r="JD31" s="26"/>
      <c r="JE31" s="26"/>
      <c r="JF31" s="24" t="e">
        <f t="shared" si="214"/>
        <v>#REF!</v>
      </c>
      <c r="JG31" s="24" t="e">
        <f t="shared" si="215"/>
        <v>#REF!</v>
      </c>
      <c r="JH31" s="26"/>
      <c r="JI31" s="26"/>
      <c r="JJ31" s="26"/>
      <c r="JK31" s="24" t="e">
        <f t="shared" si="216"/>
        <v>#REF!</v>
      </c>
      <c r="JL31" s="24" t="e">
        <f t="shared" si="217"/>
        <v>#REF!</v>
      </c>
      <c r="JM31" s="26"/>
      <c r="JN31" s="26"/>
      <c r="JO31" s="26"/>
      <c r="JP31" s="24" t="e">
        <f t="shared" si="218"/>
        <v>#REF!</v>
      </c>
      <c r="JQ31" s="24" t="e">
        <f t="shared" si="219"/>
        <v>#REF!</v>
      </c>
      <c r="JR31" s="26"/>
      <c r="JS31" s="26"/>
      <c r="JT31" s="26"/>
      <c r="JU31" s="24" t="e">
        <f t="shared" si="220"/>
        <v>#REF!</v>
      </c>
      <c r="JV31" s="24" t="e">
        <f t="shared" si="221"/>
        <v>#REF!</v>
      </c>
      <c r="JW31" s="26"/>
      <c r="JX31" s="26"/>
      <c r="JY31" s="26"/>
      <c r="JZ31" s="24" t="e">
        <f t="shared" si="222"/>
        <v>#REF!</v>
      </c>
      <c r="KA31" s="24" t="e">
        <f t="shared" si="223"/>
        <v>#REF!</v>
      </c>
      <c r="KB31" s="26"/>
      <c r="KC31" s="26"/>
      <c r="KD31" s="26"/>
      <c r="KE31" s="24" t="e">
        <f t="shared" si="224"/>
        <v>#REF!</v>
      </c>
      <c r="KF31" s="24" t="e">
        <f t="shared" si="225"/>
        <v>#REF!</v>
      </c>
      <c r="KG31" s="26"/>
      <c r="KH31" s="26"/>
      <c r="KI31" s="26"/>
      <c r="KJ31" s="24" t="e">
        <f t="shared" si="226"/>
        <v>#REF!</v>
      </c>
      <c r="KK31" s="24" t="e">
        <f t="shared" si="227"/>
        <v>#REF!</v>
      </c>
      <c r="KL31" s="26"/>
      <c r="KM31" s="27">
        <v>50.438510000000001</v>
      </c>
      <c r="KN31" s="27"/>
      <c r="KO31" s="24">
        <f t="shared" si="228"/>
        <v>0</v>
      </c>
      <c r="KP31" s="22">
        <f t="shared" si="229"/>
        <v>0</v>
      </c>
      <c r="KQ31" s="4" t="e">
        <f t="shared" si="230"/>
        <v>#REF!</v>
      </c>
      <c r="KR31" s="27">
        <v>50.438510000000001</v>
      </c>
      <c r="KS31" s="27"/>
      <c r="KT31" s="24">
        <f t="shared" si="231"/>
        <v>0</v>
      </c>
      <c r="KU31" s="22">
        <f t="shared" si="232"/>
        <v>0</v>
      </c>
      <c r="KV31" s="4" t="e">
        <f t="shared" si="233"/>
        <v>#REF!</v>
      </c>
      <c r="KW31" s="27">
        <v>48</v>
      </c>
      <c r="KX31" s="27"/>
      <c r="KY31" s="24">
        <f t="shared" si="234"/>
        <v>0</v>
      </c>
      <c r="KZ31" s="22">
        <f t="shared" si="235"/>
        <v>0</v>
      </c>
      <c r="LA31" s="4" t="e">
        <f t="shared" si="236"/>
        <v>#REF!</v>
      </c>
      <c r="LB31" s="27">
        <v>48</v>
      </c>
      <c r="LC31" s="27"/>
      <c r="LD31" s="24">
        <f t="shared" si="237"/>
        <v>0</v>
      </c>
      <c r="LE31" s="22">
        <f t="shared" si="238"/>
        <v>0</v>
      </c>
      <c r="LF31" s="4" t="e">
        <f t="shared" si="239"/>
        <v>#REF!</v>
      </c>
      <c r="LG31" s="26"/>
      <c r="LH31" s="26"/>
      <c r="LI31" s="24" t="e">
        <f t="shared" si="240"/>
        <v>#REF!</v>
      </c>
      <c r="LJ31" s="24" t="e">
        <f t="shared" si="241"/>
        <v>#REF!</v>
      </c>
      <c r="LK31" s="26"/>
      <c r="LL31" s="26"/>
      <c r="LM31" s="26"/>
      <c r="LN31" s="24" t="e">
        <f t="shared" si="242"/>
        <v>#REF!</v>
      </c>
      <c r="LO31" s="24" t="e">
        <f t="shared" si="243"/>
        <v>#REF!</v>
      </c>
      <c r="LP31" s="26"/>
      <c r="LQ31" s="24">
        <v>1.2176269531249999</v>
      </c>
      <c r="LR31" s="26"/>
      <c r="LS31" s="24">
        <f t="shared" si="244"/>
        <v>0</v>
      </c>
      <c r="LT31" s="22">
        <f t="shared" si="245"/>
        <v>0</v>
      </c>
      <c r="LU31" s="4" t="e">
        <f t="shared" ref="LU31:LU37" si="564">IF(LQ$6=0,RANK(LS31,LS$12:LS$42,0),RANK(LS31,LS$12:LS$42,1))</f>
        <v>#REF!</v>
      </c>
      <c r="LV31" s="24">
        <v>1.2176269531249999</v>
      </c>
      <c r="LW31" s="26"/>
      <c r="LX31" s="24">
        <f t="shared" si="247"/>
        <v>0</v>
      </c>
      <c r="LY31" s="22">
        <f t="shared" si="248"/>
        <v>0</v>
      </c>
      <c r="LZ31" s="4" t="e">
        <f t="shared" ref="LZ31:LZ37" si="565">IF(LV$6=0,RANK(LX31,LX$12:LX$42,0),RANK(LX31,LX$12:LX$42,1))</f>
        <v>#REF!</v>
      </c>
      <c r="MA31" s="24">
        <v>4.4489941406250004</v>
      </c>
      <c r="MB31" s="26"/>
      <c r="MC31" s="24">
        <f t="shared" si="250"/>
        <v>0</v>
      </c>
      <c r="MD31" s="22">
        <f t="shared" si="251"/>
        <v>0</v>
      </c>
      <c r="ME31" s="4" t="e">
        <f t="shared" ref="ME31:ME37" si="566">IF(MA$6=0,RANK(MC31,MC$12:MC$42,0),RANK(MC31,MC$12:MC$42,1))</f>
        <v>#REF!</v>
      </c>
      <c r="MF31" s="24">
        <v>4.4489941406250004</v>
      </c>
      <c r="MG31" s="26"/>
      <c r="MH31" s="24">
        <f t="shared" si="253"/>
        <v>0</v>
      </c>
      <c r="MI31" s="22">
        <f t="shared" si="254"/>
        <v>0</v>
      </c>
      <c r="MJ31" s="4" t="e">
        <f t="shared" ref="MJ31:MJ37" si="567">IF(MF$6=0,RANK(MH31,MH$12:MH$42,0),RANK(MH31,MH$12:MH$42,1))</f>
        <v>#REF!</v>
      </c>
      <c r="MK31" s="26"/>
      <c r="ML31" s="26"/>
      <c r="MM31" s="24" t="e">
        <f t="shared" si="256"/>
        <v>#REF!</v>
      </c>
      <c r="MN31" s="24" t="e">
        <f t="shared" si="257"/>
        <v>#REF!</v>
      </c>
      <c r="MO31" s="26"/>
      <c r="MP31" s="26"/>
      <c r="MQ31" s="26"/>
      <c r="MR31" s="24" t="e">
        <f t="shared" si="258"/>
        <v>#REF!</v>
      </c>
      <c r="MS31" s="24" t="e">
        <f t="shared" si="259"/>
        <v>#REF!</v>
      </c>
      <c r="MT31" s="26"/>
      <c r="MU31" s="26"/>
      <c r="MV31" s="26"/>
      <c r="MW31" s="24" t="e">
        <f t="shared" si="260"/>
        <v>#REF!</v>
      </c>
      <c r="MX31" s="24" t="e">
        <f t="shared" si="261"/>
        <v>#REF!</v>
      </c>
      <c r="MY31" s="26"/>
      <c r="MZ31" s="26"/>
      <c r="NA31" s="26"/>
      <c r="NB31" s="24" t="e">
        <f t="shared" si="262"/>
        <v>#REF!</v>
      </c>
      <c r="NC31" s="24" t="e">
        <f t="shared" si="263"/>
        <v>#REF!</v>
      </c>
      <c r="ND31" s="26"/>
      <c r="NE31" s="26"/>
      <c r="NF31" s="26"/>
      <c r="NG31" s="24" t="e">
        <f t="shared" si="264"/>
        <v>#REF!</v>
      </c>
      <c r="NH31" s="24" t="e">
        <f t="shared" si="265"/>
        <v>#REF!</v>
      </c>
      <c r="NI31" s="26"/>
      <c r="NJ31" s="26"/>
      <c r="NK31" s="26"/>
      <c r="NL31" s="24" t="e">
        <f t="shared" si="266"/>
        <v>#REF!</v>
      </c>
      <c r="NM31" s="24" t="e">
        <f t="shared" si="267"/>
        <v>#REF!</v>
      </c>
      <c r="NN31" s="26"/>
      <c r="NO31" s="26"/>
      <c r="NP31" s="26"/>
      <c r="NQ31" s="24" t="e">
        <f t="shared" si="268"/>
        <v>#REF!</v>
      </c>
      <c r="NR31" s="24" t="e">
        <f t="shared" si="269"/>
        <v>#REF!</v>
      </c>
      <c r="NS31" s="26"/>
      <c r="NT31" s="26"/>
      <c r="NU31" s="26"/>
      <c r="NV31" s="24" t="e">
        <f t="shared" si="270"/>
        <v>#REF!</v>
      </c>
      <c r="NW31" s="24" t="e">
        <f t="shared" si="271"/>
        <v>#REF!</v>
      </c>
      <c r="NX31" s="26"/>
      <c r="NY31" s="26"/>
      <c r="NZ31" s="26"/>
      <c r="OA31" s="24" t="e">
        <f t="shared" si="272"/>
        <v>#REF!</v>
      </c>
      <c r="OB31" s="24" t="e">
        <f t="shared" si="273"/>
        <v>#REF!</v>
      </c>
      <c r="OC31" s="26"/>
      <c r="OD31" s="26"/>
      <c r="OE31" s="26"/>
      <c r="OF31" s="24" t="e">
        <f t="shared" si="274"/>
        <v>#REF!</v>
      </c>
      <c r="OG31" s="24" t="e">
        <f t="shared" si="275"/>
        <v>#REF!</v>
      </c>
      <c r="OH31" s="26"/>
      <c r="OI31" s="26"/>
      <c r="OJ31" s="26"/>
      <c r="OK31" s="24" t="e">
        <f t="shared" si="276"/>
        <v>#REF!</v>
      </c>
      <c r="OL31" s="24" t="e">
        <f t="shared" si="277"/>
        <v>#REF!</v>
      </c>
      <c r="OM31" s="26"/>
      <c r="ON31" s="26"/>
      <c r="OO31" s="26"/>
      <c r="OP31" s="24" t="e">
        <f t="shared" si="278"/>
        <v>#REF!</v>
      </c>
      <c r="OQ31" s="24" t="e">
        <f t="shared" si="279"/>
        <v>#REF!</v>
      </c>
      <c r="OR31" s="26"/>
      <c r="OS31" s="26"/>
      <c r="OT31" s="26"/>
      <c r="OU31" s="24" t="e">
        <f t="shared" si="280"/>
        <v>#REF!</v>
      </c>
      <c r="OV31" s="24" t="e">
        <f t="shared" si="281"/>
        <v>#REF!</v>
      </c>
      <c r="OW31" s="26"/>
      <c r="OX31" s="26"/>
      <c r="OY31" s="26"/>
      <c r="OZ31" s="24" t="e">
        <f t="shared" si="282"/>
        <v>#REF!</v>
      </c>
      <c r="PA31" s="24" t="e">
        <f t="shared" si="283"/>
        <v>#REF!</v>
      </c>
      <c r="PB31" s="26"/>
      <c r="PC31" s="26"/>
      <c r="PD31" s="26"/>
      <c r="PE31" s="24" t="e">
        <f t="shared" si="284"/>
        <v>#REF!</v>
      </c>
      <c r="PF31" s="24" t="e">
        <f t="shared" si="285"/>
        <v>#REF!</v>
      </c>
      <c r="PG31" s="26"/>
      <c r="PH31" s="26"/>
      <c r="PI31" s="26"/>
      <c r="PJ31" s="24" t="e">
        <f t="shared" si="286"/>
        <v>#REF!</v>
      </c>
      <c r="PK31" s="24" t="e">
        <f t="shared" si="287"/>
        <v>#REF!</v>
      </c>
      <c r="PL31" s="26"/>
      <c r="PM31" s="26"/>
      <c r="PN31" s="26"/>
      <c r="PO31" s="24" t="e">
        <f t="shared" si="288"/>
        <v>#REF!</v>
      </c>
      <c r="PP31" s="24" t="e">
        <f t="shared" si="289"/>
        <v>#REF!</v>
      </c>
      <c r="PQ31" s="26"/>
      <c r="PR31" s="26"/>
      <c r="PS31" s="26"/>
      <c r="PT31" s="24" t="e">
        <f t="shared" si="290"/>
        <v>#REF!</v>
      </c>
      <c r="PU31" s="24" t="e">
        <f t="shared" si="291"/>
        <v>#REF!</v>
      </c>
      <c r="PV31" s="26"/>
      <c r="PW31" s="26"/>
      <c r="PX31" s="26"/>
      <c r="PY31" s="24" t="e">
        <f t="shared" si="292"/>
        <v>#REF!</v>
      </c>
      <c r="PZ31" s="24" t="e">
        <f t="shared" si="293"/>
        <v>#REF!</v>
      </c>
      <c r="QA31" s="26"/>
      <c r="QB31" s="26"/>
      <c r="QC31" s="26"/>
      <c r="QD31" s="24" t="e">
        <f t="shared" si="294"/>
        <v>#REF!</v>
      </c>
      <c r="QE31" s="24" t="e">
        <f t="shared" si="295"/>
        <v>#REF!</v>
      </c>
      <c r="QF31" s="26"/>
      <c r="QG31" s="26"/>
      <c r="QH31" s="26"/>
      <c r="QI31" s="24" t="e">
        <f t="shared" si="296"/>
        <v>#REF!</v>
      </c>
      <c r="QJ31" s="24" t="e">
        <f t="shared" si="297"/>
        <v>#REF!</v>
      </c>
      <c r="QK31" s="26"/>
      <c r="QL31" s="26"/>
      <c r="QM31" s="26"/>
      <c r="QN31" s="24" t="e">
        <f t="shared" si="298"/>
        <v>#REF!</v>
      </c>
      <c r="QO31" s="24" t="e">
        <f t="shared" si="299"/>
        <v>#REF!</v>
      </c>
      <c r="QP31" s="26"/>
      <c r="QQ31" s="24"/>
      <c r="QR31" s="24" t="e">
        <f t="shared" si="300"/>
        <v>#REF!</v>
      </c>
      <c r="QS31" s="24" t="e">
        <f t="shared" si="301"/>
        <v>#REF!</v>
      </c>
      <c r="QT31" s="11"/>
      <c r="QU31" s="24"/>
      <c r="QV31" s="24" t="e">
        <f t="shared" si="302"/>
        <v>#REF!</v>
      </c>
      <c r="QW31" s="24" t="e">
        <f t="shared" si="303"/>
        <v>#REF!</v>
      </c>
      <c r="QX31" s="11"/>
      <c r="QY31" s="24"/>
      <c r="QZ31" s="24" t="e">
        <f t="shared" si="304"/>
        <v>#REF!</v>
      </c>
      <c r="RA31" s="24" t="e">
        <f t="shared" si="305"/>
        <v>#REF!</v>
      </c>
      <c r="RB31" s="11"/>
      <c r="RC31" s="24"/>
      <c r="RD31" s="24" t="e">
        <f t="shared" si="306"/>
        <v>#REF!</v>
      </c>
      <c r="RE31" s="24" t="e">
        <f t="shared" si="307"/>
        <v>#REF!</v>
      </c>
      <c r="RF31" s="11"/>
      <c r="RG31" s="24"/>
      <c r="RH31" s="24" t="e">
        <f t="shared" si="308"/>
        <v>#REF!</v>
      </c>
      <c r="RI31" s="24" t="e">
        <f t="shared" si="309"/>
        <v>#REF!</v>
      </c>
      <c r="RJ31" s="11"/>
      <c r="RK31" s="27">
        <v>96.93</v>
      </c>
      <c r="RL31" s="27" t="e">
        <f t="shared" si="310"/>
        <v>#REF!</v>
      </c>
      <c r="RM31" s="22" t="e">
        <f t="shared" si="43"/>
        <v>#REF!</v>
      </c>
      <c r="RN31" s="4" t="e">
        <f t="shared" si="311"/>
        <v>#REF!</v>
      </c>
      <c r="RO31" s="24"/>
      <c r="RP31" s="24" t="e">
        <f t="shared" si="312"/>
        <v>#REF!</v>
      </c>
      <c r="RQ31" s="24" t="e">
        <f t="shared" si="313"/>
        <v>#REF!</v>
      </c>
      <c r="RR31" s="11"/>
      <c r="RS31" s="24"/>
      <c r="RT31" s="24" t="e">
        <f t="shared" si="314"/>
        <v>#REF!</v>
      </c>
      <c r="RU31" s="24" t="e">
        <f t="shared" si="315"/>
        <v>#REF!</v>
      </c>
      <c r="RV31" s="11"/>
      <c r="RW31" s="24"/>
      <c r="RX31" s="24" t="e">
        <f t="shared" si="316"/>
        <v>#REF!</v>
      </c>
      <c r="RY31" s="24" t="e">
        <f t="shared" si="317"/>
        <v>#REF!</v>
      </c>
      <c r="RZ31" s="11"/>
      <c r="SA31" s="24"/>
      <c r="SB31" s="24" t="e">
        <f t="shared" si="318"/>
        <v>#REF!</v>
      </c>
      <c r="SC31" s="24" t="e">
        <f t="shared" si="319"/>
        <v>#REF!</v>
      </c>
      <c r="SD31" s="11"/>
      <c r="SE31" s="24"/>
      <c r="SF31" s="24" t="e">
        <f t="shared" si="320"/>
        <v>#REF!</v>
      </c>
      <c r="SG31" s="24" t="e">
        <f t="shared" si="321"/>
        <v>#REF!</v>
      </c>
      <c r="SH31" s="11"/>
      <c r="SI31" s="24"/>
      <c r="SJ31" s="24" t="e">
        <f t="shared" si="322"/>
        <v>#REF!</v>
      </c>
      <c r="SK31" s="24" t="e">
        <f t="shared" si="323"/>
        <v>#REF!</v>
      </c>
      <c r="SL31" s="11"/>
      <c r="SM31" s="24"/>
      <c r="SN31" s="24" t="e">
        <f t="shared" si="324"/>
        <v>#REF!</v>
      </c>
      <c r="SO31" s="24" t="e">
        <f t="shared" si="325"/>
        <v>#REF!</v>
      </c>
      <c r="SP31" s="11"/>
      <c r="SQ31" s="24"/>
      <c r="SR31" s="24" t="e">
        <f t="shared" si="326"/>
        <v>#REF!</v>
      </c>
      <c r="SS31" s="24" t="e">
        <f t="shared" si="327"/>
        <v>#REF!</v>
      </c>
      <c r="ST31" s="11"/>
      <c r="SU31" s="24"/>
      <c r="SV31" s="24" t="e">
        <f t="shared" si="328"/>
        <v>#REF!</v>
      </c>
      <c r="SW31" s="24" t="e">
        <f t="shared" si="329"/>
        <v>#REF!</v>
      </c>
      <c r="SX31" s="11"/>
      <c r="SY31" s="24"/>
      <c r="SZ31" s="24" t="e">
        <f t="shared" si="330"/>
        <v>#REF!</v>
      </c>
      <c r="TA31" s="24" t="e">
        <f t="shared" si="331"/>
        <v>#REF!</v>
      </c>
      <c r="TB31" s="11"/>
      <c r="TC31" s="24"/>
      <c r="TD31" s="24" t="e">
        <f t="shared" si="332"/>
        <v>#REF!</v>
      </c>
      <c r="TE31" s="24" t="e">
        <f t="shared" si="333"/>
        <v>#REF!</v>
      </c>
      <c r="TF31" s="11"/>
      <c r="TG31" s="24"/>
      <c r="TH31" s="24" t="e">
        <f t="shared" si="334"/>
        <v>#REF!</v>
      </c>
      <c r="TI31" s="24" t="e">
        <f t="shared" si="335"/>
        <v>#REF!</v>
      </c>
      <c r="TJ31" s="11"/>
      <c r="TK31" s="24"/>
      <c r="TL31" s="24" t="e">
        <f t="shared" si="336"/>
        <v>#REF!</v>
      </c>
      <c r="TM31" s="24" t="e">
        <f t="shared" si="337"/>
        <v>#REF!</v>
      </c>
      <c r="TN31" s="11"/>
      <c r="TO31" s="27">
        <v>92.7</v>
      </c>
      <c r="TP31" s="27" t="e">
        <f t="shared" si="338"/>
        <v>#REF!</v>
      </c>
      <c r="TQ31" s="22" t="e">
        <f t="shared" si="44"/>
        <v>#REF!</v>
      </c>
      <c r="TR31" s="4" t="e">
        <f t="shared" si="339"/>
        <v>#REF!</v>
      </c>
      <c r="TS31" s="24"/>
      <c r="TT31" s="24" t="e">
        <f t="shared" si="340"/>
        <v>#REF!</v>
      </c>
      <c r="TU31" s="24" t="e">
        <f t="shared" si="341"/>
        <v>#REF!</v>
      </c>
      <c r="TV31" s="11"/>
      <c r="TW31" s="24"/>
      <c r="TX31" s="24" t="e">
        <f t="shared" si="342"/>
        <v>#REF!</v>
      </c>
      <c r="TY31" s="24" t="e">
        <f t="shared" si="343"/>
        <v>#REF!</v>
      </c>
      <c r="TZ31" s="11"/>
      <c r="UA31" s="24"/>
      <c r="UB31" s="24" t="e">
        <f t="shared" si="344"/>
        <v>#REF!</v>
      </c>
      <c r="UC31" s="24" t="e">
        <f t="shared" si="345"/>
        <v>#REF!</v>
      </c>
      <c r="UD31" s="11"/>
      <c r="UE31" s="24"/>
      <c r="UF31" s="24" t="e">
        <f t="shared" si="346"/>
        <v>#REF!</v>
      </c>
      <c r="UG31" s="24" t="e">
        <f t="shared" si="347"/>
        <v>#REF!</v>
      </c>
      <c r="UH31" s="11"/>
      <c r="UI31" s="24"/>
      <c r="UJ31" s="24" t="e">
        <f t="shared" si="348"/>
        <v>#REF!</v>
      </c>
      <c r="UK31" s="24" t="e">
        <f t="shared" si="349"/>
        <v>#REF!</v>
      </c>
      <c r="UL31" s="11"/>
      <c r="UM31" s="24"/>
      <c r="UN31" s="24" t="e">
        <f t="shared" si="350"/>
        <v>#REF!</v>
      </c>
      <c r="UO31" s="24" t="e">
        <f t="shared" si="351"/>
        <v>#REF!</v>
      </c>
      <c r="UP31" s="11"/>
      <c r="UQ31" s="24"/>
      <c r="UR31" s="24" t="e">
        <f t="shared" si="352"/>
        <v>#REF!</v>
      </c>
      <c r="US31" s="24" t="e">
        <f t="shared" si="353"/>
        <v>#REF!</v>
      </c>
      <c r="UT31" s="11"/>
      <c r="UU31" s="24"/>
      <c r="UV31" s="24" t="e">
        <f t="shared" si="354"/>
        <v>#REF!</v>
      </c>
      <c r="UW31" s="24" t="e">
        <f t="shared" si="355"/>
        <v>#REF!</v>
      </c>
      <c r="UX31" s="11"/>
      <c r="UY31" s="24"/>
      <c r="UZ31" s="24" t="e">
        <f t="shared" si="356"/>
        <v>#REF!</v>
      </c>
      <c r="VA31" s="24" t="e">
        <f t="shared" si="357"/>
        <v>#REF!</v>
      </c>
      <c r="VB31" s="11"/>
      <c r="VC31" s="24"/>
      <c r="VD31" s="24" t="e">
        <f t="shared" si="358"/>
        <v>#REF!</v>
      </c>
      <c r="VE31" s="24" t="e">
        <f t="shared" si="359"/>
        <v>#REF!</v>
      </c>
      <c r="VF31" s="11"/>
      <c r="VG31" s="33"/>
      <c r="VH31" s="27" t="e">
        <f t="shared" si="45"/>
        <v>#REF!</v>
      </c>
      <c r="VI31" s="22">
        <f t="shared" si="46"/>
        <v>0</v>
      </c>
      <c r="VJ31" s="4"/>
      <c r="VK31" s="27">
        <v>50.438510000000001</v>
      </c>
      <c r="VL31" s="27" t="e">
        <f t="shared" si="361"/>
        <v>#REF!</v>
      </c>
      <c r="VM31" s="22" t="e">
        <f t="shared" si="47"/>
        <v>#REF!</v>
      </c>
      <c r="VN31" s="4" t="e">
        <f t="shared" si="362"/>
        <v>#REF!</v>
      </c>
      <c r="VO31" s="27">
        <v>48</v>
      </c>
      <c r="VP31" s="27" t="e">
        <f t="shared" si="363"/>
        <v>#REF!</v>
      </c>
      <c r="VQ31" s="22" t="e">
        <f t="shared" si="48"/>
        <v>#REF!</v>
      </c>
      <c r="VR31" s="4" t="e">
        <f t="shared" si="364"/>
        <v>#REF!</v>
      </c>
      <c r="VS31" s="24"/>
      <c r="VT31" s="24" t="e">
        <f t="shared" si="365"/>
        <v>#REF!</v>
      </c>
      <c r="VU31" s="24" t="e">
        <f t="shared" si="366"/>
        <v>#REF!</v>
      </c>
      <c r="VV31" s="11"/>
      <c r="VW31" s="24">
        <v>1.2176269531249999</v>
      </c>
      <c r="VX31" s="27" t="e">
        <f t="shared" si="367"/>
        <v>#REF!</v>
      </c>
      <c r="VY31" s="22" t="e">
        <f t="shared" si="49"/>
        <v>#REF!</v>
      </c>
      <c r="VZ31" s="4" t="e">
        <f t="shared" ref="VZ31:VZ37" si="568">IF(VW$6=0,RANK(VW31,VW$12:VW$42,0),RANK(VW31,VW$12:VW$42,1))</f>
        <v>#REF!</v>
      </c>
      <c r="WA31" s="24">
        <v>4.4489941406250004</v>
      </c>
      <c r="WB31" s="27" t="e">
        <f t="shared" si="369"/>
        <v>#REF!</v>
      </c>
      <c r="WC31" s="22" t="e">
        <f t="shared" si="50"/>
        <v>#REF!</v>
      </c>
      <c r="WD31" s="4" t="e">
        <f t="shared" ref="WD31:WD37" si="569">IF(WA$6=0,RANK(WA31,WA$12:WA$42,0),RANK(WA31,WA$12:WA$42,1))</f>
        <v>#REF!</v>
      </c>
      <c r="WE31" s="27"/>
      <c r="WF31" s="27" t="e">
        <f t="shared" si="371"/>
        <v>#REF!</v>
      </c>
      <c r="WG31" s="22">
        <f t="shared" si="51"/>
        <v>0</v>
      </c>
      <c r="WH31" s="4"/>
      <c r="WI31" s="24"/>
      <c r="WJ31" s="24" t="e">
        <f t="shared" si="373"/>
        <v>#REF!</v>
      </c>
      <c r="WK31" s="24" t="e">
        <f t="shared" si="374"/>
        <v>#REF!</v>
      </c>
      <c r="WL31" s="11"/>
      <c r="WM31" s="24"/>
      <c r="WN31" s="24" t="e">
        <f t="shared" si="375"/>
        <v>#REF!</v>
      </c>
      <c r="WO31" s="24" t="e">
        <f t="shared" si="376"/>
        <v>#REF!</v>
      </c>
      <c r="WP31" s="11"/>
      <c r="WQ31" s="24"/>
      <c r="WR31" s="24" t="e">
        <f t="shared" si="377"/>
        <v>#REF!</v>
      </c>
      <c r="WS31" s="24" t="e">
        <f t="shared" si="378"/>
        <v>#REF!</v>
      </c>
      <c r="WT31" s="11"/>
      <c r="WU31" s="27"/>
      <c r="WV31" s="27" t="e">
        <f t="shared" si="379"/>
        <v>#REF!</v>
      </c>
      <c r="WW31" s="22">
        <f t="shared" si="52"/>
        <v>0</v>
      </c>
      <c r="WX31" s="4"/>
      <c r="WY31" s="24"/>
      <c r="WZ31" s="24" t="e">
        <f t="shared" si="381"/>
        <v>#REF!</v>
      </c>
      <c r="XA31" s="24" t="e">
        <f t="shared" si="382"/>
        <v>#REF!</v>
      </c>
      <c r="XB31" s="11"/>
      <c r="XC31" s="24"/>
      <c r="XD31" s="24" t="e">
        <f t="shared" si="383"/>
        <v>#REF!</v>
      </c>
      <c r="XE31" s="24" t="e">
        <f t="shared" si="384"/>
        <v>#REF!</v>
      </c>
      <c r="XF31" s="11"/>
      <c r="XG31" s="24"/>
      <c r="XH31" s="24" t="e">
        <f t="shared" si="385"/>
        <v>#REF!</v>
      </c>
      <c r="XI31" s="24" t="e">
        <f t="shared" si="386"/>
        <v>#REF!</v>
      </c>
      <c r="XJ31" s="11"/>
      <c r="XK31" s="24"/>
      <c r="XL31" s="24" t="e">
        <f t="shared" si="387"/>
        <v>#REF!</v>
      </c>
      <c r="XM31" s="24" t="e">
        <f t="shared" si="388"/>
        <v>#REF!</v>
      </c>
      <c r="XN31" s="11"/>
      <c r="XO31" s="24"/>
      <c r="XP31" s="24" t="e">
        <f t="shared" si="389"/>
        <v>#REF!</v>
      </c>
      <c r="XQ31" s="24" t="e">
        <f t="shared" si="390"/>
        <v>#REF!</v>
      </c>
      <c r="XR31" s="11"/>
      <c r="XS31" s="24"/>
      <c r="XT31" s="24" t="e">
        <f t="shared" si="391"/>
        <v>#REF!</v>
      </c>
      <c r="XU31" s="24" t="e">
        <f t="shared" si="392"/>
        <v>#REF!</v>
      </c>
      <c r="XV31" s="11"/>
      <c r="XW31" s="24"/>
      <c r="XX31" s="24" t="e">
        <f t="shared" si="393"/>
        <v>#REF!</v>
      </c>
      <c r="XY31" s="24" t="e">
        <f t="shared" si="394"/>
        <v>#REF!</v>
      </c>
      <c r="XZ31" s="11"/>
      <c r="YA31" s="24"/>
      <c r="YB31" s="24" t="e">
        <f t="shared" si="395"/>
        <v>#REF!</v>
      </c>
      <c r="YC31" s="24" t="e">
        <f t="shared" si="396"/>
        <v>#REF!</v>
      </c>
      <c r="YD31" s="11"/>
      <c r="YE31" s="24"/>
      <c r="YF31" s="24" t="e">
        <f t="shared" si="397"/>
        <v>#REF!</v>
      </c>
      <c r="YG31" s="24" t="e">
        <f t="shared" si="398"/>
        <v>#REF!</v>
      </c>
      <c r="YH31" s="11"/>
      <c r="YI31" s="24"/>
      <c r="YJ31" s="24" t="e">
        <f t="shared" si="399"/>
        <v>#REF!</v>
      </c>
      <c r="YK31" s="24" t="e">
        <f t="shared" si="400"/>
        <v>#REF!</v>
      </c>
      <c r="YL31" s="11"/>
      <c r="YM31" s="24"/>
      <c r="YN31" s="24" t="e">
        <f t="shared" si="401"/>
        <v>#REF!</v>
      </c>
      <c r="YO31" s="24" t="e">
        <f t="shared" si="402"/>
        <v>#REF!</v>
      </c>
      <c r="YP31" s="11"/>
      <c r="YQ31" s="27">
        <v>96.679999999999993</v>
      </c>
      <c r="YR31" s="27" t="e">
        <f t="shared" si="403"/>
        <v>#REF!</v>
      </c>
      <c r="YS31" s="22" t="e">
        <f t="shared" si="53"/>
        <v>#REF!</v>
      </c>
      <c r="YT31" s="4" t="e">
        <f t="shared" si="404"/>
        <v>#REF!</v>
      </c>
      <c r="YU31" s="24"/>
      <c r="YV31" s="24" t="e">
        <f t="shared" si="405"/>
        <v>#REF!</v>
      </c>
      <c r="YW31" s="24" t="e">
        <f t="shared" si="406"/>
        <v>#REF!</v>
      </c>
      <c r="YX31" s="11"/>
      <c r="YY31" s="24"/>
      <c r="YZ31" s="24" t="e">
        <f t="shared" si="407"/>
        <v>#REF!</v>
      </c>
      <c r="ZA31" s="24" t="e">
        <f t="shared" si="408"/>
        <v>#REF!</v>
      </c>
      <c r="ZB31" s="11"/>
      <c r="ZC31" s="24"/>
      <c r="ZD31" s="24" t="e">
        <f t="shared" si="409"/>
        <v>#REF!</v>
      </c>
      <c r="ZE31" s="24" t="e">
        <f t="shared" si="410"/>
        <v>#REF!</v>
      </c>
      <c r="ZF31" s="11"/>
      <c r="ZG31" s="24"/>
      <c r="ZH31" s="24" t="e">
        <f t="shared" si="411"/>
        <v>#REF!</v>
      </c>
      <c r="ZI31" s="24" t="e">
        <f t="shared" si="412"/>
        <v>#REF!</v>
      </c>
      <c r="ZJ31" s="11"/>
      <c r="ZK31" s="24"/>
      <c r="ZL31" s="24" t="e">
        <f t="shared" si="413"/>
        <v>#REF!</v>
      </c>
      <c r="ZM31" s="24" t="e">
        <f t="shared" si="414"/>
        <v>#REF!</v>
      </c>
      <c r="ZN31" s="11"/>
      <c r="ZO31" s="24"/>
      <c r="ZP31" s="24" t="e">
        <f t="shared" si="415"/>
        <v>#REF!</v>
      </c>
      <c r="ZQ31" s="24" t="e">
        <f t="shared" si="416"/>
        <v>#REF!</v>
      </c>
      <c r="ZR31" s="11"/>
      <c r="ZS31" s="24"/>
      <c r="ZT31" s="24" t="e">
        <f t="shared" si="417"/>
        <v>#REF!</v>
      </c>
      <c r="ZU31" s="24" t="e">
        <f t="shared" si="418"/>
        <v>#REF!</v>
      </c>
      <c r="ZV31" s="11"/>
      <c r="ZW31" s="24"/>
      <c r="ZX31" s="24" t="e">
        <f t="shared" si="419"/>
        <v>#REF!</v>
      </c>
      <c r="ZY31" s="24" t="e">
        <f t="shared" si="420"/>
        <v>#REF!</v>
      </c>
      <c r="ZZ31" s="11"/>
      <c r="AAA31" s="24"/>
      <c r="AAB31" s="24" t="e">
        <f t="shared" si="421"/>
        <v>#REF!</v>
      </c>
      <c r="AAC31" s="24" t="e">
        <f t="shared" si="422"/>
        <v>#REF!</v>
      </c>
      <c r="AAD31" s="11"/>
      <c r="AAE31" s="22">
        <v>2.9000000000000004</v>
      </c>
      <c r="AAF31" s="27" t="e">
        <f t="shared" si="423"/>
        <v>#REF!</v>
      </c>
      <c r="AAG31" s="22" t="e">
        <f t="shared" si="54"/>
        <v>#REF!</v>
      </c>
      <c r="AAH31" s="4" t="e">
        <f t="shared" si="424"/>
        <v>#REF!</v>
      </c>
      <c r="AAI31" s="24"/>
      <c r="AAJ31" s="24" t="e">
        <f t="shared" si="425"/>
        <v>#REF!</v>
      </c>
      <c r="AAK31" s="24" t="e">
        <f t="shared" si="426"/>
        <v>#REF!</v>
      </c>
      <c r="AAL31" s="11"/>
      <c r="AAM31" s="24"/>
      <c r="AAN31" s="24" t="e">
        <f t="shared" si="427"/>
        <v>#REF!</v>
      </c>
      <c r="AAO31" s="24" t="e">
        <f t="shared" si="428"/>
        <v>#REF!</v>
      </c>
      <c r="AAP31" s="11"/>
      <c r="AAQ31" s="24"/>
      <c r="AAR31" s="24" t="e">
        <f t="shared" si="429"/>
        <v>#REF!</v>
      </c>
      <c r="AAS31" s="24" t="e">
        <f t="shared" si="430"/>
        <v>#REF!</v>
      </c>
      <c r="AAT31" s="11"/>
      <c r="AAU31" s="24"/>
      <c r="AAV31" s="24" t="e">
        <f t="shared" si="431"/>
        <v>#REF!</v>
      </c>
      <c r="AAW31" s="24" t="e">
        <f t="shared" si="432"/>
        <v>#REF!</v>
      </c>
      <c r="AAX31" s="11"/>
      <c r="AAY31" s="24"/>
      <c r="AAZ31" s="24" t="e">
        <f t="shared" si="433"/>
        <v>#REF!</v>
      </c>
      <c r="ABA31" s="24" t="e">
        <f t="shared" si="434"/>
        <v>#REF!</v>
      </c>
      <c r="ABB31" s="11"/>
      <c r="ABC31" s="24"/>
      <c r="ABD31" s="24" t="e">
        <f t="shared" si="435"/>
        <v>#REF!</v>
      </c>
      <c r="ABE31" s="24" t="e">
        <f t="shared" si="436"/>
        <v>#REF!</v>
      </c>
      <c r="ABF31" s="11"/>
      <c r="ABG31" s="24"/>
      <c r="ABH31" s="24" t="e">
        <f t="shared" si="437"/>
        <v>#REF!</v>
      </c>
      <c r="ABI31" s="24" t="e">
        <f t="shared" si="438"/>
        <v>#REF!</v>
      </c>
      <c r="ABJ31" s="11"/>
      <c r="ABK31" s="24"/>
      <c r="ABL31" s="24" t="e">
        <f t="shared" si="439"/>
        <v>#REF!</v>
      </c>
      <c r="ABM31" s="24" t="e">
        <f t="shared" si="440"/>
        <v>#REF!</v>
      </c>
      <c r="ABN31" s="11"/>
      <c r="ABO31" s="24"/>
      <c r="ABP31" s="24" t="e">
        <f t="shared" si="441"/>
        <v>#REF!</v>
      </c>
      <c r="ABQ31" s="24" t="e">
        <f t="shared" si="442"/>
        <v>#REF!</v>
      </c>
      <c r="ABR31" s="11"/>
      <c r="ABS31" s="24"/>
      <c r="ABT31" s="24" t="e">
        <f t="shared" si="443"/>
        <v>#REF!</v>
      </c>
      <c r="ABU31" s="24" t="e">
        <f t="shared" si="444"/>
        <v>#REF!</v>
      </c>
      <c r="ABV31" s="11"/>
      <c r="ABW31" s="27">
        <v>95.83</v>
      </c>
      <c r="ABX31" s="27" t="e">
        <f t="shared" si="445"/>
        <v>#REF!</v>
      </c>
      <c r="ABY31" s="22" t="e">
        <f t="shared" si="55"/>
        <v>#REF!</v>
      </c>
      <c r="ABZ31" s="4" t="e">
        <f t="shared" si="446"/>
        <v>#REF!</v>
      </c>
      <c r="ACA31" s="24"/>
      <c r="ACB31" s="24" t="e">
        <f t="shared" si="447"/>
        <v>#REF!</v>
      </c>
      <c r="ACC31" s="24" t="e">
        <f t="shared" si="448"/>
        <v>#REF!</v>
      </c>
      <c r="ACD31" s="11"/>
      <c r="ACE31" s="24"/>
      <c r="ACF31" s="24" t="e">
        <f t="shared" si="449"/>
        <v>#REF!</v>
      </c>
      <c r="ACG31" s="24" t="e">
        <f t="shared" si="450"/>
        <v>#REF!</v>
      </c>
      <c r="ACH31" s="11"/>
      <c r="ACI31" s="24"/>
      <c r="ACJ31" s="24" t="e">
        <f t="shared" si="451"/>
        <v>#REF!</v>
      </c>
      <c r="ACK31" s="24" t="e">
        <f t="shared" si="452"/>
        <v>#REF!</v>
      </c>
      <c r="ACL31" s="11"/>
      <c r="ACM31" s="24"/>
      <c r="ACN31" s="24" t="e">
        <f t="shared" si="453"/>
        <v>#REF!</v>
      </c>
      <c r="ACO31" s="24" t="e">
        <f t="shared" si="454"/>
        <v>#REF!</v>
      </c>
      <c r="ACP31" s="11"/>
      <c r="ACQ31" s="24"/>
      <c r="ACR31" s="24" t="e">
        <f t="shared" si="455"/>
        <v>#REF!</v>
      </c>
      <c r="ACS31" s="24" t="e">
        <f t="shared" si="456"/>
        <v>#REF!</v>
      </c>
      <c r="ACT31" s="11"/>
      <c r="ACU31" s="24"/>
      <c r="ACV31" s="24" t="e">
        <f t="shared" si="457"/>
        <v>#REF!</v>
      </c>
      <c r="ACW31" s="24" t="e">
        <f t="shared" si="458"/>
        <v>#REF!</v>
      </c>
      <c r="ACX31" s="11"/>
      <c r="ACY31" s="24"/>
      <c r="ACZ31" s="24" t="e">
        <f t="shared" si="459"/>
        <v>#REF!</v>
      </c>
      <c r="ADA31" s="24" t="e">
        <f t="shared" si="460"/>
        <v>#REF!</v>
      </c>
      <c r="ADB31" s="11"/>
      <c r="ADC31" s="24">
        <v>8.0399999999999991</v>
      </c>
      <c r="ADD31" s="24" t="e">
        <f t="shared" si="461"/>
        <v>#REF!</v>
      </c>
      <c r="ADE31" s="24" t="e">
        <f t="shared" si="56"/>
        <v>#REF!</v>
      </c>
      <c r="ADF31" s="4" t="e">
        <f t="shared" si="462"/>
        <v>#REF!</v>
      </c>
      <c r="ADG31" s="24">
        <v>97.58</v>
      </c>
      <c r="ADH31" s="24" t="e">
        <f t="shared" si="463"/>
        <v>#REF!</v>
      </c>
      <c r="ADI31" s="24" t="e">
        <f t="shared" si="57"/>
        <v>#REF!</v>
      </c>
      <c r="ADJ31" s="4" t="e">
        <f t="shared" si="464"/>
        <v>#REF!</v>
      </c>
      <c r="ADK31" s="24"/>
      <c r="ADL31" s="24" t="e">
        <f t="shared" si="465"/>
        <v>#REF!</v>
      </c>
      <c r="ADM31" s="24" t="e">
        <f t="shared" si="466"/>
        <v>#REF!</v>
      </c>
      <c r="ADN31" s="11"/>
      <c r="ADO31" s="24"/>
      <c r="ADP31" s="24" t="e">
        <f t="shared" si="467"/>
        <v>#REF!</v>
      </c>
      <c r="ADQ31" s="24" t="e">
        <f t="shared" si="468"/>
        <v>#REF!</v>
      </c>
      <c r="ADR31" s="11"/>
      <c r="ADS31" s="24"/>
      <c r="ADT31" s="24" t="e">
        <f t="shared" si="469"/>
        <v>#REF!</v>
      </c>
      <c r="ADU31" s="24" t="e">
        <f t="shared" si="470"/>
        <v>#REF!</v>
      </c>
      <c r="ADV31" s="11"/>
      <c r="ADW31" s="24"/>
      <c r="ADX31" s="24" t="e">
        <f t="shared" si="471"/>
        <v>#REF!</v>
      </c>
      <c r="ADY31" s="24" t="e">
        <f t="shared" si="472"/>
        <v>#REF!</v>
      </c>
      <c r="ADZ31" s="11"/>
      <c r="AEA31" s="24"/>
      <c r="AEB31" s="24" t="e">
        <f t="shared" si="473"/>
        <v>#REF!</v>
      </c>
      <c r="AEC31" s="24" t="e">
        <f t="shared" si="474"/>
        <v>#REF!</v>
      </c>
      <c r="AED31" s="11"/>
      <c r="AEE31" s="24"/>
      <c r="AEF31" s="24" t="e">
        <f t="shared" si="475"/>
        <v>#REF!</v>
      </c>
      <c r="AEG31" s="24" t="e">
        <f t="shared" si="476"/>
        <v>#REF!</v>
      </c>
      <c r="AEH31" s="11"/>
      <c r="AEI31" s="24"/>
      <c r="AEJ31" s="24" t="e">
        <f t="shared" si="477"/>
        <v>#REF!</v>
      </c>
      <c r="AEK31" s="24" t="e">
        <f t="shared" si="478"/>
        <v>#REF!</v>
      </c>
      <c r="AEL31" s="11"/>
      <c r="AEM31" s="24"/>
      <c r="AEN31" s="24" t="e">
        <f t="shared" si="479"/>
        <v>#REF!</v>
      </c>
      <c r="AEO31" s="24" t="e">
        <f t="shared" si="480"/>
        <v>#REF!</v>
      </c>
      <c r="AEP31" s="11"/>
      <c r="AEQ31" s="24"/>
      <c r="AER31" s="24" t="e">
        <f t="shared" si="481"/>
        <v>#REF!</v>
      </c>
      <c r="AES31" s="24" t="e">
        <f t="shared" si="482"/>
        <v>#REF!</v>
      </c>
      <c r="AET31" s="11"/>
      <c r="AEU31" s="24"/>
      <c r="AEV31" s="24" t="e">
        <f t="shared" si="483"/>
        <v>#REF!</v>
      </c>
      <c r="AEW31" s="24" t="e">
        <f t="shared" si="484"/>
        <v>#REF!</v>
      </c>
      <c r="AEX31" s="11"/>
      <c r="AEY31" s="24"/>
      <c r="AEZ31" s="24" t="e">
        <f t="shared" si="485"/>
        <v>#REF!</v>
      </c>
      <c r="AFA31" s="24" t="e">
        <f t="shared" si="486"/>
        <v>#REF!</v>
      </c>
      <c r="AFB31" s="11"/>
      <c r="AFC31" s="24"/>
      <c r="AFD31" s="24" t="e">
        <f t="shared" si="487"/>
        <v>#REF!</v>
      </c>
      <c r="AFE31" s="24" t="e">
        <f t="shared" si="488"/>
        <v>#REF!</v>
      </c>
      <c r="AFF31" s="11"/>
      <c r="AFG31" s="24"/>
      <c r="AFH31" s="24" t="e">
        <f t="shared" si="489"/>
        <v>#REF!</v>
      </c>
      <c r="AFI31" s="24" t="e">
        <f t="shared" si="490"/>
        <v>#REF!</v>
      </c>
      <c r="AFJ31" s="11"/>
      <c r="AFK31" s="24"/>
      <c r="AFL31" s="24" t="e">
        <f t="shared" si="491"/>
        <v>#REF!</v>
      </c>
      <c r="AFM31" s="24" t="e">
        <f t="shared" si="492"/>
        <v>#REF!</v>
      </c>
      <c r="AFN31" s="11"/>
      <c r="AFO31" s="24"/>
      <c r="AFP31" s="24" t="e">
        <f t="shared" si="493"/>
        <v>#REF!</v>
      </c>
      <c r="AFQ31" s="24" t="e">
        <f t="shared" si="494"/>
        <v>#REF!</v>
      </c>
      <c r="AFR31" s="11"/>
      <c r="AFS31" s="24"/>
      <c r="AFT31" s="24" t="e">
        <f t="shared" si="495"/>
        <v>#REF!</v>
      </c>
      <c r="AFU31" s="24" t="e">
        <f t="shared" si="496"/>
        <v>#REF!</v>
      </c>
      <c r="AFV31" s="11"/>
      <c r="AFW31" s="24"/>
      <c r="AFX31" s="24" t="e">
        <f t="shared" si="497"/>
        <v>#REF!</v>
      </c>
      <c r="AFY31" s="24" t="e">
        <f t="shared" si="498"/>
        <v>#REF!</v>
      </c>
      <c r="AFZ31" s="11"/>
      <c r="AGA31" s="24"/>
      <c r="AGB31" s="24" t="e">
        <f t="shared" si="499"/>
        <v>#REF!</v>
      </c>
      <c r="AGC31" s="24" t="e">
        <f t="shared" si="500"/>
        <v>#REF!</v>
      </c>
      <c r="AGD31" s="11"/>
      <c r="AGE31" s="24"/>
      <c r="AGF31" s="24" t="e">
        <f t="shared" si="501"/>
        <v>#REF!</v>
      </c>
      <c r="AGG31" s="24" t="e">
        <f t="shared" si="502"/>
        <v>#REF!</v>
      </c>
      <c r="AGH31" s="11"/>
      <c r="AGI31" s="24"/>
      <c r="AGJ31" s="24" t="e">
        <f t="shared" si="503"/>
        <v>#REF!</v>
      </c>
      <c r="AGK31" s="24" t="e">
        <f t="shared" si="504"/>
        <v>#REF!</v>
      </c>
      <c r="AGL31" s="11"/>
      <c r="AGM31" s="24"/>
      <c r="AGN31" s="24" t="e">
        <f t="shared" si="505"/>
        <v>#REF!</v>
      </c>
      <c r="AGO31" s="24" t="e">
        <f t="shared" si="506"/>
        <v>#REF!</v>
      </c>
      <c r="AGP31" s="11"/>
      <c r="AGQ31" s="24"/>
      <c r="AGR31" s="24" t="e">
        <f t="shared" si="507"/>
        <v>#REF!</v>
      </c>
      <c r="AGS31" s="24" t="e">
        <f t="shared" si="508"/>
        <v>#REF!</v>
      </c>
      <c r="AGT31" s="11"/>
      <c r="AGU31" s="27">
        <v>0.8</v>
      </c>
      <c r="AGV31" s="27" t="e">
        <f t="shared" si="509"/>
        <v>#REF!</v>
      </c>
      <c r="AGW31" s="22" t="e">
        <f t="shared" si="58"/>
        <v>#REF!</v>
      </c>
      <c r="AGX31" s="4" t="e">
        <f t="shared" si="510"/>
        <v>#REF!</v>
      </c>
      <c r="AGY31" s="27">
        <v>0.33</v>
      </c>
      <c r="AGZ31" s="27" t="e">
        <f t="shared" si="511"/>
        <v>#REF!</v>
      </c>
      <c r="AHA31" s="22" t="e">
        <f t="shared" si="59"/>
        <v>#REF!</v>
      </c>
      <c r="AHB31" s="4" t="e">
        <f t="shared" si="512"/>
        <v>#REF!</v>
      </c>
      <c r="AHC31" s="27">
        <v>96.67</v>
      </c>
      <c r="AHD31" s="27" t="e">
        <f t="shared" si="513"/>
        <v>#REF!</v>
      </c>
      <c r="AHE31" s="22" t="e">
        <f t="shared" si="60"/>
        <v>#REF!</v>
      </c>
      <c r="AHF31" s="4" t="e">
        <f t="shared" si="514"/>
        <v>#REF!</v>
      </c>
      <c r="AHG31" s="27">
        <v>94.84</v>
      </c>
      <c r="AHH31" s="27" t="e">
        <f t="shared" si="515"/>
        <v>#REF!</v>
      </c>
      <c r="AHI31" s="22" t="e">
        <f t="shared" si="61"/>
        <v>#REF!</v>
      </c>
      <c r="AHJ31" s="4" t="e">
        <f t="shared" si="516"/>
        <v>#REF!</v>
      </c>
      <c r="AHK31" s="27">
        <v>97.28</v>
      </c>
      <c r="AHL31" s="27" t="e">
        <f t="shared" si="517"/>
        <v>#REF!</v>
      </c>
      <c r="AHM31" s="22" t="e">
        <f t="shared" si="62"/>
        <v>#REF!</v>
      </c>
      <c r="AHN31" s="4" t="e">
        <f t="shared" si="518"/>
        <v>#REF!</v>
      </c>
      <c r="AHO31" s="27">
        <v>8.76</v>
      </c>
      <c r="AHP31" s="27" t="e">
        <f t="shared" si="519"/>
        <v>#REF!</v>
      </c>
      <c r="AHQ31" s="22" t="e">
        <f t="shared" si="63"/>
        <v>#REF!</v>
      </c>
      <c r="AHR31" s="4" t="e">
        <f t="shared" si="520"/>
        <v>#REF!</v>
      </c>
      <c r="AHS31" s="27">
        <v>3.5999999999999996</v>
      </c>
      <c r="AHT31" s="27" t="e">
        <f t="shared" si="521"/>
        <v>#REF!</v>
      </c>
      <c r="AHU31" s="22" t="e">
        <f t="shared" si="64"/>
        <v>#REF!</v>
      </c>
      <c r="AHV31" s="4" t="e">
        <f t="shared" si="522"/>
        <v>#REF!</v>
      </c>
      <c r="AHW31" s="27">
        <v>0.33100000000000002</v>
      </c>
      <c r="AHX31" s="27" t="e">
        <f t="shared" si="523"/>
        <v>#REF!</v>
      </c>
      <c r="AHY31" s="22" t="e">
        <f t="shared" si="65"/>
        <v>#REF!</v>
      </c>
      <c r="AHZ31" s="4" t="e">
        <f t="shared" si="524"/>
        <v>#REF!</v>
      </c>
      <c r="AIA31" s="27">
        <v>4.5699999999999998E-2</v>
      </c>
      <c r="AIB31" s="27" t="e">
        <f t="shared" si="525"/>
        <v>#REF!</v>
      </c>
      <c r="AIC31" s="22" t="e">
        <f t="shared" si="66"/>
        <v>#REF!</v>
      </c>
      <c r="AID31" s="4" t="e">
        <f t="shared" si="526"/>
        <v>#REF!</v>
      </c>
      <c r="AIE31" s="24"/>
      <c r="AIF31" s="24" t="e">
        <f t="shared" si="527"/>
        <v>#REF!</v>
      </c>
      <c r="AIG31" s="24" t="e">
        <f t="shared" si="528"/>
        <v>#REF!</v>
      </c>
      <c r="AIH31" s="11"/>
      <c r="AII31" s="24"/>
      <c r="AIJ31" s="24" t="e">
        <f t="shared" si="529"/>
        <v>#REF!</v>
      </c>
      <c r="AIK31" s="24" t="e">
        <f t="shared" si="530"/>
        <v>#REF!</v>
      </c>
      <c r="AIL31" s="11"/>
      <c r="AIM31" s="24"/>
      <c r="AIN31" s="24" t="e">
        <f t="shared" si="531"/>
        <v>#REF!</v>
      </c>
      <c r="AIO31" s="24" t="e">
        <f t="shared" si="532"/>
        <v>#REF!</v>
      </c>
      <c r="AIP31" s="11"/>
      <c r="AIQ31" s="27">
        <v>24.64</v>
      </c>
      <c r="AIR31" s="27" t="e">
        <f t="shared" si="533"/>
        <v>#REF!</v>
      </c>
      <c r="AIS31" s="22" t="e">
        <f t="shared" si="67"/>
        <v>#REF!</v>
      </c>
      <c r="AIT31" s="4" t="e">
        <f t="shared" si="534"/>
        <v>#REF!</v>
      </c>
      <c r="AIU31" s="27">
        <v>9.99</v>
      </c>
      <c r="AIV31" s="27" t="e">
        <f t="shared" si="535"/>
        <v>#REF!</v>
      </c>
      <c r="AIW31" s="22" t="e">
        <f t="shared" si="68"/>
        <v>#REF!</v>
      </c>
      <c r="AIX31" s="4" t="e">
        <f t="shared" si="536"/>
        <v>#REF!</v>
      </c>
      <c r="AIY31" s="22">
        <v>0.1</v>
      </c>
      <c r="AIZ31" s="27" t="e">
        <f t="shared" si="537"/>
        <v>#REF!</v>
      </c>
      <c r="AJA31" s="22" t="e">
        <f t="shared" si="69"/>
        <v>#REF!</v>
      </c>
      <c r="AJB31" s="4" t="e">
        <f t="shared" si="538"/>
        <v>#REF!</v>
      </c>
      <c r="AJC31" s="27">
        <v>17.713475237461832</v>
      </c>
      <c r="AJD31" s="27" t="e">
        <f t="shared" si="539"/>
        <v>#REF!</v>
      </c>
      <c r="AJE31" s="22" t="e">
        <f t="shared" si="70"/>
        <v>#REF!</v>
      </c>
      <c r="AJF31" s="4" t="e">
        <f t="shared" si="540"/>
        <v>#REF!</v>
      </c>
      <c r="AJG31" s="24"/>
      <c r="AJH31" s="24" t="e">
        <f t="shared" si="541"/>
        <v>#REF!</v>
      </c>
      <c r="AJI31" s="24" t="e">
        <f t="shared" si="542"/>
        <v>#REF!</v>
      </c>
      <c r="AJJ31" s="11"/>
      <c r="AJK31" s="27">
        <v>1</v>
      </c>
      <c r="AJL31" s="27" t="e">
        <f t="shared" si="543"/>
        <v>#REF!</v>
      </c>
      <c r="AJM31" s="22" t="e">
        <f t="shared" si="71"/>
        <v>#REF!</v>
      </c>
      <c r="AJN31" s="4" t="e">
        <f t="shared" si="544"/>
        <v>#REF!</v>
      </c>
      <c r="AJO31" s="27">
        <v>92.300000000000011</v>
      </c>
      <c r="AJP31" s="27" t="e">
        <f t="shared" si="545"/>
        <v>#REF!</v>
      </c>
      <c r="AJQ31" s="22" t="e">
        <f t="shared" si="72"/>
        <v>#REF!</v>
      </c>
      <c r="AJR31" s="4" t="e">
        <f t="shared" si="546"/>
        <v>#REF!</v>
      </c>
      <c r="AJS31" s="27">
        <v>90.600000000000009</v>
      </c>
      <c r="AJT31" s="27" t="e">
        <f t="shared" si="547"/>
        <v>#REF!</v>
      </c>
      <c r="AJU31" s="22" t="e">
        <f t="shared" si="73"/>
        <v>#REF!</v>
      </c>
      <c r="AJV31" s="4" t="e">
        <f t="shared" si="548"/>
        <v>#REF!</v>
      </c>
      <c r="AJW31" s="27">
        <v>91.100000000000009</v>
      </c>
      <c r="AJX31" s="24" t="e">
        <f t="shared" si="549"/>
        <v>#REF!</v>
      </c>
      <c r="AJY31" s="13" t="e">
        <f t="shared" si="74"/>
        <v>#REF!</v>
      </c>
      <c r="AJZ31" s="12" t="e">
        <f t="shared" si="550"/>
        <v>#REF!</v>
      </c>
      <c r="AKA31" s="8" t="s">
        <v>35</v>
      </c>
      <c r="AKB31" s="10" t="e">
        <f t="shared" si="75"/>
        <v>#REF!</v>
      </c>
      <c r="AKC31" s="11" t="e">
        <f t="shared" si="551"/>
        <v>#REF!</v>
      </c>
      <c r="AKD31" s="8" t="s">
        <v>35</v>
      </c>
      <c r="AKE31" s="10" t="e">
        <f t="shared" si="76"/>
        <v>#REF!</v>
      </c>
      <c r="AKF31" s="11" t="e">
        <f t="shared" si="552"/>
        <v>#REF!</v>
      </c>
      <c r="AKG31" s="8" t="s">
        <v>35</v>
      </c>
      <c r="AKH31" s="10" t="e">
        <f t="shared" si="77"/>
        <v>#REF!</v>
      </c>
      <c r="AKI31" s="11" t="e">
        <f t="shared" si="553"/>
        <v>#REF!</v>
      </c>
      <c r="AKJ31" s="8" t="s">
        <v>35</v>
      </c>
      <c r="AKK31" s="10" t="e">
        <f t="shared" si="554"/>
        <v>#REF!</v>
      </c>
      <c r="AKL31" s="11" t="e">
        <f t="shared" si="555"/>
        <v>#REF!</v>
      </c>
      <c r="AKM31" s="8" t="s">
        <v>35</v>
      </c>
      <c r="AKN31" s="10" t="e">
        <f t="shared" si="78"/>
        <v>#REF!</v>
      </c>
      <c r="AKO31" s="11" t="e">
        <f t="shared" si="556"/>
        <v>#REF!</v>
      </c>
      <c r="AKP31" s="8" t="s">
        <v>35</v>
      </c>
      <c r="AKQ31" s="10" t="e">
        <f t="shared" si="79"/>
        <v>#REF!</v>
      </c>
      <c r="AKR31" s="11" t="e">
        <f t="shared" si="557"/>
        <v>#REF!</v>
      </c>
      <c r="AKS31" s="8" t="s">
        <v>35</v>
      </c>
      <c r="AKT31" s="10" t="e">
        <f t="shared" si="558"/>
        <v>#REF!</v>
      </c>
      <c r="AKU31" s="11" t="e">
        <f t="shared" si="80"/>
        <v>#REF!</v>
      </c>
      <c r="AKV31" s="8" t="s">
        <v>35</v>
      </c>
      <c r="AKW31" s="10" t="e">
        <f t="shared" si="559"/>
        <v>#REF!</v>
      </c>
      <c r="AKX31" s="11" t="e">
        <f t="shared" si="560"/>
        <v>#REF!</v>
      </c>
      <c r="AKY31" s="8" t="s">
        <v>35</v>
      </c>
      <c r="AKZ31" s="10" t="e">
        <f t="shared" si="81"/>
        <v>#REF!</v>
      </c>
      <c r="ALA31" s="11" t="e">
        <f t="shared" si="561"/>
        <v>#REF!</v>
      </c>
    </row>
    <row r="32" spans="1:989" ht="17.25">
      <c r="A32" s="8" t="s">
        <v>36</v>
      </c>
      <c r="B32" s="9" t="str">
        <f t="shared" si="82"/>
        <v>山东</v>
      </c>
      <c r="C32" s="10" t="e">
        <f t="shared" si="83"/>
        <v>#REF!</v>
      </c>
      <c r="D32" s="11" t="e">
        <f t="shared" si="84"/>
        <v>#REF!</v>
      </c>
      <c r="E32" s="24">
        <v>84.82</v>
      </c>
      <c r="F32" s="24" t="e">
        <f t="shared" si="85"/>
        <v>#REF!</v>
      </c>
      <c r="G32" s="24" t="e">
        <f t="shared" si="6"/>
        <v>#REF!</v>
      </c>
      <c r="H32" s="12" t="e">
        <f t="shared" si="86"/>
        <v>#REF!</v>
      </c>
      <c r="I32" s="24">
        <v>81.569999999999993</v>
      </c>
      <c r="J32" s="24" t="e">
        <f t="shared" si="87"/>
        <v>#REF!</v>
      </c>
      <c r="K32" s="13" t="e">
        <f t="shared" si="7"/>
        <v>#REF!</v>
      </c>
      <c r="L32" s="12" t="e">
        <f t="shared" si="88"/>
        <v>#REF!</v>
      </c>
      <c r="M32" s="24">
        <v>80.650000000000006</v>
      </c>
      <c r="N32" s="24" t="e">
        <f t="shared" si="89"/>
        <v>#REF!</v>
      </c>
      <c r="O32" s="13" t="e">
        <f t="shared" si="8"/>
        <v>#REF!</v>
      </c>
      <c r="P32" s="12" t="e">
        <f t="shared" si="90"/>
        <v>#REF!</v>
      </c>
      <c r="Q32" s="24">
        <v>88.3</v>
      </c>
      <c r="R32" s="24" t="e">
        <f t="shared" si="91"/>
        <v>#REF!</v>
      </c>
      <c r="S32" s="13" t="e">
        <f t="shared" si="9"/>
        <v>#REF!</v>
      </c>
      <c r="T32" s="12" t="e">
        <f t="shared" si="92"/>
        <v>#REF!</v>
      </c>
      <c r="U32" s="24"/>
      <c r="V32" s="24" t="e">
        <f t="shared" si="93"/>
        <v>#REF!</v>
      </c>
      <c r="W32" s="24" t="e">
        <f t="shared" si="563"/>
        <v>#REF!</v>
      </c>
      <c r="X32" s="11"/>
      <c r="Y32" s="13">
        <v>2.795694046614005E-2</v>
      </c>
      <c r="Z32" s="24" t="e">
        <f t="shared" si="95"/>
        <v>#REF!</v>
      </c>
      <c r="AA32" s="13" t="e">
        <f t="shared" si="10"/>
        <v>#REF!</v>
      </c>
      <c r="AB32" s="12" t="e">
        <f t="shared" si="96"/>
        <v>#REF!</v>
      </c>
      <c r="AC32" s="13">
        <v>4.1864718991124684E-2</v>
      </c>
      <c r="AD32" s="24" t="e">
        <f t="shared" si="97"/>
        <v>#REF!</v>
      </c>
      <c r="AE32" s="13" t="e">
        <f t="shared" si="11"/>
        <v>#REF!</v>
      </c>
      <c r="AF32" s="12" t="e">
        <f t="shared" si="98"/>
        <v>#REF!</v>
      </c>
      <c r="AG32" s="13">
        <v>1.4169597196996047E-2</v>
      </c>
      <c r="AH32" s="24" t="e">
        <f t="shared" si="99"/>
        <v>#REF!</v>
      </c>
      <c r="AI32" s="13" t="e">
        <f t="shared" si="12"/>
        <v>#REF!</v>
      </c>
      <c r="AJ32" s="12" t="e">
        <f t="shared" si="100"/>
        <v>#REF!</v>
      </c>
      <c r="AK32" s="13">
        <v>2.6918930571290658</v>
      </c>
      <c r="AL32" s="24" t="e">
        <f t="shared" si="101"/>
        <v>#REF!</v>
      </c>
      <c r="AM32" s="13" t="e">
        <f t="shared" si="13"/>
        <v>#REF!</v>
      </c>
      <c r="AN32" s="12" t="e">
        <f t="shared" ref="AN32:AN39" si="570">IF(AK$6=0,RANK(AK32,AK$12:AK$42,0),RANK(AK32,AK$12:AK$42,1))</f>
        <v>#REF!</v>
      </c>
      <c r="AO32" s="23">
        <v>2.3284700221553449</v>
      </c>
      <c r="AP32" s="24" t="e">
        <f t="shared" si="103"/>
        <v>#REF!</v>
      </c>
      <c r="AQ32" s="13" t="e">
        <f t="shared" si="14"/>
        <v>#REF!</v>
      </c>
      <c r="AR32" s="12" t="e">
        <f t="shared" si="562"/>
        <v>#REF!</v>
      </c>
      <c r="AS32" s="24">
        <v>99.87</v>
      </c>
      <c r="AT32" s="24" t="e">
        <f t="shared" si="105"/>
        <v>#REF!</v>
      </c>
      <c r="AU32" s="13" t="e">
        <f t="shared" si="15"/>
        <v>#REF!</v>
      </c>
      <c r="AV32" s="12" t="e">
        <f t="shared" si="106"/>
        <v>#REF!</v>
      </c>
      <c r="AW32" s="24">
        <v>0.01</v>
      </c>
      <c r="AX32" s="24" t="e">
        <f t="shared" si="107"/>
        <v>#REF!</v>
      </c>
      <c r="AY32" s="13" t="e">
        <f t="shared" si="16"/>
        <v>#REF!</v>
      </c>
      <c r="AZ32" s="12" t="e">
        <f t="shared" si="108"/>
        <v>#REF!</v>
      </c>
      <c r="BA32" s="24">
        <v>2.3679999999999999</v>
      </c>
      <c r="BB32" s="24" t="e">
        <f t="shared" si="109"/>
        <v>#REF!</v>
      </c>
      <c r="BC32" s="13" t="e">
        <f t="shared" si="17"/>
        <v>#REF!</v>
      </c>
      <c r="BD32" s="12" t="e">
        <f t="shared" si="110"/>
        <v>#REF!</v>
      </c>
      <c r="BE32" s="14">
        <v>6.9999999999999993E-2</v>
      </c>
      <c r="BF32" s="24" t="e">
        <f t="shared" si="111"/>
        <v>#REF!</v>
      </c>
      <c r="BG32" s="13" t="e">
        <f t="shared" si="18"/>
        <v>#REF!</v>
      </c>
      <c r="BH32" s="12" t="e">
        <f t="shared" si="112"/>
        <v>#REF!</v>
      </c>
      <c r="BI32" s="24">
        <v>99.75</v>
      </c>
      <c r="BJ32" s="24" t="e">
        <f t="shared" si="113"/>
        <v>#REF!</v>
      </c>
      <c r="BK32" s="13" t="e">
        <f t="shared" si="19"/>
        <v>#REF!</v>
      </c>
      <c r="BL32" s="12" t="e">
        <f t="shared" si="114"/>
        <v>#REF!</v>
      </c>
      <c r="BM32" s="24">
        <v>0.11</v>
      </c>
      <c r="BN32" s="24" t="e">
        <f t="shared" si="115"/>
        <v>#REF!</v>
      </c>
      <c r="BO32" s="13" t="e">
        <f t="shared" si="20"/>
        <v>#REF!</v>
      </c>
      <c r="BP32" s="12" t="e">
        <f t="shared" si="116"/>
        <v>#REF!</v>
      </c>
      <c r="BQ32" s="24">
        <v>99.6</v>
      </c>
      <c r="BR32" s="24" t="e">
        <f t="shared" si="117"/>
        <v>#REF!</v>
      </c>
      <c r="BS32" s="13" t="e">
        <f t="shared" si="21"/>
        <v>#REF!</v>
      </c>
      <c r="BT32" s="12" t="e">
        <f t="shared" si="118"/>
        <v>#REF!</v>
      </c>
      <c r="BU32" s="24">
        <v>1.1036317225067585</v>
      </c>
      <c r="BV32" s="24" t="e">
        <f t="shared" si="119"/>
        <v>#REF!</v>
      </c>
      <c r="BW32" s="13" t="e">
        <f t="shared" si="22"/>
        <v>#REF!</v>
      </c>
      <c r="BX32" s="12" t="e">
        <f t="shared" si="120"/>
        <v>#REF!</v>
      </c>
      <c r="BY32" s="24">
        <v>97.67</v>
      </c>
      <c r="BZ32" s="24" t="e">
        <f t="shared" si="121"/>
        <v>#REF!</v>
      </c>
      <c r="CA32" s="13" t="e">
        <f t="shared" si="23"/>
        <v>#REF!</v>
      </c>
      <c r="CB32" s="12" t="e">
        <f t="shared" si="122"/>
        <v>#REF!</v>
      </c>
      <c r="CC32" s="24">
        <v>98.407199999999989</v>
      </c>
      <c r="CD32" s="24" t="e">
        <f t="shared" si="123"/>
        <v>#REF!</v>
      </c>
      <c r="CE32" s="13" t="e">
        <f t="shared" si="24"/>
        <v>#REF!</v>
      </c>
      <c r="CF32" s="12" t="e">
        <f t="shared" si="124"/>
        <v>#REF!</v>
      </c>
      <c r="CG32" s="24">
        <v>70</v>
      </c>
      <c r="CH32" s="24" t="e">
        <f t="shared" si="125"/>
        <v>#REF!</v>
      </c>
      <c r="CI32" s="13" t="e">
        <f t="shared" si="25"/>
        <v>#REF!</v>
      </c>
      <c r="CJ32" s="12" t="e">
        <f t="shared" si="126"/>
        <v>#REF!</v>
      </c>
      <c r="CK32" s="24"/>
      <c r="CL32" s="24" t="e">
        <f t="shared" si="127"/>
        <v>#REF!</v>
      </c>
      <c r="CM32" s="24" t="e">
        <f t="shared" si="128"/>
        <v>#REF!</v>
      </c>
      <c r="CN32" s="11"/>
      <c r="CO32" s="24">
        <v>98.814999999999998</v>
      </c>
      <c r="CP32" s="24" t="e">
        <f t="shared" si="129"/>
        <v>#REF!</v>
      </c>
      <c r="CQ32" s="13" t="e">
        <f t="shared" si="26"/>
        <v>#REF!</v>
      </c>
      <c r="CR32" s="12" t="e">
        <f t="shared" si="130"/>
        <v>#REF!</v>
      </c>
      <c r="CS32" s="24">
        <v>41</v>
      </c>
      <c r="CT32" s="24" t="e">
        <f t="shared" si="131"/>
        <v>#REF!</v>
      </c>
      <c r="CU32" s="13" t="e">
        <f t="shared" si="27"/>
        <v>#REF!</v>
      </c>
      <c r="CV32" s="12" t="e">
        <f t="shared" si="132"/>
        <v>#REF!</v>
      </c>
      <c r="CW32" s="24"/>
      <c r="CX32" s="24" t="e">
        <f t="shared" si="133"/>
        <v>#REF!</v>
      </c>
      <c r="CY32" s="24" t="e">
        <f t="shared" si="134"/>
        <v>#REF!</v>
      </c>
      <c r="CZ32" s="11"/>
      <c r="DA32" s="24">
        <v>99.721099999999993</v>
      </c>
      <c r="DB32" s="24" t="e">
        <f t="shared" si="135"/>
        <v>#REF!</v>
      </c>
      <c r="DC32" s="13" t="e">
        <f t="shared" si="28"/>
        <v>#REF!</v>
      </c>
      <c r="DD32" s="12" t="e">
        <f t="shared" si="136"/>
        <v>#REF!</v>
      </c>
      <c r="DE32" s="24">
        <v>53</v>
      </c>
      <c r="DF32" s="24" t="e">
        <f t="shared" si="137"/>
        <v>#REF!</v>
      </c>
      <c r="DG32" s="13" t="e">
        <f t="shared" si="29"/>
        <v>#REF!</v>
      </c>
      <c r="DH32" s="12" t="e">
        <f t="shared" si="138"/>
        <v>#REF!</v>
      </c>
      <c r="DI32" s="24">
        <v>98.950299999999999</v>
      </c>
      <c r="DJ32" s="24" t="e">
        <f t="shared" si="139"/>
        <v>#REF!</v>
      </c>
      <c r="DK32" s="13" t="e">
        <f t="shared" si="30"/>
        <v>#REF!</v>
      </c>
      <c r="DL32" s="12" t="e">
        <f t="shared" si="140"/>
        <v>#REF!</v>
      </c>
      <c r="DM32" s="24">
        <v>48</v>
      </c>
      <c r="DN32" s="24" t="e">
        <f t="shared" si="141"/>
        <v>#REF!</v>
      </c>
      <c r="DO32" s="13" t="e">
        <f t="shared" si="31"/>
        <v>#REF!</v>
      </c>
      <c r="DP32" s="12" t="e">
        <f t="shared" si="142"/>
        <v>#REF!</v>
      </c>
      <c r="DQ32" s="24">
        <v>5.1448999999999998</v>
      </c>
      <c r="DR32" s="24" t="e">
        <f t="shared" si="143"/>
        <v>#REF!</v>
      </c>
      <c r="DS32" s="13" t="e">
        <f t="shared" si="32"/>
        <v>#REF!</v>
      </c>
      <c r="DT32" s="12" t="e">
        <f t="shared" si="144"/>
        <v>#REF!</v>
      </c>
      <c r="DU32" s="24">
        <v>99.81</v>
      </c>
      <c r="DV32" s="24" t="e">
        <f t="shared" si="145"/>
        <v>#REF!</v>
      </c>
      <c r="DW32" s="13" t="e">
        <f t="shared" si="33"/>
        <v>#REF!</v>
      </c>
      <c r="DX32" s="12" t="e">
        <f t="shared" si="146"/>
        <v>#REF!</v>
      </c>
      <c r="DY32" s="24"/>
      <c r="DZ32" s="24" t="e">
        <f t="shared" si="147"/>
        <v>#REF!</v>
      </c>
      <c r="EA32" s="24" t="e">
        <f t="shared" si="148"/>
        <v>#REF!</v>
      </c>
      <c r="EB32" s="11"/>
      <c r="EC32" s="24">
        <v>81.569999999999993</v>
      </c>
      <c r="ED32" s="47">
        <v>79.239999999999995</v>
      </c>
      <c r="EE32" s="24" t="e">
        <f t="shared" si="149"/>
        <v>#REF!</v>
      </c>
      <c r="EF32" s="22" t="e">
        <f t="shared" si="150"/>
        <v>#REF!</v>
      </c>
      <c r="EG32" s="4" t="e">
        <f t="shared" si="151"/>
        <v>#REF!</v>
      </c>
      <c r="EH32" s="24">
        <v>81.569999999999993</v>
      </c>
      <c r="EI32" s="24">
        <v>80.48</v>
      </c>
      <c r="EJ32" s="24" t="e">
        <f t="shared" si="152"/>
        <v>#REF!</v>
      </c>
      <c r="EK32" s="22" t="e">
        <f t="shared" si="153"/>
        <v>#REF!</v>
      </c>
      <c r="EL32" s="4" t="e">
        <f t="shared" si="154"/>
        <v>#REF!</v>
      </c>
      <c r="EM32" s="38">
        <v>80.650000000000006</v>
      </c>
      <c r="EN32" s="39">
        <v>79.23</v>
      </c>
      <c r="EO32" s="24" t="e">
        <f t="shared" si="155"/>
        <v>#REF!</v>
      </c>
      <c r="EP32" s="22" t="e">
        <f t="shared" si="156"/>
        <v>#REF!</v>
      </c>
      <c r="EQ32" s="4" t="e">
        <f t="shared" si="157"/>
        <v>#REF!</v>
      </c>
      <c r="ER32" s="38">
        <v>80.650000000000006</v>
      </c>
      <c r="ES32" s="39">
        <v>82.11</v>
      </c>
      <c r="ET32" s="24" t="e">
        <f t="shared" si="158"/>
        <v>#REF!</v>
      </c>
      <c r="EU32" s="22" t="e">
        <f t="shared" si="159"/>
        <v>#REF!</v>
      </c>
      <c r="EV32" s="4" t="e">
        <f t="shared" si="160"/>
        <v>#REF!</v>
      </c>
      <c r="EW32" s="24">
        <v>88.3</v>
      </c>
      <c r="EX32" s="24">
        <v>83.71</v>
      </c>
      <c r="EY32" s="24" t="e">
        <f t="shared" si="161"/>
        <v>#REF!</v>
      </c>
      <c r="EZ32" s="22" t="e">
        <f t="shared" si="162"/>
        <v>#REF!</v>
      </c>
      <c r="FA32" s="4" t="e">
        <f t="shared" si="163"/>
        <v>#REF!</v>
      </c>
      <c r="FB32" s="24">
        <v>88.3</v>
      </c>
      <c r="FC32" s="24">
        <v>84.43</v>
      </c>
      <c r="FD32" s="24" t="e">
        <f t="shared" si="164"/>
        <v>#REF!</v>
      </c>
      <c r="FE32" s="22" t="e">
        <f t="shared" si="165"/>
        <v>#REF!</v>
      </c>
      <c r="FF32" s="4" t="e">
        <f t="shared" si="166"/>
        <v>#REF!</v>
      </c>
      <c r="FG32" s="24">
        <v>3.17</v>
      </c>
      <c r="FH32" s="24" t="e">
        <f t="shared" si="34"/>
        <v>#REF!</v>
      </c>
      <c r="FI32" s="13" t="e">
        <f t="shared" si="35"/>
        <v>#REF!</v>
      </c>
      <c r="FJ32" s="12" t="e">
        <f t="shared" si="36"/>
        <v>#REF!</v>
      </c>
      <c r="FK32" s="24">
        <v>3.01</v>
      </c>
      <c r="FL32" s="24" t="e">
        <f t="shared" si="167"/>
        <v>#REF!</v>
      </c>
      <c r="FM32" s="13" t="e">
        <f t="shared" si="37"/>
        <v>#REF!</v>
      </c>
      <c r="FN32" s="12" t="e">
        <f t="shared" si="168"/>
        <v>#REF!</v>
      </c>
      <c r="FO32" s="24">
        <v>97.1</v>
      </c>
      <c r="FP32" s="24">
        <v>93.43</v>
      </c>
      <c r="FQ32" s="24" t="e">
        <f t="shared" si="169"/>
        <v>#REF!</v>
      </c>
      <c r="FR32" s="22" t="e">
        <f t="shared" si="170"/>
        <v>#REF!</v>
      </c>
      <c r="FS32" s="4" t="e">
        <f t="shared" si="171"/>
        <v>#REF!</v>
      </c>
      <c r="FT32" s="24">
        <v>97.1</v>
      </c>
      <c r="FU32" s="24">
        <v>92.679999999999993</v>
      </c>
      <c r="FV32" s="24" t="e">
        <f t="shared" si="172"/>
        <v>#REF!</v>
      </c>
      <c r="FW32" s="22" t="e">
        <f t="shared" si="173"/>
        <v>#REF!</v>
      </c>
      <c r="FX32" s="4" t="e">
        <f t="shared" si="174"/>
        <v>#REF!</v>
      </c>
      <c r="FY32" s="24">
        <v>91.55</v>
      </c>
      <c r="FZ32" s="24">
        <v>66.080000000000013</v>
      </c>
      <c r="GA32" s="24" t="e">
        <f t="shared" si="175"/>
        <v>#REF!</v>
      </c>
      <c r="GB32" s="22" t="e">
        <f t="shared" si="176"/>
        <v>#REF!</v>
      </c>
      <c r="GC32" s="4" t="e">
        <f t="shared" si="177"/>
        <v>#REF!</v>
      </c>
      <c r="GD32" s="27">
        <v>91.55</v>
      </c>
      <c r="GE32" s="27">
        <v>79.63</v>
      </c>
      <c r="GF32" s="24" t="e">
        <f t="shared" si="178"/>
        <v>#REF!</v>
      </c>
      <c r="GG32" s="22" t="e">
        <f t="shared" si="179"/>
        <v>#REF!</v>
      </c>
      <c r="GH32" s="4" t="e">
        <f t="shared" si="180"/>
        <v>#REF!</v>
      </c>
      <c r="GI32" s="27">
        <v>98.13</v>
      </c>
      <c r="GJ32" s="27">
        <v>90.02</v>
      </c>
      <c r="GK32" s="24" t="e">
        <f t="shared" si="181"/>
        <v>#REF!</v>
      </c>
      <c r="GL32" s="22" t="e">
        <f t="shared" si="182"/>
        <v>#REF!</v>
      </c>
      <c r="GM32" s="4" t="e">
        <f t="shared" si="183"/>
        <v>#REF!</v>
      </c>
      <c r="GN32" s="27">
        <v>98.13</v>
      </c>
      <c r="GO32" s="27">
        <v>93.320000000000007</v>
      </c>
      <c r="GP32" s="24" t="e">
        <f t="shared" si="184"/>
        <v>#REF!</v>
      </c>
      <c r="GQ32" s="22" t="e">
        <f t="shared" si="185"/>
        <v>#REF!</v>
      </c>
      <c r="GR32" s="4" t="e">
        <f t="shared" si="186"/>
        <v>#REF!</v>
      </c>
      <c r="GS32" s="27">
        <v>2.02</v>
      </c>
      <c r="GT32" s="27" t="e">
        <f t="shared" si="38"/>
        <v>#REF!</v>
      </c>
      <c r="GU32" s="22" t="e">
        <f t="shared" si="39"/>
        <v>#REF!</v>
      </c>
      <c r="GV32" s="4" t="e">
        <f t="shared" si="40"/>
        <v>#REF!</v>
      </c>
      <c r="GW32" s="27">
        <v>2.5</v>
      </c>
      <c r="GX32" s="27" t="e">
        <f t="shared" si="187"/>
        <v>#REF!</v>
      </c>
      <c r="GY32" s="22" t="e">
        <f t="shared" si="41"/>
        <v>#REF!</v>
      </c>
      <c r="GZ32" s="4" t="e">
        <f t="shared" si="42"/>
        <v>#REF!</v>
      </c>
      <c r="HA32" s="26"/>
      <c r="HB32" s="26"/>
      <c r="HC32" s="24" t="e">
        <f t="shared" si="188"/>
        <v>#REF!</v>
      </c>
      <c r="HD32" s="24" t="e">
        <f t="shared" si="189"/>
        <v>#REF!</v>
      </c>
      <c r="HE32" s="26"/>
      <c r="HF32" s="26"/>
      <c r="HG32" s="26"/>
      <c r="HH32" s="24" t="e">
        <f t="shared" si="190"/>
        <v>#REF!</v>
      </c>
      <c r="HI32" s="24" t="e">
        <f t="shared" si="191"/>
        <v>#REF!</v>
      </c>
      <c r="HJ32" s="26"/>
      <c r="HK32" s="27">
        <v>96.19</v>
      </c>
      <c r="HL32" s="27">
        <v>86.66</v>
      </c>
      <c r="HM32" s="24" t="e">
        <f t="shared" si="192"/>
        <v>#REF!</v>
      </c>
      <c r="HN32" s="22" t="e">
        <f t="shared" si="193"/>
        <v>#REF!</v>
      </c>
      <c r="HO32" s="4" t="e">
        <f t="shared" si="194"/>
        <v>#REF!</v>
      </c>
      <c r="HP32" s="27">
        <v>96.19</v>
      </c>
      <c r="HQ32" s="27">
        <v>91.259999999999991</v>
      </c>
      <c r="HR32" s="24" t="e">
        <f t="shared" si="195"/>
        <v>#REF!</v>
      </c>
      <c r="HS32" s="22" t="e">
        <f t="shared" si="196"/>
        <v>#REF!</v>
      </c>
      <c r="HT32" s="4" t="e">
        <f t="shared" si="197"/>
        <v>#REF!</v>
      </c>
      <c r="HU32" s="24">
        <v>97.05</v>
      </c>
      <c r="HV32" s="24">
        <v>90.55</v>
      </c>
      <c r="HW32" s="24" t="e">
        <f t="shared" si="198"/>
        <v>#REF!</v>
      </c>
      <c r="HX32" s="24" t="e">
        <f t="shared" si="199"/>
        <v>#REF!</v>
      </c>
      <c r="HY32" s="4" t="e">
        <f t="shared" si="200"/>
        <v>#REF!</v>
      </c>
      <c r="HZ32" s="24">
        <v>97.05</v>
      </c>
      <c r="IA32" s="24">
        <v>92.07</v>
      </c>
      <c r="IB32" s="24" t="e">
        <f t="shared" si="201"/>
        <v>#REF!</v>
      </c>
      <c r="IC32" s="24" t="e">
        <f t="shared" si="202"/>
        <v>#REF!</v>
      </c>
      <c r="ID32" s="4" t="e">
        <f t="shared" si="203"/>
        <v>#REF!</v>
      </c>
      <c r="IE32" s="26"/>
      <c r="IF32" s="26"/>
      <c r="IG32" s="24" t="e">
        <f t="shared" si="204"/>
        <v>#REF!</v>
      </c>
      <c r="IH32" s="24" t="e">
        <f t="shared" si="205"/>
        <v>#REF!</v>
      </c>
      <c r="II32" s="26"/>
      <c r="IJ32" s="26"/>
      <c r="IK32" s="26"/>
      <c r="IL32" s="24" t="e">
        <f t="shared" si="206"/>
        <v>#REF!</v>
      </c>
      <c r="IM32" s="24" t="e">
        <f t="shared" si="207"/>
        <v>#REF!</v>
      </c>
      <c r="IN32" s="26"/>
      <c r="IO32" s="26"/>
      <c r="IP32" s="26"/>
      <c r="IQ32" s="24" t="e">
        <f t="shared" si="208"/>
        <v>#REF!</v>
      </c>
      <c r="IR32" s="24" t="e">
        <f t="shared" si="209"/>
        <v>#REF!</v>
      </c>
      <c r="IS32" s="26"/>
      <c r="IT32" s="26"/>
      <c r="IU32" s="26"/>
      <c r="IV32" s="24" t="e">
        <f t="shared" si="210"/>
        <v>#REF!</v>
      </c>
      <c r="IW32" s="24" t="e">
        <f t="shared" si="211"/>
        <v>#REF!</v>
      </c>
      <c r="IX32" s="26"/>
      <c r="IY32" s="26"/>
      <c r="IZ32" s="26"/>
      <c r="JA32" s="24" t="e">
        <f t="shared" si="212"/>
        <v>#REF!</v>
      </c>
      <c r="JB32" s="24" t="e">
        <f t="shared" si="213"/>
        <v>#REF!</v>
      </c>
      <c r="JC32" s="26"/>
      <c r="JD32" s="26"/>
      <c r="JE32" s="26"/>
      <c r="JF32" s="24" t="e">
        <f t="shared" si="214"/>
        <v>#REF!</v>
      </c>
      <c r="JG32" s="24" t="e">
        <f t="shared" si="215"/>
        <v>#REF!</v>
      </c>
      <c r="JH32" s="26"/>
      <c r="JI32" s="26"/>
      <c r="JJ32" s="26"/>
      <c r="JK32" s="24" t="e">
        <f t="shared" si="216"/>
        <v>#REF!</v>
      </c>
      <c r="JL32" s="24" t="e">
        <f t="shared" si="217"/>
        <v>#REF!</v>
      </c>
      <c r="JM32" s="26"/>
      <c r="JN32" s="26"/>
      <c r="JO32" s="26"/>
      <c r="JP32" s="24" t="e">
        <f t="shared" si="218"/>
        <v>#REF!</v>
      </c>
      <c r="JQ32" s="24" t="e">
        <f t="shared" si="219"/>
        <v>#REF!</v>
      </c>
      <c r="JR32" s="26"/>
      <c r="JS32" s="26"/>
      <c r="JT32" s="26"/>
      <c r="JU32" s="24" t="e">
        <f t="shared" si="220"/>
        <v>#REF!</v>
      </c>
      <c r="JV32" s="24" t="e">
        <f t="shared" si="221"/>
        <v>#REF!</v>
      </c>
      <c r="JW32" s="26"/>
      <c r="JX32" s="26"/>
      <c r="JY32" s="26"/>
      <c r="JZ32" s="24" t="e">
        <f t="shared" si="222"/>
        <v>#REF!</v>
      </c>
      <c r="KA32" s="24" t="e">
        <f t="shared" si="223"/>
        <v>#REF!</v>
      </c>
      <c r="KB32" s="26"/>
      <c r="KC32" s="26"/>
      <c r="KD32" s="26"/>
      <c r="KE32" s="24" t="e">
        <f t="shared" si="224"/>
        <v>#REF!</v>
      </c>
      <c r="KF32" s="24" t="e">
        <f t="shared" si="225"/>
        <v>#REF!</v>
      </c>
      <c r="KG32" s="26"/>
      <c r="KH32" s="26"/>
      <c r="KI32" s="26"/>
      <c r="KJ32" s="24" t="e">
        <f t="shared" si="226"/>
        <v>#REF!</v>
      </c>
      <c r="KK32" s="24" t="e">
        <f t="shared" si="227"/>
        <v>#REF!</v>
      </c>
      <c r="KL32" s="26"/>
      <c r="KM32" s="27">
        <v>98.486814898689957</v>
      </c>
      <c r="KN32" s="27"/>
      <c r="KO32" s="24">
        <f t="shared" si="228"/>
        <v>0</v>
      </c>
      <c r="KP32" s="22">
        <f t="shared" si="229"/>
        <v>0</v>
      </c>
      <c r="KQ32" s="4" t="e">
        <f t="shared" si="230"/>
        <v>#REF!</v>
      </c>
      <c r="KR32" s="27">
        <v>98.486814898689957</v>
      </c>
      <c r="KS32" s="27"/>
      <c r="KT32" s="24">
        <f t="shared" si="231"/>
        <v>0</v>
      </c>
      <c r="KU32" s="22">
        <f t="shared" si="232"/>
        <v>0</v>
      </c>
      <c r="KV32" s="4" t="e">
        <f t="shared" si="233"/>
        <v>#REF!</v>
      </c>
      <c r="KW32" s="27">
        <v>98.985641921397374</v>
      </c>
      <c r="KX32" s="27"/>
      <c r="KY32" s="24">
        <f t="shared" si="234"/>
        <v>0</v>
      </c>
      <c r="KZ32" s="22">
        <f t="shared" si="235"/>
        <v>0</v>
      </c>
      <c r="LA32" s="4" t="e">
        <f t="shared" si="236"/>
        <v>#REF!</v>
      </c>
      <c r="LB32" s="27">
        <v>98.985641921397374</v>
      </c>
      <c r="LC32" s="27"/>
      <c r="LD32" s="24">
        <f t="shared" si="237"/>
        <v>0</v>
      </c>
      <c r="LE32" s="22">
        <f t="shared" si="238"/>
        <v>0</v>
      </c>
      <c r="LF32" s="4" t="e">
        <f t="shared" si="239"/>
        <v>#REF!</v>
      </c>
      <c r="LG32" s="26"/>
      <c r="LH32" s="26"/>
      <c r="LI32" s="24" t="e">
        <f t="shared" si="240"/>
        <v>#REF!</v>
      </c>
      <c r="LJ32" s="24" t="e">
        <f t="shared" si="241"/>
        <v>#REF!</v>
      </c>
      <c r="LK32" s="26"/>
      <c r="LL32" s="26"/>
      <c r="LM32" s="26"/>
      <c r="LN32" s="24" t="e">
        <f t="shared" si="242"/>
        <v>#REF!</v>
      </c>
      <c r="LO32" s="24" t="e">
        <f t="shared" si="243"/>
        <v>#REF!</v>
      </c>
      <c r="LP32" s="26"/>
      <c r="LQ32" s="24">
        <v>9.1421397379912666</v>
      </c>
      <c r="LR32" s="26"/>
      <c r="LS32" s="24">
        <f t="shared" si="244"/>
        <v>0</v>
      </c>
      <c r="LT32" s="22">
        <f t="shared" si="245"/>
        <v>0</v>
      </c>
      <c r="LU32" s="4" t="e">
        <f t="shared" si="564"/>
        <v>#REF!</v>
      </c>
      <c r="LV32" s="24">
        <v>9.1421397379912666</v>
      </c>
      <c r="LW32" s="26"/>
      <c r="LX32" s="24">
        <f t="shared" si="247"/>
        <v>0</v>
      </c>
      <c r="LY32" s="22">
        <f t="shared" si="248"/>
        <v>0</v>
      </c>
      <c r="LZ32" s="4" t="e">
        <f t="shared" si="565"/>
        <v>#REF!</v>
      </c>
      <c r="MA32" s="24">
        <v>36.977872731304586</v>
      </c>
      <c r="MB32" s="26"/>
      <c r="MC32" s="24">
        <f t="shared" si="250"/>
        <v>0</v>
      </c>
      <c r="MD32" s="22">
        <f t="shared" si="251"/>
        <v>0</v>
      </c>
      <c r="ME32" s="4" t="e">
        <f t="shared" si="566"/>
        <v>#REF!</v>
      </c>
      <c r="MF32" s="24">
        <v>36.977872731304586</v>
      </c>
      <c r="MG32" s="26"/>
      <c r="MH32" s="24">
        <f t="shared" si="253"/>
        <v>0</v>
      </c>
      <c r="MI32" s="22">
        <f t="shared" si="254"/>
        <v>0</v>
      </c>
      <c r="MJ32" s="4" t="e">
        <f t="shared" si="567"/>
        <v>#REF!</v>
      </c>
      <c r="MK32" s="26"/>
      <c r="ML32" s="26"/>
      <c r="MM32" s="24" t="e">
        <f t="shared" si="256"/>
        <v>#REF!</v>
      </c>
      <c r="MN32" s="24" t="e">
        <f t="shared" si="257"/>
        <v>#REF!</v>
      </c>
      <c r="MO32" s="26"/>
      <c r="MP32" s="26"/>
      <c r="MQ32" s="26"/>
      <c r="MR32" s="24" t="e">
        <f t="shared" si="258"/>
        <v>#REF!</v>
      </c>
      <c r="MS32" s="24" t="e">
        <f t="shared" si="259"/>
        <v>#REF!</v>
      </c>
      <c r="MT32" s="26"/>
      <c r="MU32" s="26"/>
      <c r="MV32" s="26"/>
      <c r="MW32" s="24" t="e">
        <f t="shared" si="260"/>
        <v>#REF!</v>
      </c>
      <c r="MX32" s="24" t="e">
        <f t="shared" si="261"/>
        <v>#REF!</v>
      </c>
      <c r="MY32" s="26"/>
      <c r="MZ32" s="26"/>
      <c r="NA32" s="26"/>
      <c r="NB32" s="24" t="e">
        <f t="shared" si="262"/>
        <v>#REF!</v>
      </c>
      <c r="NC32" s="24" t="e">
        <f t="shared" si="263"/>
        <v>#REF!</v>
      </c>
      <c r="ND32" s="26"/>
      <c r="NE32" s="26"/>
      <c r="NF32" s="26"/>
      <c r="NG32" s="24" t="e">
        <f t="shared" si="264"/>
        <v>#REF!</v>
      </c>
      <c r="NH32" s="24" t="e">
        <f t="shared" si="265"/>
        <v>#REF!</v>
      </c>
      <c r="NI32" s="26"/>
      <c r="NJ32" s="26"/>
      <c r="NK32" s="26"/>
      <c r="NL32" s="24" t="e">
        <f t="shared" si="266"/>
        <v>#REF!</v>
      </c>
      <c r="NM32" s="24" t="e">
        <f t="shared" si="267"/>
        <v>#REF!</v>
      </c>
      <c r="NN32" s="26"/>
      <c r="NO32" s="26"/>
      <c r="NP32" s="26"/>
      <c r="NQ32" s="24" t="e">
        <f t="shared" si="268"/>
        <v>#REF!</v>
      </c>
      <c r="NR32" s="24" t="e">
        <f t="shared" si="269"/>
        <v>#REF!</v>
      </c>
      <c r="NS32" s="26"/>
      <c r="NT32" s="26"/>
      <c r="NU32" s="26"/>
      <c r="NV32" s="24" t="e">
        <f t="shared" si="270"/>
        <v>#REF!</v>
      </c>
      <c r="NW32" s="24" t="e">
        <f t="shared" si="271"/>
        <v>#REF!</v>
      </c>
      <c r="NX32" s="26"/>
      <c r="NY32" s="26"/>
      <c r="NZ32" s="26"/>
      <c r="OA32" s="24" t="e">
        <f t="shared" si="272"/>
        <v>#REF!</v>
      </c>
      <c r="OB32" s="24" t="e">
        <f t="shared" si="273"/>
        <v>#REF!</v>
      </c>
      <c r="OC32" s="26"/>
      <c r="OD32" s="26"/>
      <c r="OE32" s="26"/>
      <c r="OF32" s="24" t="e">
        <f t="shared" si="274"/>
        <v>#REF!</v>
      </c>
      <c r="OG32" s="24" t="e">
        <f t="shared" si="275"/>
        <v>#REF!</v>
      </c>
      <c r="OH32" s="26"/>
      <c r="OI32" s="26"/>
      <c r="OJ32" s="26"/>
      <c r="OK32" s="24" t="e">
        <f t="shared" si="276"/>
        <v>#REF!</v>
      </c>
      <c r="OL32" s="24" t="e">
        <f t="shared" si="277"/>
        <v>#REF!</v>
      </c>
      <c r="OM32" s="26"/>
      <c r="ON32" s="26"/>
      <c r="OO32" s="26"/>
      <c r="OP32" s="24" t="e">
        <f t="shared" si="278"/>
        <v>#REF!</v>
      </c>
      <c r="OQ32" s="24" t="e">
        <f t="shared" si="279"/>
        <v>#REF!</v>
      </c>
      <c r="OR32" s="26"/>
      <c r="OS32" s="26"/>
      <c r="OT32" s="26"/>
      <c r="OU32" s="24" t="e">
        <f t="shared" si="280"/>
        <v>#REF!</v>
      </c>
      <c r="OV32" s="24" t="e">
        <f t="shared" si="281"/>
        <v>#REF!</v>
      </c>
      <c r="OW32" s="26"/>
      <c r="OX32" s="26"/>
      <c r="OY32" s="26"/>
      <c r="OZ32" s="24" t="e">
        <f t="shared" si="282"/>
        <v>#REF!</v>
      </c>
      <c r="PA32" s="24" t="e">
        <f t="shared" si="283"/>
        <v>#REF!</v>
      </c>
      <c r="PB32" s="26"/>
      <c r="PC32" s="26"/>
      <c r="PD32" s="26"/>
      <c r="PE32" s="24" t="e">
        <f t="shared" si="284"/>
        <v>#REF!</v>
      </c>
      <c r="PF32" s="24" t="e">
        <f t="shared" si="285"/>
        <v>#REF!</v>
      </c>
      <c r="PG32" s="26"/>
      <c r="PH32" s="26"/>
      <c r="PI32" s="26"/>
      <c r="PJ32" s="24" t="e">
        <f t="shared" si="286"/>
        <v>#REF!</v>
      </c>
      <c r="PK32" s="24" t="e">
        <f t="shared" si="287"/>
        <v>#REF!</v>
      </c>
      <c r="PL32" s="26"/>
      <c r="PM32" s="26"/>
      <c r="PN32" s="26"/>
      <c r="PO32" s="24" t="e">
        <f t="shared" si="288"/>
        <v>#REF!</v>
      </c>
      <c r="PP32" s="24" t="e">
        <f t="shared" si="289"/>
        <v>#REF!</v>
      </c>
      <c r="PQ32" s="26"/>
      <c r="PR32" s="26"/>
      <c r="PS32" s="26"/>
      <c r="PT32" s="24" t="e">
        <f t="shared" si="290"/>
        <v>#REF!</v>
      </c>
      <c r="PU32" s="24" t="e">
        <f t="shared" si="291"/>
        <v>#REF!</v>
      </c>
      <c r="PV32" s="26"/>
      <c r="PW32" s="26"/>
      <c r="PX32" s="26"/>
      <c r="PY32" s="24" t="e">
        <f t="shared" si="292"/>
        <v>#REF!</v>
      </c>
      <c r="PZ32" s="24" t="e">
        <f t="shared" si="293"/>
        <v>#REF!</v>
      </c>
      <c r="QA32" s="26"/>
      <c r="QB32" s="26"/>
      <c r="QC32" s="26"/>
      <c r="QD32" s="24" t="e">
        <f t="shared" si="294"/>
        <v>#REF!</v>
      </c>
      <c r="QE32" s="24" t="e">
        <f t="shared" si="295"/>
        <v>#REF!</v>
      </c>
      <c r="QF32" s="26"/>
      <c r="QG32" s="26"/>
      <c r="QH32" s="26"/>
      <c r="QI32" s="24" t="e">
        <f t="shared" si="296"/>
        <v>#REF!</v>
      </c>
      <c r="QJ32" s="24" t="e">
        <f t="shared" si="297"/>
        <v>#REF!</v>
      </c>
      <c r="QK32" s="26"/>
      <c r="QL32" s="26"/>
      <c r="QM32" s="26"/>
      <c r="QN32" s="24" t="e">
        <f t="shared" si="298"/>
        <v>#REF!</v>
      </c>
      <c r="QO32" s="24" t="e">
        <f t="shared" si="299"/>
        <v>#REF!</v>
      </c>
      <c r="QP32" s="26"/>
      <c r="QQ32" s="24"/>
      <c r="QR32" s="24" t="e">
        <f t="shared" si="300"/>
        <v>#REF!</v>
      </c>
      <c r="QS32" s="24" t="e">
        <f t="shared" si="301"/>
        <v>#REF!</v>
      </c>
      <c r="QT32" s="11"/>
      <c r="QU32" s="24"/>
      <c r="QV32" s="24" t="e">
        <f t="shared" si="302"/>
        <v>#REF!</v>
      </c>
      <c r="QW32" s="24" t="e">
        <f t="shared" si="303"/>
        <v>#REF!</v>
      </c>
      <c r="QX32" s="11"/>
      <c r="QY32" s="24"/>
      <c r="QZ32" s="24" t="e">
        <f t="shared" si="304"/>
        <v>#REF!</v>
      </c>
      <c r="RA32" s="24" t="e">
        <f t="shared" si="305"/>
        <v>#REF!</v>
      </c>
      <c r="RB32" s="11"/>
      <c r="RC32" s="24"/>
      <c r="RD32" s="24" t="e">
        <f t="shared" si="306"/>
        <v>#REF!</v>
      </c>
      <c r="RE32" s="24" t="e">
        <f t="shared" si="307"/>
        <v>#REF!</v>
      </c>
      <c r="RF32" s="11"/>
      <c r="RG32" s="24"/>
      <c r="RH32" s="24" t="e">
        <f t="shared" si="308"/>
        <v>#REF!</v>
      </c>
      <c r="RI32" s="24" t="e">
        <f t="shared" si="309"/>
        <v>#REF!</v>
      </c>
      <c r="RJ32" s="11"/>
      <c r="RK32" s="27">
        <v>97.1</v>
      </c>
      <c r="RL32" s="27" t="e">
        <f t="shared" si="310"/>
        <v>#REF!</v>
      </c>
      <c r="RM32" s="22" t="e">
        <f t="shared" si="43"/>
        <v>#REF!</v>
      </c>
      <c r="RN32" s="4" t="e">
        <f t="shared" si="311"/>
        <v>#REF!</v>
      </c>
      <c r="RO32" s="24"/>
      <c r="RP32" s="24" t="e">
        <f t="shared" si="312"/>
        <v>#REF!</v>
      </c>
      <c r="RQ32" s="24" t="e">
        <f t="shared" si="313"/>
        <v>#REF!</v>
      </c>
      <c r="RR32" s="11"/>
      <c r="RS32" s="24"/>
      <c r="RT32" s="24" t="e">
        <f t="shared" si="314"/>
        <v>#REF!</v>
      </c>
      <c r="RU32" s="24" t="e">
        <f t="shared" si="315"/>
        <v>#REF!</v>
      </c>
      <c r="RV32" s="11"/>
      <c r="RW32" s="24"/>
      <c r="RX32" s="24" t="e">
        <f t="shared" si="316"/>
        <v>#REF!</v>
      </c>
      <c r="RY32" s="24" t="e">
        <f t="shared" si="317"/>
        <v>#REF!</v>
      </c>
      <c r="RZ32" s="11"/>
      <c r="SA32" s="24"/>
      <c r="SB32" s="24" t="e">
        <f t="shared" si="318"/>
        <v>#REF!</v>
      </c>
      <c r="SC32" s="24" t="e">
        <f t="shared" si="319"/>
        <v>#REF!</v>
      </c>
      <c r="SD32" s="11"/>
      <c r="SE32" s="24"/>
      <c r="SF32" s="24" t="e">
        <f t="shared" si="320"/>
        <v>#REF!</v>
      </c>
      <c r="SG32" s="24" t="e">
        <f t="shared" si="321"/>
        <v>#REF!</v>
      </c>
      <c r="SH32" s="11"/>
      <c r="SI32" s="24"/>
      <c r="SJ32" s="24" t="e">
        <f t="shared" si="322"/>
        <v>#REF!</v>
      </c>
      <c r="SK32" s="24" t="e">
        <f t="shared" si="323"/>
        <v>#REF!</v>
      </c>
      <c r="SL32" s="11"/>
      <c r="SM32" s="24"/>
      <c r="SN32" s="24" t="e">
        <f t="shared" si="324"/>
        <v>#REF!</v>
      </c>
      <c r="SO32" s="24" t="e">
        <f t="shared" si="325"/>
        <v>#REF!</v>
      </c>
      <c r="SP32" s="11"/>
      <c r="SQ32" s="24"/>
      <c r="SR32" s="24" t="e">
        <f t="shared" si="326"/>
        <v>#REF!</v>
      </c>
      <c r="SS32" s="24" t="e">
        <f t="shared" si="327"/>
        <v>#REF!</v>
      </c>
      <c r="ST32" s="11"/>
      <c r="SU32" s="24"/>
      <c r="SV32" s="24" t="e">
        <f t="shared" si="328"/>
        <v>#REF!</v>
      </c>
      <c r="SW32" s="24" t="e">
        <f t="shared" si="329"/>
        <v>#REF!</v>
      </c>
      <c r="SX32" s="11"/>
      <c r="SY32" s="24"/>
      <c r="SZ32" s="24" t="e">
        <f t="shared" si="330"/>
        <v>#REF!</v>
      </c>
      <c r="TA32" s="24" t="e">
        <f t="shared" si="331"/>
        <v>#REF!</v>
      </c>
      <c r="TB32" s="11"/>
      <c r="TC32" s="24"/>
      <c r="TD32" s="24" t="e">
        <f t="shared" si="332"/>
        <v>#REF!</v>
      </c>
      <c r="TE32" s="24" t="e">
        <f t="shared" si="333"/>
        <v>#REF!</v>
      </c>
      <c r="TF32" s="11"/>
      <c r="TG32" s="24"/>
      <c r="TH32" s="24" t="e">
        <f t="shared" si="334"/>
        <v>#REF!</v>
      </c>
      <c r="TI32" s="24" t="e">
        <f t="shared" si="335"/>
        <v>#REF!</v>
      </c>
      <c r="TJ32" s="11"/>
      <c r="TK32" s="24"/>
      <c r="TL32" s="24" t="e">
        <f t="shared" si="336"/>
        <v>#REF!</v>
      </c>
      <c r="TM32" s="24" t="e">
        <f t="shared" si="337"/>
        <v>#REF!</v>
      </c>
      <c r="TN32" s="11"/>
      <c r="TO32" s="27">
        <v>91.55</v>
      </c>
      <c r="TP32" s="27" t="e">
        <f t="shared" si="338"/>
        <v>#REF!</v>
      </c>
      <c r="TQ32" s="22" t="e">
        <f t="shared" si="44"/>
        <v>#REF!</v>
      </c>
      <c r="TR32" s="4" t="e">
        <f t="shared" si="339"/>
        <v>#REF!</v>
      </c>
      <c r="TS32" s="24"/>
      <c r="TT32" s="24" t="e">
        <f t="shared" si="340"/>
        <v>#REF!</v>
      </c>
      <c r="TU32" s="24" t="e">
        <f t="shared" si="341"/>
        <v>#REF!</v>
      </c>
      <c r="TV32" s="11"/>
      <c r="TW32" s="24"/>
      <c r="TX32" s="24" t="e">
        <f t="shared" si="342"/>
        <v>#REF!</v>
      </c>
      <c r="TY32" s="24" t="e">
        <f t="shared" si="343"/>
        <v>#REF!</v>
      </c>
      <c r="TZ32" s="11"/>
      <c r="UA32" s="24"/>
      <c r="UB32" s="24" t="e">
        <f t="shared" si="344"/>
        <v>#REF!</v>
      </c>
      <c r="UC32" s="24" t="e">
        <f t="shared" si="345"/>
        <v>#REF!</v>
      </c>
      <c r="UD32" s="11"/>
      <c r="UE32" s="24"/>
      <c r="UF32" s="24" t="e">
        <f t="shared" si="346"/>
        <v>#REF!</v>
      </c>
      <c r="UG32" s="24" t="e">
        <f t="shared" si="347"/>
        <v>#REF!</v>
      </c>
      <c r="UH32" s="11"/>
      <c r="UI32" s="24"/>
      <c r="UJ32" s="24" t="e">
        <f t="shared" si="348"/>
        <v>#REF!</v>
      </c>
      <c r="UK32" s="24" t="e">
        <f t="shared" si="349"/>
        <v>#REF!</v>
      </c>
      <c r="UL32" s="11"/>
      <c r="UM32" s="24"/>
      <c r="UN32" s="24" t="e">
        <f t="shared" si="350"/>
        <v>#REF!</v>
      </c>
      <c r="UO32" s="24" t="e">
        <f t="shared" si="351"/>
        <v>#REF!</v>
      </c>
      <c r="UP32" s="11"/>
      <c r="UQ32" s="24"/>
      <c r="UR32" s="24" t="e">
        <f t="shared" si="352"/>
        <v>#REF!</v>
      </c>
      <c r="US32" s="24" t="e">
        <f t="shared" si="353"/>
        <v>#REF!</v>
      </c>
      <c r="UT32" s="11"/>
      <c r="UU32" s="24"/>
      <c r="UV32" s="24" t="e">
        <f t="shared" si="354"/>
        <v>#REF!</v>
      </c>
      <c r="UW32" s="24" t="e">
        <f t="shared" si="355"/>
        <v>#REF!</v>
      </c>
      <c r="UX32" s="11"/>
      <c r="UY32" s="24"/>
      <c r="UZ32" s="24" t="e">
        <f t="shared" si="356"/>
        <v>#REF!</v>
      </c>
      <c r="VA32" s="24" t="e">
        <f t="shared" si="357"/>
        <v>#REF!</v>
      </c>
      <c r="VB32" s="11"/>
      <c r="VC32" s="24"/>
      <c r="VD32" s="24" t="e">
        <f t="shared" si="358"/>
        <v>#REF!</v>
      </c>
      <c r="VE32" s="24" t="e">
        <f t="shared" si="359"/>
        <v>#REF!</v>
      </c>
      <c r="VF32" s="11"/>
      <c r="VG32" s="32">
        <v>1.9029723080537628E-3</v>
      </c>
      <c r="VH32" s="27" t="e">
        <f t="shared" si="45"/>
        <v>#REF!</v>
      </c>
      <c r="VI32" s="22" t="e">
        <f t="shared" si="46"/>
        <v>#REF!</v>
      </c>
      <c r="VJ32" s="4" t="e">
        <f t="shared" si="360"/>
        <v>#REF!</v>
      </c>
      <c r="VK32" s="27">
        <v>98.486814898689957</v>
      </c>
      <c r="VL32" s="27" t="e">
        <f t="shared" si="361"/>
        <v>#REF!</v>
      </c>
      <c r="VM32" s="22" t="e">
        <f t="shared" si="47"/>
        <v>#REF!</v>
      </c>
      <c r="VN32" s="4" t="e">
        <f t="shared" si="362"/>
        <v>#REF!</v>
      </c>
      <c r="VO32" s="27">
        <v>98.985641921397374</v>
      </c>
      <c r="VP32" s="27" t="e">
        <f t="shared" si="363"/>
        <v>#REF!</v>
      </c>
      <c r="VQ32" s="22" t="e">
        <f t="shared" si="48"/>
        <v>#REF!</v>
      </c>
      <c r="VR32" s="4" t="e">
        <f t="shared" si="364"/>
        <v>#REF!</v>
      </c>
      <c r="VS32" s="24"/>
      <c r="VT32" s="24" t="e">
        <f t="shared" si="365"/>
        <v>#REF!</v>
      </c>
      <c r="VU32" s="24" t="e">
        <f t="shared" si="366"/>
        <v>#REF!</v>
      </c>
      <c r="VV32" s="11"/>
      <c r="VW32" s="24">
        <v>9.1421397379912666</v>
      </c>
      <c r="VX32" s="27" t="e">
        <f t="shared" si="367"/>
        <v>#REF!</v>
      </c>
      <c r="VY32" s="22" t="e">
        <f t="shared" si="49"/>
        <v>#REF!</v>
      </c>
      <c r="VZ32" s="4" t="e">
        <f t="shared" si="568"/>
        <v>#REF!</v>
      </c>
      <c r="WA32" s="24">
        <v>36.977872731304586</v>
      </c>
      <c r="WB32" s="27" t="e">
        <f t="shared" si="369"/>
        <v>#REF!</v>
      </c>
      <c r="WC32" s="22" t="e">
        <f t="shared" si="50"/>
        <v>#REF!</v>
      </c>
      <c r="WD32" s="4" t="e">
        <f t="shared" si="569"/>
        <v>#REF!</v>
      </c>
      <c r="WE32" s="27">
        <v>98.740000000000009</v>
      </c>
      <c r="WF32" s="27" t="e">
        <f t="shared" si="371"/>
        <v>#REF!</v>
      </c>
      <c r="WG32" s="22" t="e">
        <f t="shared" si="51"/>
        <v>#REF!</v>
      </c>
      <c r="WH32" s="4" t="e">
        <f t="shared" si="372"/>
        <v>#REF!</v>
      </c>
      <c r="WI32" s="24"/>
      <c r="WJ32" s="24" t="e">
        <f t="shared" si="373"/>
        <v>#REF!</v>
      </c>
      <c r="WK32" s="24" t="e">
        <f t="shared" si="374"/>
        <v>#REF!</v>
      </c>
      <c r="WL32" s="11"/>
      <c r="WM32" s="24"/>
      <c r="WN32" s="24" t="e">
        <f t="shared" si="375"/>
        <v>#REF!</v>
      </c>
      <c r="WO32" s="24" t="e">
        <f t="shared" si="376"/>
        <v>#REF!</v>
      </c>
      <c r="WP32" s="11"/>
      <c r="WQ32" s="24"/>
      <c r="WR32" s="24" t="e">
        <f t="shared" si="377"/>
        <v>#REF!</v>
      </c>
      <c r="WS32" s="24" t="e">
        <f t="shared" si="378"/>
        <v>#REF!</v>
      </c>
      <c r="WT32" s="11"/>
      <c r="WU32" s="27">
        <v>0</v>
      </c>
      <c r="WV32" s="27" t="e">
        <f t="shared" si="379"/>
        <v>#REF!</v>
      </c>
      <c r="WW32" s="22" t="e">
        <f t="shared" si="52"/>
        <v>#REF!</v>
      </c>
      <c r="WX32" s="4" t="e">
        <f t="shared" si="380"/>
        <v>#REF!</v>
      </c>
      <c r="WY32" s="24"/>
      <c r="WZ32" s="24" t="e">
        <f t="shared" si="381"/>
        <v>#REF!</v>
      </c>
      <c r="XA32" s="24" t="e">
        <f t="shared" si="382"/>
        <v>#REF!</v>
      </c>
      <c r="XB32" s="11"/>
      <c r="XC32" s="24"/>
      <c r="XD32" s="24" t="e">
        <f t="shared" si="383"/>
        <v>#REF!</v>
      </c>
      <c r="XE32" s="24" t="e">
        <f t="shared" si="384"/>
        <v>#REF!</v>
      </c>
      <c r="XF32" s="11"/>
      <c r="XG32" s="24"/>
      <c r="XH32" s="24" t="e">
        <f t="shared" si="385"/>
        <v>#REF!</v>
      </c>
      <c r="XI32" s="24" t="e">
        <f t="shared" si="386"/>
        <v>#REF!</v>
      </c>
      <c r="XJ32" s="11"/>
      <c r="XK32" s="24"/>
      <c r="XL32" s="24" t="e">
        <f t="shared" si="387"/>
        <v>#REF!</v>
      </c>
      <c r="XM32" s="24" t="e">
        <f t="shared" si="388"/>
        <v>#REF!</v>
      </c>
      <c r="XN32" s="11"/>
      <c r="XO32" s="24"/>
      <c r="XP32" s="24" t="e">
        <f t="shared" si="389"/>
        <v>#REF!</v>
      </c>
      <c r="XQ32" s="24" t="e">
        <f t="shared" si="390"/>
        <v>#REF!</v>
      </c>
      <c r="XR32" s="11"/>
      <c r="XS32" s="24"/>
      <c r="XT32" s="24" t="e">
        <f t="shared" si="391"/>
        <v>#REF!</v>
      </c>
      <c r="XU32" s="24" t="e">
        <f t="shared" si="392"/>
        <v>#REF!</v>
      </c>
      <c r="XV32" s="11"/>
      <c r="XW32" s="24"/>
      <c r="XX32" s="24" t="e">
        <f t="shared" si="393"/>
        <v>#REF!</v>
      </c>
      <c r="XY32" s="24" t="e">
        <f t="shared" si="394"/>
        <v>#REF!</v>
      </c>
      <c r="XZ32" s="11"/>
      <c r="YA32" s="24"/>
      <c r="YB32" s="24" t="e">
        <f t="shared" si="395"/>
        <v>#REF!</v>
      </c>
      <c r="YC32" s="24" t="e">
        <f t="shared" si="396"/>
        <v>#REF!</v>
      </c>
      <c r="YD32" s="11"/>
      <c r="YE32" s="24"/>
      <c r="YF32" s="24" t="e">
        <f t="shared" si="397"/>
        <v>#REF!</v>
      </c>
      <c r="YG32" s="24" t="e">
        <f t="shared" si="398"/>
        <v>#REF!</v>
      </c>
      <c r="YH32" s="11"/>
      <c r="YI32" s="24"/>
      <c r="YJ32" s="24" t="e">
        <f t="shared" si="399"/>
        <v>#REF!</v>
      </c>
      <c r="YK32" s="24" t="e">
        <f t="shared" si="400"/>
        <v>#REF!</v>
      </c>
      <c r="YL32" s="11"/>
      <c r="YM32" s="24"/>
      <c r="YN32" s="24" t="e">
        <f t="shared" si="401"/>
        <v>#REF!</v>
      </c>
      <c r="YO32" s="24" t="e">
        <f t="shared" si="402"/>
        <v>#REF!</v>
      </c>
      <c r="YP32" s="11"/>
      <c r="YQ32" s="27">
        <v>98.13</v>
      </c>
      <c r="YR32" s="27" t="e">
        <f t="shared" si="403"/>
        <v>#REF!</v>
      </c>
      <c r="YS32" s="22" t="e">
        <f t="shared" si="53"/>
        <v>#REF!</v>
      </c>
      <c r="YT32" s="4" t="e">
        <f t="shared" si="404"/>
        <v>#REF!</v>
      </c>
      <c r="YU32" s="24"/>
      <c r="YV32" s="24" t="e">
        <f t="shared" si="405"/>
        <v>#REF!</v>
      </c>
      <c r="YW32" s="24" t="e">
        <f t="shared" si="406"/>
        <v>#REF!</v>
      </c>
      <c r="YX32" s="11"/>
      <c r="YY32" s="24"/>
      <c r="YZ32" s="24" t="e">
        <f t="shared" si="407"/>
        <v>#REF!</v>
      </c>
      <c r="ZA32" s="24" t="e">
        <f t="shared" si="408"/>
        <v>#REF!</v>
      </c>
      <c r="ZB32" s="11"/>
      <c r="ZC32" s="24"/>
      <c r="ZD32" s="24" t="e">
        <f t="shared" si="409"/>
        <v>#REF!</v>
      </c>
      <c r="ZE32" s="24" t="e">
        <f t="shared" si="410"/>
        <v>#REF!</v>
      </c>
      <c r="ZF32" s="11"/>
      <c r="ZG32" s="24"/>
      <c r="ZH32" s="24" t="e">
        <f t="shared" si="411"/>
        <v>#REF!</v>
      </c>
      <c r="ZI32" s="24" t="e">
        <f t="shared" si="412"/>
        <v>#REF!</v>
      </c>
      <c r="ZJ32" s="11"/>
      <c r="ZK32" s="24"/>
      <c r="ZL32" s="24" t="e">
        <f t="shared" si="413"/>
        <v>#REF!</v>
      </c>
      <c r="ZM32" s="24" t="e">
        <f t="shared" si="414"/>
        <v>#REF!</v>
      </c>
      <c r="ZN32" s="11"/>
      <c r="ZO32" s="24"/>
      <c r="ZP32" s="24" t="e">
        <f t="shared" si="415"/>
        <v>#REF!</v>
      </c>
      <c r="ZQ32" s="24" t="e">
        <f t="shared" si="416"/>
        <v>#REF!</v>
      </c>
      <c r="ZR32" s="11"/>
      <c r="ZS32" s="24"/>
      <c r="ZT32" s="24" t="e">
        <f t="shared" si="417"/>
        <v>#REF!</v>
      </c>
      <c r="ZU32" s="24" t="e">
        <f t="shared" si="418"/>
        <v>#REF!</v>
      </c>
      <c r="ZV32" s="11"/>
      <c r="ZW32" s="24"/>
      <c r="ZX32" s="24" t="e">
        <f t="shared" si="419"/>
        <v>#REF!</v>
      </c>
      <c r="ZY32" s="24" t="e">
        <f t="shared" si="420"/>
        <v>#REF!</v>
      </c>
      <c r="ZZ32" s="11"/>
      <c r="AAA32" s="24"/>
      <c r="AAB32" s="24" t="e">
        <f t="shared" si="421"/>
        <v>#REF!</v>
      </c>
      <c r="AAC32" s="24" t="e">
        <f t="shared" si="422"/>
        <v>#REF!</v>
      </c>
      <c r="AAD32" s="11"/>
      <c r="AAE32" s="22">
        <v>0.41000000000000003</v>
      </c>
      <c r="AAF32" s="27" t="e">
        <f t="shared" si="423"/>
        <v>#REF!</v>
      </c>
      <c r="AAG32" s="22" t="e">
        <f t="shared" si="54"/>
        <v>#REF!</v>
      </c>
      <c r="AAH32" s="4" t="e">
        <f t="shared" si="424"/>
        <v>#REF!</v>
      </c>
      <c r="AAI32" s="24"/>
      <c r="AAJ32" s="24" t="e">
        <f t="shared" si="425"/>
        <v>#REF!</v>
      </c>
      <c r="AAK32" s="24" t="e">
        <f t="shared" si="426"/>
        <v>#REF!</v>
      </c>
      <c r="AAL32" s="11"/>
      <c r="AAM32" s="24"/>
      <c r="AAN32" s="24" t="e">
        <f t="shared" si="427"/>
        <v>#REF!</v>
      </c>
      <c r="AAO32" s="24" t="e">
        <f t="shared" si="428"/>
        <v>#REF!</v>
      </c>
      <c r="AAP32" s="11"/>
      <c r="AAQ32" s="24"/>
      <c r="AAR32" s="24" t="e">
        <f t="shared" si="429"/>
        <v>#REF!</v>
      </c>
      <c r="AAS32" s="24" t="e">
        <f t="shared" si="430"/>
        <v>#REF!</v>
      </c>
      <c r="AAT32" s="11"/>
      <c r="AAU32" s="24"/>
      <c r="AAV32" s="24" t="e">
        <f t="shared" si="431"/>
        <v>#REF!</v>
      </c>
      <c r="AAW32" s="24" t="e">
        <f t="shared" si="432"/>
        <v>#REF!</v>
      </c>
      <c r="AAX32" s="11"/>
      <c r="AAY32" s="24"/>
      <c r="AAZ32" s="24" t="e">
        <f t="shared" si="433"/>
        <v>#REF!</v>
      </c>
      <c r="ABA32" s="24" t="e">
        <f t="shared" si="434"/>
        <v>#REF!</v>
      </c>
      <c r="ABB32" s="11"/>
      <c r="ABC32" s="24"/>
      <c r="ABD32" s="24" t="e">
        <f t="shared" si="435"/>
        <v>#REF!</v>
      </c>
      <c r="ABE32" s="24" t="e">
        <f t="shared" si="436"/>
        <v>#REF!</v>
      </c>
      <c r="ABF32" s="11"/>
      <c r="ABG32" s="24"/>
      <c r="ABH32" s="24" t="e">
        <f t="shared" si="437"/>
        <v>#REF!</v>
      </c>
      <c r="ABI32" s="24" t="e">
        <f t="shared" si="438"/>
        <v>#REF!</v>
      </c>
      <c r="ABJ32" s="11"/>
      <c r="ABK32" s="24"/>
      <c r="ABL32" s="24" t="e">
        <f t="shared" si="439"/>
        <v>#REF!</v>
      </c>
      <c r="ABM32" s="24" t="e">
        <f t="shared" si="440"/>
        <v>#REF!</v>
      </c>
      <c r="ABN32" s="11"/>
      <c r="ABO32" s="24"/>
      <c r="ABP32" s="24" t="e">
        <f t="shared" si="441"/>
        <v>#REF!</v>
      </c>
      <c r="ABQ32" s="24" t="e">
        <f t="shared" si="442"/>
        <v>#REF!</v>
      </c>
      <c r="ABR32" s="11"/>
      <c r="ABS32" s="24"/>
      <c r="ABT32" s="24" t="e">
        <f t="shared" si="443"/>
        <v>#REF!</v>
      </c>
      <c r="ABU32" s="24" t="e">
        <f t="shared" si="444"/>
        <v>#REF!</v>
      </c>
      <c r="ABV32" s="11"/>
      <c r="ABW32" s="27">
        <v>96.19</v>
      </c>
      <c r="ABX32" s="27" t="e">
        <f t="shared" si="445"/>
        <v>#REF!</v>
      </c>
      <c r="ABY32" s="22" t="e">
        <f t="shared" si="55"/>
        <v>#REF!</v>
      </c>
      <c r="ABZ32" s="4" t="e">
        <f t="shared" si="446"/>
        <v>#REF!</v>
      </c>
      <c r="ACA32" s="24"/>
      <c r="ACB32" s="24" t="e">
        <f t="shared" si="447"/>
        <v>#REF!</v>
      </c>
      <c r="ACC32" s="24" t="e">
        <f t="shared" si="448"/>
        <v>#REF!</v>
      </c>
      <c r="ACD32" s="11"/>
      <c r="ACE32" s="24"/>
      <c r="ACF32" s="24" t="e">
        <f t="shared" si="449"/>
        <v>#REF!</v>
      </c>
      <c r="ACG32" s="24" t="e">
        <f t="shared" si="450"/>
        <v>#REF!</v>
      </c>
      <c r="ACH32" s="11"/>
      <c r="ACI32" s="24"/>
      <c r="ACJ32" s="24" t="e">
        <f t="shared" si="451"/>
        <v>#REF!</v>
      </c>
      <c r="ACK32" s="24" t="e">
        <f t="shared" si="452"/>
        <v>#REF!</v>
      </c>
      <c r="ACL32" s="11"/>
      <c r="ACM32" s="24"/>
      <c r="ACN32" s="24" t="e">
        <f t="shared" si="453"/>
        <v>#REF!</v>
      </c>
      <c r="ACO32" s="24" t="e">
        <f t="shared" si="454"/>
        <v>#REF!</v>
      </c>
      <c r="ACP32" s="11"/>
      <c r="ACQ32" s="24"/>
      <c r="ACR32" s="24" t="e">
        <f t="shared" si="455"/>
        <v>#REF!</v>
      </c>
      <c r="ACS32" s="24" t="e">
        <f t="shared" si="456"/>
        <v>#REF!</v>
      </c>
      <c r="ACT32" s="11"/>
      <c r="ACU32" s="24"/>
      <c r="ACV32" s="24" t="e">
        <f t="shared" si="457"/>
        <v>#REF!</v>
      </c>
      <c r="ACW32" s="24" t="e">
        <f t="shared" si="458"/>
        <v>#REF!</v>
      </c>
      <c r="ACX32" s="11"/>
      <c r="ACY32" s="24"/>
      <c r="ACZ32" s="24" t="e">
        <f t="shared" si="459"/>
        <v>#REF!</v>
      </c>
      <c r="ADA32" s="24" t="e">
        <f t="shared" si="460"/>
        <v>#REF!</v>
      </c>
      <c r="ADB32" s="11"/>
      <c r="ADC32" s="24">
        <v>3.39</v>
      </c>
      <c r="ADD32" s="24" t="e">
        <f t="shared" si="461"/>
        <v>#REF!</v>
      </c>
      <c r="ADE32" s="24" t="e">
        <f t="shared" si="56"/>
        <v>#REF!</v>
      </c>
      <c r="ADF32" s="4" t="e">
        <f t="shared" si="462"/>
        <v>#REF!</v>
      </c>
      <c r="ADG32" s="24">
        <v>97.05</v>
      </c>
      <c r="ADH32" s="24" t="e">
        <f t="shared" si="463"/>
        <v>#REF!</v>
      </c>
      <c r="ADI32" s="24" t="e">
        <f t="shared" si="57"/>
        <v>#REF!</v>
      </c>
      <c r="ADJ32" s="4" t="e">
        <f t="shared" si="464"/>
        <v>#REF!</v>
      </c>
      <c r="ADK32" s="24"/>
      <c r="ADL32" s="24" t="e">
        <f t="shared" si="465"/>
        <v>#REF!</v>
      </c>
      <c r="ADM32" s="24" t="e">
        <f t="shared" si="466"/>
        <v>#REF!</v>
      </c>
      <c r="ADN32" s="11"/>
      <c r="ADO32" s="24"/>
      <c r="ADP32" s="24" t="e">
        <f t="shared" si="467"/>
        <v>#REF!</v>
      </c>
      <c r="ADQ32" s="24" t="e">
        <f t="shared" si="468"/>
        <v>#REF!</v>
      </c>
      <c r="ADR32" s="11"/>
      <c r="ADS32" s="24"/>
      <c r="ADT32" s="24" t="e">
        <f t="shared" si="469"/>
        <v>#REF!</v>
      </c>
      <c r="ADU32" s="24" t="e">
        <f t="shared" si="470"/>
        <v>#REF!</v>
      </c>
      <c r="ADV32" s="11"/>
      <c r="ADW32" s="24"/>
      <c r="ADX32" s="24" t="e">
        <f t="shared" si="471"/>
        <v>#REF!</v>
      </c>
      <c r="ADY32" s="24" t="e">
        <f t="shared" si="472"/>
        <v>#REF!</v>
      </c>
      <c r="ADZ32" s="11"/>
      <c r="AEA32" s="24"/>
      <c r="AEB32" s="24" t="e">
        <f t="shared" si="473"/>
        <v>#REF!</v>
      </c>
      <c r="AEC32" s="24" t="e">
        <f t="shared" si="474"/>
        <v>#REF!</v>
      </c>
      <c r="AED32" s="11"/>
      <c r="AEE32" s="24"/>
      <c r="AEF32" s="24" t="e">
        <f t="shared" si="475"/>
        <v>#REF!</v>
      </c>
      <c r="AEG32" s="24" t="e">
        <f t="shared" si="476"/>
        <v>#REF!</v>
      </c>
      <c r="AEH32" s="11"/>
      <c r="AEI32" s="24"/>
      <c r="AEJ32" s="24" t="e">
        <f t="shared" si="477"/>
        <v>#REF!</v>
      </c>
      <c r="AEK32" s="24" t="e">
        <f t="shared" si="478"/>
        <v>#REF!</v>
      </c>
      <c r="AEL32" s="11"/>
      <c r="AEM32" s="24"/>
      <c r="AEN32" s="24" t="e">
        <f t="shared" si="479"/>
        <v>#REF!</v>
      </c>
      <c r="AEO32" s="24" t="e">
        <f t="shared" si="480"/>
        <v>#REF!</v>
      </c>
      <c r="AEP32" s="11"/>
      <c r="AEQ32" s="24"/>
      <c r="AER32" s="24" t="e">
        <f t="shared" si="481"/>
        <v>#REF!</v>
      </c>
      <c r="AES32" s="24" t="e">
        <f t="shared" si="482"/>
        <v>#REF!</v>
      </c>
      <c r="AET32" s="11"/>
      <c r="AEU32" s="24"/>
      <c r="AEV32" s="24" t="e">
        <f t="shared" si="483"/>
        <v>#REF!</v>
      </c>
      <c r="AEW32" s="24" t="e">
        <f t="shared" si="484"/>
        <v>#REF!</v>
      </c>
      <c r="AEX32" s="11"/>
      <c r="AEY32" s="24"/>
      <c r="AEZ32" s="24" t="e">
        <f t="shared" si="485"/>
        <v>#REF!</v>
      </c>
      <c r="AFA32" s="24" t="e">
        <f t="shared" si="486"/>
        <v>#REF!</v>
      </c>
      <c r="AFB32" s="11"/>
      <c r="AFC32" s="24"/>
      <c r="AFD32" s="24" t="e">
        <f t="shared" si="487"/>
        <v>#REF!</v>
      </c>
      <c r="AFE32" s="24" t="e">
        <f t="shared" si="488"/>
        <v>#REF!</v>
      </c>
      <c r="AFF32" s="11"/>
      <c r="AFG32" s="24"/>
      <c r="AFH32" s="24" t="e">
        <f t="shared" si="489"/>
        <v>#REF!</v>
      </c>
      <c r="AFI32" s="24" t="e">
        <f t="shared" si="490"/>
        <v>#REF!</v>
      </c>
      <c r="AFJ32" s="11"/>
      <c r="AFK32" s="24"/>
      <c r="AFL32" s="24" t="e">
        <f t="shared" si="491"/>
        <v>#REF!</v>
      </c>
      <c r="AFM32" s="24" t="e">
        <f t="shared" si="492"/>
        <v>#REF!</v>
      </c>
      <c r="AFN32" s="11"/>
      <c r="AFO32" s="24"/>
      <c r="AFP32" s="24" t="e">
        <f t="shared" si="493"/>
        <v>#REF!</v>
      </c>
      <c r="AFQ32" s="24" t="e">
        <f t="shared" si="494"/>
        <v>#REF!</v>
      </c>
      <c r="AFR32" s="11"/>
      <c r="AFS32" s="24"/>
      <c r="AFT32" s="24" t="e">
        <f t="shared" si="495"/>
        <v>#REF!</v>
      </c>
      <c r="AFU32" s="24" t="e">
        <f t="shared" si="496"/>
        <v>#REF!</v>
      </c>
      <c r="AFV32" s="11"/>
      <c r="AFW32" s="24"/>
      <c r="AFX32" s="24" t="e">
        <f t="shared" si="497"/>
        <v>#REF!</v>
      </c>
      <c r="AFY32" s="24" t="e">
        <f t="shared" si="498"/>
        <v>#REF!</v>
      </c>
      <c r="AFZ32" s="11"/>
      <c r="AGA32" s="24"/>
      <c r="AGB32" s="24" t="e">
        <f t="shared" si="499"/>
        <v>#REF!</v>
      </c>
      <c r="AGC32" s="24" t="e">
        <f t="shared" si="500"/>
        <v>#REF!</v>
      </c>
      <c r="AGD32" s="11"/>
      <c r="AGE32" s="24"/>
      <c r="AGF32" s="24" t="e">
        <f t="shared" si="501"/>
        <v>#REF!</v>
      </c>
      <c r="AGG32" s="24" t="e">
        <f t="shared" si="502"/>
        <v>#REF!</v>
      </c>
      <c r="AGH32" s="11"/>
      <c r="AGI32" s="24"/>
      <c r="AGJ32" s="24" t="e">
        <f t="shared" si="503"/>
        <v>#REF!</v>
      </c>
      <c r="AGK32" s="24" t="e">
        <f t="shared" si="504"/>
        <v>#REF!</v>
      </c>
      <c r="AGL32" s="11"/>
      <c r="AGM32" s="24"/>
      <c r="AGN32" s="24" t="e">
        <f t="shared" si="505"/>
        <v>#REF!</v>
      </c>
      <c r="AGO32" s="24" t="e">
        <f t="shared" si="506"/>
        <v>#REF!</v>
      </c>
      <c r="AGP32" s="11"/>
      <c r="AGQ32" s="24"/>
      <c r="AGR32" s="24" t="e">
        <f t="shared" si="507"/>
        <v>#REF!</v>
      </c>
      <c r="AGS32" s="24" t="e">
        <f t="shared" si="508"/>
        <v>#REF!</v>
      </c>
      <c r="AGT32" s="11"/>
      <c r="AGU32" s="27">
        <v>0.2</v>
      </c>
      <c r="AGV32" s="27" t="e">
        <f t="shared" si="509"/>
        <v>#REF!</v>
      </c>
      <c r="AGW32" s="22" t="e">
        <f t="shared" si="58"/>
        <v>#REF!</v>
      </c>
      <c r="AGX32" s="4" t="e">
        <f t="shared" si="510"/>
        <v>#REF!</v>
      </c>
      <c r="AGY32" s="27">
        <v>0.16</v>
      </c>
      <c r="AGZ32" s="27" t="e">
        <f t="shared" si="511"/>
        <v>#REF!</v>
      </c>
      <c r="AHA32" s="22" t="e">
        <f t="shared" si="59"/>
        <v>#REF!</v>
      </c>
      <c r="AHB32" s="4" t="e">
        <f t="shared" si="512"/>
        <v>#REF!</v>
      </c>
      <c r="AHC32" s="27">
        <v>98.02</v>
      </c>
      <c r="AHD32" s="27" t="e">
        <f t="shared" si="513"/>
        <v>#REF!</v>
      </c>
      <c r="AHE32" s="22" t="e">
        <f t="shared" si="60"/>
        <v>#REF!</v>
      </c>
      <c r="AHF32" s="4" t="e">
        <f t="shared" si="514"/>
        <v>#REF!</v>
      </c>
      <c r="AHG32" s="27">
        <v>94.320000000000007</v>
      </c>
      <c r="AHH32" s="27" t="e">
        <f t="shared" si="515"/>
        <v>#REF!</v>
      </c>
      <c r="AHI32" s="22" t="e">
        <f t="shared" si="61"/>
        <v>#REF!</v>
      </c>
      <c r="AHJ32" s="4" t="e">
        <f t="shared" si="516"/>
        <v>#REF!</v>
      </c>
      <c r="AHK32" s="27">
        <v>98.7</v>
      </c>
      <c r="AHL32" s="27" t="e">
        <f t="shared" si="517"/>
        <v>#REF!</v>
      </c>
      <c r="AHM32" s="22" t="e">
        <f t="shared" si="62"/>
        <v>#REF!</v>
      </c>
      <c r="AHN32" s="4" t="e">
        <f t="shared" si="518"/>
        <v>#REF!</v>
      </c>
      <c r="AHO32" s="27">
        <v>6.5299999999999994</v>
      </c>
      <c r="AHP32" s="27" t="e">
        <f t="shared" si="519"/>
        <v>#REF!</v>
      </c>
      <c r="AHQ32" s="22" t="e">
        <f t="shared" si="63"/>
        <v>#REF!</v>
      </c>
      <c r="AHR32" s="4" t="e">
        <f t="shared" si="520"/>
        <v>#REF!</v>
      </c>
      <c r="AHS32" s="27">
        <v>2.33</v>
      </c>
      <c r="AHT32" s="27" t="e">
        <f t="shared" si="521"/>
        <v>#REF!</v>
      </c>
      <c r="AHU32" s="22" t="e">
        <f t="shared" si="64"/>
        <v>#REF!</v>
      </c>
      <c r="AHV32" s="4" t="e">
        <f t="shared" si="522"/>
        <v>#REF!</v>
      </c>
      <c r="AHW32" s="27">
        <v>2.0299999999999999E-2</v>
      </c>
      <c r="AHX32" s="27" t="e">
        <f t="shared" si="523"/>
        <v>#REF!</v>
      </c>
      <c r="AHY32" s="22" t="e">
        <f t="shared" si="65"/>
        <v>#REF!</v>
      </c>
      <c r="AHZ32" s="4" t="e">
        <f t="shared" si="524"/>
        <v>#REF!</v>
      </c>
      <c r="AIA32" s="27">
        <v>5.7999999999999996E-3</v>
      </c>
      <c r="AIB32" s="27" t="e">
        <f t="shared" si="525"/>
        <v>#REF!</v>
      </c>
      <c r="AIC32" s="22" t="e">
        <f t="shared" si="66"/>
        <v>#REF!</v>
      </c>
      <c r="AID32" s="4" t="e">
        <f t="shared" si="526"/>
        <v>#REF!</v>
      </c>
      <c r="AIE32" s="24"/>
      <c r="AIF32" s="24" t="e">
        <f t="shared" si="527"/>
        <v>#REF!</v>
      </c>
      <c r="AIG32" s="24" t="e">
        <f t="shared" si="528"/>
        <v>#REF!</v>
      </c>
      <c r="AIH32" s="11"/>
      <c r="AII32" s="24"/>
      <c r="AIJ32" s="24" t="e">
        <f t="shared" si="529"/>
        <v>#REF!</v>
      </c>
      <c r="AIK32" s="24" t="e">
        <f t="shared" si="530"/>
        <v>#REF!</v>
      </c>
      <c r="AIL32" s="11"/>
      <c r="AIM32" s="24"/>
      <c r="AIN32" s="24" t="e">
        <f t="shared" si="531"/>
        <v>#REF!</v>
      </c>
      <c r="AIO32" s="24" t="e">
        <f t="shared" si="532"/>
        <v>#REF!</v>
      </c>
      <c r="AIP32" s="11"/>
      <c r="AIQ32" s="27">
        <v>20.7</v>
      </c>
      <c r="AIR32" s="27" t="e">
        <f t="shared" si="533"/>
        <v>#REF!</v>
      </c>
      <c r="AIS32" s="22" t="e">
        <f t="shared" si="67"/>
        <v>#REF!</v>
      </c>
      <c r="AIT32" s="4" t="e">
        <f t="shared" si="534"/>
        <v>#REF!</v>
      </c>
      <c r="AIU32" s="27">
        <v>4.32</v>
      </c>
      <c r="AIV32" s="27" t="e">
        <f t="shared" si="535"/>
        <v>#REF!</v>
      </c>
      <c r="AIW32" s="22" t="e">
        <f t="shared" si="68"/>
        <v>#REF!</v>
      </c>
      <c r="AIX32" s="4" t="e">
        <f t="shared" si="536"/>
        <v>#REF!</v>
      </c>
      <c r="AIY32" s="22">
        <v>0</v>
      </c>
      <c r="AIZ32" s="27" t="e">
        <f t="shared" si="537"/>
        <v>#REF!</v>
      </c>
      <c r="AJA32" s="22" t="e">
        <f t="shared" si="69"/>
        <v>#REF!</v>
      </c>
      <c r="AJB32" s="4" t="e">
        <f t="shared" si="538"/>
        <v>#REF!</v>
      </c>
      <c r="AJC32" s="27">
        <v>25.054880279677615</v>
      </c>
      <c r="AJD32" s="27" t="e">
        <f t="shared" si="539"/>
        <v>#REF!</v>
      </c>
      <c r="AJE32" s="22" t="e">
        <f t="shared" si="70"/>
        <v>#REF!</v>
      </c>
      <c r="AJF32" s="4" t="e">
        <f t="shared" si="540"/>
        <v>#REF!</v>
      </c>
      <c r="AJG32" s="24"/>
      <c r="AJH32" s="24" t="e">
        <f t="shared" si="541"/>
        <v>#REF!</v>
      </c>
      <c r="AJI32" s="24" t="e">
        <f t="shared" si="542"/>
        <v>#REF!</v>
      </c>
      <c r="AJJ32" s="11"/>
      <c r="AJK32" s="27">
        <v>1.4500000000000002</v>
      </c>
      <c r="AJL32" s="27" t="e">
        <f t="shared" si="543"/>
        <v>#REF!</v>
      </c>
      <c r="AJM32" s="22" t="e">
        <f t="shared" si="71"/>
        <v>#REF!</v>
      </c>
      <c r="AJN32" s="4" t="e">
        <f t="shared" si="544"/>
        <v>#REF!</v>
      </c>
      <c r="AJO32" s="27">
        <v>99.4</v>
      </c>
      <c r="AJP32" s="27" t="e">
        <f t="shared" si="545"/>
        <v>#REF!</v>
      </c>
      <c r="AJQ32" s="22" t="e">
        <f t="shared" si="72"/>
        <v>#REF!</v>
      </c>
      <c r="AJR32" s="4" t="e">
        <f t="shared" si="546"/>
        <v>#REF!</v>
      </c>
      <c r="AJS32" s="27">
        <v>100</v>
      </c>
      <c r="AJT32" s="27" t="e">
        <f t="shared" si="547"/>
        <v>#REF!</v>
      </c>
      <c r="AJU32" s="22" t="e">
        <f t="shared" si="73"/>
        <v>#REF!</v>
      </c>
      <c r="AJV32" s="4" t="e">
        <f t="shared" si="548"/>
        <v>#REF!</v>
      </c>
      <c r="AJW32" s="27">
        <v>99.1</v>
      </c>
      <c r="AJX32" s="24" t="e">
        <f t="shared" si="549"/>
        <v>#REF!</v>
      </c>
      <c r="AJY32" s="13" t="e">
        <f t="shared" si="74"/>
        <v>#REF!</v>
      </c>
      <c r="AJZ32" s="12" t="e">
        <f t="shared" si="550"/>
        <v>#REF!</v>
      </c>
      <c r="AKA32" s="8" t="s">
        <v>36</v>
      </c>
      <c r="AKB32" s="10" t="e">
        <f t="shared" si="75"/>
        <v>#REF!</v>
      </c>
      <c r="AKC32" s="11" t="e">
        <f t="shared" si="551"/>
        <v>#REF!</v>
      </c>
      <c r="AKD32" s="8" t="s">
        <v>36</v>
      </c>
      <c r="AKE32" s="10" t="e">
        <f t="shared" si="76"/>
        <v>#REF!</v>
      </c>
      <c r="AKF32" s="11" t="e">
        <f t="shared" si="552"/>
        <v>#REF!</v>
      </c>
      <c r="AKG32" s="8" t="s">
        <v>36</v>
      </c>
      <c r="AKH32" s="10" t="e">
        <f t="shared" si="77"/>
        <v>#REF!</v>
      </c>
      <c r="AKI32" s="11" t="e">
        <f t="shared" si="553"/>
        <v>#REF!</v>
      </c>
      <c r="AKJ32" s="8" t="s">
        <v>36</v>
      </c>
      <c r="AKK32" s="10" t="e">
        <f t="shared" si="554"/>
        <v>#REF!</v>
      </c>
      <c r="AKL32" s="11" t="e">
        <f t="shared" si="555"/>
        <v>#REF!</v>
      </c>
      <c r="AKM32" s="8" t="s">
        <v>36</v>
      </c>
      <c r="AKN32" s="10" t="e">
        <f t="shared" si="78"/>
        <v>#REF!</v>
      </c>
      <c r="AKO32" s="11" t="e">
        <f t="shared" si="556"/>
        <v>#REF!</v>
      </c>
      <c r="AKP32" s="8" t="s">
        <v>36</v>
      </c>
      <c r="AKQ32" s="10" t="e">
        <f t="shared" si="79"/>
        <v>#REF!</v>
      </c>
      <c r="AKR32" s="11" t="e">
        <f t="shared" si="557"/>
        <v>#REF!</v>
      </c>
      <c r="AKS32" s="8" t="s">
        <v>36</v>
      </c>
      <c r="AKT32" s="10" t="e">
        <f t="shared" si="558"/>
        <v>#REF!</v>
      </c>
      <c r="AKU32" s="11" t="e">
        <f t="shared" si="80"/>
        <v>#REF!</v>
      </c>
      <c r="AKV32" s="8" t="s">
        <v>36</v>
      </c>
      <c r="AKW32" s="10" t="e">
        <f t="shared" si="559"/>
        <v>#REF!</v>
      </c>
      <c r="AKX32" s="11" t="e">
        <f t="shared" si="560"/>
        <v>#REF!</v>
      </c>
      <c r="AKY32" s="8" t="s">
        <v>36</v>
      </c>
      <c r="AKZ32" s="10" t="e">
        <f t="shared" si="81"/>
        <v>#REF!</v>
      </c>
      <c r="ALA32" s="11" t="e">
        <f t="shared" si="561"/>
        <v>#REF!</v>
      </c>
    </row>
    <row r="33" spans="1:989" ht="17.25">
      <c r="A33" s="8" t="s">
        <v>37</v>
      </c>
      <c r="B33" s="9" t="str">
        <f t="shared" si="82"/>
        <v>山西</v>
      </c>
      <c r="C33" s="10" t="e">
        <f t="shared" si="83"/>
        <v>#REF!</v>
      </c>
      <c r="D33" s="11" t="e">
        <f t="shared" si="84"/>
        <v>#REF!</v>
      </c>
      <c r="E33" s="24">
        <v>83.47</v>
      </c>
      <c r="F33" s="24" t="e">
        <f t="shared" si="85"/>
        <v>#REF!</v>
      </c>
      <c r="G33" s="24" t="e">
        <f t="shared" si="6"/>
        <v>#REF!</v>
      </c>
      <c r="H33" s="12" t="e">
        <f t="shared" si="86"/>
        <v>#REF!</v>
      </c>
      <c r="I33" s="24">
        <v>83.14</v>
      </c>
      <c r="J33" s="24" t="e">
        <f t="shared" si="87"/>
        <v>#REF!</v>
      </c>
      <c r="K33" s="13" t="e">
        <f t="shared" si="7"/>
        <v>#REF!</v>
      </c>
      <c r="L33" s="12" t="e">
        <f t="shared" si="88"/>
        <v>#REF!</v>
      </c>
      <c r="M33" s="24">
        <v>83.1</v>
      </c>
      <c r="N33" s="24" t="e">
        <f t="shared" si="89"/>
        <v>#REF!</v>
      </c>
      <c r="O33" s="13" t="e">
        <f t="shared" si="8"/>
        <v>#REF!</v>
      </c>
      <c r="P33" s="12" t="e">
        <f t="shared" si="90"/>
        <v>#REF!</v>
      </c>
      <c r="Q33" s="24">
        <v>88.04</v>
      </c>
      <c r="R33" s="24" t="e">
        <f t="shared" si="91"/>
        <v>#REF!</v>
      </c>
      <c r="S33" s="13" t="e">
        <f t="shared" si="9"/>
        <v>#REF!</v>
      </c>
      <c r="T33" s="12" t="e">
        <f t="shared" si="92"/>
        <v>#REF!</v>
      </c>
      <c r="U33" s="24"/>
      <c r="V33" s="24" t="e">
        <f t="shared" si="93"/>
        <v>#REF!</v>
      </c>
      <c r="W33" s="24" t="e">
        <f t="shared" si="563"/>
        <v>#REF!</v>
      </c>
      <c r="X33" s="11"/>
      <c r="Y33" s="13">
        <v>6.8223337156941274E-2</v>
      </c>
      <c r="Z33" s="24" t="e">
        <f t="shared" si="95"/>
        <v>#REF!</v>
      </c>
      <c r="AA33" s="13" t="e">
        <f t="shared" si="10"/>
        <v>#REF!</v>
      </c>
      <c r="AB33" s="12" t="e">
        <f t="shared" si="96"/>
        <v>#REF!</v>
      </c>
      <c r="AC33" s="13">
        <v>5.5411005107449167E-2</v>
      </c>
      <c r="AD33" s="24" t="e">
        <f t="shared" si="97"/>
        <v>#REF!</v>
      </c>
      <c r="AE33" s="13" t="e">
        <f t="shared" si="11"/>
        <v>#REF!</v>
      </c>
      <c r="AF33" s="12" t="e">
        <f t="shared" si="98"/>
        <v>#REF!</v>
      </c>
      <c r="AG33" s="13">
        <v>3.6137612026597286E-2</v>
      </c>
      <c r="AH33" s="24" t="e">
        <f t="shared" si="99"/>
        <v>#REF!</v>
      </c>
      <c r="AI33" s="13" t="e">
        <f t="shared" si="12"/>
        <v>#REF!</v>
      </c>
      <c r="AJ33" s="12" t="e">
        <f t="shared" si="100"/>
        <v>#REF!</v>
      </c>
      <c r="AK33" s="13">
        <v>8.1279474013997124</v>
      </c>
      <c r="AL33" s="24" t="e">
        <f t="shared" si="101"/>
        <v>#REF!</v>
      </c>
      <c r="AM33" s="13" t="e">
        <f t="shared" si="13"/>
        <v>#REF!</v>
      </c>
      <c r="AN33" s="12" t="e">
        <f t="shared" si="570"/>
        <v>#REF!</v>
      </c>
      <c r="AO33" s="23">
        <v>2.5736263465081457</v>
      </c>
      <c r="AP33" s="24" t="e">
        <f t="shared" si="103"/>
        <v>#REF!</v>
      </c>
      <c r="AQ33" s="13" t="e">
        <f t="shared" si="14"/>
        <v>#REF!</v>
      </c>
      <c r="AR33" s="12" t="e">
        <f t="shared" si="562"/>
        <v>#REF!</v>
      </c>
      <c r="AS33" s="24">
        <v>99.8</v>
      </c>
      <c r="AT33" s="24" t="e">
        <f t="shared" si="105"/>
        <v>#REF!</v>
      </c>
      <c r="AU33" s="13" t="e">
        <f t="shared" si="15"/>
        <v>#REF!</v>
      </c>
      <c r="AV33" s="12" t="e">
        <f t="shared" si="106"/>
        <v>#REF!</v>
      </c>
      <c r="AW33" s="24">
        <v>0.02</v>
      </c>
      <c r="AX33" s="24" t="e">
        <f t="shared" si="107"/>
        <v>#REF!</v>
      </c>
      <c r="AY33" s="13" t="e">
        <f t="shared" si="16"/>
        <v>#REF!</v>
      </c>
      <c r="AZ33" s="12" t="e">
        <f t="shared" si="108"/>
        <v>#REF!</v>
      </c>
      <c r="BA33" s="24">
        <v>2.1459999999999999</v>
      </c>
      <c r="BB33" s="24" t="e">
        <f t="shared" si="109"/>
        <v>#REF!</v>
      </c>
      <c r="BC33" s="13" t="e">
        <f t="shared" si="17"/>
        <v>#REF!</v>
      </c>
      <c r="BD33" s="12" t="e">
        <f t="shared" si="110"/>
        <v>#REF!</v>
      </c>
      <c r="BE33" s="14">
        <v>0.1</v>
      </c>
      <c r="BF33" s="24" t="e">
        <f t="shared" si="111"/>
        <v>#REF!</v>
      </c>
      <c r="BG33" s="13" t="e">
        <f t="shared" si="18"/>
        <v>#REF!</v>
      </c>
      <c r="BH33" s="12" t="e">
        <f t="shared" si="112"/>
        <v>#REF!</v>
      </c>
      <c r="BI33" s="24">
        <v>99.5</v>
      </c>
      <c r="BJ33" s="24" t="e">
        <f t="shared" si="113"/>
        <v>#REF!</v>
      </c>
      <c r="BK33" s="13" t="e">
        <f t="shared" si="19"/>
        <v>#REF!</v>
      </c>
      <c r="BL33" s="12" t="e">
        <f t="shared" si="114"/>
        <v>#REF!</v>
      </c>
      <c r="BM33" s="24">
        <v>0.33</v>
      </c>
      <c r="BN33" s="24" t="e">
        <f t="shared" si="115"/>
        <v>#REF!</v>
      </c>
      <c r="BO33" s="13" t="e">
        <f t="shared" si="20"/>
        <v>#REF!</v>
      </c>
      <c r="BP33" s="12" t="e">
        <f t="shared" si="116"/>
        <v>#REF!</v>
      </c>
      <c r="BQ33" s="24">
        <v>99.26</v>
      </c>
      <c r="BR33" s="24" t="e">
        <f t="shared" si="117"/>
        <v>#REF!</v>
      </c>
      <c r="BS33" s="13" t="e">
        <f t="shared" si="21"/>
        <v>#REF!</v>
      </c>
      <c r="BT33" s="12" t="e">
        <f t="shared" si="118"/>
        <v>#REF!</v>
      </c>
      <c r="BU33" s="24">
        <v>1.062807281227899</v>
      </c>
      <c r="BV33" s="24" t="e">
        <f t="shared" si="119"/>
        <v>#REF!</v>
      </c>
      <c r="BW33" s="13" t="e">
        <f t="shared" si="22"/>
        <v>#REF!</v>
      </c>
      <c r="BX33" s="12" t="e">
        <f t="shared" si="120"/>
        <v>#REF!</v>
      </c>
      <c r="BY33" s="24">
        <v>97.8</v>
      </c>
      <c r="BZ33" s="24" t="e">
        <f t="shared" si="121"/>
        <v>#REF!</v>
      </c>
      <c r="CA33" s="13" t="e">
        <f t="shared" si="23"/>
        <v>#REF!</v>
      </c>
      <c r="CB33" s="12" t="e">
        <f t="shared" si="122"/>
        <v>#REF!</v>
      </c>
      <c r="CC33" s="24">
        <v>98.278199999999998</v>
      </c>
      <c r="CD33" s="24" t="e">
        <f t="shared" si="123"/>
        <v>#REF!</v>
      </c>
      <c r="CE33" s="13" t="e">
        <f t="shared" si="24"/>
        <v>#REF!</v>
      </c>
      <c r="CF33" s="12" t="e">
        <f t="shared" si="124"/>
        <v>#REF!</v>
      </c>
      <c r="CG33" s="24">
        <v>39</v>
      </c>
      <c r="CH33" s="24" t="e">
        <f t="shared" si="125"/>
        <v>#REF!</v>
      </c>
      <c r="CI33" s="13" t="e">
        <f t="shared" si="25"/>
        <v>#REF!</v>
      </c>
      <c r="CJ33" s="12" t="e">
        <f t="shared" si="126"/>
        <v>#REF!</v>
      </c>
      <c r="CK33" s="24"/>
      <c r="CL33" s="24" t="e">
        <f t="shared" si="127"/>
        <v>#REF!</v>
      </c>
      <c r="CM33" s="24" t="e">
        <f t="shared" si="128"/>
        <v>#REF!</v>
      </c>
      <c r="CN33" s="11"/>
      <c r="CO33" s="24">
        <v>99.21</v>
      </c>
      <c r="CP33" s="24" t="e">
        <f t="shared" si="129"/>
        <v>#REF!</v>
      </c>
      <c r="CQ33" s="13" t="e">
        <f t="shared" si="26"/>
        <v>#REF!</v>
      </c>
      <c r="CR33" s="12" t="e">
        <f t="shared" si="130"/>
        <v>#REF!</v>
      </c>
      <c r="CS33" s="24">
        <v>50</v>
      </c>
      <c r="CT33" s="24" t="e">
        <f t="shared" si="131"/>
        <v>#REF!</v>
      </c>
      <c r="CU33" s="13" t="e">
        <f t="shared" si="27"/>
        <v>#REF!</v>
      </c>
      <c r="CV33" s="12" t="e">
        <f t="shared" si="132"/>
        <v>#REF!</v>
      </c>
      <c r="CW33" s="24"/>
      <c r="CX33" s="24" t="e">
        <f t="shared" si="133"/>
        <v>#REF!</v>
      </c>
      <c r="CY33" s="24" t="e">
        <f t="shared" si="134"/>
        <v>#REF!</v>
      </c>
      <c r="CZ33" s="11"/>
      <c r="DA33" s="24">
        <v>99.650199999999998</v>
      </c>
      <c r="DB33" s="24" t="e">
        <f t="shared" si="135"/>
        <v>#REF!</v>
      </c>
      <c r="DC33" s="13" t="e">
        <f t="shared" si="28"/>
        <v>#REF!</v>
      </c>
      <c r="DD33" s="12" t="e">
        <f t="shared" si="136"/>
        <v>#REF!</v>
      </c>
      <c r="DE33" s="24">
        <v>45</v>
      </c>
      <c r="DF33" s="24" t="e">
        <f t="shared" si="137"/>
        <v>#REF!</v>
      </c>
      <c r="DG33" s="13" t="e">
        <f t="shared" si="29"/>
        <v>#REF!</v>
      </c>
      <c r="DH33" s="12" t="e">
        <f t="shared" si="138"/>
        <v>#REF!</v>
      </c>
      <c r="DI33" s="24">
        <v>99.144400000000005</v>
      </c>
      <c r="DJ33" s="24" t="e">
        <f t="shared" si="139"/>
        <v>#REF!</v>
      </c>
      <c r="DK33" s="13" t="e">
        <f t="shared" si="30"/>
        <v>#REF!</v>
      </c>
      <c r="DL33" s="12" t="e">
        <f t="shared" si="140"/>
        <v>#REF!</v>
      </c>
      <c r="DM33" s="24">
        <v>56</v>
      </c>
      <c r="DN33" s="24" t="e">
        <f t="shared" si="141"/>
        <v>#REF!</v>
      </c>
      <c r="DO33" s="13" t="e">
        <f t="shared" si="31"/>
        <v>#REF!</v>
      </c>
      <c r="DP33" s="12" t="e">
        <f t="shared" si="142"/>
        <v>#REF!</v>
      </c>
      <c r="DQ33" s="24">
        <v>4.5442999999999998</v>
      </c>
      <c r="DR33" s="24" t="e">
        <f t="shared" si="143"/>
        <v>#REF!</v>
      </c>
      <c r="DS33" s="13" t="e">
        <f t="shared" si="32"/>
        <v>#REF!</v>
      </c>
      <c r="DT33" s="12" t="e">
        <f t="shared" si="144"/>
        <v>#REF!</v>
      </c>
      <c r="DU33" s="24">
        <v>99.63</v>
      </c>
      <c r="DV33" s="24" t="e">
        <f t="shared" si="145"/>
        <v>#REF!</v>
      </c>
      <c r="DW33" s="13" t="e">
        <f t="shared" si="33"/>
        <v>#REF!</v>
      </c>
      <c r="DX33" s="12" t="e">
        <f t="shared" si="146"/>
        <v>#REF!</v>
      </c>
      <c r="DY33" s="24"/>
      <c r="DZ33" s="24" t="e">
        <f t="shared" si="147"/>
        <v>#REF!</v>
      </c>
      <c r="EA33" s="24" t="e">
        <f t="shared" si="148"/>
        <v>#REF!</v>
      </c>
      <c r="EB33" s="11"/>
      <c r="EC33" s="24">
        <v>83.14</v>
      </c>
      <c r="ED33" s="47">
        <v>79.39</v>
      </c>
      <c r="EE33" s="24" t="e">
        <f t="shared" si="149"/>
        <v>#REF!</v>
      </c>
      <c r="EF33" s="22" t="e">
        <f t="shared" si="150"/>
        <v>#REF!</v>
      </c>
      <c r="EG33" s="4" t="e">
        <f t="shared" si="151"/>
        <v>#REF!</v>
      </c>
      <c r="EH33" s="24">
        <v>83.14</v>
      </c>
      <c r="EI33" s="24">
        <v>76.290000000000006</v>
      </c>
      <c r="EJ33" s="24" t="e">
        <f t="shared" si="152"/>
        <v>#REF!</v>
      </c>
      <c r="EK33" s="22" t="e">
        <f t="shared" si="153"/>
        <v>#REF!</v>
      </c>
      <c r="EL33" s="4" t="e">
        <f t="shared" si="154"/>
        <v>#REF!</v>
      </c>
      <c r="EM33" s="38">
        <v>83.1</v>
      </c>
      <c r="EN33" s="39">
        <v>81.150000000000006</v>
      </c>
      <c r="EO33" s="24" t="e">
        <f t="shared" si="155"/>
        <v>#REF!</v>
      </c>
      <c r="EP33" s="22" t="e">
        <f t="shared" si="156"/>
        <v>#REF!</v>
      </c>
      <c r="EQ33" s="4" t="e">
        <f t="shared" si="157"/>
        <v>#REF!</v>
      </c>
      <c r="ER33" s="38">
        <v>83.1</v>
      </c>
      <c r="ES33" s="39">
        <v>77.97</v>
      </c>
      <c r="ET33" s="24" t="e">
        <f t="shared" si="158"/>
        <v>#REF!</v>
      </c>
      <c r="EU33" s="22" t="e">
        <f t="shared" si="159"/>
        <v>#REF!</v>
      </c>
      <c r="EV33" s="4" t="e">
        <f t="shared" si="160"/>
        <v>#REF!</v>
      </c>
      <c r="EW33" s="24">
        <v>88.04</v>
      </c>
      <c r="EX33" s="24">
        <v>85.33</v>
      </c>
      <c r="EY33" s="24" t="e">
        <f t="shared" si="161"/>
        <v>#REF!</v>
      </c>
      <c r="EZ33" s="22" t="e">
        <f t="shared" si="162"/>
        <v>#REF!</v>
      </c>
      <c r="FA33" s="4" t="e">
        <f t="shared" si="163"/>
        <v>#REF!</v>
      </c>
      <c r="FB33" s="24">
        <v>88.04</v>
      </c>
      <c r="FC33" s="24">
        <v>81.2</v>
      </c>
      <c r="FD33" s="24" t="e">
        <f t="shared" si="164"/>
        <v>#REF!</v>
      </c>
      <c r="FE33" s="22" t="e">
        <f t="shared" si="165"/>
        <v>#REF!</v>
      </c>
      <c r="FF33" s="4" t="e">
        <f t="shared" si="166"/>
        <v>#REF!</v>
      </c>
      <c r="FG33" s="24">
        <v>3.1300000000000003</v>
      </c>
      <c r="FH33" s="24" t="e">
        <f t="shared" si="34"/>
        <v>#REF!</v>
      </c>
      <c r="FI33" s="13" t="e">
        <f t="shared" si="35"/>
        <v>#REF!</v>
      </c>
      <c r="FJ33" s="12" t="e">
        <f t="shared" si="36"/>
        <v>#REF!</v>
      </c>
      <c r="FK33" s="24">
        <v>2.83</v>
      </c>
      <c r="FL33" s="24" t="e">
        <f t="shared" si="167"/>
        <v>#REF!</v>
      </c>
      <c r="FM33" s="13" t="e">
        <f t="shared" si="37"/>
        <v>#REF!</v>
      </c>
      <c r="FN33" s="12" t="e">
        <f t="shared" si="168"/>
        <v>#REF!</v>
      </c>
      <c r="FO33" s="24">
        <v>97.75</v>
      </c>
      <c r="FP33" s="24">
        <v>87.58</v>
      </c>
      <c r="FQ33" s="24" t="e">
        <f t="shared" si="169"/>
        <v>#REF!</v>
      </c>
      <c r="FR33" s="22" t="e">
        <f t="shared" si="170"/>
        <v>#REF!</v>
      </c>
      <c r="FS33" s="4" t="e">
        <f t="shared" si="171"/>
        <v>#REF!</v>
      </c>
      <c r="FT33" s="24">
        <v>97.75</v>
      </c>
      <c r="FU33" s="24">
        <v>87.49</v>
      </c>
      <c r="FV33" s="24" t="e">
        <f t="shared" si="172"/>
        <v>#REF!</v>
      </c>
      <c r="FW33" s="22" t="e">
        <f t="shared" si="173"/>
        <v>#REF!</v>
      </c>
      <c r="FX33" s="4" t="e">
        <f t="shared" si="174"/>
        <v>#REF!</v>
      </c>
      <c r="FY33" s="24">
        <v>93.94</v>
      </c>
      <c r="FZ33" s="24">
        <v>69.569999999999993</v>
      </c>
      <c r="GA33" s="24" t="e">
        <f t="shared" si="175"/>
        <v>#REF!</v>
      </c>
      <c r="GB33" s="22" t="e">
        <f t="shared" si="176"/>
        <v>#REF!</v>
      </c>
      <c r="GC33" s="4" t="e">
        <f t="shared" si="177"/>
        <v>#REF!</v>
      </c>
      <c r="GD33" s="27">
        <v>93.94</v>
      </c>
      <c r="GE33" s="27">
        <v>74.2</v>
      </c>
      <c r="GF33" s="24" t="e">
        <f t="shared" si="178"/>
        <v>#REF!</v>
      </c>
      <c r="GG33" s="22" t="e">
        <f t="shared" si="179"/>
        <v>#REF!</v>
      </c>
      <c r="GH33" s="4" t="e">
        <f t="shared" si="180"/>
        <v>#REF!</v>
      </c>
      <c r="GI33" s="27">
        <v>98.82</v>
      </c>
      <c r="GJ33" s="27">
        <v>91.93</v>
      </c>
      <c r="GK33" s="24" t="e">
        <f t="shared" si="181"/>
        <v>#REF!</v>
      </c>
      <c r="GL33" s="22" t="e">
        <f t="shared" si="182"/>
        <v>#REF!</v>
      </c>
      <c r="GM33" s="4" t="e">
        <f t="shared" si="183"/>
        <v>#REF!</v>
      </c>
      <c r="GN33" s="27">
        <v>98.82</v>
      </c>
      <c r="GO33" s="27">
        <v>92.61</v>
      </c>
      <c r="GP33" s="24" t="e">
        <f t="shared" si="184"/>
        <v>#REF!</v>
      </c>
      <c r="GQ33" s="22" t="e">
        <f t="shared" si="185"/>
        <v>#REF!</v>
      </c>
      <c r="GR33" s="4" t="e">
        <f t="shared" si="186"/>
        <v>#REF!</v>
      </c>
      <c r="GS33" s="27">
        <v>1.3</v>
      </c>
      <c r="GT33" s="27" t="e">
        <f t="shared" si="38"/>
        <v>#REF!</v>
      </c>
      <c r="GU33" s="22" t="e">
        <f t="shared" si="39"/>
        <v>#REF!</v>
      </c>
      <c r="GV33" s="4" t="e">
        <f t="shared" si="40"/>
        <v>#REF!</v>
      </c>
      <c r="GW33" s="27">
        <v>1.96</v>
      </c>
      <c r="GX33" s="27" t="e">
        <f t="shared" si="187"/>
        <v>#REF!</v>
      </c>
      <c r="GY33" s="22" t="e">
        <f t="shared" si="41"/>
        <v>#REF!</v>
      </c>
      <c r="GZ33" s="4" t="e">
        <f t="shared" si="42"/>
        <v>#REF!</v>
      </c>
      <c r="HA33" s="26"/>
      <c r="HB33" s="26"/>
      <c r="HC33" s="24" t="e">
        <f t="shared" si="188"/>
        <v>#REF!</v>
      </c>
      <c r="HD33" s="24" t="e">
        <f t="shared" si="189"/>
        <v>#REF!</v>
      </c>
      <c r="HE33" s="26"/>
      <c r="HF33" s="26"/>
      <c r="HG33" s="26"/>
      <c r="HH33" s="24" t="e">
        <f t="shared" si="190"/>
        <v>#REF!</v>
      </c>
      <c r="HI33" s="24" t="e">
        <f t="shared" si="191"/>
        <v>#REF!</v>
      </c>
      <c r="HJ33" s="26"/>
      <c r="HK33" s="27">
        <v>96.61</v>
      </c>
      <c r="HL33" s="27">
        <v>81.28</v>
      </c>
      <c r="HM33" s="24" t="e">
        <f t="shared" si="192"/>
        <v>#REF!</v>
      </c>
      <c r="HN33" s="22" t="e">
        <f t="shared" si="193"/>
        <v>#REF!</v>
      </c>
      <c r="HO33" s="4" t="e">
        <f t="shared" si="194"/>
        <v>#REF!</v>
      </c>
      <c r="HP33" s="27">
        <v>96.61</v>
      </c>
      <c r="HQ33" s="27">
        <v>82.97</v>
      </c>
      <c r="HR33" s="24" t="e">
        <f t="shared" si="195"/>
        <v>#REF!</v>
      </c>
      <c r="HS33" s="22" t="e">
        <f t="shared" si="196"/>
        <v>#REF!</v>
      </c>
      <c r="HT33" s="4" t="e">
        <f t="shared" si="197"/>
        <v>#REF!</v>
      </c>
      <c r="HU33" s="24">
        <v>98.22999999999999</v>
      </c>
      <c r="HV33" s="24">
        <v>88.97</v>
      </c>
      <c r="HW33" s="24" t="e">
        <f t="shared" si="198"/>
        <v>#REF!</v>
      </c>
      <c r="HX33" s="24" t="e">
        <f t="shared" si="199"/>
        <v>#REF!</v>
      </c>
      <c r="HY33" s="4" t="e">
        <f t="shared" si="200"/>
        <v>#REF!</v>
      </c>
      <c r="HZ33" s="24">
        <v>98.22999999999999</v>
      </c>
      <c r="IA33" s="24">
        <v>88.51</v>
      </c>
      <c r="IB33" s="24" t="e">
        <f t="shared" si="201"/>
        <v>#REF!</v>
      </c>
      <c r="IC33" s="24" t="e">
        <f t="shared" si="202"/>
        <v>#REF!</v>
      </c>
      <c r="ID33" s="4" t="e">
        <f t="shared" si="203"/>
        <v>#REF!</v>
      </c>
      <c r="IE33" s="26"/>
      <c r="IF33" s="26"/>
      <c r="IG33" s="24" t="e">
        <f t="shared" si="204"/>
        <v>#REF!</v>
      </c>
      <c r="IH33" s="24" t="e">
        <f t="shared" si="205"/>
        <v>#REF!</v>
      </c>
      <c r="II33" s="26"/>
      <c r="IJ33" s="26"/>
      <c r="IK33" s="26"/>
      <c r="IL33" s="24" t="e">
        <f t="shared" si="206"/>
        <v>#REF!</v>
      </c>
      <c r="IM33" s="24" t="e">
        <f t="shared" si="207"/>
        <v>#REF!</v>
      </c>
      <c r="IN33" s="26"/>
      <c r="IO33" s="26"/>
      <c r="IP33" s="26"/>
      <c r="IQ33" s="24" t="e">
        <f t="shared" si="208"/>
        <v>#REF!</v>
      </c>
      <c r="IR33" s="24" t="e">
        <f t="shared" si="209"/>
        <v>#REF!</v>
      </c>
      <c r="IS33" s="26"/>
      <c r="IT33" s="26"/>
      <c r="IU33" s="26"/>
      <c r="IV33" s="24" t="e">
        <f t="shared" si="210"/>
        <v>#REF!</v>
      </c>
      <c r="IW33" s="24" t="e">
        <f t="shared" si="211"/>
        <v>#REF!</v>
      </c>
      <c r="IX33" s="26"/>
      <c r="IY33" s="26"/>
      <c r="IZ33" s="26"/>
      <c r="JA33" s="24" t="e">
        <f t="shared" si="212"/>
        <v>#REF!</v>
      </c>
      <c r="JB33" s="24" t="e">
        <f t="shared" si="213"/>
        <v>#REF!</v>
      </c>
      <c r="JC33" s="26"/>
      <c r="JD33" s="26"/>
      <c r="JE33" s="26"/>
      <c r="JF33" s="24" t="e">
        <f t="shared" si="214"/>
        <v>#REF!</v>
      </c>
      <c r="JG33" s="24" t="e">
        <f t="shared" si="215"/>
        <v>#REF!</v>
      </c>
      <c r="JH33" s="26"/>
      <c r="JI33" s="26"/>
      <c r="JJ33" s="26"/>
      <c r="JK33" s="24" t="e">
        <f t="shared" si="216"/>
        <v>#REF!</v>
      </c>
      <c r="JL33" s="24" t="e">
        <f t="shared" si="217"/>
        <v>#REF!</v>
      </c>
      <c r="JM33" s="26"/>
      <c r="JN33" s="26"/>
      <c r="JO33" s="26"/>
      <c r="JP33" s="24" t="e">
        <f t="shared" si="218"/>
        <v>#REF!</v>
      </c>
      <c r="JQ33" s="24" t="e">
        <f t="shared" si="219"/>
        <v>#REF!</v>
      </c>
      <c r="JR33" s="26"/>
      <c r="JS33" s="26"/>
      <c r="JT33" s="26"/>
      <c r="JU33" s="24" t="e">
        <f t="shared" si="220"/>
        <v>#REF!</v>
      </c>
      <c r="JV33" s="24" t="e">
        <f t="shared" si="221"/>
        <v>#REF!</v>
      </c>
      <c r="JW33" s="26"/>
      <c r="JX33" s="26"/>
      <c r="JY33" s="26"/>
      <c r="JZ33" s="24" t="e">
        <f t="shared" si="222"/>
        <v>#REF!</v>
      </c>
      <c r="KA33" s="24" t="e">
        <f t="shared" si="223"/>
        <v>#REF!</v>
      </c>
      <c r="KB33" s="26"/>
      <c r="KC33" s="26"/>
      <c r="KD33" s="26"/>
      <c r="KE33" s="24" t="e">
        <f t="shared" si="224"/>
        <v>#REF!</v>
      </c>
      <c r="KF33" s="24" t="e">
        <f t="shared" si="225"/>
        <v>#REF!</v>
      </c>
      <c r="KG33" s="26"/>
      <c r="KH33" s="26"/>
      <c r="KI33" s="26"/>
      <c r="KJ33" s="24" t="e">
        <f t="shared" si="226"/>
        <v>#REF!</v>
      </c>
      <c r="KK33" s="24" t="e">
        <f t="shared" si="227"/>
        <v>#REF!</v>
      </c>
      <c r="KL33" s="26"/>
      <c r="KM33" s="27">
        <v>98.741664999999998</v>
      </c>
      <c r="KN33" s="27"/>
      <c r="KO33" s="24">
        <f t="shared" si="228"/>
        <v>0</v>
      </c>
      <c r="KP33" s="22">
        <f t="shared" si="229"/>
        <v>0</v>
      </c>
      <c r="KQ33" s="4" t="e">
        <f t="shared" si="230"/>
        <v>#REF!</v>
      </c>
      <c r="KR33" s="27">
        <v>98.741664999999998</v>
      </c>
      <c r="KS33" s="27"/>
      <c r="KT33" s="24">
        <f t="shared" si="231"/>
        <v>0</v>
      </c>
      <c r="KU33" s="22">
        <f t="shared" si="232"/>
        <v>0</v>
      </c>
      <c r="KV33" s="4" t="e">
        <f t="shared" si="233"/>
        <v>#REF!</v>
      </c>
      <c r="KW33" s="27">
        <v>100</v>
      </c>
      <c r="KX33" s="27"/>
      <c r="KY33" s="24">
        <f t="shared" si="234"/>
        <v>0</v>
      </c>
      <c r="KZ33" s="22">
        <f t="shared" si="235"/>
        <v>0</v>
      </c>
      <c r="LA33" s="4" t="e">
        <f t="shared" si="236"/>
        <v>#REF!</v>
      </c>
      <c r="LB33" s="27">
        <v>100</v>
      </c>
      <c r="LC33" s="27"/>
      <c r="LD33" s="24">
        <f t="shared" si="237"/>
        <v>0</v>
      </c>
      <c r="LE33" s="22">
        <f t="shared" si="238"/>
        <v>0</v>
      </c>
      <c r="LF33" s="4" t="e">
        <f t="shared" si="239"/>
        <v>#REF!</v>
      </c>
      <c r="LG33" s="26"/>
      <c r="LH33" s="26"/>
      <c r="LI33" s="24" t="e">
        <f t="shared" si="240"/>
        <v>#REF!</v>
      </c>
      <c r="LJ33" s="24" t="e">
        <f t="shared" si="241"/>
        <v>#REF!</v>
      </c>
      <c r="LK33" s="26"/>
      <c r="LL33" s="26"/>
      <c r="LM33" s="26"/>
      <c r="LN33" s="24" t="e">
        <f t="shared" si="242"/>
        <v>#REF!</v>
      </c>
      <c r="LO33" s="24" t="e">
        <f t="shared" si="243"/>
        <v>#REF!</v>
      </c>
      <c r="LP33" s="26"/>
      <c r="LQ33" s="24">
        <v>4.2039257812499997</v>
      </c>
      <c r="LR33" s="26"/>
      <c r="LS33" s="24">
        <f t="shared" si="244"/>
        <v>0</v>
      </c>
      <c r="LT33" s="22">
        <f t="shared" si="245"/>
        <v>0</v>
      </c>
      <c r="LU33" s="4" t="e">
        <f t="shared" si="564"/>
        <v>#REF!</v>
      </c>
      <c r="LV33" s="24">
        <v>4.2039257812499997</v>
      </c>
      <c r="LW33" s="26"/>
      <c r="LX33" s="24">
        <f t="shared" si="247"/>
        <v>0</v>
      </c>
      <c r="LY33" s="22">
        <f t="shared" si="248"/>
        <v>0</v>
      </c>
      <c r="LZ33" s="4" t="e">
        <f t="shared" si="565"/>
        <v>#REF!</v>
      </c>
      <c r="MA33" s="24">
        <v>13.1943359375</v>
      </c>
      <c r="MB33" s="26"/>
      <c r="MC33" s="24">
        <f t="shared" si="250"/>
        <v>0</v>
      </c>
      <c r="MD33" s="22">
        <f t="shared" si="251"/>
        <v>0</v>
      </c>
      <c r="ME33" s="4" t="e">
        <f t="shared" si="566"/>
        <v>#REF!</v>
      </c>
      <c r="MF33" s="24">
        <v>13.1943359375</v>
      </c>
      <c r="MG33" s="26"/>
      <c r="MH33" s="24">
        <f t="shared" si="253"/>
        <v>0</v>
      </c>
      <c r="MI33" s="22">
        <f t="shared" si="254"/>
        <v>0</v>
      </c>
      <c r="MJ33" s="4" t="e">
        <f t="shared" si="567"/>
        <v>#REF!</v>
      </c>
      <c r="MK33" s="26"/>
      <c r="ML33" s="26"/>
      <c r="MM33" s="24" t="e">
        <f t="shared" si="256"/>
        <v>#REF!</v>
      </c>
      <c r="MN33" s="24" t="e">
        <f t="shared" si="257"/>
        <v>#REF!</v>
      </c>
      <c r="MO33" s="26"/>
      <c r="MP33" s="26"/>
      <c r="MQ33" s="26"/>
      <c r="MR33" s="24" t="e">
        <f t="shared" si="258"/>
        <v>#REF!</v>
      </c>
      <c r="MS33" s="24" t="e">
        <f t="shared" si="259"/>
        <v>#REF!</v>
      </c>
      <c r="MT33" s="26"/>
      <c r="MU33" s="26"/>
      <c r="MV33" s="26"/>
      <c r="MW33" s="24" t="e">
        <f t="shared" si="260"/>
        <v>#REF!</v>
      </c>
      <c r="MX33" s="24" t="e">
        <f t="shared" si="261"/>
        <v>#REF!</v>
      </c>
      <c r="MY33" s="26"/>
      <c r="MZ33" s="26"/>
      <c r="NA33" s="26"/>
      <c r="NB33" s="24" t="e">
        <f t="shared" si="262"/>
        <v>#REF!</v>
      </c>
      <c r="NC33" s="24" t="e">
        <f t="shared" si="263"/>
        <v>#REF!</v>
      </c>
      <c r="ND33" s="26"/>
      <c r="NE33" s="26"/>
      <c r="NF33" s="26"/>
      <c r="NG33" s="24" t="e">
        <f t="shared" si="264"/>
        <v>#REF!</v>
      </c>
      <c r="NH33" s="24" t="e">
        <f t="shared" si="265"/>
        <v>#REF!</v>
      </c>
      <c r="NI33" s="26"/>
      <c r="NJ33" s="26"/>
      <c r="NK33" s="26"/>
      <c r="NL33" s="24" t="e">
        <f t="shared" si="266"/>
        <v>#REF!</v>
      </c>
      <c r="NM33" s="24" t="e">
        <f t="shared" si="267"/>
        <v>#REF!</v>
      </c>
      <c r="NN33" s="26"/>
      <c r="NO33" s="26"/>
      <c r="NP33" s="26"/>
      <c r="NQ33" s="24" t="e">
        <f t="shared" si="268"/>
        <v>#REF!</v>
      </c>
      <c r="NR33" s="24" t="e">
        <f t="shared" si="269"/>
        <v>#REF!</v>
      </c>
      <c r="NS33" s="26"/>
      <c r="NT33" s="26"/>
      <c r="NU33" s="26"/>
      <c r="NV33" s="24" t="e">
        <f t="shared" si="270"/>
        <v>#REF!</v>
      </c>
      <c r="NW33" s="24" t="e">
        <f t="shared" si="271"/>
        <v>#REF!</v>
      </c>
      <c r="NX33" s="26"/>
      <c r="NY33" s="26"/>
      <c r="NZ33" s="26"/>
      <c r="OA33" s="24" t="e">
        <f t="shared" si="272"/>
        <v>#REF!</v>
      </c>
      <c r="OB33" s="24" t="e">
        <f t="shared" si="273"/>
        <v>#REF!</v>
      </c>
      <c r="OC33" s="26"/>
      <c r="OD33" s="26"/>
      <c r="OE33" s="26"/>
      <c r="OF33" s="24" t="e">
        <f t="shared" si="274"/>
        <v>#REF!</v>
      </c>
      <c r="OG33" s="24" t="e">
        <f t="shared" si="275"/>
        <v>#REF!</v>
      </c>
      <c r="OH33" s="26"/>
      <c r="OI33" s="26"/>
      <c r="OJ33" s="26"/>
      <c r="OK33" s="24" t="e">
        <f t="shared" si="276"/>
        <v>#REF!</v>
      </c>
      <c r="OL33" s="24" t="e">
        <f t="shared" si="277"/>
        <v>#REF!</v>
      </c>
      <c r="OM33" s="26"/>
      <c r="ON33" s="26"/>
      <c r="OO33" s="26"/>
      <c r="OP33" s="24" t="e">
        <f t="shared" si="278"/>
        <v>#REF!</v>
      </c>
      <c r="OQ33" s="24" t="e">
        <f t="shared" si="279"/>
        <v>#REF!</v>
      </c>
      <c r="OR33" s="26"/>
      <c r="OS33" s="26"/>
      <c r="OT33" s="26"/>
      <c r="OU33" s="24" t="e">
        <f t="shared" si="280"/>
        <v>#REF!</v>
      </c>
      <c r="OV33" s="24" t="e">
        <f t="shared" si="281"/>
        <v>#REF!</v>
      </c>
      <c r="OW33" s="26"/>
      <c r="OX33" s="26"/>
      <c r="OY33" s="26"/>
      <c r="OZ33" s="24" t="e">
        <f t="shared" si="282"/>
        <v>#REF!</v>
      </c>
      <c r="PA33" s="24" t="e">
        <f t="shared" si="283"/>
        <v>#REF!</v>
      </c>
      <c r="PB33" s="26"/>
      <c r="PC33" s="26"/>
      <c r="PD33" s="26"/>
      <c r="PE33" s="24" t="e">
        <f t="shared" si="284"/>
        <v>#REF!</v>
      </c>
      <c r="PF33" s="24" t="e">
        <f t="shared" si="285"/>
        <v>#REF!</v>
      </c>
      <c r="PG33" s="26"/>
      <c r="PH33" s="26"/>
      <c r="PI33" s="26"/>
      <c r="PJ33" s="24" t="e">
        <f t="shared" si="286"/>
        <v>#REF!</v>
      </c>
      <c r="PK33" s="24" t="e">
        <f t="shared" si="287"/>
        <v>#REF!</v>
      </c>
      <c r="PL33" s="26"/>
      <c r="PM33" s="26"/>
      <c r="PN33" s="26"/>
      <c r="PO33" s="24" t="e">
        <f t="shared" si="288"/>
        <v>#REF!</v>
      </c>
      <c r="PP33" s="24" t="e">
        <f t="shared" si="289"/>
        <v>#REF!</v>
      </c>
      <c r="PQ33" s="26"/>
      <c r="PR33" s="26"/>
      <c r="PS33" s="26"/>
      <c r="PT33" s="24" t="e">
        <f t="shared" si="290"/>
        <v>#REF!</v>
      </c>
      <c r="PU33" s="24" t="e">
        <f t="shared" si="291"/>
        <v>#REF!</v>
      </c>
      <c r="PV33" s="26"/>
      <c r="PW33" s="26"/>
      <c r="PX33" s="26"/>
      <c r="PY33" s="24" t="e">
        <f t="shared" si="292"/>
        <v>#REF!</v>
      </c>
      <c r="PZ33" s="24" t="e">
        <f t="shared" si="293"/>
        <v>#REF!</v>
      </c>
      <c r="QA33" s="26"/>
      <c r="QB33" s="26"/>
      <c r="QC33" s="26"/>
      <c r="QD33" s="24" t="e">
        <f t="shared" si="294"/>
        <v>#REF!</v>
      </c>
      <c r="QE33" s="24" t="e">
        <f t="shared" si="295"/>
        <v>#REF!</v>
      </c>
      <c r="QF33" s="26"/>
      <c r="QG33" s="26"/>
      <c r="QH33" s="26"/>
      <c r="QI33" s="24" t="e">
        <f t="shared" si="296"/>
        <v>#REF!</v>
      </c>
      <c r="QJ33" s="24" t="e">
        <f t="shared" si="297"/>
        <v>#REF!</v>
      </c>
      <c r="QK33" s="26"/>
      <c r="QL33" s="26"/>
      <c r="QM33" s="26"/>
      <c r="QN33" s="24" t="e">
        <f t="shared" si="298"/>
        <v>#REF!</v>
      </c>
      <c r="QO33" s="24" t="e">
        <f t="shared" si="299"/>
        <v>#REF!</v>
      </c>
      <c r="QP33" s="26"/>
      <c r="QQ33" s="24"/>
      <c r="QR33" s="24" t="e">
        <f t="shared" si="300"/>
        <v>#REF!</v>
      </c>
      <c r="QS33" s="24" t="e">
        <f t="shared" si="301"/>
        <v>#REF!</v>
      </c>
      <c r="QT33" s="11"/>
      <c r="QU33" s="24"/>
      <c r="QV33" s="24" t="e">
        <f t="shared" si="302"/>
        <v>#REF!</v>
      </c>
      <c r="QW33" s="24" t="e">
        <f t="shared" si="303"/>
        <v>#REF!</v>
      </c>
      <c r="QX33" s="11"/>
      <c r="QY33" s="24"/>
      <c r="QZ33" s="24" t="e">
        <f t="shared" si="304"/>
        <v>#REF!</v>
      </c>
      <c r="RA33" s="24" t="e">
        <f t="shared" si="305"/>
        <v>#REF!</v>
      </c>
      <c r="RB33" s="11"/>
      <c r="RC33" s="24"/>
      <c r="RD33" s="24" t="e">
        <f t="shared" si="306"/>
        <v>#REF!</v>
      </c>
      <c r="RE33" s="24" t="e">
        <f t="shared" si="307"/>
        <v>#REF!</v>
      </c>
      <c r="RF33" s="11"/>
      <c r="RG33" s="24"/>
      <c r="RH33" s="24" t="e">
        <f t="shared" si="308"/>
        <v>#REF!</v>
      </c>
      <c r="RI33" s="24" t="e">
        <f t="shared" si="309"/>
        <v>#REF!</v>
      </c>
      <c r="RJ33" s="11"/>
      <c r="RK33" s="27">
        <v>97.75</v>
      </c>
      <c r="RL33" s="27" t="e">
        <f t="shared" si="310"/>
        <v>#REF!</v>
      </c>
      <c r="RM33" s="22" t="e">
        <f t="shared" si="43"/>
        <v>#REF!</v>
      </c>
      <c r="RN33" s="4" t="e">
        <f t="shared" si="311"/>
        <v>#REF!</v>
      </c>
      <c r="RO33" s="24"/>
      <c r="RP33" s="24" t="e">
        <f t="shared" si="312"/>
        <v>#REF!</v>
      </c>
      <c r="RQ33" s="24" t="e">
        <f t="shared" si="313"/>
        <v>#REF!</v>
      </c>
      <c r="RR33" s="11"/>
      <c r="RS33" s="24"/>
      <c r="RT33" s="24" t="e">
        <f t="shared" si="314"/>
        <v>#REF!</v>
      </c>
      <c r="RU33" s="24" t="e">
        <f t="shared" si="315"/>
        <v>#REF!</v>
      </c>
      <c r="RV33" s="11"/>
      <c r="RW33" s="24"/>
      <c r="RX33" s="24" t="e">
        <f t="shared" si="316"/>
        <v>#REF!</v>
      </c>
      <c r="RY33" s="24" t="e">
        <f t="shared" si="317"/>
        <v>#REF!</v>
      </c>
      <c r="RZ33" s="11"/>
      <c r="SA33" s="24"/>
      <c r="SB33" s="24" t="e">
        <f t="shared" si="318"/>
        <v>#REF!</v>
      </c>
      <c r="SC33" s="24" t="e">
        <f t="shared" si="319"/>
        <v>#REF!</v>
      </c>
      <c r="SD33" s="11"/>
      <c r="SE33" s="24"/>
      <c r="SF33" s="24" t="e">
        <f t="shared" si="320"/>
        <v>#REF!</v>
      </c>
      <c r="SG33" s="24" t="e">
        <f t="shared" si="321"/>
        <v>#REF!</v>
      </c>
      <c r="SH33" s="11"/>
      <c r="SI33" s="24"/>
      <c r="SJ33" s="24" t="e">
        <f t="shared" si="322"/>
        <v>#REF!</v>
      </c>
      <c r="SK33" s="24" t="e">
        <f t="shared" si="323"/>
        <v>#REF!</v>
      </c>
      <c r="SL33" s="11"/>
      <c r="SM33" s="24"/>
      <c r="SN33" s="24" t="e">
        <f t="shared" si="324"/>
        <v>#REF!</v>
      </c>
      <c r="SO33" s="24" t="e">
        <f t="shared" si="325"/>
        <v>#REF!</v>
      </c>
      <c r="SP33" s="11"/>
      <c r="SQ33" s="24"/>
      <c r="SR33" s="24" t="e">
        <f t="shared" si="326"/>
        <v>#REF!</v>
      </c>
      <c r="SS33" s="24" t="e">
        <f t="shared" si="327"/>
        <v>#REF!</v>
      </c>
      <c r="ST33" s="11"/>
      <c r="SU33" s="24"/>
      <c r="SV33" s="24" t="e">
        <f t="shared" si="328"/>
        <v>#REF!</v>
      </c>
      <c r="SW33" s="24" t="e">
        <f t="shared" si="329"/>
        <v>#REF!</v>
      </c>
      <c r="SX33" s="11"/>
      <c r="SY33" s="24"/>
      <c r="SZ33" s="24" t="e">
        <f t="shared" si="330"/>
        <v>#REF!</v>
      </c>
      <c r="TA33" s="24" t="e">
        <f t="shared" si="331"/>
        <v>#REF!</v>
      </c>
      <c r="TB33" s="11"/>
      <c r="TC33" s="24"/>
      <c r="TD33" s="24" t="e">
        <f t="shared" si="332"/>
        <v>#REF!</v>
      </c>
      <c r="TE33" s="24" t="e">
        <f t="shared" si="333"/>
        <v>#REF!</v>
      </c>
      <c r="TF33" s="11"/>
      <c r="TG33" s="24"/>
      <c r="TH33" s="24" t="e">
        <f t="shared" si="334"/>
        <v>#REF!</v>
      </c>
      <c r="TI33" s="24" t="e">
        <f t="shared" si="335"/>
        <v>#REF!</v>
      </c>
      <c r="TJ33" s="11"/>
      <c r="TK33" s="24"/>
      <c r="TL33" s="24" t="e">
        <f t="shared" si="336"/>
        <v>#REF!</v>
      </c>
      <c r="TM33" s="24" t="e">
        <f t="shared" si="337"/>
        <v>#REF!</v>
      </c>
      <c r="TN33" s="11"/>
      <c r="TO33" s="27">
        <v>93.94</v>
      </c>
      <c r="TP33" s="27" t="e">
        <f t="shared" si="338"/>
        <v>#REF!</v>
      </c>
      <c r="TQ33" s="22" t="e">
        <f t="shared" si="44"/>
        <v>#REF!</v>
      </c>
      <c r="TR33" s="4" t="e">
        <f t="shared" si="339"/>
        <v>#REF!</v>
      </c>
      <c r="TS33" s="24"/>
      <c r="TT33" s="24" t="e">
        <f t="shared" si="340"/>
        <v>#REF!</v>
      </c>
      <c r="TU33" s="24" t="e">
        <f t="shared" si="341"/>
        <v>#REF!</v>
      </c>
      <c r="TV33" s="11"/>
      <c r="TW33" s="24"/>
      <c r="TX33" s="24" t="e">
        <f t="shared" si="342"/>
        <v>#REF!</v>
      </c>
      <c r="TY33" s="24" t="e">
        <f t="shared" si="343"/>
        <v>#REF!</v>
      </c>
      <c r="TZ33" s="11"/>
      <c r="UA33" s="24"/>
      <c r="UB33" s="24" t="e">
        <f t="shared" si="344"/>
        <v>#REF!</v>
      </c>
      <c r="UC33" s="24" t="e">
        <f t="shared" si="345"/>
        <v>#REF!</v>
      </c>
      <c r="UD33" s="11"/>
      <c r="UE33" s="24"/>
      <c r="UF33" s="24" t="e">
        <f t="shared" si="346"/>
        <v>#REF!</v>
      </c>
      <c r="UG33" s="24" t="e">
        <f t="shared" si="347"/>
        <v>#REF!</v>
      </c>
      <c r="UH33" s="11"/>
      <c r="UI33" s="24"/>
      <c r="UJ33" s="24" t="e">
        <f t="shared" si="348"/>
        <v>#REF!</v>
      </c>
      <c r="UK33" s="24" t="e">
        <f t="shared" si="349"/>
        <v>#REF!</v>
      </c>
      <c r="UL33" s="11"/>
      <c r="UM33" s="24"/>
      <c r="UN33" s="24" t="e">
        <f t="shared" si="350"/>
        <v>#REF!</v>
      </c>
      <c r="UO33" s="24" t="e">
        <f t="shared" si="351"/>
        <v>#REF!</v>
      </c>
      <c r="UP33" s="11"/>
      <c r="UQ33" s="24"/>
      <c r="UR33" s="24" t="e">
        <f t="shared" si="352"/>
        <v>#REF!</v>
      </c>
      <c r="US33" s="24" t="e">
        <f t="shared" si="353"/>
        <v>#REF!</v>
      </c>
      <c r="UT33" s="11"/>
      <c r="UU33" s="24"/>
      <c r="UV33" s="24" t="e">
        <f t="shared" si="354"/>
        <v>#REF!</v>
      </c>
      <c r="UW33" s="24" t="e">
        <f t="shared" si="355"/>
        <v>#REF!</v>
      </c>
      <c r="UX33" s="11"/>
      <c r="UY33" s="24"/>
      <c r="UZ33" s="24" t="e">
        <f t="shared" si="356"/>
        <v>#REF!</v>
      </c>
      <c r="VA33" s="24" t="e">
        <f t="shared" si="357"/>
        <v>#REF!</v>
      </c>
      <c r="VB33" s="11"/>
      <c r="VC33" s="24"/>
      <c r="VD33" s="24" t="e">
        <f t="shared" si="358"/>
        <v>#REF!</v>
      </c>
      <c r="VE33" s="24" t="e">
        <f t="shared" si="359"/>
        <v>#REF!</v>
      </c>
      <c r="VF33" s="11"/>
      <c r="VG33" s="20">
        <v>4.2686461891366951E-3</v>
      </c>
      <c r="VH33" s="27" t="e">
        <f t="shared" si="45"/>
        <v>#REF!</v>
      </c>
      <c r="VI33" s="22" t="e">
        <f t="shared" si="46"/>
        <v>#REF!</v>
      </c>
      <c r="VJ33" s="4" t="e">
        <f t="shared" si="360"/>
        <v>#REF!</v>
      </c>
      <c r="VK33" s="27">
        <v>98.741664999999998</v>
      </c>
      <c r="VL33" s="27" t="e">
        <f t="shared" si="361"/>
        <v>#REF!</v>
      </c>
      <c r="VM33" s="22" t="e">
        <f t="shared" si="47"/>
        <v>#REF!</v>
      </c>
      <c r="VN33" s="4" t="e">
        <f t="shared" si="362"/>
        <v>#REF!</v>
      </c>
      <c r="VO33" s="27">
        <v>100</v>
      </c>
      <c r="VP33" s="27" t="e">
        <f t="shared" si="363"/>
        <v>#REF!</v>
      </c>
      <c r="VQ33" s="22" t="e">
        <f t="shared" si="48"/>
        <v>#REF!</v>
      </c>
      <c r="VR33" s="4" t="e">
        <f t="shared" si="364"/>
        <v>#REF!</v>
      </c>
      <c r="VS33" s="24"/>
      <c r="VT33" s="24" t="e">
        <f t="shared" si="365"/>
        <v>#REF!</v>
      </c>
      <c r="VU33" s="24" t="e">
        <f t="shared" si="366"/>
        <v>#REF!</v>
      </c>
      <c r="VV33" s="11"/>
      <c r="VW33" s="24">
        <v>4.2039257812499997</v>
      </c>
      <c r="VX33" s="27" t="e">
        <f t="shared" si="367"/>
        <v>#REF!</v>
      </c>
      <c r="VY33" s="22" t="e">
        <f t="shared" si="49"/>
        <v>#REF!</v>
      </c>
      <c r="VZ33" s="4" t="e">
        <f t="shared" si="568"/>
        <v>#REF!</v>
      </c>
      <c r="WA33" s="24">
        <v>13.1943359375</v>
      </c>
      <c r="WB33" s="27" t="e">
        <f t="shared" si="369"/>
        <v>#REF!</v>
      </c>
      <c r="WC33" s="22" t="e">
        <f t="shared" si="50"/>
        <v>#REF!</v>
      </c>
      <c r="WD33" s="4" t="e">
        <f t="shared" si="569"/>
        <v>#REF!</v>
      </c>
      <c r="WE33" s="27"/>
      <c r="WF33" s="27" t="e">
        <f t="shared" si="371"/>
        <v>#REF!</v>
      </c>
      <c r="WG33" s="22">
        <f t="shared" si="51"/>
        <v>0</v>
      </c>
      <c r="WH33" s="4"/>
      <c r="WI33" s="24"/>
      <c r="WJ33" s="24" t="e">
        <f t="shared" si="373"/>
        <v>#REF!</v>
      </c>
      <c r="WK33" s="24" t="e">
        <f t="shared" si="374"/>
        <v>#REF!</v>
      </c>
      <c r="WL33" s="11"/>
      <c r="WM33" s="24"/>
      <c r="WN33" s="24" t="e">
        <f t="shared" si="375"/>
        <v>#REF!</v>
      </c>
      <c r="WO33" s="24" t="e">
        <f t="shared" si="376"/>
        <v>#REF!</v>
      </c>
      <c r="WP33" s="11"/>
      <c r="WQ33" s="24"/>
      <c r="WR33" s="24" t="e">
        <f t="shared" si="377"/>
        <v>#REF!</v>
      </c>
      <c r="WS33" s="24" t="e">
        <f t="shared" si="378"/>
        <v>#REF!</v>
      </c>
      <c r="WT33" s="11"/>
      <c r="WU33" s="27"/>
      <c r="WV33" s="27" t="e">
        <f t="shared" si="379"/>
        <v>#REF!</v>
      </c>
      <c r="WW33" s="22">
        <f t="shared" si="52"/>
        <v>0</v>
      </c>
      <c r="WX33" s="4"/>
      <c r="WY33" s="24"/>
      <c r="WZ33" s="24" t="e">
        <f t="shared" si="381"/>
        <v>#REF!</v>
      </c>
      <c r="XA33" s="24" t="e">
        <f t="shared" si="382"/>
        <v>#REF!</v>
      </c>
      <c r="XB33" s="11"/>
      <c r="XC33" s="24"/>
      <c r="XD33" s="24" t="e">
        <f t="shared" si="383"/>
        <v>#REF!</v>
      </c>
      <c r="XE33" s="24" t="e">
        <f t="shared" si="384"/>
        <v>#REF!</v>
      </c>
      <c r="XF33" s="11"/>
      <c r="XG33" s="24"/>
      <c r="XH33" s="24" t="e">
        <f t="shared" si="385"/>
        <v>#REF!</v>
      </c>
      <c r="XI33" s="24" t="e">
        <f t="shared" si="386"/>
        <v>#REF!</v>
      </c>
      <c r="XJ33" s="11"/>
      <c r="XK33" s="24"/>
      <c r="XL33" s="24" t="e">
        <f t="shared" si="387"/>
        <v>#REF!</v>
      </c>
      <c r="XM33" s="24" t="e">
        <f t="shared" si="388"/>
        <v>#REF!</v>
      </c>
      <c r="XN33" s="11"/>
      <c r="XO33" s="24"/>
      <c r="XP33" s="24" t="e">
        <f t="shared" si="389"/>
        <v>#REF!</v>
      </c>
      <c r="XQ33" s="24" t="e">
        <f t="shared" si="390"/>
        <v>#REF!</v>
      </c>
      <c r="XR33" s="11"/>
      <c r="XS33" s="24"/>
      <c r="XT33" s="24" t="e">
        <f t="shared" si="391"/>
        <v>#REF!</v>
      </c>
      <c r="XU33" s="24" t="e">
        <f t="shared" si="392"/>
        <v>#REF!</v>
      </c>
      <c r="XV33" s="11"/>
      <c r="XW33" s="24"/>
      <c r="XX33" s="24" t="e">
        <f t="shared" si="393"/>
        <v>#REF!</v>
      </c>
      <c r="XY33" s="24" t="e">
        <f t="shared" si="394"/>
        <v>#REF!</v>
      </c>
      <c r="XZ33" s="11"/>
      <c r="YA33" s="24"/>
      <c r="YB33" s="24" t="e">
        <f t="shared" si="395"/>
        <v>#REF!</v>
      </c>
      <c r="YC33" s="24" t="e">
        <f t="shared" si="396"/>
        <v>#REF!</v>
      </c>
      <c r="YD33" s="11"/>
      <c r="YE33" s="24"/>
      <c r="YF33" s="24" t="e">
        <f t="shared" si="397"/>
        <v>#REF!</v>
      </c>
      <c r="YG33" s="24" t="e">
        <f t="shared" si="398"/>
        <v>#REF!</v>
      </c>
      <c r="YH33" s="11"/>
      <c r="YI33" s="24"/>
      <c r="YJ33" s="24" t="e">
        <f t="shared" si="399"/>
        <v>#REF!</v>
      </c>
      <c r="YK33" s="24" t="e">
        <f t="shared" si="400"/>
        <v>#REF!</v>
      </c>
      <c r="YL33" s="11"/>
      <c r="YM33" s="24"/>
      <c r="YN33" s="24" t="e">
        <f t="shared" si="401"/>
        <v>#REF!</v>
      </c>
      <c r="YO33" s="24" t="e">
        <f t="shared" si="402"/>
        <v>#REF!</v>
      </c>
      <c r="YP33" s="11"/>
      <c r="YQ33" s="27">
        <v>98.82</v>
      </c>
      <c r="YR33" s="27" t="e">
        <f t="shared" si="403"/>
        <v>#REF!</v>
      </c>
      <c r="YS33" s="22" t="e">
        <f t="shared" si="53"/>
        <v>#REF!</v>
      </c>
      <c r="YT33" s="4" t="e">
        <f t="shared" si="404"/>
        <v>#REF!</v>
      </c>
      <c r="YU33" s="24"/>
      <c r="YV33" s="24" t="e">
        <f t="shared" si="405"/>
        <v>#REF!</v>
      </c>
      <c r="YW33" s="24" t="e">
        <f t="shared" si="406"/>
        <v>#REF!</v>
      </c>
      <c r="YX33" s="11"/>
      <c r="YY33" s="24"/>
      <c r="YZ33" s="24" t="e">
        <f t="shared" si="407"/>
        <v>#REF!</v>
      </c>
      <c r="ZA33" s="24" t="e">
        <f t="shared" si="408"/>
        <v>#REF!</v>
      </c>
      <c r="ZB33" s="11"/>
      <c r="ZC33" s="24"/>
      <c r="ZD33" s="24" t="e">
        <f t="shared" si="409"/>
        <v>#REF!</v>
      </c>
      <c r="ZE33" s="24" t="e">
        <f t="shared" si="410"/>
        <v>#REF!</v>
      </c>
      <c r="ZF33" s="11"/>
      <c r="ZG33" s="24"/>
      <c r="ZH33" s="24" t="e">
        <f t="shared" si="411"/>
        <v>#REF!</v>
      </c>
      <c r="ZI33" s="24" t="e">
        <f t="shared" si="412"/>
        <v>#REF!</v>
      </c>
      <c r="ZJ33" s="11"/>
      <c r="ZK33" s="24"/>
      <c r="ZL33" s="24" t="e">
        <f t="shared" si="413"/>
        <v>#REF!</v>
      </c>
      <c r="ZM33" s="24" t="e">
        <f t="shared" si="414"/>
        <v>#REF!</v>
      </c>
      <c r="ZN33" s="11"/>
      <c r="ZO33" s="24"/>
      <c r="ZP33" s="24" t="e">
        <f t="shared" si="415"/>
        <v>#REF!</v>
      </c>
      <c r="ZQ33" s="24" t="e">
        <f t="shared" si="416"/>
        <v>#REF!</v>
      </c>
      <c r="ZR33" s="11"/>
      <c r="ZS33" s="24"/>
      <c r="ZT33" s="24" t="e">
        <f t="shared" si="417"/>
        <v>#REF!</v>
      </c>
      <c r="ZU33" s="24" t="e">
        <f t="shared" si="418"/>
        <v>#REF!</v>
      </c>
      <c r="ZV33" s="11"/>
      <c r="ZW33" s="24"/>
      <c r="ZX33" s="24" t="e">
        <f t="shared" si="419"/>
        <v>#REF!</v>
      </c>
      <c r="ZY33" s="24" t="e">
        <f t="shared" si="420"/>
        <v>#REF!</v>
      </c>
      <c r="ZZ33" s="11"/>
      <c r="AAA33" s="24"/>
      <c r="AAB33" s="24" t="e">
        <f t="shared" si="421"/>
        <v>#REF!</v>
      </c>
      <c r="AAC33" s="24" t="e">
        <f t="shared" si="422"/>
        <v>#REF!</v>
      </c>
      <c r="AAD33" s="11"/>
      <c r="AAE33" s="22">
        <v>0.13999999999999999</v>
      </c>
      <c r="AAF33" s="27" t="e">
        <f t="shared" si="423"/>
        <v>#REF!</v>
      </c>
      <c r="AAG33" s="22" t="e">
        <f t="shared" si="54"/>
        <v>#REF!</v>
      </c>
      <c r="AAH33" s="4" t="e">
        <f t="shared" si="424"/>
        <v>#REF!</v>
      </c>
      <c r="AAI33" s="24"/>
      <c r="AAJ33" s="24" t="e">
        <f t="shared" si="425"/>
        <v>#REF!</v>
      </c>
      <c r="AAK33" s="24" t="e">
        <f t="shared" si="426"/>
        <v>#REF!</v>
      </c>
      <c r="AAL33" s="11"/>
      <c r="AAM33" s="24"/>
      <c r="AAN33" s="24" t="e">
        <f t="shared" si="427"/>
        <v>#REF!</v>
      </c>
      <c r="AAO33" s="24" t="e">
        <f t="shared" si="428"/>
        <v>#REF!</v>
      </c>
      <c r="AAP33" s="11"/>
      <c r="AAQ33" s="24"/>
      <c r="AAR33" s="24" t="e">
        <f t="shared" si="429"/>
        <v>#REF!</v>
      </c>
      <c r="AAS33" s="24" t="e">
        <f t="shared" si="430"/>
        <v>#REF!</v>
      </c>
      <c r="AAT33" s="11"/>
      <c r="AAU33" s="24"/>
      <c r="AAV33" s="24" t="e">
        <f t="shared" si="431"/>
        <v>#REF!</v>
      </c>
      <c r="AAW33" s="24" t="e">
        <f t="shared" si="432"/>
        <v>#REF!</v>
      </c>
      <c r="AAX33" s="11"/>
      <c r="AAY33" s="24"/>
      <c r="AAZ33" s="24" t="e">
        <f t="shared" si="433"/>
        <v>#REF!</v>
      </c>
      <c r="ABA33" s="24" t="e">
        <f t="shared" si="434"/>
        <v>#REF!</v>
      </c>
      <c r="ABB33" s="11"/>
      <c r="ABC33" s="24"/>
      <c r="ABD33" s="24" t="e">
        <f t="shared" si="435"/>
        <v>#REF!</v>
      </c>
      <c r="ABE33" s="24" t="e">
        <f t="shared" si="436"/>
        <v>#REF!</v>
      </c>
      <c r="ABF33" s="11"/>
      <c r="ABG33" s="24"/>
      <c r="ABH33" s="24" t="e">
        <f t="shared" si="437"/>
        <v>#REF!</v>
      </c>
      <c r="ABI33" s="24" t="e">
        <f t="shared" si="438"/>
        <v>#REF!</v>
      </c>
      <c r="ABJ33" s="11"/>
      <c r="ABK33" s="24"/>
      <c r="ABL33" s="24" t="e">
        <f t="shared" si="439"/>
        <v>#REF!</v>
      </c>
      <c r="ABM33" s="24" t="e">
        <f t="shared" si="440"/>
        <v>#REF!</v>
      </c>
      <c r="ABN33" s="11"/>
      <c r="ABO33" s="24"/>
      <c r="ABP33" s="24" t="e">
        <f t="shared" si="441"/>
        <v>#REF!</v>
      </c>
      <c r="ABQ33" s="24" t="e">
        <f t="shared" si="442"/>
        <v>#REF!</v>
      </c>
      <c r="ABR33" s="11"/>
      <c r="ABS33" s="24"/>
      <c r="ABT33" s="24" t="e">
        <f t="shared" si="443"/>
        <v>#REF!</v>
      </c>
      <c r="ABU33" s="24" t="e">
        <f t="shared" si="444"/>
        <v>#REF!</v>
      </c>
      <c r="ABV33" s="11"/>
      <c r="ABW33" s="27">
        <v>96.61</v>
      </c>
      <c r="ABX33" s="27" t="e">
        <f t="shared" si="445"/>
        <v>#REF!</v>
      </c>
      <c r="ABY33" s="22" t="e">
        <f t="shared" si="55"/>
        <v>#REF!</v>
      </c>
      <c r="ABZ33" s="4" t="e">
        <f t="shared" si="446"/>
        <v>#REF!</v>
      </c>
      <c r="ACA33" s="24"/>
      <c r="ACB33" s="24" t="e">
        <f t="shared" si="447"/>
        <v>#REF!</v>
      </c>
      <c r="ACC33" s="24" t="e">
        <f t="shared" si="448"/>
        <v>#REF!</v>
      </c>
      <c r="ACD33" s="11"/>
      <c r="ACE33" s="24"/>
      <c r="ACF33" s="24" t="e">
        <f t="shared" si="449"/>
        <v>#REF!</v>
      </c>
      <c r="ACG33" s="24" t="e">
        <f t="shared" si="450"/>
        <v>#REF!</v>
      </c>
      <c r="ACH33" s="11"/>
      <c r="ACI33" s="24"/>
      <c r="ACJ33" s="24" t="e">
        <f t="shared" si="451"/>
        <v>#REF!</v>
      </c>
      <c r="ACK33" s="24" t="e">
        <f t="shared" si="452"/>
        <v>#REF!</v>
      </c>
      <c r="ACL33" s="11"/>
      <c r="ACM33" s="24"/>
      <c r="ACN33" s="24" t="e">
        <f t="shared" si="453"/>
        <v>#REF!</v>
      </c>
      <c r="ACO33" s="24" t="e">
        <f t="shared" si="454"/>
        <v>#REF!</v>
      </c>
      <c r="ACP33" s="11"/>
      <c r="ACQ33" s="24"/>
      <c r="ACR33" s="24" t="e">
        <f t="shared" si="455"/>
        <v>#REF!</v>
      </c>
      <c r="ACS33" s="24" t="e">
        <f t="shared" si="456"/>
        <v>#REF!</v>
      </c>
      <c r="ACT33" s="11"/>
      <c r="ACU33" s="24"/>
      <c r="ACV33" s="24" t="e">
        <f t="shared" si="457"/>
        <v>#REF!</v>
      </c>
      <c r="ACW33" s="24" t="e">
        <f t="shared" si="458"/>
        <v>#REF!</v>
      </c>
      <c r="ACX33" s="11"/>
      <c r="ACY33" s="24"/>
      <c r="ACZ33" s="24" t="e">
        <f t="shared" si="459"/>
        <v>#REF!</v>
      </c>
      <c r="ADA33" s="24" t="e">
        <f t="shared" si="460"/>
        <v>#REF!</v>
      </c>
      <c r="ADB33" s="11"/>
      <c r="ADC33" s="24">
        <v>4.24</v>
      </c>
      <c r="ADD33" s="24" t="e">
        <f t="shared" si="461"/>
        <v>#REF!</v>
      </c>
      <c r="ADE33" s="24" t="e">
        <f t="shared" si="56"/>
        <v>#REF!</v>
      </c>
      <c r="ADF33" s="4" t="e">
        <f t="shared" si="462"/>
        <v>#REF!</v>
      </c>
      <c r="ADG33" s="24">
        <v>98.22999999999999</v>
      </c>
      <c r="ADH33" s="24" t="e">
        <f t="shared" si="463"/>
        <v>#REF!</v>
      </c>
      <c r="ADI33" s="24" t="e">
        <f t="shared" si="57"/>
        <v>#REF!</v>
      </c>
      <c r="ADJ33" s="4" t="e">
        <f t="shared" si="464"/>
        <v>#REF!</v>
      </c>
      <c r="ADK33" s="24"/>
      <c r="ADL33" s="24" t="e">
        <f t="shared" si="465"/>
        <v>#REF!</v>
      </c>
      <c r="ADM33" s="24" t="e">
        <f t="shared" si="466"/>
        <v>#REF!</v>
      </c>
      <c r="ADN33" s="11"/>
      <c r="ADO33" s="24"/>
      <c r="ADP33" s="24" t="e">
        <f t="shared" si="467"/>
        <v>#REF!</v>
      </c>
      <c r="ADQ33" s="24" t="e">
        <f t="shared" si="468"/>
        <v>#REF!</v>
      </c>
      <c r="ADR33" s="11"/>
      <c r="ADS33" s="24"/>
      <c r="ADT33" s="24" t="e">
        <f t="shared" si="469"/>
        <v>#REF!</v>
      </c>
      <c r="ADU33" s="24" t="e">
        <f t="shared" si="470"/>
        <v>#REF!</v>
      </c>
      <c r="ADV33" s="11"/>
      <c r="ADW33" s="24"/>
      <c r="ADX33" s="24" t="e">
        <f t="shared" si="471"/>
        <v>#REF!</v>
      </c>
      <c r="ADY33" s="24" t="e">
        <f t="shared" si="472"/>
        <v>#REF!</v>
      </c>
      <c r="ADZ33" s="11"/>
      <c r="AEA33" s="24"/>
      <c r="AEB33" s="24" t="e">
        <f t="shared" si="473"/>
        <v>#REF!</v>
      </c>
      <c r="AEC33" s="24" t="e">
        <f t="shared" si="474"/>
        <v>#REF!</v>
      </c>
      <c r="AED33" s="11"/>
      <c r="AEE33" s="24"/>
      <c r="AEF33" s="24" t="e">
        <f t="shared" si="475"/>
        <v>#REF!</v>
      </c>
      <c r="AEG33" s="24" t="e">
        <f t="shared" si="476"/>
        <v>#REF!</v>
      </c>
      <c r="AEH33" s="11"/>
      <c r="AEI33" s="24"/>
      <c r="AEJ33" s="24" t="e">
        <f t="shared" si="477"/>
        <v>#REF!</v>
      </c>
      <c r="AEK33" s="24" t="e">
        <f t="shared" si="478"/>
        <v>#REF!</v>
      </c>
      <c r="AEL33" s="11"/>
      <c r="AEM33" s="24"/>
      <c r="AEN33" s="24" t="e">
        <f t="shared" si="479"/>
        <v>#REF!</v>
      </c>
      <c r="AEO33" s="24" t="e">
        <f t="shared" si="480"/>
        <v>#REF!</v>
      </c>
      <c r="AEP33" s="11"/>
      <c r="AEQ33" s="24"/>
      <c r="AER33" s="24" t="e">
        <f t="shared" si="481"/>
        <v>#REF!</v>
      </c>
      <c r="AES33" s="24" t="e">
        <f t="shared" si="482"/>
        <v>#REF!</v>
      </c>
      <c r="AET33" s="11"/>
      <c r="AEU33" s="24"/>
      <c r="AEV33" s="24" t="e">
        <f t="shared" si="483"/>
        <v>#REF!</v>
      </c>
      <c r="AEW33" s="24" t="e">
        <f t="shared" si="484"/>
        <v>#REF!</v>
      </c>
      <c r="AEX33" s="11"/>
      <c r="AEY33" s="24"/>
      <c r="AEZ33" s="24" t="e">
        <f t="shared" si="485"/>
        <v>#REF!</v>
      </c>
      <c r="AFA33" s="24" t="e">
        <f t="shared" si="486"/>
        <v>#REF!</v>
      </c>
      <c r="AFB33" s="11"/>
      <c r="AFC33" s="24"/>
      <c r="AFD33" s="24" t="e">
        <f t="shared" si="487"/>
        <v>#REF!</v>
      </c>
      <c r="AFE33" s="24" t="e">
        <f t="shared" si="488"/>
        <v>#REF!</v>
      </c>
      <c r="AFF33" s="11"/>
      <c r="AFG33" s="24"/>
      <c r="AFH33" s="24" t="e">
        <f t="shared" si="489"/>
        <v>#REF!</v>
      </c>
      <c r="AFI33" s="24" t="e">
        <f t="shared" si="490"/>
        <v>#REF!</v>
      </c>
      <c r="AFJ33" s="11"/>
      <c r="AFK33" s="24"/>
      <c r="AFL33" s="24" t="e">
        <f t="shared" si="491"/>
        <v>#REF!</v>
      </c>
      <c r="AFM33" s="24" t="e">
        <f t="shared" si="492"/>
        <v>#REF!</v>
      </c>
      <c r="AFN33" s="11"/>
      <c r="AFO33" s="24"/>
      <c r="AFP33" s="24" t="e">
        <f t="shared" si="493"/>
        <v>#REF!</v>
      </c>
      <c r="AFQ33" s="24" t="e">
        <f t="shared" si="494"/>
        <v>#REF!</v>
      </c>
      <c r="AFR33" s="11"/>
      <c r="AFS33" s="24"/>
      <c r="AFT33" s="24" t="e">
        <f t="shared" si="495"/>
        <v>#REF!</v>
      </c>
      <c r="AFU33" s="24" t="e">
        <f t="shared" si="496"/>
        <v>#REF!</v>
      </c>
      <c r="AFV33" s="11"/>
      <c r="AFW33" s="24"/>
      <c r="AFX33" s="24" t="e">
        <f t="shared" si="497"/>
        <v>#REF!</v>
      </c>
      <c r="AFY33" s="24" t="e">
        <f t="shared" si="498"/>
        <v>#REF!</v>
      </c>
      <c r="AFZ33" s="11"/>
      <c r="AGA33" s="24"/>
      <c r="AGB33" s="24" t="e">
        <f t="shared" si="499"/>
        <v>#REF!</v>
      </c>
      <c r="AGC33" s="24" t="e">
        <f t="shared" si="500"/>
        <v>#REF!</v>
      </c>
      <c r="AGD33" s="11"/>
      <c r="AGE33" s="24"/>
      <c r="AGF33" s="24" t="e">
        <f t="shared" si="501"/>
        <v>#REF!</v>
      </c>
      <c r="AGG33" s="24" t="e">
        <f t="shared" si="502"/>
        <v>#REF!</v>
      </c>
      <c r="AGH33" s="11"/>
      <c r="AGI33" s="24"/>
      <c r="AGJ33" s="24" t="e">
        <f t="shared" si="503"/>
        <v>#REF!</v>
      </c>
      <c r="AGK33" s="24" t="e">
        <f t="shared" si="504"/>
        <v>#REF!</v>
      </c>
      <c r="AGL33" s="11"/>
      <c r="AGM33" s="24"/>
      <c r="AGN33" s="24" t="e">
        <f t="shared" si="505"/>
        <v>#REF!</v>
      </c>
      <c r="AGO33" s="24" t="e">
        <f t="shared" si="506"/>
        <v>#REF!</v>
      </c>
      <c r="AGP33" s="11"/>
      <c r="AGQ33" s="24"/>
      <c r="AGR33" s="24" t="e">
        <f t="shared" si="507"/>
        <v>#REF!</v>
      </c>
      <c r="AGS33" s="24" t="e">
        <f t="shared" si="508"/>
        <v>#REF!</v>
      </c>
      <c r="AGT33" s="11"/>
      <c r="AGU33" s="27">
        <v>0.13</v>
      </c>
      <c r="AGV33" s="27" t="e">
        <f t="shared" si="509"/>
        <v>#REF!</v>
      </c>
      <c r="AGW33" s="22" t="e">
        <f t="shared" si="58"/>
        <v>#REF!</v>
      </c>
      <c r="AGX33" s="4" t="e">
        <f t="shared" si="510"/>
        <v>#REF!</v>
      </c>
      <c r="AGY33" s="27">
        <v>0.1</v>
      </c>
      <c r="AGZ33" s="27" t="e">
        <f t="shared" si="511"/>
        <v>#REF!</v>
      </c>
      <c r="AHA33" s="22" t="e">
        <f t="shared" si="59"/>
        <v>#REF!</v>
      </c>
      <c r="AHB33" s="4" t="e">
        <f t="shared" si="512"/>
        <v>#REF!</v>
      </c>
      <c r="AHC33" s="27">
        <v>98.14</v>
      </c>
      <c r="AHD33" s="27" t="e">
        <f t="shared" si="513"/>
        <v>#REF!</v>
      </c>
      <c r="AHE33" s="22" t="e">
        <f t="shared" si="60"/>
        <v>#REF!</v>
      </c>
      <c r="AHF33" s="4" t="e">
        <f t="shared" si="514"/>
        <v>#REF!</v>
      </c>
      <c r="AHG33" s="27">
        <v>95.59</v>
      </c>
      <c r="AHH33" s="27" t="e">
        <f t="shared" si="515"/>
        <v>#REF!</v>
      </c>
      <c r="AHI33" s="22" t="e">
        <f t="shared" si="61"/>
        <v>#REF!</v>
      </c>
      <c r="AHJ33" s="4" t="e">
        <f t="shared" si="516"/>
        <v>#REF!</v>
      </c>
      <c r="AHK33" s="27">
        <v>99.1</v>
      </c>
      <c r="AHL33" s="27" t="e">
        <f t="shared" si="517"/>
        <v>#REF!</v>
      </c>
      <c r="AHM33" s="22" t="e">
        <f t="shared" si="62"/>
        <v>#REF!</v>
      </c>
      <c r="AHN33" s="4" t="e">
        <f t="shared" si="518"/>
        <v>#REF!</v>
      </c>
      <c r="AHO33" s="27">
        <v>3.91</v>
      </c>
      <c r="AHP33" s="27" t="e">
        <f t="shared" si="519"/>
        <v>#REF!</v>
      </c>
      <c r="AHQ33" s="22" t="e">
        <f t="shared" si="63"/>
        <v>#REF!</v>
      </c>
      <c r="AHR33" s="4" t="e">
        <f t="shared" si="520"/>
        <v>#REF!</v>
      </c>
      <c r="AHS33" s="27">
        <v>1.59</v>
      </c>
      <c r="AHT33" s="27" t="e">
        <f t="shared" si="521"/>
        <v>#REF!</v>
      </c>
      <c r="AHU33" s="22" t="e">
        <f t="shared" si="64"/>
        <v>#REF!</v>
      </c>
      <c r="AHV33" s="4" t="e">
        <f t="shared" si="522"/>
        <v>#REF!</v>
      </c>
      <c r="AHW33" s="27">
        <v>9.2700000000000005E-2</v>
      </c>
      <c r="AHX33" s="27" t="e">
        <f t="shared" si="523"/>
        <v>#REF!</v>
      </c>
      <c r="AHY33" s="22" t="e">
        <f t="shared" si="65"/>
        <v>#REF!</v>
      </c>
      <c r="AHZ33" s="4" t="e">
        <f t="shared" si="524"/>
        <v>#REF!</v>
      </c>
      <c r="AIA33" s="27">
        <v>8.3400000000000002E-2</v>
      </c>
      <c r="AIB33" s="27" t="e">
        <f t="shared" si="525"/>
        <v>#REF!</v>
      </c>
      <c r="AIC33" s="22" t="e">
        <f t="shared" si="66"/>
        <v>#REF!</v>
      </c>
      <c r="AID33" s="4" t="e">
        <f t="shared" si="526"/>
        <v>#REF!</v>
      </c>
      <c r="AIE33" s="24"/>
      <c r="AIF33" s="24" t="e">
        <f t="shared" si="527"/>
        <v>#REF!</v>
      </c>
      <c r="AIG33" s="24" t="e">
        <f t="shared" si="528"/>
        <v>#REF!</v>
      </c>
      <c r="AIH33" s="11"/>
      <c r="AII33" s="24"/>
      <c r="AIJ33" s="24" t="e">
        <f t="shared" si="529"/>
        <v>#REF!</v>
      </c>
      <c r="AIK33" s="24" t="e">
        <f t="shared" si="530"/>
        <v>#REF!</v>
      </c>
      <c r="AIL33" s="11"/>
      <c r="AIM33" s="24"/>
      <c r="AIN33" s="24" t="e">
        <f t="shared" si="531"/>
        <v>#REF!</v>
      </c>
      <c r="AIO33" s="24" t="e">
        <f t="shared" si="532"/>
        <v>#REF!</v>
      </c>
      <c r="AIP33" s="11"/>
      <c r="AIQ33" s="27">
        <v>16.5</v>
      </c>
      <c r="AIR33" s="27" t="e">
        <f t="shared" si="533"/>
        <v>#REF!</v>
      </c>
      <c r="AIS33" s="22" t="e">
        <f t="shared" si="67"/>
        <v>#REF!</v>
      </c>
      <c r="AIT33" s="4" t="e">
        <f t="shared" si="534"/>
        <v>#REF!</v>
      </c>
      <c r="AIU33" s="27">
        <v>2.0699999999999998</v>
      </c>
      <c r="AIV33" s="27" t="e">
        <f t="shared" si="535"/>
        <v>#REF!</v>
      </c>
      <c r="AIW33" s="22" t="e">
        <f t="shared" si="68"/>
        <v>#REF!</v>
      </c>
      <c r="AIX33" s="4" t="e">
        <f t="shared" si="536"/>
        <v>#REF!</v>
      </c>
      <c r="AIY33" s="22">
        <v>0.1</v>
      </c>
      <c r="AIZ33" s="27" t="e">
        <f t="shared" si="537"/>
        <v>#REF!</v>
      </c>
      <c r="AJA33" s="22" t="e">
        <f t="shared" si="69"/>
        <v>#REF!</v>
      </c>
      <c r="AJB33" s="4" t="e">
        <f t="shared" si="538"/>
        <v>#REF!</v>
      </c>
      <c r="AJC33" s="27">
        <v>20.255242692626968</v>
      </c>
      <c r="AJD33" s="27" t="e">
        <f t="shared" si="539"/>
        <v>#REF!</v>
      </c>
      <c r="AJE33" s="22" t="e">
        <f t="shared" si="70"/>
        <v>#REF!</v>
      </c>
      <c r="AJF33" s="4" t="e">
        <f t="shared" si="540"/>
        <v>#REF!</v>
      </c>
      <c r="AJG33" s="24"/>
      <c r="AJH33" s="24" t="e">
        <f t="shared" si="541"/>
        <v>#REF!</v>
      </c>
      <c r="AJI33" s="24" t="e">
        <f t="shared" si="542"/>
        <v>#REF!</v>
      </c>
      <c r="AJJ33" s="11"/>
      <c r="AJK33" s="27">
        <v>0.55999999999999994</v>
      </c>
      <c r="AJL33" s="27" t="e">
        <f t="shared" si="543"/>
        <v>#REF!</v>
      </c>
      <c r="AJM33" s="22" t="e">
        <f t="shared" si="71"/>
        <v>#REF!</v>
      </c>
      <c r="AJN33" s="4" t="e">
        <f t="shared" si="544"/>
        <v>#REF!</v>
      </c>
      <c r="AJO33" s="27">
        <v>98.8</v>
      </c>
      <c r="AJP33" s="27" t="e">
        <f t="shared" si="545"/>
        <v>#REF!</v>
      </c>
      <c r="AJQ33" s="22" t="e">
        <f t="shared" si="72"/>
        <v>#REF!</v>
      </c>
      <c r="AJR33" s="4" t="e">
        <f t="shared" si="546"/>
        <v>#REF!</v>
      </c>
      <c r="AJS33" s="27">
        <v>100</v>
      </c>
      <c r="AJT33" s="27" t="e">
        <f t="shared" si="547"/>
        <v>#REF!</v>
      </c>
      <c r="AJU33" s="22" t="e">
        <f t="shared" si="73"/>
        <v>#REF!</v>
      </c>
      <c r="AJV33" s="4" t="e">
        <f t="shared" si="548"/>
        <v>#REF!</v>
      </c>
      <c r="AJW33" s="27">
        <v>97.2</v>
      </c>
      <c r="AJX33" s="24" t="e">
        <f t="shared" si="549"/>
        <v>#REF!</v>
      </c>
      <c r="AJY33" s="13" t="e">
        <f t="shared" si="74"/>
        <v>#REF!</v>
      </c>
      <c r="AJZ33" s="12" t="e">
        <f t="shared" si="550"/>
        <v>#REF!</v>
      </c>
      <c r="AKA33" s="8" t="s">
        <v>37</v>
      </c>
      <c r="AKB33" s="10" t="e">
        <f t="shared" si="75"/>
        <v>#REF!</v>
      </c>
      <c r="AKC33" s="11" t="e">
        <f t="shared" si="551"/>
        <v>#REF!</v>
      </c>
      <c r="AKD33" s="8" t="s">
        <v>37</v>
      </c>
      <c r="AKE33" s="10" t="e">
        <f t="shared" si="76"/>
        <v>#REF!</v>
      </c>
      <c r="AKF33" s="11" t="e">
        <f t="shared" si="552"/>
        <v>#REF!</v>
      </c>
      <c r="AKG33" s="8" t="s">
        <v>37</v>
      </c>
      <c r="AKH33" s="10" t="e">
        <f t="shared" si="77"/>
        <v>#REF!</v>
      </c>
      <c r="AKI33" s="11" t="e">
        <f t="shared" si="553"/>
        <v>#REF!</v>
      </c>
      <c r="AKJ33" s="8" t="s">
        <v>37</v>
      </c>
      <c r="AKK33" s="10" t="e">
        <f t="shared" si="554"/>
        <v>#REF!</v>
      </c>
      <c r="AKL33" s="11" t="e">
        <f t="shared" si="555"/>
        <v>#REF!</v>
      </c>
      <c r="AKM33" s="8" t="s">
        <v>37</v>
      </c>
      <c r="AKN33" s="10" t="e">
        <f t="shared" si="78"/>
        <v>#REF!</v>
      </c>
      <c r="AKO33" s="11" t="e">
        <f t="shared" si="556"/>
        <v>#REF!</v>
      </c>
      <c r="AKP33" s="8" t="s">
        <v>37</v>
      </c>
      <c r="AKQ33" s="10" t="e">
        <f t="shared" si="79"/>
        <v>#REF!</v>
      </c>
      <c r="AKR33" s="11" t="e">
        <f t="shared" si="557"/>
        <v>#REF!</v>
      </c>
      <c r="AKS33" s="8" t="s">
        <v>37</v>
      </c>
      <c r="AKT33" s="10" t="e">
        <f t="shared" si="558"/>
        <v>#REF!</v>
      </c>
      <c r="AKU33" s="11" t="e">
        <f t="shared" si="80"/>
        <v>#REF!</v>
      </c>
      <c r="AKV33" s="8" t="s">
        <v>37</v>
      </c>
      <c r="AKW33" s="10" t="e">
        <f t="shared" si="559"/>
        <v>#REF!</v>
      </c>
      <c r="AKX33" s="11" t="e">
        <f t="shared" si="560"/>
        <v>#REF!</v>
      </c>
      <c r="AKY33" s="8" t="s">
        <v>37</v>
      </c>
      <c r="AKZ33" s="10" t="e">
        <f t="shared" si="81"/>
        <v>#REF!</v>
      </c>
      <c r="ALA33" s="11" t="e">
        <f t="shared" si="561"/>
        <v>#REF!</v>
      </c>
    </row>
    <row r="34" spans="1:989" ht="17.25">
      <c r="A34" s="8" t="s">
        <v>38</v>
      </c>
      <c r="B34" s="9" t="str">
        <f t="shared" si="82"/>
        <v>陕西</v>
      </c>
      <c r="C34" s="10" t="e">
        <f t="shared" si="83"/>
        <v>#REF!</v>
      </c>
      <c r="D34" s="11" t="e">
        <f t="shared" si="84"/>
        <v>#REF!</v>
      </c>
      <c r="E34" s="24">
        <v>79.98</v>
      </c>
      <c r="F34" s="24" t="e">
        <f t="shared" si="85"/>
        <v>#REF!</v>
      </c>
      <c r="G34" s="24" t="e">
        <f t="shared" si="6"/>
        <v>#REF!</v>
      </c>
      <c r="H34" s="12" t="e">
        <f t="shared" si="86"/>
        <v>#REF!</v>
      </c>
      <c r="I34" s="24">
        <v>79.400000000000006</v>
      </c>
      <c r="J34" s="24" t="e">
        <f t="shared" si="87"/>
        <v>#REF!</v>
      </c>
      <c r="K34" s="13" t="e">
        <f t="shared" si="7"/>
        <v>#REF!</v>
      </c>
      <c r="L34" s="12" t="e">
        <f t="shared" si="88"/>
        <v>#REF!</v>
      </c>
      <c r="M34" s="24">
        <v>77.19</v>
      </c>
      <c r="N34" s="24" t="e">
        <f t="shared" si="89"/>
        <v>#REF!</v>
      </c>
      <c r="O34" s="13" t="e">
        <f t="shared" si="8"/>
        <v>#REF!</v>
      </c>
      <c r="P34" s="12" t="e">
        <f t="shared" si="90"/>
        <v>#REF!</v>
      </c>
      <c r="Q34" s="24">
        <v>85.06</v>
      </c>
      <c r="R34" s="24" t="e">
        <f t="shared" si="91"/>
        <v>#REF!</v>
      </c>
      <c r="S34" s="13" t="e">
        <f t="shared" si="9"/>
        <v>#REF!</v>
      </c>
      <c r="T34" s="12" t="e">
        <f t="shared" si="92"/>
        <v>#REF!</v>
      </c>
      <c r="U34" s="24"/>
      <c r="V34" s="24" t="e">
        <f t="shared" si="93"/>
        <v>#REF!</v>
      </c>
      <c r="W34" s="24" t="e">
        <f t="shared" si="563"/>
        <v>#REF!</v>
      </c>
      <c r="X34" s="11"/>
      <c r="Y34" s="13">
        <v>0.34968957696758629</v>
      </c>
      <c r="Z34" s="24" t="e">
        <f t="shared" si="95"/>
        <v>#REF!</v>
      </c>
      <c r="AA34" s="13" t="e">
        <f t="shared" si="10"/>
        <v>#REF!</v>
      </c>
      <c r="AB34" s="12" t="e">
        <f t="shared" si="96"/>
        <v>#REF!</v>
      </c>
      <c r="AC34" s="13">
        <v>0.4361287249560894</v>
      </c>
      <c r="AD34" s="24" t="e">
        <f t="shared" si="97"/>
        <v>#REF!</v>
      </c>
      <c r="AE34" s="13" t="e">
        <f t="shared" si="11"/>
        <v>#REF!</v>
      </c>
      <c r="AF34" s="12" t="e">
        <f t="shared" si="98"/>
        <v>#REF!</v>
      </c>
      <c r="AG34" s="13">
        <v>0.4093358340031556</v>
      </c>
      <c r="AH34" s="24" t="e">
        <f t="shared" si="99"/>
        <v>#REF!</v>
      </c>
      <c r="AI34" s="13" t="e">
        <f t="shared" si="12"/>
        <v>#REF!</v>
      </c>
      <c r="AJ34" s="12" t="e">
        <f t="shared" si="100"/>
        <v>#REF!</v>
      </c>
      <c r="AK34" s="13">
        <v>9.0498278042697553</v>
      </c>
      <c r="AL34" s="24" t="e">
        <f t="shared" si="101"/>
        <v>#REF!</v>
      </c>
      <c r="AM34" s="13" t="e">
        <f t="shared" si="13"/>
        <v>#REF!</v>
      </c>
      <c r="AN34" s="12" t="e">
        <f t="shared" si="570"/>
        <v>#REF!</v>
      </c>
      <c r="AO34" s="23">
        <v>2.5439241147375315</v>
      </c>
      <c r="AP34" s="24" t="e">
        <f t="shared" si="103"/>
        <v>#REF!</v>
      </c>
      <c r="AQ34" s="13" t="e">
        <f t="shared" si="14"/>
        <v>#REF!</v>
      </c>
      <c r="AR34" s="12" t="e">
        <f t="shared" si="562"/>
        <v>#REF!</v>
      </c>
      <c r="AS34" s="24">
        <v>99.8</v>
      </c>
      <c r="AT34" s="24" t="e">
        <f t="shared" si="105"/>
        <v>#REF!</v>
      </c>
      <c r="AU34" s="13" t="e">
        <f t="shared" si="15"/>
        <v>#REF!</v>
      </c>
      <c r="AV34" s="12" t="e">
        <f t="shared" si="106"/>
        <v>#REF!</v>
      </c>
      <c r="AW34" s="24">
        <v>0.06</v>
      </c>
      <c r="AX34" s="24" t="e">
        <f t="shared" si="107"/>
        <v>#REF!</v>
      </c>
      <c r="AY34" s="13" t="e">
        <f t="shared" si="16"/>
        <v>#REF!</v>
      </c>
      <c r="AZ34" s="12" t="e">
        <f t="shared" si="108"/>
        <v>#REF!</v>
      </c>
      <c r="BA34" s="24">
        <v>2.411</v>
      </c>
      <c r="BB34" s="24" t="e">
        <f t="shared" si="109"/>
        <v>#REF!</v>
      </c>
      <c r="BC34" s="13" t="e">
        <f t="shared" si="17"/>
        <v>#REF!</v>
      </c>
      <c r="BD34" s="12" t="e">
        <f t="shared" si="110"/>
        <v>#REF!</v>
      </c>
      <c r="BE34" s="14">
        <v>0.13</v>
      </c>
      <c r="BF34" s="24" t="e">
        <f t="shared" si="111"/>
        <v>#REF!</v>
      </c>
      <c r="BG34" s="13" t="e">
        <f t="shared" si="18"/>
        <v>#REF!</v>
      </c>
      <c r="BH34" s="12" t="e">
        <f t="shared" si="112"/>
        <v>#REF!</v>
      </c>
      <c r="BI34" s="24">
        <v>99.48</v>
      </c>
      <c r="BJ34" s="24" t="e">
        <f t="shared" si="113"/>
        <v>#REF!</v>
      </c>
      <c r="BK34" s="13" t="e">
        <f t="shared" si="19"/>
        <v>#REF!</v>
      </c>
      <c r="BL34" s="12" t="e">
        <f t="shared" si="114"/>
        <v>#REF!</v>
      </c>
      <c r="BM34" s="24">
        <v>0.32</v>
      </c>
      <c r="BN34" s="24" t="e">
        <f t="shared" si="115"/>
        <v>#REF!</v>
      </c>
      <c r="BO34" s="13" t="e">
        <f t="shared" si="20"/>
        <v>#REF!</v>
      </c>
      <c r="BP34" s="12" t="e">
        <f t="shared" si="116"/>
        <v>#REF!</v>
      </c>
      <c r="BQ34" s="24">
        <v>98.79</v>
      </c>
      <c r="BR34" s="24" t="e">
        <f t="shared" si="117"/>
        <v>#REF!</v>
      </c>
      <c r="BS34" s="13" t="e">
        <f t="shared" si="21"/>
        <v>#REF!</v>
      </c>
      <c r="BT34" s="12" t="e">
        <f t="shared" si="118"/>
        <v>#REF!</v>
      </c>
      <c r="BU34" s="24">
        <v>2.8948472593684751</v>
      </c>
      <c r="BV34" s="24" t="e">
        <f t="shared" si="119"/>
        <v>#REF!</v>
      </c>
      <c r="BW34" s="13" t="e">
        <f t="shared" si="22"/>
        <v>#REF!</v>
      </c>
      <c r="BX34" s="12" t="e">
        <f t="shared" si="120"/>
        <v>#REF!</v>
      </c>
      <c r="BY34" s="24">
        <v>98.25</v>
      </c>
      <c r="BZ34" s="24" t="e">
        <f t="shared" si="121"/>
        <v>#REF!</v>
      </c>
      <c r="CA34" s="13" t="e">
        <f t="shared" si="23"/>
        <v>#REF!</v>
      </c>
      <c r="CB34" s="12" t="e">
        <f t="shared" si="122"/>
        <v>#REF!</v>
      </c>
      <c r="CC34" s="24">
        <v>99.387699999999995</v>
      </c>
      <c r="CD34" s="24" t="e">
        <f t="shared" si="123"/>
        <v>#REF!</v>
      </c>
      <c r="CE34" s="13" t="e">
        <f t="shared" si="24"/>
        <v>#REF!</v>
      </c>
      <c r="CF34" s="12" t="e">
        <f t="shared" si="124"/>
        <v>#REF!</v>
      </c>
      <c r="CG34" s="24">
        <v>57</v>
      </c>
      <c r="CH34" s="24" t="e">
        <f t="shared" si="125"/>
        <v>#REF!</v>
      </c>
      <c r="CI34" s="13" t="e">
        <f t="shared" si="25"/>
        <v>#REF!</v>
      </c>
      <c r="CJ34" s="12" t="e">
        <f t="shared" si="126"/>
        <v>#REF!</v>
      </c>
      <c r="CK34" s="24"/>
      <c r="CL34" s="24" t="e">
        <f t="shared" si="127"/>
        <v>#REF!</v>
      </c>
      <c r="CM34" s="24" t="e">
        <f t="shared" si="128"/>
        <v>#REF!</v>
      </c>
      <c r="CN34" s="11"/>
      <c r="CO34" s="24">
        <v>99.299099999999996</v>
      </c>
      <c r="CP34" s="24" t="e">
        <f t="shared" si="129"/>
        <v>#REF!</v>
      </c>
      <c r="CQ34" s="13" t="e">
        <f t="shared" si="26"/>
        <v>#REF!</v>
      </c>
      <c r="CR34" s="12" t="e">
        <f t="shared" si="130"/>
        <v>#REF!</v>
      </c>
      <c r="CS34" s="24">
        <v>39</v>
      </c>
      <c r="CT34" s="24" t="e">
        <f t="shared" si="131"/>
        <v>#REF!</v>
      </c>
      <c r="CU34" s="13" t="e">
        <f t="shared" si="27"/>
        <v>#REF!</v>
      </c>
      <c r="CV34" s="12" t="e">
        <f t="shared" si="132"/>
        <v>#REF!</v>
      </c>
      <c r="CW34" s="24"/>
      <c r="CX34" s="24" t="e">
        <f t="shared" si="133"/>
        <v>#REF!</v>
      </c>
      <c r="CY34" s="24" t="e">
        <f t="shared" si="134"/>
        <v>#REF!</v>
      </c>
      <c r="CZ34" s="11"/>
      <c r="DA34" s="24">
        <v>98.966899999999995</v>
      </c>
      <c r="DB34" s="24" t="e">
        <f t="shared" si="135"/>
        <v>#REF!</v>
      </c>
      <c r="DC34" s="13" t="e">
        <f t="shared" si="28"/>
        <v>#REF!</v>
      </c>
      <c r="DD34" s="12" t="e">
        <f t="shared" si="136"/>
        <v>#REF!</v>
      </c>
      <c r="DE34" s="24">
        <v>58</v>
      </c>
      <c r="DF34" s="24" t="e">
        <f t="shared" si="137"/>
        <v>#REF!</v>
      </c>
      <c r="DG34" s="13" t="e">
        <f t="shared" si="29"/>
        <v>#REF!</v>
      </c>
      <c r="DH34" s="12" t="e">
        <f t="shared" si="138"/>
        <v>#REF!</v>
      </c>
      <c r="DI34" s="24">
        <v>99.250200000000007</v>
      </c>
      <c r="DJ34" s="24" t="e">
        <f t="shared" si="139"/>
        <v>#REF!</v>
      </c>
      <c r="DK34" s="13" t="e">
        <f t="shared" si="30"/>
        <v>#REF!</v>
      </c>
      <c r="DL34" s="12" t="e">
        <f t="shared" si="140"/>
        <v>#REF!</v>
      </c>
      <c r="DM34" s="24">
        <v>42</v>
      </c>
      <c r="DN34" s="24" t="e">
        <f t="shared" si="141"/>
        <v>#REF!</v>
      </c>
      <c r="DO34" s="13" t="e">
        <f t="shared" si="31"/>
        <v>#REF!</v>
      </c>
      <c r="DP34" s="12" t="e">
        <f t="shared" si="142"/>
        <v>#REF!</v>
      </c>
      <c r="DQ34" s="24">
        <v>4.9827000000000004</v>
      </c>
      <c r="DR34" s="24" t="e">
        <f t="shared" si="143"/>
        <v>#REF!</v>
      </c>
      <c r="DS34" s="13" t="e">
        <f t="shared" si="32"/>
        <v>#REF!</v>
      </c>
      <c r="DT34" s="12" t="e">
        <f t="shared" si="144"/>
        <v>#REF!</v>
      </c>
      <c r="DU34" s="24">
        <v>99.81</v>
      </c>
      <c r="DV34" s="24" t="e">
        <f t="shared" si="145"/>
        <v>#REF!</v>
      </c>
      <c r="DW34" s="13" t="e">
        <f t="shared" si="33"/>
        <v>#REF!</v>
      </c>
      <c r="DX34" s="12" t="e">
        <f t="shared" si="146"/>
        <v>#REF!</v>
      </c>
      <c r="DY34" s="24"/>
      <c r="DZ34" s="24" t="e">
        <f t="shared" si="147"/>
        <v>#REF!</v>
      </c>
      <c r="EA34" s="24" t="e">
        <f t="shared" si="148"/>
        <v>#REF!</v>
      </c>
      <c r="EB34" s="11"/>
      <c r="EC34" s="24">
        <v>79.400000000000006</v>
      </c>
      <c r="ED34" s="47">
        <v>77.94</v>
      </c>
      <c r="EE34" s="24" t="e">
        <f t="shared" si="149"/>
        <v>#REF!</v>
      </c>
      <c r="EF34" s="22" t="e">
        <f t="shared" si="150"/>
        <v>#REF!</v>
      </c>
      <c r="EG34" s="4" t="e">
        <f t="shared" si="151"/>
        <v>#REF!</v>
      </c>
      <c r="EH34" s="24">
        <v>79.400000000000006</v>
      </c>
      <c r="EI34" s="24">
        <v>71.180000000000007</v>
      </c>
      <c r="EJ34" s="24" t="e">
        <f t="shared" si="152"/>
        <v>#REF!</v>
      </c>
      <c r="EK34" s="22" t="e">
        <f t="shared" si="153"/>
        <v>#REF!</v>
      </c>
      <c r="EL34" s="4" t="e">
        <f t="shared" si="154"/>
        <v>#REF!</v>
      </c>
      <c r="EM34" s="38">
        <v>77.19</v>
      </c>
      <c r="EN34" s="39">
        <v>78.38</v>
      </c>
      <c r="EO34" s="24" t="e">
        <f t="shared" si="155"/>
        <v>#REF!</v>
      </c>
      <c r="EP34" s="22" t="e">
        <f t="shared" si="156"/>
        <v>#REF!</v>
      </c>
      <c r="EQ34" s="4" t="e">
        <f t="shared" si="157"/>
        <v>#REF!</v>
      </c>
      <c r="ER34" s="38">
        <v>77.19</v>
      </c>
      <c r="ES34" s="39">
        <v>73.180000000000007</v>
      </c>
      <c r="ET34" s="24" t="e">
        <f t="shared" si="158"/>
        <v>#REF!</v>
      </c>
      <c r="EU34" s="22" t="e">
        <f t="shared" si="159"/>
        <v>#REF!</v>
      </c>
      <c r="EV34" s="4" t="e">
        <f t="shared" si="160"/>
        <v>#REF!</v>
      </c>
      <c r="EW34" s="24">
        <v>85.06</v>
      </c>
      <c r="EX34" s="24">
        <v>84.46</v>
      </c>
      <c r="EY34" s="24" t="e">
        <f t="shared" si="161"/>
        <v>#REF!</v>
      </c>
      <c r="EZ34" s="22" t="e">
        <f t="shared" si="162"/>
        <v>#REF!</v>
      </c>
      <c r="FA34" s="4" t="e">
        <f t="shared" si="163"/>
        <v>#REF!</v>
      </c>
      <c r="FB34" s="24">
        <v>85.06</v>
      </c>
      <c r="FC34" s="24">
        <v>77.16</v>
      </c>
      <c r="FD34" s="24" t="e">
        <f t="shared" si="164"/>
        <v>#REF!</v>
      </c>
      <c r="FE34" s="22" t="e">
        <f t="shared" si="165"/>
        <v>#REF!</v>
      </c>
      <c r="FF34" s="4" t="e">
        <f t="shared" si="166"/>
        <v>#REF!</v>
      </c>
      <c r="FG34" s="24">
        <v>2.85</v>
      </c>
      <c r="FH34" s="24" t="e">
        <f t="shared" si="34"/>
        <v>#REF!</v>
      </c>
      <c r="FI34" s="13" t="e">
        <f t="shared" si="35"/>
        <v>#REF!</v>
      </c>
      <c r="FJ34" s="12" t="e">
        <f t="shared" si="36"/>
        <v>#REF!</v>
      </c>
      <c r="FK34" s="24">
        <v>2.91</v>
      </c>
      <c r="FL34" s="24" t="e">
        <f t="shared" si="167"/>
        <v>#REF!</v>
      </c>
      <c r="FM34" s="13" t="e">
        <f t="shared" si="37"/>
        <v>#REF!</v>
      </c>
      <c r="FN34" s="12" t="e">
        <f t="shared" si="168"/>
        <v>#REF!</v>
      </c>
      <c r="FO34" s="24">
        <v>97.7</v>
      </c>
      <c r="FP34" s="24">
        <v>84.98</v>
      </c>
      <c r="FQ34" s="24" t="e">
        <f t="shared" si="169"/>
        <v>#REF!</v>
      </c>
      <c r="FR34" s="22" t="e">
        <f t="shared" si="170"/>
        <v>#REF!</v>
      </c>
      <c r="FS34" s="4" t="e">
        <f t="shared" si="171"/>
        <v>#REF!</v>
      </c>
      <c r="FT34" s="24">
        <v>97.7</v>
      </c>
      <c r="FU34" s="24">
        <v>84.63000000000001</v>
      </c>
      <c r="FV34" s="24" t="e">
        <f t="shared" si="172"/>
        <v>#REF!</v>
      </c>
      <c r="FW34" s="22" t="e">
        <f t="shared" si="173"/>
        <v>#REF!</v>
      </c>
      <c r="FX34" s="4" t="e">
        <f t="shared" si="174"/>
        <v>#REF!</v>
      </c>
      <c r="FY34" s="24">
        <v>93.13</v>
      </c>
      <c r="FZ34" s="24">
        <v>72.240000000000009</v>
      </c>
      <c r="GA34" s="24" t="e">
        <f t="shared" si="175"/>
        <v>#REF!</v>
      </c>
      <c r="GB34" s="22" t="e">
        <f t="shared" si="176"/>
        <v>#REF!</v>
      </c>
      <c r="GC34" s="4" t="e">
        <f t="shared" si="177"/>
        <v>#REF!</v>
      </c>
      <c r="GD34" s="27">
        <v>93.13</v>
      </c>
      <c r="GE34" s="27">
        <v>73.290000000000006</v>
      </c>
      <c r="GF34" s="24" t="e">
        <f t="shared" si="178"/>
        <v>#REF!</v>
      </c>
      <c r="GG34" s="22" t="e">
        <f t="shared" si="179"/>
        <v>#REF!</v>
      </c>
      <c r="GH34" s="4" t="e">
        <f t="shared" si="180"/>
        <v>#REF!</v>
      </c>
      <c r="GI34" s="27">
        <v>98.22</v>
      </c>
      <c r="GJ34" s="27">
        <v>89.78</v>
      </c>
      <c r="GK34" s="24" t="e">
        <f t="shared" si="181"/>
        <v>#REF!</v>
      </c>
      <c r="GL34" s="22" t="e">
        <f t="shared" si="182"/>
        <v>#REF!</v>
      </c>
      <c r="GM34" s="4" t="e">
        <f t="shared" si="183"/>
        <v>#REF!</v>
      </c>
      <c r="GN34" s="27">
        <v>98.22</v>
      </c>
      <c r="GO34" s="27">
        <v>90.9</v>
      </c>
      <c r="GP34" s="24" t="e">
        <f t="shared" si="184"/>
        <v>#REF!</v>
      </c>
      <c r="GQ34" s="22" t="e">
        <f t="shared" si="185"/>
        <v>#REF!</v>
      </c>
      <c r="GR34" s="4" t="e">
        <f t="shared" si="186"/>
        <v>#REF!</v>
      </c>
      <c r="GS34" s="27">
        <v>1.5599999999999998</v>
      </c>
      <c r="GT34" s="27" t="e">
        <f t="shared" si="38"/>
        <v>#REF!</v>
      </c>
      <c r="GU34" s="22" t="e">
        <f t="shared" si="39"/>
        <v>#REF!</v>
      </c>
      <c r="GV34" s="4" t="e">
        <f t="shared" si="40"/>
        <v>#REF!</v>
      </c>
      <c r="GW34" s="27">
        <v>2.02</v>
      </c>
      <c r="GX34" s="27" t="e">
        <f t="shared" si="187"/>
        <v>#REF!</v>
      </c>
      <c r="GY34" s="22" t="e">
        <f t="shared" si="41"/>
        <v>#REF!</v>
      </c>
      <c r="GZ34" s="4" t="e">
        <f t="shared" si="42"/>
        <v>#REF!</v>
      </c>
      <c r="HA34" s="26"/>
      <c r="HB34" s="26"/>
      <c r="HC34" s="24" t="e">
        <f t="shared" si="188"/>
        <v>#REF!</v>
      </c>
      <c r="HD34" s="24" t="e">
        <f t="shared" si="189"/>
        <v>#REF!</v>
      </c>
      <c r="HE34" s="26"/>
      <c r="HF34" s="26"/>
      <c r="HG34" s="26"/>
      <c r="HH34" s="24" t="e">
        <f t="shared" si="190"/>
        <v>#REF!</v>
      </c>
      <c r="HI34" s="24" t="e">
        <f t="shared" si="191"/>
        <v>#REF!</v>
      </c>
      <c r="HJ34" s="26"/>
      <c r="HK34" s="27">
        <v>96.58</v>
      </c>
      <c r="HL34" s="27">
        <v>84.740000000000009</v>
      </c>
      <c r="HM34" s="24" t="e">
        <f t="shared" si="192"/>
        <v>#REF!</v>
      </c>
      <c r="HN34" s="22" t="e">
        <f t="shared" si="193"/>
        <v>#REF!</v>
      </c>
      <c r="HO34" s="4" t="e">
        <f t="shared" si="194"/>
        <v>#REF!</v>
      </c>
      <c r="HP34" s="27">
        <v>96.58</v>
      </c>
      <c r="HQ34" s="27">
        <v>84.76</v>
      </c>
      <c r="HR34" s="24" t="e">
        <f t="shared" si="195"/>
        <v>#REF!</v>
      </c>
      <c r="HS34" s="22" t="e">
        <f t="shared" si="196"/>
        <v>#REF!</v>
      </c>
      <c r="HT34" s="4" t="e">
        <f t="shared" si="197"/>
        <v>#REF!</v>
      </c>
      <c r="HU34" s="24">
        <v>98.2</v>
      </c>
      <c r="HV34" s="24">
        <v>89.27000000000001</v>
      </c>
      <c r="HW34" s="24" t="e">
        <f t="shared" si="198"/>
        <v>#REF!</v>
      </c>
      <c r="HX34" s="24" t="e">
        <f t="shared" si="199"/>
        <v>#REF!</v>
      </c>
      <c r="HY34" s="4" t="e">
        <f t="shared" si="200"/>
        <v>#REF!</v>
      </c>
      <c r="HZ34" s="24">
        <v>98.2</v>
      </c>
      <c r="IA34" s="24">
        <v>89.01</v>
      </c>
      <c r="IB34" s="24" t="e">
        <f t="shared" si="201"/>
        <v>#REF!</v>
      </c>
      <c r="IC34" s="24" t="e">
        <f t="shared" si="202"/>
        <v>#REF!</v>
      </c>
      <c r="ID34" s="4" t="e">
        <f t="shared" si="203"/>
        <v>#REF!</v>
      </c>
      <c r="IE34" s="26"/>
      <c r="IF34" s="26"/>
      <c r="IG34" s="24" t="e">
        <f t="shared" si="204"/>
        <v>#REF!</v>
      </c>
      <c r="IH34" s="24" t="e">
        <f t="shared" si="205"/>
        <v>#REF!</v>
      </c>
      <c r="II34" s="26"/>
      <c r="IJ34" s="26"/>
      <c r="IK34" s="26"/>
      <c r="IL34" s="24" t="e">
        <f t="shared" si="206"/>
        <v>#REF!</v>
      </c>
      <c r="IM34" s="24" t="e">
        <f t="shared" si="207"/>
        <v>#REF!</v>
      </c>
      <c r="IN34" s="26"/>
      <c r="IO34" s="26"/>
      <c r="IP34" s="26"/>
      <c r="IQ34" s="24" t="e">
        <f t="shared" si="208"/>
        <v>#REF!</v>
      </c>
      <c r="IR34" s="24" t="e">
        <f t="shared" si="209"/>
        <v>#REF!</v>
      </c>
      <c r="IS34" s="26"/>
      <c r="IT34" s="26"/>
      <c r="IU34" s="26"/>
      <c r="IV34" s="24" t="e">
        <f t="shared" si="210"/>
        <v>#REF!</v>
      </c>
      <c r="IW34" s="24" t="e">
        <f t="shared" si="211"/>
        <v>#REF!</v>
      </c>
      <c r="IX34" s="26"/>
      <c r="IY34" s="26"/>
      <c r="IZ34" s="26"/>
      <c r="JA34" s="24" t="e">
        <f t="shared" si="212"/>
        <v>#REF!</v>
      </c>
      <c r="JB34" s="24" t="e">
        <f t="shared" si="213"/>
        <v>#REF!</v>
      </c>
      <c r="JC34" s="26"/>
      <c r="JD34" s="26"/>
      <c r="JE34" s="26"/>
      <c r="JF34" s="24" t="e">
        <f t="shared" si="214"/>
        <v>#REF!</v>
      </c>
      <c r="JG34" s="24" t="e">
        <f t="shared" si="215"/>
        <v>#REF!</v>
      </c>
      <c r="JH34" s="26"/>
      <c r="JI34" s="26"/>
      <c r="JJ34" s="26"/>
      <c r="JK34" s="24" t="e">
        <f t="shared" si="216"/>
        <v>#REF!</v>
      </c>
      <c r="JL34" s="24" t="e">
        <f t="shared" si="217"/>
        <v>#REF!</v>
      </c>
      <c r="JM34" s="26"/>
      <c r="JN34" s="26"/>
      <c r="JO34" s="26"/>
      <c r="JP34" s="24" t="e">
        <f t="shared" si="218"/>
        <v>#REF!</v>
      </c>
      <c r="JQ34" s="24" t="e">
        <f t="shared" si="219"/>
        <v>#REF!</v>
      </c>
      <c r="JR34" s="26"/>
      <c r="JS34" s="26"/>
      <c r="JT34" s="26"/>
      <c r="JU34" s="24" t="e">
        <f t="shared" si="220"/>
        <v>#REF!</v>
      </c>
      <c r="JV34" s="24" t="e">
        <f t="shared" si="221"/>
        <v>#REF!</v>
      </c>
      <c r="JW34" s="26"/>
      <c r="JX34" s="26"/>
      <c r="JY34" s="26"/>
      <c r="JZ34" s="24" t="e">
        <f t="shared" si="222"/>
        <v>#REF!</v>
      </c>
      <c r="KA34" s="24" t="e">
        <f t="shared" si="223"/>
        <v>#REF!</v>
      </c>
      <c r="KB34" s="26"/>
      <c r="KC34" s="26"/>
      <c r="KD34" s="26"/>
      <c r="KE34" s="24" t="e">
        <f t="shared" si="224"/>
        <v>#REF!</v>
      </c>
      <c r="KF34" s="24" t="e">
        <f t="shared" si="225"/>
        <v>#REF!</v>
      </c>
      <c r="KG34" s="26"/>
      <c r="KH34" s="26"/>
      <c r="KI34" s="26"/>
      <c r="KJ34" s="24" t="e">
        <f t="shared" si="226"/>
        <v>#REF!</v>
      </c>
      <c r="KK34" s="24" t="e">
        <f t="shared" si="227"/>
        <v>#REF!</v>
      </c>
      <c r="KL34" s="26"/>
      <c r="KM34" s="27">
        <v>93.984077191314569</v>
      </c>
      <c r="KN34" s="27"/>
      <c r="KO34" s="24">
        <f t="shared" si="228"/>
        <v>0</v>
      </c>
      <c r="KP34" s="22">
        <f t="shared" si="229"/>
        <v>0</v>
      </c>
      <c r="KQ34" s="4" t="e">
        <f t="shared" si="230"/>
        <v>#REF!</v>
      </c>
      <c r="KR34" s="27">
        <v>93.984077191314569</v>
      </c>
      <c r="KS34" s="27"/>
      <c r="KT34" s="24">
        <f t="shared" si="231"/>
        <v>0</v>
      </c>
      <c r="KU34" s="22">
        <f t="shared" si="232"/>
        <v>0</v>
      </c>
      <c r="KV34" s="4" t="e">
        <f t="shared" si="233"/>
        <v>#REF!</v>
      </c>
      <c r="KW34" s="27">
        <v>96.254859154929576</v>
      </c>
      <c r="KX34" s="27"/>
      <c r="KY34" s="24">
        <f t="shared" si="234"/>
        <v>0</v>
      </c>
      <c r="KZ34" s="22">
        <f t="shared" si="235"/>
        <v>0</v>
      </c>
      <c r="LA34" s="4" t="e">
        <f t="shared" si="236"/>
        <v>#REF!</v>
      </c>
      <c r="LB34" s="27">
        <v>96.254859154929576</v>
      </c>
      <c r="LC34" s="27"/>
      <c r="LD34" s="24">
        <f t="shared" si="237"/>
        <v>0</v>
      </c>
      <c r="LE34" s="22">
        <f t="shared" si="238"/>
        <v>0</v>
      </c>
      <c r="LF34" s="4" t="e">
        <f t="shared" si="239"/>
        <v>#REF!</v>
      </c>
      <c r="LG34" s="26"/>
      <c r="LH34" s="26"/>
      <c r="LI34" s="24" t="e">
        <f t="shared" si="240"/>
        <v>#REF!</v>
      </c>
      <c r="LJ34" s="24" t="e">
        <f t="shared" si="241"/>
        <v>#REF!</v>
      </c>
      <c r="LK34" s="26"/>
      <c r="LL34" s="26"/>
      <c r="LM34" s="26"/>
      <c r="LN34" s="24" t="e">
        <f t="shared" si="242"/>
        <v>#REF!</v>
      </c>
      <c r="LO34" s="24" t="e">
        <f t="shared" si="243"/>
        <v>#REF!</v>
      </c>
      <c r="LP34" s="26"/>
      <c r="LQ34" s="24">
        <v>1.661173330674149</v>
      </c>
      <c r="LR34" s="26"/>
      <c r="LS34" s="24">
        <f t="shared" si="244"/>
        <v>0</v>
      </c>
      <c r="LT34" s="22">
        <f t="shared" si="245"/>
        <v>0</v>
      </c>
      <c r="LU34" s="4" t="e">
        <f t="shared" si="564"/>
        <v>#REF!</v>
      </c>
      <c r="LV34" s="24">
        <v>1.661173330674149</v>
      </c>
      <c r="LW34" s="26"/>
      <c r="LX34" s="24">
        <f t="shared" si="247"/>
        <v>0</v>
      </c>
      <c r="LY34" s="22">
        <f t="shared" si="248"/>
        <v>0</v>
      </c>
      <c r="LZ34" s="4" t="e">
        <f t="shared" si="565"/>
        <v>#REF!</v>
      </c>
      <c r="MA34" s="24">
        <v>14.462728575227407</v>
      </c>
      <c r="MB34" s="26"/>
      <c r="MC34" s="24">
        <f t="shared" si="250"/>
        <v>0</v>
      </c>
      <c r="MD34" s="22">
        <f t="shared" si="251"/>
        <v>0</v>
      </c>
      <c r="ME34" s="4" t="e">
        <f t="shared" si="566"/>
        <v>#REF!</v>
      </c>
      <c r="MF34" s="24">
        <v>14.462728575227407</v>
      </c>
      <c r="MG34" s="26"/>
      <c r="MH34" s="24">
        <f t="shared" si="253"/>
        <v>0</v>
      </c>
      <c r="MI34" s="22">
        <f t="shared" si="254"/>
        <v>0</v>
      </c>
      <c r="MJ34" s="4" t="e">
        <f t="shared" si="567"/>
        <v>#REF!</v>
      </c>
      <c r="MK34" s="26"/>
      <c r="ML34" s="26"/>
      <c r="MM34" s="24" t="e">
        <f t="shared" si="256"/>
        <v>#REF!</v>
      </c>
      <c r="MN34" s="24" t="e">
        <f t="shared" si="257"/>
        <v>#REF!</v>
      </c>
      <c r="MO34" s="26"/>
      <c r="MP34" s="26"/>
      <c r="MQ34" s="26"/>
      <c r="MR34" s="24" t="e">
        <f t="shared" si="258"/>
        <v>#REF!</v>
      </c>
      <c r="MS34" s="24" t="e">
        <f t="shared" si="259"/>
        <v>#REF!</v>
      </c>
      <c r="MT34" s="26"/>
      <c r="MU34" s="26"/>
      <c r="MV34" s="26"/>
      <c r="MW34" s="24" t="e">
        <f t="shared" si="260"/>
        <v>#REF!</v>
      </c>
      <c r="MX34" s="24" t="e">
        <f t="shared" si="261"/>
        <v>#REF!</v>
      </c>
      <c r="MY34" s="26"/>
      <c r="MZ34" s="26"/>
      <c r="NA34" s="26"/>
      <c r="NB34" s="24" t="e">
        <f t="shared" si="262"/>
        <v>#REF!</v>
      </c>
      <c r="NC34" s="24" t="e">
        <f t="shared" si="263"/>
        <v>#REF!</v>
      </c>
      <c r="ND34" s="26"/>
      <c r="NE34" s="26"/>
      <c r="NF34" s="26"/>
      <c r="NG34" s="24" t="e">
        <f t="shared" si="264"/>
        <v>#REF!</v>
      </c>
      <c r="NH34" s="24" t="e">
        <f t="shared" si="265"/>
        <v>#REF!</v>
      </c>
      <c r="NI34" s="26"/>
      <c r="NJ34" s="26"/>
      <c r="NK34" s="26"/>
      <c r="NL34" s="24" t="e">
        <f t="shared" si="266"/>
        <v>#REF!</v>
      </c>
      <c r="NM34" s="24" t="e">
        <f t="shared" si="267"/>
        <v>#REF!</v>
      </c>
      <c r="NN34" s="26"/>
      <c r="NO34" s="26"/>
      <c r="NP34" s="26"/>
      <c r="NQ34" s="24" t="e">
        <f t="shared" si="268"/>
        <v>#REF!</v>
      </c>
      <c r="NR34" s="24" t="e">
        <f t="shared" si="269"/>
        <v>#REF!</v>
      </c>
      <c r="NS34" s="26"/>
      <c r="NT34" s="26"/>
      <c r="NU34" s="26"/>
      <c r="NV34" s="24" t="e">
        <f t="shared" si="270"/>
        <v>#REF!</v>
      </c>
      <c r="NW34" s="24" t="e">
        <f t="shared" si="271"/>
        <v>#REF!</v>
      </c>
      <c r="NX34" s="26"/>
      <c r="NY34" s="26"/>
      <c r="NZ34" s="26"/>
      <c r="OA34" s="24" t="e">
        <f t="shared" si="272"/>
        <v>#REF!</v>
      </c>
      <c r="OB34" s="24" t="e">
        <f t="shared" si="273"/>
        <v>#REF!</v>
      </c>
      <c r="OC34" s="26"/>
      <c r="OD34" s="26"/>
      <c r="OE34" s="26"/>
      <c r="OF34" s="24" t="e">
        <f t="shared" si="274"/>
        <v>#REF!</v>
      </c>
      <c r="OG34" s="24" t="e">
        <f t="shared" si="275"/>
        <v>#REF!</v>
      </c>
      <c r="OH34" s="26"/>
      <c r="OI34" s="26"/>
      <c r="OJ34" s="26"/>
      <c r="OK34" s="24" t="e">
        <f t="shared" si="276"/>
        <v>#REF!</v>
      </c>
      <c r="OL34" s="24" t="e">
        <f t="shared" si="277"/>
        <v>#REF!</v>
      </c>
      <c r="OM34" s="26"/>
      <c r="ON34" s="26"/>
      <c r="OO34" s="26"/>
      <c r="OP34" s="24" t="e">
        <f t="shared" si="278"/>
        <v>#REF!</v>
      </c>
      <c r="OQ34" s="24" t="e">
        <f t="shared" si="279"/>
        <v>#REF!</v>
      </c>
      <c r="OR34" s="26"/>
      <c r="OS34" s="26"/>
      <c r="OT34" s="26"/>
      <c r="OU34" s="24" t="e">
        <f t="shared" si="280"/>
        <v>#REF!</v>
      </c>
      <c r="OV34" s="24" t="e">
        <f t="shared" si="281"/>
        <v>#REF!</v>
      </c>
      <c r="OW34" s="26"/>
      <c r="OX34" s="26"/>
      <c r="OY34" s="26"/>
      <c r="OZ34" s="24" t="e">
        <f t="shared" si="282"/>
        <v>#REF!</v>
      </c>
      <c r="PA34" s="24" t="e">
        <f t="shared" si="283"/>
        <v>#REF!</v>
      </c>
      <c r="PB34" s="26"/>
      <c r="PC34" s="26"/>
      <c r="PD34" s="26"/>
      <c r="PE34" s="24" t="e">
        <f t="shared" si="284"/>
        <v>#REF!</v>
      </c>
      <c r="PF34" s="24" t="e">
        <f t="shared" si="285"/>
        <v>#REF!</v>
      </c>
      <c r="PG34" s="26"/>
      <c r="PH34" s="26"/>
      <c r="PI34" s="26"/>
      <c r="PJ34" s="24" t="e">
        <f t="shared" si="286"/>
        <v>#REF!</v>
      </c>
      <c r="PK34" s="24" t="e">
        <f t="shared" si="287"/>
        <v>#REF!</v>
      </c>
      <c r="PL34" s="26"/>
      <c r="PM34" s="26"/>
      <c r="PN34" s="26"/>
      <c r="PO34" s="24" t="e">
        <f t="shared" si="288"/>
        <v>#REF!</v>
      </c>
      <c r="PP34" s="24" t="e">
        <f t="shared" si="289"/>
        <v>#REF!</v>
      </c>
      <c r="PQ34" s="26"/>
      <c r="PR34" s="26"/>
      <c r="PS34" s="26"/>
      <c r="PT34" s="24" t="e">
        <f t="shared" si="290"/>
        <v>#REF!</v>
      </c>
      <c r="PU34" s="24" t="e">
        <f t="shared" si="291"/>
        <v>#REF!</v>
      </c>
      <c r="PV34" s="26"/>
      <c r="PW34" s="26"/>
      <c r="PX34" s="26"/>
      <c r="PY34" s="24" t="e">
        <f t="shared" si="292"/>
        <v>#REF!</v>
      </c>
      <c r="PZ34" s="24" t="e">
        <f t="shared" si="293"/>
        <v>#REF!</v>
      </c>
      <c r="QA34" s="26"/>
      <c r="QB34" s="26"/>
      <c r="QC34" s="26"/>
      <c r="QD34" s="24" t="e">
        <f t="shared" si="294"/>
        <v>#REF!</v>
      </c>
      <c r="QE34" s="24" t="e">
        <f t="shared" si="295"/>
        <v>#REF!</v>
      </c>
      <c r="QF34" s="26"/>
      <c r="QG34" s="26"/>
      <c r="QH34" s="26"/>
      <c r="QI34" s="24" t="e">
        <f t="shared" si="296"/>
        <v>#REF!</v>
      </c>
      <c r="QJ34" s="24" t="e">
        <f t="shared" si="297"/>
        <v>#REF!</v>
      </c>
      <c r="QK34" s="26"/>
      <c r="QL34" s="26"/>
      <c r="QM34" s="26"/>
      <c r="QN34" s="24" t="e">
        <f t="shared" si="298"/>
        <v>#REF!</v>
      </c>
      <c r="QO34" s="24" t="e">
        <f t="shared" si="299"/>
        <v>#REF!</v>
      </c>
      <c r="QP34" s="26"/>
      <c r="QQ34" s="24"/>
      <c r="QR34" s="24" t="e">
        <f t="shared" si="300"/>
        <v>#REF!</v>
      </c>
      <c r="QS34" s="24" t="e">
        <f t="shared" si="301"/>
        <v>#REF!</v>
      </c>
      <c r="QT34" s="11"/>
      <c r="QU34" s="24"/>
      <c r="QV34" s="24" t="e">
        <f t="shared" si="302"/>
        <v>#REF!</v>
      </c>
      <c r="QW34" s="24" t="e">
        <f t="shared" si="303"/>
        <v>#REF!</v>
      </c>
      <c r="QX34" s="11"/>
      <c r="QY34" s="24"/>
      <c r="QZ34" s="24" t="e">
        <f t="shared" si="304"/>
        <v>#REF!</v>
      </c>
      <c r="RA34" s="24" t="e">
        <f t="shared" si="305"/>
        <v>#REF!</v>
      </c>
      <c r="RB34" s="11"/>
      <c r="RC34" s="24"/>
      <c r="RD34" s="24" t="e">
        <f t="shared" si="306"/>
        <v>#REF!</v>
      </c>
      <c r="RE34" s="24" t="e">
        <f t="shared" si="307"/>
        <v>#REF!</v>
      </c>
      <c r="RF34" s="11"/>
      <c r="RG34" s="24"/>
      <c r="RH34" s="24" t="e">
        <f t="shared" si="308"/>
        <v>#REF!</v>
      </c>
      <c r="RI34" s="24" t="e">
        <f t="shared" si="309"/>
        <v>#REF!</v>
      </c>
      <c r="RJ34" s="11"/>
      <c r="RK34" s="27">
        <v>97.7</v>
      </c>
      <c r="RL34" s="27" t="e">
        <f t="shared" si="310"/>
        <v>#REF!</v>
      </c>
      <c r="RM34" s="22" t="e">
        <f t="shared" si="43"/>
        <v>#REF!</v>
      </c>
      <c r="RN34" s="4" t="e">
        <f t="shared" si="311"/>
        <v>#REF!</v>
      </c>
      <c r="RO34" s="24"/>
      <c r="RP34" s="24" t="e">
        <f t="shared" si="312"/>
        <v>#REF!</v>
      </c>
      <c r="RQ34" s="24" t="e">
        <f t="shared" si="313"/>
        <v>#REF!</v>
      </c>
      <c r="RR34" s="11"/>
      <c r="RS34" s="24"/>
      <c r="RT34" s="24" t="e">
        <f t="shared" si="314"/>
        <v>#REF!</v>
      </c>
      <c r="RU34" s="24" t="e">
        <f t="shared" si="315"/>
        <v>#REF!</v>
      </c>
      <c r="RV34" s="11"/>
      <c r="RW34" s="24"/>
      <c r="RX34" s="24" t="e">
        <f t="shared" si="316"/>
        <v>#REF!</v>
      </c>
      <c r="RY34" s="24" t="e">
        <f t="shared" si="317"/>
        <v>#REF!</v>
      </c>
      <c r="RZ34" s="11"/>
      <c r="SA34" s="24"/>
      <c r="SB34" s="24" t="e">
        <f t="shared" si="318"/>
        <v>#REF!</v>
      </c>
      <c r="SC34" s="24" t="e">
        <f t="shared" si="319"/>
        <v>#REF!</v>
      </c>
      <c r="SD34" s="11"/>
      <c r="SE34" s="24"/>
      <c r="SF34" s="24" t="e">
        <f t="shared" si="320"/>
        <v>#REF!</v>
      </c>
      <c r="SG34" s="24" t="e">
        <f t="shared" si="321"/>
        <v>#REF!</v>
      </c>
      <c r="SH34" s="11"/>
      <c r="SI34" s="24"/>
      <c r="SJ34" s="24" t="e">
        <f t="shared" si="322"/>
        <v>#REF!</v>
      </c>
      <c r="SK34" s="24" t="e">
        <f t="shared" si="323"/>
        <v>#REF!</v>
      </c>
      <c r="SL34" s="11"/>
      <c r="SM34" s="24"/>
      <c r="SN34" s="24" t="e">
        <f t="shared" si="324"/>
        <v>#REF!</v>
      </c>
      <c r="SO34" s="24" t="e">
        <f t="shared" si="325"/>
        <v>#REF!</v>
      </c>
      <c r="SP34" s="11"/>
      <c r="SQ34" s="24"/>
      <c r="SR34" s="24" t="e">
        <f t="shared" si="326"/>
        <v>#REF!</v>
      </c>
      <c r="SS34" s="24" t="e">
        <f t="shared" si="327"/>
        <v>#REF!</v>
      </c>
      <c r="ST34" s="11"/>
      <c r="SU34" s="24"/>
      <c r="SV34" s="24" t="e">
        <f t="shared" si="328"/>
        <v>#REF!</v>
      </c>
      <c r="SW34" s="24" t="e">
        <f t="shared" si="329"/>
        <v>#REF!</v>
      </c>
      <c r="SX34" s="11"/>
      <c r="SY34" s="24"/>
      <c r="SZ34" s="24" t="e">
        <f t="shared" si="330"/>
        <v>#REF!</v>
      </c>
      <c r="TA34" s="24" t="e">
        <f t="shared" si="331"/>
        <v>#REF!</v>
      </c>
      <c r="TB34" s="11"/>
      <c r="TC34" s="24"/>
      <c r="TD34" s="24" t="e">
        <f t="shared" si="332"/>
        <v>#REF!</v>
      </c>
      <c r="TE34" s="24" t="e">
        <f t="shared" si="333"/>
        <v>#REF!</v>
      </c>
      <c r="TF34" s="11"/>
      <c r="TG34" s="24"/>
      <c r="TH34" s="24" t="e">
        <f t="shared" si="334"/>
        <v>#REF!</v>
      </c>
      <c r="TI34" s="24" t="e">
        <f t="shared" si="335"/>
        <v>#REF!</v>
      </c>
      <c r="TJ34" s="11"/>
      <c r="TK34" s="24"/>
      <c r="TL34" s="24" t="e">
        <f t="shared" si="336"/>
        <v>#REF!</v>
      </c>
      <c r="TM34" s="24" t="e">
        <f t="shared" si="337"/>
        <v>#REF!</v>
      </c>
      <c r="TN34" s="11"/>
      <c r="TO34" s="27">
        <v>93.13</v>
      </c>
      <c r="TP34" s="27" t="e">
        <f t="shared" si="338"/>
        <v>#REF!</v>
      </c>
      <c r="TQ34" s="22" t="e">
        <f t="shared" si="44"/>
        <v>#REF!</v>
      </c>
      <c r="TR34" s="4" t="e">
        <f t="shared" si="339"/>
        <v>#REF!</v>
      </c>
      <c r="TS34" s="24"/>
      <c r="TT34" s="24" t="e">
        <f t="shared" si="340"/>
        <v>#REF!</v>
      </c>
      <c r="TU34" s="24" t="e">
        <f t="shared" si="341"/>
        <v>#REF!</v>
      </c>
      <c r="TV34" s="11"/>
      <c r="TW34" s="24"/>
      <c r="TX34" s="24" t="e">
        <f t="shared" si="342"/>
        <v>#REF!</v>
      </c>
      <c r="TY34" s="24" t="e">
        <f t="shared" si="343"/>
        <v>#REF!</v>
      </c>
      <c r="TZ34" s="11"/>
      <c r="UA34" s="24"/>
      <c r="UB34" s="24" t="e">
        <f t="shared" si="344"/>
        <v>#REF!</v>
      </c>
      <c r="UC34" s="24" t="e">
        <f t="shared" si="345"/>
        <v>#REF!</v>
      </c>
      <c r="UD34" s="11"/>
      <c r="UE34" s="24"/>
      <c r="UF34" s="24" t="e">
        <f t="shared" si="346"/>
        <v>#REF!</v>
      </c>
      <c r="UG34" s="24" t="e">
        <f t="shared" si="347"/>
        <v>#REF!</v>
      </c>
      <c r="UH34" s="11"/>
      <c r="UI34" s="24"/>
      <c r="UJ34" s="24" t="e">
        <f t="shared" si="348"/>
        <v>#REF!</v>
      </c>
      <c r="UK34" s="24" t="e">
        <f t="shared" si="349"/>
        <v>#REF!</v>
      </c>
      <c r="UL34" s="11"/>
      <c r="UM34" s="24"/>
      <c r="UN34" s="24" t="e">
        <f t="shared" si="350"/>
        <v>#REF!</v>
      </c>
      <c r="UO34" s="24" t="e">
        <f t="shared" si="351"/>
        <v>#REF!</v>
      </c>
      <c r="UP34" s="11"/>
      <c r="UQ34" s="24"/>
      <c r="UR34" s="24" t="e">
        <f t="shared" si="352"/>
        <v>#REF!</v>
      </c>
      <c r="US34" s="24" t="e">
        <f t="shared" si="353"/>
        <v>#REF!</v>
      </c>
      <c r="UT34" s="11"/>
      <c r="UU34" s="24"/>
      <c r="UV34" s="24" t="e">
        <f t="shared" si="354"/>
        <v>#REF!</v>
      </c>
      <c r="UW34" s="24" t="e">
        <f t="shared" si="355"/>
        <v>#REF!</v>
      </c>
      <c r="UX34" s="11"/>
      <c r="UY34" s="24"/>
      <c r="UZ34" s="24" t="e">
        <f t="shared" si="356"/>
        <v>#REF!</v>
      </c>
      <c r="VA34" s="24" t="e">
        <f t="shared" si="357"/>
        <v>#REF!</v>
      </c>
      <c r="VB34" s="11"/>
      <c r="VC34" s="24"/>
      <c r="VD34" s="24" t="e">
        <f t="shared" si="358"/>
        <v>#REF!</v>
      </c>
      <c r="VE34" s="24" t="e">
        <f t="shared" si="359"/>
        <v>#REF!</v>
      </c>
      <c r="VF34" s="11"/>
      <c r="VG34" s="20">
        <v>2.6475362035910757E-3</v>
      </c>
      <c r="VH34" s="27" t="e">
        <f t="shared" si="45"/>
        <v>#REF!</v>
      </c>
      <c r="VI34" s="22" t="e">
        <f t="shared" si="46"/>
        <v>#REF!</v>
      </c>
      <c r="VJ34" s="4"/>
      <c r="VK34" s="27">
        <v>93.984077191314569</v>
      </c>
      <c r="VL34" s="27" t="e">
        <f t="shared" si="361"/>
        <v>#REF!</v>
      </c>
      <c r="VM34" s="22" t="e">
        <f t="shared" si="47"/>
        <v>#REF!</v>
      </c>
      <c r="VN34" s="4" t="e">
        <f t="shared" si="362"/>
        <v>#REF!</v>
      </c>
      <c r="VO34" s="27">
        <v>96.254859154929576</v>
      </c>
      <c r="VP34" s="27" t="e">
        <f t="shared" si="363"/>
        <v>#REF!</v>
      </c>
      <c r="VQ34" s="22" t="e">
        <f t="shared" si="48"/>
        <v>#REF!</v>
      </c>
      <c r="VR34" s="4" t="e">
        <f t="shared" si="364"/>
        <v>#REF!</v>
      </c>
      <c r="VS34" s="24"/>
      <c r="VT34" s="24" t="e">
        <f t="shared" si="365"/>
        <v>#REF!</v>
      </c>
      <c r="VU34" s="24" t="e">
        <f t="shared" si="366"/>
        <v>#REF!</v>
      </c>
      <c r="VV34" s="11"/>
      <c r="VW34" s="24">
        <v>1.661173330674149</v>
      </c>
      <c r="VX34" s="27" t="e">
        <f t="shared" si="367"/>
        <v>#REF!</v>
      </c>
      <c r="VY34" s="22" t="e">
        <f t="shared" si="49"/>
        <v>#REF!</v>
      </c>
      <c r="VZ34" s="4" t="e">
        <f t="shared" si="568"/>
        <v>#REF!</v>
      </c>
      <c r="WA34" s="24">
        <v>14.462728575227407</v>
      </c>
      <c r="WB34" s="27" t="e">
        <f t="shared" si="369"/>
        <v>#REF!</v>
      </c>
      <c r="WC34" s="22" t="e">
        <f t="shared" si="50"/>
        <v>#REF!</v>
      </c>
      <c r="WD34" s="4" t="e">
        <f t="shared" si="569"/>
        <v>#REF!</v>
      </c>
      <c r="WE34" s="27">
        <v>97.289999999999992</v>
      </c>
      <c r="WF34" s="27" t="e">
        <f t="shared" si="371"/>
        <v>#REF!</v>
      </c>
      <c r="WG34" s="22" t="e">
        <f t="shared" si="51"/>
        <v>#REF!</v>
      </c>
      <c r="WH34" s="4" t="e">
        <f t="shared" si="372"/>
        <v>#REF!</v>
      </c>
      <c r="WI34" s="24"/>
      <c r="WJ34" s="24" t="e">
        <f t="shared" si="373"/>
        <v>#REF!</v>
      </c>
      <c r="WK34" s="24" t="e">
        <f t="shared" si="374"/>
        <v>#REF!</v>
      </c>
      <c r="WL34" s="11"/>
      <c r="WM34" s="24"/>
      <c r="WN34" s="24" t="e">
        <f t="shared" si="375"/>
        <v>#REF!</v>
      </c>
      <c r="WO34" s="24" t="e">
        <f t="shared" si="376"/>
        <v>#REF!</v>
      </c>
      <c r="WP34" s="11"/>
      <c r="WQ34" s="24"/>
      <c r="WR34" s="24" t="e">
        <f t="shared" si="377"/>
        <v>#REF!</v>
      </c>
      <c r="WS34" s="24" t="e">
        <f t="shared" si="378"/>
        <v>#REF!</v>
      </c>
      <c r="WT34" s="11"/>
      <c r="WU34" s="27"/>
      <c r="WV34" s="27" t="e">
        <f t="shared" si="379"/>
        <v>#REF!</v>
      </c>
      <c r="WW34" s="22">
        <f t="shared" si="52"/>
        <v>0</v>
      </c>
      <c r="WX34" s="4"/>
      <c r="WY34" s="24"/>
      <c r="WZ34" s="24" t="e">
        <f t="shared" si="381"/>
        <v>#REF!</v>
      </c>
      <c r="XA34" s="24" t="e">
        <f t="shared" si="382"/>
        <v>#REF!</v>
      </c>
      <c r="XB34" s="11"/>
      <c r="XC34" s="24"/>
      <c r="XD34" s="24" t="e">
        <f t="shared" si="383"/>
        <v>#REF!</v>
      </c>
      <c r="XE34" s="24" t="e">
        <f t="shared" si="384"/>
        <v>#REF!</v>
      </c>
      <c r="XF34" s="11"/>
      <c r="XG34" s="24"/>
      <c r="XH34" s="24" t="e">
        <f t="shared" si="385"/>
        <v>#REF!</v>
      </c>
      <c r="XI34" s="24" t="e">
        <f t="shared" si="386"/>
        <v>#REF!</v>
      </c>
      <c r="XJ34" s="11"/>
      <c r="XK34" s="24"/>
      <c r="XL34" s="24" t="e">
        <f t="shared" si="387"/>
        <v>#REF!</v>
      </c>
      <c r="XM34" s="24" t="e">
        <f t="shared" si="388"/>
        <v>#REF!</v>
      </c>
      <c r="XN34" s="11"/>
      <c r="XO34" s="24"/>
      <c r="XP34" s="24" t="e">
        <f t="shared" si="389"/>
        <v>#REF!</v>
      </c>
      <c r="XQ34" s="24" t="e">
        <f t="shared" si="390"/>
        <v>#REF!</v>
      </c>
      <c r="XR34" s="11"/>
      <c r="XS34" s="24"/>
      <c r="XT34" s="24" t="e">
        <f t="shared" si="391"/>
        <v>#REF!</v>
      </c>
      <c r="XU34" s="24" t="e">
        <f t="shared" si="392"/>
        <v>#REF!</v>
      </c>
      <c r="XV34" s="11"/>
      <c r="XW34" s="24"/>
      <c r="XX34" s="24" t="e">
        <f t="shared" si="393"/>
        <v>#REF!</v>
      </c>
      <c r="XY34" s="24" t="e">
        <f t="shared" si="394"/>
        <v>#REF!</v>
      </c>
      <c r="XZ34" s="11"/>
      <c r="YA34" s="24"/>
      <c r="YB34" s="24" t="e">
        <f t="shared" si="395"/>
        <v>#REF!</v>
      </c>
      <c r="YC34" s="24" t="e">
        <f t="shared" si="396"/>
        <v>#REF!</v>
      </c>
      <c r="YD34" s="11"/>
      <c r="YE34" s="24"/>
      <c r="YF34" s="24" t="e">
        <f t="shared" si="397"/>
        <v>#REF!</v>
      </c>
      <c r="YG34" s="24" t="e">
        <f t="shared" si="398"/>
        <v>#REF!</v>
      </c>
      <c r="YH34" s="11"/>
      <c r="YI34" s="24"/>
      <c r="YJ34" s="24" t="e">
        <f t="shared" si="399"/>
        <v>#REF!</v>
      </c>
      <c r="YK34" s="24" t="e">
        <f t="shared" si="400"/>
        <v>#REF!</v>
      </c>
      <c r="YL34" s="11"/>
      <c r="YM34" s="24"/>
      <c r="YN34" s="24" t="e">
        <f t="shared" si="401"/>
        <v>#REF!</v>
      </c>
      <c r="YO34" s="24" t="e">
        <f t="shared" si="402"/>
        <v>#REF!</v>
      </c>
      <c r="YP34" s="11"/>
      <c r="YQ34" s="27">
        <v>98.22</v>
      </c>
      <c r="YR34" s="27" t="e">
        <f t="shared" si="403"/>
        <v>#REF!</v>
      </c>
      <c r="YS34" s="22" t="e">
        <f t="shared" si="53"/>
        <v>#REF!</v>
      </c>
      <c r="YT34" s="4" t="e">
        <f t="shared" si="404"/>
        <v>#REF!</v>
      </c>
      <c r="YU34" s="24"/>
      <c r="YV34" s="24" t="e">
        <f t="shared" si="405"/>
        <v>#REF!</v>
      </c>
      <c r="YW34" s="24" t="e">
        <f t="shared" si="406"/>
        <v>#REF!</v>
      </c>
      <c r="YX34" s="11"/>
      <c r="YY34" s="24"/>
      <c r="YZ34" s="24" t="e">
        <f t="shared" si="407"/>
        <v>#REF!</v>
      </c>
      <c r="ZA34" s="24" t="e">
        <f t="shared" si="408"/>
        <v>#REF!</v>
      </c>
      <c r="ZB34" s="11"/>
      <c r="ZC34" s="24"/>
      <c r="ZD34" s="24" t="e">
        <f t="shared" si="409"/>
        <v>#REF!</v>
      </c>
      <c r="ZE34" s="24" t="e">
        <f t="shared" si="410"/>
        <v>#REF!</v>
      </c>
      <c r="ZF34" s="11"/>
      <c r="ZG34" s="24"/>
      <c r="ZH34" s="24" t="e">
        <f t="shared" si="411"/>
        <v>#REF!</v>
      </c>
      <c r="ZI34" s="24" t="e">
        <f t="shared" si="412"/>
        <v>#REF!</v>
      </c>
      <c r="ZJ34" s="11"/>
      <c r="ZK34" s="24"/>
      <c r="ZL34" s="24" t="e">
        <f t="shared" si="413"/>
        <v>#REF!</v>
      </c>
      <c r="ZM34" s="24" t="e">
        <f t="shared" si="414"/>
        <v>#REF!</v>
      </c>
      <c r="ZN34" s="11"/>
      <c r="ZO34" s="24"/>
      <c r="ZP34" s="24" t="e">
        <f t="shared" si="415"/>
        <v>#REF!</v>
      </c>
      <c r="ZQ34" s="24" t="e">
        <f t="shared" si="416"/>
        <v>#REF!</v>
      </c>
      <c r="ZR34" s="11"/>
      <c r="ZS34" s="24"/>
      <c r="ZT34" s="24" t="e">
        <f t="shared" si="417"/>
        <v>#REF!</v>
      </c>
      <c r="ZU34" s="24" t="e">
        <f t="shared" si="418"/>
        <v>#REF!</v>
      </c>
      <c r="ZV34" s="11"/>
      <c r="ZW34" s="24"/>
      <c r="ZX34" s="24" t="e">
        <f t="shared" si="419"/>
        <v>#REF!</v>
      </c>
      <c r="ZY34" s="24" t="e">
        <f t="shared" si="420"/>
        <v>#REF!</v>
      </c>
      <c r="ZZ34" s="11"/>
      <c r="AAA34" s="24"/>
      <c r="AAB34" s="24" t="e">
        <f t="shared" si="421"/>
        <v>#REF!</v>
      </c>
      <c r="AAC34" s="24" t="e">
        <f t="shared" si="422"/>
        <v>#REF!</v>
      </c>
      <c r="AAD34" s="11"/>
      <c r="AAE34" s="22">
        <v>0.2</v>
      </c>
      <c r="AAF34" s="27" t="e">
        <f t="shared" si="423"/>
        <v>#REF!</v>
      </c>
      <c r="AAG34" s="22" t="e">
        <f t="shared" si="54"/>
        <v>#REF!</v>
      </c>
      <c r="AAH34" s="4" t="e">
        <f t="shared" si="424"/>
        <v>#REF!</v>
      </c>
      <c r="AAI34" s="24"/>
      <c r="AAJ34" s="24" t="e">
        <f t="shared" si="425"/>
        <v>#REF!</v>
      </c>
      <c r="AAK34" s="24" t="e">
        <f t="shared" si="426"/>
        <v>#REF!</v>
      </c>
      <c r="AAL34" s="11"/>
      <c r="AAM34" s="24"/>
      <c r="AAN34" s="24" t="e">
        <f t="shared" si="427"/>
        <v>#REF!</v>
      </c>
      <c r="AAO34" s="24" t="e">
        <f t="shared" si="428"/>
        <v>#REF!</v>
      </c>
      <c r="AAP34" s="11"/>
      <c r="AAQ34" s="24"/>
      <c r="AAR34" s="24" t="e">
        <f t="shared" si="429"/>
        <v>#REF!</v>
      </c>
      <c r="AAS34" s="24" t="e">
        <f t="shared" si="430"/>
        <v>#REF!</v>
      </c>
      <c r="AAT34" s="11"/>
      <c r="AAU34" s="24"/>
      <c r="AAV34" s="24" t="e">
        <f t="shared" si="431"/>
        <v>#REF!</v>
      </c>
      <c r="AAW34" s="24" t="e">
        <f t="shared" si="432"/>
        <v>#REF!</v>
      </c>
      <c r="AAX34" s="11"/>
      <c r="AAY34" s="24"/>
      <c r="AAZ34" s="24" t="e">
        <f t="shared" si="433"/>
        <v>#REF!</v>
      </c>
      <c r="ABA34" s="24" t="e">
        <f t="shared" si="434"/>
        <v>#REF!</v>
      </c>
      <c r="ABB34" s="11"/>
      <c r="ABC34" s="24"/>
      <c r="ABD34" s="24" t="e">
        <f t="shared" si="435"/>
        <v>#REF!</v>
      </c>
      <c r="ABE34" s="24" t="e">
        <f t="shared" si="436"/>
        <v>#REF!</v>
      </c>
      <c r="ABF34" s="11"/>
      <c r="ABG34" s="24"/>
      <c r="ABH34" s="24" t="e">
        <f t="shared" si="437"/>
        <v>#REF!</v>
      </c>
      <c r="ABI34" s="24" t="e">
        <f t="shared" si="438"/>
        <v>#REF!</v>
      </c>
      <c r="ABJ34" s="11"/>
      <c r="ABK34" s="24"/>
      <c r="ABL34" s="24" t="e">
        <f t="shared" si="439"/>
        <v>#REF!</v>
      </c>
      <c r="ABM34" s="24" t="e">
        <f t="shared" si="440"/>
        <v>#REF!</v>
      </c>
      <c r="ABN34" s="11"/>
      <c r="ABO34" s="24"/>
      <c r="ABP34" s="24" t="e">
        <f t="shared" si="441"/>
        <v>#REF!</v>
      </c>
      <c r="ABQ34" s="24" t="e">
        <f t="shared" si="442"/>
        <v>#REF!</v>
      </c>
      <c r="ABR34" s="11"/>
      <c r="ABS34" s="24"/>
      <c r="ABT34" s="24" t="e">
        <f t="shared" si="443"/>
        <v>#REF!</v>
      </c>
      <c r="ABU34" s="24" t="e">
        <f t="shared" si="444"/>
        <v>#REF!</v>
      </c>
      <c r="ABV34" s="11"/>
      <c r="ABW34" s="27">
        <v>96.58</v>
      </c>
      <c r="ABX34" s="27" t="e">
        <f t="shared" si="445"/>
        <v>#REF!</v>
      </c>
      <c r="ABY34" s="22" t="e">
        <f t="shared" si="55"/>
        <v>#REF!</v>
      </c>
      <c r="ABZ34" s="4" t="e">
        <f t="shared" si="446"/>
        <v>#REF!</v>
      </c>
      <c r="ACA34" s="24"/>
      <c r="ACB34" s="24" t="e">
        <f t="shared" si="447"/>
        <v>#REF!</v>
      </c>
      <c r="ACC34" s="24" t="e">
        <f t="shared" si="448"/>
        <v>#REF!</v>
      </c>
      <c r="ACD34" s="11"/>
      <c r="ACE34" s="24"/>
      <c r="ACF34" s="24" t="e">
        <f t="shared" si="449"/>
        <v>#REF!</v>
      </c>
      <c r="ACG34" s="24" t="e">
        <f t="shared" si="450"/>
        <v>#REF!</v>
      </c>
      <c r="ACH34" s="11"/>
      <c r="ACI34" s="24"/>
      <c r="ACJ34" s="24" t="e">
        <f t="shared" si="451"/>
        <v>#REF!</v>
      </c>
      <c r="ACK34" s="24" t="e">
        <f t="shared" si="452"/>
        <v>#REF!</v>
      </c>
      <c r="ACL34" s="11"/>
      <c r="ACM34" s="24"/>
      <c r="ACN34" s="24" t="e">
        <f t="shared" si="453"/>
        <v>#REF!</v>
      </c>
      <c r="ACO34" s="24" t="e">
        <f t="shared" si="454"/>
        <v>#REF!</v>
      </c>
      <c r="ACP34" s="11"/>
      <c r="ACQ34" s="24"/>
      <c r="ACR34" s="24" t="e">
        <f t="shared" si="455"/>
        <v>#REF!</v>
      </c>
      <c r="ACS34" s="24" t="e">
        <f t="shared" si="456"/>
        <v>#REF!</v>
      </c>
      <c r="ACT34" s="11"/>
      <c r="ACU34" s="24"/>
      <c r="ACV34" s="24" t="e">
        <f t="shared" si="457"/>
        <v>#REF!</v>
      </c>
      <c r="ACW34" s="24" t="e">
        <f t="shared" si="458"/>
        <v>#REF!</v>
      </c>
      <c r="ACX34" s="11"/>
      <c r="ACY34" s="24"/>
      <c r="ACZ34" s="24" t="e">
        <f t="shared" si="459"/>
        <v>#REF!</v>
      </c>
      <c r="ADA34" s="24" t="e">
        <f t="shared" si="460"/>
        <v>#REF!</v>
      </c>
      <c r="ADB34" s="11"/>
      <c r="ADC34" s="24">
        <v>3.7600000000000002</v>
      </c>
      <c r="ADD34" s="24" t="e">
        <f t="shared" si="461"/>
        <v>#REF!</v>
      </c>
      <c r="ADE34" s="24" t="e">
        <f t="shared" si="56"/>
        <v>#REF!</v>
      </c>
      <c r="ADF34" s="4" t="e">
        <f t="shared" si="462"/>
        <v>#REF!</v>
      </c>
      <c r="ADG34" s="24">
        <v>98.2</v>
      </c>
      <c r="ADH34" s="24" t="e">
        <f t="shared" si="463"/>
        <v>#REF!</v>
      </c>
      <c r="ADI34" s="24" t="e">
        <f t="shared" si="57"/>
        <v>#REF!</v>
      </c>
      <c r="ADJ34" s="4" t="e">
        <f t="shared" si="464"/>
        <v>#REF!</v>
      </c>
      <c r="ADK34" s="24"/>
      <c r="ADL34" s="24" t="e">
        <f t="shared" si="465"/>
        <v>#REF!</v>
      </c>
      <c r="ADM34" s="24" t="e">
        <f t="shared" si="466"/>
        <v>#REF!</v>
      </c>
      <c r="ADN34" s="11"/>
      <c r="ADO34" s="24"/>
      <c r="ADP34" s="24" t="e">
        <f t="shared" si="467"/>
        <v>#REF!</v>
      </c>
      <c r="ADQ34" s="24" t="e">
        <f t="shared" si="468"/>
        <v>#REF!</v>
      </c>
      <c r="ADR34" s="11"/>
      <c r="ADS34" s="24"/>
      <c r="ADT34" s="24" t="e">
        <f t="shared" si="469"/>
        <v>#REF!</v>
      </c>
      <c r="ADU34" s="24" t="e">
        <f t="shared" si="470"/>
        <v>#REF!</v>
      </c>
      <c r="ADV34" s="11"/>
      <c r="ADW34" s="24"/>
      <c r="ADX34" s="24" t="e">
        <f t="shared" si="471"/>
        <v>#REF!</v>
      </c>
      <c r="ADY34" s="24" t="e">
        <f t="shared" si="472"/>
        <v>#REF!</v>
      </c>
      <c r="ADZ34" s="11"/>
      <c r="AEA34" s="24"/>
      <c r="AEB34" s="24" t="e">
        <f t="shared" si="473"/>
        <v>#REF!</v>
      </c>
      <c r="AEC34" s="24" t="e">
        <f t="shared" si="474"/>
        <v>#REF!</v>
      </c>
      <c r="AED34" s="11"/>
      <c r="AEE34" s="24"/>
      <c r="AEF34" s="24" t="e">
        <f t="shared" si="475"/>
        <v>#REF!</v>
      </c>
      <c r="AEG34" s="24" t="e">
        <f t="shared" si="476"/>
        <v>#REF!</v>
      </c>
      <c r="AEH34" s="11"/>
      <c r="AEI34" s="24"/>
      <c r="AEJ34" s="24" t="e">
        <f t="shared" si="477"/>
        <v>#REF!</v>
      </c>
      <c r="AEK34" s="24" t="e">
        <f t="shared" si="478"/>
        <v>#REF!</v>
      </c>
      <c r="AEL34" s="11"/>
      <c r="AEM34" s="24"/>
      <c r="AEN34" s="24" t="e">
        <f t="shared" si="479"/>
        <v>#REF!</v>
      </c>
      <c r="AEO34" s="24" t="e">
        <f t="shared" si="480"/>
        <v>#REF!</v>
      </c>
      <c r="AEP34" s="11"/>
      <c r="AEQ34" s="24"/>
      <c r="AER34" s="24" t="e">
        <f t="shared" si="481"/>
        <v>#REF!</v>
      </c>
      <c r="AES34" s="24" t="e">
        <f t="shared" si="482"/>
        <v>#REF!</v>
      </c>
      <c r="AET34" s="11"/>
      <c r="AEU34" s="24"/>
      <c r="AEV34" s="24" t="e">
        <f t="shared" si="483"/>
        <v>#REF!</v>
      </c>
      <c r="AEW34" s="24" t="e">
        <f t="shared" si="484"/>
        <v>#REF!</v>
      </c>
      <c r="AEX34" s="11"/>
      <c r="AEY34" s="24"/>
      <c r="AEZ34" s="24" t="e">
        <f t="shared" si="485"/>
        <v>#REF!</v>
      </c>
      <c r="AFA34" s="24" t="e">
        <f t="shared" si="486"/>
        <v>#REF!</v>
      </c>
      <c r="AFB34" s="11"/>
      <c r="AFC34" s="24"/>
      <c r="AFD34" s="24" t="e">
        <f t="shared" si="487"/>
        <v>#REF!</v>
      </c>
      <c r="AFE34" s="24" t="e">
        <f t="shared" si="488"/>
        <v>#REF!</v>
      </c>
      <c r="AFF34" s="11"/>
      <c r="AFG34" s="24"/>
      <c r="AFH34" s="24" t="e">
        <f t="shared" si="489"/>
        <v>#REF!</v>
      </c>
      <c r="AFI34" s="24" t="e">
        <f t="shared" si="490"/>
        <v>#REF!</v>
      </c>
      <c r="AFJ34" s="11"/>
      <c r="AFK34" s="24"/>
      <c r="AFL34" s="24" t="e">
        <f t="shared" si="491"/>
        <v>#REF!</v>
      </c>
      <c r="AFM34" s="24" t="e">
        <f t="shared" si="492"/>
        <v>#REF!</v>
      </c>
      <c r="AFN34" s="11"/>
      <c r="AFO34" s="24"/>
      <c r="AFP34" s="24" t="e">
        <f t="shared" si="493"/>
        <v>#REF!</v>
      </c>
      <c r="AFQ34" s="24" t="e">
        <f t="shared" si="494"/>
        <v>#REF!</v>
      </c>
      <c r="AFR34" s="11"/>
      <c r="AFS34" s="24"/>
      <c r="AFT34" s="24" t="e">
        <f t="shared" si="495"/>
        <v>#REF!</v>
      </c>
      <c r="AFU34" s="24" t="e">
        <f t="shared" si="496"/>
        <v>#REF!</v>
      </c>
      <c r="AFV34" s="11"/>
      <c r="AFW34" s="24"/>
      <c r="AFX34" s="24" t="e">
        <f t="shared" si="497"/>
        <v>#REF!</v>
      </c>
      <c r="AFY34" s="24" t="e">
        <f t="shared" si="498"/>
        <v>#REF!</v>
      </c>
      <c r="AFZ34" s="11"/>
      <c r="AGA34" s="24"/>
      <c r="AGB34" s="24" t="e">
        <f t="shared" si="499"/>
        <v>#REF!</v>
      </c>
      <c r="AGC34" s="24" t="e">
        <f t="shared" si="500"/>
        <v>#REF!</v>
      </c>
      <c r="AGD34" s="11"/>
      <c r="AGE34" s="24"/>
      <c r="AGF34" s="24" t="e">
        <f t="shared" si="501"/>
        <v>#REF!</v>
      </c>
      <c r="AGG34" s="24" t="e">
        <f t="shared" si="502"/>
        <v>#REF!</v>
      </c>
      <c r="AGH34" s="11"/>
      <c r="AGI34" s="24"/>
      <c r="AGJ34" s="24" t="e">
        <f t="shared" si="503"/>
        <v>#REF!</v>
      </c>
      <c r="AGK34" s="24" t="e">
        <f t="shared" si="504"/>
        <v>#REF!</v>
      </c>
      <c r="AGL34" s="11"/>
      <c r="AGM34" s="24"/>
      <c r="AGN34" s="24" t="e">
        <f t="shared" si="505"/>
        <v>#REF!</v>
      </c>
      <c r="AGO34" s="24" t="e">
        <f t="shared" si="506"/>
        <v>#REF!</v>
      </c>
      <c r="AGP34" s="11"/>
      <c r="AGQ34" s="24"/>
      <c r="AGR34" s="24" t="e">
        <f t="shared" si="507"/>
        <v>#REF!</v>
      </c>
      <c r="AGS34" s="24" t="e">
        <f t="shared" si="508"/>
        <v>#REF!</v>
      </c>
      <c r="AGT34" s="11"/>
      <c r="AGU34" s="27">
        <v>0.17</v>
      </c>
      <c r="AGV34" s="27" t="e">
        <f t="shared" si="509"/>
        <v>#REF!</v>
      </c>
      <c r="AGW34" s="22" t="e">
        <f t="shared" si="58"/>
        <v>#REF!</v>
      </c>
      <c r="AGX34" s="4" t="e">
        <f t="shared" si="510"/>
        <v>#REF!</v>
      </c>
      <c r="AGY34" s="27">
        <v>0.12000000000000001</v>
      </c>
      <c r="AGZ34" s="27" t="e">
        <f t="shared" si="511"/>
        <v>#REF!</v>
      </c>
      <c r="AHA34" s="22" t="e">
        <f t="shared" si="59"/>
        <v>#REF!</v>
      </c>
      <c r="AHB34" s="4" t="e">
        <f t="shared" si="512"/>
        <v>#REF!</v>
      </c>
      <c r="AHC34" s="27">
        <v>97.75</v>
      </c>
      <c r="AHD34" s="27" t="e">
        <f t="shared" si="513"/>
        <v>#REF!</v>
      </c>
      <c r="AHE34" s="22" t="e">
        <f t="shared" si="60"/>
        <v>#REF!</v>
      </c>
      <c r="AHF34" s="4" t="e">
        <f t="shared" si="514"/>
        <v>#REF!</v>
      </c>
      <c r="AHG34" s="27">
        <v>95.47</v>
      </c>
      <c r="AHH34" s="27" t="e">
        <f t="shared" si="515"/>
        <v>#REF!</v>
      </c>
      <c r="AHI34" s="22" t="e">
        <f t="shared" si="61"/>
        <v>#REF!</v>
      </c>
      <c r="AHJ34" s="4" t="e">
        <f t="shared" si="516"/>
        <v>#REF!</v>
      </c>
      <c r="AHK34" s="27">
        <v>98.86</v>
      </c>
      <c r="AHL34" s="27" t="e">
        <f t="shared" si="517"/>
        <v>#REF!</v>
      </c>
      <c r="AHM34" s="22" t="e">
        <f t="shared" si="62"/>
        <v>#REF!</v>
      </c>
      <c r="AHN34" s="4" t="e">
        <f t="shared" si="518"/>
        <v>#REF!</v>
      </c>
      <c r="AHO34" s="27">
        <v>4.97</v>
      </c>
      <c r="AHP34" s="27" t="e">
        <f t="shared" si="519"/>
        <v>#REF!</v>
      </c>
      <c r="AHQ34" s="22" t="e">
        <f t="shared" si="63"/>
        <v>#REF!</v>
      </c>
      <c r="AHR34" s="4" t="e">
        <f t="shared" si="520"/>
        <v>#REF!</v>
      </c>
      <c r="AHS34" s="27">
        <v>1.5699999999999998</v>
      </c>
      <c r="AHT34" s="27" t="e">
        <f t="shared" si="521"/>
        <v>#REF!</v>
      </c>
      <c r="AHU34" s="22" t="e">
        <f t="shared" si="64"/>
        <v>#REF!</v>
      </c>
      <c r="AHV34" s="4" t="e">
        <f t="shared" si="522"/>
        <v>#REF!</v>
      </c>
      <c r="AHW34" s="27">
        <v>0.17660000000000001</v>
      </c>
      <c r="AHX34" s="27" t="e">
        <f t="shared" si="523"/>
        <v>#REF!</v>
      </c>
      <c r="AHY34" s="22" t="e">
        <f t="shared" si="65"/>
        <v>#REF!</v>
      </c>
      <c r="AHZ34" s="4" t="e">
        <f t="shared" si="524"/>
        <v>#REF!</v>
      </c>
      <c r="AIA34" s="27">
        <v>0.19409999999999999</v>
      </c>
      <c r="AIB34" s="27" t="e">
        <f t="shared" si="525"/>
        <v>#REF!</v>
      </c>
      <c r="AIC34" s="22" t="e">
        <f t="shared" si="66"/>
        <v>#REF!</v>
      </c>
      <c r="AID34" s="4" t="e">
        <f t="shared" si="526"/>
        <v>#REF!</v>
      </c>
      <c r="AIE34" s="24"/>
      <c r="AIF34" s="24" t="e">
        <f t="shared" si="527"/>
        <v>#REF!</v>
      </c>
      <c r="AIG34" s="24" t="e">
        <f t="shared" si="528"/>
        <v>#REF!</v>
      </c>
      <c r="AIH34" s="11"/>
      <c r="AII34" s="24"/>
      <c r="AIJ34" s="24" t="e">
        <f t="shared" si="529"/>
        <v>#REF!</v>
      </c>
      <c r="AIK34" s="24" t="e">
        <f t="shared" si="530"/>
        <v>#REF!</v>
      </c>
      <c r="AIL34" s="11"/>
      <c r="AIM34" s="24"/>
      <c r="AIN34" s="24" t="e">
        <f t="shared" si="531"/>
        <v>#REF!</v>
      </c>
      <c r="AIO34" s="24" t="e">
        <f t="shared" si="532"/>
        <v>#REF!</v>
      </c>
      <c r="AIP34" s="11"/>
      <c r="AIQ34" s="27">
        <v>21.22</v>
      </c>
      <c r="AIR34" s="27" t="e">
        <f t="shared" si="533"/>
        <v>#REF!</v>
      </c>
      <c r="AIS34" s="22" t="e">
        <f t="shared" si="67"/>
        <v>#REF!</v>
      </c>
      <c r="AIT34" s="4" t="e">
        <f t="shared" si="534"/>
        <v>#REF!</v>
      </c>
      <c r="AIU34" s="27">
        <v>2.71</v>
      </c>
      <c r="AIV34" s="27" t="e">
        <f t="shared" si="535"/>
        <v>#REF!</v>
      </c>
      <c r="AIW34" s="22" t="e">
        <f t="shared" si="68"/>
        <v>#REF!</v>
      </c>
      <c r="AIX34" s="4" t="e">
        <f t="shared" si="536"/>
        <v>#REF!</v>
      </c>
      <c r="AIY34" s="22">
        <v>0</v>
      </c>
      <c r="AIZ34" s="27" t="e">
        <f t="shared" si="537"/>
        <v>#REF!</v>
      </c>
      <c r="AJA34" s="22" t="e">
        <f t="shared" si="69"/>
        <v>#REF!</v>
      </c>
      <c r="AJB34" s="4" t="e">
        <f t="shared" si="538"/>
        <v>#REF!</v>
      </c>
      <c r="AJC34" s="27">
        <v>26.093458358938953</v>
      </c>
      <c r="AJD34" s="27" t="e">
        <f t="shared" si="539"/>
        <v>#REF!</v>
      </c>
      <c r="AJE34" s="22" t="e">
        <f t="shared" si="70"/>
        <v>#REF!</v>
      </c>
      <c r="AJF34" s="4" t="e">
        <f t="shared" si="540"/>
        <v>#REF!</v>
      </c>
      <c r="AJG34" s="24"/>
      <c r="AJH34" s="24" t="e">
        <f t="shared" si="541"/>
        <v>#REF!</v>
      </c>
      <c r="AJI34" s="24" t="e">
        <f t="shared" si="542"/>
        <v>#REF!</v>
      </c>
      <c r="AJJ34" s="11"/>
      <c r="AJK34" s="27">
        <v>0.57999999999999996</v>
      </c>
      <c r="AJL34" s="27" t="e">
        <f t="shared" si="543"/>
        <v>#REF!</v>
      </c>
      <c r="AJM34" s="22" t="e">
        <f t="shared" si="71"/>
        <v>#REF!</v>
      </c>
      <c r="AJN34" s="4" t="e">
        <f t="shared" si="544"/>
        <v>#REF!</v>
      </c>
      <c r="AJO34" s="27">
        <v>97.6</v>
      </c>
      <c r="AJP34" s="27" t="e">
        <f t="shared" si="545"/>
        <v>#REF!</v>
      </c>
      <c r="AJQ34" s="22" t="e">
        <f t="shared" si="72"/>
        <v>#REF!</v>
      </c>
      <c r="AJR34" s="4" t="e">
        <f t="shared" si="546"/>
        <v>#REF!</v>
      </c>
      <c r="AJS34" s="27">
        <v>100</v>
      </c>
      <c r="AJT34" s="27" t="e">
        <f t="shared" si="547"/>
        <v>#REF!</v>
      </c>
      <c r="AJU34" s="22" t="e">
        <f t="shared" si="73"/>
        <v>#REF!</v>
      </c>
      <c r="AJV34" s="4" t="e">
        <f t="shared" si="548"/>
        <v>#REF!</v>
      </c>
      <c r="AJW34" s="27">
        <v>93.7</v>
      </c>
      <c r="AJX34" s="24" t="e">
        <f t="shared" si="549"/>
        <v>#REF!</v>
      </c>
      <c r="AJY34" s="13" t="e">
        <f t="shared" si="74"/>
        <v>#REF!</v>
      </c>
      <c r="AJZ34" s="12" t="e">
        <f t="shared" si="550"/>
        <v>#REF!</v>
      </c>
      <c r="AKA34" s="8" t="s">
        <v>38</v>
      </c>
      <c r="AKB34" s="10" t="e">
        <f t="shared" si="75"/>
        <v>#REF!</v>
      </c>
      <c r="AKC34" s="11" t="e">
        <f t="shared" si="551"/>
        <v>#REF!</v>
      </c>
      <c r="AKD34" s="8" t="s">
        <v>38</v>
      </c>
      <c r="AKE34" s="10" t="e">
        <f t="shared" si="76"/>
        <v>#REF!</v>
      </c>
      <c r="AKF34" s="11" t="e">
        <f t="shared" si="552"/>
        <v>#REF!</v>
      </c>
      <c r="AKG34" s="8" t="s">
        <v>38</v>
      </c>
      <c r="AKH34" s="10" t="e">
        <f t="shared" si="77"/>
        <v>#REF!</v>
      </c>
      <c r="AKI34" s="11" t="e">
        <f t="shared" si="553"/>
        <v>#REF!</v>
      </c>
      <c r="AKJ34" s="8" t="s">
        <v>38</v>
      </c>
      <c r="AKK34" s="10" t="e">
        <f t="shared" si="554"/>
        <v>#REF!</v>
      </c>
      <c r="AKL34" s="11" t="e">
        <f t="shared" si="555"/>
        <v>#REF!</v>
      </c>
      <c r="AKM34" s="8" t="s">
        <v>38</v>
      </c>
      <c r="AKN34" s="10" t="e">
        <f t="shared" si="78"/>
        <v>#REF!</v>
      </c>
      <c r="AKO34" s="11" t="e">
        <f t="shared" si="556"/>
        <v>#REF!</v>
      </c>
      <c r="AKP34" s="8" t="s">
        <v>38</v>
      </c>
      <c r="AKQ34" s="10" t="e">
        <f t="shared" si="79"/>
        <v>#REF!</v>
      </c>
      <c r="AKR34" s="11" t="e">
        <f t="shared" si="557"/>
        <v>#REF!</v>
      </c>
      <c r="AKS34" s="8" t="s">
        <v>38</v>
      </c>
      <c r="AKT34" s="10" t="e">
        <f t="shared" si="558"/>
        <v>#REF!</v>
      </c>
      <c r="AKU34" s="11" t="e">
        <f t="shared" si="80"/>
        <v>#REF!</v>
      </c>
      <c r="AKV34" s="8" t="s">
        <v>38</v>
      </c>
      <c r="AKW34" s="10" t="e">
        <f t="shared" si="559"/>
        <v>#REF!</v>
      </c>
      <c r="AKX34" s="11" t="e">
        <f t="shared" si="560"/>
        <v>#REF!</v>
      </c>
      <c r="AKY34" s="8" t="s">
        <v>38</v>
      </c>
      <c r="AKZ34" s="10" t="e">
        <f t="shared" si="81"/>
        <v>#REF!</v>
      </c>
      <c r="ALA34" s="11" t="e">
        <f t="shared" si="561"/>
        <v>#REF!</v>
      </c>
    </row>
    <row r="35" spans="1:989" ht="17.25">
      <c r="A35" s="8" t="s">
        <v>39</v>
      </c>
      <c r="B35" s="9" t="str">
        <f t="shared" si="82"/>
        <v>上海</v>
      </c>
      <c r="C35" s="10" t="e">
        <f t="shared" si="83"/>
        <v>#REF!</v>
      </c>
      <c r="D35" s="11" t="e">
        <f t="shared" si="84"/>
        <v>#REF!</v>
      </c>
      <c r="E35" s="24">
        <v>79.02</v>
      </c>
      <c r="F35" s="24" t="e">
        <f t="shared" si="85"/>
        <v>#REF!</v>
      </c>
      <c r="G35" s="24" t="e">
        <f t="shared" si="6"/>
        <v>#REF!</v>
      </c>
      <c r="H35" s="12" t="e">
        <f t="shared" si="86"/>
        <v>#REF!</v>
      </c>
      <c r="I35" s="24">
        <v>77.92</v>
      </c>
      <c r="J35" s="24" t="e">
        <f t="shared" si="87"/>
        <v>#REF!</v>
      </c>
      <c r="K35" s="13" t="e">
        <f t="shared" si="7"/>
        <v>#REF!</v>
      </c>
      <c r="L35" s="12" t="e">
        <f t="shared" si="88"/>
        <v>#REF!</v>
      </c>
      <c r="M35" s="24">
        <v>78.02</v>
      </c>
      <c r="N35" s="24" t="e">
        <f t="shared" si="89"/>
        <v>#REF!</v>
      </c>
      <c r="O35" s="13" t="e">
        <f t="shared" si="8"/>
        <v>#REF!</v>
      </c>
      <c r="P35" s="12" t="e">
        <f t="shared" si="90"/>
        <v>#REF!</v>
      </c>
      <c r="Q35" s="24">
        <v>83.82</v>
      </c>
      <c r="R35" s="24" t="e">
        <f t="shared" si="91"/>
        <v>#REF!</v>
      </c>
      <c r="S35" s="13" t="e">
        <f t="shared" si="9"/>
        <v>#REF!</v>
      </c>
      <c r="T35" s="12" t="e">
        <f t="shared" si="92"/>
        <v>#REF!</v>
      </c>
      <c r="U35" s="24"/>
      <c r="V35" s="24" t="e">
        <f t="shared" si="93"/>
        <v>#REF!</v>
      </c>
      <c r="W35" s="24" t="e">
        <f t="shared" si="563"/>
        <v>#REF!</v>
      </c>
      <c r="X35" s="11"/>
      <c r="Y35" s="13">
        <v>0.1532897547226568</v>
      </c>
      <c r="Z35" s="24" t="e">
        <f t="shared" si="95"/>
        <v>#REF!</v>
      </c>
      <c r="AA35" s="13" t="e">
        <f t="shared" si="10"/>
        <v>#REF!</v>
      </c>
      <c r="AB35" s="12" t="e">
        <f t="shared" si="96"/>
        <v>#REF!</v>
      </c>
      <c r="AC35" s="13">
        <v>8.1835256238261336E-2</v>
      </c>
      <c r="AD35" s="24" t="e">
        <f t="shared" si="97"/>
        <v>#REF!</v>
      </c>
      <c r="AE35" s="13" t="e">
        <f t="shared" si="11"/>
        <v>#REF!</v>
      </c>
      <c r="AF35" s="12" t="e">
        <f t="shared" si="98"/>
        <v>#REF!</v>
      </c>
      <c r="AG35" s="13">
        <v>3.7563724174939632E-2</v>
      </c>
      <c r="AH35" s="24" t="e">
        <f t="shared" si="99"/>
        <v>#REF!</v>
      </c>
      <c r="AI35" s="13" t="e">
        <f t="shared" si="12"/>
        <v>#REF!</v>
      </c>
      <c r="AJ35" s="12" t="e">
        <f t="shared" si="100"/>
        <v>#REF!</v>
      </c>
      <c r="AK35" s="13">
        <v>5.0214073665209673</v>
      </c>
      <c r="AL35" s="24" t="e">
        <f t="shared" si="101"/>
        <v>#REF!</v>
      </c>
      <c r="AM35" s="13" t="e">
        <f t="shared" si="13"/>
        <v>#REF!</v>
      </c>
      <c r="AN35" s="12" t="e">
        <f t="shared" si="570"/>
        <v>#REF!</v>
      </c>
      <c r="AO35" s="23">
        <v>2.3272119702236211</v>
      </c>
      <c r="AP35" s="24" t="e">
        <f t="shared" si="103"/>
        <v>#REF!</v>
      </c>
      <c r="AQ35" s="13" t="e">
        <f t="shared" si="14"/>
        <v>#REF!</v>
      </c>
      <c r="AR35" s="12" t="e">
        <f t="shared" si="562"/>
        <v>#REF!</v>
      </c>
      <c r="AS35" s="24">
        <v>99.6</v>
      </c>
      <c r="AT35" s="24" t="e">
        <f t="shared" si="105"/>
        <v>#REF!</v>
      </c>
      <c r="AU35" s="13" t="e">
        <f t="shared" si="15"/>
        <v>#REF!</v>
      </c>
      <c r="AV35" s="12" t="e">
        <f t="shared" si="106"/>
        <v>#REF!</v>
      </c>
      <c r="AW35" s="24">
        <v>0.05</v>
      </c>
      <c r="AX35" s="24" t="e">
        <f t="shared" si="107"/>
        <v>#REF!</v>
      </c>
      <c r="AY35" s="13" t="e">
        <f t="shared" si="16"/>
        <v>#REF!</v>
      </c>
      <c r="AZ35" s="12" t="e">
        <f t="shared" si="108"/>
        <v>#REF!</v>
      </c>
      <c r="BA35" s="24">
        <v>2.702</v>
      </c>
      <c r="BB35" s="24" t="e">
        <f t="shared" si="109"/>
        <v>#REF!</v>
      </c>
      <c r="BC35" s="13" t="e">
        <f t="shared" si="17"/>
        <v>#REF!</v>
      </c>
      <c r="BD35" s="12" t="e">
        <f t="shared" si="110"/>
        <v>#REF!</v>
      </c>
      <c r="BE35" s="14">
        <v>0.16</v>
      </c>
      <c r="BF35" s="24" t="e">
        <f t="shared" si="111"/>
        <v>#REF!</v>
      </c>
      <c r="BG35" s="13" t="e">
        <f t="shared" si="18"/>
        <v>#REF!</v>
      </c>
      <c r="BH35" s="12" t="e">
        <f t="shared" si="112"/>
        <v>#REF!</v>
      </c>
      <c r="BI35" s="24">
        <v>99.39</v>
      </c>
      <c r="BJ35" s="24" t="e">
        <f t="shared" si="113"/>
        <v>#REF!</v>
      </c>
      <c r="BK35" s="13" t="e">
        <f t="shared" si="19"/>
        <v>#REF!</v>
      </c>
      <c r="BL35" s="12" t="e">
        <f t="shared" si="114"/>
        <v>#REF!</v>
      </c>
      <c r="BM35" s="24">
        <v>0.13</v>
      </c>
      <c r="BN35" s="24" t="e">
        <f t="shared" si="115"/>
        <v>#REF!</v>
      </c>
      <c r="BO35" s="13" t="e">
        <f t="shared" si="20"/>
        <v>#REF!</v>
      </c>
      <c r="BP35" s="12" t="e">
        <f t="shared" si="116"/>
        <v>#REF!</v>
      </c>
      <c r="BQ35" s="24">
        <v>99.43</v>
      </c>
      <c r="BR35" s="24" t="e">
        <f t="shared" si="117"/>
        <v>#REF!</v>
      </c>
      <c r="BS35" s="13" t="e">
        <f t="shared" si="21"/>
        <v>#REF!</v>
      </c>
      <c r="BT35" s="12" t="e">
        <f t="shared" si="118"/>
        <v>#REF!</v>
      </c>
      <c r="BU35" s="24">
        <v>1.3216757437235398</v>
      </c>
      <c r="BV35" s="24" t="e">
        <f t="shared" si="119"/>
        <v>#REF!</v>
      </c>
      <c r="BW35" s="13" t="e">
        <f t="shared" si="22"/>
        <v>#REF!</v>
      </c>
      <c r="BX35" s="12" t="e">
        <f t="shared" si="120"/>
        <v>#REF!</v>
      </c>
      <c r="BY35" s="24">
        <v>97.41</v>
      </c>
      <c r="BZ35" s="24" t="e">
        <f t="shared" si="121"/>
        <v>#REF!</v>
      </c>
      <c r="CA35" s="13" t="e">
        <f t="shared" si="23"/>
        <v>#REF!</v>
      </c>
      <c r="CB35" s="12" t="e">
        <f t="shared" si="122"/>
        <v>#REF!</v>
      </c>
      <c r="CC35" s="24">
        <v>98.530900000000003</v>
      </c>
      <c r="CD35" s="24" t="e">
        <f t="shared" si="123"/>
        <v>#REF!</v>
      </c>
      <c r="CE35" s="13" t="e">
        <f t="shared" si="24"/>
        <v>#REF!</v>
      </c>
      <c r="CF35" s="12" t="e">
        <f t="shared" si="124"/>
        <v>#REF!</v>
      </c>
      <c r="CG35" s="24">
        <v>92</v>
      </c>
      <c r="CH35" s="24" t="e">
        <f t="shared" si="125"/>
        <v>#REF!</v>
      </c>
      <c r="CI35" s="13" t="e">
        <f t="shared" si="25"/>
        <v>#REF!</v>
      </c>
      <c r="CJ35" s="12" t="e">
        <f t="shared" si="126"/>
        <v>#REF!</v>
      </c>
      <c r="CK35" s="24"/>
      <c r="CL35" s="24" t="e">
        <f t="shared" si="127"/>
        <v>#REF!</v>
      </c>
      <c r="CM35" s="24" t="e">
        <f t="shared" si="128"/>
        <v>#REF!</v>
      </c>
      <c r="CN35" s="11"/>
      <c r="CO35" s="24">
        <v>98.447000000000003</v>
      </c>
      <c r="CP35" s="24" t="e">
        <f t="shared" si="129"/>
        <v>#REF!</v>
      </c>
      <c r="CQ35" s="13" t="e">
        <f t="shared" si="26"/>
        <v>#REF!</v>
      </c>
      <c r="CR35" s="12" t="e">
        <f t="shared" si="130"/>
        <v>#REF!</v>
      </c>
      <c r="CS35" s="24">
        <v>56</v>
      </c>
      <c r="CT35" s="24" t="e">
        <f t="shared" si="131"/>
        <v>#REF!</v>
      </c>
      <c r="CU35" s="13" t="e">
        <f t="shared" si="27"/>
        <v>#REF!</v>
      </c>
      <c r="CV35" s="12" t="e">
        <f t="shared" si="132"/>
        <v>#REF!</v>
      </c>
      <c r="CW35" s="24"/>
      <c r="CX35" s="24" t="e">
        <f t="shared" si="133"/>
        <v>#REF!</v>
      </c>
      <c r="CY35" s="24" t="e">
        <f t="shared" si="134"/>
        <v>#REF!</v>
      </c>
      <c r="CZ35" s="11"/>
      <c r="DA35" s="24">
        <v>98.362700000000004</v>
      </c>
      <c r="DB35" s="24" t="e">
        <f t="shared" si="135"/>
        <v>#REF!</v>
      </c>
      <c r="DC35" s="13" t="e">
        <f t="shared" si="28"/>
        <v>#REF!</v>
      </c>
      <c r="DD35" s="12" t="e">
        <f t="shared" si="136"/>
        <v>#REF!</v>
      </c>
      <c r="DE35" s="24">
        <v>107</v>
      </c>
      <c r="DF35" s="24" t="e">
        <f t="shared" si="137"/>
        <v>#REF!</v>
      </c>
      <c r="DG35" s="13" t="e">
        <f t="shared" si="29"/>
        <v>#REF!</v>
      </c>
      <c r="DH35" s="12" t="e">
        <f t="shared" si="138"/>
        <v>#REF!</v>
      </c>
      <c r="DI35" s="24">
        <v>98.779200000000003</v>
      </c>
      <c r="DJ35" s="24" t="e">
        <f t="shared" si="139"/>
        <v>#REF!</v>
      </c>
      <c r="DK35" s="13" t="e">
        <f t="shared" si="30"/>
        <v>#REF!</v>
      </c>
      <c r="DL35" s="12" t="e">
        <f t="shared" si="140"/>
        <v>#REF!</v>
      </c>
      <c r="DM35" s="24">
        <v>70</v>
      </c>
      <c r="DN35" s="24" t="e">
        <f t="shared" si="141"/>
        <v>#REF!</v>
      </c>
      <c r="DO35" s="13" t="e">
        <f t="shared" si="31"/>
        <v>#REF!</v>
      </c>
      <c r="DP35" s="12" t="e">
        <f t="shared" si="142"/>
        <v>#REF!</v>
      </c>
      <c r="DQ35" s="24">
        <v>4.4945000000000004</v>
      </c>
      <c r="DR35" s="24" t="e">
        <f t="shared" si="143"/>
        <v>#REF!</v>
      </c>
      <c r="DS35" s="13" t="e">
        <f t="shared" si="32"/>
        <v>#REF!</v>
      </c>
      <c r="DT35" s="12" t="e">
        <f t="shared" si="144"/>
        <v>#REF!</v>
      </c>
      <c r="DU35" s="24">
        <v>99.41</v>
      </c>
      <c r="DV35" s="24" t="e">
        <f t="shared" si="145"/>
        <v>#REF!</v>
      </c>
      <c r="DW35" s="13" t="e">
        <f t="shared" si="33"/>
        <v>#REF!</v>
      </c>
      <c r="DX35" s="12" t="e">
        <f t="shared" si="146"/>
        <v>#REF!</v>
      </c>
      <c r="DY35" s="24"/>
      <c r="DZ35" s="24" t="e">
        <f t="shared" si="147"/>
        <v>#REF!</v>
      </c>
      <c r="EA35" s="24" t="e">
        <f t="shared" si="148"/>
        <v>#REF!</v>
      </c>
      <c r="EB35" s="11"/>
      <c r="EC35" s="24">
        <v>77.92</v>
      </c>
      <c r="ED35" s="47">
        <v>75.83</v>
      </c>
      <c r="EE35" s="24" t="e">
        <f t="shared" si="149"/>
        <v>#REF!</v>
      </c>
      <c r="EF35" s="22" t="e">
        <f t="shared" si="150"/>
        <v>#REF!</v>
      </c>
      <c r="EG35" s="4" t="e">
        <f t="shared" si="151"/>
        <v>#REF!</v>
      </c>
      <c r="EH35" s="24">
        <v>77.92</v>
      </c>
      <c r="EI35" s="24">
        <v>71.59</v>
      </c>
      <c r="EJ35" s="24" t="e">
        <f t="shared" si="152"/>
        <v>#REF!</v>
      </c>
      <c r="EK35" s="22" t="e">
        <f t="shared" si="153"/>
        <v>#REF!</v>
      </c>
      <c r="EL35" s="4" t="e">
        <f t="shared" si="154"/>
        <v>#REF!</v>
      </c>
      <c r="EM35" s="38">
        <v>78.02</v>
      </c>
      <c r="EN35" s="39">
        <v>75.81</v>
      </c>
      <c r="EO35" s="24" t="e">
        <f t="shared" si="155"/>
        <v>#REF!</v>
      </c>
      <c r="EP35" s="22" t="e">
        <f t="shared" si="156"/>
        <v>#REF!</v>
      </c>
      <c r="EQ35" s="4" t="e">
        <f t="shared" si="157"/>
        <v>#REF!</v>
      </c>
      <c r="ER35" s="38">
        <v>78.02</v>
      </c>
      <c r="ES35" s="39">
        <v>73.13</v>
      </c>
      <c r="ET35" s="24" t="e">
        <f t="shared" si="158"/>
        <v>#REF!</v>
      </c>
      <c r="EU35" s="22" t="e">
        <f t="shared" si="159"/>
        <v>#REF!</v>
      </c>
      <c r="EV35" s="4" t="e">
        <f t="shared" si="160"/>
        <v>#REF!</v>
      </c>
      <c r="EW35" s="24">
        <v>83.82</v>
      </c>
      <c r="EX35" s="24">
        <v>81.31</v>
      </c>
      <c r="EY35" s="24" t="e">
        <f t="shared" si="161"/>
        <v>#REF!</v>
      </c>
      <c r="EZ35" s="22" t="e">
        <f t="shared" si="162"/>
        <v>#REF!</v>
      </c>
      <c r="FA35" s="4" t="e">
        <f t="shared" si="163"/>
        <v>#REF!</v>
      </c>
      <c r="FB35" s="24">
        <v>83.82</v>
      </c>
      <c r="FC35" s="24">
        <v>76.38</v>
      </c>
      <c r="FD35" s="24" t="e">
        <f t="shared" si="164"/>
        <v>#REF!</v>
      </c>
      <c r="FE35" s="22" t="e">
        <f t="shared" si="165"/>
        <v>#REF!</v>
      </c>
      <c r="FF35" s="4" t="e">
        <f t="shared" si="166"/>
        <v>#REF!</v>
      </c>
      <c r="FG35" s="24">
        <v>9.120000000000001</v>
      </c>
      <c r="FH35" s="24" t="e">
        <f t="shared" si="34"/>
        <v>#REF!</v>
      </c>
      <c r="FI35" s="13" t="e">
        <f t="shared" si="35"/>
        <v>#REF!</v>
      </c>
      <c r="FJ35" s="12" t="e">
        <f t="shared" si="36"/>
        <v>#REF!</v>
      </c>
      <c r="FK35" s="24">
        <v>3.28</v>
      </c>
      <c r="FL35" s="24" t="e">
        <f t="shared" si="167"/>
        <v>#REF!</v>
      </c>
      <c r="FM35" s="13" t="e">
        <f t="shared" si="37"/>
        <v>#REF!</v>
      </c>
      <c r="FN35" s="12" t="e">
        <f t="shared" si="168"/>
        <v>#REF!</v>
      </c>
      <c r="FO35" s="24">
        <v>96.86</v>
      </c>
      <c r="FP35" s="24">
        <v>90.4</v>
      </c>
      <c r="FQ35" s="24" t="e">
        <f t="shared" si="169"/>
        <v>#REF!</v>
      </c>
      <c r="FR35" s="22" t="e">
        <f t="shared" si="170"/>
        <v>#REF!</v>
      </c>
      <c r="FS35" s="4" t="e">
        <f t="shared" si="171"/>
        <v>#REF!</v>
      </c>
      <c r="FT35" s="24">
        <v>96.86</v>
      </c>
      <c r="FU35" s="24">
        <v>92.55</v>
      </c>
      <c r="FV35" s="24" t="e">
        <f t="shared" si="172"/>
        <v>#REF!</v>
      </c>
      <c r="FW35" s="22" t="e">
        <f t="shared" si="173"/>
        <v>#REF!</v>
      </c>
      <c r="FX35" s="4" t="e">
        <f t="shared" si="174"/>
        <v>#REF!</v>
      </c>
      <c r="FY35" s="24">
        <v>96.14</v>
      </c>
      <c r="FZ35" s="24">
        <v>91.75</v>
      </c>
      <c r="GA35" s="24" t="e">
        <f t="shared" si="175"/>
        <v>#REF!</v>
      </c>
      <c r="GB35" s="22" t="e">
        <f t="shared" si="176"/>
        <v>#REF!</v>
      </c>
      <c r="GC35" s="4" t="e">
        <f t="shared" si="177"/>
        <v>#REF!</v>
      </c>
      <c r="GD35" s="27">
        <v>96.14</v>
      </c>
      <c r="GE35" s="27">
        <v>93.95</v>
      </c>
      <c r="GF35" s="24" t="e">
        <f t="shared" si="178"/>
        <v>#REF!</v>
      </c>
      <c r="GG35" s="22" t="e">
        <f t="shared" si="179"/>
        <v>#REF!</v>
      </c>
      <c r="GH35" s="4" t="e">
        <f t="shared" si="180"/>
        <v>#REF!</v>
      </c>
      <c r="GI35" s="27">
        <v>97.43</v>
      </c>
      <c r="GJ35" s="27">
        <v>91.69</v>
      </c>
      <c r="GK35" s="24" t="e">
        <f t="shared" si="181"/>
        <v>#REF!</v>
      </c>
      <c r="GL35" s="22" t="e">
        <f t="shared" si="182"/>
        <v>#REF!</v>
      </c>
      <c r="GM35" s="4" t="e">
        <f t="shared" si="183"/>
        <v>#REF!</v>
      </c>
      <c r="GN35" s="27">
        <v>97.43</v>
      </c>
      <c r="GO35" s="27">
        <v>94.45</v>
      </c>
      <c r="GP35" s="24" t="e">
        <f t="shared" si="184"/>
        <v>#REF!</v>
      </c>
      <c r="GQ35" s="22" t="e">
        <f t="shared" si="185"/>
        <v>#REF!</v>
      </c>
      <c r="GR35" s="4" t="e">
        <f t="shared" si="186"/>
        <v>#REF!</v>
      </c>
      <c r="GS35" s="27">
        <v>2.67</v>
      </c>
      <c r="GT35" s="27" t="e">
        <f t="shared" si="38"/>
        <v>#REF!</v>
      </c>
      <c r="GU35" s="22" t="e">
        <f t="shared" si="39"/>
        <v>#REF!</v>
      </c>
      <c r="GV35" s="4" t="e">
        <f t="shared" si="40"/>
        <v>#REF!</v>
      </c>
      <c r="GW35" s="27">
        <v>11.55</v>
      </c>
      <c r="GX35" s="27" t="e">
        <f t="shared" si="187"/>
        <v>#REF!</v>
      </c>
      <c r="GY35" s="22" t="e">
        <f t="shared" si="41"/>
        <v>#REF!</v>
      </c>
      <c r="GZ35" s="4" t="e">
        <f t="shared" si="42"/>
        <v>#REF!</v>
      </c>
      <c r="HA35" s="26"/>
      <c r="HB35" s="26"/>
      <c r="HC35" s="24" t="e">
        <f t="shared" si="188"/>
        <v>#REF!</v>
      </c>
      <c r="HD35" s="24" t="e">
        <f t="shared" si="189"/>
        <v>#REF!</v>
      </c>
      <c r="HE35" s="26"/>
      <c r="HF35" s="26"/>
      <c r="HG35" s="26"/>
      <c r="HH35" s="24" t="e">
        <f t="shared" si="190"/>
        <v>#REF!</v>
      </c>
      <c r="HI35" s="24" t="e">
        <f t="shared" si="191"/>
        <v>#REF!</v>
      </c>
      <c r="HJ35" s="26"/>
      <c r="HK35" s="27">
        <v>96.09</v>
      </c>
      <c r="HL35" s="27">
        <v>94</v>
      </c>
      <c r="HM35" s="24" t="e">
        <f t="shared" si="192"/>
        <v>#REF!</v>
      </c>
      <c r="HN35" s="22" t="e">
        <f t="shared" si="193"/>
        <v>#REF!</v>
      </c>
      <c r="HO35" s="4" t="e">
        <f t="shared" si="194"/>
        <v>#REF!</v>
      </c>
      <c r="HP35" s="27">
        <v>96.09</v>
      </c>
      <c r="HQ35" s="27">
        <v>94.48</v>
      </c>
      <c r="HR35" s="24" t="e">
        <f t="shared" si="195"/>
        <v>#REF!</v>
      </c>
      <c r="HS35" s="22" t="e">
        <f t="shared" si="196"/>
        <v>#REF!</v>
      </c>
      <c r="HT35" s="4" t="e">
        <f t="shared" si="197"/>
        <v>#REF!</v>
      </c>
      <c r="HU35" s="24">
        <v>97.77</v>
      </c>
      <c r="HV35" s="24">
        <v>90.63</v>
      </c>
      <c r="HW35" s="24" t="e">
        <f t="shared" si="198"/>
        <v>#REF!</v>
      </c>
      <c r="HX35" s="24" t="e">
        <f t="shared" si="199"/>
        <v>#REF!</v>
      </c>
      <c r="HY35" s="4" t="e">
        <f t="shared" si="200"/>
        <v>#REF!</v>
      </c>
      <c r="HZ35" s="24">
        <v>97.77</v>
      </c>
      <c r="IA35" s="24">
        <v>94.97</v>
      </c>
      <c r="IB35" s="24" t="e">
        <f t="shared" si="201"/>
        <v>#REF!</v>
      </c>
      <c r="IC35" s="24" t="e">
        <f t="shared" si="202"/>
        <v>#REF!</v>
      </c>
      <c r="ID35" s="4" t="e">
        <f t="shared" si="203"/>
        <v>#REF!</v>
      </c>
      <c r="IE35" s="26"/>
      <c r="IF35" s="26"/>
      <c r="IG35" s="24" t="e">
        <f t="shared" si="204"/>
        <v>#REF!</v>
      </c>
      <c r="IH35" s="24" t="e">
        <f t="shared" si="205"/>
        <v>#REF!</v>
      </c>
      <c r="II35" s="26"/>
      <c r="IJ35" s="26"/>
      <c r="IK35" s="26"/>
      <c r="IL35" s="24" t="e">
        <f t="shared" si="206"/>
        <v>#REF!</v>
      </c>
      <c r="IM35" s="24" t="e">
        <f t="shared" si="207"/>
        <v>#REF!</v>
      </c>
      <c r="IN35" s="26"/>
      <c r="IO35" s="26"/>
      <c r="IP35" s="26"/>
      <c r="IQ35" s="24" t="e">
        <f t="shared" si="208"/>
        <v>#REF!</v>
      </c>
      <c r="IR35" s="24" t="e">
        <f t="shared" si="209"/>
        <v>#REF!</v>
      </c>
      <c r="IS35" s="26"/>
      <c r="IT35" s="26"/>
      <c r="IU35" s="26"/>
      <c r="IV35" s="24" t="e">
        <f t="shared" si="210"/>
        <v>#REF!</v>
      </c>
      <c r="IW35" s="24" t="e">
        <f t="shared" si="211"/>
        <v>#REF!</v>
      </c>
      <c r="IX35" s="26"/>
      <c r="IY35" s="26"/>
      <c r="IZ35" s="26"/>
      <c r="JA35" s="24" t="e">
        <f t="shared" si="212"/>
        <v>#REF!</v>
      </c>
      <c r="JB35" s="24" t="e">
        <f t="shared" si="213"/>
        <v>#REF!</v>
      </c>
      <c r="JC35" s="26"/>
      <c r="JD35" s="26"/>
      <c r="JE35" s="26"/>
      <c r="JF35" s="24" t="e">
        <f t="shared" si="214"/>
        <v>#REF!</v>
      </c>
      <c r="JG35" s="24" t="e">
        <f t="shared" si="215"/>
        <v>#REF!</v>
      </c>
      <c r="JH35" s="26"/>
      <c r="JI35" s="26"/>
      <c r="JJ35" s="26"/>
      <c r="JK35" s="24" t="e">
        <f t="shared" si="216"/>
        <v>#REF!</v>
      </c>
      <c r="JL35" s="24" t="e">
        <f t="shared" si="217"/>
        <v>#REF!</v>
      </c>
      <c r="JM35" s="26"/>
      <c r="JN35" s="26"/>
      <c r="JO35" s="26"/>
      <c r="JP35" s="24" t="e">
        <f t="shared" si="218"/>
        <v>#REF!</v>
      </c>
      <c r="JQ35" s="24" t="e">
        <f t="shared" si="219"/>
        <v>#REF!</v>
      </c>
      <c r="JR35" s="26"/>
      <c r="JS35" s="26"/>
      <c r="JT35" s="26"/>
      <c r="JU35" s="24" t="e">
        <f t="shared" si="220"/>
        <v>#REF!</v>
      </c>
      <c r="JV35" s="24" t="e">
        <f t="shared" si="221"/>
        <v>#REF!</v>
      </c>
      <c r="JW35" s="26"/>
      <c r="JX35" s="26"/>
      <c r="JY35" s="26"/>
      <c r="JZ35" s="24" t="e">
        <f t="shared" si="222"/>
        <v>#REF!</v>
      </c>
      <c r="KA35" s="24" t="e">
        <f t="shared" si="223"/>
        <v>#REF!</v>
      </c>
      <c r="KB35" s="26"/>
      <c r="KC35" s="26"/>
      <c r="KD35" s="26"/>
      <c r="KE35" s="24" t="e">
        <f t="shared" si="224"/>
        <v>#REF!</v>
      </c>
      <c r="KF35" s="24" t="e">
        <f t="shared" si="225"/>
        <v>#REF!</v>
      </c>
      <c r="KG35" s="26"/>
      <c r="KH35" s="26"/>
      <c r="KI35" s="26"/>
      <c r="KJ35" s="24" t="e">
        <f t="shared" si="226"/>
        <v>#REF!</v>
      </c>
      <c r="KK35" s="24" t="e">
        <f t="shared" si="227"/>
        <v>#REF!</v>
      </c>
      <c r="KL35" s="26"/>
      <c r="KM35" s="27">
        <v>95.61</v>
      </c>
      <c r="KN35" s="27"/>
      <c r="KO35" s="24">
        <f t="shared" si="228"/>
        <v>0</v>
      </c>
      <c r="KP35" s="22">
        <f t="shared" si="229"/>
        <v>0</v>
      </c>
      <c r="KQ35" s="4" t="e">
        <f t="shared" si="230"/>
        <v>#REF!</v>
      </c>
      <c r="KR35" s="27">
        <v>95.61</v>
      </c>
      <c r="KS35" s="27"/>
      <c r="KT35" s="24">
        <f t="shared" si="231"/>
        <v>0</v>
      </c>
      <c r="KU35" s="22">
        <f t="shared" si="232"/>
        <v>0</v>
      </c>
      <c r="KV35" s="4" t="e">
        <f t="shared" si="233"/>
        <v>#REF!</v>
      </c>
      <c r="KW35" s="27">
        <v>100</v>
      </c>
      <c r="KX35" s="27"/>
      <c r="KY35" s="24">
        <f t="shared" si="234"/>
        <v>0</v>
      </c>
      <c r="KZ35" s="22">
        <f t="shared" si="235"/>
        <v>0</v>
      </c>
      <c r="LA35" s="4" t="e">
        <f t="shared" si="236"/>
        <v>#REF!</v>
      </c>
      <c r="LB35" s="27">
        <v>100</v>
      </c>
      <c r="LC35" s="27"/>
      <c r="LD35" s="24">
        <f t="shared" si="237"/>
        <v>0</v>
      </c>
      <c r="LE35" s="22">
        <f t="shared" si="238"/>
        <v>0</v>
      </c>
      <c r="LF35" s="4" t="e">
        <f t="shared" si="239"/>
        <v>#REF!</v>
      </c>
      <c r="LG35" s="26"/>
      <c r="LH35" s="26"/>
      <c r="LI35" s="24" t="e">
        <f t="shared" si="240"/>
        <v>#REF!</v>
      </c>
      <c r="LJ35" s="24" t="e">
        <f t="shared" si="241"/>
        <v>#REF!</v>
      </c>
      <c r="LK35" s="26"/>
      <c r="LL35" s="26"/>
      <c r="LM35" s="26"/>
      <c r="LN35" s="24" t="e">
        <f t="shared" si="242"/>
        <v>#REF!</v>
      </c>
      <c r="LO35" s="24" t="e">
        <f t="shared" si="243"/>
        <v>#REF!</v>
      </c>
      <c r="LP35" s="26"/>
      <c r="LQ35" s="24">
        <v>8.1090722656250005</v>
      </c>
      <c r="LR35" s="26"/>
      <c r="LS35" s="24">
        <f t="shared" si="244"/>
        <v>0</v>
      </c>
      <c r="LT35" s="22">
        <f t="shared" si="245"/>
        <v>0</v>
      </c>
      <c r="LU35" s="4" t="e">
        <f t="shared" si="564"/>
        <v>#REF!</v>
      </c>
      <c r="LV35" s="24">
        <v>8.1090722656250005</v>
      </c>
      <c r="LW35" s="26"/>
      <c r="LX35" s="24">
        <f t="shared" si="247"/>
        <v>0</v>
      </c>
      <c r="LY35" s="22">
        <f t="shared" si="248"/>
        <v>0</v>
      </c>
      <c r="LZ35" s="4" t="e">
        <f t="shared" si="565"/>
        <v>#REF!</v>
      </c>
      <c r="MA35" s="24">
        <v>1.0791015625</v>
      </c>
      <c r="MB35" s="26"/>
      <c r="MC35" s="24">
        <f t="shared" si="250"/>
        <v>0</v>
      </c>
      <c r="MD35" s="22">
        <f t="shared" si="251"/>
        <v>0</v>
      </c>
      <c r="ME35" s="4" t="e">
        <f t="shared" si="566"/>
        <v>#REF!</v>
      </c>
      <c r="MF35" s="24">
        <v>1.0791015625</v>
      </c>
      <c r="MG35" s="26"/>
      <c r="MH35" s="24">
        <f t="shared" si="253"/>
        <v>0</v>
      </c>
      <c r="MI35" s="22">
        <f t="shared" si="254"/>
        <v>0</v>
      </c>
      <c r="MJ35" s="4" t="e">
        <f t="shared" si="567"/>
        <v>#REF!</v>
      </c>
      <c r="MK35" s="26"/>
      <c r="ML35" s="26"/>
      <c r="MM35" s="24" t="e">
        <f t="shared" si="256"/>
        <v>#REF!</v>
      </c>
      <c r="MN35" s="24" t="e">
        <f t="shared" si="257"/>
        <v>#REF!</v>
      </c>
      <c r="MO35" s="26"/>
      <c r="MP35" s="26"/>
      <c r="MQ35" s="26"/>
      <c r="MR35" s="24" t="e">
        <f t="shared" si="258"/>
        <v>#REF!</v>
      </c>
      <c r="MS35" s="24" t="e">
        <f t="shared" si="259"/>
        <v>#REF!</v>
      </c>
      <c r="MT35" s="26"/>
      <c r="MU35" s="26"/>
      <c r="MV35" s="26"/>
      <c r="MW35" s="24" t="e">
        <f t="shared" si="260"/>
        <v>#REF!</v>
      </c>
      <c r="MX35" s="24" t="e">
        <f t="shared" si="261"/>
        <v>#REF!</v>
      </c>
      <c r="MY35" s="26"/>
      <c r="MZ35" s="26"/>
      <c r="NA35" s="26"/>
      <c r="NB35" s="24" t="e">
        <f t="shared" si="262"/>
        <v>#REF!</v>
      </c>
      <c r="NC35" s="24" t="e">
        <f t="shared" si="263"/>
        <v>#REF!</v>
      </c>
      <c r="ND35" s="26"/>
      <c r="NE35" s="26"/>
      <c r="NF35" s="26"/>
      <c r="NG35" s="24" t="e">
        <f t="shared" si="264"/>
        <v>#REF!</v>
      </c>
      <c r="NH35" s="24" t="e">
        <f t="shared" si="265"/>
        <v>#REF!</v>
      </c>
      <c r="NI35" s="26"/>
      <c r="NJ35" s="26"/>
      <c r="NK35" s="26"/>
      <c r="NL35" s="24" t="e">
        <f t="shared" si="266"/>
        <v>#REF!</v>
      </c>
      <c r="NM35" s="24" t="e">
        <f t="shared" si="267"/>
        <v>#REF!</v>
      </c>
      <c r="NN35" s="26"/>
      <c r="NO35" s="26"/>
      <c r="NP35" s="26"/>
      <c r="NQ35" s="24" t="e">
        <f t="shared" si="268"/>
        <v>#REF!</v>
      </c>
      <c r="NR35" s="24" t="e">
        <f t="shared" si="269"/>
        <v>#REF!</v>
      </c>
      <c r="NS35" s="26"/>
      <c r="NT35" s="26"/>
      <c r="NU35" s="26"/>
      <c r="NV35" s="24" t="e">
        <f t="shared" si="270"/>
        <v>#REF!</v>
      </c>
      <c r="NW35" s="24" t="e">
        <f t="shared" si="271"/>
        <v>#REF!</v>
      </c>
      <c r="NX35" s="26"/>
      <c r="NY35" s="26"/>
      <c r="NZ35" s="26"/>
      <c r="OA35" s="24" t="e">
        <f t="shared" si="272"/>
        <v>#REF!</v>
      </c>
      <c r="OB35" s="24" t="e">
        <f t="shared" si="273"/>
        <v>#REF!</v>
      </c>
      <c r="OC35" s="26"/>
      <c r="OD35" s="26"/>
      <c r="OE35" s="26"/>
      <c r="OF35" s="24" t="e">
        <f t="shared" si="274"/>
        <v>#REF!</v>
      </c>
      <c r="OG35" s="24" t="e">
        <f t="shared" si="275"/>
        <v>#REF!</v>
      </c>
      <c r="OH35" s="26"/>
      <c r="OI35" s="26"/>
      <c r="OJ35" s="26"/>
      <c r="OK35" s="24" t="e">
        <f t="shared" si="276"/>
        <v>#REF!</v>
      </c>
      <c r="OL35" s="24" t="e">
        <f t="shared" si="277"/>
        <v>#REF!</v>
      </c>
      <c r="OM35" s="26"/>
      <c r="ON35" s="26"/>
      <c r="OO35" s="26"/>
      <c r="OP35" s="24" t="e">
        <f t="shared" si="278"/>
        <v>#REF!</v>
      </c>
      <c r="OQ35" s="24" t="e">
        <f t="shared" si="279"/>
        <v>#REF!</v>
      </c>
      <c r="OR35" s="26"/>
      <c r="OS35" s="26"/>
      <c r="OT35" s="26"/>
      <c r="OU35" s="24" t="e">
        <f t="shared" si="280"/>
        <v>#REF!</v>
      </c>
      <c r="OV35" s="24" t="e">
        <f t="shared" si="281"/>
        <v>#REF!</v>
      </c>
      <c r="OW35" s="26"/>
      <c r="OX35" s="26"/>
      <c r="OY35" s="26"/>
      <c r="OZ35" s="24" t="e">
        <f t="shared" si="282"/>
        <v>#REF!</v>
      </c>
      <c r="PA35" s="24" t="e">
        <f t="shared" si="283"/>
        <v>#REF!</v>
      </c>
      <c r="PB35" s="26"/>
      <c r="PC35" s="26"/>
      <c r="PD35" s="26"/>
      <c r="PE35" s="24" t="e">
        <f t="shared" si="284"/>
        <v>#REF!</v>
      </c>
      <c r="PF35" s="24" t="e">
        <f t="shared" si="285"/>
        <v>#REF!</v>
      </c>
      <c r="PG35" s="26"/>
      <c r="PH35" s="26"/>
      <c r="PI35" s="26"/>
      <c r="PJ35" s="24" t="e">
        <f t="shared" si="286"/>
        <v>#REF!</v>
      </c>
      <c r="PK35" s="24" t="e">
        <f t="shared" si="287"/>
        <v>#REF!</v>
      </c>
      <c r="PL35" s="26"/>
      <c r="PM35" s="26"/>
      <c r="PN35" s="26"/>
      <c r="PO35" s="24" t="e">
        <f t="shared" si="288"/>
        <v>#REF!</v>
      </c>
      <c r="PP35" s="24" t="e">
        <f t="shared" si="289"/>
        <v>#REF!</v>
      </c>
      <c r="PQ35" s="26"/>
      <c r="PR35" s="26"/>
      <c r="PS35" s="26"/>
      <c r="PT35" s="24" t="e">
        <f t="shared" si="290"/>
        <v>#REF!</v>
      </c>
      <c r="PU35" s="24" t="e">
        <f t="shared" si="291"/>
        <v>#REF!</v>
      </c>
      <c r="PV35" s="26"/>
      <c r="PW35" s="26"/>
      <c r="PX35" s="26"/>
      <c r="PY35" s="24" t="e">
        <f t="shared" si="292"/>
        <v>#REF!</v>
      </c>
      <c r="PZ35" s="24" t="e">
        <f t="shared" si="293"/>
        <v>#REF!</v>
      </c>
      <c r="QA35" s="26"/>
      <c r="QB35" s="26"/>
      <c r="QC35" s="26"/>
      <c r="QD35" s="24" t="e">
        <f t="shared" si="294"/>
        <v>#REF!</v>
      </c>
      <c r="QE35" s="24" t="e">
        <f t="shared" si="295"/>
        <v>#REF!</v>
      </c>
      <c r="QF35" s="26"/>
      <c r="QG35" s="26"/>
      <c r="QH35" s="26"/>
      <c r="QI35" s="24" t="e">
        <f t="shared" si="296"/>
        <v>#REF!</v>
      </c>
      <c r="QJ35" s="24" t="e">
        <f t="shared" si="297"/>
        <v>#REF!</v>
      </c>
      <c r="QK35" s="26"/>
      <c r="QL35" s="26"/>
      <c r="QM35" s="26"/>
      <c r="QN35" s="24" t="e">
        <f t="shared" si="298"/>
        <v>#REF!</v>
      </c>
      <c r="QO35" s="24" t="e">
        <f t="shared" si="299"/>
        <v>#REF!</v>
      </c>
      <c r="QP35" s="26"/>
      <c r="QQ35" s="24"/>
      <c r="QR35" s="24" t="e">
        <f t="shared" si="300"/>
        <v>#REF!</v>
      </c>
      <c r="QS35" s="24" t="e">
        <f t="shared" si="301"/>
        <v>#REF!</v>
      </c>
      <c r="QT35" s="11"/>
      <c r="QU35" s="24"/>
      <c r="QV35" s="24" t="e">
        <f t="shared" si="302"/>
        <v>#REF!</v>
      </c>
      <c r="QW35" s="24" t="e">
        <f t="shared" si="303"/>
        <v>#REF!</v>
      </c>
      <c r="QX35" s="11"/>
      <c r="QY35" s="24"/>
      <c r="QZ35" s="24" t="e">
        <f t="shared" si="304"/>
        <v>#REF!</v>
      </c>
      <c r="RA35" s="24" t="e">
        <f t="shared" si="305"/>
        <v>#REF!</v>
      </c>
      <c r="RB35" s="11"/>
      <c r="RC35" s="24"/>
      <c r="RD35" s="24" t="e">
        <f t="shared" si="306"/>
        <v>#REF!</v>
      </c>
      <c r="RE35" s="24" t="e">
        <f t="shared" si="307"/>
        <v>#REF!</v>
      </c>
      <c r="RF35" s="11"/>
      <c r="RG35" s="24"/>
      <c r="RH35" s="24" t="e">
        <f t="shared" si="308"/>
        <v>#REF!</v>
      </c>
      <c r="RI35" s="24" t="e">
        <f t="shared" si="309"/>
        <v>#REF!</v>
      </c>
      <c r="RJ35" s="11"/>
      <c r="RK35" s="27">
        <v>96.86</v>
      </c>
      <c r="RL35" s="27" t="e">
        <f t="shared" si="310"/>
        <v>#REF!</v>
      </c>
      <c r="RM35" s="22" t="e">
        <f t="shared" si="43"/>
        <v>#REF!</v>
      </c>
      <c r="RN35" s="4" t="e">
        <f t="shared" si="311"/>
        <v>#REF!</v>
      </c>
      <c r="RO35" s="24"/>
      <c r="RP35" s="24" t="e">
        <f t="shared" si="312"/>
        <v>#REF!</v>
      </c>
      <c r="RQ35" s="24" t="e">
        <f t="shared" si="313"/>
        <v>#REF!</v>
      </c>
      <c r="RR35" s="11"/>
      <c r="RS35" s="24"/>
      <c r="RT35" s="24" t="e">
        <f t="shared" si="314"/>
        <v>#REF!</v>
      </c>
      <c r="RU35" s="24" t="e">
        <f t="shared" si="315"/>
        <v>#REF!</v>
      </c>
      <c r="RV35" s="11"/>
      <c r="RW35" s="24"/>
      <c r="RX35" s="24" t="e">
        <f t="shared" si="316"/>
        <v>#REF!</v>
      </c>
      <c r="RY35" s="24" t="e">
        <f t="shared" si="317"/>
        <v>#REF!</v>
      </c>
      <c r="RZ35" s="11"/>
      <c r="SA35" s="24"/>
      <c r="SB35" s="24" t="e">
        <f t="shared" si="318"/>
        <v>#REF!</v>
      </c>
      <c r="SC35" s="24" t="e">
        <f t="shared" si="319"/>
        <v>#REF!</v>
      </c>
      <c r="SD35" s="11"/>
      <c r="SE35" s="24"/>
      <c r="SF35" s="24" t="e">
        <f t="shared" si="320"/>
        <v>#REF!</v>
      </c>
      <c r="SG35" s="24" t="e">
        <f t="shared" si="321"/>
        <v>#REF!</v>
      </c>
      <c r="SH35" s="11"/>
      <c r="SI35" s="24"/>
      <c r="SJ35" s="24" t="e">
        <f t="shared" si="322"/>
        <v>#REF!</v>
      </c>
      <c r="SK35" s="24" t="e">
        <f t="shared" si="323"/>
        <v>#REF!</v>
      </c>
      <c r="SL35" s="11"/>
      <c r="SM35" s="24"/>
      <c r="SN35" s="24" t="e">
        <f t="shared" si="324"/>
        <v>#REF!</v>
      </c>
      <c r="SO35" s="24" t="e">
        <f t="shared" si="325"/>
        <v>#REF!</v>
      </c>
      <c r="SP35" s="11"/>
      <c r="SQ35" s="24"/>
      <c r="SR35" s="24" t="e">
        <f t="shared" si="326"/>
        <v>#REF!</v>
      </c>
      <c r="SS35" s="24" t="e">
        <f t="shared" si="327"/>
        <v>#REF!</v>
      </c>
      <c r="ST35" s="11"/>
      <c r="SU35" s="24"/>
      <c r="SV35" s="24" t="e">
        <f t="shared" si="328"/>
        <v>#REF!</v>
      </c>
      <c r="SW35" s="24" t="e">
        <f t="shared" si="329"/>
        <v>#REF!</v>
      </c>
      <c r="SX35" s="11"/>
      <c r="SY35" s="24"/>
      <c r="SZ35" s="24" t="e">
        <f t="shared" si="330"/>
        <v>#REF!</v>
      </c>
      <c r="TA35" s="24" t="e">
        <f t="shared" si="331"/>
        <v>#REF!</v>
      </c>
      <c r="TB35" s="11"/>
      <c r="TC35" s="24"/>
      <c r="TD35" s="24" t="e">
        <f t="shared" si="332"/>
        <v>#REF!</v>
      </c>
      <c r="TE35" s="24" t="e">
        <f t="shared" si="333"/>
        <v>#REF!</v>
      </c>
      <c r="TF35" s="11"/>
      <c r="TG35" s="24"/>
      <c r="TH35" s="24" t="e">
        <f t="shared" si="334"/>
        <v>#REF!</v>
      </c>
      <c r="TI35" s="24" t="e">
        <f t="shared" si="335"/>
        <v>#REF!</v>
      </c>
      <c r="TJ35" s="11"/>
      <c r="TK35" s="24"/>
      <c r="TL35" s="24" t="e">
        <f t="shared" si="336"/>
        <v>#REF!</v>
      </c>
      <c r="TM35" s="24" t="e">
        <f t="shared" si="337"/>
        <v>#REF!</v>
      </c>
      <c r="TN35" s="11"/>
      <c r="TO35" s="27">
        <v>96.14</v>
      </c>
      <c r="TP35" s="27" t="e">
        <f t="shared" si="338"/>
        <v>#REF!</v>
      </c>
      <c r="TQ35" s="22" t="e">
        <f t="shared" si="44"/>
        <v>#REF!</v>
      </c>
      <c r="TR35" s="4" t="e">
        <f t="shared" si="339"/>
        <v>#REF!</v>
      </c>
      <c r="TS35" s="24"/>
      <c r="TT35" s="24" t="e">
        <f t="shared" si="340"/>
        <v>#REF!</v>
      </c>
      <c r="TU35" s="24" t="e">
        <f t="shared" si="341"/>
        <v>#REF!</v>
      </c>
      <c r="TV35" s="11"/>
      <c r="TW35" s="24"/>
      <c r="TX35" s="24" t="e">
        <f t="shared" si="342"/>
        <v>#REF!</v>
      </c>
      <c r="TY35" s="24" t="e">
        <f t="shared" si="343"/>
        <v>#REF!</v>
      </c>
      <c r="TZ35" s="11"/>
      <c r="UA35" s="24"/>
      <c r="UB35" s="24" t="e">
        <f t="shared" si="344"/>
        <v>#REF!</v>
      </c>
      <c r="UC35" s="24" t="e">
        <f t="shared" si="345"/>
        <v>#REF!</v>
      </c>
      <c r="UD35" s="11"/>
      <c r="UE35" s="24"/>
      <c r="UF35" s="24" t="e">
        <f t="shared" si="346"/>
        <v>#REF!</v>
      </c>
      <c r="UG35" s="24" t="e">
        <f t="shared" si="347"/>
        <v>#REF!</v>
      </c>
      <c r="UH35" s="11"/>
      <c r="UI35" s="24"/>
      <c r="UJ35" s="24" t="e">
        <f t="shared" si="348"/>
        <v>#REF!</v>
      </c>
      <c r="UK35" s="24" t="e">
        <f t="shared" si="349"/>
        <v>#REF!</v>
      </c>
      <c r="UL35" s="11"/>
      <c r="UM35" s="24"/>
      <c r="UN35" s="24" t="e">
        <f t="shared" si="350"/>
        <v>#REF!</v>
      </c>
      <c r="UO35" s="24" t="e">
        <f t="shared" si="351"/>
        <v>#REF!</v>
      </c>
      <c r="UP35" s="11"/>
      <c r="UQ35" s="24"/>
      <c r="UR35" s="24" t="e">
        <f t="shared" si="352"/>
        <v>#REF!</v>
      </c>
      <c r="US35" s="24" t="e">
        <f t="shared" si="353"/>
        <v>#REF!</v>
      </c>
      <c r="UT35" s="11"/>
      <c r="UU35" s="24"/>
      <c r="UV35" s="24" t="e">
        <f t="shared" si="354"/>
        <v>#REF!</v>
      </c>
      <c r="UW35" s="24" t="e">
        <f t="shared" si="355"/>
        <v>#REF!</v>
      </c>
      <c r="UX35" s="11"/>
      <c r="UY35" s="24"/>
      <c r="UZ35" s="24" t="e">
        <f t="shared" si="356"/>
        <v>#REF!</v>
      </c>
      <c r="VA35" s="24" t="e">
        <f t="shared" si="357"/>
        <v>#REF!</v>
      </c>
      <c r="VB35" s="11"/>
      <c r="VC35" s="24"/>
      <c r="VD35" s="24" t="e">
        <f t="shared" si="358"/>
        <v>#REF!</v>
      </c>
      <c r="VE35" s="24" t="e">
        <f t="shared" si="359"/>
        <v>#REF!</v>
      </c>
      <c r="VF35" s="11"/>
      <c r="VG35" s="20"/>
      <c r="VH35" s="27" t="e">
        <f t="shared" si="45"/>
        <v>#REF!</v>
      </c>
      <c r="VI35" s="22">
        <f t="shared" si="46"/>
        <v>0</v>
      </c>
      <c r="VJ35" s="4"/>
      <c r="VK35" s="27">
        <v>95.61</v>
      </c>
      <c r="VL35" s="27" t="e">
        <f t="shared" si="361"/>
        <v>#REF!</v>
      </c>
      <c r="VM35" s="22" t="e">
        <f t="shared" si="47"/>
        <v>#REF!</v>
      </c>
      <c r="VN35" s="4" t="e">
        <f t="shared" si="362"/>
        <v>#REF!</v>
      </c>
      <c r="VO35" s="27">
        <v>100</v>
      </c>
      <c r="VP35" s="27" t="e">
        <f t="shared" si="363"/>
        <v>#REF!</v>
      </c>
      <c r="VQ35" s="22" t="e">
        <f t="shared" si="48"/>
        <v>#REF!</v>
      </c>
      <c r="VR35" s="4" t="e">
        <f t="shared" si="364"/>
        <v>#REF!</v>
      </c>
      <c r="VS35" s="24"/>
      <c r="VT35" s="24" t="e">
        <f t="shared" si="365"/>
        <v>#REF!</v>
      </c>
      <c r="VU35" s="24" t="e">
        <f t="shared" si="366"/>
        <v>#REF!</v>
      </c>
      <c r="VV35" s="11"/>
      <c r="VW35" s="24">
        <v>8.1090722656250005</v>
      </c>
      <c r="VX35" s="27" t="e">
        <f t="shared" si="367"/>
        <v>#REF!</v>
      </c>
      <c r="VY35" s="22" t="e">
        <f t="shared" si="49"/>
        <v>#REF!</v>
      </c>
      <c r="VZ35" s="4" t="e">
        <f t="shared" si="568"/>
        <v>#REF!</v>
      </c>
      <c r="WA35" s="24">
        <v>1.0791015625</v>
      </c>
      <c r="WB35" s="27" t="e">
        <f t="shared" si="369"/>
        <v>#REF!</v>
      </c>
      <c r="WC35" s="22" t="e">
        <f t="shared" si="50"/>
        <v>#REF!</v>
      </c>
      <c r="WD35" s="4" t="e">
        <f t="shared" si="569"/>
        <v>#REF!</v>
      </c>
      <c r="WE35" s="27">
        <v>97.37</v>
      </c>
      <c r="WF35" s="27" t="e">
        <f t="shared" si="371"/>
        <v>#REF!</v>
      </c>
      <c r="WG35" s="22" t="e">
        <f t="shared" si="51"/>
        <v>#REF!</v>
      </c>
      <c r="WH35" s="4" t="e">
        <f t="shared" si="372"/>
        <v>#REF!</v>
      </c>
      <c r="WI35" s="24"/>
      <c r="WJ35" s="24" t="e">
        <f t="shared" si="373"/>
        <v>#REF!</v>
      </c>
      <c r="WK35" s="24" t="e">
        <f t="shared" si="374"/>
        <v>#REF!</v>
      </c>
      <c r="WL35" s="11"/>
      <c r="WM35" s="24"/>
      <c r="WN35" s="24" t="e">
        <f t="shared" si="375"/>
        <v>#REF!</v>
      </c>
      <c r="WO35" s="24" t="e">
        <f t="shared" si="376"/>
        <v>#REF!</v>
      </c>
      <c r="WP35" s="11"/>
      <c r="WQ35" s="24"/>
      <c r="WR35" s="24" t="e">
        <f t="shared" si="377"/>
        <v>#REF!</v>
      </c>
      <c r="WS35" s="24" t="e">
        <f t="shared" si="378"/>
        <v>#REF!</v>
      </c>
      <c r="WT35" s="11"/>
      <c r="WU35" s="27">
        <v>0.08</v>
      </c>
      <c r="WV35" s="27" t="e">
        <f t="shared" si="379"/>
        <v>#REF!</v>
      </c>
      <c r="WW35" s="22" t="e">
        <f t="shared" si="52"/>
        <v>#REF!</v>
      </c>
      <c r="WX35" s="4" t="e">
        <f t="shared" si="380"/>
        <v>#REF!</v>
      </c>
      <c r="WY35" s="24"/>
      <c r="WZ35" s="24" t="e">
        <f t="shared" si="381"/>
        <v>#REF!</v>
      </c>
      <c r="XA35" s="24" t="e">
        <f t="shared" si="382"/>
        <v>#REF!</v>
      </c>
      <c r="XB35" s="11"/>
      <c r="XC35" s="24"/>
      <c r="XD35" s="24" t="e">
        <f t="shared" si="383"/>
        <v>#REF!</v>
      </c>
      <c r="XE35" s="24" t="e">
        <f t="shared" si="384"/>
        <v>#REF!</v>
      </c>
      <c r="XF35" s="11"/>
      <c r="XG35" s="24"/>
      <c r="XH35" s="24" t="e">
        <f t="shared" si="385"/>
        <v>#REF!</v>
      </c>
      <c r="XI35" s="24" t="e">
        <f t="shared" si="386"/>
        <v>#REF!</v>
      </c>
      <c r="XJ35" s="11"/>
      <c r="XK35" s="24"/>
      <c r="XL35" s="24" t="e">
        <f t="shared" si="387"/>
        <v>#REF!</v>
      </c>
      <c r="XM35" s="24" t="e">
        <f t="shared" si="388"/>
        <v>#REF!</v>
      </c>
      <c r="XN35" s="11"/>
      <c r="XO35" s="24"/>
      <c r="XP35" s="24" t="e">
        <f t="shared" si="389"/>
        <v>#REF!</v>
      </c>
      <c r="XQ35" s="24" t="e">
        <f t="shared" si="390"/>
        <v>#REF!</v>
      </c>
      <c r="XR35" s="11"/>
      <c r="XS35" s="24"/>
      <c r="XT35" s="24" t="e">
        <f t="shared" si="391"/>
        <v>#REF!</v>
      </c>
      <c r="XU35" s="24" t="e">
        <f t="shared" si="392"/>
        <v>#REF!</v>
      </c>
      <c r="XV35" s="11"/>
      <c r="XW35" s="24"/>
      <c r="XX35" s="24" t="e">
        <f t="shared" si="393"/>
        <v>#REF!</v>
      </c>
      <c r="XY35" s="24" t="e">
        <f t="shared" si="394"/>
        <v>#REF!</v>
      </c>
      <c r="XZ35" s="11"/>
      <c r="YA35" s="24"/>
      <c r="YB35" s="24" t="e">
        <f t="shared" si="395"/>
        <v>#REF!</v>
      </c>
      <c r="YC35" s="24" t="e">
        <f t="shared" si="396"/>
        <v>#REF!</v>
      </c>
      <c r="YD35" s="11"/>
      <c r="YE35" s="24"/>
      <c r="YF35" s="24" t="e">
        <f t="shared" si="397"/>
        <v>#REF!</v>
      </c>
      <c r="YG35" s="24" t="e">
        <f t="shared" si="398"/>
        <v>#REF!</v>
      </c>
      <c r="YH35" s="11"/>
      <c r="YI35" s="24"/>
      <c r="YJ35" s="24" t="e">
        <f t="shared" si="399"/>
        <v>#REF!</v>
      </c>
      <c r="YK35" s="24" t="e">
        <f t="shared" si="400"/>
        <v>#REF!</v>
      </c>
      <c r="YL35" s="11"/>
      <c r="YM35" s="24"/>
      <c r="YN35" s="24" t="e">
        <f t="shared" si="401"/>
        <v>#REF!</v>
      </c>
      <c r="YO35" s="24" t="e">
        <f t="shared" si="402"/>
        <v>#REF!</v>
      </c>
      <c r="YP35" s="11"/>
      <c r="YQ35" s="27">
        <v>97.43</v>
      </c>
      <c r="YR35" s="27" t="e">
        <f t="shared" si="403"/>
        <v>#REF!</v>
      </c>
      <c r="YS35" s="22" t="e">
        <f t="shared" si="53"/>
        <v>#REF!</v>
      </c>
      <c r="YT35" s="4" t="e">
        <f t="shared" si="404"/>
        <v>#REF!</v>
      </c>
      <c r="YU35" s="24"/>
      <c r="YV35" s="24" t="e">
        <f t="shared" si="405"/>
        <v>#REF!</v>
      </c>
      <c r="YW35" s="24" t="e">
        <f t="shared" si="406"/>
        <v>#REF!</v>
      </c>
      <c r="YX35" s="11"/>
      <c r="YY35" s="24"/>
      <c r="YZ35" s="24" t="e">
        <f t="shared" si="407"/>
        <v>#REF!</v>
      </c>
      <c r="ZA35" s="24" t="e">
        <f t="shared" si="408"/>
        <v>#REF!</v>
      </c>
      <c r="ZB35" s="11"/>
      <c r="ZC35" s="24"/>
      <c r="ZD35" s="24" t="e">
        <f t="shared" si="409"/>
        <v>#REF!</v>
      </c>
      <c r="ZE35" s="24" t="e">
        <f t="shared" si="410"/>
        <v>#REF!</v>
      </c>
      <c r="ZF35" s="11"/>
      <c r="ZG35" s="24"/>
      <c r="ZH35" s="24" t="e">
        <f t="shared" si="411"/>
        <v>#REF!</v>
      </c>
      <c r="ZI35" s="24" t="e">
        <f t="shared" si="412"/>
        <v>#REF!</v>
      </c>
      <c r="ZJ35" s="11"/>
      <c r="ZK35" s="24"/>
      <c r="ZL35" s="24" t="e">
        <f t="shared" si="413"/>
        <v>#REF!</v>
      </c>
      <c r="ZM35" s="24" t="e">
        <f t="shared" si="414"/>
        <v>#REF!</v>
      </c>
      <c r="ZN35" s="11"/>
      <c r="ZO35" s="24"/>
      <c r="ZP35" s="24" t="e">
        <f t="shared" si="415"/>
        <v>#REF!</v>
      </c>
      <c r="ZQ35" s="24" t="e">
        <f t="shared" si="416"/>
        <v>#REF!</v>
      </c>
      <c r="ZR35" s="11"/>
      <c r="ZS35" s="24"/>
      <c r="ZT35" s="24" t="e">
        <f t="shared" si="417"/>
        <v>#REF!</v>
      </c>
      <c r="ZU35" s="24" t="e">
        <f t="shared" si="418"/>
        <v>#REF!</v>
      </c>
      <c r="ZV35" s="11"/>
      <c r="ZW35" s="24"/>
      <c r="ZX35" s="24" t="e">
        <f t="shared" si="419"/>
        <v>#REF!</v>
      </c>
      <c r="ZY35" s="24" t="e">
        <f t="shared" si="420"/>
        <v>#REF!</v>
      </c>
      <c r="ZZ35" s="11"/>
      <c r="AAA35" s="24"/>
      <c r="AAB35" s="24" t="e">
        <f t="shared" si="421"/>
        <v>#REF!</v>
      </c>
      <c r="AAC35" s="24" t="e">
        <f t="shared" si="422"/>
        <v>#REF!</v>
      </c>
      <c r="AAD35" s="11"/>
      <c r="AAE35" s="22">
        <v>0.33999999999999997</v>
      </c>
      <c r="AAF35" s="27" t="e">
        <f t="shared" si="423"/>
        <v>#REF!</v>
      </c>
      <c r="AAG35" s="22" t="e">
        <f t="shared" si="54"/>
        <v>#REF!</v>
      </c>
      <c r="AAH35" s="4" t="e">
        <f t="shared" si="424"/>
        <v>#REF!</v>
      </c>
      <c r="AAI35" s="24"/>
      <c r="AAJ35" s="24" t="e">
        <f t="shared" si="425"/>
        <v>#REF!</v>
      </c>
      <c r="AAK35" s="24" t="e">
        <f t="shared" si="426"/>
        <v>#REF!</v>
      </c>
      <c r="AAL35" s="11"/>
      <c r="AAM35" s="24"/>
      <c r="AAN35" s="24" t="e">
        <f t="shared" si="427"/>
        <v>#REF!</v>
      </c>
      <c r="AAO35" s="24" t="e">
        <f t="shared" si="428"/>
        <v>#REF!</v>
      </c>
      <c r="AAP35" s="11"/>
      <c r="AAQ35" s="24"/>
      <c r="AAR35" s="24" t="e">
        <f t="shared" si="429"/>
        <v>#REF!</v>
      </c>
      <c r="AAS35" s="24" t="e">
        <f t="shared" si="430"/>
        <v>#REF!</v>
      </c>
      <c r="AAT35" s="11"/>
      <c r="AAU35" s="24"/>
      <c r="AAV35" s="24" t="e">
        <f t="shared" si="431"/>
        <v>#REF!</v>
      </c>
      <c r="AAW35" s="24" t="e">
        <f t="shared" si="432"/>
        <v>#REF!</v>
      </c>
      <c r="AAX35" s="11"/>
      <c r="AAY35" s="24"/>
      <c r="AAZ35" s="24" t="e">
        <f t="shared" si="433"/>
        <v>#REF!</v>
      </c>
      <c r="ABA35" s="24" t="e">
        <f t="shared" si="434"/>
        <v>#REF!</v>
      </c>
      <c r="ABB35" s="11"/>
      <c r="ABC35" s="24"/>
      <c r="ABD35" s="24" t="e">
        <f t="shared" si="435"/>
        <v>#REF!</v>
      </c>
      <c r="ABE35" s="24" t="e">
        <f t="shared" si="436"/>
        <v>#REF!</v>
      </c>
      <c r="ABF35" s="11"/>
      <c r="ABG35" s="24"/>
      <c r="ABH35" s="24" t="e">
        <f t="shared" si="437"/>
        <v>#REF!</v>
      </c>
      <c r="ABI35" s="24" t="e">
        <f t="shared" si="438"/>
        <v>#REF!</v>
      </c>
      <c r="ABJ35" s="11"/>
      <c r="ABK35" s="24"/>
      <c r="ABL35" s="24" t="e">
        <f t="shared" si="439"/>
        <v>#REF!</v>
      </c>
      <c r="ABM35" s="24" t="e">
        <f t="shared" si="440"/>
        <v>#REF!</v>
      </c>
      <c r="ABN35" s="11"/>
      <c r="ABO35" s="24"/>
      <c r="ABP35" s="24" t="e">
        <f t="shared" si="441"/>
        <v>#REF!</v>
      </c>
      <c r="ABQ35" s="24" t="e">
        <f t="shared" si="442"/>
        <v>#REF!</v>
      </c>
      <c r="ABR35" s="11"/>
      <c r="ABS35" s="24"/>
      <c r="ABT35" s="24" t="e">
        <f t="shared" si="443"/>
        <v>#REF!</v>
      </c>
      <c r="ABU35" s="24" t="e">
        <f t="shared" si="444"/>
        <v>#REF!</v>
      </c>
      <c r="ABV35" s="11"/>
      <c r="ABW35" s="27">
        <v>96.09</v>
      </c>
      <c r="ABX35" s="27" t="e">
        <f t="shared" si="445"/>
        <v>#REF!</v>
      </c>
      <c r="ABY35" s="22" t="e">
        <f t="shared" si="55"/>
        <v>#REF!</v>
      </c>
      <c r="ABZ35" s="4" t="e">
        <f t="shared" si="446"/>
        <v>#REF!</v>
      </c>
      <c r="ACA35" s="24"/>
      <c r="ACB35" s="24" t="e">
        <f t="shared" si="447"/>
        <v>#REF!</v>
      </c>
      <c r="ACC35" s="24" t="e">
        <f t="shared" si="448"/>
        <v>#REF!</v>
      </c>
      <c r="ACD35" s="11"/>
      <c r="ACE35" s="24"/>
      <c r="ACF35" s="24" t="e">
        <f t="shared" si="449"/>
        <v>#REF!</v>
      </c>
      <c r="ACG35" s="24" t="e">
        <f t="shared" si="450"/>
        <v>#REF!</v>
      </c>
      <c r="ACH35" s="11"/>
      <c r="ACI35" s="24"/>
      <c r="ACJ35" s="24" t="e">
        <f t="shared" si="451"/>
        <v>#REF!</v>
      </c>
      <c r="ACK35" s="24" t="e">
        <f t="shared" si="452"/>
        <v>#REF!</v>
      </c>
      <c r="ACL35" s="11"/>
      <c r="ACM35" s="24"/>
      <c r="ACN35" s="24" t="e">
        <f t="shared" si="453"/>
        <v>#REF!</v>
      </c>
      <c r="ACO35" s="24" t="e">
        <f t="shared" si="454"/>
        <v>#REF!</v>
      </c>
      <c r="ACP35" s="11"/>
      <c r="ACQ35" s="24"/>
      <c r="ACR35" s="24" t="e">
        <f t="shared" si="455"/>
        <v>#REF!</v>
      </c>
      <c r="ACS35" s="24" t="e">
        <f t="shared" si="456"/>
        <v>#REF!</v>
      </c>
      <c r="ACT35" s="11"/>
      <c r="ACU35" s="24"/>
      <c r="ACV35" s="24" t="e">
        <f t="shared" si="457"/>
        <v>#REF!</v>
      </c>
      <c r="ACW35" s="24" t="e">
        <f t="shared" si="458"/>
        <v>#REF!</v>
      </c>
      <c r="ACX35" s="11"/>
      <c r="ACY35" s="24"/>
      <c r="ACZ35" s="24" t="e">
        <f t="shared" si="459"/>
        <v>#REF!</v>
      </c>
      <c r="ADA35" s="24" t="e">
        <f t="shared" si="460"/>
        <v>#REF!</v>
      </c>
      <c r="ADB35" s="11"/>
      <c r="ADC35" s="24">
        <v>3.9</v>
      </c>
      <c r="ADD35" s="24" t="e">
        <f t="shared" si="461"/>
        <v>#REF!</v>
      </c>
      <c r="ADE35" s="24" t="e">
        <f t="shared" si="56"/>
        <v>#REF!</v>
      </c>
      <c r="ADF35" s="4" t="e">
        <f t="shared" si="462"/>
        <v>#REF!</v>
      </c>
      <c r="ADG35" s="24">
        <v>97.77</v>
      </c>
      <c r="ADH35" s="24" t="e">
        <f t="shared" si="463"/>
        <v>#REF!</v>
      </c>
      <c r="ADI35" s="24" t="e">
        <f t="shared" si="57"/>
        <v>#REF!</v>
      </c>
      <c r="ADJ35" s="4" t="e">
        <f t="shared" si="464"/>
        <v>#REF!</v>
      </c>
      <c r="ADK35" s="24"/>
      <c r="ADL35" s="24" t="e">
        <f t="shared" si="465"/>
        <v>#REF!</v>
      </c>
      <c r="ADM35" s="24" t="e">
        <f t="shared" si="466"/>
        <v>#REF!</v>
      </c>
      <c r="ADN35" s="11"/>
      <c r="ADO35" s="24"/>
      <c r="ADP35" s="24" t="e">
        <f t="shared" si="467"/>
        <v>#REF!</v>
      </c>
      <c r="ADQ35" s="24" t="e">
        <f t="shared" si="468"/>
        <v>#REF!</v>
      </c>
      <c r="ADR35" s="11"/>
      <c r="ADS35" s="24"/>
      <c r="ADT35" s="24" t="e">
        <f t="shared" si="469"/>
        <v>#REF!</v>
      </c>
      <c r="ADU35" s="24" t="e">
        <f t="shared" si="470"/>
        <v>#REF!</v>
      </c>
      <c r="ADV35" s="11"/>
      <c r="ADW35" s="24"/>
      <c r="ADX35" s="24" t="e">
        <f t="shared" si="471"/>
        <v>#REF!</v>
      </c>
      <c r="ADY35" s="24" t="e">
        <f t="shared" si="472"/>
        <v>#REF!</v>
      </c>
      <c r="ADZ35" s="11"/>
      <c r="AEA35" s="24"/>
      <c r="AEB35" s="24" t="e">
        <f t="shared" si="473"/>
        <v>#REF!</v>
      </c>
      <c r="AEC35" s="24" t="e">
        <f t="shared" si="474"/>
        <v>#REF!</v>
      </c>
      <c r="AED35" s="11"/>
      <c r="AEE35" s="24"/>
      <c r="AEF35" s="24" t="e">
        <f t="shared" si="475"/>
        <v>#REF!</v>
      </c>
      <c r="AEG35" s="24" t="e">
        <f t="shared" si="476"/>
        <v>#REF!</v>
      </c>
      <c r="AEH35" s="11"/>
      <c r="AEI35" s="24"/>
      <c r="AEJ35" s="24" t="e">
        <f t="shared" si="477"/>
        <v>#REF!</v>
      </c>
      <c r="AEK35" s="24" t="e">
        <f t="shared" si="478"/>
        <v>#REF!</v>
      </c>
      <c r="AEL35" s="11"/>
      <c r="AEM35" s="24"/>
      <c r="AEN35" s="24" t="e">
        <f t="shared" si="479"/>
        <v>#REF!</v>
      </c>
      <c r="AEO35" s="24" t="e">
        <f t="shared" si="480"/>
        <v>#REF!</v>
      </c>
      <c r="AEP35" s="11"/>
      <c r="AEQ35" s="24"/>
      <c r="AER35" s="24" t="e">
        <f t="shared" si="481"/>
        <v>#REF!</v>
      </c>
      <c r="AES35" s="24" t="e">
        <f t="shared" si="482"/>
        <v>#REF!</v>
      </c>
      <c r="AET35" s="11"/>
      <c r="AEU35" s="24"/>
      <c r="AEV35" s="24" t="e">
        <f t="shared" si="483"/>
        <v>#REF!</v>
      </c>
      <c r="AEW35" s="24" t="e">
        <f t="shared" si="484"/>
        <v>#REF!</v>
      </c>
      <c r="AEX35" s="11"/>
      <c r="AEY35" s="24"/>
      <c r="AEZ35" s="24" t="e">
        <f t="shared" si="485"/>
        <v>#REF!</v>
      </c>
      <c r="AFA35" s="24" t="e">
        <f t="shared" si="486"/>
        <v>#REF!</v>
      </c>
      <c r="AFB35" s="11"/>
      <c r="AFC35" s="24"/>
      <c r="AFD35" s="24" t="e">
        <f t="shared" si="487"/>
        <v>#REF!</v>
      </c>
      <c r="AFE35" s="24" t="e">
        <f t="shared" si="488"/>
        <v>#REF!</v>
      </c>
      <c r="AFF35" s="11"/>
      <c r="AFG35" s="24"/>
      <c r="AFH35" s="24" t="e">
        <f t="shared" si="489"/>
        <v>#REF!</v>
      </c>
      <c r="AFI35" s="24" t="e">
        <f t="shared" si="490"/>
        <v>#REF!</v>
      </c>
      <c r="AFJ35" s="11"/>
      <c r="AFK35" s="24"/>
      <c r="AFL35" s="24" t="e">
        <f t="shared" si="491"/>
        <v>#REF!</v>
      </c>
      <c r="AFM35" s="24" t="e">
        <f t="shared" si="492"/>
        <v>#REF!</v>
      </c>
      <c r="AFN35" s="11"/>
      <c r="AFO35" s="24"/>
      <c r="AFP35" s="24" t="e">
        <f t="shared" si="493"/>
        <v>#REF!</v>
      </c>
      <c r="AFQ35" s="24" t="e">
        <f t="shared" si="494"/>
        <v>#REF!</v>
      </c>
      <c r="AFR35" s="11"/>
      <c r="AFS35" s="24"/>
      <c r="AFT35" s="24" t="e">
        <f t="shared" si="495"/>
        <v>#REF!</v>
      </c>
      <c r="AFU35" s="24" t="e">
        <f t="shared" si="496"/>
        <v>#REF!</v>
      </c>
      <c r="AFV35" s="11"/>
      <c r="AFW35" s="24"/>
      <c r="AFX35" s="24" t="e">
        <f t="shared" si="497"/>
        <v>#REF!</v>
      </c>
      <c r="AFY35" s="24" t="e">
        <f t="shared" si="498"/>
        <v>#REF!</v>
      </c>
      <c r="AFZ35" s="11"/>
      <c r="AGA35" s="24"/>
      <c r="AGB35" s="24" t="e">
        <f t="shared" si="499"/>
        <v>#REF!</v>
      </c>
      <c r="AGC35" s="24" t="e">
        <f t="shared" si="500"/>
        <v>#REF!</v>
      </c>
      <c r="AGD35" s="11"/>
      <c r="AGE35" s="24"/>
      <c r="AGF35" s="24" t="e">
        <f t="shared" si="501"/>
        <v>#REF!</v>
      </c>
      <c r="AGG35" s="24" t="e">
        <f t="shared" si="502"/>
        <v>#REF!</v>
      </c>
      <c r="AGH35" s="11"/>
      <c r="AGI35" s="24"/>
      <c r="AGJ35" s="24" t="e">
        <f t="shared" si="503"/>
        <v>#REF!</v>
      </c>
      <c r="AGK35" s="24" t="e">
        <f t="shared" si="504"/>
        <v>#REF!</v>
      </c>
      <c r="AGL35" s="11"/>
      <c r="AGM35" s="24"/>
      <c r="AGN35" s="24" t="e">
        <f t="shared" si="505"/>
        <v>#REF!</v>
      </c>
      <c r="AGO35" s="24" t="e">
        <f t="shared" si="506"/>
        <v>#REF!</v>
      </c>
      <c r="AGP35" s="11"/>
      <c r="AGQ35" s="24"/>
      <c r="AGR35" s="24" t="e">
        <f t="shared" si="507"/>
        <v>#REF!</v>
      </c>
      <c r="AGS35" s="24" t="e">
        <f t="shared" si="508"/>
        <v>#REF!</v>
      </c>
      <c r="AGT35" s="11"/>
      <c r="AGU35" s="27">
        <v>0.31</v>
      </c>
      <c r="AGV35" s="27" t="e">
        <f t="shared" si="509"/>
        <v>#REF!</v>
      </c>
      <c r="AGW35" s="22" t="e">
        <f t="shared" si="58"/>
        <v>#REF!</v>
      </c>
      <c r="AGX35" s="4" t="e">
        <f t="shared" si="510"/>
        <v>#REF!</v>
      </c>
      <c r="AGY35" s="27">
        <v>0.2</v>
      </c>
      <c r="AGZ35" s="27" t="e">
        <f t="shared" si="511"/>
        <v>#REF!</v>
      </c>
      <c r="AHA35" s="22" t="e">
        <f t="shared" si="59"/>
        <v>#REF!</v>
      </c>
      <c r="AHB35" s="4" t="e">
        <f t="shared" si="512"/>
        <v>#REF!</v>
      </c>
      <c r="AHC35" s="27">
        <v>97.61</v>
      </c>
      <c r="AHD35" s="27" t="e">
        <f t="shared" si="513"/>
        <v>#REF!</v>
      </c>
      <c r="AHE35" s="22" t="e">
        <f t="shared" si="60"/>
        <v>#REF!</v>
      </c>
      <c r="AHF35" s="4" t="e">
        <f t="shared" si="514"/>
        <v>#REF!</v>
      </c>
      <c r="AHG35" s="27">
        <v>94.210000000000008</v>
      </c>
      <c r="AHH35" s="27" t="e">
        <f t="shared" si="515"/>
        <v>#REF!</v>
      </c>
      <c r="AHI35" s="22" t="e">
        <f t="shared" si="61"/>
        <v>#REF!</v>
      </c>
      <c r="AHJ35" s="4" t="e">
        <f t="shared" si="516"/>
        <v>#REF!</v>
      </c>
      <c r="AHK35" s="27">
        <v>97.23</v>
      </c>
      <c r="AHL35" s="27" t="e">
        <f t="shared" si="517"/>
        <v>#REF!</v>
      </c>
      <c r="AHM35" s="22" t="e">
        <f t="shared" si="62"/>
        <v>#REF!</v>
      </c>
      <c r="AHN35" s="4" t="e">
        <f t="shared" si="518"/>
        <v>#REF!</v>
      </c>
      <c r="AHO35" s="27">
        <v>4.3</v>
      </c>
      <c r="AHP35" s="27" t="e">
        <f t="shared" si="519"/>
        <v>#REF!</v>
      </c>
      <c r="AHQ35" s="22" t="e">
        <f t="shared" si="63"/>
        <v>#REF!</v>
      </c>
      <c r="AHR35" s="4" t="e">
        <f t="shared" si="520"/>
        <v>#REF!</v>
      </c>
      <c r="AHS35" s="27">
        <v>8.5400000000000009</v>
      </c>
      <c r="AHT35" s="27" t="e">
        <f t="shared" si="521"/>
        <v>#REF!</v>
      </c>
      <c r="AHU35" s="22" t="e">
        <f t="shared" si="64"/>
        <v>#REF!</v>
      </c>
      <c r="AHV35" s="4" t="e">
        <f t="shared" si="522"/>
        <v>#REF!</v>
      </c>
      <c r="AHW35" s="27">
        <v>3.5099999999999999E-2</v>
      </c>
      <c r="AHX35" s="27" t="e">
        <f t="shared" si="523"/>
        <v>#REF!</v>
      </c>
      <c r="AHY35" s="22" t="e">
        <f t="shared" si="65"/>
        <v>#REF!</v>
      </c>
      <c r="AHZ35" s="4" t="e">
        <f t="shared" si="524"/>
        <v>#REF!</v>
      </c>
      <c r="AIA35" s="27">
        <v>4.58E-2</v>
      </c>
      <c r="AIB35" s="27" t="e">
        <f t="shared" si="525"/>
        <v>#REF!</v>
      </c>
      <c r="AIC35" s="22" t="e">
        <f t="shared" si="66"/>
        <v>#REF!</v>
      </c>
      <c r="AID35" s="4" t="e">
        <f t="shared" si="526"/>
        <v>#REF!</v>
      </c>
      <c r="AIE35" s="24"/>
      <c r="AIF35" s="24" t="e">
        <f t="shared" si="527"/>
        <v>#REF!</v>
      </c>
      <c r="AIG35" s="24" t="e">
        <f t="shared" si="528"/>
        <v>#REF!</v>
      </c>
      <c r="AIH35" s="11"/>
      <c r="AII35" s="24"/>
      <c r="AIJ35" s="24" t="e">
        <f t="shared" si="529"/>
        <v>#REF!</v>
      </c>
      <c r="AIK35" s="24" t="e">
        <f t="shared" si="530"/>
        <v>#REF!</v>
      </c>
      <c r="AIL35" s="11"/>
      <c r="AIM35" s="24"/>
      <c r="AIN35" s="24" t="e">
        <f t="shared" si="531"/>
        <v>#REF!</v>
      </c>
      <c r="AIO35" s="24" t="e">
        <f t="shared" si="532"/>
        <v>#REF!</v>
      </c>
      <c r="AIP35" s="11"/>
      <c r="AIQ35" s="27">
        <v>19.21</v>
      </c>
      <c r="AIR35" s="27" t="e">
        <f t="shared" si="533"/>
        <v>#REF!</v>
      </c>
      <c r="AIS35" s="22" t="e">
        <f t="shared" si="67"/>
        <v>#REF!</v>
      </c>
      <c r="AIT35" s="4" t="e">
        <f t="shared" si="534"/>
        <v>#REF!</v>
      </c>
      <c r="AIU35" s="27">
        <v>5.28</v>
      </c>
      <c r="AIV35" s="27" t="e">
        <f t="shared" si="535"/>
        <v>#REF!</v>
      </c>
      <c r="AIW35" s="22" t="e">
        <f t="shared" si="68"/>
        <v>#REF!</v>
      </c>
      <c r="AIX35" s="4" t="e">
        <f t="shared" si="536"/>
        <v>#REF!</v>
      </c>
      <c r="AIY35" s="22">
        <v>0</v>
      </c>
      <c r="AIZ35" s="27" t="e">
        <f t="shared" si="537"/>
        <v>#REF!</v>
      </c>
      <c r="AJA35" s="22" t="e">
        <f t="shared" si="69"/>
        <v>#REF!</v>
      </c>
      <c r="AJB35" s="4" t="e">
        <f t="shared" si="538"/>
        <v>#REF!</v>
      </c>
      <c r="AJC35" s="27">
        <v>44.990538515353208</v>
      </c>
      <c r="AJD35" s="27" t="e">
        <f t="shared" si="539"/>
        <v>#REF!</v>
      </c>
      <c r="AJE35" s="22" t="e">
        <f t="shared" si="70"/>
        <v>#REF!</v>
      </c>
      <c r="AJF35" s="4" t="e">
        <f t="shared" si="540"/>
        <v>#REF!</v>
      </c>
      <c r="AJG35" s="24"/>
      <c r="AJH35" s="24" t="e">
        <f t="shared" si="541"/>
        <v>#REF!</v>
      </c>
      <c r="AJI35" s="24" t="e">
        <f t="shared" si="542"/>
        <v>#REF!</v>
      </c>
      <c r="AJJ35" s="11"/>
      <c r="AJK35" s="27">
        <v>0.51</v>
      </c>
      <c r="AJL35" s="27" t="e">
        <f t="shared" si="543"/>
        <v>#REF!</v>
      </c>
      <c r="AJM35" s="22" t="e">
        <f t="shared" si="71"/>
        <v>#REF!</v>
      </c>
      <c r="AJN35" s="4" t="e">
        <f t="shared" si="544"/>
        <v>#REF!</v>
      </c>
      <c r="AJO35" s="27">
        <v>95</v>
      </c>
      <c r="AJP35" s="27" t="e">
        <f t="shared" si="545"/>
        <v>#REF!</v>
      </c>
      <c r="AJQ35" s="22" t="e">
        <f t="shared" si="72"/>
        <v>#REF!</v>
      </c>
      <c r="AJR35" s="4" t="e">
        <f t="shared" si="546"/>
        <v>#REF!</v>
      </c>
      <c r="AJS35" s="27">
        <v>100</v>
      </c>
      <c r="AJT35" s="27" t="e">
        <f t="shared" si="547"/>
        <v>#REF!</v>
      </c>
      <c r="AJU35" s="22" t="e">
        <f t="shared" si="73"/>
        <v>#REF!</v>
      </c>
      <c r="AJV35" s="4" t="e">
        <f t="shared" si="548"/>
        <v>#REF!</v>
      </c>
      <c r="AJW35" s="27">
        <v>91.4</v>
      </c>
      <c r="AJX35" s="24" t="e">
        <f t="shared" si="549"/>
        <v>#REF!</v>
      </c>
      <c r="AJY35" s="13" t="e">
        <f t="shared" si="74"/>
        <v>#REF!</v>
      </c>
      <c r="AJZ35" s="12" t="e">
        <f t="shared" si="550"/>
        <v>#REF!</v>
      </c>
      <c r="AKA35" s="8" t="s">
        <v>39</v>
      </c>
      <c r="AKB35" s="10" t="e">
        <f t="shared" si="75"/>
        <v>#REF!</v>
      </c>
      <c r="AKC35" s="11" t="e">
        <f t="shared" si="551"/>
        <v>#REF!</v>
      </c>
      <c r="AKD35" s="8" t="s">
        <v>39</v>
      </c>
      <c r="AKE35" s="10" t="e">
        <f t="shared" si="76"/>
        <v>#REF!</v>
      </c>
      <c r="AKF35" s="11" t="e">
        <f t="shared" si="552"/>
        <v>#REF!</v>
      </c>
      <c r="AKG35" s="8" t="s">
        <v>39</v>
      </c>
      <c r="AKH35" s="10" t="e">
        <f t="shared" si="77"/>
        <v>#REF!</v>
      </c>
      <c r="AKI35" s="11" t="e">
        <f t="shared" si="553"/>
        <v>#REF!</v>
      </c>
      <c r="AKJ35" s="8" t="s">
        <v>39</v>
      </c>
      <c r="AKK35" s="10" t="e">
        <f t="shared" si="554"/>
        <v>#REF!</v>
      </c>
      <c r="AKL35" s="11" t="e">
        <f t="shared" si="555"/>
        <v>#REF!</v>
      </c>
      <c r="AKM35" s="8" t="s">
        <v>39</v>
      </c>
      <c r="AKN35" s="10" t="e">
        <f t="shared" si="78"/>
        <v>#REF!</v>
      </c>
      <c r="AKO35" s="11" t="e">
        <f t="shared" si="556"/>
        <v>#REF!</v>
      </c>
      <c r="AKP35" s="8" t="s">
        <v>39</v>
      </c>
      <c r="AKQ35" s="10" t="e">
        <f t="shared" si="79"/>
        <v>#REF!</v>
      </c>
      <c r="AKR35" s="11" t="e">
        <f t="shared" si="557"/>
        <v>#REF!</v>
      </c>
      <c r="AKS35" s="8" t="s">
        <v>39</v>
      </c>
      <c r="AKT35" s="10" t="e">
        <f t="shared" si="558"/>
        <v>#REF!</v>
      </c>
      <c r="AKU35" s="11" t="e">
        <f t="shared" si="80"/>
        <v>#REF!</v>
      </c>
      <c r="AKV35" s="8" t="s">
        <v>39</v>
      </c>
      <c r="AKW35" s="10" t="e">
        <f t="shared" si="559"/>
        <v>#REF!</v>
      </c>
      <c r="AKX35" s="11" t="e">
        <f t="shared" si="560"/>
        <v>#REF!</v>
      </c>
      <c r="AKY35" s="8" t="s">
        <v>39</v>
      </c>
      <c r="AKZ35" s="10" t="e">
        <f t="shared" si="81"/>
        <v>#REF!</v>
      </c>
      <c r="ALA35" s="11" t="e">
        <f t="shared" si="561"/>
        <v>#REF!</v>
      </c>
    </row>
    <row r="36" spans="1:989" ht="17.25">
      <c r="A36" s="8" t="s">
        <v>40</v>
      </c>
      <c r="B36" s="9" t="str">
        <f t="shared" si="82"/>
        <v>四川</v>
      </c>
      <c r="C36" s="10" t="e">
        <f t="shared" si="83"/>
        <v>#REF!</v>
      </c>
      <c r="D36" s="11" t="e">
        <f t="shared" si="84"/>
        <v>#REF!</v>
      </c>
      <c r="E36" s="24">
        <v>79.180000000000007</v>
      </c>
      <c r="F36" s="24" t="e">
        <f t="shared" si="85"/>
        <v>#REF!</v>
      </c>
      <c r="G36" s="24" t="e">
        <f t="shared" si="6"/>
        <v>#REF!</v>
      </c>
      <c r="H36" s="12" t="e">
        <f t="shared" si="86"/>
        <v>#REF!</v>
      </c>
      <c r="I36" s="24">
        <v>77.650000000000006</v>
      </c>
      <c r="J36" s="24" t="e">
        <f t="shared" si="87"/>
        <v>#REF!</v>
      </c>
      <c r="K36" s="13" t="e">
        <f t="shared" si="7"/>
        <v>#REF!</v>
      </c>
      <c r="L36" s="12" t="e">
        <f t="shared" si="88"/>
        <v>#REF!</v>
      </c>
      <c r="M36" s="24">
        <v>76.7</v>
      </c>
      <c r="N36" s="24" t="e">
        <f t="shared" si="89"/>
        <v>#REF!</v>
      </c>
      <c r="O36" s="13" t="e">
        <f t="shared" si="8"/>
        <v>#REF!</v>
      </c>
      <c r="P36" s="12" t="e">
        <f t="shared" si="90"/>
        <v>#REF!</v>
      </c>
      <c r="Q36" s="24">
        <v>84.64</v>
      </c>
      <c r="R36" s="24" t="e">
        <f t="shared" si="91"/>
        <v>#REF!</v>
      </c>
      <c r="S36" s="13" t="e">
        <f t="shared" si="9"/>
        <v>#REF!</v>
      </c>
      <c r="T36" s="12" t="e">
        <f t="shared" si="92"/>
        <v>#REF!</v>
      </c>
      <c r="U36" s="24"/>
      <c r="V36" s="24" t="e">
        <f t="shared" si="93"/>
        <v>#REF!</v>
      </c>
      <c r="W36" s="24" t="e">
        <f t="shared" si="563"/>
        <v>#REF!</v>
      </c>
      <c r="X36" s="11"/>
      <c r="Y36" s="13">
        <v>4.2362679788037448E-2</v>
      </c>
      <c r="Z36" s="24" t="e">
        <f t="shared" si="95"/>
        <v>#REF!</v>
      </c>
      <c r="AA36" s="13" t="e">
        <f t="shared" si="10"/>
        <v>#REF!</v>
      </c>
      <c r="AB36" s="12" t="e">
        <f t="shared" si="96"/>
        <v>#REF!</v>
      </c>
      <c r="AC36" s="13">
        <v>4.2286107805411415E-2</v>
      </c>
      <c r="AD36" s="24" t="e">
        <f t="shared" si="97"/>
        <v>#REF!</v>
      </c>
      <c r="AE36" s="13" t="e">
        <f t="shared" si="11"/>
        <v>#REF!</v>
      </c>
      <c r="AF36" s="12" t="e">
        <f t="shared" si="98"/>
        <v>#REF!</v>
      </c>
      <c r="AG36" s="13">
        <v>9.0613088154453021E-3</v>
      </c>
      <c r="AH36" s="24" t="e">
        <f t="shared" si="99"/>
        <v>#REF!</v>
      </c>
      <c r="AI36" s="13" t="e">
        <f t="shared" si="12"/>
        <v>#REF!</v>
      </c>
      <c r="AJ36" s="12" t="e">
        <f t="shared" si="100"/>
        <v>#REF!</v>
      </c>
      <c r="AK36" s="13">
        <v>7.4013144921218297</v>
      </c>
      <c r="AL36" s="24" t="e">
        <f t="shared" si="101"/>
        <v>#REF!</v>
      </c>
      <c r="AM36" s="13" t="e">
        <f t="shared" si="13"/>
        <v>#REF!</v>
      </c>
      <c r="AN36" s="12" t="e">
        <f t="shared" si="570"/>
        <v>#REF!</v>
      </c>
      <c r="AO36" s="23">
        <v>2.600706124743446</v>
      </c>
      <c r="AP36" s="24" t="e">
        <f t="shared" si="103"/>
        <v>#REF!</v>
      </c>
      <c r="AQ36" s="13" t="e">
        <f t="shared" si="14"/>
        <v>#REF!</v>
      </c>
      <c r="AR36" s="12" t="e">
        <f t="shared" si="562"/>
        <v>#REF!</v>
      </c>
      <c r="AS36" s="24">
        <v>99.88</v>
      </c>
      <c r="AT36" s="24" t="e">
        <f t="shared" si="105"/>
        <v>#REF!</v>
      </c>
      <c r="AU36" s="13" t="e">
        <f t="shared" si="15"/>
        <v>#REF!</v>
      </c>
      <c r="AV36" s="12" t="e">
        <f t="shared" si="106"/>
        <v>#REF!</v>
      </c>
      <c r="AW36" s="24">
        <v>0.02</v>
      </c>
      <c r="AX36" s="24" t="e">
        <f t="shared" si="107"/>
        <v>#REF!</v>
      </c>
      <c r="AY36" s="13" t="e">
        <f t="shared" si="16"/>
        <v>#REF!</v>
      </c>
      <c r="AZ36" s="12" t="e">
        <f t="shared" si="108"/>
        <v>#REF!</v>
      </c>
      <c r="BA36" s="24">
        <v>2.327</v>
      </c>
      <c r="BB36" s="24" t="e">
        <f t="shared" si="109"/>
        <v>#REF!</v>
      </c>
      <c r="BC36" s="13" t="e">
        <f t="shared" si="17"/>
        <v>#REF!</v>
      </c>
      <c r="BD36" s="12" t="e">
        <f t="shared" si="110"/>
        <v>#REF!</v>
      </c>
      <c r="BE36" s="14">
        <v>0.11</v>
      </c>
      <c r="BF36" s="24" t="e">
        <f t="shared" si="111"/>
        <v>#REF!</v>
      </c>
      <c r="BG36" s="13" t="e">
        <f t="shared" si="18"/>
        <v>#REF!</v>
      </c>
      <c r="BH36" s="12" t="e">
        <f t="shared" si="112"/>
        <v>#REF!</v>
      </c>
      <c r="BI36" s="24">
        <v>99.929999999999993</v>
      </c>
      <c r="BJ36" s="24" t="e">
        <f t="shared" si="113"/>
        <v>#REF!</v>
      </c>
      <c r="BK36" s="13" t="e">
        <f t="shared" si="19"/>
        <v>#REF!</v>
      </c>
      <c r="BL36" s="12" t="e">
        <f t="shared" si="114"/>
        <v>#REF!</v>
      </c>
      <c r="BM36" s="24">
        <v>0.16999999999999998</v>
      </c>
      <c r="BN36" s="24" t="e">
        <f t="shared" si="115"/>
        <v>#REF!</v>
      </c>
      <c r="BO36" s="13" t="e">
        <f t="shared" si="20"/>
        <v>#REF!</v>
      </c>
      <c r="BP36" s="12" t="e">
        <f t="shared" si="116"/>
        <v>#REF!</v>
      </c>
      <c r="BQ36" s="24">
        <v>99.35</v>
      </c>
      <c r="BR36" s="24" t="e">
        <f t="shared" si="117"/>
        <v>#REF!</v>
      </c>
      <c r="BS36" s="13" t="e">
        <f t="shared" si="21"/>
        <v>#REF!</v>
      </c>
      <c r="BT36" s="12" t="e">
        <f t="shared" si="118"/>
        <v>#REF!</v>
      </c>
      <c r="BU36" s="24">
        <v>2.7632736051485058</v>
      </c>
      <c r="BV36" s="24" t="e">
        <f t="shared" si="119"/>
        <v>#REF!</v>
      </c>
      <c r="BW36" s="13" t="e">
        <f t="shared" si="22"/>
        <v>#REF!</v>
      </c>
      <c r="BX36" s="12" t="e">
        <f t="shared" si="120"/>
        <v>#REF!</v>
      </c>
      <c r="BY36" s="24">
        <v>97.85</v>
      </c>
      <c r="BZ36" s="24" t="e">
        <f t="shared" si="121"/>
        <v>#REF!</v>
      </c>
      <c r="CA36" s="13" t="e">
        <f t="shared" si="23"/>
        <v>#REF!</v>
      </c>
      <c r="CB36" s="12" t="e">
        <f t="shared" si="122"/>
        <v>#REF!</v>
      </c>
      <c r="CC36" s="24">
        <v>99.618899999999996</v>
      </c>
      <c r="CD36" s="24" t="e">
        <f t="shared" si="123"/>
        <v>#REF!</v>
      </c>
      <c r="CE36" s="13" t="e">
        <f t="shared" si="24"/>
        <v>#REF!</v>
      </c>
      <c r="CF36" s="12" t="e">
        <f t="shared" si="124"/>
        <v>#REF!</v>
      </c>
      <c r="CG36" s="24">
        <v>49</v>
      </c>
      <c r="CH36" s="24" t="e">
        <f t="shared" si="125"/>
        <v>#REF!</v>
      </c>
      <c r="CI36" s="13" t="e">
        <f t="shared" si="25"/>
        <v>#REF!</v>
      </c>
      <c r="CJ36" s="12" t="e">
        <f t="shared" si="126"/>
        <v>#REF!</v>
      </c>
      <c r="CK36" s="24"/>
      <c r="CL36" s="24" t="e">
        <f t="shared" si="127"/>
        <v>#REF!</v>
      </c>
      <c r="CM36" s="24" t="e">
        <f t="shared" si="128"/>
        <v>#REF!</v>
      </c>
      <c r="CN36" s="11"/>
      <c r="CO36" s="24">
        <v>99.687300000000008</v>
      </c>
      <c r="CP36" s="24" t="e">
        <f t="shared" si="129"/>
        <v>#REF!</v>
      </c>
      <c r="CQ36" s="13" t="e">
        <f t="shared" si="26"/>
        <v>#REF!</v>
      </c>
      <c r="CR36" s="12" t="e">
        <f t="shared" si="130"/>
        <v>#REF!</v>
      </c>
      <c r="CS36" s="24">
        <v>41</v>
      </c>
      <c r="CT36" s="24" t="e">
        <f t="shared" si="131"/>
        <v>#REF!</v>
      </c>
      <c r="CU36" s="13" t="e">
        <f t="shared" si="27"/>
        <v>#REF!</v>
      </c>
      <c r="CV36" s="12" t="e">
        <f t="shared" si="132"/>
        <v>#REF!</v>
      </c>
      <c r="CW36" s="24"/>
      <c r="CX36" s="24" t="e">
        <f t="shared" si="133"/>
        <v>#REF!</v>
      </c>
      <c r="CY36" s="24" t="e">
        <f t="shared" si="134"/>
        <v>#REF!</v>
      </c>
      <c r="CZ36" s="11"/>
      <c r="DA36" s="24">
        <v>99.727100000000007</v>
      </c>
      <c r="DB36" s="24" t="e">
        <f t="shared" si="135"/>
        <v>#REF!</v>
      </c>
      <c r="DC36" s="13" t="e">
        <f t="shared" si="28"/>
        <v>#REF!</v>
      </c>
      <c r="DD36" s="12" t="e">
        <f t="shared" si="136"/>
        <v>#REF!</v>
      </c>
      <c r="DE36" s="24">
        <v>35</v>
      </c>
      <c r="DF36" s="24" t="e">
        <f t="shared" si="137"/>
        <v>#REF!</v>
      </c>
      <c r="DG36" s="13" t="e">
        <f t="shared" si="29"/>
        <v>#REF!</v>
      </c>
      <c r="DH36" s="12" t="e">
        <f t="shared" si="138"/>
        <v>#REF!</v>
      </c>
      <c r="DI36" s="24">
        <v>99.783699999999996</v>
      </c>
      <c r="DJ36" s="24" t="e">
        <f t="shared" si="139"/>
        <v>#REF!</v>
      </c>
      <c r="DK36" s="13" t="e">
        <f t="shared" si="30"/>
        <v>#REF!</v>
      </c>
      <c r="DL36" s="12" t="e">
        <f t="shared" si="140"/>
        <v>#REF!</v>
      </c>
      <c r="DM36" s="24">
        <v>44</v>
      </c>
      <c r="DN36" s="24" t="e">
        <f t="shared" si="141"/>
        <v>#REF!</v>
      </c>
      <c r="DO36" s="13" t="e">
        <f t="shared" si="31"/>
        <v>#REF!</v>
      </c>
      <c r="DP36" s="12" t="e">
        <f t="shared" si="142"/>
        <v>#REF!</v>
      </c>
      <c r="DQ36" s="24">
        <v>4.7423999999999999</v>
      </c>
      <c r="DR36" s="24" t="e">
        <f t="shared" si="143"/>
        <v>#REF!</v>
      </c>
      <c r="DS36" s="13" t="e">
        <f t="shared" si="32"/>
        <v>#REF!</v>
      </c>
      <c r="DT36" s="12" t="e">
        <f t="shared" si="144"/>
        <v>#REF!</v>
      </c>
      <c r="DU36" s="24">
        <v>99.9</v>
      </c>
      <c r="DV36" s="24" t="e">
        <f t="shared" si="145"/>
        <v>#REF!</v>
      </c>
      <c r="DW36" s="13" t="e">
        <f t="shared" si="33"/>
        <v>#REF!</v>
      </c>
      <c r="DX36" s="12" t="e">
        <f t="shared" si="146"/>
        <v>#REF!</v>
      </c>
      <c r="DY36" s="24"/>
      <c r="DZ36" s="24" t="e">
        <f t="shared" si="147"/>
        <v>#REF!</v>
      </c>
      <c r="EA36" s="24" t="e">
        <f t="shared" si="148"/>
        <v>#REF!</v>
      </c>
      <c r="EB36" s="11"/>
      <c r="EC36" s="24">
        <v>77.650000000000006</v>
      </c>
      <c r="ED36" s="47">
        <v>77.349999999999994</v>
      </c>
      <c r="EE36" s="24" t="e">
        <f t="shared" si="149"/>
        <v>#REF!</v>
      </c>
      <c r="EF36" s="22" t="e">
        <f t="shared" si="150"/>
        <v>#REF!</v>
      </c>
      <c r="EG36" s="4" t="e">
        <f t="shared" si="151"/>
        <v>#REF!</v>
      </c>
      <c r="EH36" s="24">
        <v>77.650000000000006</v>
      </c>
      <c r="EI36" s="24">
        <v>73.14</v>
      </c>
      <c r="EJ36" s="24" t="e">
        <f t="shared" si="152"/>
        <v>#REF!</v>
      </c>
      <c r="EK36" s="22" t="e">
        <f t="shared" si="153"/>
        <v>#REF!</v>
      </c>
      <c r="EL36" s="4" t="e">
        <f t="shared" si="154"/>
        <v>#REF!</v>
      </c>
      <c r="EM36" s="38">
        <v>76.7</v>
      </c>
      <c r="EN36" s="39">
        <v>74.92</v>
      </c>
      <c r="EO36" s="24" t="e">
        <f t="shared" si="155"/>
        <v>#REF!</v>
      </c>
      <c r="EP36" s="22" t="e">
        <f t="shared" si="156"/>
        <v>#REF!</v>
      </c>
      <c r="EQ36" s="4" t="e">
        <f t="shared" si="157"/>
        <v>#REF!</v>
      </c>
      <c r="ER36" s="38">
        <v>76.7</v>
      </c>
      <c r="ES36" s="39">
        <v>72.87</v>
      </c>
      <c r="ET36" s="24" t="e">
        <f t="shared" si="158"/>
        <v>#REF!</v>
      </c>
      <c r="EU36" s="22" t="e">
        <f t="shared" si="159"/>
        <v>#REF!</v>
      </c>
      <c r="EV36" s="4" t="e">
        <f t="shared" si="160"/>
        <v>#REF!</v>
      </c>
      <c r="EW36" s="24">
        <v>84.64</v>
      </c>
      <c r="EX36" s="24">
        <v>81.7</v>
      </c>
      <c r="EY36" s="24" t="e">
        <f t="shared" si="161"/>
        <v>#REF!</v>
      </c>
      <c r="EZ36" s="22" t="e">
        <f t="shared" si="162"/>
        <v>#REF!</v>
      </c>
      <c r="FA36" s="4" t="e">
        <f t="shared" si="163"/>
        <v>#REF!</v>
      </c>
      <c r="FB36" s="24">
        <v>84.64</v>
      </c>
      <c r="FC36" s="24">
        <v>79.069999999999993</v>
      </c>
      <c r="FD36" s="24" t="e">
        <f t="shared" si="164"/>
        <v>#REF!</v>
      </c>
      <c r="FE36" s="22" t="e">
        <f t="shared" si="165"/>
        <v>#REF!</v>
      </c>
      <c r="FF36" s="4" t="e">
        <f t="shared" si="166"/>
        <v>#REF!</v>
      </c>
      <c r="FG36" s="24">
        <v>0.80999999999999994</v>
      </c>
      <c r="FH36" s="24" t="e">
        <f t="shared" si="34"/>
        <v>#REF!</v>
      </c>
      <c r="FI36" s="13" t="e">
        <f t="shared" si="35"/>
        <v>#REF!</v>
      </c>
      <c r="FJ36" s="12" t="e">
        <f t="shared" si="36"/>
        <v>#REF!</v>
      </c>
      <c r="FK36" s="24">
        <v>0.75</v>
      </c>
      <c r="FL36" s="24" t="e">
        <f t="shared" si="167"/>
        <v>#REF!</v>
      </c>
      <c r="FM36" s="13" t="e">
        <f t="shared" si="37"/>
        <v>#REF!</v>
      </c>
      <c r="FN36" s="12" t="e">
        <f t="shared" si="168"/>
        <v>#REF!</v>
      </c>
      <c r="FO36" s="24">
        <v>98.03</v>
      </c>
      <c r="FP36" s="24">
        <v>81.430000000000007</v>
      </c>
      <c r="FQ36" s="24" t="e">
        <f t="shared" si="169"/>
        <v>#REF!</v>
      </c>
      <c r="FR36" s="22" t="e">
        <f t="shared" si="170"/>
        <v>#REF!</v>
      </c>
      <c r="FS36" s="4" t="e">
        <f t="shared" si="171"/>
        <v>#REF!</v>
      </c>
      <c r="FT36" s="24">
        <v>98.03</v>
      </c>
      <c r="FU36" s="24">
        <v>78.900000000000006</v>
      </c>
      <c r="FV36" s="24" t="e">
        <f t="shared" si="172"/>
        <v>#REF!</v>
      </c>
      <c r="FW36" s="22" t="e">
        <f t="shared" si="173"/>
        <v>#REF!</v>
      </c>
      <c r="FX36" s="4" t="e">
        <f t="shared" si="174"/>
        <v>#REF!</v>
      </c>
      <c r="FY36" s="24">
        <v>95.06</v>
      </c>
      <c r="FZ36" s="24">
        <v>70.63000000000001</v>
      </c>
      <c r="GA36" s="24" t="e">
        <f t="shared" si="175"/>
        <v>#REF!</v>
      </c>
      <c r="GB36" s="22" t="e">
        <f t="shared" si="176"/>
        <v>#REF!</v>
      </c>
      <c r="GC36" s="4" t="e">
        <f t="shared" si="177"/>
        <v>#REF!</v>
      </c>
      <c r="GD36" s="27">
        <v>95.06</v>
      </c>
      <c r="GE36" s="27">
        <v>75.89</v>
      </c>
      <c r="GF36" s="24" t="e">
        <f t="shared" si="178"/>
        <v>#REF!</v>
      </c>
      <c r="GG36" s="22" t="e">
        <f t="shared" si="179"/>
        <v>#REF!</v>
      </c>
      <c r="GH36" s="4" t="e">
        <f t="shared" si="180"/>
        <v>#REF!</v>
      </c>
      <c r="GI36" s="27">
        <v>98.440000000000012</v>
      </c>
      <c r="GJ36" s="27">
        <v>82.199999999999989</v>
      </c>
      <c r="GK36" s="24" t="e">
        <f t="shared" si="181"/>
        <v>#REF!</v>
      </c>
      <c r="GL36" s="22" t="e">
        <f t="shared" si="182"/>
        <v>#REF!</v>
      </c>
      <c r="GM36" s="4" t="e">
        <f t="shared" si="183"/>
        <v>#REF!</v>
      </c>
      <c r="GN36" s="27">
        <v>98.440000000000012</v>
      </c>
      <c r="GO36" s="27">
        <v>83.28</v>
      </c>
      <c r="GP36" s="24" t="e">
        <f t="shared" si="184"/>
        <v>#REF!</v>
      </c>
      <c r="GQ36" s="22" t="e">
        <f t="shared" si="185"/>
        <v>#REF!</v>
      </c>
      <c r="GR36" s="4" t="e">
        <f t="shared" si="186"/>
        <v>#REF!</v>
      </c>
      <c r="GS36" s="27">
        <v>0.32</v>
      </c>
      <c r="GT36" s="27" t="e">
        <f t="shared" si="38"/>
        <v>#REF!</v>
      </c>
      <c r="GU36" s="22" t="e">
        <f t="shared" si="39"/>
        <v>#REF!</v>
      </c>
      <c r="GV36" s="4" t="e">
        <f t="shared" si="40"/>
        <v>#REF!</v>
      </c>
      <c r="GW36" s="27">
        <v>0.42</v>
      </c>
      <c r="GX36" s="27" t="e">
        <f t="shared" si="187"/>
        <v>#REF!</v>
      </c>
      <c r="GY36" s="22" t="e">
        <f t="shared" si="41"/>
        <v>#REF!</v>
      </c>
      <c r="GZ36" s="4" t="e">
        <f t="shared" si="42"/>
        <v>#REF!</v>
      </c>
      <c r="HA36" s="26"/>
      <c r="HB36" s="26"/>
      <c r="HC36" s="24" t="e">
        <f t="shared" si="188"/>
        <v>#REF!</v>
      </c>
      <c r="HD36" s="24" t="e">
        <f t="shared" si="189"/>
        <v>#REF!</v>
      </c>
      <c r="HE36" s="26"/>
      <c r="HF36" s="26"/>
      <c r="HG36" s="26"/>
      <c r="HH36" s="24" t="e">
        <f t="shared" si="190"/>
        <v>#REF!</v>
      </c>
      <c r="HI36" s="24" t="e">
        <f t="shared" si="191"/>
        <v>#REF!</v>
      </c>
      <c r="HJ36" s="26"/>
      <c r="HK36" s="27">
        <v>96.49</v>
      </c>
      <c r="HL36" s="27">
        <v>80.66</v>
      </c>
      <c r="HM36" s="24" t="e">
        <f t="shared" si="192"/>
        <v>#REF!</v>
      </c>
      <c r="HN36" s="22" t="e">
        <f t="shared" si="193"/>
        <v>#REF!</v>
      </c>
      <c r="HO36" s="4" t="e">
        <f t="shared" si="194"/>
        <v>#REF!</v>
      </c>
      <c r="HP36" s="27">
        <v>96.49</v>
      </c>
      <c r="HQ36" s="27">
        <v>80.040000000000006</v>
      </c>
      <c r="HR36" s="24" t="e">
        <f t="shared" si="195"/>
        <v>#REF!</v>
      </c>
      <c r="HS36" s="22" t="e">
        <f t="shared" si="196"/>
        <v>#REF!</v>
      </c>
      <c r="HT36" s="4" t="e">
        <f t="shared" si="197"/>
        <v>#REF!</v>
      </c>
      <c r="HU36" s="24">
        <v>98.27</v>
      </c>
      <c r="HV36" s="24">
        <v>85.26</v>
      </c>
      <c r="HW36" s="24" t="e">
        <f t="shared" si="198"/>
        <v>#REF!</v>
      </c>
      <c r="HX36" s="24" t="e">
        <f t="shared" si="199"/>
        <v>#REF!</v>
      </c>
      <c r="HY36" s="4" t="e">
        <f t="shared" si="200"/>
        <v>#REF!</v>
      </c>
      <c r="HZ36" s="24">
        <v>98.27</v>
      </c>
      <c r="IA36" s="24">
        <v>80.31</v>
      </c>
      <c r="IB36" s="24" t="e">
        <f t="shared" si="201"/>
        <v>#REF!</v>
      </c>
      <c r="IC36" s="24" t="e">
        <f t="shared" si="202"/>
        <v>#REF!</v>
      </c>
      <c r="ID36" s="4" t="e">
        <f t="shared" si="203"/>
        <v>#REF!</v>
      </c>
      <c r="IE36" s="26"/>
      <c r="IF36" s="26"/>
      <c r="IG36" s="24" t="e">
        <f t="shared" si="204"/>
        <v>#REF!</v>
      </c>
      <c r="IH36" s="24" t="e">
        <f t="shared" si="205"/>
        <v>#REF!</v>
      </c>
      <c r="II36" s="26"/>
      <c r="IJ36" s="26"/>
      <c r="IK36" s="26"/>
      <c r="IL36" s="24" t="e">
        <f t="shared" si="206"/>
        <v>#REF!</v>
      </c>
      <c r="IM36" s="24" t="e">
        <f t="shared" si="207"/>
        <v>#REF!</v>
      </c>
      <c r="IN36" s="26"/>
      <c r="IO36" s="26"/>
      <c r="IP36" s="26"/>
      <c r="IQ36" s="24" t="e">
        <f t="shared" si="208"/>
        <v>#REF!</v>
      </c>
      <c r="IR36" s="24" t="e">
        <f t="shared" si="209"/>
        <v>#REF!</v>
      </c>
      <c r="IS36" s="26"/>
      <c r="IT36" s="26"/>
      <c r="IU36" s="26"/>
      <c r="IV36" s="24" t="e">
        <f t="shared" si="210"/>
        <v>#REF!</v>
      </c>
      <c r="IW36" s="24" t="e">
        <f t="shared" si="211"/>
        <v>#REF!</v>
      </c>
      <c r="IX36" s="26"/>
      <c r="IY36" s="26"/>
      <c r="IZ36" s="26"/>
      <c r="JA36" s="24" t="e">
        <f t="shared" si="212"/>
        <v>#REF!</v>
      </c>
      <c r="JB36" s="24" t="e">
        <f t="shared" si="213"/>
        <v>#REF!</v>
      </c>
      <c r="JC36" s="26"/>
      <c r="JD36" s="26"/>
      <c r="JE36" s="26"/>
      <c r="JF36" s="24" t="e">
        <f t="shared" si="214"/>
        <v>#REF!</v>
      </c>
      <c r="JG36" s="24" t="e">
        <f t="shared" si="215"/>
        <v>#REF!</v>
      </c>
      <c r="JH36" s="26"/>
      <c r="JI36" s="26"/>
      <c r="JJ36" s="26"/>
      <c r="JK36" s="24" t="e">
        <f t="shared" si="216"/>
        <v>#REF!</v>
      </c>
      <c r="JL36" s="24" t="e">
        <f t="shared" si="217"/>
        <v>#REF!</v>
      </c>
      <c r="JM36" s="26"/>
      <c r="JN36" s="26"/>
      <c r="JO36" s="26"/>
      <c r="JP36" s="24" t="e">
        <f t="shared" si="218"/>
        <v>#REF!</v>
      </c>
      <c r="JQ36" s="24" t="e">
        <f t="shared" si="219"/>
        <v>#REF!</v>
      </c>
      <c r="JR36" s="26"/>
      <c r="JS36" s="26"/>
      <c r="JT36" s="26"/>
      <c r="JU36" s="24" t="e">
        <f t="shared" si="220"/>
        <v>#REF!</v>
      </c>
      <c r="JV36" s="24" t="e">
        <f t="shared" si="221"/>
        <v>#REF!</v>
      </c>
      <c r="JW36" s="26"/>
      <c r="JX36" s="26"/>
      <c r="JY36" s="26"/>
      <c r="JZ36" s="24" t="e">
        <f t="shared" si="222"/>
        <v>#REF!</v>
      </c>
      <c r="KA36" s="24" t="e">
        <f t="shared" si="223"/>
        <v>#REF!</v>
      </c>
      <c r="KB36" s="26"/>
      <c r="KC36" s="26"/>
      <c r="KD36" s="26"/>
      <c r="KE36" s="24" t="e">
        <f t="shared" si="224"/>
        <v>#REF!</v>
      </c>
      <c r="KF36" s="24" t="e">
        <f t="shared" si="225"/>
        <v>#REF!</v>
      </c>
      <c r="KG36" s="26"/>
      <c r="KH36" s="26"/>
      <c r="KI36" s="26"/>
      <c r="KJ36" s="24" t="e">
        <f t="shared" si="226"/>
        <v>#REF!</v>
      </c>
      <c r="KK36" s="24" t="e">
        <f t="shared" si="227"/>
        <v>#REF!</v>
      </c>
      <c r="KL36" s="26"/>
      <c r="KM36" s="27">
        <v>97.049600950532735</v>
      </c>
      <c r="KN36" s="27"/>
      <c r="KO36" s="24">
        <f t="shared" si="228"/>
        <v>0</v>
      </c>
      <c r="KP36" s="22">
        <f t="shared" si="229"/>
        <v>0</v>
      </c>
      <c r="KQ36" s="4" t="e">
        <f t="shared" si="230"/>
        <v>#REF!</v>
      </c>
      <c r="KR36" s="27">
        <v>97.049600950532735</v>
      </c>
      <c r="KS36" s="27"/>
      <c r="KT36" s="24">
        <f t="shared" si="231"/>
        <v>0</v>
      </c>
      <c r="KU36" s="22">
        <f t="shared" si="232"/>
        <v>0</v>
      </c>
      <c r="KV36" s="4" t="e">
        <f t="shared" si="233"/>
        <v>#REF!</v>
      </c>
      <c r="KW36" s="27">
        <v>97.659619482496183</v>
      </c>
      <c r="KX36" s="27"/>
      <c r="KY36" s="24">
        <f t="shared" si="234"/>
        <v>0</v>
      </c>
      <c r="KZ36" s="22">
        <f t="shared" si="235"/>
        <v>0</v>
      </c>
      <c r="LA36" s="4" t="e">
        <f t="shared" si="236"/>
        <v>#REF!</v>
      </c>
      <c r="LB36" s="27">
        <v>97.659619482496183</v>
      </c>
      <c r="LC36" s="27"/>
      <c r="LD36" s="24">
        <f t="shared" si="237"/>
        <v>0</v>
      </c>
      <c r="LE36" s="22">
        <f t="shared" si="238"/>
        <v>0</v>
      </c>
      <c r="LF36" s="4" t="e">
        <f t="shared" si="239"/>
        <v>#REF!</v>
      </c>
      <c r="LG36" s="26"/>
      <c r="LH36" s="26"/>
      <c r="LI36" s="24" t="e">
        <f t="shared" si="240"/>
        <v>#REF!</v>
      </c>
      <c r="LJ36" s="24" t="e">
        <f t="shared" si="241"/>
        <v>#REF!</v>
      </c>
      <c r="LK36" s="26"/>
      <c r="LL36" s="26"/>
      <c r="LM36" s="26"/>
      <c r="LN36" s="24" t="e">
        <f t="shared" si="242"/>
        <v>#REF!</v>
      </c>
      <c r="LO36" s="24" t="e">
        <f t="shared" si="243"/>
        <v>#REF!</v>
      </c>
      <c r="LP36" s="26"/>
      <c r="LQ36" s="24">
        <v>2.8149238221794137</v>
      </c>
      <c r="LR36" s="26"/>
      <c r="LS36" s="24">
        <f t="shared" si="244"/>
        <v>0</v>
      </c>
      <c r="LT36" s="22">
        <f t="shared" si="245"/>
        <v>0</v>
      </c>
      <c r="LU36" s="4" t="e">
        <f t="shared" si="564"/>
        <v>#REF!</v>
      </c>
      <c r="LV36" s="24">
        <v>2.8149238221794137</v>
      </c>
      <c r="LW36" s="26"/>
      <c r="LX36" s="24">
        <f t="shared" si="247"/>
        <v>0</v>
      </c>
      <c r="LY36" s="22">
        <f t="shared" si="248"/>
        <v>0</v>
      </c>
      <c r="LZ36" s="4" t="e">
        <f t="shared" si="565"/>
        <v>#REF!</v>
      </c>
      <c r="MA36" s="24">
        <v>21.04608935026636</v>
      </c>
      <c r="MB36" s="26"/>
      <c r="MC36" s="24">
        <f t="shared" si="250"/>
        <v>0</v>
      </c>
      <c r="MD36" s="22">
        <f t="shared" si="251"/>
        <v>0</v>
      </c>
      <c r="ME36" s="4" t="e">
        <f t="shared" si="566"/>
        <v>#REF!</v>
      </c>
      <c r="MF36" s="24">
        <v>21.04608935026636</v>
      </c>
      <c r="MG36" s="26"/>
      <c r="MH36" s="24">
        <f t="shared" si="253"/>
        <v>0</v>
      </c>
      <c r="MI36" s="22">
        <f t="shared" si="254"/>
        <v>0</v>
      </c>
      <c r="MJ36" s="4" t="e">
        <f t="shared" si="567"/>
        <v>#REF!</v>
      </c>
      <c r="MK36" s="26"/>
      <c r="ML36" s="26"/>
      <c r="MM36" s="24" t="e">
        <f t="shared" si="256"/>
        <v>#REF!</v>
      </c>
      <c r="MN36" s="24" t="e">
        <f t="shared" si="257"/>
        <v>#REF!</v>
      </c>
      <c r="MO36" s="26"/>
      <c r="MP36" s="26"/>
      <c r="MQ36" s="26"/>
      <c r="MR36" s="24" t="e">
        <f t="shared" si="258"/>
        <v>#REF!</v>
      </c>
      <c r="MS36" s="24" t="e">
        <f t="shared" si="259"/>
        <v>#REF!</v>
      </c>
      <c r="MT36" s="26"/>
      <c r="MU36" s="26"/>
      <c r="MV36" s="26"/>
      <c r="MW36" s="24" t="e">
        <f t="shared" si="260"/>
        <v>#REF!</v>
      </c>
      <c r="MX36" s="24" t="e">
        <f t="shared" si="261"/>
        <v>#REF!</v>
      </c>
      <c r="MY36" s="26"/>
      <c r="MZ36" s="26"/>
      <c r="NA36" s="26"/>
      <c r="NB36" s="24" t="e">
        <f t="shared" si="262"/>
        <v>#REF!</v>
      </c>
      <c r="NC36" s="24" t="e">
        <f t="shared" si="263"/>
        <v>#REF!</v>
      </c>
      <c r="ND36" s="26"/>
      <c r="NE36" s="26"/>
      <c r="NF36" s="26"/>
      <c r="NG36" s="24" t="e">
        <f t="shared" si="264"/>
        <v>#REF!</v>
      </c>
      <c r="NH36" s="24" t="e">
        <f t="shared" si="265"/>
        <v>#REF!</v>
      </c>
      <c r="NI36" s="26"/>
      <c r="NJ36" s="26"/>
      <c r="NK36" s="26"/>
      <c r="NL36" s="24" t="e">
        <f t="shared" si="266"/>
        <v>#REF!</v>
      </c>
      <c r="NM36" s="24" t="e">
        <f t="shared" si="267"/>
        <v>#REF!</v>
      </c>
      <c r="NN36" s="26"/>
      <c r="NO36" s="26"/>
      <c r="NP36" s="26"/>
      <c r="NQ36" s="24" t="e">
        <f t="shared" si="268"/>
        <v>#REF!</v>
      </c>
      <c r="NR36" s="24" t="e">
        <f t="shared" si="269"/>
        <v>#REF!</v>
      </c>
      <c r="NS36" s="26"/>
      <c r="NT36" s="26"/>
      <c r="NU36" s="26"/>
      <c r="NV36" s="24" t="e">
        <f t="shared" si="270"/>
        <v>#REF!</v>
      </c>
      <c r="NW36" s="24" t="e">
        <f t="shared" si="271"/>
        <v>#REF!</v>
      </c>
      <c r="NX36" s="26"/>
      <c r="NY36" s="26"/>
      <c r="NZ36" s="26"/>
      <c r="OA36" s="24" t="e">
        <f t="shared" si="272"/>
        <v>#REF!</v>
      </c>
      <c r="OB36" s="24" t="e">
        <f t="shared" si="273"/>
        <v>#REF!</v>
      </c>
      <c r="OC36" s="26"/>
      <c r="OD36" s="26"/>
      <c r="OE36" s="26"/>
      <c r="OF36" s="24" t="e">
        <f t="shared" si="274"/>
        <v>#REF!</v>
      </c>
      <c r="OG36" s="24" t="e">
        <f t="shared" si="275"/>
        <v>#REF!</v>
      </c>
      <c r="OH36" s="26"/>
      <c r="OI36" s="26"/>
      <c r="OJ36" s="26"/>
      <c r="OK36" s="24" t="e">
        <f t="shared" si="276"/>
        <v>#REF!</v>
      </c>
      <c r="OL36" s="24" t="e">
        <f t="shared" si="277"/>
        <v>#REF!</v>
      </c>
      <c r="OM36" s="26"/>
      <c r="ON36" s="26"/>
      <c r="OO36" s="26"/>
      <c r="OP36" s="24" t="e">
        <f t="shared" si="278"/>
        <v>#REF!</v>
      </c>
      <c r="OQ36" s="24" t="e">
        <f t="shared" si="279"/>
        <v>#REF!</v>
      </c>
      <c r="OR36" s="26"/>
      <c r="OS36" s="26"/>
      <c r="OT36" s="26"/>
      <c r="OU36" s="24" t="e">
        <f t="shared" si="280"/>
        <v>#REF!</v>
      </c>
      <c r="OV36" s="24" t="e">
        <f t="shared" si="281"/>
        <v>#REF!</v>
      </c>
      <c r="OW36" s="26"/>
      <c r="OX36" s="26"/>
      <c r="OY36" s="26"/>
      <c r="OZ36" s="24" t="e">
        <f t="shared" si="282"/>
        <v>#REF!</v>
      </c>
      <c r="PA36" s="24" t="e">
        <f t="shared" si="283"/>
        <v>#REF!</v>
      </c>
      <c r="PB36" s="26"/>
      <c r="PC36" s="26"/>
      <c r="PD36" s="26"/>
      <c r="PE36" s="24" t="e">
        <f t="shared" si="284"/>
        <v>#REF!</v>
      </c>
      <c r="PF36" s="24" t="e">
        <f t="shared" si="285"/>
        <v>#REF!</v>
      </c>
      <c r="PG36" s="26"/>
      <c r="PH36" s="26"/>
      <c r="PI36" s="26"/>
      <c r="PJ36" s="24" t="e">
        <f t="shared" si="286"/>
        <v>#REF!</v>
      </c>
      <c r="PK36" s="24" t="e">
        <f t="shared" si="287"/>
        <v>#REF!</v>
      </c>
      <c r="PL36" s="26"/>
      <c r="PM36" s="26"/>
      <c r="PN36" s="26"/>
      <c r="PO36" s="24" t="e">
        <f t="shared" si="288"/>
        <v>#REF!</v>
      </c>
      <c r="PP36" s="24" t="e">
        <f t="shared" si="289"/>
        <v>#REF!</v>
      </c>
      <c r="PQ36" s="26"/>
      <c r="PR36" s="26"/>
      <c r="PS36" s="26"/>
      <c r="PT36" s="24" t="e">
        <f t="shared" si="290"/>
        <v>#REF!</v>
      </c>
      <c r="PU36" s="24" t="e">
        <f t="shared" si="291"/>
        <v>#REF!</v>
      </c>
      <c r="PV36" s="26"/>
      <c r="PW36" s="26"/>
      <c r="PX36" s="26"/>
      <c r="PY36" s="24" t="e">
        <f t="shared" si="292"/>
        <v>#REF!</v>
      </c>
      <c r="PZ36" s="24" t="e">
        <f t="shared" si="293"/>
        <v>#REF!</v>
      </c>
      <c r="QA36" s="26"/>
      <c r="QB36" s="26"/>
      <c r="QC36" s="26"/>
      <c r="QD36" s="24" t="e">
        <f t="shared" si="294"/>
        <v>#REF!</v>
      </c>
      <c r="QE36" s="24" t="e">
        <f t="shared" si="295"/>
        <v>#REF!</v>
      </c>
      <c r="QF36" s="26"/>
      <c r="QG36" s="26"/>
      <c r="QH36" s="26"/>
      <c r="QI36" s="24" t="e">
        <f t="shared" si="296"/>
        <v>#REF!</v>
      </c>
      <c r="QJ36" s="24" t="e">
        <f t="shared" si="297"/>
        <v>#REF!</v>
      </c>
      <c r="QK36" s="26"/>
      <c r="QL36" s="26"/>
      <c r="QM36" s="26"/>
      <c r="QN36" s="24" t="e">
        <f t="shared" si="298"/>
        <v>#REF!</v>
      </c>
      <c r="QO36" s="24" t="e">
        <f t="shared" si="299"/>
        <v>#REF!</v>
      </c>
      <c r="QP36" s="26"/>
      <c r="QQ36" s="24"/>
      <c r="QR36" s="24" t="e">
        <f t="shared" si="300"/>
        <v>#REF!</v>
      </c>
      <c r="QS36" s="24" t="e">
        <f t="shared" si="301"/>
        <v>#REF!</v>
      </c>
      <c r="QT36" s="11"/>
      <c r="QU36" s="24"/>
      <c r="QV36" s="24" t="e">
        <f t="shared" si="302"/>
        <v>#REF!</v>
      </c>
      <c r="QW36" s="24" t="e">
        <f t="shared" si="303"/>
        <v>#REF!</v>
      </c>
      <c r="QX36" s="11"/>
      <c r="QY36" s="24"/>
      <c r="QZ36" s="24" t="e">
        <f t="shared" si="304"/>
        <v>#REF!</v>
      </c>
      <c r="RA36" s="24" t="e">
        <f t="shared" si="305"/>
        <v>#REF!</v>
      </c>
      <c r="RB36" s="11"/>
      <c r="RC36" s="24"/>
      <c r="RD36" s="24" t="e">
        <f t="shared" si="306"/>
        <v>#REF!</v>
      </c>
      <c r="RE36" s="24" t="e">
        <f t="shared" si="307"/>
        <v>#REF!</v>
      </c>
      <c r="RF36" s="11"/>
      <c r="RG36" s="24"/>
      <c r="RH36" s="24" t="e">
        <f t="shared" si="308"/>
        <v>#REF!</v>
      </c>
      <c r="RI36" s="24" t="e">
        <f t="shared" si="309"/>
        <v>#REF!</v>
      </c>
      <c r="RJ36" s="11"/>
      <c r="RK36" s="27">
        <v>98.03</v>
      </c>
      <c r="RL36" s="27" t="e">
        <f t="shared" si="310"/>
        <v>#REF!</v>
      </c>
      <c r="RM36" s="22" t="e">
        <f t="shared" si="43"/>
        <v>#REF!</v>
      </c>
      <c r="RN36" s="4" t="e">
        <f t="shared" si="311"/>
        <v>#REF!</v>
      </c>
      <c r="RO36" s="24"/>
      <c r="RP36" s="24" t="e">
        <f t="shared" si="312"/>
        <v>#REF!</v>
      </c>
      <c r="RQ36" s="24" t="e">
        <f t="shared" si="313"/>
        <v>#REF!</v>
      </c>
      <c r="RR36" s="11"/>
      <c r="RS36" s="24"/>
      <c r="RT36" s="24" t="e">
        <f t="shared" si="314"/>
        <v>#REF!</v>
      </c>
      <c r="RU36" s="24" t="e">
        <f t="shared" si="315"/>
        <v>#REF!</v>
      </c>
      <c r="RV36" s="11"/>
      <c r="RW36" s="24"/>
      <c r="RX36" s="24" t="e">
        <f t="shared" si="316"/>
        <v>#REF!</v>
      </c>
      <c r="RY36" s="24" t="e">
        <f t="shared" si="317"/>
        <v>#REF!</v>
      </c>
      <c r="RZ36" s="11"/>
      <c r="SA36" s="24"/>
      <c r="SB36" s="24" t="e">
        <f t="shared" si="318"/>
        <v>#REF!</v>
      </c>
      <c r="SC36" s="24" t="e">
        <f t="shared" si="319"/>
        <v>#REF!</v>
      </c>
      <c r="SD36" s="11"/>
      <c r="SE36" s="24"/>
      <c r="SF36" s="24" t="e">
        <f t="shared" si="320"/>
        <v>#REF!</v>
      </c>
      <c r="SG36" s="24" t="e">
        <f t="shared" si="321"/>
        <v>#REF!</v>
      </c>
      <c r="SH36" s="11"/>
      <c r="SI36" s="24"/>
      <c r="SJ36" s="24" t="e">
        <f t="shared" si="322"/>
        <v>#REF!</v>
      </c>
      <c r="SK36" s="24" t="e">
        <f t="shared" si="323"/>
        <v>#REF!</v>
      </c>
      <c r="SL36" s="11"/>
      <c r="SM36" s="24"/>
      <c r="SN36" s="24" t="e">
        <f t="shared" si="324"/>
        <v>#REF!</v>
      </c>
      <c r="SO36" s="24" t="e">
        <f t="shared" si="325"/>
        <v>#REF!</v>
      </c>
      <c r="SP36" s="11"/>
      <c r="SQ36" s="24"/>
      <c r="SR36" s="24" t="e">
        <f t="shared" si="326"/>
        <v>#REF!</v>
      </c>
      <c r="SS36" s="24" t="e">
        <f t="shared" si="327"/>
        <v>#REF!</v>
      </c>
      <c r="ST36" s="11"/>
      <c r="SU36" s="24"/>
      <c r="SV36" s="24" t="e">
        <f t="shared" si="328"/>
        <v>#REF!</v>
      </c>
      <c r="SW36" s="24" t="e">
        <f t="shared" si="329"/>
        <v>#REF!</v>
      </c>
      <c r="SX36" s="11"/>
      <c r="SY36" s="24"/>
      <c r="SZ36" s="24" t="e">
        <f t="shared" si="330"/>
        <v>#REF!</v>
      </c>
      <c r="TA36" s="24" t="e">
        <f t="shared" si="331"/>
        <v>#REF!</v>
      </c>
      <c r="TB36" s="11"/>
      <c r="TC36" s="24"/>
      <c r="TD36" s="24" t="e">
        <f t="shared" si="332"/>
        <v>#REF!</v>
      </c>
      <c r="TE36" s="24" t="e">
        <f t="shared" si="333"/>
        <v>#REF!</v>
      </c>
      <c r="TF36" s="11"/>
      <c r="TG36" s="24"/>
      <c r="TH36" s="24" t="e">
        <f t="shared" si="334"/>
        <v>#REF!</v>
      </c>
      <c r="TI36" s="24" t="e">
        <f t="shared" si="335"/>
        <v>#REF!</v>
      </c>
      <c r="TJ36" s="11"/>
      <c r="TK36" s="24"/>
      <c r="TL36" s="24" t="e">
        <f t="shared" si="336"/>
        <v>#REF!</v>
      </c>
      <c r="TM36" s="24" t="e">
        <f t="shared" si="337"/>
        <v>#REF!</v>
      </c>
      <c r="TN36" s="11"/>
      <c r="TO36" s="27">
        <v>95.06</v>
      </c>
      <c r="TP36" s="27" t="e">
        <f t="shared" si="338"/>
        <v>#REF!</v>
      </c>
      <c r="TQ36" s="22" t="e">
        <f t="shared" si="44"/>
        <v>#REF!</v>
      </c>
      <c r="TR36" s="4" t="e">
        <f t="shared" si="339"/>
        <v>#REF!</v>
      </c>
      <c r="TS36" s="24"/>
      <c r="TT36" s="24" t="e">
        <f t="shared" si="340"/>
        <v>#REF!</v>
      </c>
      <c r="TU36" s="24" t="e">
        <f t="shared" si="341"/>
        <v>#REF!</v>
      </c>
      <c r="TV36" s="11"/>
      <c r="TW36" s="24"/>
      <c r="TX36" s="24" t="e">
        <f t="shared" si="342"/>
        <v>#REF!</v>
      </c>
      <c r="TY36" s="24" t="e">
        <f t="shared" si="343"/>
        <v>#REF!</v>
      </c>
      <c r="TZ36" s="11"/>
      <c r="UA36" s="24"/>
      <c r="UB36" s="24" t="e">
        <f t="shared" si="344"/>
        <v>#REF!</v>
      </c>
      <c r="UC36" s="24" t="e">
        <f t="shared" si="345"/>
        <v>#REF!</v>
      </c>
      <c r="UD36" s="11"/>
      <c r="UE36" s="24"/>
      <c r="UF36" s="24" t="e">
        <f t="shared" si="346"/>
        <v>#REF!</v>
      </c>
      <c r="UG36" s="24" t="e">
        <f t="shared" si="347"/>
        <v>#REF!</v>
      </c>
      <c r="UH36" s="11"/>
      <c r="UI36" s="24"/>
      <c r="UJ36" s="24" t="e">
        <f t="shared" si="348"/>
        <v>#REF!</v>
      </c>
      <c r="UK36" s="24" t="e">
        <f t="shared" si="349"/>
        <v>#REF!</v>
      </c>
      <c r="UL36" s="11"/>
      <c r="UM36" s="24"/>
      <c r="UN36" s="24" t="e">
        <f t="shared" si="350"/>
        <v>#REF!</v>
      </c>
      <c r="UO36" s="24" t="e">
        <f t="shared" si="351"/>
        <v>#REF!</v>
      </c>
      <c r="UP36" s="11"/>
      <c r="UQ36" s="24"/>
      <c r="UR36" s="24" t="e">
        <f t="shared" si="352"/>
        <v>#REF!</v>
      </c>
      <c r="US36" s="24" t="e">
        <f t="shared" si="353"/>
        <v>#REF!</v>
      </c>
      <c r="UT36" s="11"/>
      <c r="UU36" s="24"/>
      <c r="UV36" s="24" t="e">
        <f t="shared" si="354"/>
        <v>#REF!</v>
      </c>
      <c r="UW36" s="24" t="e">
        <f t="shared" si="355"/>
        <v>#REF!</v>
      </c>
      <c r="UX36" s="11"/>
      <c r="UY36" s="24"/>
      <c r="UZ36" s="24" t="e">
        <f t="shared" si="356"/>
        <v>#REF!</v>
      </c>
      <c r="VA36" s="24" t="e">
        <f t="shared" si="357"/>
        <v>#REF!</v>
      </c>
      <c r="VB36" s="11"/>
      <c r="VC36" s="24"/>
      <c r="VD36" s="24" t="e">
        <f t="shared" si="358"/>
        <v>#REF!</v>
      </c>
      <c r="VE36" s="24" t="e">
        <f t="shared" si="359"/>
        <v>#REF!</v>
      </c>
      <c r="VF36" s="11"/>
      <c r="VG36" s="34"/>
      <c r="VH36" s="27" t="e">
        <f t="shared" si="45"/>
        <v>#REF!</v>
      </c>
      <c r="VI36" s="22">
        <f t="shared" si="46"/>
        <v>0</v>
      </c>
      <c r="VJ36" s="4"/>
      <c r="VK36" s="27">
        <v>97.049600950532735</v>
      </c>
      <c r="VL36" s="27" t="e">
        <f t="shared" si="361"/>
        <v>#REF!</v>
      </c>
      <c r="VM36" s="22" t="e">
        <f t="shared" si="47"/>
        <v>#REF!</v>
      </c>
      <c r="VN36" s="4" t="e">
        <f t="shared" si="362"/>
        <v>#REF!</v>
      </c>
      <c r="VO36" s="27">
        <v>97.659619482496183</v>
      </c>
      <c r="VP36" s="27" t="e">
        <f t="shared" si="363"/>
        <v>#REF!</v>
      </c>
      <c r="VQ36" s="22" t="e">
        <f t="shared" si="48"/>
        <v>#REF!</v>
      </c>
      <c r="VR36" s="4" t="e">
        <f t="shared" si="364"/>
        <v>#REF!</v>
      </c>
      <c r="VS36" s="24"/>
      <c r="VT36" s="24" t="e">
        <f t="shared" si="365"/>
        <v>#REF!</v>
      </c>
      <c r="VU36" s="24" t="e">
        <f t="shared" si="366"/>
        <v>#REF!</v>
      </c>
      <c r="VV36" s="11"/>
      <c r="VW36" s="24">
        <v>2.8149238221794137</v>
      </c>
      <c r="VX36" s="27" t="e">
        <f t="shared" si="367"/>
        <v>#REF!</v>
      </c>
      <c r="VY36" s="22" t="e">
        <f t="shared" si="49"/>
        <v>#REF!</v>
      </c>
      <c r="VZ36" s="4" t="e">
        <f t="shared" si="568"/>
        <v>#REF!</v>
      </c>
      <c r="WA36" s="24">
        <v>21.04608935026636</v>
      </c>
      <c r="WB36" s="27" t="e">
        <f t="shared" si="369"/>
        <v>#REF!</v>
      </c>
      <c r="WC36" s="22" t="e">
        <f t="shared" si="50"/>
        <v>#REF!</v>
      </c>
      <c r="WD36" s="4" t="e">
        <f t="shared" si="569"/>
        <v>#REF!</v>
      </c>
      <c r="WE36" s="27">
        <v>99.41</v>
      </c>
      <c r="WF36" s="27" t="e">
        <f t="shared" si="371"/>
        <v>#REF!</v>
      </c>
      <c r="WG36" s="22" t="e">
        <f t="shared" si="51"/>
        <v>#REF!</v>
      </c>
      <c r="WH36" s="4" t="e">
        <f t="shared" si="372"/>
        <v>#REF!</v>
      </c>
      <c r="WI36" s="24"/>
      <c r="WJ36" s="24" t="e">
        <f t="shared" si="373"/>
        <v>#REF!</v>
      </c>
      <c r="WK36" s="24" t="e">
        <f t="shared" si="374"/>
        <v>#REF!</v>
      </c>
      <c r="WL36" s="11"/>
      <c r="WM36" s="24"/>
      <c r="WN36" s="24" t="e">
        <f t="shared" si="375"/>
        <v>#REF!</v>
      </c>
      <c r="WO36" s="24" t="e">
        <f t="shared" si="376"/>
        <v>#REF!</v>
      </c>
      <c r="WP36" s="11"/>
      <c r="WQ36" s="24"/>
      <c r="WR36" s="24" t="e">
        <f t="shared" si="377"/>
        <v>#REF!</v>
      </c>
      <c r="WS36" s="24" t="e">
        <f t="shared" si="378"/>
        <v>#REF!</v>
      </c>
      <c r="WT36" s="11"/>
      <c r="WU36" s="27">
        <v>0</v>
      </c>
      <c r="WV36" s="27" t="e">
        <f t="shared" si="379"/>
        <v>#REF!</v>
      </c>
      <c r="WW36" s="22" t="e">
        <f t="shared" si="52"/>
        <v>#REF!</v>
      </c>
      <c r="WX36" s="4" t="e">
        <f t="shared" si="380"/>
        <v>#REF!</v>
      </c>
      <c r="WY36" s="24"/>
      <c r="WZ36" s="24" t="e">
        <f t="shared" si="381"/>
        <v>#REF!</v>
      </c>
      <c r="XA36" s="24" t="e">
        <f t="shared" si="382"/>
        <v>#REF!</v>
      </c>
      <c r="XB36" s="11"/>
      <c r="XC36" s="24"/>
      <c r="XD36" s="24" t="e">
        <f t="shared" si="383"/>
        <v>#REF!</v>
      </c>
      <c r="XE36" s="24" t="e">
        <f t="shared" si="384"/>
        <v>#REF!</v>
      </c>
      <c r="XF36" s="11"/>
      <c r="XG36" s="24"/>
      <c r="XH36" s="24" t="e">
        <f t="shared" si="385"/>
        <v>#REF!</v>
      </c>
      <c r="XI36" s="24" t="e">
        <f t="shared" si="386"/>
        <v>#REF!</v>
      </c>
      <c r="XJ36" s="11"/>
      <c r="XK36" s="24"/>
      <c r="XL36" s="24" t="e">
        <f t="shared" si="387"/>
        <v>#REF!</v>
      </c>
      <c r="XM36" s="24" t="e">
        <f t="shared" si="388"/>
        <v>#REF!</v>
      </c>
      <c r="XN36" s="11"/>
      <c r="XO36" s="24"/>
      <c r="XP36" s="24" t="e">
        <f t="shared" si="389"/>
        <v>#REF!</v>
      </c>
      <c r="XQ36" s="24" t="e">
        <f t="shared" si="390"/>
        <v>#REF!</v>
      </c>
      <c r="XR36" s="11"/>
      <c r="XS36" s="24"/>
      <c r="XT36" s="24" t="e">
        <f t="shared" si="391"/>
        <v>#REF!</v>
      </c>
      <c r="XU36" s="24" t="e">
        <f t="shared" si="392"/>
        <v>#REF!</v>
      </c>
      <c r="XV36" s="11"/>
      <c r="XW36" s="24"/>
      <c r="XX36" s="24" t="e">
        <f t="shared" si="393"/>
        <v>#REF!</v>
      </c>
      <c r="XY36" s="24" t="e">
        <f t="shared" si="394"/>
        <v>#REF!</v>
      </c>
      <c r="XZ36" s="11"/>
      <c r="YA36" s="24"/>
      <c r="YB36" s="24" t="e">
        <f t="shared" si="395"/>
        <v>#REF!</v>
      </c>
      <c r="YC36" s="24" t="e">
        <f t="shared" si="396"/>
        <v>#REF!</v>
      </c>
      <c r="YD36" s="11"/>
      <c r="YE36" s="24"/>
      <c r="YF36" s="24" t="e">
        <f t="shared" si="397"/>
        <v>#REF!</v>
      </c>
      <c r="YG36" s="24" t="e">
        <f t="shared" si="398"/>
        <v>#REF!</v>
      </c>
      <c r="YH36" s="11"/>
      <c r="YI36" s="24"/>
      <c r="YJ36" s="24" t="e">
        <f t="shared" si="399"/>
        <v>#REF!</v>
      </c>
      <c r="YK36" s="24" t="e">
        <f t="shared" si="400"/>
        <v>#REF!</v>
      </c>
      <c r="YL36" s="11"/>
      <c r="YM36" s="24"/>
      <c r="YN36" s="24" t="e">
        <f t="shared" si="401"/>
        <v>#REF!</v>
      </c>
      <c r="YO36" s="24" t="e">
        <f t="shared" si="402"/>
        <v>#REF!</v>
      </c>
      <c r="YP36" s="11"/>
      <c r="YQ36" s="27">
        <v>98.440000000000012</v>
      </c>
      <c r="YR36" s="27" t="e">
        <f t="shared" si="403"/>
        <v>#REF!</v>
      </c>
      <c r="YS36" s="22" t="e">
        <f t="shared" si="53"/>
        <v>#REF!</v>
      </c>
      <c r="YT36" s="4" t="e">
        <f t="shared" si="404"/>
        <v>#REF!</v>
      </c>
      <c r="YU36" s="24"/>
      <c r="YV36" s="24" t="e">
        <f t="shared" si="405"/>
        <v>#REF!</v>
      </c>
      <c r="YW36" s="24" t="e">
        <f t="shared" si="406"/>
        <v>#REF!</v>
      </c>
      <c r="YX36" s="11"/>
      <c r="YY36" s="24"/>
      <c r="YZ36" s="24" t="e">
        <f t="shared" si="407"/>
        <v>#REF!</v>
      </c>
      <c r="ZA36" s="24" t="e">
        <f t="shared" si="408"/>
        <v>#REF!</v>
      </c>
      <c r="ZB36" s="11"/>
      <c r="ZC36" s="24"/>
      <c r="ZD36" s="24" t="e">
        <f t="shared" si="409"/>
        <v>#REF!</v>
      </c>
      <c r="ZE36" s="24" t="e">
        <f t="shared" si="410"/>
        <v>#REF!</v>
      </c>
      <c r="ZF36" s="11"/>
      <c r="ZG36" s="24"/>
      <c r="ZH36" s="24" t="e">
        <f t="shared" si="411"/>
        <v>#REF!</v>
      </c>
      <c r="ZI36" s="24" t="e">
        <f t="shared" si="412"/>
        <v>#REF!</v>
      </c>
      <c r="ZJ36" s="11"/>
      <c r="ZK36" s="24"/>
      <c r="ZL36" s="24" t="e">
        <f t="shared" si="413"/>
        <v>#REF!</v>
      </c>
      <c r="ZM36" s="24" t="e">
        <f t="shared" si="414"/>
        <v>#REF!</v>
      </c>
      <c r="ZN36" s="11"/>
      <c r="ZO36" s="24"/>
      <c r="ZP36" s="24" t="e">
        <f t="shared" si="415"/>
        <v>#REF!</v>
      </c>
      <c r="ZQ36" s="24" t="e">
        <f t="shared" si="416"/>
        <v>#REF!</v>
      </c>
      <c r="ZR36" s="11"/>
      <c r="ZS36" s="24"/>
      <c r="ZT36" s="24" t="e">
        <f t="shared" si="417"/>
        <v>#REF!</v>
      </c>
      <c r="ZU36" s="24" t="e">
        <f t="shared" si="418"/>
        <v>#REF!</v>
      </c>
      <c r="ZV36" s="11"/>
      <c r="ZW36" s="24"/>
      <c r="ZX36" s="24" t="e">
        <f t="shared" si="419"/>
        <v>#REF!</v>
      </c>
      <c r="ZY36" s="24" t="e">
        <f t="shared" si="420"/>
        <v>#REF!</v>
      </c>
      <c r="ZZ36" s="11"/>
      <c r="AAA36" s="24"/>
      <c r="AAB36" s="24" t="e">
        <f t="shared" si="421"/>
        <v>#REF!</v>
      </c>
      <c r="AAC36" s="24" t="e">
        <f t="shared" si="422"/>
        <v>#REF!</v>
      </c>
      <c r="AAD36" s="11"/>
      <c r="AAE36" s="22">
        <v>0.73</v>
      </c>
      <c r="AAF36" s="27" t="e">
        <f t="shared" si="423"/>
        <v>#REF!</v>
      </c>
      <c r="AAG36" s="22" t="e">
        <f t="shared" si="54"/>
        <v>#REF!</v>
      </c>
      <c r="AAH36" s="4" t="e">
        <f t="shared" si="424"/>
        <v>#REF!</v>
      </c>
      <c r="AAI36" s="24"/>
      <c r="AAJ36" s="24" t="e">
        <f t="shared" si="425"/>
        <v>#REF!</v>
      </c>
      <c r="AAK36" s="24" t="e">
        <f t="shared" si="426"/>
        <v>#REF!</v>
      </c>
      <c r="AAL36" s="11"/>
      <c r="AAM36" s="24"/>
      <c r="AAN36" s="24" t="e">
        <f t="shared" si="427"/>
        <v>#REF!</v>
      </c>
      <c r="AAO36" s="24" t="e">
        <f t="shared" si="428"/>
        <v>#REF!</v>
      </c>
      <c r="AAP36" s="11"/>
      <c r="AAQ36" s="24"/>
      <c r="AAR36" s="24" t="e">
        <f t="shared" si="429"/>
        <v>#REF!</v>
      </c>
      <c r="AAS36" s="24" t="e">
        <f t="shared" si="430"/>
        <v>#REF!</v>
      </c>
      <c r="AAT36" s="11"/>
      <c r="AAU36" s="24"/>
      <c r="AAV36" s="24" t="e">
        <f t="shared" si="431"/>
        <v>#REF!</v>
      </c>
      <c r="AAW36" s="24" t="e">
        <f t="shared" si="432"/>
        <v>#REF!</v>
      </c>
      <c r="AAX36" s="11"/>
      <c r="AAY36" s="24"/>
      <c r="AAZ36" s="24" t="e">
        <f t="shared" si="433"/>
        <v>#REF!</v>
      </c>
      <c r="ABA36" s="24" t="e">
        <f t="shared" si="434"/>
        <v>#REF!</v>
      </c>
      <c r="ABB36" s="11"/>
      <c r="ABC36" s="24"/>
      <c r="ABD36" s="24" t="e">
        <f t="shared" si="435"/>
        <v>#REF!</v>
      </c>
      <c r="ABE36" s="24" t="e">
        <f t="shared" si="436"/>
        <v>#REF!</v>
      </c>
      <c r="ABF36" s="11"/>
      <c r="ABG36" s="24"/>
      <c r="ABH36" s="24" t="e">
        <f t="shared" si="437"/>
        <v>#REF!</v>
      </c>
      <c r="ABI36" s="24" t="e">
        <f t="shared" si="438"/>
        <v>#REF!</v>
      </c>
      <c r="ABJ36" s="11"/>
      <c r="ABK36" s="24"/>
      <c r="ABL36" s="24" t="e">
        <f t="shared" si="439"/>
        <v>#REF!</v>
      </c>
      <c r="ABM36" s="24" t="e">
        <f t="shared" si="440"/>
        <v>#REF!</v>
      </c>
      <c r="ABN36" s="11"/>
      <c r="ABO36" s="24"/>
      <c r="ABP36" s="24" t="e">
        <f t="shared" si="441"/>
        <v>#REF!</v>
      </c>
      <c r="ABQ36" s="24" t="e">
        <f t="shared" si="442"/>
        <v>#REF!</v>
      </c>
      <c r="ABR36" s="11"/>
      <c r="ABS36" s="24"/>
      <c r="ABT36" s="24" t="e">
        <f t="shared" si="443"/>
        <v>#REF!</v>
      </c>
      <c r="ABU36" s="24" t="e">
        <f t="shared" si="444"/>
        <v>#REF!</v>
      </c>
      <c r="ABV36" s="11"/>
      <c r="ABW36" s="27">
        <v>96.49</v>
      </c>
      <c r="ABX36" s="27" t="e">
        <f t="shared" si="445"/>
        <v>#REF!</v>
      </c>
      <c r="ABY36" s="22" t="e">
        <f t="shared" si="55"/>
        <v>#REF!</v>
      </c>
      <c r="ABZ36" s="4" t="e">
        <f t="shared" si="446"/>
        <v>#REF!</v>
      </c>
      <c r="ACA36" s="24"/>
      <c r="ACB36" s="24" t="e">
        <f t="shared" si="447"/>
        <v>#REF!</v>
      </c>
      <c r="ACC36" s="24" t="e">
        <f t="shared" si="448"/>
        <v>#REF!</v>
      </c>
      <c r="ACD36" s="11"/>
      <c r="ACE36" s="24"/>
      <c r="ACF36" s="24" t="e">
        <f t="shared" si="449"/>
        <v>#REF!</v>
      </c>
      <c r="ACG36" s="24" t="e">
        <f t="shared" si="450"/>
        <v>#REF!</v>
      </c>
      <c r="ACH36" s="11"/>
      <c r="ACI36" s="24"/>
      <c r="ACJ36" s="24" t="e">
        <f t="shared" si="451"/>
        <v>#REF!</v>
      </c>
      <c r="ACK36" s="24" t="e">
        <f t="shared" si="452"/>
        <v>#REF!</v>
      </c>
      <c r="ACL36" s="11"/>
      <c r="ACM36" s="24"/>
      <c r="ACN36" s="24" t="e">
        <f t="shared" si="453"/>
        <v>#REF!</v>
      </c>
      <c r="ACO36" s="24" t="e">
        <f t="shared" si="454"/>
        <v>#REF!</v>
      </c>
      <c r="ACP36" s="11"/>
      <c r="ACQ36" s="24"/>
      <c r="ACR36" s="24" t="e">
        <f t="shared" si="455"/>
        <v>#REF!</v>
      </c>
      <c r="ACS36" s="24" t="e">
        <f t="shared" si="456"/>
        <v>#REF!</v>
      </c>
      <c r="ACT36" s="11"/>
      <c r="ACU36" s="24"/>
      <c r="ACV36" s="24" t="e">
        <f t="shared" si="457"/>
        <v>#REF!</v>
      </c>
      <c r="ACW36" s="24" t="e">
        <f t="shared" si="458"/>
        <v>#REF!</v>
      </c>
      <c r="ACX36" s="11"/>
      <c r="ACY36" s="24"/>
      <c r="ACZ36" s="24" t="e">
        <f t="shared" si="459"/>
        <v>#REF!</v>
      </c>
      <c r="ADA36" s="24" t="e">
        <f t="shared" si="460"/>
        <v>#REF!</v>
      </c>
      <c r="ADB36" s="11"/>
      <c r="ADC36" s="24">
        <v>3.1399999999999997</v>
      </c>
      <c r="ADD36" s="24" t="e">
        <f t="shared" si="461"/>
        <v>#REF!</v>
      </c>
      <c r="ADE36" s="24" t="e">
        <f t="shared" si="56"/>
        <v>#REF!</v>
      </c>
      <c r="ADF36" s="4" t="e">
        <f t="shared" si="462"/>
        <v>#REF!</v>
      </c>
      <c r="ADG36" s="24">
        <v>98.27</v>
      </c>
      <c r="ADH36" s="24" t="e">
        <f t="shared" si="463"/>
        <v>#REF!</v>
      </c>
      <c r="ADI36" s="24" t="e">
        <f t="shared" si="57"/>
        <v>#REF!</v>
      </c>
      <c r="ADJ36" s="4" t="e">
        <f t="shared" si="464"/>
        <v>#REF!</v>
      </c>
      <c r="ADK36" s="24"/>
      <c r="ADL36" s="24" t="e">
        <f t="shared" si="465"/>
        <v>#REF!</v>
      </c>
      <c r="ADM36" s="24" t="e">
        <f t="shared" si="466"/>
        <v>#REF!</v>
      </c>
      <c r="ADN36" s="11"/>
      <c r="ADO36" s="24"/>
      <c r="ADP36" s="24" t="e">
        <f t="shared" si="467"/>
        <v>#REF!</v>
      </c>
      <c r="ADQ36" s="24" t="e">
        <f t="shared" si="468"/>
        <v>#REF!</v>
      </c>
      <c r="ADR36" s="11"/>
      <c r="ADS36" s="24"/>
      <c r="ADT36" s="24" t="e">
        <f t="shared" si="469"/>
        <v>#REF!</v>
      </c>
      <c r="ADU36" s="24" t="e">
        <f t="shared" si="470"/>
        <v>#REF!</v>
      </c>
      <c r="ADV36" s="11"/>
      <c r="ADW36" s="24"/>
      <c r="ADX36" s="24" t="e">
        <f t="shared" si="471"/>
        <v>#REF!</v>
      </c>
      <c r="ADY36" s="24" t="e">
        <f t="shared" si="472"/>
        <v>#REF!</v>
      </c>
      <c r="ADZ36" s="11"/>
      <c r="AEA36" s="24"/>
      <c r="AEB36" s="24" t="e">
        <f t="shared" si="473"/>
        <v>#REF!</v>
      </c>
      <c r="AEC36" s="24" t="e">
        <f t="shared" si="474"/>
        <v>#REF!</v>
      </c>
      <c r="AED36" s="11"/>
      <c r="AEE36" s="24"/>
      <c r="AEF36" s="24" t="e">
        <f t="shared" si="475"/>
        <v>#REF!</v>
      </c>
      <c r="AEG36" s="24" t="e">
        <f t="shared" si="476"/>
        <v>#REF!</v>
      </c>
      <c r="AEH36" s="11"/>
      <c r="AEI36" s="24"/>
      <c r="AEJ36" s="24" t="e">
        <f t="shared" si="477"/>
        <v>#REF!</v>
      </c>
      <c r="AEK36" s="24" t="e">
        <f t="shared" si="478"/>
        <v>#REF!</v>
      </c>
      <c r="AEL36" s="11"/>
      <c r="AEM36" s="24"/>
      <c r="AEN36" s="24" t="e">
        <f t="shared" si="479"/>
        <v>#REF!</v>
      </c>
      <c r="AEO36" s="24" t="e">
        <f t="shared" si="480"/>
        <v>#REF!</v>
      </c>
      <c r="AEP36" s="11"/>
      <c r="AEQ36" s="24"/>
      <c r="AER36" s="24" t="e">
        <f t="shared" si="481"/>
        <v>#REF!</v>
      </c>
      <c r="AES36" s="24" t="e">
        <f t="shared" si="482"/>
        <v>#REF!</v>
      </c>
      <c r="AET36" s="11"/>
      <c r="AEU36" s="24"/>
      <c r="AEV36" s="24" t="e">
        <f t="shared" si="483"/>
        <v>#REF!</v>
      </c>
      <c r="AEW36" s="24" t="e">
        <f t="shared" si="484"/>
        <v>#REF!</v>
      </c>
      <c r="AEX36" s="11"/>
      <c r="AEY36" s="24"/>
      <c r="AEZ36" s="24" t="e">
        <f t="shared" si="485"/>
        <v>#REF!</v>
      </c>
      <c r="AFA36" s="24" t="e">
        <f t="shared" si="486"/>
        <v>#REF!</v>
      </c>
      <c r="AFB36" s="11"/>
      <c r="AFC36" s="24"/>
      <c r="AFD36" s="24" t="e">
        <f t="shared" si="487"/>
        <v>#REF!</v>
      </c>
      <c r="AFE36" s="24" t="e">
        <f t="shared" si="488"/>
        <v>#REF!</v>
      </c>
      <c r="AFF36" s="11"/>
      <c r="AFG36" s="24"/>
      <c r="AFH36" s="24" t="e">
        <f t="shared" si="489"/>
        <v>#REF!</v>
      </c>
      <c r="AFI36" s="24" t="e">
        <f t="shared" si="490"/>
        <v>#REF!</v>
      </c>
      <c r="AFJ36" s="11"/>
      <c r="AFK36" s="24"/>
      <c r="AFL36" s="24" t="e">
        <f t="shared" si="491"/>
        <v>#REF!</v>
      </c>
      <c r="AFM36" s="24" t="e">
        <f t="shared" si="492"/>
        <v>#REF!</v>
      </c>
      <c r="AFN36" s="11"/>
      <c r="AFO36" s="24"/>
      <c r="AFP36" s="24" t="e">
        <f t="shared" si="493"/>
        <v>#REF!</v>
      </c>
      <c r="AFQ36" s="24" t="e">
        <f t="shared" si="494"/>
        <v>#REF!</v>
      </c>
      <c r="AFR36" s="11"/>
      <c r="AFS36" s="24"/>
      <c r="AFT36" s="24" t="e">
        <f t="shared" si="495"/>
        <v>#REF!</v>
      </c>
      <c r="AFU36" s="24" t="e">
        <f t="shared" si="496"/>
        <v>#REF!</v>
      </c>
      <c r="AFV36" s="11"/>
      <c r="AFW36" s="24"/>
      <c r="AFX36" s="24" t="e">
        <f t="shared" si="497"/>
        <v>#REF!</v>
      </c>
      <c r="AFY36" s="24" t="e">
        <f t="shared" si="498"/>
        <v>#REF!</v>
      </c>
      <c r="AFZ36" s="11"/>
      <c r="AGA36" s="24"/>
      <c r="AGB36" s="24" t="e">
        <f t="shared" si="499"/>
        <v>#REF!</v>
      </c>
      <c r="AGC36" s="24" t="e">
        <f t="shared" si="500"/>
        <v>#REF!</v>
      </c>
      <c r="AGD36" s="11"/>
      <c r="AGE36" s="24"/>
      <c r="AGF36" s="24" t="e">
        <f t="shared" si="501"/>
        <v>#REF!</v>
      </c>
      <c r="AGG36" s="24" t="e">
        <f t="shared" si="502"/>
        <v>#REF!</v>
      </c>
      <c r="AGH36" s="11"/>
      <c r="AGI36" s="24"/>
      <c r="AGJ36" s="24" t="e">
        <f t="shared" si="503"/>
        <v>#REF!</v>
      </c>
      <c r="AGK36" s="24" t="e">
        <f t="shared" si="504"/>
        <v>#REF!</v>
      </c>
      <c r="AGL36" s="11"/>
      <c r="AGM36" s="24"/>
      <c r="AGN36" s="24" t="e">
        <f t="shared" si="505"/>
        <v>#REF!</v>
      </c>
      <c r="AGO36" s="24" t="e">
        <f t="shared" si="506"/>
        <v>#REF!</v>
      </c>
      <c r="AGP36" s="11"/>
      <c r="AGQ36" s="24"/>
      <c r="AGR36" s="24" t="e">
        <f t="shared" si="507"/>
        <v>#REF!</v>
      </c>
      <c r="AGS36" s="24" t="e">
        <f t="shared" si="508"/>
        <v>#REF!</v>
      </c>
      <c r="AGT36" s="11"/>
      <c r="AGU36" s="27">
        <v>0.12000000000000001</v>
      </c>
      <c r="AGV36" s="27" t="e">
        <f t="shared" si="509"/>
        <v>#REF!</v>
      </c>
      <c r="AGW36" s="22" t="e">
        <f t="shared" si="58"/>
        <v>#REF!</v>
      </c>
      <c r="AGX36" s="4" t="e">
        <f t="shared" si="510"/>
        <v>#REF!</v>
      </c>
      <c r="AGY36" s="27">
        <v>7.9999999999999988E-2</v>
      </c>
      <c r="AGZ36" s="27" t="e">
        <f t="shared" si="511"/>
        <v>#REF!</v>
      </c>
      <c r="AHA36" s="22" t="e">
        <f t="shared" si="59"/>
        <v>#REF!</v>
      </c>
      <c r="AHB36" s="4" t="e">
        <f t="shared" si="512"/>
        <v>#REF!</v>
      </c>
      <c r="AHC36" s="27">
        <v>97.91</v>
      </c>
      <c r="AHD36" s="27" t="e">
        <f t="shared" si="513"/>
        <v>#REF!</v>
      </c>
      <c r="AHE36" s="22" t="e">
        <f t="shared" si="60"/>
        <v>#REF!</v>
      </c>
      <c r="AHF36" s="4" t="e">
        <f t="shared" si="514"/>
        <v>#REF!</v>
      </c>
      <c r="AHG36" s="27">
        <v>95.62</v>
      </c>
      <c r="AHH36" s="27" t="e">
        <f t="shared" si="515"/>
        <v>#REF!</v>
      </c>
      <c r="AHI36" s="22" t="e">
        <f t="shared" si="61"/>
        <v>#REF!</v>
      </c>
      <c r="AHJ36" s="4" t="e">
        <f t="shared" si="516"/>
        <v>#REF!</v>
      </c>
      <c r="AHK36" s="27">
        <v>98.95</v>
      </c>
      <c r="AHL36" s="27" t="e">
        <f t="shared" si="517"/>
        <v>#REF!</v>
      </c>
      <c r="AHM36" s="22" t="e">
        <f t="shared" si="62"/>
        <v>#REF!</v>
      </c>
      <c r="AHN36" s="4" t="e">
        <f t="shared" si="518"/>
        <v>#REF!</v>
      </c>
      <c r="AHO36" s="27">
        <v>3.8</v>
      </c>
      <c r="AHP36" s="27" t="e">
        <f t="shared" si="519"/>
        <v>#REF!</v>
      </c>
      <c r="AHQ36" s="22" t="e">
        <f t="shared" si="63"/>
        <v>#REF!</v>
      </c>
      <c r="AHR36" s="4" t="e">
        <f t="shared" si="520"/>
        <v>#REF!</v>
      </c>
      <c r="AHS36" s="27">
        <v>0.88</v>
      </c>
      <c r="AHT36" s="27" t="e">
        <f t="shared" si="521"/>
        <v>#REF!</v>
      </c>
      <c r="AHU36" s="22" t="e">
        <f t="shared" si="64"/>
        <v>#REF!</v>
      </c>
      <c r="AHV36" s="4" t="e">
        <f t="shared" si="522"/>
        <v>#REF!</v>
      </c>
      <c r="AHW36" s="27">
        <v>1.7199999999999997E-2</v>
      </c>
      <c r="AHX36" s="27" t="e">
        <f t="shared" si="523"/>
        <v>#REF!</v>
      </c>
      <c r="AHY36" s="22" t="e">
        <f t="shared" si="65"/>
        <v>#REF!</v>
      </c>
      <c r="AHZ36" s="4" t="e">
        <f t="shared" si="524"/>
        <v>#REF!</v>
      </c>
      <c r="AIA36" s="27">
        <v>7.6000000000000009E-3</v>
      </c>
      <c r="AIB36" s="27" t="e">
        <f t="shared" si="525"/>
        <v>#REF!</v>
      </c>
      <c r="AIC36" s="22" t="e">
        <f t="shared" si="66"/>
        <v>#REF!</v>
      </c>
      <c r="AID36" s="4" t="e">
        <f t="shared" si="526"/>
        <v>#REF!</v>
      </c>
      <c r="AIE36" s="24"/>
      <c r="AIF36" s="24" t="e">
        <f t="shared" si="527"/>
        <v>#REF!</v>
      </c>
      <c r="AIG36" s="24" t="e">
        <f t="shared" si="528"/>
        <v>#REF!</v>
      </c>
      <c r="AIH36" s="11"/>
      <c r="AII36" s="24"/>
      <c r="AIJ36" s="24" t="e">
        <f t="shared" si="529"/>
        <v>#REF!</v>
      </c>
      <c r="AIK36" s="24" t="e">
        <f t="shared" si="530"/>
        <v>#REF!</v>
      </c>
      <c r="AIL36" s="11"/>
      <c r="AIM36" s="24"/>
      <c r="AIN36" s="24" t="e">
        <f t="shared" si="531"/>
        <v>#REF!</v>
      </c>
      <c r="AIO36" s="24" t="e">
        <f t="shared" si="532"/>
        <v>#REF!</v>
      </c>
      <c r="AIP36" s="11"/>
      <c r="AIQ36" s="27">
        <v>19.259999999999998</v>
      </c>
      <c r="AIR36" s="27" t="e">
        <f t="shared" si="533"/>
        <v>#REF!</v>
      </c>
      <c r="AIS36" s="22" t="e">
        <f t="shared" si="67"/>
        <v>#REF!</v>
      </c>
      <c r="AIT36" s="4" t="e">
        <f t="shared" si="534"/>
        <v>#REF!</v>
      </c>
      <c r="AIU36" s="27">
        <v>1.7999999999999998</v>
      </c>
      <c r="AIV36" s="27" t="e">
        <f t="shared" si="535"/>
        <v>#REF!</v>
      </c>
      <c r="AIW36" s="22" t="e">
        <f t="shared" si="68"/>
        <v>#REF!</v>
      </c>
      <c r="AIX36" s="4" t="e">
        <f t="shared" si="536"/>
        <v>#REF!</v>
      </c>
      <c r="AIY36" s="22">
        <v>0</v>
      </c>
      <c r="AIZ36" s="27" t="e">
        <f t="shared" si="537"/>
        <v>#REF!</v>
      </c>
      <c r="AJA36" s="22" t="e">
        <f t="shared" si="69"/>
        <v>#REF!</v>
      </c>
      <c r="AJB36" s="4" t="e">
        <f t="shared" si="538"/>
        <v>#REF!</v>
      </c>
      <c r="AJC36" s="27">
        <v>31.766823571350113</v>
      </c>
      <c r="AJD36" s="27" t="e">
        <f t="shared" si="539"/>
        <v>#REF!</v>
      </c>
      <c r="AJE36" s="22" t="e">
        <f t="shared" si="70"/>
        <v>#REF!</v>
      </c>
      <c r="AJF36" s="4" t="e">
        <f t="shared" si="540"/>
        <v>#REF!</v>
      </c>
      <c r="AJG36" s="24"/>
      <c r="AJH36" s="24" t="e">
        <f t="shared" si="541"/>
        <v>#REF!</v>
      </c>
      <c r="AJI36" s="24" t="e">
        <f t="shared" si="542"/>
        <v>#REF!</v>
      </c>
      <c r="AJJ36" s="11"/>
      <c r="AJK36" s="27">
        <v>0.72</v>
      </c>
      <c r="AJL36" s="27" t="e">
        <f t="shared" si="543"/>
        <v>#REF!</v>
      </c>
      <c r="AJM36" s="22" t="e">
        <f t="shared" si="71"/>
        <v>#REF!</v>
      </c>
      <c r="AJN36" s="4" t="e">
        <f t="shared" si="544"/>
        <v>#REF!</v>
      </c>
      <c r="AJO36" s="27">
        <v>97.5</v>
      </c>
      <c r="AJP36" s="27" t="e">
        <f t="shared" si="545"/>
        <v>#REF!</v>
      </c>
      <c r="AJQ36" s="22" t="e">
        <f t="shared" si="72"/>
        <v>#REF!</v>
      </c>
      <c r="AJR36" s="4" t="e">
        <f t="shared" si="546"/>
        <v>#REF!</v>
      </c>
      <c r="AJS36" s="27">
        <v>100</v>
      </c>
      <c r="AJT36" s="27" t="e">
        <f t="shared" si="547"/>
        <v>#REF!</v>
      </c>
      <c r="AJU36" s="22" t="e">
        <f t="shared" si="73"/>
        <v>#REF!</v>
      </c>
      <c r="AJV36" s="4" t="e">
        <f t="shared" si="548"/>
        <v>#REF!</v>
      </c>
      <c r="AJW36" s="27">
        <v>98.1</v>
      </c>
      <c r="AJX36" s="24" t="e">
        <f t="shared" si="549"/>
        <v>#REF!</v>
      </c>
      <c r="AJY36" s="13" t="e">
        <f t="shared" si="74"/>
        <v>#REF!</v>
      </c>
      <c r="AJZ36" s="12" t="e">
        <f t="shared" si="550"/>
        <v>#REF!</v>
      </c>
      <c r="AKA36" s="8" t="s">
        <v>40</v>
      </c>
      <c r="AKB36" s="10" t="e">
        <f t="shared" si="75"/>
        <v>#REF!</v>
      </c>
      <c r="AKC36" s="11" t="e">
        <f t="shared" si="551"/>
        <v>#REF!</v>
      </c>
      <c r="AKD36" s="8" t="s">
        <v>40</v>
      </c>
      <c r="AKE36" s="10" t="e">
        <f t="shared" si="76"/>
        <v>#REF!</v>
      </c>
      <c r="AKF36" s="11" t="e">
        <f t="shared" si="552"/>
        <v>#REF!</v>
      </c>
      <c r="AKG36" s="8" t="s">
        <v>40</v>
      </c>
      <c r="AKH36" s="10" t="e">
        <f t="shared" si="77"/>
        <v>#REF!</v>
      </c>
      <c r="AKI36" s="11" t="e">
        <f t="shared" si="553"/>
        <v>#REF!</v>
      </c>
      <c r="AKJ36" s="8" t="s">
        <v>40</v>
      </c>
      <c r="AKK36" s="10" t="e">
        <f t="shared" si="554"/>
        <v>#REF!</v>
      </c>
      <c r="AKL36" s="11" t="e">
        <f t="shared" si="555"/>
        <v>#REF!</v>
      </c>
      <c r="AKM36" s="8" t="s">
        <v>40</v>
      </c>
      <c r="AKN36" s="10" t="e">
        <f t="shared" si="78"/>
        <v>#REF!</v>
      </c>
      <c r="AKO36" s="11" t="e">
        <f t="shared" si="556"/>
        <v>#REF!</v>
      </c>
      <c r="AKP36" s="8" t="s">
        <v>40</v>
      </c>
      <c r="AKQ36" s="10" t="e">
        <f t="shared" si="79"/>
        <v>#REF!</v>
      </c>
      <c r="AKR36" s="11" t="e">
        <f t="shared" si="557"/>
        <v>#REF!</v>
      </c>
      <c r="AKS36" s="8" t="s">
        <v>40</v>
      </c>
      <c r="AKT36" s="10" t="e">
        <f t="shared" si="558"/>
        <v>#REF!</v>
      </c>
      <c r="AKU36" s="11" t="e">
        <f t="shared" si="80"/>
        <v>#REF!</v>
      </c>
      <c r="AKV36" s="8" t="s">
        <v>40</v>
      </c>
      <c r="AKW36" s="10" t="e">
        <f t="shared" si="559"/>
        <v>#REF!</v>
      </c>
      <c r="AKX36" s="11" t="e">
        <f t="shared" si="560"/>
        <v>#REF!</v>
      </c>
      <c r="AKY36" s="8" t="s">
        <v>40</v>
      </c>
      <c r="AKZ36" s="10" t="e">
        <f t="shared" si="81"/>
        <v>#REF!</v>
      </c>
      <c r="ALA36" s="11" t="e">
        <f t="shared" si="561"/>
        <v>#REF!</v>
      </c>
    </row>
    <row r="37" spans="1:989" ht="17.25">
      <c r="A37" s="8" t="s">
        <v>41</v>
      </c>
      <c r="B37" s="9" t="str">
        <f t="shared" si="82"/>
        <v>天津</v>
      </c>
      <c r="C37" s="10" t="e">
        <f t="shared" si="83"/>
        <v>#REF!</v>
      </c>
      <c r="D37" s="11" t="e">
        <f t="shared" si="84"/>
        <v>#REF!</v>
      </c>
      <c r="E37" s="24">
        <v>80.06</v>
      </c>
      <c r="F37" s="24" t="e">
        <f t="shared" si="85"/>
        <v>#REF!</v>
      </c>
      <c r="G37" s="24" t="e">
        <f t="shared" si="6"/>
        <v>#REF!</v>
      </c>
      <c r="H37" s="12" t="e">
        <f t="shared" si="86"/>
        <v>#REF!</v>
      </c>
      <c r="I37" s="24">
        <v>80.12</v>
      </c>
      <c r="J37" s="24" t="e">
        <f t="shared" si="87"/>
        <v>#REF!</v>
      </c>
      <c r="K37" s="13" t="e">
        <f t="shared" si="7"/>
        <v>#REF!</v>
      </c>
      <c r="L37" s="12" t="e">
        <f t="shared" si="88"/>
        <v>#REF!</v>
      </c>
      <c r="M37" s="24">
        <v>78.83</v>
      </c>
      <c r="N37" s="24" t="e">
        <f t="shared" si="89"/>
        <v>#REF!</v>
      </c>
      <c r="O37" s="13" t="e">
        <f t="shared" si="8"/>
        <v>#REF!</v>
      </c>
      <c r="P37" s="12" t="e">
        <f t="shared" si="90"/>
        <v>#REF!</v>
      </c>
      <c r="Q37" s="24">
        <v>86.39</v>
      </c>
      <c r="R37" s="24" t="e">
        <f t="shared" si="91"/>
        <v>#REF!</v>
      </c>
      <c r="S37" s="13" t="e">
        <f t="shared" si="9"/>
        <v>#REF!</v>
      </c>
      <c r="T37" s="12" t="e">
        <f t="shared" si="92"/>
        <v>#REF!</v>
      </c>
      <c r="U37" s="24"/>
      <c r="V37" s="24" t="e">
        <f t="shared" si="93"/>
        <v>#REF!</v>
      </c>
      <c r="W37" s="24" t="e">
        <f t="shared" si="563"/>
        <v>#REF!</v>
      </c>
      <c r="X37" s="11"/>
      <c r="Y37" s="13">
        <v>0.2474968320405499</v>
      </c>
      <c r="Z37" s="24" t="e">
        <f t="shared" si="95"/>
        <v>#REF!</v>
      </c>
      <c r="AA37" s="13" t="e">
        <f t="shared" si="10"/>
        <v>#REF!</v>
      </c>
      <c r="AB37" s="12" t="e">
        <f t="shared" si="96"/>
        <v>#REF!</v>
      </c>
      <c r="AC37" s="13">
        <v>0.15825674112849231</v>
      </c>
      <c r="AD37" s="24" t="e">
        <f t="shared" si="97"/>
        <v>#REF!</v>
      </c>
      <c r="AE37" s="13" t="e">
        <f t="shared" si="11"/>
        <v>#REF!</v>
      </c>
      <c r="AF37" s="12" t="e">
        <f t="shared" si="98"/>
        <v>#REF!</v>
      </c>
      <c r="AG37" s="13">
        <v>3.6520786414267453E-2</v>
      </c>
      <c r="AH37" s="24" t="e">
        <f t="shared" si="99"/>
        <v>#REF!</v>
      </c>
      <c r="AI37" s="13" t="e">
        <f t="shared" si="12"/>
        <v>#REF!</v>
      </c>
      <c r="AJ37" s="12" t="e">
        <f t="shared" si="100"/>
        <v>#REF!</v>
      </c>
      <c r="AK37" s="13">
        <v>28.29109676043727</v>
      </c>
      <c r="AL37" s="24" t="e">
        <f t="shared" si="101"/>
        <v>#REF!</v>
      </c>
      <c r="AM37" s="13" t="e">
        <f t="shared" si="13"/>
        <v>#REF!</v>
      </c>
      <c r="AN37" s="12" t="e">
        <f t="shared" si="570"/>
        <v>#REF!</v>
      </c>
      <c r="AO37" s="23">
        <v>4.8366363410026398</v>
      </c>
      <c r="AP37" s="24" t="e">
        <f t="shared" si="103"/>
        <v>#REF!</v>
      </c>
      <c r="AQ37" s="13" t="e">
        <f t="shared" si="14"/>
        <v>#REF!</v>
      </c>
      <c r="AR37" s="12" t="e">
        <f t="shared" si="562"/>
        <v>#REF!</v>
      </c>
      <c r="AS37" s="24">
        <v>99.11</v>
      </c>
      <c r="AT37" s="24" t="e">
        <f t="shared" si="105"/>
        <v>#REF!</v>
      </c>
      <c r="AU37" s="13" t="e">
        <f t="shared" si="15"/>
        <v>#REF!</v>
      </c>
      <c r="AV37" s="12" t="e">
        <f t="shared" si="106"/>
        <v>#REF!</v>
      </c>
      <c r="AW37" s="24">
        <v>0.05</v>
      </c>
      <c r="AX37" s="24" t="e">
        <f t="shared" si="107"/>
        <v>#REF!</v>
      </c>
      <c r="AY37" s="13" t="e">
        <f t="shared" si="16"/>
        <v>#REF!</v>
      </c>
      <c r="AZ37" s="12" t="e">
        <f t="shared" si="108"/>
        <v>#REF!</v>
      </c>
      <c r="BA37" s="24">
        <v>2.8149999999999999</v>
      </c>
      <c r="BB37" s="24" t="e">
        <f t="shared" si="109"/>
        <v>#REF!</v>
      </c>
      <c r="BC37" s="13" t="e">
        <f t="shared" si="17"/>
        <v>#REF!</v>
      </c>
      <c r="BD37" s="12" t="e">
        <f t="shared" si="110"/>
        <v>#REF!</v>
      </c>
      <c r="BE37" s="14">
        <v>1.81</v>
      </c>
      <c r="BF37" s="24" t="e">
        <f t="shared" si="111"/>
        <v>#REF!</v>
      </c>
      <c r="BG37" s="13" t="e">
        <f t="shared" si="18"/>
        <v>#REF!</v>
      </c>
      <c r="BH37" s="12" t="e">
        <f t="shared" si="112"/>
        <v>#REF!</v>
      </c>
      <c r="BI37" s="24">
        <v>92.93</v>
      </c>
      <c r="BJ37" s="24" t="e">
        <f t="shared" si="113"/>
        <v>#REF!</v>
      </c>
      <c r="BK37" s="13" t="e">
        <f t="shared" si="19"/>
        <v>#REF!</v>
      </c>
      <c r="BL37" s="12" t="e">
        <f t="shared" si="114"/>
        <v>#REF!</v>
      </c>
      <c r="BM37" s="24">
        <v>0.04</v>
      </c>
      <c r="BN37" s="24" t="e">
        <f t="shared" si="115"/>
        <v>#REF!</v>
      </c>
      <c r="BO37" s="13" t="e">
        <f t="shared" si="20"/>
        <v>#REF!</v>
      </c>
      <c r="BP37" s="12" t="e">
        <f t="shared" si="116"/>
        <v>#REF!</v>
      </c>
      <c r="BQ37" s="24">
        <v>99.41</v>
      </c>
      <c r="BR37" s="24" t="e">
        <f t="shared" si="117"/>
        <v>#REF!</v>
      </c>
      <c r="BS37" s="13" t="e">
        <f t="shared" si="21"/>
        <v>#REF!</v>
      </c>
      <c r="BT37" s="12" t="e">
        <f t="shared" si="118"/>
        <v>#REF!</v>
      </c>
      <c r="BU37" s="24">
        <v>0.62551623122378885</v>
      </c>
      <c r="BV37" s="24" t="e">
        <f t="shared" si="119"/>
        <v>#REF!</v>
      </c>
      <c r="BW37" s="13" t="e">
        <f t="shared" si="22"/>
        <v>#REF!</v>
      </c>
      <c r="BX37" s="12" t="e">
        <f t="shared" si="120"/>
        <v>#REF!</v>
      </c>
      <c r="BY37" s="24">
        <v>97.39</v>
      </c>
      <c r="BZ37" s="24" t="e">
        <f t="shared" si="121"/>
        <v>#REF!</v>
      </c>
      <c r="CA37" s="13" t="e">
        <f t="shared" si="23"/>
        <v>#REF!</v>
      </c>
      <c r="CB37" s="12" t="e">
        <f t="shared" si="122"/>
        <v>#REF!</v>
      </c>
      <c r="CC37" s="24">
        <v>98.540999999999997</v>
      </c>
      <c r="CD37" s="24" t="e">
        <f t="shared" si="123"/>
        <v>#REF!</v>
      </c>
      <c r="CE37" s="13" t="e">
        <f t="shared" si="24"/>
        <v>#REF!</v>
      </c>
      <c r="CF37" s="12" t="e">
        <f t="shared" si="124"/>
        <v>#REF!</v>
      </c>
      <c r="CG37" s="24">
        <v>46</v>
      </c>
      <c r="CH37" s="24" t="e">
        <f t="shared" si="125"/>
        <v>#REF!</v>
      </c>
      <c r="CI37" s="13" t="e">
        <f t="shared" si="25"/>
        <v>#REF!</v>
      </c>
      <c r="CJ37" s="12" t="e">
        <f t="shared" si="126"/>
        <v>#REF!</v>
      </c>
      <c r="CK37" s="24"/>
      <c r="CL37" s="24" t="e">
        <f t="shared" si="127"/>
        <v>#REF!</v>
      </c>
      <c r="CM37" s="24" t="e">
        <f t="shared" si="128"/>
        <v>#REF!</v>
      </c>
      <c r="CN37" s="11"/>
      <c r="CO37" s="24">
        <v>99.226799999999997</v>
      </c>
      <c r="CP37" s="24" t="e">
        <f t="shared" si="129"/>
        <v>#REF!</v>
      </c>
      <c r="CQ37" s="13" t="e">
        <f t="shared" si="26"/>
        <v>#REF!</v>
      </c>
      <c r="CR37" s="12" t="e">
        <f t="shared" si="130"/>
        <v>#REF!</v>
      </c>
      <c r="CS37" s="24">
        <v>36</v>
      </c>
      <c r="CT37" s="24" t="e">
        <f t="shared" si="131"/>
        <v>#REF!</v>
      </c>
      <c r="CU37" s="13" t="e">
        <f t="shared" si="27"/>
        <v>#REF!</v>
      </c>
      <c r="CV37" s="12" t="e">
        <f t="shared" si="132"/>
        <v>#REF!</v>
      </c>
      <c r="CW37" s="24"/>
      <c r="CX37" s="24" t="e">
        <f t="shared" si="133"/>
        <v>#REF!</v>
      </c>
      <c r="CY37" s="24" t="e">
        <f t="shared" si="134"/>
        <v>#REF!</v>
      </c>
      <c r="CZ37" s="11"/>
      <c r="DA37" s="24">
        <v>98.269199999999998</v>
      </c>
      <c r="DB37" s="24" t="e">
        <f t="shared" si="135"/>
        <v>#REF!</v>
      </c>
      <c r="DC37" s="13" t="e">
        <f t="shared" si="28"/>
        <v>#REF!</v>
      </c>
      <c r="DD37" s="12" t="e">
        <f t="shared" si="136"/>
        <v>#REF!</v>
      </c>
      <c r="DE37" s="24">
        <v>55</v>
      </c>
      <c r="DF37" s="24" t="e">
        <f t="shared" si="137"/>
        <v>#REF!</v>
      </c>
      <c r="DG37" s="13" t="e">
        <f t="shared" si="29"/>
        <v>#REF!</v>
      </c>
      <c r="DH37" s="12" t="e">
        <f t="shared" si="138"/>
        <v>#REF!</v>
      </c>
      <c r="DI37" s="24">
        <v>99.6828</v>
      </c>
      <c r="DJ37" s="24" t="e">
        <f t="shared" si="139"/>
        <v>#REF!</v>
      </c>
      <c r="DK37" s="13" t="e">
        <f t="shared" si="30"/>
        <v>#REF!</v>
      </c>
      <c r="DL37" s="12" t="e">
        <f t="shared" si="140"/>
        <v>#REF!</v>
      </c>
      <c r="DM37" s="24">
        <v>92</v>
      </c>
      <c r="DN37" s="24" t="e">
        <f t="shared" si="141"/>
        <v>#REF!</v>
      </c>
      <c r="DO37" s="13" t="e">
        <f t="shared" si="31"/>
        <v>#REF!</v>
      </c>
      <c r="DP37" s="12" t="e">
        <f t="shared" si="142"/>
        <v>#REF!</v>
      </c>
      <c r="DQ37" s="24">
        <v>2.9304000000000001</v>
      </c>
      <c r="DR37" s="24" t="e">
        <f t="shared" si="143"/>
        <v>#REF!</v>
      </c>
      <c r="DS37" s="13" t="e">
        <f t="shared" si="32"/>
        <v>#REF!</v>
      </c>
      <c r="DT37" s="12" t="e">
        <f t="shared" si="144"/>
        <v>#REF!</v>
      </c>
      <c r="DU37" s="24">
        <v>98.98</v>
      </c>
      <c r="DV37" s="24" t="e">
        <f t="shared" si="145"/>
        <v>#REF!</v>
      </c>
      <c r="DW37" s="13" t="e">
        <f t="shared" si="33"/>
        <v>#REF!</v>
      </c>
      <c r="DX37" s="12" t="e">
        <f t="shared" si="146"/>
        <v>#REF!</v>
      </c>
      <c r="DY37" s="24"/>
      <c r="DZ37" s="24" t="e">
        <f t="shared" si="147"/>
        <v>#REF!</v>
      </c>
      <c r="EA37" s="24" t="e">
        <f t="shared" si="148"/>
        <v>#REF!</v>
      </c>
      <c r="EB37" s="11"/>
      <c r="EC37" s="24">
        <v>80.12</v>
      </c>
      <c r="ED37" s="47">
        <v>80.42</v>
      </c>
      <c r="EE37" s="24" t="e">
        <f t="shared" si="149"/>
        <v>#REF!</v>
      </c>
      <c r="EF37" s="22" t="e">
        <f t="shared" si="150"/>
        <v>#REF!</v>
      </c>
      <c r="EG37" s="4" t="e">
        <f t="shared" si="151"/>
        <v>#REF!</v>
      </c>
      <c r="EH37" s="24">
        <v>80.12</v>
      </c>
      <c r="EI37" s="24">
        <v>76</v>
      </c>
      <c r="EJ37" s="24" t="e">
        <f t="shared" si="152"/>
        <v>#REF!</v>
      </c>
      <c r="EK37" s="22" t="e">
        <f t="shared" si="153"/>
        <v>#REF!</v>
      </c>
      <c r="EL37" s="4" t="e">
        <f t="shared" si="154"/>
        <v>#REF!</v>
      </c>
      <c r="EM37" s="38">
        <v>78.83</v>
      </c>
      <c r="EN37" s="39">
        <v>80.319999999999993</v>
      </c>
      <c r="EO37" s="24" t="e">
        <f t="shared" si="155"/>
        <v>#REF!</v>
      </c>
      <c r="EP37" s="22" t="e">
        <f t="shared" si="156"/>
        <v>#REF!</v>
      </c>
      <c r="EQ37" s="4" t="e">
        <f t="shared" si="157"/>
        <v>#REF!</v>
      </c>
      <c r="ER37" s="38">
        <v>78.83</v>
      </c>
      <c r="ES37" s="39">
        <v>76.42</v>
      </c>
      <c r="ET37" s="24" t="e">
        <f t="shared" si="158"/>
        <v>#REF!</v>
      </c>
      <c r="EU37" s="22" t="e">
        <f t="shared" si="159"/>
        <v>#REF!</v>
      </c>
      <c r="EV37" s="4" t="e">
        <f t="shared" si="160"/>
        <v>#REF!</v>
      </c>
      <c r="EW37" s="24">
        <v>86.39</v>
      </c>
      <c r="EX37" s="24">
        <v>85.12</v>
      </c>
      <c r="EY37" s="24" t="e">
        <f t="shared" si="161"/>
        <v>#REF!</v>
      </c>
      <c r="EZ37" s="22" t="e">
        <f t="shared" si="162"/>
        <v>#REF!</v>
      </c>
      <c r="FA37" s="4" t="e">
        <f t="shared" si="163"/>
        <v>#REF!</v>
      </c>
      <c r="FB37" s="24">
        <v>86.39</v>
      </c>
      <c r="FC37" s="24">
        <v>81.8</v>
      </c>
      <c r="FD37" s="24" t="e">
        <f t="shared" si="164"/>
        <v>#REF!</v>
      </c>
      <c r="FE37" s="22" t="e">
        <f t="shared" si="165"/>
        <v>#REF!</v>
      </c>
      <c r="FF37" s="4" t="e">
        <f t="shared" si="166"/>
        <v>#REF!</v>
      </c>
      <c r="FG37" s="24">
        <v>3.91</v>
      </c>
      <c r="FH37" s="24" t="e">
        <f t="shared" si="34"/>
        <v>#REF!</v>
      </c>
      <c r="FI37" s="13" t="e">
        <f t="shared" si="35"/>
        <v>#REF!</v>
      </c>
      <c r="FJ37" s="12" t="e">
        <f t="shared" si="36"/>
        <v>#REF!</v>
      </c>
      <c r="FK37" s="24">
        <v>2.97</v>
      </c>
      <c r="FL37" s="24" t="e">
        <f t="shared" si="167"/>
        <v>#REF!</v>
      </c>
      <c r="FM37" s="13" t="e">
        <f t="shared" si="37"/>
        <v>#REF!</v>
      </c>
      <c r="FN37" s="12" t="e">
        <f t="shared" si="168"/>
        <v>#REF!</v>
      </c>
      <c r="FO37" s="24">
        <v>97.75</v>
      </c>
      <c r="FP37" s="24">
        <v>88.12</v>
      </c>
      <c r="FQ37" s="24" t="e">
        <f t="shared" si="169"/>
        <v>#REF!</v>
      </c>
      <c r="FR37" s="22" t="e">
        <f t="shared" si="170"/>
        <v>#REF!</v>
      </c>
      <c r="FS37" s="4" t="e">
        <f t="shared" si="171"/>
        <v>#REF!</v>
      </c>
      <c r="FT37" s="24">
        <v>97.75</v>
      </c>
      <c r="FU37" s="24">
        <v>87.58</v>
      </c>
      <c r="FV37" s="24" t="e">
        <f t="shared" si="172"/>
        <v>#REF!</v>
      </c>
      <c r="FW37" s="22" t="e">
        <f t="shared" si="173"/>
        <v>#REF!</v>
      </c>
      <c r="FX37" s="4" t="e">
        <f t="shared" si="174"/>
        <v>#REF!</v>
      </c>
      <c r="FY37" s="24">
        <v>95.14</v>
      </c>
      <c r="FZ37" s="24">
        <v>76.67</v>
      </c>
      <c r="GA37" s="24" t="e">
        <f t="shared" si="175"/>
        <v>#REF!</v>
      </c>
      <c r="GB37" s="22" t="e">
        <f t="shared" si="176"/>
        <v>#REF!</v>
      </c>
      <c r="GC37" s="4" t="e">
        <f t="shared" si="177"/>
        <v>#REF!</v>
      </c>
      <c r="GD37" s="27">
        <v>95.14</v>
      </c>
      <c r="GE37" s="27">
        <v>72.260000000000005</v>
      </c>
      <c r="GF37" s="24" t="e">
        <f t="shared" si="178"/>
        <v>#REF!</v>
      </c>
      <c r="GG37" s="22" t="e">
        <f t="shared" si="179"/>
        <v>#REF!</v>
      </c>
      <c r="GH37" s="4" t="e">
        <f t="shared" si="180"/>
        <v>#REF!</v>
      </c>
      <c r="GI37" s="27">
        <v>98.22999999999999</v>
      </c>
      <c r="GJ37" s="27">
        <v>91.56</v>
      </c>
      <c r="GK37" s="24" t="e">
        <f t="shared" si="181"/>
        <v>#REF!</v>
      </c>
      <c r="GL37" s="22" t="e">
        <f t="shared" si="182"/>
        <v>#REF!</v>
      </c>
      <c r="GM37" s="4" t="e">
        <f t="shared" si="183"/>
        <v>#REF!</v>
      </c>
      <c r="GN37" s="27">
        <v>98.22999999999999</v>
      </c>
      <c r="GO37" s="27">
        <v>93.42</v>
      </c>
      <c r="GP37" s="24" t="e">
        <f t="shared" si="184"/>
        <v>#REF!</v>
      </c>
      <c r="GQ37" s="22" t="e">
        <f t="shared" si="185"/>
        <v>#REF!</v>
      </c>
      <c r="GR37" s="4" t="e">
        <f t="shared" si="186"/>
        <v>#REF!</v>
      </c>
      <c r="GS37" s="27">
        <v>1.9900000000000002</v>
      </c>
      <c r="GT37" s="27" t="e">
        <f t="shared" si="38"/>
        <v>#REF!</v>
      </c>
      <c r="GU37" s="22" t="e">
        <f t="shared" si="39"/>
        <v>#REF!</v>
      </c>
      <c r="GV37" s="4" t="e">
        <f t="shared" si="40"/>
        <v>#REF!</v>
      </c>
      <c r="GW37" s="27">
        <v>2.1399999999999997</v>
      </c>
      <c r="GX37" s="27" t="e">
        <f t="shared" si="187"/>
        <v>#REF!</v>
      </c>
      <c r="GY37" s="22" t="e">
        <f t="shared" si="41"/>
        <v>#REF!</v>
      </c>
      <c r="GZ37" s="4" t="e">
        <f t="shared" si="42"/>
        <v>#REF!</v>
      </c>
      <c r="HA37" s="26"/>
      <c r="HB37" s="26"/>
      <c r="HC37" s="24" t="e">
        <f t="shared" si="188"/>
        <v>#REF!</v>
      </c>
      <c r="HD37" s="24" t="e">
        <f t="shared" si="189"/>
        <v>#REF!</v>
      </c>
      <c r="HE37" s="26"/>
      <c r="HF37" s="26"/>
      <c r="HG37" s="26"/>
      <c r="HH37" s="24" t="e">
        <f t="shared" si="190"/>
        <v>#REF!</v>
      </c>
      <c r="HI37" s="24" t="e">
        <f t="shared" si="191"/>
        <v>#REF!</v>
      </c>
      <c r="HJ37" s="26"/>
      <c r="HK37" s="27">
        <v>96.05</v>
      </c>
      <c r="HL37" s="27">
        <v>84.47</v>
      </c>
      <c r="HM37" s="24" t="e">
        <f t="shared" si="192"/>
        <v>#REF!</v>
      </c>
      <c r="HN37" s="22" t="e">
        <f t="shared" si="193"/>
        <v>#REF!</v>
      </c>
      <c r="HO37" s="4" t="e">
        <f t="shared" si="194"/>
        <v>#REF!</v>
      </c>
      <c r="HP37" s="27">
        <v>96.05</v>
      </c>
      <c r="HQ37" s="27">
        <v>84.78</v>
      </c>
      <c r="HR37" s="24" t="e">
        <f t="shared" si="195"/>
        <v>#REF!</v>
      </c>
      <c r="HS37" s="22" t="e">
        <f t="shared" si="196"/>
        <v>#REF!</v>
      </c>
      <c r="HT37" s="4" t="e">
        <f t="shared" si="197"/>
        <v>#REF!</v>
      </c>
      <c r="HU37" s="24">
        <v>98.25</v>
      </c>
      <c r="HV37" s="24">
        <v>88.22</v>
      </c>
      <c r="HW37" s="24" t="e">
        <f t="shared" si="198"/>
        <v>#REF!</v>
      </c>
      <c r="HX37" s="24" t="e">
        <f t="shared" si="199"/>
        <v>#REF!</v>
      </c>
      <c r="HY37" s="4" t="e">
        <f t="shared" si="200"/>
        <v>#REF!</v>
      </c>
      <c r="HZ37" s="24">
        <v>98.25</v>
      </c>
      <c r="IA37" s="24">
        <v>89.17</v>
      </c>
      <c r="IB37" s="24" t="e">
        <f t="shared" si="201"/>
        <v>#REF!</v>
      </c>
      <c r="IC37" s="24" t="e">
        <f t="shared" si="202"/>
        <v>#REF!</v>
      </c>
      <c r="ID37" s="4" t="e">
        <f t="shared" si="203"/>
        <v>#REF!</v>
      </c>
      <c r="IE37" s="26"/>
      <c r="IF37" s="26"/>
      <c r="IG37" s="24" t="e">
        <f t="shared" si="204"/>
        <v>#REF!</v>
      </c>
      <c r="IH37" s="24" t="e">
        <f t="shared" si="205"/>
        <v>#REF!</v>
      </c>
      <c r="II37" s="26"/>
      <c r="IJ37" s="26"/>
      <c r="IK37" s="26"/>
      <c r="IL37" s="24" t="e">
        <f t="shared" si="206"/>
        <v>#REF!</v>
      </c>
      <c r="IM37" s="24" t="e">
        <f t="shared" si="207"/>
        <v>#REF!</v>
      </c>
      <c r="IN37" s="26"/>
      <c r="IO37" s="26"/>
      <c r="IP37" s="26"/>
      <c r="IQ37" s="24" t="e">
        <f t="shared" si="208"/>
        <v>#REF!</v>
      </c>
      <c r="IR37" s="24" t="e">
        <f t="shared" si="209"/>
        <v>#REF!</v>
      </c>
      <c r="IS37" s="26"/>
      <c r="IT37" s="26"/>
      <c r="IU37" s="26"/>
      <c r="IV37" s="24" t="e">
        <f t="shared" si="210"/>
        <v>#REF!</v>
      </c>
      <c r="IW37" s="24" t="e">
        <f t="shared" si="211"/>
        <v>#REF!</v>
      </c>
      <c r="IX37" s="26"/>
      <c r="IY37" s="26"/>
      <c r="IZ37" s="26"/>
      <c r="JA37" s="24" t="e">
        <f t="shared" si="212"/>
        <v>#REF!</v>
      </c>
      <c r="JB37" s="24" t="e">
        <f t="shared" si="213"/>
        <v>#REF!</v>
      </c>
      <c r="JC37" s="26"/>
      <c r="JD37" s="26"/>
      <c r="JE37" s="26"/>
      <c r="JF37" s="24" t="e">
        <f t="shared" si="214"/>
        <v>#REF!</v>
      </c>
      <c r="JG37" s="24" t="e">
        <f t="shared" si="215"/>
        <v>#REF!</v>
      </c>
      <c r="JH37" s="26"/>
      <c r="JI37" s="26"/>
      <c r="JJ37" s="26"/>
      <c r="JK37" s="24" t="e">
        <f t="shared" si="216"/>
        <v>#REF!</v>
      </c>
      <c r="JL37" s="24" t="e">
        <f t="shared" si="217"/>
        <v>#REF!</v>
      </c>
      <c r="JM37" s="26"/>
      <c r="JN37" s="26"/>
      <c r="JO37" s="26"/>
      <c r="JP37" s="24" t="e">
        <f t="shared" si="218"/>
        <v>#REF!</v>
      </c>
      <c r="JQ37" s="24" t="e">
        <f t="shared" si="219"/>
        <v>#REF!</v>
      </c>
      <c r="JR37" s="26"/>
      <c r="JS37" s="26"/>
      <c r="JT37" s="26"/>
      <c r="JU37" s="24" t="e">
        <f t="shared" si="220"/>
        <v>#REF!</v>
      </c>
      <c r="JV37" s="24" t="e">
        <f t="shared" si="221"/>
        <v>#REF!</v>
      </c>
      <c r="JW37" s="26"/>
      <c r="JX37" s="26"/>
      <c r="JY37" s="26"/>
      <c r="JZ37" s="24" t="e">
        <f t="shared" si="222"/>
        <v>#REF!</v>
      </c>
      <c r="KA37" s="24" t="e">
        <f t="shared" si="223"/>
        <v>#REF!</v>
      </c>
      <c r="KB37" s="26"/>
      <c r="KC37" s="26"/>
      <c r="KD37" s="26"/>
      <c r="KE37" s="24" t="e">
        <f t="shared" si="224"/>
        <v>#REF!</v>
      </c>
      <c r="KF37" s="24" t="e">
        <f t="shared" si="225"/>
        <v>#REF!</v>
      </c>
      <c r="KG37" s="26"/>
      <c r="KH37" s="26"/>
      <c r="KI37" s="26"/>
      <c r="KJ37" s="24" t="e">
        <f t="shared" si="226"/>
        <v>#REF!</v>
      </c>
      <c r="KK37" s="24" t="e">
        <f t="shared" si="227"/>
        <v>#REF!</v>
      </c>
      <c r="KL37" s="26"/>
      <c r="KM37" s="27">
        <v>95.535027930795849</v>
      </c>
      <c r="KN37" s="27"/>
      <c r="KO37" s="24">
        <f t="shared" si="228"/>
        <v>0</v>
      </c>
      <c r="KP37" s="22">
        <f t="shared" si="229"/>
        <v>0</v>
      </c>
      <c r="KQ37" s="4" t="e">
        <f t="shared" si="230"/>
        <v>#REF!</v>
      </c>
      <c r="KR37" s="27">
        <v>95.535027930795849</v>
      </c>
      <c r="KS37" s="27"/>
      <c r="KT37" s="24">
        <f t="shared" si="231"/>
        <v>0</v>
      </c>
      <c r="KU37" s="22">
        <f t="shared" si="232"/>
        <v>0</v>
      </c>
      <c r="KV37" s="4" t="e">
        <f t="shared" si="233"/>
        <v>#REF!</v>
      </c>
      <c r="KW37" s="27">
        <v>98.615916955017298</v>
      </c>
      <c r="KX37" s="27"/>
      <c r="KY37" s="24">
        <f t="shared" si="234"/>
        <v>0</v>
      </c>
      <c r="KZ37" s="22">
        <f t="shared" si="235"/>
        <v>0</v>
      </c>
      <c r="LA37" s="4" t="e">
        <f t="shared" si="236"/>
        <v>#REF!</v>
      </c>
      <c r="LB37" s="27">
        <v>98.615916955017298</v>
      </c>
      <c r="LC37" s="27"/>
      <c r="LD37" s="24">
        <f t="shared" si="237"/>
        <v>0</v>
      </c>
      <c r="LE37" s="22">
        <f t="shared" si="238"/>
        <v>0</v>
      </c>
      <c r="LF37" s="4" t="e">
        <f t="shared" si="239"/>
        <v>#REF!</v>
      </c>
      <c r="LG37" s="26"/>
      <c r="LH37" s="26"/>
      <c r="LI37" s="24" t="e">
        <f t="shared" si="240"/>
        <v>#REF!</v>
      </c>
      <c r="LJ37" s="24" t="e">
        <f t="shared" si="241"/>
        <v>#REF!</v>
      </c>
      <c r="LK37" s="26"/>
      <c r="LL37" s="26"/>
      <c r="LM37" s="26"/>
      <c r="LN37" s="24" t="e">
        <f t="shared" si="242"/>
        <v>#REF!</v>
      </c>
      <c r="LO37" s="24" t="e">
        <f t="shared" si="243"/>
        <v>#REF!</v>
      </c>
      <c r="LP37" s="26"/>
      <c r="LQ37" s="24">
        <v>5.038696069420415</v>
      </c>
      <c r="LR37" s="26"/>
      <c r="LS37" s="24">
        <f t="shared" si="244"/>
        <v>0</v>
      </c>
      <c r="LT37" s="22">
        <f t="shared" si="245"/>
        <v>0</v>
      </c>
      <c r="LU37" s="4" t="e">
        <f t="shared" si="564"/>
        <v>#REF!</v>
      </c>
      <c r="LV37" s="24">
        <v>5.038696069420415</v>
      </c>
      <c r="LW37" s="26"/>
      <c r="LX37" s="24">
        <f t="shared" si="247"/>
        <v>0</v>
      </c>
      <c r="LY37" s="22">
        <f t="shared" si="248"/>
        <v>0</v>
      </c>
      <c r="LZ37" s="4" t="e">
        <f t="shared" si="565"/>
        <v>#REF!</v>
      </c>
      <c r="MA37" s="24">
        <v>24.83021545198962</v>
      </c>
      <c r="MB37" s="26"/>
      <c r="MC37" s="24">
        <f t="shared" si="250"/>
        <v>0</v>
      </c>
      <c r="MD37" s="22">
        <f t="shared" si="251"/>
        <v>0</v>
      </c>
      <c r="ME37" s="4" t="e">
        <f t="shared" si="566"/>
        <v>#REF!</v>
      </c>
      <c r="MF37" s="24">
        <v>24.83021545198962</v>
      </c>
      <c r="MG37" s="26"/>
      <c r="MH37" s="24">
        <f t="shared" si="253"/>
        <v>0</v>
      </c>
      <c r="MI37" s="22">
        <f t="shared" si="254"/>
        <v>0</v>
      </c>
      <c r="MJ37" s="4" t="e">
        <f t="shared" si="567"/>
        <v>#REF!</v>
      </c>
      <c r="MK37" s="26"/>
      <c r="ML37" s="26"/>
      <c r="MM37" s="24" t="e">
        <f t="shared" si="256"/>
        <v>#REF!</v>
      </c>
      <c r="MN37" s="24" t="e">
        <f t="shared" si="257"/>
        <v>#REF!</v>
      </c>
      <c r="MO37" s="26"/>
      <c r="MP37" s="26"/>
      <c r="MQ37" s="26"/>
      <c r="MR37" s="24" t="e">
        <f t="shared" si="258"/>
        <v>#REF!</v>
      </c>
      <c r="MS37" s="24" t="e">
        <f t="shared" si="259"/>
        <v>#REF!</v>
      </c>
      <c r="MT37" s="26"/>
      <c r="MU37" s="26"/>
      <c r="MV37" s="26"/>
      <c r="MW37" s="24" t="e">
        <f t="shared" si="260"/>
        <v>#REF!</v>
      </c>
      <c r="MX37" s="24" t="e">
        <f t="shared" si="261"/>
        <v>#REF!</v>
      </c>
      <c r="MY37" s="26"/>
      <c r="MZ37" s="26"/>
      <c r="NA37" s="26"/>
      <c r="NB37" s="24" t="e">
        <f t="shared" si="262"/>
        <v>#REF!</v>
      </c>
      <c r="NC37" s="24" t="e">
        <f t="shared" si="263"/>
        <v>#REF!</v>
      </c>
      <c r="ND37" s="26"/>
      <c r="NE37" s="26"/>
      <c r="NF37" s="26"/>
      <c r="NG37" s="24" t="e">
        <f t="shared" si="264"/>
        <v>#REF!</v>
      </c>
      <c r="NH37" s="24" t="e">
        <f t="shared" si="265"/>
        <v>#REF!</v>
      </c>
      <c r="NI37" s="26"/>
      <c r="NJ37" s="26"/>
      <c r="NK37" s="26"/>
      <c r="NL37" s="24" t="e">
        <f t="shared" si="266"/>
        <v>#REF!</v>
      </c>
      <c r="NM37" s="24" t="e">
        <f t="shared" si="267"/>
        <v>#REF!</v>
      </c>
      <c r="NN37" s="26"/>
      <c r="NO37" s="26"/>
      <c r="NP37" s="26"/>
      <c r="NQ37" s="24" t="e">
        <f t="shared" si="268"/>
        <v>#REF!</v>
      </c>
      <c r="NR37" s="24" t="e">
        <f t="shared" si="269"/>
        <v>#REF!</v>
      </c>
      <c r="NS37" s="26"/>
      <c r="NT37" s="26"/>
      <c r="NU37" s="26"/>
      <c r="NV37" s="24" t="e">
        <f t="shared" si="270"/>
        <v>#REF!</v>
      </c>
      <c r="NW37" s="24" t="e">
        <f t="shared" si="271"/>
        <v>#REF!</v>
      </c>
      <c r="NX37" s="26"/>
      <c r="NY37" s="26"/>
      <c r="NZ37" s="26"/>
      <c r="OA37" s="24" t="e">
        <f t="shared" si="272"/>
        <v>#REF!</v>
      </c>
      <c r="OB37" s="24" t="e">
        <f t="shared" si="273"/>
        <v>#REF!</v>
      </c>
      <c r="OC37" s="26"/>
      <c r="OD37" s="26"/>
      <c r="OE37" s="26"/>
      <c r="OF37" s="24" t="e">
        <f t="shared" si="274"/>
        <v>#REF!</v>
      </c>
      <c r="OG37" s="24" t="e">
        <f t="shared" si="275"/>
        <v>#REF!</v>
      </c>
      <c r="OH37" s="26"/>
      <c r="OI37" s="26"/>
      <c r="OJ37" s="26"/>
      <c r="OK37" s="24" t="e">
        <f t="shared" si="276"/>
        <v>#REF!</v>
      </c>
      <c r="OL37" s="24" t="e">
        <f t="shared" si="277"/>
        <v>#REF!</v>
      </c>
      <c r="OM37" s="26"/>
      <c r="ON37" s="26"/>
      <c r="OO37" s="26"/>
      <c r="OP37" s="24" t="e">
        <f t="shared" si="278"/>
        <v>#REF!</v>
      </c>
      <c r="OQ37" s="24" t="e">
        <f t="shared" si="279"/>
        <v>#REF!</v>
      </c>
      <c r="OR37" s="26"/>
      <c r="OS37" s="26"/>
      <c r="OT37" s="26"/>
      <c r="OU37" s="24" t="e">
        <f t="shared" si="280"/>
        <v>#REF!</v>
      </c>
      <c r="OV37" s="24" t="e">
        <f t="shared" si="281"/>
        <v>#REF!</v>
      </c>
      <c r="OW37" s="26"/>
      <c r="OX37" s="26"/>
      <c r="OY37" s="26"/>
      <c r="OZ37" s="24" t="e">
        <f t="shared" si="282"/>
        <v>#REF!</v>
      </c>
      <c r="PA37" s="24" t="e">
        <f t="shared" si="283"/>
        <v>#REF!</v>
      </c>
      <c r="PB37" s="26"/>
      <c r="PC37" s="26"/>
      <c r="PD37" s="26"/>
      <c r="PE37" s="24" t="e">
        <f t="shared" si="284"/>
        <v>#REF!</v>
      </c>
      <c r="PF37" s="24" t="e">
        <f t="shared" si="285"/>
        <v>#REF!</v>
      </c>
      <c r="PG37" s="26"/>
      <c r="PH37" s="26"/>
      <c r="PI37" s="26"/>
      <c r="PJ37" s="24" t="e">
        <f t="shared" si="286"/>
        <v>#REF!</v>
      </c>
      <c r="PK37" s="24" t="e">
        <f t="shared" si="287"/>
        <v>#REF!</v>
      </c>
      <c r="PL37" s="26"/>
      <c r="PM37" s="26"/>
      <c r="PN37" s="26"/>
      <c r="PO37" s="24" t="e">
        <f t="shared" si="288"/>
        <v>#REF!</v>
      </c>
      <c r="PP37" s="24" t="e">
        <f t="shared" si="289"/>
        <v>#REF!</v>
      </c>
      <c r="PQ37" s="26"/>
      <c r="PR37" s="26"/>
      <c r="PS37" s="26"/>
      <c r="PT37" s="24" t="e">
        <f t="shared" si="290"/>
        <v>#REF!</v>
      </c>
      <c r="PU37" s="24" t="e">
        <f t="shared" si="291"/>
        <v>#REF!</v>
      </c>
      <c r="PV37" s="26"/>
      <c r="PW37" s="26"/>
      <c r="PX37" s="26"/>
      <c r="PY37" s="24" t="e">
        <f t="shared" si="292"/>
        <v>#REF!</v>
      </c>
      <c r="PZ37" s="24" t="e">
        <f t="shared" si="293"/>
        <v>#REF!</v>
      </c>
      <c r="QA37" s="26"/>
      <c r="QB37" s="26"/>
      <c r="QC37" s="26"/>
      <c r="QD37" s="24" t="e">
        <f t="shared" si="294"/>
        <v>#REF!</v>
      </c>
      <c r="QE37" s="24" t="e">
        <f t="shared" si="295"/>
        <v>#REF!</v>
      </c>
      <c r="QF37" s="26"/>
      <c r="QG37" s="26"/>
      <c r="QH37" s="26"/>
      <c r="QI37" s="24" t="e">
        <f t="shared" si="296"/>
        <v>#REF!</v>
      </c>
      <c r="QJ37" s="24" t="e">
        <f t="shared" si="297"/>
        <v>#REF!</v>
      </c>
      <c r="QK37" s="26"/>
      <c r="QL37" s="26"/>
      <c r="QM37" s="26"/>
      <c r="QN37" s="24" t="e">
        <f t="shared" si="298"/>
        <v>#REF!</v>
      </c>
      <c r="QO37" s="24" t="e">
        <f t="shared" si="299"/>
        <v>#REF!</v>
      </c>
      <c r="QP37" s="26"/>
      <c r="QQ37" s="24"/>
      <c r="QR37" s="24" t="e">
        <f t="shared" si="300"/>
        <v>#REF!</v>
      </c>
      <c r="QS37" s="24" t="e">
        <f t="shared" si="301"/>
        <v>#REF!</v>
      </c>
      <c r="QT37" s="11"/>
      <c r="QU37" s="24"/>
      <c r="QV37" s="24" t="e">
        <f t="shared" si="302"/>
        <v>#REF!</v>
      </c>
      <c r="QW37" s="24" t="e">
        <f t="shared" si="303"/>
        <v>#REF!</v>
      </c>
      <c r="QX37" s="11"/>
      <c r="QY37" s="24"/>
      <c r="QZ37" s="24" t="e">
        <f t="shared" si="304"/>
        <v>#REF!</v>
      </c>
      <c r="RA37" s="24" t="e">
        <f t="shared" si="305"/>
        <v>#REF!</v>
      </c>
      <c r="RB37" s="11"/>
      <c r="RC37" s="24"/>
      <c r="RD37" s="24" t="e">
        <f t="shared" si="306"/>
        <v>#REF!</v>
      </c>
      <c r="RE37" s="24" t="e">
        <f t="shared" si="307"/>
        <v>#REF!</v>
      </c>
      <c r="RF37" s="11"/>
      <c r="RG37" s="24"/>
      <c r="RH37" s="24" t="e">
        <f t="shared" si="308"/>
        <v>#REF!</v>
      </c>
      <c r="RI37" s="24" t="e">
        <f t="shared" si="309"/>
        <v>#REF!</v>
      </c>
      <c r="RJ37" s="11"/>
      <c r="RK37" s="27">
        <v>97.75</v>
      </c>
      <c r="RL37" s="27" t="e">
        <f t="shared" si="310"/>
        <v>#REF!</v>
      </c>
      <c r="RM37" s="22" t="e">
        <f t="shared" si="43"/>
        <v>#REF!</v>
      </c>
      <c r="RN37" s="4" t="e">
        <f t="shared" si="311"/>
        <v>#REF!</v>
      </c>
      <c r="RO37" s="24"/>
      <c r="RP37" s="24" t="e">
        <f t="shared" si="312"/>
        <v>#REF!</v>
      </c>
      <c r="RQ37" s="24" t="e">
        <f t="shared" si="313"/>
        <v>#REF!</v>
      </c>
      <c r="RR37" s="11"/>
      <c r="RS37" s="24"/>
      <c r="RT37" s="24" t="e">
        <f t="shared" si="314"/>
        <v>#REF!</v>
      </c>
      <c r="RU37" s="24" t="e">
        <f t="shared" si="315"/>
        <v>#REF!</v>
      </c>
      <c r="RV37" s="11"/>
      <c r="RW37" s="24"/>
      <c r="RX37" s="24" t="e">
        <f t="shared" si="316"/>
        <v>#REF!</v>
      </c>
      <c r="RY37" s="24" t="e">
        <f t="shared" si="317"/>
        <v>#REF!</v>
      </c>
      <c r="RZ37" s="11"/>
      <c r="SA37" s="24"/>
      <c r="SB37" s="24" t="e">
        <f t="shared" si="318"/>
        <v>#REF!</v>
      </c>
      <c r="SC37" s="24" t="e">
        <f t="shared" si="319"/>
        <v>#REF!</v>
      </c>
      <c r="SD37" s="11"/>
      <c r="SE37" s="24"/>
      <c r="SF37" s="24" t="e">
        <f t="shared" si="320"/>
        <v>#REF!</v>
      </c>
      <c r="SG37" s="24" t="e">
        <f t="shared" si="321"/>
        <v>#REF!</v>
      </c>
      <c r="SH37" s="11"/>
      <c r="SI37" s="24"/>
      <c r="SJ37" s="24" t="e">
        <f t="shared" si="322"/>
        <v>#REF!</v>
      </c>
      <c r="SK37" s="24" t="e">
        <f t="shared" si="323"/>
        <v>#REF!</v>
      </c>
      <c r="SL37" s="11"/>
      <c r="SM37" s="24"/>
      <c r="SN37" s="24" t="e">
        <f t="shared" si="324"/>
        <v>#REF!</v>
      </c>
      <c r="SO37" s="24" t="e">
        <f t="shared" si="325"/>
        <v>#REF!</v>
      </c>
      <c r="SP37" s="11"/>
      <c r="SQ37" s="24"/>
      <c r="SR37" s="24" t="e">
        <f t="shared" si="326"/>
        <v>#REF!</v>
      </c>
      <c r="SS37" s="24" t="e">
        <f t="shared" si="327"/>
        <v>#REF!</v>
      </c>
      <c r="ST37" s="11"/>
      <c r="SU37" s="24"/>
      <c r="SV37" s="24" t="e">
        <f t="shared" si="328"/>
        <v>#REF!</v>
      </c>
      <c r="SW37" s="24" t="e">
        <f t="shared" si="329"/>
        <v>#REF!</v>
      </c>
      <c r="SX37" s="11"/>
      <c r="SY37" s="24"/>
      <c r="SZ37" s="24" t="e">
        <f t="shared" si="330"/>
        <v>#REF!</v>
      </c>
      <c r="TA37" s="24" t="e">
        <f t="shared" si="331"/>
        <v>#REF!</v>
      </c>
      <c r="TB37" s="11"/>
      <c r="TC37" s="24"/>
      <c r="TD37" s="24" t="e">
        <f t="shared" si="332"/>
        <v>#REF!</v>
      </c>
      <c r="TE37" s="24" t="e">
        <f t="shared" si="333"/>
        <v>#REF!</v>
      </c>
      <c r="TF37" s="11"/>
      <c r="TG37" s="24"/>
      <c r="TH37" s="24" t="e">
        <f t="shared" si="334"/>
        <v>#REF!</v>
      </c>
      <c r="TI37" s="24" t="e">
        <f t="shared" si="335"/>
        <v>#REF!</v>
      </c>
      <c r="TJ37" s="11"/>
      <c r="TK37" s="24"/>
      <c r="TL37" s="24" t="e">
        <f t="shared" si="336"/>
        <v>#REF!</v>
      </c>
      <c r="TM37" s="24" t="e">
        <f t="shared" si="337"/>
        <v>#REF!</v>
      </c>
      <c r="TN37" s="11"/>
      <c r="TO37" s="27">
        <v>95.14</v>
      </c>
      <c r="TP37" s="27" t="e">
        <f t="shared" si="338"/>
        <v>#REF!</v>
      </c>
      <c r="TQ37" s="22" t="e">
        <f t="shared" si="44"/>
        <v>#REF!</v>
      </c>
      <c r="TR37" s="4" t="e">
        <f t="shared" si="339"/>
        <v>#REF!</v>
      </c>
      <c r="TS37" s="24"/>
      <c r="TT37" s="24" t="e">
        <f t="shared" si="340"/>
        <v>#REF!</v>
      </c>
      <c r="TU37" s="24" t="e">
        <f t="shared" si="341"/>
        <v>#REF!</v>
      </c>
      <c r="TV37" s="11"/>
      <c r="TW37" s="24"/>
      <c r="TX37" s="24" t="e">
        <f t="shared" si="342"/>
        <v>#REF!</v>
      </c>
      <c r="TY37" s="24" t="e">
        <f t="shared" si="343"/>
        <v>#REF!</v>
      </c>
      <c r="TZ37" s="11"/>
      <c r="UA37" s="24"/>
      <c r="UB37" s="24" t="e">
        <f t="shared" si="344"/>
        <v>#REF!</v>
      </c>
      <c r="UC37" s="24" t="e">
        <f t="shared" si="345"/>
        <v>#REF!</v>
      </c>
      <c r="UD37" s="11"/>
      <c r="UE37" s="24"/>
      <c r="UF37" s="24" t="e">
        <f t="shared" si="346"/>
        <v>#REF!</v>
      </c>
      <c r="UG37" s="24" t="e">
        <f t="shared" si="347"/>
        <v>#REF!</v>
      </c>
      <c r="UH37" s="11"/>
      <c r="UI37" s="24"/>
      <c r="UJ37" s="24" t="e">
        <f t="shared" si="348"/>
        <v>#REF!</v>
      </c>
      <c r="UK37" s="24" t="e">
        <f t="shared" si="349"/>
        <v>#REF!</v>
      </c>
      <c r="UL37" s="11"/>
      <c r="UM37" s="24"/>
      <c r="UN37" s="24" t="e">
        <f t="shared" si="350"/>
        <v>#REF!</v>
      </c>
      <c r="UO37" s="24" t="e">
        <f t="shared" si="351"/>
        <v>#REF!</v>
      </c>
      <c r="UP37" s="11"/>
      <c r="UQ37" s="24"/>
      <c r="UR37" s="24" t="e">
        <f t="shared" si="352"/>
        <v>#REF!</v>
      </c>
      <c r="US37" s="24" t="e">
        <f t="shared" si="353"/>
        <v>#REF!</v>
      </c>
      <c r="UT37" s="11"/>
      <c r="UU37" s="24"/>
      <c r="UV37" s="24" t="e">
        <f t="shared" si="354"/>
        <v>#REF!</v>
      </c>
      <c r="UW37" s="24" t="e">
        <f t="shared" si="355"/>
        <v>#REF!</v>
      </c>
      <c r="UX37" s="11"/>
      <c r="UY37" s="24"/>
      <c r="UZ37" s="24" t="e">
        <f t="shared" si="356"/>
        <v>#REF!</v>
      </c>
      <c r="VA37" s="24" t="e">
        <f t="shared" si="357"/>
        <v>#REF!</v>
      </c>
      <c r="VB37" s="11"/>
      <c r="VC37" s="24"/>
      <c r="VD37" s="24" t="e">
        <f t="shared" si="358"/>
        <v>#REF!</v>
      </c>
      <c r="VE37" s="24" t="e">
        <f t="shared" si="359"/>
        <v>#REF!</v>
      </c>
      <c r="VF37" s="11"/>
      <c r="VG37" s="20">
        <v>4.3591805712669685E-3</v>
      </c>
      <c r="VH37" s="27" t="e">
        <f t="shared" si="45"/>
        <v>#REF!</v>
      </c>
      <c r="VI37" s="22" t="e">
        <f t="shared" si="46"/>
        <v>#REF!</v>
      </c>
      <c r="VJ37" s="4" t="e">
        <f t="shared" si="360"/>
        <v>#REF!</v>
      </c>
      <c r="VK37" s="27">
        <v>95.535027930795849</v>
      </c>
      <c r="VL37" s="27" t="e">
        <f t="shared" si="361"/>
        <v>#REF!</v>
      </c>
      <c r="VM37" s="22" t="e">
        <f t="shared" si="47"/>
        <v>#REF!</v>
      </c>
      <c r="VN37" s="4" t="e">
        <f t="shared" si="362"/>
        <v>#REF!</v>
      </c>
      <c r="VO37" s="27">
        <v>98.615916955017298</v>
      </c>
      <c r="VP37" s="27" t="e">
        <f t="shared" si="363"/>
        <v>#REF!</v>
      </c>
      <c r="VQ37" s="22" t="e">
        <f t="shared" si="48"/>
        <v>#REF!</v>
      </c>
      <c r="VR37" s="4" t="e">
        <f t="shared" si="364"/>
        <v>#REF!</v>
      </c>
      <c r="VS37" s="24"/>
      <c r="VT37" s="24" t="e">
        <f t="shared" si="365"/>
        <v>#REF!</v>
      </c>
      <c r="VU37" s="24" t="e">
        <f t="shared" si="366"/>
        <v>#REF!</v>
      </c>
      <c r="VV37" s="11"/>
      <c r="VW37" s="24">
        <v>5.038696069420415</v>
      </c>
      <c r="VX37" s="27" t="e">
        <f t="shared" si="367"/>
        <v>#REF!</v>
      </c>
      <c r="VY37" s="22" t="e">
        <f t="shared" si="49"/>
        <v>#REF!</v>
      </c>
      <c r="VZ37" s="4" t="e">
        <f t="shared" si="568"/>
        <v>#REF!</v>
      </c>
      <c r="WA37" s="24">
        <v>24.83021545198962</v>
      </c>
      <c r="WB37" s="27" t="e">
        <f t="shared" si="369"/>
        <v>#REF!</v>
      </c>
      <c r="WC37" s="22" t="e">
        <f t="shared" si="50"/>
        <v>#REF!</v>
      </c>
      <c r="WD37" s="4" t="e">
        <f t="shared" si="569"/>
        <v>#REF!</v>
      </c>
      <c r="WE37" s="27">
        <v>96.82</v>
      </c>
      <c r="WF37" s="27" t="e">
        <f t="shared" si="371"/>
        <v>#REF!</v>
      </c>
      <c r="WG37" s="22" t="e">
        <f t="shared" si="51"/>
        <v>#REF!</v>
      </c>
      <c r="WH37" s="4" t="e">
        <f t="shared" si="372"/>
        <v>#REF!</v>
      </c>
      <c r="WI37" s="24"/>
      <c r="WJ37" s="24" t="e">
        <f t="shared" si="373"/>
        <v>#REF!</v>
      </c>
      <c r="WK37" s="24" t="e">
        <f t="shared" si="374"/>
        <v>#REF!</v>
      </c>
      <c r="WL37" s="11"/>
      <c r="WM37" s="24"/>
      <c r="WN37" s="24" t="e">
        <f t="shared" si="375"/>
        <v>#REF!</v>
      </c>
      <c r="WO37" s="24" t="e">
        <f t="shared" si="376"/>
        <v>#REF!</v>
      </c>
      <c r="WP37" s="11"/>
      <c r="WQ37" s="24"/>
      <c r="WR37" s="24" t="e">
        <f t="shared" si="377"/>
        <v>#REF!</v>
      </c>
      <c r="WS37" s="24" t="e">
        <f t="shared" si="378"/>
        <v>#REF!</v>
      </c>
      <c r="WT37" s="11"/>
      <c r="WU37" s="27">
        <v>0</v>
      </c>
      <c r="WV37" s="27" t="e">
        <f t="shared" si="379"/>
        <v>#REF!</v>
      </c>
      <c r="WW37" s="22" t="e">
        <f t="shared" si="52"/>
        <v>#REF!</v>
      </c>
      <c r="WX37" s="4" t="e">
        <f t="shared" si="380"/>
        <v>#REF!</v>
      </c>
      <c r="WY37" s="24"/>
      <c r="WZ37" s="24" t="e">
        <f t="shared" si="381"/>
        <v>#REF!</v>
      </c>
      <c r="XA37" s="24" t="e">
        <f t="shared" si="382"/>
        <v>#REF!</v>
      </c>
      <c r="XB37" s="11"/>
      <c r="XC37" s="24"/>
      <c r="XD37" s="24" t="e">
        <f t="shared" si="383"/>
        <v>#REF!</v>
      </c>
      <c r="XE37" s="24" t="e">
        <f t="shared" si="384"/>
        <v>#REF!</v>
      </c>
      <c r="XF37" s="11"/>
      <c r="XG37" s="24"/>
      <c r="XH37" s="24" t="e">
        <f t="shared" si="385"/>
        <v>#REF!</v>
      </c>
      <c r="XI37" s="24" t="e">
        <f t="shared" si="386"/>
        <v>#REF!</v>
      </c>
      <c r="XJ37" s="11"/>
      <c r="XK37" s="24"/>
      <c r="XL37" s="24" t="e">
        <f t="shared" si="387"/>
        <v>#REF!</v>
      </c>
      <c r="XM37" s="24" t="e">
        <f t="shared" si="388"/>
        <v>#REF!</v>
      </c>
      <c r="XN37" s="11"/>
      <c r="XO37" s="24"/>
      <c r="XP37" s="24" t="e">
        <f t="shared" si="389"/>
        <v>#REF!</v>
      </c>
      <c r="XQ37" s="24" t="e">
        <f t="shared" si="390"/>
        <v>#REF!</v>
      </c>
      <c r="XR37" s="11"/>
      <c r="XS37" s="24"/>
      <c r="XT37" s="24" t="e">
        <f t="shared" si="391"/>
        <v>#REF!</v>
      </c>
      <c r="XU37" s="24" t="e">
        <f t="shared" si="392"/>
        <v>#REF!</v>
      </c>
      <c r="XV37" s="11"/>
      <c r="XW37" s="24"/>
      <c r="XX37" s="24" t="e">
        <f t="shared" si="393"/>
        <v>#REF!</v>
      </c>
      <c r="XY37" s="24" t="e">
        <f t="shared" si="394"/>
        <v>#REF!</v>
      </c>
      <c r="XZ37" s="11"/>
      <c r="YA37" s="24"/>
      <c r="YB37" s="24" t="e">
        <f t="shared" si="395"/>
        <v>#REF!</v>
      </c>
      <c r="YC37" s="24" t="e">
        <f t="shared" si="396"/>
        <v>#REF!</v>
      </c>
      <c r="YD37" s="11"/>
      <c r="YE37" s="24"/>
      <c r="YF37" s="24" t="e">
        <f t="shared" si="397"/>
        <v>#REF!</v>
      </c>
      <c r="YG37" s="24" t="e">
        <f t="shared" si="398"/>
        <v>#REF!</v>
      </c>
      <c r="YH37" s="11"/>
      <c r="YI37" s="24"/>
      <c r="YJ37" s="24" t="e">
        <f t="shared" si="399"/>
        <v>#REF!</v>
      </c>
      <c r="YK37" s="24" t="e">
        <f t="shared" si="400"/>
        <v>#REF!</v>
      </c>
      <c r="YL37" s="11"/>
      <c r="YM37" s="24"/>
      <c r="YN37" s="24" t="e">
        <f t="shared" si="401"/>
        <v>#REF!</v>
      </c>
      <c r="YO37" s="24" t="e">
        <f t="shared" si="402"/>
        <v>#REF!</v>
      </c>
      <c r="YP37" s="11"/>
      <c r="YQ37" s="27">
        <v>98.22999999999999</v>
      </c>
      <c r="YR37" s="27" t="e">
        <f t="shared" si="403"/>
        <v>#REF!</v>
      </c>
      <c r="YS37" s="22" t="e">
        <f t="shared" si="53"/>
        <v>#REF!</v>
      </c>
      <c r="YT37" s="4" t="e">
        <f t="shared" si="404"/>
        <v>#REF!</v>
      </c>
      <c r="YU37" s="24"/>
      <c r="YV37" s="24" t="e">
        <f t="shared" si="405"/>
        <v>#REF!</v>
      </c>
      <c r="YW37" s="24" t="e">
        <f t="shared" si="406"/>
        <v>#REF!</v>
      </c>
      <c r="YX37" s="11"/>
      <c r="YY37" s="24"/>
      <c r="YZ37" s="24" t="e">
        <f t="shared" si="407"/>
        <v>#REF!</v>
      </c>
      <c r="ZA37" s="24" t="e">
        <f t="shared" si="408"/>
        <v>#REF!</v>
      </c>
      <c r="ZB37" s="11"/>
      <c r="ZC37" s="24"/>
      <c r="ZD37" s="24" t="e">
        <f t="shared" si="409"/>
        <v>#REF!</v>
      </c>
      <c r="ZE37" s="24" t="e">
        <f t="shared" si="410"/>
        <v>#REF!</v>
      </c>
      <c r="ZF37" s="11"/>
      <c r="ZG37" s="24"/>
      <c r="ZH37" s="24" t="e">
        <f t="shared" si="411"/>
        <v>#REF!</v>
      </c>
      <c r="ZI37" s="24" t="e">
        <f t="shared" si="412"/>
        <v>#REF!</v>
      </c>
      <c r="ZJ37" s="11"/>
      <c r="ZK37" s="24"/>
      <c r="ZL37" s="24" t="e">
        <f t="shared" si="413"/>
        <v>#REF!</v>
      </c>
      <c r="ZM37" s="24" t="e">
        <f t="shared" si="414"/>
        <v>#REF!</v>
      </c>
      <c r="ZN37" s="11"/>
      <c r="ZO37" s="24"/>
      <c r="ZP37" s="24" t="e">
        <f t="shared" si="415"/>
        <v>#REF!</v>
      </c>
      <c r="ZQ37" s="24" t="e">
        <f t="shared" si="416"/>
        <v>#REF!</v>
      </c>
      <c r="ZR37" s="11"/>
      <c r="ZS37" s="24"/>
      <c r="ZT37" s="24" t="e">
        <f t="shared" si="417"/>
        <v>#REF!</v>
      </c>
      <c r="ZU37" s="24" t="e">
        <f t="shared" si="418"/>
        <v>#REF!</v>
      </c>
      <c r="ZV37" s="11"/>
      <c r="ZW37" s="24"/>
      <c r="ZX37" s="24" t="e">
        <f t="shared" si="419"/>
        <v>#REF!</v>
      </c>
      <c r="ZY37" s="24" t="e">
        <f t="shared" si="420"/>
        <v>#REF!</v>
      </c>
      <c r="ZZ37" s="11"/>
      <c r="AAA37" s="24"/>
      <c r="AAB37" s="24" t="e">
        <f t="shared" si="421"/>
        <v>#REF!</v>
      </c>
      <c r="AAC37" s="24" t="e">
        <f t="shared" si="422"/>
        <v>#REF!</v>
      </c>
      <c r="AAD37" s="11"/>
      <c r="AAE37" s="22">
        <v>6.9999999999999993E-2</v>
      </c>
      <c r="AAF37" s="27" t="e">
        <f t="shared" si="423"/>
        <v>#REF!</v>
      </c>
      <c r="AAG37" s="22" t="e">
        <f t="shared" si="54"/>
        <v>#REF!</v>
      </c>
      <c r="AAH37" s="4" t="e">
        <f t="shared" si="424"/>
        <v>#REF!</v>
      </c>
      <c r="AAI37" s="24"/>
      <c r="AAJ37" s="24" t="e">
        <f t="shared" si="425"/>
        <v>#REF!</v>
      </c>
      <c r="AAK37" s="24" t="e">
        <f t="shared" si="426"/>
        <v>#REF!</v>
      </c>
      <c r="AAL37" s="11"/>
      <c r="AAM37" s="24"/>
      <c r="AAN37" s="24" t="e">
        <f t="shared" si="427"/>
        <v>#REF!</v>
      </c>
      <c r="AAO37" s="24" t="e">
        <f t="shared" si="428"/>
        <v>#REF!</v>
      </c>
      <c r="AAP37" s="11"/>
      <c r="AAQ37" s="24"/>
      <c r="AAR37" s="24" t="e">
        <f t="shared" si="429"/>
        <v>#REF!</v>
      </c>
      <c r="AAS37" s="24" t="e">
        <f t="shared" si="430"/>
        <v>#REF!</v>
      </c>
      <c r="AAT37" s="11"/>
      <c r="AAU37" s="24"/>
      <c r="AAV37" s="24" t="e">
        <f t="shared" si="431"/>
        <v>#REF!</v>
      </c>
      <c r="AAW37" s="24" t="e">
        <f t="shared" si="432"/>
        <v>#REF!</v>
      </c>
      <c r="AAX37" s="11"/>
      <c r="AAY37" s="24"/>
      <c r="AAZ37" s="24" t="e">
        <f t="shared" si="433"/>
        <v>#REF!</v>
      </c>
      <c r="ABA37" s="24" t="e">
        <f t="shared" si="434"/>
        <v>#REF!</v>
      </c>
      <c r="ABB37" s="11"/>
      <c r="ABC37" s="24"/>
      <c r="ABD37" s="24" t="e">
        <f t="shared" si="435"/>
        <v>#REF!</v>
      </c>
      <c r="ABE37" s="24" t="e">
        <f t="shared" si="436"/>
        <v>#REF!</v>
      </c>
      <c r="ABF37" s="11"/>
      <c r="ABG37" s="24"/>
      <c r="ABH37" s="24" t="e">
        <f t="shared" si="437"/>
        <v>#REF!</v>
      </c>
      <c r="ABI37" s="24" t="e">
        <f t="shared" si="438"/>
        <v>#REF!</v>
      </c>
      <c r="ABJ37" s="11"/>
      <c r="ABK37" s="24"/>
      <c r="ABL37" s="24" t="e">
        <f t="shared" si="439"/>
        <v>#REF!</v>
      </c>
      <c r="ABM37" s="24" t="e">
        <f t="shared" si="440"/>
        <v>#REF!</v>
      </c>
      <c r="ABN37" s="11"/>
      <c r="ABO37" s="24"/>
      <c r="ABP37" s="24" t="e">
        <f t="shared" si="441"/>
        <v>#REF!</v>
      </c>
      <c r="ABQ37" s="24" t="e">
        <f t="shared" si="442"/>
        <v>#REF!</v>
      </c>
      <c r="ABR37" s="11"/>
      <c r="ABS37" s="24"/>
      <c r="ABT37" s="24" t="e">
        <f t="shared" si="443"/>
        <v>#REF!</v>
      </c>
      <c r="ABU37" s="24" t="e">
        <f t="shared" si="444"/>
        <v>#REF!</v>
      </c>
      <c r="ABV37" s="11"/>
      <c r="ABW37" s="27">
        <v>96.05</v>
      </c>
      <c r="ABX37" s="27" t="e">
        <f t="shared" si="445"/>
        <v>#REF!</v>
      </c>
      <c r="ABY37" s="22" t="e">
        <f t="shared" si="55"/>
        <v>#REF!</v>
      </c>
      <c r="ABZ37" s="4" t="e">
        <f t="shared" si="446"/>
        <v>#REF!</v>
      </c>
      <c r="ACA37" s="24"/>
      <c r="ACB37" s="24" t="e">
        <f t="shared" si="447"/>
        <v>#REF!</v>
      </c>
      <c r="ACC37" s="24" t="e">
        <f t="shared" si="448"/>
        <v>#REF!</v>
      </c>
      <c r="ACD37" s="11"/>
      <c r="ACE37" s="24"/>
      <c r="ACF37" s="24" t="e">
        <f t="shared" si="449"/>
        <v>#REF!</v>
      </c>
      <c r="ACG37" s="24" t="e">
        <f t="shared" si="450"/>
        <v>#REF!</v>
      </c>
      <c r="ACH37" s="11"/>
      <c r="ACI37" s="24"/>
      <c r="ACJ37" s="24" t="e">
        <f t="shared" si="451"/>
        <v>#REF!</v>
      </c>
      <c r="ACK37" s="24" t="e">
        <f t="shared" si="452"/>
        <v>#REF!</v>
      </c>
      <c r="ACL37" s="11"/>
      <c r="ACM37" s="24"/>
      <c r="ACN37" s="24" t="e">
        <f t="shared" si="453"/>
        <v>#REF!</v>
      </c>
      <c r="ACO37" s="24" t="e">
        <f t="shared" si="454"/>
        <v>#REF!</v>
      </c>
      <c r="ACP37" s="11"/>
      <c r="ACQ37" s="24"/>
      <c r="ACR37" s="24" t="e">
        <f t="shared" si="455"/>
        <v>#REF!</v>
      </c>
      <c r="ACS37" s="24" t="e">
        <f t="shared" si="456"/>
        <v>#REF!</v>
      </c>
      <c r="ACT37" s="11"/>
      <c r="ACU37" s="24"/>
      <c r="ACV37" s="24" t="e">
        <f t="shared" si="457"/>
        <v>#REF!</v>
      </c>
      <c r="ACW37" s="24" t="e">
        <f t="shared" si="458"/>
        <v>#REF!</v>
      </c>
      <c r="ACX37" s="11"/>
      <c r="ACY37" s="24"/>
      <c r="ACZ37" s="24" t="e">
        <f t="shared" si="459"/>
        <v>#REF!</v>
      </c>
      <c r="ADA37" s="24" t="e">
        <f t="shared" si="460"/>
        <v>#REF!</v>
      </c>
      <c r="ADB37" s="11"/>
      <c r="ADC37" s="24">
        <v>3.74</v>
      </c>
      <c r="ADD37" s="24" t="e">
        <f t="shared" si="461"/>
        <v>#REF!</v>
      </c>
      <c r="ADE37" s="24" t="e">
        <f t="shared" si="56"/>
        <v>#REF!</v>
      </c>
      <c r="ADF37" s="4" t="e">
        <f t="shared" si="462"/>
        <v>#REF!</v>
      </c>
      <c r="ADG37" s="24">
        <v>98.25</v>
      </c>
      <c r="ADH37" s="24" t="e">
        <f t="shared" si="463"/>
        <v>#REF!</v>
      </c>
      <c r="ADI37" s="24" t="e">
        <f t="shared" si="57"/>
        <v>#REF!</v>
      </c>
      <c r="ADJ37" s="4" t="e">
        <f t="shared" si="464"/>
        <v>#REF!</v>
      </c>
      <c r="ADK37" s="24"/>
      <c r="ADL37" s="24" t="e">
        <f t="shared" si="465"/>
        <v>#REF!</v>
      </c>
      <c r="ADM37" s="24" t="e">
        <f t="shared" si="466"/>
        <v>#REF!</v>
      </c>
      <c r="ADN37" s="11"/>
      <c r="ADO37" s="24"/>
      <c r="ADP37" s="24" t="e">
        <f t="shared" si="467"/>
        <v>#REF!</v>
      </c>
      <c r="ADQ37" s="24" t="e">
        <f t="shared" si="468"/>
        <v>#REF!</v>
      </c>
      <c r="ADR37" s="11"/>
      <c r="ADS37" s="24"/>
      <c r="ADT37" s="24" t="e">
        <f t="shared" si="469"/>
        <v>#REF!</v>
      </c>
      <c r="ADU37" s="24" t="e">
        <f t="shared" si="470"/>
        <v>#REF!</v>
      </c>
      <c r="ADV37" s="11"/>
      <c r="ADW37" s="24"/>
      <c r="ADX37" s="24" t="e">
        <f t="shared" si="471"/>
        <v>#REF!</v>
      </c>
      <c r="ADY37" s="24" t="e">
        <f t="shared" si="472"/>
        <v>#REF!</v>
      </c>
      <c r="ADZ37" s="11"/>
      <c r="AEA37" s="24"/>
      <c r="AEB37" s="24" t="e">
        <f t="shared" si="473"/>
        <v>#REF!</v>
      </c>
      <c r="AEC37" s="24" t="e">
        <f t="shared" si="474"/>
        <v>#REF!</v>
      </c>
      <c r="AED37" s="11"/>
      <c r="AEE37" s="24"/>
      <c r="AEF37" s="24" t="e">
        <f t="shared" si="475"/>
        <v>#REF!</v>
      </c>
      <c r="AEG37" s="24" t="e">
        <f t="shared" si="476"/>
        <v>#REF!</v>
      </c>
      <c r="AEH37" s="11"/>
      <c r="AEI37" s="24"/>
      <c r="AEJ37" s="24" t="e">
        <f t="shared" si="477"/>
        <v>#REF!</v>
      </c>
      <c r="AEK37" s="24" t="e">
        <f t="shared" si="478"/>
        <v>#REF!</v>
      </c>
      <c r="AEL37" s="11"/>
      <c r="AEM37" s="24"/>
      <c r="AEN37" s="24" t="e">
        <f t="shared" si="479"/>
        <v>#REF!</v>
      </c>
      <c r="AEO37" s="24" t="e">
        <f t="shared" si="480"/>
        <v>#REF!</v>
      </c>
      <c r="AEP37" s="11"/>
      <c r="AEQ37" s="24"/>
      <c r="AER37" s="24" t="e">
        <f t="shared" si="481"/>
        <v>#REF!</v>
      </c>
      <c r="AES37" s="24" t="e">
        <f t="shared" si="482"/>
        <v>#REF!</v>
      </c>
      <c r="AET37" s="11"/>
      <c r="AEU37" s="24"/>
      <c r="AEV37" s="24" t="e">
        <f t="shared" si="483"/>
        <v>#REF!</v>
      </c>
      <c r="AEW37" s="24" t="e">
        <f t="shared" si="484"/>
        <v>#REF!</v>
      </c>
      <c r="AEX37" s="11"/>
      <c r="AEY37" s="24"/>
      <c r="AEZ37" s="24" t="e">
        <f t="shared" si="485"/>
        <v>#REF!</v>
      </c>
      <c r="AFA37" s="24" t="e">
        <f t="shared" si="486"/>
        <v>#REF!</v>
      </c>
      <c r="AFB37" s="11"/>
      <c r="AFC37" s="24"/>
      <c r="AFD37" s="24" t="e">
        <f t="shared" si="487"/>
        <v>#REF!</v>
      </c>
      <c r="AFE37" s="24" t="e">
        <f t="shared" si="488"/>
        <v>#REF!</v>
      </c>
      <c r="AFF37" s="11"/>
      <c r="AFG37" s="24"/>
      <c r="AFH37" s="24" t="e">
        <f t="shared" si="489"/>
        <v>#REF!</v>
      </c>
      <c r="AFI37" s="24" t="e">
        <f t="shared" si="490"/>
        <v>#REF!</v>
      </c>
      <c r="AFJ37" s="11"/>
      <c r="AFK37" s="24"/>
      <c r="AFL37" s="24" t="e">
        <f t="shared" si="491"/>
        <v>#REF!</v>
      </c>
      <c r="AFM37" s="24" t="e">
        <f t="shared" si="492"/>
        <v>#REF!</v>
      </c>
      <c r="AFN37" s="11"/>
      <c r="AFO37" s="24"/>
      <c r="AFP37" s="24" t="e">
        <f t="shared" si="493"/>
        <v>#REF!</v>
      </c>
      <c r="AFQ37" s="24" t="e">
        <f t="shared" si="494"/>
        <v>#REF!</v>
      </c>
      <c r="AFR37" s="11"/>
      <c r="AFS37" s="24"/>
      <c r="AFT37" s="24" t="e">
        <f t="shared" si="495"/>
        <v>#REF!</v>
      </c>
      <c r="AFU37" s="24" t="e">
        <f t="shared" si="496"/>
        <v>#REF!</v>
      </c>
      <c r="AFV37" s="11"/>
      <c r="AFW37" s="24"/>
      <c r="AFX37" s="24" t="e">
        <f t="shared" si="497"/>
        <v>#REF!</v>
      </c>
      <c r="AFY37" s="24" t="e">
        <f t="shared" si="498"/>
        <v>#REF!</v>
      </c>
      <c r="AFZ37" s="11"/>
      <c r="AGA37" s="24"/>
      <c r="AGB37" s="24" t="e">
        <f t="shared" si="499"/>
        <v>#REF!</v>
      </c>
      <c r="AGC37" s="24" t="e">
        <f t="shared" si="500"/>
        <v>#REF!</v>
      </c>
      <c r="AGD37" s="11"/>
      <c r="AGE37" s="24"/>
      <c r="AGF37" s="24" t="e">
        <f t="shared" si="501"/>
        <v>#REF!</v>
      </c>
      <c r="AGG37" s="24" t="e">
        <f t="shared" si="502"/>
        <v>#REF!</v>
      </c>
      <c r="AGH37" s="11"/>
      <c r="AGI37" s="24"/>
      <c r="AGJ37" s="24" t="e">
        <f t="shared" si="503"/>
        <v>#REF!</v>
      </c>
      <c r="AGK37" s="24" t="e">
        <f t="shared" si="504"/>
        <v>#REF!</v>
      </c>
      <c r="AGL37" s="11"/>
      <c r="AGM37" s="24"/>
      <c r="AGN37" s="24" t="e">
        <f t="shared" si="505"/>
        <v>#REF!</v>
      </c>
      <c r="AGO37" s="24" t="e">
        <f t="shared" si="506"/>
        <v>#REF!</v>
      </c>
      <c r="AGP37" s="11"/>
      <c r="AGQ37" s="24"/>
      <c r="AGR37" s="24" t="e">
        <f t="shared" si="507"/>
        <v>#REF!</v>
      </c>
      <c r="AGS37" s="24" t="e">
        <f t="shared" si="508"/>
        <v>#REF!</v>
      </c>
      <c r="AGT37" s="11"/>
      <c r="AGU37" s="27">
        <v>0.11</v>
      </c>
      <c r="AGV37" s="27" t="e">
        <f t="shared" si="509"/>
        <v>#REF!</v>
      </c>
      <c r="AGW37" s="22" t="e">
        <f t="shared" si="58"/>
        <v>#REF!</v>
      </c>
      <c r="AGX37" s="4" t="e">
        <f t="shared" si="510"/>
        <v>#REF!</v>
      </c>
      <c r="AGY37" s="27">
        <v>0.12000000000000001</v>
      </c>
      <c r="AGZ37" s="27" t="e">
        <f t="shared" si="511"/>
        <v>#REF!</v>
      </c>
      <c r="AHA37" s="22" t="e">
        <f t="shared" si="59"/>
        <v>#REF!</v>
      </c>
      <c r="AHB37" s="4" t="e">
        <f t="shared" si="512"/>
        <v>#REF!</v>
      </c>
      <c r="AHC37" s="27">
        <v>98.74</v>
      </c>
      <c r="AHD37" s="27" t="e">
        <f t="shared" si="513"/>
        <v>#REF!</v>
      </c>
      <c r="AHE37" s="22" t="e">
        <f t="shared" si="60"/>
        <v>#REF!</v>
      </c>
      <c r="AHF37" s="4" t="e">
        <f t="shared" si="514"/>
        <v>#REF!</v>
      </c>
      <c r="AHG37" s="27">
        <v>96.14</v>
      </c>
      <c r="AHH37" s="27" t="e">
        <f t="shared" si="515"/>
        <v>#REF!</v>
      </c>
      <c r="AHI37" s="22" t="e">
        <f t="shared" si="61"/>
        <v>#REF!</v>
      </c>
      <c r="AHJ37" s="4" t="e">
        <f t="shared" si="516"/>
        <v>#REF!</v>
      </c>
      <c r="AHK37" s="27">
        <v>98.95</v>
      </c>
      <c r="AHL37" s="27" t="e">
        <f t="shared" si="517"/>
        <v>#REF!</v>
      </c>
      <c r="AHM37" s="22" t="e">
        <f t="shared" si="62"/>
        <v>#REF!</v>
      </c>
      <c r="AHN37" s="4" t="e">
        <f t="shared" si="518"/>
        <v>#REF!</v>
      </c>
      <c r="AHO37" s="27">
        <v>1.1599999999999999</v>
      </c>
      <c r="AHP37" s="27" t="e">
        <f t="shared" si="519"/>
        <v>#REF!</v>
      </c>
      <c r="AHQ37" s="22" t="e">
        <f t="shared" si="63"/>
        <v>#REF!</v>
      </c>
      <c r="AHR37" s="4" t="e">
        <f t="shared" si="520"/>
        <v>#REF!</v>
      </c>
      <c r="AHS37" s="27">
        <v>0.53</v>
      </c>
      <c r="AHT37" s="27" t="e">
        <f t="shared" si="521"/>
        <v>#REF!</v>
      </c>
      <c r="AHU37" s="22" t="e">
        <f t="shared" si="64"/>
        <v>#REF!</v>
      </c>
      <c r="AHV37" s="4" t="e">
        <f t="shared" si="522"/>
        <v>#REF!</v>
      </c>
      <c r="AHW37" s="27">
        <v>5.0000000000000001E-4</v>
      </c>
      <c r="AHX37" s="27" t="e">
        <f t="shared" si="523"/>
        <v>#REF!</v>
      </c>
      <c r="AHY37" s="22" t="e">
        <f t="shared" si="65"/>
        <v>#REF!</v>
      </c>
      <c r="AHZ37" s="4" t="e">
        <f t="shared" si="524"/>
        <v>#REF!</v>
      </c>
      <c r="AIA37" s="27">
        <v>1E-3</v>
      </c>
      <c r="AIB37" s="27" t="e">
        <f t="shared" si="525"/>
        <v>#REF!</v>
      </c>
      <c r="AIC37" s="22" t="e">
        <f t="shared" si="66"/>
        <v>#REF!</v>
      </c>
      <c r="AID37" s="4" t="e">
        <f t="shared" si="526"/>
        <v>#REF!</v>
      </c>
      <c r="AIE37" s="24"/>
      <c r="AIF37" s="24" t="e">
        <f t="shared" si="527"/>
        <v>#REF!</v>
      </c>
      <c r="AIG37" s="24" t="e">
        <f t="shared" si="528"/>
        <v>#REF!</v>
      </c>
      <c r="AIH37" s="11"/>
      <c r="AII37" s="24"/>
      <c r="AIJ37" s="24" t="e">
        <f t="shared" si="529"/>
        <v>#REF!</v>
      </c>
      <c r="AIK37" s="24" t="e">
        <f t="shared" si="530"/>
        <v>#REF!</v>
      </c>
      <c r="AIL37" s="11"/>
      <c r="AIM37" s="24"/>
      <c r="AIN37" s="24" t="e">
        <f t="shared" si="531"/>
        <v>#REF!</v>
      </c>
      <c r="AIO37" s="24" t="e">
        <f t="shared" si="532"/>
        <v>#REF!</v>
      </c>
      <c r="AIP37" s="11"/>
      <c r="AIQ37" s="27">
        <v>16.329999999999998</v>
      </c>
      <c r="AIR37" s="27" t="e">
        <f t="shared" si="533"/>
        <v>#REF!</v>
      </c>
      <c r="AIS37" s="22" t="e">
        <f t="shared" si="67"/>
        <v>#REF!</v>
      </c>
      <c r="AIT37" s="4" t="e">
        <f t="shared" si="534"/>
        <v>#REF!</v>
      </c>
      <c r="AIU37" s="27">
        <v>1.92</v>
      </c>
      <c r="AIV37" s="27" t="e">
        <f t="shared" si="535"/>
        <v>#REF!</v>
      </c>
      <c r="AIW37" s="22" t="e">
        <f t="shared" si="68"/>
        <v>#REF!</v>
      </c>
      <c r="AIX37" s="4" t="e">
        <f t="shared" si="536"/>
        <v>#REF!</v>
      </c>
      <c r="AIY37" s="22">
        <v>0.1</v>
      </c>
      <c r="AIZ37" s="27" t="e">
        <f t="shared" si="537"/>
        <v>#REF!</v>
      </c>
      <c r="AJA37" s="22" t="e">
        <f t="shared" si="69"/>
        <v>#REF!</v>
      </c>
      <c r="AJB37" s="4" t="e">
        <f t="shared" si="538"/>
        <v>#REF!</v>
      </c>
      <c r="AJC37" s="27">
        <v>24.199779916122971</v>
      </c>
      <c r="AJD37" s="27" t="e">
        <f t="shared" si="539"/>
        <v>#REF!</v>
      </c>
      <c r="AJE37" s="22" t="e">
        <f t="shared" si="70"/>
        <v>#REF!</v>
      </c>
      <c r="AJF37" s="4" t="e">
        <f t="shared" si="540"/>
        <v>#REF!</v>
      </c>
      <c r="AJG37" s="24"/>
      <c r="AJH37" s="24" t="e">
        <f t="shared" si="541"/>
        <v>#REF!</v>
      </c>
      <c r="AJI37" s="24" t="e">
        <f t="shared" si="542"/>
        <v>#REF!</v>
      </c>
      <c r="AJJ37" s="11"/>
      <c r="AJK37" s="27">
        <v>0.57999999999999996</v>
      </c>
      <c r="AJL37" s="27" t="e">
        <f t="shared" si="543"/>
        <v>#REF!</v>
      </c>
      <c r="AJM37" s="22" t="e">
        <f t="shared" si="71"/>
        <v>#REF!</v>
      </c>
      <c r="AJN37" s="4" t="e">
        <f t="shared" si="544"/>
        <v>#REF!</v>
      </c>
      <c r="AJO37" s="27">
        <v>96.399999999999991</v>
      </c>
      <c r="AJP37" s="27" t="e">
        <f t="shared" si="545"/>
        <v>#REF!</v>
      </c>
      <c r="AJQ37" s="22" t="e">
        <f t="shared" si="72"/>
        <v>#REF!</v>
      </c>
      <c r="AJR37" s="4" t="e">
        <f t="shared" si="546"/>
        <v>#REF!</v>
      </c>
      <c r="AJS37" s="27">
        <v>100</v>
      </c>
      <c r="AJT37" s="27" t="e">
        <f t="shared" si="547"/>
        <v>#REF!</v>
      </c>
      <c r="AJU37" s="22" t="e">
        <f t="shared" si="73"/>
        <v>#REF!</v>
      </c>
      <c r="AJV37" s="4" t="e">
        <f t="shared" si="548"/>
        <v>#REF!</v>
      </c>
      <c r="AJW37" s="27">
        <v>98.1</v>
      </c>
      <c r="AJX37" s="24" t="e">
        <f t="shared" si="549"/>
        <v>#REF!</v>
      </c>
      <c r="AJY37" s="13" t="e">
        <f t="shared" si="74"/>
        <v>#REF!</v>
      </c>
      <c r="AJZ37" s="12" t="e">
        <f t="shared" si="550"/>
        <v>#REF!</v>
      </c>
      <c r="AKA37" s="8" t="s">
        <v>41</v>
      </c>
      <c r="AKB37" s="10" t="e">
        <f t="shared" si="75"/>
        <v>#REF!</v>
      </c>
      <c r="AKC37" s="11" t="e">
        <f t="shared" si="551"/>
        <v>#REF!</v>
      </c>
      <c r="AKD37" s="8" t="s">
        <v>41</v>
      </c>
      <c r="AKE37" s="10" t="e">
        <f t="shared" si="76"/>
        <v>#REF!</v>
      </c>
      <c r="AKF37" s="11" t="e">
        <f t="shared" si="552"/>
        <v>#REF!</v>
      </c>
      <c r="AKG37" s="8" t="s">
        <v>41</v>
      </c>
      <c r="AKH37" s="10" t="e">
        <f t="shared" si="77"/>
        <v>#REF!</v>
      </c>
      <c r="AKI37" s="11" t="e">
        <f t="shared" si="553"/>
        <v>#REF!</v>
      </c>
      <c r="AKJ37" s="8" t="s">
        <v>41</v>
      </c>
      <c r="AKK37" s="10" t="e">
        <f t="shared" si="554"/>
        <v>#REF!</v>
      </c>
      <c r="AKL37" s="11" t="e">
        <f t="shared" si="555"/>
        <v>#REF!</v>
      </c>
      <c r="AKM37" s="8" t="s">
        <v>41</v>
      </c>
      <c r="AKN37" s="10" t="e">
        <f t="shared" si="78"/>
        <v>#REF!</v>
      </c>
      <c r="AKO37" s="11" t="e">
        <f t="shared" si="556"/>
        <v>#REF!</v>
      </c>
      <c r="AKP37" s="8" t="s">
        <v>41</v>
      </c>
      <c r="AKQ37" s="10" t="e">
        <f t="shared" si="79"/>
        <v>#REF!</v>
      </c>
      <c r="AKR37" s="11" t="e">
        <f t="shared" si="557"/>
        <v>#REF!</v>
      </c>
      <c r="AKS37" s="8" t="s">
        <v>41</v>
      </c>
      <c r="AKT37" s="10" t="e">
        <f t="shared" si="558"/>
        <v>#REF!</v>
      </c>
      <c r="AKU37" s="11" t="e">
        <f t="shared" si="80"/>
        <v>#REF!</v>
      </c>
      <c r="AKV37" s="8" t="s">
        <v>41</v>
      </c>
      <c r="AKW37" s="10" t="e">
        <f t="shared" si="559"/>
        <v>#REF!</v>
      </c>
      <c r="AKX37" s="11" t="e">
        <f t="shared" si="560"/>
        <v>#REF!</v>
      </c>
      <c r="AKY37" s="8" t="s">
        <v>41</v>
      </c>
      <c r="AKZ37" s="10" t="e">
        <f t="shared" si="81"/>
        <v>#REF!</v>
      </c>
      <c r="ALA37" s="11" t="e">
        <f t="shared" si="561"/>
        <v>#REF!</v>
      </c>
    </row>
    <row r="38" spans="1:989" ht="17.25">
      <c r="A38" s="8" t="s">
        <v>42</v>
      </c>
      <c r="B38" s="9" t="str">
        <f t="shared" si="82"/>
        <v>西藏</v>
      </c>
      <c r="C38" s="10" t="e">
        <f t="shared" si="83"/>
        <v>#REF!</v>
      </c>
      <c r="D38" s="11" t="e">
        <f t="shared" si="84"/>
        <v>#REF!</v>
      </c>
      <c r="E38" s="24">
        <v>74.16</v>
      </c>
      <c r="F38" s="24" t="e">
        <f t="shared" si="85"/>
        <v>#REF!</v>
      </c>
      <c r="G38" s="24" t="e">
        <f t="shared" si="6"/>
        <v>#REF!</v>
      </c>
      <c r="H38" s="12" t="e">
        <f t="shared" si="86"/>
        <v>#REF!</v>
      </c>
      <c r="I38" s="24"/>
      <c r="J38" s="24" t="e">
        <f t="shared" si="87"/>
        <v>#REF!</v>
      </c>
      <c r="K38" s="13">
        <f t="shared" si="7"/>
        <v>0</v>
      </c>
      <c r="L38" s="12"/>
      <c r="M38" s="24"/>
      <c r="N38" s="24" t="e">
        <f t="shared" si="89"/>
        <v>#REF!</v>
      </c>
      <c r="O38" s="13">
        <f t="shared" si="8"/>
        <v>0</v>
      </c>
      <c r="P38" s="12"/>
      <c r="Q38" s="24"/>
      <c r="R38" s="24" t="e">
        <f t="shared" si="91"/>
        <v>#REF!</v>
      </c>
      <c r="S38" s="13">
        <f t="shared" si="9"/>
        <v>0</v>
      </c>
      <c r="T38" s="12"/>
      <c r="U38" s="24"/>
      <c r="V38" s="24" t="e">
        <f t="shared" si="93"/>
        <v>#REF!</v>
      </c>
      <c r="W38" s="24" t="e">
        <f t="shared" si="563"/>
        <v>#REF!</v>
      </c>
      <c r="X38" s="11"/>
      <c r="Y38" s="13"/>
      <c r="Z38" s="24" t="e">
        <f t="shared" si="95"/>
        <v>#REF!</v>
      </c>
      <c r="AA38" s="13">
        <f t="shared" si="10"/>
        <v>0</v>
      </c>
      <c r="AB38" s="12"/>
      <c r="AC38" s="13"/>
      <c r="AD38" s="24" t="e">
        <f t="shared" si="97"/>
        <v>#REF!</v>
      </c>
      <c r="AE38" s="13">
        <f t="shared" si="11"/>
        <v>0</v>
      </c>
      <c r="AF38" s="12"/>
      <c r="AG38" s="13"/>
      <c r="AH38" s="24" t="e">
        <f t="shared" si="99"/>
        <v>#REF!</v>
      </c>
      <c r="AI38" s="13">
        <f t="shared" si="12"/>
        <v>0</v>
      </c>
      <c r="AJ38" s="12"/>
      <c r="AK38" s="13">
        <v>5.8392587569834378</v>
      </c>
      <c r="AL38" s="24" t="e">
        <f t="shared" si="101"/>
        <v>#REF!</v>
      </c>
      <c r="AM38" s="13" t="e">
        <f t="shared" si="13"/>
        <v>#REF!</v>
      </c>
      <c r="AN38" s="12" t="e">
        <f t="shared" si="570"/>
        <v>#REF!</v>
      </c>
      <c r="AO38" s="23">
        <v>2.5795048003822458</v>
      </c>
      <c r="AP38" s="24" t="e">
        <f t="shared" si="103"/>
        <v>#REF!</v>
      </c>
      <c r="AQ38" s="13" t="e">
        <f t="shared" si="14"/>
        <v>#REF!</v>
      </c>
      <c r="AR38" s="12" t="e">
        <f t="shared" si="562"/>
        <v>#REF!</v>
      </c>
      <c r="AS38" s="24"/>
      <c r="AT38" s="24" t="e">
        <f t="shared" si="105"/>
        <v>#REF!</v>
      </c>
      <c r="AU38" s="13">
        <f t="shared" si="15"/>
        <v>0</v>
      </c>
      <c r="AV38" s="12"/>
      <c r="AW38" s="24"/>
      <c r="AX38" s="24" t="e">
        <f t="shared" si="107"/>
        <v>#REF!</v>
      </c>
      <c r="AY38" s="13">
        <f t="shared" si="16"/>
        <v>0</v>
      </c>
      <c r="AZ38" s="12"/>
      <c r="BA38" s="24"/>
      <c r="BB38" s="24" t="e">
        <f t="shared" si="109"/>
        <v>#REF!</v>
      </c>
      <c r="BC38" s="13">
        <f t="shared" si="17"/>
        <v>0</v>
      </c>
      <c r="BD38" s="12"/>
      <c r="BE38" s="13"/>
      <c r="BF38" s="24" t="e">
        <f t="shared" si="111"/>
        <v>#REF!</v>
      </c>
      <c r="BG38" s="13">
        <f t="shared" si="18"/>
        <v>0</v>
      </c>
      <c r="BH38" s="12"/>
      <c r="BI38" s="24"/>
      <c r="BJ38" s="24" t="e">
        <f t="shared" si="113"/>
        <v>#REF!</v>
      </c>
      <c r="BK38" s="13">
        <f t="shared" si="19"/>
        <v>0</v>
      </c>
      <c r="BL38" s="12"/>
      <c r="BM38" s="24"/>
      <c r="BN38" s="24" t="e">
        <f t="shared" si="115"/>
        <v>#REF!</v>
      </c>
      <c r="BO38" s="13">
        <f t="shared" si="20"/>
        <v>0</v>
      </c>
      <c r="BP38" s="12"/>
      <c r="BQ38" s="24"/>
      <c r="BR38" s="24" t="e">
        <f t="shared" si="117"/>
        <v>#REF!</v>
      </c>
      <c r="BS38" s="13">
        <f t="shared" si="21"/>
        <v>0</v>
      </c>
      <c r="BT38" s="12"/>
      <c r="BU38" s="24"/>
      <c r="BV38" s="24" t="e">
        <f t="shared" si="119"/>
        <v>#REF!</v>
      </c>
      <c r="BW38" s="13">
        <f t="shared" si="22"/>
        <v>0</v>
      </c>
      <c r="BX38" s="12"/>
      <c r="BY38" s="24"/>
      <c r="BZ38" s="24" t="e">
        <f t="shared" si="121"/>
        <v>#REF!</v>
      </c>
      <c r="CA38" s="13">
        <f t="shared" si="23"/>
        <v>0</v>
      </c>
      <c r="CB38" s="12"/>
      <c r="CC38" s="24"/>
      <c r="CD38" s="24" t="e">
        <f t="shared" si="123"/>
        <v>#REF!</v>
      </c>
      <c r="CE38" s="13">
        <f t="shared" si="24"/>
        <v>0</v>
      </c>
      <c r="CF38" s="12"/>
      <c r="CG38" s="24"/>
      <c r="CH38" s="24" t="e">
        <f t="shared" si="125"/>
        <v>#REF!</v>
      </c>
      <c r="CI38" s="13">
        <f t="shared" si="25"/>
        <v>0</v>
      </c>
      <c r="CJ38" s="12"/>
      <c r="CK38" s="24"/>
      <c r="CL38" s="24" t="e">
        <f t="shared" si="127"/>
        <v>#REF!</v>
      </c>
      <c r="CM38" s="24" t="e">
        <f t="shared" si="128"/>
        <v>#REF!</v>
      </c>
      <c r="CN38" s="11"/>
      <c r="CO38" s="24"/>
      <c r="CP38" s="24" t="e">
        <f t="shared" si="129"/>
        <v>#REF!</v>
      </c>
      <c r="CQ38" s="13">
        <f t="shared" si="26"/>
        <v>0</v>
      </c>
      <c r="CR38" s="12"/>
      <c r="CS38" s="24"/>
      <c r="CT38" s="24" t="e">
        <f t="shared" si="131"/>
        <v>#REF!</v>
      </c>
      <c r="CU38" s="13">
        <f t="shared" si="27"/>
        <v>0</v>
      </c>
      <c r="CV38" s="12"/>
      <c r="CW38" s="24"/>
      <c r="CX38" s="24" t="e">
        <f t="shared" si="133"/>
        <v>#REF!</v>
      </c>
      <c r="CY38" s="24" t="e">
        <f t="shared" si="134"/>
        <v>#REF!</v>
      </c>
      <c r="CZ38" s="11"/>
      <c r="DA38" s="24"/>
      <c r="DB38" s="24" t="e">
        <f t="shared" si="135"/>
        <v>#REF!</v>
      </c>
      <c r="DC38" s="13">
        <f t="shared" si="28"/>
        <v>0</v>
      </c>
      <c r="DD38" s="12"/>
      <c r="DE38" s="24"/>
      <c r="DF38" s="24" t="e">
        <f t="shared" si="137"/>
        <v>#REF!</v>
      </c>
      <c r="DG38" s="13">
        <f t="shared" si="29"/>
        <v>0</v>
      </c>
      <c r="DH38" s="12"/>
      <c r="DI38" s="24"/>
      <c r="DJ38" s="24" t="e">
        <f t="shared" si="139"/>
        <v>#REF!</v>
      </c>
      <c r="DK38" s="13">
        <f t="shared" si="30"/>
        <v>0</v>
      </c>
      <c r="DL38" s="12"/>
      <c r="DM38" s="24"/>
      <c r="DN38" s="24" t="e">
        <f t="shared" si="141"/>
        <v>#REF!</v>
      </c>
      <c r="DO38" s="13">
        <f t="shared" si="31"/>
        <v>0</v>
      </c>
      <c r="DP38" s="12"/>
      <c r="DQ38" s="24"/>
      <c r="DR38" s="24" t="e">
        <f t="shared" si="143"/>
        <v>#REF!</v>
      </c>
      <c r="DS38" s="13">
        <f t="shared" si="32"/>
        <v>0</v>
      </c>
      <c r="DT38" s="12"/>
      <c r="DU38" s="24"/>
      <c r="DV38" s="24" t="e">
        <f t="shared" si="145"/>
        <v>#REF!</v>
      </c>
      <c r="DW38" s="13">
        <f t="shared" si="33"/>
        <v>0</v>
      </c>
      <c r="DX38" s="12"/>
      <c r="DY38" s="24"/>
      <c r="DZ38" s="24" t="e">
        <f t="shared" si="147"/>
        <v>#REF!</v>
      </c>
      <c r="EA38" s="24" t="e">
        <f t="shared" si="148"/>
        <v>#REF!</v>
      </c>
      <c r="EB38" s="11"/>
      <c r="EC38" s="24"/>
      <c r="ED38" s="47"/>
      <c r="EE38" s="24">
        <f t="shared" si="149"/>
        <v>0</v>
      </c>
      <c r="EF38" s="22">
        <f t="shared" si="150"/>
        <v>0</v>
      </c>
      <c r="EG38" s="4"/>
      <c r="EH38" s="24"/>
      <c r="EI38" s="24"/>
      <c r="EJ38" s="24">
        <f t="shared" si="152"/>
        <v>0</v>
      </c>
      <c r="EK38" s="22">
        <f t="shared" si="153"/>
        <v>0</v>
      </c>
      <c r="EL38" s="4"/>
      <c r="EM38" s="38"/>
      <c r="EN38" s="39"/>
      <c r="EO38" s="24">
        <f t="shared" si="155"/>
        <v>0</v>
      </c>
      <c r="EP38" s="22">
        <f t="shared" si="156"/>
        <v>0</v>
      </c>
      <c r="EQ38" s="4"/>
      <c r="ER38" s="38"/>
      <c r="ES38" s="39"/>
      <c r="ET38" s="24">
        <f t="shared" si="158"/>
        <v>0</v>
      </c>
      <c r="EU38" s="22">
        <f t="shared" si="159"/>
        <v>0</v>
      </c>
      <c r="EV38" s="4"/>
      <c r="EW38" s="24"/>
      <c r="EX38" s="24"/>
      <c r="EY38" s="24">
        <f t="shared" si="161"/>
        <v>0</v>
      </c>
      <c r="EZ38" s="22">
        <f t="shared" si="162"/>
        <v>0</v>
      </c>
      <c r="FA38" s="4"/>
      <c r="FB38" s="24"/>
      <c r="FC38" s="24"/>
      <c r="FD38" s="24">
        <f t="shared" si="164"/>
        <v>0</v>
      </c>
      <c r="FE38" s="22">
        <f t="shared" si="165"/>
        <v>0</v>
      </c>
      <c r="FF38" s="4"/>
      <c r="FG38" s="24"/>
      <c r="FH38" s="24" t="e">
        <f t="shared" si="34"/>
        <v>#REF!</v>
      </c>
      <c r="FI38" s="13">
        <f t="shared" si="35"/>
        <v>0</v>
      </c>
      <c r="FJ38" s="12"/>
      <c r="FK38" s="24"/>
      <c r="FL38" s="24" t="e">
        <f t="shared" si="167"/>
        <v>#REF!</v>
      </c>
      <c r="FM38" s="13">
        <f t="shared" si="37"/>
        <v>0</v>
      </c>
      <c r="FN38" s="12"/>
      <c r="FO38" s="24"/>
      <c r="FP38" s="24"/>
      <c r="FQ38" s="24">
        <f t="shared" si="169"/>
        <v>0</v>
      </c>
      <c r="FR38" s="22">
        <f t="shared" si="170"/>
        <v>0</v>
      </c>
      <c r="FS38" s="4"/>
      <c r="FT38" s="24"/>
      <c r="FU38" s="24"/>
      <c r="FV38" s="24">
        <f t="shared" si="172"/>
        <v>0</v>
      </c>
      <c r="FW38" s="22">
        <f t="shared" si="173"/>
        <v>0</v>
      </c>
      <c r="FX38" s="4"/>
      <c r="FY38" s="24"/>
      <c r="FZ38" s="24"/>
      <c r="GA38" s="24">
        <f t="shared" si="175"/>
        <v>0</v>
      </c>
      <c r="GB38" s="22">
        <f t="shared" si="176"/>
        <v>0</v>
      </c>
      <c r="GC38" s="4"/>
      <c r="GD38" s="27"/>
      <c r="GE38" s="27"/>
      <c r="GF38" s="24">
        <f t="shared" si="178"/>
        <v>0</v>
      </c>
      <c r="GG38" s="22">
        <f t="shared" si="179"/>
        <v>0</v>
      </c>
      <c r="GH38" s="4"/>
      <c r="GI38" s="27"/>
      <c r="GJ38" s="27"/>
      <c r="GK38" s="24">
        <f t="shared" si="181"/>
        <v>0</v>
      </c>
      <c r="GL38" s="22">
        <f t="shared" si="182"/>
        <v>0</v>
      </c>
      <c r="GM38" s="4"/>
      <c r="GN38" s="27"/>
      <c r="GO38" s="27"/>
      <c r="GP38" s="24">
        <f t="shared" si="184"/>
        <v>0</v>
      </c>
      <c r="GQ38" s="22">
        <f t="shared" si="185"/>
        <v>0</v>
      </c>
      <c r="GR38" s="4"/>
      <c r="GS38" s="27"/>
      <c r="GT38" s="27" t="e">
        <f t="shared" si="38"/>
        <v>#REF!</v>
      </c>
      <c r="GU38" s="22">
        <f t="shared" si="39"/>
        <v>0</v>
      </c>
      <c r="GV38" s="4"/>
      <c r="GW38" s="27"/>
      <c r="GX38" s="27" t="e">
        <f t="shared" si="187"/>
        <v>#REF!</v>
      </c>
      <c r="GY38" s="22">
        <f t="shared" si="41"/>
        <v>0</v>
      </c>
      <c r="GZ38" s="4"/>
      <c r="HA38" s="26"/>
      <c r="HB38" s="26"/>
      <c r="HC38" s="24" t="e">
        <f t="shared" si="188"/>
        <v>#REF!</v>
      </c>
      <c r="HD38" s="24" t="e">
        <f t="shared" si="189"/>
        <v>#REF!</v>
      </c>
      <c r="HE38" s="26"/>
      <c r="HF38" s="26"/>
      <c r="HG38" s="26"/>
      <c r="HH38" s="24" t="e">
        <f t="shared" si="190"/>
        <v>#REF!</v>
      </c>
      <c r="HI38" s="24" t="e">
        <f t="shared" si="191"/>
        <v>#REF!</v>
      </c>
      <c r="HJ38" s="26"/>
      <c r="HK38" s="27"/>
      <c r="HL38" s="27"/>
      <c r="HM38" s="24">
        <f t="shared" si="192"/>
        <v>0</v>
      </c>
      <c r="HN38" s="22">
        <f t="shared" si="193"/>
        <v>0</v>
      </c>
      <c r="HO38" s="4"/>
      <c r="HP38" s="27"/>
      <c r="HQ38" s="27"/>
      <c r="HR38" s="24">
        <f t="shared" si="195"/>
        <v>0</v>
      </c>
      <c r="HS38" s="22">
        <f t="shared" si="196"/>
        <v>0</v>
      </c>
      <c r="HT38" s="4"/>
      <c r="HU38" s="24"/>
      <c r="HV38" s="24"/>
      <c r="HW38" s="24">
        <f t="shared" si="198"/>
        <v>0</v>
      </c>
      <c r="HX38" s="24">
        <f t="shared" ref="HX38:HX39" si="571">IF(OR(HU38="",HV38=""),0,HU$5)</f>
        <v>0</v>
      </c>
      <c r="HY38" s="4"/>
      <c r="HZ38" s="24"/>
      <c r="IA38" s="24"/>
      <c r="IB38" s="24">
        <f t="shared" si="201"/>
        <v>0</v>
      </c>
      <c r="IC38" s="24">
        <f t="shared" ref="IC38:IC39" si="572">IF(OR(HZ38="",IA38=""),0,HZ$5)</f>
        <v>0</v>
      </c>
      <c r="ID38" s="4"/>
      <c r="IE38" s="26"/>
      <c r="IF38" s="26"/>
      <c r="IG38" s="24" t="e">
        <f t="shared" si="204"/>
        <v>#REF!</v>
      </c>
      <c r="IH38" s="24" t="e">
        <f t="shared" si="205"/>
        <v>#REF!</v>
      </c>
      <c r="II38" s="26"/>
      <c r="IJ38" s="26"/>
      <c r="IK38" s="26"/>
      <c r="IL38" s="24" t="e">
        <f t="shared" si="206"/>
        <v>#REF!</v>
      </c>
      <c r="IM38" s="24" t="e">
        <f t="shared" si="207"/>
        <v>#REF!</v>
      </c>
      <c r="IN38" s="26"/>
      <c r="IO38" s="26"/>
      <c r="IP38" s="26"/>
      <c r="IQ38" s="24" t="e">
        <f t="shared" si="208"/>
        <v>#REF!</v>
      </c>
      <c r="IR38" s="24" t="e">
        <f t="shared" si="209"/>
        <v>#REF!</v>
      </c>
      <c r="IS38" s="26"/>
      <c r="IT38" s="26"/>
      <c r="IU38" s="26"/>
      <c r="IV38" s="24" t="e">
        <f t="shared" si="210"/>
        <v>#REF!</v>
      </c>
      <c r="IW38" s="24" t="e">
        <f t="shared" si="211"/>
        <v>#REF!</v>
      </c>
      <c r="IX38" s="26"/>
      <c r="IY38" s="26"/>
      <c r="IZ38" s="26"/>
      <c r="JA38" s="24" t="e">
        <f t="shared" si="212"/>
        <v>#REF!</v>
      </c>
      <c r="JB38" s="24" t="e">
        <f t="shared" si="213"/>
        <v>#REF!</v>
      </c>
      <c r="JC38" s="26"/>
      <c r="JD38" s="26"/>
      <c r="JE38" s="26"/>
      <c r="JF38" s="24" t="e">
        <f t="shared" si="214"/>
        <v>#REF!</v>
      </c>
      <c r="JG38" s="24" t="e">
        <f t="shared" si="215"/>
        <v>#REF!</v>
      </c>
      <c r="JH38" s="26"/>
      <c r="JI38" s="26"/>
      <c r="JJ38" s="26"/>
      <c r="JK38" s="24" t="e">
        <f t="shared" si="216"/>
        <v>#REF!</v>
      </c>
      <c r="JL38" s="24" t="e">
        <f t="shared" si="217"/>
        <v>#REF!</v>
      </c>
      <c r="JM38" s="26"/>
      <c r="JN38" s="26"/>
      <c r="JO38" s="26"/>
      <c r="JP38" s="24" t="e">
        <f t="shared" si="218"/>
        <v>#REF!</v>
      </c>
      <c r="JQ38" s="24" t="e">
        <f t="shared" si="219"/>
        <v>#REF!</v>
      </c>
      <c r="JR38" s="26"/>
      <c r="JS38" s="26"/>
      <c r="JT38" s="26"/>
      <c r="JU38" s="24" t="e">
        <f t="shared" si="220"/>
        <v>#REF!</v>
      </c>
      <c r="JV38" s="24" t="e">
        <f t="shared" si="221"/>
        <v>#REF!</v>
      </c>
      <c r="JW38" s="26"/>
      <c r="JX38" s="26"/>
      <c r="JY38" s="26"/>
      <c r="JZ38" s="24" t="e">
        <f t="shared" si="222"/>
        <v>#REF!</v>
      </c>
      <c r="KA38" s="24" t="e">
        <f t="shared" si="223"/>
        <v>#REF!</v>
      </c>
      <c r="KB38" s="26"/>
      <c r="KC38" s="26"/>
      <c r="KD38" s="26"/>
      <c r="KE38" s="24" t="e">
        <f t="shared" si="224"/>
        <v>#REF!</v>
      </c>
      <c r="KF38" s="24" t="e">
        <f t="shared" si="225"/>
        <v>#REF!</v>
      </c>
      <c r="KG38" s="26"/>
      <c r="KH38" s="26"/>
      <c r="KI38" s="26"/>
      <c r="KJ38" s="24" t="e">
        <f t="shared" si="226"/>
        <v>#REF!</v>
      </c>
      <c r="KK38" s="24" t="e">
        <f t="shared" si="227"/>
        <v>#REF!</v>
      </c>
      <c r="KL38" s="26"/>
      <c r="KM38" s="27"/>
      <c r="KN38" s="27"/>
      <c r="KO38" s="24">
        <f t="shared" si="228"/>
        <v>0</v>
      </c>
      <c r="KP38" s="22">
        <f t="shared" si="229"/>
        <v>0</v>
      </c>
      <c r="KQ38" s="4"/>
      <c r="KR38" s="27"/>
      <c r="KS38" s="27"/>
      <c r="KT38" s="24">
        <f t="shared" si="231"/>
        <v>0</v>
      </c>
      <c r="KU38" s="22">
        <f t="shared" si="232"/>
        <v>0</v>
      </c>
      <c r="KV38" s="4"/>
      <c r="KW38" s="27"/>
      <c r="KX38" s="27"/>
      <c r="KY38" s="24">
        <f t="shared" si="234"/>
        <v>0</v>
      </c>
      <c r="KZ38" s="22">
        <f t="shared" si="235"/>
        <v>0</v>
      </c>
      <c r="LA38" s="4"/>
      <c r="LB38" s="27"/>
      <c r="LC38" s="27"/>
      <c r="LD38" s="24">
        <f t="shared" si="237"/>
        <v>0</v>
      </c>
      <c r="LE38" s="22">
        <f t="shared" si="238"/>
        <v>0</v>
      </c>
      <c r="LF38" s="4"/>
      <c r="LG38" s="26"/>
      <c r="LH38" s="26"/>
      <c r="LI38" s="24" t="e">
        <f t="shared" si="240"/>
        <v>#REF!</v>
      </c>
      <c r="LJ38" s="24" t="e">
        <f t="shared" si="241"/>
        <v>#REF!</v>
      </c>
      <c r="LK38" s="26"/>
      <c r="LL38" s="26"/>
      <c r="LM38" s="26"/>
      <c r="LN38" s="24" t="e">
        <f t="shared" si="242"/>
        <v>#REF!</v>
      </c>
      <c r="LO38" s="24" t="e">
        <f t="shared" si="243"/>
        <v>#REF!</v>
      </c>
      <c r="LP38" s="26"/>
      <c r="LQ38" s="24"/>
      <c r="LR38" s="26"/>
      <c r="LS38" s="24">
        <f t="shared" si="244"/>
        <v>0</v>
      </c>
      <c r="LT38" s="22">
        <f t="shared" si="245"/>
        <v>0</v>
      </c>
      <c r="LU38" s="4"/>
      <c r="LV38" s="24"/>
      <c r="LW38" s="26"/>
      <c r="LX38" s="24">
        <f t="shared" si="247"/>
        <v>0</v>
      </c>
      <c r="LY38" s="22">
        <f t="shared" si="248"/>
        <v>0</v>
      </c>
      <c r="LZ38" s="4"/>
      <c r="MA38" s="24"/>
      <c r="MB38" s="26"/>
      <c r="MC38" s="24">
        <f t="shared" si="250"/>
        <v>0</v>
      </c>
      <c r="MD38" s="22">
        <f t="shared" si="251"/>
        <v>0</v>
      </c>
      <c r="ME38" s="4"/>
      <c r="MF38" s="24"/>
      <c r="MG38" s="26"/>
      <c r="MH38" s="24">
        <f t="shared" si="253"/>
        <v>0</v>
      </c>
      <c r="MI38" s="22">
        <f t="shared" si="254"/>
        <v>0</v>
      </c>
      <c r="MJ38" s="4"/>
      <c r="MK38" s="26"/>
      <c r="ML38" s="26"/>
      <c r="MM38" s="24" t="e">
        <f t="shared" si="256"/>
        <v>#REF!</v>
      </c>
      <c r="MN38" s="24" t="e">
        <f t="shared" si="257"/>
        <v>#REF!</v>
      </c>
      <c r="MO38" s="26"/>
      <c r="MP38" s="26"/>
      <c r="MQ38" s="26"/>
      <c r="MR38" s="24" t="e">
        <f t="shared" si="258"/>
        <v>#REF!</v>
      </c>
      <c r="MS38" s="24" t="e">
        <f t="shared" si="259"/>
        <v>#REF!</v>
      </c>
      <c r="MT38" s="26"/>
      <c r="MU38" s="26"/>
      <c r="MV38" s="26"/>
      <c r="MW38" s="24" t="e">
        <f t="shared" si="260"/>
        <v>#REF!</v>
      </c>
      <c r="MX38" s="24" t="e">
        <f t="shared" si="261"/>
        <v>#REF!</v>
      </c>
      <c r="MY38" s="26"/>
      <c r="MZ38" s="26"/>
      <c r="NA38" s="26"/>
      <c r="NB38" s="24" t="e">
        <f t="shared" si="262"/>
        <v>#REF!</v>
      </c>
      <c r="NC38" s="24" t="e">
        <f t="shared" si="263"/>
        <v>#REF!</v>
      </c>
      <c r="ND38" s="26"/>
      <c r="NE38" s="26"/>
      <c r="NF38" s="26"/>
      <c r="NG38" s="24" t="e">
        <f t="shared" si="264"/>
        <v>#REF!</v>
      </c>
      <c r="NH38" s="24" t="e">
        <f t="shared" si="265"/>
        <v>#REF!</v>
      </c>
      <c r="NI38" s="26"/>
      <c r="NJ38" s="26"/>
      <c r="NK38" s="26"/>
      <c r="NL38" s="24" t="e">
        <f t="shared" si="266"/>
        <v>#REF!</v>
      </c>
      <c r="NM38" s="24" t="e">
        <f t="shared" si="267"/>
        <v>#REF!</v>
      </c>
      <c r="NN38" s="26"/>
      <c r="NO38" s="26"/>
      <c r="NP38" s="26"/>
      <c r="NQ38" s="24" t="e">
        <f t="shared" si="268"/>
        <v>#REF!</v>
      </c>
      <c r="NR38" s="24" t="e">
        <f t="shared" si="269"/>
        <v>#REF!</v>
      </c>
      <c r="NS38" s="26"/>
      <c r="NT38" s="26"/>
      <c r="NU38" s="26"/>
      <c r="NV38" s="24" t="e">
        <f t="shared" si="270"/>
        <v>#REF!</v>
      </c>
      <c r="NW38" s="24" t="e">
        <f t="shared" si="271"/>
        <v>#REF!</v>
      </c>
      <c r="NX38" s="26"/>
      <c r="NY38" s="26"/>
      <c r="NZ38" s="26"/>
      <c r="OA38" s="24" t="e">
        <f t="shared" si="272"/>
        <v>#REF!</v>
      </c>
      <c r="OB38" s="24" t="e">
        <f t="shared" si="273"/>
        <v>#REF!</v>
      </c>
      <c r="OC38" s="26"/>
      <c r="OD38" s="26"/>
      <c r="OE38" s="26"/>
      <c r="OF38" s="24" t="e">
        <f t="shared" si="274"/>
        <v>#REF!</v>
      </c>
      <c r="OG38" s="24" t="e">
        <f t="shared" si="275"/>
        <v>#REF!</v>
      </c>
      <c r="OH38" s="26"/>
      <c r="OI38" s="26"/>
      <c r="OJ38" s="26"/>
      <c r="OK38" s="24" t="e">
        <f t="shared" si="276"/>
        <v>#REF!</v>
      </c>
      <c r="OL38" s="24" t="e">
        <f t="shared" si="277"/>
        <v>#REF!</v>
      </c>
      <c r="OM38" s="26"/>
      <c r="ON38" s="26"/>
      <c r="OO38" s="26"/>
      <c r="OP38" s="24" t="e">
        <f t="shared" si="278"/>
        <v>#REF!</v>
      </c>
      <c r="OQ38" s="24" t="e">
        <f t="shared" si="279"/>
        <v>#REF!</v>
      </c>
      <c r="OR38" s="26"/>
      <c r="OS38" s="26"/>
      <c r="OT38" s="26"/>
      <c r="OU38" s="24" t="e">
        <f t="shared" si="280"/>
        <v>#REF!</v>
      </c>
      <c r="OV38" s="24" t="e">
        <f t="shared" si="281"/>
        <v>#REF!</v>
      </c>
      <c r="OW38" s="26"/>
      <c r="OX38" s="26"/>
      <c r="OY38" s="26"/>
      <c r="OZ38" s="24" t="e">
        <f t="shared" si="282"/>
        <v>#REF!</v>
      </c>
      <c r="PA38" s="24" t="e">
        <f t="shared" si="283"/>
        <v>#REF!</v>
      </c>
      <c r="PB38" s="26"/>
      <c r="PC38" s="26"/>
      <c r="PD38" s="26"/>
      <c r="PE38" s="24" t="e">
        <f t="shared" si="284"/>
        <v>#REF!</v>
      </c>
      <c r="PF38" s="24" t="e">
        <f t="shared" si="285"/>
        <v>#REF!</v>
      </c>
      <c r="PG38" s="26"/>
      <c r="PH38" s="26"/>
      <c r="PI38" s="26"/>
      <c r="PJ38" s="24" t="e">
        <f t="shared" si="286"/>
        <v>#REF!</v>
      </c>
      <c r="PK38" s="24" t="e">
        <f t="shared" si="287"/>
        <v>#REF!</v>
      </c>
      <c r="PL38" s="26"/>
      <c r="PM38" s="26"/>
      <c r="PN38" s="26"/>
      <c r="PO38" s="24" t="e">
        <f t="shared" si="288"/>
        <v>#REF!</v>
      </c>
      <c r="PP38" s="24" t="e">
        <f t="shared" si="289"/>
        <v>#REF!</v>
      </c>
      <c r="PQ38" s="26"/>
      <c r="PR38" s="26"/>
      <c r="PS38" s="26"/>
      <c r="PT38" s="24" t="e">
        <f t="shared" si="290"/>
        <v>#REF!</v>
      </c>
      <c r="PU38" s="24" t="e">
        <f t="shared" si="291"/>
        <v>#REF!</v>
      </c>
      <c r="PV38" s="26"/>
      <c r="PW38" s="26"/>
      <c r="PX38" s="26"/>
      <c r="PY38" s="24" t="e">
        <f t="shared" si="292"/>
        <v>#REF!</v>
      </c>
      <c r="PZ38" s="24" t="e">
        <f t="shared" si="293"/>
        <v>#REF!</v>
      </c>
      <c r="QA38" s="26"/>
      <c r="QB38" s="26"/>
      <c r="QC38" s="26"/>
      <c r="QD38" s="24" t="e">
        <f t="shared" si="294"/>
        <v>#REF!</v>
      </c>
      <c r="QE38" s="24" t="e">
        <f t="shared" si="295"/>
        <v>#REF!</v>
      </c>
      <c r="QF38" s="26"/>
      <c r="QG38" s="26"/>
      <c r="QH38" s="26"/>
      <c r="QI38" s="24" t="e">
        <f t="shared" si="296"/>
        <v>#REF!</v>
      </c>
      <c r="QJ38" s="24" t="e">
        <f t="shared" si="297"/>
        <v>#REF!</v>
      </c>
      <c r="QK38" s="26"/>
      <c r="QL38" s="26"/>
      <c r="QM38" s="26"/>
      <c r="QN38" s="24" t="e">
        <f t="shared" si="298"/>
        <v>#REF!</v>
      </c>
      <c r="QO38" s="24" t="e">
        <f t="shared" si="299"/>
        <v>#REF!</v>
      </c>
      <c r="QP38" s="26"/>
      <c r="QQ38" s="24"/>
      <c r="QR38" s="24" t="e">
        <f t="shared" si="300"/>
        <v>#REF!</v>
      </c>
      <c r="QS38" s="24" t="e">
        <f t="shared" si="301"/>
        <v>#REF!</v>
      </c>
      <c r="QT38" s="11"/>
      <c r="QU38" s="24"/>
      <c r="QV38" s="24" t="e">
        <f t="shared" si="302"/>
        <v>#REF!</v>
      </c>
      <c r="QW38" s="24" t="e">
        <f t="shared" si="303"/>
        <v>#REF!</v>
      </c>
      <c r="QX38" s="11"/>
      <c r="QY38" s="24"/>
      <c r="QZ38" s="24" t="e">
        <f t="shared" si="304"/>
        <v>#REF!</v>
      </c>
      <c r="RA38" s="24" t="e">
        <f t="shared" si="305"/>
        <v>#REF!</v>
      </c>
      <c r="RB38" s="11"/>
      <c r="RC38" s="24"/>
      <c r="RD38" s="24" t="e">
        <f t="shared" si="306"/>
        <v>#REF!</v>
      </c>
      <c r="RE38" s="24" t="e">
        <f t="shared" si="307"/>
        <v>#REF!</v>
      </c>
      <c r="RF38" s="11"/>
      <c r="RG38" s="24"/>
      <c r="RH38" s="24" t="e">
        <f t="shared" si="308"/>
        <v>#REF!</v>
      </c>
      <c r="RI38" s="24" t="e">
        <f t="shared" si="309"/>
        <v>#REF!</v>
      </c>
      <c r="RJ38" s="11"/>
      <c r="RK38" s="27"/>
      <c r="RL38" s="27" t="e">
        <f t="shared" si="310"/>
        <v>#REF!</v>
      </c>
      <c r="RM38" s="22">
        <f t="shared" si="43"/>
        <v>0</v>
      </c>
      <c r="RN38" s="4"/>
      <c r="RO38" s="24"/>
      <c r="RP38" s="24" t="e">
        <f t="shared" si="312"/>
        <v>#REF!</v>
      </c>
      <c r="RQ38" s="24" t="e">
        <f t="shared" si="313"/>
        <v>#REF!</v>
      </c>
      <c r="RR38" s="11"/>
      <c r="RS38" s="24"/>
      <c r="RT38" s="24" t="e">
        <f t="shared" si="314"/>
        <v>#REF!</v>
      </c>
      <c r="RU38" s="24" t="e">
        <f t="shared" si="315"/>
        <v>#REF!</v>
      </c>
      <c r="RV38" s="11"/>
      <c r="RW38" s="24"/>
      <c r="RX38" s="24" t="e">
        <f t="shared" si="316"/>
        <v>#REF!</v>
      </c>
      <c r="RY38" s="24" t="e">
        <f t="shared" si="317"/>
        <v>#REF!</v>
      </c>
      <c r="RZ38" s="11"/>
      <c r="SA38" s="24"/>
      <c r="SB38" s="24" t="e">
        <f t="shared" si="318"/>
        <v>#REF!</v>
      </c>
      <c r="SC38" s="24" t="e">
        <f t="shared" si="319"/>
        <v>#REF!</v>
      </c>
      <c r="SD38" s="11"/>
      <c r="SE38" s="24"/>
      <c r="SF38" s="24" t="e">
        <f t="shared" si="320"/>
        <v>#REF!</v>
      </c>
      <c r="SG38" s="24" t="e">
        <f t="shared" si="321"/>
        <v>#REF!</v>
      </c>
      <c r="SH38" s="11"/>
      <c r="SI38" s="24"/>
      <c r="SJ38" s="24" t="e">
        <f t="shared" si="322"/>
        <v>#REF!</v>
      </c>
      <c r="SK38" s="24" t="e">
        <f t="shared" si="323"/>
        <v>#REF!</v>
      </c>
      <c r="SL38" s="11"/>
      <c r="SM38" s="24"/>
      <c r="SN38" s="24" t="e">
        <f t="shared" si="324"/>
        <v>#REF!</v>
      </c>
      <c r="SO38" s="24" t="e">
        <f t="shared" si="325"/>
        <v>#REF!</v>
      </c>
      <c r="SP38" s="11"/>
      <c r="SQ38" s="24"/>
      <c r="SR38" s="24" t="e">
        <f t="shared" si="326"/>
        <v>#REF!</v>
      </c>
      <c r="SS38" s="24" t="e">
        <f t="shared" si="327"/>
        <v>#REF!</v>
      </c>
      <c r="ST38" s="11"/>
      <c r="SU38" s="24"/>
      <c r="SV38" s="24" t="e">
        <f t="shared" si="328"/>
        <v>#REF!</v>
      </c>
      <c r="SW38" s="24" t="e">
        <f t="shared" si="329"/>
        <v>#REF!</v>
      </c>
      <c r="SX38" s="11"/>
      <c r="SY38" s="24"/>
      <c r="SZ38" s="24" t="e">
        <f t="shared" si="330"/>
        <v>#REF!</v>
      </c>
      <c r="TA38" s="24" t="e">
        <f t="shared" si="331"/>
        <v>#REF!</v>
      </c>
      <c r="TB38" s="11"/>
      <c r="TC38" s="24"/>
      <c r="TD38" s="24" t="e">
        <f t="shared" si="332"/>
        <v>#REF!</v>
      </c>
      <c r="TE38" s="24" t="e">
        <f t="shared" si="333"/>
        <v>#REF!</v>
      </c>
      <c r="TF38" s="11"/>
      <c r="TG38" s="24"/>
      <c r="TH38" s="24" t="e">
        <f t="shared" si="334"/>
        <v>#REF!</v>
      </c>
      <c r="TI38" s="24" t="e">
        <f t="shared" si="335"/>
        <v>#REF!</v>
      </c>
      <c r="TJ38" s="11"/>
      <c r="TK38" s="24"/>
      <c r="TL38" s="24" t="e">
        <f t="shared" si="336"/>
        <v>#REF!</v>
      </c>
      <c r="TM38" s="24" t="e">
        <f t="shared" si="337"/>
        <v>#REF!</v>
      </c>
      <c r="TN38" s="11"/>
      <c r="TO38" s="27"/>
      <c r="TP38" s="27" t="e">
        <f t="shared" si="338"/>
        <v>#REF!</v>
      </c>
      <c r="TQ38" s="22">
        <f t="shared" si="44"/>
        <v>0</v>
      </c>
      <c r="TR38" s="4"/>
      <c r="TS38" s="24"/>
      <c r="TT38" s="24" t="e">
        <f t="shared" si="340"/>
        <v>#REF!</v>
      </c>
      <c r="TU38" s="24" t="e">
        <f t="shared" si="341"/>
        <v>#REF!</v>
      </c>
      <c r="TV38" s="11"/>
      <c r="TW38" s="24"/>
      <c r="TX38" s="24" t="e">
        <f t="shared" si="342"/>
        <v>#REF!</v>
      </c>
      <c r="TY38" s="24" t="e">
        <f t="shared" si="343"/>
        <v>#REF!</v>
      </c>
      <c r="TZ38" s="11"/>
      <c r="UA38" s="24"/>
      <c r="UB38" s="24" t="e">
        <f t="shared" si="344"/>
        <v>#REF!</v>
      </c>
      <c r="UC38" s="24" t="e">
        <f t="shared" si="345"/>
        <v>#REF!</v>
      </c>
      <c r="UD38" s="11"/>
      <c r="UE38" s="24"/>
      <c r="UF38" s="24" t="e">
        <f t="shared" si="346"/>
        <v>#REF!</v>
      </c>
      <c r="UG38" s="24" t="e">
        <f t="shared" si="347"/>
        <v>#REF!</v>
      </c>
      <c r="UH38" s="11"/>
      <c r="UI38" s="24"/>
      <c r="UJ38" s="24" t="e">
        <f t="shared" si="348"/>
        <v>#REF!</v>
      </c>
      <c r="UK38" s="24" t="e">
        <f t="shared" si="349"/>
        <v>#REF!</v>
      </c>
      <c r="UL38" s="11"/>
      <c r="UM38" s="24"/>
      <c r="UN38" s="24" t="e">
        <f t="shared" si="350"/>
        <v>#REF!</v>
      </c>
      <c r="UO38" s="24" t="e">
        <f t="shared" si="351"/>
        <v>#REF!</v>
      </c>
      <c r="UP38" s="11"/>
      <c r="UQ38" s="24"/>
      <c r="UR38" s="24" t="e">
        <f t="shared" si="352"/>
        <v>#REF!</v>
      </c>
      <c r="US38" s="24" t="e">
        <f t="shared" si="353"/>
        <v>#REF!</v>
      </c>
      <c r="UT38" s="11"/>
      <c r="UU38" s="24"/>
      <c r="UV38" s="24" t="e">
        <f t="shared" si="354"/>
        <v>#REF!</v>
      </c>
      <c r="UW38" s="24" t="e">
        <f t="shared" si="355"/>
        <v>#REF!</v>
      </c>
      <c r="UX38" s="11"/>
      <c r="UY38" s="24"/>
      <c r="UZ38" s="24" t="e">
        <f t="shared" si="356"/>
        <v>#REF!</v>
      </c>
      <c r="VA38" s="24" t="e">
        <f t="shared" si="357"/>
        <v>#REF!</v>
      </c>
      <c r="VB38" s="11"/>
      <c r="VC38" s="24"/>
      <c r="VD38" s="24" t="e">
        <f t="shared" si="358"/>
        <v>#REF!</v>
      </c>
      <c r="VE38" s="24" t="e">
        <f t="shared" si="359"/>
        <v>#REF!</v>
      </c>
      <c r="VF38" s="11"/>
      <c r="VG38" s="34"/>
      <c r="VH38" s="27" t="e">
        <f t="shared" si="45"/>
        <v>#REF!</v>
      </c>
      <c r="VI38" s="22">
        <f t="shared" si="46"/>
        <v>0</v>
      </c>
      <c r="VJ38" s="4"/>
      <c r="VK38" s="27"/>
      <c r="VL38" s="27" t="e">
        <f t="shared" si="361"/>
        <v>#REF!</v>
      </c>
      <c r="VM38" s="22">
        <f t="shared" si="47"/>
        <v>0</v>
      </c>
      <c r="VN38" s="4"/>
      <c r="VO38" s="27"/>
      <c r="VP38" s="27" t="e">
        <f t="shared" si="363"/>
        <v>#REF!</v>
      </c>
      <c r="VQ38" s="22">
        <f t="shared" si="48"/>
        <v>0</v>
      </c>
      <c r="VR38" s="4"/>
      <c r="VS38" s="24"/>
      <c r="VT38" s="24" t="e">
        <f t="shared" si="365"/>
        <v>#REF!</v>
      </c>
      <c r="VU38" s="24" t="e">
        <f t="shared" si="366"/>
        <v>#REF!</v>
      </c>
      <c r="VV38" s="11"/>
      <c r="VW38" s="24"/>
      <c r="VX38" s="27" t="e">
        <f t="shared" si="367"/>
        <v>#REF!</v>
      </c>
      <c r="VY38" s="22">
        <f t="shared" si="49"/>
        <v>0</v>
      </c>
      <c r="VZ38" s="4"/>
      <c r="WA38" s="24"/>
      <c r="WB38" s="27" t="e">
        <f t="shared" si="369"/>
        <v>#REF!</v>
      </c>
      <c r="WC38" s="22">
        <f t="shared" si="50"/>
        <v>0</v>
      </c>
      <c r="WD38" s="4"/>
      <c r="WE38" s="27"/>
      <c r="WF38" s="27" t="e">
        <f t="shared" si="371"/>
        <v>#REF!</v>
      </c>
      <c r="WG38" s="22">
        <f t="shared" si="51"/>
        <v>0</v>
      </c>
      <c r="WH38" s="4"/>
      <c r="WI38" s="24"/>
      <c r="WJ38" s="24" t="e">
        <f t="shared" si="373"/>
        <v>#REF!</v>
      </c>
      <c r="WK38" s="24" t="e">
        <f t="shared" si="374"/>
        <v>#REF!</v>
      </c>
      <c r="WL38" s="11"/>
      <c r="WM38" s="24"/>
      <c r="WN38" s="24" t="e">
        <f t="shared" si="375"/>
        <v>#REF!</v>
      </c>
      <c r="WO38" s="24" t="e">
        <f t="shared" si="376"/>
        <v>#REF!</v>
      </c>
      <c r="WP38" s="11"/>
      <c r="WQ38" s="24"/>
      <c r="WR38" s="24" t="e">
        <f t="shared" si="377"/>
        <v>#REF!</v>
      </c>
      <c r="WS38" s="24" t="e">
        <f t="shared" si="378"/>
        <v>#REF!</v>
      </c>
      <c r="WT38" s="11"/>
      <c r="WU38" s="27"/>
      <c r="WV38" s="27" t="e">
        <f t="shared" si="379"/>
        <v>#REF!</v>
      </c>
      <c r="WW38" s="22">
        <f t="shared" si="52"/>
        <v>0</v>
      </c>
      <c r="WX38" s="4"/>
      <c r="WY38" s="24"/>
      <c r="WZ38" s="24" t="e">
        <f t="shared" si="381"/>
        <v>#REF!</v>
      </c>
      <c r="XA38" s="24" t="e">
        <f t="shared" si="382"/>
        <v>#REF!</v>
      </c>
      <c r="XB38" s="11"/>
      <c r="XC38" s="24"/>
      <c r="XD38" s="24" t="e">
        <f t="shared" si="383"/>
        <v>#REF!</v>
      </c>
      <c r="XE38" s="24" t="e">
        <f t="shared" si="384"/>
        <v>#REF!</v>
      </c>
      <c r="XF38" s="11"/>
      <c r="XG38" s="24"/>
      <c r="XH38" s="24" t="e">
        <f t="shared" si="385"/>
        <v>#REF!</v>
      </c>
      <c r="XI38" s="24" t="e">
        <f t="shared" si="386"/>
        <v>#REF!</v>
      </c>
      <c r="XJ38" s="11"/>
      <c r="XK38" s="24"/>
      <c r="XL38" s="24" t="e">
        <f t="shared" si="387"/>
        <v>#REF!</v>
      </c>
      <c r="XM38" s="24" t="e">
        <f t="shared" si="388"/>
        <v>#REF!</v>
      </c>
      <c r="XN38" s="11"/>
      <c r="XO38" s="24"/>
      <c r="XP38" s="24" t="e">
        <f t="shared" si="389"/>
        <v>#REF!</v>
      </c>
      <c r="XQ38" s="24" t="e">
        <f t="shared" si="390"/>
        <v>#REF!</v>
      </c>
      <c r="XR38" s="11"/>
      <c r="XS38" s="24"/>
      <c r="XT38" s="24" t="e">
        <f t="shared" si="391"/>
        <v>#REF!</v>
      </c>
      <c r="XU38" s="24" t="e">
        <f t="shared" si="392"/>
        <v>#REF!</v>
      </c>
      <c r="XV38" s="11"/>
      <c r="XW38" s="24"/>
      <c r="XX38" s="24" t="e">
        <f t="shared" si="393"/>
        <v>#REF!</v>
      </c>
      <c r="XY38" s="24" t="e">
        <f t="shared" si="394"/>
        <v>#REF!</v>
      </c>
      <c r="XZ38" s="11"/>
      <c r="YA38" s="24"/>
      <c r="YB38" s="24" t="e">
        <f t="shared" si="395"/>
        <v>#REF!</v>
      </c>
      <c r="YC38" s="24" t="e">
        <f t="shared" si="396"/>
        <v>#REF!</v>
      </c>
      <c r="YD38" s="11"/>
      <c r="YE38" s="24"/>
      <c r="YF38" s="24" t="e">
        <f t="shared" si="397"/>
        <v>#REF!</v>
      </c>
      <c r="YG38" s="24" t="e">
        <f t="shared" si="398"/>
        <v>#REF!</v>
      </c>
      <c r="YH38" s="11"/>
      <c r="YI38" s="24"/>
      <c r="YJ38" s="24" t="e">
        <f t="shared" si="399"/>
        <v>#REF!</v>
      </c>
      <c r="YK38" s="24" t="e">
        <f t="shared" si="400"/>
        <v>#REF!</v>
      </c>
      <c r="YL38" s="11"/>
      <c r="YM38" s="24"/>
      <c r="YN38" s="24" t="e">
        <f t="shared" si="401"/>
        <v>#REF!</v>
      </c>
      <c r="YO38" s="24" t="e">
        <f t="shared" si="402"/>
        <v>#REF!</v>
      </c>
      <c r="YP38" s="11"/>
      <c r="YQ38" s="27"/>
      <c r="YR38" s="27" t="e">
        <f t="shared" si="403"/>
        <v>#REF!</v>
      </c>
      <c r="YS38" s="22">
        <f t="shared" si="53"/>
        <v>0</v>
      </c>
      <c r="YT38" s="4"/>
      <c r="YU38" s="24"/>
      <c r="YV38" s="24" t="e">
        <f t="shared" si="405"/>
        <v>#REF!</v>
      </c>
      <c r="YW38" s="24" t="e">
        <f t="shared" si="406"/>
        <v>#REF!</v>
      </c>
      <c r="YX38" s="11"/>
      <c r="YY38" s="24"/>
      <c r="YZ38" s="24" t="e">
        <f t="shared" si="407"/>
        <v>#REF!</v>
      </c>
      <c r="ZA38" s="24" t="e">
        <f t="shared" si="408"/>
        <v>#REF!</v>
      </c>
      <c r="ZB38" s="11"/>
      <c r="ZC38" s="24"/>
      <c r="ZD38" s="24" t="e">
        <f t="shared" si="409"/>
        <v>#REF!</v>
      </c>
      <c r="ZE38" s="24" t="e">
        <f t="shared" si="410"/>
        <v>#REF!</v>
      </c>
      <c r="ZF38" s="11"/>
      <c r="ZG38" s="24"/>
      <c r="ZH38" s="24" t="e">
        <f t="shared" si="411"/>
        <v>#REF!</v>
      </c>
      <c r="ZI38" s="24" t="e">
        <f t="shared" si="412"/>
        <v>#REF!</v>
      </c>
      <c r="ZJ38" s="11"/>
      <c r="ZK38" s="24"/>
      <c r="ZL38" s="24" t="e">
        <f t="shared" si="413"/>
        <v>#REF!</v>
      </c>
      <c r="ZM38" s="24" t="e">
        <f t="shared" si="414"/>
        <v>#REF!</v>
      </c>
      <c r="ZN38" s="11"/>
      <c r="ZO38" s="24"/>
      <c r="ZP38" s="24" t="e">
        <f t="shared" si="415"/>
        <v>#REF!</v>
      </c>
      <c r="ZQ38" s="24" t="e">
        <f t="shared" si="416"/>
        <v>#REF!</v>
      </c>
      <c r="ZR38" s="11"/>
      <c r="ZS38" s="24"/>
      <c r="ZT38" s="24" t="e">
        <f t="shared" si="417"/>
        <v>#REF!</v>
      </c>
      <c r="ZU38" s="24" t="e">
        <f t="shared" si="418"/>
        <v>#REF!</v>
      </c>
      <c r="ZV38" s="11"/>
      <c r="ZW38" s="24"/>
      <c r="ZX38" s="24" t="e">
        <f t="shared" si="419"/>
        <v>#REF!</v>
      </c>
      <c r="ZY38" s="24" t="e">
        <f t="shared" si="420"/>
        <v>#REF!</v>
      </c>
      <c r="ZZ38" s="11"/>
      <c r="AAA38" s="24"/>
      <c r="AAB38" s="24" t="e">
        <f t="shared" si="421"/>
        <v>#REF!</v>
      </c>
      <c r="AAC38" s="24" t="e">
        <f t="shared" si="422"/>
        <v>#REF!</v>
      </c>
      <c r="AAD38" s="11"/>
      <c r="AAE38" s="22"/>
      <c r="AAF38" s="27" t="e">
        <f t="shared" si="423"/>
        <v>#REF!</v>
      </c>
      <c r="AAG38" s="22">
        <f t="shared" si="54"/>
        <v>0</v>
      </c>
      <c r="AAH38" s="4"/>
      <c r="AAI38" s="24"/>
      <c r="AAJ38" s="24" t="e">
        <f t="shared" si="425"/>
        <v>#REF!</v>
      </c>
      <c r="AAK38" s="24" t="e">
        <f t="shared" si="426"/>
        <v>#REF!</v>
      </c>
      <c r="AAL38" s="11"/>
      <c r="AAM38" s="24"/>
      <c r="AAN38" s="24" t="e">
        <f t="shared" si="427"/>
        <v>#REF!</v>
      </c>
      <c r="AAO38" s="24" t="e">
        <f t="shared" si="428"/>
        <v>#REF!</v>
      </c>
      <c r="AAP38" s="11"/>
      <c r="AAQ38" s="24"/>
      <c r="AAR38" s="24" t="e">
        <f t="shared" si="429"/>
        <v>#REF!</v>
      </c>
      <c r="AAS38" s="24" t="e">
        <f t="shared" si="430"/>
        <v>#REF!</v>
      </c>
      <c r="AAT38" s="11"/>
      <c r="AAU38" s="24"/>
      <c r="AAV38" s="24" t="e">
        <f t="shared" si="431"/>
        <v>#REF!</v>
      </c>
      <c r="AAW38" s="24" t="e">
        <f t="shared" si="432"/>
        <v>#REF!</v>
      </c>
      <c r="AAX38" s="11"/>
      <c r="AAY38" s="24"/>
      <c r="AAZ38" s="24" t="e">
        <f t="shared" si="433"/>
        <v>#REF!</v>
      </c>
      <c r="ABA38" s="24" t="e">
        <f t="shared" si="434"/>
        <v>#REF!</v>
      </c>
      <c r="ABB38" s="11"/>
      <c r="ABC38" s="24"/>
      <c r="ABD38" s="24" t="e">
        <f t="shared" si="435"/>
        <v>#REF!</v>
      </c>
      <c r="ABE38" s="24" t="e">
        <f t="shared" si="436"/>
        <v>#REF!</v>
      </c>
      <c r="ABF38" s="11"/>
      <c r="ABG38" s="24"/>
      <c r="ABH38" s="24" t="e">
        <f t="shared" si="437"/>
        <v>#REF!</v>
      </c>
      <c r="ABI38" s="24" t="e">
        <f t="shared" si="438"/>
        <v>#REF!</v>
      </c>
      <c r="ABJ38" s="11"/>
      <c r="ABK38" s="24"/>
      <c r="ABL38" s="24" t="e">
        <f t="shared" si="439"/>
        <v>#REF!</v>
      </c>
      <c r="ABM38" s="24" t="e">
        <f t="shared" si="440"/>
        <v>#REF!</v>
      </c>
      <c r="ABN38" s="11"/>
      <c r="ABO38" s="24"/>
      <c r="ABP38" s="24" t="e">
        <f t="shared" si="441"/>
        <v>#REF!</v>
      </c>
      <c r="ABQ38" s="24" t="e">
        <f t="shared" si="442"/>
        <v>#REF!</v>
      </c>
      <c r="ABR38" s="11"/>
      <c r="ABS38" s="24"/>
      <c r="ABT38" s="24" t="e">
        <f t="shared" si="443"/>
        <v>#REF!</v>
      </c>
      <c r="ABU38" s="24" t="e">
        <f t="shared" si="444"/>
        <v>#REF!</v>
      </c>
      <c r="ABV38" s="11"/>
      <c r="ABW38" s="27"/>
      <c r="ABX38" s="27" t="e">
        <f t="shared" si="445"/>
        <v>#REF!</v>
      </c>
      <c r="ABY38" s="22">
        <f t="shared" si="55"/>
        <v>0</v>
      </c>
      <c r="ABZ38" s="4"/>
      <c r="ACA38" s="24"/>
      <c r="ACB38" s="24" t="e">
        <f t="shared" si="447"/>
        <v>#REF!</v>
      </c>
      <c r="ACC38" s="24" t="e">
        <f t="shared" si="448"/>
        <v>#REF!</v>
      </c>
      <c r="ACD38" s="11"/>
      <c r="ACE38" s="24"/>
      <c r="ACF38" s="24" t="e">
        <f t="shared" si="449"/>
        <v>#REF!</v>
      </c>
      <c r="ACG38" s="24" t="e">
        <f t="shared" si="450"/>
        <v>#REF!</v>
      </c>
      <c r="ACH38" s="11"/>
      <c r="ACI38" s="24"/>
      <c r="ACJ38" s="24" t="e">
        <f t="shared" si="451"/>
        <v>#REF!</v>
      </c>
      <c r="ACK38" s="24" t="e">
        <f t="shared" si="452"/>
        <v>#REF!</v>
      </c>
      <c r="ACL38" s="11"/>
      <c r="ACM38" s="24"/>
      <c r="ACN38" s="24" t="e">
        <f t="shared" si="453"/>
        <v>#REF!</v>
      </c>
      <c r="ACO38" s="24" t="e">
        <f t="shared" si="454"/>
        <v>#REF!</v>
      </c>
      <c r="ACP38" s="11"/>
      <c r="ACQ38" s="24"/>
      <c r="ACR38" s="24" t="e">
        <f t="shared" si="455"/>
        <v>#REF!</v>
      </c>
      <c r="ACS38" s="24" t="e">
        <f t="shared" si="456"/>
        <v>#REF!</v>
      </c>
      <c r="ACT38" s="11"/>
      <c r="ACU38" s="24"/>
      <c r="ACV38" s="24" t="e">
        <f t="shared" si="457"/>
        <v>#REF!</v>
      </c>
      <c r="ACW38" s="24" t="e">
        <f t="shared" si="458"/>
        <v>#REF!</v>
      </c>
      <c r="ACX38" s="11"/>
      <c r="ACY38" s="24"/>
      <c r="ACZ38" s="24" t="e">
        <f t="shared" si="459"/>
        <v>#REF!</v>
      </c>
      <c r="ADA38" s="24" t="e">
        <f t="shared" si="460"/>
        <v>#REF!</v>
      </c>
      <c r="ADB38" s="11"/>
      <c r="ADC38" s="24"/>
      <c r="ADD38" s="24">
        <f t="shared" si="461"/>
        <v>0</v>
      </c>
      <c r="ADE38" s="24">
        <f t="shared" si="56"/>
        <v>0</v>
      </c>
      <c r="ADF38" s="4" t="e">
        <f t="shared" si="462"/>
        <v>#REF!</v>
      </c>
      <c r="ADG38" s="24"/>
      <c r="ADH38" s="24" t="e">
        <f t="shared" si="463"/>
        <v>#REF!</v>
      </c>
      <c r="ADI38" s="24">
        <f t="shared" si="57"/>
        <v>0</v>
      </c>
      <c r="ADJ38" s="4"/>
      <c r="ADK38" s="24"/>
      <c r="ADL38" s="24" t="e">
        <f t="shared" si="465"/>
        <v>#REF!</v>
      </c>
      <c r="ADM38" s="24" t="e">
        <f t="shared" si="466"/>
        <v>#REF!</v>
      </c>
      <c r="ADN38" s="11"/>
      <c r="ADO38" s="24"/>
      <c r="ADP38" s="24" t="e">
        <f t="shared" si="467"/>
        <v>#REF!</v>
      </c>
      <c r="ADQ38" s="24" t="e">
        <f t="shared" si="468"/>
        <v>#REF!</v>
      </c>
      <c r="ADR38" s="11"/>
      <c r="ADS38" s="24"/>
      <c r="ADT38" s="24" t="e">
        <f t="shared" si="469"/>
        <v>#REF!</v>
      </c>
      <c r="ADU38" s="24" t="e">
        <f t="shared" si="470"/>
        <v>#REF!</v>
      </c>
      <c r="ADV38" s="11"/>
      <c r="ADW38" s="24"/>
      <c r="ADX38" s="24" t="e">
        <f t="shared" si="471"/>
        <v>#REF!</v>
      </c>
      <c r="ADY38" s="24" t="e">
        <f t="shared" si="472"/>
        <v>#REF!</v>
      </c>
      <c r="ADZ38" s="11"/>
      <c r="AEA38" s="24"/>
      <c r="AEB38" s="24" t="e">
        <f t="shared" si="473"/>
        <v>#REF!</v>
      </c>
      <c r="AEC38" s="24" t="e">
        <f t="shared" si="474"/>
        <v>#REF!</v>
      </c>
      <c r="AED38" s="11"/>
      <c r="AEE38" s="24"/>
      <c r="AEF38" s="24" t="e">
        <f t="shared" si="475"/>
        <v>#REF!</v>
      </c>
      <c r="AEG38" s="24" t="e">
        <f t="shared" si="476"/>
        <v>#REF!</v>
      </c>
      <c r="AEH38" s="11"/>
      <c r="AEI38" s="24"/>
      <c r="AEJ38" s="24" t="e">
        <f t="shared" si="477"/>
        <v>#REF!</v>
      </c>
      <c r="AEK38" s="24" t="e">
        <f t="shared" si="478"/>
        <v>#REF!</v>
      </c>
      <c r="AEL38" s="11"/>
      <c r="AEM38" s="24"/>
      <c r="AEN38" s="24" t="e">
        <f t="shared" si="479"/>
        <v>#REF!</v>
      </c>
      <c r="AEO38" s="24" t="e">
        <f t="shared" si="480"/>
        <v>#REF!</v>
      </c>
      <c r="AEP38" s="11"/>
      <c r="AEQ38" s="24"/>
      <c r="AER38" s="24" t="e">
        <f t="shared" si="481"/>
        <v>#REF!</v>
      </c>
      <c r="AES38" s="24" t="e">
        <f t="shared" si="482"/>
        <v>#REF!</v>
      </c>
      <c r="AET38" s="11"/>
      <c r="AEU38" s="24"/>
      <c r="AEV38" s="24" t="e">
        <f t="shared" si="483"/>
        <v>#REF!</v>
      </c>
      <c r="AEW38" s="24" t="e">
        <f t="shared" si="484"/>
        <v>#REF!</v>
      </c>
      <c r="AEX38" s="11"/>
      <c r="AEY38" s="24"/>
      <c r="AEZ38" s="24" t="e">
        <f t="shared" si="485"/>
        <v>#REF!</v>
      </c>
      <c r="AFA38" s="24" t="e">
        <f t="shared" si="486"/>
        <v>#REF!</v>
      </c>
      <c r="AFB38" s="11"/>
      <c r="AFC38" s="24"/>
      <c r="AFD38" s="24" t="e">
        <f t="shared" si="487"/>
        <v>#REF!</v>
      </c>
      <c r="AFE38" s="24" t="e">
        <f t="shared" si="488"/>
        <v>#REF!</v>
      </c>
      <c r="AFF38" s="11"/>
      <c r="AFG38" s="24"/>
      <c r="AFH38" s="24" t="e">
        <f t="shared" si="489"/>
        <v>#REF!</v>
      </c>
      <c r="AFI38" s="24" t="e">
        <f t="shared" si="490"/>
        <v>#REF!</v>
      </c>
      <c r="AFJ38" s="11"/>
      <c r="AFK38" s="24"/>
      <c r="AFL38" s="24" t="e">
        <f t="shared" si="491"/>
        <v>#REF!</v>
      </c>
      <c r="AFM38" s="24" t="e">
        <f t="shared" si="492"/>
        <v>#REF!</v>
      </c>
      <c r="AFN38" s="11"/>
      <c r="AFO38" s="24"/>
      <c r="AFP38" s="24" t="e">
        <f t="shared" si="493"/>
        <v>#REF!</v>
      </c>
      <c r="AFQ38" s="24" t="e">
        <f t="shared" si="494"/>
        <v>#REF!</v>
      </c>
      <c r="AFR38" s="11"/>
      <c r="AFS38" s="24"/>
      <c r="AFT38" s="24" t="e">
        <f t="shared" si="495"/>
        <v>#REF!</v>
      </c>
      <c r="AFU38" s="24" t="e">
        <f t="shared" si="496"/>
        <v>#REF!</v>
      </c>
      <c r="AFV38" s="11"/>
      <c r="AFW38" s="24"/>
      <c r="AFX38" s="24" t="e">
        <f t="shared" si="497"/>
        <v>#REF!</v>
      </c>
      <c r="AFY38" s="24" t="e">
        <f t="shared" si="498"/>
        <v>#REF!</v>
      </c>
      <c r="AFZ38" s="11"/>
      <c r="AGA38" s="24"/>
      <c r="AGB38" s="24" t="e">
        <f t="shared" si="499"/>
        <v>#REF!</v>
      </c>
      <c r="AGC38" s="24" t="e">
        <f t="shared" si="500"/>
        <v>#REF!</v>
      </c>
      <c r="AGD38" s="11"/>
      <c r="AGE38" s="24"/>
      <c r="AGF38" s="24" t="e">
        <f t="shared" si="501"/>
        <v>#REF!</v>
      </c>
      <c r="AGG38" s="24" t="e">
        <f t="shared" si="502"/>
        <v>#REF!</v>
      </c>
      <c r="AGH38" s="11"/>
      <c r="AGI38" s="24"/>
      <c r="AGJ38" s="24" t="e">
        <f t="shared" si="503"/>
        <v>#REF!</v>
      </c>
      <c r="AGK38" s="24" t="e">
        <f t="shared" si="504"/>
        <v>#REF!</v>
      </c>
      <c r="AGL38" s="11"/>
      <c r="AGM38" s="24"/>
      <c r="AGN38" s="24" t="e">
        <f t="shared" si="505"/>
        <v>#REF!</v>
      </c>
      <c r="AGO38" s="24" t="e">
        <f t="shared" si="506"/>
        <v>#REF!</v>
      </c>
      <c r="AGP38" s="11"/>
      <c r="AGQ38" s="24"/>
      <c r="AGR38" s="24" t="e">
        <f t="shared" si="507"/>
        <v>#REF!</v>
      </c>
      <c r="AGS38" s="24" t="e">
        <f t="shared" si="508"/>
        <v>#REF!</v>
      </c>
      <c r="AGT38" s="11"/>
      <c r="AGU38" s="27"/>
      <c r="AGV38" s="27" t="e">
        <f t="shared" si="509"/>
        <v>#REF!</v>
      </c>
      <c r="AGW38" s="22">
        <f t="shared" si="58"/>
        <v>0</v>
      </c>
      <c r="AGX38" s="4"/>
      <c r="AGY38" s="27"/>
      <c r="AGZ38" s="27" t="e">
        <f t="shared" si="511"/>
        <v>#REF!</v>
      </c>
      <c r="AHA38" s="22">
        <f t="shared" si="59"/>
        <v>0</v>
      </c>
      <c r="AHB38" s="4"/>
      <c r="AHC38" s="27"/>
      <c r="AHD38" s="27" t="e">
        <f t="shared" si="513"/>
        <v>#REF!</v>
      </c>
      <c r="AHE38" s="22">
        <f t="shared" si="60"/>
        <v>0</v>
      </c>
      <c r="AHF38" s="4"/>
      <c r="AHG38" s="27"/>
      <c r="AHH38" s="27" t="e">
        <f t="shared" si="515"/>
        <v>#REF!</v>
      </c>
      <c r="AHI38" s="22">
        <f t="shared" si="61"/>
        <v>0</v>
      </c>
      <c r="AHJ38" s="4"/>
      <c r="AHK38" s="27"/>
      <c r="AHL38" s="27" t="e">
        <f t="shared" si="517"/>
        <v>#REF!</v>
      </c>
      <c r="AHM38" s="22">
        <f t="shared" si="62"/>
        <v>0</v>
      </c>
      <c r="AHN38" s="4"/>
      <c r="AHO38" s="27"/>
      <c r="AHP38" s="27" t="e">
        <f t="shared" si="519"/>
        <v>#REF!</v>
      </c>
      <c r="AHQ38" s="22">
        <f t="shared" si="63"/>
        <v>0</v>
      </c>
      <c r="AHR38" s="4"/>
      <c r="AHS38" s="27"/>
      <c r="AHT38" s="27" t="e">
        <f t="shared" si="521"/>
        <v>#REF!</v>
      </c>
      <c r="AHU38" s="22">
        <f t="shared" si="64"/>
        <v>0</v>
      </c>
      <c r="AHV38" s="4"/>
      <c r="AHW38" s="27">
        <v>2.1366000000000001</v>
      </c>
      <c r="AHX38" s="27" t="e">
        <f t="shared" si="523"/>
        <v>#REF!</v>
      </c>
      <c r="AHY38" s="22" t="e">
        <f t="shared" si="65"/>
        <v>#REF!</v>
      </c>
      <c r="AHZ38" s="4" t="e">
        <f t="shared" si="524"/>
        <v>#REF!</v>
      </c>
      <c r="AIA38" s="27"/>
      <c r="AIB38" s="27" t="e">
        <f t="shared" si="525"/>
        <v>#REF!</v>
      </c>
      <c r="AIC38" s="22">
        <f t="shared" si="66"/>
        <v>0</v>
      </c>
      <c r="AID38" s="4"/>
      <c r="AIE38" s="24"/>
      <c r="AIF38" s="24" t="e">
        <f t="shared" si="527"/>
        <v>#REF!</v>
      </c>
      <c r="AIG38" s="24" t="e">
        <f t="shared" si="528"/>
        <v>#REF!</v>
      </c>
      <c r="AIH38" s="11"/>
      <c r="AII38" s="24"/>
      <c r="AIJ38" s="24" t="e">
        <f t="shared" si="529"/>
        <v>#REF!</v>
      </c>
      <c r="AIK38" s="24" t="e">
        <f t="shared" si="530"/>
        <v>#REF!</v>
      </c>
      <c r="AIL38" s="11"/>
      <c r="AIM38" s="24"/>
      <c r="AIN38" s="24" t="e">
        <f t="shared" si="531"/>
        <v>#REF!</v>
      </c>
      <c r="AIO38" s="24" t="e">
        <f t="shared" si="532"/>
        <v>#REF!</v>
      </c>
      <c r="AIP38" s="11"/>
      <c r="AIQ38" s="22"/>
      <c r="AIR38" s="27">
        <f t="shared" si="533"/>
        <v>0</v>
      </c>
      <c r="AIS38" s="22">
        <f t="shared" si="67"/>
        <v>0</v>
      </c>
      <c r="AIT38" s="4"/>
      <c r="AIU38" s="22"/>
      <c r="AIV38" s="27" t="e">
        <f t="shared" si="535"/>
        <v>#REF!</v>
      </c>
      <c r="AIW38" s="22">
        <f t="shared" si="68"/>
        <v>0</v>
      </c>
      <c r="AIX38" s="4"/>
      <c r="AIY38" s="22">
        <v>0</v>
      </c>
      <c r="AIZ38" s="27" t="e">
        <f t="shared" si="537"/>
        <v>#REF!</v>
      </c>
      <c r="AJA38" s="22" t="e">
        <f t="shared" si="69"/>
        <v>#REF!</v>
      </c>
      <c r="AJB38" s="4" t="e">
        <f t="shared" si="538"/>
        <v>#REF!</v>
      </c>
      <c r="AJC38" s="27"/>
      <c r="AJD38" s="27" t="e">
        <f t="shared" si="539"/>
        <v>#REF!</v>
      </c>
      <c r="AJE38" s="22">
        <f t="shared" si="70"/>
        <v>0</v>
      </c>
      <c r="AJF38" s="4"/>
      <c r="AJG38" s="24"/>
      <c r="AJH38" s="24" t="e">
        <f t="shared" si="541"/>
        <v>#REF!</v>
      </c>
      <c r="AJI38" s="24" t="e">
        <f t="shared" si="542"/>
        <v>#REF!</v>
      </c>
      <c r="AJJ38" s="11"/>
      <c r="AJK38" s="27"/>
      <c r="AJL38" s="27" t="e">
        <f t="shared" si="543"/>
        <v>#REF!</v>
      </c>
      <c r="AJM38" s="22">
        <f t="shared" si="71"/>
        <v>0</v>
      </c>
      <c r="AJN38" s="4"/>
      <c r="AJO38" s="27">
        <v>20.399999999999999</v>
      </c>
      <c r="AJP38" s="27" t="e">
        <f t="shared" si="545"/>
        <v>#REF!</v>
      </c>
      <c r="AJQ38" s="22" t="e">
        <f t="shared" si="72"/>
        <v>#REF!</v>
      </c>
      <c r="AJR38" s="4" t="e">
        <f t="shared" si="546"/>
        <v>#REF!</v>
      </c>
      <c r="AJS38" s="27">
        <v>81.5</v>
      </c>
      <c r="AJT38" s="27" t="e">
        <f t="shared" si="547"/>
        <v>#REF!</v>
      </c>
      <c r="AJU38" s="22" t="e">
        <f t="shared" si="73"/>
        <v>#REF!</v>
      </c>
      <c r="AJV38" s="4" t="e">
        <f t="shared" si="548"/>
        <v>#REF!</v>
      </c>
      <c r="AJW38" s="27">
        <v>35.199999999999996</v>
      </c>
      <c r="AJX38" s="24" t="e">
        <f t="shared" si="549"/>
        <v>#REF!</v>
      </c>
      <c r="AJY38" s="13" t="e">
        <f t="shared" si="74"/>
        <v>#REF!</v>
      </c>
      <c r="AJZ38" s="12" t="e">
        <f t="shared" si="550"/>
        <v>#REF!</v>
      </c>
      <c r="AKA38" s="8" t="s">
        <v>42</v>
      </c>
      <c r="AKB38" s="10" t="e">
        <f t="shared" si="75"/>
        <v>#REF!</v>
      </c>
      <c r="AKC38" s="11" t="e">
        <f t="shared" si="551"/>
        <v>#REF!</v>
      </c>
      <c r="AKD38" s="8" t="s">
        <v>42</v>
      </c>
      <c r="AKE38" s="10" t="e">
        <f t="shared" si="76"/>
        <v>#REF!</v>
      </c>
      <c r="AKF38" s="11" t="e">
        <f t="shared" si="552"/>
        <v>#REF!</v>
      </c>
      <c r="AKG38" s="8" t="s">
        <v>42</v>
      </c>
      <c r="AKH38" s="10" t="e">
        <f t="shared" si="77"/>
        <v>#REF!</v>
      </c>
      <c r="AKI38" s="11" t="e">
        <f t="shared" si="553"/>
        <v>#REF!</v>
      </c>
      <c r="AKJ38" s="8" t="s">
        <v>42</v>
      </c>
      <c r="AKK38" s="10" t="e">
        <f t="shared" si="554"/>
        <v>#REF!</v>
      </c>
      <c r="AKL38" s="11" t="e">
        <f t="shared" ref="AKL38:AKL42" si="573">RANK(AKK38,AKK$12:AKK$42,0)</f>
        <v>#REF!</v>
      </c>
      <c r="AKM38" s="8" t="s">
        <v>42</v>
      </c>
      <c r="AKN38" s="10" t="e">
        <f t="shared" si="78"/>
        <v>#REF!</v>
      </c>
      <c r="AKO38" s="11" t="e">
        <f t="shared" ref="AKO38:AKO42" si="574">RANK(AKN38,AKN$12:AKN$42,0)</f>
        <v>#REF!</v>
      </c>
      <c r="AKP38" s="8" t="s">
        <v>42</v>
      </c>
      <c r="AKQ38" s="10"/>
      <c r="AKR38" s="11"/>
      <c r="AKS38" s="8" t="s">
        <v>42</v>
      </c>
      <c r="AKT38" s="10" t="e">
        <f t="shared" si="558"/>
        <v>#REF!</v>
      </c>
      <c r="AKU38" s="11" t="e">
        <f t="shared" si="80"/>
        <v>#REF!</v>
      </c>
      <c r="AKV38" s="8" t="s">
        <v>42</v>
      </c>
      <c r="AKW38" s="10" t="e">
        <f t="shared" si="559"/>
        <v>#REF!</v>
      </c>
      <c r="AKX38" s="11" t="e">
        <f t="shared" si="560"/>
        <v>#REF!</v>
      </c>
      <c r="AKY38" s="8" t="s">
        <v>42</v>
      </c>
      <c r="AKZ38" s="10" t="e">
        <f t="shared" si="81"/>
        <v>#REF!</v>
      </c>
      <c r="ALA38" s="11" t="e">
        <f t="shared" si="561"/>
        <v>#REF!</v>
      </c>
    </row>
    <row r="39" spans="1:989" ht="17.25">
      <c r="A39" s="8" t="s">
        <v>43</v>
      </c>
      <c r="B39" s="9" t="str">
        <f t="shared" si="82"/>
        <v>新疆</v>
      </c>
      <c r="C39" s="10" t="e">
        <f t="shared" si="83"/>
        <v>#REF!</v>
      </c>
      <c r="D39" s="11" t="e">
        <f t="shared" si="84"/>
        <v>#REF!</v>
      </c>
      <c r="E39" s="24">
        <v>75.05</v>
      </c>
      <c r="F39" s="24" t="e">
        <f t="shared" si="85"/>
        <v>#REF!</v>
      </c>
      <c r="G39" s="24" t="e">
        <f t="shared" si="6"/>
        <v>#REF!</v>
      </c>
      <c r="H39" s="12" t="e">
        <f t="shared" si="86"/>
        <v>#REF!</v>
      </c>
      <c r="I39" s="24"/>
      <c r="J39" s="24" t="e">
        <f t="shared" si="87"/>
        <v>#REF!</v>
      </c>
      <c r="K39" s="13">
        <f t="shared" si="7"/>
        <v>0</v>
      </c>
      <c r="L39" s="12"/>
      <c r="M39" s="24"/>
      <c r="N39" s="24" t="e">
        <f t="shared" si="89"/>
        <v>#REF!</v>
      </c>
      <c r="O39" s="13">
        <f t="shared" si="8"/>
        <v>0</v>
      </c>
      <c r="P39" s="12"/>
      <c r="Q39" s="24"/>
      <c r="R39" s="24" t="e">
        <f t="shared" si="91"/>
        <v>#REF!</v>
      </c>
      <c r="S39" s="13">
        <f t="shared" si="9"/>
        <v>0</v>
      </c>
      <c r="T39" s="12"/>
      <c r="U39" s="24"/>
      <c r="V39" s="24" t="e">
        <f t="shared" si="93"/>
        <v>#REF!</v>
      </c>
      <c r="W39" s="24" t="e">
        <f t="shared" si="563"/>
        <v>#REF!</v>
      </c>
      <c r="X39" s="11"/>
      <c r="Y39" s="13"/>
      <c r="Z39" s="24" t="e">
        <f t="shared" si="95"/>
        <v>#REF!</v>
      </c>
      <c r="AA39" s="13">
        <f t="shared" si="10"/>
        <v>0</v>
      </c>
      <c r="AB39" s="12"/>
      <c r="AC39" s="13"/>
      <c r="AD39" s="24" t="e">
        <f t="shared" si="97"/>
        <v>#REF!</v>
      </c>
      <c r="AE39" s="13">
        <f t="shared" si="11"/>
        <v>0</v>
      </c>
      <c r="AF39" s="12"/>
      <c r="AG39" s="13"/>
      <c r="AH39" s="24" t="e">
        <f t="shared" si="99"/>
        <v>#REF!</v>
      </c>
      <c r="AI39" s="13">
        <f t="shared" si="12"/>
        <v>0</v>
      </c>
      <c r="AJ39" s="12"/>
      <c r="AK39" s="13">
        <v>19.184564380001241</v>
      </c>
      <c r="AL39" s="24" t="e">
        <f t="shared" si="101"/>
        <v>#REF!</v>
      </c>
      <c r="AM39" s="13" t="e">
        <f t="shared" si="13"/>
        <v>#REF!</v>
      </c>
      <c r="AN39" s="12" t="e">
        <f t="shared" si="570"/>
        <v>#REF!</v>
      </c>
      <c r="AO39" s="23">
        <v>0.8336134847353599</v>
      </c>
      <c r="AP39" s="24" t="e">
        <f t="shared" si="103"/>
        <v>#REF!</v>
      </c>
      <c r="AQ39" s="13" t="e">
        <f t="shared" si="14"/>
        <v>#REF!</v>
      </c>
      <c r="AR39" s="12" t="e">
        <f t="shared" si="562"/>
        <v>#REF!</v>
      </c>
      <c r="AS39" s="24"/>
      <c r="AT39" s="24" t="e">
        <f t="shared" si="105"/>
        <v>#REF!</v>
      </c>
      <c r="AU39" s="13">
        <f t="shared" si="15"/>
        <v>0</v>
      </c>
      <c r="AV39" s="12"/>
      <c r="AW39" s="24"/>
      <c r="AX39" s="24" t="e">
        <f t="shared" si="107"/>
        <v>#REF!</v>
      </c>
      <c r="AY39" s="13">
        <f t="shared" si="16"/>
        <v>0</v>
      </c>
      <c r="AZ39" s="12"/>
      <c r="BA39" s="24"/>
      <c r="BB39" s="24" t="e">
        <f t="shared" si="109"/>
        <v>#REF!</v>
      </c>
      <c r="BC39" s="13">
        <f t="shared" si="17"/>
        <v>0</v>
      </c>
      <c r="BD39" s="12"/>
      <c r="BE39" s="13"/>
      <c r="BF39" s="24" t="e">
        <f t="shared" si="111"/>
        <v>#REF!</v>
      </c>
      <c r="BG39" s="13">
        <f t="shared" si="18"/>
        <v>0</v>
      </c>
      <c r="BH39" s="12"/>
      <c r="BI39" s="24"/>
      <c r="BJ39" s="24" t="e">
        <f t="shared" si="113"/>
        <v>#REF!</v>
      </c>
      <c r="BK39" s="13">
        <f t="shared" si="19"/>
        <v>0</v>
      </c>
      <c r="BL39" s="12"/>
      <c r="BM39" s="24"/>
      <c r="BN39" s="24" t="e">
        <f t="shared" si="115"/>
        <v>#REF!</v>
      </c>
      <c r="BO39" s="13">
        <f t="shared" si="20"/>
        <v>0</v>
      </c>
      <c r="BP39" s="12"/>
      <c r="BQ39" s="24"/>
      <c r="BR39" s="24" t="e">
        <f t="shared" si="117"/>
        <v>#REF!</v>
      </c>
      <c r="BS39" s="13">
        <f t="shared" si="21"/>
        <v>0</v>
      </c>
      <c r="BT39" s="12"/>
      <c r="BU39" s="24"/>
      <c r="BV39" s="24" t="e">
        <f t="shared" si="119"/>
        <v>#REF!</v>
      </c>
      <c r="BW39" s="13">
        <f t="shared" si="22"/>
        <v>0</v>
      </c>
      <c r="BX39" s="12"/>
      <c r="BY39" s="24"/>
      <c r="BZ39" s="24" t="e">
        <f t="shared" si="121"/>
        <v>#REF!</v>
      </c>
      <c r="CA39" s="13">
        <f t="shared" si="23"/>
        <v>0</v>
      </c>
      <c r="CB39" s="12"/>
      <c r="CC39" s="24"/>
      <c r="CD39" s="24" t="e">
        <f t="shared" si="123"/>
        <v>#REF!</v>
      </c>
      <c r="CE39" s="13">
        <f t="shared" si="24"/>
        <v>0</v>
      </c>
      <c r="CF39" s="12"/>
      <c r="CG39" s="24"/>
      <c r="CH39" s="24" t="e">
        <f t="shared" si="125"/>
        <v>#REF!</v>
      </c>
      <c r="CI39" s="13">
        <f t="shared" si="25"/>
        <v>0</v>
      </c>
      <c r="CJ39" s="12"/>
      <c r="CK39" s="24"/>
      <c r="CL39" s="24" t="e">
        <f t="shared" si="127"/>
        <v>#REF!</v>
      </c>
      <c r="CM39" s="24" t="e">
        <f t="shared" si="128"/>
        <v>#REF!</v>
      </c>
      <c r="CN39" s="11"/>
      <c r="CO39" s="24"/>
      <c r="CP39" s="24" t="e">
        <f t="shared" si="129"/>
        <v>#REF!</v>
      </c>
      <c r="CQ39" s="13">
        <f t="shared" si="26"/>
        <v>0</v>
      </c>
      <c r="CR39" s="12"/>
      <c r="CS39" s="24"/>
      <c r="CT39" s="24" t="e">
        <f t="shared" si="131"/>
        <v>#REF!</v>
      </c>
      <c r="CU39" s="13">
        <f t="shared" si="27"/>
        <v>0</v>
      </c>
      <c r="CV39" s="12"/>
      <c r="CW39" s="24"/>
      <c r="CX39" s="24" t="e">
        <f t="shared" si="133"/>
        <v>#REF!</v>
      </c>
      <c r="CY39" s="24" t="e">
        <f t="shared" si="134"/>
        <v>#REF!</v>
      </c>
      <c r="CZ39" s="11"/>
      <c r="DA39" s="24"/>
      <c r="DB39" s="24" t="e">
        <f t="shared" si="135"/>
        <v>#REF!</v>
      </c>
      <c r="DC39" s="13">
        <f t="shared" si="28"/>
        <v>0</v>
      </c>
      <c r="DD39" s="12"/>
      <c r="DE39" s="24"/>
      <c r="DF39" s="24" t="e">
        <f t="shared" si="137"/>
        <v>#REF!</v>
      </c>
      <c r="DG39" s="13">
        <f t="shared" si="29"/>
        <v>0</v>
      </c>
      <c r="DH39" s="12"/>
      <c r="DI39" s="24"/>
      <c r="DJ39" s="24" t="e">
        <f t="shared" si="139"/>
        <v>#REF!</v>
      </c>
      <c r="DK39" s="13">
        <f t="shared" si="30"/>
        <v>0</v>
      </c>
      <c r="DL39" s="12"/>
      <c r="DM39" s="24"/>
      <c r="DN39" s="24" t="e">
        <f t="shared" si="141"/>
        <v>#REF!</v>
      </c>
      <c r="DO39" s="13">
        <f t="shared" si="31"/>
        <v>0</v>
      </c>
      <c r="DP39" s="12"/>
      <c r="DQ39" s="24"/>
      <c r="DR39" s="24" t="e">
        <f t="shared" si="143"/>
        <v>#REF!</v>
      </c>
      <c r="DS39" s="13">
        <f t="shared" si="32"/>
        <v>0</v>
      </c>
      <c r="DT39" s="12"/>
      <c r="DU39" s="24"/>
      <c r="DV39" s="24" t="e">
        <f t="shared" si="145"/>
        <v>#REF!</v>
      </c>
      <c r="DW39" s="13">
        <f t="shared" si="33"/>
        <v>0</v>
      </c>
      <c r="DX39" s="12"/>
      <c r="DY39" s="24"/>
      <c r="DZ39" s="24" t="e">
        <f t="shared" si="147"/>
        <v>#REF!</v>
      </c>
      <c r="EA39" s="24" t="e">
        <f t="shared" si="148"/>
        <v>#REF!</v>
      </c>
      <c r="EB39" s="11"/>
      <c r="EC39" s="24"/>
      <c r="ED39" s="47"/>
      <c r="EE39" s="24">
        <f t="shared" si="149"/>
        <v>0</v>
      </c>
      <c r="EF39" s="22">
        <f t="shared" si="150"/>
        <v>0</v>
      </c>
      <c r="EG39" s="4"/>
      <c r="EH39" s="24"/>
      <c r="EI39" s="24"/>
      <c r="EJ39" s="24">
        <f t="shared" si="152"/>
        <v>0</v>
      </c>
      <c r="EK39" s="22">
        <f t="shared" si="153"/>
        <v>0</v>
      </c>
      <c r="EL39" s="4"/>
      <c r="EM39" s="38"/>
      <c r="EN39" s="39"/>
      <c r="EO39" s="24">
        <f t="shared" si="155"/>
        <v>0</v>
      </c>
      <c r="EP39" s="22">
        <f t="shared" si="156"/>
        <v>0</v>
      </c>
      <c r="EQ39" s="4"/>
      <c r="ER39" s="38"/>
      <c r="ES39" s="39"/>
      <c r="ET39" s="24">
        <f t="shared" si="158"/>
        <v>0</v>
      </c>
      <c r="EU39" s="22">
        <f t="shared" si="159"/>
        <v>0</v>
      </c>
      <c r="EV39" s="4"/>
      <c r="EW39" s="24"/>
      <c r="EX39" s="24"/>
      <c r="EY39" s="24">
        <f t="shared" si="161"/>
        <v>0</v>
      </c>
      <c r="EZ39" s="22">
        <f t="shared" si="162"/>
        <v>0</v>
      </c>
      <c r="FA39" s="4"/>
      <c r="FB39" s="24"/>
      <c r="FC39" s="24"/>
      <c r="FD39" s="24">
        <f t="shared" si="164"/>
        <v>0</v>
      </c>
      <c r="FE39" s="22">
        <f t="shared" si="165"/>
        <v>0</v>
      </c>
      <c r="FF39" s="4"/>
      <c r="FG39" s="24"/>
      <c r="FH39" s="24" t="e">
        <f t="shared" si="34"/>
        <v>#REF!</v>
      </c>
      <c r="FI39" s="13">
        <f t="shared" si="35"/>
        <v>0</v>
      </c>
      <c r="FJ39" s="12"/>
      <c r="FK39" s="24"/>
      <c r="FL39" s="24" t="e">
        <f t="shared" si="167"/>
        <v>#REF!</v>
      </c>
      <c r="FM39" s="13">
        <f t="shared" si="37"/>
        <v>0</v>
      </c>
      <c r="FN39" s="12"/>
      <c r="FO39" s="24"/>
      <c r="FP39" s="24"/>
      <c r="FQ39" s="24">
        <f t="shared" si="169"/>
        <v>0</v>
      </c>
      <c r="FR39" s="22">
        <f t="shared" si="170"/>
        <v>0</v>
      </c>
      <c r="FS39" s="4"/>
      <c r="FT39" s="24"/>
      <c r="FU39" s="24"/>
      <c r="FV39" s="24">
        <f t="shared" si="172"/>
        <v>0</v>
      </c>
      <c r="FW39" s="22">
        <f t="shared" si="173"/>
        <v>0</v>
      </c>
      <c r="FX39" s="4"/>
      <c r="FY39" s="24"/>
      <c r="FZ39" s="24"/>
      <c r="GA39" s="24">
        <f t="shared" si="175"/>
        <v>0</v>
      </c>
      <c r="GB39" s="22">
        <f t="shared" si="176"/>
        <v>0</v>
      </c>
      <c r="GC39" s="4"/>
      <c r="GD39" s="27"/>
      <c r="GE39" s="27"/>
      <c r="GF39" s="24">
        <f t="shared" si="178"/>
        <v>0</v>
      </c>
      <c r="GG39" s="22">
        <f t="shared" si="179"/>
        <v>0</v>
      </c>
      <c r="GH39" s="4"/>
      <c r="GI39" s="27"/>
      <c r="GJ39" s="27"/>
      <c r="GK39" s="24">
        <f t="shared" si="181"/>
        <v>0</v>
      </c>
      <c r="GL39" s="22">
        <f t="shared" si="182"/>
        <v>0</v>
      </c>
      <c r="GM39" s="4"/>
      <c r="GN39" s="27"/>
      <c r="GO39" s="27"/>
      <c r="GP39" s="24">
        <f t="shared" si="184"/>
        <v>0</v>
      </c>
      <c r="GQ39" s="22">
        <f t="shared" si="185"/>
        <v>0</v>
      </c>
      <c r="GR39" s="4"/>
      <c r="GS39" s="27"/>
      <c r="GT39" s="27" t="e">
        <f t="shared" si="38"/>
        <v>#REF!</v>
      </c>
      <c r="GU39" s="22">
        <f t="shared" si="39"/>
        <v>0</v>
      </c>
      <c r="GV39" s="4"/>
      <c r="GW39" s="27"/>
      <c r="GX39" s="27" t="e">
        <f t="shared" si="187"/>
        <v>#REF!</v>
      </c>
      <c r="GY39" s="22">
        <f t="shared" si="41"/>
        <v>0</v>
      </c>
      <c r="GZ39" s="4"/>
      <c r="HA39" s="26"/>
      <c r="HB39" s="26"/>
      <c r="HC39" s="24" t="e">
        <f t="shared" si="188"/>
        <v>#REF!</v>
      </c>
      <c r="HD39" s="24" t="e">
        <f t="shared" si="189"/>
        <v>#REF!</v>
      </c>
      <c r="HE39" s="26"/>
      <c r="HF39" s="26"/>
      <c r="HG39" s="26"/>
      <c r="HH39" s="24" t="e">
        <f t="shared" si="190"/>
        <v>#REF!</v>
      </c>
      <c r="HI39" s="24" t="e">
        <f t="shared" si="191"/>
        <v>#REF!</v>
      </c>
      <c r="HJ39" s="26"/>
      <c r="HK39" s="27"/>
      <c r="HL39" s="27"/>
      <c r="HM39" s="24">
        <f t="shared" si="192"/>
        <v>0</v>
      </c>
      <c r="HN39" s="22">
        <f t="shared" si="193"/>
        <v>0</v>
      </c>
      <c r="HO39" s="4"/>
      <c r="HP39" s="27"/>
      <c r="HQ39" s="27"/>
      <c r="HR39" s="24">
        <f t="shared" si="195"/>
        <v>0</v>
      </c>
      <c r="HS39" s="22">
        <f t="shared" si="196"/>
        <v>0</v>
      </c>
      <c r="HT39" s="4"/>
      <c r="HU39" s="24"/>
      <c r="HV39" s="24"/>
      <c r="HW39" s="24">
        <f t="shared" si="198"/>
        <v>0</v>
      </c>
      <c r="HX39" s="24">
        <f t="shared" si="571"/>
        <v>0</v>
      </c>
      <c r="HY39" s="4"/>
      <c r="HZ39" s="24"/>
      <c r="IA39" s="24"/>
      <c r="IB39" s="24">
        <f t="shared" si="201"/>
        <v>0</v>
      </c>
      <c r="IC39" s="24">
        <f t="shared" si="572"/>
        <v>0</v>
      </c>
      <c r="ID39" s="4"/>
      <c r="IE39" s="26"/>
      <c r="IF39" s="26"/>
      <c r="IG39" s="24" t="e">
        <f t="shared" si="204"/>
        <v>#REF!</v>
      </c>
      <c r="IH39" s="24" t="e">
        <f t="shared" si="205"/>
        <v>#REF!</v>
      </c>
      <c r="II39" s="26"/>
      <c r="IJ39" s="26"/>
      <c r="IK39" s="26"/>
      <c r="IL39" s="24" t="e">
        <f t="shared" si="206"/>
        <v>#REF!</v>
      </c>
      <c r="IM39" s="24" t="e">
        <f t="shared" si="207"/>
        <v>#REF!</v>
      </c>
      <c r="IN39" s="26"/>
      <c r="IO39" s="26"/>
      <c r="IP39" s="26"/>
      <c r="IQ39" s="24" t="e">
        <f t="shared" si="208"/>
        <v>#REF!</v>
      </c>
      <c r="IR39" s="24" t="e">
        <f t="shared" si="209"/>
        <v>#REF!</v>
      </c>
      <c r="IS39" s="26"/>
      <c r="IT39" s="26"/>
      <c r="IU39" s="26"/>
      <c r="IV39" s="24" t="e">
        <f t="shared" si="210"/>
        <v>#REF!</v>
      </c>
      <c r="IW39" s="24" t="e">
        <f t="shared" si="211"/>
        <v>#REF!</v>
      </c>
      <c r="IX39" s="26"/>
      <c r="IY39" s="26"/>
      <c r="IZ39" s="26"/>
      <c r="JA39" s="24" t="e">
        <f t="shared" si="212"/>
        <v>#REF!</v>
      </c>
      <c r="JB39" s="24" t="e">
        <f t="shared" si="213"/>
        <v>#REF!</v>
      </c>
      <c r="JC39" s="26"/>
      <c r="JD39" s="26"/>
      <c r="JE39" s="26"/>
      <c r="JF39" s="24" t="e">
        <f t="shared" si="214"/>
        <v>#REF!</v>
      </c>
      <c r="JG39" s="24" t="e">
        <f t="shared" si="215"/>
        <v>#REF!</v>
      </c>
      <c r="JH39" s="26"/>
      <c r="JI39" s="26"/>
      <c r="JJ39" s="26"/>
      <c r="JK39" s="24" t="e">
        <f t="shared" si="216"/>
        <v>#REF!</v>
      </c>
      <c r="JL39" s="24" t="e">
        <f t="shared" si="217"/>
        <v>#REF!</v>
      </c>
      <c r="JM39" s="26"/>
      <c r="JN39" s="26"/>
      <c r="JO39" s="26"/>
      <c r="JP39" s="24" t="e">
        <f t="shared" si="218"/>
        <v>#REF!</v>
      </c>
      <c r="JQ39" s="24" t="e">
        <f t="shared" si="219"/>
        <v>#REF!</v>
      </c>
      <c r="JR39" s="26"/>
      <c r="JS39" s="26"/>
      <c r="JT39" s="26"/>
      <c r="JU39" s="24" t="e">
        <f t="shared" si="220"/>
        <v>#REF!</v>
      </c>
      <c r="JV39" s="24" t="e">
        <f t="shared" si="221"/>
        <v>#REF!</v>
      </c>
      <c r="JW39" s="26"/>
      <c r="JX39" s="26"/>
      <c r="JY39" s="26"/>
      <c r="JZ39" s="24" t="e">
        <f t="shared" si="222"/>
        <v>#REF!</v>
      </c>
      <c r="KA39" s="24" t="e">
        <f t="shared" si="223"/>
        <v>#REF!</v>
      </c>
      <c r="KB39" s="26"/>
      <c r="KC39" s="26"/>
      <c r="KD39" s="26"/>
      <c r="KE39" s="24" t="e">
        <f t="shared" si="224"/>
        <v>#REF!</v>
      </c>
      <c r="KF39" s="24" t="e">
        <f t="shared" si="225"/>
        <v>#REF!</v>
      </c>
      <c r="KG39" s="26"/>
      <c r="KH39" s="26"/>
      <c r="KI39" s="26"/>
      <c r="KJ39" s="24" t="e">
        <f t="shared" si="226"/>
        <v>#REF!</v>
      </c>
      <c r="KK39" s="24" t="e">
        <f t="shared" si="227"/>
        <v>#REF!</v>
      </c>
      <c r="KL39" s="26"/>
      <c r="KM39" s="27"/>
      <c r="KN39" s="27"/>
      <c r="KO39" s="24">
        <f t="shared" si="228"/>
        <v>0</v>
      </c>
      <c r="KP39" s="22">
        <f t="shared" si="229"/>
        <v>0</v>
      </c>
      <c r="KQ39" s="4"/>
      <c r="KR39" s="27"/>
      <c r="KS39" s="27"/>
      <c r="KT39" s="24">
        <f t="shared" si="231"/>
        <v>0</v>
      </c>
      <c r="KU39" s="22">
        <f t="shared" si="232"/>
        <v>0</v>
      </c>
      <c r="KV39" s="4"/>
      <c r="KW39" s="27"/>
      <c r="KX39" s="27"/>
      <c r="KY39" s="24">
        <f t="shared" si="234"/>
        <v>0</v>
      </c>
      <c r="KZ39" s="22">
        <f t="shared" si="235"/>
        <v>0</v>
      </c>
      <c r="LA39" s="4"/>
      <c r="LB39" s="27"/>
      <c r="LC39" s="27"/>
      <c r="LD39" s="24">
        <f t="shared" si="237"/>
        <v>0</v>
      </c>
      <c r="LE39" s="22">
        <f t="shared" si="238"/>
        <v>0</v>
      </c>
      <c r="LF39" s="4"/>
      <c r="LG39" s="26"/>
      <c r="LH39" s="26"/>
      <c r="LI39" s="24" t="e">
        <f t="shared" si="240"/>
        <v>#REF!</v>
      </c>
      <c r="LJ39" s="24" t="e">
        <f t="shared" si="241"/>
        <v>#REF!</v>
      </c>
      <c r="LK39" s="26"/>
      <c r="LL39" s="26"/>
      <c r="LM39" s="26"/>
      <c r="LN39" s="24" t="e">
        <f t="shared" si="242"/>
        <v>#REF!</v>
      </c>
      <c r="LO39" s="24" t="e">
        <f t="shared" si="243"/>
        <v>#REF!</v>
      </c>
      <c r="LP39" s="26"/>
      <c r="LQ39" s="24"/>
      <c r="LR39" s="26"/>
      <c r="LS39" s="24">
        <f t="shared" si="244"/>
        <v>0</v>
      </c>
      <c r="LT39" s="22">
        <f t="shared" si="245"/>
        <v>0</v>
      </c>
      <c r="LU39" s="4"/>
      <c r="LV39" s="24"/>
      <c r="LW39" s="26"/>
      <c r="LX39" s="24">
        <f t="shared" si="247"/>
        <v>0</v>
      </c>
      <c r="LY39" s="22">
        <f t="shared" si="248"/>
        <v>0</v>
      </c>
      <c r="LZ39" s="4"/>
      <c r="MA39" s="24"/>
      <c r="MB39" s="26"/>
      <c r="MC39" s="24">
        <f t="shared" si="250"/>
        <v>0</v>
      </c>
      <c r="MD39" s="22">
        <f t="shared" si="251"/>
        <v>0</v>
      </c>
      <c r="ME39" s="4"/>
      <c r="MF39" s="24"/>
      <c r="MG39" s="26"/>
      <c r="MH39" s="24">
        <f t="shared" si="253"/>
        <v>0</v>
      </c>
      <c r="MI39" s="22">
        <f t="shared" si="254"/>
        <v>0</v>
      </c>
      <c r="MJ39" s="4"/>
      <c r="MK39" s="26"/>
      <c r="ML39" s="26"/>
      <c r="MM39" s="24" t="e">
        <f t="shared" si="256"/>
        <v>#REF!</v>
      </c>
      <c r="MN39" s="24" t="e">
        <f t="shared" si="257"/>
        <v>#REF!</v>
      </c>
      <c r="MO39" s="26"/>
      <c r="MP39" s="26"/>
      <c r="MQ39" s="26"/>
      <c r="MR39" s="24" t="e">
        <f t="shared" si="258"/>
        <v>#REF!</v>
      </c>
      <c r="MS39" s="24" t="e">
        <f t="shared" si="259"/>
        <v>#REF!</v>
      </c>
      <c r="MT39" s="26"/>
      <c r="MU39" s="26"/>
      <c r="MV39" s="26"/>
      <c r="MW39" s="24" t="e">
        <f t="shared" si="260"/>
        <v>#REF!</v>
      </c>
      <c r="MX39" s="24" t="e">
        <f t="shared" si="261"/>
        <v>#REF!</v>
      </c>
      <c r="MY39" s="26"/>
      <c r="MZ39" s="26"/>
      <c r="NA39" s="26"/>
      <c r="NB39" s="24" t="e">
        <f t="shared" si="262"/>
        <v>#REF!</v>
      </c>
      <c r="NC39" s="24" t="e">
        <f t="shared" si="263"/>
        <v>#REF!</v>
      </c>
      <c r="ND39" s="26"/>
      <c r="NE39" s="26"/>
      <c r="NF39" s="26"/>
      <c r="NG39" s="24" t="e">
        <f t="shared" si="264"/>
        <v>#REF!</v>
      </c>
      <c r="NH39" s="24" t="e">
        <f t="shared" si="265"/>
        <v>#REF!</v>
      </c>
      <c r="NI39" s="26"/>
      <c r="NJ39" s="26"/>
      <c r="NK39" s="26"/>
      <c r="NL39" s="24" t="e">
        <f t="shared" si="266"/>
        <v>#REF!</v>
      </c>
      <c r="NM39" s="24" t="e">
        <f t="shared" si="267"/>
        <v>#REF!</v>
      </c>
      <c r="NN39" s="26"/>
      <c r="NO39" s="26"/>
      <c r="NP39" s="26"/>
      <c r="NQ39" s="24" t="e">
        <f t="shared" si="268"/>
        <v>#REF!</v>
      </c>
      <c r="NR39" s="24" t="e">
        <f t="shared" si="269"/>
        <v>#REF!</v>
      </c>
      <c r="NS39" s="26"/>
      <c r="NT39" s="26"/>
      <c r="NU39" s="26"/>
      <c r="NV39" s="24" t="e">
        <f t="shared" si="270"/>
        <v>#REF!</v>
      </c>
      <c r="NW39" s="24" t="e">
        <f t="shared" si="271"/>
        <v>#REF!</v>
      </c>
      <c r="NX39" s="26"/>
      <c r="NY39" s="26"/>
      <c r="NZ39" s="26"/>
      <c r="OA39" s="24" t="e">
        <f t="shared" si="272"/>
        <v>#REF!</v>
      </c>
      <c r="OB39" s="24" t="e">
        <f t="shared" si="273"/>
        <v>#REF!</v>
      </c>
      <c r="OC39" s="26"/>
      <c r="OD39" s="26"/>
      <c r="OE39" s="26"/>
      <c r="OF39" s="24" t="e">
        <f t="shared" si="274"/>
        <v>#REF!</v>
      </c>
      <c r="OG39" s="24" t="e">
        <f t="shared" si="275"/>
        <v>#REF!</v>
      </c>
      <c r="OH39" s="26"/>
      <c r="OI39" s="26"/>
      <c r="OJ39" s="26"/>
      <c r="OK39" s="24" t="e">
        <f t="shared" si="276"/>
        <v>#REF!</v>
      </c>
      <c r="OL39" s="24" t="e">
        <f t="shared" si="277"/>
        <v>#REF!</v>
      </c>
      <c r="OM39" s="26"/>
      <c r="ON39" s="26"/>
      <c r="OO39" s="26"/>
      <c r="OP39" s="24" t="e">
        <f t="shared" si="278"/>
        <v>#REF!</v>
      </c>
      <c r="OQ39" s="24" t="e">
        <f t="shared" si="279"/>
        <v>#REF!</v>
      </c>
      <c r="OR39" s="26"/>
      <c r="OS39" s="26"/>
      <c r="OT39" s="26"/>
      <c r="OU39" s="24" t="e">
        <f t="shared" si="280"/>
        <v>#REF!</v>
      </c>
      <c r="OV39" s="24" t="e">
        <f t="shared" si="281"/>
        <v>#REF!</v>
      </c>
      <c r="OW39" s="26"/>
      <c r="OX39" s="26"/>
      <c r="OY39" s="26"/>
      <c r="OZ39" s="24" t="e">
        <f t="shared" si="282"/>
        <v>#REF!</v>
      </c>
      <c r="PA39" s="24" t="e">
        <f t="shared" si="283"/>
        <v>#REF!</v>
      </c>
      <c r="PB39" s="26"/>
      <c r="PC39" s="26"/>
      <c r="PD39" s="26"/>
      <c r="PE39" s="24" t="e">
        <f t="shared" si="284"/>
        <v>#REF!</v>
      </c>
      <c r="PF39" s="24" t="e">
        <f t="shared" si="285"/>
        <v>#REF!</v>
      </c>
      <c r="PG39" s="26"/>
      <c r="PH39" s="26"/>
      <c r="PI39" s="26"/>
      <c r="PJ39" s="24" t="e">
        <f t="shared" si="286"/>
        <v>#REF!</v>
      </c>
      <c r="PK39" s="24" t="e">
        <f t="shared" si="287"/>
        <v>#REF!</v>
      </c>
      <c r="PL39" s="26"/>
      <c r="PM39" s="26"/>
      <c r="PN39" s="26"/>
      <c r="PO39" s="24" t="e">
        <f t="shared" si="288"/>
        <v>#REF!</v>
      </c>
      <c r="PP39" s="24" t="e">
        <f t="shared" si="289"/>
        <v>#REF!</v>
      </c>
      <c r="PQ39" s="26"/>
      <c r="PR39" s="26"/>
      <c r="PS39" s="26"/>
      <c r="PT39" s="24" t="e">
        <f t="shared" si="290"/>
        <v>#REF!</v>
      </c>
      <c r="PU39" s="24" t="e">
        <f t="shared" si="291"/>
        <v>#REF!</v>
      </c>
      <c r="PV39" s="26"/>
      <c r="PW39" s="26"/>
      <c r="PX39" s="26"/>
      <c r="PY39" s="24" t="e">
        <f t="shared" si="292"/>
        <v>#REF!</v>
      </c>
      <c r="PZ39" s="24" t="e">
        <f t="shared" si="293"/>
        <v>#REF!</v>
      </c>
      <c r="QA39" s="26"/>
      <c r="QB39" s="26"/>
      <c r="QC39" s="26"/>
      <c r="QD39" s="24" t="e">
        <f t="shared" si="294"/>
        <v>#REF!</v>
      </c>
      <c r="QE39" s="24" t="e">
        <f t="shared" si="295"/>
        <v>#REF!</v>
      </c>
      <c r="QF39" s="26"/>
      <c r="QG39" s="26"/>
      <c r="QH39" s="26"/>
      <c r="QI39" s="24" t="e">
        <f t="shared" si="296"/>
        <v>#REF!</v>
      </c>
      <c r="QJ39" s="24" t="e">
        <f t="shared" si="297"/>
        <v>#REF!</v>
      </c>
      <c r="QK39" s="26"/>
      <c r="QL39" s="26"/>
      <c r="QM39" s="26"/>
      <c r="QN39" s="24" t="e">
        <f t="shared" si="298"/>
        <v>#REF!</v>
      </c>
      <c r="QO39" s="24" t="e">
        <f t="shared" si="299"/>
        <v>#REF!</v>
      </c>
      <c r="QP39" s="26"/>
      <c r="QQ39" s="24"/>
      <c r="QR39" s="24" t="e">
        <f t="shared" si="300"/>
        <v>#REF!</v>
      </c>
      <c r="QS39" s="24" t="e">
        <f t="shared" si="301"/>
        <v>#REF!</v>
      </c>
      <c r="QT39" s="11"/>
      <c r="QU39" s="24"/>
      <c r="QV39" s="24" t="e">
        <f t="shared" si="302"/>
        <v>#REF!</v>
      </c>
      <c r="QW39" s="24" t="e">
        <f t="shared" si="303"/>
        <v>#REF!</v>
      </c>
      <c r="QX39" s="11"/>
      <c r="QY39" s="24"/>
      <c r="QZ39" s="24" t="e">
        <f t="shared" si="304"/>
        <v>#REF!</v>
      </c>
      <c r="RA39" s="24" t="e">
        <f t="shared" si="305"/>
        <v>#REF!</v>
      </c>
      <c r="RB39" s="11"/>
      <c r="RC39" s="24"/>
      <c r="RD39" s="24" t="e">
        <f t="shared" si="306"/>
        <v>#REF!</v>
      </c>
      <c r="RE39" s="24" t="e">
        <f t="shared" si="307"/>
        <v>#REF!</v>
      </c>
      <c r="RF39" s="11"/>
      <c r="RG39" s="24"/>
      <c r="RH39" s="24" t="e">
        <f t="shared" si="308"/>
        <v>#REF!</v>
      </c>
      <c r="RI39" s="24" t="e">
        <f t="shared" si="309"/>
        <v>#REF!</v>
      </c>
      <c r="RJ39" s="11"/>
      <c r="RK39" s="27"/>
      <c r="RL39" s="27" t="e">
        <f t="shared" si="310"/>
        <v>#REF!</v>
      </c>
      <c r="RM39" s="22">
        <f t="shared" si="43"/>
        <v>0</v>
      </c>
      <c r="RN39" s="4"/>
      <c r="RO39" s="24"/>
      <c r="RP39" s="24" t="e">
        <f t="shared" si="312"/>
        <v>#REF!</v>
      </c>
      <c r="RQ39" s="24" t="e">
        <f t="shared" si="313"/>
        <v>#REF!</v>
      </c>
      <c r="RR39" s="11"/>
      <c r="RS39" s="24"/>
      <c r="RT39" s="24" t="e">
        <f t="shared" si="314"/>
        <v>#REF!</v>
      </c>
      <c r="RU39" s="24" t="e">
        <f t="shared" si="315"/>
        <v>#REF!</v>
      </c>
      <c r="RV39" s="11"/>
      <c r="RW39" s="24"/>
      <c r="RX39" s="24" t="e">
        <f t="shared" si="316"/>
        <v>#REF!</v>
      </c>
      <c r="RY39" s="24" t="e">
        <f t="shared" si="317"/>
        <v>#REF!</v>
      </c>
      <c r="RZ39" s="11"/>
      <c r="SA39" s="24"/>
      <c r="SB39" s="24" t="e">
        <f t="shared" si="318"/>
        <v>#REF!</v>
      </c>
      <c r="SC39" s="24" t="e">
        <f t="shared" si="319"/>
        <v>#REF!</v>
      </c>
      <c r="SD39" s="11"/>
      <c r="SE39" s="24"/>
      <c r="SF39" s="24" t="e">
        <f t="shared" si="320"/>
        <v>#REF!</v>
      </c>
      <c r="SG39" s="24" t="e">
        <f t="shared" si="321"/>
        <v>#REF!</v>
      </c>
      <c r="SH39" s="11"/>
      <c r="SI39" s="24"/>
      <c r="SJ39" s="24" t="e">
        <f t="shared" si="322"/>
        <v>#REF!</v>
      </c>
      <c r="SK39" s="24" t="e">
        <f t="shared" si="323"/>
        <v>#REF!</v>
      </c>
      <c r="SL39" s="11"/>
      <c r="SM39" s="24"/>
      <c r="SN39" s="24" t="e">
        <f t="shared" si="324"/>
        <v>#REF!</v>
      </c>
      <c r="SO39" s="24" t="e">
        <f t="shared" si="325"/>
        <v>#REF!</v>
      </c>
      <c r="SP39" s="11"/>
      <c r="SQ39" s="24"/>
      <c r="SR39" s="24" t="e">
        <f t="shared" si="326"/>
        <v>#REF!</v>
      </c>
      <c r="SS39" s="24" t="e">
        <f t="shared" si="327"/>
        <v>#REF!</v>
      </c>
      <c r="ST39" s="11"/>
      <c r="SU39" s="24"/>
      <c r="SV39" s="24" t="e">
        <f t="shared" si="328"/>
        <v>#REF!</v>
      </c>
      <c r="SW39" s="24" t="e">
        <f t="shared" si="329"/>
        <v>#REF!</v>
      </c>
      <c r="SX39" s="11"/>
      <c r="SY39" s="24"/>
      <c r="SZ39" s="24" t="e">
        <f t="shared" si="330"/>
        <v>#REF!</v>
      </c>
      <c r="TA39" s="24" t="e">
        <f t="shared" si="331"/>
        <v>#REF!</v>
      </c>
      <c r="TB39" s="11"/>
      <c r="TC39" s="24"/>
      <c r="TD39" s="24" t="e">
        <f t="shared" si="332"/>
        <v>#REF!</v>
      </c>
      <c r="TE39" s="24" t="e">
        <f t="shared" si="333"/>
        <v>#REF!</v>
      </c>
      <c r="TF39" s="11"/>
      <c r="TG39" s="24"/>
      <c r="TH39" s="24" t="e">
        <f t="shared" si="334"/>
        <v>#REF!</v>
      </c>
      <c r="TI39" s="24" t="e">
        <f t="shared" si="335"/>
        <v>#REF!</v>
      </c>
      <c r="TJ39" s="11"/>
      <c r="TK39" s="24"/>
      <c r="TL39" s="24" t="e">
        <f t="shared" si="336"/>
        <v>#REF!</v>
      </c>
      <c r="TM39" s="24" t="e">
        <f t="shared" si="337"/>
        <v>#REF!</v>
      </c>
      <c r="TN39" s="11"/>
      <c r="TO39" s="27"/>
      <c r="TP39" s="27" t="e">
        <f t="shared" si="338"/>
        <v>#REF!</v>
      </c>
      <c r="TQ39" s="22">
        <f t="shared" si="44"/>
        <v>0</v>
      </c>
      <c r="TR39" s="4"/>
      <c r="TS39" s="24"/>
      <c r="TT39" s="24" t="e">
        <f t="shared" si="340"/>
        <v>#REF!</v>
      </c>
      <c r="TU39" s="24" t="e">
        <f t="shared" si="341"/>
        <v>#REF!</v>
      </c>
      <c r="TV39" s="11"/>
      <c r="TW39" s="24"/>
      <c r="TX39" s="24" t="e">
        <f t="shared" si="342"/>
        <v>#REF!</v>
      </c>
      <c r="TY39" s="24" t="e">
        <f t="shared" si="343"/>
        <v>#REF!</v>
      </c>
      <c r="TZ39" s="11"/>
      <c r="UA39" s="24"/>
      <c r="UB39" s="24" t="e">
        <f t="shared" si="344"/>
        <v>#REF!</v>
      </c>
      <c r="UC39" s="24" t="e">
        <f t="shared" si="345"/>
        <v>#REF!</v>
      </c>
      <c r="UD39" s="11"/>
      <c r="UE39" s="24"/>
      <c r="UF39" s="24" t="e">
        <f t="shared" si="346"/>
        <v>#REF!</v>
      </c>
      <c r="UG39" s="24" t="e">
        <f t="shared" si="347"/>
        <v>#REF!</v>
      </c>
      <c r="UH39" s="11"/>
      <c r="UI39" s="24"/>
      <c r="UJ39" s="24" t="e">
        <f t="shared" si="348"/>
        <v>#REF!</v>
      </c>
      <c r="UK39" s="24" t="e">
        <f t="shared" si="349"/>
        <v>#REF!</v>
      </c>
      <c r="UL39" s="11"/>
      <c r="UM39" s="24"/>
      <c r="UN39" s="24" t="e">
        <f t="shared" si="350"/>
        <v>#REF!</v>
      </c>
      <c r="UO39" s="24" t="e">
        <f t="shared" si="351"/>
        <v>#REF!</v>
      </c>
      <c r="UP39" s="11"/>
      <c r="UQ39" s="24"/>
      <c r="UR39" s="24" t="e">
        <f t="shared" si="352"/>
        <v>#REF!</v>
      </c>
      <c r="US39" s="24" t="e">
        <f t="shared" si="353"/>
        <v>#REF!</v>
      </c>
      <c r="UT39" s="11"/>
      <c r="UU39" s="24"/>
      <c r="UV39" s="24" t="e">
        <f t="shared" si="354"/>
        <v>#REF!</v>
      </c>
      <c r="UW39" s="24" t="e">
        <f t="shared" si="355"/>
        <v>#REF!</v>
      </c>
      <c r="UX39" s="11"/>
      <c r="UY39" s="24"/>
      <c r="UZ39" s="24" t="e">
        <f t="shared" si="356"/>
        <v>#REF!</v>
      </c>
      <c r="VA39" s="24" t="e">
        <f t="shared" si="357"/>
        <v>#REF!</v>
      </c>
      <c r="VB39" s="11"/>
      <c r="VC39" s="24"/>
      <c r="VD39" s="24" t="e">
        <f t="shared" si="358"/>
        <v>#REF!</v>
      </c>
      <c r="VE39" s="24" t="e">
        <f t="shared" si="359"/>
        <v>#REF!</v>
      </c>
      <c r="VF39" s="11"/>
      <c r="VG39" s="34"/>
      <c r="VH39" s="27" t="e">
        <f t="shared" si="45"/>
        <v>#REF!</v>
      </c>
      <c r="VI39" s="22">
        <f t="shared" si="46"/>
        <v>0</v>
      </c>
      <c r="VJ39" s="4"/>
      <c r="VK39" s="27"/>
      <c r="VL39" s="27" t="e">
        <f t="shared" si="361"/>
        <v>#REF!</v>
      </c>
      <c r="VM39" s="22">
        <f t="shared" si="47"/>
        <v>0</v>
      </c>
      <c r="VN39" s="4"/>
      <c r="VO39" s="27"/>
      <c r="VP39" s="27" t="e">
        <f t="shared" si="363"/>
        <v>#REF!</v>
      </c>
      <c r="VQ39" s="22">
        <f t="shared" si="48"/>
        <v>0</v>
      </c>
      <c r="VR39" s="4"/>
      <c r="VS39" s="24"/>
      <c r="VT39" s="24" t="e">
        <f t="shared" si="365"/>
        <v>#REF!</v>
      </c>
      <c r="VU39" s="24" t="e">
        <f t="shared" si="366"/>
        <v>#REF!</v>
      </c>
      <c r="VV39" s="11"/>
      <c r="VW39" s="24"/>
      <c r="VX39" s="27" t="e">
        <f t="shared" si="367"/>
        <v>#REF!</v>
      </c>
      <c r="VY39" s="22">
        <f t="shared" si="49"/>
        <v>0</v>
      </c>
      <c r="VZ39" s="4"/>
      <c r="WA39" s="24"/>
      <c r="WB39" s="27" t="e">
        <f t="shared" si="369"/>
        <v>#REF!</v>
      </c>
      <c r="WC39" s="22">
        <f t="shared" si="50"/>
        <v>0</v>
      </c>
      <c r="WD39" s="4"/>
      <c r="WE39" s="27"/>
      <c r="WF39" s="27" t="e">
        <f t="shared" si="371"/>
        <v>#REF!</v>
      </c>
      <c r="WG39" s="22">
        <f t="shared" si="51"/>
        <v>0</v>
      </c>
      <c r="WH39" s="4"/>
      <c r="WI39" s="24"/>
      <c r="WJ39" s="24" t="e">
        <f t="shared" si="373"/>
        <v>#REF!</v>
      </c>
      <c r="WK39" s="24" t="e">
        <f t="shared" si="374"/>
        <v>#REF!</v>
      </c>
      <c r="WL39" s="11"/>
      <c r="WM39" s="24"/>
      <c r="WN39" s="24" t="e">
        <f t="shared" si="375"/>
        <v>#REF!</v>
      </c>
      <c r="WO39" s="24" t="e">
        <f t="shared" si="376"/>
        <v>#REF!</v>
      </c>
      <c r="WP39" s="11"/>
      <c r="WQ39" s="24"/>
      <c r="WR39" s="24" t="e">
        <f t="shared" si="377"/>
        <v>#REF!</v>
      </c>
      <c r="WS39" s="24" t="e">
        <f t="shared" si="378"/>
        <v>#REF!</v>
      </c>
      <c r="WT39" s="11"/>
      <c r="WU39" s="27"/>
      <c r="WV39" s="27" t="e">
        <f t="shared" si="379"/>
        <v>#REF!</v>
      </c>
      <c r="WW39" s="22">
        <f t="shared" si="52"/>
        <v>0</v>
      </c>
      <c r="WX39" s="4"/>
      <c r="WY39" s="24"/>
      <c r="WZ39" s="24" t="e">
        <f t="shared" si="381"/>
        <v>#REF!</v>
      </c>
      <c r="XA39" s="24" t="e">
        <f t="shared" si="382"/>
        <v>#REF!</v>
      </c>
      <c r="XB39" s="11"/>
      <c r="XC39" s="24"/>
      <c r="XD39" s="24" t="e">
        <f t="shared" si="383"/>
        <v>#REF!</v>
      </c>
      <c r="XE39" s="24" t="e">
        <f t="shared" si="384"/>
        <v>#REF!</v>
      </c>
      <c r="XF39" s="11"/>
      <c r="XG39" s="24"/>
      <c r="XH39" s="24" t="e">
        <f t="shared" si="385"/>
        <v>#REF!</v>
      </c>
      <c r="XI39" s="24" t="e">
        <f t="shared" si="386"/>
        <v>#REF!</v>
      </c>
      <c r="XJ39" s="11"/>
      <c r="XK39" s="24"/>
      <c r="XL39" s="24" t="e">
        <f t="shared" si="387"/>
        <v>#REF!</v>
      </c>
      <c r="XM39" s="24" t="e">
        <f t="shared" si="388"/>
        <v>#REF!</v>
      </c>
      <c r="XN39" s="11"/>
      <c r="XO39" s="24"/>
      <c r="XP39" s="24" t="e">
        <f t="shared" si="389"/>
        <v>#REF!</v>
      </c>
      <c r="XQ39" s="24" t="e">
        <f t="shared" si="390"/>
        <v>#REF!</v>
      </c>
      <c r="XR39" s="11"/>
      <c r="XS39" s="24"/>
      <c r="XT39" s="24" t="e">
        <f t="shared" si="391"/>
        <v>#REF!</v>
      </c>
      <c r="XU39" s="24" t="e">
        <f t="shared" si="392"/>
        <v>#REF!</v>
      </c>
      <c r="XV39" s="11"/>
      <c r="XW39" s="24"/>
      <c r="XX39" s="24" t="e">
        <f t="shared" si="393"/>
        <v>#REF!</v>
      </c>
      <c r="XY39" s="24" t="e">
        <f t="shared" si="394"/>
        <v>#REF!</v>
      </c>
      <c r="XZ39" s="11"/>
      <c r="YA39" s="24"/>
      <c r="YB39" s="24" t="e">
        <f t="shared" si="395"/>
        <v>#REF!</v>
      </c>
      <c r="YC39" s="24" t="e">
        <f t="shared" si="396"/>
        <v>#REF!</v>
      </c>
      <c r="YD39" s="11"/>
      <c r="YE39" s="24"/>
      <c r="YF39" s="24" t="e">
        <f t="shared" si="397"/>
        <v>#REF!</v>
      </c>
      <c r="YG39" s="24" t="e">
        <f t="shared" si="398"/>
        <v>#REF!</v>
      </c>
      <c r="YH39" s="11"/>
      <c r="YI39" s="24"/>
      <c r="YJ39" s="24" t="e">
        <f t="shared" si="399"/>
        <v>#REF!</v>
      </c>
      <c r="YK39" s="24" t="e">
        <f t="shared" si="400"/>
        <v>#REF!</v>
      </c>
      <c r="YL39" s="11"/>
      <c r="YM39" s="24"/>
      <c r="YN39" s="24" t="e">
        <f t="shared" si="401"/>
        <v>#REF!</v>
      </c>
      <c r="YO39" s="24" t="e">
        <f t="shared" si="402"/>
        <v>#REF!</v>
      </c>
      <c r="YP39" s="11"/>
      <c r="YQ39" s="27"/>
      <c r="YR39" s="27" t="e">
        <f t="shared" si="403"/>
        <v>#REF!</v>
      </c>
      <c r="YS39" s="22">
        <f t="shared" si="53"/>
        <v>0</v>
      </c>
      <c r="YT39" s="4"/>
      <c r="YU39" s="24"/>
      <c r="YV39" s="24" t="e">
        <f t="shared" si="405"/>
        <v>#REF!</v>
      </c>
      <c r="YW39" s="24" t="e">
        <f t="shared" si="406"/>
        <v>#REF!</v>
      </c>
      <c r="YX39" s="11"/>
      <c r="YY39" s="24"/>
      <c r="YZ39" s="24" t="e">
        <f t="shared" si="407"/>
        <v>#REF!</v>
      </c>
      <c r="ZA39" s="24" t="e">
        <f t="shared" si="408"/>
        <v>#REF!</v>
      </c>
      <c r="ZB39" s="11"/>
      <c r="ZC39" s="24"/>
      <c r="ZD39" s="24" t="e">
        <f t="shared" si="409"/>
        <v>#REF!</v>
      </c>
      <c r="ZE39" s="24" t="e">
        <f t="shared" si="410"/>
        <v>#REF!</v>
      </c>
      <c r="ZF39" s="11"/>
      <c r="ZG39" s="24"/>
      <c r="ZH39" s="24" t="e">
        <f t="shared" si="411"/>
        <v>#REF!</v>
      </c>
      <c r="ZI39" s="24" t="e">
        <f t="shared" si="412"/>
        <v>#REF!</v>
      </c>
      <c r="ZJ39" s="11"/>
      <c r="ZK39" s="24"/>
      <c r="ZL39" s="24" t="e">
        <f t="shared" si="413"/>
        <v>#REF!</v>
      </c>
      <c r="ZM39" s="24" t="e">
        <f t="shared" si="414"/>
        <v>#REF!</v>
      </c>
      <c r="ZN39" s="11"/>
      <c r="ZO39" s="24"/>
      <c r="ZP39" s="24" t="e">
        <f t="shared" si="415"/>
        <v>#REF!</v>
      </c>
      <c r="ZQ39" s="24" t="e">
        <f t="shared" si="416"/>
        <v>#REF!</v>
      </c>
      <c r="ZR39" s="11"/>
      <c r="ZS39" s="24"/>
      <c r="ZT39" s="24" t="e">
        <f t="shared" si="417"/>
        <v>#REF!</v>
      </c>
      <c r="ZU39" s="24" t="e">
        <f t="shared" si="418"/>
        <v>#REF!</v>
      </c>
      <c r="ZV39" s="11"/>
      <c r="ZW39" s="24"/>
      <c r="ZX39" s="24" t="e">
        <f t="shared" si="419"/>
        <v>#REF!</v>
      </c>
      <c r="ZY39" s="24" t="e">
        <f t="shared" si="420"/>
        <v>#REF!</v>
      </c>
      <c r="ZZ39" s="11"/>
      <c r="AAA39" s="24"/>
      <c r="AAB39" s="24" t="e">
        <f t="shared" si="421"/>
        <v>#REF!</v>
      </c>
      <c r="AAC39" s="24" t="e">
        <f t="shared" si="422"/>
        <v>#REF!</v>
      </c>
      <c r="AAD39" s="11"/>
      <c r="AAE39" s="22"/>
      <c r="AAF39" s="27" t="e">
        <f t="shared" si="423"/>
        <v>#REF!</v>
      </c>
      <c r="AAG39" s="22">
        <f t="shared" si="54"/>
        <v>0</v>
      </c>
      <c r="AAH39" s="4"/>
      <c r="AAI39" s="24"/>
      <c r="AAJ39" s="24" t="e">
        <f t="shared" si="425"/>
        <v>#REF!</v>
      </c>
      <c r="AAK39" s="24" t="e">
        <f t="shared" si="426"/>
        <v>#REF!</v>
      </c>
      <c r="AAL39" s="11"/>
      <c r="AAM39" s="24"/>
      <c r="AAN39" s="24" t="e">
        <f t="shared" si="427"/>
        <v>#REF!</v>
      </c>
      <c r="AAO39" s="24" t="e">
        <f t="shared" si="428"/>
        <v>#REF!</v>
      </c>
      <c r="AAP39" s="11"/>
      <c r="AAQ39" s="24"/>
      <c r="AAR39" s="24" t="e">
        <f t="shared" si="429"/>
        <v>#REF!</v>
      </c>
      <c r="AAS39" s="24" t="e">
        <f t="shared" si="430"/>
        <v>#REF!</v>
      </c>
      <c r="AAT39" s="11"/>
      <c r="AAU39" s="24"/>
      <c r="AAV39" s="24" t="e">
        <f t="shared" si="431"/>
        <v>#REF!</v>
      </c>
      <c r="AAW39" s="24" t="e">
        <f t="shared" si="432"/>
        <v>#REF!</v>
      </c>
      <c r="AAX39" s="11"/>
      <c r="AAY39" s="24"/>
      <c r="AAZ39" s="24" t="e">
        <f t="shared" si="433"/>
        <v>#REF!</v>
      </c>
      <c r="ABA39" s="24" t="e">
        <f t="shared" si="434"/>
        <v>#REF!</v>
      </c>
      <c r="ABB39" s="11"/>
      <c r="ABC39" s="24"/>
      <c r="ABD39" s="24" t="e">
        <f t="shared" si="435"/>
        <v>#REF!</v>
      </c>
      <c r="ABE39" s="24" t="e">
        <f t="shared" si="436"/>
        <v>#REF!</v>
      </c>
      <c r="ABF39" s="11"/>
      <c r="ABG39" s="24"/>
      <c r="ABH39" s="24" t="e">
        <f t="shared" si="437"/>
        <v>#REF!</v>
      </c>
      <c r="ABI39" s="24" t="e">
        <f t="shared" si="438"/>
        <v>#REF!</v>
      </c>
      <c r="ABJ39" s="11"/>
      <c r="ABK39" s="24"/>
      <c r="ABL39" s="24" t="e">
        <f t="shared" si="439"/>
        <v>#REF!</v>
      </c>
      <c r="ABM39" s="24" t="e">
        <f t="shared" si="440"/>
        <v>#REF!</v>
      </c>
      <c r="ABN39" s="11"/>
      <c r="ABO39" s="24"/>
      <c r="ABP39" s="24" t="e">
        <f t="shared" si="441"/>
        <v>#REF!</v>
      </c>
      <c r="ABQ39" s="24" t="e">
        <f t="shared" si="442"/>
        <v>#REF!</v>
      </c>
      <c r="ABR39" s="11"/>
      <c r="ABS39" s="24"/>
      <c r="ABT39" s="24" t="e">
        <f t="shared" si="443"/>
        <v>#REF!</v>
      </c>
      <c r="ABU39" s="24" t="e">
        <f t="shared" si="444"/>
        <v>#REF!</v>
      </c>
      <c r="ABV39" s="11"/>
      <c r="ABW39" s="27"/>
      <c r="ABX39" s="27" t="e">
        <f t="shared" si="445"/>
        <v>#REF!</v>
      </c>
      <c r="ABY39" s="22">
        <f t="shared" si="55"/>
        <v>0</v>
      </c>
      <c r="ABZ39" s="4"/>
      <c r="ACA39" s="24"/>
      <c r="ACB39" s="24" t="e">
        <f t="shared" si="447"/>
        <v>#REF!</v>
      </c>
      <c r="ACC39" s="24" t="e">
        <f t="shared" si="448"/>
        <v>#REF!</v>
      </c>
      <c r="ACD39" s="11"/>
      <c r="ACE39" s="24"/>
      <c r="ACF39" s="24" t="e">
        <f t="shared" si="449"/>
        <v>#REF!</v>
      </c>
      <c r="ACG39" s="24" t="e">
        <f t="shared" si="450"/>
        <v>#REF!</v>
      </c>
      <c r="ACH39" s="11"/>
      <c r="ACI39" s="24"/>
      <c r="ACJ39" s="24" t="e">
        <f t="shared" si="451"/>
        <v>#REF!</v>
      </c>
      <c r="ACK39" s="24" t="e">
        <f t="shared" si="452"/>
        <v>#REF!</v>
      </c>
      <c r="ACL39" s="11"/>
      <c r="ACM39" s="24"/>
      <c r="ACN39" s="24" t="e">
        <f t="shared" si="453"/>
        <v>#REF!</v>
      </c>
      <c r="ACO39" s="24" t="e">
        <f t="shared" si="454"/>
        <v>#REF!</v>
      </c>
      <c r="ACP39" s="11"/>
      <c r="ACQ39" s="24"/>
      <c r="ACR39" s="24" t="e">
        <f t="shared" si="455"/>
        <v>#REF!</v>
      </c>
      <c r="ACS39" s="24" t="e">
        <f t="shared" si="456"/>
        <v>#REF!</v>
      </c>
      <c r="ACT39" s="11"/>
      <c r="ACU39" s="24"/>
      <c r="ACV39" s="24" t="e">
        <f t="shared" si="457"/>
        <v>#REF!</v>
      </c>
      <c r="ACW39" s="24" t="e">
        <f t="shared" si="458"/>
        <v>#REF!</v>
      </c>
      <c r="ACX39" s="11"/>
      <c r="ACY39" s="24"/>
      <c r="ACZ39" s="24" t="e">
        <f t="shared" si="459"/>
        <v>#REF!</v>
      </c>
      <c r="ADA39" s="24" t="e">
        <f t="shared" si="460"/>
        <v>#REF!</v>
      </c>
      <c r="ADB39" s="11"/>
      <c r="ADC39" s="24"/>
      <c r="ADD39" s="24">
        <f t="shared" si="461"/>
        <v>0</v>
      </c>
      <c r="ADE39" s="24">
        <f t="shared" si="56"/>
        <v>0</v>
      </c>
      <c r="ADF39" s="4" t="e">
        <f t="shared" si="462"/>
        <v>#REF!</v>
      </c>
      <c r="ADG39" s="24"/>
      <c r="ADH39" s="24" t="e">
        <f t="shared" si="463"/>
        <v>#REF!</v>
      </c>
      <c r="ADI39" s="24">
        <f t="shared" si="57"/>
        <v>0</v>
      </c>
      <c r="ADJ39" s="4"/>
      <c r="ADK39" s="24"/>
      <c r="ADL39" s="24" t="e">
        <f t="shared" si="465"/>
        <v>#REF!</v>
      </c>
      <c r="ADM39" s="24" t="e">
        <f t="shared" si="466"/>
        <v>#REF!</v>
      </c>
      <c r="ADN39" s="11"/>
      <c r="ADO39" s="24"/>
      <c r="ADP39" s="24" t="e">
        <f t="shared" si="467"/>
        <v>#REF!</v>
      </c>
      <c r="ADQ39" s="24" t="e">
        <f t="shared" si="468"/>
        <v>#REF!</v>
      </c>
      <c r="ADR39" s="11"/>
      <c r="ADS39" s="24"/>
      <c r="ADT39" s="24" t="e">
        <f t="shared" si="469"/>
        <v>#REF!</v>
      </c>
      <c r="ADU39" s="24" t="e">
        <f t="shared" si="470"/>
        <v>#REF!</v>
      </c>
      <c r="ADV39" s="11"/>
      <c r="ADW39" s="24"/>
      <c r="ADX39" s="24" t="e">
        <f t="shared" si="471"/>
        <v>#REF!</v>
      </c>
      <c r="ADY39" s="24" t="e">
        <f t="shared" si="472"/>
        <v>#REF!</v>
      </c>
      <c r="ADZ39" s="11"/>
      <c r="AEA39" s="24"/>
      <c r="AEB39" s="24" t="e">
        <f t="shared" si="473"/>
        <v>#REF!</v>
      </c>
      <c r="AEC39" s="24" t="e">
        <f t="shared" si="474"/>
        <v>#REF!</v>
      </c>
      <c r="AED39" s="11"/>
      <c r="AEE39" s="24"/>
      <c r="AEF39" s="24" t="e">
        <f t="shared" si="475"/>
        <v>#REF!</v>
      </c>
      <c r="AEG39" s="24" t="e">
        <f t="shared" si="476"/>
        <v>#REF!</v>
      </c>
      <c r="AEH39" s="11"/>
      <c r="AEI39" s="24"/>
      <c r="AEJ39" s="24" t="e">
        <f t="shared" si="477"/>
        <v>#REF!</v>
      </c>
      <c r="AEK39" s="24" t="e">
        <f t="shared" si="478"/>
        <v>#REF!</v>
      </c>
      <c r="AEL39" s="11"/>
      <c r="AEM39" s="24"/>
      <c r="AEN39" s="24" t="e">
        <f t="shared" si="479"/>
        <v>#REF!</v>
      </c>
      <c r="AEO39" s="24" t="e">
        <f t="shared" si="480"/>
        <v>#REF!</v>
      </c>
      <c r="AEP39" s="11"/>
      <c r="AEQ39" s="24"/>
      <c r="AER39" s="24" t="e">
        <f t="shared" si="481"/>
        <v>#REF!</v>
      </c>
      <c r="AES39" s="24" t="e">
        <f t="shared" si="482"/>
        <v>#REF!</v>
      </c>
      <c r="AET39" s="11"/>
      <c r="AEU39" s="24"/>
      <c r="AEV39" s="24" t="e">
        <f t="shared" si="483"/>
        <v>#REF!</v>
      </c>
      <c r="AEW39" s="24" t="e">
        <f t="shared" si="484"/>
        <v>#REF!</v>
      </c>
      <c r="AEX39" s="11"/>
      <c r="AEY39" s="24"/>
      <c r="AEZ39" s="24" t="e">
        <f t="shared" si="485"/>
        <v>#REF!</v>
      </c>
      <c r="AFA39" s="24" t="e">
        <f t="shared" si="486"/>
        <v>#REF!</v>
      </c>
      <c r="AFB39" s="11"/>
      <c r="AFC39" s="24"/>
      <c r="AFD39" s="24" t="e">
        <f t="shared" si="487"/>
        <v>#REF!</v>
      </c>
      <c r="AFE39" s="24" t="e">
        <f t="shared" si="488"/>
        <v>#REF!</v>
      </c>
      <c r="AFF39" s="11"/>
      <c r="AFG39" s="24"/>
      <c r="AFH39" s="24" t="e">
        <f t="shared" si="489"/>
        <v>#REF!</v>
      </c>
      <c r="AFI39" s="24" t="e">
        <f t="shared" si="490"/>
        <v>#REF!</v>
      </c>
      <c r="AFJ39" s="11"/>
      <c r="AFK39" s="24"/>
      <c r="AFL39" s="24" t="e">
        <f t="shared" si="491"/>
        <v>#REF!</v>
      </c>
      <c r="AFM39" s="24" t="e">
        <f t="shared" si="492"/>
        <v>#REF!</v>
      </c>
      <c r="AFN39" s="11"/>
      <c r="AFO39" s="24"/>
      <c r="AFP39" s="24" t="e">
        <f t="shared" si="493"/>
        <v>#REF!</v>
      </c>
      <c r="AFQ39" s="24" t="e">
        <f t="shared" si="494"/>
        <v>#REF!</v>
      </c>
      <c r="AFR39" s="11"/>
      <c r="AFS39" s="24"/>
      <c r="AFT39" s="24" t="e">
        <f t="shared" si="495"/>
        <v>#REF!</v>
      </c>
      <c r="AFU39" s="24" t="e">
        <f t="shared" si="496"/>
        <v>#REF!</v>
      </c>
      <c r="AFV39" s="11"/>
      <c r="AFW39" s="24"/>
      <c r="AFX39" s="24" t="e">
        <f t="shared" si="497"/>
        <v>#REF!</v>
      </c>
      <c r="AFY39" s="24" t="e">
        <f t="shared" si="498"/>
        <v>#REF!</v>
      </c>
      <c r="AFZ39" s="11"/>
      <c r="AGA39" s="24"/>
      <c r="AGB39" s="24" t="e">
        <f t="shared" si="499"/>
        <v>#REF!</v>
      </c>
      <c r="AGC39" s="24" t="e">
        <f t="shared" si="500"/>
        <v>#REF!</v>
      </c>
      <c r="AGD39" s="11"/>
      <c r="AGE39" s="24"/>
      <c r="AGF39" s="24" t="e">
        <f t="shared" si="501"/>
        <v>#REF!</v>
      </c>
      <c r="AGG39" s="24" t="e">
        <f t="shared" si="502"/>
        <v>#REF!</v>
      </c>
      <c r="AGH39" s="11"/>
      <c r="AGI39" s="24"/>
      <c r="AGJ39" s="24" t="e">
        <f t="shared" si="503"/>
        <v>#REF!</v>
      </c>
      <c r="AGK39" s="24" t="e">
        <f t="shared" si="504"/>
        <v>#REF!</v>
      </c>
      <c r="AGL39" s="11"/>
      <c r="AGM39" s="24"/>
      <c r="AGN39" s="24" t="e">
        <f t="shared" si="505"/>
        <v>#REF!</v>
      </c>
      <c r="AGO39" s="24" t="e">
        <f t="shared" si="506"/>
        <v>#REF!</v>
      </c>
      <c r="AGP39" s="11"/>
      <c r="AGQ39" s="24"/>
      <c r="AGR39" s="24" t="e">
        <f t="shared" si="507"/>
        <v>#REF!</v>
      </c>
      <c r="AGS39" s="24" t="e">
        <f t="shared" si="508"/>
        <v>#REF!</v>
      </c>
      <c r="AGT39" s="11"/>
      <c r="AGU39" s="27"/>
      <c r="AGV39" s="27" t="e">
        <f t="shared" si="509"/>
        <v>#REF!</v>
      </c>
      <c r="AGW39" s="22">
        <f t="shared" si="58"/>
        <v>0</v>
      </c>
      <c r="AGX39" s="4"/>
      <c r="AGY39" s="27"/>
      <c r="AGZ39" s="27" t="e">
        <f t="shared" si="511"/>
        <v>#REF!</v>
      </c>
      <c r="AHA39" s="22">
        <f t="shared" si="59"/>
        <v>0</v>
      </c>
      <c r="AHB39" s="4"/>
      <c r="AHC39" s="27"/>
      <c r="AHD39" s="27" t="e">
        <f t="shared" si="513"/>
        <v>#REF!</v>
      </c>
      <c r="AHE39" s="22">
        <f t="shared" si="60"/>
        <v>0</v>
      </c>
      <c r="AHF39" s="4"/>
      <c r="AHG39" s="27"/>
      <c r="AHH39" s="27" t="e">
        <f t="shared" si="515"/>
        <v>#REF!</v>
      </c>
      <c r="AHI39" s="22">
        <f t="shared" si="61"/>
        <v>0</v>
      </c>
      <c r="AHJ39" s="4"/>
      <c r="AHK39" s="27"/>
      <c r="AHL39" s="27" t="e">
        <f t="shared" si="517"/>
        <v>#REF!</v>
      </c>
      <c r="AHM39" s="22">
        <f t="shared" si="62"/>
        <v>0</v>
      </c>
      <c r="AHN39" s="4"/>
      <c r="AHO39" s="27"/>
      <c r="AHP39" s="27" t="e">
        <f t="shared" si="519"/>
        <v>#REF!</v>
      </c>
      <c r="AHQ39" s="22">
        <f t="shared" si="63"/>
        <v>0</v>
      </c>
      <c r="AHR39" s="4"/>
      <c r="AHS39" s="27"/>
      <c r="AHT39" s="27" t="e">
        <f t="shared" si="521"/>
        <v>#REF!</v>
      </c>
      <c r="AHU39" s="22">
        <f t="shared" si="64"/>
        <v>0</v>
      </c>
      <c r="AHV39" s="4"/>
      <c r="AHW39" s="27">
        <v>0.21640000000000001</v>
      </c>
      <c r="AHX39" s="27" t="e">
        <f t="shared" si="523"/>
        <v>#REF!</v>
      </c>
      <c r="AHY39" s="22" t="e">
        <f t="shared" si="65"/>
        <v>#REF!</v>
      </c>
      <c r="AHZ39" s="4" t="e">
        <f t="shared" si="524"/>
        <v>#REF!</v>
      </c>
      <c r="AIA39" s="27"/>
      <c r="AIB39" s="27" t="e">
        <f t="shared" si="525"/>
        <v>#REF!</v>
      </c>
      <c r="AIC39" s="22">
        <f t="shared" si="66"/>
        <v>0</v>
      </c>
      <c r="AID39" s="4"/>
      <c r="AIE39" s="24"/>
      <c r="AIF39" s="24" t="e">
        <f t="shared" si="527"/>
        <v>#REF!</v>
      </c>
      <c r="AIG39" s="24" t="e">
        <f t="shared" si="528"/>
        <v>#REF!</v>
      </c>
      <c r="AIH39" s="11"/>
      <c r="AII39" s="24"/>
      <c r="AIJ39" s="24" t="e">
        <f t="shared" si="529"/>
        <v>#REF!</v>
      </c>
      <c r="AIK39" s="24" t="e">
        <f t="shared" si="530"/>
        <v>#REF!</v>
      </c>
      <c r="AIL39" s="11"/>
      <c r="AIM39" s="24"/>
      <c r="AIN39" s="24" t="e">
        <f t="shared" si="531"/>
        <v>#REF!</v>
      </c>
      <c r="AIO39" s="24" t="e">
        <f t="shared" si="532"/>
        <v>#REF!</v>
      </c>
      <c r="AIP39" s="11"/>
      <c r="AIQ39" s="27"/>
      <c r="AIR39" s="27">
        <f t="shared" si="533"/>
        <v>0</v>
      </c>
      <c r="AIS39" s="22">
        <f t="shared" si="67"/>
        <v>0</v>
      </c>
      <c r="AIT39" s="4"/>
      <c r="AIU39" s="27"/>
      <c r="AIV39" s="27" t="e">
        <f t="shared" si="535"/>
        <v>#REF!</v>
      </c>
      <c r="AIW39" s="22">
        <f t="shared" si="68"/>
        <v>0</v>
      </c>
      <c r="AIX39" s="4"/>
      <c r="AIY39" s="22">
        <v>0.1</v>
      </c>
      <c r="AIZ39" s="27" t="e">
        <f t="shared" si="537"/>
        <v>#REF!</v>
      </c>
      <c r="AJA39" s="22" t="e">
        <f t="shared" si="69"/>
        <v>#REF!</v>
      </c>
      <c r="AJB39" s="4" t="e">
        <f t="shared" si="538"/>
        <v>#REF!</v>
      </c>
      <c r="AJC39" s="27"/>
      <c r="AJD39" s="27" t="e">
        <f t="shared" si="539"/>
        <v>#REF!</v>
      </c>
      <c r="AJE39" s="22">
        <f t="shared" si="70"/>
        <v>0</v>
      </c>
      <c r="AJF39" s="4"/>
      <c r="AJG39" s="24"/>
      <c r="AJH39" s="24" t="e">
        <f t="shared" si="541"/>
        <v>#REF!</v>
      </c>
      <c r="AJI39" s="24" t="e">
        <f t="shared" si="542"/>
        <v>#REF!</v>
      </c>
      <c r="AJJ39" s="11"/>
      <c r="AJK39" s="27"/>
      <c r="AJL39" s="27" t="e">
        <f t="shared" si="543"/>
        <v>#REF!</v>
      </c>
      <c r="AJM39" s="22">
        <f t="shared" si="71"/>
        <v>0</v>
      </c>
      <c r="AJN39" s="4"/>
      <c r="AJO39" s="27">
        <v>98.9</v>
      </c>
      <c r="AJP39" s="27" t="e">
        <f t="shared" si="545"/>
        <v>#REF!</v>
      </c>
      <c r="AJQ39" s="22" t="e">
        <f t="shared" si="72"/>
        <v>#REF!</v>
      </c>
      <c r="AJR39" s="4" t="e">
        <f t="shared" si="546"/>
        <v>#REF!</v>
      </c>
      <c r="AJS39" s="27">
        <v>100</v>
      </c>
      <c r="AJT39" s="27" t="e">
        <f t="shared" si="547"/>
        <v>#REF!</v>
      </c>
      <c r="AJU39" s="22" t="e">
        <f t="shared" si="73"/>
        <v>#REF!</v>
      </c>
      <c r="AJV39" s="4" t="e">
        <f t="shared" si="548"/>
        <v>#REF!</v>
      </c>
      <c r="AJW39" s="27">
        <v>94.5</v>
      </c>
      <c r="AJX39" s="24" t="e">
        <f t="shared" si="549"/>
        <v>#REF!</v>
      </c>
      <c r="AJY39" s="13" t="e">
        <f t="shared" si="74"/>
        <v>#REF!</v>
      </c>
      <c r="AJZ39" s="12" t="e">
        <f t="shared" si="550"/>
        <v>#REF!</v>
      </c>
      <c r="AKA39" s="8" t="s">
        <v>43</v>
      </c>
      <c r="AKB39" s="10" t="e">
        <f t="shared" si="75"/>
        <v>#REF!</v>
      </c>
      <c r="AKC39" s="11" t="e">
        <f t="shared" si="551"/>
        <v>#REF!</v>
      </c>
      <c r="AKD39" s="8" t="s">
        <v>43</v>
      </c>
      <c r="AKE39" s="10" t="e">
        <f t="shared" si="76"/>
        <v>#REF!</v>
      </c>
      <c r="AKF39" s="11" t="e">
        <f t="shared" si="552"/>
        <v>#REF!</v>
      </c>
      <c r="AKG39" s="8" t="s">
        <v>43</v>
      </c>
      <c r="AKH39" s="10" t="e">
        <f t="shared" si="77"/>
        <v>#REF!</v>
      </c>
      <c r="AKI39" s="11" t="e">
        <f t="shared" si="553"/>
        <v>#REF!</v>
      </c>
      <c r="AKJ39" s="8" t="s">
        <v>43</v>
      </c>
      <c r="AKK39" s="10" t="e">
        <f t="shared" si="554"/>
        <v>#REF!</v>
      </c>
      <c r="AKL39" s="11" t="e">
        <f t="shared" si="573"/>
        <v>#REF!</v>
      </c>
      <c r="AKM39" s="8" t="s">
        <v>43</v>
      </c>
      <c r="AKN39" s="10" t="e">
        <f t="shared" si="78"/>
        <v>#REF!</v>
      </c>
      <c r="AKO39" s="11" t="e">
        <f t="shared" si="574"/>
        <v>#REF!</v>
      </c>
      <c r="AKP39" s="8" t="s">
        <v>43</v>
      </c>
      <c r="AKQ39" s="10"/>
      <c r="AKR39" s="11"/>
      <c r="AKS39" s="8" t="s">
        <v>43</v>
      </c>
      <c r="AKT39" s="10" t="e">
        <f t="shared" si="558"/>
        <v>#REF!</v>
      </c>
      <c r="AKU39" s="11" t="e">
        <f t="shared" si="80"/>
        <v>#REF!</v>
      </c>
      <c r="AKV39" s="8" t="s">
        <v>43</v>
      </c>
      <c r="AKW39" s="10" t="e">
        <f t="shared" si="559"/>
        <v>#REF!</v>
      </c>
      <c r="AKX39" s="11" t="e">
        <f t="shared" si="560"/>
        <v>#REF!</v>
      </c>
      <c r="AKY39" s="8" t="s">
        <v>43</v>
      </c>
      <c r="AKZ39" s="10" t="e">
        <f t="shared" si="81"/>
        <v>#REF!</v>
      </c>
      <c r="ALA39" s="11" t="e">
        <f t="shared" si="561"/>
        <v>#REF!</v>
      </c>
    </row>
    <row r="40" spans="1:989" ht="17.25">
      <c r="A40" s="8" t="s">
        <v>44</v>
      </c>
      <c r="B40" s="9" t="str">
        <f t="shared" si="82"/>
        <v>云南</v>
      </c>
      <c r="C40" s="10" t="e">
        <f t="shared" si="83"/>
        <v>#REF!</v>
      </c>
      <c r="D40" s="11" t="e">
        <f t="shared" si="84"/>
        <v>#REF!</v>
      </c>
      <c r="E40" s="24">
        <v>83.13</v>
      </c>
      <c r="F40" s="24" t="e">
        <f t="shared" si="85"/>
        <v>#REF!</v>
      </c>
      <c r="G40" s="24" t="e">
        <f>IF(E40&lt;&gt;"",E$5,0)</f>
        <v>#REF!</v>
      </c>
      <c r="H40" s="12" t="e">
        <f t="shared" si="86"/>
        <v>#REF!</v>
      </c>
      <c r="I40" s="24">
        <v>81.93</v>
      </c>
      <c r="J40" s="24" t="e">
        <f t="shared" si="87"/>
        <v>#REF!</v>
      </c>
      <c r="K40" s="13" t="e">
        <f>IF(I40&lt;&gt;"",I$5,0)</f>
        <v>#REF!</v>
      </c>
      <c r="L40" s="12" t="e">
        <f t="shared" si="88"/>
        <v>#REF!</v>
      </c>
      <c r="M40" s="24">
        <v>79.510000000000005</v>
      </c>
      <c r="N40" s="24" t="e">
        <f t="shared" si="89"/>
        <v>#REF!</v>
      </c>
      <c r="O40" s="13" t="e">
        <f>IF(M40&lt;&gt;"",M$5,0)</f>
        <v>#REF!</v>
      </c>
      <c r="P40" s="12" t="e">
        <f t="shared" si="90"/>
        <v>#REF!</v>
      </c>
      <c r="Q40" s="24">
        <v>86.86</v>
      </c>
      <c r="R40" s="24" t="e">
        <f t="shared" si="91"/>
        <v>#REF!</v>
      </c>
      <c r="S40" s="13" t="e">
        <f>IF(Q40&lt;&gt;"",Q$5,0)</f>
        <v>#REF!</v>
      </c>
      <c r="T40" s="12" t="e">
        <f t="shared" si="92"/>
        <v>#REF!</v>
      </c>
      <c r="U40" s="24"/>
      <c r="V40" s="24" t="e">
        <f t="shared" si="93"/>
        <v>#REF!</v>
      </c>
      <c r="W40" s="24" t="e">
        <f t="shared" si="563"/>
        <v>#REF!</v>
      </c>
      <c r="X40" s="11"/>
      <c r="Y40" s="13">
        <v>0.11304766547150162</v>
      </c>
      <c r="Z40" s="24" t="e">
        <f t="shared" si="95"/>
        <v>#REF!</v>
      </c>
      <c r="AA40" s="13" t="e">
        <f>IF(Y40&lt;&gt;"",Y$5,0)</f>
        <v>#REF!</v>
      </c>
      <c r="AB40" s="12" t="e">
        <f t="shared" si="96"/>
        <v>#REF!</v>
      </c>
      <c r="AC40" s="13">
        <v>0.27065775193279112</v>
      </c>
      <c r="AD40" s="24" t="e">
        <f t="shared" si="97"/>
        <v>#REF!</v>
      </c>
      <c r="AE40" s="13" t="e">
        <f>IF(AC40&lt;&gt;"",AC$5,0)</f>
        <v>#REF!</v>
      </c>
      <c r="AF40" s="12" t="e">
        <f t="shared" ref="AF40:AF41" si="575">IF(AC$6=0,RANK(AC40,AC$12:AC$42,0),RANK(AC40,AC$12:AC$42,1))</f>
        <v>#REF!</v>
      </c>
      <c r="AG40" s="13">
        <v>2.8137687082121849E-2</v>
      </c>
      <c r="AH40" s="24" t="e">
        <f t="shared" si="99"/>
        <v>#REF!</v>
      </c>
      <c r="AI40" s="13" t="e">
        <f>IF(AG40&lt;&gt;"",AG$5,0)</f>
        <v>#REF!</v>
      </c>
      <c r="AJ40" s="12" t="e">
        <f t="shared" si="100"/>
        <v>#REF!</v>
      </c>
      <c r="AK40" s="13">
        <v>12.105115761668756</v>
      </c>
      <c r="AL40" s="24" t="e">
        <f t="shared" si="101"/>
        <v>#REF!</v>
      </c>
      <c r="AM40" s="13" t="e">
        <f>IF(AK40&lt;&gt;"",AK$5,0)</f>
        <v>#REF!</v>
      </c>
      <c r="AN40" s="12" t="e">
        <f t="shared" ref="AN40:AN42" si="576">IF(AK$6=0,RANK(AK40,AK$12:AK$42,0),RANK(AK40,AK$12:AK$42,1))</f>
        <v>#REF!</v>
      </c>
      <c r="AO40" s="23">
        <v>0.96242461394052958</v>
      </c>
      <c r="AP40" s="24" t="e">
        <f t="shared" si="103"/>
        <v>#REF!</v>
      </c>
      <c r="AQ40" s="13" t="e">
        <f>IF(AO40&lt;&gt;"",AO$5,0)</f>
        <v>#REF!</v>
      </c>
      <c r="AR40" s="12" t="e">
        <f t="shared" si="562"/>
        <v>#REF!</v>
      </c>
      <c r="AS40" s="24">
        <v>99.78</v>
      </c>
      <c r="AT40" s="24" t="e">
        <f t="shared" si="105"/>
        <v>#REF!</v>
      </c>
      <c r="AU40" s="13" t="e">
        <f>IF(AS40&lt;&gt;"",AS$5,0)</f>
        <v>#REF!</v>
      </c>
      <c r="AV40" s="12" t="e">
        <f t="shared" si="106"/>
        <v>#REF!</v>
      </c>
      <c r="AW40" s="24">
        <v>0.03</v>
      </c>
      <c r="AX40" s="24" t="e">
        <f t="shared" si="107"/>
        <v>#REF!</v>
      </c>
      <c r="AY40" s="13" t="e">
        <f>IF(AW40&lt;&gt;"",AW$5,0)</f>
        <v>#REF!</v>
      </c>
      <c r="AZ40" s="12" t="e">
        <f t="shared" si="108"/>
        <v>#REF!</v>
      </c>
      <c r="BA40" s="24">
        <v>2.6739999999999999</v>
      </c>
      <c r="BB40" s="24" t="e">
        <f t="shared" si="109"/>
        <v>#REF!</v>
      </c>
      <c r="BC40" s="13" t="e">
        <f>IF(BA40&lt;&gt;"",BA$5,0)</f>
        <v>#REF!</v>
      </c>
      <c r="BD40" s="12" t="e">
        <f t="shared" si="110"/>
        <v>#REF!</v>
      </c>
      <c r="BE40" s="14">
        <v>0.16</v>
      </c>
      <c r="BF40" s="24" t="e">
        <f t="shared" si="111"/>
        <v>#REF!</v>
      </c>
      <c r="BG40" s="13" t="e">
        <f>IF(BE40&lt;&gt;"",BE$5,0)</f>
        <v>#REF!</v>
      </c>
      <c r="BH40" s="12" t="e">
        <f t="shared" si="112"/>
        <v>#REF!</v>
      </c>
      <c r="BI40" s="24">
        <v>97.58</v>
      </c>
      <c r="BJ40" s="24" t="e">
        <f t="shared" si="113"/>
        <v>#REF!</v>
      </c>
      <c r="BK40" s="13" t="e">
        <f>IF(BI40&lt;&gt;"",BI$5,0)</f>
        <v>#REF!</v>
      </c>
      <c r="BL40" s="12" t="e">
        <f t="shared" si="114"/>
        <v>#REF!</v>
      </c>
      <c r="BM40" s="24">
        <v>0.13</v>
      </c>
      <c r="BN40" s="24" t="e">
        <f t="shared" si="115"/>
        <v>#REF!</v>
      </c>
      <c r="BO40" s="13" t="e">
        <f>IF(BM40&lt;&gt;"",BM$5,0)</f>
        <v>#REF!</v>
      </c>
      <c r="BP40" s="12" t="e">
        <f t="shared" si="116"/>
        <v>#REF!</v>
      </c>
      <c r="BQ40" s="24">
        <v>99.39</v>
      </c>
      <c r="BR40" s="24" t="e">
        <f t="shared" si="117"/>
        <v>#REF!</v>
      </c>
      <c r="BS40" s="13" t="e">
        <f>IF(BQ40&lt;&gt;"",BQ$5,0)</f>
        <v>#REF!</v>
      </c>
      <c r="BT40" s="12" t="e">
        <f t="shared" si="118"/>
        <v>#REF!</v>
      </c>
      <c r="BU40" s="24">
        <v>1.6412565595571509</v>
      </c>
      <c r="BV40" s="24" t="e">
        <f t="shared" si="119"/>
        <v>#REF!</v>
      </c>
      <c r="BW40" s="13" t="e">
        <f>IF(BU40&lt;&gt;"",BU$5,0)</f>
        <v>#REF!</v>
      </c>
      <c r="BX40" s="12" t="e">
        <f t="shared" si="120"/>
        <v>#REF!</v>
      </c>
      <c r="BY40" s="24">
        <v>97.7</v>
      </c>
      <c r="BZ40" s="24" t="e">
        <f t="shared" si="121"/>
        <v>#REF!</v>
      </c>
      <c r="CA40" s="13" t="e">
        <f>IF(BY40&lt;&gt;"",BY$5,0)</f>
        <v>#REF!</v>
      </c>
      <c r="CB40" s="12" t="e">
        <f t="shared" si="122"/>
        <v>#REF!</v>
      </c>
      <c r="CC40" s="24">
        <v>98.032399999999996</v>
      </c>
      <c r="CD40" s="24" t="e">
        <f t="shared" si="123"/>
        <v>#REF!</v>
      </c>
      <c r="CE40" s="13" t="e">
        <f>IF(CC40&lt;&gt;"",CC$5,0)</f>
        <v>#REF!</v>
      </c>
      <c r="CF40" s="12" t="e">
        <f t="shared" si="124"/>
        <v>#REF!</v>
      </c>
      <c r="CG40" s="24">
        <v>101</v>
      </c>
      <c r="CH40" s="24" t="e">
        <f t="shared" si="125"/>
        <v>#REF!</v>
      </c>
      <c r="CI40" s="13" t="e">
        <f>IF(CG40&lt;&gt;"",CG$5,0)</f>
        <v>#REF!</v>
      </c>
      <c r="CJ40" s="12" t="e">
        <f t="shared" si="126"/>
        <v>#REF!</v>
      </c>
      <c r="CK40" s="24"/>
      <c r="CL40" s="24" t="e">
        <f t="shared" si="127"/>
        <v>#REF!</v>
      </c>
      <c r="CM40" s="24" t="e">
        <f t="shared" si="128"/>
        <v>#REF!</v>
      </c>
      <c r="CN40" s="11"/>
      <c r="CO40" s="24">
        <v>96.463200000000001</v>
      </c>
      <c r="CP40" s="24" t="e">
        <f t="shared" si="129"/>
        <v>#REF!</v>
      </c>
      <c r="CQ40" s="13" t="e">
        <f>IF(CO40&lt;&gt;"",CO$5,0)</f>
        <v>#REF!</v>
      </c>
      <c r="CR40" s="12" t="e">
        <f t="shared" si="130"/>
        <v>#REF!</v>
      </c>
      <c r="CS40" s="24">
        <v>96</v>
      </c>
      <c r="CT40" s="24" t="e">
        <f t="shared" si="131"/>
        <v>#REF!</v>
      </c>
      <c r="CU40" s="13" t="e">
        <f>IF(CS40&lt;&gt;"",CS$5,0)</f>
        <v>#REF!</v>
      </c>
      <c r="CV40" s="12" t="e">
        <f t="shared" si="132"/>
        <v>#REF!</v>
      </c>
      <c r="CW40" s="24"/>
      <c r="CX40" s="24" t="e">
        <f t="shared" si="133"/>
        <v>#REF!</v>
      </c>
      <c r="CY40" s="24" t="e">
        <f t="shared" si="134"/>
        <v>#REF!</v>
      </c>
      <c r="CZ40" s="11"/>
      <c r="DA40" s="24">
        <v>98.0548</v>
      </c>
      <c r="DB40" s="24" t="e">
        <f t="shared" si="135"/>
        <v>#REF!</v>
      </c>
      <c r="DC40" s="13" t="e">
        <f>IF(DA40&lt;&gt;"",DA$5,0)</f>
        <v>#REF!</v>
      </c>
      <c r="DD40" s="12" t="e">
        <f t="shared" si="136"/>
        <v>#REF!</v>
      </c>
      <c r="DE40" s="24">
        <v>93</v>
      </c>
      <c r="DF40" s="24" t="e">
        <f t="shared" si="137"/>
        <v>#REF!</v>
      </c>
      <c r="DG40" s="13" t="e">
        <f>IF(DE40&lt;&gt;"",DE$5,0)</f>
        <v>#REF!</v>
      </c>
      <c r="DH40" s="12" t="e">
        <f t="shared" si="138"/>
        <v>#REF!</v>
      </c>
      <c r="DI40" s="24">
        <v>97.628900000000002</v>
      </c>
      <c r="DJ40" s="24" t="e">
        <f t="shared" si="139"/>
        <v>#REF!</v>
      </c>
      <c r="DK40" s="13" t="e">
        <f>IF(DI40&lt;&gt;"",DI$5,0)</f>
        <v>#REF!</v>
      </c>
      <c r="DL40" s="12" t="e">
        <f t="shared" si="140"/>
        <v>#REF!</v>
      </c>
      <c r="DM40" s="24">
        <v>91</v>
      </c>
      <c r="DN40" s="24" t="e">
        <f t="shared" si="141"/>
        <v>#REF!</v>
      </c>
      <c r="DO40" s="13" t="e">
        <f>IF(DM40&lt;&gt;"",DM$5,0)</f>
        <v>#REF!</v>
      </c>
      <c r="DP40" s="12" t="e">
        <f t="shared" si="142"/>
        <v>#REF!</v>
      </c>
      <c r="DQ40" s="24">
        <v>3.3997000000000002</v>
      </c>
      <c r="DR40" s="24" t="e">
        <f t="shared" si="143"/>
        <v>#REF!</v>
      </c>
      <c r="DS40" s="13" t="e">
        <f>IF(DQ40&lt;&gt;"",DQ$5,0)</f>
        <v>#REF!</v>
      </c>
      <c r="DT40" s="12" t="e">
        <f t="shared" si="144"/>
        <v>#REF!</v>
      </c>
      <c r="DU40" s="24">
        <v>99.56</v>
      </c>
      <c r="DV40" s="24" t="e">
        <f t="shared" si="145"/>
        <v>#REF!</v>
      </c>
      <c r="DW40" s="13" t="e">
        <f>IF(DU40&lt;&gt;"",DU$5,0)</f>
        <v>#REF!</v>
      </c>
      <c r="DX40" s="12" t="e">
        <f t="shared" si="146"/>
        <v>#REF!</v>
      </c>
      <c r="DY40" s="24"/>
      <c r="DZ40" s="24" t="e">
        <f t="shared" si="147"/>
        <v>#REF!</v>
      </c>
      <c r="EA40" s="24" t="e">
        <f t="shared" si="148"/>
        <v>#REF!</v>
      </c>
      <c r="EB40" s="11"/>
      <c r="EC40" s="24">
        <v>81.93</v>
      </c>
      <c r="ED40" s="47">
        <v>79.709999999999994</v>
      </c>
      <c r="EE40" s="24" t="e">
        <f t="shared" si="149"/>
        <v>#REF!</v>
      </c>
      <c r="EF40" s="22" t="e">
        <f t="shared" si="150"/>
        <v>#REF!</v>
      </c>
      <c r="EG40" s="4" t="e">
        <f t="shared" si="151"/>
        <v>#REF!</v>
      </c>
      <c r="EH40" s="24">
        <v>81.93</v>
      </c>
      <c r="EI40" s="24">
        <v>69.62</v>
      </c>
      <c r="EJ40" s="24" t="e">
        <f t="shared" si="152"/>
        <v>#REF!</v>
      </c>
      <c r="EK40" s="22" t="e">
        <f t="shared" si="153"/>
        <v>#REF!</v>
      </c>
      <c r="EL40" s="4" t="e">
        <f t="shared" si="154"/>
        <v>#REF!</v>
      </c>
      <c r="EM40" s="38">
        <v>79.510000000000005</v>
      </c>
      <c r="EN40" s="39">
        <v>79.819999999999993</v>
      </c>
      <c r="EO40" s="24" t="e">
        <f t="shared" si="155"/>
        <v>#REF!</v>
      </c>
      <c r="EP40" s="22" t="e">
        <f t="shared" si="156"/>
        <v>#REF!</v>
      </c>
      <c r="EQ40" s="4" t="e">
        <f t="shared" si="157"/>
        <v>#REF!</v>
      </c>
      <c r="ER40" s="38">
        <v>79.510000000000005</v>
      </c>
      <c r="ES40" s="39">
        <v>73.17</v>
      </c>
      <c r="ET40" s="24" t="e">
        <f t="shared" si="158"/>
        <v>#REF!</v>
      </c>
      <c r="EU40" s="22" t="e">
        <f t="shared" si="159"/>
        <v>#REF!</v>
      </c>
      <c r="EV40" s="4" t="e">
        <f t="shared" si="160"/>
        <v>#REF!</v>
      </c>
      <c r="EW40" s="24">
        <v>86.86</v>
      </c>
      <c r="EX40" s="24">
        <v>84.52</v>
      </c>
      <c r="EY40" s="24" t="e">
        <f t="shared" si="161"/>
        <v>#REF!</v>
      </c>
      <c r="EZ40" s="22" t="e">
        <f t="shared" si="162"/>
        <v>#REF!</v>
      </c>
      <c r="FA40" s="4" t="e">
        <f t="shared" ref="FA40:FA42" si="577">IF(EW$6=0,RANK(EY40,EY$12:EY$42,0),RANK(EY40,EY$12:EY$42,1))</f>
        <v>#REF!</v>
      </c>
      <c r="FB40" s="24">
        <v>86.86</v>
      </c>
      <c r="FC40" s="24">
        <v>76</v>
      </c>
      <c r="FD40" s="24" t="e">
        <f t="shared" si="164"/>
        <v>#REF!</v>
      </c>
      <c r="FE40" s="22" t="e">
        <f t="shared" si="165"/>
        <v>#REF!</v>
      </c>
      <c r="FF40" s="4" t="e">
        <f t="shared" ref="FF40:FF42" si="578">IF(FB$6=0,RANK(FD40,FD$12:FD$42,0),RANK(FD40,FD$12:FD$42,1))</f>
        <v>#REF!</v>
      </c>
      <c r="FG40" s="24">
        <v>7.17</v>
      </c>
      <c r="FH40" s="24" t="e">
        <f t="shared" si="34"/>
        <v>#REF!</v>
      </c>
      <c r="FI40" s="13" t="e">
        <f t="shared" si="35"/>
        <v>#REF!</v>
      </c>
      <c r="FJ40" s="12" t="e">
        <f>IF(FG$6=0,RANK(FG40,FG$12:FG$42,0),RANK(FG40,FG$12:FG$42,1))</f>
        <v>#REF!</v>
      </c>
      <c r="FK40" s="24">
        <v>3.64</v>
      </c>
      <c r="FL40" s="24" t="e">
        <f t="shared" si="167"/>
        <v>#REF!</v>
      </c>
      <c r="FM40" s="13" t="e">
        <f>IF(FK40&lt;&gt;"",FK$5,0)</f>
        <v>#REF!</v>
      </c>
      <c r="FN40" s="12" t="e">
        <f t="shared" si="168"/>
        <v>#REF!</v>
      </c>
      <c r="FO40" s="24">
        <v>96.3</v>
      </c>
      <c r="FP40" s="24">
        <v>91.649999999999991</v>
      </c>
      <c r="FQ40" s="24" t="e">
        <f t="shared" si="169"/>
        <v>#REF!</v>
      </c>
      <c r="FR40" s="22" t="e">
        <f t="shared" si="170"/>
        <v>#REF!</v>
      </c>
      <c r="FS40" s="4" t="e">
        <f t="shared" si="171"/>
        <v>#REF!</v>
      </c>
      <c r="FT40" s="24">
        <v>96.3</v>
      </c>
      <c r="FU40" s="24">
        <v>90.13</v>
      </c>
      <c r="FV40" s="24" t="e">
        <f t="shared" si="172"/>
        <v>#REF!</v>
      </c>
      <c r="FW40" s="22" t="e">
        <f t="shared" si="173"/>
        <v>#REF!</v>
      </c>
      <c r="FX40" s="4" t="e">
        <f t="shared" si="174"/>
        <v>#REF!</v>
      </c>
      <c r="FY40" s="24">
        <v>91.88</v>
      </c>
      <c r="FZ40" s="24">
        <v>77.91</v>
      </c>
      <c r="GA40" s="24" t="e">
        <f t="shared" si="175"/>
        <v>#REF!</v>
      </c>
      <c r="GB40" s="22" t="e">
        <f t="shared" si="176"/>
        <v>#REF!</v>
      </c>
      <c r="GC40" s="4" t="e">
        <f t="shared" si="177"/>
        <v>#REF!</v>
      </c>
      <c r="GD40" s="27">
        <v>91.88</v>
      </c>
      <c r="GE40" s="27">
        <v>61.7</v>
      </c>
      <c r="GF40" s="24" t="e">
        <f t="shared" si="178"/>
        <v>#REF!</v>
      </c>
      <c r="GG40" s="22" t="e">
        <f t="shared" si="179"/>
        <v>#REF!</v>
      </c>
      <c r="GH40" s="4" t="e">
        <f t="shared" si="180"/>
        <v>#REF!</v>
      </c>
      <c r="GI40" s="27">
        <v>97.42</v>
      </c>
      <c r="GJ40" s="27">
        <v>93.57</v>
      </c>
      <c r="GK40" s="24" t="e">
        <f t="shared" si="181"/>
        <v>#REF!</v>
      </c>
      <c r="GL40" s="22" t="e">
        <f t="shared" si="182"/>
        <v>#REF!</v>
      </c>
      <c r="GM40" s="4" t="e">
        <f t="shared" si="183"/>
        <v>#REF!</v>
      </c>
      <c r="GN40" s="27">
        <v>97.42</v>
      </c>
      <c r="GO40" s="27">
        <v>89.039999999999992</v>
      </c>
      <c r="GP40" s="24" t="e">
        <f t="shared" si="184"/>
        <v>#REF!</v>
      </c>
      <c r="GQ40" s="22" t="e">
        <f t="shared" si="185"/>
        <v>#REF!</v>
      </c>
      <c r="GR40" s="4" t="e">
        <f t="shared" si="186"/>
        <v>#REF!</v>
      </c>
      <c r="GS40" s="27">
        <v>1.26</v>
      </c>
      <c r="GT40" s="27" t="e">
        <f t="shared" si="38"/>
        <v>#REF!</v>
      </c>
      <c r="GU40" s="22" t="e">
        <f t="shared" si="39"/>
        <v>#REF!</v>
      </c>
      <c r="GV40" s="4" t="e">
        <f>IF(GS$6=0,RANK(GS40,GS$12:GS$42,0),RANK(GS40,GS$12:GS$42,1))</f>
        <v>#REF!</v>
      </c>
      <c r="GW40" s="27">
        <v>6.9500000000000011</v>
      </c>
      <c r="GX40" s="27" t="e">
        <f t="shared" si="187"/>
        <v>#REF!</v>
      </c>
      <c r="GY40" s="22" t="e">
        <f>IF(GW40&lt;&gt;"",GW$5,0)</f>
        <v>#REF!</v>
      </c>
      <c r="GZ40" s="4" t="e">
        <f>IF(GW$6=0,RANK(GW40,GW$12:GW$42,0),RANK(GW40,GW$12:GW$42,1))</f>
        <v>#REF!</v>
      </c>
      <c r="HA40" s="26"/>
      <c r="HB40" s="26"/>
      <c r="HC40" s="24" t="e">
        <f t="shared" si="188"/>
        <v>#REF!</v>
      </c>
      <c r="HD40" s="24" t="e">
        <f t="shared" si="189"/>
        <v>#REF!</v>
      </c>
      <c r="HE40" s="26"/>
      <c r="HF40" s="26"/>
      <c r="HG40" s="26"/>
      <c r="HH40" s="24" t="e">
        <f t="shared" si="190"/>
        <v>#REF!</v>
      </c>
      <c r="HI40" s="24" t="e">
        <f t="shared" si="191"/>
        <v>#REF!</v>
      </c>
      <c r="HJ40" s="26"/>
      <c r="HK40" s="27">
        <v>95.73</v>
      </c>
      <c r="HL40" s="27">
        <v>89.19</v>
      </c>
      <c r="HM40" s="24" t="e">
        <f t="shared" si="192"/>
        <v>#REF!</v>
      </c>
      <c r="HN40" s="22" t="e">
        <f t="shared" si="193"/>
        <v>#REF!</v>
      </c>
      <c r="HO40" s="4" t="e">
        <f t="shared" si="194"/>
        <v>#REF!</v>
      </c>
      <c r="HP40" s="27">
        <v>95.73</v>
      </c>
      <c r="HQ40" s="27">
        <v>88.84</v>
      </c>
      <c r="HR40" s="24" t="e">
        <f t="shared" si="195"/>
        <v>#REF!</v>
      </c>
      <c r="HS40" s="22" t="e">
        <f t="shared" si="196"/>
        <v>#REF!</v>
      </c>
      <c r="HT40" s="4" t="e">
        <f t="shared" si="197"/>
        <v>#REF!</v>
      </c>
      <c r="HU40" s="24">
        <v>97.11</v>
      </c>
      <c r="HV40" s="24">
        <v>92.06</v>
      </c>
      <c r="HW40" s="24" t="e">
        <f t="shared" si="198"/>
        <v>#REF!</v>
      </c>
      <c r="HX40" s="24" t="e">
        <f t="shared" si="199"/>
        <v>#REF!</v>
      </c>
      <c r="HY40" s="4" t="e">
        <f t="shared" si="200"/>
        <v>#REF!</v>
      </c>
      <c r="HZ40" s="24">
        <v>97.11</v>
      </c>
      <c r="IA40" s="24">
        <v>99.74</v>
      </c>
      <c r="IB40" s="24" t="e">
        <f t="shared" si="201"/>
        <v>#REF!</v>
      </c>
      <c r="IC40" s="24" t="e">
        <f t="shared" si="202"/>
        <v>#REF!</v>
      </c>
      <c r="ID40" s="4" t="e">
        <f t="shared" si="203"/>
        <v>#REF!</v>
      </c>
      <c r="IE40" s="26"/>
      <c r="IF40" s="26"/>
      <c r="IG40" s="24" t="e">
        <f t="shared" si="204"/>
        <v>#REF!</v>
      </c>
      <c r="IH40" s="24" t="e">
        <f t="shared" si="205"/>
        <v>#REF!</v>
      </c>
      <c r="II40" s="26"/>
      <c r="IJ40" s="26"/>
      <c r="IK40" s="26"/>
      <c r="IL40" s="24" t="e">
        <f t="shared" si="206"/>
        <v>#REF!</v>
      </c>
      <c r="IM40" s="24" t="e">
        <f t="shared" si="207"/>
        <v>#REF!</v>
      </c>
      <c r="IN40" s="26"/>
      <c r="IO40" s="26"/>
      <c r="IP40" s="26"/>
      <c r="IQ40" s="24" t="e">
        <f t="shared" si="208"/>
        <v>#REF!</v>
      </c>
      <c r="IR40" s="24" t="e">
        <f t="shared" si="209"/>
        <v>#REF!</v>
      </c>
      <c r="IS40" s="26"/>
      <c r="IT40" s="26"/>
      <c r="IU40" s="26"/>
      <c r="IV40" s="24" t="e">
        <f t="shared" si="210"/>
        <v>#REF!</v>
      </c>
      <c r="IW40" s="24" t="e">
        <f t="shared" si="211"/>
        <v>#REF!</v>
      </c>
      <c r="IX40" s="26"/>
      <c r="IY40" s="26"/>
      <c r="IZ40" s="26"/>
      <c r="JA40" s="24" t="e">
        <f t="shared" si="212"/>
        <v>#REF!</v>
      </c>
      <c r="JB40" s="24" t="e">
        <f t="shared" si="213"/>
        <v>#REF!</v>
      </c>
      <c r="JC40" s="26"/>
      <c r="JD40" s="26"/>
      <c r="JE40" s="26"/>
      <c r="JF40" s="24" t="e">
        <f t="shared" si="214"/>
        <v>#REF!</v>
      </c>
      <c r="JG40" s="24" t="e">
        <f t="shared" si="215"/>
        <v>#REF!</v>
      </c>
      <c r="JH40" s="26"/>
      <c r="JI40" s="26"/>
      <c r="JJ40" s="26"/>
      <c r="JK40" s="24" t="e">
        <f t="shared" si="216"/>
        <v>#REF!</v>
      </c>
      <c r="JL40" s="24" t="e">
        <f t="shared" si="217"/>
        <v>#REF!</v>
      </c>
      <c r="JM40" s="26"/>
      <c r="JN40" s="26"/>
      <c r="JO40" s="26"/>
      <c r="JP40" s="24" t="e">
        <f t="shared" si="218"/>
        <v>#REF!</v>
      </c>
      <c r="JQ40" s="24" t="e">
        <f t="shared" si="219"/>
        <v>#REF!</v>
      </c>
      <c r="JR40" s="26"/>
      <c r="JS40" s="26"/>
      <c r="JT40" s="26"/>
      <c r="JU40" s="24" t="e">
        <f t="shared" si="220"/>
        <v>#REF!</v>
      </c>
      <c r="JV40" s="24" t="e">
        <f t="shared" si="221"/>
        <v>#REF!</v>
      </c>
      <c r="JW40" s="26"/>
      <c r="JX40" s="26"/>
      <c r="JY40" s="26"/>
      <c r="JZ40" s="24" t="e">
        <f t="shared" si="222"/>
        <v>#REF!</v>
      </c>
      <c r="KA40" s="24" t="e">
        <f t="shared" si="223"/>
        <v>#REF!</v>
      </c>
      <c r="KB40" s="26"/>
      <c r="KC40" s="26"/>
      <c r="KD40" s="26"/>
      <c r="KE40" s="24" t="e">
        <f t="shared" si="224"/>
        <v>#REF!</v>
      </c>
      <c r="KF40" s="24" t="e">
        <f t="shared" si="225"/>
        <v>#REF!</v>
      </c>
      <c r="KG40" s="26"/>
      <c r="KH40" s="26"/>
      <c r="KI40" s="26"/>
      <c r="KJ40" s="24" t="e">
        <f t="shared" si="226"/>
        <v>#REF!</v>
      </c>
      <c r="KK40" s="24" t="e">
        <f t="shared" si="227"/>
        <v>#REF!</v>
      </c>
      <c r="KL40" s="26"/>
      <c r="KM40" s="27">
        <v>94.74430818712635</v>
      </c>
      <c r="KN40" s="27"/>
      <c r="KO40" s="24">
        <f t="shared" si="228"/>
        <v>0</v>
      </c>
      <c r="KP40" s="22">
        <f t="shared" si="229"/>
        <v>0</v>
      </c>
      <c r="KQ40" s="4" t="e">
        <f t="shared" si="230"/>
        <v>#REF!</v>
      </c>
      <c r="KR40" s="27">
        <v>94.74430818712635</v>
      </c>
      <c r="KS40" s="27"/>
      <c r="KT40" s="24">
        <f t="shared" si="231"/>
        <v>0</v>
      </c>
      <c r="KU40" s="22">
        <f t="shared" si="232"/>
        <v>0</v>
      </c>
      <c r="KV40" s="4" t="e">
        <f t="shared" si="233"/>
        <v>#REF!</v>
      </c>
      <c r="KW40" s="27">
        <v>95.235182022908802</v>
      </c>
      <c r="KX40" s="27"/>
      <c r="KY40" s="24">
        <f t="shared" si="234"/>
        <v>0</v>
      </c>
      <c r="KZ40" s="22">
        <f t="shared" si="235"/>
        <v>0</v>
      </c>
      <c r="LA40" s="4" t="e">
        <f t="shared" si="236"/>
        <v>#REF!</v>
      </c>
      <c r="LB40" s="27">
        <v>95.235182022908802</v>
      </c>
      <c r="LC40" s="27"/>
      <c r="LD40" s="24">
        <f t="shared" si="237"/>
        <v>0</v>
      </c>
      <c r="LE40" s="22">
        <f t="shared" si="238"/>
        <v>0</v>
      </c>
      <c r="LF40" s="4" t="e">
        <f t="shared" si="239"/>
        <v>#REF!</v>
      </c>
      <c r="LG40" s="26"/>
      <c r="LH40" s="26"/>
      <c r="LI40" s="24" t="e">
        <f t="shared" si="240"/>
        <v>#REF!</v>
      </c>
      <c r="LJ40" s="24" t="e">
        <f t="shared" si="241"/>
        <v>#REF!</v>
      </c>
      <c r="LK40" s="26"/>
      <c r="LL40" s="26"/>
      <c r="LM40" s="26"/>
      <c r="LN40" s="24" t="e">
        <f t="shared" si="242"/>
        <v>#REF!</v>
      </c>
      <c r="LO40" s="24" t="e">
        <f t="shared" si="243"/>
        <v>#REF!</v>
      </c>
      <c r="LP40" s="26"/>
      <c r="LQ40" s="24">
        <v>2.8518309416414866</v>
      </c>
      <c r="LR40" s="26"/>
      <c r="LS40" s="24">
        <f t="shared" si="244"/>
        <v>0</v>
      </c>
      <c r="LT40" s="22">
        <f t="shared" si="245"/>
        <v>0</v>
      </c>
      <c r="LU40" s="4" t="e">
        <f t="shared" ref="LU40:LU42" si="579">IF(LQ$6=0,RANK(LS40,LS$12:LS$42,0),RANK(LS40,LS$12:LS$42,1))</f>
        <v>#REF!</v>
      </c>
      <c r="LV40" s="24">
        <v>2.8518309416414866</v>
      </c>
      <c r="LW40" s="26"/>
      <c r="LX40" s="24">
        <f t="shared" si="247"/>
        <v>0</v>
      </c>
      <c r="LY40" s="22">
        <f t="shared" si="248"/>
        <v>0</v>
      </c>
      <c r="LZ40" s="4" t="e">
        <f t="shared" ref="LZ40:LZ42" si="580">IF(LV$6=0,RANK(LX40,LX$12:LX$42,0),RANK(LX40,LX$12:LX$42,1))</f>
        <v>#REF!</v>
      </c>
      <c r="MA40" s="24">
        <v>23.072968563778648</v>
      </c>
      <c r="MB40" s="26"/>
      <c r="MC40" s="24">
        <f t="shared" si="250"/>
        <v>0</v>
      </c>
      <c r="MD40" s="22">
        <f t="shared" si="251"/>
        <v>0</v>
      </c>
      <c r="ME40" s="4" t="e">
        <f t="shared" ref="ME40:ME42" si="581">IF(MA$6=0,RANK(MC40,MC$12:MC$42,0),RANK(MC40,MC$12:MC$42,1))</f>
        <v>#REF!</v>
      </c>
      <c r="MF40" s="24">
        <v>23.072968563778648</v>
      </c>
      <c r="MG40" s="26"/>
      <c r="MH40" s="24">
        <f t="shared" si="253"/>
        <v>0</v>
      </c>
      <c r="MI40" s="22">
        <f t="shared" si="254"/>
        <v>0</v>
      </c>
      <c r="MJ40" s="4" t="e">
        <f t="shared" ref="MJ40:MJ42" si="582">IF(MF$6=0,RANK(MH40,MH$12:MH$42,0),RANK(MH40,MH$12:MH$42,1))</f>
        <v>#REF!</v>
      </c>
      <c r="MK40" s="26"/>
      <c r="ML40" s="26"/>
      <c r="MM40" s="24" t="e">
        <f t="shared" si="256"/>
        <v>#REF!</v>
      </c>
      <c r="MN40" s="24" t="e">
        <f t="shared" si="257"/>
        <v>#REF!</v>
      </c>
      <c r="MO40" s="26"/>
      <c r="MP40" s="26"/>
      <c r="MQ40" s="26"/>
      <c r="MR40" s="24" t="e">
        <f t="shared" si="258"/>
        <v>#REF!</v>
      </c>
      <c r="MS40" s="24" t="e">
        <f t="shared" si="259"/>
        <v>#REF!</v>
      </c>
      <c r="MT40" s="26"/>
      <c r="MU40" s="26"/>
      <c r="MV40" s="26"/>
      <c r="MW40" s="24" t="e">
        <f t="shared" si="260"/>
        <v>#REF!</v>
      </c>
      <c r="MX40" s="24" t="e">
        <f t="shared" si="261"/>
        <v>#REF!</v>
      </c>
      <c r="MY40" s="26"/>
      <c r="MZ40" s="26"/>
      <c r="NA40" s="26"/>
      <c r="NB40" s="24" t="e">
        <f t="shared" si="262"/>
        <v>#REF!</v>
      </c>
      <c r="NC40" s="24" t="e">
        <f t="shared" si="263"/>
        <v>#REF!</v>
      </c>
      <c r="ND40" s="26"/>
      <c r="NE40" s="26"/>
      <c r="NF40" s="26"/>
      <c r="NG40" s="24" t="e">
        <f t="shared" si="264"/>
        <v>#REF!</v>
      </c>
      <c r="NH40" s="24" t="e">
        <f t="shared" si="265"/>
        <v>#REF!</v>
      </c>
      <c r="NI40" s="26"/>
      <c r="NJ40" s="26"/>
      <c r="NK40" s="26"/>
      <c r="NL40" s="24" t="e">
        <f t="shared" si="266"/>
        <v>#REF!</v>
      </c>
      <c r="NM40" s="24" t="e">
        <f t="shared" si="267"/>
        <v>#REF!</v>
      </c>
      <c r="NN40" s="26"/>
      <c r="NO40" s="26"/>
      <c r="NP40" s="26"/>
      <c r="NQ40" s="24" t="e">
        <f t="shared" si="268"/>
        <v>#REF!</v>
      </c>
      <c r="NR40" s="24" t="e">
        <f t="shared" si="269"/>
        <v>#REF!</v>
      </c>
      <c r="NS40" s="26"/>
      <c r="NT40" s="26"/>
      <c r="NU40" s="26"/>
      <c r="NV40" s="24" t="e">
        <f t="shared" si="270"/>
        <v>#REF!</v>
      </c>
      <c r="NW40" s="24" t="e">
        <f t="shared" si="271"/>
        <v>#REF!</v>
      </c>
      <c r="NX40" s="26"/>
      <c r="NY40" s="26"/>
      <c r="NZ40" s="26"/>
      <c r="OA40" s="24" t="e">
        <f t="shared" si="272"/>
        <v>#REF!</v>
      </c>
      <c r="OB40" s="24" t="e">
        <f t="shared" si="273"/>
        <v>#REF!</v>
      </c>
      <c r="OC40" s="26"/>
      <c r="OD40" s="26"/>
      <c r="OE40" s="26"/>
      <c r="OF40" s="24" t="e">
        <f t="shared" si="274"/>
        <v>#REF!</v>
      </c>
      <c r="OG40" s="24" t="e">
        <f t="shared" si="275"/>
        <v>#REF!</v>
      </c>
      <c r="OH40" s="26"/>
      <c r="OI40" s="26"/>
      <c r="OJ40" s="26"/>
      <c r="OK40" s="24" t="e">
        <f t="shared" si="276"/>
        <v>#REF!</v>
      </c>
      <c r="OL40" s="24" t="e">
        <f t="shared" si="277"/>
        <v>#REF!</v>
      </c>
      <c r="OM40" s="26"/>
      <c r="ON40" s="26"/>
      <c r="OO40" s="26"/>
      <c r="OP40" s="24" t="e">
        <f t="shared" si="278"/>
        <v>#REF!</v>
      </c>
      <c r="OQ40" s="24" t="e">
        <f t="shared" si="279"/>
        <v>#REF!</v>
      </c>
      <c r="OR40" s="26"/>
      <c r="OS40" s="26"/>
      <c r="OT40" s="26"/>
      <c r="OU40" s="24" t="e">
        <f t="shared" si="280"/>
        <v>#REF!</v>
      </c>
      <c r="OV40" s="24" t="e">
        <f t="shared" si="281"/>
        <v>#REF!</v>
      </c>
      <c r="OW40" s="26"/>
      <c r="OX40" s="26"/>
      <c r="OY40" s="26"/>
      <c r="OZ40" s="24" t="e">
        <f t="shared" si="282"/>
        <v>#REF!</v>
      </c>
      <c r="PA40" s="24" t="e">
        <f t="shared" si="283"/>
        <v>#REF!</v>
      </c>
      <c r="PB40" s="26"/>
      <c r="PC40" s="26"/>
      <c r="PD40" s="26"/>
      <c r="PE40" s="24" t="e">
        <f t="shared" si="284"/>
        <v>#REF!</v>
      </c>
      <c r="PF40" s="24" t="e">
        <f t="shared" si="285"/>
        <v>#REF!</v>
      </c>
      <c r="PG40" s="26"/>
      <c r="PH40" s="26"/>
      <c r="PI40" s="26"/>
      <c r="PJ40" s="24" t="e">
        <f t="shared" si="286"/>
        <v>#REF!</v>
      </c>
      <c r="PK40" s="24" t="e">
        <f t="shared" si="287"/>
        <v>#REF!</v>
      </c>
      <c r="PL40" s="26"/>
      <c r="PM40" s="26"/>
      <c r="PN40" s="26"/>
      <c r="PO40" s="24" t="e">
        <f t="shared" si="288"/>
        <v>#REF!</v>
      </c>
      <c r="PP40" s="24" t="e">
        <f t="shared" si="289"/>
        <v>#REF!</v>
      </c>
      <c r="PQ40" s="26"/>
      <c r="PR40" s="26"/>
      <c r="PS40" s="26"/>
      <c r="PT40" s="24" t="e">
        <f t="shared" si="290"/>
        <v>#REF!</v>
      </c>
      <c r="PU40" s="24" t="e">
        <f t="shared" si="291"/>
        <v>#REF!</v>
      </c>
      <c r="PV40" s="26"/>
      <c r="PW40" s="26"/>
      <c r="PX40" s="26"/>
      <c r="PY40" s="24" t="e">
        <f t="shared" si="292"/>
        <v>#REF!</v>
      </c>
      <c r="PZ40" s="24" t="e">
        <f t="shared" si="293"/>
        <v>#REF!</v>
      </c>
      <c r="QA40" s="26"/>
      <c r="QB40" s="26"/>
      <c r="QC40" s="26"/>
      <c r="QD40" s="24" t="e">
        <f t="shared" si="294"/>
        <v>#REF!</v>
      </c>
      <c r="QE40" s="24" t="e">
        <f t="shared" si="295"/>
        <v>#REF!</v>
      </c>
      <c r="QF40" s="26"/>
      <c r="QG40" s="26"/>
      <c r="QH40" s="26"/>
      <c r="QI40" s="24" t="e">
        <f t="shared" si="296"/>
        <v>#REF!</v>
      </c>
      <c r="QJ40" s="24" t="e">
        <f t="shared" si="297"/>
        <v>#REF!</v>
      </c>
      <c r="QK40" s="26"/>
      <c r="QL40" s="26"/>
      <c r="QM40" s="26"/>
      <c r="QN40" s="24" t="e">
        <f t="shared" si="298"/>
        <v>#REF!</v>
      </c>
      <c r="QO40" s="24" t="e">
        <f t="shared" si="299"/>
        <v>#REF!</v>
      </c>
      <c r="QP40" s="26"/>
      <c r="QQ40" s="24"/>
      <c r="QR40" s="24" t="e">
        <f t="shared" si="300"/>
        <v>#REF!</v>
      </c>
      <c r="QS40" s="24" t="e">
        <f t="shared" si="301"/>
        <v>#REF!</v>
      </c>
      <c r="QT40" s="11"/>
      <c r="QU40" s="24"/>
      <c r="QV40" s="24" t="e">
        <f t="shared" si="302"/>
        <v>#REF!</v>
      </c>
      <c r="QW40" s="24" t="e">
        <f t="shared" si="303"/>
        <v>#REF!</v>
      </c>
      <c r="QX40" s="11"/>
      <c r="QY40" s="24"/>
      <c r="QZ40" s="24" t="e">
        <f t="shared" si="304"/>
        <v>#REF!</v>
      </c>
      <c r="RA40" s="24" t="e">
        <f t="shared" si="305"/>
        <v>#REF!</v>
      </c>
      <c r="RB40" s="11"/>
      <c r="RC40" s="24"/>
      <c r="RD40" s="24" t="e">
        <f t="shared" si="306"/>
        <v>#REF!</v>
      </c>
      <c r="RE40" s="24" t="e">
        <f t="shared" si="307"/>
        <v>#REF!</v>
      </c>
      <c r="RF40" s="11"/>
      <c r="RG40" s="24"/>
      <c r="RH40" s="24" t="e">
        <f t="shared" si="308"/>
        <v>#REF!</v>
      </c>
      <c r="RI40" s="24" t="e">
        <f t="shared" si="309"/>
        <v>#REF!</v>
      </c>
      <c r="RJ40" s="11"/>
      <c r="RK40" s="27">
        <v>96.3</v>
      </c>
      <c r="RL40" s="27" t="e">
        <f t="shared" si="310"/>
        <v>#REF!</v>
      </c>
      <c r="RM40" s="22" t="e">
        <f>IF(RK40&lt;&gt;"",RK$5,0)</f>
        <v>#REF!</v>
      </c>
      <c r="RN40" s="4" t="e">
        <f t="shared" si="311"/>
        <v>#REF!</v>
      </c>
      <c r="RO40" s="24"/>
      <c r="RP40" s="24" t="e">
        <f t="shared" si="312"/>
        <v>#REF!</v>
      </c>
      <c r="RQ40" s="24" t="e">
        <f t="shared" si="313"/>
        <v>#REF!</v>
      </c>
      <c r="RR40" s="11"/>
      <c r="RS40" s="24"/>
      <c r="RT40" s="24" t="e">
        <f t="shared" si="314"/>
        <v>#REF!</v>
      </c>
      <c r="RU40" s="24" t="e">
        <f t="shared" si="315"/>
        <v>#REF!</v>
      </c>
      <c r="RV40" s="11"/>
      <c r="RW40" s="24"/>
      <c r="RX40" s="24" t="e">
        <f t="shared" si="316"/>
        <v>#REF!</v>
      </c>
      <c r="RY40" s="24" t="e">
        <f t="shared" si="317"/>
        <v>#REF!</v>
      </c>
      <c r="RZ40" s="11"/>
      <c r="SA40" s="24"/>
      <c r="SB40" s="24" t="e">
        <f t="shared" si="318"/>
        <v>#REF!</v>
      </c>
      <c r="SC40" s="24" t="e">
        <f t="shared" si="319"/>
        <v>#REF!</v>
      </c>
      <c r="SD40" s="11"/>
      <c r="SE40" s="24"/>
      <c r="SF40" s="24" t="e">
        <f t="shared" si="320"/>
        <v>#REF!</v>
      </c>
      <c r="SG40" s="24" t="e">
        <f t="shared" si="321"/>
        <v>#REF!</v>
      </c>
      <c r="SH40" s="11"/>
      <c r="SI40" s="24"/>
      <c r="SJ40" s="24" t="e">
        <f t="shared" si="322"/>
        <v>#REF!</v>
      </c>
      <c r="SK40" s="24" t="e">
        <f t="shared" si="323"/>
        <v>#REF!</v>
      </c>
      <c r="SL40" s="11"/>
      <c r="SM40" s="24"/>
      <c r="SN40" s="24" t="e">
        <f t="shared" si="324"/>
        <v>#REF!</v>
      </c>
      <c r="SO40" s="24" t="e">
        <f t="shared" si="325"/>
        <v>#REF!</v>
      </c>
      <c r="SP40" s="11"/>
      <c r="SQ40" s="24"/>
      <c r="SR40" s="24" t="e">
        <f t="shared" si="326"/>
        <v>#REF!</v>
      </c>
      <c r="SS40" s="24" t="e">
        <f t="shared" si="327"/>
        <v>#REF!</v>
      </c>
      <c r="ST40" s="11"/>
      <c r="SU40" s="24"/>
      <c r="SV40" s="24" t="e">
        <f t="shared" si="328"/>
        <v>#REF!</v>
      </c>
      <c r="SW40" s="24" t="e">
        <f t="shared" si="329"/>
        <v>#REF!</v>
      </c>
      <c r="SX40" s="11"/>
      <c r="SY40" s="24"/>
      <c r="SZ40" s="24" t="e">
        <f t="shared" si="330"/>
        <v>#REF!</v>
      </c>
      <c r="TA40" s="24" t="e">
        <f t="shared" si="331"/>
        <v>#REF!</v>
      </c>
      <c r="TB40" s="11"/>
      <c r="TC40" s="24"/>
      <c r="TD40" s="24" t="e">
        <f t="shared" si="332"/>
        <v>#REF!</v>
      </c>
      <c r="TE40" s="24" t="e">
        <f t="shared" si="333"/>
        <v>#REF!</v>
      </c>
      <c r="TF40" s="11"/>
      <c r="TG40" s="24"/>
      <c r="TH40" s="24" t="e">
        <f t="shared" si="334"/>
        <v>#REF!</v>
      </c>
      <c r="TI40" s="24" t="e">
        <f t="shared" si="335"/>
        <v>#REF!</v>
      </c>
      <c r="TJ40" s="11"/>
      <c r="TK40" s="24"/>
      <c r="TL40" s="24" t="e">
        <f t="shared" si="336"/>
        <v>#REF!</v>
      </c>
      <c r="TM40" s="24" t="e">
        <f t="shared" si="337"/>
        <v>#REF!</v>
      </c>
      <c r="TN40" s="11"/>
      <c r="TO40" s="27">
        <v>91.88</v>
      </c>
      <c r="TP40" s="27" t="e">
        <f t="shared" si="338"/>
        <v>#REF!</v>
      </c>
      <c r="TQ40" s="22" t="e">
        <f>IF(TO40&lt;&gt;"",TO$5,0)</f>
        <v>#REF!</v>
      </c>
      <c r="TR40" s="4" t="e">
        <f t="shared" si="339"/>
        <v>#REF!</v>
      </c>
      <c r="TS40" s="24"/>
      <c r="TT40" s="24" t="e">
        <f t="shared" si="340"/>
        <v>#REF!</v>
      </c>
      <c r="TU40" s="24" t="e">
        <f t="shared" si="341"/>
        <v>#REF!</v>
      </c>
      <c r="TV40" s="11"/>
      <c r="TW40" s="24"/>
      <c r="TX40" s="24" t="e">
        <f t="shared" si="342"/>
        <v>#REF!</v>
      </c>
      <c r="TY40" s="24" t="e">
        <f t="shared" si="343"/>
        <v>#REF!</v>
      </c>
      <c r="TZ40" s="11"/>
      <c r="UA40" s="24"/>
      <c r="UB40" s="24" t="e">
        <f t="shared" si="344"/>
        <v>#REF!</v>
      </c>
      <c r="UC40" s="24" t="e">
        <f t="shared" si="345"/>
        <v>#REF!</v>
      </c>
      <c r="UD40" s="11"/>
      <c r="UE40" s="24"/>
      <c r="UF40" s="24" t="e">
        <f t="shared" si="346"/>
        <v>#REF!</v>
      </c>
      <c r="UG40" s="24" t="e">
        <f t="shared" si="347"/>
        <v>#REF!</v>
      </c>
      <c r="UH40" s="11"/>
      <c r="UI40" s="24"/>
      <c r="UJ40" s="24" t="e">
        <f t="shared" si="348"/>
        <v>#REF!</v>
      </c>
      <c r="UK40" s="24" t="e">
        <f t="shared" si="349"/>
        <v>#REF!</v>
      </c>
      <c r="UL40" s="11"/>
      <c r="UM40" s="24"/>
      <c r="UN40" s="24" t="e">
        <f t="shared" si="350"/>
        <v>#REF!</v>
      </c>
      <c r="UO40" s="24" t="e">
        <f t="shared" si="351"/>
        <v>#REF!</v>
      </c>
      <c r="UP40" s="11"/>
      <c r="UQ40" s="24"/>
      <c r="UR40" s="24" t="e">
        <f t="shared" si="352"/>
        <v>#REF!</v>
      </c>
      <c r="US40" s="24" t="e">
        <f t="shared" si="353"/>
        <v>#REF!</v>
      </c>
      <c r="UT40" s="11"/>
      <c r="UU40" s="24"/>
      <c r="UV40" s="24" t="e">
        <f t="shared" si="354"/>
        <v>#REF!</v>
      </c>
      <c r="UW40" s="24" t="e">
        <f t="shared" si="355"/>
        <v>#REF!</v>
      </c>
      <c r="UX40" s="11"/>
      <c r="UY40" s="24"/>
      <c r="UZ40" s="24" t="e">
        <f t="shared" si="356"/>
        <v>#REF!</v>
      </c>
      <c r="VA40" s="24" t="e">
        <f t="shared" si="357"/>
        <v>#REF!</v>
      </c>
      <c r="VB40" s="11"/>
      <c r="VC40" s="24"/>
      <c r="VD40" s="24" t="e">
        <f t="shared" si="358"/>
        <v>#REF!</v>
      </c>
      <c r="VE40" s="24" t="e">
        <f t="shared" si="359"/>
        <v>#REF!</v>
      </c>
      <c r="VF40" s="11"/>
      <c r="VG40" s="20">
        <v>1.6078198339150318E-3</v>
      </c>
      <c r="VH40" s="27" t="e">
        <f t="shared" si="45"/>
        <v>#REF!</v>
      </c>
      <c r="VI40" s="22" t="e">
        <f t="shared" si="46"/>
        <v>#REF!</v>
      </c>
      <c r="VJ40" s="4"/>
      <c r="VK40" s="27">
        <v>94.74430818712635</v>
      </c>
      <c r="VL40" s="27" t="e">
        <f t="shared" si="361"/>
        <v>#REF!</v>
      </c>
      <c r="VM40" s="22" t="e">
        <f>IF(VK40&lt;&gt;"",VK$5,0)</f>
        <v>#REF!</v>
      </c>
      <c r="VN40" s="4" t="e">
        <f t="shared" si="362"/>
        <v>#REF!</v>
      </c>
      <c r="VO40" s="27">
        <v>95.235182022908802</v>
      </c>
      <c r="VP40" s="27" t="e">
        <f t="shared" si="363"/>
        <v>#REF!</v>
      </c>
      <c r="VQ40" s="22" t="e">
        <f>IF(VO40&lt;&gt;"",VO$5,0)</f>
        <v>#REF!</v>
      </c>
      <c r="VR40" s="4" t="e">
        <f t="shared" si="364"/>
        <v>#REF!</v>
      </c>
      <c r="VS40" s="24"/>
      <c r="VT40" s="24" t="e">
        <f t="shared" si="365"/>
        <v>#REF!</v>
      </c>
      <c r="VU40" s="24" t="e">
        <f t="shared" si="366"/>
        <v>#REF!</v>
      </c>
      <c r="VV40" s="11"/>
      <c r="VW40" s="24">
        <v>2.8518309416414866</v>
      </c>
      <c r="VX40" s="27" t="e">
        <f t="shared" si="367"/>
        <v>#REF!</v>
      </c>
      <c r="VY40" s="22" t="e">
        <f>IF(VW40&lt;&gt;"",VW$5,0)</f>
        <v>#REF!</v>
      </c>
      <c r="VZ40" s="4" t="e">
        <f t="shared" ref="VZ40:VZ42" si="583">IF(VW$6=0,RANK(VW40,VW$12:VW$42,0),RANK(VW40,VW$12:VW$42,1))</f>
        <v>#REF!</v>
      </c>
      <c r="WA40" s="24">
        <v>23.072968563778648</v>
      </c>
      <c r="WB40" s="27" t="e">
        <f t="shared" si="369"/>
        <v>#REF!</v>
      </c>
      <c r="WC40" s="22" t="e">
        <f>IF(WA40&lt;&gt;"",WA$5,0)</f>
        <v>#REF!</v>
      </c>
      <c r="WD40" s="4" t="e">
        <f t="shared" ref="WD40:WD42" si="584">IF(WA$6=0,RANK(WA40,WA$12:WA$42,0),RANK(WA40,WA$12:WA$42,1))</f>
        <v>#REF!</v>
      </c>
      <c r="WE40" s="27">
        <v>98.67</v>
      </c>
      <c r="WF40" s="27" t="e">
        <f t="shared" si="371"/>
        <v>#REF!</v>
      </c>
      <c r="WG40" s="22" t="e">
        <f>IF(WE40&lt;&gt;"",WE$5,0)</f>
        <v>#REF!</v>
      </c>
      <c r="WH40" s="4" t="e">
        <f t="shared" si="372"/>
        <v>#REF!</v>
      </c>
      <c r="WI40" s="24"/>
      <c r="WJ40" s="24" t="e">
        <f t="shared" si="373"/>
        <v>#REF!</v>
      </c>
      <c r="WK40" s="24" t="e">
        <f t="shared" si="374"/>
        <v>#REF!</v>
      </c>
      <c r="WL40" s="11"/>
      <c r="WM40" s="24"/>
      <c r="WN40" s="24" t="e">
        <f t="shared" si="375"/>
        <v>#REF!</v>
      </c>
      <c r="WO40" s="24" t="e">
        <f t="shared" si="376"/>
        <v>#REF!</v>
      </c>
      <c r="WP40" s="11"/>
      <c r="WQ40" s="24"/>
      <c r="WR40" s="24" t="e">
        <f t="shared" si="377"/>
        <v>#REF!</v>
      </c>
      <c r="WS40" s="24" t="e">
        <f t="shared" si="378"/>
        <v>#REF!</v>
      </c>
      <c r="WT40" s="11"/>
      <c r="WU40" s="27">
        <v>14.29</v>
      </c>
      <c r="WV40" s="27" t="e">
        <f t="shared" si="379"/>
        <v>#REF!</v>
      </c>
      <c r="WW40" s="22" t="e">
        <f>IF(WU40&lt;&gt;"",WU$5,0)</f>
        <v>#REF!</v>
      </c>
      <c r="WX40" s="4" t="e">
        <f t="shared" si="380"/>
        <v>#REF!</v>
      </c>
      <c r="WY40" s="24"/>
      <c r="WZ40" s="24" t="e">
        <f t="shared" si="381"/>
        <v>#REF!</v>
      </c>
      <c r="XA40" s="24" t="e">
        <f t="shared" si="382"/>
        <v>#REF!</v>
      </c>
      <c r="XB40" s="11"/>
      <c r="XC40" s="24"/>
      <c r="XD40" s="24" t="e">
        <f t="shared" si="383"/>
        <v>#REF!</v>
      </c>
      <c r="XE40" s="24" t="e">
        <f t="shared" si="384"/>
        <v>#REF!</v>
      </c>
      <c r="XF40" s="11"/>
      <c r="XG40" s="24"/>
      <c r="XH40" s="24" t="e">
        <f t="shared" si="385"/>
        <v>#REF!</v>
      </c>
      <c r="XI40" s="24" t="e">
        <f t="shared" si="386"/>
        <v>#REF!</v>
      </c>
      <c r="XJ40" s="11"/>
      <c r="XK40" s="24"/>
      <c r="XL40" s="24" t="e">
        <f t="shared" si="387"/>
        <v>#REF!</v>
      </c>
      <c r="XM40" s="24" t="e">
        <f t="shared" si="388"/>
        <v>#REF!</v>
      </c>
      <c r="XN40" s="11"/>
      <c r="XO40" s="24"/>
      <c r="XP40" s="24" t="e">
        <f t="shared" si="389"/>
        <v>#REF!</v>
      </c>
      <c r="XQ40" s="24" t="e">
        <f t="shared" si="390"/>
        <v>#REF!</v>
      </c>
      <c r="XR40" s="11"/>
      <c r="XS40" s="24"/>
      <c r="XT40" s="24" t="e">
        <f t="shared" si="391"/>
        <v>#REF!</v>
      </c>
      <c r="XU40" s="24" t="e">
        <f t="shared" si="392"/>
        <v>#REF!</v>
      </c>
      <c r="XV40" s="11"/>
      <c r="XW40" s="24"/>
      <c r="XX40" s="24" t="e">
        <f t="shared" si="393"/>
        <v>#REF!</v>
      </c>
      <c r="XY40" s="24" t="e">
        <f t="shared" si="394"/>
        <v>#REF!</v>
      </c>
      <c r="XZ40" s="11"/>
      <c r="YA40" s="24"/>
      <c r="YB40" s="24" t="e">
        <f t="shared" si="395"/>
        <v>#REF!</v>
      </c>
      <c r="YC40" s="24" t="e">
        <f t="shared" si="396"/>
        <v>#REF!</v>
      </c>
      <c r="YD40" s="11"/>
      <c r="YE40" s="24"/>
      <c r="YF40" s="24" t="e">
        <f t="shared" si="397"/>
        <v>#REF!</v>
      </c>
      <c r="YG40" s="24" t="e">
        <f t="shared" si="398"/>
        <v>#REF!</v>
      </c>
      <c r="YH40" s="11"/>
      <c r="YI40" s="24"/>
      <c r="YJ40" s="24" t="e">
        <f t="shared" si="399"/>
        <v>#REF!</v>
      </c>
      <c r="YK40" s="24" t="e">
        <f t="shared" si="400"/>
        <v>#REF!</v>
      </c>
      <c r="YL40" s="11"/>
      <c r="YM40" s="24"/>
      <c r="YN40" s="24" t="e">
        <f t="shared" si="401"/>
        <v>#REF!</v>
      </c>
      <c r="YO40" s="24" t="e">
        <f t="shared" si="402"/>
        <v>#REF!</v>
      </c>
      <c r="YP40" s="11"/>
      <c r="YQ40" s="27">
        <v>97.42</v>
      </c>
      <c r="YR40" s="27" t="e">
        <f t="shared" si="403"/>
        <v>#REF!</v>
      </c>
      <c r="YS40" s="22" t="e">
        <f>IF(YQ40&lt;&gt;"",YQ$5,0)</f>
        <v>#REF!</v>
      </c>
      <c r="YT40" s="4" t="e">
        <f t="shared" si="404"/>
        <v>#REF!</v>
      </c>
      <c r="YU40" s="24"/>
      <c r="YV40" s="24" t="e">
        <f t="shared" si="405"/>
        <v>#REF!</v>
      </c>
      <c r="YW40" s="24" t="e">
        <f t="shared" si="406"/>
        <v>#REF!</v>
      </c>
      <c r="YX40" s="11"/>
      <c r="YY40" s="24"/>
      <c r="YZ40" s="24" t="e">
        <f t="shared" si="407"/>
        <v>#REF!</v>
      </c>
      <c r="ZA40" s="24" t="e">
        <f t="shared" si="408"/>
        <v>#REF!</v>
      </c>
      <c r="ZB40" s="11"/>
      <c r="ZC40" s="24"/>
      <c r="ZD40" s="24" t="e">
        <f t="shared" si="409"/>
        <v>#REF!</v>
      </c>
      <c r="ZE40" s="24" t="e">
        <f t="shared" si="410"/>
        <v>#REF!</v>
      </c>
      <c r="ZF40" s="11"/>
      <c r="ZG40" s="24"/>
      <c r="ZH40" s="24" t="e">
        <f t="shared" si="411"/>
        <v>#REF!</v>
      </c>
      <c r="ZI40" s="24" t="e">
        <f t="shared" si="412"/>
        <v>#REF!</v>
      </c>
      <c r="ZJ40" s="11"/>
      <c r="ZK40" s="24"/>
      <c r="ZL40" s="24" t="e">
        <f t="shared" si="413"/>
        <v>#REF!</v>
      </c>
      <c r="ZM40" s="24" t="e">
        <f t="shared" si="414"/>
        <v>#REF!</v>
      </c>
      <c r="ZN40" s="11"/>
      <c r="ZO40" s="24"/>
      <c r="ZP40" s="24" t="e">
        <f t="shared" si="415"/>
        <v>#REF!</v>
      </c>
      <c r="ZQ40" s="24" t="e">
        <f t="shared" si="416"/>
        <v>#REF!</v>
      </c>
      <c r="ZR40" s="11"/>
      <c r="ZS40" s="24"/>
      <c r="ZT40" s="24" t="e">
        <f t="shared" si="417"/>
        <v>#REF!</v>
      </c>
      <c r="ZU40" s="24" t="e">
        <f t="shared" si="418"/>
        <v>#REF!</v>
      </c>
      <c r="ZV40" s="11"/>
      <c r="ZW40" s="24"/>
      <c r="ZX40" s="24" t="e">
        <f t="shared" si="419"/>
        <v>#REF!</v>
      </c>
      <c r="ZY40" s="24" t="e">
        <f t="shared" si="420"/>
        <v>#REF!</v>
      </c>
      <c r="ZZ40" s="11"/>
      <c r="AAA40" s="24"/>
      <c r="AAB40" s="24" t="e">
        <f t="shared" si="421"/>
        <v>#REF!</v>
      </c>
      <c r="AAC40" s="24" t="e">
        <f t="shared" si="422"/>
        <v>#REF!</v>
      </c>
      <c r="AAD40" s="11"/>
      <c r="AAE40" s="22">
        <v>3.71</v>
      </c>
      <c r="AAF40" s="27" t="e">
        <f t="shared" si="423"/>
        <v>#REF!</v>
      </c>
      <c r="AAG40" s="22" t="e">
        <f>IF(AAE40&lt;&gt;"",AAE$5,0)</f>
        <v>#REF!</v>
      </c>
      <c r="AAH40" s="4" t="e">
        <f t="shared" si="424"/>
        <v>#REF!</v>
      </c>
      <c r="AAI40" s="24"/>
      <c r="AAJ40" s="24" t="e">
        <f t="shared" si="425"/>
        <v>#REF!</v>
      </c>
      <c r="AAK40" s="24" t="e">
        <f t="shared" si="426"/>
        <v>#REF!</v>
      </c>
      <c r="AAL40" s="11"/>
      <c r="AAM40" s="24"/>
      <c r="AAN40" s="24" t="e">
        <f t="shared" si="427"/>
        <v>#REF!</v>
      </c>
      <c r="AAO40" s="24" t="e">
        <f t="shared" si="428"/>
        <v>#REF!</v>
      </c>
      <c r="AAP40" s="11"/>
      <c r="AAQ40" s="24"/>
      <c r="AAR40" s="24" t="e">
        <f t="shared" si="429"/>
        <v>#REF!</v>
      </c>
      <c r="AAS40" s="24" t="e">
        <f t="shared" si="430"/>
        <v>#REF!</v>
      </c>
      <c r="AAT40" s="11"/>
      <c r="AAU40" s="24"/>
      <c r="AAV40" s="24" t="e">
        <f t="shared" si="431"/>
        <v>#REF!</v>
      </c>
      <c r="AAW40" s="24" t="e">
        <f t="shared" si="432"/>
        <v>#REF!</v>
      </c>
      <c r="AAX40" s="11"/>
      <c r="AAY40" s="24"/>
      <c r="AAZ40" s="24" t="e">
        <f t="shared" si="433"/>
        <v>#REF!</v>
      </c>
      <c r="ABA40" s="24" t="e">
        <f t="shared" si="434"/>
        <v>#REF!</v>
      </c>
      <c r="ABB40" s="11"/>
      <c r="ABC40" s="24"/>
      <c r="ABD40" s="24" t="e">
        <f t="shared" si="435"/>
        <v>#REF!</v>
      </c>
      <c r="ABE40" s="24" t="e">
        <f t="shared" si="436"/>
        <v>#REF!</v>
      </c>
      <c r="ABF40" s="11"/>
      <c r="ABG40" s="24"/>
      <c r="ABH40" s="24" t="e">
        <f t="shared" si="437"/>
        <v>#REF!</v>
      </c>
      <c r="ABI40" s="24" t="e">
        <f t="shared" si="438"/>
        <v>#REF!</v>
      </c>
      <c r="ABJ40" s="11"/>
      <c r="ABK40" s="24"/>
      <c r="ABL40" s="24" t="e">
        <f t="shared" si="439"/>
        <v>#REF!</v>
      </c>
      <c r="ABM40" s="24" t="e">
        <f t="shared" si="440"/>
        <v>#REF!</v>
      </c>
      <c r="ABN40" s="11"/>
      <c r="ABO40" s="24"/>
      <c r="ABP40" s="24" t="e">
        <f t="shared" si="441"/>
        <v>#REF!</v>
      </c>
      <c r="ABQ40" s="24" t="e">
        <f t="shared" si="442"/>
        <v>#REF!</v>
      </c>
      <c r="ABR40" s="11"/>
      <c r="ABS40" s="24"/>
      <c r="ABT40" s="24" t="e">
        <f t="shared" si="443"/>
        <v>#REF!</v>
      </c>
      <c r="ABU40" s="24" t="e">
        <f t="shared" si="444"/>
        <v>#REF!</v>
      </c>
      <c r="ABV40" s="11"/>
      <c r="ABW40" s="27">
        <v>95.73</v>
      </c>
      <c r="ABX40" s="27" t="e">
        <f t="shared" si="445"/>
        <v>#REF!</v>
      </c>
      <c r="ABY40" s="22" t="e">
        <f>IF(ABW40&lt;&gt;"",ABW$5,0)</f>
        <v>#REF!</v>
      </c>
      <c r="ABZ40" s="4" t="e">
        <f t="shared" si="446"/>
        <v>#REF!</v>
      </c>
      <c r="ACA40" s="24"/>
      <c r="ACB40" s="24" t="e">
        <f t="shared" si="447"/>
        <v>#REF!</v>
      </c>
      <c r="ACC40" s="24" t="e">
        <f t="shared" si="448"/>
        <v>#REF!</v>
      </c>
      <c r="ACD40" s="11"/>
      <c r="ACE40" s="24"/>
      <c r="ACF40" s="24" t="e">
        <f t="shared" si="449"/>
        <v>#REF!</v>
      </c>
      <c r="ACG40" s="24" t="e">
        <f t="shared" si="450"/>
        <v>#REF!</v>
      </c>
      <c r="ACH40" s="11"/>
      <c r="ACI40" s="24"/>
      <c r="ACJ40" s="24" t="e">
        <f t="shared" si="451"/>
        <v>#REF!</v>
      </c>
      <c r="ACK40" s="24" t="e">
        <f t="shared" si="452"/>
        <v>#REF!</v>
      </c>
      <c r="ACL40" s="11"/>
      <c r="ACM40" s="24"/>
      <c r="ACN40" s="24" t="e">
        <f t="shared" si="453"/>
        <v>#REF!</v>
      </c>
      <c r="ACO40" s="24" t="e">
        <f t="shared" si="454"/>
        <v>#REF!</v>
      </c>
      <c r="ACP40" s="11"/>
      <c r="ACQ40" s="24"/>
      <c r="ACR40" s="24" t="e">
        <f t="shared" si="455"/>
        <v>#REF!</v>
      </c>
      <c r="ACS40" s="24" t="e">
        <f t="shared" si="456"/>
        <v>#REF!</v>
      </c>
      <c r="ACT40" s="11"/>
      <c r="ACU40" s="24"/>
      <c r="ACV40" s="24" t="e">
        <f t="shared" si="457"/>
        <v>#REF!</v>
      </c>
      <c r="ACW40" s="24" t="e">
        <f t="shared" si="458"/>
        <v>#REF!</v>
      </c>
      <c r="ACX40" s="11"/>
      <c r="ACY40" s="24"/>
      <c r="ACZ40" s="24" t="e">
        <f t="shared" si="459"/>
        <v>#REF!</v>
      </c>
      <c r="ADA40" s="24" t="e">
        <f t="shared" si="460"/>
        <v>#REF!</v>
      </c>
      <c r="ADB40" s="11"/>
      <c r="ADC40" s="24">
        <v>5.41</v>
      </c>
      <c r="ADD40" s="24" t="e">
        <f t="shared" si="461"/>
        <v>#REF!</v>
      </c>
      <c r="ADE40" s="24" t="e">
        <f t="shared" si="56"/>
        <v>#REF!</v>
      </c>
      <c r="ADF40" s="4" t="e">
        <f t="shared" si="462"/>
        <v>#REF!</v>
      </c>
      <c r="ADG40" s="24">
        <v>97.11</v>
      </c>
      <c r="ADH40" s="24" t="e">
        <f t="shared" si="463"/>
        <v>#REF!</v>
      </c>
      <c r="ADI40" s="24" t="e">
        <f t="shared" si="57"/>
        <v>#REF!</v>
      </c>
      <c r="ADJ40" s="4" t="e">
        <f t="shared" si="464"/>
        <v>#REF!</v>
      </c>
      <c r="ADK40" s="24"/>
      <c r="ADL40" s="24" t="e">
        <f t="shared" si="465"/>
        <v>#REF!</v>
      </c>
      <c r="ADM40" s="24" t="e">
        <f t="shared" si="466"/>
        <v>#REF!</v>
      </c>
      <c r="ADN40" s="11"/>
      <c r="ADO40" s="24"/>
      <c r="ADP40" s="24" t="e">
        <f t="shared" si="467"/>
        <v>#REF!</v>
      </c>
      <c r="ADQ40" s="24" t="e">
        <f t="shared" si="468"/>
        <v>#REF!</v>
      </c>
      <c r="ADR40" s="11"/>
      <c r="ADS40" s="24"/>
      <c r="ADT40" s="24" t="e">
        <f t="shared" si="469"/>
        <v>#REF!</v>
      </c>
      <c r="ADU40" s="24" t="e">
        <f t="shared" si="470"/>
        <v>#REF!</v>
      </c>
      <c r="ADV40" s="11"/>
      <c r="ADW40" s="24"/>
      <c r="ADX40" s="24" t="e">
        <f t="shared" si="471"/>
        <v>#REF!</v>
      </c>
      <c r="ADY40" s="24" t="e">
        <f t="shared" si="472"/>
        <v>#REF!</v>
      </c>
      <c r="ADZ40" s="11"/>
      <c r="AEA40" s="24"/>
      <c r="AEB40" s="24" t="e">
        <f t="shared" si="473"/>
        <v>#REF!</v>
      </c>
      <c r="AEC40" s="24" t="e">
        <f t="shared" si="474"/>
        <v>#REF!</v>
      </c>
      <c r="AED40" s="11"/>
      <c r="AEE40" s="24"/>
      <c r="AEF40" s="24" t="e">
        <f t="shared" si="475"/>
        <v>#REF!</v>
      </c>
      <c r="AEG40" s="24" t="e">
        <f t="shared" si="476"/>
        <v>#REF!</v>
      </c>
      <c r="AEH40" s="11"/>
      <c r="AEI40" s="24"/>
      <c r="AEJ40" s="24" t="e">
        <f t="shared" si="477"/>
        <v>#REF!</v>
      </c>
      <c r="AEK40" s="24" t="e">
        <f t="shared" si="478"/>
        <v>#REF!</v>
      </c>
      <c r="AEL40" s="11"/>
      <c r="AEM40" s="24"/>
      <c r="AEN40" s="24" t="e">
        <f t="shared" si="479"/>
        <v>#REF!</v>
      </c>
      <c r="AEO40" s="24" t="e">
        <f t="shared" si="480"/>
        <v>#REF!</v>
      </c>
      <c r="AEP40" s="11"/>
      <c r="AEQ40" s="24"/>
      <c r="AER40" s="24" t="e">
        <f t="shared" si="481"/>
        <v>#REF!</v>
      </c>
      <c r="AES40" s="24" t="e">
        <f t="shared" si="482"/>
        <v>#REF!</v>
      </c>
      <c r="AET40" s="11"/>
      <c r="AEU40" s="24"/>
      <c r="AEV40" s="24" t="e">
        <f t="shared" si="483"/>
        <v>#REF!</v>
      </c>
      <c r="AEW40" s="24" t="e">
        <f t="shared" si="484"/>
        <v>#REF!</v>
      </c>
      <c r="AEX40" s="11"/>
      <c r="AEY40" s="24"/>
      <c r="AEZ40" s="24" t="e">
        <f t="shared" si="485"/>
        <v>#REF!</v>
      </c>
      <c r="AFA40" s="24" t="e">
        <f t="shared" si="486"/>
        <v>#REF!</v>
      </c>
      <c r="AFB40" s="11"/>
      <c r="AFC40" s="24"/>
      <c r="AFD40" s="24" t="e">
        <f t="shared" si="487"/>
        <v>#REF!</v>
      </c>
      <c r="AFE40" s="24" t="e">
        <f t="shared" si="488"/>
        <v>#REF!</v>
      </c>
      <c r="AFF40" s="11"/>
      <c r="AFG40" s="24"/>
      <c r="AFH40" s="24" t="e">
        <f t="shared" si="489"/>
        <v>#REF!</v>
      </c>
      <c r="AFI40" s="24" t="e">
        <f t="shared" si="490"/>
        <v>#REF!</v>
      </c>
      <c r="AFJ40" s="11"/>
      <c r="AFK40" s="24"/>
      <c r="AFL40" s="24" t="e">
        <f t="shared" si="491"/>
        <v>#REF!</v>
      </c>
      <c r="AFM40" s="24" t="e">
        <f t="shared" si="492"/>
        <v>#REF!</v>
      </c>
      <c r="AFN40" s="11"/>
      <c r="AFO40" s="24"/>
      <c r="AFP40" s="24" t="e">
        <f t="shared" si="493"/>
        <v>#REF!</v>
      </c>
      <c r="AFQ40" s="24" t="e">
        <f t="shared" si="494"/>
        <v>#REF!</v>
      </c>
      <c r="AFR40" s="11"/>
      <c r="AFS40" s="24"/>
      <c r="AFT40" s="24" t="e">
        <f t="shared" si="495"/>
        <v>#REF!</v>
      </c>
      <c r="AFU40" s="24" t="e">
        <f t="shared" si="496"/>
        <v>#REF!</v>
      </c>
      <c r="AFV40" s="11"/>
      <c r="AFW40" s="24"/>
      <c r="AFX40" s="24" t="e">
        <f t="shared" si="497"/>
        <v>#REF!</v>
      </c>
      <c r="AFY40" s="24" t="e">
        <f t="shared" si="498"/>
        <v>#REF!</v>
      </c>
      <c r="AFZ40" s="11"/>
      <c r="AGA40" s="24"/>
      <c r="AGB40" s="24" t="e">
        <f t="shared" si="499"/>
        <v>#REF!</v>
      </c>
      <c r="AGC40" s="24" t="e">
        <f t="shared" si="500"/>
        <v>#REF!</v>
      </c>
      <c r="AGD40" s="11"/>
      <c r="AGE40" s="24"/>
      <c r="AGF40" s="24" t="e">
        <f t="shared" si="501"/>
        <v>#REF!</v>
      </c>
      <c r="AGG40" s="24" t="e">
        <f t="shared" si="502"/>
        <v>#REF!</v>
      </c>
      <c r="AGH40" s="11"/>
      <c r="AGI40" s="24"/>
      <c r="AGJ40" s="24" t="e">
        <f t="shared" si="503"/>
        <v>#REF!</v>
      </c>
      <c r="AGK40" s="24" t="e">
        <f t="shared" si="504"/>
        <v>#REF!</v>
      </c>
      <c r="AGL40" s="11"/>
      <c r="AGM40" s="24"/>
      <c r="AGN40" s="24" t="e">
        <f t="shared" si="505"/>
        <v>#REF!</v>
      </c>
      <c r="AGO40" s="24" t="e">
        <f t="shared" si="506"/>
        <v>#REF!</v>
      </c>
      <c r="AGP40" s="11"/>
      <c r="AGQ40" s="24"/>
      <c r="AGR40" s="24" t="e">
        <f t="shared" si="507"/>
        <v>#REF!</v>
      </c>
      <c r="AGS40" s="24" t="e">
        <f t="shared" si="508"/>
        <v>#REF!</v>
      </c>
      <c r="AGT40" s="11"/>
      <c r="AGU40" s="27">
        <v>0.21</v>
      </c>
      <c r="AGV40" s="27" t="e">
        <f t="shared" si="509"/>
        <v>#REF!</v>
      </c>
      <c r="AGW40" s="22" t="e">
        <f>IF(AGU40&lt;&gt;"",AGU$5,0)</f>
        <v>#REF!</v>
      </c>
      <c r="AGX40" s="4" t="e">
        <f t="shared" ref="AGX40:AGX42" si="585">IF(AGU$6=0,RANK(AGU40,AGU$12:AGU$42,0),RANK(AGU40,AGU$12:AGU$42,1))</f>
        <v>#REF!</v>
      </c>
      <c r="AGY40" s="27">
        <v>0.12000000000000001</v>
      </c>
      <c r="AGZ40" s="27" t="e">
        <f t="shared" si="511"/>
        <v>#REF!</v>
      </c>
      <c r="AHA40" s="22" t="e">
        <f>IF(AGY40&lt;&gt;"",AGY$5,0)</f>
        <v>#REF!</v>
      </c>
      <c r="AHB40" s="4" t="e">
        <f t="shared" si="512"/>
        <v>#REF!</v>
      </c>
      <c r="AHC40" s="27">
        <v>97.01</v>
      </c>
      <c r="AHD40" s="27" t="e">
        <f t="shared" si="513"/>
        <v>#REF!</v>
      </c>
      <c r="AHE40" s="22" t="e">
        <f>IF(AHC40&lt;&gt;"",AHC$5,0)</f>
        <v>#REF!</v>
      </c>
      <c r="AHF40" s="4" t="e">
        <f t="shared" si="514"/>
        <v>#REF!</v>
      </c>
      <c r="AHG40" s="27">
        <v>93.07</v>
      </c>
      <c r="AHH40" s="27" t="e">
        <f t="shared" si="515"/>
        <v>#REF!</v>
      </c>
      <c r="AHI40" s="22" t="e">
        <f>IF(AHG40&lt;&gt;"",AHG$5,0)</f>
        <v>#REF!</v>
      </c>
      <c r="AHJ40" s="4" t="e">
        <f t="shared" ref="AHJ40:AHJ42" si="586">IF(AHG$6=0,RANK(AHG40,AHG$12:AHG$42,0),RANK(AHG40,AHG$12:AHG$42,1))</f>
        <v>#REF!</v>
      </c>
      <c r="AHK40" s="27">
        <v>97.54</v>
      </c>
      <c r="AHL40" s="27" t="e">
        <f t="shared" si="517"/>
        <v>#REF!</v>
      </c>
      <c r="AHM40" s="22" t="e">
        <f>IF(AHK40&lt;&gt;"",AHK$5,0)</f>
        <v>#REF!</v>
      </c>
      <c r="AHN40" s="4" t="e">
        <f t="shared" si="518"/>
        <v>#REF!</v>
      </c>
      <c r="AHO40" s="27">
        <v>9.68</v>
      </c>
      <c r="AHP40" s="27" t="e">
        <f t="shared" si="519"/>
        <v>#REF!</v>
      </c>
      <c r="AHQ40" s="22" t="e">
        <f>IF(AHO40&lt;&gt;"",AHO$5,0)</f>
        <v>#REF!</v>
      </c>
      <c r="AHR40" s="4" t="e">
        <f t="shared" si="520"/>
        <v>#REF!</v>
      </c>
      <c r="AHS40" s="27">
        <v>2.75</v>
      </c>
      <c r="AHT40" s="27" t="e">
        <f t="shared" si="521"/>
        <v>#REF!</v>
      </c>
      <c r="AHU40" s="22" t="e">
        <f>IF(AHS40&lt;&gt;"",AHS$5,0)</f>
        <v>#REF!</v>
      </c>
      <c r="AHV40" s="4" t="e">
        <f t="shared" si="522"/>
        <v>#REF!</v>
      </c>
      <c r="AHW40" s="27">
        <v>0.26340000000000002</v>
      </c>
      <c r="AHX40" s="27" t="e">
        <f t="shared" si="523"/>
        <v>#REF!</v>
      </c>
      <c r="AHY40" s="22" t="e">
        <f>IF(AHW40&lt;&gt;"",AHW$5,0)</f>
        <v>#REF!</v>
      </c>
      <c r="AHZ40" s="4" t="e">
        <f t="shared" si="524"/>
        <v>#REF!</v>
      </c>
      <c r="AIA40" s="27">
        <v>9.2600000000000002E-2</v>
      </c>
      <c r="AIB40" s="27" t="e">
        <f t="shared" si="525"/>
        <v>#REF!</v>
      </c>
      <c r="AIC40" s="22" t="e">
        <f>IF(AIA40&lt;&gt;"",AIA$5,0)</f>
        <v>#REF!</v>
      </c>
      <c r="AID40" s="4" t="e">
        <f t="shared" si="526"/>
        <v>#REF!</v>
      </c>
      <c r="AIE40" s="24"/>
      <c r="AIF40" s="24" t="e">
        <f t="shared" si="527"/>
        <v>#REF!</v>
      </c>
      <c r="AIG40" s="24" t="e">
        <f t="shared" si="528"/>
        <v>#REF!</v>
      </c>
      <c r="AIH40" s="11"/>
      <c r="AII40" s="24"/>
      <c r="AIJ40" s="24" t="e">
        <f t="shared" si="529"/>
        <v>#REF!</v>
      </c>
      <c r="AIK40" s="24" t="e">
        <f t="shared" si="530"/>
        <v>#REF!</v>
      </c>
      <c r="AIL40" s="11"/>
      <c r="AIM40" s="24"/>
      <c r="AIN40" s="24" t="e">
        <f t="shared" si="531"/>
        <v>#REF!</v>
      </c>
      <c r="AIO40" s="24" t="e">
        <f t="shared" si="532"/>
        <v>#REF!</v>
      </c>
      <c r="AIP40" s="11"/>
      <c r="AIQ40" s="27">
        <v>24.09</v>
      </c>
      <c r="AIR40" s="27" t="e">
        <f t="shared" si="533"/>
        <v>#REF!</v>
      </c>
      <c r="AIS40" s="22" t="e">
        <f>IF(AIQ40&lt;&gt;"",AIQ$5,0)</f>
        <v>#REF!</v>
      </c>
      <c r="AIT40" s="4" t="e">
        <f t="shared" si="534"/>
        <v>#REF!</v>
      </c>
      <c r="AIU40" s="27">
        <v>7.4700000000000006</v>
      </c>
      <c r="AIV40" s="27" t="e">
        <f t="shared" si="535"/>
        <v>#REF!</v>
      </c>
      <c r="AIW40" s="22" t="e">
        <f>IF(AIU40&lt;&gt;"",AIU$5,0)</f>
        <v>#REF!</v>
      </c>
      <c r="AIX40" s="4" t="e">
        <f t="shared" si="536"/>
        <v>#REF!</v>
      </c>
      <c r="AIY40" s="22">
        <v>0.1</v>
      </c>
      <c r="AIZ40" s="27" t="e">
        <f t="shared" si="537"/>
        <v>#REF!</v>
      </c>
      <c r="AJA40" s="22" t="e">
        <f>IF(AIY40&lt;&gt;"",AIY$5,0)</f>
        <v>#REF!</v>
      </c>
      <c r="AJB40" s="4" t="e">
        <f t="shared" si="538"/>
        <v>#REF!</v>
      </c>
      <c r="AJC40" s="27">
        <v>22.074981807396377</v>
      </c>
      <c r="AJD40" s="27" t="e">
        <f t="shared" si="539"/>
        <v>#REF!</v>
      </c>
      <c r="AJE40" s="22" t="e">
        <f>IF(AJC40&lt;&gt;"",AJC$5,0)</f>
        <v>#REF!</v>
      </c>
      <c r="AJF40" s="4" t="e">
        <f t="shared" si="540"/>
        <v>#REF!</v>
      </c>
      <c r="AJG40" s="24"/>
      <c r="AJH40" s="24" t="e">
        <f t="shared" si="541"/>
        <v>#REF!</v>
      </c>
      <c r="AJI40" s="24" t="e">
        <f t="shared" si="542"/>
        <v>#REF!</v>
      </c>
      <c r="AJJ40" s="11"/>
      <c r="AJK40" s="27">
        <v>0.83</v>
      </c>
      <c r="AJL40" s="27" t="e">
        <f t="shared" si="543"/>
        <v>#REF!</v>
      </c>
      <c r="AJM40" s="22" t="e">
        <f>IF(AJK40&lt;&gt;"",AJK$5,0)</f>
        <v>#REF!</v>
      </c>
      <c r="AJN40" s="4" t="e">
        <f t="shared" si="544"/>
        <v>#REF!</v>
      </c>
      <c r="AJO40" s="27">
        <v>90.9</v>
      </c>
      <c r="AJP40" s="27" t="e">
        <f t="shared" si="545"/>
        <v>#REF!</v>
      </c>
      <c r="AJQ40" s="22" t="e">
        <f>IF(AJO40&lt;&gt;"",AJO$5,0)</f>
        <v>#REF!</v>
      </c>
      <c r="AJR40" s="4" t="e">
        <f t="shared" si="546"/>
        <v>#REF!</v>
      </c>
      <c r="AJS40" s="27">
        <v>100</v>
      </c>
      <c r="AJT40" s="27" t="e">
        <f t="shared" si="547"/>
        <v>#REF!</v>
      </c>
      <c r="AJU40" s="22" t="e">
        <f>IF(AJS40&lt;&gt;"",AJS$5,0)</f>
        <v>#REF!</v>
      </c>
      <c r="AJV40" s="4" t="e">
        <f t="shared" si="548"/>
        <v>#REF!</v>
      </c>
      <c r="AJW40" s="27">
        <v>85.3</v>
      </c>
      <c r="AJX40" s="24" t="e">
        <f t="shared" si="549"/>
        <v>#REF!</v>
      </c>
      <c r="AJY40" s="13" t="e">
        <f>IF(AJW40&lt;&gt;"",AJW$5,0)</f>
        <v>#REF!</v>
      </c>
      <c r="AJZ40" s="12" t="e">
        <f t="shared" si="550"/>
        <v>#REF!</v>
      </c>
      <c r="AKA40" s="8" t="s">
        <v>44</v>
      </c>
      <c r="AKB40" s="10" t="e">
        <f t="shared" si="75"/>
        <v>#REF!</v>
      </c>
      <c r="AKC40" s="11" t="e">
        <f t="shared" si="551"/>
        <v>#REF!</v>
      </c>
      <c r="AKD40" s="8" t="s">
        <v>44</v>
      </c>
      <c r="AKE40" s="10" t="e">
        <f t="shared" si="76"/>
        <v>#REF!</v>
      </c>
      <c r="AKF40" s="11" t="e">
        <f t="shared" si="552"/>
        <v>#REF!</v>
      </c>
      <c r="AKG40" s="8" t="s">
        <v>44</v>
      </c>
      <c r="AKH40" s="10" t="e">
        <f t="shared" si="77"/>
        <v>#REF!</v>
      </c>
      <c r="AKI40" s="11" t="e">
        <f t="shared" si="553"/>
        <v>#REF!</v>
      </c>
      <c r="AKJ40" s="8" t="s">
        <v>44</v>
      </c>
      <c r="AKK40" s="10" t="e">
        <f t="shared" si="554"/>
        <v>#REF!</v>
      </c>
      <c r="AKL40" s="11" t="e">
        <f t="shared" si="573"/>
        <v>#REF!</v>
      </c>
      <c r="AKM40" s="8" t="s">
        <v>44</v>
      </c>
      <c r="AKN40" s="10" t="e">
        <f t="shared" si="78"/>
        <v>#REF!</v>
      </c>
      <c r="AKO40" s="11" t="e">
        <f t="shared" si="574"/>
        <v>#REF!</v>
      </c>
      <c r="AKP40" s="8" t="s">
        <v>44</v>
      </c>
      <c r="AKQ40" s="10" t="e">
        <f>(AGV40+AGZ40)/(AGW40+AHA40)*100</f>
        <v>#REF!</v>
      </c>
      <c r="AKR40" s="11" t="e">
        <f t="shared" si="557"/>
        <v>#REF!</v>
      </c>
      <c r="AKS40" s="8" t="s">
        <v>44</v>
      </c>
      <c r="AKT40" s="10" t="e">
        <f t="shared" si="558"/>
        <v>#REF!</v>
      </c>
      <c r="AKU40" s="11" t="e">
        <f t="shared" si="80"/>
        <v>#REF!</v>
      </c>
      <c r="AKV40" s="8" t="s">
        <v>44</v>
      </c>
      <c r="AKW40" s="10" t="e">
        <f t="shared" si="559"/>
        <v>#REF!</v>
      </c>
      <c r="AKX40" s="11" t="e">
        <f t="shared" si="560"/>
        <v>#REF!</v>
      </c>
      <c r="AKY40" s="8" t="s">
        <v>44</v>
      </c>
      <c r="AKZ40" s="10" t="e">
        <f t="shared" si="81"/>
        <v>#REF!</v>
      </c>
      <c r="ALA40" s="11" t="e">
        <f t="shared" si="561"/>
        <v>#REF!</v>
      </c>
    </row>
    <row r="41" spans="1:989" ht="17.25">
      <c r="A41" s="8" t="s">
        <v>45</v>
      </c>
      <c r="B41" s="9" t="str">
        <f t="shared" si="82"/>
        <v>浙江</v>
      </c>
      <c r="C41" s="10" t="e">
        <f t="shared" si="83"/>
        <v>#REF!</v>
      </c>
      <c r="D41" s="11" t="e">
        <f t="shared" si="84"/>
        <v>#REF!</v>
      </c>
      <c r="E41" s="24">
        <v>81.16</v>
      </c>
      <c r="F41" s="24" t="e">
        <f t="shared" si="85"/>
        <v>#REF!</v>
      </c>
      <c r="G41" s="24" t="e">
        <f>IF(E41&lt;&gt;"",E$5,0)</f>
        <v>#REF!</v>
      </c>
      <c r="H41" s="12" t="e">
        <f t="shared" si="86"/>
        <v>#REF!</v>
      </c>
      <c r="I41" s="24">
        <v>81.19</v>
      </c>
      <c r="J41" s="24" t="e">
        <f t="shared" si="87"/>
        <v>#REF!</v>
      </c>
      <c r="K41" s="13" t="e">
        <f>IF(I41&lt;&gt;"",I$5,0)</f>
        <v>#REF!</v>
      </c>
      <c r="L41" s="12" t="e">
        <f t="shared" si="88"/>
        <v>#REF!</v>
      </c>
      <c r="M41" s="24">
        <v>79.64</v>
      </c>
      <c r="N41" s="24" t="e">
        <f t="shared" si="89"/>
        <v>#REF!</v>
      </c>
      <c r="O41" s="13" t="e">
        <f>IF(M41&lt;&gt;"",M$5,0)</f>
        <v>#REF!</v>
      </c>
      <c r="P41" s="12" t="e">
        <f t="shared" si="90"/>
        <v>#REF!</v>
      </c>
      <c r="Q41" s="24">
        <v>87.43</v>
      </c>
      <c r="R41" s="24" t="e">
        <f t="shared" si="91"/>
        <v>#REF!</v>
      </c>
      <c r="S41" s="13" t="e">
        <f>IF(Q41&lt;&gt;"",Q$5,0)</f>
        <v>#REF!</v>
      </c>
      <c r="T41" s="12" t="e">
        <f t="shared" si="92"/>
        <v>#REF!</v>
      </c>
      <c r="U41" s="24"/>
      <c r="V41" s="24" t="e">
        <f t="shared" si="93"/>
        <v>#REF!</v>
      </c>
      <c r="W41" s="24" t="e">
        <f t="shared" si="563"/>
        <v>#REF!</v>
      </c>
      <c r="X41" s="11"/>
      <c r="Y41" s="13">
        <v>7.3562751590341244E-2</v>
      </c>
      <c r="Z41" s="24" t="e">
        <f t="shared" si="95"/>
        <v>#REF!</v>
      </c>
      <c r="AA41" s="13" t="e">
        <f>IF(Y41&lt;&gt;"",Y$5,0)</f>
        <v>#REF!</v>
      </c>
      <c r="AB41" s="12" t="e">
        <f t="shared" si="96"/>
        <v>#REF!</v>
      </c>
      <c r="AC41" s="13">
        <v>1.5571342564720048</v>
      </c>
      <c r="AD41" s="24" t="e">
        <f t="shared" si="97"/>
        <v>#REF!</v>
      </c>
      <c r="AE41" s="13" t="e">
        <f>IF(AC41&lt;&gt;"",AC$5,0)</f>
        <v>#REF!</v>
      </c>
      <c r="AF41" s="12" t="e">
        <f t="shared" si="575"/>
        <v>#REF!</v>
      </c>
      <c r="AG41" s="13">
        <v>7.4653822998193856E-2</v>
      </c>
      <c r="AH41" s="24" t="e">
        <f t="shared" si="99"/>
        <v>#REF!</v>
      </c>
      <c r="AI41" s="13" t="e">
        <f>IF(AG41&lt;&gt;"",AG$5,0)</f>
        <v>#REF!</v>
      </c>
      <c r="AJ41" s="12" t="e">
        <f t="shared" si="100"/>
        <v>#REF!</v>
      </c>
      <c r="AK41" s="13">
        <v>13.764710576502413</v>
      </c>
      <c r="AL41" s="24" t="e">
        <f t="shared" si="101"/>
        <v>#REF!</v>
      </c>
      <c r="AM41" s="13" t="e">
        <f>IF(AK41&lt;&gt;"",AK$5,0)</f>
        <v>#REF!</v>
      </c>
      <c r="AN41" s="12" t="e">
        <f t="shared" si="576"/>
        <v>#REF!</v>
      </c>
      <c r="AO41" s="23">
        <v>1.3802416584348187</v>
      </c>
      <c r="AP41" s="24" t="e">
        <f t="shared" si="103"/>
        <v>#REF!</v>
      </c>
      <c r="AQ41" s="13" t="e">
        <f>IF(AO41&lt;&gt;"",AO$5,0)</f>
        <v>#REF!</v>
      </c>
      <c r="AR41" s="12" t="e">
        <f t="shared" si="562"/>
        <v>#REF!</v>
      </c>
      <c r="AS41" s="24">
        <v>99.92</v>
      </c>
      <c r="AT41" s="24" t="e">
        <f t="shared" si="105"/>
        <v>#REF!</v>
      </c>
      <c r="AU41" s="13" t="e">
        <f>IF(AS41&lt;&gt;"",AS$5,0)</f>
        <v>#REF!</v>
      </c>
      <c r="AV41" s="12" t="e">
        <f t="shared" si="106"/>
        <v>#REF!</v>
      </c>
      <c r="AW41" s="24">
        <v>0.01</v>
      </c>
      <c r="AX41" s="24" t="e">
        <f t="shared" si="107"/>
        <v>#REF!</v>
      </c>
      <c r="AY41" s="13" t="e">
        <f>IF(AW41&lt;&gt;"",AW$5,0)</f>
        <v>#REF!</v>
      </c>
      <c r="AZ41" s="12" t="e">
        <f t="shared" si="108"/>
        <v>#REF!</v>
      </c>
      <c r="BA41" s="24">
        <v>2.4239999999999999</v>
      </c>
      <c r="BB41" s="24" t="e">
        <f t="shared" si="109"/>
        <v>#REF!</v>
      </c>
      <c r="BC41" s="13" t="e">
        <f>IF(BA41&lt;&gt;"",BA$5,0)</f>
        <v>#REF!</v>
      </c>
      <c r="BD41" s="12" t="e">
        <f t="shared" si="110"/>
        <v>#REF!</v>
      </c>
      <c r="BE41" s="14">
        <v>0.06</v>
      </c>
      <c r="BF41" s="24" t="e">
        <f t="shared" si="111"/>
        <v>#REF!</v>
      </c>
      <c r="BG41" s="13" t="e">
        <f>IF(BE41&lt;&gt;"",BE$5,0)</f>
        <v>#REF!</v>
      </c>
      <c r="BH41" s="12" t="e">
        <f t="shared" si="112"/>
        <v>#REF!</v>
      </c>
      <c r="BI41" s="24">
        <v>99.63</v>
      </c>
      <c r="BJ41" s="24" t="e">
        <f t="shared" si="113"/>
        <v>#REF!</v>
      </c>
      <c r="BK41" s="13" t="e">
        <f>IF(BI41&lt;&gt;"",BI$5,0)</f>
        <v>#REF!</v>
      </c>
      <c r="BL41" s="12" t="e">
        <f t="shared" si="114"/>
        <v>#REF!</v>
      </c>
      <c r="BM41" s="24">
        <v>0.22</v>
      </c>
      <c r="BN41" s="24" t="e">
        <f t="shared" si="115"/>
        <v>#REF!</v>
      </c>
      <c r="BO41" s="13" t="e">
        <f>IF(BM41&lt;&gt;"",BM$5,0)</f>
        <v>#REF!</v>
      </c>
      <c r="BP41" s="12" t="e">
        <f t="shared" si="116"/>
        <v>#REF!</v>
      </c>
      <c r="BQ41" s="24">
        <v>99.61</v>
      </c>
      <c r="BR41" s="24" t="e">
        <f t="shared" si="117"/>
        <v>#REF!</v>
      </c>
      <c r="BS41" s="13" t="e">
        <f>IF(BQ41&lt;&gt;"",BQ$5,0)</f>
        <v>#REF!</v>
      </c>
      <c r="BT41" s="12" t="e">
        <f t="shared" si="118"/>
        <v>#REF!</v>
      </c>
      <c r="BU41" s="24">
        <v>1.3237609358854017</v>
      </c>
      <c r="BV41" s="24" t="e">
        <f t="shared" si="119"/>
        <v>#REF!</v>
      </c>
      <c r="BW41" s="13" t="e">
        <f>IF(BU41&lt;&gt;"",BU$5,0)</f>
        <v>#REF!</v>
      </c>
      <c r="BX41" s="12" t="e">
        <f t="shared" si="120"/>
        <v>#REF!</v>
      </c>
      <c r="BY41" s="24">
        <v>98.64</v>
      </c>
      <c r="BZ41" s="24" t="e">
        <f t="shared" si="121"/>
        <v>#REF!</v>
      </c>
      <c r="CA41" s="13" t="e">
        <f>IF(BY41&lt;&gt;"",BY$5,0)</f>
        <v>#REF!</v>
      </c>
      <c r="CB41" s="12" t="e">
        <f t="shared" si="122"/>
        <v>#REF!</v>
      </c>
      <c r="CC41" s="24">
        <v>99.190100000000001</v>
      </c>
      <c r="CD41" s="24" t="e">
        <f t="shared" si="123"/>
        <v>#REF!</v>
      </c>
      <c r="CE41" s="13" t="e">
        <f>IF(CC41&lt;&gt;"",CC$5,0)</f>
        <v>#REF!</v>
      </c>
      <c r="CF41" s="12" t="e">
        <f t="shared" si="124"/>
        <v>#REF!</v>
      </c>
      <c r="CG41" s="24">
        <v>48</v>
      </c>
      <c r="CH41" s="24" t="e">
        <f t="shared" si="125"/>
        <v>#REF!</v>
      </c>
      <c r="CI41" s="13" t="e">
        <f>IF(CG41&lt;&gt;"",CG$5,0)</f>
        <v>#REF!</v>
      </c>
      <c r="CJ41" s="12" t="e">
        <f t="shared" si="126"/>
        <v>#REF!</v>
      </c>
      <c r="CK41" s="24"/>
      <c r="CL41" s="24" t="e">
        <f t="shared" si="127"/>
        <v>#REF!</v>
      </c>
      <c r="CM41" s="24" t="e">
        <f t="shared" si="128"/>
        <v>#REF!</v>
      </c>
      <c r="CN41" s="11"/>
      <c r="CO41" s="24">
        <v>99.479799999999997</v>
      </c>
      <c r="CP41" s="24" t="e">
        <f t="shared" si="129"/>
        <v>#REF!</v>
      </c>
      <c r="CQ41" s="13" t="e">
        <f>IF(CO41&lt;&gt;"",CO$5,0)</f>
        <v>#REF!</v>
      </c>
      <c r="CR41" s="12" t="e">
        <f t="shared" si="130"/>
        <v>#REF!</v>
      </c>
      <c r="CS41" s="24">
        <v>64</v>
      </c>
      <c r="CT41" s="24" t="e">
        <f t="shared" si="131"/>
        <v>#REF!</v>
      </c>
      <c r="CU41" s="13" t="e">
        <f>IF(CS41&lt;&gt;"",CS$5,0)</f>
        <v>#REF!</v>
      </c>
      <c r="CV41" s="12" t="e">
        <f t="shared" si="132"/>
        <v>#REF!</v>
      </c>
      <c r="CW41" s="24"/>
      <c r="CX41" s="24" t="e">
        <f t="shared" si="133"/>
        <v>#REF!</v>
      </c>
      <c r="CY41" s="24" t="e">
        <f t="shared" si="134"/>
        <v>#REF!</v>
      </c>
      <c r="CZ41" s="11"/>
      <c r="DA41" s="24">
        <v>99.898200000000003</v>
      </c>
      <c r="DB41" s="24" t="e">
        <f t="shared" si="135"/>
        <v>#REF!</v>
      </c>
      <c r="DC41" s="13" t="e">
        <f>IF(DA41&lt;&gt;"",DA$5,0)</f>
        <v>#REF!</v>
      </c>
      <c r="DD41" s="12" t="e">
        <f t="shared" si="136"/>
        <v>#REF!</v>
      </c>
      <c r="DE41" s="24">
        <v>33</v>
      </c>
      <c r="DF41" s="24" t="e">
        <f t="shared" si="137"/>
        <v>#REF!</v>
      </c>
      <c r="DG41" s="13" t="e">
        <f>IF(DE41&lt;&gt;"",DE$5,0)</f>
        <v>#REF!</v>
      </c>
      <c r="DH41" s="12" t="e">
        <f t="shared" si="138"/>
        <v>#REF!</v>
      </c>
      <c r="DI41" s="24">
        <v>99.882999999999996</v>
      </c>
      <c r="DJ41" s="24" t="e">
        <f t="shared" si="139"/>
        <v>#REF!</v>
      </c>
      <c r="DK41" s="13" t="e">
        <f>IF(DI41&lt;&gt;"",DI$5,0)</f>
        <v>#REF!</v>
      </c>
      <c r="DL41" s="12" t="e">
        <f t="shared" si="140"/>
        <v>#REF!</v>
      </c>
      <c r="DM41" s="24">
        <v>73</v>
      </c>
      <c r="DN41" s="24" t="e">
        <f t="shared" si="141"/>
        <v>#REF!</v>
      </c>
      <c r="DO41" s="13" t="e">
        <f>IF(DM41&lt;&gt;"",DM$5,0)</f>
        <v>#REF!</v>
      </c>
      <c r="DP41" s="12" t="e">
        <f t="shared" si="142"/>
        <v>#REF!</v>
      </c>
      <c r="DQ41" s="24">
        <v>5.1418999999999997</v>
      </c>
      <c r="DR41" s="24" t="e">
        <f t="shared" si="143"/>
        <v>#REF!</v>
      </c>
      <c r="DS41" s="13" t="e">
        <f>IF(DQ41&lt;&gt;"",DQ$5,0)</f>
        <v>#REF!</v>
      </c>
      <c r="DT41" s="12" t="e">
        <f t="shared" si="144"/>
        <v>#REF!</v>
      </c>
      <c r="DU41" s="24">
        <v>99.78</v>
      </c>
      <c r="DV41" s="24" t="e">
        <f t="shared" si="145"/>
        <v>#REF!</v>
      </c>
      <c r="DW41" s="13" t="e">
        <f>IF(DU41&lt;&gt;"",DU$5,0)</f>
        <v>#REF!</v>
      </c>
      <c r="DX41" s="12" t="e">
        <f t="shared" si="146"/>
        <v>#REF!</v>
      </c>
      <c r="DY41" s="24"/>
      <c r="DZ41" s="24" t="e">
        <f t="shared" si="147"/>
        <v>#REF!</v>
      </c>
      <c r="EA41" s="24" t="e">
        <f t="shared" si="148"/>
        <v>#REF!</v>
      </c>
      <c r="EB41" s="11"/>
      <c r="EC41" s="24">
        <v>81.19</v>
      </c>
      <c r="ED41" s="47">
        <v>78.430000000000007</v>
      </c>
      <c r="EE41" s="24" t="e">
        <f t="shared" si="149"/>
        <v>#REF!</v>
      </c>
      <c r="EF41" s="22" t="e">
        <f t="shared" si="150"/>
        <v>#REF!</v>
      </c>
      <c r="EG41" s="4" t="e">
        <f t="shared" si="151"/>
        <v>#REF!</v>
      </c>
      <c r="EH41" s="24">
        <v>81.19</v>
      </c>
      <c r="EI41" s="24">
        <v>72.33</v>
      </c>
      <c r="EJ41" s="24" t="e">
        <f t="shared" si="152"/>
        <v>#REF!</v>
      </c>
      <c r="EK41" s="22" t="e">
        <f t="shared" si="153"/>
        <v>#REF!</v>
      </c>
      <c r="EL41" s="4" t="e">
        <f t="shared" si="154"/>
        <v>#REF!</v>
      </c>
      <c r="EM41" s="38">
        <v>79.64</v>
      </c>
      <c r="EN41" s="39">
        <v>79.099999999999994</v>
      </c>
      <c r="EO41" s="24" t="e">
        <f t="shared" si="155"/>
        <v>#REF!</v>
      </c>
      <c r="EP41" s="22" t="e">
        <f t="shared" si="156"/>
        <v>#REF!</v>
      </c>
      <c r="EQ41" s="4" t="e">
        <f t="shared" si="157"/>
        <v>#REF!</v>
      </c>
      <c r="ER41" s="38">
        <v>79.64</v>
      </c>
      <c r="ES41" s="39">
        <v>74.19</v>
      </c>
      <c r="ET41" s="24" t="e">
        <f t="shared" si="158"/>
        <v>#REF!</v>
      </c>
      <c r="EU41" s="22" t="e">
        <f t="shared" si="159"/>
        <v>#REF!</v>
      </c>
      <c r="EV41" s="4" t="e">
        <f t="shared" si="160"/>
        <v>#REF!</v>
      </c>
      <c r="EW41" s="24">
        <v>87.43</v>
      </c>
      <c r="EX41" s="24">
        <v>83.52</v>
      </c>
      <c r="EY41" s="24" t="e">
        <f t="shared" si="161"/>
        <v>#REF!</v>
      </c>
      <c r="EZ41" s="22" t="e">
        <f t="shared" si="162"/>
        <v>#REF!</v>
      </c>
      <c r="FA41" s="4" t="e">
        <f t="shared" si="577"/>
        <v>#REF!</v>
      </c>
      <c r="FB41" s="24">
        <v>87.43</v>
      </c>
      <c r="FC41" s="24">
        <v>79.95</v>
      </c>
      <c r="FD41" s="24" t="e">
        <f t="shared" si="164"/>
        <v>#REF!</v>
      </c>
      <c r="FE41" s="22" t="e">
        <f t="shared" si="165"/>
        <v>#REF!</v>
      </c>
      <c r="FF41" s="4" t="e">
        <f t="shared" si="578"/>
        <v>#REF!</v>
      </c>
      <c r="FG41" s="24">
        <v>6.47</v>
      </c>
      <c r="FH41" s="24" t="e">
        <f t="shared" si="34"/>
        <v>#REF!</v>
      </c>
      <c r="FI41" s="13" t="e">
        <f t="shared" si="35"/>
        <v>#REF!</v>
      </c>
      <c r="FJ41" s="12" t="e">
        <f>IF(FG$6=0,RANK(FG41,FG$12:FG$42,0),RANK(FG41,FG$12:FG$42,1))</f>
        <v>#REF!</v>
      </c>
      <c r="FK41" s="24">
        <v>3.84</v>
      </c>
      <c r="FL41" s="24" t="e">
        <f t="shared" si="167"/>
        <v>#REF!</v>
      </c>
      <c r="FM41" s="13" t="e">
        <f>IF(FK41&lt;&gt;"",FK$5,0)</f>
        <v>#REF!</v>
      </c>
      <c r="FN41" s="12" t="e">
        <f t="shared" si="168"/>
        <v>#REF!</v>
      </c>
      <c r="FO41" s="24">
        <v>97.17</v>
      </c>
      <c r="FP41" s="24">
        <v>91.34</v>
      </c>
      <c r="FQ41" s="24" t="e">
        <f t="shared" si="169"/>
        <v>#REF!</v>
      </c>
      <c r="FR41" s="22" t="e">
        <f t="shared" si="170"/>
        <v>#REF!</v>
      </c>
      <c r="FS41" s="4" t="e">
        <f t="shared" si="171"/>
        <v>#REF!</v>
      </c>
      <c r="FT41" s="24">
        <v>97.17</v>
      </c>
      <c r="FU41" s="24">
        <v>92.07</v>
      </c>
      <c r="FV41" s="24" t="e">
        <f t="shared" si="172"/>
        <v>#REF!</v>
      </c>
      <c r="FW41" s="22" t="e">
        <f t="shared" si="173"/>
        <v>#REF!</v>
      </c>
      <c r="FX41" s="4" t="e">
        <f t="shared" si="174"/>
        <v>#REF!</v>
      </c>
      <c r="FY41" s="24">
        <v>94.67</v>
      </c>
      <c r="FZ41" s="24">
        <v>90.36999999999999</v>
      </c>
      <c r="GA41" s="24" t="e">
        <f t="shared" si="175"/>
        <v>#REF!</v>
      </c>
      <c r="GB41" s="22" t="e">
        <f t="shared" si="176"/>
        <v>#REF!</v>
      </c>
      <c r="GC41" s="4" t="e">
        <f t="shared" si="177"/>
        <v>#REF!</v>
      </c>
      <c r="GD41" s="27">
        <v>94.67</v>
      </c>
      <c r="GE41" s="27">
        <v>77.05</v>
      </c>
      <c r="GF41" s="24" t="e">
        <f t="shared" si="178"/>
        <v>#REF!</v>
      </c>
      <c r="GG41" s="22" t="e">
        <f t="shared" si="179"/>
        <v>#REF!</v>
      </c>
      <c r="GH41" s="4" t="e">
        <f t="shared" si="180"/>
        <v>#REF!</v>
      </c>
      <c r="GI41" s="27">
        <v>98.37</v>
      </c>
      <c r="GJ41" s="27">
        <v>91.57</v>
      </c>
      <c r="GK41" s="24" t="e">
        <f t="shared" si="181"/>
        <v>#REF!</v>
      </c>
      <c r="GL41" s="22" t="e">
        <f t="shared" si="182"/>
        <v>#REF!</v>
      </c>
      <c r="GM41" s="4" t="e">
        <f t="shared" si="183"/>
        <v>#REF!</v>
      </c>
      <c r="GN41" s="27">
        <v>98.37</v>
      </c>
      <c r="GO41" s="27">
        <v>94.31</v>
      </c>
      <c r="GP41" s="24" t="e">
        <f t="shared" si="184"/>
        <v>#REF!</v>
      </c>
      <c r="GQ41" s="22" t="e">
        <f t="shared" si="185"/>
        <v>#REF!</v>
      </c>
      <c r="GR41" s="4" t="e">
        <f t="shared" si="186"/>
        <v>#REF!</v>
      </c>
      <c r="GS41" s="27">
        <v>2.29</v>
      </c>
      <c r="GT41" s="27" t="e">
        <f t="shared" si="38"/>
        <v>#REF!</v>
      </c>
      <c r="GU41" s="22" t="e">
        <f t="shared" si="39"/>
        <v>#REF!</v>
      </c>
      <c r="GV41" s="4" t="e">
        <f>IF(GS$6=0,RANK(GS41,GS$12:GS$42,0),RANK(GS41,GS$12:GS$42,1))</f>
        <v>#REF!</v>
      </c>
      <c r="GW41" s="27">
        <v>2.1800000000000002</v>
      </c>
      <c r="GX41" s="27" t="e">
        <f t="shared" si="187"/>
        <v>#REF!</v>
      </c>
      <c r="GY41" s="22" t="e">
        <f>IF(GW41&lt;&gt;"",GW$5,0)</f>
        <v>#REF!</v>
      </c>
      <c r="GZ41" s="4" t="e">
        <f>IF(GW$6=0,RANK(GW41,GW$12:GW$42,0),RANK(GW41,GW$12:GW$42,1))</f>
        <v>#REF!</v>
      </c>
      <c r="HA41" s="26"/>
      <c r="HB41" s="26"/>
      <c r="HC41" s="24" t="e">
        <f t="shared" si="188"/>
        <v>#REF!</v>
      </c>
      <c r="HD41" s="24" t="e">
        <f t="shared" si="189"/>
        <v>#REF!</v>
      </c>
      <c r="HE41" s="26"/>
      <c r="HF41" s="26"/>
      <c r="HG41" s="26"/>
      <c r="HH41" s="24" t="e">
        <f t="shared" si="190"/>
        <v>#REF!</v>
      </c>
      <c r="HI41" s="24" t="e">
        <f t="shared" si="191"/>
        <v>#REF!</v>
      </c>
      <c r="HJ41" s="26"/>
      <c r="HK41" s="27">
        <v>95.53</v>
      </c>
      <c r="HL41" s="27">
        <v>90.759999999999991</v>
      </c>
      <c r="HM41" s="24" t="e">
        <f t="shared" si="192"/>
        <v>#REF!</v>
      </c>
      <c r="HN41" s="22" t="e">
        <f t="shared" si="193"/>
        <v>#REF!</v>
      </c>
      <c r="HO41" s="4" t="e">
        <f t="shared" si="194"/>
        <v>#REF!</v>
      </c>
      <c r="HP41" s="27">
        <v>95.53</v>
      </c>
      <c r="HQ41" s="27">
        <v>87.74</v>
      </c>
      <c r="HR41" s="24" t="e">
        <f t="shared" si="195"/>
        <v>#REF!</v>
      </c>
      <c r="HS41" s="22" t="e">
        <f t="shared" si="196"/>
        <v>#REF!</v>
      </c>
      <c r="HT41" s="4" t="e">
        <f t="shared" si="197"/>
        <v>#REF!</v>
      </c>
      <c r="HU41" s="24">
        <v>98.11</v>
      </c>
      <c r="HV41" s="24">
        <v>92.789999999999992</v>
      </c>
      <c r="HW41" s="24" t="e">
        <f t="shared" si="198"/>
        <v>#REF!</v>
      </c>
      <c r="HX41" s="24" t="e">
        <f t="shared" si="199"/>
        <v>#REF!</v>
      </c>
      <c r="HY41" s="4" t="e">
        <f t="shared" si="200"/>
        <v>#REF!</v>
      </c>
      <c r="HZ41" s="24">
        <v>98.11</v>
      </c>
      <c r="IA41" s="24">
        <v>95.63000000000001</v>
      </c>
      <c r="IB41" s="24" t="e">
        <f t="shared" si="201"/>
        <v>#REF!</v>
      </c>
      <c r="IC41" s="24" t="e">
        <f t="shared" si="202"/>
        <v>#REF!</v>
      </c>
      <c r="ID41" s="4" t="e">
        <f t="shared" si="203"/>
        <v>#REF!</v>
      </c>
      <c r="IE41" s="26"/>
      <c r="IF41" s="26"/>
      <c r="IG41" s="24" t="e">
        <f t="shared" si="204"/>
        <v>#REF!</v>
      </c>
      <c r="IH41" s="24" t="e">
        <f t="shared" si="205"/>
        <v>#REF!</v>
      </c>
      <c r="II41" s="26"/>
      <c r="IJ41" s="26"/>
      <c r="IK41" s="26"/>
      <c r="IL41" s="24" t="e">
        <f t="shared" si="206"/>
        <v>#REF!</v>
      </c>
      <c r="IM41" s="24" t="e">
        <f t="shared" si="207"/>
        <v>#REF!</v>
      </c>
      <c r="IN41" s="26"/>
      <c r="IO41" s="26"/>
      <c r="IP41" s="26"/>
      <c r="IQ41" s="24" t="e">
        <f t="shared" si="208"/>
        <v>#REF!</v>
      </c>
      <c r="IR41" s="24" t="e">
        <f t="shared" si="209"/>
        <v>#REF!</v>
      </c>
      <c r="IS41" s="26"/>
      <c r="IT41" s="26"/>
      <c r="IU41" s="26"/>
      <c r="IV41" s="24" t="e">
        <f t="shared" si="210"/>
        <v>#REF!</v>
      </c>
      <c r="IW41" s="24" t="e">
        <f t="shared" si="211"/>
        <v>#REF!</v>
      </c>
      <c r="IX41" s="26"/>
      <c r="IY41" s="26"/>
      <c r="IZ41" s="26"/>
      <c r="JA41" s="24" t="e">
        <f t="shared" si="212"/>
        <v>#REF!</v>
      </c>
      <c r="JB41" s="24" t="e">
        <f t="shared" si="213"/>
        <v>#REF!</v>
      </c>
      <c r="JC41" s="26"/>
      <c r="JD41" s="26"/>
      <c r="JE41" s="26"/>
      <c r="JF41" s="24" t="e">
        <f t="shared" si="214"/>
        <v>#REF!</v>
      </c>
      <c r="JG41" s="24" t="e">
        <f t="shared" si="215"/>
        <v>#REF!</v>
      </c>
      <c r="JH41" s="26"/>
      <c r="JI41" s="26"/>
      <c r="JJ41" s="26"/>
      <c r="JK41" s="24" t="e">
        <f t="shared" si="216"/>
        <v>#REF!</v>
      </c>
      <c r="JL41" s="24" t="e">
        <f t="shared" si="217"/>
        <v>#REF!</v>
      </c>
      <c r="JM41" s="26"/>
      <c r="JN41" s="26"/>
      <c r="JO41" s="26"/>
      <c r="JP41" s="24" t="e">
        <f t="shared" si="218"/>
        <v>#REF!</v>
      </c>
      <c r="JQ41" s="24" t="e">
        <f t="shared" si="219"/>
        <v>#REF!</v>
      </c>
      <c r="JR41" s="26"/>
      <c r="JS41" s="26"/>
      <c r="JT41" s="26"/>
      <c r="JU41" s="24" t="e">
        <f t="shared" si="220"/>
        <v>#REF!</v>
      </c>
      <c r="JV41" s="24" t="e">
        <f t="shared" si="221"/>
        <v>#REF!</v>
      </c>
      <c r="JW41" s="26"/>
      <c r="JX41" s="26"/>
      <c r="JY41" s="26"/>
      <c r="JZ41" s="24" t="e">
        <f t="shared" si="222"/>
        <v>#REF!</v>
      </c>
      <c r="KA41" s="24" t="e">
        <f t="shared" si="223"/>
        <v>#REF!</v>
      </c>
      <c r="KB41" s="26"/>
      <c r="KC41" s="26"/>
      <c r="KD41" s="26"/>
      <c r="KE41" s="24" t="e">
        <f t="shared" si="224"/>
        <v>#REF!</v>
      </c>
      <c r="KF41" s="24" t="e">
        <f t="shared" si="225"/>
        <v>#REF!</v>
      </c>
      <c r="KG41" s="26"/>
      <c r="KH41" s="26"/>
      <c r="KI41" s="26"/>
      <c r="KJ41" s="24" t="e">
        <f t="shared" si="226"/>
        <v>#REF!</v>
      </c>
      <c r="KK41" s="24" t="e">
        <f t="shared" si="227"/>
        <v>#REF!</v>
      </c>
      <c r="KL41" s="26"/>
      <c r="KM41" s="27">
        <v>98.014431746031747</v>
      </c>
      <c r="KN41" s="27"/>
      <c r="KO41" s="24">
        <f t="shared" si="228"/>
        <v>0</v>
      </c>
      <c r="KP41" s="22">
        <f t="shared" si="229"/>
        <v>0</v>
      </c>
      <c r="KQ41" s="4" t="e">
        <f t="shared" si="230"/>
        <v>#REF!</v>
      </c>
      <c r="KR41" s="27">
        <v>98.014431746031747</v>
      </c>
      <c r="KS41" s="27"/>
      <c r="KT41" s="24">
        <f t="shared" si="231"/>
        <v>0</v>
      </c>
      <c r="KU41" s="22">
        <f t="shared" si="232"/>
        <v>0</v>
      </c>
      <c r="KV41" s="4" t="e">
        <f t="shared" si="233"/>
        <v>#REF!</v>
      </c>
      <c r="KW41" s="27">
        <v>99.908436507936514</v>
      </c>
      <c r="KX41" s="27"/>
      <c r="KY41" s="24">
        <f t="shared" si="234"/>
        <v>0</v>
      </c>
      <c r="KZ41" s="22">
        <f t="shared" si="235"/>
        <v>0</v>
      </c>
      <c r="LA41" s="4" t="e">
        <f t="shared" si="236"/>
        <v>#REF!</v>
      </c>
      <c r="LB41" s="27">
        <v>99.908436507936514</v>
      </c>
      <c r="LC41" s="27"/>
      <c r="LD41" s="24">
        <f t="shared" si="237"/>
        <v>0</v>
      </c>
      <c r="LE41" s="22">
        <f t="shared" si="238"/>
        <v>0</v>
      </c>
      <c r="LF41" s="4" t="e">
        <f t="shared" si="239"/>
        <v>#REF!</v>
      </c>
      <c r="LG41" s="26"/>
      <c r="LH41" s="26"/>
      <c r="LI41" s="24" t="e">
        <f t="shared" si="240"/>
        <v>#REF!</v>
      </c>
      <c r="LJ41" s="24" t="e">
        <f t="shared" si="241"/>
        <v>#REF!</v>
      </c>
      <c r="LK41" s="26"/>
      <c r="LL41" s="26"/>
      <c r="LM41" s="26"/>
      <c r="LN41" s="24" t="e">
        <f t="shared" si="242"/>
        <v>#REF!</v>
      </c>
      <c r="LO41" s="24" t="e">
        <f t="shared" si="243"/>
        <v>#REF!</v>
      </c>
      <c r="LP41" s="26"/>
      <c r="LQ41" s="24">
        <v>7.1748081984747021</v>
      </c>
      <c r="LR41" s="26"/>
      <c r="LS41" s="24">
        <f t="shared" si="244"/>
        <v>0</v>
      </c>
      <c r="LT41" s="22">
        <f t="shared" si="245"/>
        <v>0</v>
      </c>
      <c r="LU41" s="4" t="e">
        <f t="shared" si="579"/>
        <v>#REF!</v>
      </c>
      <c r="LV41" s="24">
        <v>7.1748081984747021</v>
      </c>
      <c r="LW41" s="26"/>
      <c r="LX41" s="24">
        <f t="shared" si="247"/>
        <v>0</v>
      </c>
      <c r="LY41" s="22">
        <f t="shared" si="248"/>
        <v>0</v>
      </c>
      <c r="LZ41" s="4" t="e">
        <f t="shared" si="580"/>
        <v>#REF!</v>
      </c>
      <c r="MA41" s="24">
        <v>27.88295338076637</v>
      </c>
      <c r="MB41" s="26"/>
      <c r="MC41" s="24">
        <f t="shared" si="250"/>
        <v>0</v>
      </c>
      <c r="MD41" s="22">
        <f t="shared" si="251"/>
        <v>0</v>
      </c>
      <c r="ME41" s="4" t="e">
        <f t="shared" si="581"/>
        <v>#REF!</v>
      </c>
      <c r="MF41" s="24">
        <v>27.88295338076637</v>
      </c>
      <c r="MG41" s="26"/>
      <c r="MH41" s="24">
        <f t="shared" si="253"/>
        <v>0</v>
      </c>
      <c r="MI41" s="22">
        <f t="shared" si="254"/>
        <v>0</v>
      </c>
      <c r="MJ41" s="4" t="e">
        <f t="shared" si="582"/>
        <v>#REF!</v>
      </c>
      <c r="MK41" s="26"/>
      <c r="ML41" s="26"/>
      <c r="MM41" s="24" t="e">
        <f t="shared" si="256"/>
        <v>#REF!</v>
      </c>
      <c r="MN41" s="24" t="e">
        <f t="shared" si="257"/>
        <v>#REF!</v>
      </c>
      <c r="MO41" s="26"/>
      <c r="MP41" s="26"/>
      <c r="MQ41" s="26"/>
      <c r="MR41" s="24" t="e">
        <f t="shared" si="258"/>
        <v>#REF!</v>
      </c>
      <c r="MS41" s="24" t="e">
        <f t="shared" si="259"/>
        <v>#REF!</v>
      </c>
      <c r="MT41" s="26"/>
      <c r="MU41" s="26"/>
      <c r="MV41" s="26"/>
      <c r="MW41" s="24" t="e">
        <f t="shared" si="260"/>
        <v>#REF!</v>
      </c>
      <c r="MX41" s="24" t="e">
        <f t="shared" si="261"/>
        <v>#REF!</v>
      </c>
      <c r="MY41" s="26"/>
      <c r="MZ41" s="26"/>
      <c r="NA41" s="26"/>
      <c r="NB41" s="24" t="e">
        <f t="shared" si="262"/>
        <v>#REF!</v>
      </c>
      <c r="NC41" s="24" t="e">
        <f t="shared" si="263"/>
        <v>#REF!</v>
      </c>
      <c r="ND41" s="26"/>
      <c r="NE41" s="26"/>
      <c r="NF41" s="26"/>
      <c r="NG41" s="24" t="e">
        <f t="shared" si="264"/>
        <v>#REF!</v>
      </c>
      <c r="NH41" s="24" t="e">
        <f t="shared" si="265"/>
        <v>#REF!</v>
      </c>
      <c r="NI41" s="26"/>
      <c r="NJ41" s="26"/>
      <c r="NK41" s="26"/>
      <c r="NL41" s="24" t="e">
        <f t="shared" si="266"/>
        <v>#REF!</v>
      </c>
      <c r="NM41" s="24" t="e">
        <f t="shared" si="267"/>
        <v>#REF!</v>
      </c>
      <c r="NN41" s="26"/>
      <c r="NO41" s="26"/>
      <c r="NP41" s="26"/>
      <c r="NQ41" s="24" t="e">
        <f t="shared" si="268"/>
        <v>#REF!</v>
      </c>
      <c r="NR41" s="24" t="e">
        <f t="shared" si="269"/>
        <v>#REF!</v>
      </c>
      <c r="NS41" s="26"/>
      <c r="NT41" s="26"/>
      <c r="NU41" s="26"/>
      <c r="NV41" s="24" t="e">
        <f t="shared" si="270"/>
        <v>#REF!</v>
      </c>
      <c r="NW41" s="24" t="e">
        <f t="shared" si="271"/>
        <v>#REF!</v>
      </c>
      <c r="NX41" s="26"/>
      <c r="NY41" s="26"/>
      <c r="NZ41" s="26"/>
      <c r="OA41" s="24" t="e">
        <f t="shared" si="272"/>
        <v>#REF!</v>
      </c>
      <c r="OB41" s="24" t="e">
        <f t="shared" si="273"/>
        <v>#REF!</v>
      </c>
      <c r="OC41" s="26"/>
      <c r="OD41" s="26"/>
      <c r="OE41" s="26"/>
      <c r="OF41" s="24" t="e">
        <f t="shared" si="274"/>
        <v>#REF!</v>
      </c>
      <c r="OG41" s="24" t="e">
        <f t="shared" si="275"/>
        <v>#REF!</v>
      </c>
      <c r="OH41" s="26"/>
      <c r="OI41" s="26"/>
      <c r="OJ41" s="26"/>
      <c r="OK41" s="24" t="e">
        <f t="shared" si="276"/>
        <v>#REF!</v>
      </c>
      <c r="OL41" s="24" t="e">
        <f t="shared" si="277"/>
        <v>#REF!</v>
      </c>
      <c r="OM41" s="26"/>
      <c r="ON41" s="26"/>
      <c r="OO41" s="26"/>
      <c r="OP41" s="24" t="e">
        <f t="shared" si="278"/>
        <v>#REF!</v>
      </c>
      <c r="OQ41" s="24" t="e">
        <f t="shared" si="279"/>
        <v>#REF!</v>
      </c>
      <c r="OR41" s="26"/>
      <c r="OS41" s="26"/>
      <c r="OT41" s="26"/>
      <c r="OU41" s="24" t="e">
        <f t="shared" si="280"/>
        <v>#REF!</v>
      </c>
      <c r="OV41" s="24" t="e">
        <f t="shared" si="281"/>
        <v>#REF!</v>
      </c>
      <c r="OW41" s="26"/>
      <c r="OX41" s="26"/>
      <c r="OY41" s="26"/>
      <c r="OZ41" s="24" t="e">
        <f t="shared" si="282"/>
        <v>#REF!</v>
      </c>
      <c r="PA41" s="24" t="e">
        <f t="shared" si="283"/>
        <v>#REF!</v>
      </c>
      <c r="PB41" s="26"/>
      <c r="PC41" s="26"/>
      <c r="PD41" s="26"/>
      <c r="PE41" s="24" t="e">
        <f t="shared" si="284"/>
        <v>#REF!</v>
      </c>
      <c r="PF41" s="24" t="e">
        <f t="shared" si="285"/>
        <v>#REF!</v>
      </c>
      <c r="PG41" s="26"/>
      <c r="PH41" s="26"/>
      <c r="PI41" s="26"/>
      <c r="PJ41" s="24" t="e">
        <f t="shared" si="286"/>
        <v>#REF!</v>
      </c>
      <c r="PK41" s="24" t="e">
        <f t="shared" si="287"/>
        <v>#REF!</v>
      </c>
      <c r="PL41" s="26"/>
      <c r="PM41" s="26"/>
      <c r="PN41" s="26"/>
      <c r="PO41" s="24" t="e">
        <f t="shared" si="288"/>
        <v>#REF!</v>
      </c>
      <c r="PP41" s="24" t="e">
        <f t="shared" si="289"/>
        <v>#REF!</v>
      </c>
      <c r="PQ41" s="26"/>
      <c r="PR41" s="26"/>
      <c r="PS41" s="26"/>
      <c r="PT41" s="24" t="e">
        <f t="shared" si="290"/>
        <v>#REF!</v>
      </c>
      <c r="PU41" s="24" t="e">
        <f t="shared" si="291"/>
        <v>#REF!</v>
      </c>
      <c r="PV41" s="26"/>
      <c r="PW41" s="26"/>
      <c r="PX41" s="26"/>
      <c r="PY41" s="24" t="e">
        <f t="shared" si="292"/>
        <v>#REF!</v>
      </c>
      <c r="PZ41" s="24" t="e">
        <f t="shared" si="293"/>
        <v>#REF!</v>
      </c>
      <c r="QA41" s="26"/>
      <c r="QB41" s="26"/>
      <c r="QC41" s="26"/>
      <c r="QD41" s="24" t="e">
        <f t="shared" si="294"/>
        <v>#REF!</v>
      </c>
      <c r="QE41" s="24" t="e">
        <f t="shared" si="295"/>
        <v>#REF!</v>
      </c>
      <c r="QF41" s="26"/>
      <c r="QG41" s="26"/>
      <c r="QH41" s="26"/>
      <c r="QI41" s="24" t="e">
        <f t="shared" si="296"/>
        <v>#REF!</v>
      </c>
      <c r="QJ41" s="24" t="e">
        <f t="shared" si="297"/>
        <v>#REF!</v>
      </c>
      <c r="QK41" s="26"/>
      <c r="QL41" s="26"/>
      <c r="QM41" s="26"/>
      <c r="QN41" s="24" t="e">
        <f t="shared" si="298"/>
        <v>#REF!</v>
      </c>
      <c r="QO41" s="24" t="e">
        <f t="shared" si="299"/>
        <v>#REF!</v>
      </c>
      <c r="QP41" s="26"/>
      <c r="QQ41" s="24"/>
      <c r="QR41" s="24" t="e">
        <f t="shared" si="300"/>
        <v>#REF!</v>
      </c>
      <c r="QS41" s="24" t="e">
        <f t="shared" si="301"/>
        <v>#REF!</v>
      </c>
      <c r="QT41" s="11"/>
      <c r="QU41" s="24"/>
      <c r="QV41" s="24" t="e">
        <f t="shared" si="302"/>
        <v>#REF!</v>
      </c>
      <c r="QW41" s="24" t="e">
        <f t="shared" si="303"/>
        <v>#REF!</v>
      </c>
      <c r="QX41" s="11"/>
      <c r="QY41" s="24"/>
      <c r="QZ41" s="24" t="e">
        <f t="shared" si="304"/>
        <v>#REF!</v>
      </c>
      <c r="RA41" s="24" t="e">
        <f t="shared" si="305"/>
        <v>#REF!</v>
      </c>
      <c r="RB41" s="11"/>
      <c r="RC41" s="24"/>
      <c r="RD41" s="24" t="e">
        <f t="shared" si="306"/>
        <v>#REF!</v>
      </c>
      <c r="RE41" s="24" t="e">
        <f t="shared" si="307"/>
        <v>#REF!</v>
      </c>
      <c r="RF41" s="11"/>
      <c r="RG41" s="24"/>
      <c r="RH41" s="24" t="e">
        <f t="shared" si="308"/>
        <v>#REF!</v>
      </c>
      <c r="RI41" s="24" t="e">
        <f t="shared" si="309"/>
        <v>#REF!</v>
      </c>
      <c r="RJ41" s="11"/>
      <c r="RK41" s="27">
        <v>97.17</v>
      </c>
      <c r="RL41" s="27" t="e">
        <f t="shared" si="310"/>
        <v>#REF!</v>
      </c>
      <c r="RM41" s="22" t="e">
        <f>IF(RK41&lt;&gt;"",RK$5,0)</f>
        <v>#REF!</v>
      </c>
      <c r="RN41" s="4" t="e">
        <f t="shared" si="311"/>
        <v>#REF!</v>
      </c>
      <c r="RO41" s="24"/>
      <c r="RP41" s="24" t="e">
        <f t="shared" si="312"/>
        <v>#REF!</v>
      </c>
      <c r="RQ41" s="24" t="e">
        <f t="shared" si="313"/>
        <v>#REF!</v>
      </c>
      <c r="RR41" s="11"/>
      <c r="RS41" s="24"/>
      <c r="RT41" s="24" t="e">
        <f t="shared" si="314"/>
        <v>#REF!</v>
      </c>
      <c r="RU41" s="24" t="e">
        <f t="shared" si="315"/>
        <v>#REF!</v>
      </c>
      <c r="RV41" s="11"/>
      <c r="RW41" s="24"/>
      <c r="RX41" s="24" t="e">
        <f t="shared" si="316"/>
        <v>#REF!</v>
      </c>
      <c r="RY41" s="24" t="e">
        <f t="shared" si="317"/>
        <v>#REF!</v>
      </c>
      <c r="RZ41" s="11"/>
      <c r="SA41" s="24"/>
      <c r="SB41" s="24" t="e">
        <f t="shared" si="318"/>
        <v>#REF!</v>
      </c>
      <c r="SC41" s="24" t="e">
        <f t="shared" si="319"/>
        <v>#REF!</v>
      </c>
      <c r="SD41" s="11"/>
      <c r="SE41" s="24"/>
      <c r="SF41" s="24" t="e">
        <f t="shared" si="320"/>
        <v>#REF!</v>
      </c>
      <c r="SG41" s="24" t="e">
        <f t="shared" si="321"/>
        <v>#REF!</v>
      </c>
      <c r="SH41" s="11"/>
      <c r="SI41" s="24"/>
      <c r="SJ41" s="24" t="e">
        <f t="shared" si="322"/>
        <v>#REF!</v>
      </c>
      <c r="SK41" s="24" t="e">
        <f t="shared" si="323"/>
        <v>#REF!</v>
      </c>
      <c r="SL41" s="11"/>
      <c r="SM41" s="24"/>
      <c r="SN41" s="24" t="e">
        <f t="shared" si="324"/>
        <v>#REF!</v>
      </c>
      <c r="SO41" s="24" t="e">
        <f t="shared" si="325"/>
        <v>#REF!</v>
      </c>
      <c r="SP41" s="11"/>
      <c r="SQ41" s="24"/>
      <c r="SR41" s="24" t="e">
        <f t="shared" si="326"/>
        <v>#REF!</v>
      </c>
      <c r="SS41" s="24" t="e">
        <f t="shared" si="327"/>
        <v>#REF!</v>
      </c>
      <c r="ST41" s="11"/>
      <c r="SU41" s="24"/>
      <c r="SV41" s="24" t="e">
        <f t="shared" si="328"/>
        <v>#REF!</v>
      </c>
      <c r="SW41" s="24" t="e">
        <f t="shared" si="329"/>
        <v>#REF!</v>
      </c>
      <c r="SX41" s="11"/>
      <c r="SY41" s="24"/>
      <c r="SZ41" s="24" t="e">
        <f t="shared" si="330"/>
        <v>#REF!</v>
      </c>
      <c r="TA41" s="24" t="e">
        <f t="shared" si="331"/>
        <v>#REF!</v>
      </c>
      <c r="TB41" s="11"/>
      <c r="TC41" s="24"/>
      <c r="TD41" s="24" t="e">
        <f t="shared" si="332"/>
        <v>#REF!</v>
      </c>
      <c r="TE41" s="24" t="e">
        <f t="shared" si="333"/>
        <v>#REF!</v>
      </c>
      <c r="TF41" s="11"/>
      <c r="TG41" s="24"/>
      <c r="TH41" s="24" t="e">
        <f t="shared" si="334"/>
        <v>#REF!</v>
      </c>
      <c r="TI41" s="24" t="e">
        <f t="shared" si="335"/>
        <v>#REF!</v>
      </c>
      <c r="TJ41" s="11"/>
      <c r="TK41" s="24"/>
      <c r="TL41" s="24" t="e">
        <f t="shared" si="336"/>
        <v>#REF!</v>
      </c>
      <c r="TM41" s="24" t="e">
        <f t="shared" si="337"/>
        <v>#REF!</v>
      </c>
      <c r="TN41" s="11"/>
      <c r="TO41" s="27">
        <v>94.67</v>
      </c>
      <c r="TP41" s="27" t="e">
        <f t="shared" si="338"/>
        <v>#REF!</v>
      </c>
      <c r="TQ41" s="22" t="e">
        <f>IF(TO41&lt;&gt;"",TO$5,0)</f>
        <v>#REF!</v>
      </c>
      <c r="TR41" s="4" t="e">
        <f t="shared" si="339"/>
        <v>#REF!</v>
      </c>
      <c r="TS41" s="24"/>
      <c r="TT41" s="24" t="e">
        <f t="shared" si="340"/>
        <v>#REF!</v>
      </c>
      <c r="TU41" s="24" t="e">
        <f t="shared" si="341"/>
        <v>#REF!</v>
      </c>
      <c r="TV41" s="11"/>
      <c r="TW41" s="24"/>
      <c r="TX41" s="24" t="e">
        <f t="shared" si="342"/>
        <v>#REF!</v>
      </c>
      <c r="TY41" s="24" t="e">
        <f t="shared" si="343"/>
        <v>#REF!</v>
      </c>
      <c r="TZ41" s="11"/>
      <c r="UA41" s="24"/>
      <c r="UB41" s="24" t="e">
        <f t="shared" si="344"/>
        <v>#REF!</v>
      </c>
      <c r="UC41" s="24" t="e">
        <f t="shared" si="345"/>
        <v>#REF!</v>
      </c>
      <c r="UD41" s="11"/>
      <c r="UE41" s="24"/>
      <c r="UF41" s="24" t="e">
        <f t="shared" si="346"/>
        <v>#REF!</v>
      </c>
      <c r="UG41" s="24" t="e">
        <f t="shared" si="347"/>
        <v>#REF!</v>
      </c>
      <c r="UH41" s="11"/>
      <c r="UI41" s="24"/>
      <c r="UJ41" s="24" t="e">
        <f t="shared" si="348"/>
        <v>#REF!</v>
      </c>
      <c r="UK41" s="24" t="e">
        <f t="shared" si="349"/>
        <v>#REF!</v>
      </c>
      <c r="UL41" s="11"/>
      <c r="UM41" s="24"/>
      <c r="UN41" s="24" t="e">
        <f t="shared" si="350"/>
        <v>#REF!</v>
      </c>
      <c r="UO41" s="24" t="e">
        <f t="shared" si="351"/>
        <v>#REF!</v>
      </c>
      <c r="UP41" s="11"/>
      <c r="UQ41" s="24"/>
      <c r="UR41" s="24" t="e">
        <f t="shared" si="352"/>
        <v>#REF!</v>
      </c>
      <c r="US41" s="24" t="e">
        <f t="shared" si="353"/>
        <v>#REF!</v>
      </c>
      <c r="UT41" s="11"/>
      <c r="UU41" s="24"/>
      <c r="UV41" s="24" t="e">
        <f t="shared" si="354"/>
        <v>#REF!</v>
      </c>
      <c r="UW41" s="24" t="e">
        <f t="shared" si="355"/>
        <v>#REF!</v>
      </c>
      <c r="UX41" s="11"/>
      <c r="UY41" s="24"/>
      <c r="UZ41" s="24" t="e">
        <f t="shared" si="356"/>
        <v>#REF!</v>
      </c>
      <c r="VA41" s="24" t="e">
        <f t="shared" si="357"/>
        <v>#REF!</v>
      </c>
      <c r="VB41" s="11"/>
      <c r="VC41" s="24"/>
      <c r="VD41" s="24" t="e">
        <f t="shared" si="358"/>
        <v>#REF!</v>
      </c>
      <c r="VE41" s="24" t="e">
        <f t="shared" si="359"/>
        <v>#REF!</v>
      </c>
      <c r="VF41" s="11"/>
      <c r="VG41" s="20"/>
      <c r="VH41" s="27" t="e">
        <f t="shared" si="45"/>
        <v>#REF!</v>
      </c>
      <c r="VI41" s="22">
        <f t="shared" si="46"/>
        <v>0</v>
      </c>
      <c r="VJ41" s="4"/>
      <c r="VK41" s="27">
        <v>98.014431746031747</v>
      </c>
      <c r="VL41" s="27" t="e">
        <f t="shared" si="361"/>
        <v>#REF!</v>
      </c>
      <c r="VM41" s="22" t="e">
        <f>IF(VK41&lt;&gt;"",VK$5,0)</f>
        <v>#REF!</v>
      </c>
      <c r="VN41" s="4" t="e">
        <f t="shared" si="362"/>
        <v>#REF!</v>
      </c>
      <c r="VO41" s="27">
        <v>99.908436507936514</v>
      </c>
      <c r="VP41" s="27" t="e">
        <f t="shared" si="363"/>
        <v>#REF!</v>
      </c>
      <c r="VQ41" s="22" t="e">
        <f>IF(VO41&lt;&gt;"",VO$5,0)</f>
        <v>#REF!</v>
      </c>
      <c r="VR41" s="4" t="e">
        <f t="shared" si="364"/>
        <v>#REF!</v>
      </c>
      <c r="VS41" s="24"/>
      <c r="VT41" s="24" t="e">
        <f t="shared" si="365"/>
        <v>#REF!</v>
      </c>
      <c r="VU41" s="24" t="e">
        <f t="shared" si="366"/>
        <v>#REF!</v>
      </c>
      <c r="VV41" s="11"/>
      <c r="VW41" s="24">
        <v>7.1748081984747021</v>
      </c>
      <c r="VX41" s="27" t="e">
        <f t="shared" si="367"/>
        <v>#REF!</v>
      </c>
      <c r="VY41" s="22" t="e">
        <f>IF(VW41&lt;&gt;"",VW$5,0)</f>
        <v>#REF!</v>
      </c>
      <c r="VZ41" s="4" t="e">
        <f t="shared" si="583"/>
        <v>#REF!</v>
      </c>
      <c r="WA41" s="24">
        <v>27.88295338076637</v>
      </c>
      <c r="WB41" s="27" t="e">
        <f t="shared" si="369"/>
        <v>#REF!</v>
      </c>
      <c r="WC41" s="22" t="e">
        <f>IF(WA41&lt;&gt;"",WA$5,0)</f>
        <v>#REF!</v>
      </c>
      <c r="WD41" s="4" t="e">
        <f t="shared" si="584"/>
        <v>#REF!</v>
      </c>
      <c r="WE41" s="27">
        <v>97.82</v>
      </c>
      <c r="WF41" s="27" t="e">
        <f t="shared" si="371"/>
        <v>#REF!</v>
      </c>
      <c r="WG41" s="22" t="e">
        <f>IF(WE41&lt;&gt;"",WE$5,0)</f>
        <v>#REF!</v>
      </c>
      <c r="WH41" s="4" t="e">
        <f t="shared" si="372"/>
        <v>#REF!</v>
      </c>
      <c r="WI41" s="24"/>
      <c r="WJ41" s="24" t="e">
        <f t="shared" si="373"/>
        <v>#REF!</v>
      </c>
      <c r="WK41" s="24" t="e">
        <f t="shared" si="374"/>
        <v>#REF!</v>
      </c>
      <c r="WL41" s="11"/>
      <c r="WM41" s="24"/>
      <c r="WN41" s="24" t="e">
        <f t="shared" si="375"/>
        <v>#REF!</v>
      </c>
      <c r="WO41" s="24" t="e">
        <f t="shared" si="376"/>
        <v>#REF!</v>
      </c>
      <c r="WP41" s="11"/>
      <c r="WQ41" s="24"/>
      <c r="WR41" s="24" t="e">
        <f t="shared" si="377"/>
        <v>#REF!</v>
      </c>
      <c r="WS41" s="24" t="e">
        <f t="shared" si="378"/>
        <v>#REF!</v>
      </c>
      <c r="WT41" s="11"/>
      <c r="WU41" s="27">
        <v>0.13999999999999999</v>
      </c>
      <c r="WV41" s="27" t="e">
        <f t="shared" si="379"/>
        <v>#REF!</v>
      </c>
      <c r="WW41" s="22" t="e">
        <f>IF(WU41&lt;&gt;"",WU$5,0)</f>
        <v>#REF!</v>
      </c>
      <c r="WX41" s="4" t="e">
        <f t="shared" si="380"/>
        <v>#REF!</v>
      </c>
      <c r="WY41" s="24"/>
      <c r="WZ41" s="24" t="e">
        <f t="shared" si="381"/>
        <v>#REF!</v>
      </c>
      <c r="XA41" s="24" t="e">
        <f t="shared" si="382"/>
        <v>#REF!</v>
      </c>
      <c r="XB41" s="11"/>
      <c r="XC41" s="24"/>
      <c r="XD41" s="24" t="e">
        <f t="shared" si="383"/>
        <v>#REF!</v>
      </c>
      <c r="XE41" s="24" t="e">
        <f t="shared" si="384"/>
        <v>#REF!</v>
      </c>
      <c r="XF41" s="11"/>
      <c r="XG41" s="24"/>
      <c r="XH41" s="24" t="e">
        <f t="shared" si="385"/>
        <v>#REF!</v>
      </c>
      <c r="XI41" s="24" t="e">
        <f t="shared" si="386"/>
        <v>#REF!</v>
      </c>
      <c r="XJ41" s="11"/>
      <c r="XK41" s="24"/>
      <c r="XL41" s="24" t="e">
        <f t="shared" si="387"/>
        <v>#REF!</v>
      </c>
      <c r="XM41" s="24" t="e">
        <f t="shared" si="388"/>
        <v>#REF!</v>
      </c>
      <c r="XN41" s="11"/>
      <c r="XO41" s="24"/>
      <c r="XP41" s="24" t="e">
        <f t="shared" si="389"/>
        <v>#REF!</v>
      </c>
      <c r="XQ41" s="24" t="e">
        <f t="shared" si="390"/>
        <v>#REF!</v>
      </c>
      <c r="XR41" s="11"/>
      <c r="XS41" s="24"/>
      <c r="XT41" s="24" t="e">
        <f t="shared" si="391"/>
        <v>#REF!</v>
      </c>
      <c r="XU41" s="24" t="e">
        <f t="shared" si="392"/>
        <v>#REF!</v>
      </c>
      <c r="XV41" s="11"/>
      <c r="XW41" s="24"/>
      <c r="XX41" s="24" t="e">
        <f t="shared" si="393"/>
        <v>#REF!</v>
      </c>
      <c r="XY41" s="24" t="e">
        <f t="shared" si="394"/>
        <v>#REF!</v>
      </c>
      <c r="XZ41" s="11"/>
      <c r="YA41" s="24"/>
      <c r="YB41" s="24" t="e">
        <f t="shared" si="395"/>
        <v>#REF!</v>
      </c>
      <c r="YC41" s="24" t="e">
        <f t="shared" si="396"/>
        <v>#REF!</v>
      </c>
      <c r="YD41" s="11"/>
      <c r="YE41" s="24"/>
      <c r="YF41" s="24" t="e">
        <f t="shared" si="397"/>
        <v>#REF!</v>
      </c>
      <c r="YG41" s="24" t="e">
        <f t="shared" si="398"/>
        <v>#REF!</v>
      </c>
      <c r="YH41" s="11"/>
      <c r="YI41" s="24"/>
      <c r="YJ41" s="24" t="e">
        <f t="shared" si="399"/>
        <v>#REF!</v>
      </c>
      <c r="YK41" s="24" t="e">
        <f t="shared" si="400"/>
        <v>#REF!</v>
      </c>
      <c r="YL41" s="11"/>
      <c r="YM41" s="24"/>
      <c r="YN41" s="24" t="e">
        <f t="shared" si="401"/>
        <v>#REF!</v>
      </c>
      <c r="YO41" s="24" t="e">
        <f t="shared" si="402"/>
        <v>#REF!</v>
      </c>
      <c r="YP41" s="11"/>
      <c r="YQ41" s="27">
        <v>98.37</v>
      </c>
      <c r="YR41" s="27" t="e">
        <f t="shared" si="403"/>
        <v>#REF!</v>
      </c>
      <c r="YS41" s="22" t="e">
        <f>IF(YQ41&lt;&gt;"",YQ$5,0)</f>
        <v>#REF!</v>
      </c>
      <c r="YT41" s="4" t="e">
        <f t="shared" si="404"/>
        <v>#REF!</v>
      </c>
      <c r="YU41" s="24"/>
      <c r="YV41" s="24" t="e">
        <f t="shared" si="405"/>
        <v>#REF!</v>
      </c>
      <c r="YW41" s="24" t="e">
        <f t="shared" si="406"/>
        <v>#REF!</v>
      </c>
      <c r="YX41" s="11"/>
      <c r="YY41" s="24"/>
      <c r="YZ41" s="24" t="e">
        <f t="shared" si="407"/>
        <v>#REF!</v>
      </c>
      <c r="ZA41" s="24" t="e">
        <f t="shared" si="408"/>
        <v>#REF!</v>
      </c>
      <c r="ZB41" s="11"/>
      <c r="ZC41" s="24"/>
      <c r="ZD41" s="24" t="e">
        <f t="shared" si="409"/>
        <v>#REF!</v>
      </c>
      <c r="ZE41" s="24" t="e">
        <f t="shared" si="410"/>
        <v>#REF!</v>
      </c>
      <c r="ZF41" s="11"/>
      <c r="ZG41" s="24"/>
      <c r="ZH41" s="24" t="e">
        <f t="shared" si="411"/>
        <v>#REF!</v>
      </c>
      <c r="ZI41" s="24" t="e">
        <f t="shared" si="412"/>
        <v>#REF!</v>
      </c>
      <c r="ZJ41" s="11"/>
      <c r="ZK41" s="24"/>
      <c r="ZL41" s="24" t="e">
        <f t="shared" si="413"/>
        <v>#REF!</v>
      </c>
      <c r="ZM41" s="24" t="e">
        <f t="shared" si="414"/>
        <v>#REF!</v>
      </c>
      <c r="ZN41" s="11"/>
      <c r="ZO41" s="24"/>
      <c r="ZP41" s="24" t="e">
        <f t="shared" si="415"/>
        <v>#REF!</v>
      </c>
      <c r="ZQ41" s="24" t="e">
        <f t="shared" si="416"/>
        <v>#REF!</v>
      </c>
      <c r="ZR41" s="11"/>
      <c r="ZS41" s="24"/>
      <c r="ZT41" s="24" t="e">
        <f t="shared" si="417"/>
        <v>#REF!</v>
      </c>
      <c r="ZU41" s="24" t="e">
        <f t="shared" si="418"/>
        <v>#REF!</v>
      </c>
      <c r="ZV41" s="11"/>
      <c r="ZW41" s="24"/>
      <c r="ZX41" s="24" t="e">
        <f t="shared" si="419"/>
        <v>#REF!</v>
      </c>
      <c r="ZY41" s="24" t="e">
        <f t="shared" si="420"/>
        <v>#REF!</v>
      </c>
      <c r="ZZ41" s="11"/>
      <c r="AAA41" s="24"/>
      <c r="AAB41" s="24" t="e">
        <f t="shared" si="421"/>
        <v>#REF!</v>
      </c>
      <c r="AAC41" s="24" t="e">
        <f t="shared" si="422"/>
        <v>#REF!</v>
      </c>
      <c r="AAD41" s="11"/>
      <c r="AAE41" s="22">
        <v>0.13999999999999999</v>
      </c>
      <c r="AAF41" s="27" t="e">
        <f t="shared" si="423"/>
        <v>#REF!</v>
      </c>
      <c r="AAG41" s="22" t="e">
        <f>IF(AAE41&lt;&gt;"",AAE$5,0)</f>
        <v>#REF!</v>
      </c>
      <c r="AAH41" s="4" t="e">
        <f t="shared" si="424"/>
        <v>#REF!</v>
      </c>
      <c r="AAI41" s="24"/>
      <c r="AAJ41" s="24" t="e">
        <f t="shared" si="425"/>
        <v>#REF!</v>
      </c>
      <c r="AAK41" s="24" t="e">
        <f t="shared" si="426"/>
        <v>#REF!</v>
      </c>
      <c r="AAL41" s="11"/>
      <c r="AAM41" s="24"/>
      <c r="AAN41" s="24" t="e">
        <f t="shared" si="427"/>
        <v>#REF!</v>
      </c>
      <c r="AAO41" s="24" t="e">
        <f t="shared" si="428"/>
        <v>#REF!</v>
      </c>
      <c r="AAP41" s="11"/>
      <c r="AAQ41" s="24"/>
      <c r="AAR41" s="24" t="e">
        <f t="shared" si="429"/>
        <v>#REF!</v>
      </c>
      <c r="AAS41" s="24" t="e">
        <f t="shared" si="430"/>
        <v>#REF!</v>
      </c>
      <c r="AAT41" s="11"/>
      <c r="AAU41" s="24"/>
      <c r="AAV41" s="24" t="e">
        <f t="shared" si="431"/>
        <v>#REF!</v>
      </c>
      <c r="AAW41" s="24" t="e">
        <f t="shared" si="432"/>
        <v>#REF!</v>
      </c>
      <c r="AAX41" s="11"/>
      <c r="AAY41" s="24"/>
      <c r="AAZ41" s="24" t="e">
        <f t="shared" si="433"/>
        <v>#REF!</v>
      </c>
      <c r="ABA41" s="24" t="e">
        <f t="shared" si="434"/>
        <v>#REF!</v>
      </c>
      <c r="ABB41" s="11"/>
      <c r="ABC41" s="24"/>
      <c r="ABD41" s="24" t="e">
        <f t="shared" si="435"/>
        <v>#REF!</v>
      </c>
      <c r="ABE41" s="24" t="e">
        <f t="shared" si="436"/>
        <v>#REF!</v>
      </c>
      <c r="ABF41" s="11"/>
      <c r="ABG41" s="24"/>
      <c r="ABH41" s="24" t="e">
        <f t="shared" si="437"/>
        <v>#REF!</v>
      </c>
      <c r="ABI41" s="24" t="e">
        <f t="shared" si="438"/>
        <v>#REF!</v>
      </c>
      <c r="ABJ41" s="11"/>
      <c r="ABK41" s="24"/>
      <c r="ABL41" s="24" t="e">
        <f t="shared" si="439"/>
        <v>#REF!</v>
      </c>
      <c r="ABM41" s="24" t="e">
        <f t="shared" si="440"/>
        <v>#REF!</v>
      </c>
      <c r="ABN41" s="11"/>
      <c r="ABO41" s="24"/>
      <c r="ABP41" s="24" t="e">
        <f t="shared" si="441"/>
        <v>#REF!</v>
      </c>
      <c r="ABQ41" s="24" t="e">
        <f t="shared" si="442"/>
        <v>#REF!</v>
      </c>
      <c r="ABR41" s="11"/>
      <c r="ABS41" s="24"/>
      <c r="ABT41" s="24" t="e">
        <f t="shared" si="443"/>
        <v>#REF!</v>
      </c>
      <c r="ABU41" s="24" t="e">
        <f t="shared" si="444"/>
        <v>#REF!</v>
      </c>
      <c r="ABV41" s="11"/>
      <c r="ABW41" s="27">
        <v>95.53</v>
      </c>
      <c r="ABX41" s="27" t="e">
        <f t="shared" si="445"/>
        <v>#REF!</v>
      </c>
      <c r="ABY41" s="22" t="e">
        <f>IF(ABW41&lt;&gt;"",ABW$5,0)</f>
        <v>#REF!</v>
      </c>
      <c r="ABZ41" s="4" t="e">
        <f t="shared" si="446"/>
        <v>#REF!</v>
      </c>
      <c r="ACA41" s="24"/>
      <c r="ACB41" s="24" t="e">
        <f t="shared" si="447"/>
        <v>#REF!</v>
      </c>
      <c r="ACC41" s="24" t="e">
        <f t="shared" si="448"/>
        <v>#REF!</v>
      </c>
      <c r="ACD41" s="11"/>
      <c r="ACE41" s="24"/>
      <c r="ACF41" s="24" t="e">
        <f t="shared" si="449"/>
        <v>#REF!</v>
      </c>
      <c r="ACG41" s="24" t="e">
        <f t="shared" si="450"/>
        <v>#REF!</v>
      </c>
      <c r="ACH41" s="11"/>
      <c r="ACI41" s="24"/>
      <c r="ACJ41" s="24" t="e">
        <f t="shared" si="451"/>
        <v>#REF!</v>
      </c>
      <c r="ACK41" s="24" t="e">
        <f t="shared" si="452"/>
        <v>#REF!</v>
      </c>
      <c r="ACL41" s="11"/>
      <c r="ACM41" s="24"/>
      <c r="ACN41" s="24" t="e">
        <f t="shared" si="453"/>
        <v>#REF!</v>
      </c>
      <c r="ACO41" s="24" t="e">
        <f t="shared" si="454"/>
        <v>#REF!</v>
      </c>
      <c r="ACP41" s="11"/>
      <c r="ACQ41" s="24"/>
      <c r="ACR41" s="24" t="e">
        <f t="shared" si="455"/>
        <v>#REF!</v>
      </c>
      <c r="ACS41" s="24" t="e">
        <f t="shared" si="456"/>
        <v>#REF!</v>
      </c>
      <c r="ACT41" s="11"/>
      <c r="ACU41" s="24"/>
      <c r="ACV41" s="24" t="e">
        <f t="shared" si="457"/>
        <v>#REF!</v>
      </c>
      <c r="ACW41" s="24" t="e">
        <f t="shared" si="458"/>
        <v>#REF!</v>
      </c>
      <c r="ACX41" s="11"/>
      <c r="ACY41" s="24"/>
      <c r="ACZ41" s="24" t="e">
        <f t="shared" si="459"/>
        <v>#REF!</v>
      </c>
      <c r="ADA41" s="24" t="e">
        <f t="shared" si="460"/>
        <v>#REF!</v>
      </c>
      <c r="ADB41" s="11"/>
      <c r="ADC41" s="24">
        <v>4</v>
      </c>
      <c r="ADD41" s="24" t="e">
        <f t="shared" si="461"/>
        <v>#REF!</v>
      </c>
      <c r="ADE41" s="24" t="e">
        <f t="shared" si="56"/>
        <v>#REF!</v>
      </c>
      <c r="ADF41" s="4" t="e">
        <f t="shared" si="462"/>
        <v>#REF!</v>
      </c>
      <c r="ADG41" s="24">
        <v>98.11</v>
      </c>
      <c r="ADH41" s="24" t="e">
        <f t="shared" si="463"/>
        <v>#REF!</v>
      </c>
      <c r="ADI41" s="24" t="e">
        <f t="shared" si="57"/>
        <v>#REF!</v>
      </c>
      <c r="ADJ41" s="4" t="e">
        <f t="shared" si="464"/>
        <v>#REF!</v>
      </c>
      <c r="ADK41" s="24"/>
      <c r="ADL41" s="24" t="e">
        <f t="shared" si="465"/>
        <v>#REF!</v>
      </c>
      <c r="ADM41" s="24" t="e">
        <f t="shared" si="466"/>
        <v>#REF!</v>
      </c>
      <c r="ADN41" s="11"/>
      <c r="ADO41" s="24"/>
      <c r="ADP41" s="24" t="e">
        <f t="shared" si="467"/>
        <v>#REF!</v>
      </c>
      <c r="ADQ41" s="24" t="e">
        <f t="shared" si="468"/>
        <v>#REF!</v>
      </c>
      <c r="ADR41" s="11"/>
      <c r="ADS41" s="24"/>
      <c r="ADT41" s="24" t="e">
        <f t="shared" si="469"/>
        <v>#REF!</v>
      </c>
      <c r="ADU41" s="24" t="e">
        <f t="shared" si="470"/>
        <v>#REF!</v>
      </c>
      <c r="ADV41" s="11"/>
      <c r="ADW41" s="24"/>
      <c r="ADX41" s="24" t="e">
        <f t="shared" si="471"/>
        <v>#REF!</v>
      </c>
      <c r="ADY41" s="24" t="e">
        <f t="shared" si="472"/>
        <v>#REF!</v>
      </c>
      <c r="ADZ41" s="11"/>
      <c r="AEA41" s="24"/>
      <c r="AEB41" s="24" t="e">
        <f t="shared" si="473"/>
        <v>#REF!</v>
      </c>
      <c r="AEC41" s="24" t="e">
        <f t="shared" si="474"/>
        <v>#REF!</v>
      </c>
      <c r="AED41" s="11"/>
      <c r="AEE41" s="24"/>
      <c r="AEF41" s="24" t="e">
        <f t="shared" si="475"/>
        <v>#REF!</v>
      </c>
      <c r="AEG41" s="24" t="e">
        <f t="shared" si="476"/>
        <v>#REF!</v>
      </c>
      <c r="AEH41" s="11"/>
      <c r="AEI41" s="24"/>
      <c r="AEJ41" s="24" t="e">
        <f t="shared" si="477"/>
        <v>#REF!</v>
      </c>
      <c r="AEK41" s="24" t="e">
        <f t="shared" si="478"/>
        <v>#REF!</v>
      </c>
      <c r="AEL41" s="11"/>
      <c r="AEM41" s="24"/>
      <c r="AEN41" s="24" t="e">
        <f t="shared" si="479"/>
        <v>#REF!</v>
      </c>
      <c r="AEO41" s="24" t="e">
        <f t="shared" si="480"/>
        <v>#REF!</v>
      </c>
      <c r="AEP41" s="11"/>
      <c r="AEQ41" s="24"/>
      <c r="AER41" s="24" t="e">
        <f t="shared" si="481"/>
        <v>#REF!</v>
      </c>
      <c r="AES41" s="24" t="e">
        <f t="shared" si="482"/>
        <v>#REF!</v>
      </c>
      <c r="AET41" s="11"/>
      <c r="AEU41" s="24"/>
      <c r="AEV41" s="24" t="e">
        <f t="shared" si="483"/>
        <v>#REF!</v>
      </c>
      <c r="AEW41" s="24" t="e">
        <f t="shared" si="484"/>
        <v>#REF!</v>
      </c>
      <c r="AEX41" s="11"/>
      <c r="AEY41" s="24"/>
      <c r="AEZ41" s="24" t="e">
        <f t="shared" si="485"/>
        <v>#REF!</v>
      </c>
      <c r="AFA41" s="24" t="e">
        <f t="shared" si="486"/>
        <v>#REF!</v>
      </c>
      <c r="AFB41" s="11"/>
      <c r="AFC41" s="24"/>
      <c r="AFD41" s="24" t="e">
        <f t="shared" si="487"/>
        <v>#REF!</v>
      </c>
      <c r="AFE41" s="24" t="e">
        <f t="shared" si="488"/>
        <v>#REF!</v>
      </c>
      <c r="AFF41" s="11"/>
      <c r="AFG41" s="24"/>
      <c r="AFH41" s="24" t="e">
        <f t="shared" si="489"/>
        <v>#REF!</v>
      </c>
      <c r="AFI41" s="24" t="e">
        <f t="shared" si="490"/>
        <v>#REF!</v>
      </c>
      <c r="AFJ41" s="11"/>
      <c r="AFK41" s="24"/>
      <c r="AFL41" s="24" t="e">
        <f t="shared" si="491"/>
        <v>#REF!</v>
      </c>
      <c r="AFM41" s="24" t="e">
        <f t="shared" si="492"/>
        <v>#REF!</v>
      </c>
      <c r="AFN41" s="11"/>
      <c r="AFO41" s="24"/>
      <c r="AFP41" s="24" t="e">
        <f t="shared" si="493"/>
        <v>#REF!</v>
      </c>
      <c r="AFQ41" s="24" t="e">
        <f t="shared" si="494"/>
        <v>#REF!</v>
      </c>
      <c r="AFR41" s="11"/>
      <c r="AFS41" s="24"/>
      <c r="AFT41" s="24" t="e">
        <f t="shared" si="495"/>
        <v>#REF!</v>
      </c>
      <c r="AFU41" s="24" t="e">
        <f t="shared" si="496"/>
        <v>#REF!</v>
      </c>
      <c r="AFV41" s="11"/>
      <c r="AFW41" s="24"/>
      <c r="AFX41" s="24" t="e">
        <f t="shared" si="497"/>
        <v>#REF!</v>
      </c>
      <c r="AFY41" s="24" t="e">
        <f t="shared" si="498"/>
        <v>#REF!</v>
      </c>
      <c r="AFZ41" s="11"/>
      <c r="AGA41" s="24"/>
      <c r="AGB41" s="24" t="e">
        <f t="shared" si="499"/>
        <v>#REF!</v>
      </c>
      <c r="AGC41" s="24" t="e">
        <f t="shared" si="500"/>
        <v>#REF!</v>
      </c>
      <c r="AGD41" s="11"/>
      <c r="AGE41" s="24"/>
      <c r="AGF41" s="24" t="e">
        <f t="shared" si="501"/>
        <v>#REF!</v>
      </c>
      <c r="AGG41" s="24" t="e">
        <f t="shared" si="502"/>
        <v>#REF!</v>
      </c>
      <c r="AGH41" s="11"/>
      <c r="AGI41" s="24"/>
      <c r="AGJ41" s="24" t="e">
        <f t="shared" si="503"/>
        <v>#REF!</v>
      </c>
      <c r="AGK41" s="24" t="e">
        <f t="shared" si="504"/>
        <v>#REF!</v>
      </c>
      <c r="AGL41" s="11"/>
      <c r="AGM41" s="24"/>
      <c r="AGN41" s="24" t="e">
        <f t="shared" si="505"/>
        <v>#REF!</v>
      </c>
      <c r="AGO41" s="24" t="e">
        <f t="shared" si="506"/>
        <v>#REF!</v>
      </c>
      <c r="AGP41" s="11"/>
      <c r="AGQ41" s="24"/>
      <c r="AGR41" s="24" t="e">
        <f t="shared" si="507"/>
        <v>#REF!</v>
      </c>
      <c r="AGS41" s="24" t="e">
        <f t="shared" si="508"/>
        <v>#REF!</v>
      </c>
      <c r="AGT41" s="11"/>
      <c r="AGU41" s="27">
        <v>0.09</v>
      </c>
      <c r="AGV41" s="27" t="e">
        <f t="shared" si="509"/>
        <v>#REF!</v>
      </c>
      <c r="AGW41" s="22" t="e">
        <f>IF(AGU41&lt;&gt;"",AGU$5,0)</f>
        <v>#REF!</v>
      </c>
      <c r="AGX41" s="4" t="e">
        <f t="shared" si="585"/>
        <v>#REF!</v>
      </c>
      <c r="AGY41" s="27">
        <v>0.08</v>
      </c>
      <c r="AGZ41" s="27" t="e">
        <f t="shared" si="511"/>
        <v>#REF!</v>
      </c>
      <c r="AHA41" s="22" t="e">
        <f>IF(AGY41&lt;&gt;"",AGY$5,0)</f>
        <v>#REF!</v>
      </c>
      <c r="AHB41" s="4" t="e">
        <f t="shared" si="512"/>
        <v>#REF!</v>
      </c>
      <c r="AHC41" s="27">
        <v>98.8</v>
      </c>
      <c r="AHD41" s="27" t="e">
        <f t="shared" si="513"/>
        <v>#REF!</v>
      </c>
      <c r="AHE41" s="22" t="e">
        <f>IF(AHC41&lt;&gt;"",AHC$5,0)</f>
        <v>#REF!</v>
      </c>
      <c r="AHF41" s="4" t="e">
        <f t="shared" si="514"/>
        <v>#REF!</v>
      </c>
      <c r="AHG41" s="27">
        <v>95.61</v>
      </c>
      <c r="AHH41" s="27" t="e">
        <f t="shared" si="515"/>
        <v>#REF!</v>
      </c>
      <c r="AHI41" s="22" t="e">
        <f>IF(AHG41&lt;&gt;"",AHG$5,0)</f>
        <v>#REF!</v>
      </c>
      <c r="AHJ41" s="4" t="e">
        <f t="shared" si="586"/>
        <v>#REF!</v>
      </c>
      <c r="AHK41" s="27">
        <v>98.070000000000007</v>
      </c>
      <c r="AHL41" s="27" t="e">
        <f t="shared" si="517"/>
        <v>#REF!</v>
      </c>
      <c r="AHM41" s="22" t="e">
        <f>IF(AHK41&lt;&gt;"",AHK$5,0)</f>
        <v>#REF!</v>
      </c>
      <c r="AHN41" s="4" t="e">
        <f t="shared" si="518"/>
        <v>#REF!</v>
      </c>
      <c r="AHO41" s="27">
        <v>3.16</v>
      </c>
      <c r="AHP41" s="27" t="e">
        <f t="shared" si="519"/>
        <v>#REF!</v>
      </c>
      <c r="AHQ41" s="22" t="e">
        <f>IF(AHO41&lt;&gt;"",AHO$5,0)</f>
        <v>#REF!</v>
      </c>
      <c r="AHR41" s="4" t="e">
        <f t="shared" si="520"/>
        <v>#REF!</v>
      </c>
      <c r="AHS41" s="27">
        <v>1.5699999999999998</v>
      </c>
      <c r="AHT41" s="27" t="e">
        <f t="shared" si="521"/>
        <v>#REF!</v>
      </c>
      <c r="AHU41" s="22" t="e">
        <f>IF(AHS41&lt;&gt;"",AHS$5,0)</f>
        <v>#REF!</v>
      </c>
      <c r="AHV41" s="4" t="e">
        <f t="shared" si="522"/>
        <v>#REF!</v>
      </c>
      <c r="AHW41" s="27">
        <v>3.9600000000000003E-2</v>
      </c>
      <c r="AHX41" s="27" t="e">
        <f t="shared" si="523"/>
        <v>#REF!</v>
      </c>
      <c r="AHY41" s="22" t="e">
        <f>IF(AHW41&lt;&gt;"",AHW$5,0)</f>
        <v>#REF!</v>
      </c>
      <c r="AHZ41" s="4" t="e">
        <f t="shared" si="524"/>
        <v>#REF!</v>
      </c>
      <c r="AIA41" s="27">
        <v>2.52E-2</v>
      </c>
      <c r="AIB41" s="27" t="e">
        <f t="shared" si="525"/>
        <v>#REF!</v>
      </c>
      <c r="AIC41" s="22" t="e">
        <f>IF(AIA41&lt;&gt;"",AIA$5,0)</f>
        <v>#REF!</v>
      </c>
      <c r="AID41" s="4" t="e">
        <f t="shared" si="526"/>
        <v>#REF!</v>
      </c>
      <c r="AIE41" s="24"/>
      <c r="AIF41" s="24" t="e">
        <f t="shared" si="527"/>
        <v>#REF!</v>
      </c>
      <c r="AIG41" s="24" t="e">
        <f t="shared" si="528"/>
        <v>#REF!</v>
      </c>
      <c r="AIH41" s="11"/>
      <c r="AII41" s="24"/>
      <c r="AIJ41" s="24" t="e">
        <f t="shared" si="529"/>
        <v>#REF!</v>
      </c>
      <c r="AIK41" s="24" t="e">
        <f t="shared" si="530"/>
        <v>#REF!</v>
      </c>
      <c r="AIL41" s="11"/>
      <c r="AIM41" s="24"/>
      <c r="AIN41" s="24" t="e">
        <f t="shared" si="531"/>
        <v>#REF!</v>
      </c>
      <c r="AIO41" s="24" t="e">
        <f t="shared" si="532"/>
        <v>#REF!</v>
      </c>
      <c r="AIP41" s="11"/>
      <c r="AIQ41" s="27">
        <v>25.679999999999996</v>
      </c>
      <c r="AIR41" s="27" t="e">
        <f t="shared" si="533"/>
        <v>#REF!</v>
      </c>
      <c r="AIS41" s="22" t="e">
        <f>IF(AIQ41&lt;&gt;"",AIQ$5,0)</f>
        <v>#REF!</v>
      </c>
      <c r="AIT41" s="4" t="e">
        <f t="shared" si="534"/>
        <v>#REF!</v>
      </c>
      <c r="AIU41" s="27">
        <v>8.6900000000000013</v>
      </c>
      <c r="AIV41" s="27" t="e">
        <f t="shared" si="535"/>
        <v>#REF!</v>
      </c>
      <c r="AIW41" s="22" t="e">
        <f>IF(AIU41&lt;&gt;"",AIU$5,0)</f>
        <v>#REF!</v>
      </c>
      <c r="AIX41" s="4" t="e">
        <f t="shared" si="536"/>
        <v>#REF!</v>
      </c>
      <c r="AIY41" s="22">
        <v>0</v>
      </c>
      <c r="AIZ41" s="27" t="e">
        <f t="shared" si="537"/>
        <v>#REF!</v>
      </c>
      <c r="AJA41" s="22" t="e">
        <f>IF(AIY41&lt;&gt;"",AIY$5,0)</f>
        <v>#REF!</v>
      </c>
      <c r="AJB41" s="4" t="e">
        <f t="shared" si="538"/>
        <v>#REF!</v>
      </c>
      <c r="AJC41" s="27">
        <v>36.093707175828165</v>
      </c>
      <c r="AJD41" s="27" t="e">
        <f t="shared" si="539"/>
        <v>#REF!</v>
      </c>
      <c r="AJE41" s="22" t="e">
        <f>IF(AJC41&lt;&gt;"",AJC$5,0)</f>
        <v>#REF!</v>
      </c>
      <c r="AJF41" s="4" t="e">
        <f t="shared" si="540"/>
        <v>#REF!</v>
      </c>
      <c r="AJG41" s="24"/>
      <c r="AJH41" s="24" t="e">
        <f t="shared" si="541"/>
        <v>#REF!</v>
      </c>
      <c r="AJI41" s="24" t="e">
        <f t="shared" si="542"/>
        <v>#REF!</v>
      </c>
      <c r="AJJ41" s="11"/>
      <c r="AJK41" s="27">
        <v>0.71000000000000008</v>
      </c>
      <c r="AJL41" s="27" t="e">
        <f t="shared" si="543"/>
        <v>#REF!</v>
      </c>
      <c r="AJM41" s="22" t="e">
        <f>IF(AJK41&lt;&gt;"",AJK$5,0)</f>
        <v>#REF!</v>
      </c>
      <c r="AJN41" s="4" t="e">
        <f t="shared" si="544"/>
        <v>#REF!</v>
      </c>
      <c r="AJO41" s="27">
        <v>99.4</v>
      </c>
      <c r="AJP41" s="27" t="e">
        <f t="shared" si="545"/>
        <v>#REF!</v>
      </c>
      <c r="AJQ41" s="22" t="e">
        <f>IF(AJO41&lt;&gt;"",AJO$5,0)</f>
        <v>#REF!</v>
      </c>
      <c r="AJR41" s="4" t="e">
        <f t="shared" si="546"/>
        <v>#REF!</v>
      </c>
      <c r="AJS41" s="27">
        <v>100</v>
      </c>
      <c r="AJT41" s="27" t="e">
        <f t="shared" si="547"/>
        <v>#REF!</v>
      </c>
      <c r="AJU41" s="22" t="e">
        <f>IF(AJS41&lt;&gt;"",AJS$5,0)</f>
        <v>#REF!</v>
      </c>
      <c r="AJV41" s="4" t="e">
        <f t="shared" si="548"/>
        <v>#REF!</v>
      </c>
      <c r="AJW41" s="27">
        <v>98.2</v>
      </c>
      <c r="AJX41" s="24" t="e">
        <f t="shared" si="549"/>
        <v>#REF!</v>
      </c>
      <c r="AJY41" s="13" t="e">
        <f>IF(AJW41&lt;&gt;"",AJW$5,0)</f>
        <v>#REF!</v>
      </c>
      <c r="AJZ41" s="12" t="e">
        <f t="shared" si="550"/>
        <v>#REF!</v>
      </c>
      <c r="AKA41" s="8" t="s">
        <v>45</v>
      </c>
      <c r="AKB41" s="10" t="e">
        <f t="shared" si="75"/>
        <v>#REF!</v>
      </c>
      <c r="AKC41" s="11" t="e">
        <f t="shared" si="551"/>
        <v>#REF!</v>
      </c>
      <c r="AKD41" s="8" t="s">
        <v>45</v>
      </c>
      <c r="AKE41" s="10" t="e">
        <f t="shared" si="76"/>
        <v>#REF!</v>
      </c>
      <c r="AKF41" s="11" t="e">
        <f t="shared" si="552"/>
        <v>#REF!</v>
      </c>
      <c r="AKG41" s="8" t="s">
        <v>45</v>
      </c>
      <c r="AKH41" s="10" t="e">
        <f t="shared" si="77"/>
        <v>#REF!</v>
      </c>
      <c r="AKI41" s="11" t="e">
        <f t="shared" si="553"/>
        <v>#REF!</v>
      </c>
      <c r="AKJ41" s="8" t="s">
        <v>45</v>
      </c>
      <c r="AKK41" s="10" t="e">
        <f t="shared" si="554"/>
        <v>#REF!</v>
      </c>
      <c r="AKL41" s="11" t="e">
        <f t="shared" si="573"/>
        <v>#REF!</v>
      </c>
      <c r="AKM41" s="8" t="s">
        <v>45</v>
      </c>
      <c r="AKN41" s="10" t="e">
        <f t="shared" si="78"/>
        <v>#REF!</v>
      </c>
      <c r="AKO41" s="11" t="e">
        <f t="shared" si="574"/>
        <v>#REF!</v>
      </c>
      <c r="AKP41" s="8" t="s">
        <v>45</v>
      </c>
      <c r="AKQ41" s="10" t="e">
        <f>(AGV41+AGZ41)/(AGW41+AHA41)*100</f>
        <v>#REF!</v>
      </c>
      <c r="AKR41" s="11" t="e">
        <f t="shared" si="557"/>
        <v>#REF!</v>
      </c>
      <c r="AKS41" s="8" t="s">
        <v>45</v>
      </c>
      <c r="AKT41" s="10" t="e">
        <f t="shared" si="558"/>
        <v>#REF!</v>
      </c>
      <c r="AKU41" s="11" t="e">
        <f t="shared" si="80"/>
        <v>#REF!</v>
      </c>
      <c r="AKV41" s="8" t="s">
        <v>45</v>
      </c>
      <c r="AKW41" s="10" t="e">
        <f t="shared" si="559"/>
        <v>#REF!</v>
      </c>
      <c r="AKX41" s="11" t="e">
        <f t="shared" si="560"/>
        <v>#REF!</v>
      </c>
      <c r="AKY41" s="8" t="s">
        <v>45</v>
      </c>
      <c r="AKZ41" s="10" t="e">
        <f t="shared" si="81"/>
        <v>#REF!</v>
      </c>
      <c r="ALA41" s="11" t="e">
        <f t="shared" si="561"/>
        <v>#REF!</v>
      </c>
    </row>
    <row r="42" spans="1:989" s="43" customFormat="1" ht="17.25">
      <c r="A42" s="8" t="s">
        <v>46</v>
      </c>
      <c r="B42" s="9" t="str">
        <f t="shared" si="82"/>
        <v>重庆</v>
      </c>
      <c r="C42" s="10" t="e">
        <f t="shared" si="83"/>
        <v>#REF!</v>
      </c>
      <c r="D42" s="11" t="e">
        <f t="shared" si="84"/>
        <v>#REF!</v>
      </c>
      <c r="E42" s="24">
        <v>81.44</v>
      </c>
      <c r="F42" s="24" t="e">
        <f t="shared" si="85"/>
        <v>#REF!</v>
      </c>
      <c r="G42" s="24" t="e">
        <f>IF(E42&lt;&gt;"",E$5,0)</f>
        <v>#REF!</v>
      </c>
      <c r="H42" s="12" t="e">
        <f t="shared" si="86"/>
        <v>#REF!</v>
      </c>
      <c r="I42" s="24">
        <v>79.7</v>
      </c>
      <c r="J42" s="24" t="e">
        <f t="shared" si="87"/>
        <v>#REF!</v>
      </c>
      <c r="K42" s="13" t="e">
        <f>IF(I42&lt;&gt;"",I$5,0)</f>
        <v>#REF!</v>
      </c>
      <c r="L42" s="12" t="e">
        <f t="shared" si="88"/>
        <v>#REF!</v>
      </c>
      <c r="M42" s="24">
        <v>77.27</v>
      </c>
      <c r="N42" s="24" t="e">
        <f t="shared" si="89"/>
        <v>#REF!</v>
      </c>
      <c r="O42" s="13" t="e">
        <f>IF(M42&lt;&gt;"",M$5,0)</f>
        <v>#REF!</v>
      </c>
      <c r="P42" s="12" t="e">
        <f t="shared" si="90"/>
        <v>#REF!</v>
      </c>
      <c r="Q42" s="24">
        <v>85.3</v>
      </c>
      <c r="R42" s="24" t="e">
        <f t="shared" si="91"/>
        <v>#REF!</v>
      </c>
      <c r="S42" s="13" t="e">
        <f>IF(Q42&lt;&gt;"",Q$5,0)</f>
        <v>#REF!</v>
      </c>
      <c r="T42" s="12" t="e">
        <f t="shared" si="92"/>
        <v>#REF!</v>
      </c>
      <c r="U42" s="24"/>
      <c r="V42" s="24" t="e">
        <f t="shared" si="93"/>
        <v>#REF!</v>
      </c>
      <c r="W42" s="24" t="e">
        <f t="shared" si="563"/>
        <v>#REF!</v>
      </c>
      <c r="X42" s="11"/>
      <c r="Y42" s="13">
        <v>2.4730752289432681E-2</v>
      </c>
      <c r="Z42" s="24" t="e">
        <f t="shared" si="95"/>
        <v>#REF!</v>
      </c>
      <c r="AA42" s="13" t="e">
        <f>IF(Y42&lt;&gt;"",Y$5,0)</f>
        <v>#REF!</v>
      </c>
      <c r="AB42" s="12" t="e">
        <f>IF(Y$6=0,RANK(Y42,Y$12:Y$42,0),RANK(Y42,Y$12:Y$42,1))</f>
        <v>#REF!</v>
      </c>
      <c r="AC42" s="13">
        <v>1.0130439431198546</v>
      </c>
      <c r="AD42" s="24" t="e">
        <f t="shared" si="97"/>
        <v>#REF!</v>
      </c>
      <c r="AE42" s="13" t="e">
        <f>IF(AC42&lt;&gt;"",AC$5,0)</f>
        <v>#REF!</v>
      </c>
      <c r="AF42" s="12" t="e">
        <f>IF(AC$6=0,RANK(AC42,AC$12:AC$42,0),RANK(AC42,AC$12:AC$42,1))</f>
        <v>#REF!</v>
      </c>
      <c r="AG42" s="13">
        <v>9.8898749064471297E-2</v>
      </c>
      <c r="AH42" s="24" t="e">
        <f t="shared" si="99"/>
        <v>#REF!</v>
      </c>
      <c r="AI42" s="13" t="e">
        <f>IF(AG42&lt;&gt;"",AG$5,0)</f>
        <v>#REF!</v>
      </c>
      <c r="AJ42" s="12" t="e">
        <f t="shared" si="100"/>
        <v>#REF!</v>
      </c>
      <c r="AK42" s="13">
        <v>43.67776222359695</v>
      </c>
      <c r="AL42" s="24" t="e">
        <f t="shared" si="101"/>
        <v>#REF!</v>
      </c>
      <c r="AM42" s="13" t="e">
        <f>IF(AK42&lt;&gt;"",AK$5,0)</f>
        <v>#REF!</v>
      </c>
      <c r="AN42" s="12" t="e">
        <f t="shared" si="576"/>
        <v>#REF!</v>
      </c>
      <c r="AO42" s="23">
        <v>3.693179013024745</v>
      </c>
      <c r="AP42" s="24" t="e">
        <f t="shared" si="103"/>
        <v>#REF!</v>
      </c>
      <c r="AQ42" s="13" t="e">
        <f>IF(AO42&lt;&gt;"",AO$5,0)</f>
        <v>#REF!</v>
      </c>
      <c r="AR42" s="12" t="e">
        <f t="shared" si="562"/>
        <v>#REF!</v>
      </c>
      <c r="AS42" s="24">
        <v>99.87</v>
      </c>
      <c r="AT42" s="24" t="e">
        <f t="shared" si="105"/>
        <v>#REF!</v>
      </c>
      <c r="AU42" s="13" t="e">
        <f>IF(AS42&lt;&gt;"",AS$5,0)</f>
        <v>#REF!</v>
      </c>
      <c r="AV42" s="12" t="e">
        <f t="shared" si="106"/>
        <v>#REF!</v>
      </c>
      <c r="AW42" s="24">
        <v>0.02</v>
      </c>
      <c r="AX42" s="24" t="e">
        <f t="shared" si="107"/>
        <v>#REF!</v>
      </c>
      <c r="AY42" s="13" t="e">
        <f>IF(AW42&lt;&gt;"",AW$5,0)</f>
        <v>#REF!</v>
      </c>
      <c r="AZ42" s="12" t="e">
        <f t="shared" si="108"/>
        <v>#REF!</v>
      </c>
      <c r="BA42" s="24">
        <v>2.4849999999999999</v>
      </c>
      <c r="BB42" s="24" t="e">
        <f t="shared" si="109"/>
        <v>#REF!</v>
      </c>
      <c r="BC42" s="13" t="e">
        <f>IF(BA42&lt;&gt;"",BA$5,0)</f>
        <v>#REF!</v>
      </c>
      <c r="BD42" s="12" t="e">
        <f t="shared" si="110"/>
        <v>#REF!</v>
      </c>
      <c r="BE42" s="14">
        <v>0.12</v>
      </c>
      <c r="BF42" s="24" t="e">
        <f t="shared" si="111"/>
        <v>#REF!</v>
      </c>
      <c r="BG42" s="13" t="e">
        <f>IF(BE42&lt;&gt;"",BE$5,0)</f>
        <v>#REF!</v>
      </c>
      <c r="BH42" s="12" t="e">
        <f t="shared" si="112"/>
        <v>#REF!</v>
      </c>
      <c r="BI42" s="24">
        <v>98.83</v>
      </c>
      <c r="BJ42" s="24" t="e">
        <f t="shared" si="113"/>
        <v>#REF!</v>
      </c>
      <c r="BK42" s="13" t="e">
        <f>IF(BI42&lt;&gt;"",BI$5,0)</f>
        <v>#REF!</v>
      </c>
      <c r="BL42" s="12" t="e">
        <f t="shared" si="114"/>
        <v>#REF!</v>
      </c>
      <c r="BM42" s="24">
        <v>0.08</v>
      </c>
      <c r="BN42" s="24" t="e">
        <f t="shared" si="115"/>
        <v>#REF!</v>
      </c>
      <c r="BO42" s="13" t="e">
        <f>IF(BM42&lt;&gt;"",BM$5,0)</f>
        <v>#REF!</v>
      </c>
      <c r="BP42" s="12" t="e">
        <f t="shared" si="116"/>
        <v>#REF!</v>
      </c>
      <c r="BQ42" s="24">
        <v>99.43</v>
      </c>
      <c r="BR42" s="24" t="e">
        <f t="shared" si="117"/>
        <v>#REF!</v>
      </c>
      <c r="BS42" s="13" t="e">
        <f>IF(BQ42&lt;&gt;"",BQ$5,0)</f>
        <v>#REF!</v>
      </c>
      <c r="BT42" s="12" t="e">
        <f t="shared" si="118"/>
        <v>#REF!</v>
      </c>
      <c r="BU42" s="24">
        <v>1.5852750542952505</v>
      </c>
      <c r="BV42" s="24" t="e">
        <f t="shared" si="119"/>
        <v>#REF!</v>
      </c>
      <c r="BW42" s="13" t="e">
        <f>IF(BU42&lt;&gt;"",BU$5,0)</f>
        <v>#REF!</v>
      </c>
      <c r="BX42" s="12" t="e">
        <f t="shared" si="120"/>
        <v>#REF!</v>
      </c>
      <c r="BY42" s="24">
        <v>97.98</v>
      </c>
      <c r="BZ42" s="24" t="e">
        <f t="shared" si="121"/>
        <v>#REF!</v>
      </c>
      <c r="CA42" s="13" t="e">
        <f>IF(BY42&lt;&gt;"",BY$5,0)</f>
        <v>#REF!</v>
      </c>
      <c r="CB42" s="12" t="e">
        <f t="shared" si="122"/>
        <v>#REF!</v>
      </c>
      <c r="CC42" s="24">
        <v>99.025900000000007</v>
      </c>
      <c r="CD42" s="24" t="e">
        <f t="shared" si="123"/>
        <v>#REF!</v>
      </c>
      <c r="CE42" s="13" t="e">
        <f>IF(CC42&lt;&gt;"",CC$5,0)</f>
        <v>#REF!</v>
      </c>
      <c r="CF42" s="12" t="e">
        <f t="shared" si="124"/>
        <v>#REF!</v>
      </c>
      <c r="CG42" s="24">
        <v>57</v>
      </c>
      <c r="CH42" s="24" t="e">
        <f t="shared" si="125"/>
        <v>#REF!</v>
      </c>
      <c r="CI42" s="13" t="e">
        <f>IF(CG42&lt;&gt;"",CG$5,0)</f>
        <v>#REF!</v>
      </c>
      <c r="CJ42" s="12" t="e">
        <f t="shared" si="126"/>
        <v>#REF!</v>
      </c>
      <c r="CK42" s="24"/>
      <c r="CL42" s="24" t="e">
        <f t="shared" si="127"/>
        <v>#REF!</v>
      </c>
      <c r="CM42" s="24" t="e">
        <f t="shared" si="128"/>
        <v>#REF!</v>
      </c>
      <c r="CN42" s="11"/>
      <c r="CO42" s="24">
        <v>98.791700000000006</v>
      </c>
      <c r="CP42" s="24" t="e">
        <f t="shared" si="129"/>
        <v>#REF!</v>
      </c>
      <c r="CQ42" s="13" t="e">
        <f>IF(CO42&lt;&gt;"",CO$5,0)</f>
        <v>#REF!</v>
      </c>
      <c r="CR42" s="12" t="e">
        <f t="shared" si="130"/>
        <v>#REF!</v>
      </c>
      <c r="CS42" s="24">
        <v>51</v>
      </c>
      <c r="CT42" s="24" t="e">
        <f t="shared" si="131"/>
        <v>#REF!</v>
      </c>
      <c r="CU42" s="13" t="e">
        <f>IF(CS42&lt;&gt;"",CS$5,0)</f>
        <v>#REF!</v>
      </c>
      <c r="CV42" s="12" t="e">
        <f t="shared" si="132"/>
        <v>#REF!</v>
      </c>
      <c r="CW42" s="24"/>
      <c r="CX42" s="24" t="e">
        <f t="shared" si="133"/>
        <v>#REF!</v>
      </c>
      <c r="CY42" s="24" t="e">
        <f t="shared" si="134"/>
        <v>#REF!</v>
      </c>
      <c r="CZ42" s="11"/>
      <c r="DA42" s="24">
        <v>99.318200000000004</v>
      </c>
      <c r="DB42" s="24" t="e">
        <f t="shared" si="135"/>
        <v>#REF!</v>
      </c>
      <c r="DC42" s="13" t="e">
        <f>IF(DA42&lt;&gt;"",DA$5,0)</f>
        <v>#REF!</v>
      </c>
      <c r="DD42" s="12" t="e">
        <f t="shared" si="136"/>
        <v>#REF!</v>
      </c>
      <c r="DE42" s="24">
        <v>50</v>
      </c>
      <c r="DF42" s="24" t="e">
        <f t="shared" si="137"/>
        <v>#REF!</v>
      </c>
      <c r="DG42" s="13" t="e">
        <f>IF(DE42&lt;&gt;"",DE$5,0)</f>
        <v>#REF!</v>
      </c>
      <c r="DH42" s="12" t="e">
        <f t="shared" si="138"/>
        <v>#REF!</v>
      </c>
      <c r="DI42" s="24">
        <v>99.084299999999999</v>
      </c>
      <c r="DJ42" s="24" t="e">
        <f t="shared" si="139"/>
        <v>#REF!</v>
      </c>
      <c r="DK42" s="13" t="e">
        <f>IF(DI42&lt;&gt;"",DI$5,0)</f>
        <v>#REF!</v>
      </c>
      <c r="DL42" s="12" t="e">
        <f t="shared" si="140"/>
        <v>#REF!</v>
      </c>
      <c r="DM42" s="24">
        <v>53</v>
      </c>
      <c r="DN42" s="24" t="e">
        <f t="shared" si="141"/>
        <v>#REF!</v>
      </c>
      <c r="DO42" s="13" t="e">
        <f>IF(DM42&lt;&gt;"",DM$5,0)</f>
        <v>#REF!</v>
      </c>
      <c r="DP42" s="12" t="e">
        <f t="shared" si="142"/>
        <v>#REF!</v>
      </c>
      <c r="DQ42" s="24">
        <v>4.0880000000000001</v>
      </c>
      <c r="DR42" s="24" t="e">
        <f t="shared" si="143"/>
        <v>#REF!</v>
      </c>
      <c r="DS42" s="13" t="e">
        <f>IF(DQ42&lt;&gt;"",DQ$5,0)</f>
        <v>#REF!</v>
      </c>
      <c r="DT42" s="12" t="e">
        <f t="shared" si="144"/>
        <v>#REF!</v>
      </c>
      <c r="DU42" s="24">
        <v>99.74</v>
      </c>
      <c r="DV42" s="24" t="e">
        <f t="shared" si="145"/>
        <v>#REF!</v>
      </c>
      <c r="DW42" s="13" t="e">
        <f>IF(DU42&lt;&gt;"",DU$5,0)</f>
        <v>#REF!</v>
      </c>
      <c r="DX42" s="12" t="e">
        <f t="shared" si="146"/>
        <v>#REF!</v>
      </c>
      <c r="DY42" s="24"/>
      <c r="DZ42" s="24" t="e">
        <f t="shared" si="147"/>
        <v>#REF!</v>
      </c>
      <c r="EA42" s="24" t="e">
        <f t="shared" si="148"/>
        <v>#REF!</v>
      </c>
      <c r="EB42" s="11"/>
      <c r="EC42" s="24">
        <v>79.7</v>
      </c>
      <c r="ED42" s="47">
        <v>79.11</v>
      </c>
      <c r="EE42" s="24" t="e">
        <f t="shared" si="149"/>
        <v>#REF!</v>
      </c>
      <c r="EF42" s="22" t="e">
        <f t="shared" si="150"/>
        <v>#REF!</v>
      </c>
      <c r="EG42" s="4" t="e">
        <f t="shared" si="151"/>
        <v>#REF!</v>
      </c>
      <c r="EH42" s="24">
        <v>79.7</v>
      </c>
      <c r="EI42" s="24">
        <v>71.34</v>
      </c>
      <c r="EJ42" s="24" t="e">
        <f t="shared" si="152"/>
        <v>#REF!</v>
      </c>
      <c r="EK42" s="22" t="e">
        <f t="shared" si="153"/>
        <v>#REF!</v>
      </c>
      <c r="EL42" s="4" t="e">
        <f t="shared" si="154"/>
        <v>#REF!</v>
      </c>
      <c r="EM42" s="38">
        <v>77.27</v>
      </c>
      <c r="EN42" s="39">
        <v>78.2</v>
      </c>
      <c r="EO42" s="24" t="e">
        <f t="shared" si="155"/>
        <v>#REF!</v>
      </c>
      <c r="EP42" s="22" t="e">
        <f t="shared" si="156"/>
        <v>#REF!</v>
      </c>
      <c r="EQ42" s="4" t="e">
        <f t="shared" si="157"/>
        <v>#REF!</v>
      </c>
      <c r="ER42" s="38">
        <v>77.27</v>
      </c>
      <c r="ES42" s="39">
        <v>73.510000000000005</v>
      </c>
      <c r="ET42" s="24" t="e">
        <f t="shared" si="158"/>
        <v>#REF!</v>
      </c>
      <c r="EU42" s="22" t="e">
        <f t="shared" si="159"/>
        <v>#REF!</v>
      </c>
      <c r="EV42" s="4" t="e">
        <f t="shared" si="160"/>
        <v>#REF!</v>
      </c>
      <c r="EW42" s="24">
        <v>85.3</v>
      </c>
      <c r="EX42" s="24">
        <v>83.26</v>
      </c>
      <c r="EY42" s="24" t="e">
        <f t="shared" si="161"/>
        <v>#REF!</v>
      </c>
      <c r="EZ42" s="22" t="e">
        <f t="shared" si="162"/>
        <v>#REF!</v>
      </c>
      <c r="FA42" s="4" t="e">
        <f t="shared" si="577"/>
        <v>#REF!</v>
      </c>
      <c r="FB42" s="24">
        <v>85.3</v>
      </c>
      <c r="FC42" s="24">
        <v>77.7</v>
      </c>
      <c r="FD42" s="24" t="e">
        <f t="shared" si="164"/>
        <v>#REF!</v>
      </c>
      <c r="FE42" s="22" t="e">
        <f t="shared" si="165"/>
        <v>#REF!</v>
      </c>
      <c r="FF42" s="4" t="e">
        <f t="shared" si="578"/>
        <v>#REF!</v>
      </c>
      <c r="FG42" s="24">
        <v>2.9000000000000004</v>
      </c>
      <c r="FH42" s="24" t="e">
        <f t="shared" si="34"/>
        <v>#REF!</v>
      </c>
      <c r="FI42" s="13" t="e">
        <f t="shared" si="35"/>
        <v>#REF!</v>
      </c>
      <c r="FJ42" s="12" t="e">
        <f>IF(FG$6=0,RANK(FG42,FG$12:FG$42,0),RANK(FG42,FG$12:FG$42,1))</f>
        <v>#REF!</v>
      </c>
      <c r="FK42" s="24">
        <v>3.06</v>
      </c>
      <c r="FL42" s="24" t="e">
        <f t="shared" si="167"/>
        <v>#REF!</v>
      </c>
      <c r="FM42" s="13" t="e">
        <f>IF(FK42&lt;&gt;"",FK$5,0)</f>
        <v>#REF!</v>
      </c>
      <c r="FN42" s="12" t="e">
        <f t="shared" si="168"/>
        <v>#REF!</v>
      </c>
      <c r="FO42" s="24">
        <v>97.45</v>
      </c>
      <c r="FP42" s="24">
        <v>88.35</v>
      </c>
      <c r="FQ42" s="24" t="e">
        <f t="shared" si="169"/>
        <v>#REF!</v>
      </c>
      <c r="FR42" s="22" t="e">
        <f t="shared" si="170"/>
        <v>#REF!</v>
      </c>
      <c r="FS42" s="4" t="e">
        <f t="shared" si="171"/>
        <v>#REF!</v>
      </c>
      <c r="FT42" s="24">
        <v>97.45</v>
      </c>
      <c r="FU42" s="24">
        <v>83.86</v>
      </c>
      <c r="FV42" s="24" t="e">
        <f t="shared" si="172"/>
        <v>#REF!</v>
      </c>
      <c r="FW42" s="22" t="e">
        <f t="shared" si="173"/>
        <v>#REF!</v>
      </c>
      <c r="FX42" s="4" t="e">
        <f t="shared" si="174"/>
        <v>#REF!</v>
      </c>
      <c r="FY42" s="24">
        <v>93.53</v>
      </c>
      <c r="FZ42" s="24">
        <v>74.209999999999994</v>
      </c>
      <c r="GA42" s="24" t="e">
        <f t="shared" si="175"/>
        <v>#REF!</v>
      </c>
      <c r="GB42" s="22" t="e">
        <f t="shared" si="176"/>
        <v>#REF!</v>
      </c>
      <c r="GC42" s="4" t="e">
        <f t="shared" si="177"/>
        <v>#REF!</v>
      </c>
      <c r="GD42" s="27">
        <v>93.53</v>
      </c>
      <c r="GE42" s="27">
        <v>73.550000000000011</v>
      </c>
      <c r="GF42" s="24" t="e">
        <f t="shared" si="178"/>
        <v>#REF!</v>
      </c>
      <c r="GG42" s="22" t="e">
        <f t="shared" si="179"/>
        <v>#REF!</v>
      </c>
      <c r="GH42" s="4" t="e">
        <f t="shared" si="180"/>
        <v>#REF!</v>
      </c>
      <c r="GI42" s="27">
        <v>98.740000000000009</v>
      </c>
      <c r="GJ42" s="27">
        <v>91.93</v>
      </c>
      <c r="GK42" s="24" t="e">
        <f t="shared" si="181"/>
        <v>#REF!</v>
      </c>
      <c r="GL42" s="22" t="e">
        <f t="shared" si="182"/>
        <v>#REF!</v>
      </c>
      <c r="GM42" s="4" t="e">
        <f t="shared" si="183"/>
        <v>#REF!</v>
      </c>
      <c r="GN42" s="27">
        <v>98.740000000000009</v>
      </c>
      <c r="GO42" s="27">
        <v>92.33</v>
      </c>
      <c r="GP42" s="24" t="e">
        <f t="shared" si="184"/>
        <v>#REF!</v>
      </c>
      <c r="GQ42" s="22" t="e">
        <f t="shared" si="185"/>
        <v>#REF!</v>
      </c>
      <c r="GR42" s="4" t="e">
        <f t="shared" si="186"/>
        <v>#REF!</v>
      </c>
      <c r="GS42" s="27">
        <v>1.24</v>
      </c>
      <c r="GT42" s="27" t="e">
        <f t="shared" si="38"/>
        <v>#REF!</v>
      </c>
      <c r="GU42" s="22" t="e">
        <f t="shared" si="39"/>
        <v>#REF!</v>
      </c>
      <c r="GV42" s="4" t="e">
        <f>IF(GS$6=0,RANK(GS42,GS$12:GS$42,0),RANK(GS42,GS$12:GS$42,1))</f>
        <v>#REF!</v>
      </c>
      <c r="GW42" s="27">
        <v>1.9</v>
      </c>
      <c r="GX42" s="27" t="e">
        <f t="shared" si="187"/>
        <v>#REF!</v>
      </c>
      <c r="GY42" s="22" t="e">
        <f>IF(GW42&lt;&gt;"",GW$5,0)</f>
        <v>#REF!</v>
      </c>
      <c r="GZ42" s="4" t="e">
        <f>IF(GW$6=0,RANK(GW42,GW$12:GW$42,0),RANK(GW42,GW$12:GW$42,1))</f>
        <v>#REF!</v>
      </c>
      <c r="HA42" s="26"/>
      <c r="HB42" s="26"/>
      <c r="HC42" s="24" t="e">
        <f t="shared" si="188"/>
        <v>#REF!</v>
      </c>
      <c r="HD42" s="24" t="e">
        <f t="shared" si="189"/>
        <v>#REF!</v>
      </c>
      <c r="HE42" s="26"/>
      <c r="HF42" s="26"/>
      <c r="HG42" s="26"/>
      <c r="HH42" s="24" t="e">
        <f t="shared" si="190"/>
        <v>#REF!</v>
      </c>
      <c r="HI42" s="24" t="e">
        <f t="shared" si="191"/>
        <v>#REF!</v>
      </c>
      <c r="HJ42" s="26"/>
      <c r="HK42" s="27">
        <v>96.02000000000001</v>
      </c>
      <c r="HL42" s="27">
        <v>83.69</v>
      </c>
      <c r="HM42" s="24" t="e">
        <f t="shared" si="192"/>
        <v>#REF!</v>
      </c>
      <c r="HN42" s="22" t="e">
        <f t="shared" si="193"/>
        <v>#REF!</v>
      </c>
      <c r="HO42" s="4" t="e">
        <f t="shared" si="194"/>
        <v>#REF!</v>
      </c>
      <c r="HP42" s="27">
        <v>96.02000000000001</v>
      </c>
      <c r="HQ42" s="27">
        <v>81.34</v>
      </c>
      <c r="HR42" s="24" t="e">
        <f t="shared" si="195"/>
        <v>#REF!</v>
      </c>
      <c r="HS42" s="22" t="e">
        <f t="shared" si="196"/>
        <v>#REF!</v>
      </c>
      <c r="HT42" s="4" t="e">
        <f t="shared" si="197"/>
        <v>#REF!</v>
      </c>
      <c r="HU42" s="24"/>
      <c r="HV42" s="24"/>
      <c r="HW42" s="24">
        <f t="shared" si="198"/>
        <v>0</v>
      </c>
      <c r="HX42" s="24">
        <f t="shared" ref="HX42" si="587">IF(OR(HU42="",HV42=""),0,HU$5)</f>
        <v>0</v>
      </c>
      <c r="HY42" s="4"/>
      <c r="HZ42" s="24"/>
      <c r="IA42" s="24"/>
      <c r="IB42" s="24">
        <f t="shared" si="201"/>
        <v>0</v>
      </c>
      <c r="IC42" s="24">
        <f t="shared" ref="IC42" si="588">IF(OR(HZ42="",IA42=""),0,HZ$5)</f>
        <v>0</v>
      </c>
      <c r="ID42" s="4"/>
      <c r="IE42" s="26"/>
      <c r="IF42" s="26"/>
      <c r="IG42" s="24" t="e">
        <f t="shared" si="204"/>
        <v>#REF!</v>
      </c>
      <c r="IH42" s="24" t="e">
        <f t="shared" si="205"/>
        <v>#REF!</v>
      </c>
      <c r="II42" s="26"/>
      <c r="IJ42" s="26"/>
      <c r="IK42" s="26"/>
      <c r="IL42" s="24" t="e">
        <f t="shared" si="206"/>
        <v>#REF!</v>
      </c>
      <c r="IM42" s="24" t="e">
        <f t="shared" si="207"/>
        <v>#REF!</v>
      </c>
      <c r="IN42" s="26"/>
      <c r="IO42" s="26"/>
      <c r="IP42" s="26"/>
      <c r="IQ42" s="24" t="e">
        <f t="shared" si="208"/>
        <v>#REF!</v>
      </c>
      <c r="IR42" s="24" t="e">
        <f t="shared" si="209"/>
        <v>#REF!</v>
      </c>
      <c r="IS42" s="26"/>
      <c r="IT42" s="26"/>
      <c r="IU42" s="26"/>
      <c r="IV42" s="24" t="e">
        <f t="shared" si="210"/>
        <v>#REF!</v>
      </c>
      <c r="IW42" s="24" t="e">
        <f t="shared" si="211"/>
        <v>#REF!</v>
      </c>
      <c r="IX42" s="26"/>
      <c r="IY42" s="26"/>
      <c r="IZ42" s="26"/>
      <c r="JA42" s="24" t="e">
        <f t="shared" si="212"/>
        <v>#REF!</v>
      </c>
      <c r="JB42" s="24" t="e">
        <f t="shared" si="213"/>
        <v>#REF!</v>
      </c>
      <c r="JC42" s="26"/>
      <c r="JD42" s="26"/>
      <c r="JE42" s="26"/>
      <c r="JF42" s="24" t="e">
        <f t="shared" si="214"/>
        <v>#REF!</v>
      </c>
      <c r="JG42" s="24" t="e">
        <f t="shared" si="215"/>
        <v>#REF!</v>
      </c>
      <c r="JH42" s="26"/>
      <c r="JI42" s="26"/>
      <c r="JJ42" s="26"/>
      <c r="JK42" s="24" t="e">
        <f t="shared" si="216"/>
        <v>#REF!</v>
      </c>
      <c r="JL42" s="24" t="e">
        <f t="shared" si="217"/>
        <v>#REF!</v>
      </c>
      <c r="JM42" s="26"/>
      <c r="JN42" s="26"/>
      <c r="JO42" s="26"/>
      <c r="JP42" s="24" t="e">
        <f t="shared" si="218"/>
        <v>#REF!</v>
      </c>
      <c r="JQ42" s="24" t="e">
        <f t="shared" si="219"/>
        <v>#REF!</v>
      </c>
      <c r="JR42" s="26"/>
      <c r="JS42" s="26"/>
      <c r="JT42" s="26"/>
      <c r="JU42" s="24" t="e">
        <f t="shared" si="220"/>
        <v>#REF!</v>
      </c>
      <c r="JV42" s="24" t="e">
        <f t="shared" si="221"/>
        <v>#REF!</v>
      </c>
      <c r="JW42" s="26"/>
      <c r="JX42" s="26"/>
      <c r="JY42" s="26"/>
      <c r="JZ42" s="24" t="e">
        <f t="shared" si="222"/>
        <v>#REF!</v>
      </c>
      <c r="KA42" s="24" t="e">
        <f t="shared" si="223"/>
        <v>#REF!</v>
      </c>
      <c r="KB42" s="26"/>
      <c r="KC42" s="26"/>
      <c r="KD42" s="26"/>
      <c r="KE42" s="24" t="e">
        <f t="shared" si="224"/>
        <v>#REF!</v>
      </c>
      <c r="KF42" s="24" t="e">
        <f t="shared" si="225"/>
        <v>#REF!</v>
      </c>
      <c r="KG42" s="26"/>
      <c r="KH42" s="26"/>
      <c r="KI42" s="26"/>
      <c r="KJ42" s="24" t="e">
        <f t="shared" si="226"/>
        <v>#REF!</v>
      </c>
      <c r="KK42" s="24" t="e">
        <f t="shared" si="227"/>
        <v>#REF!</v>
      </c>
      <c r="KL42" s="26"/>
      <c r="KM42" s="27">
        <v>83.729076110871759</v>
      </c>
      <c r="KN42" s="27"/>
      <c r="KO42" s="24">
        <f t="shared" si="228"/>
        <v>0</v>
      </c>
      <c r="KP42" s="22">
        <f t="shared" si="229"/>
        <v>0</v>
      </c>
      <c r="KQ42" s="4" t="e">
        <f t="shared" si="230"/>
        <v>#REF!</v>
      </c>
      <c r="KR42" s="27">
        <v>83.729076110871759</v>
      </c>
      <c r="KS42" s="27"/>
      <c r="KT42" s="24">
        <f t="shared" si="231"/>
        <v>0</v>
      </c>
      <c r="KU42" s="22">
        <f t="shared" si="232"/>
        <v>0</v>
      </c>
      <c r="KV42" s="4" t="e">
        <f t="shared" si="233"/>
        <v>#REF!</v>
      </c>
      <c r="KW42" s="27">
        <v>71.816361242759356</v>
      </c>
      <c r="KX42" s="27"/>
      <c r="KY42" s="24">
        <f t="shared" si="234"/>
        <v>0</v>
      </c>
      <c r="KZ42" s="22">
        <f t="shared" si="235"/>
        <v>0</v>
      </c>
      <c r="LA42" s="4" t="e">
        <f t="shared" si="236"/>
        <v>#REF!</v>
      </c>
      <c r="LB42" s="27">
        <v>71.816361242759356</v>
      </c>
      <c r="LC42" s="27"/>
      <c r="LD42" s="24">
        <f t="shared" si="237"/>
        <v>0</v>
      </c>
      <c r="LE42" s="22">
        <f t="shared" si="238"/>
        <v>0</v>
      </c>
      <c r="LF42" s="4" t="e">
        <f t="shared" si="239"/>
        <v>#REF!</v>
      </c>
      <c r="LG42" s="26"/>
      <c r="LH42" s="26"/>
      <c r="LI42" s="24" t="e">
        <f t="shared" si="240"/>
        <v>#REF!</v>
      </c>
      <c r="LJ42" s="24" t="e">
        <f t="shared" si="241"/>
        <v>#REF!</v>
      </c>
      <c r="LK42" s="26"/>
      <c r="LL42" s="26"/>
      <c r="LM42" s="26"/>
      <c r="LN42" s="24" t="e">
        <f t="shared" si="242"/>
        <v>#REF!</v>
      </c>
      <c r="LO42" s="24" t="e">
        <f t="shared" si="243"/>
        <v>#REF!</v>
      </c>
      <c r="LP42" s="26"/>
      <c r="LQ42" s="24">
        <v>2.0130290449855486</v>
      </c>
      <c r="LR42" s="26"/>
      <c r="LS42" s="24">
        <f t="shared" si="244"/>
        <v>0</v>
      </c>
      <c r="LT42" s="22">
        <f t="shared" si="245"/>
        <v>0</v>
      </c>
      <c r="LU42" s="4" t="e">
        <f t="shared" si="579"/>
        <v>#REF!</v>
      </c>
      <c r="LV42" s="24">
        <v>2.0130290449855486</v>
      </c>
      <c r="LW42" s="26"/>
      <c r="LX42" s="24">
        <f t="shared" si="247"/>
        <v>0</v>
      </c>
      <c r="LY42" s="22">
        <f t="shared" si="248"/>
        <v>0</v>
      </c>
      <c r="LZ42" s="4" t="e">
        <f t="shared" si="580"/>
        <v>#REF!</v>
      </c>
      <c r="MA42" s="24">
        <v>10.646422986529991</v>
      </c>
      <c r="MB42" s="26"/>
      <c r="MC42" s="24">
        <f t="shared" si="250"/>
        <v>0</v>
      </c>
      <c r="MD42" s="22">
        <f t="shared" si="251"/>
        <v>0</v>
      </c>
      <c r="ME42" s="4" t="e">
        <f t="shared" si="581"/>
        <v>#REF!</v>
      </c>
      <c r="MF42" s="24">
        <v>10.646422986529991</v>
      </c>
      <c r="MG42" s="26"/>
      <c r="MH42" s="24">
        <f t="shared" si="253"/>
        <v>0</v>
      </c>
      <c r="MI42" s="22">
        <f t="shared" si="254"/>
        <v>0</v>
      </c>
      <c r="MJ42" s="4" t="e">
        <f t="shared" si="582"/>
        <v>#REF!</v>
      </c>
      <c r="MK42" s="26"/>
      <c r="ML42" s="26"/>
      <c r="MM42" s="24" t="e">
        <f t="shared" si="256"/>
        <v>#REF!</v>
      </c>
      <c r="MN42" s="24" t="e">
        <f t="shared" si="257"/>
        <v>#REF!</v>
      </c>
      <c r="MO42" s="26"/>
      <c r="MP42" s="26"/>
      <c r="MQ42" s="26"/>
      <c r="MR42" s="24" t="e">
        <f t="shared" si="258"/>
        <v>#REF!</v>
      </c>
      <c r="MS42" s="24" t="e">
        <f t="shared" si="259"/>
        <v>#REF!</v>
      </c>
      <c r="MT42" s="26"/>
      <c r="MU42" s="26"/>
      <c r="MV42" s="26"/>
      <c r="MW42" s="24" t="e">
        <f t="shared" si="260"/>
        <v>#REF!</v>
      </c>
      <c r="MX42" s="24" t="e">
        <f t="shared" si="261"/>
        <v>#REF!</v>
      </c>
      <c r="MY42" s="26"/>
      <c r="MZ42" s="26"/>
      <c r="NA42" s="26"/>
      <c r="NB42" s="24" t="e">
        <f t="shared" si="262"/>
        <v>#REF!</v>
      </c>
      <c r="NC42" s="24" t="e">
        <f t="shared" si="263"/>
        <v>#REF!</v>
      </c>
      <c r="ND42" s="26"/>
      <c r="NE42" s="26"/>
      <c r="NF42" s="26"/>
      <c r="NG42" s="24" t="e">
        <f t="shared" si="264"/>
        <v>#REF!</v>
      </c>
      <c r="NH42" s="24" t="e">
        <f t="shared" si="265"/>
        <v>#REF!</v>
      </c>
      <c r="NI42" s="26"/>
      <c r="NJ42" s="26"/>
      <c r="NK42" s="26"/>
      <c r="NL42" s="24" t="e">
        <f t="shared" si="266"/>
        <v>#REF!</v>
      </c>
      <c r="NM42" s="24" t="e">
        <f t="shared" si="267"/>
        <v>#REF!</v>
      </c>
      <c r="NN42" s="26"/>
      <c r="NO42" s="26"/>
      <c r="NP42" s="26"/>
      <c r="NQ42" s="24" t="e">
        <f t="shared" si="268"/>
        <v>#REF!</v>
      </c>
      <c r="NR42" s="24" t="e">
        <f t="shared" si="269"/>
        <v>#REF!</v>
      </c>
      <c r="NS42" s="26"/>
      <c r="NT42" s="26"/>
      <c r="NU42" s="26"/>
      <c r="NV42" s="24" t="e">
        <f t="shared" si="270"/>
        <v>#REF!</v>
      </c>
      <c r="NW42" s="24" t="e">
        <f t="shared" si="271"/>
        <v>#REF!</v>
      </c>
      <c r="NX42" s="26"/>
      <c r="NY42" s="26"/>
      <c r="NZ42" s="26"/>
      <c r="OA42" s="24" t="e">
        <f t="shared" si="272"/>
        <v>#REF!</v>
      </c>
      <c r="OB42" s="24" t="e">
        <f t="shared" si="273"/>
        <v>#REF!</v>
      </c>
      <c r="OC42" s="26"/>
      <c r="OD42" s="26"/>
      <c r="OE42" s="26"/>
      <c r="OF42" s="24" t="e">
        <f t="shared" si="274"/>
        <v>#REF!</v>
      </c>
      <c r="OG42" s="24" t="e">
        <f t="shared" si="275"/>
        <v>#REF!</v>
      </c>
      <c r="OH42" s="26"/>
      <c r="OI42" s="26"/>
      <c r="OJ42" s="26"/>
      <c r="OK42" s="24" t="e">
        <f t="shared" si="276"/>
        <v>#REF!</v>
      </c>
      <c r="OL42" s="24" t="e">
        <f t="shared" si="277"/>
        <v>#REF!</v>
      </c>
      <c r="OM42" s="26"/>
      <c r="ON42" s="26"/>
      <c r="OO42" s="26"/>
      <c r="OP42" s="24" t="e">
        <f t="shared" si="278"/>
        <v>#REF!</v>
      </c>
      <c r="OQ42" s="24" t="e">
        <f t="shared" si="279"/>
        <v>#REF!</v>
      </c>
      <c r="OR42" s="26"/>
      <c r="OS42" s="26"/>
      <c r="OT42" s="26"/>
      <c r="OU42" s="24" t="e">
        <f t="shared" si="280"/>
        <v>#REF!</v>
      </c>
      <c r="OV42" s="24" t="e">
        <f t="shared" si="281"/>
        <v>#REF!</v>
      </c>
      <c r="OW42" s="26"/>
      <c r="OX42" s="26"/>
      <c r="OY42" s="26"/>
      <c r="OZ42" s="24" t="e">
        <f t="shared" si="282"/>
        <v>#REF!</v>
      </c>
      <c r="PA42" s="24" t="e">
        <f t="shared" si="283"/>
        <v>#REF!</v>
      </c>
      <c r="PB42" s="26"/>
      <c r="PC42" s="26"/>
      <c r="PD42" s="26"/>
      <c r="PE42" s="24" t="e">
        <f t="shared" si="284"/>
        <v>#REF!</v>
      </c>
      <c r="PF42" s="24" t="e">
        <f t="shared" si="285"/>
        <v>#REF!</v>
      </c>
      <c r="PG42" s="26"/>
      <c r="PH42" s="26"/>
      <c r="PI42" s="26"/>
      <c r="PJ42" s="24" t="e">
        <f t="shared" si="286"/>
        <v>#REF!</v>
      </c>
      <c r="PK42" s="24" t="e">
        <f t="shared" si="287"/>
        <v>#REF!</v>
      </c>
      <c r="PL42" s="26"/>
      <c r="PM42" s="26"/>
      <c r="PN42" s="26"/>
      <c r="PO42" s="24" t="e">
        <f t="shared" si="288"/>
        <v>#REF!</v>
      </c>
      <c r="PP42" s="24" t="e">
        <f t="shared" si="289"/>
        <v>#REF!</v>
      </c>
      <c r="PQ42" s="26"/>
      <c r="PR42" s="26"/>
      <c r="PS42" s="26"/>
      <c r="PT42" s="24" t="e">
        <f t="shared" si="290"/>
        <v>#REF!</v>
      </c>
      <c r="PU42" s="24" t="e">
        <f t="shared" si="291"/>
        <v>#REF!</v>
      </c>
      <c r="PV42" s="26"/>
      <c r="PW42" s="26"/>
      <c r="PX42" s="26"/>
      <c r="PY42" s="24" t="e">
        <f t="shared" si="292"/>
        <v>#REF!</v>
      </c>
      <c r="PZ42" s="24" t="e">
        <f t="shared" si="293"/>
        <v>#REF!</v>
      </c>
      <c r="QA42" s="26"/>
      <c r="QB42" s="26"/>
      <c r="QC42" s="26"/>
      <c r="QD42" s="24" t="e">
        <f t="shared" si="294"/>
        <v>#REF!</v>
      </c>
      <c r="QE42" s="24" t="e">
        <f t="shared" si="295"/>
        <v>#REF!</v>
      </c>
      <c r="QF42" s="26"/>
      <c r="QG42" s="26"/>
      <c r="QH42" s="26"/>
      <c r="QI42" s="24" t="e">
        <f t="shared" si="296"/>
        <v>#REF!</v>
      </c>
      <c r="QJ42" s="24" t="e">
        <f t="shared" si="297"/>
        <v>#REF!</v>
      </c>
      <c r="QK42" s="26"/>
      <c r="QL42" s="26"/>
      <c r="QM42" s="26"/>
      <c r="QN42" s="24" t="e">
        <f t="shared" si="298"/>
        <v>#REF!</v>
      </c>
      <c r="QO42" s="24" t="e">
        <f t="shared" si="299"/>
        <v>#REF!</v>
      </c>
      <c r="QP42" s="26"/>
      <c r="QQ42" s="24"/>
      <c r="QR42" s="24" t="e">
        <f t="shared" si="300"/>
        <v>#REF!</v>
      </c>
      <c r="QS42" s="24" t="e">
        <f t="shared" si="301"/>
        <v>#REF!</v>
      </c>
      <c r="QT42" s="11"/>
      <c r="QU42" s="24"/>
      <c r="QV42" s="24" t="e">
        <f t="shared" si="302"/>
        <v>#REF!</v>
      </c>
      <c r="QW42" s="24" t="e">
        <f t="shared" si="303"/>
        <v>#REF!</v>
      </c>
      <c r="QX42" s="11"/>
      <c r="QY42" s="24"/>
      <c r="QZ42" s="24" t="e">
        <f t="shared" si="304"/>
        <v>#REF!</v>
      </c>
      <c r="RA42" s="24" t="e">
        <f t="shared" si="305"/>
        <v>#REF!</v>
      </c>
      <c r="RB42" s="11"/>
      <c r="RC42" s="24"/>
      <c r="RD42" s="24" t="e">
        <f t="shared" si="306"/>
        <v>#REF!</v>
      </c>
      <c r="RE42" s="24" t="e">
        <f t="shared" si="307"/>
        <v>#REF!</v>
      </c>
      <c r="RF42" s="11"/>
      <c r="RG42" s="24"/>
      <c r="RH42" s="24" t="e">
        <f t="shared" si="308"/>
        <v>#REF!</v>
      </c>
      <c r="RI42" s="24" t="e">
        <f t="shared" si="309"/>
        <v>#REF!</v>
      </c>
      <c r="RJ42" s="11"/>
      <c r="RK42" s="27">
        <v>97.45</v>
      </c>
      <c r="RL42" s="27" t="e">
        <f t="shared" si="310"/>
        <v>#REF!</v>
      </c>
      <c r="RM42" s="22" t="e">
        <f>IF(RK42&lt;&gt;"",RK$5,0)</f>
        <v>#REF!</v>
      </c>
      <c r="RN42" s="4" t="e">
        <f t="shared" si="311"/>
        <v>#REF!</v>
      </c>
      <c r="RO42" s="24"/>
      <c r="RP42" s="24" t="e">
        <f t="shared" si="312"/>
        <v>#REF!</v>
      </c>
      <c r="RQ42" s="24" t="e">
        <f t="shared" si="313"/>
        <v>#REF!</v>
      </c>
      <c r="RR42" s="11"/>
      <c r="RS42" s="24"/>
      <c r="RT42" s="24" t="e">
        <f t="shared" si="314"/>
        <v>#REF!</v>
      </c>
      <c r="RU42" s="24" t="e">
        <f t="shared" si="315"/>
        <v>#REF!</v>
      </c>
      <c r="RV42" s="11"/>
      <c r="RW42" s="24"/>
      <c r="RX42" s="24" t="e">
        <f t="shared" si="316"/>
        <v>#REF!</v>
      </c>
      <c r="RY42" s="24" t="e">
        <f t="shared" si="317"/>
        <v>#REF!</v>
      </c>
      <c r="RZ42" s="11"/>
      <c r="SA42" s="24"/>
      <c r="SB42" s="24" t="e">
        <f t="shared" si="318"/>
        <v>#REF!</v>
      </c>
      <c r="SC42" s="24" t="e">
        <f t="shared" si="319"/>
        <v>#REF!</v>
      </c>
      <c r="SD42" s="11"/>
      <c r="SE42" s="24"/>
      <c r="SF42" s="24" t="e">
        <f t="shared" si="320"/>
        <v>#REF!</v>
      </c>
      <c r="SG42" s="24" t="e">
        <f t="shared" si="321"/>
        <v>#REF!</v>
      </c>
      <c r="SH42" s="11"/>
      <c r="SI42" s="24"/>
      <c r="SJ42" s="24" t="e">
        <f t="shared" si="322"/>
        <v>#REF!</v>
      </c>
      <c r="SK42" s="24" t="e">
        <f t="shared" si="323"/>
        <v>#REF!</v>
      </c>
      <c r="SL42" s="11"/>
      <c r="SM42" s="24"/>
      <c r="SN42" s="24" t="e">
        <f t="shared" si="324"/>
        <v>#REF!</v>
      </c>
      <c r="SO42" s="24" t="e">
        <f t="shared" si="325"/>
        <v>#REF!</v>
      </c>
      <c r="SP42" s="11"/>
      <c r="SQ42" s="24"/>
      <c r="SR42" s="24" t="e">
        <f t="shared" si="326"/>
        <v>#REF!</v>
      </c>
      <c r="SS42" s="24" t="e">
        <f t="shared" si="327"/>
        <v>#REF!</v>
      </c>
      <c r="ST42" s="11"/>
      <c r="SU42" s="24"/>
      <c r="SV42" s="24" t="e">
        <f t="shared" si="328"/>
        <v>#REF!</v>
      </c>
      <c r="SW42" s="24" t="e">
        <f t="shared" si="329"/>
        <v>#REF!</v>
      </c>
      <c r="SX42" s="11"/>
      <c r="SY42" s="24"/>
      <c r="SZ42" s="24" t="e">
        <f t="shared" si="330"/>
        <v>#REF!</v>
      </c>
      <c r="TA42" s="24" t="e">
        <f t="shared" si="331"/>
        <v>#REF!</v>
      </c>
      <c r="TB42" s="11"/>
      <c r="TC42" s="24"/>
      <c r="TD42" s="24" t="e">
        <f t="shared" si="332"/>
        <v>#REF!</v>
      </c>
      <c r="TE42" s="24" t="e">
        <f t="shared" si="333"/>
        <v>#REF!</v>
      </c>
      <c r="TF42" s="11"/>
      <c r="TG42" s="24"/>
      <c r="TH42" s="24" t="e">
        <f t="shared" si="334"/>
        <v>#REF!</v>
      </c>
      <c r="TI42" s="24" t="e">
        <f t="shared" si="335"/>
        <v>#REF!</v>
      </c>
      <c r="TJ42" s="11"/>
      <c r="TK42" s="24"/>
      <c r="TL42" s="24" t="e">
        <f t="shared" si="336"/>
        <v>#REF!</v>
      </c>
      <c r="TM42" s="24" t="e">
        <f t="shared" si="337"/>
        <v>#REF!</v>
      </c>
      <c r="TN42" s="11"/>
      <c r="TO42" s="27">
        <v>93.53</v>
      </c>
      <c r="TP42" s="27" t="e">
        <f t="shared" si="338"/>
        <v>#REF!</v>
      </c>
      <c r="TQ42" s="22" t="e">
        <f>IF(TO42&lt;&gt;"",TO$5,0)</f>
        <v>#REF!</v>
      </c>
      <c r="TR42" s="4" t="e">
        <f t="shared" si="339"/>
        <v>#REF!</v>
      </c>
      <c r="TS42" s="24"/>
      <c r="TT42" s="24" t="e">
        <f t="shared" si="340"/>
        <v>#REF!</v>
      </c>
      <c r="TU42" s="24" t="e">
        <f t="shared" si="341"/>
        <v>#REF!</v>
      </c>
      <c r="TV42" s="11"/>
      <c r="TW42" s="24"/>
      <c r="TX42" s="24" t="e">
        <f t="shared" si="342"/>
        <v>#REF!</v>
      </c>
      <c r="TY42" s="24" t="e">
        <f t="shared" si="343"/>
        <v>#REF!</v>
      </c>
      <c r="TZ42" s="11"/>
      <c r="UA42" s="24"/>
      <c r="UB42" s="24" t="e">
        <f t="shared" si="344"/>
        <v>#REF!</v>
      </c>
      <c r="UC42" s="24" t="e">
        <f t="shared" si="345"/>
        <v>#REF!</v>
      </c>
      <c r="UD42" s="11"/>
      <c r="UE42" s="24"/>
      <c r="UF42" s="24" t="e">
        <f t="shared" si="346"/>
        <v>#REF!</v>
      </c>
      <c r="UG42" s="24" t="e">
        <f t="shared" si="347"/>
        <v>#REF!</v>
      </c>
      <c r="UH42" s="11"/>
      <c r="UI42" s="24"/>
      <c r="UJ42" s="24" t="e">
        <f t="shared" si="348"/>
        <v>#REF!</v>
      </c>
      <c r="UK42" s="24" t="e">
        <f t="shared" si="349"/>
        <v>#REF!</v>
      </c>
      <c r="UL42" s="11"/>
      <c r="UM42" s="24"/>
      <c r="UN42" s="24" t="e">
        <f t="shared" si="350"/>
        <v>#REF!</v>
      </c>
      <c r="UO42" s="24" t="e">
        <f t="shared" si="351"/>
        <v>#REF!</v>
      </c>
      <c r="UP42" s="11"/>
      <c r="UQ42" s="24"/>
      <c r="UR42" s="24" t="e">
        <f t="shared" si="352"/>
        <v>#REF!</v>
      </c>
      <c r="US42" s="24" t="e">
        <f t="shared" si="353"/>
        <v>#REF!</v>
      </c>
      <c r="UT42" s="11"/>
      <c r="UU42" s="24"/>
      <c r="UV42" s="24" t="e">
        <f t="shared" si="354"/>
        <v>#REF!</v>
      </c>
      <c r="UW42" s="24" t="e">
        <f t="shared" si="355"/>
        <v>#REF!</v>
      </c>
      <c r="UX42" s="11"/>
      <c r="UY42" s="24"/>
      <c r="UZ42" s="24" t="e">
        <f t="shared" si="356"/>
        <v>#REF!</v>
      </c>
      <c r="VA42" s="24" t="e">
        <f t="shared" si="357"/>
        <v>#REF!</v>
      </c>
      <c r="VB42" s="11"/>
      <c r="VC42" s="24"/>
      <c r="VD42" s="24" t="e">
        <f t="shared" si="358"/>
        <v>#REF!</v>
      </c>
      <c r="VE42" s="24" t="e">
        <f t="shared" si="359"/>
        <v>#REF!</v>
      </c>
      <c r="VF42" s="11"/>
      <c r="VG42" s="21">
        <v>3.3364416436372155E-3</v>
      </c>
      <c r="VH42" s="27" t="e">
        <f t="shared" si="45"/>
        <v>#REF!</v>
      </c>
      <c r="VI42" s="22" t="e">
        <f t="shared" si="46"/>
        <v>#REF!</v>
      </c>
      <c r="VJ42" s="4"/>
      <c r="VK42" s="27">
        <v>83.729076110871759</v>
      </c>
      <c r="VL42" s="27" t="e">
        <f t="shared" si="361"/>
        <v>#REF!</v>
      </c>
      <c r="VM42" s="22" t="e">
        <f>IF(VK42&lt;&gt;"",VK$5,0)</f>
        <v>#REF!</v>
      </c>
      <c r="VN42" s="4" t="e">
        <f t="shared" si="362"/>
        <v>#REF!</v>
      </c>
      <c r="VO42" s="27">
        <v>71.816361242759356</v>
      </c>
      <c r="VP42" s="27" t="e">
        <f t="shared" si="363"/>
        <v>#REF!</v>
      </c>
      <c r="VQ42" s="22" t="e">
        <f>IF(VO42&lt;&gt;"",VO$5,0)</f>
        <v>#REF!</v>
      </c>
      <c r="VR42" s="4" t="e">
        <f t="shared" si="364"/>
        <v>#REF!</v>
      </c>
      <c r="VS42" s="24"/>
      <c r="VT42" s="24" t="e">
        <f t="shared" si="365"/>
        <v>#REF!</v>
      </c>
      <c r="VU42" s="24" t="e">
        <f t="shared" si="366"/>
        <v>#REF!</v>
      </c>
      <c r="VV42" s="11"/>
      <c r="VW42" s="24">
        <v>2.0130290449855486</v>
      </c>
      <c r="VX42" s="27" t="e">
        <f t="shared" si="367"/>
        <v>#REF!</v>
      </c>
      <c r="VY42" s="22" t="e">
        <f>IF(VW42&lt;&gt;"",VW$5,0)</f>
        <v>#REF!</v>
      </c>
      <c r="VZ42" s="4" t="e">
        <f t="shared" si="583"/>
        <v>#REF!</v>
      </c>
      <c r="WA42" s="24">
        <v>10.646422986529991</v>
      </c>
      <c r="WB42" s="27" t="e">
        <f t="shared" si="369"/>
        <v>#REF!</v>
      </c>
      <c r="WC42" s="22" t="e">
        <f>IF(WA42&lt;&gt;"",WA$5,0)</f>
        <v>#REF!</v>
      </c>
      <c r="WD42" s="4" t="e">
        <f t="shared" si="584"/>
        <v>#REF!</v>
      </c>
      <c r="WE42" s="27">
        <v>97.39</v>
      </c>
      <c r="WF42" s="27" t="e">
        <f t="shared" si="371"/>
        <v>#REF!</v>
      </c>
      <c r="WG42" s="22" t="e">
        <f>IF(WE42&lt;&gt;"",WE$5,0)</f>
        <v>#REF!</v>
      </c>
      <c r="WH42" s="4" t="e">
        <f t="shared" si="372"/>
        <v>#REF!</v>
      </c>
      <c r="WI42" s="24"/>
      <c r="WJ42" s="24" t="e">
        <f t="shared" si="373"/>
        <v>#REF!</v>
      </c>
      <c r="WK42" s="24" t="e">
        <f t="shared" si="374"/>
        <v>#REF!</v>
      </c>
      <c r="WL42" s="11"/>
      <c r="WM42" s="24"/>
      <c r="WN42" s="24" t="e">
        <f t="shared" si="375"/>
        <v>#REF!</v>
      </c>
      <c r="WO42" s="24" t="e">
        <f t="shared" si="376"/>
        <v>#REF!</v>
      </c>
      <c r="WP42" s="11"/>
      <c r="WQ42" s="24"/>
      <c r="WR42" s="24" t="e">
        <f t="shared" si="377"/>
        <v>#REF!</v>
      </c>
      <c r="WS42" s="24" t="e">
        <f t="shared" si="378"/>
        <v>#REF!</v>
      </c>
      <c r="WT42" s="11"/>
      <c r="WU42" s="27">
        <v>0</v>
      </c>
      <c r="WV42" s="27" t="e">
        <f t="shared" si="379"/>
        <v>#REF!</v>
      </c>
      <c r="WW42" s="22" t="e">
        <f>IF(WU42&lt;&gt;"",WU$5,0)</f>
        <v>#REF!</v>
      </c>
      <c r="WX42" s="4" t="e">
        <f t="shared" si="380"/>
        <v>#REF!</v>
      </c>
      <c r="WY42" s="24"/>
      <c r="WZ42" s="24" t="e">
        <f t="shared" si="381"/>
        <v>#REF!</v>
      </c>
      <c r="XA42" s="24" t="e">
        <f t="shared" si="382"/>
        <v>#REF!</v>
      </c>
      <c r="XB42" s="11"/>
      <c r="XC42" s="24"/>
      <c r="XD42" s="24" t="e">
        <f t="shared" si="383"/>
        <v>#REF!</v>
      </c>
      <c r="XE42" s="24" t="e">
        <f t="shared" si="384"/>
        <v>#REF!</v>
      </c>
      <c r="XF42" s="11"/>
      <c r="XG42" s="24"/>
      <c r="XH42" s="24" t="e">
        <f t="shared" si="385"/>
        <v>#REF!</v>
      </c>
      <c r="XI42" s="24" t="e">
        <f t="shared" si="386"/>
        <v>#REF!</v>
      </c>
      <c r="XJ42" s="11"/>
      <c r="XK42" s="24"/>
      <c r="XL42" s="24" t="e">
        <f t="shared" si="387"/>
        <v>#REF!</v>
      </c>
      <c r="XM42" s="24" t="e">
        <f t="shared" si="388"/>
        <v>#REF!</v>
      </c>
      <c r="XN42" s="11"/>
      <c r="XO42" s="24"/>
      <c r="XP42" s="24" t="e">
        <f t="shared" si="389"/>
        <v>#REF!</v>
      </c>
      <c r="XQ42" s="24" t="e">
        <f t="shared" si="390"/>
        <v>#REF!</v>
      </c>
      <c r="XR42" s="11"/>
      <c r="XS42" s="24"/>
      <c r="XT42" s="24" t="e">
        <f t="shared" si="391"/>
        <v>#REF!</v>
      </c>
      <c r="XU42" s="24" t="e">
        <f t="shared" si="392"/>
        <v>#REF!</v>
      </c>
      <c r="XV42" s="11"/>
      <c r="XW42" s="24"/>
      <c r="XX42" s="24" t="e">
        <f t="shared" si="393"/>
        <v>#REF!</v>
      </c>
      <c r="XY42" s="24" t="e">
        <f t="shared" si="394"/>
        <v>#REF!</v>
      </c>
      <c r="XZ42" s="11"/>
      <c r="YA42" s="24"/>
      <c r="YB42" s="24" t="e">
        <f t="shared" si="395"/>
        <v>#REF!</v>
      </c>
      <c r="YC42" s="24" t="e">
        <f t="shared" si="396"/>
        <v>#REF!</v>
      </c>
      <c r="YD42" s="11"/>
      <c r="YE42" s="24"/>
      <c r="YF42" s="24" t="e">
        <f t="shared" si="397"/>
        <v>#REF!</v>
      </c>
      <c r="YG42" s="24" t="e">
        <f t="shared" si="398"/>
        <v>#REF!</v>
      </c>
      <c r="YH42" s="11"/>
      <c r="YI42" s="24"/>
      <c r="YJ42" s="24" t="e">
        <f t="shared" si="399"/>
        <v>#REF!</v>
      </c>
      <c r="YK42" s="24" t="e">
        <f t="shared" si="400"/>
        <v>#REF!</v>
      </c>
      <c r="YL42" s="11"/>
      <c r="YM42" s="24"/>
      <c r="YN42" s="24" t="e">
        <f t="shared" si="401"/>
        <v>#REF!</v>
      </c>
      <c r="YO42" s="24" t="e">
        <f t="shared" si="402"/>
        <v>#REF!</v>
      </c>
      <c r="YP42" s="11"/>
      <c r="YQ42" s="27">
        <v>98.740000000000009</v>
      </c>
      <c r="YR42" s="27" t="e">
        <f t="shared" si="403"/>
        <v>#REF!</v>
      </c>
      <c r="YS42" s="22" t="e">
        <f>IF(YQ42&lt;&gt;"",YQ$5,0)</f>
        <v>#REF!</v>
      </c>
      <c r="YT42" s="4" t="e">
        <f t="shared" si="404"/>
        <v>#REF!</v>
      </c>
      <c r="YU42" s="24"/>
      <c r="YV42" s="24" t="e">
        <f t="shared" si="405"/>
        <v>#REF!</v>
      </c>
      <c r="YW42" s="24" t="e">
        <f t="shared" si="406"/>
        <v>#REF!</v>
      </c>
      <c r="YX42" s="11"/>
      <c r="YY42" s="24"/>
      <c r="YZ42" s="24" t="e">
        <f t="shared" si="407"/>
        <v>#REF!</v>
      </c>
      <c r="ZA42" s="24" t="e">
        <f t="shared" si="408"/>
        <v>#REF!</v>
      </c>
      <c r="ZB42" s="11"/>
      <c r="ZC42" s="24"/>
      <c r="ZD42" s="24" t="e">
        <f t="shared" si="409"/>
        <v>#REF!</v>
      </c>
      <c r="ZE42" s="24" t="e">
        <f t="shared" si="410"/>
        <v>#REF!</v>
      </c>
      <c r="ZF42" s="11"/>
      <c r="ZG42" s="24"/>
      <c r="ZH42" s="24" t="e">
        <f t="shared" si="411"/>
        <v>#REF!</v>
      </c>
      <c r="ZI42" s="24" t="e">
        <f t="shared" si="412"/>
        <v>#REF!</v>
      </c>
      <c r="ZJ42" s="11"/>
      <c r="ZK42" s="24"/>
      <c r="ZL42" s="24" t="e">
        <f t="shared" si="413"/>
        <v>#REF!</v>
      </c>
      <c r="ZM42" s="24" t="e">
        <f t="shared" si="414"/>
        <v>#REF!</v>
      </c>
      <c r="ZN42" s="11"/>
      <c r="ZO42" s="24"/>
      <c r="ZP42" s="24" t="e">
        <f t="shared" si="415"/>
        <v>#REF!</v>
      </c>
      <c r="ZQ42" s="24" t="e">
        <f t="shared" si="416"/>
        <v>#REF!</v>
      </c>
      <c r="ZR42" s="11"/>
      <c r="ZS42" s="24"/>
      <c r="ZT42" s="24" t="e">
        <f t="shared" si="417"/>
        <v>#REF!</v>
      </c>
      <c r="ZU42" s="24" t="e">
        <f t="shared" si="418"/>
        <v>#REF!</v>
      </c>
      <c r="ZV42" s="11"/>
      <c r="ZW42" s="24"/>
      <c r="ZX42" s="24" t="e">
        <f t="shared" si="419"/>
        <v>#REF!</v>
      </c>
      <c r="ZY42" s="24" t="e">
        <f t="shared" si="420"/>
        <v>#REF!</v>
      </c>
      <c r="ZZ42" s="11"/>
      <c r="AAA42" s="24"/>
      <c r="AAB42" s="24" t="e">
        <f t="shared" si="421"/>
        <v>#REF!</v>
      </c>
      <c r="AAC42" s="24" t="e">
        <f t="shared" si="422"/>
        <v>#REF!</v>
      </c>
      <c r="AAD42" s="11"/>
      <c r="AAE42" s="22">
        <v>0.22</v>
      </c>
      <c r="AAF42" s="27" t="e">
        <f t="shared" si="423"/>
        <v>#REF!</v>
      </c>
      <c r="AAG42" s="22" t="e">
        <f>IF(AAE42&lt;&gt;"",AAE$5,0)</f>
        <v>#REF!</v>
      </c>
      <c r="AAH42" s="4" t="e">
        <f t="shared" si="424"/>
        <v>#REF!</v>
      </c>
      <c r="AAI42" s="24"/>
      <c r="AAJ42" s="24" t="e">
        <f t="shared" si="425"/>
        <v>#REF!</v>
      </c>
      <c r="AAK42" s="24" t="e">
        <f t="shared" si="426"/>
        <v>#REF!</v>
      </c>
      <c r="AAL42" s="11"/>
      <c r="AAM42" s="24"/>
      <c r="AAN42" s="24" t="e">
        <f t="shared" si="427"/>
        <v>#REF!</v>
      </c>
      <c r="AAO42" s="24" t="e">
        <f t="shared" si="428"/>
        <v>#REF!</v>
      </c>
      <c r="AAP42" s="11"/>
      <c r="AAQ42" s="24"/>
      <c r="AAR42" s="24" t="e">
        <f t="shared" si="429"/>
        <v>#REF!</v>
      </c>
      <c r="AAS42" s="24" t="e">
        <f t="shared" si="430"/>
        <v>#REF!</v>
      </c>
      <c r="AAT42" s="11"/>
      <c r="AAU42" s="24"/>
      <c r="AAV42" s="24" t="e">
        <f t="shared" si="431"/>
        <v>#REF!</v>
      </c>
      <c r="AAW42" s="24" t="e">
        <f t="shared" si="432"/>
        <v>#REF!</v>
      </c>
      <c r="AAX42" s="11"/>
      <c r="AAY42" s="24"/>
      <c r="AAZ42" s="24" t="e">
        <f t="shared" si="433"/>
        <v>#REF!</v>
      </c>
      <c r="ABA42" s="24" t="e">
        <f t="shared" si="434"/>
        <v>#REF!</v>
      </c>
      <c r="ABB42" s="11"/>
      <c r="ABC42" s="24"/>
      <c r="ABD42" s="24" t="e">
        <f t="shared" si="435"/>
        <v>#REF!</v>
      </c>
      <c r="ABE42" s="24" t="e">
        <f t="shared" si="436"/>
        <v>#REF!</v>
      </c>
      <c r="ABF42" s="11"/>
      <c r="ABG42" s="24"/>
      <c r="ABH42" s="24" t="e">
        <f t="shared" si="437"/>
        <v>#REF!</v>
      </c>
      <c r="ABI42" s="24" t="e">
        <f t="shared" si="438"/>
        <v>#REF!</v>
      </c>
      <c r="ABJ42" s="11"/>
      <c r="ABK42" s="24"/>
      <c r="ABL42" s="24" t="e">
        <f t="shared" si="439"/>
        <v>#REF!</v>
      </c>
      <c r="ABM42" s="24" t="e">
        <f t="shared" si="440"/>
        <v>#REF!</v>
      </c>
      <c r="ABN42" s="11"/>
      <c r="ABO42" s="24"/>
      <c r="ABP42" s="24" t="e">
        <f t="shared" si="441"/>
        <v>#REF!</v>
      </c>
      <c r="ABQ42" s="24" t="e">
        <f t="shared" si="442"/>
        <v>#REF!</v>
      </c>
      <c r="ABR42" s="11"/>
      <c r="ABS42" s="24"/>
      <c r="ABT42" s="24" t="e">
        <f t="shared" si="443"/>
        <v>#REF!</v>
      </c>
      <c r="ABU42" s="24" t="e">
        <f t="shared" si="444"/>
        <v>#REF!</v>
      </c>
      <c r="ABV42" s="11"/>
      <c r="ABW42" s="27">
        <v>96.02000000000001</v>
      </c>
      <c r="ABX42" s="27" t="e">
        <f t="shared" si="445"/>
        <v>#REF!</v>
      </c>
      <c r="ABY42" s="22" t="e">
        <f>IF(ABW42&lt;&gt;"",ABW$5,0)</f>
        <v>#REF!</v>
      </c>
      <c r="ABZ42" s="4" t="e">
        <f t="shared" si="446"/>
        <v>#REF!</v>
      </c>
      <c r="ACA42" s="24"/>
      <c r="ACB42" s="24" t="e">
        <f t="shared" si="447"/>
        <v>#REF!</v>
      </c>
      <c r="ACC42" s="24" t="e">
        <f t="shared" si="448"/>
        <v>#REF!</v>
      </c>
      <c r="ACD42" s="11"/>
      <c r="ACE42" s="24"/>
      <c r="ACF42" s="24" t="e">
        <f t="shared" si="449"/>
        <v>#REF!</v>
      </c>
      <c r="ACG42" s="24" t="e">
        <f t="shared" si="450"/>
        <v>#REF!</v>
      </c>
      <c r="ACH42" s="11"/>
      <c r="ACI42" s="24"/>
      <c r="ACJ42" s="24" t="e">
        <f t="shared" si="451"/>
        <v>#REF!</v>
      </c>
      <c r="ACK42" s="24" t="e">
        <f t="shared" si="452"/>
        <v>#REF!</v>
      </c>
      <c r="ACL42" s="11"/>
      <c r="ACM42" s="24"/>
      <c r="ACN42" s="24" t="e">
        <f t="shared" si="453"/>
        <v>#REF!</v>
      </c>
      <c r="ACO42" s="24" t="e">
        <f t="shared" si="454"/>
        <v>#REF!</v>
      </c>
      <c r="ACP42" s="11"/>
      <c r="ACQ42" s="24"/>
      <c r="ACR42" s="24" t="e">
        <f t="shared" si="455"/>
        <v>#REF!</v>
      </c>
      <c r="ACS42" s="24" t="e">
        <f t="shared" si="456"/>
        <v>#REF!</v>
      </c>
      <c r="ACT42" s="11"/>
      <c r="ACU42" s="24"/>
      <c r="ACV42" s="24" t="e">
        <f t="shared" si="457"/>
        <v>#REF!</v>
      </c>
      <c r="ACW42" s="24" t="e">
        <f t="shared" si="458"/>
        <v>#REF!</v>
      </c>
      <c r="ACX42" s="11"/>
      <c r="ACY42" s="24"/>
      <c r="ACZ42" s="24" t="e">
        <f t="shared" si="459"/>
        <v>#REF!</v>
      </c>
      <c r="ADA42" s="24" t="e">
        <f t="shared" si="460"/>
        <v>#REF!</v>
      </c>
      <c r="ADB42" s="11"/>
      <c r="ADC42" s="24">
        <v>3.3300000000000005</v>
      </c>
      <c r="ADD42" s="24" t="e">
        <f t="shared" si="461"/>
        <v>#REF!</v>
      </c>
      <c r="ADE42" s="24" t="e">
        <f t="shared" si="56"/>
        <v>#REF!</v>
      </c>
      <c r="ADF42" s="4" t="e">
        <f t="shared" si="462"/>
        <v>#REF!</v>
      </c>
      <c r="ADG42" s="24"/>
      <c r="ADH42" s="24" t="e">
        <f t="shared" si="463"/>
        <v>#REF!</v>
      </c>
      <c r="ADI42" s="24">
        <f t="shared" si="57"/>
        <v>0</v>
      </c>
      <c r="ADJ42" s="4"/>
      <c r="ADK42" s="24"/>
      <c r="ADL42" s="24" t="e">
        <f t="shared" si="465"/>
        <v>#REF!</v>
      </c>
      <c r="ADM42" s="24" t="e">
        <f t="shared" si="466"/>
        <v>#REF!</v>
      </c>
      <c r="ADN42" s="11"/>
      <c r="ADO42" s="24"/>
      <c r="ADP42" s="24" t="e">
        <f t="shared" si="467"/>
        <v>#REF!</v>
      </c>
      <c r="ADQ42" s="24" t="e">
        <f t="shared" si="468"/>
        <v>#REF!</v>
      </c>
      <c r="ADR42" s="11"/>
      <c r="ADS42" s="24"/>
      <c r="ADT42" s="24" t="e">
        <f t="shared" si="469"/>
        <v>#REF!</v>
      </c>
      <c r="ADU42" s="24" t="e">
        <f t="shared" si="470"/>
        <v>#REF!</v>
      </c>
      <c r="ADV42" s="11"/>
      <c r="ADW42" s="24"/>
      <c r="ADX42" s="24" t="e">
        <f t="shared" si="471"/>
        <v>#REF!</v>
      </c>
      <c r="ADY42" s="24" t="e">
        <f t="shared" si="472"/>
        <v>#REF!</v>
      </c>
      <c r="ADZ42" s="11"/>
      <c r="AEA42" s="24"/>
      <c r="AEB42" s="24" t="e">
        <f t="shared" si="473"/>
        <v>#REF!</v>
      </c>
      <c r="AEC42" s="24" t="e">
        <f t="shared" si="474"/>
        <v>#REF!</v>
      </c>
      <c r="AED42" s="11"/>
      <c r="AEE42" s="24"/>
      <c r="AEF42" s="24" t="e">
        <f t="shared" si="475"/>
        <v>#REF!</v>
      </c>
      <c r="AEG42" s="24" t="e">
        <f t="shared" si="476"/>
        <v>#REF!</v>
      </c>
      <c r="AEH42" s="11"/>
      <c r="AEI42" s="24"/>
      <c r="AEJ42" s="24" t="e">
        <f t="shared" si="477"/>
        <v>#REF!</v>
      </c>
      <c r="AEK42" s="24" t="e">
        <f t="shared" si="478"/>
        <v>#REF!</v>
      </c>
      <c r="AEL42" s="11"/>
      <c r="AEM42" s="24"/>
      <c r="AEN42" s="24" t="e">
        <f t="shared" si="479"/>
        <v>#REF!</v>
      </c>
      <c r="AEO42" s="24" t="e">
        <f t="shared" si="480"/>
        <v>#REF!</v>
      </c>
      <c r="AEP42" s="11"/>
      <c r="AEQ42" s="24"/>
      <c r="AER42" s="24" t="e">
        <f t="shared" si="481"/>
        <v>#REF!</v>
      </c>
      <c r="AES42" s="24" t="e">
        <f t="shared" si="482"/>
        <v>#REF!</v>
      </c>
      <c r="AET42" s="11"/>
      <c r="AEU42" s="24"/>
      <c r="AEV42" s="24" t="e">
        <f t="shared" si="483"/>
        <v>#REF!</v>
      </c>
      <c r="AEW42" s="24" t="e">
        <f t="shared" si="484"/>
        <v>#REF!</v>
      </c>
      <c r="AEX42" s="11"/>
      <c r="AEY42" s="24"/>
      <c r="AEZ42" s="24" t="e">
        <f t="shared" si="485"/>
        <v>#REF!</v>
      </c>
      <c r="AFA42" s="24" t="e">
        <f t="shared" si="486"/>
        <v>#REF!</v>
      </c>
      <c r="AFB42" s="11"/>
      <c r="AFC42" s="24"/>
      <c r="AFD42" s="24" t="e">
        <f t="shared" si="487"/>
        <v>#REF!</v>
      </c>
      <c r="AFE42" s="24" t="e">
        <f t="shared" si="488"/>
        <v>#REF!</v>
      </c>
      <c r="AFF42" s="11"/>
      <c r="AFG42" s="24"/>
      <c r="AFH42" s="24" t="e">
        <f t="shared" si="489"/>
        <v>#REF!</v>
      </c>
      <c r="AFI42" s="24" t="e">
        <f t="shared" si="490"/>
        <v>#REF!</v>
      </c>
      <c r="AFJ42" s="11"/>
      <c r="AFK42" s="24"/>
      <c r="AFL42" s="24" t="e">
        <f t="shared" si="491"/>
        <v>#REF!</v>
      </c>
      <c r="AFM42" s="24" t="e">
        <f t="shared" si="492"/>
        <v>#REF!</v>
      </c>
      <c r="AFN42" s="11"/>
      <c r="AFO42" s="24"/>
      <c r="AFP42" s="24" t="e">
        <f t="shared" si="493"/>
        <v>#REF!</v>
      </c>
      <c r="AFQ42" s="24" t="e">
        <f t="shared" si="494"/>
        <v>#REF!</v>
      </c>
      <c r="AFR42" s="11"/>
      <c r="AFS42" s="24"/>
      <c r="AFT42" s="24" t="e">
        <f t="shared" si="495"/>
        <v>#REF!</v>
      </c>
      <c r="AFU42" s="24" t="e">
        <f t="shared" si="496"/>
        <v>#REF!</v>
      </c>
      <c r="AFV42" s="11"/>
      <c r="AFW42" s="24"/>
      <c r="AFX42" s="24" t="e">
        <f t="shared" si="497"/>
        <v>#REF!</v>
      </c>
      <c r="AFY42" s="24" t="e">
        <f t="shared" si="498"/>
        <v>#REF!</v>
      </c>
      <c r="AFZ42" s="11"/>
      <c r="AGA42" s="24"/>
      <c r="AGB42" s="24" t="e">
        <f t="shared" si="499"/>
        <v>#REF!</v>
      </c>
      <c r="AGC42" s="24" t="e">
        <f t="shared" si="500"/>
        <v>#REF!</v>
      </c>
      <c r="AGD42" s="11"/>
      <c r="AGE42" s="24"/>
      <c r="AGF42" s="24" t="e">
        <f t="shared" si="501"/>
        <v>#REF!</v>
      </c>
      <c r="AGG42" s="24" t="e">
        <f t="shared" si="502"/>
        <v>#REF!</v>
      </c>
      <c r="AGH42" s="11"/>
      <c r="AGI42" s="24"/>
      <c r="AGJ42" s="24" t="e">
        <f t="shared" si="503"/>
        <v>#REF!</v>
      </c>
      <c r="AGK42" s="24" t="e">
        <f t="shared" si="504"/>
        <v>#REF!</v>
      </c>
      <c r="AGL42" s="11"/>
      <c r="AGM42" s="24"/>
      <c r="AGN42" s="24" t="e">
        <f t="shared" si="505"/>
        <v>#REF!</v>
      </c>
      <c r="AGO42" s="24" t="e">
        <f t="shared" si="506"/>
        <v>#REF!</v>
      </c>
      <c r="AGP42" s="11"/>
      <c r="AGQ42" s="24"/>
      <c r="AGR42" s="24" t="e">
        <f t="shared" si="507"/>
        <v>#REF!</v>
      </c>
      <c r="AGS42" s="24" t="e">
        <f t="shared" si="508"/>
        <v>#REF!</v>
      </c>
      <c r="AGT42" s="11"/>
      <c r="AGU42" s="27">
        <v>0.18</v>
      </c>
      <c r="AGV42" s="27" t="e">
        <f t="shared" si="509"/>
        <v>#REF!</v>
      </c>
      <c r="AGW42" s="22" t="e">
        <f>IF(AGU42&lt;&gt;"",AGU$5,0)</f>
        <v>#REF!</v>
      </c>
      <c r="AGX42" s="4" t="e">
        <f t="shared" si="585"/>
        <v>#REF!</v>
      </c>
      <c r="AGY42" s="27">
        <v>0.11</v>
      </c>
      <c r="AGZ42" s="27" t="e">
        <f t="shared" si="511"/>
        <v>#REF!</v>
      </c>
      <c r="AHA42" s="22" t="e">
        <f>IF(AGY42&lt;&gt;"",AGY$5,0)</f>
        <v>#REF!</v>
      </c>
      <c r="AHB42" s="4" t="e">
        <f t="shared" si="512"/>
        <v>#REF!</v>
      </c>
      <c r="AHC42" s="27">
        <v>98.06</v>
      </c>
      <c r="AHD42" s="27" t="e">
        <f t="shared" si="513"/>
        <v>#REF!</v>
      </c>
      <c r="AHE42" s="22" t="e">
        <f>IF(AHC42&lt;&gt;"",AHC$5,0)</f>
        <v>#REF!</v>
      </c>
      <c r="AHF42" s="4" t="e">
        <f t="shared" si="514"/>
        <v>#REF!</v>
      </c>
      <c r="AHG42" s="27">
        <v>95</v>
      </c>
      <c r="AHH42" s="27" t="e">
        <f t="shared" si="515"/>
        <v>#REF!</v>
      </c>
      <c r="AHI42" s="22" t="e">
        <f>IF(AHG42&lt;&gt;"",AHG$5,0)</f>
        <v>#REF!</v>
      </c>
      <c r="AHJ42" s="4" t="e">
        <f t="shared" si="586"/>
        <v>#REF!</v>
      </c>
      <c r="AHK42" s="27">
        <v>98.740000000000009</v>
      </c>
      <c r="AHL42" s="27" t="e">
        <f t="shared" si="517"/>
        <v>#REF!</v>
      </c>
      <c r="AHM42" s="22" t="e">
        <f>IF(AHK42&lt;&gt;"",AHK$5,0)</f>
        <v>#REF!</v>
      </c>
      <c r="AHN42" s="4" t="e">
        <f t="shared" si="518"/>
        <v>#REF!</v>
      </c>
      <c r="AHO42" s="27">
        <v>4.3099999999999996</v>
      </c>
      <c r="AHP42" s="27" t="e">
        <f t="shared" si="519"/>
        <v>#REF!</v>
      </c>
      <c r="AHQ42" s="22" t="e">
        <f>IF(AHO42&lt;&gt;"",AHO$5,0)</f>
        <v>#REF!</v>
      </c>
      <c r="AHR42" s="4" t="e">
        <f t="shared" si="520"/>
        <v>#REF!</v>
      </c>
      <c r="AHS42" s="27">
        <v>2.4</v>
      </c>
      <c r="AHT42" s="27" t="e">
        <f t="shared" si="521"/>
        <v>#REF!</v>
      </c>
      <c r="AHU42" s="22" t="e">
        <f>IF(AHS42&lt;&gt;"",AHS$5,0)</f>
        <v>#REF!</v>
      </c>
      <c r="AHV42" s="4" t="e">
        <f t="shared" si="522"/>
        <v>#REF!</v>
      </c>
      <c r="AHW42" s="27">
        <v>1.8200000000000001E-2</v>
      </c>
      <c r="AHX42" s="27" t="e">
        <f t="shared" si="523"/>
        <v>#REF!</v>
      </c>
      <c r="AHY42" s="22" t="e">
        <f>IF(AHW42&lt;&gt;"",AHW$5,0)</f>
        <v>#REF!</v>
      </c>
      <c r="AHZ42" s="4" t="e">
        <f t="shared" si="524"/>
        <v>#REF!</v>
      </c>
      <c r="AIA42" s="27">
        <v>8.0000000000000002E-3</v>
      </c>
      <c r="AIB42" s="27" t="e">
        <f t="shared" si="525"/>
        <v>#REF!</v>
      </c>
      <c r="AIC42" s="22" t="e">
        <f>IF(AIA42&lt;&gt;"",AIA$5,0)</f>
        <v>#REF!</v>
      </c>
      <c r="AID42" s="4" t="e">
        <f t="shared" si="526"/>
        <v>#REF!</v>
      </c>
      <c r="AIE42" s="24"/>
      <c r="AIF42" s="24" t="e">
        <f t="shared" si="527"/>
        <v>#REF!</v>
      </c>
      <c r="AIG42" s="24" t="e">
        <f t="shared" si="528"/>
        <v>#REF!</v>
      </c>
      <c r="AIH42" s="11"/>
      <c r="AII42" s="24"/>
      <c r="AIJ42" s="24" t="e">
        <f t="shared" si="529"/>
        <v>#REF!</v>
      </c>
      <c r="AIK42" s="24" t="e">
        <f t="shared" si="530"/>
        <v>#REF!</v>
      </c>
      <c r="AIL42" s="11"/>
      <c r="AIM42" s="24"/>
      <c r="AIN42" s="24" t="e">
        <f t="shared" si="531"/>
        <v>#REF!</v>
      </c>
      <c r="AIO42" s="24" t="e">
        <f t="shared" si="532"/>
        <v>#REF!</v>
      </c>
      <c r="AIP42" s="11"/>
      <c r="AIQ42" s="27">
        <v>16.71</v>
      </c>
      <c r="AIR42" s="27" t="e">
        <f t="shared" si="533"/>
        <v>#REF!</v>
      </c>
      <c r="AIS42" s="22" t="e">
        <f>IF(AIQ42&lt;&gt;"",AIQ$5,0)</f>
        <v>#REF!</v>
      </c>
      <c r="AIT42" s="4" t="e">
        <f t="shared" si="534"/>
        <v>#REF!</v>
      </c>
      <c r="AIU42" s="27">
        <v>3.0700000000000003</v>
      </c>
      <c r="AIV42" s="27" t="e">
        <f t="shared" si="535"/>
        <v>#REF!</v>
      </c>
      <c r="AIW42" s="22" t="e">
        <f>IF(AIU42&lt;&gt;"",AIU$5,0)</f>
        <v>#REF!</v>
      </c>
      <c r="AIX42" s="4" t="e">
        <f t="shared" si="536"/>
        <v>#REF!</v>
      </c>
      <c r="AIY42" s="22">
        <v>0</v>
      </c>
      <c r="AIZ42" s="27" t="e">
        <f t="shared" si="537"/>
        <v>#REF!</v>
      </c>
      <c r="AJA42" s="22" t="e">
        <f>IF(AIY42&lt;&gt;"",AIY$5,0)</f>
        <v>#REF!</v>
      </c>
      <c r="AJB42" s="4" t="e">
        <f t="shared" si="538"/>
        <v>#REF!</v>
      </c>
      <c r="AJC42" s="27">
        <v>23.31058816807905</v>
      </c>
      <c r="AJD42" s="27" t="e">
        <f t="shared" si="539"/>
        <v>#REF!</v>
      </c>
      <c r="AJE42" s="22" t="e">
        <f>IF(AJC42&lt;&gt;"",AJC$5,0)</f>
        <v>#REF!</v>
      </c>
      <c r="AJF42" s="4" t="e">
        <f t="shared" si="540"/>
        <v>#REF!</v>
      </c>
      <c r="AJG42" s="24"/>
      <c r="AJH42" s="24" t="e">
        <f t="shared" si="541"/>
        <v>#REF!</v>
      </c>
      <c r="AJI42" s="24" t="e">
        <f t="shared" si="542"/>
        <v>#REF!</v>
      </c>
      <c r="AJJ42" s="11"/>
      <c r="AJK42" s="27">
        <v>0.73</v>
      </c>
      <c r="AJL42" s="27" t="e">
        <f t="shared" si="543"/>
        <v>#REF!</v>
      </c>
      <c r="AJM42" s="22" t="e">
        <f>IF(AJK42&lt;&gt;"",AJK$5,0)</f>
        <v>#REF!</v>
      </c>
      <c r="AJN42" s="4" t="e">
        <f t="shared" si="544"/>
        <v>#REF!</v>
      </c>
      <c r="AJO42" s="27">
        <v>98.6</v>
      </c>
      <c r="AJP42" s="27" t="e">
        <f t="shared" si="545"/>
        <v>#REF!</v>
      </c>
      <c r="AJQ42" s="22" t="e">
        <f>IF(AJO42&lt;&gt;"",AJO$5,0)</f>
        <v>#REF!</v>
      </c>
      <c r="AJR42" s="4" t="e">
        <f t="shared" si="546"/>
        <v>#REF!</v>
      </c>
      <c r="AJS42" s="27">
        <v>100</v>
      </c>
      <c r="AJT42" s="27" t="e">
        <f t="shared" si="547"/>
        <v>#REF!</v>
      </c>
      <c r="AJU42" s="22" t="e">
        <f>IF(AJS42&lt;&gt;"",AJS$5,0)</f>
        <v>#REF!</v>
      </c>
      <c r="AJV42" s="4" t="e">
        <f t="shared" si="548"/>
        <v>#REF!</v>
      </c>
      <c r="AJW42" s="27">
        <v>98.6</v>
      </c>
      <c r="AJX42" s="24" t="e">
        <f t="shared" si="549"/>
        <v>#REF!</v>
      </c>
      <c r="AJY42" s="13" t="e">
        <f>IF(AJW42&lt;&gt;"",AJW$5,0)</f>
        <v>#REF!</v>
      </c>
      <c r="AJZ42" s="12" t="e">
        <f t="shared" si="550"/>
        <v>#REF!</v>
      </c>
      <c r="AKA42" s="8" t="s">
        <v>46</v>
      </c>
      <c r="AKB42" s="10" t="e">
        <f t="shared" si="75"/>
        <v>#REF!</v>
      </c>
      <c r="AKC42" s="11" t="e">
        <f t="shared" si="551"/>
        <v>#REF!</v>
      </c>
      <c r="AKD42" s="8" t="s">
        <v>46</v>
      </c>
      <c r="AKE42" s="10" t="e">
        <f t="shared" si="76"/>
        <v>#REF!</v>
      </c>
      <c r="AKF42" s="11" t="e">
        <f t="shared" si="552"/>
        <v>#REF!</v>
      </c>
      <c r="AKG42" s="8" t="s">
        <v>46</v>
      </c>
      <c r="AKH42" s="10" t="e">
        <f t="shared" si="77"/>
        <v>#REF!</v>
      </c>
      <c r="AKI42" s="11" t="e">
        <f t="shared" si="553"/>
        <v>#REF!</v>
      </c>
      <c r="AKJ42" s="8" t="s">
        <v>46</v>
      </c>
      <c r="AKK42" s="10" t="e">
        <f t="shared" si="554"/>
        <v>#REF!</v>
      </c>
      <c r="AKL42" s="11" t="e">
        <f t="shared" si="573"/>
        <v>#REF!</v>
      </c>
      <c r="AKM42" s="8" t="s">
        <v>46</v>
      </c>
      <c r="AKN42" s="10" t="e">
        <f t="shared" si="78"/>
        <v>#REF!</v>
      </c>
      <c r="AKO42" s="11" t="e">
        <f t="shared" si="574"/>
        <v>#REF!</v>
      </c>
      <c r="AKP42" s="8" t="s">
        <v>46</v>
      </c>
      <c r="AKQ42" s="10" t="e">
        <f>(AGV42+AGZ42)/(AGW42+AHA42)*100</f>
        <v>#REF!</v>
      </c>
      <c r="AKR42" s="11" t="e">
        <f t="shared" si="557"/>
        <v>#REF!</v>
      </c>
      <c r="AKS42" s="8" t="s">
        <v>46</v>
      </c>
      <c r="AKT42" s="10" t="e">
        <f t="shared" si="558"/>
        <v>#REF!</v>
      </c>
      <c r="AKU42" s="11" t="e">
        <f t="shared" si="80"/>
        <v>#REF!</v>
      </c>
      <c r="AKV42" s="8" t="s">
        <v>46</v>
      </c>
      <c r="AKW42" s="10" t="e">
        <f t="shared" si="559"/>
        <v>#REF!</v>
      </c>
      <c r="AKX42" s="11" t="e">
        <f t="shared" si="560"/>
        <v>#REF!</v>
      </c>
      <c r="AKY42" s="8" t="s">
        <v>46</v>
      </c>
      <c r="AKZ42" s="10" t="e">
        <f t="shared" si="81"/>
        <v>#REF!</v>
      </c>
      <c r="ALA42" s="11" t="e">
        <f t="shared" si="561"/>
        <v>#REF!</v>
      </c>
    </row>
    <row r="43" spans="1:989" s="48" customFormat="1" ht="45.6" customHeight="1">
      <c r="A43" s="48" t="s">
        <v>75</v>
      </c>
      <c r="B43" s="49" t="str">
        <f t="shared" si="82"/>
        <v>高于挑战值省份数</v>
      </c>
      <c r="F43" s="48">
        <f>COUNTIF(F12:F42,E5)</f>
        <v>31</v>
      </c>
      <c r="J43" s="48">
        <f>COUNTIF(J12:J42,I5)</f>
        <v>31</v>
      </c>
      <c r="N43" s="48">
        <f>COUNTIF(N12:N42,M5)</f>
        <v>31</v>
      </c>
      <c r="R43" s="48">
        <f>COUNTIF(R12:R42,Q5)</f>
        <v>31</v>
      </c>
      <c r="Z43" s="48">
        <f>COUNTIF(Z12:Z42,Y5)</f>
        <v>31</v>
      </c>
      <c r="AD43" s="48">
        <f>COUNTIF(AD12:AD42,AC5)</f>
        <v>31</v>
      </c>
      <c r="AH43" s="48">
        <f>COUNTIF(AH12:AH42,AG5)</f>
        <v>31</v>
      </c>
      <c r="AL43" s="48">
        <f>COUNTIF(AL12:AL42,AK5)</f>
        <v>31</v>
      </c>
      <c r="AP43" s="48">
        <f>COUNTIF(AP12:AP42,AO5)</f>
        <v>31</v>
      </c>
      <c r="AT43" s="48">
        <f>COUNTIF(AT12:AT42,AS5)</f>
        <v>31</v>
      </c>
      <c r="AX43" s="48">
        <f>COUNTIF(AX12:AX42,AW5)</f>
        <v>31</v>
      </c>
      <c r="BB43" s="48">
        <f>COUNTIF(BB12:BB42,BA5)</f>
        <v>31</v>
      </c>
      <c r="BF43" s="48">
        <f>COUNTIF(BF12:BF42,BE5)</f>
        <v>31</v>
      </c>
      <c r="BJ43" s="48">
        <f>COUNTIF(BJ12:BJ42,BI5)</f>
        <v>31</v>
      </c>
      <c r="BN43" s="48">
        <f>COUNTIF(BN12:BN42,BM5)</f>
        <v>31</v>
      </c>
      <c r="BR43" s="48">
        <f>COUNTIF(BR12:BR42,BQ5)</f>
        <v>31</v>
      </c>
      <c r="BV43" s="48">
        <f>COUNTIF(BV12:BV42,BU5)</f>
        <v>31</v>
      </c>
      <c r="BZ43" s="48">
        <f>COUNTIF(BZ12:BZ42,BY5)</f>
        <v>31</v>
      </c>
      <c r="CD43" s="48">
        <f>COUNTIF(CD12:CD42,CC5)</f>
        <v>31</v>
      </c>
      <c r="CH43" s="48">
        <f>COUNTIF(CH12:CH42,CG5)</f>
        <v>31</v>
      </c>
      <c r="CP43" s="48">
        <f>COUNTIF(CP12:CP42,CO5)</f>
        <v>31</v>
      </c>
      <c r="CT43" s="48">
        <f>COUNTIF(CT12:CT42,CS5)</f>
        <v>31</v>
      </c>
      <c r="DB43" s="48">
        <f>COUNTIF(DB12:DB42,DA5)</f>
        <v>31</v>
      </c>
      <c r="DF43" s="48">
        <f>COUNTIF(DF12:DF42,DE5)</f>
        <v>31</v>
      </c>
      <c r="DJ43" s="48">
        <f>COUNTIF(DJ12:DJ42,DI5)</f>
        <v>31</v>
      </c>
      <c r="DN43" s="48">
        <f>COUNTIF(DN12:DN42,DM5)</f>
        <v>31</v>
      </c>
      <c r="DR43" s="48">
        <f>COUNTIF(DR12:DR42,DQ5)</f>
        <v>31</v>
      </c>
      <c r="DV43" s="48">
        <f>COUNTIF(DV12:DV42,DU5)</f>
        <v>31</v>
      </c>
      <c r="EE43" s="48">
        <f>COUNTIF(EE12:EE42,ED5)</f>
        <v>2</v>
      </c>
      <c r="EJ43" s="48">
        <f>COUNTIF(EJ12:EJ42,EI5)</f>
        <v>2</v>
      </c>
      <c r="EO43" s="48">
        <f>COUNTIF(EO12:EO42,EN5)</f>
        <v>2</v>
      </c>
      <c r="ET43" s="48">
        <f>COUNTIF(ET12:ET42,ES5)</f>
        <v>2</v>
      </c>
      <c r="EY43" s="48">
        <f>COUNTIF(EY12:EY42,EX5)</f>
        <v>2</v>
      </c>
      <c r="FD43" s="48">
        <f>COUNTIF(FD12:FD42,FC5)</f>
        <v>2</v>
      </c>
      <c r="FH43" s="48">
        <f>COUNTIF(FH12:FH42,FG5)</f>
        <v>31</v>
      </c>
      <c r="FL43" s="48">
        <f>COUNTIF(FL12:FL42,FK5)</f>
        <v>31</v>
      </c>
      <c r="FQ43" s="48">
        <f>COUNTIF(FQ12:FQ42,FP5)</f>
        <v>2</v>
      </c>
      <c r="FV43" s="48">
        <f>COUNTIF(FV12:FV42,FU5)</f>
        <v>2</v>
      </c>
      <c r="GA43" s="48">
        <f>COUNTIF(GA12:GA42,FZ5)</f>
        <v>2</v>
      </c>
      <c r="GF43" s="48">
        <f>COUNTIF(GF12:GF42,GE5)</f>
        <v>2</v>
      </c>
      <c r="GK43" s="48">
        <f>COUNTIF(GK12:GK42,GJ5)</f>
        <v>2</v>
      </c>
      <c r="GP43" s="48">
        <f>COUNTIF(GP12:GP42,GO5)</f>
        <v>2</v>
      </c>
      <c r="GT43" s="48">
        <f>COUNTIF(GT12:GT42,GS5)</f>
        <v>31</v>
      </c>
      <c r="GX43" s="48">
        <f>COUNTIF(GX12:GX42,GW5)</f>
        <v>31</v>
      </c>
      <c r="HM43" s="48">
        <f>COUNTIF(HM12:HM42,HL5)</f>
        <v>2</v>
      </c>
      <c r="HR43" s="48">
        <f>COUNTIF(HR12:HR42,HQ5)</f>
        <v>2</v>
      </c>
      <c r="HW43" s="48">
        <f>COUNTIF(HW12:HW42,HV5)</f>
        <v>3</v>
      </c>
      <c r="IB43" s="48">
        <f>COUNTIF(IB12:IB42,IA5)</f>
        <v>3</v>
      </c>
      <c r="RL43" s="48">
        <f>COUNTIF(RL12:RL42,RK5)</f>
        <v>31</v>
      </c>
      <c r="TP43" s="48">
        <f>COUNTIF(TP12:TP42,TO5)</f>
        <v>31</v>
      </c>
      <c r="VH43" s="48">
        <f>COUNTIF(VH12:VH42,VG5)</f>
        <v>31</v>
      </c>
      <c r="VL43" s="48">
        <f>COUNTIF(VL12:VL42,VK5)</f>
        <v>31</v>
      </c>
      <c r="VP43" s="48">
        <f>COUNTIF(VP12:VP42,VO5)</f>
        <v>31</v>
      </c>
      <c r="VX43" s="48">
        <f>COUNTIF(VX12:VX42,VW5)</f>
        <v>31</v>
      </c>
      <c r="WB43" s="48">
        <f>COUNTIF(WB12:WB42,WA5)</f>
        <v>31</v>
      </c>
      <c r="WF43" s="48">
        <f>COUNTIF(WF12:WF42,WE5)</f>
        <v>31</v>
      </c>
      <c r="WV43" s="48">
        <f>COUNTIF(WV12:WV42,WU5)</f>
        <v>31</v>
      </c>
      <c r="YR43" s="48">
        <f>COUNTIF(YR12:YR42,YQ5)</f>
        <v>31</v>
      </c>
      <c r="AAF43" s="48">
        <f>COUNTIF(AAF12:AAF42,AAE5)</f>
        <v>31</v>
      </c>
      <c r="ABX43" s="48">
        <f>COUNTIF(ABX12:ABX42,ABW5)</f>
        <v>31</v>
      </c>
      <c r="ADD43" s="48">
        <f>COUNTIF(ADD12:ADD42,ADC5)</f>
        <v>29</v>
      </c>
      <c r="ADH43" s="48">
        <f>COUNTIF(ADH12:ADH42,ADG5)</f>
        <v>31</v>
      </c>
      <c r="AGV43" s="48">
        <f>COUNTIF(AGV12:AGV42,AGU5)</f>
        <v>31</v>
      </c>
      <c r="AGZ43" s="48">
        <f>COUNTIF(AGZ12:AGZ42,AGY5)</f>
        <v>31</v>
      </c>
      <c r="AHD43" s="48">
        <f>COUNTIF(AHD12:AHD42,AHC5)</f>
        <v>31</v>
      </c>
      <c r="AHH43" s="48">
        <f>COUNTIF(AHH12:AHH42,AHG5)</f>
        <v>31</v>
      </c>
      <c r="AHL43" s="48">
        <f>COUNTIF(AHL12:AHL42,AHK5)</f>
        <v>31</v>
      </c>
      <c r="AHP43" s="48">
        <f>COUNTIF(AHP12:AHP42,AHO5)</f>
        <v>31</v>
      </c>
      <c r="AHT43" s="48">
        <f>COUNTIF(AHT12:AHT42,AHS5)</f>
        <v>31</v>
      </c>
      <c r="AHX43" s="48">
        <f>COUNTIF(AHX12:AHX42,AHW5)</f>
        <v>31</v>
      </c>
      <c r="AIB43" s="48">
        <f>COUNTIF(AIB12:AIB42,AIA5)</f>
        <v>31</v>
      </c>
      <c r="AIV43" s="48">
        <f>COUNTIF(AIV12:AIV42,AIU5)</f>
        <v>31</v>
      </c>
      <c r="AIZ43" s="48">
        <f>COUNTIF(AIZ12:AIZ42,AIY5)</f>
        <v>31</v>
      </c>
      <c r="AJD43" s="48">
        <f>COUNTIF(AJD12:AJD42,AJC5)</f>
        <v>31</v>
      </c>
      <c r="AJL43" s="48">
        <f>COUNTIF(AJL12:AJL42,AJK5)</f>
        <v>31</v>
      </c>
      <c r="AJP43" s="48">
        <f>COUNTIF(AJP12:AJP42,AJO5)</f>
        <v>31</v>
      </c>
      <c r="AJT43" s="48">
        <f>COUNTIF(AJT12:AJT42,AJS5)</f>
        <v>31</v>
      </c>
      <c r="AJX43" s="48">
        <f>COUNTIF(AJX12:AJX42,AJW5)</f>
        <v>31</v>
      </c>
    </row>
    <row r="44" spans="1:989" s="50" customFormat="1" ht="40.5">
      <c r="A44" s="48" t="s">
        <v>76</v>
      </c>
      <c r="B44" s="49" t="str">
        <f t="shared" si="82"/>
        <v>低于基准值省份数</v>
      </c>
      <c r="F44" s="50">
        <f>COUNTIF(F12:F42,0)-COUNTIF(E12:E42,"")</f>
        <v>0</v>
      </c>
      <c r="J44" s="50">
        <f>COUNTIF(J12:J42,0)-COUNTIF(I12:I42,"")</f>
        <v>-2</v>
      </c>
      <c r="N44" s="50">
        <f>COUNTIF(N12:N42,0)-COUNTIF(M12:M42,"")</f>
        <v>-2</v>
      </c>
      <c r="R44" s="50">
        <f>COUNTIF(R12:R42,0)-COUNTIF(Q12:Q42,"")</f>
        <v>-2</v>
      </c>
      <c r="Z44" s="50">
        <f>COUNTIF(Z12:Z42,0)-COUNTIF(Y12:Y42,"")</f>
        <v>-2</v>
      </c>
      <c r="AD44" s="50">
        <f>COUNTIF(AD12:AD42,0)-COUNTIF(AC12:AC42,"")</f>
        <v>-3</v>
      </c>
      <c r="AH44" s="50">
        <f>COUNTIF(AH12:AH42,0)-COUNTIF(AG12:AG42,"")</f>
        <v>-4</v>
      </c>
      <c r="AL44" s="50">
        <f>COUNTIF(AL12:AL42,0)-COUNTIF(AK12:AK42,"")</f>
        <v>0</v>
      </c>
      <c r="AP44" s="50">
        <f>COUNTIF(AP12:AP42,0)-COUNTIF(AO12:AO42,"")</f>
        <v>0</v>
      </c>
      <c r="AT44" s="50">
        <f>COUNTIF(AT12:AT42,0)-COUNTIF(AS12:AS42,"")</f>
        <v>-2</v>
      </c>
      <c r="AX44" s="50">
        <f>COUNTIF(AX12:AX42,0)-COUNTIF(AW12:AW42,"")</f>
        <v>-2</v>
      </c>
      <c r="BB44" s="50">
        <f>COUNTIF(BB12:BB42,0)-COUNTIF(BA12:BA42,"")</f>
        <v>-2</v>
      </c>
      <c r="BF44" s="50">
        <f>COUNTIF(BF12:BF42,0)-COUNTIF(BE12:BE42,"")</f>
        <v>-2</v>
      </c>
      <c r="BJ44" s="50">
        <f>COUNTIF(BJ12:BJ42,0)-COUNTIF(BI12:BI42,"")</f>
        <v>-2</v>
      </c>
      <c r="BN44" s="50">
        <f>COUNTIF(BN12:BN42,0)-COUNTIF(BM12:BM42,"")</f>
        <v>-2</v>
      </c>
      <c r="BR44" s="50">
        <f>COUNTIF(BR12:BR42,0)-COUNTIF(BQ12:BQ42,"")</f>
        <v>-2</v>
      </c>
      <c r="BV44" s="50">
        <f>COUNTIF(BV12:BV42,0)-COUNTIF(BU12:BU42,"")</f>
        <v>-2</v>
      </c>
      <c r="BZ44" s="50">
        <f>COUNTIF(BZ12:BZ42,0)-COUNTIF(BY12:BY42,"")</f>
        <v>-2</v>
      </c>
      <c r="CD44" s="50">
        <f>COUNTIF(CD12:CD42,0)-COUNTIF(CC12:CC42,"")</f>
        <v>-2</v>
      </c>
      <c r="CH44" s="50">
        <f>COUNTIF(CH12:CH42,0)-COUNTIF(CG12:CG42,"")</f>
        <v>-2</v>
      </c>
      <c r="CP44" s="50">
        <f>COUNTIF(CP12:CP42,0)-COUNTIF(CO12:CO42,"")</f>
        <v>-2</v>
      </c>
      <c r="CT44" s="50">
        <f>COUNTIF(CT12:CT42,0)-COUNTIF(CS12:CS42,"")</f>
        <v>-2</v>
      </c>
      <c r="DB44" s="50">
        <f>COUNTIF(DB12:DB42,0)-COUNTIF(DA12:DA42,"")</f>
        <v>-2</v>
      </c>
      <c r="DF44" s="50">
        <f>COUNTIF(DF12:DF42,0)-COUNTIF(DE12:DE42,"")</f>
        <v>-2</v>
      </c>
      <c r="DJ44" s="50">
        <f>COUNTIF(DJ12:DJ42,0)-COUNTIF(DI12:DI42,"")</f>
        <v>-2</v>
      </c>
      <c r="DN44" s="50">
        <f>COUNTIF(DN12:DN42,0)-COUNTIF(DM12:DM42,"")</f>
        <v>-2</v>
      </c>
      <c r="DR44" s="50">
        <f>COUNTIF(DR12:DR42,0)-COUNTIF(DQ12:DQ42,"")</f>
        <v>-2</v>
      </c>
      <c r="DV44" s="50">
        <f>COUNTIF(DV12:DV42,0)-COUNTIF(DU12:DU42,"")</f>
        <v>-2</v>
      </c>
      <c r="EE44" s="50">
        <f>COUNTIF(EE12:EE42,0)-COUNTIF(ED12:ED42,"")</f>
        <v>0</v>
      </c>
      <c r="EJ44" s="50">
        <f>COUNTIF(EJ12:EJ42,0)-COUNTIF(EI12:EI42,"")</f>
        <v>0</v>
      </c>
      <c r="EO44" s="50">
        <f>COUNTIF(EO12:EO42,0)-COUNTIF(EN12:EN42,"")</f>
        <v>0</v>
      </c>
      <c r="ET44" s="50">
        <f>COUNTIF(ET12:ET42,0)-COUNTIF(ES12:ES42,"")</f>
        <v>0</v>
      </c>
      <c r="EY44" s="50">
        <f>COUNTIF(EY12:EY42,0)-COUNTIF(EX12:EX42,"")</f>
        <v>0</v>
      </c>
      <c r="FD44" s="50">
        <f>COUNTIF(FD12:FD42,0)-COUNTIF(FC12:FC42,"")</f>
        <v>0</v>
      </c>
      <c r="FH44" s="50">
        <f>COUNTIF(FH12:FH42,0)-COUNTIF(FG12:FG42,"")</f>
        <v>-2</v>
      </c>
      <c r="FL44" s="50">
        <f>COUNTIF(FL12:FL42,0)-COUNTIF(FK12:FK42,"")</f>
        <v>-2</v>
      </c>
      <c r="FQ44" s="50">
        <f>COUNTIF(FQ12:FQ42,0)-COUNTIF(FP12:FP42,"")</f>
        <v>0</v>
      </c>
      <c r="FV44" s="50">
        <f>COUNTIF(FV12:FV42,0)-COUNTIF(FU12:FU42,"")</f>
        <v>0</v>
      </c>
      <c r="GA44" s="50">
        <f>COUNTIF(GA12:GA42,0)-COUNTIF(FZ12:FZ42,"")</f>
        <v>0</v>
      </c>
      <c r="GF44" s="50">
        <f>COUNTIF(GF12:GF42,0)-COUNTIF(GE12:GE42,"")</f>
        <v>0</v>
      </c>
      <c r="GK44" s="50">
        <f>COUNTIF(GK12:GK42,0)-COUNTIF(GJ12:GJ42,"")</f>
        <v>0</v>
      </c>
      <c r="GP44" s="50">
        <f>COUNTIF(GP12:GP42,0)-COUNTIF(GO12:GO42,"")</f>
        <v>0</v>
      </c>
      <c r="GT44" s="50">
        <f>COUNTIF(GT12:GT42,0)-COUNTIF(GS12:GS42,"")</f>
        <v>-2</v>
      </c>
      <c r="GX44" s="50">
        <f>COUNTIF(GX12:GX42,0)-COUNTIF(GW12:GW42,"")</f>
        <v>-2</v>
      </c>
      <c r="HM44" s="50">
        <f>COUNTIF(HM12:HM42,0)-COUNTIF(HL12:HL42,"")</f>
        <v>0</v>
      </c>
      <c r="HR44" s="50">
        <f>COUNTIF(HR12:HR42,0)-COUNTIF(HQ12:HQ42,"")</f>
        <v>0</v>
      </c>
      <c r="HU44" s="48"/>
      <c r="HV44" s="48"/>
      <c r="HW44" s="48">
        <f>COUNTIF(HW12:HW42,0)-COUNTIF(HV12:HV42,"")</f>
        <v>0</v>
      </c>
      <c r="HX44" s="48"/>
      <c r="HY44" s="48"/>
      <c r="HZ44" s="48"/>
      <c r="IA44" s="48"/>
      <c r="IB44" s="48">
        <f>COUNTIF(IB12:IB42,0)-COUNTIF(IA12:IA42,"")</f>
        <v>0</v>
      </c>
      <c r="RL44" s="50">
        <f>COUNTIF(RL12:RL42,0)-COUNTIF(RK12:RK42,"")</f>
        <v>-2</v>
      </c>
      <c r="TP44" s="50">
        <f>COUNTIF(TP12:TP42,0)-COUNTIF(TO12:TO42,"")</f>
        <v>-2</v>
      </c>
      <c r="VH44" s="50">
        <f>COUNTIF(VH12:VH42,0)-COUNTIF(VG12:VG42,"")</f>
        <v>-14</v>
      </c>
      <c r="VL44" s="50">
        <f>COUNTIF(VL12:VL42,0)-COUNTIF(VK12:VK42,"")</f>
        <v>-3</v>
      </c>
      <c r="VP44" s="50">
        <f>COUNTIF(VP12:VP42,0)-COUNTIF(VO12:VO42,"")</f>
        <v>-3</v>
      </c>
      <c r="VX44" s="50">
        <f>COUNTIF(VX12:VX42,0)-COUNTIF(VW12:VW42,"")</f>
        <v>-3</v>
      </c>
      <c r="WB44" s="50">
        <f>COUNTIF(WB12:WB42,0)-COUNTIF(WA12:WA42,"")</f>
        <v>-3</v>
      </c>
      <c r="WF44" s="50">
        <f>COUNTIF(WF12:WF42,0)-COUNTIF(WE12:WE42,"")</f>
        <v>-9</v>
      </c>
      <c r="WV44" s="50">
        <f>COUNTIF(WV12:WV42,0)-COUNTIF(WU12:WU42,"")</f>
        <v>-9</v>
      </c>
      <c r="YR44" s="50">
        <f>COUNTIF(YR12:YR42,0)-COUNTIF(YQ12:YQ42,"")</f>
        <v>-2</v>
      </c>
      <c r="AAF44" s="50">
        <f>COUNTIF(AAF12:AAF42,0)-COUNTIF(AAE12:AAE42,"")</f>
        <v>-2</v>
      </c>
      <c r="ABX44" s="50">
        <f>COUNTIF(ABX12:ABX42,0)-COUNTIF(ABW12:ABW42,"")</f>
        <v>-2</v>
      </c>
      <c r="ADD44" s="50">
        <f>COUNTIF(ADD12:ADD42,0)-COUNTIF(ADC12:ADC42,"")</f>
        <v>0</v>
      </c>
      <c r="ADH44" s="50">
        <f>COUNTIF(ADH12:ADH42,0)-COUNTIF(ADG12:ADG42,"")</f>
        <v>-3</v>
      </c>
      <c r="AGV44" s="50">
        <f>COUNTIF(AGV12:AGV42,0)-COUNTIF(AGU12:AGU42,"")</f>
        <v>-2</v>
      </c>
      <c r="AGZ44" s="50">
        <f>COUNTIF(AGZ12:AGZ42,0)-COUNTIF(AGY12:AGY42,"")</f>
        <v>-2</v>
      </c>
      <c r="AHD44" s="50">
        <f>COUNTIF(AHD12:AHD42,0)-COUNTIF(AHC12:AHC42,"")</f>
        <v>-2</v>
      </c>
      <c r="AHH44" s="50">
        <f>COUNTIF(AHH12:AHH42,0)-COUNTIF(AHG12:AHG42,"")</f>
        <v>-2</v>
      </c>
      <c r="AHL44" s="50">
        <f>COUNTIF(AHL12:AHL42,0)-COUNTIF(AHK12:AHK42,"")</f>
        <v>-2</v>
      </c>
      <c r="AHP44" s="50">
        <f>COUNTIF(AHP12:AHP42,0)-COUNTIF(AHO12:AHO42,"")</f>
        <v>-2</v>
      </c>
      <c r="AHT44" s="50">
        <f>COUNTIF(AHT12:AHT42,0)-COUNTIF(AHS12:AHS42,"")</f>
        <v>-2</v>
      </c>
      <c r="AHX44" s="50">
        <f>COUNTIF(AHX12:AHX42,0)-COUNTIF(AHW12:AHW42,"")</f>
        <v>-1</v>
      </c>
      <c r="AIB44" s="50">
        <f>COUNTIF(AIB12:AIB42,0)-COUNTIF(AIA12:AIA42,"")</f>
        <v>-3</v>
      </c>
      <c r="AIV44" s="50">
        <f>COUNTIF(AIV12:AIV42,0)-COUNTIF(AIU12:AIU42,"")</f>
        <v>-2</v>
      </c>
      <c r="AIZ44" s="50">
        <f>COUNTIF(AIZ12:AIZ42,0)-COUNTIF(AIY12:AIY42,"")</f>
        <v>0</v>
      </c>
      <c r="AJD44" s="50">
        <f>COUNTIF(AJD12:AJD42,0)-COUNTIF(AJC12:AJC42,"")</f>
        <v>-2</v>
      </c>
      <c r="AJL44" s="50">
        <f>COUNTIF(AJL12:AJL42,0)-COUNTIF(AJK12:AJK42,"")</f>
        <v>-2</v>
      </c>
      <c r="AJP44" s="50">
        <f>COUNTIF(AJP12:AJP42,0)-COUNTIF(AJO12:AJO42,"")</f>
        <v>0</v>
      </c>
      <c r="AJT44" s="50">
        <f>COUNTIF(AJT12:AJT42,0)-COUNTIF(AJS12:AJS42,"")</f>
        <v>0</v>
      </c>
      <c r="AJX44" s="50">
        <f>COUNTIF(AJX12:AJX42,0)-COUNTIF(AJW12:AJW42,"")</f>
        <v>0</v>
      </c>
    </row>
    <row r="45" spans="1:989" s="46" customFormat="1"/>
  </sheetData>
  <mergeCells count="1421">
    <mergeCell ref="QV7:QV8"/>
    <mergeCell ref="QW7:QW8"/>
    <mergeCell ref="QR7:QR8"/>
    <mergeCell ref="EH4:EL4"/>
    <mergeCell ref="EH5:EL5"/>
    <mergeCell ref="EH6:EL6"/>
    <mergeCell ref="EJ7:EJ8"/>
    <mergeCell ref="EK7:EK8"/>
    <mergeCell ref="EL7:EL8"/>
    <mergeCell ref="ER4:EV4"/>
    <mergeCell ref="ER5:EV5"/>
    <mergeCell ref="ER6:EV6"/>
    <mergeCell ref="ET7:ET8"/>
    <mergeCell ref="EU7:EU8"/>
    <mergeCell ref="EV7:EV8"/>
    <mergeCell ref="FB4:FF4"/>
    <mergeCell ref="FB5:FF5"/>
    <mergeCell ref="FB6:FF6"/>
    <mergeCell ref="FD7:FD8"/>
    <mergeCell ref="FE7:FE8"/>
    <mergeCell ref="FF7:FF8"/>
    <mergeCell ref="PE7:PE8"/>
    <mergeCell ref="PF7:PF8"/>
    <mergeCell ref="PG7:PG8"/>
    <mergeCell ref="PJ7:PJ8"/>
    <mergeCell ref="PK7:PK8"/>
    <mergeCell ref="PL7:PL8"/>
    <mergeCell ref="PO7:PO8"/>
    <mergeCell ref="PP7:PP8"/>
    <mergeCell ref="PQ7:PQ8"/>
    <mergeCell ref="PM6:PQ6"/>
    <mergeCell ref="QT7:QT8"/>
    <mergeCell ref="QX7:QX8"/>
    <mergeCell ref="E1:AJZ1"/>
    <mergeCell ref="AGY3:AHB3"/>
    <mergeCell ref="AHC3:AHF3"/>
    <mergeCell ref="AHG3:AHV3"/>
    <mergeCell ref="AHW3:AID3"/>
    <mergeCell ref="AIE3:AIP3"/>
    <mergeCell ref="AIQ3:AIX3"/>
    <mergeCell ref="AIY3:AJB3"/>
    <mergeCell ref="AJC3:AJZ3"/>
    <mergeCell ref="E2:AR2"/>
    <mergeCell ref="AS2:DX2"/>
    <mergeCell ref="DY2:EB2"/>
    <mergeCell ref="EC2:QP2"/>
    <mergeCell ref="QQ2:AGT2"/>
    <mergeCell ref="AGU2:AHB2"/>
    <mergeCell ref="AHC2:AID2"/>
    <mergeCell ref="AIE2:AJB2"/>
    <mergeCell ref="AJC2:AJZ2"/>
    <mergeCell ref="AS3:CB3"/>
    <mergeCell ref="CC3:DX3"/>
    <mergeCell ref="DY3:EB3"/>
    <mergeCell ref="EC3:FA3"/>
    <mergeCell ref="FG3:IN3"/>
    <mergeCell ref="IO3:QP3"/>
    <mergeCell ref="QQ3:RJ3"/>
    <mergeCell ref="RK3:TN3"/>
    <mergeCell ref="TO3:UX3"/>
    <mergeCell ref="UY3:WD3"/>
    <mergeCell ref="WE3:XR3"/>
    <mergeCell ref="XS3:AAH3"/>
    <mergeCell ref="AAI3:ABV3"/>
    <mergeCell ref="ABW3:ADF3"/>
    <mergeCell ref="ADG3:AEL3"/>
    <mergeCell ref="AEM3:AGT3"/>
    <mergeCell ref="AGU3:AGX3"/>
    <mergeCell ref="AJR7:AJR8"/>
    <mergeCell ref="AJT7:AJT8"/>
    <mergeCell ref="AJU7:AJU8"/>
    <mergeCell ref="AJV7:AJV8"/>
    <mergeCell ref="AJX7:AJX8"/>
    <mergeCell ref="AJY7:AJY8"/>
    <mergeCell ref="AJZ7:AJZ8"/>
    <mergeCell ref="AJF7:AJF8"/>
    <mergeCell ref="AJH7:AJH8"/>
    <mergeCell ref="AJI7:AJI8"/>
    <mergeCell ref="AJJ7:AJJ8"/>
    <mergeCell ref="AJL7:AJL8"/>
    <mergeCell ref="AJM7:AJM8"/>
    <mergeCell ref="AJN7:AJN8"/>
    <mergeCell ref="AJP7:AJP8"/>
    <mergeCell ref="AJQ7:AJQ8"/>
    <mergeCell ref="AIX7:AIX8"/>
    <mergeCell ref="AIZ7:AIZ8"/>
    <mergeCell ref="AJA7:AJA8"/>
    <mergeCell ref="AJB7:AJB8"/>
    <mergeCell ref="AJD7:AJD8"/>
    <mergeCell ref="AJE7:AJE8"/>
    <mergeCell ref="AIL7:AIL8"/>
    <mergeCell ref="AIN7:AIN8"/>
    <mergeCell ref="AIO7:AIO8"/>
    <mergeCell ref="AIP7:AIP8"/>
    <mergeCell ref="AIR7:AIR8"/>
    <mergeCell ref="AIS7:AIS8"/>
    <mergeCell ref="AIT7:AIT8"/>
    <mergeCell ref="AIV7:AIV8"/>
    <mergeCell ref="AIW7:AIW8"/>
    <mergeCell ref="AHZ7:AHZ8"/>
    <mergeCell ref="AIB7:AIB8"/>
    <mergeCell ref="AIC7:AIC8"/>
    <mergeCell ref="AID7:AID8"/>
    <mergeCell ref="AIF7:AIF8"/>
    <mergeCell ref="AIG7:AIG8"/>
    <mergeCell ref="AIH7:AIH8"/>
    <mergeCell ref="AIJ7:AIJ8"/>
    <mergeCell ref="AIK7:AIK8"/>
    <mergeCell ref="AHP7:AHP8"/>
    <mergeCell ref="AHQ7:AHQ8"/>
    <mergeCell ref="AHR7:AHR8"/>
    <mergeCell ref="AHT7:AHT8"/>
    <mergeCell ref="AHU7:AHU8"/>
    <mergeCell ref="AHV7:AHV8"/>
    <mergeCell ref="AHX7:AHX8"/>
    <mergeCell ref="AHY7:AHY8"/>
    <mergeCell ref="AGD7:AGD8"/>
    <mergeCell ref="AGF7:AGF8"/>
    <mergeCell ref="AGG7:AGG8"/>
    <mergeCell ref="AGH7:AGH8"/>
    <mergeCell ref="AGJ7:AGJ8"/>
    <mergeCell ref="AGK7:AGK8"/>
    <mergeCell ref="AHH7:AHH8"/>
    <mergeCell ref="AHI7:AHI8"/>
    <mergeCell ref="AHJ7:AHJ8"/>
    <mergeCell ref="AHL7:AHL8"/>
    <mergeCell ref="AHM7:AHM8"/>
    <mergeCell ref="AHN7:AHN8"/>
    <mergeCell ref="AGX7:AGX8"/>
    <mergeCell ref="AGZ7:AGZ8"/>
    <mergeCell ref="AHA7:AHA8"/>
    <mergeCell ref="AHB7:AHB8"/>
    <mergeCell ref="AHD7:AHD8"/>
    <mergeCell ref="AHE7:AHE8"/>
    <mergeCell ref="AHF7:AHF8"/>
    <mergeCell ref="AJC6:AJF6"/>
    <mergeCell ref="AJG6:AJJ6"/>
    <mergeCell ref="AJK6:AJN6"/>
    <mergeCell ref="AJO6:AJR6"/>
    <mergeCell ref="AJS6:AJV6"/>
    <mergeCell ref="AJW6:AJZ6"/>
    <mergeCell ref="AHO6:AHR6"/>
    <mergeCell ref="AIM5:AIP5"/>
    <mergeCell ref="AEV7:AEV8"/>
    <mergeCell ref="AEW7:AEW8"/>
    <mergeCell ref="AEX7:AEX8"/>
    <mergeCell ref="AEZ7:AEZ8"/>
    <mergeCell ref="AFA7:AFA8"/>
    <mergeCell ref="AFB7:AFB8"/>
    <mergeCell ref="AFD7:AFD8"/>
    <mergeCell ref="AFE7:AFE8"/>
    <mergeCell ref="AFF7:AFF8"/>
    <mergeCell ref="AFH7:AFH8"/>
    <mergeCell ref="AFI7:AFI8"/>
    <mergeCell ref="AFJ7:AFJ8"/>
    <mergeCell ref="AFL7:AFL8"/>
    <mergeCell ref="AGL7:AGL8"/>
    <mergeCell ref="AGN7:AGN8"/>
    <mergeCell ref="AGO7:AGO8"/>
    <mergeCell ref="AGP7:AGP8"/>
    <mergeCell ref="AGR7:AGR8"/>
    <mergeCell ref="AGS7:AGS8"/>
    <mergeCell ref="AGT7:AGT8"/>
    <mergeCell ref="AGV7:AGV8"/>
    <mergeCell ref="AGW7:AGW8"/>
    <mergeCell ref="AGB7:AGB8"/>
    <mergeCell ref="AGC7:AGC8"/>
    <mergeCell ref="AIY5:AJB5"/>
    <mergeCell ref="AJC5:AJF5"/>
    <mergeCell ref="AJG5:AJJ5"/>
    <mergeCell ref="AJK5:AJN5"/>
    <mergeCell ref="AJO5:AJR5"/>
    <mergeCell ref="AHG5:AHJ5"/>
    <mergeCell ref="AHK5:AHN5"/>
    <mergeCell ref="AHO5:AHR5"/>
    <mergeCell ref="AHS5:AHV5"/>
    <mergeCell ref="AHW5:AHZ5"/>
    <mergeCell ref="AIA5:AID5"/>
    <mergeCell ref="AIE5:AIH5"/>
    <mergeCell ref="AII5:AIL5"/>
    <mergeCell ref="AJS5:AJV5"/>
    <mergeCell ref="AJW5:AJZ5"/>
    <mergeCell ref="AEQ6:AET6"/>
    <mergeCell ref="AEU6:AEX6"/>
    <mergeCell ref="AEY6:AFB6"/>
    <mergeCell ref="AFC6:AFF6"/>
    <mergeCell ref="AFG6:AFJ6"/>
    <mergeCell ref="AFK6:AFN6"/>
    <mergeCell ref="AFO6:AFR6"/>
    <mergeCell ref="AFS6:AFV6"/>
    <mergeCell ref="AFW6:AFZ6"/>
    <mergeCell ref="AGA6:AGD6"/>
    <mergeCell ref="AGE6:AGH6"/>
    <mergeCell ref="AGI6:AGL6"/>
    <mergeCell ref="AGM6:AGP6"/>
    <mergeCell ref="AGQ6:AGT6"/>
    <mergeCell ref="AGU6:AGX6"/>
    <mergeCell ref="AGY6:AHB6"/>
    <mergeCell ref="AIY6:AJB6"/>
    <mergeCell ref="AHS6:AHV6"/>
    <mergeCell ref="AHW6:AHZ6"/>
    <mergeCell ref="AIA6:AID6"/>
    <mergeCell ref="AIE6:AIH6"/>
    <mergeCell ref="AII6:AIL6"/>
    <mergeCell ref="AIM6:AIP6"/>
    <mergeCell ref="AIQ6:AIT6"/>
    <mergeCell ref="AIU6:AIX6"/>
    <mergeCell ref="AGA5:AGD5"/>
    <mergeCell ref="AGE5:AGH5"/>
    <mergeCell ref="AGI5:AGL5"/>
    <mergeCell ref="AGM5:AGP5"/>
    <mergeCell ref="AGQ5:AGT5"/>
    <mergeCell ref="AGU5:AGX5"/>
    <mergeCell ref="AGY5:AHB5"/>
    <mergeCell ref="AHC5:AHF5"/>
    <mergeCell ref="AIQ5:AIT5"/>
    <mergeCell ref="AIU5:AIX5"/>
    <mergeCell ref="AHC6:AHF6"/>
    <mergeCell ref="AHG6:AHJ6"/>
    <mergeCell ref="AHK6:AHN6"/>
    <mergeCell ref="AEQ5:AET5"/>
    <mergeCell ref="AEU5:AEX5"/>
    <mergeCell ref="AEY5:AFB5"/>
    <mergeCell ref="AFC5:AFF5"/>
    <mergeCell ref="AFG5:AFJ5"/>
    <mergeCell ref="AFK5:AFN5"/>
    <mergeCell ref="AFO5:AFR5"/>
    <mergeCell ref="AFS5:AFV5"/>
    <mergeCell ref="AFW5:AFZ5"/>
    <mergeCell ref="AEF7:AEF8"/>
    <mergeCell ref="AEG7:AEG8"/>
    <mergeCell ref="AEH7:AEH8"/>
    <mergeCell ref="AEJ7:AEJ8"/>
    <mergeCell ref="AEK7:AEK8"/>
    <mergeCell ref="AEL7:AEL8"/>
    <mergeCell ref="AEN7:AEN8"/>
    <mergeCell ref="AEO7:AEO8"/>
    <mergeCell ref="AEP7:AEP8"/>
    <mergeCell ref="AFZ7:AFZ8"/>
    <mergeCell ref="AFX7:AFX8"/>
    <mergeCell ref="AFY7:AFY8"/>
    <mergeCell ref="ADT7:ADT8"/>
    <mergeCell ref="ADU7:ADU8"/>
    <mergeCell ref="ADV7:ADV8"/>
    <mergeCell ref="ADX7:ADX8"/>
    <mergeCell ref="ADY7:ADY8"/>
    <mergeCell ref="ADZ7:ADZ8"/>
    <mergeCell ref="AEB7:AEB8"/>
    <mergeCell ref="AEC7:AEC8"/>
    <mergeCell ref="AED7:AED8"/>
    <mergeCell ref="AFM7:AFM8"/>
    <mergeCell ref="AFN7:AFN8"/>
    <mergeCell ref="AFP7:AFP8"/>
    <mergeCell ref="AFQ7:AFQ8"/>
    <mergeCell ref="AFR7:AFR8"/>
    <mergeCell ref="AFT7:AFT8"/>
    <mergeCell ref="AFU7:AFU8"/>
    <mergeCell ref="AFV7:AFV8"/>
    <mergeCell ref="AER7:AER8"/>
    <mergeCell ref="AES7:AES8"/>
    <mergeCell ref="AET7:AET8"/>
    <mergeCell ref="ADH7:ADH8"/>
    <mergeCell ref="ADI7:ADI8"/>
    <mergeCell ref="ADJ7:ADJ8"/>
    <mergeCell ref="ADL7:ADL8"/>
    <mergeCell ref="ADM7:ADM8"/>
    <mergeCell ref="ADN7:ADN8"/>
    <mergeCell ref="ADP7:ADP8"/>
    <mergeCell ref="ADQ7:ADQ8"/>
    <mergeCell ref="ADR7:ADR8"/>
    <mergeCell ref="ACV7:ACV8"/>
    <mergeCell ref="ACW7:ACW8"/>
    <mergeCell ref="ACX7:ACX8"/>
    <mergeCell ref="ACZ7:ACZ8"/>
    <mergeCell ref="ADA7:ADA8"/>
    <mergeCell ref="ADB7:ADB8"/>
    <mergeCell ref="ADD7:ADD8"/>
    <mergeCell ref="ADE7:ADE8"/>
    <mergeCell ref="ADF7:ADF8"/>
    <mergeCell ref="ACJ7:ACJ8"/>
    <mergeCell ref="ACK7:ACK8"/>
    <mergeCell ref="ACL7:ACL8"/>
    <mergeCell ref="ACN7:ACN8"/>
    <mergeCell ref="ACO7:ACO8"/>
    <mergeCell ref="ACP7:ACP8"/>
    <mergeCell ref="ACR7:ACR8"/>
    <mergeCell ref="ACS7:ACS8"/>
    <mergeCell ref="ACT7:ACT8"/>
    <mergeCell ref="ABX7:ABX8"/>
    <mergeCell ref="ABY7:ABY8"/>
    <mergeCell ref="ABZ7:ABZ8"/>
    <mergeCell ref="ACB7:ACB8"/>
    <mergeCell ref="ACC7:ACC8"/>
    <mergeCell ref="ACD7:ACD8"/>
    <mergeCell ref="ACF7:ACF8"/>
    <mergeCell ref="ACG7:ACG8"/>
    <mergeCell ref="ACH7:ACH8"/>
    <mergeCell ref="ABL7:ABL8"/>
    <mergeCell ref="ABM7:ABM8"/>
    <mergeCell ref="ABN7:ABN8"/>
    <mergeCell ref="ABP7:ABP8"/>
    <mergeCell ref="ABQ7:ABQ8"/>
    <mergeCell ref="ABR7:ABR8"/>
    <mergeCell ref="ABT7:ABT8"/>
    <mergeCell ref="ABU7:ABU8"/>
    <mergeCell ref="ABV7:ABV8"/>
    <mergeCell ref="AAZ7:AAZ8"/>
    <mergeCell ref="ABA7:ABA8"/>
    <mergeCell ref="ABB7:ABB8"/>
    <mergeCell ref="ABD7:ABD8"/>
    <mergeCell ref="ABE7:ABE8"/>
    <mergeCell ref="ABF7:ABF8"/>
    <mergeCell ref="ABH7:ABH8"/>
    <mergeCell ref="ABI7:ABI8"/>
    <mergeCell ref="ABJ7:ABJ8"/>
    <mergeCell ref="AAN7:AAN8"/>
    <mergeCell ref="AAO7:AAO8"/>
    <mergeCell ref="AAP7:AAP8"/>
    <mergeCell ref="AAR7:AAR8"/>
    <mergeCell ref="AAS7:AAS8"/>
    <mergeCell ref="AAT7:AAT8"/>
    <mergeCell ref="AAV7:AAV8"/>
    <mergeCell ref="AAW7:AAW8"/>
    <mergeCell ref="AAX7:AAX8"/>
    <mergeCell ref="AAB7:AAB8"/>
    <mergeCell ref="AAC7:AAC8"/>
    <mergeCell ref="AAD7:AAD8"/>
    <mergeCell ref="AAF7:AAF8"/>
    <mergeCell ref="AAG7:AAG8"/>
    <mergeCell ref="AAH7:AAH8"/>
    <mergeCell ref="AAJ7:AAJ8"/>
    <mergeCell ref="AAK7:AAK8"/>
    <mergeCell ref="AAL7:AAL8"/>
    <mergeCell ref="ZP7:ZP8"/>
    <mergeCell ref="ZQ7:ZQ8"/>
    <mergeCell ref="ZR7:ZR8"/>
    <mergeCell ref="ZT7:ZT8"/>
    <mergeCell ref="ZU7:ZU8"/>
    <mergeCell ref="ZV7:ZV8"/>
    <mergeCell ref="ZX7:ZX8"/>
    <mergeCell ref="ZY7:ZY8"/>
    <mergeCell ref="ZZ7:ZZ8"/>
    <mergeCell ref="ZD7:ZD8"/>
    <mergeCell ref="ZE7:ZE8"/>
    <mergeCell ref="ZF7:ZF8"/>
    <mergeCell ref="ZH7:ZH8"/>
    <mergeCell ref="ZI7:ZI8"/>
    <mergeCell ref="ZJ7:ZJ8"/>
    <mergeCell ref="ZL7:ZL8"/>
    <mergeCell ref="ZM7:ZM8"/>
    <mergeCell ref="ZN7:ZN8"/>
    <mergeCell ref="YR7:YR8"/>
    <mergeCell ref="YS7:YS8"/>
    <mergeCell ref="YT7:YT8"/>
    <mergeCell ref="YV7:YV8"/>
    <mergeCell ref="YW7:YW8"/>
    <mergeCell ref="YX7:YX8"/>
    <mergeCell ref="YZ7:YZ8"/>
    <mergeCell ref="ZA7:ZA8"/>
    <mergeCell ref="ZB7:ZB8"/>
    <mergeCell ref="YF7:YF8"/>
    <mergeCell ref="YG7:YG8"/>
    <mergeCell ref="YH7:YH8"/>
    <mergeCell ref="YJ7:YJ8"/>
    <mergeCell ref="YK7:YK8"/>
    <mergeCell ref="YL7:YL8"/>
    <mergeCell ref="YN7:YN8"/>
    <mergeCell ref="YO7:YO8"/>
    <mergeCell ref="YP7:YP8"/>
    <mergeCell ref="XT7:XT8"/>
    <mergeCell ref="XU7:XU8"/>
    <mergeCell ref="XV7:XV8"/>
    <mergeCell ref="XX7:XX8"/>
    <mergeCell ref="XY7:XY8"/>
    <mergeCell ref="XZ7:XZ8"/>
    <mergeCell ref="YB7:YB8"/>
    <mergeCell ref="YC7:YC8"/>
    <mergeCell ref="YD7:YD8"/>
    <mergeCell ref="XH7:XH8"/>
    <mergeCell ref="XI7:XI8"/>
    <mergeCell ref="XJ7:XJ8"/>
    <mergeCell ref="XL7:XL8"/>
    <mergeCell ref="XM7:XM8"/>
    <mergeCell ref="XN7:XN8"/>
    <mergeCell ref="XP7:XP8"/>
    <mergeCell ref="XQ7:XQ8"/>
    <mergeCell ref="XR7:XR8"/>
    <mergeCell ref="WV7:WV8"/>
    <mergeCell ref="WW7:WW8"/>
    <mergeCell ref="WX7:WX8"/>
    <mergeCell ref="WZ7:WZ8"/>
    <mergeCell ref="XA7:XA8"/>
    <mergeCell ref="XB7:XB8"/>
    <mergeCell ref="XD7:XD8"/>
    <mergeCell ref="XE7:XE8"/>
    <mergeCell ref="XF7:XF8"/>
    <mergeCell ref="WJ7:WJ8"/>
    <mergeCell ref="WK7:WK8"/>
    <mergeCell ref="WL7:WL8"/>
    <mergeCell ref="WN7:WN8"/>
    <mergeCell ref="WO7:WO8"/>
    <mergeCell ref="WP7:WP8"/>
    <mergeCell ref="WR7:WR8"/>
    <mergeCell ref="WS7:WS8"/>
    <mergeCell ref="WT7:WT8"/>
    <mergeCell ref="VX7:VX8"/>
    <mergeCell ref="VY7:VY8"/>
    <mergeCell ref="VZ7:VZ8"/>
    <mergeCell ref="WB7:WB8"/>
    <mergeCell ref="WC7:WC8"/>
    <mergeCell ref="WD7:WD8"/>
    <mergeCell ref="WF7:WF8"/>
    <mergeCell ref="WG7:WG8"/>
    <mergeCell ref="WH7:WH8"/>
    <mergeCell ref="VL7:VL8"/>
    <mergeCell ref="VM7:VM8"/>
    <mergeCell ref="VN7:VN8"/>
    <mergeCell ref="VP7:VP8"/>
    <mergeCell ref="VQ7:VQ8"/>
    <mergeCell ref="VR7:VR8"/>
    <mergeCell ref="VT7:VT8"/>
    <mergeCell ref="VU7:VU8"/>
    <mergeCell ref="VV7:VV8"/>
    <mergeCell ref="UZ7:UZ8"/>
    <mergeCell ref="VA7:VA8"/>
    <mergeCell ref="VB7:VB8"/>
    <mergeCell ref="VD7:VD8"/>
    <mergeCell ref="VE7:VE8"/>
    <mergeCell ref="VF7:VF8"/>
    <mergeCell ref="VH7:VH8"/>
    <mergeCell ref="VI7:VI8"/>
    <mergeCell ref="VJ7:VJ8"/>
    <mergeCell ref="UN7:UN8"/>
    <mergeCell ref="UO7:UO8"/>
    <mergeCell ref="UP7:UP8"/>
    <mergeCell ref="UR7:UR8"/>
    <mergeCell ref="US7:US8"/>
    <mergeCell ref="UT7:UT8"/>
    <mergeCell ref="UV7:UV8"/>
    <mergeCell ref="UW7:UW8"/>
    <mergeCell ref="UX7:UX8"/>
    <mergeCell ref="UB7:UB8"/>
    <mergeCell ref="UC7:UC8"/>
    <mergeCell ref="UD7:UD8"/>
    <mergeCell ref="UF7:UF8"/>
    <mergeCell ref="UG7:UG8"/>
    <mergeCell ref="UH7:UH8"/>
    <mergeCell ref="UJ7:UJ8"/>
    <mergeCell ref="UK7:UK8"/>
    <mergeCell ref="UL7:UL8"/>
    <mergeCell ref="TP7:TP8"/>
    <mergeCell ref="TQ7:TQ8"/>
    <mergeCell ref="TR7:TR8"/>
    <mergeCell ref="TT7:TT8"/>
    <mergeCell ref="TU7:TU8"/>
    <mergeCell ref="TV7:TV8"/>
    <mergeCell ref="TX7:TX8"/>
    <mergeCell ref="TY7:TY8"/>
    <mergeCell ref="TZ7:TZ8"/>
    <mergeCell ref="TD7:TD8"/>
    <mergeCell ref="TE7:TE8"/>
    <mergeCell ref="TF7:TF8"/>
    <mergeCell ref="TH7:TH8"/>
    <mergeCell ref="TI7:TI8"/>
    <mergeCell ref="TJ7:TJ8"/>
    <mergeCell ref="TL7:TL8"/>
    <mergeCell ref="TM7:TM8"/>
    <mergeCell ref="TN7:TN8"/>
    <mergeCell ref="RZ7:RZ8"/>
    <mergeCell ref="SB7:SB8"/>
    <mergeCell ref="SC7:SC8"/>
    <mergeCell ref="SD7:SD8"/>
    <mergeCell ref="SS7:SS8"/>
    <mergeCell ref="ST7:ST8"/>
    <mergeCell ref="SV7:SV8"/>
    <mergeCell ref="SW7:SW8"/>
    <mergeCell ref="SX7:SX8"/>
    <mergeCell ref="SZ7:SZ8"/>
    <mergeCell ref="TA7:TA8"/>
    <mergeCell ref="TB7:TB8"/>
    <mergeCell ref="SF7:SF8"/>
    <mergeCell ref="SG7:SG8"/>
    <mergeCell ref="SH7:SH8"/>
    <mergeCell ref="SJ7:SJ8"/>
    <mergeCell ref="SK7:SK8"/>
    <mergeCell ref="SL7:SL8"/>
    <mergeCell ref="SN7:SN8"/>
    <mergeCell ref="SO7:SO8"/>
    <mergeCell ref="SP7:SP8"/>
    <mergeCell ref="RP7:RP8"/>
    <mergeCell ref="RQ7:RQ8"/>
    <mergeCell ref="RR7:RR8"/>
    <mergeCell ref="SR7:SR8"/>
    <mergeCell ref="ADS6:ADV6"/>
    <mergeCell ref="ADW6:ADZ6"/>
    <mergeCell ref="AEA6:AED6"/>
    <mergeCell ref="AEE6:AEH6"/>
    <mergeCell ref="AEI6:AEL6"/>
    <mergeCell ref="AEM6:AEP6"/>
    <mergeCell ref="PT7:PT8"/>
    <mergeCell ref="PU7:PU8"/>
    <mergeCell ref="PV7:PV8"/>
    <mergeCell ref="PY7:PY8"/>
    <mergeCell ref="PZ7:PZ8"/>
    <mergeCell ref="QA7:QA8"/>
    <mergeCell ref="QD7:QD8"/>
    <mergeCell ref="QE7:QE8"/>
    <mergeCell ref="QF7:QF8"/>
    <mergeCell ref="QI7:QI8"/>
    <mergeCell ref="QJ7:QJ8"/>
    <mergeCell ref="QK7:QK8"/>
    <mergeCell ref="QN7:QN8"/>
    <mergeCell ref="QO7:QO8"/>
    <mergeCell ref="QP7:QP8"/>
    <mergeCell ref="QS7:QS8"/>
    <mergeCell ref="RT7:RT8"/>
    <mergeCell ref="RU7:RU8"/>
    <mergeCell ref="RV7:RV8"/>
    <mergeCell ref="RX7:RX8"/>
    <mergeCell ref="RY7:RY8"/>
    <mergeCell ref="ADK6:ADN6"/>
    <mergeCell ref="ADO6:ADR6"/>
    <mergeCell ref="AAY6:ABB6"/>
    <mergeCell ref="ABC6:ABF6"/>
    <mergeCell ref="ABG6:ABJ6"/>
    <mergeCell ref="ABK6:ABN6"/>
    <mergeCell ref="ABO6:ABR6"/>
    <mergeCell ref="ABS6:ABV6"/>
    <mergeCell ref="ABW6:ABZ6"/>
    <mergeCell ref="ACA6:ACD6"/>
    <mergeCell ref="ACE6:ACH6"/>
    <mergeCell ref="ZO6:ZR6"/>
    <mergeCell ref="ZS6:ZV6"/>
    <mergeCell ref="ZW6:ZZ6"/>
    <mergeCell ref="AAA6:AAD6"/>
    <mergeCell ref="AAE6:AAH6"/>
    <mergeCell ref="AAI6:AAL6"/>
    <mergeCell ref="AAM6:AAP6"/>
    <mergeCell ref="AAQ6:AAT6"/>
    <mergeCell ref="AAU6:AAX6"/>
    <mergeCell ref="YA6:YD6"/>
    <mergeCell ref="VK6:VN6"/>
    <mergeCell ref="VO6:VR6"/>
    <mergeCell ref="VS6:VV6"/>
    <mergeCell ref="VW6:VZ6"/>
    <mergeCell ref="WA6:WD6"/>
    <mergeCell ref="WE6:WH6"/>
    <mergeCell ref="WI6:WL6"/>
    <mergeCell ref="WM6:WP6"/>
    <mergeCell ref="WQ6:WT6"/>
    <mergeCell ref="ACI6:ACL6"/>
    <mergeCell ref="ACM6:ACP6"/>
    <mergeCell ref="ACQ6:ACT6"/>
    <mergeCell ref="ACU6:ACX6"/>
    <mergeCell ref="ACY6:ADB6"/>
    <mergeCell ref="ADC6:ADF6"/>
    <mergeCell ref="ADG6:ADJ6"/>
    <mergeCell ref="YE6:YH6"/>
    <mergeCell ref="YI6:YL6"/>
    <mergeCell ref="YM6:YP6"/>
    <mergeCell ref="YQ6:YT6"/>
    <mergeCell ref="ADK5:ADN5"/>
    <mergeCell ref="UA6:UD6"/>
    <mergeCell ref="UE6:UH6"/>
    <mergeCell ref="UI6:UL6"/>
    <mergeCell ref="UM6:UP6"/>
    <mergeCell ref="UQ6:UT6"/>
    <mergeCell ref="UU6:UX6"/>
    <mergeCell ref="UY6:VB6"/>
    <mergeCell ref="VC6:VF6"/>
    <mergeCell ref="VG6:VJ6"/>
    <mergeCell ref="SQ6:ST6"/>
    <mergeCell ref="SU6:SX6"/>
    <mergeCell ref="SY6:TB6"/>
    <mergeCell ref="TC6:TF6"/>
    <mergeCell ref="TG6:TJ6"/>
    <mergeCell ref="TK6:TN6"/>
    <mergeCell ref="TO6:TR6"/>
    <mergeCell ref="TS6:TV6"/>
    <mergeCell ref="TW6:TZ6"/>
    <mergeCell ref="YU6:YX6"/>
    <mergeCell ref="YY6:ZB6"/>
    <mergeCell ref="ZC6:ZF6"/>
    <mergeCell ref="ZG6:ZJ6"/>
    <mergeCell ref="ZK6:ZN6"/>
    <mergeCell ref="WU6:WX6"/>
    <mergeCell ref="WY6:XB6"/>
    <mergeCell ref="XC6:XF6"/>
    <mergeCell ref="XG6:XJ6"/>
    <mergeCell ref="XK6:XN6"/>
    <mergeCell ref="XO6:XR6"/>
    <mergeCell ref="XS6:XV6"/>
    <mergeCell ref="XW6:XZ6"/>
    <mergeCell ref="AAU5:AAX5"/>
    <mergeCell ref="ADS5:ADV5"/>
    <mergeCell ref="ADW5:ADZ5"/>
    <mergeCell ref="AEA5:AED5"/>
    <mergeCell ref="AEE5:AEH5"/>
    <mergeCell ref="AEI5:AEL5"/>
    <mergeCell ref="AEM5:AEP5"/>
    <mergeCell ref="PR6:PV6"/>
    <mergeCell ref="PW6:QA6"/>
    <mergeCell ref="QB6:QF6"/>
    <mergeCell ref="QG6:QK6"/>
    <mergeCell ref="QL6:QP6"/>
    <mergeCell ref="QQ6:QT6"/>
    <mergeCell ref="QU6:QX6"/>
    <mergeCell ref="QY6:RB6"/>
    <mergeCell ref="RC6:RF6"/>
    <mergeCell ref="RG6:RJ6"/>
    <mergeCell ref="RK6:RN6"/>
    <mergeCell ref="RO6:RR6"/>
    <mergeCell ref="RS6:RV6"/>
    <mergeCell ref="RW6:RZ6"/>
    <mergeCell ref="SA6:SD6"/>
    <mergeCell ref="SE6:SH6"/>
    <mergeCell ref="SI6:SL6"/>
    <mergeCell ref="SM6:SP6"/>
    <mergeCell ref="ACI5:ACL5"/>
    <mergeCell ref="ACM5:ACP5"/>
    <mergeCell ref="ACQ5:ACT5"/>
    <mergeCell ref="ACU5:ACX5"/>
    <mergeCell ref="ACY5:ADB5"/>
    <mergeCell ref="ADC5:ADF5"/>
    <mergeCell ref="ADG5:ADJ5"/>
    <mergeCell ref="YU5:YX5"/>
    <mergeCell ref="YY5:ZB5"/>
    <mergeCell ref="ZC5:ZF5"/>
    <mergeCell ref="ZG5:ZJ5"/>
    <mergeCell ref="ZK5:ZN5"/>
    <mergeCell ref="WU5:WX5"/>
    <mergeCell ref="WY5:XB5"/>
    <mergeCell ref="XC5:XF5"/>
    <mergeCell ref="XG5:XJ5"/>
    <mergeCell ref="XK5:XN5"/>
    <mergeCell ref="XO5:XR5"/>
    <mergeCell ref="XS5:XV5"/>
    <mergeCell ref="XW5:XZ5"/>
    <mergeCell ref="YA5:YD5"/>
    <mergeCell ref="ADO5:ADR5"/>
    <mergeCell ref="AAY5:ABB5"/>
    <mergeCell ref="ABC5:ABF5"/>
    <mergeCell ref="ABG5:ABJ5"/>
    <mergeCell ref="ABK5:ABN5"/>
    <mergeCell ref="ABO5:ABR5"/>
    <mergeCell ref="ABS5:ABV5"/>
    <mergeCell ref="ABW5:ABZ5"/>
    <mergeCell ref="ACA5:ACD5"/>
    <mergeCell ref="ACE5:ACH5"/>
    <mergeCell ref="ZO5:ZR5"/>
    <mergeCell ref="ZS5:ZV5"/>
    <mergeCell ref="ZW5:ZZ5"/>
    <mergeCell ref="AAA5:AAD5"/>
    <mergeCell ref="AAE5:AAH5"/>
    <mergeCell ref="AAI5:AAL5"/>
    <mergeCell ref="AAM5:AAP5"/>
    <mergeCell ref="AAQ5:AAT5"/>
    <mergeCell ref="WE5:WH5"/>
    <mergeCell ref="WI5:WL5"/>
    <mergeCell ref="WM5:WP5"/>
    <mergeCell ref="WQ5:WT5"/>
    <mergeCell ref="UA5:UD5"/>
    <mergeCell ref="UE5:UH5"/>
    <mergeCell ref="UI5:UL5"/>
    <mergeCell ref="UM5:UP5"/>
    <mergeCell ref="UQ5:UT5"/>
    <mergeCell ref="UU5:UX5"/>
    <mergeCell ref="UY5:VB5"/>
    <mergeCell ref="VC5:VF5"/>
    <mergeCell ref="VG5:VJ5"/>
    <mergeCell ref="YE5:YH5"/>
    <mergeCell ref="YI5:YL5"/>
    <mergeCell ref="YM5:YP5"/>
    <mergeCell ref="YQ5:YT5"/>
    <mergeCell ref="TO5:TR5"/>
    <mergeCell ref="TS5:TV5"/>
    <mergeCell ref="TW5:TZ5"/>
    <mergeCell ref="RG5:RJ5"/>
    <mergeCell ref="RK5:RN5"/>
    <mergeCell ref="RO5:RR5"/>
    <mergeCell ref="RS5:RV5"/>
    <mergeCell ref="RW5:RZ5"/>
    <mergeCell ref="SA5:SD5"/>
    <mergeCell ref="SE5:SH5"/>
    <mergeCell ref="SI5:SL5"/>
    <mergeCell ref="SM5:SP5"/>
    <mergeCell ref="VK5:VN5"/>
    <mergeCell ref="VO5:VR5"/>
    <mergeCell ref="VS5:VV5"/>
    <mergeCell ref="VW5:VZ5"/>
    <mergeCell ref="WA5:WD5"/>
    <mergeCell ref="SQ5:ST5"/>
    <mergeCell ref="SU5:SX5"/>
    <mergeCell ref="SY5:TB5"/>
    <mergeCell ref="TC5:TF5"/>
    <mergeCell ref="TG5:TJ5"/>
    <mergeCell ref="TK5:TN5"/>
    <mergeCell ref="QZ7:QZ8"/>
    <mergeCell ref="RA7:RA8"/>
    <mergeCell ref="RB7:RB8"/>
    <mergeCell ref="RD7:RD8"/>
    <mergeCell ref="RE7:RE8"/>
    <mergeCell ref="RF7:RF8"/>
    <mergeCell ref="RH7:RH8"/>
    <mergeCell ref="RI7:RI8"/>
    <mergeCell ref="RJ7:RJ8"/>
    <mergeCell ref="RL7:RL8"/>
    <mergeCell ref="RM7:RM8"/>
    <mergeCell ref="RN7:RN8"/>
    <mergeCell ref="PR5:PV5"/>
    <mergeCell ref="PW5:QA5"/>
    <mergeCell ref="NY6:OC6"/>
    <mergeCell ref="OD6:OH6"/>
    <mergeCell ref="OI6:OM6"/>
    <mergeCell ref="ON6:OR6"/>
    <mergeCell ref="OS6:OW6"/>
    <mergeCell ref="OX6:PB6"/>
    <mergeCell ref="PC6:PG6"/>
    <mergeCell ref="PH6:PL6"/>
    <mergeCell ref="QB5:QF5"/>
    <mergeCell ref="QG5:QK5"/>
    <mergeCell ref="QL5:QP5"/>
    <mergeCell ref="QQ5:QT5"/>
    <mergeCell ref="QU5:QX5"/>
    <mergeCell ref="QY5:RB5"/>
    <mergeCell ref="RC5:RF5"/>
    <mergeCell ref="OP7:OP8"/>
    <mergeCell ref="OQ7:OQ8"/>
    <mergeCell ref="OR7:OR8"/>
    <mergeCell ref="OU7:OU8"/>
    <mergeCell ref="OV7:OV8"/>
    <mergeCell ref="OW7:OW8"/>
    <mergeCell ref="OZ7:OZ8"/>
    <mergeCell ref="PA7:PA8"/>
    <mergeCell ref="PB7:PB8"/>
    <mergeCell ref="OA7:OA8"/>
    <mergeCell ref="OB7:OB8"/>
    <mergeCell ref="OC7:OC8"/>
    <mergeCell ref="OF7:OF8"/>
    <mergeCell ref="OG7:OG8"/>
    <mergeCell ref="OH7:OH8"/>
    <mergeCell ref="OK7:OK8"/>
    <mergeCell ref="OL7:OL8"/>
    <mergeCell ref="OM7:OM8"/>
    <mergeCell ref="NL7:NL8"/>
    <mergeCell ref="NM7:NM8"/>
    <mergeCell ref="NN7:NN8"/>
    <mergeCell ref="NQ7:NQ8"/>
    <mergeCell ref="NR7:NR8"/>
    <mergeCell ref="NS7:NS8"/>
    <mergeCell ref="NV7:NV8"/>
    <mergeCell ref="NW7:NW8"/>
    <mergeCell ref="NX7:NX8"/>
    <mergeCell ref="MW7:MW8"/>
    <mergeCell ref="MX7:MX8"/>
    <mergeCell ref="MY7:MY8"/>
    <mergeCell ref="NB7:NB8"/>
    <mergeCell ref="NC7:NC8"/>
    <mergeCell ref="ND7:ND8"/>
    <mergeCell ref="NG7:NG8"/>
    <mergeCell ref="NH7:NH8"/>
    <mergeCell ref="NI7:NI8"/>
    <mergeCell ref="MH7:MH8"/>
    <mergeCell ref="MI7:MI8"/>
    <mergeCell ref="MJ7:MJ8"/>
    <mergeCell ref="MM7:MM8"/>
    <mergeCell ref="MN7:MN8"/>
    <mergeCell ref="MO7:MO8"/>
    <mergeCell ref="MR7:MR8"/>
    <mergeCell ref="MS7:MS8"/>
    <mergeCell ref="MT7:MT8"/>
    <mergeCell ref="KF7:KF8"/>
    <mergeCell ref="KG7:KG8"/>
    <mergeCell ref="KJ7:KJ8"/>
    <mergeCell ref="KK7:KK8"/>
    <mergeCell ref="KL7:KL8"/>
    <mergeCell ref="LS7:LS8"/>
    <mergeCell ref="LT7:LT8"/>
    <mergeCell ref="LU7:LU8"/>
    <mergeCell ref="LX7:LX8"/>
    <mergeCell ref="LY7:LY8"/>
    <mergeCell ref="LZ7:LZ8"/>
    <mergeCell ref="MC7:MC8"/>
    <mergeCell ref="MD7:MD8"/>
    <mergeCell ref="ME7:ME8"/>
    <mergeCell ref="LD7:LD8"/>
    <mergeCell ref="LE7:LE8"/>
    <mergeCell ref="LF7:LF8"/>
    <mergeCell ref="LI7:LI8"/>
    <mergeCell ref="LJ7:LJ8"/>
    <mergeCell ref="LK7:LK8"/>
    <mergeCell ref="LN7:LN8"/>
    <mergeCell ref="LO7:LO8"/>
    <mergeCell ref="LP7:LP8"/>
    <mergeCell ref="JV7:JV8"/>
    <mergeCell ref="JW7:JW8"/>
    <mergeCell ref="LB6:LF6"/>
    <mergeCell ref="LG6:LK6"/>
    <mergeCell ref="LL6:LP6"/>
    <mergeCell ref="HR7:HR8"/>
    <mergeCell ref="HS7:HS8"/>
    <mergeCell ref="HT7:HT8"/>
    <mergeCell ref="HW7:HW8"/>
    <mergeCell ref="HX7:HX8"/>
    <mergeCell ref="HY7:HY8"/>
    <mergeCell ref="IB7:IB8"/>
    <mergeCell ref="IC7:IC8"/>
    <mergeCell ref="ID7:ID8"/>
    <mergeCell ref="JH7:JH8"/>
    <mergeCell ref="JS6:JW6"/>
    <mergeCell ref="JX6:KB6"/>
    <mergeCell ref="KC6:KG6"/>
    <mergeCell ref="KH6:KL6"/>
    <mergeCell ref="KO7:KO8"/>
    <mergeCell ref="KP7:KP8"/>
    <mergeCell ref="KQ7:KQ8"/>
    <mergeCell ref="KT7:KT8"/>
    <mergeCell ref="KU7:KU8"/>
    <mergeCell ref="KV7:KV8"/>
    <mergeCell ref="KY7:KY8"/>
    <mergeCell ref="KZ7:KZ8"/>
    <mergeCell ref="LA7:LA8"/>
    <mergeCell ref="JZ7:JZ8"/>
    <mergeCell ref="KA7:KA8"/>
    <mergeCell ref="KB7:KB8"/>
    <mergeCell ref="KE7:KE8"/>
    <mergeCell ref="IV7:IV8"/>
    <mergeCell ref="IW7:IW8"/>
    <mergeCell ref="IX7:IX8"/>
    <mergeCell ref="JA7:JA8"/>
    <mergeCell ref="JB7:JB8"/>
    <mergeCell ref="JC7:JC8"/>
    <mergeCell ref="JF7:JF8"/>
    <mergeCell ref="JG7:JG8"/>
    <mergeCell ref="IG7:IG8"/>
    <mergeCell ref="IH7:IH8"/>
    <mergeCell ref="JK7:JK8"/>
    <mergeCell ref="JL7:JL8"/>
    <mergeCell ref="JM7:JM8"/>
    <mergeCell ref="JP7:JP8"/>
    <mergeCell ref="JQ7:JQ8"/>
    <mergeCell ref="JR7:JR8"/>
    <mergeCell ref="JU7:JU8"/>
    <mergeCell ref="MU6:MY6"/>
    <mergeCell ref="MZ6:ND6"/>
    <mergeCell ref="NE6:NI6"/>
    <mergeCell ref="NJ6:NN6"/>
    <mergeCell ref="NO6:NS6"/>
    <mergeCell ref="NT6:NX6"/>
    <mergeCell ref="LQ6:LU6"/>
    <mergeCell ref="LV6:LZ6"/>
    <mergeCell ref="MA6:ME6"/>
    <mergeCell ref="PC5:PG5"/>
    <mergeCell ref="PH5:PL5"/>
    <mergeCell ref="PM5:PQ5"/>
    <mergeCell ref="GN6:GR6"/>
    <mergeCell ref="GS6:GV6"/>
    <mergeCell ref="GW6:GZ6"/>
    <mergeCell ref="HA6:HE6"/>
    <mergeCell ref="HF6:HJ6"/>
    <mergeCell ref="HK6:HO6"/>
    <mergeCell ref="HP6:HT6"/>
    <mergeCell ref="HU6:HY6"/>
    <mergeCell ref="HZ6:ID6"/>
    <mergeCell ref="IE6:II6"/>
    <mergeCell ref="IJ6:IN6"/>
    <mergeCell ref="IO6:IS6"/>
    <mergeCell ref="IT6:IX6"/>
    <mergeCell ref="IY6:JC6"/>
    <mergeCell ref="JD6:JH6"/>
    <mergeCell ref="JI6:JM6"/>
    <mergeCell ref="JN6:JR6"/>
    <mergeCell ref="KM6:KQ6"/>
    <mergeCell ref="KR6:KV6"/>
    <mergeCell ref="KW6:LA6"/>
    <mergeCell ref="NJ5:NN5"/>
    <mergeCell ref="NO5:NS5"/>
    <mergeCell ref="NT5:NX5"/>
    <mergeCell ref="NY5:OC5"/>
    <mergeCell ref="OD5:OH5"/>
    <mergeCell ref="OS5:OW5"/>
    <mergeCell ref="OX5:PB5"/>
    <mergeCell ref="LQ5:LU5"/>
    <mergeCell ref="LV5:LZ5"/>
    <mergeCell ref="MA5:ME5"/>
    <mergeCell ref="MF5:MJ5"/>
    <mergeCell ref="MK5:MO5"/>
    <mergeCell ref="MP5:MT5"/>
    <mergeCell ref="MU5:MY5"/>
    <mergeCell ref="MZ5:ND5"/>
    <mergeCell ref="NE5:NI5"/>
    <mergeCell ref="JX5:KB5"/>
    <mergeCell ref="KC5:KG5"/>
    <mergeCell ref="KH5:KL5"/>
    <mergeCell ref="KM5:KQ5"/>
    <mergeCell ref="KR5:KV5"/>
    <mergeCell ref="KW5:LA5"/>
    <mergeCell ref="LB5:LF5"/>
    <mergeCell ref="LG5:LK5"/>
    <mergeCell ref="LL5:LP5"/>
    <mergeCell ref="OI5:OM5"/>
    <mergeCell ref="ON5:OR5"/>
    <mergeCell ref="MF6:MJ6"/>
    <mergeCell ref="MK6:MO6"/>
    <mergeCell ref="MP6:MT6"/>
    <mergeCell ref="IT5:IX5"/>
    <mergeCell ref="IY5:JC5"/>
    <mergeCell ref="JD5:JH5"/>
    <mergeCell ref="JI5:JM5"/>
    <mergeCell ref="JN5:JR5"/>
    <mergeCell ref="JS5:JW5"/>
    <mergeCell ref="GN5:GR5"/>
    <mergeCell ref="GS5:GV5"/>
    <mergeCell ref="GW5:GZ5"/>
    <mergeCell ref="HA5:HE5"/>
    <mergeCell ref="HF5:HJ5"/>
    <mergeCell ref="HK5:HO5"/>
    <mergeCell ref="HP5:HT5"/>
    <mergeCell ref="HU5:HY5"/>
    <mergeCell ref="HZ5:ID5"/>
    <mergeCell ref="IE5:II5"/>
    <mergeCell ref="IJ5:IN5"/>
    <mergeCell ref="IO5:IS5"/>
    <mergeCell ref="GV7:GV8"/>
    <mergeCell ref="GX7:GX8"/>
    <mergeCell ref="GY7:GY8"/>
    <mergeCell ref="GZ7:GZ8"/>
    <mergeCell ref="GI6:GM6"/>
    <mergeCell ref="II7:II8"/>
    <mergeCell ref="IL7:IL8"/>
    <mergeCell ref="IM7:IM8"/>
    <mergeCell ref="IN7:IN8"/>
    <mergeCell ref="IQ7:IQ8"/>
    <mergeCell ref="IR7:IR8"/>
    <mergeCell ref="IS7:IS8"/>
    <mergeCell ref="HC7:HC8"/>
    <mergeCell ref="HD7:HD8"/>
    <mergeCell ref="HE7:HE8"/>
    <mergeCell ref="HH7:HH8"/>
    <mergeCell ref="HI7:HI8"/>
    <mergeCell ref="HJ7:HJ8"/>
    <mergeCell ref="HM7:HM8"/>
    <mergeCell ref="HN7:HN8"/>
    <mergeCell ref="HO7:HO8"/>
    <mergeCell ref="GK7:GK8"/>
    <mergeCell ref="GL7:GL8"/>
    <mergeCell ref="GM7:GM8"/>
    <mergeCell ref="FL7:FL8"/>
    <mergeCell ref="FM7:FM8"/>
    <mergeCell ref="FN7:FN8"/>
    <mergeCell ref="FQ7:FQ8"/>
    <mergeCell ref="FR7:FR8"/>
    <mergeCell ref="FS7:FS8"/>
    <mergeCell ref="FV7:FV8"/>
    <mergeCell ref="FW7:FW8"/>
    <mergeCell ref="FX7:FX8"/>
    <mergeCell ref="GP7:GP8"/>
    <mergeCell ref="GQ7:GQ8"/>
    <mergeCell ref="GR7:GR8"/>
    <mergeCell ref="GT7:GT8"/>
    <mergeCell ref="GU7:GU8"/>
    <mergeCell ref="FK6:FN6"/>
    <mergeCell ref="FO6:FS6"/>
    <mergeCell ref="FT6:FX6"/>
    <mergeCell ref="FY6:GC6"/>
    <mergeCell ref="GD6:GH6"/>
    <mergeCell ref="GA7:GA8"/>
    <mergeCell ref="GB7:GB8"/>
    <mergeCell ref="GC7:GC8"/>
    <mergeCell ref="GF7:GF8"/>
    <mergeCell ref="GG7:GG8"/>
    <mergeCell ref="GH7:GH8"/>
    <mergeCell ref="DZ7:DZ8"/>
    <mergeCell ref="EA7:EA8"/>
    <mergeCell ref="EB7:EB8"/>
    <mergeCell ref="DV7:DV8"/>
    <mergeCell ref="DW7:DW8"/>
    <mergeCell ref="DX7:DX8"/>
    <mergeCell ref="DU6:DX6"/>
    <mergeCell ref="DY6:EB6"/>
    <mergeCell ref="FH7:FH8"/>
    <mergeCell ref="FI7:FI8"/>
    <mergeCell ref="FJ7:FJ8"/>
    <mergeCell ref="EE7:EE8"/>
    <mergeCell ref="EP7:EP8"/>
    <mergeCell ref="EQ7:EQ8"/>
    <mergeCell ref="EY7:EY8"/>
    <mergeCell ref="EZ7:EZ8"/>
    <mergeCell ref="FA7:FA8"/>
    <mergeCell ref="FG5:FJ5"/>
    <mergeCell ref="FK5:FN5"/>
    <mergeCell ref="FO5:FS5"/>
    <mergeCell ref="FT5:FX5"/>
    <mergeCell ref="FY5:GC5"/>
    <mergeCell ref="GD5:GH5"/>
    <mergeCell ref="GI5:GM5"/>
    <mergeCell ref="DU5:DX5"/>
    <mergeCell ref="DY5:EB5"/>
    <mergeCell ref="CT7:CT8"/>
    <mergeCell ref="CU7:CU8"/>
    <mergeCell ref="CV7:CV8"/>
    <mergeCell ref="CW5:CZ5"/>
    <mergeCell ref="DA5:DD5"/>
    <mergeCell ref="DE5:DH5"/>
    <mergeCell ref="DI5:DL5"/>
    <mergeCell ref="DM5:DP5"/>
    <mergeCell ref="DQ5:DT5"/>
    <mergeCell ref="CW6:CZ6"/>
    <mergeCell ref="DA6:DD6"/>
    <mergeCell ref="DE6:DH6"/>
    <mergeCell ref="DI6:DL6"/>
    <mergeCell ref="DM6:DP6"/>
    <mergeCell ref="DQ6:DT6"/>
    <mergeCell ref="CX7:CX8"/>
    <mergeCell ref="CY7:CY8"/>
    <mergeCell ref="CZ7:CZ8"/>
    <mergeCell ref="DB7:DB8"/>
    <mergeCell ref="DC7:DC8"/>
    <mergeCell ref="DD7:DD8"/>
    <mergeCell ref="DT7:DT8"/>
    <mergeCell ref="FG6:FJ6"/>
    <mergeCell ref="DF7:DF8"/>
    <mergeCell ref="DG7:DG8"/>
    <mergeCell ref="DH7:DH8"/>
    <mergeCell ref="DJ7:DJ8"/>
    <mergeCell ref="DK7:DK8"/>
    <mergeCell ref="DL7:DL8"/>
    <mergeCell ref="DN7:DN8"/>
    <mergeCell ref="DO7:DO8"/>
    <mergeCell ref="DP7:DP8"/>
    <mergeCell ref="DR7:DR8"/>
    <mergeCell ref="DS7:DS8"/>
    <mergeCell ref="CH7:CH8"/>
    <mergeCell ref="CI7:CI8"/>
    <mergeCell ref="CJ7:CJ8"/>
    <mergeCell ref="CL7:CL8"/>
    <mergeCell ref="CM7:CM8"/>
    <mergeCell ref="CN7:CN8"/>
    <mergeCell ref="CP7:CP8"/>
    <mergeCell ref="CQ7:CQ8"/>
    <mergeCell ref="CR7:CR8"/>
    <mergeCell ref="BV7:BV8"/>
    <mergeCell ref="BW7:BW8"/>
    <mergeCell ref="BX7:BX8"/>
    <mergeCell ref="BZ7:BZ8"/>
    <mergeCell ref="CA7:CA8"/>
    <mergeCell ref="CB7:CB8"/>
    <mergeCell ref="CD7:CD8"/>
    <mergeCell ref="CE7:CE8"/>
    <mergeCell ref="CF7:CF8"/>
    <mergeCell ref="CC5:CF5"/>
    <mergeCell ref="CG5:CJ5"/>
    <mergeCell ref="CK5:CN5"/>
    <mergeCell ref="CO5:CR5"/>
    <mergeCell ref="CS5:CV5"/>
    <mergeCell ref="BA6:BD6"/>
    <mergeCell ref="BE6:BH6"/>
    <mergeCell ref="BI6:BL6"/>
    <mergeCell ref="BM6:BP6"/>
    <mergeCell ref="BQ6:BT6"/>
    <mergeCell ref="BU6:BX6"/>
    <mergeCell ref="BY6:CB6"/>
    <mergeCell ref="CC6:CF6"/>
    <mergeCell ref="CG6:CJ6"/>
    <mergeCell ref="CK6:CN6"/>
    <mergeCell ref="CO6:CR6"/>
    <mergeCell ref="CS6:CV6"/>
    <mergeCell ref="BQ5:BT5"/>
    <mergeCell ref="BU5:BX5"/>
    <mergeCell ref="BY5:CB5"/>
    <mergeCell ref="BB7:BB8"/>
    <mergeCell ref="BC7:BC8"/>
    <mergeCell ref="BD7:BD8"/>
    <mergeCell ref="BS7:BS8"/>
    <mergeCell ref="BT7:BT8"/>
    <mergeCell ref="Y5:AB5"/>
    <mergeCell ref="Y6:AB6"/>
    <mergeCell ref="Z7:Z8"/>
    <mergeCell ref="AA7:AA8"/>
    <mergeCell ref="AB7:AB8"/>
    <mergeCell ref="AC5:AF5"/>
    <mergeCell ref="AG5:AJ5"/>
    <mergeCell ref="AK5:AN5"/>
    <mergeCell ref="AO5:AR5"/>
    <mergeCell ref="AV7:AV8"/>
    <mergeCell ref="AX7:AX8"/>
    <mergeCell ref="AY7:AY8"/>
    <mergeCell ref="AZ7:AZ8"/>
    <mergeCell ref="BA5:BD5"/>
    <mergeCell ref="BE5:BH5"/>
    <mergeCell ref="BI5:BL5"/>
    <mergeCell ref="BM5:BP5"/>
    <mergeCell ref="AC6:AF6"/>
    <mergeCell ref="AG6:AJ6"/>
    <mergeCell ref="AK6:AN6"/>
    <mergeCell ref="AO6:AR6"/>
    <mergeCell ref="AD7:AD8"/>
    <mergeCell ref="AE7:AE8"/>
    <mergeCell ref="AF7:AF8"/>
    <mergeCell ref="AH7:AH8"/>
    <mergeCell ref="AI7:AI8"/>
    <mergeCell ref="AJ7:AJ8"/>
    <mergeCell ref="AL7:AL8"/>
    <mergeCell ref="AM7:AM8"/>
    <mergeCell ref="AN7:AN8"/>
    <mergeCell ref="BF7:BF8"/>
    <mergeCell ref="BG7:BG8"/>
    <mergeCell ref="BP7:BP8"/>
    <mergeCell ref="BR7:BR8"/>
    <mergeCell ref="O7:O8"/>
    <mergeCell ref="P7:P8"/>
    <mergeCell ref="AJK4:AJN4"/>
    <mergeCell ref="AJO4:AJR4"/>
    <mergeCell ref="AJS4:AJV4"/>
    <mergeCell ref="AJW4:AJZ4"/>
    <mergeCell ref="AIU4:AIX4"/>
    <mergeCell ref="AIY4:AJB4"/>
    <mergeCell ref="AJC4:AJF4"/>
    <mergeCell ref="AJG4:AJJ4"/>
    <mergeCell ref="AIA4:AID4"/>
    <mergeCell ref="AIE4:AIH4"/>
    <mergeCell ref="AII4:AIL4"/>
    <mergeCell ref="AIM4:AIP4"/>
    <mergeCell ref="AIQ4:AIT4"/>
    <mergeCell ref="AHK4:AHN4"/>
    <mergeCell ref="AHO4:AHR4"/>
    <mergeCell ref="AHS4:AHV4"/>
    <mergeCell ref="AHW4:AHZ4"/>
    <mergeCell ref="AGU4:AGX4"/>
    <mergeCell ref="AGY4:AHB4"/>
    <mergeCell ref="AHC4:AHF4"/>
    <mergeCell ref="Q5:T5"/>
    <mergeCell ref="Q6:T6"/>
    <mergeCell ref="R7:R8"/>
    <mergeCell ref="S7:S8"/>
    <mergeCell ref="T7:T8"/>
    <mergeCell ref="U5:X5"/>
    <mergeCell ref="U6:X6"/>
    <mergeCell ref="V7:V8"/>
    <mergeCell ref="W7:W8"/>
    <mergeCell ref="X7:X8"/>
    <mergeCell ref="AHG4:AHJ4"/>
    <mergeCell ref="AGA4:AGD4"/>
    <mergeCell ref="AGE4:AGH4"/>
    <mergeCell ref="AGI4:AGL4"/>
    <mergeCell ref="AGM4:AGP4"/>
    <mergeCell ref="AGQ4:AGT4"/>
    <mergeCell ref="AFG4:AFJ4"/>
    <mergeCell ref="AFK4:AFN4"/>
    <mergeCell ref="AFO4:AFR4"/>
    <mergeCell ref="AFS4:AFV4"/>
    <mergeCell ref="AFW4:AFZ4"/>
    <mergeCell ref="AEM4:AEP4"/>
    <mergeCell ref="AEQ4:AET4"/>
    <mergeCell ref="AEU4:AEX4"/>
    <mergeCell ref="AEY4:AFB4"/>
    <mergeCell ref="AFC4:AFF4"/>
    <mergeCell ref="ADS4:ADV4"/>
    <mergeCell ref="ADW4:ADZ4"/>
    <mergeCell ref="AEA4:AED4"/>
    <mergeCell ref="AEE4:AEH4"/>
    <mergeCell ref="AEI4:AEL4"/>
    <mergeCell ref="ACY4:ADB4"/>
    <mergeCell ref="ADC4:ADF4"/>
    <mergeCell ref="ADG4:ADJ4"/>
    <mergeCell ref="ADK4:ADN4"/>
    <mergeCell ref="ADO4:ADR4"/>
    <mergeCell ref="ACE4:ACH4"/>
    <mergeCell ref="ACI4:ACL4"/>
    <mergeCell ref="ACM4:ACP4"/>
    <mergeCell ref="ACQ4:ACT4"/>
    <mergeCell ref="ACU4:ACX4"/>
    <mergeCell ref="ABK4:ABN4"/>
    <mergeCell ref="ABO4:ABR4"/>
    <mergeCell ref="ABS4:ABV4"/>
    <mergeCell ref="ABW4:ABZ4"/>
    <mergeCell ref="ACA4:ACD4"/>
    <mergeCell ref="AAQ4:AAT4"/>
    <mergeCell ref="AAU4:AAX4"/>
    <mergeCell ref="AAY4:ABB4"/>
    <mergeCell ref="ABC4:ABF4"/>
    <mergeCell ref="ABG4:ABJ4"/>
    <mergeCell ref="ZW4:ZZ4"/>
    <mergeCell ref="AAA4:AAD4"/>
    <mergeCell ref="AAE4:AAH4"/>
    <mergeCell ref="AAI4:AAL4"/>
    <mergeCell ref="AAM4:AAP4"/>
    <mergeCell ref="ZC4:ZF4"/>
    <mergeCell ref="ZG4:ZJ4"/>
    <mergeCell ref="ZK4:ZN4"/>
    <mergeCell ref="ZO4:ZR4"/>
    <mergeCell ref="ZS4:ZV4"/>
    <mergeCell ref="YI4:YL4"/>
    <mergeCell ref="YM4:YP4"/>
    <mergeCell ref="YQ4:YT4"/>
    <mergeCell ref="YU4:YX4"/>
    <mergeCell ref="YY4:ZB4"/>
    <mergeCell ref="XO4:XR4"/>
    <mergeCell ref="XS4:XV4"/>
    <mergeCell ref="XW4:XZ4"/>
    <mergeCell ref="YA4:YD4"/>
    <mergeCell ref="YE4:YH4"/>
    <mergeCell ref="WU4:WX4"/>
    <mergeCell ref="WY4:XB4"/>
    <mergeCell ref="XC4:XF4"/>
    <mergeCell ref="XG4:XJ4"/>
    <mergeCell ref="XK4:XN4"/>
    <mergeCell ref="WA4:WD4"/>
    <mergeCell ref="WE4:WH4"/>
    <mergeCell ref="WI4:WL4"/>
    <mergeCell ref="WM4:WP4"/>
    <mergeCell ref="WQ4:WT4"/>
    <mergeCell ref="VG4:VJ4"/>
    <mergeCell ref="VK4:VN4"/>
    <mergeCell ref="VO4:VR4"/>
    <mergeCell ref="VS4:VV4"/>
    <mergeCell ref="VW4:VZ4"/>
    <mergeCell ref="UM4:UP4"/>
    <mergeCell ref="UQ4:UT4"/>
    <mergeCell ref="UU4:UX4"/>
    <mergeCell ref="UY4:VB4"/>
    <mergeCell ref="VC4:VF4"/>
    <mergeCell ref="TS4:TV4"/>
    <mergeCell ref="TW4:TZ4"/>
    <mergeCell ref="UA4:UD4"/>
    <mergeCell ref="UE4:UH4"/>
    <mergeCell ref="UI4:UL4"/>
    <mergeCell ref="SY4:TB4"/>
    <mergeCell ref="TC4:TF4"/>
    <mergeCell ref="TG4:TJ4"/>
    <mergeCell ref="TK4:TN4"/>
    <mergeCell ref="TO4:TR4"/>
    <mergeCell ref="SE4:SH4"/>
    <mergeCell ref="SI4:SL4"/>
    <mergeCell ref="SM4:SP4"/>
    <mergeCell ref="SQ4:ST4"/>
    <mergeCell ref="SU4:SX4"/>
    <mergeCell ref="RK4:RN4"/>
    <mergeCell ref="RO4:RR4"/>
    <mergeCell ref="RS4:RV4"/>
    <mergeCell ref="RW4:RZ4"/>
    <mergeCell ref="SA4:SD4"/>
    <mergeCell ref="QQ4:QT4"/>
    <mergeCell ref="QU4:QX4"/>
    <mergeCell ref="QY4:RB4"/>
    <mergeCell ref="RC4:RF4"/>
    <mergeCell ref="RG4:RJ4"/>
    <mergeCell ref="PR4:PV4"/>
    <mergeCell ref="PW4:QA4"/>
    <mergeCell ref="QB4:QF4"/>
    <mergeCell ref="QG4:QK4"/>
    <mergeCell ref="QL4:QP4"/>
    <mergeCell ref="OS4:OW4"/>
    <mergeCell ref="OX4:PB4"/>
    <mergeCell ref="PC4:PG4"/>
    <mergeCell ref="PH4:PL4"/>
    <mergeCell ref="PM4:PQ4"/>
    <mergeCell ref="NT4:NX4"/>
    <mergeCell ref="NY4:OC4"/>
    <mergeCell ref="OD4:OH4"/>
    <mergeCell ref="OI4:OM4"/>
    <mergeCell ref="ON4:OR4"/>
    <mergeCell ref="IT4:IX4"/>
    <mergeCell ref="HA4:HE4"/>
    <mergeCell ref="HF4:HJ4"/>
    <mergeCell ref="HK4:HO4"/>
    <mergeCell ref="HP4:HT4"/>
    <mergeCell ref="HU4:HY4"/>
    <mergeCell ref="GD4:GH4"/>
    <mergeCell ref="GI4:GM4"/>
    <mergeCell ref="GN4:GR4"/>
    <mergeCell ref="GS4:GV4"/>
    <mergeCell ref="GW4:GZ4"/>
    <mergeCell ref="MU4:MY4"/>
    <mergeCell ref="MZ4:ND4"/>
    <mergeCell ref="NE4:NI4"/>
    <mergeCell ref="NJ4:NN4"/>
    <mergeCell ref="NO4:NS4"/>
    <mergeCell ref="LV4:LZ4"/>
    <mergeCell ref="MA4:ME4"/>
    <mergeCell ref="MF4:MJ4"/>
    <mergeCell ref="MK4:MO4"/>
    <mergeCell ref="MP4:MT4"/>
    <mergeCell ref="KW4:LA4"/>
    <mergeCell ref="LB4:LF4"/>
    <mergeCell ref="LG4:LK4"/>
    <mergeCell ref="LL4:LP4"/>
    <mergeCell ref="LQ4:LU4"/>
    <mergeCell ref="JX4:KB4"/>
    <mergeCell ref="KC4:KG4"/>
    <mergeCell ref="KH4:KL4"/>
    <mergeCell ref="KM4:KQ4"/>
    <mergeCell ref="KR4:KV4"/>
    <mergeCell ref="I4:L4"/>
    <mergeCell ref="M4:P4"/>
    <mergeCell ref="Q4:T4"/>
    <mergeCell ref="U4:X4"/>
    <mergeCell ref="Y4:AB4"/>
    <mergeCell ref="B1:D7"/>
    <mergeCell ref="E4:H4"/>
    <mergeCell ref="E5:H5"/>
    <mergeCell ref="E6:H6"/>
    <mergeCell ref="F7:F8"/>
    <mergeCell ref="G7:G8"/>
    <mergeCell ref="H7:H8"/>
    <mergeCell ref="B8:B11"/>
    <mergeCell ref="C8:C11"/>
    <mergeCell ref="D8:D11"/>
    <mergeCell ref="DE4:DH4"/>
    <mergeCell ref="DI4:DL4"/>
    <mergeCell ref="CK4:CN4"/>
    <mergeCell ref="CO4:CR4"/>
    <mergeCell ref="CS4:CV4"/>
    <mergeCell ref="CW4:CZ4"/>
    <mergeCell ref="DA4:DD4"/>
    <mergeCell ref="BQ4:BT4"/>
    <mergeCell ref="BU4:BX4"/>
    <mergeCell ref="I5:L5"/>
    <mergeCell ref="I6:L6"/>
    <mergeCell ref="J7:J8"/>
    <mergeCell ref="K7:K8"/>
    <mergeCell ref="L7:L8"/>
    <mergeCell ref="M5:P5"/>
    <mergeCell ref="M6:P6"/>
    <mergeCell ref="N7:N8"/>
    <mergeCell ref="AW4:AZ4"/>
    <mergeCell ref="BA4:BD4"/>
    <mergeCell ref="BE4:BH4"/>
    <mergeCell ref="BI4:BL4"/>
    <mergeCell ref="BM4:BP4"/>
    <mergeCell ref="EF7:EF8"/>
    <mergeCell ref="EG7:EG8"/>
    <mergeCell ref="EO7:EO8"/>
    <mergeCell ref="AC4:AF4"/>
    <mergeCell ref="AG4:AJ4"/>
    <mergeCell ref="AK4:AN4"/>
    <mergeCell ref="AO4:AR4"/>
    <mergeCell ref="AS4:AV4"/>
    <mergeCell ref="DM4:DP4"/>
    <mergeCell ref="DQ4:DT4"/>
    <mergeCell ref="DU4:DX4"/>
    <mergeCell ref="AS5:AV5"/>
    <mergeCell ref="AW5:AZ5"/>
    <mergeCell ref="AS6:AV6"/>
    <mergeCell ref="AW6:AZ6"/>
    <mergeCell ref="AP7:AP8"/>
    <mergeCell ref="AQ7:AQ8"/>
    <mergeCell ref="AR7:AR8"/>
    <mergeCell ref="AT7:AT8"/>
    <mergeCell ref="AU7:AU8"/>
    <mergeCell ref="DY4:EB4"/>
    <mergeCell ref="BH7:BH8"/>
    <mergeCell ref="BJ7:BJ8"/>
    <mergeCell ref="BK7:BK8"/>
    <mergeCell ref="BL7:BL8"/>
    <mergeCell ref="BN7:BN8"/>
    <mergeCell ref="BO7:BO8"/>
    <mergeCell ref="AKU8:AKU11"/>
    <mergeCell ref="EM4:EQ4"/>
    <mergeCell ref="EW4:FA4"/>
    <mergeCell ref="EC5:EG5"/>
    <mergeCell ref="EC6:EG6"/>
    <mergeCell ref="EM5:EQ5"/>
    <mergeCell ref="EM6:EQ6"/>
    <mergeCell ref="EW5:FA5"/>
    <mergeCell ref="EW6:FA6"/>
    <mergeCell ref="EC4:EG4"/>
    <mergeCell ref="AKJ1:AKL7"/>
    <mergeCell ref="AKJ8:AKJ11"/>
    <mergeCell ref="AKK8:AKK11"/>
    <mergeCell ref="AKL8:AKL11"/>
    <mergeCell ref="AKM1:AKO7"/>
    <mergeCell ref="BY4:CB4"/>
    <mergeCell ref="CC4:CF4"/>
    <mergeCell ref="CG4:CJ4"/>
    <mergeCell ref="FG4:FJ4"/>
    <mergeCell ref="FK4:FN4"/>
    <mergeCell ref="FO4:FS4"/>
    <mergeCell ref="FT4:FX4"/>
    <mergeCell ref="FY4:GC4"/>
    <mergeCell ref="IY4:JC4"/>
    <mergeCell ref="JD4:JH4"/>
    <mergeCell ref="JI4:JM4"/>
    <mergeCell ref="JN4:JR4"/>
    <mergeCell ref="JS4:JW4"/>
    <mergeCell ref="HZ4:ID4"/>
    <mergeCell ref="IE4:II4"/>
    <mergeCell ref="IJ4:IN4"/>
    <mergeCell ref="IO4:IS4"/>
    <mergeCell ref="AKM8:AKM11"/>
    <mergeCell ref="AKN8:AKN11"/>
    <mergeCell ref="AKO8:AKO11"/>
    <mergeCell ref="AKP1:AKR7"/>
    <mergeCell ref="AKP8:AKP11"/>
    <mergeCell ref="AKQ8:AKQ11"/>
    <mergeCell ref="AKR8:AKR11"/>
    <mergeCell ref="AKV1:AKX7"/>
    <mergeCell ref="AKV8:AKV11"/>
    <mergeCell ref="AKW8:AKW11"/>
    <mergeCell ref="AKX8:AKX11"/>
    <mergeCell ref="AKY1:ALA7"/>
    <mergeCell ref="AKY8:AKY11"/>
    <mergeCell ref="AKZ8:AKZ11"/>
    <mergeCell ref="ALA8:ALA11"/>
    <mergeCell ref="E3:T3"/>
    <mergeCell ref="U3:AR3"/>
    <mergeCell ref="AKA1:AKC7"/>
    <mergeCell ref="AKA8:AKA11"/>
    <mergeCell ref="AKB8:AKB11"/>
    <mergeCell ref="AKC8:AKC11"/>
    <mergeCell ref="AKD1:AKF7"/>
    <mergeCell ref="AKD8:AKD11"/>
    <mergeCell ref="AKE8:AKE11"/>
    <mergeCell ref="AKF8:AKF11"/>
    <mergeCell ref="AKG1:AKI7"/>
    <mergeCell ref="AKG8:AKG11"/>
    <mergeCell ref="AKH8:AKH11"/>
    <mergeCell ref="AKI8:AKI11"/>
    <mergeCell ref="AKS1:AKU7"/>
    <mergeCell ref="AKS8:AKS11"/>
    <mergeCell ref="AKT8:AKT11"/>
  </mergeCells>
  <phoneticPr fontId="8" type="noConversion"/>
  <conditionalFormatting sqref="D12:D42">
    <cfRule type="top10" dxfId="394" priority="1029" aboveAverage="1" bottom="1" rank="5"/>
  </conditionalFormatting>
  <conditionalFormatting sqref="D12:D42">
    <cfRule type="top10" dxfId="393" priority="1030" aboveAverage="1" rank="5"/>
  </conditionalFormatting>
  <conditionalFormatting sqref="X12:X42">
    <cfRule type="top10" dxfId="392" priority="1021" aboveAverage="1" bottom="1" rank="5"/>
  </conditionalFormatting>
  <conditionalFormatting sqref="X12:X42">
    <cfRule type="top10" dxfId="391" priority="1022" aboveAverage="1" rank="5"/>
  </conditionalFormatting>
  <conditionalFormatting sqref="EB12:EB42">
    <cfRule type="top10" dxfId="390" priority="959" aboveAverage="1" bottom="1" rank="5"/>
  </conditionalFormatting>
  <conditionalFormatting sqref="EB12:EB42">
    <cfRule type="top10" dxfId="389" priority="960" aboveAverage="1" rank="5"/>
  </conditionalFormatting>
  <conditionalFormatting sqref="QT12:QT42">
    <cfRule type="top10" dxfId="388" priority="827" aboveAverage="1" bottom="1" rank="5"/>
  </conditionalFormatting>
  <conditionalFormatting sqref="QT12:QT42">
    <cfRule type="top10" dxfId="387" priority="828" aboveAverage="1" rank="5"/>
  </conditionalFormatting>
  <conditionalFormatting sqref="RF12:RF42">
    <cfRule type="top10" dxfId="386" priority="821" aboveAverage="1" bottom="1" rank="5"/>
  </conditionalFormatting>
  <conditionalFormatting sqref="RF12:RF42">
    <cfRule type="top10" dxfId="385" priority="822" aboveAverage="1" rank="5"/>
  </conditionalFormatting>
  <conditionalFormatting sqref="RJ12:RJ42">
    <cfRule type="top10" dxfId="384" priority="819" aboveAverage="1" bottom="1" rank="5"/>
  </conditionalFormatting>
  <conditionalFormatting sqref="RJ12:RJ42">
    <cfRule type="top10" dxfId="383" priority="820" aboveAverage="1" rank="5"/>
  </conditionalFormatting>
  <conditionalFormatting sqref="SH12:SH42">
    <cfRule type="top10" dxfId="382" priority="807" aboveAverage="1" bottom="1" rank="5"/>
  </conditionalFormatting>
  <conditionalFormatting sqref="SH12:SH42">
    <cfRule type="top10" dxfId="381" priority="808" aboveAverage="1" rank="5"/>
  </conditionalFormatting>
  <conditionalFormatting sqref="TB12:TB42">
    <cfRule type="top10" dxfId="380" priority="797" aboveAverage="1" bottom="1" rank="5"/>
  </conditionalFormatting>
  <conditionalFormatting sqref="TB12:TB42">
    <cfRule type="top10" dxfId="379" priority="798" aboveAverage="1" rank="5"/>
  </conditionalFormatting>
  <conditionalFormatting sqref="TN12:TN42">
    <cfRule type="top10" dxfId="378" priority="791" aboveAverage="1" bottom="1" rank="5"/>
  </conditionalFormatting>
  <conditionalFormatting sqref="TN12:TN42">
    <cfRule type="top10" dxfId="377" priority="792" aboveAverage="1" rank="5"/>
  </conditionalFormatting>
  <conditionalFormatting sqref="UD12:UD42">
    <cfRule type="top10" dxfId="376" priority="783" aboveAverage="1" bottom="1" rank="5"/>
  </conditionalFormatting>
  <conditionalFormatting sqref="UD12:UD42">
    <cfRule type="top10" dxfId="375" priority="784" aboveAverage="1" rank="5"/>
  </conditionalFormatting>
  <conditionalFormatting sqref="UP12:UP42">
    <cfRule type="top10" dxfId="374" priority="777" aboveAverage="1" bottom="1" rank="5"/>
  </conditionalFormatting>
  <conditionalFormatting sqref="UP12:UP42">
    <cfRule type="top10" dxfId="373" priority="778" aboveAverage="1" rank="5"/>
  </conditionalFormatting>
  <conditionalFormatting sqref="VF12:VF42">
    <cfRule type="top10" dxfId="372" priority="769" aboveAverage="1" bottom="1" rank="5"/>
  </conditionalFormatting>
  <conditionalFormatting sqref="VF12:VF42">
    <cfRule type="top10" dxfId="371" priority="770" aboveAverage="1" rank="5"/>
  </conditionalFormatting>
  <conditionalFormatting sqref="WP12:WP42">
    <cfRule type="top10" dxfId="370" priority="751" aboveAverage="1" bottom="1" rank="5"/>
  </conditionalFormatting>
  <conditionalFormatting sqref="WP12:WP42">
    <cfRule type="top10" dxfId="369" priority="752" aboveAverage="1" rank="5"/>
  </conditionalFormatting>
  <conditionalFormatting sqref="WT12:WT42">
    <cfRule type="top10" dxfId="368" priority="749" aboveAverage="1" bottom="1" rank="5"/>
  </conditionalFormatting>
  <conditionalFormatting sqref="WT12:WT42">
    <cfRule type="top10" dxfId="367" priority="750" aboveAverage="1" rank="5"/>
  </conditionalFormatting>
  <conditionalFormatting sqref="XJ12:XJ42">
    <cfRule type="top10" dxfId="366" priority="741" aboveAverage="1" bottom="1" rank="5"/>
  </conditionalFormatting>
  <conditionalFormatting sqref="XJ12:XJ42">
    <cfRule type="top10" dxfId="365" priority="742" aboveAverage="1" rank="5"/>
  </conditionalFormatting>
  <conditionalFormatting sqref="XV12:XV42">
    <cfRule type="top10" dxfId="364" priority="735" aboveAverage="1" bottom="1" rank="5"/>
  </conditionalFormatting>
  <conditionalFormatting sqref="XV12:XV42">
    <cfRule type="top10" dxfId="363" priority="736" aboveAverage="1" rank="5"/>
  </conditionalFormatting>
  <conditionalFormatting sqref="YH12:YH42">
    <cfRule type="top10" dxfId="362" priority="729" aboveAverage="1" bottom="1" rank="5"/>
  </conditionalFormatting>
  <conditionalFormatting sqref="YH12:YH42">
    <cfRule type="top10" dxfId="361" priority="730" aboveAverage="1" rank="5"/>
  </conditionalFormatting>
  <conditionalFormatting sqref="YP12:YP42">
    <cfRule type="top10" dxfId="360" priority="725" aboveAverage="1" bottom="1" rank="5"/>
  </conditionalFormatting>
  <conditionalFormatting sqref="YP12:YP42">
    <cfRule type="top10" dxfId="359" priority="726" aboveAverage="1" rank="5"/>
  </conditionalFormatting>
  <conditionalFormatting sqref="ZB12:ZB42">
    <cfRule type="top10" dxfId="358" priority="719" aboveAverage="1" bottom="1" rank="5"/>
  </conditionalFormatting>
  <conditionalFormatting sqref="ZB12:ZB42">
    <cfRule type="top10" dxfId="357" priority="720" aboveAverage="1" rank="5"/>
  </conditionalFormatting>
  <conditionalFormatting sqref="ZJ12:ZJ42">
    <cfRule type="top10" dxfId="356" priority="715" aboveAverage="1" bottom="1" rank="5"/>
  </conditionalFormatting>
  <conditionalFormatting sqref="ZJ12:ZJ42">
    <cfRule type="top10" dxfId="355" priority="716" aboveAverage="1" rank="5"/>
  </conditionalFormatting>
  <conditionalFormatting sqref="ZR12:ZR42">
    <cfRule type="top10" dxfId="354" priority="711" aboveAverage="1" bottom="1" rank="5"/>
  </conditionalFormatting>
  <conditionalFormatting sqref="ZR12:ZR42">
    <cfRule type="top10" dxfId="353" priority="712" aboveAverage="1" rank="5"/>
  </conditionalFormatting>
  <conditionalFormatting sqref="ZZ12:ZZ42">
    <cfRule type="top10" dxfId="352" priority="707" aboveAverage="1" bottom="1" rank="5"/>
  </conditionalFormatting>
  <conditionalFormatting sqref="ZZ12:ZZ42">
    <cfRule type="top10" dxfId="351" priority="708" aboveAverage="1" rank="5"/>
  </conditionalFormatting>
  <conditionalFormatting sqref="AAD12:AAD42">
    <cfRule type="top10" dxfId="350" priority="705" aboveAverage="1" bottom="1" rank="5"/>
  </conditionalFormatting>
  <conditionalFormatting sqref="AAD12:AAD42">
    <cfRule type="top10" dxfId="349" priority="706" aboveAverage="1" rank="5"/>
  </conditionalFormatting>
  <conditionalFormatting sqref="AAT12:AAT42">
    <cfRule type="top10" dxfId="348" priority="697" aboveAverage="1" bottom="1" rank="5"/>
  </conditionalFormatting>
  <conditionalFormatting sqref="AAT12:AAT42">
    <cfRule type="top10" dxfId="347" priority="698" aboveAverage="1" rank="5"/>
  </conditionalFormatting>
  <conditionalFormatting sqref="ABF12:ABF42">
    <cfRule type="top10" dxfId="346" priority="691" aboveAverage="1" bottom="1" rank="5"/>
  </conditionalFormatting>
  <conditionalFormatting sqref="ABF12:ABF42">
    <cfRule type="top10" dxfId="345" priority="692" aboveAverage="1" rank="5"/>
  </conditionalFormatting>
  <conditionalFormatting sqref="ABR12:ABR42">
    <cfRule type="top10" dxfId="344" priority="685" aboveAverage="1" bottom="1" rank="5"/>
  </conditionalFormatting>
  <conditionalFormatting sqref="ABR12:ABR42">
    <cfRule type="top10" dxfId="343" priority="686" aboveAverage="1" rank="5"/>
  </conditionalFormatting>
  <conditionalFormatting sqref="ABV12:ABV42">
    <cfRule type="top10" dxfId="342" priority="683" aboveAverage="1" bottom="1" rank="5"/>
  </conditionalFormatting>
  <conditionalFormatting sqref="ABV12:ABV42">
    <cfRule type="top10" dxfId="341" priority="684" aboveAverage="1" rank="5"/>
  </conditionalFormatting>
  <conditionalFormatting sqref="ACL12:ACL42">
    <cfRule type="top10" dxfId="340" priority="675" aboveAverage="1" bottom="1" rank="5"/>
  </conditionalFormatting>
  <conditionalFormatting sqref="ACL12:ACL42">
    <cfRule type="top10" dxfId="339" priority="676" aboveAverage="1" rank="5"/>
  </conditionalFormatting>
  <conditionalFormatting sqref="ACX12:ACX42">
    <cfRule type="top10" dxfId="338" priority="669" aboveAverage="1" bottom="1" rank="5"/>
  </conditionalFormatting>
  <conditionalFormatting sqref="ACX12:ACX42">
    <cfRule type="top10" dxfId="337" priority="670" aboveAverage="1" rank="5"/>
  </conditionalFormatting>
  <conditionalFormatting sqref="ADV12:ADV42">
    <cfRule type="top10" dxfId="336" priority="657" aboveAverage="1" bottom="1" rank="5"/>
  </conditionalFormatting>
  <conditionalFormatting sqref="ADV12:ADV42">
    <cfRule type="top10" dxfId="335" priority="658" aboveAverage="1" rank="5"/>
  </conditionalFormatting>
  <conditionalFormatting sqref="AET12:AET42">
    <cfRule type="top10" dxfId="334" priority="645" aboveAverage="1" bottom="1" rank="5"/>
  </conditionalFormatting>
  <conditionalFormatting sqref="AET12:AET42">
    <cfRule type="top10" dxfId="333" priority="646" aboveAverage="1" rank="5"/>
  </conditionalFormatting>
  <conditionalFormatting sqref="AFR12:AFR42">
    <cfRule type="top10" dxfId="332" priority="633" aboveAverage="1" bottom="1" rank="5"/>
  </conditionalFormatting>
  <conditionalFormatting sqref="AFR12:AFR42">
    <cfRule type="top10" dxfId="331" priority="634" aboveAverage="1" rank="5"/>
  </conditionalFormatting>
  <conditionalFormatting sqref="AGP12:AGP42">
    <cfRule type="top10" dxfId="330" priority="621" aboveAverage="1" bottom="1" rank="5"/>
  </conditionalFormatting>
  <conditionalFormatting sqref="AGP12:AGP42">
    <cfRule type="top10" dxfId="329" priority="622" aboveAverage="1" rank="5"/>
  </conditionalFormatting>
  <conditionalFormatting sqref="AIH12:AIH42">
    <cfRule type="top10" dxfId="328" priority="595" aboveAverage="1" bottom="1" rank="5"/>
  </conditionalFormatting>
  <conditionalFormatting sqref="AIH12:AIH42">
    <cfRule type="top10" dxfId="327" priority="596" aboveAverage="1" rank="5"/>
  </conditionalFormatting>
  <conditionalFormatting sqref="AIL12:AIL42">
    <cfRule type="top10" dxfId="326" priority="593" aboveAverage="1" bottom="1" rank="5"/>
  </conditionalFormatting>
  <conditionalFormatting sqref="AIL12:AIL42">
    <cfRule type="top10" dxfId="325" priority="594" aboveAverage="1" rank="5"/>
  </conditionalFormatting>
  <conditionalFormatting sqref="AIP12:AIP42">
    <cfRule type="top10" dxfId="324" priority="591" aboveAverage="1" bottom="1" rank="5"/>
  </conditionalFormatting>
  <conditionalFormatting sqref="AIP12:AIP42">
    <cfRule type="top10" dxfId="323" priority="592" aboveAverage="1" rank="5"/>
  </conditionalFormatting>
  <conditionalFormatting sqref="AJJ12:AJJ42">
    <cfRule type="top10" dxfId="322" priority="579" aboveAverage="1" bottom="1" rank="5"/>
  </conditionalFormatting>
  <conditionalFormatting sqref="AJJ12:AJJ42">
    <cfRule type="top10" dxfId="321" priority="580" aboveAverage="1" rank="5"/>
  </conditionalFormatting>
  <conditionalFormatting sqref="H12:H42">
    <cfRule type="top10" dxfId="320" priority="569" aboveAverage="1" bottom="1" rank="5"/>
  </conditionalFormatting>
  <conditionalFormatting sqref="H12:H42">
    <cfRule type="top10" dxfId="319" priority="570" aboveAverage="1" rank="5"/>
  </conditionalFormatting>
  <conditionalFormatting sqref="L12:L42">
    <cfRule type="top10" dxfId="318" priority="567" aboveAverage="1" bottom="1" rank="5"/>
  </conditionalFormatting>
  <conditionalFormatting sqref="L12:L42">
    <cfRule type="top10" dxfId="317" priority="568" aboveAverage="1" rank="5"/>
  </conditionalFormatting>
  <conditionalFormatting sqref="P12:P42">
    <cfRule type="top10" dxfId="316" priority="565" aboveAverage="1" bottom="1" rank="5"/>
  </conditionalFormatting>
  <conditionalFormatting sqref="P12:P42">
    <cfRule type="top10" dxfId="315" priority="566" aboveAverage="1" rank="5"/>
  </conditionalFormatting>
  <conditionalFormatting sqref="T12:T42">
    <cfRule type="top10" dxfId="314" priority="563" aboveAverage="1" bottom="1" rank="5"/>
  </conditionalFormatting>
  <conditionalFormatting sqref="T12:T42">
    <cfRule type="top10" dxfId="313" priority="564" aboveAverage="1" rank="5"/>
  </conditionalFormatting>
  <conditionalFormatting sqref="AB12:AB42">
    <cfRule type="top10" dxfId="312" priority="561" aboveAverage="1" bottom="1" rank="5"/>
  </conditionalFormatting>
  <conditionalFormatting sqref="AB12:AB42">
    <cfRule type="top10" dxfId="311" priority="562" aboveAverage="1" rank="5"/>
  </conditionalFormatting>
  <conditionalFormatting sqref="AV12:AV42">
    <cfRule type="top10" dxfId="310" priority="559" aboveAverage="1" bottom="1" rank="5"/>
  </conditionalFormatting>
  <conditionalFormatting sqref="AV12:AV42">
    <cfRule type="top10" dxfId="309" priority="560" aboveAverage="1" rank="5"/>
  </conditionalFormatting>
  <conditionalFormatting sqref="AZ12:AZ42">
    <cfRule type="top10" dxfId="308" priority="557" aboveAverage="1" bottom="1" rank="5"/>
  </conditionalFormatting>
  <conditionalFormatting sqref="AZ12:AZ42">
    <cfRule type="top10" dxfId="307" priority="558" aboveAverage="1" rank="5"/>
  </conditionalFormatting>
  <conditionalFormatting sqref="BD12:BD42">
    <cfRule type="top10" dxfId="306" priority="555" aboveAverage="1" bottom="1" rank="5"/>
  </conditionalFormatting>
  <conditionalFormatting sqref="BD12:BD42">
    <cfRule type="top10" dxfId="305" priority="556" aboveAverage="1" rank="5"/>
  </conditionalFormatting>
  <conditionalFormatting sqref="BH12:BH42">
    <cfRule type="top10" dxfId="304" priority="553" aboveAverage="1" bottom="1" rank="5"/>
  </conditionalFormatting>
  <conditionalFormatting sqref="BH12:BH42">
    <cfRule type="top10" dxfId="303" priority="554" aboveAverage="1" rank="5"/>
  </conditionalFormatting>
  <conditionalFormatting sqref="BL12:BL42">
    <cfRule type="top10" dxfId="302" priority="551" aboveAverage="1" bottom="1" rank="5"/>
  </conditionalFormatting>
  <conditionalFormatting sqref="BL12:BL42">
    <cfRule type="top10" dxfId="301" priority="552" aboveAverage="1" rank="5"/>
  </conditionalFormatting>
  <conditionalFormatting sqref="BP12:BP42">
    <cfRule type="top10" dxfId="300" priority="549" aboveAverage="1" bottom="1" rank="5"/>
  </conditionalFormatting>
  <conditionalFormatting sqref="BP12:BP42">
    <cfRule type="top10" dxfId="299" priority="550" aboveAverage="1" rank="5"/>
  </conditionalFormatting>
  <conditionalFormatting sqref="VN12:VN42">
    <cfRule type="top10" dxfId="298" priority="497" aboveAverage="1" bottom="1" rank="5"/>
  </conditionalFormatting>
  <conditionalFormatting sqref="VN12:VN42">
    <cfRule type="top10" dxfId="297" priority="498" aboveAverage="1" rank="5"/>
  </conditionalFormatting>
  <conditionalFormatting sqref="VR12:VR42">
    <cfRule type="top10" dxfId="296" priority="495" aboveAverage="1" bottom="1" rank="5"/>
  </conditionalFormatting>
  <conditionalFormatting sqref="VR12:VR42">
    <cfRule type="top10" dxfId="295" priority="496" aboveAverage="1" rank="5"/>
  </conditionalFormatting>
  <conditionalFormatting sqref="RN12:RN42">
    <cfRule type="top10" dxfId="294" priority="493" aboveAverage="1" bottom="1" rank="5"/>
  </conditionalFormatting>
  <conditionalFormatting sqref="RN12:RN42">
    <cfRule type="top10" dxfId="293" priority="494" aboveAverage="1" rank="5"/>
  </conditionalFormatting>
  <conditionalFormatting sqref="WH12:WH42">
    <cfRule type="top10" dxfId="292" priority="487" aboveAverage="1" bottom="1" rank="5"/>
  </conditionalFormatting>
  <conditionalFormatting sqref="WH12:WH42">
    <cfRule type="top10" dxfId="291" priority="488" aboveAverage="1" rank="5"/>
  </conditionalFormatting>
  <conditionalFormatting sqref="WX12:WX42">
    <cfRule type="top10" dxfId="290" priority="485" aboveAverage="1" bottom="1" rank="5"/>
  </conditionalFormatting>
  <conditionalFormatting sqref="WX12:WX42">
    <cfRule type="top10" dxfId="289" priority="486" aboveAverage="1" rank="5"/>
  </conditionalFormatting>
  <conditionalFormatting sqref="YT12:YT42">
    <cfRule type="top10" dxfId="288" priority="483" aboveAverage="1" bottom="1" rank="5"/>
  </conditionalFormatting>
  <conditionalFormatting sqref="YT12:YT42">
    <cfRule type="top10" dxfId="287" priority="484" aboveAverage="1" rank="5"/>
  </conditionalFormatting>
  <conditionalFormatting sqref="AAH12:AAH42">
    <cfRule type="top10" dxfId="286" priority="481" aboveAverage="1" bottom="1" rank="5"/>
  </conditionalFormatting>
  <conditionalFormatting sqref="AAH12:AAH42">
    <cfRule type="top10" dxfId="285" priority="482" aboveAverage="1" rank="5"/>
  </conditionalFormatting>
  <conditionalFormatting sqref="ABZ12:ABZ42">
    <cfRule type="top10" dxfId="284" priority="479" aboveAverage="1" bottom="1" rank="5"/>
  </conditionalFormatting>
  <conditionalFormatting sqref="ABZ12:ABZ42">
    <cfRule type="top10" dxfId="283" priority="480" aboveAverage="1" rank="5"/>
  </conditionalFormatting>
  <conditionalFormatting sqref="AHB12:AHB42">
    <cfRule type="top10" dxfId="282" priority="477" aboveAverage="1" bottom="1" rank="5"/>
  </conditionalFormatting>
  <conditionalFormatting sqref="AHB12:AHB42">
    <cfRule type="top10" dxfId="281" priority="478" aboveAverage="1" rank="5"/>
  </conditionalFormatting>
  <conditionalFormatting sqref="AHF12:AHF42">
    <cfRule type="top10" dxfId="280" priority="475" aboveAverage="1" bottom="1" rank="5"/>
  </conditionalFormatting>
  <conditionalFormatting sqref="AHF12:AHF42">
    <cfRule type="top10" dxfId="279" priority="476" aboveAverage="1" rank="5"/>
  </conditionalFormatting>
  <conditionalFormatting sqref="AHN12:AHN42">
    <cfRule type="top10" dxfId="278" priority="471" aboveAverage="1" bottom="1" rank="5"/>
  </conditionalFormatting>
  <conditionalFormatting sqref="AHN12:AHN42">
    <cfRule type="top10" dxfId="277" priority="472" aboveAverage="1" rank="5"/>
  </conditionalFormatting>
  <conditionalFormatting sqref="AHR12:AHR42">
    <cfRule type="top10" dxfId="276" priority="467" aboveAverage="1" bottom="1" rank="5"/>
  </conditionalFormatting>
  <conditionalFormatting sqref="AHR12:AHR42">
    <cfRule type="top10" dxfId="275" priority="468" aboveAverage="1" rank="5"/>
  </conditionalFormatting>
  <conditionalFormatting sqref="AHV12:AHV42">
    <cfRule type="top10" dxfId="274" priority="465" aboveAverage="1" bottom="1" rank="5"/>
  </conditionalFormatting>
  <conditionalFormatting sqref="AHV12:AHV42">
    <cfRule type="top10" dxfId="273" priority="466" aboveAverage="1" rank="5"/>
  </conditionalFormatting>
  <conditionalFormatting sqref="AHZ12:AHZ42">
    <cfRule type="top10" dxfId="272" priority="463" aboveAverage="1" bottom="1" rank="5"/>
  </conditionalFormatting>
  <conditionalFormatting sqref="AHZ12:AHZ42">
    <cfRule type="top10" dxfId="271" priority="464" aboveAverage="1" rank="5"/>
  </conditionalFormatting>
  <conditionalFormatting sqref="AID12:AID42">
    <cfRule type="top10" dxfId="270" priority="461" aboveAverage="1" bottom="1" rank="5"/>
  </conditionalFormatting>
  <conditionalFormatting sqref="AID12:AID42">
    <cfRule type="top10" dxfId="269" priority="462" aboveAverage="1" rank="5"/>
  </conditionalFormatting>
  <conditionalFormatting sqref="AIX12:AIX42">
    <cfRule type="top10" dxfId="268" priority="459" aboveAverage="1" bottom="1" rank="5"/>
  </conditionalFormatting>
  <conditionalFormatting sqref="AIX12:AIX42">
    <cfRule type="top10" dxfId="267" priority="460" aboveAverage="1" rank="5"/>
  </conditionalFormatting>
  <conditionalFormatting sqref="AJB12:AJB42">
    <cfRule type="top10" dxfId="266" priority="457" aboveAverage="1" bottom="1" rank="5"/>
  </conditionalFormatting>
  <conditionalFormatting sqref="AJB12:AJB42">
    <cfRule type="top10" dxfId="265" priority="458" aboveAverage="1" rank="5"/>
  </conditionalFormatting>
  <conditionalFormatting sqref="AJF12:AJF42">
    <cfRule type="top10" dxfId="264" priority="455" aboveAverage="1" bottom="1" rank="5"/>
  </conditionalFormatting>
  <conditionalFormatting sqref="AJF12:AJF42">
    <cfRule type="top10" dxfId="263" priority="456" aboveAverage="1" rank="5"/>
  </conditionalFormatting>
  <conditionalFormatting sqref="AJN12:AJN42">
    <cfRule type="top10" dxfId="262" priority="453" aboveAverage="1" bottom="1" rank="5"/>
  </conditionalFormatting>
  <conditionalFormatting sqref="AJN12:AJN42">
    <cfRule type="top10" dxfId="261" priority="454" aboveAverage="1" rank="5"/>
  </conditionalFormatting>
  <conditionalFormatting sqref="AJV12:AJV42">
    <cfRule type="top10" dxfId="260" priority="451" aboveAverage="1" bottom="1" rank="5"/>
  </conditionalFormatting>
  <conditionalFormatting sqref="AJV12:AJV42">
    <cfRule type="top10" dxfId="259" priority="452" aboveAverage="1" rank="5"/>
  </conditionalFormatting>
  <conditionalFormatting sqref="AJR12:AJR42">
    <cfRule type="top10" dxfId="258" priority="449" aboveAverage="1" bottom="1" rank="5"/>
  </conditionalFormatting>
  <conditionalFormatting sqref="AJR12:AJR42">
    <cfRule type="top10" dxfId="257" priority="450" aboveAverage="1" rank="5"/>
  </conditionalFormatting>
  <conditionalFormatting sqref="BT12:BT42">
    <cfRule type="top10" dxfId="256" priority="447" aboveAverage="1" bottom="1" rank="5"/>
  </conditionalFormatting>
  <conditionalFormatting sqref="BT12:BT42">
    <cfRule type="top10" dxfId="255" priority="448" aboveAverage="1" rank="5"/>
  </conditionalFormatting>
  <conditionalFormatting sqref="BX12:BX42">
    <cfRule type="top10" dxfId="254" priority="445" aboveAverage="1" bottom="1" rank="5"/>
  </conditionalFormatting>
  <conditionalFormatting sqref="BX12:BX42">
    <cfRule type="top10" dxfId="253" priority="446" aboveAverage="1" rank="5"/>
  </conditionalFormatting>
  <conditionalFormatting sqref="CB12:CB42">
    <cfRule type="top10" dxfId="252" priority="443" aboveAverage="1" bottom="1" rank="5"/>
  </conditionalFormatting>
  <conditionalFormatting sqref="CB12:CB42">
    <cfRule type="top10" dxfId="251" priority="444" aboveAverage="1" rank="5"/>
  </conditionalFormatting>
  <conditionalFormatting sqref="AJ12:AJ42">
    <cfRule type="top10" dxfId="250" priority="441" aboveAverage="1" bottom="1" rank="5"/>
  </conditionalFormatting>
  <conditionalFormatting sqref="AJ12:AJ42">
    <cfRule type="top10" dxfId="249" priority="442" aboveAverage="1" rank="5"/>
  </conditionalFormatting>
  <conditionalFormatting sqref="DX12:DX42">
    <cfRule type="top10" dxfId="248" priority="435" aboveAverage="1" bottom="1" rank="5"/>
  </conditionalFormatting>
  <conditionalFormatting sqref="DX12:DX42">
    <cfRule type="top10" dxfId="247" priority="436" aboveAverage="1" rank="5"/>
  </conditionalFormatting>
  <conditionalFormatting sqref="AJZ12:AJZ42">
    <cfRule type="top10" dxfId="246" priority="427" aboveAverage="1" bottom="1" rank="5"/>
  </conditionalFormatting>
  <conditionalFormatting sqref="AJZ12:AJZ42">
    <cfRule type="top10" dxfId="245" priority="428" aboveAverage="1" rank="5"/>
  </conditionalFormatting>
  <conditionalFormatting sqref="AKC12:AKC42">
    <cfRule type="top10" dxfId="244" priority="415" aboveAverage="1" bottom="1" rank="5"/>
  </conditionalFormatting>
  <conditionalFormatting sqref="AKC12:AKC42">
    <cfRule type="top10" dxfId="243" priority="416" aboveAverage="1" rank="5"/>
  </conditionalFormatting>
  <conditionalFormatting sqref="AKF12:AKF42">
    <cfRule type="top10" dxfId="242" priority="413" aboveAverage="1" bottom="1" rank="5"/>
  </conditionalFormatting>
  <conditionalFormatting sqref="AKF12:AKF42">
    <cfRule type="top10" dxfId="241" priority="414" aboveAverage="1" rank="5"/>
  </conditionalFormatting>
  <conditionalFormatting sqref="AKU12:AKU42">
    <cfRule type="top10" dxfId="240" priority="409" aboveAverage="1" bottom="1" rank="5"/>
  </conditionalFormatting>
  <conditionalFormatting sqref="AKU12:AKU42">
    <cfRule type="top10" dxfId="239" priority="410" aboveAverage="1" rank="5"/>
  </conditionalFormatting>
  <conditionalFormatting sqref="AKL12:AKL42">
    <cfRule type="top10" dxfId="238" priority="407" aboveAverage="1" bottom="1" rank="5"/>
  </conditionalFormatting>
  <conditionalFormatting sqref="AKL12:AKL42">
    <cfRule type="top10" dxfId="237" priority="408" aboveAverage="1" rank="5"/>
  </conditionalFormatting>
  <conditionalFormatting sqref="AKO12:AKO42">
    <cfRule type="top10" dxfId="236" priority="405" aboveAverage="1" bottom="1" rank="5"/>
  </conditionalFormatting>
  <conditionalFormatting sqref="AKO12:AKO42">
    <cfRule type="top10" dxfId="235" priority="406" aboveAverage="1" rank="5"/>
  </conditionalFormatting>
  <conditionalFormatting sqref="AKR12:AKR42">
    <cfRule type="top10" dxfId="234" priority="403" aboveAverage="1" bottom="1" rank="5"/>
  </conditionalFormatting>
  <conditionalFormatting sqref="AKR12:AKR42">
    <cfRule type="top10" dxfId="233" priority="404" aboveAverage="1" rank="5"/>
  </conditionalFormatting>
  <conditionalFormatting sqref="AKX12:AKX42">
    <cfRule type="top10" dxfId="232" priority="401" aboveAverage="1" bottom="1" rank="5"/>
  </conditionalFormatting>
  <conditionalFormatting sqref="AKX12:AKX42">
    <cfRule type="top10" dxfId="231" priority="402" aboveAverage="1" rank="5"/>
  </conditionalFormatting>
  <conditionalFormatting sqref="ALA12:ALA42">
    <cfRule type="top10" dxfId="230" priority="399" aboveAverage="1" bottom="1" rank="5"/>
  </conditionalFormatting>
  <conditionalFormatting sqref="ALA12:ALA42">
    <cfRule type="top10" dxfId="229" priority="400" aboveAverage="1" rank="5"/>
  </conditionalFormatting>
  <conditionalFormatting sqref="AN12:AN42">
    <cfRule type="top10" dxfId="228" priority="391" aboveAverage="1" bottom="1" rank="5"/>
  </conditionalFormatting>
  <conditionalFormatting sqref="AN12:AN42">
    <cfRule type="top10" dxfId="227" priority="392" aboveAverage="1" rank="5"/>
  </conditionalFormatting>
  <conditionalFormatting sqref="AR12:AR42">
    <cfRule type="top10" dxfId="226" priority="389" aboveAverage="1" bottom="1" rank="5"/>
  </conditionalFormatting>
  <conditionalFormatting sqref="AR12:AR42">
    <cfRule type="top10" dxfId="225" priority="390" aboveAverage="1" rank="5"/>
  </conditionalFormatting>
  <conditionalFormatting sqref="VJ12:VJ42">
    <cfRule type="top10" dxfId="224" priority="387" aboveAverage="1" bottom="1" rank="5"/>
  </conditionalFormatting>
  <conditionalFormatting sqref="VJ12:VJ42">
    <cfRule type="top10" dxfId="223" priority="388" aboveAverage="1" rank="5"/>
  </conditionalFormatting>
  <conditionalFormatting sqref="QX12:QX42">
    <cfRule type="top10" dxfId="222" priority="297" aboveAverage="1" bottom="1" rank="5"/>
  </conditionalFormatting>
  <conditionalFormatting sqref="QX12:QX42">
    <cfRule type="top10" dxfId="221" priority="298" aboveAverage="1" rank="5"/>
  </conditionalFormatting>
  <conditionalFormatting sqref="RB12:RB42">
    <cfRule type="top10" dxfId="220" priority="295" aboveAverage="1" bottom="1" rank="5"/>
  </conditionalFormatting>
  <conditionalFormatting sqref="RB12:RB42">
    <cfRule type="top10" dxfId="219" priority="296" aboveAverage="1" rank="5"/>
  </conditionalFormatting>
  <conditionalFormatting sqref="RR12:RR42">
    <cfRule type="top10" dxfId="218" priority="293" aboveAverage="1" bottom="1" rank="5"/>
  </conditionalFormatting>
  <conditionalFormatting sqref="RR12:RR42">
    <cfRule type="top10" dxfId="217" priority="294" aboveAverage="1" rank="5"/>
  </conditionalFormatting>
  <conditionalFormatting sqref="SD12:SD42">
    <cfRule type="top10" dxfId="216" priority="291" aboveAverage="1" bottom="1" rank="5"/>
  </conditionalFormatting>
  <conditionalFormatting sqref="SD12:SD42">
    <cfRule type="top10" dxfId="215" priority="292" aboveAverage="1" rank="5"/>
  </conditionalFormatting>
  <conditionalFormatting sqref="RV12:RV42">
    <cfRule type="top10" dxfId="214" priority="289" aboveAverage="1" bottom="1" rank="5"/>
  </conditionalFormatting>
  <conditionalFormatting sqref="RV12:RV42">
    <cfRule type="top10" dxfId="213" priority="290" aboveAverage="1" rank="5"/>
  </conditionalFormatting>
  <conditionalFormatting sqref="RZ12:RZ42">
    <cfRule type="top10" dxfId="212" priority="287" aboveAverage="1" bottom="1" rank="5"/>
  </conditionalFormatting>
  <conditionalFormatting sqref="RZ12:RZ42">
    <cfRule type="top10" dxfId="211" priority="288" aboveAverage="1" rank="5"/>
  </conditionalFormatting>
  <conditionalFormatting sqref="SL12:SL42">
    <cfRule type="top10" dxfId="210" priority="285" aboveAverage="1" bottom="1" rank="5"/>
  </conditionalFormatting>
  <conditionalFormatting sqref="SL12:SL42">
    <cfRule type="top10" dxfId="209" priority="286" aboveAverage="1" rank="5"/>
  </conditionalFormatting>
  <conditionalFormatting sqref="SX12:SX42">
    <cfRule type="top10" dxfId="208" priority="283" aboveAverage="1" bottom="1" rank="5"/>
  </conditionalFormatting>
  <conditionalFormatting sqref="SX12:SX42">
    <cfRule type="top10" dxfId="207" priority="284" aboveAverage="1" rank="5"/>
  </conditionalFormatting>
  <conditionalFormatting sqref="SP12:SP42">
    <cfRule type="top10" dxfId="206" priority="281" aboveAverage="1" bottom="1" rank="5"/>
  </conditionalFormatting>
  <conditionalFormatting sqref="SP12:SP42">
    <cfRule type="top10" dxfId="205" priority="282" aboveAverage="1" rank="5"/>
  </conditionalFormatting>
  <conditionalFormatting sqref="ST12:ST42">
    <cfRule type="top10" dxfId="204" priority="279" aboveAverage="1" bottom="1" rank="5"/>
  </conditionalFormatting>
  <conditionalFormatting sqref="ST12:ST42">
    <cfRule type="top10" dxfId="203" priority="280" aboveAverage="1" rank="5"/>
  </conditionalFormatting>
  <conditionalFormatting sqref="TJ12:TJ42">
    <cfRule type="top10" dxfId="202" priority="277" aboveAverage="1" bottom="1" rank="5"/>
  </conditionalFormatting>
  <conditionalFormatting sqref="TJ12:TJ42">
    <cfRule type="top10" dxfId="201" priority="278" aboveAverage="1" rank="5"/>
  </conditionalFormatting>
  <conditionalFormatting sqref="TF12:TF42">
    <cfRule type="top10" dxfId="200" priority="275" aboveAverage="1" bottom="1" rank="5"/>
  </conditionalFormatting>
  <conditionalFormatting sqref="TF12:TF42">
    <cfRule type="top10" dxfId="199" priority="276" aboveAverage="1" rank="5"/>
  </conditionalFormatting>
  <conditionalFormatting sqref="TZ12:TZ42">
    <cfRule type="top10" dxfId="198" priority="273" aboveAverage="1" bottom="1" rank="5"/>
  </conditionalFormatting>
  <conditionalFormatting sqref="TZ12:TZ42">
    <cfRule type="top10" dxfId="197" priority="274" aboveAverage="1" rank="5"/>
  </conditionalFormatting>
  <conditionalFormatting sqref="TV12:TV42">
    <cfRule type="top10" dxfId="196" priority="271" aboveAverage="1" bottom="1" rank="5"/>
  </conditionalFormatting>
  <conditionalFormatting sqref="TV12:TV42">
    <cfRule type="top10" dxfId="195" priority="272" aboveAverage="1" rank="5"/>
  </conditionalFormatting>
  <conditionalFormatting sqref="UL12:UL42">
    <cfRule type="top10" dxfId="194" priority="269" aboveAverage="1" bottom="1" rank="5"/>
  </conditionalFormatting>
  <conditionalFormatting sqref="UL12:UL42">
    <cfRule type="top10" dxfId="193" priority="270" aboveAverage="1" rank="5"/>
  </conditionalFormatting>
  <conditionalFormatting sqref="UH12:UH42">
    <cfRule type="top10" dxfId="192" priority="267" aboveAverage="1" bottom="1" rank="5"/>
  </conditionalFormatting>
  <conditionalFormatting sqref="UH12:UH42">
    <cfRule type="top10" dxfId="191" priority="268" aboveAverage="1" rank="5"/>
  </conditionalFormatting>
  <conditionalFormatting sqref="UT12:UT42">
    <cfRule type="top10" dxfId="190" priority="265" aboveAverage="1" bottom="1" rank="5"/>
  </conditionalFormatting>
  <conditionalFormatting sqref="UT12:UT42">
    <cfRule type="top10" dxfId="189" priority="266" aboveAverage="1" rank="5"/>
  </conditionalFormatting>
  <conditionalFormatting sqref="VB12:VB42">
    <cfRule type="top10" dxfId="188" priority="263" aboveAverage="1" bottom="1" rank="5"/>
  </conditionalFormatting>
  <conditionalFormatting sqref="VB12:VB42">
    <cfRule type="top10" dxfId="187" priority="264" aboveAverage="1" rank="5"/>
  </conditionalFormatting>
  <conditionalFormatting sqref="UX12:UX42">
    <cfRule type="top10" dxfId="186" priority="261" aboveAverage="1" bottom="1" rank="5"/>
  </conditionalFormatting>
  <conditionalFormatting sqref="UX12:UX42">
    <cfRule type="top10" dxfId="185" priority="262" aboveAverage="1" rank="5"/>
  </conditionalFormatting>
  <conditionalFormatting sqref="VV12:VV42">
    <cfRule type="top10" dxfId="184" priority="259" aboveAverage="1" bottom="1" rank="5"/>
  </conditionalFormatting>
  <conditionalFormatting sqref="VV12:VV42">
    <cfRule type="top10" dxfId="183" priority="260" aboveAverage="1" rank="5"/>
  </conditionalFormatting>
  <conditionalFormatting sqref="WL12:WL42">
    <cfRule type="top10" dxfId="182" priority="257" aboveAverage="1" bottom="1" rank="5"/>
  </conditionalFormatting>
  <conditionalFormatting sqref="WL12:WL42">
    <cfRule type="top10" dxfId="181" priority="258" aboveAverage="1" rank="5"/>
  </conditionalFormatting>
  <conditionalFormatting sqref="XF12:XF42">
    <cfRule type="top10" dxfId="180" priority="255" aboveAverage="1" bottom="1" rank="5"/>
  </conditionalFormatting>
  <conditionalFormatting sqref="XF12:XF42">
    <cfRule type="top10" dxfId="179" priority="256" aboveAverage="1" rank="5"/>
  </conditionalFormatting>
  <conditionalFormatting sqref="XB12:XB42">
    <cfRule type="top10" dxfId="178" priority="253" aboveAverage="1" bottom="1" rank="5"/>
  </conditionalFormatting>
  <conditionalFormatting sqref="XB12:XB42">
    <cfRule type="top10" dxfId="177" priority="254" aboveAverage="1" rank="5"/>
  </conditionalFormatting>
  <conditionalFormatting sqref="XR12:XR42">
    <cfRule type="top10" dxfId="176" priority="251" aboveAverage="1" bottom="1" rank="5"/>
  </conditionalFormatting>
  <conditionalFormatting sqref="XR12:XR42">
    <cfRule type="top10" dxfId="175" priority="252" aboveAverage="1" rank="5"/>
  </conditionalFormatting>
  <conditionalFormatting sqref="XN12:XN42">
    <cfRule type="top10" dxfId="174" priority="249" aboveAverage="1" bottom="1" rank="5"/>
  </conditionalFormatting>
  <conditionalFormatting sqref="XN12:XN42">
    <cfRule type="top10" dxfId="173" priority="250" aboveAverage="1" rank="5"/>
  </conditionalFormatting>
  <conditionalFormatting sqref="YD12:YD42">
    <cfRule type="top10" dxfId="172" priority="247" aboveAverage="1" bottom="1" rank="5"/>
  </conditionalFormatting>
  <conditionalFormatting sqref="YD12:YD42">
    <cfRule type="top10" dxfId="171" priority="248" aboveAverage="1" rank="5"/>
  </conditionalFormatting>
  <conditionalFormatting sqref="XZ12:XZ42">
    <cfRule type="top10" dxfId="170" priority="245" aboveAverage="1" bottom="1" rank="5"/>
  </conditionalFormatting>
  <conditionalFormatting sqref="XZ12:XZ42">
    <cfRule type="top10" dxfId="169" priority="246" aboveAverage="1" rank="5"/>
  </conditionalFormatting>
  <conditionalFormatting sqref="YL12:YL42">
    <cfRule type="top10" dxfId="168" priority="243" aboveAverage="1" bottom="1" rank="5"/>
  </conditionalFormatting>
  <conditionalFormatting sqref="YL12:YL42">
    <cfRule type="top10" dxfId="167" priority="244" aboveAverage="1" rank="5"/>
  </conditionalFormatting>
  <conditionalFormatting sqref="YX12:YX42">
    <cfRule type="top10" dxfId="166" priority="241" aboveAverage="1" bottom="1" rank="5"/>
  </conditionalFormatting>
  <conditionalFormatting sqref="YX12:YX42">
    <cfRule type="top10" dxfId="165" priority="242" aboveAverage="1" rank="5"/>
  </conditionalFormatting>
  <conditionalFormatting sqref="ZF12:ZF42">
    <cfRule type="top10" dxfId="164" priority="239" aboveAverage="1" bottom="1" rank="5"/>
  </conditionalFormatting>
  <conditionalFormatting sqref="ZF12:ZF42">
    <cfRule type="top10" dxfId="163" priority="240" aboveAverage="1" rank="5"/>
  </conditionalFormatting>
  <conditionalFormatting sqref="ZN12:ZN42">
    <cfRule type="top10" dxfId="162" priority="237" aboveAverage="1" bottom="1" rank="5"/>
  </conditionalFormatting>
  <conditionalFormatting sqref="ZN12:ZN42">
    <cfRule type="top10" dxfId="161" priority="238" aboveAverage="1" rank="5"/>
  </conditionalFormatting>
  <conditionalFormatting sqref="ZV12:ZV42">
    <cfRule type="top10" dxfId="160" priority="235" aboveAverage="1" bottom="1" rank="5"/>
  </conditionalFormatting>
  <conditionalFormatting sqref="ZV12:ZV42">
    <cfRule type="top10" dxfId="159" priority="236" aboveAverage="1" rank="5"/>
  </conditionalFormatting>
  <conditionalFormatting sqref="AAP12:AAP42">
    <cfRule type="top10" dxfId="158" priority="233" aboveAverage="1" bottom="1" rank="5"/>
  </conditionalFormatting>
  <conditionalFormatting sqref="AAP12:AAP42">
    <cfRule type="top10" dxfId="157" priority="234" aboveAverage="1" rank="5"/>
  </conditionalFormatting>
  <conditionalFormatting sqref="AAL12:AAL42">
    <cfRule type="top10" dxfId="156" priority="231" aboveAverage="1" bottom="1" rank="5"/>
  </conditionalFormatting>
  <conditionalFormatting sqref="AAL12:AAL42">
    <cfRule type="top10" dxfId="155" priority="232" aboveAverage="1" rank="5"/>
  </conditionalFormatting>
  <conditionalFormatting sqref="ABB12:ABB42">
    <cfRule type="top10" dxfId="154" priority="229" aboveAverage="1" bottom="1" rank="5"/>
  </conditionalFormatting>
  <conditionalFormatting sqref="ABB12:ABB42">
    <cfRule type="top10" dxfId="153" priority="230" aboveAverage="1" rank="5"/>
  </conditionalFormatting>
  <conditionalFormatting sqref="AAX12:AAX42">
    <cfRule type="top10" dxfId="152" priority="227" aboveAverage="1" bottom="1" rank="5"/>
  </conditionalFormatting>
  <conditionalFormatting sqref="AAX12:AAX42">
    <cfRule type="top10" dxfId="151" priority="228" aboveAverage="1" rank="5"/>
  </conditionalFormatting>
  <conditionalFormatting sqref="ABN12:ABN42">
    <cfRule type="top10" dxfId="150" priority="225" aboveAverage="1" bottom="1" rank="5"/>
  </conditionalFormatting>
  <conditionalFormatting sqref="ABN12:ABN42">
    <cfRule type="top10" dxfId="149" priority="226" aboveAverage="1" rank="5"/>
  </conditionalFormatting>
  <conditionalFormatting sqref="ABJ12:ABJ42">
    <cfRule type="top10" dxfId="148" priority="223" aboveAverage="1" bottom="1" rank="5"/>
  </conditionalFormatting>
  <conditionalFormatting sqref="ABJ12:ABJ42">
    <cfRule type="top10" dxfId="147" priority="224" aboveAverage="1" rank="5"/>
  </conditionalFormatting>
  <conditionalFormatting sqref="ACH12:ACH42">
    <cfRule type="top10" dxfId="146" priority="221" aboveAverage="1" bottom="1" rank="5"/>
  </conditionalFormatting>
  <conditionalFormatting sqref="ACH12:ACH42">
    <cfRule type="top10" dxfId="145" priority="222" aboveAverage="1" rank="5"/>
  </conditionalFormatting>
  <conditionalFormatting sqref="ACD12:ACD42">
    <cfRule type="top10" dxfId="144" priority="219" aboveAverage="1" bottom="1" rank="5"/>
  </conditionalFormatting>
  <conditionalFormatting sqref="ACD12:ACD42">
    <cfRule type="top10" dxfId="143" priority="220" aboveAverage="1" rank="5"/>
  </conditionalFormatting>
  <conditionalFormatting sqref="ACT12:ACT42">
    <cfRule type="top10" dxfId="142" priority="217" aboveAverage="1" bottom="1" rank="5"/>
  </conditionalFormatting>
  <conditionalFormatting sqref="ACT12:ACT42">
    <cfRule type="top10" dxfId="141" priority="218" aboveAverage="1" rank="5"/>
  </conditionalFormatting>
  <conditionalFormatting sqref="ACP12:ACP42">
    <cfRule type="top10" dxfId="140" priority="215" aboveAverage="1" bottom="1" rank="5"/>
  </conditionalFormatting>
  <conditionalFormatting sqref="ACP12:ACP42">
    <cfRule type="top10" dxfId="139" priority="216" aboveAverage="1" rank="5"/>
  </conditionalFormatting>
  <conditionalFormatting sqref="ADB12:ADB42">
    <cfRule type="top10" dxfId="138" priority="209" aboveAverage="1" bottom="1" rank="5"/>
  </conditionalFormatting>
  <conditionalFormatting sqref="ADB12:ADB42">
    <cfRule type="top10" dxfId="137" priority="210" aboveAverage="1" rank="5"/>
  </conditionalFormatting>
  <conditionalFormatting sqref="ADR12:ADR42">
    <cfRule type="top10" dxfId="136" priority="207" aboveAverage="1" bottom="1" rank="5"/>
  </conditionalFormatting>
  <conditionalFormatting sqref="ADR12:ADR42">
    <cfRule type="top10" dxfId="135" priority="208" aboveAverage="1" rank="5"/>
  </conditionalFormatting>
  <conditionalFormatting sqref="ADN12:ADN42">
    <cfRule type="top10" dxfId="134" priority="205" aboveAverage="1" bottom="1" rank="5"/>
  </conditionalFormatting>
  <conditionalFormatting sqref="ADN12:ADN42">
    <cfRule type="top10" dxfId="133" priority="206" aboveAverage="1" rank="5"/>
  </conditionalFormatting>
  <conditionalFormatting sqref="AEH12:AEH42">
    <cfRule type="top10" dxfId="132" priority="203" aboveAverage="1" bottom="1" rank="5"/>
  </conditionalFormatting>
  <conditionalFormatting sqref="AEH12:AEH42">
    <cfRule type="top10" dxfId="131" priority="204" aboveAverage="1" rank="5"/>
  </conditionalFormatting>
  <conditionalFormatting sqref="AED12:AED42">
    <cfRule type="top10" dxfId="130" priority="201" aboveAverage="1" bottom="1" rank="5"/>
  </conditionalFormatting>
  <conditionalFormatting sqref="AED12:AED42">
    <cfRule type="top10" dxfId="129" priority="202" aboveAverage="1" rank="5"/>
  </conditionalFormatting>
  <conditionalFormatting sqref="ADZ12:ADZ42">
    <cfRule type="top10" dxfId="128" priority="199" aboveAverage="1" bottom="1" rank="5"/>
  </conditionalFormatting>
  <conditionalFormatting sqref="ADZ12:ADZ42">
    <cfRule type="top10" dxfId="127" priority="200" aboveAverage="1" rank="5"/>
  </conditionalFormatting>
  <conditionalFormatting sqref="AEP12:AEP42">
    <cfRule type="top10" dxfId="126" priority="197" aboveAverage="1" bottom="1" rank="5"/>
  </conditionalFormatting>
  <conditionalFormatting sqref="AEP12:AEP42">
    <cfRule type="top10" dxfId="125" priority="198" aboveAverage="1" rank="5"/>
  </conditionalFormatting>
  <conditionalFormatting sqref="AEL12:AEL42">
    <cfRule type="top10" dxfId="124" priority="195" aboveAverage="1" bottom="1" rank="5"/>
  </conditionalFormatting>
  <conditionalFormatting sqref="AEL12:AEL42">
    <cfRule type="top10" dxfId="123" priority="196" aboveAverage="1" rank="5"/>
  </conditionalFormatting>
  <conditionalFormatting sqref="AFF12:AFF42">
    <cfRule type="top10" dxfId="122" priority="193" aboveAverage="1" bottom="1" rank="5"/>
  </conditionalFormatting>
  <conditionalFormatting sqref="AFF12:AFF42">
    <cfRule type="top10" dxfId="121" priority="194" aboveAverage="1" rank="5"/>
  </conditionalFormatting>
  <conditionalFormatting sqref="AFB12:AFB42">
    <cfRule type="top10" dxfId="120" priority="191" aboveAverage="1" bottom="1" rank="5"/>
  </conditionalFormatting>
  <conditionalFormatting sqref="AFB12:AFB42">
    <cfRule type="top10" dxfId="119" priority="192" aboveAverage="1" rank="5"/>
  </conditionalFormatting>
  <conditionalFormatting sqref="AEX12:AEX42">
    <cfRule type="top10" dxfId="118" priority="189" aboveAverage="1" bottom="1" rank="5"/>
  </conditionalFormatting>
  <conditionalFormatting sqref="AEX12:AEX42">
    <cfRule type="top10" dxfId="117" priority="190" aboveAverage="1" rank="5"/>
  </conditionalFormatting>
  <conditionalFormatting sqref="AFN12:AFN42">
    <cfRule type="top10" dxfId="116" priority="187" aboveAverage="1" bottom="1" rank="5"/>
  </conditionalFormatting>
  <conditionalFormatting sqref="AFN12:AFN42">
    <cfRule type="top10" dxfId="115" priority="188" aboveAverage="1" rank="5"/>
  </conditionalFormatting>
  <conditionalFormatting sqref="AFJ12:AFJ42">
    <cfRule type="top10" dxfId="114" priority="185" aboveAverage="1" bottom="1" rank="5"/>
  </conditionalFormatting>
  <conditionalFormatting sqref="AFJ12:AFJ42">
    <cfRule type="top10" dxfId="113" priority="186" aboveAverage="1" rank="5"/>
  </conditionalFormatting>
  <conditionalFormatting sqref="AGD12:AGD42">
    <cfRule type="top10" dxfId="112" priority="183" aboveAverage="1" bottom="1" rank="5"/>
  </conditionalFormatting>
  <conditionalFormatting sqref="AGD12:AGD42">
    <cfRule type="top10" dxfId="111" priority="184" aboveAverage="1" rank="5"/>
  </conditionalFormatting>
  <conditionalFormatting sqref="AFZ12:AFZ42">
    <cfRule type="top10" dxfId="110" priority="181" aboveAverage="1" bottom="1" rank="5"/>
  </conditionalFormatting>
  <conditionalFormatting sqref="AFZ12:AFZ42">
    <cfRule type="top10" dxfId="109" priority="182" aboveAverage="1" rank="5"/>
  </conditionalFormatting>
  <conditionalFormatting sqref="AFV12:AFV42">
    <cfRule type="top10" dxfId="108" priority="179" aboveAverage="1" bottom="1" rank="5"/>
  </conditionalFormatting>
  <conditionalFormatting sqref="AFV12:AFV42">
    <cfRule type="top10" dxfId="107" priority="180" aboveAverage="1" rank="5"/>
  </conditionalFormatting>
  <conditionalFormatting sqref="AGL12:AGL42">
    <cfRule type="top10" dxfId="106" priority="177" aboveAverage="1" bottom="1" rank="5"/>
  </conditionalFormatting>
  <conditionalFormatting sqref="AGL12:AGL42">
    <cfRule type="top10" dxfId="105" priority="178" aboveAverage="1" rank="5"/>
  </conditionalFormatting>
  <conditionalFormatting sqref="AGH12:AGH42">
    <cfRule type="top10" dxfId="104" priority="175" aboveAverage="1" bottom="1" rank="5"/>
  </conditionalFormatting>
  <conditionalFormatting sqref="AGH12:AGH42">
    <cfRule type="top10" dxfId="103" priority="176" aboveAverage="1" rank="5"/>
  </conditionalFormatting>
  <conditionalFormatting sqref="AGT12:AGT42">
    <cfRule type="top10" dxfId="102" priority="173" aboveAverage="1" bottom="1" rank="5"/>
  </conditionalFormatting>
  <conditionalFormatting sqref="AGT12:AGT42">
    <cfRule type="top10" dxfId="101" priority="174" aboveAverage="1" rank="5"/>
  </conditionalFormatting>
  <conditionalFormatting sqref="AKI12:AKI42">
    <cfRule type="top10" dxfId="100" priority="171" aboveAverage="1" bottom="1" rank="5"/>
  </conditionalFormatting>
  <conditionalFormatting sqref="AKI12:AKI42">
    <cfRule type="top10" dxfId="99" priority="172" aboveAverage="1" rank="5"/>
  </conditionalFormatting>
  <conditionalFormatting sqref="AF12:AF42">
    <cfRule type="top10" dxfId="98" priority="169" aboveAverage="1" bottom="1" rank="5"/>
  </conditionalFormatting>
  <conditionalFormatting sqref="AF12:AF42">
    <cfRule type="top10" dxfId="97" priority="170" aboveAverage="1" rank="5"/>
  </conditionalFormatting>
  <conditionalFormatting sqref="AGX12:AGX42">
    <cfRule type="top10" dxfId="96" priority="165" aboveAverage="1" bottom="1" rank="5"/>
  </conditionalFormatting>
  <conditionalFormatting sqref="AGX12:AGX42">
    <cfRule type="top10" dxfId="95" priority="166" aboveAverage="1" rank="5"/>
  </conditionalFormatting>
  <conditionalFormatting sqref="AHJ12:AHJ42">
    <cfRule type="top10" dxfId="94" priority="163" aboveAverage="1" bottom="1" rank="5"/>
  </conditionalFormatting>
  <conditionalFormatting sqref="AHJ12:AHJ42">
    <cfRule type="top10" dxfId="93" priority="164" aboveAverage="1" rank="5"/>
  </conditionalFormatting>
  <conditionalFormatting sqref="FN12:FN42">
    <cfRule type="top10" dxfId="92" priority="145" aboveAverage="1" bottom="1" rank="5"/>
  </conditionalFormatting>
  <conditionalFormatting sqref="FN12:FN42">
    <cfRule type="top10" dxfId="91" priority="146" aboveAverage="1" rank="5"/>
  </conditionalFormatting>
  <conditionalFormatting sqref="FJ12:FJ42">
    <cfRule type="top10" dxfId="90" priority="143" aboveAverage="1" bottom="1" rank="5"/>
  </conditionalFormatting>
  <conditionalFormatting sqref="FJ12:FJ42">
    <cfRule type="top10" dxfId="89" priority="144" aboveAverage="1" rank="5"/>
  </conditionalFormatting>
  <conditionalFormatting sqref="GV12:GV42">
    <cfRule type="top10" dxfId="88" priority="141" aboveAverage="1" bottom="1" rank="5"/>
  </conditionalFormatting>
  <conditionalFormatting sqref="GV12:GV42">
    <cfRule type="top10" dxfId="87" priority="142" aboveAverage="1" rank="5"/>
  </conditionalFormatting>
  <conditionalFormatting sqref="GZ12:GZ42">
    <cfRule type="top10" dxfId="86" priority="139" aboveAverage="1" bottom="1" rank="5"/>
  </conditionalFormatting>
  <conditionalFormatting sqref="GZ12:GZ42">
    <cfRule type="top10" dxfId="85" priority="140" aboveAverage="1" rank="5"/>
  </conditionalFormatting>
  <conditionalFormatting sqref="EG12:EG42">
    <cfRule type="top10" dxfId="84" priority="109" aboveAverage="1" bottom="1" rank="5"/>
  </conditionalFormatting>
  <conditionalFormatting sqref="EG12:EG42">
    <cfRule type="top10" dxfId="83" priority="110" aboveAverage="1" rank="5"/>
  </conditionalFormatting>
  <conditionalFormatting sqref="EL12:EL42">
    <cfRule type="top10" dxfId="82" priority="95" aboveAverage="1" bottom="1" rank="5"/>
  </conditionalFormatting>
  <conditionalFormatting sqref="EL12:EL42">
    <cfRule type="top10" dxfId="81" priority="96" aboveAverage="1" rank="5"/>
  </conditionalFormatting>
  <conditionalFormatting sqref="EQ12:EQ42">
    <cfRule type="top10" dxfId="80" priority="93" aboveAverage="1" bottom="1" rank="5"/>
  </conditionalFormatting>
  <conditionalFormatting sqref="EQ12:EQ42">
    <cfRule type="top10" dxfId="79" priority="94" aboveAverage="1" rank="5"/>
  </conditionalFormatting>
  <conditionalFormatting sqref="EV12:EV42">
    <cfRule type="top10" dxfId="78" priority="91" aboveAverage="1" bottom="1" rank="5"/>
  </conditionalFormatting>
  <conditionalFormatting sqref="EV12:EV42">
    <cfRule type="top10" dxfId="77" priority="92" aboveAverage="1" rank="5"/>
  </conditionalFormatting>
  <conditionalFormatting sqref="FS12:FS42">
    <cfRule type="top10" dxfId="76" priority="85" aboveAverage="1" bottom="1" rank="5"/>
  </conditionalFormatting>
  <conditionalFormatting sqref="FS12:FS42">
    <cfRule type="top10" dxfId="75" priority="86" aboveAverage="1" rank="5"/>
  </conditionalFormatting>
  <conditionalFormatting sqref="FX12:FX42">
    <cfRule type="top10" dxfId="74" priority="83" aboveAverage="1" bottom="1" rank="5"/>
  </conditionalFormatting>
  <conditionalFormatting sqref="FX12:FX42">
    <cfRule type="top10" dxfId="73" priority="84" aboveAverage="1" rank="5"/>
  </conditionalFormatting>
  <conditionalFormatting sqref="GC12:GC42">
    <cfRule type="top10" dxfId="72" priority="81" aboveAverage="1" bottom="1" rank="5"/>
  </conditionalFormatting>
  <conditionalFormatting sqref="GC12:GC42">
    <cfRule type="top10" dxfId="71" priority="82" aboveAverage="1" rank="5"/>
  </conditionalFormatting>
  <conditionalFormatting sqref="GH12:GH42">
    <cfRule type="top10" dxfId="70" priority="79" aboveAverage="1" bottom="1" rank="5"/>
  </conditionalFormatting>
  <conditionalFormatting sqref="GH12:GH42">
    <cfRule type="top10" dxfId="69" priority="80" aboveAverage="1" rank="5"/>
  </conditionalFormatting>
  <conditionalFormatting sqref="GM12:GM42">
    <cfRule type="top10" dxfId="68" priority="77" aboveAverage="1" bottom="1" rank="5"/>
  </conditionalFormatting>
  <conditionalFormatting sqref="GM12:GM42">
    <cfRule type="top10" dxfId="67" priority="78" aboveAverage="1" rank="5"/>
  </conditionalFormatting>
  <conditionalFormatting sqref="GR12:GR42">
    <cfRule type="top10" dxfId="66" priority="75" aboveAverage="1" bottom="1" rank="5"/>
  </conditionalFormatting>
  <conditionalFormatting sqref="GR12:GR42">
    <cfRule type="top10" dxfId="65" priority="76" aboveAverage="1" rank="5"/>
  </conditionalFormatting>
  <conditionalFormatting sqref="HO12:HO42">
    <cfRule type="top10" dxfId="64" priority="73" aboveAverage="1" bottom="1" rank="5"/>
  </conditionalFormatting>
  <conditionalFormatting sqref="HO12:HO42">
    <cfRule type="top10" dxfId="63" priority="74" aboveAverage="1" rank="5"/>
  </conditionalFormatting>
  <conditionalFormatting sqref="HT12:HT42">
    <cfRule type="top10" dxfId="62" priority="71" aboveAverage="1" bottom="1" rank="5"/>
  </conditionalFormatting>
  <conditionalFormatting sqref="HT12:HT42">
    <cfRule type="top10" dxfId="61" priority="72" aboveAverage="1" rank="5"/>
  </conditionalFormatting>
  <conditionalFormatting sqref="AIT12:AIT42">
    <cfRule type="top10" dxfId="60" priority="61" aboveAverage="1" bottom="1" rank="5"/>
  </conditionalFormatting>
  <conditionalFormatting sqref="AIT12:AIT42">
    <cfRule type="top10" dxfId="59" priority="62" aboveAverage="1" rank="5"/>
  </conditionalFormatting>
  <conditionalFormatting sqref="CN12:CN42">
    <cfRule type="top10" dxfId="58" priority="59" aboveAverage="1" bottom="1" rank="5"/>
  </conditionalFormatting>
  <conditionalFormatting sqref="CN12:CN42">
    <cfRule type="top10" dxfId="57" priority="60" aboveAverage="1" rank="5"/>
  </conditionalFormatting>
  <conditionalFormatting sqref="CF12:CF42">
    <cfRule type="top10" dxfId="56" priority="57" aboveAverage="1" bottom="1" rank="5"/>
  </conditionalFormatting>
  <conditionalFormatting sqref="CF12:CF42">
    <cfRule type="top10" dxfId="55" priority="58" aboveAverage="1" rank="5"/>
  </conditionalFormatting>
  <conditionalFormatting sqref="CJ12:CJ42">
    <cfRule type="top10" dxfId="54" priority="55" aboveAverage="1" bottom="1" rank="5"/>
  </conditionalFormatting>
  <conditionalFormatting sqref="CJ12:CJ42">
    <cfRule type="top10" dxfId="53" priority="56" aboveAverage="1" rank="5"/>
  </conditionalFormatting>
  <conditionalFormatting sqref="CZ12:CZ42">
    <cfRule type="top10" dxfId="52" priority="53" aboveAverage="1" bottom="1" rank="5"/>
  </conditionalFormatting>
  <conditionalFormatting sqref="CZ12:CZ42">
    <cfRule type="top10" dxfId="51" priority="54" aboveAverage="1" rank="5"/>
  </conditionalFormatting>
  <conditionalFormatting sqref="CR12:CR42">
    <cfRule type="top10" dxfId="50" priority="51" aboveAverage="1" bottom="1" rank="5"/>
  </conditionalFormatting>
  <conditionalFormatting sqref="CR12:CR42">
    <cfRule type="top10" dxfId="49" priority="52" aboveAverage="1" rank="5"/>
  </conditionalFormatting>
  <conditionalFormatting sqref="CV12:CV42">
    <cfRule type="top10" dxfId="48" priority="49" aboveAverage="1" bottom="1" rank="5"/>
  </conditionalFormatting>
  <conditionalFormatting sqref="CV12:CV42">
    <cfRule type="top10" dxfId="47" priority="50" aboveAverage="1" rank="5"/>
  </conditionalFormatting>
  <conditionalFormatting sqref="DD12:DD42">
    <cfRule type="top10" dxfId="46" priority="47" aboveAverage="1" bottom="1" rank="5"/>
  </conditionalFormatting>
  <conditionalFormatting sqref="DD12:DD42">
    <cfRule type="top10" dxfId="45" priority="48" aboveAverage="1" rank="5"/>
  </conditionalFormatting>
  <conditionalFormatting sqref="DH12:DH42">
    <cfRule type="top10" dxfId="44" priority="45" aboveAverage="1" bottom="1" rank="5"/>
  </conditionalFormatting>
  <conditionalFormatting sqref="DH12:DH42">
    <cfRule type="top10" dxfId="43" priority="46" aboveAverage="1" rank="5"/>
  </conditionalFormatting>
  <conditionalFormatting sqref="DL12:DL42">
    <cfRule type="top10" dxfId="42" priority="43" aboveAverage="1" bottom="1" rank="5"/>
  </conditionalFormatting>
  <conditionalFormatting sqref="DL12:DL42">
    <cfRule type="top10" dxfId="41" priority="44" aboveAverage="1" rank="5"/>
  </conditionalFormatting>
  <conditionalFormatting sqref="DP12:DP42">
    <cfRule type="top10" dxfId="40" priority="41" aboveAverage="1" bottom="1" rank="5"/>
  </conditionalFormatting>
  <conditionalFormatting sqref="DP12:DP42">
    <cfRule type="top10" dxfId="39" priority="42" aboveAverage="1" rank="5"/>
  </conditionalFormatting>
  <conditionalFormatting sqref="DT12:DT42">
    <cfRule type="top10" dxfId="38" priority="39" aboveAverage="1" bottom="1" rank="5"/>
  </conditionalFormatting>
  <conditionalFormatting sqref="DT12:DT42">
    <cfRule type="top10" dxfId="37" priority="40" aboveAverage="1" rank="5"/>
  </conditionalFormatting>
  <conditionalFormatting sqref="TR12:TR42">
    <cfRule type="top10" dxfId="36" priority="37" aboveAverage="1" bottom="1" rank="5"/>
  </conditionalFormatting>
  <conditionalFormatting sqref="TR12:TR42">
    <cfRule type="top10" dxfId="35" priority="38" aboveAverage="1" rank="5"/>
  </conditionalFormatting>
  <conditionalFormatting sqref="VZ12:VZ42">
    <cfRule type="top10" dxfId="34" priority="35" aboveAverage="1" bottom="1" rank="5"/>
  </conditionalFormatting>
  <conditionalFormatting sqref="VZ12:VZ42">
    <cfRule type="top10" dxfId="33" priority="36" aboveAverage="1" rank="5"/>
  </conditionalFormatting>
  <conditionalFormatting sqref="WD12:WD42">
    <cfRule type="top10" dxfId="32" priority="33" aboveAverage="1" bottom="1" rank="5"/>
  </conditionalFormatting>
  <conditionalFormatting sqref="WD12:WD42">
    <cfRule type="top10" dxfId="31" priority="34" aboveAverage="1" rank="5"/>
  </conditionalFormatting>
  <conditionalFormatting sqref="KQ12:KQ42">
    <cfRule type="top10" dxfId="30" priority="31" aboveAverage="1" bottom="1" rank="5"/>
  </conditionalFormatting>
  <conditionalFormatting sqref="KQ12:KQ42">
    <cfRule type="top10" dxfId="29" priority="32" aboveAverage="1" rank="5"/>
  </conditionalFormatting>
  <conditionalFormatting sqref="KV12:KV42">
    <cfRule type="top10" dxfId="28" priority="29" aboveAverage="1" bottom="1" rank="5"/>
  </conditionalFormatting>
  <conditionalFormatting sqref="KV12:KV42">
    <cfRule type="top10" dxfId="27" priority="30" aboveAverage="1" rank="5"/>
  </conditionalFormatting>
  <conditionalFormatting sqref="LA12:LA42">
    <cfRule type="top10" dxfId="26" priority="27" aboveAverage="1" bottom="1" rank="5"/>
  </conditionalFormatting>
  <conditionalFormatting sqref="LA12:LA42">
    <cfRule type="top10" dxfId="25" priority="28" aboveAverage="1" rank="5"/>
  </conditionalFormatting>
  <conditionalFormatting sqref="LF12:LF42">
    <cfRule type="top10" dxfId="24" priority="25" aboveAverage="1" bottom="1" rank="5"/>
  </conditionalFormatting>
  <conditionalFormatting sqref="LF12:LF42">
    <cfRule type="top10" dxfId="23" priority="26" aboveAverage="1" rank="5"/>
  </conditionalFormatting>
  <conditionalFormatting sqref="FA12:FA42">
    <cfRule type="top10" dxfId="22" priority="23" aboveAverage="1" bottom="1" rank="5"/>
  </conditionalFormatting>
  <conditionalFormatting sqref="FA12:FA42">
    <cfRule type="top10" dxfId="21" priority="24" aboveAverage="1" rank="5"/>
  </conditionalFormatting>
  <conditionalFormatting sqref="FF12:FF42">
    <cfRule type="top10" dxfId="20" priority="21" aboveAverage="1" bottom="1" rank="5"/>
  </conditionalFormatting>
  <conditionalFormatting sqref="FF12:FF42">
    <cfRule type="top10" dxfId="19" priority="22" aboveAverage="1" rank="5"/>
  </conditionalFormatting>
  <conditionalFormatting sqref="LZ12:LZ42">
    <cfRule type="top10" dxfId="18" priority="19" aboveAverage="1" bottom="1" rank="5"/>
  </conditionalFormatting>
  <conditionalFormatting sqref="LZ12:LZ42">
    <cfRule type="top10" dxfId="17" priority="20" aboveAverage="1" rank="5"/>
  </conditionalFormatting>
  <conditionalFormatting sqref="LU12:LU42">
    <cfRule type="top10" dxfId="16" priority="17" aboveAverage="1" bottom="1" rank="5"/>
  </conditionalFormatting>
  <conditionalFormatting sqref="LU12:LU42">
    <cfRule type="top10" dxfId="15" priority="18" aboveAverage="1" rank="5"/>
  </conditionalFormatting>
  <conditionalFormatting sqref="ME12:ME42">
    <cfRule type="top10" dxfId="14" priority="15" aboveAverage="1" bottom="1" rank="5"/>
  </conditionalFormatting>
  <conditionalFormatting sqref="ME12:ME42">
    <cfRule type="top10" dxfId="13" priority="16" aboveAverage="1" rank="5"/>
  </conditionalFormatting>
  <conditionalFormatting sqref="MJ12:MJ42">
    <cfRule type="top10" dxfId="12" priority="13" aboveAverage="1" bottom="1" rank="5"/>
  </conditionalFormatting>
  <conditionalFormatting sqref="MJ12:MJ42">
    <cfRule type="top10" dxfId="11" priority="14" aboveAverage="1" rank="5"/>
  </conditionalFormatting>
  <conditionalFormatting sqref="HY12:HY42">
    <cfRule type="top10" dxfId="10" priority="11" aboveAverage="1" bottom="1" rank="5"/>
  </conditionalFormatting>
  <conditionalFormatting sqref="HY12:HY42">
    <cfRule type="top10" dxfId="9" priority="12" aboveAverage="1" rank="5"/>
  </conditionalFormatting>
  <conditionalFormatting sqref="ID12:ID42">
    <cfRule type="top10" dxfId="8" priority="9" aboveAverage="1" bottom="1" rank="5"/>
  </conditionalFormatting>
  <conditionalFormatting sqref="ID12:ID42">
    <cfRule type="top10" dxfId="7" priority="10" aboveAverage="1" rank="5"/>
  </conditionalFormatting>
  <conditionalFormatting sqref="ADJ12:ADJ42">
    <cfRule type="top10" dxfId="6" priority="7" aboveAverage="1" bottom="1" rank="5"/>
  </conditionalFormatting>
  <conditionalFormatting sqref="ADJ12:ADJ42">
    <cfRule type="top10" dxfId="5" priority="8" aboveAverage="1" rank="5"/>
  </conditionalFormatting>
  <conditionalFormatting sqref="ADF12:ADF42">
    <cfRule type="top10" dxfId="4" priority="5" aboveAverage="1" bottom="1" rank="5"/>
  </conditionalFormatting>
  <conditionalFormatting sqref="ADF12:ADF42">
    <cfRule type="top10" dxfId="3" priority="6" aboveAverage="1" rank="5"/>
  </conditionalFormatting>
  <conditionalFormatting sqref="A43:XFD43">
    <cfRule type="cellIs" dxfId="2" priority="4" aboveAverage="1" operator="greaterThan">
      <formula>24</formula>
    </cfRule>
  </conditionalFormatting>
  <conditionalFormatting sqref="A44:E44 G44:XFD44">
    <cfRule type="cellIs" dxfId="1" priority="3" aboveAverage="1" operator="greaterThan">
      <formula>9</formula>
    </cfRule>
  </conditionalFormatting>
  <conditionalFormatting sqref="F44">
    <cfRule type="cellIs" dxfId="0" priority="1" aboveAverage="1" operator="greaterThan">
      <formula>9</formula>
    </cfRule>
  </conditionalFormatting>
  <pageMargins left="0.7" right="0.7" top="0.75" bottom="0.75" header="0.3" footer="0.3"/>
  <pageSetup paperSize="9" fitToHeight="0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xSplit="4" ySplit="11" topLeftCell="F13" activePane="bottomRight" state="frozen"/>
      <selection pane="bottomRight"/>
    </sheetView>
  </sheetViews>
  <sheetFormatPr defaultRowHeight="15"/>
  <cols>
    <col min="1" max="1" width="30" style="0" customWidth="1" collapsed="1"/>
  </cols>
  <sheetData>
    <row r="1">
      <c r="A1" s="123" t="s">
        <v>0</v>
      </c>
      <c r="B1" s="125" t="s">
        <v>99</v>
      </c>
      <c r="C1"/>
      <c r="D1"/>
      <c r="E1" s="125">
        <f>'1、四轮驱动汇总表'!A2</f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 s="125" t="s">
        <v>3</v>
      </c>
      <c r="BWX1"/>
      <c r="BWY1"/>
      <c r="BWZ1" s="125" t="s">
        <v>545</v>
      </c>
      <c r="BXA1"/>
      <c r="BXB1"/>
      <c r="BXC1" s="125" t="s">
        <v>544</v>
      </c>
      <c r="BXD1"/>
      <c r="BXE1"/>
      <c r="BXF1" s="125" t="s">
        <v>546</v>
      </c>
      <c r="BXG1"/>
      <c r="BXH1"/>
      <c r="BXI1" s="125" t="s">
        <v>548</v>
      </c>
      <c r="BXJ1"/>
      <c r="BXK1"/>
      <c r="BXL1" s="125" t="s">
        <v>549</v>
      </c>
      <c r="BXM1"/>
      <c r="BXN1"/>
      <c r="BXO1" s="125" t="s">
        <v>547</v>
      </c>
      <c r="BXP1"/>
      <c r="BXQ1"/>
      <c r="BXR1" s="125" t="s">
        <v>550</v>
      </c>
      <c r="BXS1"/>
      <c r="BXT1"/>
      <c r="BXU1" s="125" t="s">
        <v>2151</v>
      </c>
    </row>
    <row r="2">
      <c r="A2" s="123" t="s">
        <v>54</v>
      </c>
      <c r="B2"/>
      <c r="C2"/>
      <c r="D2"/>
      <c r="E2" s="125">
        <f>'1、四轮驱动汇总表'!B2</f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 s="125">
        <f>'1、四轮驱动汇总表'!B11</f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 s="125">
        <f>'1、四轮驱动汇总表'!B25</f>
      </c>
      <c r="CT2"/>
      <c r="CU2"/>
      <c r="CV2"/>
      <c r="CW2" s="125">
        <f>'1、四轮驱动汇总表'!B26</f>
      </c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 s="125">
        <f>'1、四轮驱动汇总表'!B254</f>
      </c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 s="125">
        <f>'1、四轮驱动汇总表'!B402</f>
      </c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 s="125">
        <f>'1、四轮驱动汇总表'!B419</f>
      </c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 s="125">
        <f>'1、四轮驱动汇总表'!B424</f>
      </c>
      <c r="BUP2"/>
      <c r="BUQ2"/>
      <c r="BUR2"/>
      <c r="BUS2"/>
      <c r="BUT2"/>
      <c r="BUU2"/>
      <c r="BUV2"/>
      <c r="BUW2"/>
      <c r="BUX2"/>
      <c r="BUY2"/>
      <c r="BUZ2"/>
      <c r="BVA2" s="125">
        <f>'1、四轮驱动汇总表'!B427</f>
      </c>
    </row>
    <row r="3">
      <c r="A3" s="123" t="s">
        <v>55</v>
      </c>
      <c r="B3"/>
      <c r="C3"/>
      <c r="D3"/>
      <c r="E3" s="125">
        <f>'1、四轮驱动汇总表'!C2</f>
      </c>
      <c r="F3"/>
      <c r="G3"/>
      <c r="H3"/>
      <c r="I3"/>
      <c r="J3"/>
      <c r="K3"/>
      <c r="L3"/>
      <c r="M3" s="125">
        <f>'1、四轮驱动汇总表'!C4</f>
      </c>
      <c r="N3"/>
      <c r="O3"/>
      <c r="P3"/>
      <c r="Q3" s="125">
        <f>'1、四轮驱动汇总表'!C5</f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125">
        <f>'1、四轮驱动汇总表'!C11</f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 s="125">
        <f>'1、四轮驱动汇总表'!C16</f>
      </c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 s="125">
        <f>'1、四轮驱动汇总表'!C25</f>
      </c>
      <c r="CT3"/>
      <c r="CU3"/>
      <c r="CV3"/>
      <c r="CW3" s="125">
        <f>'1、四轮驱动汇总表'!C26</f>
      </c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 s="125">
        <f>'1、四轮驱动汇总表'!C30</f>
      </c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 s="125">
        <f>'1、四轮驱动汇总表'!C34</f>
      </c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 s="125">
        <f>'1、四轮驱动汇总表'!C254</f>
      </c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 s="125">
        <f>'1、四轮驱动汇总表'!C270</f>
      </c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 s="125">
        <f>'1、四轮驱动汇总表'!C275</f>
      </c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 s="125">
        <f>'1、四轮驱动汇总表'!C288</f>
      </c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 s="125">
        <f>'1、四轮驱动汇总表'!C300</f>
      </c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 s="125">
        <f>'1、四轮驱动汇总表'!C311</f>
      </c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 s="125">
        <f>'1、四轮驱动汇总表'!C328</f>
      </c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 s="125">
        <f>'1、四轮驱动汇总表'!C344</f>
      </c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 s="125">
        <f>'1、四轮驱动汇总表'!C355</f>
      </c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 s="125">
        <f>'1、四轮驱动汇总表'!C371</f>
      </c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 s="125">
        <f>'1、四轮驱动汇总表'!C386</f>
      </c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 s="125">
        <f>'1、四轮驱动汇总表'!C402</f>
      </c>
      <c r="BRF3"/>
      <c r="BRG3"/>
      <c r="BRH3"/>
      <c r="BRI3"/>
      <c r="BRJ3"/>
      <c r="BRK3"/>
      <c r="BRL3"/>
      <c r="BRM3" s="125">
        <f>'1、四轮驱动汇总表'!C404</f>
      </c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 s="125">
        <f>'1、四轮驱动汇总表'!C415</f>
      </c>
      <c r="BTF3"/>
      <c r="BTG3"/>
      <c r="BTH3"/>
      <c r="BTI3" s="125">
        <f>'1、四轮驱动汇总表'!C416</f>
      </c>
      <c r="BTJ3"/>
      <c r="BTK3"/>
      <c r="BTL3"/>
      <c r="BTM3"/>
      <c r="BTN3"/>
      <c r="BTO3"/>
      <c r="BTP3"/>
      <c r="BTQ3"/>
      <c r="BTR3"/>
      <c r="BTS3"/>
      <c r="BTT3"/>
      <c r="BTU3" s="125">
        <f>'1、四轮驱动汇总表'!C419</f>
      </c>
      <c r="BTV3"/>
      <c r="BTW3"/>
      <c r="BTX3"/>
      <c r="BTY3" s="125">
        <f>'1、四轮驱动汇总表'!C420</f>
      </c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 s="125">
        <f>'1、四轮驱动汇总表'!C424</f>
      </c>
      <c r="BUP3"/>
      <c r="BUQ3"/>
      <c r="BUR3"/>
      <c r="BUS3"/>
      <c r="BUT3"/>
      <c r="BUU3"/>
      <c r="BUV3"/>
      <c r="BUW3"/>
      <c r="BUX3"/>
      <c r="BUY3"/>
      <c r="BUZ3"/>
      <c r="BVA3" s="125">
        <f>'1、四轮驱动汇总表'!C427</f>
      </c>
      <c r="BVB3"/>
      <c r="BVC3"/>
      <c r="BVD3"/>
      <c r="BVE3"/>
      <c r="BVF3"/>
      <c r="BVG3"/>
      <c r="BVH3"/>
      <c r="BVI3" s="125">
        <f>'1、四轮驱动汇总表'!C429</f>
      </c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 s="125">
        <f>'1、四轮驱动汇总表'!C436</f>
      </c>
    </row>
    <row r="4">
      <c r="A4" s="123" t="s">
        <v>67</v>
      </c>
      <c r="B4"/>
      <c r="C4"/>
      <c r="D4"/>
      <c r="E4" s="125">
        <f>'1、四轮驱动汇总表'!E2</f>
      </c>
      <c r="F4"/>
      <c r="G4"/>
      <c r="H4"/>
      <c r="I4" s="125">
        <f>'1、四轮驱动汇总表'!E3</f>
      </c>
      <c r="J4"/>
      <c r="K4"/>
      <c r="L4"/>
      <c r="M4" s="125">
        <f>'1、四轮驱动汇总表'!E4</f>
      </c>
      <c r="N4"/>
      <c r="O4"/>
      <c r="P4"/>
      <c r="Q4" s="125">
        <f>'1、四轮驱动汇总表'!E5</f>
      </c>
      <c r="R4"/>
      <c r="S4"/>
      <c r="T4"/>
      <c r="U4" s="125">
        <f>'1、四轮驱动汇总表'!E6</f>
      </c>
      <c r="V4"/>
      <c r="W4"/>
      <c r="X4"/>
      <c r="Y4" s="125">
        <f>'1、四轮驱动汇总表'!E7</f>
      </c>
      <c r="Z4"/>
      <c r="AA4"/>
      <c r="AB4"/>
      <c r="AC4" s="125">
        <f>'1、四轮驱动汇总表'!E8</f>
      </c>
      <c r="AD4"/>
      <c r="AE4"/>
      <c r="AF4"/>
      <c r="AG4" s="125">
        <f>'1、四轮驱动汇总表'!E9</f>
      </c>
      <c r="AH4"/>
      <c r="AI4"/>
      <c r="AJ4"/>
      <c r="AK4" s="125">
        <f>'1、四轮驱动汇总表'!E10</f>
      </c>
      <c r="AL4"/>
      <c r="AM4"/>
      <c r="AN4"/>
      <c r="AO4" s="125">
        <f>'1、四轮驱动汇总表'!E11</f>
      </c>
      <c r="AP4"/>
      <c r="AQ4"/>
      <c r="AR4"/>
      <c r="AS4" s="125">
        <f>'1、四轮驱动汇总表'!E12</f>
      </c>
      <c r="AT4"/>
      <c r="AU4"/>
      <c r="AV4"/>
      <c r="AW4" s="125">
        <f>'1、四轮驱动汇总表'!E13</f>
      </c>
      <c r="AX4"/>
      <c r="AY4"/>
      <c r="AZ4"/>
      <c r="BA4" s="125">
        <f>'1、四轮驱动汇总表'!E14</f>
      </c>
      <c r="BB4"/>
      <c r="BC4"/>
      <c r="BD4"/>
      <c r="BE4" s="125">
        <f>'1、四轮驱动汇总表'!E15</f>
      </c>
      <c r="BF4"/>
      <c r="BG4"/>
      <c r="BH4"/>
      <c r="BI4" s="125">
        <f>'1、四轮驱动汇总表'!E16</f>
      </c>
      <c r="BJ4"/>
      <c r="BK4"/>
      <c r="BL4"/>
      <c r="BM4" s="125">
        <f>'1、四轮驱动汇总表'!E17</f>
      </c>
      <c r="BN4"/>
      <c r="BO4"/>
      <c r="BP4"/>
      <c r="BQ4" s="125">
        <f>'1、四轮驱动汇总表'!E18</f>
      </c>
      <c r="BR4"/>
      <c r="BS4"/>
      <c r="BT4"/>
      <c r="BU4" s="125">
        <f>'1、四轮驱动汇总表'!E19</f>
      </c>
      <c r="BV4"/>
      <c r="BW4"/>
      <c r="BX4"/>
      <c r="BY4" s="125">
        <f>'1、四轮驱动汇总表'!E20</f>
      </c>
      <c r="BZ4"/>
      <c r="CA4"/>
      <c r="CB4"/>
      <c r="CC4" s="125">
        <f>'1、四轮驱动汇总表'!E21</f>
      </c>
      <c r="CD4"/>
      <c r="CE4"/>
      <c r="CF4"/>
      <c r="CG4" s="125">
        <f>'1、四轮驱动汇总表'!E22</f>
      </c>
      <c r="CH4"/>
      <c r="CI4"/>
      <c r="CJ4"/>
      <c r="CK4" s="125">
        <f>'1、四轮驱动汇总表'!E23</f>
      </c>
      <c r="CL4"/>
      <c r="CM4"/>
      <c r="CN4"/>
      <c r="CO4" s="125">
        <f>'1、四轮驱动汇总表'!E24</f>
      </c>
      <c r="CP4"/>
      <c r="CQ4"/>
      <c r="CR4"/>
      <c r="CS4" s="125">
        <f>'1、四轮驱动汇总表'!E25</f>
      </c>
      <c r="CT4"/>
      <c r="CU4"/>
      <c r="CV4"/>
      <c r="CW4" s="125">
        <f>'1、四轮驱动汇总表'!E26</f>
      </c>
      <c r="CX4"/>
      <c r="CY4"/>
      <c r="CZ4"/>
      <c r="DA4" s="125">
        <f>'1、四轮驱动汇总表'!E27</f>
      </c>
      <c r="DB4"/>
      <c r="DC4"/>
      <c r="DD4"/>
      <c r="DE4" s="125">
        <f>'1、四轮驱动汇总表'!E28</f>
      </c>
      <c r="DF4"/>
      <c r="DG4"/>
      <c r="DH4"/>
      <c r="DI4" s="125">
        <f>'1、四轮驱动汇总表'!E29</f>
      </c>
      <c r="DJ4"/>
      <c r="DK4"/>
      <c r="DL4"/>
      <c r="DM4" s="125">
        <f>'1、四轮驱动汇总表'!E30</f>
      </c>
      <c r="DN4"/>
      <c r="DO4"/>
      <c r="DP4"/>
      <c r="DQ4" s="125">
        <f>'1、四轮驱动汇总表'!E31</f>
      </c>
      <c r="DR4"/>
      <c r="DS4"/>
      <c r="DT4"/>
      <c r="DU4" s="125">
        <f>'1、四轮驱动汇总表'!E32</f>
      </c>
      <c r="DV4"/>
      <c r="DW4"/>
      <c r="DX4"/>
      <c r="DY4" s="125">
        <f>'1、四轮驱动汇总表'!E33</f>
      </c>
      <c r="DZ4"/>
      <c r="EA4"/>
      <c r="EB4"/>
      <c r="EC4" s="125">
        <f>'1、四轮驱动汇总表'!E34</f>
      </c>
      <c r="ED4"/>
      <c r="EE4"/>
      <c r="EF4"/>
      <c r="EG4"/>
      <c r="EH4" s="125">
        <f>'1、四轮驱动汇总表'!E35</f>
      </c>
      <c r="EI4"/>
      <c r="EJ4"/>
      <c r="EK4"/>
      <c r="EL4"/>
      <c r="EM4" s="125">
        <f>'1、四轮驱动汇总表'!E36</f>
      </c>
      <c r="EN4"/>
      <c r="EO4"/>
      <c r="EP4"/>
      <c r="EQ4"/>
      <c r="ER4" s="125">
        <f>'1、四轮驱动汇总表'!E37</f>
      </c>
      <c r="ES4"/>
      <c r="ET4"/>
      <c r="EU4"/>
      <c r="EV4"/>
      <c r="EW4" s="125">
        <f>'1、四轮驱动汇总表'!E38</f>
      </c>
      <c r="EX4"/>
      <c r="EY4"/>
      <c r="EZ4"/>
      <c r="FA4"/>
      <c r="FB4" s="125">
        <f>'1、四轮驱动汇总表'!E39</f>
      </c>
      <c r="FC4"/>
      <c r="FD4"/>
      <c r="FE4"/>
      <c r="FF4"/>
      <c r="FG4" s="125">
        <f>'1、四轮驱动汇总表'!E40</f>
      </c>
      <c r="FH4"/>
      <c r="FI4"/>
      <c r="FJ4"/>
      <c r="FK4"/>
      <c r="FL4" s="125">
        <f>'1、四轮驱动汇总表'!E41</f>
      </c>
      <c r="FM4"/>
      <c r="FN4"/>
      <c r="FO4"/>
      <c r="FP4"/>
      <c r="FQ4" s="125">
        <f>'1、四轮驱动汇总表'!E42</f>
      </c>
      <c r="FR4"/>
      <c r="FS4"/>
      <c r="FT4"/>
      <c r="FU4"/>
      <c r="FV4" s="125">
        <f>'1、四轮驱动汇总表'!E43</f>
      </c>
      <c r="FW4"/>
      <c r="FX4"/>
      <c r="FY4"/>
      <c r="FZ4"/>
      <c r="GA4" s="125">
        <f>'1、四轮驱动汇总表'!E44</f>
      </c>
      <c r="GB4"/>
      <c r="GC4"/>
      <c r="GD4"/>
      <c r="GE4"/>
      <c r="GF4" s="125">
        <f>'1、四轮驱动汇总表'!E45</f>
      </c>
      <c r="GG4"/>
      <c r="GH4"/>
      <c r="GI4"/>
      <c r="GJ4"/>
      <c r="GK4" s="125">
        <f>'1、四轮驱动汇总表'!E46</f>
      </c>
      <c r="GL4"/>
      <c r="GM4"/>
      <c r="GN4"/>
      <c r="GO4"/>
      <c r="GP4" s="125">
        <f>'1、四轮驱动汇总表'!E47</f>
      </c>
      <c r="GQ4"/>
      <c r="GR4"/>
      <c r="GS4"/>
      <c r="GT4"/>
      <c r="GU4" s="125">
        <f>'1、四轮驱动汇总表'!E48</f>
      </c>
      <c r="GV4"/>
      <c r="GW4"/>
      <c r="GX4"/>
      <c r="GY4"/>
      <c r="GZ4" s="125">
        <f>'1、四轮驱动汇总表'!E49</f>
      </c>
      <c r="HA4"/>
      <c r="HB4"/>
      <c r="HC4"/>
      <c r="HD4"/>
      <c r="HE4" s="125">
        <f>'1、四轮驱动汇总表'!E50</f>
      </c>
      <c r="HF4"/>
      <c r="HG4"/>
      <c r="HH4"/>
      <c r="HI4"/>
      <c r="HJ4" s="125">
        <f>'1、四轮驱动汇总表'!E51</f>
      </c>
      <c r="HK4"/>
      <c r="HL4"/>
      <c r="HM4"/>
      <c r="HN4"/>
      <c r="HO4" s="125">
        <f>'1、四轮驱动汇总表'!E52</f>
      </c>
      <c r="HP4"/>
      <c r="HQ4"/>
      <c r="HR4"/>
      <c r="HS4"/>
      <c r="HT4" s="125">
        <f>'1、四轮驱动汇总表'!E53</f>
      </c>
      <c r="HU4"/>
      <c r="HV4"/>
      <c r="HW4"/>
      <c r="HX4"/>
      <c r="HY4" s="125">
        <f>'1、四轮驱动汇总表'!E54</f>
      </c>
      <c r="HZ4"/>
      <c r="IA4"/>
      <c r="IB4"/>
      <c r="IC4"/>
      <c r="ID4" s="125">
        <f>'1、四轮驱动汇总表'!E55</f>
      </c>
      <c r="IE4"/>
      <c r="IF4"/>
      <c r="IG4"/>
      <c r="IH4"/>
      <c r="II4" s="125">
        <f>'1、四轮驱动汇总表'!E56</f>
      </c>
      <c r="IJ4"/>
      <c r="IK4"/>
      <c r="IL4"/>
      <c r="IM4"/>
      <c r="IN4" s="125">
        <f>'1、四轮驱动汇总表'!E57</f>
      </c>
      <c r="IO4"/>
      <c r="IP4"/>
      <c r="IQ4"/>
      <c r="IR4"/>
      <c r="IS4" s="125">
        <f>'1、四轮驱动汇总表'!E58</f>
      </c>
      <c r="IT4"/>
      <c r="IU4"/>
      <c r="IV4"/>
      <c r="IW4"/>
      <c r="IX4" s="125">
        <f>'1、四轮驱动汇总表'!E59</f>
      </c>
      <c r="IY4"/>
      <c r="IZ4"/>
      <c r="JA4"/>
      <c r="JB4"/>
      <c r="JC4" s="125">
        <f>'1、四轮驱动汇总表'!E60</f>
      </c>
      <c r="JD4"/>
      <c r="JE4"/>
      <c r="JF4"/>
      <c r="JG4"/>
      <c r="JH4" s="125">
        <f>'1、四轮驱动汇总表'!E61</f>
      </c>
      <c r="JI4"/>
      <c r="JJ4"/>
      <c r="JK4"/>
      <c r="JL4"/>
      <c r="JM4" s="125">
        <f>'1、四轮驱动汇总表'!E62</f>
      </c>
      <c r="JN4"/>
      <c r="JO4"/>
      <c r="JP4"/>
      <c r="JQ4"/>
      <c r="JR4" s="125">
        <f>'1、四轮驱动汇总表'!E63</f>
      </c>
      <c r="JS4"/>
      <c r="JT4"/>
      <c r="JU4"/>
      <c r="JV4"/>
      <c r="JW4" s="125">
        <f>'1、四轮驱动汇总表'!E64</f>
      </c>
      <c r="JX4"/>
      <c r="JY4"/>
      <c r="JZ4"/>
      <c r="KA4"/>
      <c r="KB4" s="125">
        <f>'1、四轮驱动汇总表'!E65</f>
      </c>
      <c r="KC4"/>
      <c r="KD4"/>
      <c r="KE4"/>
      <c r="KF4"/>
      <c r="KG4" s="125">
        <f>'1、四轮驱动汇总表'!E66</f>
      </c>
      <c r="KH4"/>
      <c r="KI4"/>
      <c r="KJ4"/>
      <c r="KK4"/>
      <c r="KL4" s="125">
        <f>'1、四轮驱动汇总表'!E67</f>
      </c>
      <c r="KM4"/>
      <c r="KN4"/>
      <c r="KO4"/>
      <c r="KP4"/>
      <c r="KQ4" s="125">
        <f>'1、四轮驱动汇总表'!E68</f>
      </c>
      <c r="KR4"/>
      <c r="KS4"/>
      <c r="KT4"/>
      <c r="KU4"/>
      <c r="KV4" s="125">
        <f>'1、四轮驱动汇总表'!E69</f>
      </c>
      <c r="KW4"/>
      <c r="KX4"/>
      <c r="KY4"/>
      <c r="KZ4"/>
      <c r="LA4" s="125">
        <f>'1、四轮驱动汇总表'!E70</f>
      </c>
      <c r="LB4"/>
      <c r="LC4"/>
      <c r="LD4"/>
      <c r="LE4"/>
      <c r="LF4" s="125">
        <f>'1、四轮驱动汇总表'!E71</f>
      </c>
      <c r="LG4"/>
      <c r="LH4"/>
      <c r="LI4"/>
      <c r="LJ4"/>
      <c r="LK4" s="125">
        <f>'1、四轮驱动汇总表'!E72</f>
      </c>
      <c r="LL4"/>
      <c r="LM4"/>
      <c r="LN4"/>
      <c r="LO4"/>
      <c r="LP4" s="125">
        <f>'1、四轮驱动汇总表'!E73</f>
      </c>
      <c r="LQ4"/>
      <c r="LR4"/>
      <c r="LS4"/>
      <c r="LT4"/>
      <c r="LU4" s="125">
        <f>'1、四轮驱动汇总表'!E74</f>
      </c>
      <c r="LV4"/>
      <c r="LW4"/>
      <c r="LX4"/>
      <c r="LY4"/>
      <c r="LZ4" s="125">
        <f>'1、四轮驱动汇总表'!E75</f>
      </c>
      <c r="MA4"/>
      <c r="MB4"/>
      <c r="MC4"/>
      <c r="MD4"/>
      <c r="ME4" s="125">
        <f>'1、四轮驱动汇总表'!E76</f>
      </c>
      <c r="MF4"/>
      <c r="MG4"/>
      <c r="MH4"/>
      <c r="MI4"/>
      <c r="MJ4" s="125">
        <f>'1、四轮驱动汇总表'!E77</f>
      </c>
      <c r="MK4"/>
      <c r="ML4"/>
      <c r="MM4"/>
      <c r="MN4"/>
      <c r="MO4" s="125">
        <f>'1、四轮驱动汇总表'!E78</f>
      </c>
      <c r="MP4"/>
      <c r="MQ4"/>
      <c r="MR4"/>
      <c r="MS4"/>
      <c r="MT4" s="125">
        <f>'1、四轮驱动汇总表'!E79</f>
      </c>
      <c r="MU4"/>
      <c r="MV4"/>
      <c r="MW4"/>
      <c r="MX4"/>
      <c r="MY4" s="125">
        <f>'1、四轮驱动汇总表'!E80</f>
      </c>
      <c r="MZ4"/>
      <c r="NA4"/>
      <c r="NB4"/>
      <c r="NC4"/>
      <c r="ND4" s="125">
        <f>'1、四轮驱动汇总表'!E81</f>
      </c>
      <c r="NE4"/>
      <c r="NF4"/>
      <c r="NG4"/>
      <c r="NH4"/>
      <c r="NI4" s="125">
        <f>'1、四轮驱动汇总表'!E82</f>
      </c>
      <c r="NJ4"/>
      <c r="NK4"/>
      <c r="NL4"/>
      <c r="NM4"/>
      <c r="NN4" s="125">
        <f>'1、四轮驱动汇总表'!E83</f>
      </c>
      <c r="NO4"/>
      <c r="NP4"/>
      <c r="NQ4"/>
      <c r="NR4"/>
      <c r="NS4" s="125">
        <f>'1、四轮驱动汇总表'!E84</f>
      </c>
      <c r="NT4"/>
      <c r="NU4"/>
      <c r="NV4"/>
      <c r="NW4"/>
      <c r="NX4" s="125">
        <f>'1、四轮驱动汇总表'!E85</f>
      </c>
      <c r="NY4"/>
      <c r="NZ4"/>
      <c r="OA4"/>
      <c r="OB4"/>
      <c r="OC4" s="125">
        <f>'1、四轮驱动汇总表'!E86</f>
      </c>
      <c r="OD4"/>
      <c r="OE4"/>
      <c r="OF4"/>
      <c r="OG4"/>
      <c r="OH4" s="125">
        <f>'1、四轮驱动汇总表'!E87</f>
      </c>
      <c r="OI4"/>
      <c r="OJ4"/>
      <c r="OK4"/>
      <c r="OL4"/>
      <c r="OM4" s="125">
        <f>'1、四轮驱动汇总表'!E88</f>
      </c>
      <c r="ON4"/>
      <c r="OO4"/>
      <c r="OP4"/>
      <c r="OQ4"/>
      <c r="OR4" s="125">
        <f>'1、四轮驱动汇总表'!E89</f>
      </c>
      <c r="OS4"/>
      <c r="OT4"/>
      <c r="OU4"/>
      <c r="OV4"/>
      <c r="OW4" s="125">
        <f>'1、四轮驱动汇总表'!E90</f>
      </c>
      <c r="OX4"/>
      <c r="OY4"/>
      <c r="OZ4"/>
      <c r="PA4"/>
      <c r="PB4" s="125">
        <f>'1、四轮驱动汇总表'!E91</f>
      </c>
      <c r="PC4"/>
      <c r="PD4"/>
      <c r="PE4"/>
      <c r="PF4"/>
      <c r="PG4" s="125">
        <f>'1、四轮驱动汇总表'!E92</f>
      </c>
      <c r="PH4"/>
      <c r="PI4"/>
      <c r="PJ4"/>
      <c r="PK4"/>
      <c r="PL4" s="125">
        <f>'1、四轮驱动汇总表'!E93</f>
      </c>
      <c r="PM4"/>
      <c r="PN4"/>
      <c r="PO4"/>
      <c r="PP4"/>
      <c r="PQ4" s="125">
        <f>'1、四轮驱动汇总表'!E94</f>
      </c>
      <c r="PR4"/>
      <c r="PS4"/>
      <c r="PT4"/>
      <c r="PU4"/>
      <c r="PV4" s="125">
        <f>'1、四轮驱动汇总表'!E95</f>
      </c>
      <c r="PW4"/>
      <c r="PX4"/>
      <c r="PY4"/>
      <c r="PZ4"/>
      <c r="QA4" s="125">
        <f>'1、四轮驱动汇总表'!E96</f>
      </c>
      <c r="QB4"/>
      <c r="QC4"/>
      <c r="QD4"/>
      <c r="QE4"/>
      <c r="QF4" s="125">
        <f>'1、四轮驱动汇总表'!E97</f>
      </c>
      <c r="QG4"/>
      <c r="QH4"/>
      <c r="QI4"/>
      <c r="QJ4"/>
      <c r="QK4" s="125">
        <f>'1、四轮驱动汇总表'!E98</f>
      </c>
      <c r="QL4"/>
      <c r="QM4"/>
      <c r="QN4"/>
      <c r="QO4"/>
      <c r="QP4" s="125">
        <f>'1、四轮驱动汇总表'!E99</f>
      </c>
      <c r="QQ4"/>
      <c r="QR4"/>
      <c r="QS4"/>
      <c r="QT4"/>
      <c r="QU4" s="125">
        <f>'1、四轮驱动汇总表'!E100</f>
      </c>
      <c r="QV4"/>
      <c r="QW4"/>
      <c r="QX4"/>
      <c r="QY4"/>
      <c r="QZ4" s="125">
        <f>'1、四轮驱动汇总表'!E101</f>
      </c>
      <c r="RA4"/>
      <c r="RB4"/>
      <c r="RC4"/>
      <c r="RD4"/>
      <c r="RE4" s="125">
        <f>'1、四轮驱动汇总表'!E102</f>
      </c>
      <c r="RF4"/>
      <c r="RG4"/>
      <c r="RH4"/>
      <c r="RI4"/>
      <c r="RJ4" s="125">
        <f>'1、四轮驱动汇总表'!E103</f>
      </c>
      <c r="RK4"/>
      <c r="RL4"/>
      <c r="RM4"/>
      <c r="RN4"/>
      <c r="RO4" s="125">
        <f>'1、四轮驱动汇总表'!E104</f>
      </c>
      <c r="RP4"/>
      <c r="RQ4"/>
      <c r="RR4"/>
      <c r="RS4"/>
      <c r="RT4" s="125">
        <f>'1、四轮驱动汇总表'!E105</f>
      </c>
      <c r="RU4"/>
      <c r="RV4"/>
      <c r="RW4"/>
      <c r="RX4"/>
      <c r="RY4" s="125">
        <f>'1、四轮驱动汇总表'!E106</f>
      </c>
      <c r="RZ4"/>
      <c r="SA4"/>
      <c r="SB4"/>
      <c r="SC4"/>
      <c r="SD4" s="125">
        <f>'1、四轮驱动汇总表'!E107</f>
      </c>
      <c r="SE4"/>
      <c r="SF4"/>
      <c r="SG4"/>
      <c r="SH4"/>
      <c r="SI4" s="125">
        <f>'1、四轮驱动汇总表'!E108</f>
      </c>
      <c r="SJ4"/>
      <c r="SK4"/>
      <c r="SL4"/>
      <c r="SM4"/>
      <c r="SN4" s="125">
        <f>'1、四轮驱动汇总表'!E109</f>
      </c>
      <c r="SO4"/>
      <c r="SP4"/>
      <c r="SQ4"/>
      <c r="SR4"/>
      <c r="SS4" s="125">
        <f>'1、四轮驱动汇总表'!E110</f>
      </c>
      <c r="ST4"/>
      <c r="SU4"/>
      <c r="SV4"/>
      <c r="SW4"/>
      <c r="SX4" s="125">
        <f>'1、四轮驱动汇总表'!E111</f>
      </c>
      <c r="SY4"/>
      <c r="SZ4"/>
      <c r="TA4"/>
      <c r="TB4"/>
      <c r="TC4" s="125">
        <f>'1、四轮驱动汇总表'!E112</f>
      </c>
      <c r="TD4"/>
      <c r="TE4"/>
      <c r="TF4"/>
      <c r="TG4"/>
      <c r="TH4" s="125">
        <f>'1、四轮驱动汇总表'!E113</f>
      </c>
      <c r="TI4"/>
      <c r="TJ4"/>
      <c r="TK4"/>
      <c r="TL4"/>
      <c r="TM4" s="125">
        <f>'1、四轮驱动汇总表'!E114</f>
      </c>
      <c r="TN4"/>
      <c r="TO4"/>
      <c r="TP4"/>
      <c r="TQ4"/>
      <c r="TR4" s="125">
        <f>'1、四轮驱动汇总表'!E115</f>
      </c>
      <c r="TS4"/>
      <c r="TT4"/>
      <c r="TU4"/>
      <c r="TV4"/>
      <c r="TW4" s="125">
        <f>'1、四轮驱动汇总表'!E116</f>
      </c>
      <c r="TX4"/>
      <c r="TY4"/>
      <c r="TZ4"/>
      <c r="UA4"/>
      <c r="UB4" s="125">
        <f>'1、四轮驱动汇总表'!E117</f>
      </c>
      <c r="UC4"/>
      <c r="UD4"/>
      <c r="UE4"/>
      <c r="UF4"/>
      <c r="UG4" s="125">
        <f>'1、四轮驱动汇总表'!E118</f>
      </c>
      <c r="UH4"/>
      <c r="UI4"/>
      <c r="UJ4"/>
      <c r="UK4"/>
      <c r="UL4" s="125">
        <f>'1、四轮驱动汇总表'!E119</f>
      </c>
      <c r="UM4"/>
      <c r="UN4"/>
      <c r="UO4"/>
      <c r="UP4"/>
      <c r="UQ4" s="125">
        <f>'1、四轮驱动汇总表'!E120</f>
      </c>
      <c r="UR4"/>
      <c r="US4"/>
      <c r="UT4"/>
      <c r="UU4"/>
      <c r="UV4" s="125">
        <f>'1、四轮驱动汇总表'!E121</f>
      </c>
      <c r="UW4"/>
      <c r="UX4"/>
      <c r="UY4"/>
      <c r="UZ4"/>
      <c r="VA4" s="125">
        <f>'1、四轮驱动汇总表'!E122</f>
      </c>
      <c r="VB4"/>
      <c r="VC4"/>
      <c r="VD4"/>
      <c r="VE4"/>
      <c r="VF4" s="125">
        <f>'1、四轮驱动汇总表'!E123</f>
      </c>
      <c r="VG4"/>
      <c r="VH4"/>
      <c r="VI4"/>
      <c r="VJ4"/>
      <c r="VK4" s="125">
        <f>'1、四轮驱动汇总表'!E124</f>
      </c>
      <c r="VL4"/>
      <c r="VM4"/>
      <c r="VN4"/>
      <c r="VO4"/>
      <c r="VP4" s="125">
        <f>'1、四轮驱动汇总表'!E125</f>
      </c>
      <c r="VQ4"/>
      <c r="VR4"/>
      <c r="VS4"/>
      <c r="VT4"/>
      <c r="VU4" s="125">
        <f>'1、四轮驱动汇总表'!E126</f>
      </c>
      <c r="VV4"/>
      <c r="VW4"/>
      <c r="VX4"/>
      <c r="VY4"/>
      <c r="VZ4" s="125">
        <f>'1、四轮驱动汇总表'!E127</f>
      </c>
      <c r="WA4"/>
      <c r="WB4"/>
      <c r="WC4"/>
      <c r="WD4"/>
      <c r="WE4" s="125">
        <f>'1、四轮驱动汇总表'!E128</f>
      </c>
      <c r="WF4"/>
      <c r="WG4"/>
      <c r="WH4"/>
      <c r="WI4"/>
      <c r="WJ4" s="125">
        <f>'1、四轮驱动汇总表'!E129</f>
      </c>
      <c r="WK4"/>
      <c r="WL4"/>
      <c r="WM4"/>
      <c r="WN4"/>
      <c r="WO4" s="125">
        <f>'1、四轮驱动汇总表'!E130</f>
      </c>
      <c r="WP4"/>
      <c r="WQ4"/>
      <c r="WR4"/>
      <c r="WS4"/>
      <c r="WT4" s="125">
        <f>'1、四轮驱动汇总表'!E131</f>
      </c>
      <c r="WU4"/>
      <c r="WV4"/>
      <c r="WW4"/>
      <c r="WX4"/>
      <c r="WY4" s="125">
        <f>'1、四轮驱动汇总表'!E132</f>
      </c>
      <c r="WZ4"/>
      <c r="XA4"/>
      <c r="XB4"/>
      <c r="XC4"/>
      <c r="XD4" s="125">
        <f>'1、四轮驱动汇总表'!E133</f>
      </c>
      <c r="XE4"/>
      <c r="XF4"/>
      <c r="XG4"/>
      <c r="XH4"/>
      <c r="XI4" s="125">
        <f>'1、四轮驱动汇总表'!E134</f>
      </c>
      <c r="XJ4"/>
      <c r="XK4"/>
      <c r="XL4"/>
      <c r="XM4"/>
      <c r="XN4" s="125">
        <f>'1、四轮驱动汇总表'!E135</f>
      </c>
      <c r="XO4"/>
      <c r="XP4"/>
      <c r="XQ4"/>
      <c r="XR4"/>
      <c r="XS4" s="125">
        <f>'1、四轮驱动汇总表'!E136</f>
      </c>
      <c r="XT4"/>
      <c r="XU4"/>
      <c r="XV4"/>
      <c r="XW4"/>
      <c r="XX4" s="125">
        <f>'1、四轮驱动汇总表'!E137</f>
      </c>
      <c r="XY4"/>
      <c r="XZ4"/>
      <c r="YA4"/>
      <c r="YB4"/>
      <c r="YC4" s="125">
        <f>'1、四轮驱动汇总表'!E138</f>
      </c>
      <c r="YD4"/>
      <c r="YE4"/>
      <c r="YF4"/>
      <c r="YG4"/>
      <c r="YH4" s="125">
        <f>'1、四轮驱动汇总表'!E139</f>
      </c>
      <c r="YI4"/>
      <c r="YJ4"/>
      <c r="YK4"/>
      <c r="YL4"/>
      <c r="YM4" s="125">
        <f>'1、四轮驱动汇总表'!E140</f>
      </c>
      <c r="YN4"/>
      <c r="YO4"/>
      <c r="YP4"/>
      <c r="YQ4"/>
      <c r="YR4" s="125">
        <f>'1、四轮驱动汇总表'!E141</f>
      </c>
      <c r="YS4"/>
      <c r="YT4"/>
      <c r="YU4"/>
      <c r="YV4"/>
      <c r="YW4" s="125">
        <f>'1、四轮驱动汇总表'!E142</f>
      </c>
      <c r="YX4"/>
      <c r="YY4"/>
      <c r="YZ4"/>
      <c r="ZA4"/>
      <c r="ZB4" s="125">
        <f>'1、四轮驱动汇总表'!E143</f>
      </c>
      <c r="ZC4"/>
      <c r="ZD4"/>
      <c r="ZE4"/>
      <c r="ZF4"/>
      <c r="ZG4" s="125">
        <f>'1、四轮驱动汇总表'!E144</f>
      </c>
      <c r="ZH4"/>
      <c r="ZI4"/>
      <c r="ZJ4"/>
      <c r="ZK4"/>
      <c r="ZL4" s="125">
        <f>'1、四轮驱动汇总表'!E145</f>
      </c>
      <c r="ZM4"/>
      <c r="ZN4"/>
      <c r="ZO4"/>
      <c r="ZP4"/>
      <c r="ZQ4" s="125">
        <f>'1、四轮驱动汇总表'!E146</f>
      </c>
      <c r="ZR4"/>
      <c r="ZS4"/>
      <c r="ZT4"/>
      <c r="ZU4"/>
      <c r="ZV4" s="125">
        <f>'1、四轮驱动汇总表'!E147</f>
      </c>
      <c r="ZW4"/>
      <c r="ZX4"/>
      <c r="ZY4"/>
      <c r="ZZ4"/>
      <c r="AAA4" s="125">
        <f>'1、四轮驱动汇总表'!E148</f>
      </c>
      <c r="AAB4"/>
      <c r="AAC4"/>
      <c r="AAD4"/>
      <c r="AAE4"/>
      <c r="AAF4" s="125">
        <f>'1、四轮驱动汇总表'!E149</f>
      </c>
      <c r="AAG4"/>
      <c r="AAH4"/>
      <c r="AAI4"/>
      <c r="AAJ4"/>
      <c r="AAK4" s="125">
        <f>'1、四轮驱动汇总表'!E150</f>
      </c>
      <c r="AAL4"/>
      <c r="AAM4"/>
      <c r="AAN4"/>
      <c r="AAO4"/>
      <c r="AAP4" s="125">
        <f>'1、四轮驱动汇总表'!E151</f>
      </c>
      <c r="AAQ4"/>
      <c r="AAR4"/>
      <c r="AAS4"/>
      <c r="AAT4"/>
      <c r="AAU4" s="125">
        <f>'1、四轮驱动汇总表'!E152</f>
      </c>
      <c r="AAV4"/>
      <c r="AAW4"/>
      <c r="AAX4"/>
      <c r="AAY4"/>
      <c r="AAZ4" s="125">
        <f>'1、四轮驱动汇总表'!E153</f>
      </c>
      <c r="ABA4"/>
      <c r="ABB4"/>
      <c r="ABC4"/>
      <c r="ABD4"/>
      <c r="ABE4" s="125">
        <f>'1、四轮驱动汇总表'!E154</f>
      </c>
      <c r="ABF4"/>
      <c r="ABG4"/>
      <c r="ABH4"/>
      <c r="ABI4"/>
      <c r="ABJ4" s="125">
        <f>'1、四轮驱动汇总表'!E155</f>
      </c>
      <c r="ABK4"/>
      <c r="ABL4"/>
      <c r="ABM4"/>
      <c r="ABN4"/>
      <c r="ABO4" s="125">
        <f>'1、四轮驱动汇总表'!E156</f>
      </c>
      <c r="ABP4"/>
      <c r="ABQ4"/>
      <c r="ABR4"/>
      <c r="ABS4"/>
      <c r="ABT4" s="125">
        <f>'1、四轮驱动汇总表'!E157</f>
      </c>
      <c r="ABU4"/>
      <c r="ABV4"/>
      <c r="ABW4"/>
      <c r="ABX4"/>
      <c r="ABY4" s="125">
        <f>'1、四轮驱动汇总表'!E158</f>
      </c>
      <c r="ABZ4"/>
      <c r="ACA4"/>
      <c r="ACB4"/>
      <c r="ACC4"/>
      <c r="ACD4" s="125">
        <f>'1、四轮驱动汇总表'!E159</f>
      </c>
      <c r="ACE4"/>
      <c r="ACF4"/>
      <c r="ACG4"/>
      <c r="ACH4"/>
      <c r="ACI4" s="125">
        <f>'1、四轮驱动汇总表'!E160</f>
      </c>
      <c r="ACJ4"/>
      <c r="ACK4"/>
      <c r="ACL4"/>
      <c r="ACM4"/>
      <c r="ACN4" s="125">
        <f>'1、四轮驱动汇总表'!E161</f>
      </c>
      <c r="ACO4"/>
      <c r="ACP4"/>
      <c r="ACQ4"/>
      <c r="ACR4"/>
      <c r="ACS4" s="125">
        <f>'1、四轮驱动汇总表'!E162</f>
      </c>
      <c r="ACT4"/>
      <c r="ACU4"/>
      <c r="ACV4"/>
      <c r="ACW4"/>
      <c r="ACX4" s="125">
        <f>'1、四轮驱动汇总表'!E163</f>
      </c>
      <c r="ACY4"/>
      <c r="ACZ4"/>
      <c r="ADA4"/>
      <c r="ADB4"/>
      <c r="ADC4" s="125">
        <f>'1、四轮驱动汇总表'!E164</f>
      </c>
      <c r="ADD4"/>
      <c r="ADE4"/>
      <c r="ADF4"/>
      <c r="ADG4"/>
      <c r="ADH4" s="125">
        <f>'1、四轮驱动汇总表'!E165</f>
      </c>
      <c r="ADI4"/>
      <c r="ADJ4"/>
      <c r="ADK4"/>
      <c r="ADL4"/>
      <c r="ADM4" s="125">
        <f>'1、四轮驱动汇总表'!E166</f>
      </c>
      <c r="ADN4"/>
      <c r="ADO4"/>
      <c r="ADP4"/>
      <c r="ADQ4"/>
      <c r="ADR4" s="125">
        <f>'1、四轮驱动汇总表'!E167</f>
      </c>
      <c r="ADS4"/>
      <c r="ADT4"/>
      <c r="ADU4"/>
      <c r="ADV4"/>
      <c r="ADW4" s="125">
        <f>'1、四轮驱动汇总表'!E168</f>
      </c>
      <c r="ADX4"/>
      <c r="ADY4"/>
      <c r="ADZ4"/>
      <c r="AEA4"/>
      <c r="AEB4" s="125">
        <f>'1、四轮驱动汇总表'!E169</f>
      </c>
      <c r="AEC4"/>
      <c r="AED4"/>
      <c r="AEE4"/>
      <c r="AEF4"/>
      <c r="AEG4" s="125">
        <f>'1、四轮驱动汇总表'!E170</f>
      </c>
      <c r="AEH4"/>
      <c r="AEI4"/>
      <c r="AEJ4"/>
      <c r="AEK4"/>
      <c r="AEL4" s="125">
        <f>'1、四轮驱动汇总表'!E171</f>
      </c>
      <c r="AEM4"/>
      <c r="AEN4"/>
      <c r="AEO4"/>
      <c r="AEP4"/>
      <c r="AEQ4" s="125">
        <f>'1、四轮驱动汇总表'!E172</f>
      </c>
      <c r="AER4"/>
      <c r="AES4"/>
      <c r="AET4"/>
      <c r="AEU4"/>
      <c r="AEV4" s="125">
        <f>'1、四轮驱动汇总表'!E173</f>
      </c>
      <c r="AEW4"/>
      <c r="AEX4"/>
      <c r="AEY4"/>
      <c r="AEZ4"/>
      <c r="AFA4" s="125">
        <f>'1、四轮驱动汇总表'!E174</f>
      </c>
      <c r="AFB4"/>
      <c r="AFC4"/>
      <c r="AFD4"/>
      <c r="AFE4"/>
      <c r="AFF4" s="125">
        <f>'1、四轮驱动汇总表'!E175</f>
      </c>
      <c r="AFG4"/>
      <c r="AFH4"/>
      <c r="AFI4"/>
      <c r="AFJ4"/>
      <c r="AFK4" s="125">
        <f>'1、四轮驱动汇总表'!E176</f>
      </c>
      <c r="AFL4"/>
      <c r="AFM4"/>
      <c r="AFN4"/>
      <c r="AFO4"/>
      <c r="AFP4" s="125">
        <f>'1、四轮驱动汇总表'!E177</f>
      </c>
      <c r="AFQ4"/>
      <c r="AFR4"/>
      <c r="AFS4"/>
      <c r="AFT4"/>
      <c r="AFU4" s="125">
        <f>'1、四轮驱动汇总表'!E178</f>
      </c>
      <c r="AFV4"/>
      <c r="AFW4"/>
      <c r="AFX4"/>
      <c r="AFY4"/>
      <c r="AFZ4" s="125">
        <f>'1、四轮驱动汇总表'!E179</f>
      </c>
      <c r="AGA4"/>
      <c r="AGB4"/>
      <c r="AGC4"/>
      <c r="AGD4"/>
      <c r="AGE4" s="125">
        <f>'1、四轮驱动汇总表'!E180</f>
      </c>
      <c r="AGF4"/>
      <c r="AGG4"/>
      <c r="AGH4"/>
      <c r="AGI4"/>
      <c r="AGJ4" s="125">
        <f>'1、四轮驱动汇总表'!E181</f>
      </c>
      <c r="AGK4"/>
      <c r="AGL4"/>
      <c r="AGM4"/>
      <c r="AGN4"/>
      <c r="AGO4" s="125">
        <f>'1、四轮驱动汇总表'!E182</f>
      </c>
      <c r="AGP4"/>
      <c r="AGQ4"/>
      <c r="AGR4"/>
      <c r="AGS4"/>
      <c r="AGT4" s="125">
        <f>'1、四轮驱动汇总表'!E183</f>
      </c>
      <c r="AGU4"/>
      <c r="AGV4"/>
      <c r="AGW4"/>
      <c r="AGX4"/>
      <c r="AGY4" s="125">
        <f>'1、四轮驱动汇总表'!E184</f>
      </c>
      <c r="AGZ4"/>
      <c r="AHA4"/>
      <c r="AHB4"/>
      <c r="AHC4"/>
      <c r="AHD4" s="125">
        <f>'1、四轮驱动汇总表'!E185</f>
      </c>
      <c r="AHE4"/>
      <c r="AHF4"/>
      <c r="AHG4"/>
      <c r="AHH4"/>
      <c r="AHI4" s="125">
        <f>'1、四轮驱动汇总表'!E186</f>
      </c>
      <c r="AHJ4"/>
      <c r="AHK4"/>
      <c r="AHL4"/>
      <c r="AHM4"/>
      <c r="AHN4" s="125">
        <f>'1、四轮驱动汇总表'!E187</f>
      </c>
      <c r="AHO4"/>
      <c r="AHP4"/>
      <c r="AHQ4"/>
      <c r="AHR4"/>
      <c r="AHS4" s="125">
        <f>'1、四轮驱动汇总表'!E188</f>
      </c>
      <c r="AHT4"/>
      <c r="AHU4"/>
      <c r="AHV4"/>
      <c r="AHW4"/>
      <c r="AHX4" s="125">
        <f>'1、四轮驱动汇总表'!E189</f>
      </c>
      <c r="AHY4"/>
      <c r="AHZ4"/>
      <c r="AIA4"/>
      <c r="AIB4"/>
      <c r="AIC4" s="125">
        <f>'1、四轮驱动汇总表'!E190</f>
      </c>
      <c r="AID4"/>
      <c r="AIE4"/>
      <c r="AIF4"/>
      <c r="AIG4"/>
      <c r="AIH4" s="125">
        <f>'1、四轮驱动汇总表'!E191</f>
      </c>
      <c r="AII4"/>
      <c r="AIJ4"/>
      <c r="AIK4"/>
      <c r="AIL4"/>
      <c r="AIM4" s="125">
        <f>'1、四轮驱动汇总表'!E192</f>
      </c>
      <c r="AIN4"/>
      <c r="AIO4"/>
      <c r="AIP4"/>
      <c r="AIQ4"/>
      <c r="AIR4" s="125">
        <f>'1、四轮驱动汇总表'!E193</f>
      </c>
      <c r="AIS4"/>
      <c r="AIT4"/>
      <c r="AIU4"/>
      <c r="AIV4"/>
      <c r="AIW4" s="125">
        <f>'1、四轮驱动汇总表'!E194</f>
      </c>
      <c r="AIX4"/>
      <c r="AIY4"/>
      <c r="AIZ4"/>
      <c r="AJA4"/>
      <c r="AJB4" s="125">
        <f>'1、四轮驱动汇总表'!E195</f>
      </c>
      <c r="AJC4"/>
      <c r="AJD4"/>
      <c r="AJE4"/>
      <c r="AJF4"/>
      <c r="AJG4" s="125">
        <f>'1、四轮驱动汇总表'!E196</f>
      </c>
      <c r="AJH4"/>
      <c r="AJI4"/>
      <c r="AJJ4"/>
      <c r="AJK4"/>
      <c r="AJL4" s="125">
        <f>'1、四轮驱动汇总表'!E197</f>
      </c>
      <c r="AJM4"/>
      <c r="AJN4"/>
      <c r="AJO4"/>
      <c r="AJP4"/>
      <c r="AJQ4" s="125">
        <f>'1、四轮驱动汇总表'!E198</f>
      </c>
      <c r="AJR4"/>
      <c r="AJS4"/>
      <c r="AJT4"/>
      <c r="AJU4"/>
      <c r="AJV4" s="125">
        <f>'1、四轮驱动汇总表'!E199</f>
      </c>
      <c r="AJW4"/>
      <c r="AJX4"/>
      <c r="AJY4"/>
      <c r="AJZ4"/>
      <c r="AKA4" s="125">
        <f>'1、四轮驱动汇总表'!E200</f>
      </c>
      <c r="AKB4"/>
      <c r="AKC4"/>
      <c r="AKD4"/>
      <c r="AKE4"/>
      <c r="AKF4" s="125">
        <f>'1、四轮驱动汇总表'!E201</f>
      </c>
      <c r="AKG4"/>
      <c r="AKH4"/>
      <c r="AKI4"/>
      <c r="AKJ4"/>
      <c r="AKK4" s="125">
        <f>'1、四轮驱动汇总表'!E202</f>
      </c>
      <c r="AKL4"/>
      <c r="AKM4"/>
      <c r="AKN4"/>
      <c r="AKO4"/>
      <c r="AKP4" s="125">
        <f>'1、四轮驱动汇总表'!E203</f>
      </c>
      <c r="AKQ4"/>
      <c r="AKR4"/>
      <c r="AKS4"/>
      <c r="AKT4"/>
      <c r="AKU4" s="125">
        <f>'1、四轮驱动汇总表'!E204</f>
      </c>
      <c r="AKV4"/>
      <c r="AKW4"/>
      <c r="AKX4"/>
      <c r="AKY4"/>
      <c r="AKZ4" s="125">
        <f>'1、四轮驱动汇总表'!E205</f>
      </c>
      <c r="ALA4"/>
      <c r="ALB4"/>
      <c r="ALC4"/>
      <c r="ALD4"/>
      <c r="ALE4" s="125">
        <f>'1、四轮驱动汇总表'!E206</f>
      </c>
      <c r="ALF4"/>
      <c r="ALG4"/>
      <c r="ALH4"/>
      <c r="ALI4"/>
      <c r="ALJ4" s="125">
        <f>'1、四轮驱动汇总表'!E207</f>
      </c>
      <c r="ALK4"/>
      <c r="ALL4"/>
      <c r="ALM4"/>
      <c r="ALN4"/>
      <c r="ALO4" s="125">
        <f>'1、四轮驱动汇总表'!E208</f>
      </c>
      <c r="ALP4"/>
      <c r="ALQ4"/>
      <c r="ALR4"/>
      <c r="ALS4"/>
      <c r="ALT4" s="125">
        <f>'1、四轮驱动汇总表'!E209</f>
      </c>
      <c r="ALU4"/>
      <c r="ALV4"/>
      <c r="ALW4"/>
      <c r="ALX4"/>
      <c r="ALY4" s="125">
        <f>'1、四轮驱动汇总表'!E210</f>
      </c>
      <c r="ALZ4"/>
      <c r="AMA4"/>
      <c r="AMB4"/>
      <c r="AMC4"/>
      <c r="AMD4" s="125">
        <f>'1、四轮驱动汇总表'!E211</f>
      </c>
      <c r="AME4"/>
      <c r="AMF4"/>
      <c r="AMG4"/>
      <c r="AMH4"/>
      <c r="AMI4" s="125">
        <f>'1、四轮驱动汇总表'!E212</f>
      </c>
      <c r="AMJ4"/>
      <c r="AMK4"/>
      <c r="AML4"/>
      <c r="AMM4"/>
      <c r="AMN4" s="125">
        <f>'1、四轮驱动汇总表'!E213</f>
      </c>
      <c r="AMO4"/>
      <c r="AMP4"/>
      <c r="AMQ4"/>
      <c r="AMR4"/>
      <c r="AMS4" s="125">
        <f>'1、四轮驱动汇总表'!E214</f>
      </c>
      <c r="AMT4"/>
      <c r="AMU4"/>
      <c r="AMV4"/>
      <c r="AMW4"/>
      <c r="AMX4" s="125">
        <f>'1、四轮驱动汇总表'!E215</f>
      </c>
      <c r="AMY4"/>
      <c r="AMZ4"/>
      <c r="ANA4"/>
      <c r="ANB4"/>
      <c r="ANC4" s="125">
        <f>'1、四轮驱动汇总表'!E216</f>
      </c>
      <c r="AND4"/>
      <c r="ANE4"/>
      <c r="ANF4"/>
      <c r="ANG4"/>
      <c r="ANH4" s="125">
        <f>'1、四轮驱动汇总表'!E217</f>
      </c>
      <c r="ANI4"/>
      <c r="ANJ4"/>
      <c r="ANK4"/>
      <c r="ANL4"/>
      <c r="ANM4" s="125">
        <f>'1、四轮驱动汇总表'!E218</f>
      </c>
      <c r="ANN4"/>
      <c r="ANO4"/>
      <c r="ANP4"/>
      <c r="ANQ4"/>
      <c r="ANR4" s="125">
        <f>'1、四轮驱动汇总表'!E219</f>
      </c>
      <c r="ANS4"/>
      <c r="ANT4"/>
      <c r="ANU4"/>
      <c r="ANV4"/>
      <c r="ANW4" s="125">
        <f>'1、四轮驱动汇总表'!E220</f>
      </c>
      <c r="ANX4"/>
      <c r="ANY4"/>
      <c r="ANZ4"/>
      <c r="AOA4"/>
      <c r="AOB4" s="125">
        <f>'1、四轮驱动汇总表'!E221</f>
      </c>
      <c r="AOC4"/>
      <c r="AOD4"/>
      <c r="AOE4"/>
      <c r="AOF4"/>
      <c r="AOG4" s="125">
        <f>'1、四轮驱动汇总表'!E222</f>
      </c>
      <c r="AOH4"/>
      <c r="AOI4"/>
      <c r="AOJ4"/>
      <c r="AOK4"/>
      <c r="AOL4" s="125">
        <f>'1、四轮驱动汇总表'!E223</f>
      </c>
      <c r="AOM4"/>
      <c r="AON4"/>
      <c r="AOO4"/>
      <c r="AOP4"/>
      <c r="AOQ4" s="125">
        <f>'1、四轮驱动汇总表'!E224</f>
      </c>
      <c r="AOR4"/>
      <c r="AOS4"/>
      <c r="AOT4"/>
      <c r="AOU4"/>
      <c r="AOV4" s="125">
        <f>'1、四轮驱动汇总表'!E225</f>
      </c>
      <c r="AOW4"/>
      <c r="AOX4"/>
      <c r="AOY4"/>
      <c r="AOZ4"/>
      <c r="APA4" s="125">
        <f>'1、四轮驱动汇总表'!E226</f>
      </c>
      <c r="APB4"/>
      <c r="APC4"/>
      <c r="APD4"/>
      <c r="APE4"/>
      <c r="APF4" s="125">
        <f>'1、四轮驱动汇总表'!E227</f>
      </c>
      <c r="APG4"/>
      <c r="APH4"/>
      <c r="API4"/>
      <c r="APJ4"/>
      <c r="APK4" s="125">
        <f>'1、四轮驱动汇总表'!E228</f>
      </c>
      <c r="APL4"/>
      <c r="APM4"/>
      <c r="APN4"/>
      <c r="APO4"/>
      <c r="APP4" s="125">
        <f>'1、四轮驱动汇总表'!E229</f>
      </c>
      <c r="APQ4"/>
      <c r="APR4"/>
      <c r="APS4"/>
      <c r="APT4"/>
      <c r="APU4" s="125">
        <f>'1、四轮驱动汇总表'!E230</f>
      </c>
      <c r="APV4"/>
      <c r="APW4"/>
      <c r="APX4"/>
      <c r="APY4"/>
      <c r="APZ4" s="125">
        <f>'1、四轮驱动汇总表'!E231</f>
      </c>
      <c r="AQA4"/>
      <c r="AQB4"/>
      <c r="AQC4"/>
      <c r="AQD4"/>
      <c r="AQE4" s="125">
        <f>'1、四轮驱动汇总表'!E232</f>
      </c>
      <c r="AQF4"/>
      <c r="AQG4"/>
      <c r="AQH4"/>
      <c r="AQI4"/>
      <c r="AQJ4" s="125">
        <f>'1、四轮驱动汇总表'!E233</f>
      </c>
      <c r="AQK4"/>
      <c r="AQL4"/>
      <c r="AQM4"/>
      <c r="AQN4"/>
      <c r="AQO4" s="125">
        <f>'1、四轮驱动汇总表'!E234</f>
      </c>
      <c r="AQP4"/>
      <c r="AQQ4"/>
      <c r="AQR4"/>
      <c r="AQS4"/>
      <c r="AQT4" s="125">
        <f>'1、四轮驱动汇总表'!E235</f>
      </c>
      <c r="AQU4"/>
      <c r="AQV4"/>
      <c r="AQW4"/>
      <c r="AQX4"/>
      <c r="AQY4" s="125">
        <f>'1、四轮驱动汇总表'!E236</f>
      </c>
      <c r="AQZ4"/>
      <c r="ARA4"/>
      <c r="ARB4"/>
      <c r="ARC4"/>
      <c r="ARD4" s="125">
        <f>'1、四轮驱动汇总表'!E237</f>
      </c>
      <c r="ARE4"/>
      <c r="ARF4"/>
      <c r="ARG4"/>
      <c r="ARH4"/>
      <c r="ARI4" s="125">
        <f>'1、四轮驱动汇总表'!E238</f>
      </c>
      <c r="ARJ4"/>
      <c r="ARK4"/>
      <c r="ARL4"/>
      <c r="ARM4"/>
      <c r="ARN4" s="125">
        <f>'1、四轮驱动汇总表'!E239</f>
      </c>
      <c r="ARO4"/>
      <c r="ARP4"/>
      <c r="ARQ4"/>
      <c r="ARR4"/>
      <c r="ARS4" s="125">
        <f>'1、四轮驱动汇总表'!E240</f>
      </c>
      <c r="ART4"/>
      <c r="ARU4"/>
      <c r="ARV4"/>
      <c r="ARW4"/>
      <c r="ARX4" s="125">
        <f>'1、四轮驱动汇总表'!E241</f>
      </c>
      <c r="ARY4"/>
      <c r="ARZ4"/>
      <c r="ASA4"/>
      <c r="ASB4"/>
      <c r="ASC4" s="125">
        <f>'1、四轮驱动汇总表'!E242</f>
      </c>
      <c r="ASD4"/>
      <c r="ASE4"/>
      <c r="ASF4"/>
      <c r="ASG4"/>
      <c r="ASH4" s="125">
        <f>'1、四轮驱动汇总表'!E243</f>
      </c>
      <c r="ASI4"/>
      <c r="ASJ4"/>
      <c r="ASK4"/>
      <c r="ASL4"/>
      <c r="ASM4" s="125">
        <f>'1、四轮驱动汇总表'!E244</f>
      </c>
      <c r="ASN4"/>
      <c r="ASO4"/>
      <c r="ASP4"/>
      <c r="ASQ4"/>
      <c r="ASR4" s="125">
        <f>'1、四轮驱动汇总表'!E245</f>
      </c>
      <c r="ASS4"/>
      <c r="AST4"/>
      <c r="ASU4"/>
      <c r="ASV4"/>
      <c r="ASW4" s="125">
        <f>'1、四轮驱动汇总表'!E246</f>
      </c>
      <c r="ASX4"/>
      <c r="ASY4"/>
      <c r="ASZ4"/>
      <c r="ATA4"/>
      <c r="ATB4" s="125">
        <f>'1、四轮驱动汇总表'!E247</f>
      </c>
      <c r="ATC4"/>
      <c r="ATD4"/>
      <c r="ATE4"/>
      <c r="ATF4"/>
      <c r="ATG4" s="125">
        <f>'1、四轮驱动汇总表'!E248</f>
      </c>
      <c r="ATH4"/>
      <c r="ATI4"/>
      <c r="ATJ4"/>
      <c r="ATK4"/>
      <c r="ATL4" s="125">
        <f>'1、四轮驱动汇总表'!E249</f>
      </c>
      <c r="ATM4"/>
      <c r="ATN4"/>
      <c r="ATO4"/>
      <c r="ATP4"/>
      <c r="ATQ4" s="125">
        <f>'1、四轮驱动汇总表'!E250</f>
      </c>
      <c r="ATR4"/>
      <c r="ATS4"/>
      <c r="ATT4"/>
      <c r="ATU4"/>
      <c r="ATV4" s="125">
        <f>'1、四轮驱动汇总表'!E251</f>
      </c>
      <c r="ATW4"/>
      <c r="ATX4"/>
      <c r="ATY4"/>
      <c r="ATZ4"/>
      <c r="AUA4" s="125">
        <f>'1、四轮驱动汇总表'!E252</f>
      </c>
      <c r="AUB4"/>
      <c r="AUC4"/>
      <c r="AUD4"/>
      <c r="AUE4"/>
      <c r="AUF4" s="125">
        <f>'1、四轮驱动汇总表'!E253</f>
      </c>
      <c r="AUG4"/>
      <c r="AUH4"/>
      <c r="AUI4"/>
      <c r="AUJ4"/>
      <c r="AUK4" s="125">
        <f>'1、四轮驱动汇总表'!E254</f>
      </c>
      <c r="AUL4"/>
      <c r="AUM4"/>
      <c r="AUN4"/>
      <c r="AUO4" s="125">
        <f>'1、四轮驱动汇总表'!E255</f>
      </c>
      <c r="AUP4"/>
      <c r="AUQ4"/>
      <c r="AUR4"/>
      <c r="AUS4" s="125">
        <f>'1、四轮驱动汇总表'!E256</f>
      </c>
      <c r="AUT4"/>
      <c r="AUU4"/>
      <c r="AUV4"/>
      <c r="AUW4" s="125">
        <f>'1、四轮驱动汇总表'!E257</f>
      </c>
      <c r="AUX4"/>
      <c r="AUY4"/>
      <c r="AUZ4"/>
      <c r="AVA4" s="125">
        <f>'1、四轮驱动汇总表'!E258</f>
      </c>
      <c r="AVB4"/>
      <c r="AVC4"/>
      <c r="AVD4"/>
      <c r="AVE4" s="125">
        <f>'1、四轮驱动汇总表'!E259</f>
      </c>
      <c r="AVF4"/>
      <c r="AVG4"/>
      <c r="AVH4"/>
      <c r="AVI4" s="125">
        <f>'1、四轮驱动汇总表'!E260</f>
      </c>
      <c r="AVJ4"/>
      <c r="AVK4"/>
      <c r="AVL4"/>
      <c r="AVM4" s="125">
        <f>'1、四轮驱动汇总表'!E261</f>
      </c>
      <c r="AVN4"/>
      <c r="AVO4"/>
      <c r="AVP4"/>
      <c r="AVQ4" s="125">
        <f>'1、四轮驱动汇总表'!E262</f>
      </c>
      <c r="AVR4"/>
      <c r="AVS4"/>
      <c r="AVT4"/>
      <c r="AVU4" s="125">
        <f>'1、四轮驱动汇总表'!E263</f>
      </c>
      <c r="AVV4"/>
      <c r="AVW4"/>
      <c r="AVX4"/>
      <c r="AVY4" s="125">
        <f>'1、四轮驱动汇总表'!E264</f>
      </c>
      <c r="AVZ4"/>
      <c r="AWA4"/>
      <c r="AWB4"/>
      <c r="AWC4" s="125">
        <f>'1、四轮驱动汇总表'!E265</f>
      </c>
      <c r="AWD4"/>
      <c r="AWE4"/>
      <c r="AWF4"/>
      <c r="AWG4" s="125">
        <f>'1、四轮驱动汇总表'!E266</f>
      </c>
      <c r="AWH4"/>
      <c r="AWI4"/>
      <c r="AWJ4"/>
      <c r="AWK4" s="125">
        <f>'1、四轮驱动汇总表'!E267</f>
      </c>
      <c r="AWL4"/>
      <c r="AWM4"/>
      <c r="AWN4"/>
      <c r="AWO4" s="125">
        <f>'1、四轮驱动汇总表'!E268</f>
      </c>
      <c r="AWP4"/>
      <c r="AWQ4"/>
      <c r="AWR4"/>
      <c r="AWS4" s="125">
        <f>'1、四轮驱动汇总表'!E269</f>
      </c>
      <c r="AWT4"/>
      <c r="AWU4"/>
      <c r="AWV4"/>
      <c r="AWW4" s="125">
        <f>'1、四轮驱动汇总表'!E270</f>
      </c>
      <c r="AWX4"/>
      <c r="AWY4"/>
      <c r="AWZ4"/>
      <c r="AXA4" s="125">
        <f>'1、四轮驱动汇总表'!E271</f>
      </c>
      <c r="AXB4"/>
      <c r="AXC4"/>
      <c r="AXD4"/>
      <c r="AXE4" s="125">
        <f>'1、四轮驱动汇总表'!E272</f>
      </c>
      <c r="AXF4"/>
      <c r="AXG4"/>
      <c r="AXH4"/>
      <c r="AXI4" s="125">
        <f>'1、四轮驱动汇总表'!E273</f>
      </c>
      <c r="AXJ4"/>
      <c r="AXK4"/>
      <c r="AXL4"/>
      <c r="AXM4" s="125">
        <f>'1、四轮驱动汇总表'!E274</f>
      </c>
      <c r="AXN4"/>
      <c r="AXO4"/>
      <c r="AXP4"/>
      <c r="AXQ4" s="125">
        <f>'1、四轮驱动汇总表'!E275</f>
      </c>
      <c r="AXR4"/>
      <c r="AXS4"/>
      <c r="AXT4"/>
      <c r="AXU4" s="125">
        <f>'1、四轮驱动汇总表'!E276</f>
      </c>
      <c r="AXV4"/>
      <c r="AXW4"/>
      <c r="AXX4"/>
      <c r="AXY4" s="125">
        <f>'1、四轮驱动汇总表'!E277</f>
      </c>
      <c r="AXZ4"/>
      <c r="AYA4"/>
      <c r="AYB4"/>
      <c r="AYC4" s="125">
        <f>'1、四轮驱动汇总表'!E278</f>
      </c>
      <c r="AYD4"/>
      <c r="AYE4"/>
      <c r="AYF4"/>
      <c r="AYG4" s="125">
        <f>'1、四轮驱动汇总表'!E279</f>
      </c>
      <c r="AYH4"/>
      <c r="AYI4"/>
      <c r="AYJ4"/>
      <c r="AYK4" s="125">
        <f>'1、四轮驱动汇总表'!E280</f>
      </c>
      <c r="AYL4"/>
      <c r="AYM4"/>
      <c r="AYN4"/>
      <c r="AYO4" s="125">
        <f>'1、四轮驱动汇总表'!E281</f>
      </c>
      <c r="AYP4"/>
      <c r="AYQ4"/>
      <c r="AYR4"/>
      <c r="AYS4" s="125">
        <f>'1、四轮驱动汇总表'!E282</f>
      </c>
      <c r="AYT4"/>
      <c r="AYU4"/>
      <c r="AYV4"/>
      <c r="AYW4" s="125">
        <f>'1、四轮驱动汇总表'!E283</f>
      </c>
      <c r="AYX4"/>
      <c r="AYY4"/>
      <c r="AYZ4"/>
      <c r="AZA4" s="125">
        <f>'1、四轮驱动汇总表'!E284</f>
      </c>
      <c r="AZB4"/>
      <c r="AZC4"/>
      <c r="AZD4"/>
      <c r="AZE4" s="125">
        <f>'1、四轮驱动汇总表'!E285</f>
      </c>
      <c r="AZF4"/>
      <c r="AZG4"/>
      <c r="AZH4"/>
      <c r="AZI4" s="125">
        <f>'1、四轮驱动汇总表'!E286</f>
      </c>
      <c r="AZJ4"/>
      <c r="AZK4"/>
      <c r="AZL4"/>
      <c r="AZM4" s="125">
        <f>'1、四轮驱动汇总表'!E287</f>
      </c>
      <c r="AZN4"/>
      <c r="AZO4"/>
      <c r="AZP4"/>
      <c r="AZQ4" s="125">
        <f>'1、四轮驱动汇总表'!E288</f>
      </c>
      <c r="AZR4"/>
      <c r="AZS4"/>
      <c r="AZT4"/>
      <c r="AZU4" s="125">
        <f>'1、四轮驱动汇总表'!E289</f>
      </c>
      <c r="AZV4"/>
      <c r="AZW4"/>
      <c r="AZX4"/>
      <c r="AZY4" s="125">
        <f>'1、四轮驱动汇总表'!E290</f>
      </c>
      <c r="AZZ4"/>
      <c r="BAA4"/>
      <c r="BAB4"/>
      <c r="BAC4" s="125">
        <f>'1、四轮驱动汇总表'!E291</f>
      </c>
      <c r="BAD4"/>
      <c r="BAE4"/>
      <c r="BAF4"/>
      <c r="BAG4" s="125">
        <f>'1、四轮驱动汇总表'!E292</f>
      </c>
      <c r="BAH4"/>
      <c r="BAI4"/>
      <c r="BAJ4"/>
      <c r="BAK4" s="125">
        <f>'1、四轮驱动汇总表'!E293</f>
      </c>
      <c r="BAL4"/>
      <c r="BAM4"/>
      <c r="BAN4"/>
      <c r="BAO4" s="125">
        <f>'1、四轮驱动汇总表'!E294</f>
      </c>
      <c r="BAP4"/>
      <c r="BAQ4"/>
      <c r="BAR4"/>
      <c r="BAS4" s="125">
        <f>'1、四轮驱动汇总表'!E295</f>
      </c>
      <c r="BAT4"/>
      <c r="BAU4"/>
      <c r="BAV4"/>
      <c r="BAW4" s="125">
        <f>'1、四轮驱动汇总表'!E296</f>
      </c>
      <c r="BAX4"/>
      <c r="BAY4"/>
      <c r="BAZ4"/>
      <c r="BBA4" s="125">
        <f>'1、四轮驱动汇总表'!E297</f>
      </c>
      <c r="BBB4"/>
      <c r="BBC4"/>
      <c r="BBD4"/>
      <c r="BBE4" s="125">
        <f>'1、四轮驱动汇总表'!E298</f>
      </c>
      <c r="BBF4"/>
      <c r="BBG4"/>
      <c r="BBH4"/>
      <c r="BBI4" s="125">
        <f>'1、四轮驱动汇总表'!E299</f>
      </c>
      <c r="BBJ4"/>
      <c r="BBK4"/>
      <c r="BBL4"/>
      <c r="BBM4" s="125">
        <f>'1、四轮驱动汇总表'!E300</f>
      </c>
      <c r="BBN4"/>
      <c r="BBO4"/>
      <c r="BBP4"/>
      <c r="BBQ4" s="125">
        <f>'1、四轮驱动汇总表'!E301</f>
      </c>
      <c r="BBR4"/>
      <c r="BBS4"/>
      <c r="BBT4"/>
      <c r="BBU4" s="125">
        <f>'1、四轮驱动汇总表'!E302</f>
      </c>
      <c r="BBV4"/>
      <c r="BBW4"/>
      <c r="BBX4"/>
      <c r="BBY4" s="125">
        <f>'1、四轮驱动汇总表'!E303</f>
      </c>
      <c r="BBZ4"/>
      <c r="BCA4"/>
      <c r="BCB4"/>
      <c r="BCC4" s="125">
        <f>'1、四轮驱动汇总表'!E304</f>
      </c>
      <c r="BCD4"/>
      <c r="BCE4"/>
      <c r="BCF4"/>
      <c r="BCG4" s="125">
        <f>'1、四轮驱动汇总表'!E305</f>
      </c>
      <c r="BCH4"/>
      <c r="BCI4"/>
      <c r="BCJ4"/>
      <c r="BCK4" s="125">
        <f>'1、四轮驱动汇总表'!E306</f>
      </c>
      <c r="BCL4"/>
      <c r="BCM4"/>
      <c r="BCN4"/>
      <c r="BCO4" s="125">
        <f>'1、四轮驱动汇总表'!E307</f>
      </c>
      <c r="BCP4"/>
      <c r="BCQ4"/>
      <c r="BCR4"/>
      <c r="BCS4" s="125">
        <f>'1、四轮驱动汇总表'!E308</f>
      </c>
      <c r="BCT4"/>
      <c r="BCU4"/>
      <c r="BCV4"/>
      <c r="BCW4" s="125">
        <f>'1、四轮驱动汇总表'!E309</f>
      </c>
      <c r="BCX4"/>
      <c r="BCY4"/>
      <c r="BCZ4"/>
      <c r="BDA4" s="125">
        <f>'1、四轮驱动汇总表'!E310</f>
      </c>
      <c r="BDB4"/>
      <c r="BDC4"/>
      <c r="BDD4"/>
      <c r="BDE4" s="125">
        <f>'1、四轮驱动汇总表'!E311</f>
      </c>
      <c r="BDF4"/>
      <c r="BDG4"/>
      <c r="BDH4"/>
      <c r="BDI4" s="125">
        <f>'1、四轮驱动汇总表'!E312</f>
      </c>
      <c r="BDJ4"/>
      <c r="BDK4"/>
      <c r="BDL4"/>
      <c r="BDM4" s="125">
        <f>'1、四轮驱动汇总表'!E313</f>
      </c>
      <c r="BDN4"/>
      <c r="BDO4"/>
      <c r="BDP4"/>
      <c r="BDQ4" s="125">
        <f>'1、四轮驱动汇总表'!E314</f>
      </c>
      <c r="BDR4"/>
      <c r="BDS4"/>
      <c r="BDT4"/>
      <c r="BDU4" s="125">
        <f>'1、四轮驱动汇总表'!E315</f>
      </c>
      <c r="BDV4"/>
      <c r="BDW4"/>
      <c r="BDX4"/>
      <c r="BDY4" s="125">
        <f>'1、四轮驱动汇总表'!E316</f>
      </c>
      <c r="BDZ4"/>
      <c r="BEA4"/>
      <c r="BEB4"/>
      <c r="BEC4" s="125">
        <f>'1、四轮驱动汇总表'!E317</f>
      </c>
      <c r="BED4"/>
      <c r="BEE4"/>
      <c r="BEF4"/>
      <c r="BEG4" s="125">
        <f>'1、四轮驱动汇总表'!E318</f>
      </c>
      <c r="BEH4"/>
      <c r="BEI4"/>
      <c r="BEJ4"/>
      <c r="BEK4" s="125">
        <f>'1、四轮驱动汇总表'!E319</f>
      </c>
      <c r="BEL4"/>
      <c r="BEM4"/>
      <c r="BEN4"/>
      <c r="BEO4" s="125">
        <f>'1、四轮驱动汇总表'!E320</f>
      </c>
      <c r="BEP4"/>
      <c r="BEQ4"/>
      <c r="BER4"/>
      <c r="BES4" s="125">
        <f>'1、四轮驱动汇总表'!E321</f>
      </c>
      <c r="BET4"/>
      <c r="BEU4"/>
      <c r="BEV4"/>
      <c r="BEW4" s="125">
        <f>'1、四轮驱动汇总表'!E322</f>
      </c>
      <c r="BEX4"/>
      <c r="BEY4"/>
      <c r="BEZ4"/>
      <c r="BFA4" s="125">
        <f>'1、四轮驱动汇总表'!E323</f>
      </c>
      <c r="BFB4"/>
      <c r="BFC4"/>
      <c r="BFD4"/>
      <c r="BFE4" s="125">
        <f>'1、四轮驱动汇总表'!E324</f>
      </c>
      <c r="BFF4"/>
      <c r="BFG4"/>
      <c r="BFH4"/>
      <c r="BFI4" s="125">
        <f>'1、四轮驱动汇总表'!E325</f>
      </c>
      <c r="BFJ4"/>
      <c r="BFK4"/>
      <c r="BFL4"/>
      <c r="BFM4" s="125">
        <f>'1、四轮驱动汇总表'!E326</f>
      </c>
      <c r="BFN4"/>
      <c r="BFO4"/>
      <c r="BFP4"/>
      <c r="BFQ4" s="125">
        <f>'1、四轮驱动汇总表'!E327</f>
      </c>
      <c r="BFR4"/>
      <c r="BFS4"/>
      <c r="BFT4"/>
      <c r="BFU4" s="125">
        <f>'1、四轮驱动汇总表'!E328</f>
      </c>
      <c r="BFV4"/>
      <c r="BFW4"/>
      <c r="BFX4"/>
      <c r="BFY4" s="125">
        <f>'1、四轮驱动汇总表'!E329</f>
      </c>
      <c r="BFZ4"/>
      <c r="BGA4"/>
      <c r="BGB4"/>
      <c r="BGC4" s="125">
        <f>'1、四轮驱动汇总表'!E330</f>
      </c>
      <c r="BGD4"/>
      <c r="BGE4"/>
      <c r="BGF4"/>
      <c r="BGG4" s="125">
        <f>'1、四轮驱动汇总表'!E331</f>
      </c>
      <c r="BGH4"/>
      <c r="BGI4"/>
      <c r="BGJ4"/>
      <c r="BGK4" s="125">
        <f>'1、四轮驱动汇总表'!E332</f>
      </c>
      <c r="BGL4"/>
      <c r="BGM4"/>
      <c r="BGN4"/>
      <c r="BGO4" s="125">
        <f>'1、四轮驱动汇总表'!E333</f>
      </c>
      <c r="BGP4"/>
      <c r="BGQ4"/>
      <c r="BGR4"/>
      <c r="BGS4" s="125">
        <f>'1、四轮驱动汇总表'!E334</f>
      </c>
      <c r="BGT4"/>
      <c r="BGU4"/>
      <c r="BGV4"/>
      <c r="BGW4" s="125">
        <f>'1、四轮驱动汇总表'!E335</f>
      </c>
      <c r="BGX4"/>
      <c r="BGY4"/>
      <c r="BGZ4"/>
      <c r="BHA4" s="125">
        <f>'1、四轮驱动汇总表'!E336</f>
      </c>
      <c r="BHB4"/>
      <c r="BHC4"/>
      <c r="BHD4"/>
      <c r="BHE4" s="125">
        <f>'1、四轮驱动汇总表'!E337</f>
      </c>
      <c r="BHF4"/>
      <c r="BHG4"/>
      <c r="BHH4"/>
      <c r="BHI4" s="125">
        <f>'1、四轮驱动汇总表'!E338</f>
      </c>
      <c r="BHJ4"/>
      <c r="BHK4"/>
      <c r="BHL4"/>
      <c r="BHM4" s="125">
        <f>'1、四轮驱动汇总表'!E339</f>
      </c>
      <c r="BHN4"/>
      <c r="BHO4"/>
      <c r="BHP4"/>
      <c r="BHQ4" s="125">
        <f>'1、四轮驱动汇总表'!E340</f>
      </c>
      <c r="BHR4"/>
      <c r="BHS4"/>
      <c r="BHT4"/>
      <c r="BHU4" s="125">
        <f>'1、四轮驱动汇总表'!E341</f>
      </c>
      <c r="BHV4"/>
      <c r="BHW4"/>
      <c r="BHX4"/>
      <c r="BHY4" s="125">
        <f>'1、四轮驱动汇总表'!E342</f>
      </c>
      <c r="BHZ4"/>
      <c r="BIA4"/>
      <c r="BIB4"/>
      <c r="BIC4" s="125">
        <f>'1、四轮驱动汇总表'!E343</f>
      </c>
      <c r="BID4"/>
      <c r="BIE4"/>
      <c r="BIF4"/>
      <c r="BIG4" s="125">
        <f>'1、四轮驱动汇总表'!E344</f>
      </c>
      <c r="BIH4"/>
      <c r="BII4"/>
      <c r="BIJ4"/>
      <c r="BIK4" s="125">
        <f>'1、四轮驱动汇总表'!E345</f>
      </c>
      <c r="BIL4"/>
      <c r="BIM4"/>
      <c r="BIN4"/>
      <c r="BIO4" s="125">
        <f>'1、四轮驱动汇总表'!E346</f>
      </c>
      <c r="BIP4"/>
      <c r="BIQ4"/>
      <c r="BIR4"/>
      <c r="BIS4" s="125">
        <f>'1、四轮驱动汇总表'!E347</f>
      </c>
      <c r="BIT4"/>
      <c r="BIU4"/>
      <c r="BIV4"/>
      <c r="BIW4" s="125">
        <f>'1、四轮驱动汇总表'!E348</f>
      </c>
      <c r="BIX4"/>
      <c r="BIY4"/>
      <c r="BIZ4"/>
      <c r="BJA4" s="125">
        <f>'1、四轮驱动汇总表'!E349</f>
      </c>
      <c r="BJB4"/>
      <c r="BJC4"/>
      <c r="BJD4"/>
      <c r="BJE4" s="125">
        <f>'1、四轮驱动汇总表'!E350</f>
      </c>
      <c r="BJF4"/>
      <c r="BJG4"/>
      <c r="BJH4"/>
      <c r="BJI4" s="125">
        <f>'1、四轮驱动汇总表'!E351</f>
      </c>
      <c r="BJJ4"/>
      <c r="BJK4"/>
      <c r="BJL4"/>
      <c r="BJM4" s="125">
        <f>'1、四轮驱动汇总表'!E352</f>
      </c>
      <c r="BJN4"/>
      <c r="BJO4"/>
      <c r="BJP4"/>
      <c r="BJQ4" s="125">
        <f>'1、四轮驱动汇总表'!E353</f>
      </c>
      <c r="BJR4"/>
      <c r="BJS4"/>
      <c r="BJT4"/>
      <c r="BJU4" s="125">
        <f>'1、四轮驱动汇总表'!E354</f>
      </c>
      <c r="BJV4"/>
      <c r="BJW4"/>
      <c r="BJX4"/>
      <c r="BJY4" s="125">
        <f>'1、四轮驱动汇总表'!E355</f>
      </c>
      <c r="BJZ4"/>
      <c r="BKA4"/>
      <c r="BKB4"/>
      <c r="BKC4" s="125">
        <f>'1、四轮驱动汇总表'!E356</f>
      </c>
      <c r="BKD4"/>
      <c r="BKE4"/>
      <c r="BKF4"/>
      <c r="BKG4" s="125">
        <f>'1、四轮驱动汇总表'!E357</f>
      </c>
      <c r="BKH4"/>
      <c r="BKI4"/>
      <c r="BKJ4"/>
      <c r="BKK4" s="125">
        <f>'1、四轮驱动汇总表'!E358</f>
      </c>
      <c r="BKL4"/>
      <c r="BKM4"/>
      <c r="BKN4"/>
      <c r="BKO4" s="125">
        <f>'1、四轮驱动汇总表'!E359</f>
      </c>
      <c r="BKP4"/>
      <c r="BKQ4"/>
      <c r="BKR4"/>
      <c r="BKS4" s="125">
        <f>'1、四轮驱动汇总表'!E360</f>
      </c>
      <c r="BKT4"/>
      <c r="BKU4"/>
      <c r="BKV4"/>
      <c r="BKW4" s="125">
        <f>'1、四轮驱动汇总表'!E361</f>
      </c>
      <c r="BKX4"/>
      <c r="BKY4"/>
      <c r="BKZ4"/>
      <c r="BLA4" s="125">
        <f>'1、四轮驱动汇总表'!E362</f>
      </c>
      <c r="BLB4"/>
      <c r="BLC4"/>
      <c r="BLD4"/>
      <c r="BLE4" s="125">
        <f>'1、四轮驱动汇总表'!E363</f>
      </c>
      <c r="BLF4"/>
      <c r="BLG4"/>
      <c r="BLH4"/>
      <c r="BLI4" s="125">
        <f>'1、四轮驱动汇总表'!E364</f>
      </c>
      <c r="BLJ4"/>
      <c r="BLK4"/>
      <c r="BLL4"/>
      <c r="BLM4" s="125">
        <f>'1、四轮驱动汇总表'!E365</f>
      </c>
      <c r="BLN4"/>
      <c r="BLO4"/>
      <c r="BLP4"/>
      <c r="BLQ4" s="125">
        <f>'1、四轮驱动汇总表'!E366</f>
      </c>
      <c r="BLR4"/>
      <c r="BLS4"/>
      <c r="BLT4"/>
      <c r="BLU4" s="125">
        <f>'1、四轮驱动汇总表'!E367</f>
      </c>
      <c r="BLV4"/>
      <c r="BLW4"/>
      <c r="BLX4"/>
      <c r="BLY4" s="125">
        <f>'1、四轮驱动汇总表'!E368</f>
      </c>
      <c r="BLZ4"/>
      <c r="BMA4"/>
      <c r="BMB4"/>
      <c r="BMC4" s="125">
        <f>'1、四轮驱动汇总表'!E369</f>
      </c>
      <c r="BMD4"/>
      <c r="BME4"/>
      <c r="BMF4"/>
      <c r="BMG4" s="125">
        <f>'1、四轮驱动汇总表'!E370</f>
      </c>
      <c r="BMH4"/>
      <c r="BMI4"/>
      <c r="BMJ4"/>
      <c r="BMK4" s="125">
        <f>'1、四轮驱动汇总表'!E371</f>
      </c>
      <c r="BML4"/>
      <c r="BMM4"/>
      <c r="BMN4"/>
      <c r="BMO4" s="125">
        <f>'1、四轮驱动汇总表'!E372</f>
      </c>
      <c r="BMP4"/>
      <c r="BMQ4"/>
      <c r="BMR4"/>
      <c r="BMS4" s="125">
        <f>'1、四轮驱动汇总表'!E373</f>
      </c>
      <c r="BMT4"/>
      <c r="BMU4"/>
      <c r="BMV4"/>
      <c r="BMW4" s="125">
        <f>'1、四轮驱动汇总表'!E374</f>
      </c>
      <c r="BMX4"/>
      <c r="BMY4"/>
      <c r="BMZ4"/>
      <c r="BNA4" s="125">
        <f>'1、四轮驱动汇总表'!E375</f>
      </c>
      <c r="BNB4"/>
      <c r="BNC4"/>
      <c r="BND4"/>
      <c r="BNE4" s="125">
        <f>'1、四轮驱动汇总表'!E376</f>
      </c>
      <c r="BNF4"/>
      <c r="BNG4"/>
      <c r="BNH4"/>
      <c r="BNI4" s="125">
        <f>'1、四轮驱动汇总表'!E377</f>
      </c>
      <c r="BNJ4"/>
      <c r="BNK4"/>
      <c r="BNL4"/>
      <c r="BNM4" s="125">
        <f>'1、四轮驱动汇总表'!E378</f>
      </c>
      <c r="BNN4"/>
      <c r="BNO4"/>
      <c r="BNP4"/>
      <c r="BNQ4" s="125">
        <f>'1、四轮驱动汇总表'!E379</f>
      </c>
      <c r="BNR4"/>
      <c r="BNS4"/>
      <c r="BNT4"/>
      <c r="BNU4" s="125">
        <f>'1、四轮驱动汇总表'!E380</f>
      </c>
      <c r="BNV4"/>
      <c r="BNW4"/>
      <c r="BNX4"/>
      <c r="BNY4" s="125">
        <f>'1、四轮驱动汇总表'!E381</f>
      </c>
      <c r="BNZ4"/>
      <c r="BOA4"/>
      <c r="BOB4"/>
      <c r="BOC4" s="125">
        <f>'1、四轮驱动汇总表'!E382</f>
      </c>
      <c r="BOD4"/>
      <c r="BOE4"/>
      <c r="BOF4"/>
      <c r="BOG4" s="125">
        <f>'1、四轮驱动汇总表'!E383</f>
      </c>
      <c r="BOH4"/>
      <c r="BOI4"/>
      <c r="BOJ4"/>
      <c r="BOK4" s="125">
        <f>'1、四轮驱动汇总表'!E384</f>
      </c>
      <c r="BOL4"/>
      <c r="BOM4"/>
      <c r="BON4"/>
      <c r="BOO4" s="125">
        <f>'1、四轮驱动汇总表'!E385</f>
      </c>
      <c r="BOP4"/>
      <c r="BOQ4"/>
      <c r="BOR4"/>
      <c r="BOS4" s="125">
        <f>'1、四轮驱动汇总表'!E386</f>
      </c>
      <c r="BOT4"/>
      <c r="BOU4"/>
      <c r="BOV4"/>
      <c r="BOW4" s="125">
        <f>'1、四轮驱动汇总表'!E387</f>
      </c>
      <c r="BOX4"/>
      <c r="BOY4"/>
      <c r="BOZ4"/>
      <c r="BPA4" s="125">
        <f>'1、四轮驱动汇总表'!E388</f>
      </c>
      <c r="BPB4"/>
      <c r="BPC4"/>
      <c r="BPD4"/>
      <c r="BPE4" s="125">
        <f>'1、四轮驱动汇总表'!E389</f>
      </c>
      <c r="BPF4"/>
      <c r="BPG4"/>
      <c r="BPH4"/>
      <c r="BPI4" s="125">
        <f>'1、四轮驱动汇总表'!E390</f>
      </c>
      <c r="BPJ4"/>
      <c r="BPK4"/>
      <c r="BPL4"/>
      <c r="BPM4" s="125">
        <f>'1、四轮驱动汇总表'!E391</f>
      </c>
      <c r="BPN4"/>
      <c r="BPO4"/>
      <c r="BPP4"/>
      <c r="BPQ4" s="125">
        <f>'1、四轮驱动汇总表'!E392</f>
      </c>
      <c r="BPR4"/>
      <c r="BPS4"/>
      <c r="BPT4"/>
      <c r="BPU4" s="125">
        <f>'1、四轮驱动汇总表'!E393</f>
      </c>
      <c r="BPV4"/>
      <c r="BPW4"/>
      <c r="BPX4"/>
      <c r="BPY4" s="125">
        <f>'1、四轮驱动汇总表'!E394</f>
      </c>
      <c r="BPZ4"/>
      <c r="BQA4"/>
      <c r="BQB4"/>
      <c r="BQC4" s="125">
        <f>'1、四轮驱动汇总表'!E395</f>
      </c>
      <c r="BQD4"/>
      <c r="BQE4"/>
      <c r="BQF4"/>
      <c r="BQG4" s="125">
        <f>'1、四轮驱动汇总表'!E396</f>
      </c>
      <c r="BQH4"/>
      <c r="BQI4"/>
      <c r="BQJ4"/>
      <c r="BQK4" s="125">
        <f>'1、四轮驱动汇总表'!E397</f>
      </c>
      <c r="BQL4"/>
      <c r="BQM4"/>
      <c r="BQN4"/>
      <c r="BQO4" s="125">
        <f>'1、四轮驱动汇总表'!E398</f>
      </c>
      <c r="BQP4"/>
      <c r="BQQ4"/>
      <c r="BQR4"/>
      <c r="BQS4" s="125">
        <f>'1、四轮驱动汇总表'!E399</f>
      </c>
      <c r="BQT4"/>
      <c r="BQU4"/>
      <c r="BQV4"/>
      <c r="BQW4" s="125">
        <f>'1、四轮驱动汇总表'!E400</f>
      </c>
      <c r="BQX4"/>
      <c r="BQY4"/>
      <c r="BQZ4"/>
      <c r="BRA4" s="125">
        <f>'1、四轮驱动汇总表'!E401</f>
      </c>
      <c r="BRB4"/>
      <c r="BRC4"/>
      <c r="BRD4"/>
      <c r="BRE4" s="125">
        <f>'1、四轮驱动汇总表'!E402</f>
      </c>
      <c r="BRF4"/>
      <c r="BRG4"/>
      <c r="BRH4"/>
      <c r="BRI4" s="125">
        <f>'1、四轮驱动汇总表'!E403</f>
      </c>
      <c r="BRJ4"/>
      <c r="BRK4"/>
      <c r="BRL4"/>
      <c r="BRM4" s="125">
        <f>'1、四轮驱动汇总表'!E404</f>
      </c>
      <c r="BRN4"/>
      <c r="BRO4"/>
      <c r="BRP4"/>
      <c r="BRQ4" s="125">
        <f>'1、四轮驱动汇总表'!E405</f>
      </c>
      <c r="BRR4"/>
      <c r="BRS4"/>
      <c r="BRT4"/>
      <c r="BRU4" s="125">
        <f>'1、四轮驱动汇总表'!E406</f>
      </c>
      <c r="BRV4"/>
      <c r="BRW4"/>
      <c r="BRX4"/>
      <c r="BRY4" s="125">
        <f>'1、四轮驱动汇总表'!E407</f>
      </c>
      <c r="BRZ4"/>
      <c r="BSA4"/>
      <c r="BSB4"/>
      <c r="BSC4" s="125">
        <f>'1、四轮驱动汇总表'!E408</f>
      </c>
      <c r="BSD4"/>
      <c r="BSE4"/>
      <c r="BSF4"/>
      <c r="BSG4" s="125">
        <f>'1、四轮驱动汇总表'!E409</f>
      </c>
      <c r="BSH4"/>
      <c r="BSI4"/>
      <c r="BSJ4"/>
      <c r="BSK4" s="125">
        <f>'1、四轮驱动汇总表'!E410</f>
      </c>
      <c r="BSL4"/>
      <c r="BSM4"/>
      <c r="BSN4"/>
      <c r="BSO4" s="125">
        <f>'1、四轮驱动汇总表'!E411</f>
      </c>
      <c r="BSP4"/>
      <c r="BSQ4"/>
      <c r="BSR4"/>
      <c r="BSS4" s="125">
        <f>'1、四轮驱动汇总表'!E412</f>
      </c>
      <c r="BST4"/>
      <c r="BSU4"/>
      <c r="BSV4"/>
      <c r="BSW4" s="125">
        <f>'1、四轮驱动汇总表'!E413</f>
      </c>
      <c r="BSX4"/>
      <c r="BSY4"/>
      <c r="BSZ4"/>
      <c r="BTA4" s="125">
        <f>'1、四轮驱动汇总表'!E414</f>
      </c>
      <c r="BTB4"/>
      <c r="BTC4"/>
      <c r="BTD4"/>
      <c r="BTE4" s="125">
        <f>'1、四轮驱动汇总表'!E415</f>
      </c>
      <c r="BTF4"/>
      <c r="BTG4"/>
      <c r="BTH4"/>
      <c r="BTI4" s="125">
        <f>'1、四轮驱动汇总表'!E416</f>
      </c>
      <c r="BTJ4"/>
      <c r="BTK4"/>
      <c r="BTL4"/>
      <c r="BTM4" s="125">
        <f>'1、四轮驱动汇总表'!E417</f>
      </c>
      <c r="BTN4"/>
      <c r="BTO4"/>
      <c r="BTP4"/>
      <c r="BTQ4" s="125">
        <f>'1、四轮驱动汇总表'!E418</f>
      </c>
      <c r="BTR4"/>
      <c r="BTS4"/>
      <c r="BTT4"/>
      <c r="BTU4" s="125">
        <f>'1、四轮驱动汇总表'!E419</f>
      </c>
      <c r="BTV4"/>
      <c r="BTW4"/>
      <c r="BTX4"/>
      <c r="BTY4" s="125">
        <f>'1、四轮驱动汇总表'!E420</f>
      </c>
      <c r="BTZ4"/>
      <c r="BUA4"/>
      <c r="BUB4"/>
      <c r="BUC4" s="125">
        <f>'1、四轮驱动汇总表'!E421</f>
      </c>
      <c r="BUD4"/>
      <c r="BUE4"/>
      <c r="BUF4"/>
      <c r="BUG4" s="125">
        <f>'1、四轮驱动汇总表'!E422</f>
      </c>
      <c r="BUH4"/>
      <c r="BUI4"/>
      <c r="BUJ4"/>
      <c r="BUK4" s="125">
        <f>'1、四轮驱动汇总表'!E423</f>
      </c>
      <c r="BUL4"/>
      <c r="BUM4"/>
      <c r="BUN4"/>
      <c r="BUO4" s="125">
        <f>'1、四轮驱动汇总表'!E424</f>
      </c>
      <c r="BUP4"/>
      <c r="BUQ4"/>
      <c r="BUR4"/>
      <c r="BUS4" s="125">
        <f>'1、四轮驱动汇总表'!E425</f>
      </c>
      <c r="BUT4"/>
      <c r="BUU4"/>
      <c r="BUV4"/>
      <c r="BUW4" s="125">
        <f>'1、四轮驱动汇总表'!E426</f>
      </c>
      <c r="BUX4"/>
      <c r="BUY4"/>
      <c r="BUZ4"/>
      <c r="BVA4" s="125">
        <f>'1、四轮驱动汇总表'!E427</f>
      </c>
      <c r="BVB4"/>
      <c r="BVC4"/>
      <c r="BVD4"/>
      <c r="BVE4" s="125">
        <f>'1、四轮驱动汇总表'!E428</f>
      </c>
      <c r="BVF4"/>
      <c r="BVG4"/>
      <c r="BVH4"/>
      <c r="BVI4" s="125">
        <f>'1、四轮驱动汇总表'!E429</f>
      </c>
      <c r="BVJ4"/>
      <c r="BVK4"/>
      <c r="BVL4"/>
      <c r="BVM4" s="125">
        <f>'1、四轮驱动汇总表'!E430</f>
      </c>
      <c r="BVN4"/>
      <c r="BVO4"/>
      <c r="BVP4"/>
      <c r="BVQ4" s="125">
        <f>'1、四轮驱动汇总表'!E431</f>
      </c>
      <c r="BVR4"/>
      <c r="BVS4"/>
      <c r="BVT4"/>
      <c r="BVU4" s="125">
        <f>'1、四轮驱动汇总表'!E432</f>
      </c>
      <c r="BVV4"/>
      <c r="BVW4"/>
      <c r="BVX4"/>
      <c r="BVY4" s="125">
        <f>'1、四轮驱动汇总表'!E433</f>
      </c>
      <c r="BVZ4"/>
      <c r="BWA4"/>
      <c r="BWB4"/>
      <c r="BWC4" s="125">
        <f>'1、四轮驱动汇总表'!E434</f>
      </c>
      <c r="BWD4"/>
      <c r="BWE4"/>
      <c r="BWF4"/>
      <c r="BWG4" s="125">
        <f>'1、四轮驱动汇总表'!E435</f>
      </c>
      <c r="BWH4"/>
      <c r="BWI4"/>
      <c r="BWJ4"/>
      <c r="BWK4" s="125">
        <f>'1、四轮驱动汇总表'!E436</f>
      </c>
      <c r="BWL4"/>
      <c r="BWM4"/>
      <c r="BWN4"/>
      <c r="BWO4" s="125">
        <f>'1、四轮驱动汇总表'!E437</f>
      </c>
      <c r="BWP4"/>
      <c r="BWQ4"/>
      <c r="BWR4"/>
      <c r="BWS4" s="125">
        <f>'1、四轮驱动汇总表'!E438</f>
      </c>
    </row>
    <row r="5">
      <c r="A5" s="123" t="s">
        <v>57</v>
      </c>
      <c r="B5"/>
      <c r="C5"/>
      <c r="D5"/>
      <c r="E5" s="125">
        <f>VLOOKUP(E4,'1、四轮驱动汇总表'!$E:$K,3,0)</f>
      </c>
      <c r="F5"/>
      <c r="G5"/>
      <c r="H5"/>
      <c r="I5" s="125">
        <f>VLOOKUP(I4,'1、四轮驱动汇总表'!$E:$K,3,0)</f>
      </c>
      <c r="J5"/>
      <c r="K5"/>
      <c r="L5"/>
      <c r="M5" s="125">
        <f>VLOOKUP(M4,'1、四轮驱动汇总表'!$E:$K,3,0)</f>
      </c>
      <c r="N5"/>
      <c r="O5"/>
      <c r="P5"/>
      <c r="Q5" s="125">
        <f>VLOOKUP(Q4,'1、四轮驱动汇总表'!$E:$K,3,0)</f>
      </c>
      <c r="R5"/>
      <c r="S5"/>
      <c r="T5"/>
      <c r="U5" s="125">
        <f>VLOOKUP(U4,'1、四轮驱动汇总表'!$E:$K,3,0)</f>
      </c>
      <c r="V5"/>
      <c r="W5"/>
      <c r="X5"/>
      <c r="Y5" s="125">
        <f>VLOOKUP(Y4,'1、四轮驱动汇总表'!$E:$K,3,0)</f>
      </c>
      <c r="Z5"/>
      <c r="AA5"/>
      <c r="AB5"/>
      <c r="AC5" s="125">
        <f>VLOOKUP(AC4,'1、四轮驱动汇总表'!$E:$K,3,0)</f>
      </c>
      <c r="AD5"/>
      <c r="AE5"/>
      <c r="AF5"/>
      <c r="AG5" s="125">
        <f>VLOOKUP(AG4,'1、四轮驱动汇总表'!$E:$K,3,0)</f>
      </c>
      <c r="AH5"/>
      <c r="AI5"/>
      <c r="AJ5"/>
      <c r="AK5" s="125">
        <f>VLOOKUP(AK4,'1、四轮驱动汇总表'!$E:$K,3,0)</f>
      </c>
      <c r="AL5"/>
      <c r="AM5"/>
      <c r="AN5"/>
      <c r="AO5" s="125">
        <f>VLOOKUP(AO4,'1、四轮驱动汇总表'!$E:$K,3,0)</f>
      </c>
      <c r="AP5"/>
      <c r="AQ5"/>
      <c r="AR5"/>
      <c r="AS5" s="125">
        <f>VLOOKUP(AS4,'1、四轮驱动汇总表'!$E:$K,3,0)</f>
      </c>
      <c r="AT5"/>
      <c r="AU5"/>
      <c r="AV5"/>
      <c r="AW5" s="125">
        <f>VLOOKUP(AW4,'1、四轮驱动汇总表'!$E:$K,3,0)</f>
      </c>
      <c r="AX5"/>
      <c r="AY5"/>
      <c r="AZ5"/>
      <c r="BA5" s="125">
        <f>VLOOKUP(BA4,'1、四轮驱动汇总表'!$E:$K,3,0)</f>
      </c>
      <c r="BB5"/>
      <c r="BC5"/>
      <c r="BD5"/>
      <c r="BE5" s="125">
        <f>VLOOKUP(BE4,'1、四轮驱动汇总表'!$E:$K,3,0)</f>
      </c>
      <c r="BF5"/>
      <c r="BG5"/>
      <c r="BH5"/>
      <c r="BI5" s="125">
        <f>VLOOKUP(BI4,'1、四轮驱动汇总表'!$E:$K,3,0)</f>
      </c>
      <c r="BJ5"/>
      <c r="BK5"/>
      <c r="BL5"/>
      <c r="BM5" s="125">
        <f>VLOOKUP(BM4,'1、四轮驱动汇总表'!$E:$K,3,0)</f>
      </c>
      <c r="BN5"/>
      <c r="BO5"/>
      <c r="BP5"/>
      <c r="BQ5" s="125">
        <f>VLOOKUP(BQ4,'1、四轮驱动汇总表'!$E:$K,3,0)</f>
      </c>
      <c r="BR5"/>
      <c r="BS5"/>
      <c r="BT5"/>
      <c r="BU5" s="125">
        <f>VLOOKUP(BU4,'1、四轮驱动汇总表'!$E:$K,3,0)</f>
      </c>
      <c r="BV5"/>
      <c r="BW5"/>
      <c r="BX5"/>
      <c r="BY5" s="125">
        <f>VLOOKUP(BY4,'1、四轮驱动汇总表'!$E:$K,3,0)</f>
      </c>
      <c r="BZ5"/>
      <c r="CA5"/>
      <c r="CB5"/>
      <c r="CC5" s="125">
        <f>VLOOKUP(CC4,'1、四轮驱动汇总表'!$E:$K,3,0)</f>
      </c>
      <c r="CD5"/>
      <c r="CE5"/>
      <c r="CF5"/>
      <c r="CG5" s="125">
        <f>VLOOKUP(CG4,'1、四轮驱动汇总表'!$E:$K,3,0)</f>
      </c>
      <c r="CH5"/>
      <c r="CI5"/>
      <c r="CJ5"/>
      <c r="CK5" s="125">
        <f>VLOOKUP(CK4,'1、四轮驱动汇总表'!$E:$K,3,0)</f>
      </c>
      <c r="CL5"/>
      <c r="CM5"/>
      <c r="CN5"/>
      <c r="CO5" s="125">
        <f>VLOOKUP(CO4,'1、四轮驱动汇总表'!$E:$K,3,0)</f>
      </c>
      <c r="CP5"/>
      <c r="CQ5"/>
      <c r="CR5"/>
      <c r="CS5" s="125">
        <f>VLOOKUP(CS4,'1、四轮驱动汇总表'!$E:$K,3,0)</f>
      </c>
      <c r="CT5"/>
      <c r="CU5"/>
      <c r="CV5"/>
      <c r="CW5" s="125">
        <f>VLOOKUP(CW4,'1、四轮驱动汇总表'!$E:$K,3,0)</f>
      </c>
      <c r="CX5"/>
      <c r="CY5"/>
      <c r="CZ5"/>
      <c r="DA5" s="125">
        <f>VLOOKUP(DA4,'1、四轮驱动汇总表'!$E:$K,3,0)</f>
      </c>
      <c r="DB5"/>
      <c r="DC5"/>
      <c r="DD5"/>
      <c r="DE5" s="125">
        <f>VLOOKUP(DE4,'1、四轮驱动汇总表'!$E:$K,3,0)</f>
      </c>
      <c r="DF5"/>
      <c r="DG5"/>
      <c r="DH5"/>
      <c r="DI5" s="125">
        <f>VLOOKUP(DI4,'1、四轮驱动汇总表'!$E:$K,3,0)</f>
      </c>
      <c r="DJ5"/>
      <c r="DK5"/>
      <c r="DL5"/>
      <c r="DM5" s="125">
        <f>VLOOKUP(DM4,'1、四轮驱动汇总表'!$E:$K,3,0)</f>
      </c>
      <c r="DN5"/>
      <c r="DO5"/>
      <c r="DP5"/>
      <c r="DQ5" s="125">
        <f>VLOOKUP(DQ4,'1、四轮驱动汇总表'!$E:$K,3,0)</f>
      </c>
      <c r="DR5"/>
      <c r="DS5"/>
      <c r="DT5"/>
      <c r="DU5" s="125">
        <f>VLOOKUP(DU4,'1、四轮驱动汇总表'!$E:$K,3,0)</f>
      </c>
      <c r="DV5"/>
      <c r="DW5"/>
      <c r="DX5"/>
      <c r="DY5" s="125">
        <f>VLOOKUP(DY4,'1、四轮驱动汇总表'!$E:$K,3,0)</f>
      </c>
      <c r="DZ5"/>
      <c r="EA5"/>
      <c r="EB5"/>
      <c r="EC5" s="125">
        <f>VLOOKUP(EC4,'1、四轮驱动汇总表'!$E:$K,3,0)</f>
      </c>
      <c r="ED5"/>
      <c r="EE5"/>
      <c r="EF5"/>
      <c r="EG5"/>
      <c r="EH5" s="125">
        <f>VLOOKUP(EH4,'1、四轮驱动汇总表'!$E:$K,3,0)</f>
      </c>
      <c r="EI5"/>
      <c r="EJ5"/>
      <c r="EK5"/>
      <c r="EL5"/>
      <c r="EM5" s="125">
        <f>VLOOKUP(EM4,'1、四轮驱动汇总表'!$E:$K,3,0)</f>
      </c>
      <c r="EN5"/>
      <c r="EO5"/>
      <c r="EP5"/>
      <c r="EQ5"/>
      <c r="ER5" s="125">
        <f>VLOOKUP(ER4,'1、四轮驱动汇总表'!$E:$K,3,0)</f>
      </c>
      <c r="ES5"/>
      <c r="ET5"/>
      <c r="EU5"/>
      <c r="EV5"/>
      <c r="EW5" s="125">
        <f>VLOOKUP(EW4,'1、四轮驱动汇总表'!$E:$K,3,0)</f>
      </c>
      <c r="EX5"/>
      <c r="EY5"/>
      <c r="EZ5"/>
      <c r="FA5"/>
      <c r="FB5" s="125">
        <f>VLOOKUP(FB4,'1、四轮驱动汇总表'!$E:$K,3,0)</f>
      </c>
      <c r="FC5"/>
      <c r="FD5"/>
      <c r="FE5"/>
      <c r="FF5"/>
      <c r="FG5" s="125">
        <f>VLOOKUP(FG4,'1、四轮驱动汇总表'!$E:$K,3,0)</f>
      </c>
      <c r="FH5"/>
      <c r="FI5"/>
      <c r="FJ5"/>
      <c r="FK5"/>
      <c r="FL5" s="125">
        <f>VLOOKUP(FL4,'1、四轮驱动汇总表'!$E:$K,3,0)</f>
      </c>
      <c r="FM5"/>
      <c r="FN5"/>
      <c r="FO5"/>
      <c r="FP5"/>
      <c r="FQ5" s="125">
        <f>VLOOKUP(FQ4,'1、四轮驱动汇总表'!$E:$K,3,0)</f>
      </c>
      <c r="FR5"/>
      <c r="FS5"/>
      <c r="FT5"/>
      <c r="FU5"/>
      <c r="FV5" s="125">
        <f>VLOOKUP(FV4,'1、四轮驱动汇总表'!$E:$K,3,0)</f>
      </c>
      <c r="FW5"/>
      <c r="FX5"/>
      <c r="FY5"/>
      <c r="FZ5"/>
      <c r="GA5" s="125">
        <f>VLOOKUP(GA4,'1、四轮驱动汇总表'!$E:$K,3,0)</f>
      </c>
      <c r="GB5"/>
      <c r="GC5"/>
      <c r="GD5"/>
      <c r="GE5"/>
      <c r="GF5" s="125">
        <f>VLOOKUP(GF4,'1、四轮驱动汇总表'!$E:$K,3,0)</f>
      </c>
      <c r="GG5"/>
      <c r="GH5"/>
      <c r="GI5"/>
      <c r="GJ5"/>
      <c r="GK5" s="125">
        <f>VLOOKUP(GK4,'1、四轮驱动汇总表'!$E:$K,3,0)</f>
      </c>
      <c r="GL5"/>
      <c r="GM5"/>
      <c r="GN5"/>
      <c r="GO5"/>
      <c r="GP5" s="125">
        <f>VLOOKUP(GP4,'1、四轮驱动汇总表'!$E:$K,3,0)</f>
      </c>
      <c r="GQ5"/>
      <c r="GR5"/>
      <c r="GS5"/>
      <c r="GT5"/>
      <c r="GU5" s="125">
        <f>VLOOKUP(GU4,'1、四轮驱动汇总表'!$E:$K,3,0)</f>
      </c>
      <c r="GV5"/>
      <c r="GW5"/>
      <c r="GX5"/>
      <c r="GY5"/>
      <c r="GZ5" s="125">
        <f>VLOOKUP(GZ4,'1、四轮驱动汇总表'!$E:$K,3,0)</f>
      </c>
      <c r="HA5"/>
      <c r="HB5"/>
      <c r="HC5"/>
      <c r="HD5"/>
      <c r="HE5" s="125">
        <f>VLOOKUP(HE4,'1、四轮驱动汇总表'!$E:$K,3,0)</f>
      </c>
      <c r="HF5"/>
      <c r="HG5"/>
      <c r="HH5"/>
      <c r="HI5"/>
      <c r="HJ5" s="125">
        <f>VLOOKUP(HJ4,'1、四轮驱动汇总表'!$E:$K,3,0)</f>
      </c>
      <c r="HK5"/>
      <c r="HL5"/>
      <c r="HM5"/>
      <c r="HN5"/>
      <c r="HO5" s="125">
        <f>VLOOKUP(HO4,'1、四轮驱动汇总表'!$E:$K,3,0)</f>
      </c>
      <c r="HP5"/>
      <c r="HQ5"/>
      <c r="HR5"/>
      <c r="HS5"/>
      <c r="HT5" s="125">
        <f>VLOOKUP(HT4,'1、四轮驱动汇总表'!$E:$K,3,0)</f>
      </c>
      <c r="HU5"/>
      <c r="HV5"/>
      <c r="HW5"/>
      <c r="HX5"/>
      <c r="HY5" s="125">
        <f>VLOOKUP(HY4,'1、四轮驱动汇总表'!$E:$K,3,0)</f>
      </c>
      <c r="HZ5"/>
      <c r="IA5"/>
      <c r="IB5"/>
      <c r="IC5"/>
      <c r="ID5" s="125">
        <f>VLOOKUP(ID4,'1、四轮驱动汇总表'!$E:$K,3,0)</f>
      </c>
      <c r="IE5"/>
      <c r="IF5"/>
      <c r="IG5"/>
      <c r="IH5"/>
      <c r="II5" s="125">
        <f>VLOOKUP(II4,'1、四轮驱动汇总表'!$E:$K,3,0)</f>
      </c>
      <c r="IJ5"/>
      <c r="IK5"/>
      <c r="IL5"/>
      <c r="IM5"/>
      <c r="IN5" s="125">
        <f>VLOOKUP(IN4,'1、四轮驱动汇总表'!$E:$K,3,0)</f>
      </c>
      <c r="IO5"/>
      <c r="IP5"/>
      <c r="IQ5"/>
      <c r="IR5"/>
      <c r="IS5" s="125">
        <f>VLOOKUP(IS4,'1、四轮驱动汇总表'!$E:$K,3,0)</f>
      </c>
      <c r="IT5"/>
      <c r="IU5"/>
      <c r="IV5"/>
      <c r="IW5"/>
      <c r="IX5" s="125">
        <f>VLOOKUP(IX4,'1、四轮驱动汇总表'!$E:$K,3,0)</f>
      </c>
      <c r="IY5"/>
      <c r="IZ5"/>
      <c r="JA5"/>
      <c r="JB5"/>
      <c r="JC5" s="125">
        <f>VLOOKUP(JC4,'1、四轮驱动汇总表'!$E:$K,3,0)</f>
      </c>
      <c r="JD5"/>
      <c r="JE5"/>
      <c r="JF5"/>
      <c r="JG5"/>
      <c r="JH5" s="125">
        <f>VLOOKUP(JH4,'1、四轮驱动汇总表'!$E:$K,3,0)</f>
      </c>
      <c r="JI5"/>
      <c r="JJ5"/>
      <c r="JK5"/>
      <c r="JL5"/>
      <c r="JM5" s="125">
        <f>VLOOKUP(JM4,'1、四轮驱动汇总表'!$E:$K,3,0)</f>
      </c>
      <c r="JN5"/>
      <c r="JO5"/>
      <c r="JP5"/>
      <c r="JQ5"/>
      <c r="JR5" s="125">
        <f>VLOOKUP(JR4,'1、四轮驱动汇总表'!$E:$K,3,0)</f>
      </c>
      <c r="JS5"/>
      <c r="JT5"/>
      <c r="JU5"/>
      <c r="JV5"/>
      <c r="JW5" s="125">
        <f>VLOOKUP(JW4,'1、四轮驱动汇总表'!$E:$K,3,0)</f>
      </c>
      <c r="JX5"/>
      <c r="JY5"/>
      <c r="JZ5"/>
      <c r="KA5"/>
      <c r="KB5" s="125">
        <f>VLOOKUP(KB4,'1、四轮驱动汇总表'!$E:$K,3,0)</f>
      </c>
      <c r="KC5"/>
      <c r="KD5"/>
      <c r="KE5"/>
      <c r="KF5"/>
      <c r="KG5" s="125">
        <f>VLOOKUP(KG4,'1、四轮驱动汇总表'!$E:$K,3,0)</f>
      </c>
      <c r="KH5"/>
      <c r="KI5"/>
      <c r="KJ5"/>
      <c r="KK5"/>
      <c r="KL5" s="125">
        <f>VLOOKUP(KL4,'1、四轮驱动汇总表'!$E:$K,3,0)</f>
      </c>
      <c r="KM5"/>
      <c r="KN5"/>
      <c r="KO5"/>
      <c r="KP5"/>
      <c r="KQ5" s="125">
        <f>VLOOKUP(KQ4,'1、四轮驱动汇总表'!$E:$K,3,0)</f>
      </c>
      <c r="KR5"/>
      <c r="KS5"/>
      <c r="KT5"/>
      <c r="KU5"/>
      <c r="KV5" s="125">
        <f>VLOOKUP(KV4,'1、四轮驱动汇总表'!$E:$K,3,0)</f>
      </c>
      <c r="KW5"/>
      <c r="KX5"/>
      <c r="KY5"/>
      <c r="KZ5"/>
      <c r="LA5" s="125">
        <f>VLOOKUP(LA4,'1、四轮驱动汇总表'!$E:$K,3,0)</f>
      </c>
      <c r="LB5"/>
      <c r="LC5"/>
      <c r="LD5"/>
      <c r="LE5"/>
      <c r="LF5" s="125">
        <f>VLOOKUP(LF4,'1、四轮驱动汇总表'!$E:$K,3,0)</f>
      </c>
      <c r="LG5"/>
      <c r="LH5"/>
      <c r="LI5"/>
      <c r="LJ5"/>
      <c r="LK5" s="125">
        <f>VLOOKUP(LK4,'1、四轮驱动汇总表'!$E:$K,3,0)</f>
      </c>
      <c r="LL5"/>
      <c r="LM5"/>
      <c r="LN5"/>
      <c r="LO5"/>
      <c r="LP5" s="125">
        <f>VLOOKUP(LP4,'1、四轮驱动汇总表'!$E:$K,3,0)</f>
      </c>
      <c r="LQ5"/>
      <c r="LR5"/>
      <c r="LS5"/>
      <c r="LT5"/>
      <c r="LU5" s="125">
        <f>VLOOKUP(LU4,'1、四轮驱动汇总表'!$E:$K,3,0)</f>
      </c>
      <c r="LV5"/>
      <c r="LW5"/>
      <c r="LX5"/>
      <c r="LY5"/>
      <c r="LZ5" s="125">
        <f>VLOOKUP(LZ4,'1、四轮驱动汇总表'!$E:$K,3,0)</f>
      </c>
      <c r="MA5"/>
      <c r="MB5"/>
      <c r="MC5"/>
      <c r="MD5"/>
      <c r="ME5" s="125">
        <f>VLOOKUP(ME4,'1、四轮驱动汇总表'!$E:$K,3,0)</f>
      </c>
      <c r="MF5"/>
      <c r="MG5"/>
      <c r="MH5"/>
      <c r="MI5"/>
      <c r="MJ5" s="125">
        <f>VLOOKUP(MJ4,'1、四轮驱动汇总表'!$E:$K,3,0)</f>
      </c>
      <c r="MK5"/>
      <c r="ML5"/>
      <c r="MM5"/>
      <c r="MN5"/>
      <c r="MO5" s="125">
        <f>VLOOKUP(MO4,'1、四轮驱动汇总表'!$E:$K,3,0)</f>
      </c>
      <c r="MP5"/>
      <c r="MQ5"/>
      <c r="MR5"/>
      <c r="MS5"/>
      <c r="MT5" s="125">
        <f>VLOOKUP(MT4,'1、四轮驱动汇总表'!$E:$K,3,0)</f>
      </c>
      <c r="MU5"/>
      <c r="MV5"/>
      <c r="MW5"/>
      <c r="MX5"/>
      <c r="MY5" s="125">
        <f>VLOOKUP(MY4,'1、四轮驱动汇总表'!$E:$K,3,0)</f>
      </c>
      <c r="MZ5"/>
      <c r="NA5"/>
      <c r="NB5"/>
      <c r="NC5"/>
      <c r="ND5" s="125">
        <f>VLOOKUP(ND4,'1、四轮驱动汇总表'!$E:$K,3,0)</f>
      </c>
      <c r="NE5"/>
      <c r="NF5"/>
      <c r="NG5"/>
      <c r="NH5"/>
      <c r="NI5" s="125">
        <f>VLOOKUP(NI4,'1、四轮驱动汇总表'!$E:$K,3,0)</f>
      </c>
      <c r="NJ5"/>
      <c r="NK5"/>
      <c r="NL5"/>
      <c r="NM5"/>
      <c r="NN5" s="125">
        <f>VLOOKUP(NN4,'1、四轮驱动汇总表'!$E:$K,3,0)</f>
      </c>
      <c r="NO5"/>
      <c r="NP5"/>
      <c r="NQ5"/>
      <c r="NR5"/>
      <c r="NS5" s="125">
        <f>VLOOKUP(NS4,'1、四轮驱动汇总表'!$E:$K,3,0)</f>
      </c>
      <c r="NT5"/>
      <c r="NU5"/>
      <c r="NV5"/>
      <c r="NW5"/>
      <c r="NX5" s="125">
        <f>VLOOKUP(NX4,'1、四轮驱动汇总表'!$E:$K,3,0)</f>
      </c>
      <c r="NY5"/>
      <c r="NZ5"/>
      <c r="OA5"/>
      <c r="OB5"/>
      <c r="OC5" s="125">
        <f>VLOOKUP(OC4,'1、四轮驱动汇总表'!$E:$K,3,0)</f>
      </c>
      <c r="OD5"/>
      <c r="OE5"/>
      <c r="OF5"/>
      <c r="OG5"/>
      <c r="OH5" s="125">
        <f>VLOOKUP(OH4,'1、四轮驱动汇总表'!$E:$K,3,0)</f>
      </c>
      <c r="OI5"/>
      <c r="OJ5"/>
      <c r="OK5"/>
      <c r="OL5"/>
      <c r="OM5" s="125">
        <f>VLOOKUP(OM4,'1、四轮驱动汇总表'!$E:$K,3,0)</f>
      </c>
      <c r="ON5"/>
      <c r="OO5"/>
      <c r="OP5"/>
      <c r="OQ5"/>
      <c r="OR5" s="125">
        <f>VLOOKUP(OR4,'1、四轮驱动汇总表'!$E:$K,3,0)</f>
      </c>
      <c r="OS5"/>
      <c r="OT5"/>
      <c r="OU5"/>
      <c r="OV5"/>
      <c r="OW5" s="125">
        <f>VLOOKUP(OW4,'1、四轮驱动汇总表'!$E:$K,3,0)</f>
      </c>
      <c r="OX5"/>
      <c r="OY5"/>
      <c r="OZ5"/>
      <c r="PA5"/>
      <c r="PB5" s="125">
        <f>VLOOKUP(PB4,'1、四轮驱动汇总表'!$E:$K,3,0)</f>
      </c>
      <c r="PC5"/>
      <c r="PD5"/>
      <c r="PE5"/>
      <c r="PF5"/>
      <c r="PG5" s="125">
        <f>VLOOKUP(PG4,'1、四轮驱动汇总表'!$E:$K,3,0)</f>
      </c>
      <c r="PH5"/>
      <c r="PI5"/>
      <c r="PJ5"/>
      <c r="PK5"/>
      <c r="PL5" s="125">
        <f>VLOOKUP(PL4,'1、四轮驱动汇总表'!$E:$K,3,0)</f>
      </c>
      <c r="PM5"/>
      <c r="PN5"/>
      <c r="PO5"/>
      <c r="PP5"/>
      <c r="PQ5" s="125">
        <f>VLOOKUP(PQ4,'1、四轮驱动汇总表'!$E:$K,3,0)</f>
      </c>
      <c r="PR5"/>
      <c r="PS5"/>
      <c r="PT5"/>
      <c r="PU5"/>
      <c r="PV5" s="125">
        <f>VLOOKUP(PV4,'1、四轮驱动汇总表'!$E:$K,3,0)</f>
      </c>
      <c r="PW5"/>
      <c r="PX5"/>
      <c r="PY5"/>
      <c r="PZ5"/>
      <c r="QA5" s="125">
        <f>VLOOKUP(QA4,'1、四轮驱动汇总表'!$E:$K,3,0)</f>
      </c>
      <c r="QB5"/>
      <c r="QC5"/>
      <c r="QD5"/>
      <c r="QE5"/>
      <c r="QF5" s="125">
        <f>VLOOKUP(QF4,'1、四轮驱动汇总表'!$E:$K,3,0)</f>
      </c>
      <c r="QG5"/>
      <c r="QH5"/>
      <c r="QI5"/>
      <c r="QJ5"/>
      <c r="QK5" s="125">
        <f>VLOOKUP(QK4,'1、四轮驱动汇总表'!$E:$K,3,0)</f>
      </c>
      <c r="QL5"/>
      <c r="QM5"/>
      <c r="QN5"/>
      <c r="QO5"/>
      <c r="QP5" s="125">
        <f>VLOOKUP(QP4,'1、四轮驱动汇总表'!$E:$K,3,0)</f>
      </c>
      <c r="QQ5"/>
      <c r="QR5"/>
      <c r="QS5"/>
      <c r="QT5"/>
      <c r="QU5" s="125">
        <f>VLOOKUP(QU4,'1、四轮驱动汇总表'!$E:$K,3,0)</f>
      </c>
      <c r="QV5"/>
      <c r="QW5"/>
      <c r="QX5"/>
      <c r="QY5"/>
      <c r="QZ5" s="125">
        <f>VLOOKUP(QZ4,'1、四轮驱动汇总表'!$E:$K,3,0)</f>
      </c>
      <c r="RA5"/>
      <c r="RB5"/>
      <c r="RC5"/>
      <c r="RD5"/>
      <c r="RE5" s="125">
        <f>VLOOKUP(RE4,'1、四轮驱动汇总表'!$E:$K,3,0)</f>
      </c>
      <c r="RF5"/>
      <c r="RG5"/>
      <c r="RH5"/>
      <c r="RI5"/>
      <c r="RJ5" s="125">
        <f>VLOOKUP(RJ4,'1、四轮驱动汇总表'!$E:$K,3,0)</f>
      </c>
      <c r="RK5"/>
      <c r="RL5"/>
      <c r="RM5"/>
      <c r="RN5"/>
      <c r="RO5" s="125">
        <f>VLOOKUP(RO4,'1、四轮驱动汇总表'!$E:$K,3,0)</f>
      </c>
      <c r="RP5"/>
      <c r="RQ5"/>
      <c r="RR5"/>
      <c r="RS5"/>
      <c r="RT5" s="125">
        <f>VLOOKUP(RT4,'1、四轮驱动汇总表'!$E:$K,3,0)</f>
      </c>
      <c r="RU5"/>
      <c r="RV5"/>
      <c r="RW5"/>
      <c r="RX5"/>
      <c r="RY5" s="125">
        <f>VLOOKUP(RY4,'1、四轮驱动汇总表'!$E:$K,3,0)</f>
      </c>
      <c r="RZ5"/>
      <c r="SA5"/>
      <c r="SB5"/>
      <c r="SC5"/>
      <c r="SD5" s="125">
        <f>VLOOKUP(SD4,'1、四轮驱动汇总表'!$E:$K,3,0)</f>
      </c>
      <c r="SE5"/>
      <c r="SF5"/>
      <c r="SG5"/>
      <c r="SH5"/>
      <c r="SI5" s="125">
        <f>VLOOKUP(SI4,'1、四轮驱动汇总表'!$E:$K,3,0)</f>
      </c>
      <c r="SJ5"/>
      <c r="SK5"/>
      <c r="SL5"/>
      <c r="SM5"/>
      <c r="SN5" s="125">
        <f>VLOOKUP(SN4,'1、四轮驱动汇总表'!$E:$K,3,0)</f>
      </c>
      <c r="SO5"/>
      <c r="SP5"/>
      <c r="SQ5"/>
      <c r="SR5"/>
      <c r="SS5" s="125">
        <f>VLOOKUP(SS4,'1、四轮驱动汇总表'!$E:$K,3,0)</f>
      </c>
      <c r="ST5"/>
      <c r="SU5"/>
      <c r="SV5"/>
      <c r="SW5"/>
      <c r="SX5" s="125">
        <f>VLOOKUP(SX4,'1、四轮驱动汇总表'!$E:$K,3,0)</f>
      </c>
      <c r="SY5"/>
      <c r="SZ5"/>
      <c r="TA5"/>
      <c r="TB5"/>
      <c r="TC5" s="125">
        <f>VLOOKUP(TC4,'1、四轮驱动汇总表'!$E:$K,3,0)</f>
      </c>
      <c r="TD5"/>
      <c r="TE5"/>
      <c r="TF5"/>
      <c r="TG5"/>
      <c r="TH5" s="125">
        <f>VLOOKUP(TH4,'1、四轮驱动汇总表'!$E:$K,3,0)</f>
      </c>
      <c r="TI5"/>
      <c r="TJ5"/>
      <c r="TK5"/>
      <c r="TL5"/>
      <c r="TM5" s="125">
        <f>VLOOKUP(TM4,'1、四轮驱动汇总表'!$E:$K,3,0)</f>
      </c>
      <c r="TN5"/>
      <c r="TO5"/>
      <c r="TP5"/>
      <c r="TQ5"/>
      <c r="TR5" s="125">
        <f>VLOOKUP(TR4,'1、四轮驱动汇总表'!$E:$K,3,0)</f>
      </c>
      <c r="TS5"/>
      <c r="TT5"/>
      <c r="TU5"/>
      <c r="TV5"/>
      <c r="TW5" s="125">
        <f>VLOOKUP(TW4,'1、四轮驱动汇总表'!$E:$K,3,0)</f>
      </c>
      <c r="TX5"/>
      <c r="TY5"/>
      <c r="TZ5"/>
      <c r="UA5"/>
      <c r="UB5" s="125">
        <f>VLOOKUP(UB4,'1、四轮驱动汇总表'!$E:$K,3,0)</f>
      </c>
      <c r="UC5"/>
      <c r="UD5"/>
      <c r="UE5"/>
      <c r="UF5"/>
      <c r="UG5" s="125">
        <f>VLOOKUP(UG4,'1、四轮驱动汇总表'!$E:$K,3,0)</f>
      </c>
      <c r="UH5"/>
      <c r="UI5"/>
      <c r="UJ5"/>
      <c r="UK5"/>
      <c r="UL5" s="125">
        <f>VLOOKUP(UL4,'1、四轮驱动汇总表'!$E:$K,3,0)</f>
      </c>
      <c r="UM5"/>
      <c r="UN5"/>
      <c r="UO5"/>
      <c r="UP5"/>
      <c r="UQ5" s="125">
        <f>VLOOKUP(UQ4,'1、四轮驱动汇总表'!$E:$K,3,0)</f>
      </c>
      <c r="UR5"/>
      <c r="US5"/>
      <c r="UT5"/>
      <c r="UU5"/>
      <c r="UV5" s="125">
        <f>VLOOKUP(UV4,'1、四轮驱动汇总表'!$E:$K,3,0)</f>
      </c>
      <c r="UW5"/>
      <c r="UX5"/>
      <c r="UY5"/>
      <c r="UZ5"/>
      <c r="VA5" s="125">
        <f>VLOOKUP(VA4,'1、四轮驱动汇总表'!$E:$K,3,0)</f>
      </c>
      <c r="VB5"/>
      <c r="VC5"/>
      <c r="VD5"/>
      <c r="VE5"/>
      <c r="VF5" s="125">
        <f>VLOOKUP(VF4,'1、四轮驱动汇总表'!$E:$K,3,0)</f>
      </c>
      <c r="VG5"/>
      <c r="VH5"/>
      <c r="VI5"/>
      <c r="VJ5"/>
      <c r="VK5" s="125">
        <f>VLOOKUP(VK4,'1、四轮驱动汇总表'!$E:$K,3,0)</f>
      </c>
      <c r="VL5"/>
      <c r="VM5"/>
      <c r="VN5"/>
      <c r="VO5"/>
      <c r="VP5" s="125">
        <f>VLOOKUP(VP4,'1、四轮驱动汇总表'!$E:$K,3,0)</f>
      </c>
      <c r="VQ5"/>
      <c r="VR5"/>
      <c r="VS5"/>
      <c r="VT5"/>
      <c r="VU5" s="125">
        <f>VLOOKUP(VU4,'1、四轮驱动汇总表'!$E:$K,3,0)</f>
      </c>
      <c r="VV5"/>
      <c r="VW5"/>
      <c r="VX5"/>
      <c r="VY5"/>
      <c r="VZ5" s="125">
        <f>VLOOKUP(VZ4,'1、四轮驱动汇总表'!$E:$K,3,0)</f>
      </c>
      <c r="WA5"/>
      <c r="WB5"/>
      <c r="WC5"/>
      <c r="WD5"/>
      <c r="WE5" s="125">
        <f>VLOOKUP(WE4,'1、四轮驱动汇总表'!$E:$K,3,0)</f>
      </c>
      <c r="WF5"/>
      <c r="WG5"/>
      <c r="WH5"/>
      <c r="WI5"/>
      <c r="WJ5" s="125">
        <f>VLOOKUP(WJ4,'1、四轮驱动汇总表'!$E:$K,3,0)</f>
      </c>
      <c r="WK5"/>
      <c r="WL5"/>
      <c r="WM5"/>
      <c r="WN5"/>
      <c r="WO5" s="125">
        <f>VLOOKUP(WO4,'1、四轮驱动汇总表'!$E:$K,3,0)</f>
      </c>
      <c r="WP5"/>
      <c r="WQ5"/>
      <c r="WR5"/>
      <c r="WS5"/>
      <c r="WT5" s="125">
        <f>VLOOKUP(WT4,'1、四轮驱动汇总表'!$E:$K,3,0)</f>
      </c>
      <c r="WU5"/>
      <c r="WV5"/>
      <c r="WW5"/>
      <c r="WX5"/>
      <c r="WY5" s="125">
        <f>VLOOKUP(WY4,'1、四轮驱动汇总表'!$E:$K,3,0)</f>
      </c>
      <c r="WZ5"/>
      <c r="XA5"/>
      <c r="XB5"/>
      <c r="XC5"/>
      <c r="XD5" s="125">
        <f>VLOOKUP(XD4,'1、四轮驱动汇总表'!$E:$K,3,0)</f>
      </c>
      <c r="XE5"/>
      <c r="XF5"/>
      <c r="XG5"/>
      <c r="XH5"/>
      <c r="XI5" s="125">
        <f>VLOOKUP(XI4,'1、四轮驱动汇总表'!$E:$K,3,0)</f>
      </c>
      <c r="XJ5"/>
      <c r="XK5"/>
      <c r="XL5"/>
      <c r="XM5"/>
      <c r="XN5" s="125">
        <f>VLOOKUP(XN4,'1、四轮驱动汇总表'!$E:$K,3,0)</f>
      </c>
      <c r="XO5"/>
      <c r="XP5"/>
      <c r="XQ5"/>
      <c r="XR5"/>
      <c r="XS5" s="125">
        <f>VLOOKUP(XS4,'1、四轮驱动汇总表'!$E:$K,3,0)</f>
      </c>
      <c r="XT5"/>
      <c r="XU5"/>
      <c r="XV5"/>
      <c r="XW5"/>
      <c r="XX5" s="125">
        <f>VLOOKUP(XX4,'1、四轮驱动汇总表'!$E:$K,3,0)</f>
      </c>
      <c r="XY5"/>
      <c r="XZ5"/>
      <c r="YA5"/>
      <c r="YB5"/>
      <c r="YC5" s="125">
        <f>VLOOKUP(YC4,'1、四轮驱动汇总表'!$E:$K,3,0)</f>
      </c>
      <c r="YD5"/>
      <c r="YE5"/>
      <c r="YF5"/>
      <c r="YG5"/>
      <c r="YH5" s="125">
        <f>VLOOKUP(YH4,'1、四轮驱动汇总表'!$E:$K,3,0)</f>
      </c>
      <c r="YI5"/>
      <c r="YJ5"/>
      <c r="YK5"/>
      <c r="YL5"/>
      <c r="YM5" s="125">
        <f>VLOOKUP(YM4,'1、四轮驱动汇总表'!$E:$K,3,0)</f>
      </c>
      <c r="YN5"/>
      <c r="YO5"/>
      <c r="YP5"/>
      <c r="YQ5"/>
      <c r="YR5" s="125">
        <f>VLOOKUP(YR4,'1、四轮驱动汇总表'!$E:$K,3,0)</f>
      </c>
      <c r="YS5"/>
      <c r="YT5"/>
      <c r="YU5"/>
      <c r="YV5"/>
      <c r="YW5" s="125">
        <f>VLOOKUP(YW4,'1、四轮驱动汇总表'!$E:$K,3,0)</f>
      </c>
      <c r="YX5"/>
      <c r="YY5"/>
      <c r="YZ5"/>
      <c r="ZA5"/>
      <c r="ZB5" s="125">
        <f>VLOOKUP(ZB4,'1、四轮驱动汇总表'!$E:$K,3,0)</f>
      </c>
      <c r="ZC5"/>
      <c r="ZD5"/>
      <c r="ZE5"/>
      <c r="ZF5"/>
      <c r="ZG5" s="125">
        <f>VLOOKUP(ZG4,'1、四轮驱动汇总表'!$E:$K,3,0)</f>
      </c>
      <c r="ZH5"/>
      <c r="ZI5"/>
      <c r="ZJ5"/>
      <c r="ZK5"/>
      <c r="ZL5" s="125">
        <f>VLOOKUP(ZL4,'1、四轮驱动汇总表'!$E:$K,3,0)</f>
      </c>
      <c r="ZM5"/>
      <c r="ZN5"/>
      <c r="ZO5"/>
      <c r="ZP5"/>
      <c r="ZQ5" s="125">
        <f>VLOOKUP(ZQ4,'1、四轮驱动汇总表'!$E:$K,3,0)</f>
      </c>
      <c r="ZR5"/>
      <c r="ZS5"/>
      <c r="ZT5"/>
      <c r="ZU5"/>
      <c r="ZV5" s="125">
        <f>VLOOKUP(ZV4,'1、四轮驱动汇总表'!$E:$K,3,0)</f>
      </c>
      <c r="ZW5"/>
      <c r="ZX5"/>
      <c r="ZY5"/>
      <c r="ZZ5"/>
      <c r="AAA5" s="125">
        <f>VLOOKUP(AAA4,'1、四轮驱动汇总表'!$E:$K,3,0)</f>
      </c>
      <c r="AAB5"/>
      <c r="AAC5"/>
      <c r="AAD5"/>
      <c r="AAE5"/>
      <c r="AAF5" s="125">
        <f>VLOOKUP(AAF4,'1、四轮驱动汇总表'!$E:$K,3,0)</f>
      </c>
      <c r="AAG5"/>
      <c r="AAH5"/>
      <c r="AAI5"/>
      <c r="AAJ5"/>
      <c r="AAK5" s="125">
        <f>VLOOKUP(AAK4,'1、四轮驱动汇总表'!$E:$K,3,0)</f>
      </c>
      <c r="AAL5"/>
      <c r="AAM5"/>
      <c r="AAN5"/>
      <c r="AAO5"/>
      <c r="AAP5" s="125">
        <f>VLOOKUP(AAP4,'1、四轮驱动汇总表'!$E:$K,3,0)</f>
      </c>
      <c r="AAQ5"/>
      <c r="AAR5"/>
      <c r="AAS5"/>
      <c r="AAT5"/>
      <c r="AAU5" s="125">
        <f>VLOOKUP(AAU4,'1、四轮驱动汇总表'!$E:$K,3,0)</f>
      </c>
      <c r="AAV5"/>
      <c r="AAW5"/>
      <c r="AAX5"/>
      <c r="AAY5"/>
      <c r="AAZ5" s="125">
        <f>VLOOKUP(AAZ4,'1、四轮驱动汇总表'!$E:$K,3,0)</f>
      </c>
      <c r="ABA5"/>
      <c r="ABB5"/>
      <c r="ABC5"/>
      <c r="ABD5"/>
      <c r="ABE5" s="125">
        <f>VLOOKUP(ABE4,'1、四轮驱动汇总表'!$E:$K,3,0)</f>
      </c>
      <c r="ABF5"/>
      <c r="ABG5"/>
      <c r="ABH5"/>
      <c r="ABI5"/>
      <c r="ABJ5" s="125">
        <f>VLOOKUP(ABJ4,'1、四轮驱动汇总表'!$E:$K,3,0)</f>
      </c>
      <c r="ABK5"/>
      <c r="ABL5"/>
      <c r="ABM5"/>
      <c r="ABN5"/>
      <c r="ABO5" s="125">
        <f>VLOOKUP(ABO4,'1、四轮驱动汇总表'!$E:$K,3,0)</f>
      </c>
      <c r="ABP5"/>
      <c r="ABQ5"/>
      <c r="ABR5"/>
      <c r="ABS5"/>
      <c r="ABT5" s="125">
        <f>VLOOKUP(ABT4,'1、四轮驱动汇总表'!$E:$K,3,0)</f>
      </c>
      <c r="ABU5"/>
      <c r="ABV5"/>
      <c r="ABW5"/>
      <c r="ABX5"/>
      <c r="ABY5" s="125">
        <f>VLOOKUP(ABY4,'1、四轮驱动汇总表'!$E:$K,3,0)</f>
      </c>
      <c r="ABZ5"/>
      <c r="ACA5"/>
      <c r="ACB5"/>
      <c r="ACC5"/>
      <c r="ACD5" s="125">
        <f>VLOOKUP(ACD4,'1、四轮驱动汇总表'!$E:$K,3,0)</f>
      </c>
      <c r="ACE5"/>
      <c r="ACF5"/>
      <c r="ACG5"/>
      <c r="ACH5"/>
      <c r="ACI5" s="125">
        <f>VLOOKUP(ACI4,'1、四轮驱动汇总表'!$E:$K,3,0)</f>
      </c>
      <c r="ACJ5"/>
      <c r="ACK5"/>
      <c r="ACL5"/>
      <c r="ACM5"/>
      <c r="ACN5" s="125">
        <f>VLOOKUP(ACN4,'1、四轮驱动汇总表'!$E:$K,3,0)</f>
      </c>
      <c r="ACO5"/>
      <c r="ACP5"/>
      <c r="ACQ5"/>
      <c r="ACR5"/>
      <c r="ACS5" s="125">
        <f>VLOOKUP(ACS4,'1、四轮驱动汇总表'!$E:$K,3,0)</f>
      </c>
      <c r="ACT5"/>
      <c r="ACU5"/>
      <c r="ACV5"/>
      <c r="ACW5"/>
      <c r="ACX5" s="125">
        <f>VLOOKUP(ACX4,'1、四轮驱动汇总表'!$E:$K,3,0)</f>
      </c>
      <c r="ACY5"/>
      <c r="ACZ5"/>
      <c r="ADA5"/>
      <c r="ADB5"/>
      <c r="ADC5" s="125">
        <f>VLOOKUP(ADC4,'1、四轮驱动汇总表'!$E:$K,3,0)</f>
      </c>
      <c r="ADD5"/>
      <c r="ADE5"/>
      <c r="ADF5"/>
      <c r="ADG5"/>
      <c r="ADH5" s="125">
        <f>VLOOKUP(ADH4,'1、四轮驱动汇总表'!$E:$K,3,0)</f>
      </c>
      <c r="ADI5"/>
      <c r="ADJ5"/>
      <c r="ADK5"/>
      <c r="ADL5"/>
      <c r="ADM5" s="125">
        <f>VLOOKUP(ADM4,'1、四轮驱动汇总表'!$E:$K,3,0)</f>
      </c>
      <c r="ADN5"/>
      <c r="ADO5"/>
      <c r="ADP5"/>
      <c r="ADQ5"/>
      <c r="ADR5" s="125">
        <f>VLOOKUP(ADR4,'1、四轮驱动汇总表'!$E:$K,3,0)</f>
      </c>
      <c r="ADS5"/>
      <c r="ADT5"/>
      <c r="ADU5"/>
      <c r="ADV5"/>
      <c r="ADW5" s="125">
        <f>VLOOKUP(ADW4,'1、四轮驱动汇总表'!$E:$K,3,0)</f>
      </c>
      <c r="ADX5"/>
      <c r="ADY5"/>
      <c r="ADZ5"/>
      <c r="AEA5"/>
      <c r="AEB5" s="125">
        <f>VLOOKUP(AEB4,'1、四轮驱动汇总表'!$E:$K,3,0)</f>
      </c>
      <c r="AEC5"/>
      <c r="AED5"/>
      <c r="AEE5"/>
      <c r="AEF5"/>
      <c r="AEG5" s="125">
        <f>VLOOKUP(AEG4,'1、四轮驱动汇总表'!$E:$K,3,0)</f>
      </c>
      <c r="AEH5"/>
      <c r="AEI5"/>
      <c r="AEJ5"/>
      <c r="AEK5"/>
      <c r="AEL5" s="125">
        <f>VLOOKUP(AEL4,'1、四轮驱动汇总表'!$E:$K,3,0)</f>
      </c>
      <c r="AEM5"/>
      <c r="AEN5"/>
      <c r="AEO5"/>
      <c r="AEP5"/>
      <c r="AEQ5" s="125">
        <f>VLOOKUP(AEQ4,'1、四轮驱动汇总表'!$E:$K,3,0)</f>
      </c>
      <c r="AER5"/>
      <c r="AES5"/>
      <c r="AET5"/>
      <c r="AEU5"/>
      <c r="AEV5" s="125">
        <f>VLOOKUP(AEV4,'1、四轮驱动汇总表'!$E:$K,3,0)</f>
      </c>
      <c r="AEW5"/>
      <c r="AEX5"/>
      <c r="AEY5"/>
      <c r="AEZ5"/>
      <c r="AFA5" s="125">
        <f>VLOOKUP(AFA4,'1、四轮驱动汇总表'!$E:$K,3,0)</f>
      </c>
      <c r="AFB5"/>
      <c r="AFC5"/>
      <c r="AFD5"/>
      <c r="AFE5"/>
      <c r="AFF5" s="125">
        <f>VLOOKUP(AFF4,'1、四轮驱动汇总表'!$E:$K,3,0)</f>
      </c>
      <c r="AFG5"/>
      <c r="AFH5"/>
      <c r="AFI5"/>
      <c r="AFJ5"/>
      <c r="AFK5" s="125">
        <f>VLOOKUP(AFK4,'1、四轮驱动汇总表'!$E:$K,3,0)</f>
      </c>
      <c r="AFL5"/>
      <c r="AFM5"/>
      <c r="AFN5"/>
      <c r="AFO5"/>
      <c r="AFP5" s="125">
        <f>VLOOKUP(AFP4,'1、四轮驱动汇总表'!$E:$K,3,0)</f>
      </c>
      <c r="AFQ5"/>
      <c r="AFR5"/>
      <c r="AFS5"/>
      <c r="AFT5"/>
      <c r="AFU5" s="125">
        <f>VLOOKUP(AFU4,'1、四轮驱动汇总表'!$E:$K,3,0)</f>
      </c>
      <c r="AFV5"/>
      <c r="AFW5"/>
      <c r="AFX5"/>
      <c r="AFY5"/>
      <c r="AFZ5" s="125">
        <f>VLOOKUP(AFZ4,'1、四轮驱动汇总表'!$E:$K,3,0)</f>
      </c>
      <c r="AGA5"/>
      <c r="AGB5"/>
      <c r="AGC5"/>
      <c r="AGD5"/>
      <c r="AGE5" s="125">
        <f>VLOOKUP(AGE4,'1、四轮驱动汇总表'!$E:$K,3,0)</f>
      </c>
      <c r="AGF5"/>
      <c r="AGG5"/>
      <c r="AGH5"/>
      <c r="AGI5"/>
      <c r="AGJ5" s="125">
        <f>VLOOKUP(AGJ4,'1、四轮驱动汇总表'!$E:$K,3,0)</f>
      </c>
      <c r="AGK5"/>
      <c r="AGL5"/>
      <c r="AGM5"/>
      <c r="AGN5"/>
      <c r="AGO5" s="125">
        <f>VLOOKUP(AGO4,'1、四轮驱动汇总表'!$E:$K,3,0)</f>
      </c>
      <c r="AGP5"/>
      <c r="AGQ5"/>
      <c r="AGR5"/>
      <c r="AGS5"/>
      <c r="AGT5" s="125">
        <f>VLOOKUP(AGT4,'1、四轮驱动汇总表'!$E:$K,3,0)</f>
      </c>
      <c r="AGU5"/>
      <c r="AGV5"/>
      <c r="AGW5"/>
      <c r="AGX5"/>
      <c r="AGY5" s="125">
        <f>VLOOKUP(AGY4,'1、四轮驱动汇总表'!$E:$K,3,0)</f>
      </c>
      <c r="AGZ5"/>
      <c r="AHA5"/>
      <c r="AHB5"/>
      <c r="AHC5"/>
      <c r="AHD5" s="125">
        <f>VLOOKUP(AHD4,'1、四轮驱动汇总表'!$E:$K,3,0)</f>
      </c>
      <c r="AHE5"/>
      <c r="AHF5"/>
      <c r="AHG5"/>
      <c r="AHH5"/>
      <c r="AHI5" s="125">
        <f>VLOOKUP(AHI4,'1、四轮驱动汇总表'!$E:$K,3,0)</f>
      </c>
      <c r="AHJ5"/>
      <c r="AHK5"/>
      <c r="AHL5"/>
      <c r="AHM5"/>
      <c r="AHN5" s="125">
        <f>VLOOKUP(AHN4,'1、四轮驱动汇总表'!$E:$K,3,0)</f>
      </c>
      <c r="AHO5"/>
      <c r="AHP5"/>
      <c r="AHQ5"/>
      <c r="AHR5"/>
      <c r="AHS5" s="125">
        <f>VLOOKUP(AHS4,'1、四轮驱动汇总表'!$E:$K,3,0)</f>
      </c>
      <c r="AHT5"/>
      <c r="AHU5"/>
      <c r="AHV5"/>
      <c r="AHW5"/>
      <c r="AHX5" s="125">
        <f>VLOOKUP(AHX4,'1、四轮驱动汇总表'!$E:$K,3,0)</f>
      </c>
      <c r="AHY5"/>
      <c r="AHZ5"/>
      <c r="AIA5"/>
      <c r="AIB5"/>
      <c r="AIC5" s="125">
        <f>VLOOKUP(AIC4,'1、四轮驱动汇总表'!$E:$K,3,0)</f>
      </c>
      <c r="AID5"/>
      <c r="AIE5"/>
      <c r="AIF5"/>
      <c r="AIG5"/>
      <c r="AIH5" s="125">
        <f>VLOOKUP(AIH4,'1、四轮驱动汇总表'!$E:$K,3,0)</f>
      </c>
      <c r="AII5"/>
      <c r="AIJ5"/>
      <c r="AIK5"/>
      <c r="AIL5"/>
      <c r="AIM5" s="125">
        <f>VLOOKUP(AIM4,'1、四轮驱动汇总表'!$E:$K,3,0)</f>
      </c>
      <c r="AIN5"/>
      <c r="AIO5"/>
      <c r="AIP5"/>
      <c r="AIQ5"/>
      <c r="AIR5" s="125">
        <f>VLOOKUP(AIR4,'1、四轮驱动汇总表'!$E:$K,3,0)</f>
      </c>
      <c r="AIS5"/>
      <c r="AIT5"/>
      <c r="AIU5"/>
      <c r="AIV5"/>
      <c r="AIW5" s="125">
        <f>VLOOKUP(AIW4,'1、四轮驱动汇总表'!$E:$K,3,0)</f>
      </c>
      <c r="AIX5"/>
      <c r="AIY5"/>
      <c r="AIZ5"/>
      <c r="AJA5"/>
      <c r="AJB5" s="125">
        <f>VLOOKUP(AJB4,'1、四轮驱动汇总表'!$E:$K,3,0)</f>
      </c>
      <c r="AJC5"/>
      <c r="AJD5"/>
      <c r="AJE5"/>
      <c r="AJF5"/>
      <c r="AJG5" s="125">
        <f>VLOOKUP(AJG4,'1、四轮驱动汇总表'!$E:$K,3,0)</f>
      </c>
      <c r="AJH5"/>
      <c r="AJI5"/>
      <c r="AJJ5"/>
      <c r="AJK5"/>
      <c r="AJL5" s="125">
        <f>VLOOKUP(AJL4,'1、四轮驱动汇总表'!$E:$K,3,0)</f>
      </c>
      <c r="AJM5"/>
      <c r="AJN5"/>
      <c r="AJO5"/>
      <c r="AJP5"/>
      <c r="AJQ5" s="125">
        <f>VLOOKUP(AJQ4,'1、四轮驱动汇总表'!$E:$K,3,0)</f>
      </c>
      <c r="AJR5"/>
      <c r="AJS5"/>
      <c r="AJT5"/>
      <c r="AJU5"/>
      <c r="AJV5" s="125">
        <f>VLOOKUP(AJV4,'1、四轮驱动汇总表'!$E:$K,3,0)</f>
      </c>
      <c r="AJW5"/>
      <c r="AJX5"/>
      <c r="AJY5"/>
      <c r="AJZ5"/>
      <c r="AKA5" s="125">
        <f>VLOOKUP(AKA4,'1、四轮驱动汇总表'!$E:$K,3,0)</f>
      </c>
      <c r="AKB5"/>
      <c r="AKC5"/>
      <c r="AKD5"/>
      <c r="AKE5"/>
      <c r="AKF5" s="125">
        <f>VLOOKUP(AKF4,'1、四轮驱动汇总表'!$E:$K,3,0)</f>
      </c>
      <c r="AKG5"/>
      <c r="AKH5"/>
      <c r="AKI5"/>
      <c r="AKJ5"/>
      <c r="AKK5" s="125">
        <f>VLOOKUP(AKK4,'1、四轮驱动汇总表'!$E:$K,3,0)</f>
      </c>
      <c r="AKL5"/>
      <c r="AKM5"/>
      <c r="AKN5"/>
      <c r="AKO5"/>
      <c r="AKP5" s="125">
        <f>VLOOKUP(AKP4,'1、四轮驱动汇总表'!$E:$K,3,0)</f>
      </c>
      <c r="AKQ5"/>
      <c r="AKR5"/>
      <c r="AKS5"/>
      <c r="AKT5"/>
      <c r="AKU5" s="125">
        <f>VLOOKUP(AKU4,'1、四轮驱动汇总表'!$E:$K,3,0)</f>
      </c>
      <c r="AKV5"/>
      <c r="AKW5"/>
      <c r="AKX5"/>
      <c r="AKY5"/>
      <c r="AKZ5" s="125">
        <f>VLOOKUP(AKZ4,'1、四轮驱动汇总表'!$E:$K,3,0)</f>
      </c>
      <c r="ALA5"/>
      <c r="ALB5"/>
      <c r="ALC5"/>
      <c r="ALD5"/>
      <c r="ALE5" s="125">
        <f>VLOOKUP(ALE4,'1、四轮驱动汇总表'!$E:$K,3,0)</f>
      </c>
      <c r="ALF5"/>
      <c r="ALG5"/>
      <c r="ALH5"/>
      <c r="ALI5"/>
      <c r="ALJ5" s="125">
        <f>VLOOKUP(ALJ4,'1、四轮驱动汇总表'!$E:$K,3,0)</f>
      </c>
      <c r="ALK5"/>
      <c r="ALL5"/>
      <c r="ALM5"/>
      <c r="ALN5"/>
      <c r="ALO5" s="125">
        <f>VLOOKUP(ALO4,'1、四轮驱动汇总表'!$E:$K,3,0)</f>
      </c>
      <c r="ALP5"/>
      <c r="ALQ5"/>
      <c r="ALR5"/>
      <c r="ALS5"/>
      <c r="ALT5" s="125">
        <f>VLOOKUP(ALT4,'1、四轮驱动汇总表'!$E:$K,3,0)</f>
      </c>
      <c r="ALU5"/>
      <c r="ALV5"/>
      <c r="ALW5"/>
      <c r="ALX5"/>
      <c r="ALY5" s="125">
        <f>VLOOKUP(ALY4,'1、四轮驱动汇总表'!$E:$K,3,0)</f>
      </c>
      <c r="ALZ5"/>
      <c r="AMA5"/>
      <c r="AMB5"/>
      <c r="AMC5"/>
      <c r="AMD5" s="125">
        <f>VLOOKUP(AMD4,'1、四轮驱动汇总表'!$E:$K,3,0)</f>
      </c>
      <c r="AME5"/>
      <c r="AMF5"/>
      <c r="AMG5"/>
      <c r="AMH5"/>
      <c r="AMI5" s="125">
        <f>VLOOKUP(AMI4,'1、四轮驱动汇总表'!$E:$K,3,0)</f>
      </c>
      <c r="AMJ5"/>
      <c r="AMK5"/>
      <c r="AML5"/>
      <c r="AMM5"/>
      <c r="AMN5" s="125">
        <f>VLOOKUP(AMN4,'1、四轮驱动汇总表'!$E:$K,3,0)</f>
      </c>
      <c r="AMO5"/>
      <c r="AMP5"/>
      <c r="AMQ5"/>
      <c r="AMR5"/>
      <c r="AMS5" s="125">
        <f>VLOOKUP(AMS4,'1、四轮驱动汇总表'!$E:$K,3,0)</f>
      </c>
      <c r="AMT5"/>
      <c r="AMU5"/>
      <c r="AMV5"/>
      <c r="AMW5"/>
      <c r="AMX5" s="125">
        <f>VLOOKUP(AMX4,'1、四轮驱动汇总表'!$E:$K,3,0)</f>
      </c>
      <c r="AMY5"/>
      <c r="AMZ5"/>
      <c r="ANA5"/>
      <c r="ANB5"/>
      <c r="ANC5" s="125">
        <f>VLOOKUP(ANC4,'1、四轮驱动汇总表'!$E:$K,3,0)</f>
      </c>
      <c r="AND5"/>
      <c r="ANE5"/>
      <c r="ANF5"/>
      <c r="ANG5"/>
      <c r="ANH5" s="125">
        <f>VLOOKUP(ANH4,'1、四轮驱动汇总表'!$E:$K,3,0)</f>
      </c>
      <c r="ANI5"/>
      <c r="ANJ5"/>
      <c r="ANK5"/>
      <c r="ANL5"/>
      <c r="ANM5" s="125">
        <f>VLOOKUP(ANM4,'1、四轮驱动汇总表'!$E:$K,3,0)</f>
      </c>
      <c r="ANN5"/>
      <c r="ANO5"/>
      <c r="ANP5"/>
      <c r="ANQ5"/>
      <c r="ANR5" s="125">
        <f>VLOOKUP(ANR4,'1、四轮驱动汇总表'!$E:$K,3,0)</f>
      </c>
      <c r="ANS5"/>
      <c r="ANT5"/>
      <c r="ANU5"/>
      <c r="ANV5"/>
      <c r="ANW5" s="125">
        <f>VLOOKUP(ANW4,'1、四轮驱动汇总表'!$E:$K,3,0)</f>
      </c>
      <c r="ANX5"/>
      <c r="ANY5"/>
      <c r="ANZ5"/>
      <c r="AOA5"/>
      <c r="AOB5" s="125">
        <f>VLOOKUP(AOB4,'1、四轮驱动汇总表'!$E:$K,3,0)</f>
      </c>
      <c r="AOC5"/>
      <c r="AOD5"/>
      <c r="AOE5"/>
      <c r="AOF5"/>
      <c r="AOG5" s="125">
        <f>VLOOKUP(AOG4,'1、四轮驱动汇总表'!$E:$K,3,0)</f>
      </c>
      <c r="AOH5"/>
      <c r="AOI5"/>
      <c r="AOJ5"/>
      <c r="AOK5"/>
      <c r="AOL5" s="125">
        <f>VLOOKUP(AOL4,'1、四轮驱动汇总表'!$E:$K,3,0)</f>
      </c>
      <c r="AOM5"/>
      <c r="AON5"/>
      <c r="AOO5"/>
      <c r="AOP5"/>
      <c r="AOQ5" s="125">
        <f>VLOOKUP(AOQ4,'1、四轮驱动汇总表'!$E:$K,3,0)</f>
      </c>
      <c r="AOR5"/>
      <c r="AOS5"/>
      <c r="AOT5"/>
      <c r="AOU5"/>
      <c r="AOV5" s="125">
        <f>VLOOKUP(AOV4,'1、四轮驱动汇总表'!$E:$K,3,0)</f>
      </c>
      <c r="AOW5"/>
      <c r="AOX5"/>
      <c r="AOY5"/>
      <c r="AOZ5"/>
      <c r="APA5" s="125">
        <f>VLOOKUP(APA4,'1、四轮驱动汇总表'!$E:$K,3,0)</f>
      </c>
      <c r="APB5"/>
      <c r="APC5"/>
      <c r="APD5"/>
      <c r="APE5"/>
      <c r="APF5" s="125">
        <f>VLOOKUP(APF4,'1、四轮驱动汇总表'!$E:$K,3,0)</f>
      </c>
      <c r="APG5"/>
      <c r="APH5"/>
      <c r="API5"/>
      <c r="APJ5"/>
      <c r="APK5" s="125">
        <f>VLOOKUP(APK4,'1、四轮驱动汇总表'!$E:$K,3,0)</f>
      </c>
      <c r="APL5"/>
      <c r="APM5"/>
      <c r="APN5"/>
      <c r="APO5"/>
      <c r="APP5" s="125">
        <f>VLOOKUP(APP4,'1、四轮驱动汇总表'!$E:$K,3,0)</f>
      </c>
      <c r="APQ5"/>
      <c r="APR5"/>
      <c r="APS5"/>
      <c r="APT5"/>
      <c r="APU5" s="125">
        <f>VLOOKUP(APU4,'1、四轮驱动汇总表'!$E:$K,3,0)</f>
      </c>
      <c r="APV5"/>
      <c r="APW5"/>
      <c r="APX5"/>
      <c r="APY5"/>
      <c r="APZ5" s="125">
        <f>VLOOKUP(APZ4,'1、四轮驱动汇总表'!$E:$K,3,0)</f>
      </c>
      <c r="AQA5"/>
      <c r="AQB5"/>
      <c r="AQC5"/>
      <c r="AQD5"/>
      <c r="AQE5" s="125">
        <f>VLOOKUP(AQE4,'1、四轮驱动汇总表'!$E:$K,3,0)</f>
      </c>
      <c r="AQF5"/>
      <c r="AQG5"/>
      <c r="AQH5"/>
      <c r="AQI5"/>
      <c r="AQJ5" s="125">
        <f>VLOOKUP(AQJ4,'1、四轮驱动汇总表'!$E:$K,3,0)</f>
      </c>
      <c r="AQK5"/>
      <c r="AQL5"/>
      <c r="AQM5"/>
      <c r="AQN5"/>
      <c r="AQO5" s="125">
        <f>VLOOKUP(AQO4,'1、四轮驱动汇总表'!$E:$K,3,0)</f>
      </c>
      <c r="AQP5"/>
      <c r="AQQ5"/>
      <c r="AQR5"/>
      <c r="AQS5"/>
      <c r="AQT5" s="125">
        <f>VLOOKUP(AQT4,'1、四轮驱动汇总表'!$E:$K,3,0)</f>
      </c>
      <c r="AQU5"/>
      <c r="AQV5"/>
      <c r="AQW5"/>
      <c r="AQX5"/>
      <c r="AQY5" s="125">
        <f>VLOOKUP(AQY4,'1、四轮驱动汇总表'!$E:$K,3,0)</f>
      </c>
      <c r="AQZ5"/>
      <c r="ARA5"/>
      <c r="ARB5"/>
      <c r="ARC5"/>
      <c r="ARD5" s="125">
        <f>VLOOKUP(ARD4,'1、四轮驱动汇总表'!$E:$K,3,0)</f>
      </c>
      <c r="ARE5"/>
      <c r="ARF5"/>
      <c r="ARG5"/>
      <c r="ARH5"/>
      <c r="ARI5" s="125">
        <f>VLOOKUP(ARI4,'1、四轮驱动汇总表'!$E:$K,3,0)</f>
      </c>
      <c r="ARJ5"/>
      <c r="ARK5"/>
      <c r="ARL5"/>
      <c r="ARM5"/>
      <c r="ARN5" s="125">
        <f>VLOOKUP(ARN4,'1、四轮驱动汇总表'!$E:$K,3,0)</f>
      </c>
      <c r="ARO5"/>
      <c r="ARP5"/>
      <c r="ARQ5"/>
      <c r="ARR5"/>
      <c r="ARS5" s="125">
        <f>VLOOKUP(ARS4,'1、四轮驱动汇总表'!$E:$K,3,0)</f>
      </c>
      <c r="ART5"/>
      <c r="ARU5"/>
      <c r="ARV5"/>
      <c r="ARW5"/>
      <c r="ARX5" s="125">
        <f>VLOOKUP(ARX4,'1、四轮驱动汇总表'!$E:$K,3,0)</f>
      </c>
      <c r="ARY5"/>
      <c r="ARZ5"/>
      <c r="ASA5"/>
      <c r="ASB5"/>
      <c r="ASC5" s="125">
        <f>VLOOKUP(ASC4,'1、四轮驱动汇总表'!$E:$K,3,0)</f>
      </c>
      <c r="ASD5"/>
      <c r="ASE5"/>
      <c r="ASF5"/>
      <c r="ASG5"/>
      <c r="ASH5" s="125">
        <f>VLOOKUP(ASH4,'1、四轮驱动汇总表'!$E:$K,3,0)</f>
      </c>
      <c r="ASI5"/>
      <c r="ASJ5"/>
      <c r="ASK5"/>
      <c r="ASL5"/>
      <c r="ASM5" s="125">
        <f>VLOOKUP(ASM4,'1、四轮驱动汇总表'!$E:$K,3,0)</f>
      </c>
      <c r="ASN5"/>
      <c r="ASO5"/>
      <c r="ASP5"/>
      <c r="ASQ5"/>
      <c r="ASR5" s="125">
        <f>VLOOKUP(ASR4,'1、四轮驱动汇总表'!$E:$K,3,0)</f>
      </c>
      <c r="ASS5"/>
      <c r="AST5"/>
      <c r="ASU5"/>
      <c r="ASV5"/>
      <c r="ASW5" s="125">
        <f>VLOOKUP(ASW4,'1、四轮驱动汇总表'!$E:$K,3,0)</f>
      </c>
      <c r="ASX5"/>
      <c r="ASY5"/>
      <c r="ASZ5"/>
      <c r="ATA5"/>
      <c r="ATB5" s="125">
        <f>VLOOKUP(ATB4,'1、四轮驱动汇总表'!$E:$K,3,0)</f>
      </c>
      <c r="ATC5"/>
      <c r="ATD5"/>
      <c r="ATE5"/>
      <c r="ATF5"/>
      <c r="ATG5" s="125">
        <f>VLOOKUP(ATG4,'1、四轮驱动汇总表'!$E:$K,3,0)</f>
      </c>
      <c r="ATH5"/>
      <c r="ATI5"/>
      <c r="ATJ5"/>
      <c r="ATK5"/>
      <c r="ATL5" s="125">
        <f>VLOOKUP(ATL4,'1、四轮驱动汇总表'!$E:$K,3,0)</f>
      </c>
      <c r="ATM5"/>
      <c r="ATN5"/>
      <c r="ATO5"/>
      <c r="ATP5"/>
      <c r="ATQ5" s="125">
        <f>VLOOKUP(ATQ4,'1、四轮驱动汇总表'!$E:$K,3,0)</f>
      </c>
      <c r="ATR5"/>
      <c r="ATS5"/>
      <c r="ATT5"/>
      <c r="ATU5"/>
      <c r="ATV5" s="125">
        <f>VLOOKUP(ATV4,'1、四轮驱动汇总表'!$E:$K,3,0)</f>
      </c>
      <c r="ATW5"/>
      <c r="ATX5"/>
      <c r="ATY5"/>
      <c r="ATZ5"/>
      <c r="AUA5" s="125">
        <f>VLOOKUP(AUA4,'1、四轮驱动汇总表'!$E:$K,3,0)</f>
      </c>
      <c r="AUB5"/>
      <c r="AUC5"/>
      <c r="AUD5"/>
      <c r="AUE5"/>
      <c r="AUF5" s="125">
        <f>VLOOKUP(AUF4,'1、四轮驱动汇总表'!$E:$K,3,0)</f>
      </c>
      <c r="AUG5"/>
      <c r="AUH5"/>
      <c r="AUI5"/>
      <c r="AUJ5"/>
      <c r="AUK5" s="125">
        <f>VLOOKUP(AUK4,'1、四轮驱动汇总表'!$E:$K,3,0)</f>
      </c>
      <c r="AUL5"/>
      <c r="AUM5"/>
      <c r="AUN5"/>
      <c r="AUO5" s="125">
        <f>VLOOKUP(AUO4,'1、四轮驱动汇总表'!$E:$K,3,0)</f>
      </c>
      <c r="AUP5"/>
      <c r="AUQ5"/>
      <c r="AUR5"/>
      <c r="AUS5" s="125">
        <f>VLOOKUP(AUS4,'1、四轮驱动汇总表'!$E:$K,3,0)</f>
      </c>
      <c r="AUT5"/>
      <c r="AUU5"/>
      <c r="AUV5"/>
      <c r="AUW5" s="125">
        <f>VLOOKUP(AUW4,'1、四轮驱动汇总表'!$E:$K,3,0)</f>
      </c>
      <c r="AUX5"/>
      <c r="AUY5"/>
      <c r="AUZ5"/>
      <c r="AVA5" s="125">
        <f>VLOOKUP(AVA4,'1、四轮驱动汇总表'!$E:$K,3,0)</f>
      </c>
      <c r="AVB5"/>
      <c r="AVC5"/>
      <c r="AVD5"/>
      <c r="AVE5" s="125">
        <f>VLOOKUP(AVE4,'1、四轮驱动汇总表'!$E:$K,3,0)</f>
      </c>
      <c r="AVF5"/>
      <c r="AVG5"/>
      <c r="AVH5"/>
      <c r="AVI5" s="125">
        <f>VLOOKUP(AVI4,'1、四轮驱动汇总表'!$E:$K,3,0)</f>
      </c>
      <c r="AVJ5"/>
      <c r="AVK5"/>
      <c r="AVL5"/>
      <c r="AVM5" s="125">
        <f>VLOOKUP(AVM4,'1、四轮驱动汇总表'!$E:$K,3,0)</f>
      </c>
      <c r="AVN5"/>
      <c r="AVO5"/>
      <c r="AVP5"/>
      <c r="AVQ5" s="125">
        <f>VLOOKUP(AVQ4,'1、四轮驱动汇总表'!$E:$K,3,0)</f>
      </c>
      <c r="AVR5"/>
      <c r="AVS5"/>
      <c r="AVT5"/>
      <c r="AVU5" s="125">
        <f>VLOOKUP(AVU4,'1、四轮驱动汇总表'!$E:$K,3,0)</f>
      </c>
      <c r="AVV5"/>
      <c r="AVW5"/>
      <c r="AVX5"/>
      <c r="AVY5" s="125">
        <f>VLOOKUP(AVY4,'1、四轮驱动汇总表'!$E:$K,3,0)</f>
      </c>
      <c r="AVZ5"/>
      <c r="AWA5"/>
      <c r="AWB5"/>
      <c r="AWC5" s="125">
        <f>VLOOKUP(AWC4,'1、四轮驱动汇总表'!$E:$K,3,0)</f>
      </c>
      <c r="AWD5"/>
      <c r="AWE5"/>
      <c r="AWF5"/>
      <c r="AWG5" s="125">
        <f>VLOOKUP(AWG4,'1、四轮驱动汇总表'!$E:$K,3,0)</f>
      </c>
      <c r="AWH5"/>
      <c r="AWI5"/>
      <c r="AWJ5"/>
      <c r="AWK5" s="125">
        <f>VLOOKUP(AWK4,'1、四轮驱动汇总表'!$E:$K,3,0)</f>
      </c>
      <c r="AWL5"/>
      <c r="AWM5"/>
      <c r="AWN5"/>
      <c r="AWO5" s="125">
        <f>VLOOKUP(AWO4,'1、四轮驱动汇总表'!$E:$K,3,0)</f>
      </c>
      <c r="AWP5"/>
      <c r="AWQ5"/>
      <c r="AWR5"/>
      <c r="AWS5" s="125">
        <f>VLOOKUP(AWS4,'1、四轮驱动汇总表'!$E:$K,3,0)</f>
      </c>
      <c r="AWT5"/>
      <c r="AWU5"/>
      <c r="AWV5"/>
      <c r="AWW5" s="125">
        <f>VLOOKUP(AWW4,'1、四轮驱动汇总表'!$E:$K,3,0)</f>
      </c>
      <c r="AWX5"/>
      <c r="AWY5"/>
      <c r="AWZ5"/>
      <c r="AXA5" s="125">
        <f>VLOOKUP(AXA4,'1、四轮驱动汇总表'!$E:$K,3,0)</f>
      </c>
      <c r="AXB5"/>
      <c r="AXC5"/>
      <c r="AXD5"/>
      <c r="AXE5" s="125">
        <f>VLOOKUP(AXE4,'1、四轮驱动汇总表'!$E:$K,3,0)</f>
      </c>
      <c r="AXF5"/>
      <c r="AXG5"/>
      <c r="AXH5"/>
      <c r="AXI5" s="125">
        <f>VLOOKUP(AXI4,'1、四轮驱动汇总表'!$E:$K,3,0)</f>
      </c>
      <c r="AXJ5"/>
      <c r="AXK5"/>
      <c r="AXL5"/>
      <c r="AXM5" s="125">
        <f>VLOOKUP(AXM4,'1、四轮驱动汇总表'!$E:$K,3,0)</f>
      </c>
      <c r="AXN5"/>
      <c r="AXO5"/>
      <c r="AXP5"/>
      <c r="AXQ5" s="125">
        <f>VLOOKUP(AXQ4,'1、四轮驱动汇总表'!$E:$K,3,0)</f>
      </c>
      <c r="AXR5"/>
      <c r="AXS5"/>
      <c r="AXT5"/>
      <c r="AXU5" s="125">
        <f>VLOOKUP(AXU4,'1、四轮驱动汇总表'!$E:$K,3,0)</f>
      </c>
      <c r="AXV5"/>
      <c r="AXW5"/>
      <c r="AXX5"/>
      <c r="AXY5" s="125">
        <f>VLOOKUP(AXY4,'1、四轮驱动汇总表'!$E:$K,3,0)</f>
      </c>
      <c r="AXZ5"/>
      <c r="AYA5"/>
      <c r="AYB5"/>
      <c r="AYC5" s="125">
        <f>VLOOKUP(AYC4,'1、四轮驱动汇总表'!$E:$K,3,0)</f>
      </c>
      <c r="AYD5"/>
      <c r="AYE5"/>
      <c r="AYF5"/>
      <c r="AYG5" s="125">
        <f>VLOOKUP(AYG4,'1、四轮驱动汇总表'!$E:$K,3,0)</f>
      </c>
      <c r="AYH5"/>
      <c r="AYI5"/>
      <c r="AYJ5"/>
      <c r="AYK5" s="125">
        <f>VLOOKUP(AYK4,'1、四轮驱动汇总表'!$E:$K,3,0)</f>
      </c>
      <c r="AYL5"/>
      <c r="AYM5"/>
      <c r="AYN5"/>
      <c r="AYO5" s="125">
        <f>VLOOKUP(AYO4,'1、四轮驱动汇总表'!$E:$K,3,0)</f>
      </c>
      <c r="AYP5"/>
      <c r="AYQ5"/>
      <c r="AYR5"/>
      <c r="AYS5" s="125">
        <f>VLOOKUP(AYS4,'1、四轮驱动汇总表'!$E:$K,3,0)</f>
      </c>
      <c r="AYT5"/>
      <c r="AYU5"/>
      <c r="AYV5"/>
      <c r="AYW5" s="125">
        <f>VLOOKUP(AYW4,'1、四轮驱动汇总表'!$E:$K,3,0)</f>
      </c>
      <c r="AYX5"/>
      <c r="AYY5"/>
      <c r="AYZ5"/>
      <c r="AZA5" s="125">
        <f>VLOOKUP(AZA4,'1、四轮驱动汇总表'!$E:$K,3,0)</f>
      </c>
      <c r="AZB5"/>
      <c r="AZC5"/>
      <c r="AZD5"/>
      <c r="AZE5" s="125">
        <f>VLOOKUP(AZE4,'1、四轮驱动汇总表'!$E:$K,3,0)</f>
      </c>
      <c r="AZF5"/>
      <c r="AZG5"/>
      <c r="AZH5"/>
      <c r="AZI5" s="125">
        <f>VLOOKUP(AZI4,'1、四轮驱动汇总表'!$E:$K,3,0)</f>
      </c>
      <c r="AZJ5"/>
      <c r="AZK5"/>
      <c r="AZL5"/>
      <c r="AZM5" s="125">
        <f>VLOOKUP(AZM4,'1、四轮驱动汇总表'!$E:$K,3,0)</f>
      </c>
      <c r="AZN5"/>
      <c r="AZO5"/>
      <c r="AZP5"/>
      <c r="AZQ5" s="125">
        <f>VLOOKUP(AZQ4,'1、四轮驱动汇总表'!$E:$K,3,0)</f>
      </c>
      <c r="AZR5"/>
      <c r="AZS5"/>
      <c r="AZT5"/>
      <c r="AZU5" s="125">
        <f>VLOOKUP(AZU4,'1、四轮驱动汇总表'!$E:$K,3,0)</f>
      </c>
      <c r="AZV5"/>
      <c r="AZW5"/>
      <c r="AZX5"/>
      <c r="AZY5" s="125">
        <f>VLOOKUP(AZY4,'1、四轮驱动汇总表'!$E:$K,3,0)</f>
      </c>
      <c r="AZZ5"/>
      <c r="BAA5"/>
      <c r="BAB5"/>
      <c r="BAC5" s="125">
        <f>VLOOKUP(BAC4,'1、四轮驱动汇总表'!$E:$K,3,0)</f>
      </c>
      <c r="BAD5"/>
      <c r="BAE5"/>
      <c r="BAF5"/>
      <c r="BAG5" s="125">
        <f>VLOOKUP(BAG4,'1、四轮驱动汇总表'!$E:$K,3,0)</f>
      </c>
      <c r="BAH5"/>
      <c r="BAI5"/>
      <c r="BAJ5"/>
      <c r="BAK5" s="125">
        <f>VLOOKUP(BAK4,'1、四轮驱动汇总表'!$E:$K,3,0)</f>
      </c>
      <c r="BAL5"/>
      <c r="BAM5"/>
      <c r="BAN5"/>
      <c r="BAO5" s="125">
        <f>VLOOKUP(BAO4,'1、四轮驱动汇总表'!$E:$K,3,0)</f>
      </c>
      <c r="BAP5"/>
      <c r="BAQ5"/>
      <c r="BAR5"/>
      <c r="BAS5" s="125">
        <f>VLOOKUP(BAS4,'1、四轮驱动汇总表'!$E:$K,3,0)</f>
      </c>
      <c r="BAT5"/>
      <c r="BAU5"/>
      <c r="BAV5"/>
      <c r="BAW5" s="125">
        <f>VLOOKUP(BAW4,'1、四轮驱动汇总表'!$E:$K,3,0)</f>
      </c>
      <c r="BAX5"/>
      <c r="BAY5"/>
      <c r="BAZ5"/>
      <c r="BBA5" s="125">
        <f>VLOOKUP(BBA4,'1、四轮驱动汇总表'!$E:$K,3,0)</f>
      </c>
      <c r="BBB5"/>
      <c r="BBC5"/>
      <c r="BBD5"/>
      <c r="BBE5" s="125">
        <f>VLOOKUP(BBE4,'1、四轮驱动汇总表'!$E:$K,3,0)</f>
      </c>
      <c r="BBF5"/>
      <c r="BBG5"/>
      <c r="BBH5"/>
      <c r="BBI5" s="125">
        <f>VLOOKUP(BBI4,'1、四轮驱动汇总表'!$E:$K,3,0)</f>
      </c>
      <c r="BBJ5"/>
      <c r="BBK5"/>
      <c r="BBL5"/>
      <c r="BBM5" s="125">
        <f>VLOOKUP(BBM4,'1、四轮驱动汇总表'!$E:$K,3,0)</f>
      </c>
      <c r="BBN5"/>
      <c r="BBO5"/>
      <c r="BBP5"/>
      <c r="BBQ5" s="125">
        <f>VLOOKUP(BBQ4,'1、四轮驱动汇总表'!$E:$K,3,0)</f>
      </c>
      <c r="BBR5"/>
      <c r="BBS5"/>
      <c r="BBT5"/>
      <c r="BBU5" s="125">
        <f>VLOOKUP(BBU4,'1、四轮驱动汇总表'!$E:$K,3,0)</f>
      </c>
      <c r="BBV5"/>
      <c r="BBW5"/>
      <c r="BBX5"/>
      <c r="BBY5" s="125">
        <f>VLOOKUP(BBY4,'1、四轮驱动汇总表'!$E:$K,3,0)</f>
      </c>
      <c r="BBZ5"/>
      <c r="BCA5"/>
      <c r="BCB5"/>
      <c r="BCC5" s="125">
        <f>VLOOKUP(BCC4,'1、四轮驱动汇总表'!$E:$K,3,0)</f>
      </c>
      <c r="BCD5"/>
      <c r="BCE5"/>
      <c r="BCF5"/>
      <c r="BCG5" s="125">
        <f>VLOOKUP(BCG4,'1、四轮驱动汇总表'!$E:$K,3,0)</f>
      </c>
      <c r="BCH5"/>
      <c r="BCI5"/>
      <c r="BCJ5"/>
      <c r="BCK5" s="125">
        <f>VLOOKUP(BCK4,'1、四轮驱动汇总表'!$E:$K,3,0)</f>
      </c>
      <c r="BCL5"/>
      <c r="BCM5"/>
      <c r="BCN5"/>
      <c r="BCO5" s="125">
        <f>VLOOKUP(BCO4,'1、四轮驱动汇总表'!$E:$K,3,0)</f>
      </c>
      <c r="BCP5"/>
      <c r="BCQ5"/>
      <c r="BCR5"/>
      <c r="BCS5" s="125">
        <f>VLOOKUP(BCS4,'1、四轮驱动汇总表'!$E:$K,3,0)</f>
      </c>
      <c r="BCT5"/>
      <c r="BCU5"/>
      <c r="BCV5"/>
      <c r="BCW5" s="125">
        <f>VLOOKUP(BCW4,'1、四轮驱动汇总表'!$E:$K,3,0)</f>
      </c>
      <c r="BCX5"/>
      <c r="BCY5"/>
      <c r="BCZ5"/>
      <c r="BDA5" s="125">
        <f>VLOOKUP(BDA4,'1、四轮驱动汇总表'!$E:$K,3,0)</f>
      </c>
      <c r="BDB5"/>
      <c r="BDC5"/>
      <c r="BDD5"/>
      <c r="BDE5" s="125">
        <f>VLOOKUP(BDE4,'1、四轮驱动汇总表'!$E:$K,3,0)</f>
      </c>
      <c r="BDF5"/>
      <c r="BDG5"/>
      <c r="BDH5"/>
      <c r="BDI5" s="125">
        <f>VLOOKUP(BDI4,'1、四轮驱动汇总表'!$E:$K,3,0)</f>
      </c>
      <c r="BDJ5"/>
      <c r="BDK5"/>
      <c r="BDL5"/>
      <c r="BDM5" s="125">
        <f>VLOOKUP(BDM4,'1、四轮驱动汇总表'!$E:$K,3,0)</f>
      </c>
      <c r="BDN5"/>
      <c r="BDO5"/>
      <c r="BDP5"/>
      <c r="BDQ5" s="125">
        <f>VLOOKUP(BDQ4,'1、四轮驱动汇总表'!$E:$K,3,0)</f>
      </c>
      <c r="BDR5"/>
      <c r="BDS5"/>
      <c r="BDT5"/>
      <c r="BDU5" s="125">
        <f>VLOOKUP(BDU4,'1、四轮驱动汇总表'!$E:$K,3,0)</f>
      </c>
      <c r="BDV5"/>
      <c r="BDW5"/>
      <c r="BDX5"/>
      <c r="BDY5" s="125">
        <f>VLOOKUP(BDY4,'1、四轮驱动汇总表'!$E:$K,3,0)</f>
      </c>
      <c r="BDZ5"/>
      <c r="BEA5"/>
      <c r="BEB5"/>
      <c r="BEC5" s="125">
        <f>VLOOKUP(BEC4,'1、四轮驱动汇总表'!$E:$K,3,0)</f>
      </c>
      <c r="BED5"/>
      <c r="BEE5"/>
      <c r="BEF5"/>
      <c r="BEG5" s="125">
        <f>VLOOKUP(BEG4,'1、四轮驱动汇总表'!$E:$K,3,0)</f>
      </c>
      <c r="BEH5"/>
      <c r="BEI5"/>
      <c r="BEJ5"/>
      <c r="BEK5" s="125">
        <f>VLOOKUP(BEK4,'1、四轮驱动汇总表'!$E:$K,3,0)</f>
      </c>
      <c r="BEL5"/>
      <c r="BEM5"/>
      <c r="BEN5"/>
      <c r="BEO5" s="125">
        <f>VLOOKUP(BEO4,'1、四轮驱动汇总表'!$E:$K,3,0)</f>
      </c>
      <c r="BEP5"/>
      <c r="BEQ5"/>
      <c r="BER5"/>
      <c r="BES5" s="125">
        <f>VLOOKUP(BES4,'1、四轮驱动汇总表'!$E:$K,3,0)</f>
      </c>
      <c r="BET5"/>
      <c r="BEU5"/>
      <c r="BEV5"/>
      <c r="BEW5" s="125">
        <f>VLOOKUP(BEW4,'1、四轮驱动汇总表'!$E:$K,3,0)</f>
      </c>
      <c r="BEX5"/>
      <c r="BEY5"/>
      <c r="BEZ5"/>
      <c r="BFA5" s="125">
        <f>VLOOKUP(BFA4,'1、四轮驱动汇总表'!$E:$K,3,0)</f>
      </c>
      <c r="BFB5"/>
      <c r="BFC5"/>
      <c r="BFD5"/>
      <c r="BFE5" s="125">
        <f>VLOOKUP(BFE4,'1、四轮驱动汇总表'!$E:$K,3,0)</f>
      </c>
      <c r="BFF5"/>
      <c r="BFG5"/>
      <c r="BFH5"/>
      <c r="BFI5" s="125">
        <f>VLOOKUP(BFI4,'1、四轮驱动汇总表'!$E:$K,3,0)</f>
      </c>
      <c r="BFJ5"/>
      <c r="BFK5"/>
      <c r="BFL5"/>
      <c r="BFM5" s="125">
        <f>VLOOKUP(BFM4,'1、四轮驱动汇总表'!$E:$K,3,0)</f>
      </c>
      <c r="BFN5"/>
      <c r="BFO5"/>
      <c r="BFP5"/>
      <c r="BFQ5" s="125">
        <f>VLOOKUP(BFQ4,'1、四轮驱动汇总表'!$E:$K,3,0)</f>
      </c>
      <c r="BFR5"/>
      <c r="BFS5"/>
      <c r="BFT5"/>
      <c r="BFU5" s="125">
        <f>VLOOKUP(BFU4,'1、四轮驱动汇总表'!$E:$K,3,0)</f>
      </c>
      <c r="BFV5"/>
      <c r="BFW5"/>
      <c r="BFX5"/>
      <c r="BFY5" s="125">
        <f>VLOOKUP(BFY4,'1、四轮驱动汇总表'!$E:$K,3,0)</f>
      </c>
      <c r="BFZ5"/>
      <c r="BGA5"/>
      <c r="BGB5"/>
      <c r="BGC5" s="125">
        <f>VLOOKUP(BGC4,'1、四轮驱动汇总表'!$E:$K,3,0)</f>
      </c>
      <c r="BGD5"/>
      <c r="BGE5"/>
      <c r="BGF5"/>
      <c r="BGG5" s="125">
        <f>VLOOKUP(BGG4,'1、四轮驱动汇总表'!$E:$K,3,0)</f>
      </c>
      <c r="BGH5"/>
      <c r="BGI5"/>
      <c r="BGJ5"/>
      <c r="BGK5" s="125">
        <f>VLOOKUP(BGK4,'1、四轮驱动汇总表'!$E:$K,3,0)</f>
      </c>
      <c r="BGL5"/>
      <c r="BGM5"/>
      <c r="BGN5"/>
      <c r="BGO5" s="125">
        <f>VLOOKUP(BGO4,'1、四轮驱动汇总表'!$E:$K,3,0)</f>
      </c>
      <c r="BGP5"/>
      <c r="BGQ5"/>
      <c r="BGR5"/>
      <c r="BGS5" s="125">
        <f>VLOOKUP(BGS4,'1、四轮驱动汇总表'!$E:$K,3,0)</f>
      </c>
      <c r="BGT5"/>
      <c r="BGU5"/>
      <c r="BGV5"/>
      <c r="BGW5" s="125">
        <f>VLOOKUP(BGW4,'1、四轮驱动汇总表'!$E:$K,3,0)</f>
      </c>
      <c r="BGX5"/>
      <c r="BGY5"/>
      <c r="BGZ5"/>
      <c r="BHA5" s="125">
        <f>VLOOKUP(BHA4,'1、四轮驱动汇总表'!$E:$K,3,0)</f>
      </c>
      <c r="BHB5"/>
      <c r="BHC5"/>
      <c r="BHD5"/>
      <c r="BHE5" s="125">
        <f>VLOOKUP(BHE4,'1、四轮驱动汇总表'!$E:$K,3,0)</f>
      </c>
      <c r="BHF5"/>
      <c r="BHG5"/>
      <c r="BHH5"/>
      <c r="BHI5" s="125">
        <f>VLOOKUP(BHI4,'1、四轮驱动汇总表'!$E:$K,3,0)</f>
      </c>
      <c r="BHJ5"/>
      <c r="BHK5"/>
      <c r="BHL5"/>
      <c r="BHM5" s="125">
        <f>VLOOKUP(BHM4,'1、四轮驱动汇总表'!$E:$K,3,0)</f>
      </c>
      <c r="BHN5"/>
      <c r="BHO5"/>
      <c r="BHP5"/>
      <c r="BHQ5" s="125">
        <f>VLOOKUP(BHQ4,'1、四轮驱动汇总表'!$E:$K,3,0)</f>
      </c>
      <c r="BHR5"/>
      <c r="BHS5"/>
      <c r="BHT5"/>
      <c r="BHU5" s="125">
        <f>VLOOKUP(BHU4,'1、四轮驱动汇总表'!$E:$K,3,0)</f>
      </c>
      <c r="BHV5"/>
      <c r="BHW5"/>
      <c r="BHX5"/>
      <c r="BHY5" s="125">
        <f>VLOOKUP(BHY4,'1、四轮驱动汇总表'!$E:$K,3,0)</f>
      </c>
      <c r="BHZ5"/>
      <c r="BIA5"/>
      <c r="BIB5"/>
      <c r="BIC5" s="125">
        <f>VLOOKUP(BIC4,'1、四轮驱动汇总表'!$E:$K,3,0)</f>
      </c>
      <c r="BID5"/>
      <c r="BIE5"/>
      <c r="BIF5"/>
      <c r="BIG5" s="125">
        <f>VLOOKUP(BIG4,'1、四轮驱动汇总表'!$E:$K,3,0)</f>
      </c>
      <c r="BIH5"/>
      <c r="BII5"/>
      <c r="BIJ5"/>
      <c r="BIK5" s="125">
        <f>VLOOKUP(BIK4,'1、四轮驱动汇总表'!$E:$K,3,0)</f>
      </c>
      <c r="BIL5"/>
      <c r="BIM5"/>
      <c r="BIN5"/>
      <c r="BIO5" s="125">
        <f>VLOOKUP(BIO4,'1、四轮驱动汇总表'!$E:$K,3,0)</f>
      </c>
      <c r="BIP5"/>
      <c r="BIQ5"/>
      <c r="BIR5"/>
      <c r="BIS5" s="125">
        <f>VLOOKUP(BIS4,'1、四轮驱动汇总表'!$E:$K,3,0)</f>
      </c>
      <c r="BIT5"/>
      <c r="BIU5"/>
      <c r="BIV5"/>
      <c r="BIW5" s="125">
        <f>VLOOKUP(BIW4,'1、四轮驱动汇总表'!$E:$K,3,0)</f>
      </c>
      <c r="BIX5"/>
      <c r="BIY5"/>
      <c r="BIZ5"/>
      <c r="BJA5" s="125">
        <f>VLOOKUP(BJA4,'1、四轮驱动汇总表'!$E:$K,3,0)</f>
      </c>
      <c r="BJB5"/>
      <c r="BJC5"/>
      <c r="BJD5"/>
      <c r="BJE5" s="125">
        <f>VLOOKUP(BJE4,'1、四轮驱动汇总表'!$E:$K,3,0)</f>
      </c>
      <c r="BJF5"/>
      <c r="BJG5"/>
      <c r="BJH5"/>
      <c r="BJI5" s="125">
        <f>VLOOKUP(BJI4,'1、四轮驱动汇总表'!$E:$K,3,0)</f>
      </c>
      <c r="BJJ5"/>
      <c r="BJK5"/>
      <c r="BJL5"/>
      <c r="BJM5" s="125">
        <f>VLOOKUP(BJM4,'1、四轮驱动汇总表'!$E:$K,3,0)</f>
      </c>
      <c r="BJN5"/>
      <c r="BJO5"/>
      <c r="BJP5"/>
      <c r="BJQ5" s="125">
        <f>VLOOKUP(BJQ4,'1、四轮驱动汇总表'!$E:$K,3,0)</f>
      </c>
      <c r="BJR5"/>
      <c r="BJS5"/>
      <c r="BJT5"/>
      <c r="BJU5" s="125">
        <f>VLOOKUP(BJU4,'1、四轮驱动汇总表'!$E:$K,3,0)</f>
      </c>
      <c r="BJV5"/>
      <c r="BJW5"/>
      <c r="BJX5"/>
      <c r="BJY5" s="125">
        <f>VLOOKUP(BJY4,'1、四轮驱动汇总表'!$E:$K,3,0)</f>
      </c>
      <c r="BJZ5"/>
      <c r="BKA5"/>
      <c r="BKB5"/>
      <c r="BKC5" s="125">
        <f>VLOOKUP(BKC4,'1、四轮驱动汇总表'!$E:$K,3,0)</f>
      </c>
      <c r="BKD5"/>
      <c r="BKE5"/>
      <c r="BKF5"/>
      <c r="BKG5" s="125">
        <f>VLOOKUP(BKG4,'1、四轮驱动汇总表'!$E:$K,3,0)</f>
      </c>
      <c r="BKH5"/>
      <c r="BKI5"/>
      <c r="BKJ5"/>
      <c r="BKK5" s="125">
        <f>VLOOKUP(BKK4,'1、四轮驱动汇总表'!$E:$K,3,0)</f>
      </c>
      <c r="BKL5"/>
      <c r="BKM5"/>
      <c r="BKN5"/>
      <c r="BKO5" s="125">
        <f>VLOOKUP(BKO4,'1、四轮驱动汇总表'!$E:$K,3,0)</f>
      </c>
      <c r="BKP5"/>
      <c r="BKQ5"/>
      <c r="BKR5"/>
      <c r="BKS5" s="125">
        <f>VLOOKUP(BKS4,'1、四轮驱动汇总表'!$E:$K,3,0)</f>
      </c>
      <c r="BKT5"/>
      <c r="BKU5"/>
      <c r="BKV5"/>
      <c r="BKW5" s="125">
        <f>VLOOKUP(BKW4,'1、四轮驱动汇总表'!$E:$K,3,0)</f>
      </c>
      <c r="BKX5"/>
      <c r="BKY5"/>
      <c r="BKZ5"/>
      <c r="BLA5" s="125">
        <f>VLOOKUP(BLA4,'1、四轮驱动汇总表'!$E:$K,3,0)</f>
      </c>
      <c r="BLB5"/>
      <c r="BLC5"/>
      <c r="BLD5"/>
      <c r="BLE5" s="125">
        <f>VLOOKUP(BLE4,'1、四轮驱动汇总表'!$E:$K,3,0)</f>
      </c>
      <c r="BLF5"/>
      <c r="BLG5"/>
      <c r="BLH5"/>
      <c r="BLI5" s="125">
        <f>VLOOKUP(BLI4,'1、四轮驱动汇总表'!$E:$K,3,0)</f>
      </c>
      <c r="BLJ5"/>
      <c r="BLK5"/>
      <c r="BLL5"/>
      <c r="BLM5" s="125">
        <f>VLOOKUP(BLM4,'1、四轮驱动汇总表'!$E:$K,3,0)</f>
      </c>
      <c r="BLN5"/>
      <c r="BLO5"/>
      <c r="BLP5"/>
      <c r="BLQ5" s="125">
        <f>VLOOKUP(BLQ4,'1、四轮驱动汇总表'!$E:$K,3,0)</f>
      </c>
      <c r="BLR5"/>
      <c r="BLS5"/>
      <c r="BLT5"/>
      <c r="BLU5" s="125">
        <f>VLOOKUP(BLU4,'1、四轮驱动汇总表'!$E:$K,3,0)</f>
      </c>
      <c r="BLV5"/>
      <c r="BLW5"/>
      <c r="BLX5"/>
      <c r="BLY5" s="125">
        <f>VLOOKUP(BLY4,'1、四轮驱动汇总表'!$E:$K,3,0)</f>
      </c>
      <c r="BLZ5"/>
      <c r="BMA5"/>
      <c r="BMB5"/>
      <c r="BMC5" s="125">
        <f>VLOOKUP(BMC4,'1、四轮驱动汇总表'!$E:$K,3,0)</f>
      </c>
      <c r="BMD5"/>
      <c r="BME5"/>
      <c r="BMF5"/>
      <c r="BMG5" s="125">
        <f>VLOOKUP(BMG4,'1、四轮驱动汇总表'!$E:$K,3,0)</f>
      </c>
      <c r="BMH5"/>
      <c r="BMI5"/>
      <c r="BMJ5"/>
      <c r="BMK5" s="125">
        <f>VLOOKUP(BMK4,'1、四轮驱动汇总表'!$E:$K,3,0)</f>
      </c>
      <c r="BML5"/>
      <c r="BMM5"/>
      <c r="BMN5"/>
      <c r="BMO5" s="125">
        <f>VLOOKUP(BMO4,'1、四轮驱动汇总表'!$E:$K,3,0)</f>
      </c>
      <c r="BMP5"/>
      <c r="BMQ5"/>
      <c r="BMR5"/>
      <c r="BMS5" s="125">
        <f>VLOOKUP(BMS4,'1、四轮驱动汇总表'!$E:$K,3,0)</f>
      </c>
      <c r="BMT5"/>
      <c r="BMU5"/>
      <c r="BMV5"/>
      <c r="BMW5" s="125">
        <f>VLOOKUP(BMW4,'1、四轮驱动汇总表'!$E:$K,3,0)</f>
      </c>
      <c r="BMX5"/>
      <c r="BMY5"/>
      <c r="BMZ5"/>
      <c r="BNA5" s="125">
        <f>VLOOKUP(BNA4,'1、四轮驱动汇总表'!$E:$K,3,0)</f>
      </c>
      <c r="BNB5"/>
      <c r="BNC5"/>
      <c r="BND5"/>
      <c r="BNE5" s="125">
        <f>VLOOKUP(BNE4,'1、四轮驱动汇总表'!$E:$K,3,0)</f>
      </c>
      <c r="BNF5"/>
      <c r="BNG5"/>
      <c r="BNH5"/>
      <c r="BNI5" s="125">
        <f>VLOOKUP(BNI4,'1、四轮驱动汇总表'!$E:$K,3,0)</f>
      </c>
      <c r="BNJ5"/>
      <c r="BNK5"/>
      <c r="BNL5"/>
      <c r="BNM5" s="125">
        <f>VLOOKUP(BNM4,'1、四轮驱动汇总表'!$E:$K,3,0)</f>
      </c>
      <c r="BNN5"/>
      <c r="BNO5"/>
      <c r="BNP5"/>
      <c r="BNQ5" s="125">
        <f>VLOOKUP(BNQ4,'1、四轮驱动汇总表'!$E:$K,3,0)</f>
      </c>
      <c r="BNR5"/>
      <c r="BNS5"/>
      <c r="BNT5"/>
      <c r="BNU5" s="125">
        <f>VLOOKUP(BNU4,'1、四轮驱动汇总表'!$E:$K,3,0)</f>
      </c>
      <c r="BNV5"/>
      <c r="BNW5"/>
      <c r="BNX5"/>
      <c r="BNY5" s="125">
        <f>VLOOKUP(BNY4,'1、四轮驱动汇总表'!$E:$K,3,0)</f>
      </c>
      <c r="BNZ5"/>
      <c r="BOA5"/>
      <c r="BOB5"/>
      <c r="BOC5" s="125">
        <f>VLOOKUP(BOC4,'1、四轮驱动汇总表'!$E:$K,3,0)</f>
      </c>
      <c r="BOD5"/>
      <c r="BOE5"/>
      <c r="BOF5"/>
      <c r="BOG5" s="125">
        <f>VLOOKUP(BOG4,'1、四轮驱动汇总表'!$E:$K,3,0)</f>
      </c>
      <c r="BOH5"/>
      <c r="BOI5"/>
      <c r="BOJ5"/>
      <c r="BOK5" s="125">
        <f>VLOOKUP(BOK4,'1、四轮驱动汇总表'!$E:$K,3,0)</f>
      </c>
      <c r="BOL5"/>
      <c r="BOM5"/>
      <c r="BON5"/>
      <c r="BOO5" s="125">
        <f>VLOOKUP(BOO4,'1、四轮驱动汇总表'!$E:$K,3,0)</f>
      </c>
      <c r="BOP5"/>
      <c r="BOQ5"/>
      <c r="BOR5"/>
      <c r="BOS5" s="125">
        <f>VLOOKUP(BOS4,'1、四轮驱动汇总表'!$E:$K,3,0)</f>
      </c>
      <c r="BOT5"/>
      <c r="BOU5"/>
      <c r="BOV5"/>
      <c r="BOW5" s="125">
        <f>VLOOKUP(BOW4,'1、四轮驱动汇总表'!$E:$K,3,0)</f>
      </c>
      <c r="BOX5"/>
      <c r="BOY5"/>
      <c r="BOZ5"/>
      <c r="BPA5" s="125">
        <f>VLOOKUP(BPA4,'1、四轮驱动汇总表'!$E:$K,3,0)</f>
      </c>
      <c r="BPB5"/>
      <c r="BPC5"/>
      <c r="BPD5"/>
      <c r="BPE5" s="125">
        <f>VLOOKUP(BPE4,'1、四轮驱动汇总表'!$E:$K,3,0)</f>
      </c>
      <c r="BPF5"/>
      <c r="BPG5"/>
      <c r="BPH5"/>
      <c r="BPI5" s="125">
        <f>VLOOKUP(BPI4,'1、四轮驱动汇总表'!$E:$K,3,0)</f>
      </c>
      <c r="BPJ5"/>
      <c r="BPK5"/>
      <c r="BPL5"/>
      <c r="BPM5" s="125">
        <f>VLOOKUP(BPM4,'1、四轮驱动汇总表'!$E:$K,3,0)</f>
      </c>
      <c r="BPN5"/>
      <c r="BPO5"/>
      <c r="BPP5"/>
      <c r="BPQ5" s="125">
        <f>VLOOKUP(BPQ4,'1、四轮驱动汇总表'!$E:$K,3,0)</f>
      </c>
      <c r="BPR5"/>
      <c r="BPS5"/>
      <c r="BPT5"/>
      <c r="BPU5" s="125">
        <f>VLOOKUP(BPU4,'1、四轮驱动汇总表'!$E:$K,3,0)</f>
      </c>
      <c r="BPV5"/>
      <c r="BPW5"/>
      <c r="BPX5"/>
      <c r="BPY5" s="125">
        <f>VLOOKUP(BPY4,'1、四轮驱动汇总表'!$E:$K,3,0)</f>
      </c>
      <c r="BPZ5"/>
      <c r="BQA5"/>
      <c r="BQB5"/>
      <c r="BQC5" s="125">
        <f>VLOOKUP(BQC4,'1、四轮驱动汇总表'!$E:$K,3,0)</f>
      </c>
      <c r="BQD5"/>
      <c r="BQE5"/>
      <c r="BQF5"/>
      <c r="BQG5" s="125">
        <f>VLOOKUP(BQG4,'1、四轮驱动汇总表'!$E:$K,3,0)</f>
      </c>
      <c r="BQH5"/>
      <c r="BQI5"/>
      <c r="BQJ5"/>
      <c r="BQK5" s="125">
        <f>VLOOKUP(BQK4,'1、四轮驱动汇总表'!$E:$K,3,0)</f>
      </c>
      <c r="BQL5"/>
      <c r="BQM5"/>
      <c r="BQN5"/>
      <c r="BQO5" s="125">
        <f>VLOOKUP(BQO4,'1、四轮驱动汇总表'!$E:$K,3,0)</f>
      </c>
      <c r="BQP5"/>
      <c r="BQQ5"/>
      <c r="BQR5"/>
      <c r="BQS5" s="125">
        <f>VLOOKUP(BQS4,'1、四轮驱动汇总表'!$E:$K,3,0)</f>
      </c>
      <c r="BQT5"/>
      <c r="BQU5"/>
      <c r="BQV5"/>
      <c r="BQW5" s="125">
        <f>VLOOKUP(BQW4,'1、四轮驱动汇总表'!$E:$K,3,0)</f>
      </c>
      <c r="BQX5"/>
      <c r="BQY5"/>
      <c r="BQZ5"/>
      <c r="BRA5" s="125">
        <f>VLOOKUP(BRA4,'1、四轮驱动汇总表'!$E:$K,3,0)</f>
      </c>
      <c r="BRB5"/>
      <c r="BRC5"/>
      <c r="BRD5"/>
      <c r="BRE5" s="125">
        <f>VLOOKUP(BRE4,'1、四轮驱动汇总表'!$E:$K,3,0)</f>
      </c>
      <c r="BRF5"/>
      <c r="BRG5"/>
      <c r="BRH5"/>
      <c r="BRI5" s="125">
        <f>VLOOKUP(BRI4,'1、四轮驱动汇总表'!$E:$K,3,0)</f>
      </c>
      <c r="BRJ5"/>
      <c r="BRK5"/>
      <c r="BRL5"/>
      <c r="BRM5" s="125">
        <f>VLOOKUP(BRM4,'1、四轮驱动汇总表'!$E:$K,3,0)</f>
      </c>
      <c r="BRN5"/>
      <c r="BRO5"/>
      <c r="BRP5"/>
      <c r="BRQ5" s="125">
        <f>VLOOKUP(BRQ4,'1、四轮驱动汇总表'!$E:$K,3,0)</f>
      </c>
      <c r="BRR5"/>
      <c r="BRS5"/>
      <c r="BRT5"/>
      <c r="BRU5" s="125">
        <f>VLOOKUP(BRU4,'1、四轮驱动汇总表'!$E:$K,3,0)</f>
      </c>
      <c r="BRV5"/>
      <c r="BRW5"/>
      <c r="BRX5"/>
      <c r="BRY5" s="125">
        <f>VLOOKUP(BRY4,'1、四轮驱动汇总表'!$E:$K,3,0)</f>
      </c>
      <c r="BRZ5"/>
      <c r="BSA5"/>
      <c r="BSB5"/>
      <c r="BSC5" s="125">
        <f>VLOOKUP(BSC4,'1、四轮驱动汇总表'!$E:$K,3,0)</f>
      </c>
      <c r="BSD5"/>
      <c r="BSE5"/>
      <c r="BSF5"/>
      <c r="BSG5" s="125">
        <f>VLOOKUP(BSG4,'1、四轮驱动汇总表'!$E:$K,3,0)</f>
      </c>
      <c r="BSH5"/>
      <c r="BSI5"/>
      <c r="BSJ5"/>
      <c r="BSK5" s="125">
        <f>VLOOKUP(BSK4,'1、四轮驱动汇总表'!$E:$K,3,0)</f>
      </c>
      <c r="BSL5"/>
      <c r="BSM5"/>
      <c r="BSN5"/>
      <c r="BSO5" s="125">
        <f>VLOOKUP(BSO4,'1、四轮驱动汇总表'!$E:$K,3,0)</f>
      </c>
      <c r="BSP5"/>
      <c r="BSQ5"/>
      <c r="BSR5"/>
      <c r="BSS5" s="125">
        <f>VLOOKUP(BSS4,'1、四轮驱动汇总表'!$E:$K,3,0)</f>
      </c>
      <c r="BST5"/>
      <c r="BSU5"/>
      <c r="BSV5"/>
      <c r="BSW5" s="125">
        <f>VLOOKUP(BSW4,'1、四轮驱动汇总表'!$E:$K,3,0)</f>
      </c>
      <c r="BSX5"/>
      <c r="BSY5"/>
      <c r="BSZ5"/>
      <c r="BTA5" s="125">
        <f>VLOOKUP(BTA4,'1、四轮驱动汇总表'!$E:$K,3,0)</f>
      </c>
      <c r="BTB5"/>
      <c r="BTC5"/>
      <c r="BTD5"/>
      <c r="BTE5" s="125">
        <f>VLOOKUP(BTE4,'1、四轮驱动汇总表'!$E:$K,3,0)</f>
      </c>
      <c r="BTF5"/>
      <c r="BTG5"/>
      <c r="BTH5"/>
      <c r="BTI5" s="125">
        <f>VLOOKUP(BTI4,'1、四轮驱动汇总表'!$E:$K,3,0)</f>
      </c>
      <c r="BTJ5"/>
      <c r="BTK5"/>
      <c r="BTL5"/>
      <c r="BTM5" s="125">
        <f>VLOOKUP(BTM4,'1、四轮驱动汇总表'!$E:$K,3,0)</f>
      </c>
      <c r="BTN5"/>
      <c r="BTO5"/>
      <c r="BTP5"/>
      <c r="BTQ5" s="125">
        <f>VLOOKUP(BTQ4,'1、四轮驱动汇总表'!$E:$K,3,0)</f>
      </c>
      <c r="BTR5"/>
      <c r="BTS5"/>
      <c r="BTT5"/>
      <c r="BTU5" s="125">
        <f>VLOOKUP(BTU4,'1、四轮驱动汇总表'!$E:$K,3,0)</f>
      </c>
      <c r="BTV5"/>
      <c r="BTW5"/>
      <c r="BTX5"/>
      <c r="BTY5" s="125">
        <f>VLOOKUP(BTY4,'1、四轮驱动汇总表'!$E:$K,3,0)</f>
      </c>
      <c r="BTZ5"/>
      <c r="BUA5"/>
      <c r="BUB5"/>
      <c r="BUC5" s="125">
        <f>VLOOKUP(BUC4,'1、四轮驱动汇总表'!$E:$K,3,0)</f>
      </c>
      <c r="BUD5"/>
      <c r="BUE5"/>
      <c r="BUF5"/>
      <c r="BUG5" s="125">
        <f>VLOOKUP(BUG4,'1、四轮驱动汇总表'!$E:$K,3,0)</f>
      </c>
      <c r="BUH5"/>
      <c r="BUI5"/>
      <c r="BUJ5"/>
      <c r="BUK5" s="125">
        <f>VLOOKUP(BUK4,'1、四轮驱动汇总表'!$E:$K,3,0)</f>
      </c>
      <c r="BUL5"/>
      <c r="BUM5"/>
      <c r="BUN5"/>
      <c r="BUO5" s="125">
        <f>VLOOKUP(BUO4,'1、四轮驱动汇总表'!$E:$K,3,0)</f>
      </c>
      <c r="BUP5"/>
      <c r="BUQ5"/>
      <c r="BUR5"/>
      <c r="BUS5" s="125">
        <f>VLOOKUP(BUS4,'1、四轮驱动汇总表'!$E:$K,3,0)</f>
      </c>
      <c r="BUT5"/>
      <c r="BUU5"/>
      <c r="BUV5"/>
      <c r="BUW5" s="125">
        <f>VLOOKUP(BUW4,'1、四轮驱动汇总表'!$E:$K,3,0)</f>
      </c>
      <c r="BUX5"/>
      <c r="BUY5"/>
      <c r="BUZ5"/>
      <c r="BVA5" s="125">
        <f>VLOOKUP(BVA4,'1、四轮驱动汇总表'!$E:$K,3,0)</f>
      </c>
      <c r="BVB5"/>
      <c r="BVC5"/>
      <c r="BVD5"/>
      <c r="BVE5" s="125">
        <f>VLOOKUP(BVE4,'1、四轮驱动汇总表'!$E:$K,3,0)</f>
      </c>
      <c r="BVF5"/>
      <c r="BVG5"/>
      <c r="BVH5"/>
      <c r="BVI5" s="125">
        <f>VLOOKUP(BVI4,'1、四轮驱动汇总表'!$E:$K,3,0)</f>
      </c>
      <c r="BVJ5"/>
      <c r="BVK5"/>
      <c r="BVL5"/>
      <c r="BVM5" s="125">
        <f>VLOOKUP(BVM4,'1、四轮驱动汇总表'!$E:$K,3,0)</f>
      </c>
      <c r="BVN5"/>
      <c r="BVO5"/>
      <c r="BVP5"/>
      <c r="BVQ5" s="125">
        <f>VLOOKUP(BVQ4,'1、四轮驱动汇总表'!$E:$K,3,0)</f>
      </c>
      <c r="BVR5"/>
      <c r="BVS5"/>
      <c r="BVT5"/>
      <c r="BVU5" s="125">
        <f>VLOOKUP(BVU4,'1、四轮驱动汇总表'!$E:$K,3,0)</f>
      </c>
      <c r="BVV5"/>
      <c r="BVW5"/>
      <c r="BVX5"/>
      <c r="BVY5" s="125">
        <f>VLOOKUP(BVY4,'1、四轮驱动汇总表'!$E:$K,3,0)</f>
      </c>
      <c r="BVZ5"/>
      <c r="BWA5"/>
      <c r="BWB5"/>
      <c r="BWC5" s="125">
        <f>VLOOKUP(BWC4,'1、四轮驱动汇总表'!$E:$K,3,0)</f>
      </c>
      <c r="BWD5"/>
      <c r="BWE5"/>
      <c r="BWF5"/>
      <c r="BWG5" s="125">
        <f>VLOOKUP(BWG4,'1、四轮驱动汇总表'!$E:$K,3,0)</f>
      </c>
      <c r="BWH5"/>
      <c r="BWI5"/>
      <c r="BWJ5"/>
      <c r="BWK5" s="125">
        <f>VLOOKUP(BWK4,'1、四轮驱动汇总表'!$E:$K,3,0)</f>
      </c>
      <c r="BWL5"/>
      <c r="BWM5"/>
      <c r="BWN5"/>
      <c r="BWO5" s="125">
        <f>VLOOKUP(BWO4,'1、四轮驱动汇总表'!$E:$K,3,0)</f>
      </c>
      <c r="BWP5"/>
      <c r="BWQ5"/>
      <c r="BWR5"/>
      <c r="BWS5" s="125">
        <f>VLOOKUP(BWS4,'1、四轮驱动汇总表'!$E:$K,3,0)</f>
      </c>
    </row>
    <row r="6">
      <c r="A6" s="123" t="s">
        <v>89</v>
      </c>
      <c r="B6"/>
      <c r="C6"/>
      <c r="D6"/>
      <c r="E6" s="125">
        <f>VLOOKUP(E4,'1、四轮驱动汇总表'!$E:$K,2,0)</f>
      </c>
      <c r="F6"/>
      <c r="G6"/>
      <c r="H6"/>
      <c r="I6" s="125">
        <f>VLOOKUP(I4,'1、四轮驱动汇总表'!$E:$K,2,0)</f>
      </c>
      <c r="J6"/>
      <c r="K6"/>
      <c r="L6"/>
      <c r="M6" s="125">
        <f>VLOOKUP(M4,'1、四轮驱动汇总表'!$E:$K,2,0)</f>
      </c>
      <c r="N6"/>
      <c r="O6"/>
      <c r="P6"/>
      <c r="Q6" s="125">
        <f>VLOOKUP(Q4,'1、四轮驱动汇总表'!$E:$K,2,0)</f>
      </c>
      <c r="R6"/>
      <c r="S6"/>
      <c r="T6"/>
      <c r="U6" s="125">
        <f>VLOOKUP(U4,'1、四轮驱动汇总表'!$E:$K,2,0)</f>
      </c>
      <c r="V6"/>
      <c r="W6"/>
      <c r="X6"/>
      <c r="Y6" s="125">
        <f>VLOOKUP(Y4,'1、四轮驱动汇总表'!$E:$K,2,0)</f>
      </c>
      <c r="Z6"/>
      <c r="AA6"/>
      <c r="AB6"/>
      <c r="AC6" s="125">
        <f>VLOOKUP(AC4,'1、四轮驱动汇总表'!$E:$K,2,0)</f>
      </c>
      <c r="AD6"/>
      <c r="AE6"/>
      <c r="AF6"/>
      <c r="AG6" s="125">
        <f>VLOOKUP(AG4,'1、四轮驱动汇总表'!$E:$K,2,0)</f>
      </c>
      <c r="AH6"/>
      <c r="AI6"/>
      <c r="AJ6"/>
      <c r="AK6" s="125">
        <f>VLOOKUP(AK4,'1、四轮驱动汇总表'!$E:$K,2,0)</f>
      </c>
      <c r="AL6"/>
      <c r="AM6"/>
      <c r="AN6"/>
      <c r="AO6" s="125">
        <f>VLOOKUP(AO4,'1、四轮驱动汇总表'!$E:$K,2,0)</f>
      </c>
      <c r="AP6"/>
      <c r="AQ6"/>
      <c r="AR6"/>
      <c r="AS6" s="125">
        <f>VLOOKUP(AS4,'1、四轮驱动汇总表'!$E:$K,2,0)</f>
      </c>
      <c r="AT6"/>
      <c r="AU6"/>
      <c r="AV6"/>
      <c r="AW6" s="125">
        <f>VLOOKUP(AW4,'1、四轮驱动汇总表'!$E:$K,2,0)</f>
      </c>
      <c r="AX6"/>
      <c r="AY6"/>
      <c r="AZ6"/>
      <c r="BA6" s="125">
        <f>VLOOKUP(BA4,'1、四轮驱动汇总表'!$E:$K,2,0)</f>
      </c>
      <c r="BB6"/>
      <c r="BC6"/>
      <c r="BD6"/>
      <c r="BE6" s="125">
        <f>VLOOKUP(BE4,'1、四轮驱动汇总表'!$E:$K,2,0)</f>
      </c>
      <c r="BF6"/>
      <c r="BG6"/>
      <c r="BH6"/>
      <c r="BI6" s="125">
        <f>VLOOKUP(BI4,'1、四轮驱动汇总表'!$E:$K,2,0)</f>
      </c>
      <c r="BJ6"/>
      <c r="BK6"/>
      <c r="BL6"/>
      <c r="BM6" s="125">
        <f>VLOOKUP(BM4,'1、四轮驱动汇总表'!$E:$K,2,0)</f>
      </c>
      <c r="BN6"/>
      <c r="BO6"/>
      <c r="BP6"/>
      <c r="BQ6" s="125">
        <f>VLOOKUP(BQ4,'1、四轮驱动汇总表'!$E:$K,2,0)</f>
      </c>
      <c r="BR6"/>
      <c r="BS6"/>
      <c r="BT6"/>
      <c r="BU6" s="125">
        <f>VLOOKUP(BU4,'1、四轮驱动汇总表'!$E:$K,2,0)</f>
      </c>
      <c r="BV6"/>
      <c r="BW6"/>
      <c r="BX6"/>
      <c r="BY6" s="125">
        <f>VLOOKUP(BY4,'1、四轮驱动汇总表'!$E:$K,2,0)</f>
      </c>
      <c r="BZ6"/>
      <c r="CA6"/>
      <c r="CB6"/>
      <c r="CC6" s="125">
        <f>VLOOKUP(CC4,'1、四轮驱动汇总表'!$E:$K,2,0)</f>
      </c>
      <c r="CD6"/>
      <c r="CE6"/>
      <c r="CF6"/>
      <c r="CG6" s="125">
        <f>VLOOKUP(CG4,'1、四轮驱动汇总表'!$E:$K,2,0)</f>
      </c>
      <c r="CH6"/>
      <c r="CI6"/>
      <c r="CJ6"/>
      <c r="CK6" s="125">
        <f>VLOOKUP(CK4,'1、四轮驱动汇总表'!$E:$K,2,0)</f>
      </c>
      <c r="CL6"/>
      <c r="CM6"/>
      <c r="CN6"/>
      <c r="CO6" s="125">
        <f>VLOOKUP(CO4,'1、四轮驱动汇总表'!$E:$K,2,0)</f>
      </c>
      <c r="CP6"/>
      <c r="CQ6"/>
      <c r="CR6"/>
      <c r="CS6" s="125">
        <f>VLOOKUP(CS4,'1、四轮驱动汇总表'!$E:$K,2,0)</f>
      </c>
      <c r="CT6"/>
      <c r="CU6"/>
      <c r="CV6"/>
      <c r="CW6" s="125">
        <f>VLOOKUP(CW4,'1、四轮驱动汇总表'!$E:$K,2,0)</f>
      </c>
      <c r="CX6"/>
      <c r="CY6"/>
      <c r="CZ6"/>
      <c r="DA6" s="125">
        <f>VLOOKUP(DA4,'1、四轮驱动汇总表'!$E:$K,2,0)</f>
      </c>
      <c r="DB6"/>
      <c r="DC6"/>
      <c r="DD6"/>
      <c r="DE6" s="125">
        <f>VLOOKUP(DE4,'1、四轮驱动汇总表'!$E:$K,2,0)</f>
      </c>
      <c r="DF6"/>
      <c r="DG6"/>
      <c r="DH6"/>
      <c r="DI6" s="125">
        <f>VLOOKUP(DI4,'1、四轮驱动汇总表'!$E:$K,2,0)</f>
      </c>
      <c r="DJ6"/>
      <c r="DK6"/>
      <c r="DL6"/>
      <c r="DM6" s="125">
        <f>VLOOKUP(DM4,'1、四轮驱动汇总表'!$E:$K,2,0)</f>
      </c>
      <c r="DN6"/>
      <c r="DO6"/>
      <c r="DP6"/>
      <c r="DQ6" s="125">
        <f>VLOOKUP(DQ4,'1、四轮驱动汇总表'!$E:$K,2,0)</f>
      </c>
      <c r="DR6"/>
      <c r="DS6"/>
      <c r="DT6"/>
      <c r="DU6" s="125">
        <f>VLOOKUP(DU4,'1、四轮驱动汇总表'!$E:$K,2,0)</f>
      </c>
      <c r="DV6"/>
      <c r="DW6"/>
      <c r="DX6"/>
      <c r="DY6" s="125">
        <f>VLOOKUP(DY4,'1、四轮驱动汇总表'!$E:$K,2,0)</f>
      </c>
      <c r="DZ6"/>
      <c r="EA6"/>
      <c r="EB6"/>
      <c r="EC6" s="125">
        <f>VLOOKUP(EC4,'1、四轮驱动汇总表'!$E:$K,2,0)</f>
      </c>
      <c r="ED6"/>
      <c r="EE6"/>
      <c r="EF6"/>
      <c r="EG6"/>
      <c r="EH6" s="125">
        <f>VLOOKUP(EH4,'1、四轮驱动汇总表'!$E:$K,2,0)</f>
      </c>
      <c r="EI6"/>
      <c r="EJ6"/>
      <c r="EK6"/>
      <c r="EL6"/>
      <c r="EM6" s="125">
        <f>VLOOKUP(EM4,'1、四轮驱动汇总表'!$E:$K,2,0)</f>
      </c>
      <c r="EN6"/>
      <c r="EO6"/>
      <c r="EP6"/>
      <c r="EQ6"/>
      <c r="ER6" s="125">
        <f>VLOOKUP(ER4,'1、四轮驱动汇总表'!$E:$K,2,0)</f>
      </c>
      <c r="ES6"/>
      <c r="ET6"/>
      <c r="EU6"/>
      <c r="EV6"/>
      <c r="EW6" s="125">
        <f>VLOOKUP(EW4,'1、四轮驱动汇总表'!$E:$K,2,0)</f>
      </c>
      <c r="EX6"/>
      <c r="EY6"/>
      <c r="EZ6"/>
      <c r="FA6"/>
      <c r="FB6" s="125">
        <f>VLOOKUP(FB4,'1、四轮驱动汇总表'!$E:$K,2,0)</f>
      </c>
      <c r="FC6"/>
      <c r="FD6"/>
      <c r="FE6"/>
      <c r="FF6"/>
      <c r="FG6" s="125">
        <f>VLOOKUP(FG4,'1、四轮驱动汇总表'!$E:$K,2,0)</f>
      </c>
      <c r="FH6"/>
      <c r="FI6"/>
      <c r="FJ6"/>
      <c r="FK6"/>
      <c r="FL6" s="125">
        <f>VLOOKUP(FL4,'1、四轮驱动汇总表'!$E:$K,2,0)</f>
      </c>
      <c r="FM6"/>
      <c r="FN6"/>
      <c r="FO6"/>
      <c r="FP6"/>
      <c r="FQ6" s="125">
        <f>VLOOKUP(FQ4,'1、四轮驱动汇总表'!$E:$K,2,0)</f>
      </c>
      <c r="FR6"/>
      <c r="FS6"/>
      <c r="FT6"/>
      <c r="FU6"/>
      <c r="FV6" s="125">
        <f>VLOOKUP(FV4,'1、四轮驱动汇总表'!$E:$K,2,0)</f>
      </c>
      <c r="FW6"/>
      <c r="FX6"/>
      <c r="FY6"/>
      <c r="FZ6"/>
      <c r="GA6" s="125">
        <f>VLOOKUP(GA4,'1、四轮驱动汇总表'!$E:$K,2,0)</f>
      </c>
      <c r="GB6"/>
      <c r="GC6"/>
      <c r="GD6"/>
      <c r="GE6"/>
      <c r="GF6" s="125">
        <f>VLOOKUP(GF4,'1、四轮驱动汇总表'!$E:$K,2,0)</f>
      </c>
      <c r="GG6"/>
      <c r="GH6"/>
      <c r="GI6"/>
      <c r="GJ6"/>
      <c r="GK6" s="125">
        <f>VLOOKUP(GK4,'1、四轮驱动汇总表'!$E:$K,2,0)</f>
      </c>
      <c r="GL6"/>
      <c r="GM6"/>
      <c r="GN6"/>
      <c r="GO6"/>
      <c r="GP6" s="125">
        <f>VLOOKUP(GP4,'1、四轮驱动汇总表'!$E:$K,2,0)</f>
      </c>
      <c r="GQ6"/>
      <c r="GR6"/>
      <c r="GS6"/>
      <c r="GT6"/>
      <c r="GU6" s="125">
        <f>VLOOKUP(GU4,'1、四轮驱动汇总表'!$E:$K,2,0)</f>
      </c>
      <c r="GV6"/>
      <c r="GW6"/>
      <c r="GX6"/>
      <c r="GY6"/>
      <c r="GZ6" s="125">
        <f>VLOOKUP(GZ4,'1、四轮驱动汇总表'!$E:$K,2,0)</f>
      </c>
      <c r="HA6"/>
      <c r="HB6"/>
      <c r="HC6"/>
      <c r="HD6"/>
      <c r="HE6" s="125">
        <f>VLOOKUP(HE4,'1、四轮驱动汇总表'!$E:$K,2,0)</f>
      </c>
      <c r="HF6"/>
      <c r="HG6"/>
      <c r="HH6"/>
      <c r="HI6"/>
      <c r="HJ6" s="125">
        <f>VLOOKUP(HJ4,'1、四轮驱动汇总表'!$E:$K,2,0)</f>
      </c>
      <c r="HK6"/>
      <c r="HL6"/>
      <c r="HM6"/>
      <c r="HN6"/>
      <c r="HO6" s="125">
        <f>VLOOKUP(HO4,'1、四轮驱动汇总表'!$E:$K,2,0)</f>
      </c>
      <c r="HP6"/>
      <c r="HQ6"/>
      <c r="HR6"/>
      <c r="HS6"/>
      <c r="HT6" s="125">
        <f>VLOOKUP(HT4,'1、四轮驱动汇总表'!$E:$K,2,0)</f>
      </c>
      <c r="HU6"/>
      <c r="HV6"/>
      <c r="HW6"/>
      <c r="HX6"/>
      <c r="HY6" s="125">
        <f>VLOOKUP(HY4,'1、四轮驱动汇总表'!$E:$K,2,0)</f>
      </c>
      <c r="HZ6"/>
      <c r="IA6"/>
      <c r="IB6"/>
      <c r="IC6"/>
      <c r="ID6" s="125">
        <f>VLOOKUP(ID4,'1、四轮驱动汇总表'!$E:$K,2,0)</f>
      </c>
      <c r="IE6"/>
      <c r="IF6"/>
      <c r="IG6"/>
      <c r="IH6"/>
      <c r="II6" s="125">
        <f>VLOOKUP(II4,'1、四轮驱动汇总表'!$E:$K,2,0)</f>
      </c>
      <c r="IJ6"/>
      <c r="IK6"/>
      <c r="IL6"/>
      <c r="IM6"/>
      <c r="IN6" s="125">
        <f>VLOOKUP(IN4,'1、四轮驱动汇总表'!$E:$K,2,0)</f>
      </c>
      <c r="IO6"/>
      <c r="IP6"/>
      <c r="IQ6"/>
      <c r="IR6"/>
      <c r="IS6" s="125">
        <f>VLOOKUP(IS4,'1、四轮驱动汇总表'!$E:$K,2,0)</f>
      </c>
      <c r="IT6"/>
      <c r="IU6"/>
      <c r="IV6"/>
      <c r="IW6"/>
      <c r="IX6" s="125">
        <f>VLOOKUP(IX4,'1、四轮驱动汇总表'!$E:$K,2,0)</f>
      </c>
      <c r="IY6"/>
      <c r="IZ6"/>
      <c r="JA6"/>
      <c r="JB6"/>
      <c r="JC6" s="125">
        <f>VLOOKUP(JC4,'1、四轮驱动汇总表'!$E:$K,2,0)</f>
      </c>
      <c r="JD6"/>
      <c r="JE6"/>
      <c r="JF6"/>
      <c r="JG6"/>
      <c r="JH6" s="125">
        <f>VLOOKUP(JH4,'1、四轮驱动汇总表'!$E:$K,2,0)</f>
      </c>
      <c r="JI6"/>
      <c r="JJ6"/>
      <c r="JK6"/>
      <c r="JL6"/>
      <c r="JM6" s="125">
        <f>VLOOKUP(JM4,'1、四轮驱动汇总表'!$E:$K,2,0)</f>
      </c>
      <c r="JN6"/>
      <c r="JO6"/>
      <c r="JP6"/>
      <c r="JQ6"/>
      <c r="JR6" s="125">
        <f>VLOOKUP(JR4,'1、四轮驱动汇总表'!$E:$K,2,0)</f>
      </c>
      <c r="JS6"/>
      <c r="JT6"/>
      <c r="JU6"/>
      <c r="JV6"/>
      <c r="JW6" s="125">
        <f>VLOOKUP(JW4,'1、四轮驱动汇总表'!$E:$K,2,0)</f>
      </c>
      <c r="JX6"/>
      <c r="JY6"/>
      <c r="JZ6"/>
      <c r="KA6"/>
      <c r="KB6" s="125">
        <f>VLOOKUP(KB4,'1、四轮驱动汇总表'!$E:$K,2,0)</f>
      </c>
      <c r="KC6"/>
      <c r="KD6"/>
      <c r="KE6"/>
      <c r="KF6"/>
      <c r="KG6" s="125">
        <f>VLOOKUP(KG4,'1、四轮驱动汇总表'!$E:$K,2,0)</f>
      </c>
      <c r="KH6"/>
      <c r="KI6"/>
      <c r="KJ6"/>
      <c r="KK6"/>
      <c r="KL6" s="125">
        <f>VLOOKUP(KL4,'1、四轮驱动汇总表'!$E:$K,2,0)</f>
      </c>
      <c r="KM6"/>
      <c r="KN6"/>
      <c r="KO6"/>
      <c r="KP6"/>
      <c r="KQ6" s="125">
        <f>VLOOKUP(KQ4,'1、四轮驱动汇总表'!$E:$K,2,0)</f>
      </c>
      <c r="KR6"/>
      <c r="KS6"/>
      <c r="KT6"/>
      <c r="KU6"/>
      <c r="KV6" s="125">
        <f>VLOOKUP(KV4,'1、四轮驱动汇总表'!$E:$K,2,0)</f>
      </c>
      <c r="KW6"/>
      <c r="KX6"/>
      <c r="KY6"/>
      <c r="KZ6"/>
      <c r="LA6" s="125">
        <f>VLOOKUP(LA4,'1、四轮驱动汇总表'!$E:$K,2,0)</f>
      </c>
      <c r="LB6"/>
      <c r="LC6"/>
      <c r="LD6"/>
      <c r="LE6"/>
      <c r="LF6" s="125">
        <f>VLOOKUP(LF4,'1、四轮驱动汇总表'!$E:$K,2,0)</f>
      </c>
      <c r="LG6"/>
      <c r="LH6"/>
      <c r="LI6"/>
      <c r="LJ6"/>
      <c r="LK6" s="125">
        <f>VLOOKUP(LK4,'1、四轮驱动汇总表'!$E:$K,2,0)</f>
      </c>
      <c r="LL6"/>
      <c r="LM6"/>
      <c r="LN6"/>
      <c r="LO6"/>
      <c r="LP6" s="125">
        <f>VLOOKUP(LP4,'1、四轮驱动汇总表'!$E:$K,2,0)</f>
      </c>
      <c r="LQ6"/>
      <c r="LR6"/>
      <c r="LS6"/>
      <c r="LT6"/>
      <c r="LU6" s="125">
        <f>VLOOKUP(LU4,'1、四轮驱动汇总表'!$E:$K,2,0)</f>
      </c>
      <c r="LV6"/>
      <c r="LW6"/>
      <c r="LX6"/>
      <c r="LY6"/>
      <c r="LZ6" s="125">
        <f>VLOOKUP(LZ4,'1、四轮驱动汇总表'!$E:$K,2,0)</f>
      </c>
      <c r="MA6"/>
      <c r="MB6"/>
      <c r="MC6"/>
      <c r="MD6"/>
      <c r="ME6" s="125">
        <f>VLOOKUP(ME4,'1、四轮驱动汇总表'!$E:$K,2,0)</f>
      </c>
      <c r="MF6"/>
      <c r="MG6"/>
      <c r="MH6"/>
      <c r="MI6"/>
      <c r="MJ6" s="125">
        <f>VLOOKUP(MJ4,'1、四轮驱动汇总表'!$E:$K,2,0)</f>
      </c>
      <c r="MK6"/>
      <c r="ML6"/>
      <c r="MM6"/>
      <c r="MN6"/>
      <c r="MO6" s="125">
        <f>VLOOKUP(MO4,'1、四轮驱动汇总表'!$E:$K,2,0)</f>
      </c>
      <c r="MP6"/>
      <c r="MQ6"/>
      <c r="MR6"/>
      <c r="MS6"/>
      <c r="MT6" s="125">
        <f>VLOOKUP(MT4,'1、四轮驱动汇总表'!$E:$K,2,0)</f>
      </c>
      <c r="MU6"/>
      <c r="MV6"/>
      <c r="MW6"/>
      <c r="MX6"/>
      <c r="MY6" s="125">
        <f>VLOOKUP(MY4,'1、四轮驱动汇总表'!$E:$K,2,0)</f>
      </c>
      <c r="MZ6"/>
      <c r="NA6"/>
      <c r="NB6"/>
      <c r="NC6"/>
      <c r="ND6" s="125">
        <f>VLOOKUP(ND4,'1、四轮驱动汇总表'!$E:$K,2,0)</f>
      </c>
      <c r="NE6"/>
      <c r="NF6"/>
      <c r="NG6"/>
      <c r="NH6"/>
      <c r="NI6" s="125">
        <f>VLOOKUP(NI4,'1、四轮驱动汇总表'!$E:$K,2,0)</f>
      </c>
      <c r="NJ6"/>
      <c r="NK6"/>
      <c r="NL6"/>
      <c r="NM6"/>
      <c r="NN6" s="125">
        <f>VLOOKUP(NN4,'1、四轮驱动汇总表'!$E:$K,2,0)</f>
      </c>
      <c r="NO6"/>
      <c r="NP6"/>
      <c r="NQ6"/>
      <c r="NR6"/>
      <c r="NS6" s="125">
        <f>VLOOKUP(NS4,'1、四轮驱动汇总表'!$E:$K,2,0)</f>
      </c>
      <c r="NT6"/>
      <c r="NU6"/>
      <c r="NV6"/>
      <c r="NW6"/>
      <c r="NX6" s="125">
        <f>VLOOKUP(NX4,'1、四轮驱动汇总表'!$E:$K,2,0)</f>
      </c>
      <c r="NY6"/>
      <c r="NZ6"/>
      <c r="OA6"/>
      <c r="OB6"/>
      <c r="OC6" s="125">
        <f>VLOOKUP(OC4,'1、四轮驱动汇总表'!$E:$K,2,0)</f>
      </c>
      <c r="OD6"/>
      <c r="OE6"/>
      <c r="OF6"/>
      <c r="OG6"/>
      <c r="OH6" s="125">
        <f>VLOOKUP(OH4,'1、四轮驱动汇总表'!$E:$K,2,0)</f>
      </c>
      <c r="OI6"/>
      <c r="OJ6"/>
      <c r="OK6"/>
      <c r="OL6"/>
      <c r="OM6" s="125">
        <f>VLOOKUP(OM4,'1、四轮驱动汇总表'!$E:$K,2,0)</f>
      </c>
      <c r="ON6"/>
      <c r="OO6"/>
      <c r="OP6"/>
      <c r="OQ6"/>
      <c r="OR6" s="125">
        <f>VLOOKUP(OR4,'1、四轮驱动汇总表'!$E:$K,2,0)</f>
      </c>
      <c r="OS6"/>
      <c r="OT6"/>
      <c r="OU6"/>
      <c r="OV6"/>
      <c r="OW6" s="125">
        <f>VLOOKUP(OW4,'1、四轮驱动汇总表'!$E:$K,2,0)</f>
      </c>
      <c r="OX6"/>
      <c r="OY6"/>
      <c r="OZ6"/>
      <c r="PA6"/>
      <c r="PB6" s="125">
        <f>VLOOKUP(PB4,'1、四轮驱动汇总表'!$E:$K,2,0)</f>
      </c>
      <c r="PC6"/>
      <c r="PD6"/>
      <c r="PE6"/>
      <c r="PF6"/>
      <c r="PG6" s="125">
        <f>VLOOKUP(PG4,'1、四轮驱动汇总表'!$E:$K,2,0)</f>
      </c>
      <c r="PH6"/>
      <c r="PI6"/>
      <c r="PJ6"/>
      <c r="PK6"/>
      <c r="PL6" s="125">
        <f>VLOOKUP(PL4,'1、四轮驱动汇总表'!$E:$K,2,0)</f>
      </c>
      <c r="PM6"/>
      <c r="PN6"/>
      <c r="PO6"/>
      <c r="PP6"/>
      <c r="PQ6" s="125">
        <f>VLOOKUP(PQ4,'1、四轮驱动汇总表'!$E:$K,2,0)</f>
      </c>
      <c r="PR6"/>
      <c r="PS6"/>
      <c r="PT6"/>
      <c r="PU6"/>
      <c r="PV6" s="125">
        <f>VLOOKUP(PV4,'1、四轮驱动汇总表'!$E:$K,2,0)</f>
      </c>
      <c r="PW6"/>
      <c r="PX6"/>
      <c r="PY6"/>
      <c r="PZ6"/>
      <c r="QA6" s="125">
        <f>VLOOKUP(QA4,'1、四轮驱动汇总表'!$E:$K,2,0)</f>
      </c>
      <c r="QB6"/>
      <c r="QC6"/>
      <c r="QD6"/>
      <c r="QE6"/>
      <c r="QF6" s="125">
        <f>VLOOKUP(QF4,'1、四轮驱动汇总表'!$E:$K,2,0)</f>
      </c>
      <c r="QG6"/>
      <c r="QH6"/>
      <c r="QI6"/>
      <c r="QJ6"/>
      <c r="QK6" s="125">
        <f>VLOOKUP(QK4,'1、四轮驱动汇总表'!$E:$K,2,0)</f>
      </c>
      <c r="QL6"/>
      <c r="QM6"/>
      <c r="QN6"/>
      <c r="QO6"/>
      <c r="QP6" s="125">
        <f>VLOOKUP(QP4,'1、四轮驱动汇总表'!$E:$K,2,0)</f>
      </c>
      <c r="QQ6"/>
      <c r="QR6"/>
      <c r="QS6"/>
      <c r="QT6"/>
      <c r="QU6" s="125">
        <f>VLOOKUP(QU4,'1、四轮驱动汇总表'!$E:$K,2,0)</f>
      </c>
      <c r="QV6"/>
      <c r="QW6"/>
      <c r="QX6"/>
      <c r="QY6"/>
      <c r="QZ6" s="125">
        <f>VLOOKUP(QZ4,'1、四轮驱动汇总表'!$E:$K,2,0)</f>
      </c>
      <c r="RA6"/>
      <c r="RB6"/>
      <c r="RC6"/>
      <c r="RD6"/>
      <c r="RE6" s="125">
        <f>VLOOKUP(RE4,'1、四轮驱动汇总表'!$E:$K,2,0)</f>
      </c>
      <c r="RF6"/>
      <c r="RG6"/>
      <c r="RH6"/>
      <c r="RI6"/>
      <c r="RJ6" s="125">
        <f>VLOOKUP(RJ4,'1、四轮驱动汇总表'!$E:$K,2,0)</f>
      </c>
      <c r="RK6"/>
      <c r="RL6"/>
      <c r="RM6"/>
      <c r="RN6"/>
      <c r="RO6" s="125">
        <f>VLOOKUP(RO4,'1、四轮驱动汇总表'!$E:$K,2,0)</f>
      </c>
      <c r="RP6"/>
      <c r="RQ6"/>
      <c r="RR6"/>
      <c r="RS6"/>
      <c r="RT6" s="125">
        <f>VLOOKUP(RT4,'1、四轮驱动汇总表'!$E:$K,2,0)</f>
      </c>
      <c r="RU6"/>
      <c r="RV6"/>
      <c r="RW6"/>
      <c r="RX6"/>
      <c r="RY6" s="125">
        <f>VLOOKUP(RY4,'1、四轮驱动汇总表'!$E:$K,2,0)</f>
      </c>
      <c r="RZ6"/>
      <c r="SA6"/>
      <c r="SB6"/>
      <c r="SC6"/>
      <c r="SD6" s="125">
        <f>VLOOKUP(SD4,'1、四轮驱动汇总表'!$E:$K,2,0)</f>
      </c>
      <c r="SE6"/>
      <c r="SF6"/>
      <c r="SG6"/>
      <c r="SH6"/>
      <c r="SI6" s="125">
        <f>VLOOKUP(SI4,'1、四轮驱动汇总表'!$E:$K,2,0)</f>
      </c>
      <c r="SJ6"/>
      <c r="SK6"/>
      <c r="SL6"/>
      <c r="SM6"/>
      <c r="SN6" s="125">
        <f>VLOOKUP(SN4,'1、四轮驱动汇总表'!$E:$K,2,0)</f>
      </c>
      <c r="SO6"/>
      <c r="SP6"/>
      <c r="SQ6"/>
      <c r="SR6"/>
      <c r="SS6" s="125">
        <f>VLOOKUP(SS4,'1、四轮驱动汇总表'!$E:$K,2,0)</f>
      </c>
      <c r="ST6"/>
      <c r="SU6"/>
      <c r="SV6"/>
      <c r="SW6"/>
      <c r="SX6" s="125">
        <f>VLOOKUP(SX4,'1、四轮驱动汇总表'!$E:$K,2,0)</f>
      </c>
      <c r="SY6"/>
      <c r="SZ6"/>
      <c r="TA6"/>
      <c r="TB6"/>
      <c r="TC6" s="125">
        <f>VLOOKUP(TC4,'1、四轮驱动汇总表'!$E:$K,2,0)</f>
      </c>
      <c r="TD6"/>
      <c r="TE6"/>
      <c r="TF6"/>
      <c r="TG6"/>
      <c r="TH6" s="125">
        <f>VLOOKUP(TH4,'1、四轮驱动汇总表'!$E:$K,2,0)</f>
      </c>
      <c r="TI6"/>
      <c r="TJ6"/>
      <c r="TK6"/>
      <c r="TL6"/>
      <c r="TM6" s="125">
        <f>VLOOKUP(TM4,'1、四轮驱动汇总表'!$E:$K,2,0)</f>
      </c>
      <c r="TN6"/>
      <c r="TO6"/>
      <c r="TP6"/>
      <c r="TQ6"/>
      <c r="TR6" s="125">
        <f>VLOOKUP(TR4,'1、四轮驱动汇总表'!$E:$K,2,0)</f>
      </c>
      <c r="TS6"/>
      <c r="TT6"/>
      <c r="TU6"/>
      <c r="TV6"/>
      <c r="TW6" s="125">
        <f>VLOOKUP(TW4,'1、四轮驱动汇总表'!$E:$K,2,0)</f>
      </c>
      <c r="TX6"/>
      <c r="TY6"/>
      <c r="TZ6"/>
      <c r="UA6"/>
      <c r="UB6" s="125">
        <f>VLOOKUP(UB4,'1、四轮驱动汇总表'!$E:$K,2,0)</f>
      </c>
      <c r="UC6"/>
      <c r="UD6"/>
      <c r="UE6"/>
      <c r="UF6"/>
      <c r="UG6" s="125">
        <f>VLOOKUP(UG4,'1、四轮驱动汇总表'!$E:$K,2,0)</f>
      </c>
      <c r="UH6"/>
      <c r="UI6"/>
      <c r="UJ6"/>
      <c r="UK6"/>
      <c r="UL6" s="125">
        <f>VLOOKUP(UL4,'1、四轮驱动汇总表'!$E:$K,2,0)</f>
      </c>
      <c r="UM6"/>
      <c r="UN6"/>
      <c r="UO6"/>
      <c r="UP6"/>
      <c r="UQ6" s="125">
        <f>VLOOKUP(UQ4,'1、四轮驱动汇总表'!$E:$K,2,0)</f>
      </c>
      <c r="UR6"/>
      <c r="US6"/>
      <c r="UT6"/>
      <c r="UU6"/>
      <c r="UV6" s="125">
        <f>VLOOKUP(UV4,'1、四轮驱动汇总表'!$E:$K,2,0)</f>
      </c>
      <c r="UW6"/>
      <c r="UX6"/>
      <c r="UY6"/>
      <c r="UZ6"/>
      <c r="VA6" s="125">
        <f>VLOOKUP(VA4,'1、四轮驱动汇总表'!$E:$K,2,0)</f>
      </c>
      <c r="VB6"/>
      <c r="VC6"/>
      <c r="VD6"/>
      <c r="VE6"/>
      <c r="VF6" s="125">
        <f>VLOOKUP(VF4,'1、四轮驱动汇总表'!$E:$K,2,0)</f>
      </c>
      <c r="VG6"/>
      <c r="VH6"/>
      <c r="VI6"/>
      <c r="VJ6"/>
      <c r="VK6" s="125">
        <f>VLOOKUP(VK4,'1、四轮驱动汇总表'!$E:$K,2,0)</f>
      </c>
      <c r="VL6"/>
      <c r="VM6"/>
      <c r="VN6"/>
      <c r="VO6"/>
      <c r="VP6" s="125">
        <f>VLOOKUP(VP4,'1、四轮驱动汇总表'!$E:$K,2,0)</f>
      </c>
      <c r="VQ6"/>
      <c r="VR6"/>
      <c r="VS6"/>
      <c r="VT6"/>
      <c r="VU6" s="125">
        <f>VLOOKUP(VU4,'1、四轮驱动汇总表'!$E:$K,2,0)</f>
      </c>
      <c r="VV6"/>
      <c r="VW6"/>
      <c r="VX6"/>
      <c r="VY6"/>
      <c r="VZ6" s="125">
        <f>VLOOKUP(VZ4,'1、四轮驱动汇总表'!$E:$K,2,0)</f>
      </c>
      <c r="WA6"/>
      <c r="WB6"/>
      <c r="WC6"/>
      <c r="WD6"/>
      <c r="WE6" s="125">
        <f>VLOOKUP(WE4,'1、四轮驱动汇总表'!$E:$K,2,0)</f>
      </c>
      <c r="WF6"/>
      <c r="WG6"/>
      <c r="WH6"/>
      <c r="WI6"/>
      <c r="WJ6" s="125">
        <f>VLOOKUP(WJ4,'1、四轮驱动汇总表'!$E:$K,2,0)</f>
      </c>
      <c r="WK6"/>
      <c r="WL6"/>
      <c r="WM6"/>
      <c r="WN6"/>
      <c r="WO6" s="125">
        <f>VLOOKUP(WO4,'1、四轮驱动汇总表'!$E:$K,2,0)</f>
      </c>
      <c r="WP6"/>
      <c r="WQ6"/>
      <c r="WR6"/>
      <c r="WS6"/>
      <c r="WT6" s="125">
        <f>VLOOKUP(WT4,'1、四轮驱动汇总表'!$E:$K,2,0)</f>
      </c>
      <c r="WU6"/>
      <c r="WV6"/>
      <c r="WW6"/>
      <c r="WX6"/>
      <c r="WY6" s="125">
        <f>VLOOKUP(WY4,'1、四轮驱动汇总表'!$E:$K,2,0)</f>
      </c>
      <c r="WZ6"/>
      <c r="XA6"/>
      <c r="XB6"/>
      <c r="XC6"/>
      <c r="XD6" s="125">
        <f>VLOOKUP(XD4,'1、四轮驱动汇总表'!$E:$K,2,0)</f>
      </c>
      <c r="XE6"/>
      <c r="XF6"/>
      <c r="XG6"/>
      <c r="XH6"/>
      <c r="XI6" s="125">
        <f>VLOOKUP(XI4,'1、四轮驱动汇总表'!$E:$K,2,0)</f>
      </c>
      <c r="XJ6"/>
      <c r="XK6"/>
      <c r="XL6"/>
      <c r="XM6"/>
      <c r="XN6" s="125">
        <f>VLOOKUP(XN4,'1、四轮驱动汇总表'!$E:$K,2,0)</f>
      </c>
      <c r="XO6"/>
      <c r="XP6"/>
      <c r="XQ6"/>
      <c r="XR6"/>
      <c r="XS6" s="125">
        <f>VLOOKUP(XS4,'1、四轮驱动汇总表'!$E:$K,2,0)</f>
      </c>
      <c r="XT6"/>
      <c r="XU6"/>
      <c r="XV6"/>
      <c r="XW6"/>
      <c r="XX6" s="125">
        <f>VLOOKUP(XX4,'1、四轮驱动汇总表'!$E:$K,2,0)</f>
      </c>
      <c r="XY6"/>
      <c r="XZ6"/>
      <c r="YA6"/>
      <c r="YB6"/>
      <c r="YC6" s="125">
        <f>VLOOKUP(YC4,'1、四轮驱动汇总表'!$E:$K,2,0)</f>
      </c>
      <c r="YD6"/>
      <c r="YE6"/>
      <c r="YF6"/>
      <c r="YG6"/>
      <c r="YH6" s="125">
        <f>VLOOKUP(YH4,'1、四轮驱动汇总表'!$E:$K,2,0)</f>
      </c>
      <c r="YI6"/>
      <c r="YJ6"/>
      <c r="YK6"/>
      <c r="YL6"/>
      <c r="YM6" s="125">
        <f>VLOOKUP(YM4,'1、四轮驱动汇总表'!$E:$K,2,0)</f>
      </c>
      <c r="YN6"/>
      <c r="YO6"/>
      <c r="YP6"/>
      <c r="YQ6"/>
      <c r="YR6" s="125">
        <f>VLOOKUP(YR4,'1、四轮驱动汇总表'!$E:$K,2,0)</f>
      </c>
      <c r="YS6"/>
      <c r="YT6"/>
      <c r="YU6"/>
      <c r="YV6"/>
      <c r="YW6" s="125">
        <f>VLOOKUP(YW4,'1、四轮驱动汇总表'!$E:$K,2,0)</f>
      </c>
      <c r="YX6"/>
      <c r="YY6"/>
      <c r="YZ6"/>
      <c r="ZA6"/>
      <c r="ZB6" s="125">
        <f>VLOOKUP(ZB4,'1、四轮驱动汇总表'!$E:$K,2,0)</f>
      </c>
      <c r="ZC6"/>
      <c r="ZD6"/>
      <c r="ZE6"/>
      <c r="ZF6"/>
      <c r="ZG6" s="125">
        <f>VLOOKUP(ZG4,'1、四轮驱动汇总表'!$E:$K,2,0)</f>
      </c>
      <c r="ZH6"/>
      <c r="ZI6"/>
      <c r="ZJ6"/>
      <c r="ZK6"/>
      <c r="ZL6" s="125">
        <f>VLOOKUP(ZL4,'1、四轮驱动汇总表'!$E:$K,2,0)</f>
      </c>
      <c r="ZM6"/>
      <c r="ZN6"/>
      <c r="ZO6"/>
      <c r="ZP6"/>
      <c r="ZQ6" s="125">
        <f>VLOOKUP(ZQ4,'1、四轮驱动汇总表'!$E:$K,2,0)</f>
      </c>
      <c r="ZR6"/>
      <c r="ZS6"/>
      <c r="ZT6"/>
      <c r="ZU6"/>
      <c r="ZV6" s="125">
        <f>VLOOKUP(ZV4,'1、四轮驱动汇总表'!$E:$K,2,0)</f>
      </c>
      <c r="ZW6"/>
      <c r="ZX6"/>
      <c r="ZY6"/>
      <c r="ZZ6"/>
      <c r="AAA6" s="125">
        <f>VLOOKUP(AAA4,'1、四轮驱动汇总表'!$E:$K,2,0)</f>
      </c>
      <c r="AAB6"/>
      <c r="AAC6"/>
      <c r="AAD6"/>
      <c r="AAE6"/>
      <c r="AAF6" s="125">
        <f>VLOOKUP(AAF4,'1、四轮驱动汇总表'!$E:$K,2,0)</f>
      </c>
      <c r="AAG6"/>
      <c r="AAH6"/>
      <c r="AAI6"/>
      <c r="AAJ6"/>
      <c r="AAK6" s="125">
        <f>VLOOKUP(AAK4,'1、四轮驱动汇总表'!$E:$K,2,0)</f>
      </c>
      <c r="AAL6"/>
      <c r="AAM6"/>
      <c r="AAN6"/>
      <c r="AAO6"/>
      <c r="AAP6" s="125">
        <f>VLOOKUP(AAP4,'1、四轮驱动汇总表'!$E:$K,2,0)</f>
      </c>
      <c r="AAQ6"/>
      <c r="AAR6"/>
      <c r="AAS6"/>
      <c r="AAT6"/>
      <c r="AAU6" s="125">
        <f>VLOOKUP(AAU4,'1、四轮驱动汇总表'!$E:$K,2,0)</f>
      </c>
      <c r="AAV6"/>
      <c r="AAW6"/>
      <c r="AAX6"/>
      <c r="AAY6"/>
      <c r="AAZ6" s="125">
        <f>VLOOKUP(AAZ4,'1、四轮驱动汇总表'!$E:$K,2,0)</f>
      </c>
      <c r="ABA6"/>
      <c r="ABB6"/>
      <c r="ABC6"/>
      <c r="ABD6"/>
      <c r="ABE6" s="125">
        <f>VLOOKUP(ABE4,'1、四轮驱动汇总表'!$E:$K,2,0)</f>
      </c>
      <c r="ABF6"/>
      <c r="ABG6"/>
      <c r="ABH6"/>
      <c r="ABI6"/>
      <c r="ABJ6" s="125">
        <f>VLOOKUP(ABJ4,'1、四轮驱动汇总表'!$E:$K,2,0)</f>
      </c>
      <c r="ABK6"/>
      <c r="ABL6"/>
      <c r="ABM6"/>
      <c r="ABN6"/>
      <c r="ABO6" s="125">
        <f>VLOOKUP(ABO4,'1、四轮驱动汇总表'!$E:$K,2,0)</f>
      </c>
      <c r="ABP6"/>
      <c r="ABQ6"/>
      <c r="ABR6"/>
      <c r="ABS6"/>
      <c r="ABT6" s="125">
        <f>VLOOKUP(ABT4,'1、四轮驱动汇总表'!$E:$K,2,0)</f>
      </c>
      <c r="ABU6"/>
      <c r="ABV6"/>
      <c r="ABW6"/>
      <c r="ABX6"/>
      <c r="ABY6" s="125">
        <f>VLOOKUP(ABY4,'1、四轮驱动汇总表'!$E:$K,2,0)</f>
      </c>
      <c r="ABZ6"/>
      <c r="ACA6"/>
      <c r="ACB6"/>
      <c r="ACC6"/>
      <c r="ACD6" s="125">
        <f>VLOOKUP(ACD4,'1、四轮驱动汇总表'!$E:$K,2,0)</f>
      </c>
      <c r="ACE6"/>
      <c r="ACF6"/>
      <c r="ACG6"/>
      <c r="ACH6"/>
      <c r="ACI6" s="125">
        <f>VLOOKUP(ACI4,'1、四轮驱动汇总表'!$E:$K,2,0)</f>
      </c>
      <c r="ACJ6"/>
      <c r="ACK6"/>
      <c r="ACL6"/>
      <c r="ACM6"/>
      <c r="ACN6" s="125">
        <f>VLOOKUP(ACN4,'1、四轮驱动汇总表'!$E:$K,2,0)</f>
      </c>
      <c r="ACO6"/>
      <c r="ACP6"/>
      <c r="ACQ6"/>
      <c r="ACR6"/>
      <c r="ACS6" s="125">
        <f>VLOOKUP(ACS4,'1、四轮驱动汇总表'!$E:$K,2,0)</f>
      </c>
      <c r="ACT6"/>
      <c r="ACU6"/>
      <c r="ACV6"/>
      <c r="ACW6"/>
      <c r="ACX6" s="125">
        <f>VLOOKUP(ACX4,'1、四轮驱动汇总表'!$E:$K,2,0)</f>
      </c>
      <c r="ACY6"/>
      <c r="ACZ6"/>
      <c r="ADA6"/>
      <c r="ADB6"/>
      <c r="ADC6" s="125">
        <f>VLOOKUP(ADC4,'1、四轮驱动汇总表'!$E:$K,2,0)</f>
      </c>
      <c r="ADD6"/>
      <c r="ADE6"/>
      <c r="ADF6"/>
      <c r="ADG6"/>
      <c r="ADH6" s="125">
        <f>VLOOKUP(ADH4,'1、四轮驱动汇总表'!$E:$K,2,0)</f>
      </c>
      <c r="ADI6"/>
      <c r="ADJ6"/>
      <c r="ADK6"/>
      <c r="ADL6"/>
      <c r="ADM6" s="125">
        <f>VLOOKUP(ADM4,'1、四轮驱动汇总表'!$E:$K,2,0)</f>
      </c>
      <c r="ADN6"/>
      <c r="ADO6"/>
      <c r="ADP6"/>
      <c r="ADQ6"/>
      <c r="ADR6" s="125">
        <f>VLOOKUP(ADR4,'1、四轮驱动汇总表'!$E:$K,2,0)</f>
      </c>
      <c r="ADS6"/>
      <c r="ADT6"/>
      <c r="ADU6"/>
      <c r="ADV6"/>
      <c r="ADW6" s="125">
        <f>VLOOKUP(ADW4,'1、四轮驱动汇总表'!$E:$K,2,0)</f>
      </c>
      <c r="ADX6"/>
      <c r="ADY6"/>
      <c r="ADZ6"/>
      <c r="AEA6"/>
      <c r="AEB6" s="125">
        <f>VLOOKUP(AEB4,'1、四轮驱动汇总表'!$E:$K,2,0)</f>
      </c>
      <c r="AEC6"/>
      <c r="AED6"/>
      <c r="AEE6"/>
      <c r="AEF6"/>
      <c r="AEG6" s="125">
        <f>VLOOKUP(AEG4,'1、四轮驱动汇总表'!$E:$K,2,0)</f>
      </c>
      <c r="AEH6"/>
      <c r="AEI6"/>
      <c r="AEJ6"/>
      <c r="AEK6"/>
      <c r="AEL6" s="125">
        <f>VLOOKUP(AEL4,'1、四轮驱动汇总表'!$E:$K,2,0)</f>
      </c>
      <c r="AEM6"/>
      <c r="AEN6"/>
      <c r="AEO6"/>
      <c r="AEP6"/>
      <c r="AEQ6" s="125">
        <f>VLOOKUP(AEQ4,'1、四轮驱动汇总表'!$E:$K,2,0)</f>
      </c>
      <c r="AER6"/>
      <c r="AES6"/>
      <c r="AET6"/>
      <c r="AEU6"/>
      <c r="AEV6" s="125">
        <f>VLOOKUP(AEV4,'1、四轮驱动汇总表'!$E:$K,2,0)</f>
      </c>
      <c r="AEW6"/>
      <c r="AEX6"/>
      <c r="AEY6"/>
      <c r="AEZ6"/>
      <c r="AFA6" s="125">
        <f>VLOOKUP(AFA4,'1、四轮驱动汇总表'!$E:$K,2,0)</f>
      </c>
      <c r="AFB6"/>
      <c r="AFC6"/>
      <c r="AFD6"/>
      <c r="AFE6"/>
      <c r="AFF6" s="125">
        <f>VLOOKUP(AFF4,'1、四轮驱动汇总表'!$E:$K,2,0)</f>
      </c>
      <c r="AFG6"/>
      <c r="AFH6"/>
      <c r="AFI6"/>
      <c r="AFJ6"/>
      <c r="AFK6" s="125">
        <f>VLOOKUP(AFK4,'1、四轮驱动汇总表'!$E:$K,2,0)</f>
      </c>
      <c r="AFL6"/>
      <c r="AFM6"/>
      <c r="AFN6"/>
      <c r="AFO6"/>
      <c r="AFP6" s="125">
        <f>VLOOKUP(AFP4,'1、四轮驱动汇总表'!$E:$K,2,0)</f>
      </c>
      <c r="AFQ6"/>
      <c r="AFR6"/>
      <c r="AFS6"/>
      <c r="AFT6"/>
      <c r="AFU6" s="125">
        <f>VLOOKUP(AFU4,'1、四轮驱动汇总表'!$E:$K,2,0)</f>
      </c>
      <c r="AFV6"/>
      <c r="AFW6"/>
      <c r="AFX6"/>
      <c r="AFY6"/>
      <c r="AFZ6" s="125">
        <f>VLOOKUP(AFZ4,'1、四轮驱动汇总表'!$E:$K,2,0)</f>
      </c>
      <c r="AGA6"/>
      <c r="AGB6"/>
      <c r="AGC6"/>
      <c r="AGD6"/>
      <c r="AGE6" s="125">
        <f>VLOOKUP(AGE4,'1、四轮驱动汇总表'!$E:$K,2,0)</f>
      </c>
      <c r="AGF6"/>
      <c r="AGG6"/>
      <c r="AGH6"/>
      <c r="AGI6"/>
      <c r="AGJ6" s="125">
        <f>VLOOKUP(AGJ4,'1、四轮驱动汇总表'!$E:$K,2,0)</f>
      </c>
      <c r="AGK6"/>
      <c r="AGL6"/>
      <c r="AGM6"/>
      <c r="AGN6"/>
      <c r="AGO6" s="125">
        <f>VLOOKUP(AGO4,'1、四轮驱动汇总表'!$E:$K,2,0)</f>
      </c>
      <c r="AGP6"/>
      <c r="AGQ6"/>
      <c r="AGR6"/>
      <c r="AGS6"/>
      <c r="AGT6" s="125">
        <f>VLOOKUP(AGT4,'1、四轮驱动汇总表'!$E:$K,2,0)</f>
      </c>
      <c r="AGU6"/>
      <c r="AGV6"/>
      <c r="AGW6"/>
      <c r="AGX6"/>
      <c r="AGY6" s="125">
        <f>VLOOKUP(AGY4,'1、四轮驱动汇总表'!$E:$K,2,0)</f>
      </c>
      <c r="AGZ6"/>
      <c r="AHA6"/>
      <c r="AHB6"/>
      <c r="AHC6"/>
      <c r="AHD6" s="125">
        <f>VLOOKUP(AHD4,'1、四轮驱动汇总表'!$E:$K,2,0)</f>
      </c>
      <c r="AHE6"/>
      <c r="AHF6"/>
      <c r="AHG6"/>
      <c r="AHH6"/>
      <c r="AHI6" s="125">
        <f>VLOOKUP(AHI4,'1、四轮驱动汇总表'!$E:$K,2,0)</f>
      </c>
      <c r="AHJ6"/>
      <c r="AHK6"/>
      <c r="AHL6"/>
      <c r="AHM6"/>
      <c r="AHN6" s="125">
        <f>VLOOKUP(AHN4,'1、四轮驱动汇总表'!$E:$K,2,0)</f>
      </c>
      <c r="AHO6"/>
      <c r="AHP6"/>
      <c r="AHQ6"/>
      <c r="AHR6"/>
      <c r="AHS6" s="125">
        <f>VLOOKUP(AHS4,'1、四轮驱动汇总表'!$E:$K,2,0)</f>
      </c>
      <c r="AHT6"/>
      <c r="AHU6"/>
      <c r="AHV6"/>
      <c r="AHW6"/>
      <c r="AHX6" s="125">
        <f>VLOOKUP(AHX4,'1、四轮驱动汇总表'!$E:$K,2,0)</f>
      </c>
      <c r="AHY6"/>
      <c r="AHZ6"/>
      <c r="AIA6"/>
      <c r="AIB6"/>
      <c r="AIC6" s="125">
        <f>VLOOKUP(AIC4,'1、四轮驱动汇总表'!$E:$K,2,0)</f>
      </c>
      <c r="AID6"/>
      <c r="AIE6"/>
      <c r="AIF6"/>
      <c r="AIG6"/>
      <c r="AIH6" s="125">
        <f>VLOOKUP(AIH4,'1、四轮驱动汇总表'!$E:$K,2,0)</f>
      </c>
      <c r="AII6"/>
      <c r="AIJ6"/>
      <c r="AIK6"/>
      <c r="AIL6"/>
      <c r="AIM6" s="125">
        <f>VLOOKUP(AIM4,'1、四轮驱动汇总表'!$E:$K,2,0)</f>
      </c>
      <c r="AIN6"/>
      <c r="AIO6"/>
      <c r="AIP6"/>
      <c r="AIQ6"/>
      <c r="AIR6" s="125">
        <f>VLOOKUP(AIR4,'1、四轮驱动汇总表'!$E:$K,2,0)</f>
      </c>
      <c r="AIS6"/>
      <c r="AIT6"/>
      <c r="AIU6"/>
      <c r="AIV6"/>
      <c r="AIW6" s="125">
        <f>VLOOKUP(AIW4,'1、四轮驱动汇总表'!$E:$K,2,0)</f>
      </c>
      <c r="AIX6"/>
      <c r="AIY6"/>
      <c r="AIZ6"/>
      <c r="AJA6"/>
      <c r="AJB6" s="125">
        <f>VLOOKUP(AJB4,'1、四轮驱动汇总表'!$E:$K,2,0)</f>
      </c>
      <c r="AJC6"/>
      <c r="AJD6"/>
      <c r="AJE6"/>
      <c r="AJF6"/>
      <c r="AJG6" s="125">
        <f>VLOOKUP(AJG4,'1、四轮驱动汇总表'!$E:$K,2,0)</f>
      </c>
      <c r="AJH6"/>
      <c r="AJI6"/>
      <c r="AJJ6"/>
      <c r="AJK6"/>
      <c r="AJL6" s="125">
        <f>VLOOKUP(AJL4,'1、四轮驱动汇总表'!$E:$K,2,0)</f>
      </c>
      <c r="AJM6"/>
      <c r="AJN6"/>
      <c r="AJO6"/>
      <c r="AJP6"/>
      <c r="AJQ6" s="125">
        <f>VLOOKUP(AJQ4,'1、四轮驱动汇总表'!$E:$K,2,0)</f>
      </c>
      <c r="AJR6"/>
      <c r="AJS6"/>
      <c r="AJT6"/>
      <c r="AJU6"/>
      <c r="AJV6" s="125">
        <f>VLOOKUP(AJV4,'1、四轮驱动汇总表'!$E:$K,2,0)</f>
      </c>
      <c r="AJW6"/>
      <c r="AJX6"/>
      <c r="AJY6"/>
      <c r="AJZ6"/>
      <c r="AKA6" s="125">
        <f>VLOOKUP(AKA4,'1、四轮驱动汇总表'!$E:$K,2,0)</f>
      </c>
      <c r="AKB6"/>
      <c r="AKC6"/>
      <c r="AKD6"/>
      <c r="AKE6"/>
      <c r="AKF6" s="125">
        <f>VLOOKUP(AKF4,'1、四轮驱动汇总表'!$E:$K,2,0)</f>
      </c>
      <c r="AKG6"/>
      <c r="AKH6"/>
      <c r="AKI6"/>
      <c r="AKJ6"/>
      <c r="AKK6" s="125">
        <f>VLOOKUP(AKK4,'1、四轮驱动汇总表'!$E:$K,2,0)</f>
      </c>
      <c r="AKL6"/>
      <c r="AKM6"/>
      <c r="AKN6"/>
      <c r="AKO6"/>
      <c r="AKP6" s="125">
        <f>VLOOKUP(AKP4,'1、四轮驱动汇总表'!$E:$K,2,0)</f>
      </c>
      <c r="AKQ6"/>
      <c r="AKR6"/>
      <c r="AKS6"/>
      <c r="AKT6"/>
      <c r="AKU6" s="125">
        <f>VLOOKUP(AKU4,'1、四轮驱动汇总表'!$E:$K,2,0)</f>
      </c>
      <c r="AKV6"/>
      <c r="AKW6"/>
      <c r="AKX6"/>
      <c r="AKY6"/>
      <c r="AKZ6" s="125">
        <f>VLOOKUP(AKZ4,'1、四轮驱动汇总表'!$E:$K,2,0)</f>
      </c>
      <c r="ALA6"/>
      <c r="ALB6"/>
      <c r="ALC6"/>
      <c r="ALD6"/>
      <c r="ALE6" s="125">
        <f>VLOOKUP(ALE4,'1、四轮驱动汇总表'!$E:$K,2,0)</f>
      </c>
      <c r="ALF6"/>
      <c r="ALG6"/>
      <c r="ALH6"/>
      <c r="ALI6"/>
      <c r="ALJ6" s="125">
        <f>VLOOKUP(ALJ4,'1、四轮驱动汇总表'!$E:$K,2,0)</f>
      </c>
      <c r="ALK6"/>
      <c r="ALL6"/>
      <c r="ALM6"/>
      <c r="ALN6"/>
      <c r="ALO6" s="125">
        <f>VLOOKUP(ALO4,'1、四轮驱动汇总表'!$E:$K,2,0)</f>
      </c>
      <c r="ALP6"/>
      <c r="ALQ6"/>
      <c r="ALR6"/>
      <c r="ALS6"/>
      <c r="ALT6" s="125">
        <f>VLOOKUP(ALT4,'1、四轮驱动汇总表'!$E:$K,2,0)</f>
      </c>
      <c r="ALU6"/>
      <c r="ALV6"/>
      <c r="ALW6"/>
      <c r="ALX6"/>
      <c r="ALY6" s="125">
        <f>VLOOKUP(ALY4,'1、四轮驱动汇总表'!$E:$K,2,0)</f>
      </c>
      <c r="ALZ6"/>
      <c r="AMA6"/>
      <c r="AMB6"/>
      <c r="AMC6"/>
      <c r="AMD6" s="125">
        <f>VLOOKUP(AMD4,'1、四轮驱动汇总表'!$E:$K,2,0)</f>
      </c>
      <c r="AME6"/>
      <c r="AMF6"/>
      <c r="AMG6"/>
      <c r="AMH6"/>
      <c r="AMI6" s="125">
        <f>VLOOKUP(AMI4,'1、四轮驱动汇总表'!$E:$K,2,0)</f>
      </c>
      <c r="AMJ6"/>
      <c r="AMK6"/>
      <c r="AML6"/>
      <c r="AMM6"/>
      <c r="AMN6" s="125">
        <f>VLOOKUP(AMN4,'1、四轮驱动汇总表'!$E:$K,2,0)</f>
      </c>
      <c r="AMO6"/>
      <c r="AMP6"/>
      <c r="AMQ6"/>
      <c r="AMR6"/>
      <c r="AMS6" s="125">
        <f>VLOOKUP(AMS4,'1、四轮驱动汇总表'!$E:$K,2,0)</f>
      </c>
      <c r="AMT6"/>
      <c r="AMU6"/>
      <c r="AMV6"/>
      <c r="AMW6"/>
      <c r="AMX6" s="125">
        <f>VLOOKUP(AMX4,'1、四轮驱动汇总表'!$E:$K,2,0)</f>
      </c>
      <c r="AMY6"/>
      <c r="AMZ6"/>
      <c r="ANA6"/>
      <c r="ANB6"/>
      <c r="ANC6" s="125">
        <f>VLOOKUP(ANC4,'1、四轮驱动汇总表'!$E:$K,2,0)</f>
      </c>
      <c r="AND6"/>
      <c r="ANE6"/>
      <c r="ANF6"/>
      <c r="ANG6"/>
      <c r="ANH6" s="125">
        <f>VLOOKUP(ANH4,'1、四轮驱动汇总表'!$E:$K,2,0)</f>
      </c>
      <c r="ANI6"/>
      <c r="ANJ6"/>
      <c r="ANK6"/>
      <c r="ANL6"/>
      <c r="ANM6" s="125">
        <f>VLOOKUP(ANM4,'1、四轮驱动汇总表'!$E:$K,2,0)</f>
      </c>
      <c r="ANN6"/>
      <c r="ANO6"/>
      <c r="ANP6"/>
      <c r="ANQ6"/>
      <c r="ANR6" s="125">
        <f>VLOOKUP(ANR4,'1、四轮驱动汇总表'!$E:$K,2,0)</f>
      </c>
      <c r="ANS6"/>
      <c r="ANT6"/>
      <c r="ANU6"/>
      <c r="ANV6"/>
      <c r="ANW6" s="125">
        <f>VLOOKUP(ANW4,'1、四轮驱动汇总表'!$E:$K,2,0)</f>
      </c>
      <c r="ANX6"/>
      <c r="ANY6"/>
      <c r="ANZ6"/>
      <c r="AOA6"/>
      <c r="AOB6" s="125">
        <f>VLOOKUP(AOB4,'1、四轮驱动汇总表'!$E:$K,2,0)</f>
      </c>
      <c r="AOC6"/>
      <c r="AOD6"/>
      <c r="AOE6"/>
      <c r="AOF6"/>
      <c r="AOG6" s="125">
        <f>VLOOKUP(AOG4,'1、四轮驱动汇总表'!$E:$K,2,0)</f>
      </c>
      <c r="AOH6"/>
      <c r="AOI6"/>
      <c r="AOJ6"/>
      <c r="AOK6"/>
      <c r="AOL6" s="125">
        <f>VLOOKUP(AOL4,'1、四轮驱动汇总表'!$E:$K,2,0)</f>
      </c>
      <c r="AOM6"/>
      <c r="AON6"/>
      <c r="AOO6"/>
      <c r="AOP6"/>
      <c r="AOQ6" s="125">
        <f>VLOOKUP(AOQ4,'1、四轮驱动汇总表'!$E:$K,2,0)</f>
      </c>
      <c r="AOR6"/>
      <c r="AOS6"/>
      <c r="AOT6"/>
      <c r="AOU6"/>
      <c r="AOV6" s="125">
        <f>VLOOKUP(AOV4,'1、四轮驱动汇总表'!$E:$K,2,0)</f>
      </c>
      <c r="AOW6"/>
      <c r="AOX6"/>
      <c r="AOY6"/>
      <c r="AOZ6"/>
      <c r="APA6" s="125">
        <f>VLOOKUP(APA4,'1、四轮驱动汇总表'!$E:$K,2,0)</f>
      </c>
      <c r="APB6"/>
      <c r="APC6"/>
      <c r="APD6"/>
      <c r="APE6"/>
      <c r="APF6" s="125">
        <f>VLOOKUP(APF4,'1、四轮驱动汇总表'!$E:$K,2,0)</f>
      </c>
      <c r="APG6"/>
      <c r="APH6"/>
      <c r="API6"/>
      <c r="APJ6"/>
      <c r="APK6" s="125">
        <f>VLOOKUP(APK4,'1、四轮驱动汇总表'!$E:$K,2,0)</f>
      </c>
      <c r="APL6"/>
      <c r="APM6"/>
      <c r="APN6"/>
      <c r="APO6"/>
      <c r="APP6" s="125">
        <f>VLOOKUP(APP4,'1、四轮驱动汇总表'!$E:$K,2,0)</f>
      </c>
      <c r="APQ6"/>
      <c r="APR6"/>
      <c r="APS6"/>
      <c r="APT6"/>
      <c r="APU6" s="125">
        <f>VLOOKUP(APU4,'1、四轮驱动汇总表'!$E:$K,2,0)</f>
      </c>
      <c r="APV6"/>
      <c r="APW6"/>
      <c r="APX6"/>
      <c r="APY6"/>
      <c r="APZ6" s="125">
        <f>VLOOKUP(APZ4,'1、四轮驱动汇总表'!$E:$K,2,0)</f>
      </c>
      <c r="AQA6"/>
      <c r="AQB6"/>
      <c r="AQC6"/>
      <c r="AQD6"/>
      <c r="AQE6" s="125">
        <f>VLOOKUP(AQE4,'1、四轮驱动汇总表'!$E:$K,2,0)</f>
      </c>
      <c r="AQF6"/>
      <c r="AQG6"/>
      <c r="AQH6"/>
      <c r="AQI6"/>
      <c r="AQJ6" s="125">
        <f>VLOOKUP(AQJ4,'1、四轮驱动汇总表'!$E:$K,2,0)</f>
      </c>
      <c r="AQK6"/>
      <c r="AQL6"/>
      <c r="AQM6"/>
      <c r="AQN6"/>
      <c r="AQO6" s="125">
        <f>VLOOKUP(AQO4,'1、四轮驱动汇总表'!$E:$K,2,0)</f>
      </c>
      <c r="AQP6"/>
      <c r="AQQ6"/>
      <c r="AQR6"/>
      <c r="AQS6"/>
      <c r="AQT6" s="125">
        <f>VLOOKUP(AQT4,'1、四轮驱动汇总表'!$E:$K,2,0)</f>
      </c>
      <c r="AQU6"/>
      <c r="AQV6"/>
      <c r="AQW6"/>
      <c r="AQX6"/>
      <c r="AQY6" s="125">
        <f>VLOOKUP(AQY4,'1、四轮驱动汇总表'!$E:$K,2,0)</f>
      </c>
      <c r="AQZ6"/>
      <c r="ARA6"/>
      <c r="ARB6"/>
      <c r="ARC6"/>
      <c r="ARD6" s="125">
        <f>VLOOKUP(ARD4,'1、四轮驱动汇总表'!$E:$K,2,0)</f>
      </c>
      <c r="ARE6"/>
      <c r="ARF6"/>
      <c r="ARG6"/>
      <c r="ARH6"/>
      <c r="ARI6" s="125">
        <f>VLOOKUP(ARI4,'1、四轮驱动汇总表'!$E:$K,2,0)</f>
      </c>
      <c r="ARJ6"/>
      <c r="ARK6"/>
      <c r="ARL6"/>
      <c r="ARM6"/>
      <c r="ARN6" s="125">
        <f>VLOOKUP(ARN4,'1、四轮驱动汇总表'!$E:$K,2,0)</f>
      </c>
      <c r="ARO6"/>
      <c r="ARP6"/>
      <c r="ARQ6"/>
      <c r="ARR6"/>
      <c r="ARS6" s="125">
        <f>VLOOKUP(ARS4,'1、四轮驱动汇总表'!$E:$K,2,0)</f>
      </c>
      <c r="ART6"/>
      <c r="ARU6"/>
      <c r="ARV6"/>
      <c r="ARW6"/>
      <c r="ARX6" s="125">
        <f>VLOOKUP(ARX4,'1、四轮驱动汇总表'!$E:$K,2,0)</f>
      </c>
      <c r="ARY6"/>
      <c r="ARZ6"/>
      <c r="ASA6"/>
      <c r="ASB6"/>
      <c r="ASC6" s="125">
        <f>VLOOKUP(ASC4,'1、四轮驱动汇总表'!$E:$K,2,0)</f>
      </c>
      <c r="ASD6"/>
      <c r="ASE6"/>
      <c r="ASF6"/>
      <c r="ASG6"/>
      <c r="ASH6" s="125">
        <f>VLOOKUP(ASH4,'1、四轮驱动汇总表'!$E:$K,2,0)</f>
      </c>
      <c r="ASI6"/>
      <c r="ASJ6"/>
      <c r="ASK6"/>
      <c r="ASL6"/>
      <c r="ASM6" s="125">
        <f>VLOOKUP(ASM4,'1、四轮驱动汇总表'!$E:$K,2,0)</f>
      </c>
      <c r="ASN6"/>
      <c r="ASO6"/>
      <c r="ASP6"/>
      <c r="ASQ6"/>
      <c r="ASR6" s="125">
        <f>VLOOKUP(ASR4,'1、四轮驱动汇总表'!$E:$K,2,0)</f>
      </c>
      <c r="ASS6"/>
      <c r="AST6"/>
      <c r="ASU6"/>
      <c r="ASV6"/>
      <c r="ASW6" s="125">
        <f>VLOOKUP(ASW4,'1、四轮驱动汇总表'!$E:$K,2,0)</f>
      </c>
      <c r="ASX6"/>
      <c r="ASY6"/>
      <c r="ASZ6"/>
      <c r="ATA6"/>
      <c r="ATB6" s="125">
        <f>VLOOKUP(ATB4,'1、四轮驱动汇总表'!$E:$K,2,0)</f>
      </c>
      <c r="ATC6"/>
      <c r="ATD6"/>
      <c r="ATE6"/>
      <c r="ATF6"/>
      <c r="ATG6" s="125">
        <f>VLOOKUP(ATG4,'1、四轮驱动汇总表'!$E:$K,2,0)</f>
      </c>
      <c r="ATH6"/>
      <c r="ATI6"/>
      <c r="ATJ6"/>
      <c r="ATK6"/>
      <c r="ATL6" s="125">
        <f>VLOOKUP(ATL4,'1、四轮驱动汇总表'!$E:$K,2,0)</f>
      </c>
      <c r="ATM6"/>
      <c r="ATN6"/>
      <c r="ATO6"/>
      <c r="ATP6"/>
      <c r="ATQ6" s="125">
        <f>VLOOKUP(ATQ4,'1、四轮驱动汇总表'!$E:$K,2,0)</f>
      </c>
      <c r="ATR6"/>
      <c r="ATS6"/>
      <c r="ATT6"/>
      <c r="ATU6"/>
      <c r="ATV6" s="125">
        <f>VLOOKUP(ATV4,'1、四轮驱动汇总表'!$E:$K,2,0)</f>
      </c>
      <c r="ATW6"/>
      <c r="ATX6"/>
      <c r="ATY6"/>
      <c r="ATZ6"/>
      <c r="AUA6" s="125">
        <f>VLOOKUP(AUA4,'1、四轮驱动汇总表'!$E:$K,2,0)</f>
      </c>
      <c r="AUB6"/>
      <c r="AUC6"/>
      <c r="AUD6"/>
      <c r="AUE6"/>
      <c r="AUF6" s="125">
        <f>VLOOKUP(AUF4,'1、四轮驱动汇总表'!$E:$K,2,0)</f>
      </c>
      <c r="AUG6"/>
      <c r="AUH6"/>
      <c r="AUI6"/>
      <c r="AUJ6"/>
      <c r="AUK6" s="125">
        <f>VLOOKUP(AUK4,'1、四轮驱动汇总表'!$E:$K,2,0)</f>
      </c>
      <c r="AUL6"/>
      <c r="AUM6"/>
      <c r="AUN6"/>
      <c r="AUO6" s="125">
        <f>VLOOKUP(AUO4,'1、四轮驱动汇总表'!$E:$K,2,0)</f>
      </c>
      <c r="AUP6"/>
      <c r="AUQ6"/>
      <c r="AUR6"/>
      <c r="AUS6" s="125">
        <f>VLOOKUP(AUS4,'1、四轮驱动汇总表'!$E:$K,2,0)</f>
      </c>
      <c r="AUT6"/>
      <c r="AUU6"/>
      <c r="AUV6"/>
      <c r="AUW6" s="125">
        <f>VLOOKUP(AUW4,'1、四轮驱动汇总表'!$E:$K,2,0)</f>
      </c>
      <c r="AUX6"/>
      <c r="AUY6"/>
      <c r="AUZ6"/>
      <c r="AVA6" s="125">
        <f>VLOOKUP(AVA4,'1、四轮驱动汇总表'!$E:$K,2,0)</f>
      </c>
      <c r="AVB6"/>
      <c r="AVC6"/>
      <c r="AVD6"/>
      <c r="AVE6" s="125">
        <f>VLOOKUP(AVE4,'1、四轮驱动汇总表'!$E:$K,2,0)</f>
      </c>
      <c r="AVF6"/>
      <c r="AVG6"/>
      <c r="AVH6"/>
      <c r="AVI6" s="125">
        <f>VLOOKUP(AVI4,'1、四轮驱动汇总表'!$E:$K,2,0)</f>
      </c>
      <c r="AVJ6"/>
      <c r="AVK6"/>
      <c r="AVL6"/>
      <c r="AVM6" s="125">
        <f>VLOOKUP(AVM4,'1、四轮驱动汇总表'!$E:$K,2,0)</f>
      </c>
      <c r="AVN6"/>
      <c r="AVO6"/>
      <c r="AVP6"/>
      <c r="AVQ6" s="125">
        <f>VLOOKUP(AVQ4,'1、四轮驱动汇总表'!$E:$K,2,0)</f>
      </c>
      <c r="AVR6"/>
      <c r="AVS6"/>
      <c r="AVT6"/>
      <c r="AVU6" s="125">
        <f>VLOOKUP(AVU4,'1、四轮驱动汇总表'!$E:$K,2,0)</f>
      </c>
      <c r="AVV6"/>
      <c r="AVW6"/>
      <c r="AVX6"/>
      <c r="AVY6" s="125">
        <f>VLOOKUP(AVY4,'1、四轮驱动汇总表'!$E:$K,2,0)</f>
      </c>
      <c r="AVZ6"/>
      <c r="AWA6"/>
      <c r="AWB6"/>
      <c r="AWC6" s="125">
        <f>VLOOKUP(AWC4,'1、四轮驱动汇总表'!$E:$K,2,0)</f>
      </c>
      <c r="AWD6"/>
      <c r="AWE6"/>
      <c r="AWF6"/>
      <c r="AWG6" s="125">
        <f>VLOOKUP(AWG4,'1、四轮驱动汇总表'!$E:$K,2,0)</f>
      </c>
      <c r="AWH6"/>
      <c r="AWI6"/>
      <c r="AWJ6"/>
      <c r="AWK6" s="125">
        <f>VLOOKUP(AWK4,'1、四轮驱动汇总表'!$E:$K,2,0)</f>
      </c>
      <c r="AWL6"/>
      <c r="AWM6"/>
      <c r="AWN6"/>
      <c r="AWO6" s="125">
        <f>VLOOKUP(AWO4,'1、四轮驱动汇总表'!$E:$K,2,0)</f>
      </c>
      <c r="AWP6"/>
      <c r="AWQ6"/>
      <c r="AWR6"/>
      <c r="AWS6" s="125">
        <f>VLOOKUP(AWS4,'1、四轮驱动汇总表'!$E:$K,2,0)</f>
      </c>
      <c r="AWT6"/>
      <c r="AWU6"/>
      <c r="AWV6"/>
      <c r="AWW6" s="125">
        <f>VLOOKUP(AWW4,'1、四轮驱动汇总表'!$E:$K,2,0)</f>
      </c>
      <c r="AWX6"/>
      <c r="AWY6"/>
      <c r="AWZ6"/>
      <c r="AXA6" s="125">
        <f>VLOOKUP(AXA4,'1、四轮驱动汇总表'!$E:$K,2,0)</f>
      </c>
      <c r="AXB6"/>
      <c r="AXC6"/>
      <c r="AXD6"/>
      <c r="AXE6" s="125">
        <f>VLOOKUP(AXE4,'1、四轮驱动汇总表'!$E:$K,2,0)</f>
      </c>
      <c r="AXF6"/>
      <c r="AXG6"/>
      <c r="AXH6"/>
      <c r="AXI6" s="125">
        <f>VLOOKUP(AXI4,'1、四轮驱动汇总表'!$E:$K,2,0)</f>
      </c>
      <c r="AXJ6"/>
      <c r="AXK6"/>
      <c r="AXL6"/>
      <c r="AXM6" s="125">
        <f>VLOOKUP(AXM4,'1、四轮驱动汇总表'!$E:$K,2,0)</f>
      </c>
      <c r="AXN6"/>
      <c r="AXO6"/>
      <c r="AXP6"/>
      <c r="AXQ6" s="125">
        <f>VLOOKUP(AXQ4,'1、四轮驱动汇总表'!$E:$K,2,0)</f>
      </c>
      <c r="AXR6"/>
      <c r="AXS6"/>
      <c r="AXT6"/>
      <c r="AXU6" s="125">
        <f>VLOOKUP(AXU4,'1、四轮驱动汇总表'!$E:$K,2,0)</f>
      </c>
      <c r="AXV6"/>
      <c r="AXW6"/>
      <c r="AXX6"/>
      <c r="AXY6" s="125">
        <f>VLOOKUP(AXY4,'1、四轮驱动汇总表'!$E:$K,2,0)</f>
      </c>
      <c r="AXZ6"/>
      <c r="AYA6"/>
      <c r="AYB6"/>
      <c r="AYC6" s="125">
        <f>VLOOKUP(AYC4,'1、四轮驱动汇总表'!$E:$K,2,0)</f>
      </c>
      <c r="AYD6"/>
      <c r="AYE6"/>
      <c r="AYF6"/>
      <c r="AYG6" s="125">
        <f>VLOOKUP(AYG4,'1、四轮驱动汇总表'!$E:$K,2,0)</f>
      </c>
      <c r="AYH6"/>
      <c r="AYI6"/>
      <c r="AYJ6"/>
      <c r="AYK6" s="125">
        <f>VLOOKUP(AYK4,'1、四轮驱动汇总表'!$E:$K,2,0)</f>
      </c>
      <c r="AYL6"/>
      <c r="AYM6"/>
      <c r="AYN6"/>
      <c r="AYO6" s="125">
        <f>VLOOKUP(AYO4,'1、四轮驱动汇总表'!$E:$K,2,0)</f>
      </c>
      <c r="AYP6"/>
      <c r="AYQ6"/>
      <c r="AYR6"/>
      <c r="AYS6" s="125">
        <f>VLOOKUP(AYS4,'1、四轮驱动汇总表'!$E:$K,2,0)</f>
      </c>
      <c r="AYT6"/>
      <c r="AYU6"/>
      <c r="AYV6"/>
      <c r="AYW6" s="125">
        <f>VLOOKUP(AYW4,'1、四轮驱动汇总表'!$E:$K,2,0)</f>
      </c>
      <c r="AYX6"/>
      <c r="AYY6"/>
      <c r="AYZ6"/>
      <c r="AZA6" s="125">
        <f>VLOOKUP(AZA4,'1、四轮驱动汇总表'!$E:$K,2,0)</f>
      </c>
      <c r="AZB6"/>
      <c r="AZC6"/>
      <c r="AZD6"/>
      <c r="AZE6" s="125">
        <f>VLOOKUP(AZE4,'1、四轮驱动汇总表'!$E:$K,2,0)</f>
      </c>
      <c r="AZF6"/>
      <c r="AZG6"/>
      <c r="AZH6"/>
      <c r="AZI6" s="125">
        <f>VLOOKUP(AZI4,'1、四轮驱动汇总表'!$E:$K,2,0)</f>
      </c>
      <c r="AZJ6"/>
      <c r="AZK6"/>
      <c r="AZL6"/>
      <c r="AZM6" s="125">
        <f>VLOOKUP(AZM4,'1、四轮驱动汇总表'!$E:$K,2,0)</f>
      </c>
      <c r="AZN6"/>
      <c r="AZO6"/>
      <c r="AZP6"/>
      <c r="AZQ6" s="125">
        <f>VLOOKUP(AZQ4,'1、四轮驱动汇总表'!$E:$K,2,0)</f>
      </c>
      <c r="AZR6"/>
      <c r="AZS6"/>
      <c r="AZT6"/>
      <c r="AZU6" s="125">
        <f>VLOOKUP(AZU4,'1、四轮驱动汇总表'!$E:$K,2,0)</f>
      </c>
      <c r="AZV6"/>
      <c r="AZW6"/>
      <c r="AZX6"/>
      <c r="AZY6" s="125">
        <f>VLOOKUP(AZY4,'1、四轮驱动汇总表'!$E:$K,2,0)</f>
      </c>
      <c r="AZZ6"/>
      <c r="BAA6"/>
      <c r="BAB6"/>
      <c r="BAC6" s="125">
        <f>VLOOKUP(BAC4,'1、四轮驱动汇总表'!$E:$K,2,0)</f>
      </c>
      <c r="BAD6"/>
      <c r="BAE6"/>
      <c r="BAF6"/>
      <c r="BAG6" s="125">
        <f>VLOOKUP(BAG4,'1、四轮驱动汇总表'!$E:$K,2,0)</f>
      </c>
      <c r="BAH6"/>
      <c r="BAI6"/>
      <c r="BAJ6"/>
      <c r="BAK6" s="125">
        <f>VLOOKUP(BAK4,'1、四轮驱动汇总表'!$E:$K,2,0)</f>
      </c>
      <c r="BAL6"/>
      <c r="BAM6"/>
      <c r="BAN6"/>
      <c r="BAO6" s="125">
        <f>VLOOKUP(BAO4,'1、四轮驱动汇总表'!$E:$K,2,0)</f>
      </c>
      <c r="BAP6"/>
      <c r="BAQ6"/>
      <c r="BAR6"/>
      <c r="BAS6" s="125">
        <f>VLOOKUP(BAS4,'1、四轮驱动汇总表'!$E:$K,2,0)</f>
      </c>
      <c r="BAT6"/>
      <c r="BAU6"/>
      <c r="BAV6"/>
      <c r="BAW6" s="125">
        <f>VLOOKUP(BAW4,'1、四轮驱动汇总表'!$E:$K,2,0)</f>
      </c>
      <c r="BAX6"/>
      <c r="BAY6"/>
      <c r="BAZ6"/>
      <c r="BBA6" s="125">
        <f>VLOOKUP(BBA4,'1、四轮驱动汇总表'!$E:$K,2,0)</f>
      </c>
      <c r="BBB6"/>
      <c r="BBC6"/>
      <c r="BBD6"/>
      <c r="BBE6" s="125">
        <f>VLOOKUP(BBE4,'1、四轮驱动汇总表'!$E:$K,2,0)</f>
      </c>
      <c r="BBF6"/>
      <c r="BBG6"/>
      <c r="BBH6"/>
      <c r="BBI6" s="125">
        <f>VLOOKUP(BBI4,'1、四轮驱动汇总表'!$E:$K,2,0)</f>
      </c>
      <c r="BBJ6"/>
      <c r="BBK6"/>
      <c r="BBL6"/>
      <c r="BBM6" s="125">
        <f>VLOOKUP(BBM4,'1、四轮驱动汇总表'!$E:$K,2,0)</f>
      </c>
      <c r="BBN6"/>
      <c r="BBO6"/>
      <c r="BBP6"/>
      <c r="BBQ6" s="125">
        <f>VLOOKUP(BBQ4,'1、四轮驱动汇总表'!$E:$K,2,0)</f>
      </c>
      <c r="BBR6"/>
      <c r="BBS6"/>
      <c r="BBT6"/>
      <c r="BBU6" s="125">
        <f>VLOOKUP(BBU4,'1、四轮驱动汇总表'!$E:$K,2,0)</f>
      </c>
      <c r="BBV6"/>
      <c r="BBW6"/>
      <c r="BBX6"/>
      <c r="BBY6" s="125">
        <f>VLOOKUP(BBY4,'1、四轮驱动汇总表'!$E:$K,2,0)</f>
      </c>
      <c r="BBZ6"/>
      <c r="BCA6"/>
      <c r="BCB6"/>
      <c r="BCC6" s="125">
        <f>VLOOKUP(BCC4,'1、四轮驱动汇总表'!$E:$K,2,0)</f>
      </c>
      <c r="BCD6"/>
      <c r="BCE6"/>
      <c r="BCF6"/>
      <c r="BCG6" s="125">
        <f>VLOOKUP(BCG4,'1、四轮驱动汇总表'!$E:$K,2,0)</f>
      </c>
      <c r="BCH6"/>
      <c r="BCI6"/>
      <c r="BCJ6"/>
      <c r="BCK6" s="125">
        <f>VLOOKUP(BCK4,'1、四轮驱动汇总表'!$E:$K,2,0)</f>
      </c>
      <c r="BCL6"/>
      <c r="BCM6"/>
      <c r="BCN6"/>
      <c r="BCO6" s="125">
        <f>VLOOKUP(BCO4,'1、四轮驱动汇总表'!$E:$K,2,0)</f>
      </c>
      <c r="BCP6"/>
      <c r="BCQ6"/>
      <c r="BCR6"/>
      <c r="BCS6" s="125">
        <f>VLOOKUP(BCS4,'1、四轮驱动汇总表'!$E:$K,2,0)</f>
      </c>
      <c r="BCT6"/>
      <c r="BCU6"/>
      <c r="BCV6"/>
      <c r="BCW6" s="125">
        <f>VLOOKUP(BCW4,'1、四轮驱动汇总表'!$E:$K,2,0)</f>
      </c>
      <c r="BCX6"/>
      <c r="BCY6"/>
      <c r="BCZ6"/>
      <c r="BDA6" s="125">
        <f>VLOOKUP(BDA4,'1、四轮驱动汇总表'!$E:$K,2,0)</f>
      </c>
      <c r="BDB6"/>
      <c r="BDC6"/>
      <c r="BDD6"/>
      <c r="BDE6" s="125">
        <f>VLOOKUP(BDE4,'1、四轮驱动汇总表'!$E:$K,2,0)</f>
      </c>
      <c r="BDF6"/>
      <c r="BDG6"/>
      <c r="BDH6"/>
      <c r="BDI6" s="125">
        <f>VLOOKUP(BDI4,'1、四轮驱动汇总表'!$E:$K,2,0)</f>
      </c>
      <c r="BDJ6"/>
      <c r="BDK6"/>
      <c r="BDL6"/>
      <c r="BDM6" s="125">
        <f>VLOOKUP(BDM4,'1、四轮驱动汇总表'!$E:$K,2,0)</f>
      </c>
      <c r="BDN6"/>
      <c r="BDO6"/>
      <c r="BDP6"/>
      <c r="BDQ6" s="125">
        <f>VLOOKUP(BDQ4,'1、四轮驱动汇总表'!$E:$K,2,0)</f>
      </c>
      <c r="BDR6"/>
      <c r="BDS6"/>
      <c r="BDT6"/>
      <c r="BDU6" s="125">
        <f>VLOOKUP(BDU4,'1、四轮驱动汇总表'!$E:$K,2,0)</f>
      </c>
      <c r="BDV6"/>
      <c r="BDW6"/>
      <c r="BDX6"/>
      <c r="BDY6" s="125">
        <f>VLOOKUP(BDY4,'1、四轮驱动汇总表'!$E:$K,2,0)</f>
      </c>
      <c r="BDZ6"/>
      <c r="BEA6"/>
      <c r="BEB6"/>
      <c r="BEC6" s="125">
        <f>VLOOKUP(BEC4,'1、四轮驱动汇总表'!$E:$K,2,0)</f>
      </c>
      <c r="BED6"/>
      <c r="BEE6"/>
      <c r="BEF6"/>
      <c r="BEG6" s="125">
        <f>VLOOKUP(BEG4,'1、四轮驱动汇总表'!$E:$K,2,0)</f>
      </c>
      <c r="BEH6"/>
      <c r="BEI6"/>
      <c r="BEJ6"/>
      <c r="BEK6" s="125">
        <f>VLOOKUP(BEK4,'1、四轮驱动汇总表'!$E:$K,2,0)</f>
      </c>
      <c r="BEL6"/>
      <c r="BEM6"/>
      <c r="BEN6"/>
      <c r="BEO6" s="125">
        <f>VLOOKUP(BEO4,'1、四轮驱动汇总表'!$E:$K,2,0)</f>
      </c>
      <c r="BEP6"/>
      <c r="BEQ6"/>
      <c r="BER6"/>
      <c r="BES6" s="125">
        <f>VLOOKUP(BES4,'1、四轮驱动汇总表'!$E:$K,2,0)</f>
      </c>
      <c r="BET6"/>
      <c r="BEU6"/>
      <c r="BEV6"/>
      <c r="BEW6" s="125">
        <f>VLOOKUP(BEW4,'1、四轮驱动汇总表'!$E:$K,2,0)</f>
      </c>
      <c r="BEX6"/>
      <c r="BEY6"/>
      <c r="BEZ6"/>
      <c r="BFA6" s="125">
        <f>VLOOKUP(BFA4,'1、四轮驱动汇总表'!$E:$K,2,0)</f>
      </c>
      <c r="BFB6"/>
      <c r="BFC6"/>
      <c r="BFD6"/>
      <c r="BFE6" s="125">
        <f>VLOOKUP(BFE4,'1、四轮驱动汇总表'!$E:$K,2,0)</f>
      </c>
      <c r="BFF6"/>
      <c r="BFG6"/>
      <c r="BFH6"/>
      <c r="BFI6" s="125">
        <f>VLOOKUP(BFI4,'1、四轮驱动汇总表'!$E:$K,2,0)</f>
      </c>
      <c r="BFJ6"/>
      <c r="BFK6"/>
      <c r="BFL6"/>
      <c r="BFM6" s="125">
        <f>VLOOKUP(BFM4,'1、四轮驱动汇总表'!$E:$K,2,0)</f>
      </c>
      <c r="BFN6"/>
      <c r="BFO6"/>
      <c r="BFP6"/>
      <c r="BFQ6" s="125">
        <f>VLOOKUP(BFQ4,'1、四轮驱动汇总表'!$E:$K,2,0)</f>
      </c>
      <c r="BFR6"/>
      <c r="BFS6"/>
      <c r="BFT6"/>
      <c r="BFU6" s="125">
        <f>VLOOKUP(BFU4,'1、四轮驱动汇总表'!$E:$K,2,0)</f>
      </c>
      <c r="BFV6"/>
      <c r="BFW6"/>
      <c r="BFX6"/>
      <c r="BFY6" s="125">
        <f>VLOOKUP(BFY4,'1、四轮驱动汇总表'!$E:$K,2,0)</f>
      </c>
      <c r="BFZ6"/>
      <c r="BGA6"/>
      <c r="BGB6"/>
      <c r="BGC6" s="125">
        <f>VLOOKUP(BGC4,'1、四轮驱动汇总表'!$E:$K,2,0)</f>
      </c>
      <c r="BGD6"/>
      <c r="BGE6"/>
      <c r="BGF6"/>
      <c r="BGG6" s="125">
        <f>VLOOKUP(BGG4,'1、四轮驱动汇总表'!$E:$K,2,0)</f>
      </c>
      <c r="BGH6"/>
      <c r="BGI6"/>
      <c r="BGJ6"/>
      <c r="BGK6" s="125">
        <f>VLOOKUP(BGK4,'1、四轮驱动汇总表'!$E:$K,2,0)</f>
      </c>
      <c r="BGL6"/>
      <c r="BGM6"/>
      <c r="BGN6"/>
      <c r="BGO6" s="125">
        <f>VLOOKUP(BGO4,'1、四轮驱动汇总表'!$E:$K,2,0)</f>
      </c>
      <c r="BGP6"/>
      <c r="BGQ6"/>
      <c r="BGR6"/>
      <c r="BGS6" s="125">
        <f>VLOOKUP(BGS4,'1、四轮驱动汇总表'!$E:$K,2,0)</f>
      </c>
      <c r="BGT6"/>
      <c r="BGU6"/>
      <c r="BGV6"/>
      <c r="BGW6" s="125">
        <f>VLOOKUP(BGW4,'1、四轮驱动汇总表'!$E:$K,2,0)</f>
      </c>
      <c r="BGX6"/>
      <c r="BGY6"/>
      <c r="BGZ6"/>
      <c r="BHA6" s="125">
        <f>VLOOKUP(BHA4,'1、四轮驱动汇总表'!$E:$K,2,0)</f>
      </c>
      <c r="BHB6"/>
      <c r="BHC6"/>
      <c r="BHD6"/>
      <c r="BHE6" s="125">
        <f>VLOOKUP(BHE4,'1、四轮驱动汇总表'!$E:$K,2,0)</f>
      </c>
      <c r="BHF6"/>
      <c r="BHG6"/>
      <c r="BHH6"/>
      <c r="BHI6" s="125">
        <f>VLOOKUP(BHI4,'1、四轮驱动汇总表'!$E:$K,2,0)</f>
      </c>
      <c r="BHJ6"/>
      <c r="BHK6"/>
      <c r="BHL6"/>
      <c r="BHM6" s="125">
        <f>VLOOKUP(BHM4,'1、四轮驱动汇总表'!$E:$K,2,0)</f>
      </c>
      <c r="BHN6"/>
      <c r="BHO6"/>
      <c r="BHP6"/>
      <c r="BHQ6" s="125">
        <f>VLOOKUP(BHQ4,'1、四轮驱动汇总表'!$E:$K,2,0)</f>
      </c>
      <c r="BHR6"/>
      <c r="BHS6"/>
      <c r="BHT6"/>
      <c r="BHU6" s="125">
        <f>VLOOKUP(BHU4,'1、四轮驱动汇总表'!$E:$K,2,0)</f>
      </c>
      <c r="BHV6"/>
      <c r="BHW6"/>
      <c r="BHX6"/>
      <c r="BHY6" s="125">
        <f>VLOOKUP(BHY4,'1、四轮驱动汇总表'!$E:$K,2,0)</f>
      </c>
      <c r="BHZ6"/>
      <c r="BIA6"/>
      <c r="BIB6"/>
      <c r="BIC6" s="125">
        <f>VLOOKUP(BIC4,'1、四轮驱动汇总表'!$E:$K,2,0)</f>
      </c>
      <c r="BID6"/>
      <c r="BIE6"/>
      <c r="BIF6"/>
      <c r="BIG6" s="125">
        <f>VLOOKUP(BIG4,'1、四轮驱动汇总表'!$E:$K,2,0)</f>
      </c>
      <c r="BIH6"/>
      <c r="BII6"/>
      <c r="BIJ6"/>
      <c r="BIK6" s="125">
        <f>VLOOKUP(BIK4,'1、四轮驱动汇总表'!$E:$K,2,0)</f>
      </c>
      <c r="BIL6"/>
      <c r="BIM6"/>
      <c r="BIN6"/>
      <c r="BIO6" s="125">
        <f>VLOOKUP(BIO4,'1、四轮驱动汇总表'!$E:$K,2,0)</f>
      </c>
      <c r="BIP6"/>
      <c r="BIQ6"/>
      <c r="BIR6"/>
      <c r="BIS6" s="125">
        <f>VLOOKUP(BIS4,'1、四轮驱动汇总表'!$E:$K,2,0)</f>
      </c>
      <c r="BIT6"/>
      <c r="BIU6"/>
      <c r="BIV6"/>
      <c r="BIW6" s="125">
        <f>VLOOKUP(BIW4,'1、四轮驱动汇总表'!$E:$K,2,0)</f>
      </c>
      <c r="BIX6"/>
      <c r="BIY6"/>
      <c r="BIZ6"/>
      <c r="BJA6" s="125">
        <f>VLOOKUP(BJA4,'1、四轮驱动汇总表'!$E:$K,2,0)</f>
      </c>
      <c r="BJB6"/>
      <c r="BJC6"/>
      <c r="BJD6"/>
      <c r="BJE6" s="125">
        <f>VLOOKUP(BJE4,'1、四轮驱动汇总表'!$E:$K,2,0)</f>
      </c>
      <c r="BJF6"/>
      <c r="BJG6"/>
      <c r="BJH6"/>
      <c r="BJI6" s="125">
        <f>VLOOKUP(BJI4,'1、四轮驱动汇总表'!$E:$K,2,0)</f>
      </c>
      <c r="BJJ6"/>
      <c r="BJK6"/>
      <c r="BJL6"/>
      <c r="BJM6" s="125">
        <f>VLOOKUP(BJM4,'1、四轮驱动汇总表'!$E:$K,2,0)</f>
      </c>
      <c r="BJN6"/>
      <c r="BJO6"/>
      <c r="BJP6"/>
      <c r="BJQ6" s="125">
        <f>VLOOKUP(BJQ4,'1、四轮驱动汇总表'!$E:$K,2,0)</f>
      </c>
      <c r="BJR6"/>
      <c r="BJS6"/>
      <c r="BJT6"/>
      <c r="BJU6" s="125">
        <f>VLOOKUP(BJU4,'1、四轮驱动汇总表'!$E:$K,2,0)</f>
      </c>
      <c r="BJV6"/>
      <c r="BJW6"/>
      <c r="BJX6"/>
      <c r="BJY6" s="125">
        <f>VLOOKUP(BJY4,'1、四轮驱动汇总表'!$E:$K,2,0)</f>
      </c>
      <c r="BJZ6"/>
      <c r="BKA6"/>
      <c r="BKB6"/>
      <c r="BKC6" s="125">
        <f>VLOOKUP(BKC4,'1、四轮驱动汇总表'!$E:$K,2,0)</f>
      </c>
      <c r="BKD6"/>
      <c r="BKE6"/>
      <c r="BKF6"/>
      <c r="BKG6" s="125">
        <f>VLOOKUP(BKG4,'1、四轮驱动汇总表'!$E:$K,2,0)</f>
      </c>
      <c r="BKH6"/>
      <c r="BKI6"/>
      <c r="BKJ6"/>
      <c r="BKK6" s="125">
        <f>VLOOKUP(BKK4,'1、四轮驱动汇总表'!$E:$K,2,0)</f>
      </c>
      <c r="BKL6"/>
      <c r="BKM6"/>
      <c r="BKN6"/>
      <c r="BKO6" s="125">
        <f>VLOOKUP(BKO4,'1、四轮驱动汇总表'!$E:$K,2,0)</f>
      </c>
      <c r="BKP6"/>
      <c r="BKQ6"/>
      <c r="BKR6"/>
      <c r="BKS6" s="125">
        <f>VLOOKUP(BKS4,'1、四轮驱动汇总表'!$E:$K,2,0)</f>
      </c>
      <c r="BKT6"/>
      <c r="BKU6"/>
      <c r="BKV6"/>
      <c r="BKW6" s="125">
        <f>VLOOKUP(BKW4,'1、四轮驱动汇总表'!$E:$K,2,0)</f>
      </c>
      <c r="BKX6"/>
      <c r="BKY6"/>
      <c r="BKZ6"/>
      <c r="BLA6" s="125">
        <f>VLOOKUP(BLA4,'1、四轮驱动汇总表'!$E:$K,2,0)</f>
      </c>
      <c r="BLB6"/>
      <c r="BLC6"/>
      <c r="BLD6"/>
      <c r="BLE6" s="125">
        <f>VLOOKUP(BLE4,'1、四轮驱动汇总表'!$E:$K,2,0)</f>
      </c>
      <c r="BLF6"/>
      <c r="BLG6"/>
      <c r="BLH6"/>
      <c r="BLI6" s="125">
        <f>VLOOKUP(BLI4,'1、四轮驱动汇总表'!$E:$K,2,0)</f>
      </c>
      <c r="BLJ6"/>
      <c r="BLK6"/>
      <c r="BLL6"/>
      <c r="BLM6" s="125">
        <f>VLOOKUP(BLM4,'1、四轮驱动汇总表'!$E:$K,2,0)</f>
      </c>
      <c r="BLN6"/>
      <c r="BLO6"/>
      <c r="BLP6"/>
      <c r="BLQ6" s="125">
        <f>VLOOKUP(BLQ4,'1、四轮驱动汇总表'!$E:$K,2,0)</f>
      </c>
      <c r="BLR6"/>
      <c r="BLS6"/>
      <c r="BLT6"/>
      <c r="BLU6" s="125">
        <f>VLOOKUP(BLU4,'1、四轮驱动汇总表'!$E:$K,2,0)</f>
      </c>
      <c r="BLV6"/>
      <c r="BLW6"/>
      <c r="BLX6"/>
      <c r="BLY6" s="125">
        <f>VLOOKUP(BLY4,'1、四轮驱动汇总表'!$E:$K,2,0)</f>
      </c>
      <c r="BLZ6"/>
      <c r="BMA6"/>
      <c r="BMB6"/>
      <c r="BMC6" s="125">
        <f>VLOOKUP(BMC4,'1、四轮驱动汇总表'!$E:$K,2,0)</f>
      </c>
      <c r="BMD6"/>
      <c r="BME6"/>
      <c r="BMF6"/>
      <c r="BMG6" s="125">
        <f>VLOOKUP(BMG4,'1、四轮驱动汇总表'!$E:$K,2,0)</f>
      </c>
      <c r="BMH6"/>
      <c r="BMI6"/>
      <c r="BMJ6"/>
      <c r="BMK6" s="125">
        <f>VLOOKUP(BMK4,'1、四轮驱动汇总表'!$E:$K,2,0)</f>
      </c>
      <c r="BML6"/>
      <c r="BMM6"/>
      <c r="BMN6"/>
      <c r="BMO6" s="125">
        <f>VLOOKUP(BMO4,'1、四轮驱动汇总表'!$E:$K,2,0)</f>
      </c>
      <c r="BMP6"/>
      <c r="BMQ6"/>
      <c r="BMR6"/>
      <c r="BMS6" s="125">
        <f>VLOOKUP(BMS4,'1、四轮驱动汇总表'!$E:$K,2,0)</f>
      </c>
      <c r="BMT6"/>
      <c r="BMU6"/>
      <c r="BMV6"/>
      <c r="BMW6" s="125">
        <f>VLOOKUP(BMW4,'1、四轮驱动汇总表'!$E:$K,2,0)</f>
      </c>
      <c r="BMX6"/>
      <c r="BMY6"/>
      <c r="BMZ6"/>
      <c r="BNA6" s="125">
        <f>VLOOKUP(BNA4,'1、四轮驱动汇总表'!$E:$K,2,0)</f>
      </c>
      <c r="BNB6"/>
      <c r="BNC6"/>
      <c r="BND6"/>
      <c r="BNE6" s="125">
        <f>VLOOKUP(BNE4,'1、四轮驱动汇总表'!$E:$K,2,0)</f>
      </c>
      <c r="BNF6"/>
      <c r="BNG6"/>
      <c r="BNH6"/>
      <c r="BNI6" s="125">
        <f>VLOOKUP(BNI4,'1、四轮驱动汇总表'!$E:$K,2,0)</f>
      </c>
      <c r="BNJ6"/>
      <c r="BNK6"/>
      <c r="BNL6"/>
      <c r="BNM6" s="125">
        <f>VLOOKUP(BNM4,'1、四轮驱动汇总表'!$E:$K,2,0)</f>
      </c>
      <c r="BNN6"/>
      <c r="BNO6"/>
      <c r="BNP6"/>
      <c r="BNQ6" s="125">
        <f>VLOOKUP(BNQ4,'1、四轮驱动汇总表'!$E:$K,2,0)</f>
      </c>
      <c r="BNR6"/>
      <c r="BNS6"/>
      <c r="BNT6"/>
      <c r="BNU6" s="125">
        <f>VLOOKUP(BNU4,'1、四轮驱动汇总表'!$E:$K,2,0)</f>
      </c>
      <c r="BNV6"/>
      <c r="BNW6"/>
      <c r="BNX6"/>
      <c r="BNY6" s="125">
        <f>VLOOKUP(BNY4,'1、四轮驱动汇总表'!$E:$K,2,0)</f>
      </c>
      <c r="BNZ6"/>
      <c r="BOA6"/>
      <c r="BOB6"/>
      <c r="BOC6" s="125">
        <f>VLOOKUP(BOC4,'1、四轮驱动汇总表'!$E:$K,2,0)</f>
      </c>
      <c r="BOD6"/>
      <c r="BOE6"/>
      <c r="BOF6"/>
      <c r="BOG6" s="125">
        <f>VLOOKUP(BOG4,'1、四轮驱动汇总表'!$E:$K,2,0)</f>
      </c>
      <c r="BOH6"/>
      <c r="BOI6"/>
      <c r="BOJ6"/>
      <c r="BOK6" s="125">
        <f>VLOOKUP(BOK4,'1、四轮驱动汇总表'!$E:$K,2,0)</f>
      </c>
      <c r="BOL6"/>
      <c r="BOM6"/>
      <c r="BON6"/>
      <c r="BOO6" s="125">
        <f>VLOOKUP(BOO4,'1、四轮驱动汇总表'!$E:$K,2,0)</f>
      </c>
      <c r="BOP6"/>
      <c r="BOQ6"/>
      <c r="BOR6"/>
      <c r="BOS6" s="125">
        <f>VLOOKUP(BOS4,'1、四轮驱动汇总表'!$E:$K,2,0)</f>
      </c>
      <c r="BOT6"/>
      <c r="BOU6"/>
      <c r="BOV6"/>
      <c r="BOW6" s="125">
        <f>VLOOKUP(BOW4,'1、四轮驱动汇总表'!$E:$K,2,0)</f>
      </c>
      <c r="BOX6"/>
      <c r="BOY6"/>
      <c r="BOZ6"/>
      <c r="BPA6" s="125">
        <f>VLOOKUP(BPA4,'1、四轮驱动汇总表'!$E:$K,2,0)</f>
      </c>
      <c r="BPB6"/>
      <c r="BPC6"/>
      <c r="BPD6"/>
      <c r="BPE6" s="125">
        <f>VLOOKUP(BPE4,'1、四轮驱动汇总表'!$E:$K,2,0)</f>
      </c>
      <c r="BPF6"/>
      <c r="BPG6"/>
      <c r="BPH6"/>
      <c r="BPI6" s="125">
        <f>VLOOKUP(BPI4,'1、四轮驱动汇总表'!$E:$K,2,0)</f>
      </c>
      <c r="BPJ6"/>
      <c r="BPK6"/>
      <c r="BPL6"/>
      <c r="BPM6" s="125">
        <f>VLOOKUP(BPM4,'1、四轮驱动汇总表'!$E:$K,2,0)</f>
      </c>
      <c r="BPN6"/>
      <c r="BPO6"/>
      <c r="BPP6"/>
      <c r="BPQ6" s="125">
        <f>VLOOKUP(BPQ4,'1、四轮驱动汇总表'!$E:$K,2,0)</f>
      </c>
      <c r="BPR6"/>
      <c r="BPS6"/>
      <c r="BPT6"/>
      <c r="BPU6" s="125">
        <f>VLOOKUP(BPU4,'1、四轮驱动汇总表'!$E:$K,2,0)</f>
      </c>
      <c r="BPV6"/>
      <c r="BPW6"/>
      <c r="BPX6"/>
      <c r="BPY6" s="125">
        <f>VLOOKUP(BPY4,'1、四轮驱动汇总表'!$E:$K,2,0)</f>
      </c>
      <c r="BPZ6"/>
      <c r="BQA6"/>
      <c r="BQB6"/>
      <c r="BQC6" s="125">
        <f>VLOOKUP(BQC4,'1、四轮驱动汇总表'!$E:$K,2,0)</f>
      </c>
      <c r="BQD6"/>
      <c r="BQE6"/>
      <c r="BQF6"/>
      <c r="BQG6" s="125">
        <f>VLOOKUP(BQG4,'1、四轮驱动汇总表'!$E:$K,2,0)</f>
      </c>
      <c r="BQH6"/>
      <c r="BQI6"/>
      <c r="BQJ6"/>
      <c r="BQK6" s="125">
        <f>VLOOKUP(BQK4,'1、四轮驱动汇总表'!$E:$K,2,0)</f>
      </c>
      <c r="BQL6"/>
      <c r="BQM6"/>
      <c r="BQN6"/>
      <c r="BQO6" s="125">
        <f>VLOOKUP(BQO4,'1、四轮驱动汇总表'!$E:$K,2,0)</f>
      </c>
      <c r="BQP6"/>
      <c r="BQQ6"/>
      <c r="BQR6"/>
      <c r="BQS6" s="125">
        <f>VLOOKUP(BQS4,'1、四轮驱动汇总表'!$E:$K,2,0)</f>
      </c>
      <c r="BQT6"/>
      <c r="BQU6"/>
      <c r="BQV6"/>
      <c r="BQW6" s="125">
        <f>VLOOKUP(BQW4,'1、四轮驱动汇总表'!$E:$K,2,0)</f>
      </c>
      <c r="BQX6"/>
      <c r="BQY6"/>
      <c r="BQZ6"/>
      <c r="BRA6" s="125">
        <f>VLOOKUP(BRA4,'1、四轮驱动汇总表'!$E:$K,2,0)</f>
      </c>
      <c r="BRB6"/>
      <c r="BRC6"/>
      <c r="BRD6"/>
      <c r="BRE6" s="125">
        <f>VLOOKUP(BRE4,'1、四轮驱动汇总表'!$E:$K,2,0)</f>
      </c>
      <c r="BRF6"/>
      <c r="BRG6"/>
      <c r="BRH6"/>
      <c r="BRI6" s="125">
        <f>VLOOKUP(BRI4,'1、四轮驱动汇总表'!$E:$K,2,0)</f>
      </c>
      <c r="BRJ6"/>
      <c r="BRK6"/>
      <c r="BRL6"/>
      <c r="BRM6" s="125">
        <f>VLOOKUP(BRM4,'1、四轮驱动汇总表'!$E:$K,2,0)</f>
      </c>
      <c r="BRN6"/>
      <c r="BRO6"/>
      <c r="BRP6"/>
      <c r="BRQ6" s="125">
        <f>VLOOKUP(BRQ4,'1、四轮驱动汇总表'!$E:$K,2,0)</f>
      </c>
      <c r="BRR6"/>
      <c r="BRS6"/>
      <c r="BRT6"/>
      <c r="BRU6" s="125">
        <f>VLOOKUP(BRU4,'1、四轮驱动汇总表'!$E:$K,2,0)</f>
      </c>
      <c r="BRV6"/>
      <c r="BRW6"/>
      <c r="BRX6"/>
      <c r="BRY6" s="125">
        <f>VLOOKUP(BRY4,'1、四轮驱动汇总表'!$E:$K,2,0)</f>
      </c>
      <c r="BRZ6"/>
      <c r="BSA6"/>
      <c r="BSB6"/>
      <c r="BSC6" s="125">
        <f>VLOOKUP(BSC4,'1、四轮驱动汇总表'!$E:$K,2,0)</f>
      </c>
      <c r="BSD6"/>
      <c r="BSE6"/>
      <c r="BSF6"/>
      <c r="BSG6" s="125">
        <f>VLOOKUP(BSG4,'1、四轮驱动汇总表'!$E:$K,2,0)</f>
      </c>
      <c r="BSH6"/>
      <c r="BSI6"/>
      <c r="BSJ6"/>
      <c r="BSK6" s="125">
        <f>VLOOKUP(BSK4,'1、四轮驱动汇总表'!$E:$K,2,0)</f>
      </c>
      <c r="BSL6"/>
      <c r="BSM6"/>
      <c r="BSN6"/>
      <c r="BSO6" s="125">
        <f>VLOOKUP(BSO4,'1、四轮驱动汇总表'!$E:$K,2,0)</f>
      </c>
      <c r="BSP6"/>
      <c r="BSQ6"/>
      <c r="BSR6"/>
      <c r="BSS6" s="125">
        <f>VLOOKUP(BSS4,'1、四轮驱动汇总表'!$E:$K,2,0)</f>
      </c>
      <c r="BST6"/>
      <c r="BSU6"/>
      <c r="BSV6"/>
      <c r="BSW6" s="125">
        <f>VLOOKUP(BSW4,'1、四轮驱动汇总表'!$E:$K,2,0)</f>
      </c>
      <c r="BSX6"/>
      <c r="BSY6"/>
      <c r="BSZ6"/>
      <c r="BTA6" s="125">
        <f>VLOOKUP(BTA4,'1、四轮驱动汇总表'!$E:$K,2,0)</f>
      </c>
      <c r="BTB6"/>
      <c r="BTC6"/>
      <c r="BTD6"/>
      <c r="BTE6" s="125">
        <f>VLOOKUP(BTE4,'1、四轮驱动汇总表'!$E:$K,2,0)</f>
      </c>
      <c r="BTF6"/>
      <c r="BTG6"/>
      <c r="BTH6"/>
      <c r="BTI6" s="125">
        <f>VLOOKUP(BTI4,'1、四轮驱动汇总表'!$E:$K,2,0)</f>
      </c>
      <c r="BTJ6"/>
      <c r="BTK6"/>
      <c r="BTL6"/>
      <c r="BTM6" s="125">
        <f>VLOOKUP(BTM4,'1、四轮驱动汇总表'!$E:$K,2,0)</f>
      </c>
      <c r="BTN6"/>
      <c r="BTO6"/>
      <c r="BTP6"/>
      <c r="BTQ6" s="125">
        <f>VLOOKUP(BTQ4,'1、四轮驱动汇总表'!$E:$K,2,0)</f>
      </c>
      <c r="BTR6"/>
      <c r="BTS6"/>
      <c r="BTT6"/>
      <c r="BTU6" s="125">
        <f>VLOOKUP(BTU4,'1、四轮驱动汇总表'!$E:$K,2,0)</f>
      </c>
      <c r="BTV6"/>
      <c r="BTW6"/>
      <c r="BTX6"/>
      <c r="BTY6" s="125">
        <f>VLOOKUP(BTY4,'1、四轮驱动汇总表'!$E:$K,2,0)</f>
      </c>
      <c r="BTZ6"/>
      <c r="BUA6"/>
      <c r="BUB6"/>
      <c r="BUC6" s="125">
        <f>VLOOKUP(BUC4,'1、四轮驱动汇总表'!$E:$K,2,0)</f>
      </c>
      <c r="BUD6"/>
      <c r="BUE6"/>
      <c r="BUF6"/>
      <c r="BUG6" s="125">
        <f>VLOOKUP(BUG4,'1、四轮驱动汇总表'!$E:$K,2,0)</f>
      </c>
      <c r="BUH6"/>
      <c r="BUI6"/>
      <c r="BUJ6"/>
      <c r="BUK6" s="125">
        <f>VLOOKUP(BUK4,'1、四轮驱动汇总表'!$E:$K,2,0)</f>
      </c>
      <c r="BUL6"/>
      <c r="BUM6"/>
      <c r="BUN6"/>
      <c r="BUO6" s="125">
        <f>VLOOKUP(BUO4,'1、四轮驱动汇总表'!$E:$K,2,0)</f>
      </c>
      <c r="BUP6"/>
      <c r="BUQ6"/>
      <c r="BUR6"/>
      <c r="BUS6" s="125">
        <f>VLOOKUP(BUS4,'1、四轮驱动汇总表'!$E:$K,2,0)</f>
      </c>
      <c r="BUT6"/>
      <c r="BUU6"/>
      <c r="BUV6"/>
      <c r="BUW6" s="125">
        <f>VLOOKUP(BUW4,'1、四轮驱动汇总表'!$E:$K,2,0)</f>
      </c>
      <c r="BUX6"/>
      <c r="BUY6"/>
      <c r="BUZ6"/>
      <c r="BVA6" s="125">
        <f>VLOOKUP(BVA4,'1、四轮驱动汇总表'!$E:$K,2,0)</f>
      </c>
      <c r="BVB6"/>
      <c r="BVC6"/>
      <c r="BVD6"/>
      <c r="BVE6" s="125">
        <f>VLOOKUP(BVE4,'1、四轮驱动汇总表'!$E:$K,2,0)</f>
      </c>
      <c r="BVF6"/>
      <c r="BVG6"/>
      <c r="BVH6"/>
      <c r="BVI6" s="125">
        <f>VLOOKUP(BVI4,'1、四轮驱动汇总表'!$E:$K,2,0)</f>
      </c>
      <c r="BVJ6"/>
      <c r="BVK6"/>
      <c r="BVL6"/>
      <c r="BVM6" s="125">
        <f>VLOOKUP(BVM4,'1、四轮驱动汇总表'!$E:$K,2,0)</f>
      </c>
      <c r="BVN6"/>
      <c r="BVO6"/>
      <c r="BVP6"/>
      <c r="BVQ6" s="125">
        <f>VLOOKUP(BVQ4,'1、四轮驱动汇总表'!$E:$K,2,0)</f>
      </c>
      <c r="BVR6"/>
      <c r="BVS6"/>
      <c r="BVT6"/>
      <c r="BVU6" s="125">
        <f>VLOOKUP(BVU4,'1、四轮驱动汇总表'!$E:$K,2,0)</f>
      </c>
      <c r="BVV6"/>
      <c r="BVW6"/>
      <c r="BVX6"/>
      <c r="BVY6" s="125">
        <f>VLOOKUP(BVY4,'1、四轮驱动汇总表'!$E:$K,2,0)</f>
      </c>
      <c r="BVZ6"/>
      <c r="BWA6"/>
      <c r="BWB6"/>
      <c r="BWC6" s="125">
        <f>VLOOKUP(BWC4,'1、四轮驱动汇总表'!$E:$K,2,0)</f>
      </c>
      <c r="BWD6"/>
      <c r="BWE6"/>
      <c r="BWF6"/>
      <c r="BWG6" s="125">
        <f>VLOOKUP(BWG4,'1、四轮驱动汇总表'!$E:$K,2,0)</f>
      </c>
      <c r="BWH6"/>
      <c r="BWI6"/>
      <c r="BWJ6"/>
      <c r="BWK6" s="125">
        <f>VLOOKUP(BWK4,'1、四轮驱动汇总表'!$E:$K,2,0)</f>
      </c>
      <c r="BWL6"/>
      <c r="BWM6"/>
      <c r="BWN6"/>
      <c r="BWO6" s="125">
        <f>VLOOKUP(BWO4,'1、四轮驱动汇总表'!$E:$K,2,0)</f>
      </c>
      <c r="BWP6"/>
      <c r="BWQ6"/>
      <c r="BWR6"/>
      <c r="BWS6" s="125">
        <f>VLOOKUP(BWS4,'1、四轮驱动汇总表'!$E:$K,2,0)</f>
      </c>
    </row>
    <row r="7">
      <c r="A7" s="124" t="s">
        <v>58</v>
      </c>
      <c r="B7"/>
      <c r="C7"/>
      <c r="D7"/>
      <c r="E7" s="126">
        <f>VLOOKUP(E4,'1、四轮驱动汇总表'!$E:$K,4,0)</f>
      </c>
      <c r="F7" s="125" t="s">
        <v>7</v>
      </c>
      <c r="G7" s="125" t="s">
        <v>8</v>
      </c>
      <c r="H7" s="125" t="s">
        <v>9</v>
      </c>
      <c r="I7" s="126">
        <f>VLOOKUP(I4,'1、四轮驱动汇总表'!$E:$K,4,0)</f>
      </c>
      <c r="J7" s="125" t="s">
        <v>7</v>
      </c>
      <c r="K7" s="125" t="s">
        <v>8</v>
      </c>
      <c r="L7" s="125" t="s">
        <v>9</v>
      </c>
      <c r="M7" s="126">
        <f>VLOOKUP(M4,'1、四轮驱动汇总表'!$E:$K,4,0)</f>
      </c>
      <c r="N7" s="125" t="s">
        <v>7</v>
      </c>
      <c r="O7" s="125" t="s">
        <v>8</v>
      </c>
      <c r="P7" s="125" t="s">
        <v>9</v>
      </c>
      <c r="Q7" s="126">
        <f>VLOOKUP(Q4,'1、四轮驱动汇总表'!$E:$K,4,0)</f>
      </c>
      <c r="R7" s="125" t="s">
        <v>7</v>
      </c>
      <c r="S7" s="125" t="s">
        <v>8</v>
      </c>
      <c r="T7" s="125" t="s">
        <v>9</v>
      </c>
      <c r="U7" s="126">
        <f>VLOOKUP(U4,'1、四轮驱动汇总表'!$E:$K,4,0)</f>
      </c>
      <c r="V7" s="125" t="s">
        <v>7</v>
      </c>
      <c r="W7" s="125" t="s">
        <v>8</v>
      </c>
      <c r="X7" s="125" t="s">
        <v>9</v>
      </c>
      <c r="Y7" s="126">
        <f>VLOOKUP(Y4,'1、四轮驱动汇总表'!$E:$K,4,0)</f>
      </c>
      <c r="Z7" s="125" t="s">
        <v>7</v>
      </c>
      <c r="AA7" s="125" t="s">
        <v>8</v>
      </c>
      <c r="AB7" s="125" t="s">
        <v>9</v>
      </c>
      <c r="AC7" s="126">
        <f>VLOOKUP(AC4,'1、四轮驱动汇总表'!$E:$K,4,0)</f>
      </c>
      <c r="AD7" s="125" t="s">
        <v>7</v>
      </c>
      <c r="AE7" s="125" t="s">
        <v>8</v>
      </c>
      <c r="AF7" s="125" t="s">
        <v>9</v>
      </c>
      <c r="AG7" s="126">
        <f>VLOOKUP(AG4,'1、四轮驱动汇总表'!$E:$K,4,0)</f>
      </c>
      <c r="AH7" s="125" t="s">
        <v>7</v>
      </c>
      <c r="AI7" s="125" t="s">
        <v>8</v>
      </c>
      <c r="AJ7" s="125" t="s">
        <v>9</v>
      </c>
      <c r="AK7" s="126">
        <f>VLOOKUP(AK4,'1、四轮驱动汇总表'!$E:$K,4,0)</f>
      </c>
      <c r="AL7" s="125" t="s">
        <v>7</v>
      </c>
      <c r="AM7" s="125" t="s">
        <v>8</v>
      </c>
      <c r="AN7" s="125" t="s">
        <v>9</v>
      </c>
      <c r="AO7" s="126">
        <f>VLOOKUP(AO4,'1、四轮驱动汇总表'!$E:$K,4,0)</f>
      </c>
      <c r="AP7" s="125" t="s">
        <v>7</v>
      </c>
      <c r="AQ7" s="125" t="s">
        <v>8</v>
      </c>
      <c r="AR7" s="125" t="s">
        <v>9</v>
      </c>
      <c r="AS7" s="126">
        <f>VLOOKUP(AS4,'1、四轮驱动汇总表'!$E:$K,4,0)</f>
      </c>
      <c r="AT7" s="125" t="s">
        <v>7</v>
      </c>
      <c r="AU7" s="125" t="s">
        <v>8</v>
      </c>
      <c r="AV7" s="125" t="s">
        <v>9</v>
      </c>
      <c r="AW7" s="126">
        <f>VLOOKUP(AW4,'1、四轮驱动汇总表'!$E:$K,4,0)</f>
      </c>
      <c r="AX7" s="125" t="s">
        <v>7</v>
      </c>
      <c r="AY7" s="125" t="s">
        <v>8</v>
      </c>
      <c r="AZ7" s="125" t="s">
        <v>9</v>
      </c>
      <c r="BA7" s="126">
        <f>VLOOKUP(BA4,'1、四轮驱动汇总表'!$E:$K,4,0)</f>
      </c>
      <c r="BB7" s="125" t="s">
        <v>7</v>
      </c>
      <c r="BC7" s="125" t="s">
        <v>8</v>
      </c>
      <c r="BD7" s="125" t="s">
        <v>9</v>
      </c>
      <c r="BE7" s="126">
        <f>VLOOKUP(BE4,'1、四轮驱动汇总表'!$E:$K,4,0)</f>
      </c>
      <c r="BF7" s="125" t="s">
        <v>7</v>
      </c>
      <c r="BG7" s="125" t="s">
        <v>8</v>
      </c>
      <c r="BH7" s="125" t="s">
        <v>9</v>
      </c>
      <c r="BI7" s="126">
        <f>VLOOKUP(BI4,'1、四轮驱动汇总表'!$E:$K,4,0)</f>
      </c>
      <c r="BJ7" s="125" t="s">
        <v>7</v>
      </c>
      <c r="BK7" s="125" t="s">
        <v>8</v>
      </c>
      <c r="BL7" s="125" t="s">
        <v>9</v>
      </c>
      <c r="BM7" s="126">
        <f>VLOOKUP(BM4,'1、四轮驱动汇总表'!$E:$K,4,0)</f>
      </c>
      <c r="BN7" s="125" t="s">
        <v>7</v>
      </c>
      <c r="BO7" s="125" t="s">
        <v>8</v>
      </c>
      <c r="BP7" s="125" t="s">
        <v>9</v>
      </c>
      <c r="BQ7" s="126">
        <f>VLOOKUP(BQ4,'1、四轮驱动汇总表'!$E:$K,4,0)</f>
      </c>
      <c r="BR7" s="125" t="s">
        <v>7</v>
      </c>
      <c r="BS7" s="125" t="s">
        <v>8</v>
      </c>
      <c r="BT7" s="125" t="s">
        <v>9</v>
      </c>
      <c r="BU7" s="126">
        <f>VLOOKUP(BU4,'1、四轮驱动汇总表'!$E:$K,4,0)</f>
      </c>
      <c r="BV7" s="125" t="s">
        <v>7</v>
      </c>
      <c r="BW7" s="125" t="s">
        <v>8</v>
      </c>
      <c r="BX7" s="125" t="s">
        <v>9</v>
      </c>
      <c r="BY7" s="126">
        <f>VLOOKUP(BY4,'1、四轮驱动汇总表'!$E:$K,4,0)</f>
      </c>
      <c r="BZ7" s="125" t="s">
        <v>7</v>
      </c>
      <c r="CA7" s="125" t="s">
        <v>8</v>
      </c>
      <c r="CB7" s="125" t="s">
        <v>9</v>
      </c>
      <c r="CC7" s="126">
        <f>VLOOKUP(CC4,'1、四轮驱动汇总表'!$E:$K,4,0)</f>
      </c>
      <c r="CD7" s="125" t="s">
        <v>7</v>
      </c>
      <c r="CE7" s="125" t="s">
        <v>8</v>
      </c>
      <c r="CF7" s="125" t="s">
        <v>9</v>
      </c>
      <c r="CG7" s="126">
        <f>VLOOKUP(CG4,'1、四轮驱动汇总表'!$E:$K,4,0)</f>
      </c>
      <c r="CH7" s="125" t="s">
        <v>7</v>
      </c>
      <c r="CI7" s="125" t="s">
        <v>8</v>
      </c>
      <c r="CJ7" s="125" t="s">
        <v>9</v>
      </c>
      <c r="CK7" s="126">
        <f>VLOOKUP(CK4,'1、四轮驱动汇总表'!$E:$K,4,0)</f>
      </c>
      <c r="CL7" s="125" t="s">
        <v>7</v>
      </c>
      <c r="CM7" s="125" t="s">
        <v>8</v>
      </c>
      <c r="CN7" s="125" t="s">
        <v>9</v>
      </c>
      <c r="CO7" s="126">
        <f>VLOOKUP(CO4,'1、四轮驱动汇总表'!$E:$K,4,0)</f>
      </c>
      <c r="CP7" s="125" t="s">
        <v>7</v>
      </c>
      <c r="CQ7" s="125" t="s">
        <v>8</v>
      </c>
      <c r="CR7" s="125" t="s">
        <v>9</v>
      </c>
      <c r="CS7" s="126">
        <f>VLOOKUP(CS4,'1、四轮驱动汇总表'!$E:$K,4,0)</f>
      </c>
      <c r="CT7" s="125" t="s">
        <v>7</v>
      </c>
      <c r="CU7" s="125" t="s">
        <v>8</v>
      </c>
      <c r="CV7" s="125" t="s">
        <v>9</v>
      </c>
      <c r="CW7" s="126">
        <f>VLOOKUP(CW4,'1、四轮驱动汇总表'!$E:$K,4,0)</f>
      </c>
      <c r="CX7" s="125" t="s">
        <v>7</v>
      </c>
      <c r="CY7" s="125" t="s">
        <v>8</v>
      </c>
      <c r="CZ7" s="125" t="s">
        <v>9</v>
      </c>
      <c r="DA7" s="126">
        <f>VLOOKUP(DA4,'1、四轮驱动汇总表'!$E:$K,4,0)</f>
      </c>
      <c r="DB7" s="125" t="s">
        <v>7</v>
      </c>
      <c r="DC7" s="125" t="s">
        <v>8</v>
      </c>
      <c r="DD7" s="125" t="s">
        <v>9</v>
      </c>
      <c r="DE7" s="126">
        <f>VLOOKUP(DE4,'1、四轮驱动汇总表'!$E:$K,4,0)</f>
      </c>
      <c r="DF7" s="125" t="s">
        <v>7</v>
      </c>
      <c r="DG7" s="125" t="s">
        <v>8</v>
      </c>
      <c r="DH7" s="125" t="s">
        <v>9</v>
      </c>
      <c r="DI7" s="126">
        <f>VLOOKUP(DI4,'1、四轮驱动汇总表'!$E:$K,4,0)</f>
      </c>
      <c r="DJ7" s="125" t="s">
        <v>7</v>
      </c>
      <c r="DK7" s="125" t="s">
        <v>8</v>
      </c>
      <c r="DL7" s="125" t="s">
        <v>9</v>
      </c>
      <c r="DM7" s="126">
        <f>VLOOKUP(DM4,'1、四轮驱动汇总表'!$E:$K,4,0)</f>
      </c>
      <c r="DN7" s="125" t="s">
        <v>7</v>
      </c>
      <c r="DO7" s="125" t="s">
        <v>8</v>
      </c>
      <c r="DP7" s="125" t="s">
        <v>9</v>
      </c>
      <c r="DQ7" s="126">
        <f>VLOOKUP(DQ4,'1、四轮驱动汇总表'!$E:$K,4,0)</f>
      </c>
      <c r="DR7" s="125" t="s">
        <v>7</v>
      </c>
      <c r="DS7" s="125" t="s">
        <v>8</v>
      </c>
      <c r="DT7" s="125" t="s">
        <v>9</v>
      </c>
      <c r="DU7" s="126">
        <f>VLOOKUP(DU4,'1、四轮驱动汇总表'!$E:$K,4,0)</f>
      </c>
      <c r="DV7" s="125" t="s">
        <v>7</v>
      </c>
      <c r="DW7" s="125" t="s">
        <v>8</v>
      </c>
      <c r="DX7" s="125" t="s">
        <v>9</v>
      </c>
      <c r="DY7" s="126">
        <f>VLOOKUP(DY4,'1、四轮驱动汇总表'!$E:$K,4,0)</f>
      </c>
      <c r="DZ7" s="125" t="s">
        <v>7</v>
      </c>
      <c r="EA7" s="125" t="s">
        <v>8</v>
      </c>
      <c r="EB7" s="125" t="s">
        <v>9</v>
      </c>
      <c r="EC7" s="125" t="s">
        <v>809</v>
      </c>
      <c r="ED7" s="125" t="s">
        <v>49</v>
      </c>
      <c r="EE7" s="125" t="s">
        <v>7</v>
      </c>
      <c r="EF7" s="125" t="s">
        <v>8</v>
      </c>
      <c r="EG7" s="125" t="s">
        <v>9</v>
      </c>
      <c r="EH7" s="125" t="s">
        <v>809</v>
      </c>
      <c r="EI7" s="125" t="s">
        <v>53</v>
      </c>
      <c r="EJ7" s="125" t="s">
        <v>7</v>
      </c>
      <c r="EK7" s="125" t="s">
        <v>8</v>
      </c>
      <c r="EL7" s="125" t="s">
        <v>9</v>
      </c>
      <c r="EM7" s="125" t="s">
        <v>854</v>
      </c>
      <c r="EN7" s="125" t="s">
        <v>49</v>
      </c>
      <c r="EO7" s="125" t="s">
        <v>7</v>
      </c>
      <c r="EP7" s="125" t="s">
        <v>8</v>
      </c>
      <c r="EQ7" s="125" t="s">
        <v>9</v>
      </c>
      <c r="ER7" s="125" t="s">
        <v>854</v>
      </c>
      <c r="ES7" s="125" t="s">
        <v>53</v>
      </c>
      <c r="ET7" s="125" t="s">
        <v>7</v>
      </c>
      <c r="EU7" s="125" t="s">
        <v>8</v>
      </c>
      <c r="EV7" s="125" t="s">
        <v>9</v>
      </c>
      <c r="EW7" s="125" t="s">
        <v>936</v>
      </c>
      <c r="EX7" s="125" t="s">
        <v>49</v>
      </c>
      <c r="EY7" s="125" t="s">
        <v>7</v>
      </c>
      <c r="EZ7" s="125" t="s">
        <v>8</v>
      </c>
      <c r="FA7" s="125" t="s">
        <v>9</v>
      </c>
      <c r="FB7" s="125" t="s">
        <v>936</v>
      </c>
      <c r="FC7" s="125" t="s">
        <v>53</v>
      </c>
      <c r="FD7" s="125" t="s">
        <v>7</v>
      </c>
      <c r="FE7" s="125" t="s">
        <v>8</v>
      </c>
      <c r="FF7" s="125" t="s">
        <v>9</v>
      </c>
      <c r="FG7" s="125" t="s">
        <v>924</v>
      </c>
      <c r="FH7" s="125" t="s">
        <v>49</v>
      </c>
      <c r="FI7" s="125" t="s">
        <v>7</v>
      </c>
      <c r="FJ7" s="125" t="s">
        <v>8</v>
      </c>
      <c r="FK7" s="125" t="s">
        <v>9</v>
      </c>
      <c r="FL7" s="125" t="s">
        <v>924</v>
      </c>
      <c r="FM7" s="125" t="s">
        <v>53</v>
      </c>
      <c r="FN7" s="125" t="s">
        <v>7</v>
      </c>
      <c r="FO7" s="125" t="s">
        <v>8</v>
      </c>
      <c r="FP7" s="125" t="s">
        <v>9</v>
      </c>
      <c r="FQ7" s="125" t="s">
        <v>928</v>
      </c>
      <c r="FR7" s="125" t="s">
        <v>49</v>
      </c>
      <c r="FS7" s="125" t="s">
        <v>7</v>
      </c>
      <c r="FT7" s="125" t="s">
        <v>8</v>
      </c>
      <c r="FU7" s="125" t="s">
        <v>9</v>
      </c>
      <c r="FV7" s="125" t="s">
        <v>928</v>
      </c>
      <c r="FW7" s="125" t="s">
        <v>53</v>
      </c>
      <c r="FX7" s="125" t="s">
        <v>7</v>
      </c>
      <c r="FY7" s="125" t="s">
        <v>8</v>
      </c>
      <c r="FZ7" s="125" t="s">
        <v>9</v>
      </c>
      <c r="GA7" s="125" t="s">
        <v>925</v>
      </c>
      <c r="GB7" s="125" t="s">
        <v>49</v>
      </c>
      <c r="GC7" s="125" t="s">
        <v>7</v>
      </c>
      <c r="GD7" s="125" t="s">
        <v>8</v>
      </c>
      <c r="GE7" s="125" t="s">
        <v>9</v>
      </c>
      <c r="GF7" s="125" t="s">
        <v>925</v>
      </c>
      <c r="GG7" s="125" t="s">
        <v>53</v>
      </c>
      <c r="GH7" s="125" t="s">
        <v>7</v>
      </c>
      <c r="GI7" s="125" t="s">
        <v>8</v>
      </c>
      <c r="GJ7" s="125" t="s">
        <v>9</v>
      </c>
      <c r="GK7" s="125" t="s">
        <v>915</v>
      </c>
      <c r="GL7" s="125" t="s">
        <v>49</v>
      </c>
      <c r="GM7" s="125" t="s">
        <v>7</v>
      </c>
      <c r="GN7" s="125" t="s">
        <v>8</v>
      </c>
      <c r="GO7" s="125" t="s">
        <v>9</v>
      </c>
      <c r="GP7" s="125" t="s">
        <v>915</v>
      </c>
      <c r="GQ7" s="125" t="s">
        <v>53</v>
      </c>
      <c r="GR7" s="125" t="s">
        <v>7</v>
      </c>
      <c r="GS7" s="125" t="s">
        <v>8</v>
      </c>
      <c r="GT7" s="125" t="s">
        <v>9</v>
      </c>
      <c r="GU7" s="125" t="s">
        <v>921</v>
      </c>
      <c r="GV7" s="125" t="s">
        <v>49</v>
      </c>
      <c r="GW7" s="125" t="s">
        <v>7</v>
      </c>
      <c r="GX7" s="125" t="s">
        <v>8</v>
      </c>
      <c r="GY7" s="125" t="s">
        <v>9</v>
      </c>
      <c r="GZ7" s="125" t="s">
        <v>921</v>
      </c>
      <c r="HA7" s="125" t="s">
        <v>53</v>
      </c>
      <c r="HB7" s="125" t="s">
        <v>7</v>
      </c>
      <c r="HC7" s="125" t="s">
        <v>8</v>
      </c>
      <c r="HD7" s="125" t="s">
        <v>9</v>
      </c>
      <c r="HE7" s="125" t="s">
        <v>826</v>
      </c>
      <c r="HF7" s="125" t="s">
        <v>49</v>
      </c>
      <c r="HG7" s="125" t="s">
        <v>7</v>
      </c>
      <c r="HH7" s="125" t="s">
        <v>8</v>
      </c>
      <c r="HI7" s="125" t="s">
        <v>9</v>
      </c>
      <c r="HJ7" s="125" t="s">
        <v>826</v>
      </c>
      <c r="HK7" s="125" t="s">
        <v>53</v>
      </c>
      <c r="HL7" s="125" t="s">
        <v>7</v>
      </c>
      <c r="HM7" s="125" t="s">
        <v>8</v>
      </c>
      <c r="HN7" s="125" t="s">
        <v>9</v>
      </c>
      <c r="HO7" s="125" t="s">
        <v>823</v>
      </c>
      <c r="HP7" s="125" t="s">
        <v>49</v>
      </c>
      <c r="HQ7" s="125" t="s">
        <v>7</v>
      </c>
      <c r="HR7" s="125" t="s">
        <v>8</v>
      </c>
      <c r="HS7" s="125" t="s">
        <v>9</v>
      </c>
      <c r="HT7" s="125" t="s">
        <v>823</v>
      </c>
      <c r="HU7" s="125" t="s">
        <v>53</v>
      </c>
      <c r="HV7" s="125" t="s">
        <v>7</v>
      </c>
      <c r="HW7" s="125" t="s">
        <v>8</v>
      </c>
      <c r="HX7" s="125" t="s">
        <v>9</v>
      </c>
      <c r="HY7" s="125" t="s">
        <v>845</v>
      </c>
      <c r="HZ7" s="125" t="s">
        <v>49</v>
      </c>
      <c r="IA7" s="125" t="s">
        <v>7</v>
      </c>
      <c r="IB7" s="125" t="s">
        <v>8</v>
      </c>
      <c r="IC7" s="125" t="s">
        <v>9</v>
      </c>
      <c r="ID7" s="125" t="s">
        <v>845</v>
      </c>
      <c r="IE7" s="125" t="s">
        <v>53</v>
      </c>
      <c r="IF7" s="125" t="s">
        <v>7</v>
      </c>
      <c r="IG7" s="125" t="s">
        <v>8</v>
      </c>
      <c r="IH7" s="125" t="s">
        <v>9</v>
      </c>
      <c r="II7" s="125" t="s">
        <v>829</v>
      </c>
      <c r="IJ7" s="125" t="s">
        <v>49</v>
      </c>
      <c r="IK7" s="125" t="s">
        <v>7</v>
      </c>
      <c r="IL7" s="125" t="s">
        <v>8</v>
      </c>
      <c r="IM7" s="125" t="s">
        <v>9</v>
      </c>
      <c r="IN7" s="125" t="s">
        <v>829</v>
      </c>
      <c r="IO7" s="125" t="s">
        <v>53</v>
      </c>
      <c r="IP7" s="125" t="s">
        <v>7</v>
      </c>
      <c r="IQ7" s="125" t="s">
        <v>8</v>
      </c>
      <c r="IR7" s="125" t="s">
        <v>9</v>
      </c>
      <c r="IS7" s="125" t="s">
        <v>833</v>
      </c>
      <c r="IT7" s="125" t="s">
        <v>49</v>
      </c>
      <c r="IU7" s="125" t="s">
        <v>7</v>
      </c>
      <c r="IV7" s="125" t="s">
        <v>8</v>
      </c>
      <c r="IW7" s="125" t="s">
        <v>9</v>
      </c>
      <c r="IX7" s="125" t="s">
        <v>833</v>
      </c>
      <c r="IY7" s="125" t="s">
        <v>53</v>
      </c>
      <c r="IZ7" s="125" t="s">
        <v>7</v>
      </c>
      <c r="JA7" s="125" t="s">
        <v>8</v>
      </c>
      <c r="JB7" s="125" t="s">
        <v>9</v>
      </c>
      <c r="JC7" s="125" t="s">
        <v>943</v>
      </c>
      <c r="JD7" s="125" t="s">
        <v>49</v>
      </c>
      <c r="JE7" s="125" t="s">
        <v>7</v>
      </c>
      <c r="JF7" s="125" t="s">
        <v>8</v>
      </c>
      <c r="JG7" s="125" t="s">
        <v>9</v>
      </c>
      <c r="JH7" s="125" t="s">
        <v>943</v>
      </c>
      <c r="JI7" s="125" t="s">
        <v>53</v>
      </c>
      <c r="JJ7" s="125" t="s">
        <v>7</v>
      </c>
      <c r="JK7" s="125" t="s">
        <v>8</v>
      </c>
      <c r="JL7" s="125" t="s">
        <v>9</v>
      </c>
      <c r="JM7" s="125" t="s">
        <v>810</v>
      </c>
      <c r="JN7" s="125" t="s">
        <v>49</v>
      </c>
      <c r="JO7" s="125" t="s">
        <v>7</v>
      </c>
      <c r="JP7" s="125" t="s">
        <v>8</v>
      </c>
      <c r="JQ7" s="125" t="s">
        <v>9</v>
      </c>
      <c r="JR7" s="125" t="s">
        <v>810</v>
      </c>
      <c r="JS7" s="125" t="s">
        <v>53</v>
      </c>
      <c r="JT7" s="125" t="s">
        <v>7</v>
      </c>
      <c r="JU7" s="125" t="s">
        <v>8</v>
      </c>
      <c r="JV7" s="125" t="s">
        <v>9</v>
      </c>
      <c r="JW7" s="125" t="s">
        <v>853</v>
      </c>
      <c r="JX7" s="125" t="s">
        <v>49</v>
      </c>
      <c r="JY7" s="125" t="s">
        <v>7</v>
      </c>
      <c r="JZ7" s="125" t="s">
        <v>8</v>
      </c>
      <c r="KA7" s="125" t="s">
        <v>9</v>
      </c>
      <c r="KB7" s="125" t="s">
        <v>853</v>
      </c>
      <c r="KC7" s="125" t="s">
        <v>53</v>
      </c>
      <c r="KD7" s="125" t="s">
        <v>7</v>
      </c>
      <c r="KE7" s="125" t="s">
        <v>8</v>
      </c>
      <c r="KF7" s="125" t="s">
        <v>9</v>
      </c>
      <c r="KG7" s="125" t="s">
        <v>922</v>
      </c>
      <c r="KH7" s="125" t="s">
        <v>49</v>
      </c>
      <c r="KI7" s="125" t="s">
        <v>7</v>
      </c>
      <c r="KJ7" s="125" t="s">
        <v>8</v>
      </c>
      <c r="KK7" s="125" t="s">
        <v>9</v>
      </c>
      <c r="KL7" s="125" t="s">
        <v>922</v>
      </c>
      <c r="KM7" s="125" t="s">
        <v>53</v>
      </c>
      <c r="KN7" s="125" t="s">
        <v>7</v>
      </c>
      <c r="KO7" s="125" t="s">
        <v>8</v>
      </c>
      <c r="KP7" s="125" t="s">
        <v>9</v>
      </c>
      <c r="KQ7" s="125" t="s">
        <v>637</v>
      </c>
      <c r="KR7" s="125" t="s">
        <v>49</v>
      </c>
      <c r="KS7" s="125" t="s">
        <v>7</v>
      </c>
      <c r="KT7" s="125" t="s">
        <v>8</v>
      </c>
      <c r="KU7" s="125" t="s">
        <v>9</v>
      </c>
      <c r="KV7" s="125" t="s">
        <v>637</v>
      </c>
      <c r="KW7" s="125" t="s">
        <v>53</v>
      </c>
      <c r="KX7" s="125" t="s">
        <v>7</v>
      </c>
      <c r="KY7" s="125" t="s">
        <v>8</v>
      </c>
      <c r="KZ7" s="125" t="s">
        <v>9</v>
      </c>
      <c r="LA7" s="125" t="s">
        <v>667</v>
      </c>
      <c r="LB7" s="125" t="s">
        <v>49</v>
      </c>
      <c r="LC7" s="125" t="s">
        <v>7</v>
      </c>
      <c r="LD7" s="125" t="s">
        <v>8</v>
      </c>
      <c r="LE7" s="125" t="s">
        <v>9</v>
      </c>
      <c r="LF7" s="125" t="s">
        <v>667</v>
      </c>
      <c r="LG7" s="125" t="s">
        <v>53</v>
      </c>
      <c r="LH7" s="125" t="s">
        <v>7</v>
      </c>
      <c r="LI7" s="125" t="s">
        <v>8</v>
      </c>
      <c r="LJ7" s="125" t="s">
        <v>9</v>
      </c>
      <c r="LK7" s="125" t="s">
        <v>817</v>
      </c>
      <c r="LL7" s="125" t="s">
        <v>49</v>
      </c>
      <c r="LM7" s="125" t="s">
        <v>7</v>
      </c>
      <c r="LN7" s="125" t="s">
        <v>8</v>
      </c>
      <c r="LO7" s="125" t="s">
        <v>9</v>
      </c>
      <c r="LP7" s="125" t="s">
        <v>817</v>
      </c>
      <c r="LQ7" s="125" t="s">
        <v>53</v>
      </c>
      <c r="LR7" s="125" t="s">
        <v>7</v>
      </c>
      <c r="LS7" s="125" t="s">
        <v>8</v>
      </c>
      <c r="LT7" s="125" t="s">
        <v>9</v>
      </c>
      <c r="LU7" s="125" t="s">
        <v>848</v>
      </c>
      <c r="LV7" s="125" t="s">
        <v>49</v>
      </c>
      <c r="LW7" s="125" t="s">
        <v>7</v>
      </c>
      <c r="LX7" s="125" t="s">
        <v>8</v>
      </c>
      <c r="LY7" s="125" t="s">
        <v>9</v>
      </c>
      <c r="LZ7" s="125" t="s">
        <v>848</v>
      </c>
      <c r="MA7" s="125" t="s">
        <v>53</v>
      </c>
      <c r="MB7" s="125" t="s">
        <v>7</v>
      </c>
      <c r="MC7" s="125" t="s">
        <v>8</v>
      </c>
      <c r="MD7" s="125" t="s">
        <v>9</v>
      </c>
      <c r="ME7" s="125" t="s">
        <v>846</v>
      </c>
      <c r="MF7" s="125" t="s">
        <v>49</v>
      </c>
      <c r="MG7" s="125" t="s">
        <v>7</v>
      </c>
      <c r="MH7" s="125" t="s">
        <v>8</v>
      </c>
      <c r="MI7" s="125" t="s">
        <v>9</v>
      </c>
      <c r="MJ7" s="125" t="s">
        <v>846</v>
      </c>
      <c r="MK7" s="125" t="s">
        <v>53</v>
      </c>
      <c r="ML7" s="125" t="s">
        <v>7</v>
      </c>
      <c r="MM7" s="125" t="s">
        <v>8</v>
      </c>
      <c r="MN7" s="125" t="s">
        <v>9</v>
      </c>
      <c r="MO7" s="125" t="s">
        <v>1092</v>
      </c>
      <c r="MP7" s="125" t="s">
        <v>49</v>
      </c>
      <c r="MQ7" s="125" t="s">
        <v>7</v>
      </c>
      <c r="MR7" s="125" t="s">
        <v>8</v>
      </c>
      <c r="MS7" s="125" t="s">
        <v>9</v>
      </c>
      <c r="MT7" s="125" t="s">
        <v>1092</v>
      </c>
      <c r="MU7" s="125" t="s">
        <v>53</v>
      </c>
      <c r="MV7" s="125" t="s">
        <v>7</v>
      </c>
      <c r="MW7" s="125" t="s">
        <v>8</v>
      </c>
      <c r="MX7" s="125" t="s">
        <v>9</v>
      </c>
      <c r="MY7" s="125" t="s">
        <v>1097</v>
      </c>
      <c r="MZ7" s="125" t="s">
        <v>49</v>
      </c>
      <c r="NA7" s="125" t="s">
        <v>7</v>
      </c>
      <c r="NB7" s="125" t="s">
        <v>8</v>
      </c>
      <c r="NC7" s="125" t="s">
        <v>9</v>
      </c>
      <c r="ND7" s="125" t="s">
        <v>1097</v>
      </c>
      <c r="NE7" s="125" t="s">
        <v>53</v>
      </c>
      <c r="NF7" s="125" t="s">
        <v>7</v>
      </c>
      <c r="NG7" s="125" t="s">
        <v>8</v>
      </c>
      <c r="NH7" s="125" t="s">
        <v>9</v>
      </c>
      <c r="NI7" s="125" t="s">
        <v>1102</v>
      </c>
      <c r="NJ7" s="125" t="s">
        <v>49</v>
      </c>
      <c r="NK7" s="125" t="s">
        <v>7</v>
      </c>
      <c r="NL7" s="125" t="s">
        <v>8</v>
      </c>
      <c r="NM7" s="125" t="s">
        <v>9</v>
      </c>
      <c r="NN7" s="125" t="s">
        <v>1102</v>
      </c>
      <c r="NO7" s="125" t="s">
        <v>53</v>
      </c>
      <c r="NP7" s="125" t="s">
        <v>7</v>
      </c>
      <c r="NQ7" s="125" t="s">
        <v>8</v>
      </c>
      <c r="NR7" s="125" t="s">
        <v>9</v>
      </c>
      <c r="NS7" s="125" t="s">
        <v>1107</v>
      </c>
      <c r="NT7" s="125" t="s">
        <v>49</v>
      </c>
      <c r="NU7" s="125" t="s">
        <v>7</v>
      </c>
      <c r="NV7" s="125" t="s">
        <v>8</v>
      </c>
      <c r="NW7" s="125" t="s">
        <v>9</v>
      </c>
      <c r="NX7" s="125" t="s">
        <v>1107</v>
      </c>
      <c r="NY7" s="125" t="s">
        <v>53</v>
      </c>
      <c r="NZ7" s="125" t="s">
        <v>7</v>
      </c>
      <c r="OA7" s="125" t="s">
        <v>8</v>
      </c>
      <c r="OB7" s="125" t="s">
        <v>9</v>
      </c>
      <c r="OC7" s="125" t="s">
        <v>1112</v>
      </c>
      <c r="OD7" s="125" t="s">
        <v>49</v>
      </c>
      <c r="OE7" s="125" t="s">
        <v>7</v>
      </c>
      <c r="OF7" s="125" t="s">
        <v>8</v>
      </c>
      <c r="OG7" s="125" t="s">
        <v>9</v>
      </c>
      <c r="OH7" s="125" t="s">
        <v>1112</v>
      </c>
      <c r="OI7" s="125" t="s">
        <v>53</v>
      </c>
      <c r="OJ7" s="125" t="s">
        <v>7</v>
      </c>
      <c r="OK7" s="125" t="s">
        <v>8</v>
      </c>
      <c r="OL7" s="125" t="s">
        <v>9</v>
      </c>
      <c r="OM7" s="125" t="s">
        <v>1117</v>
      </c>
      <c r="ON7" s="125" t="s">
        <v>49</v>
      </c>
      <c r="OO7" s="125" t="s">
        <v>7</v>
      </c>
      <c r="OP7" s="125" t="s">
        <v>8</v>
      </c>
      <c r="OQ7" s="125" t="s">
        <v>9</v>
      </c>
      <c r="OR7" s="125" t="s">
        <v>1117</v>
      </c>
      <c r="OS7" s="125" t="s">
        <v>53</v>
      </c>
      <c r="OT7" s="125" t="s">
        <v>7</v>
      </c>
      <c r="OU7" s="125" t="s">
        <v>8</v>
      </c>
      <c r="OV7" s="125" t="s">
        <v>9</v>
      </c>
      <c r="OW7" s="125" t="s">
        <v>1122</v>
      </c>
      <c r="OX7" s="125" t="s">
        <v>49</v>
      </c>
      <c r="OY7" s="125" t="s">
        <v>7</v>
      </c>
      <c r="OZ7" s="125" t="s">
        <v>8</v>
      </c>
      <c r="PA7" s="125" t="s">
        <v>9</v>
      </c>
      <c r="PB7" s="125" t="s">
        <v>1122</v>
      </c>
      <c r="PC7" s="125" t="s">
        <v>53</v>
      </c>
      <c r="PD7" s="125" t="s">
        <v>7</v>
      </c>
      <c r="PE7" s="125" t="s">
        <v>8</v>
      </c>
      <c r="PF7" s="125" t="s">
        <v>9</v>
      </c>
      <c r="PG7" s="125" t="s">
        <v>1127</v>
      </c>
      <c r="PH7" s="125" t="s">
        <v>49</v>
      </c>
      <c r="PI7" s="125" t="s">
        <v>7</v>
      </c>
      <c r="PJ7" s="125" t="s">
        <v>8</v>
      </c>
      <c r="PK7" s="125" t="s">
        <v>9</v>
      </c>
      <c r="PL7" s="125" t="s">
        <v>1127</v>
      </c>
      <c r="PM7" s="125" t="s">
        <v>53</v>
      </c>
      <c r="PN7" s="125" t="s">
        <v>7</v>
      </c>
      <c r="PO7" s="125" t="s">
        <v>8</v>
      </c>
      <c r="PP7" s="125" t="s">
        <v>9</v>
      </c>
      <c r="PQ7" s="125" t="s">
        <v>1132</v>
      </c>
      <c r="PR7" s="125" t="s">
        <v>49</v>
      </c>
      <c r="PS7" s="125" t="s">
        <v>7</v>
      </c>
      <c r="PT7" s="125" t="s">
        <v>8</v>
      </c>
      <c r="PU7" s="125" t="s">
        <v>9</v>
      </c>
      <c r="PV7" s="125" t="s">
        <v>1132</v>
      </c>
      <c r="PW7" s="125" t="s">
        <v>53</v>
      </c>
      <c r="PX7" s="125" t="s">
        <v>7</v>
      </c>
      <c r="PY7" s="125" t="s">
        <v>8</v>
      </c>
      <c r="PZ7" s="125" t="s">
        <v>9</v>
      </c>
      <c r="QA7" s="125" t="s">
        <v>1137</v>
      </c>
      <c r="QB7" s="125" t="s">
        <v>49</v>
      </c>
      <c r="QC7" s="125" t="s">
        <v>7</v>
      </c>
      <c r="QD7" s="125" t="s">
        <v>8</v>
      </c>
      <c r="QE7" s="125" t="s">
        <v>9</v>
      </c>
      <c r="QF7" s="125" t="s">
        <v>1137</v>
      </c>
      <c r="QG7" s="125" t="s">
        <v>53</v>
      </c>
      <c r="QH7" s="125" t="s">
        <v>7</v>
      </c>
      <c r="QI7" s="125" t="s">
        <v>8</v>
      </c>
      <c r="QJ7" s="125" t="s">
        <v>9</v>
      </c>
      <c r="QK7" s="125" t="s">
        <v>1142</v>
      </c>
      <c r="QL7" s="125" t="s">
        <v>49</v>
      </c>
      <c r="QM7" s="125" t="s">
        <v>7</v>
      </c>
      <c r="QN7" s="125" t="s">
        <v>8</v>
      </c>
      <c r="QO7" s="125" t="s">
        <v>9</v>
      </c>
      <c r="QP7" s="125" t="s">
        <v>1142</v>
      </c>
      <c r="QQ7" s="125" t="s">
        <v>53</v>
      </c>
      <c r="QR7" s="125" t="s">
        <v>7</v>
      </c>
      <c r="QS7" s="125" t="s">
        <v>8</v>
      </c>
      <c r="QT7" s="125" t="s">
        <v>9</v>
      </c>
      <c r="QU7" s="125" t="s">
        <v>824</v>
      </c>
      <c r="QV7" s="125" t="s">
        <v>53</v>
      </c>
      <c r="QW7" s="125" t="s">
        <v>7</v>
      </c>
      <c r="QX7" s="125" t="s">
        <v>8</v>
      </c>
      <c r="QY7" s="125" t="s">
        <v>9</v>
      </c>
      <c r="QZ7" s="125" t="s">
        <v>824</v>
      </c>
      <c r="RA7" s="125" t="s">
        <v>49</v>
      </c>
      <c r="RB7" s="125" t="s">
        <v>7</v>
      </c>
      <c r="RC7" s="125" t="s">
        <v>8</v>
      </c>
      <c r="RD7" s="125" t="s">
        <v>9</v>
      </c>
      <c r="RE7" s="125" t="s">
        <v>825</v>
      </c>
      <c r="RF7" s="125" t="s">
        <v>49</v>
      </c>
      <c r="RG7" s="125" t="s">
        <v>7</v>
      </c>
      <c r="RH7" s="125" t="s">
        <v>8</v>
      </c>
      <c r="RI7" s="125" t="s">
        <v>9</v>
      </c>
      <c r="RJ7" s="125" t="s">
        <v>825</v>
      </c>
      <c r="RK7" s="125" t="s">
        <v>53</v>
      </c>
      <c r="RL7" s="125" t="s">
        <v>7</v>
      </c>
      <c r="RM7" s="125" t="s">
        <v>8</v>
      </c>
      <c r="RN7" s="125" t="s">
        <v>9</v>
      </c>
      <c r="RO7" s="125" t="s">
        <v>606</v>
      </c>
      <c r="RP7" s="125" t="s">
        <v>49</v>
      </c>
      <c r="RQ7" s="125" t="s">
        <v>7</v>
      </c>
      <c r="RR7" s="125" t="s">
        <v>8</v>
      </c>
      <c r="RS7" s="125" t="s">
        <v>9</v>
      </c>
      <c r="RT7" s="125" t="s">
        <v>606</v>
      </c>
      <c r="RU7" s="125" t="s">
        <v>53</v>
      </c>
      <c r="RV7" s="125" t="s">
        <v>7</v>
      </c>
      <c r="RW7" s="125" t="s">
        <v>8</v>
      </c>
      <c r="RX7" s="125" t="s">
        <v>9</v>
      </c>
      <c r="RY7" s="125" t="s">
        <v>852</v>
      </c>
      <c r="RZ7" s="125" t="s">
        <v>49</v>
      </c>
      <c r="SA7" s="125" t="s">
        <v>7</v>
      </c>
      <c r="SB7" s="125" t="s">
        <v>8</v>
      </c>
      <c r="SC7" s="125" t="s">
        <v>9</v>
      </c>
      <c r="SD7" s="125" t="s">
        <v>852</v>
      </c>
      <c r="SE7" s="125" t="s">
        <v>53</v>
      </c>
      <c r="SF7" s="125" t="s">
        <v>7</v>
      </c>
      <c r="SG7" s="125" t="s">
        <v>8</v>
      </c>
      <c r="SH7" s="125" t="s">
        <v>9</v>
      </c>
      <c r="SI7" s="125" t="s">
        <v>811</v>
      </c>
      <c r="SJ7" s="125" t="s">
        <v>49</v>
      </c>
      <c r="SK7" s="125" t="s">
        <v>7</v>
      </c>
      <c r="SL7" s="125" t="s">
        <v>8</v>
      </c>
      <c r="SM7" s="125" t="s">
        <v>9</v>
      </c>
      <c r="SN7" s="125" t="s">
        <v>811</v>
      </c>
      <c r="SO7" s="125" t="s">
        <v>53</v>
      </c>
      <c r="SP7" s="125" t="s">
        <v>7</v>
      </c>
      <c r="SQ7" s="125" t="s">
        <v>8</v>
      </c>
      <c r="SR7" s="125" t="s">
        <v>9</v>
      </c>
      <c r="SS7" s="125" t="s">
        <v>624</v>
      </c>
      <c r="ST7" s="125" t="s">
        <v>49</v>
      </c>
      <c r="SU7" s="125" t="s">
        <v>7</v>
      </c>
      <c r="SV7" s="125" t="s">
        <v>8</v>
      </c>
      <c r="SW7" s="125" t="s">
        <v>9</v>
      </c>
      <c r="SX7" s="125" t="s">
        <v>624</v>
      </c>
      <c r="SY7" s="125" t="s">
        <v>53</v>
      </c>
      <c r="SZ7" s="125" t="s">
        <v>7</v>
      </c>
      <c r="TA7" s="125" t="s">
        <v>8</v>
      </c>
      <c r="TB7" s="125" t="s">
        <v>9</v>
      </c>
      <c r="TC7" s="125" t="s">
        <v>621</v>
      </c>
      <c r="TD7" s="125" t="s">
        <v>49</v>
      </c>
      <c r="TE7" s="125" t="s">
        <v>7</v>
      </c>
      <c r="TF7" s="125" t="s">
        <v>8</v>
      </c>
      <c r="TG7" s="125" t="s">
        <v>9</v>
      </c>
      <c r="TH7" s="125" t="s">
        <v>621</v>
      </c>
      <c r="TI7" s="125" t="s">
        <v>53</v>
      </c>
      <c r="TJ7" s="125" t="s">
        <v>7</v>
      </c>
      <c r="TK7" s="125" t="s">
        <v>8</v>
      </c>
      <c r="TL7" s="125" t="s">
        <v>9</v>
      </c>
      <c r="TM7" s="125" t="s">
        <v>610</v>
      </c>
      <c r="TN7" s="125" t="s">
        <v>49</v>
      </c>
      <c r="TO7" s="125" t="s">
        <v>7</v>
      </c>
      <c r="TP7" s="125" t="s">
        <v>8</v>
      </c>
      <c r="TQ7" s="125" t="s">
        <v>9</v>
      </c>
      <c r="TR7" s="125" t="s">
        <v>610</v>
      </c>
      <c r="TS7" s="125" t="s">
        <v>53</v>
      </c>
      <c r="TT7" s="125" t="s">
        <v>7</v>
      </c>
      <c r="TU7" s="125" t="s">
        <v>8</v>
      </c>
      <c r="TV7" s="125" t="s">
        <v>9</v>
      </c>
      <c r="TW7" s="125" t="s">
        <v>847</v>
      </c>
      <c r="TX7" s="125" t="s">
        <v>49</v>
      </c>
      <c r="TY7" s="125" t="s">
        <v>7</v>
      </c>
      <c r="TZ7" s="125" t="s">
        <v>8</v>
      </c>
      <c r="UA7" s="125" t="s">
        <v>9</v>
      </c>
      <c r="UB7" s="125" t="s">
        <v>847</v>
      </c>
      <c r="UC7" s="125" t="s">
        <v>53</v>
      </c>
      <c r="UD7" s="125" t="s">
        <v>7</v>
      </c>
      <c r="UE7" s="125" t="s">
        <v>8</v>
      </c>
      <c r="UF7" s="125" t="s">
        <v>9</v>
      </c>
      <c r="UG7" s="125" t="s">
        <v>834</v>
      </c>
      <c r="UH7" s="125" t="s">
        <v>49</v>
      </c>
      <c r="UI7" s="125" t="s">
        <v>7</v>
      </c>
      <c r="UJ7" s="125" t="s">
        <v>8</v>
      </c>
      <c r="UK7" s="125" t="s">
        <v>9</v>
      </c>
      <c r="UL7" s="125" t="s">
        <v>834</v>
      </c>
      <c r="UM7" s="125" t="s">
        <v>53</v>
      </c>
      <c r="UN7" s="125" t="s">
        <v>7</v>
      </c>
      <c r="UO7" s="125" t="s">
        <v>8</v>
      </c>
      <c r="UP7" s="125" t="s">
        <v>9</v>
      </c>
      <c r="UQ7" s="125" t="s">
        <v>616</v>
      </c>
      <c r="UR7" s="125" t="s">
        <v>49</v>
      </c>
      <c r="US7" s="125" t="s">
        <v>7</v>
      </c>
      <c r="UT7" s="125" t="s">
        <v>8</v>
      </c>
      <c r="UU7" s="125" t="s">
        <v>9</v>
      </c>
      <c r="UV7" s="125" t="s">
        <v>616</v>
      </c>
      <c r="UW7" s="125" t="s">
        <v>53</v>
      </c>
      <c r="UX7" s="125" t="s">
        <v>7</v>
      </c>
      <c r="UY7" s="125" t="s">
        <v>8</v>
      </c>
      <c r="UZ7" s="125" t="s">
        <v>9</v>
      </c>
      <c r="VA7" s="125" t="s">
        <v>719</v>
      </c>
      <c r="VB7" s="125" t="s">
        <v>49</v>
      </c>
      <c r="VC7" s="125" t="s">
        <v>7</v>
      </c>
      <c r="VD7" s="125" t="s">
        <v>8</v>
      </c>
      <c r="VE7" s="125" t="s">
        <v>9</v>
      </c>
      <c r="VF7" s="125" t="s">
        <v>719</v>
      </c>
      <c r="VG7" s="125" t="s">
        <v>53</v>
      </c>
      <c r="VH7" s="125" t="s">
        <v>7</v>
      </c>
      <c r="VI7" s="125" t="s">
        <v>8</v>
      </c>
      <c r="VJ7" s="125" t="s">
        <v>9</v>
      </c>
      <c r="VK7" s="125" t="s">
        <v>710</v>
      </c>
      <c r="VL7" s="125" t="s">
        <v>49</v>
      </c>
      <c r="VM7" s="125" t="s">
        <v>7</v>
      </c>
      <c r="VN7" s="125" t="s">
        <v>8</v>
      </c>
      <c r="VO7" s="125" t="s">
        <v>9</v>
      </c>
      <c r="VP7" s="125" t="s">
        <v>710</v>
      </c>
      <c r="VQ7" s="125" t="s">
        <v>53</v>
      </c>
      <c r="VR7" s="125" t="s">
        <v>7</v>
      </c>
      <c r="VS7" s="125" t="s">
        <v>8</v>
      </c>
      <c r="VT7" s="125" t="s">
        <v>9</v>
      </c>
      <c r="VU7" s="125" t="s">
        <v>723</v>
      </c>
      <c r="VV7" s="125" t="s">
        <v>49</v>
      </c>
      <c r="VW7" s="125" t="s">
        <v>7</v>
      </c>
      <c r="VX7" s="125" t="s">
        <v>8</v>
      </c>
      <c r="VY7" s="125" t="s">
        <v>9</v>
      </c>
      <c r="VZ7" s="125" t="s">
        <v>723</v>
      </c>
      <c r="WA7" s="125" t="s">
        <v>53</v>
      </c>
      <c r="WB7" s="125" t="s">
        <v>7</v>
      </c>
      <c r="WC7" s="125" t="s">
        <v>8</v>
      </c>
      <c r="WD7" s="125" t="s">
        <v>9</v>
      </c>
      <c r="WE7" s="125" t="s">
        <v>736</v>
      </c>
      <c r="WF7" s="125" t="s">
        <v>49</v>
      </c>
      <c r="WG7" s="125" t="s">
        <v>7</v>
      </c>
      <c r="WH7" s="125" t="s">
        <v>8</v>
      </c>
      <c r="WI7" s="125" t="s">
        <v>9</v>
      </c>
      <c r="WJ7" s="125" t="s">
        <v>736</v>
      </c>
      <c r="WK7" s="125" t="s">
        <v>53</v>
      </c>
      <c r="WL7" s="125" t="s">
        <v>7</v>
      </c>
      <c r="WM7" s="125" t="s">
        <v>8</v>
      </c>
      <c r="WN7" s="125" t="s">
        <v>9</v>
      </c>
      <c r="WO7" s="125" t="s">
        <v>696</v>
      </c>
      <c r="WP7" s="125" t="s">
        <v>49</v>
      </c>
      <c r="WQ7" s="125" t="s">
        <v>7</v>
      </c>
      <c r="WR7" s="125" t="s">
        <v>8</v>
      </c>
      <c r="WS7" s="125" t="s">
        <v>9</v>
      </c>
      <c r="WT7" s="125" t="s">
        <v>696</v>
      </c>
      <c r="WU7" s="125" t="s">
        <v>53</v>
      </c>
      <c r="WV7" s="125" t="s">
        <v>7</v>
      </c>
      <c r="WW7" s="125" t="s">
        <v>8</v>
      </c>
      <c r="WX7" s="125" t="s">
        <v>9</v>
      </c>
      <c r="WY7" s="125" t="s">
        <v>698</v>
      </c>
      <c r="WZ7" s="125" t="s">
        <v>49</v>
      </c>
      <c r="XA7" s="125" t="s">
        <v>7</v>
      </c>
      <c r="XB7" s="125" t="s">
        <v>8</v>
      </c>
      <c r="XC7" s="125" t="s">
        <v>9</v>
      </c>
      <c r="XD7" s="125" t="s">
        <v>698</v>
      </c>
      <c r="XE7" s="125" t="s">
        <v>53</v>
      </c>
      <c r="XF7" s="125" t="s">
        <v>7</v>
      </c>
      <c r="XG7" s="125" t="s">
        <v>8</v>
      </c>
      <c r="XH7" s="125" t="s">
        <v>9</v>
      </c>
      <c r="XI7" s="125" t="s">
        <v>704</v>
      </c>
      <c r="XJ7" s="125" t="s">
        <v>49</v>
      </c>
      <c r="XK7" s="125" t="s">
        <v>7</v>
      </c>
      <c r="XL7" s="125" t="s">
        <v>8</v>
      </c>
      <c r="XM7" s="125" t="s">
        <v>9</v>
      </c>
      <c r="XN7" s="125" t="s">
        <v>704</v>
      </c>
      <c r="XO7" s="125" t="s">
        <v>53</v>
      </c>
      <c r="XP7" s="125" t="s">
        <v>7</v>
      </c>
      <c r="XQ7" s="125" t="s">
        <v>8</v>
      </c>
      <c r="XR7" s="125" t="s">
        <v>9</v>
      </c>
      <c r="XS7" s="125" t="s">
        <v>721</v>
      </c>
      <c r="XT7" s="125" t="s">
        <v>49</v>
      </c>
      <c r="XU7" s="125" t="s">
        <v>7</v>
      </c>
      <c r="XV7" s="125" t="s">
        <v>8</v>
      </c>
      <c r="XW7" s="125" t="s">
        <v>9</v>
      </c>
      <c r="XX7" s="125" t="s">
        <v>721</v>
      </c>
      <c r="XY7" s="125" t="s">
        <v>53</v>
      </c>
      <c r="XZ7" s="125" t="s">
        <v>7</v>
      </c>
      <c r="YA7" s="125" t="s">
        <v>8</v>
      </c>
      <c r="YB7" s="125" t="s">
        <v>9</v>
      </c>
      <c r="YC7" s="125" t="s">
        <v>714</v>
      </c>
      <c r="YD7" s="125" t="s">
        <v>49</v>
      </c>
      <c r="YE7" s="125" t="s">
        <v>7</v>
      </c>
      <c r="YF7" s="125" t="s">
        <v>8</v>
      </c>
      <c r="YG7" s="125" t="s">
        <v>9</v>
      </c>
      <c r="YH7" s="125" t="s">
        <v>714</v>
      </c>
      <c r="YI7" s="125" t="s">
        <v>53</v>
      </c>
      <c r="YJ7" s="125" t="s">
        <v>7</v>
      </c>
      <c r="YK7" s="125" t="s">
        <v>8</v>
      </c>
      <c r="YL7" s="125" t="s">
        <v>9</v>
      </c>
      <c r="YM7" s="125" t="s">
        <v>716</v>
      </c>
      <c r="YN7" s="125" t="s">
        <v>49</v>
      </c>
      <c r="YO7" s="125" t="s">
        <v>7</v>
      </c>
      <c r="YP7" s="125" t="s">
        <v>8</v>
      </c>
      <c r="YQ7" s="125" t="s">
        <v>9</v>
      </c>
      <c r="YR7" s="125" t="s">
        <v>716</v>
      </c>
      <c r="YS7" s="125" t="s">
        <v>53</v>
      </c>
      <c r="YT7" s="125" t="s">
        <v>7</v>
      </c>
      <c r="YU7" s="125" t="s">
        <v>8</v>
      </c>
      <c r="YV7" s="125" t="s">
        <v>9</v>
      </c>
      <c r="YW7" s="125" t="s">
        <v>701</v>
      </c>
      <c r="YX7" s="125" t="s">
        <v>49</v>
      </c>
      <c r="YY7" s="125" t="s">
        <v>7</v>
      </c>
      <c r="YZ7" s="125" t="s">
        <v>8</v>
      </c>
      <c r="ZA7" s="125" t="s">
        <v>9</v>
      </c>
      <c r="ZB7" s="125" t="s">
        <v>701</v>
      </c>
      <c r="ZC7" s="125" t="s">
        <v>53</v>
      </c>
      <c r="ZD7" s="125" t="s">
        <v>7</v>
      </c>
      <c r="ZE7" s="125" t="s">
        <v>8</v>
      </c>
      <c r="ZF7" s="125" t="s">
        <v>9</v>
      </c>
      <c r="ZG7" s="125" t="s">
        <v>982</v>
      </c>
      <c r="ZH7" s="125" t="s">
        <v>49</v>
      </c>
      <c r="ZI7" s="125" t="s">
        <v>7</v>
      </c>
      <c r="ZJ7" s="125" t="s">
        <v>8</v>
      </c>
      <c r="ZK7" s="125" t="s">
        <v>9</v>
      </c>
      <c r="ZL7" s="125" t="s">
        <v>982</v>
      </c>
      <c r="ZM7" s="125" t="s">
        <v>53</v>
      </c>
      <c r="ZN7" s="125" t="s">
        <v>7</v>
      </c>
      <c r="ZO7" s="125" t="s">
        <v>8</v>
      </c>
      <c r="ZP7" s="125" t="s">
        <v>9</v>
      </c>
      <c r="ZQ7" s="125" t="s">
        <v>759</v>
      </c>
      <c r="ZR7" s="125" t="s">
        <v>49</v>
      </c>
      <c r="ZS7" s="125" t="s">
        <v>7</v>
      </c>
      <c r="ZT7" s="125" t="s">
        <v>8</v>
      </c>
      <c r="ZU7" s="125" t="s">
        <v>9</v>
      </c>
      <c r="ZV7" s="125" t="s">
        <v>759</v>
      </c>
      <c r="ZW7" s="125" t="s">
        <v>53</v>
      </c>
      <c r="ZX7" s="125" t="s">
        <v>7</v>
      </c>
      <c r="ZY7" s="125" t="s">
        <v>8</v>
      </c>
      <c r="ZZ7" s="125" t="s">
        <v>9</v>
      </c>
      <c r="AAA7" s="125" t="s">
        <v>726</v>
      </c>
      <c r="AAB7" s="125" t="s">
        <v>49</v>
      </c>
      <c r="AAC7" s="125" t="s">
        <v>7</v>
      </c>
      <c r="AAD7" s="125" t="s">
        <v>8</v>
      </c>
      <c r="AAE7" s="125" t="s">
        <v>9</v>
      </c>
      <c r="AAF7" s="125" t="s">
        <v>726</v>
      </c>
      <c r="AAG7" s="125" t="s">
        <v>53</v>
      </c>
      <c r="AAH7" s="125" t="s">
        <v>7</v>
      </c>
      <c r="AAI7" s="125" t="s">
        <v>8</v>
      </c>
      <c r="AAJ7" s="125" t="s">
        <v>9</v>
      </c>
      <c r="AAK7" s="125" t="s">
        <v>988</v>
      </c>
      <c r="AAL7" s="125" t="s">
        <v>49</v>
      </c>
      <c r="AAM7" s="125" t="s">
        <v>7</v>
      </c>
      <c r="AAN7" s="125" t="s">
        <v>8</v>
      </c>
      <c r="AAO7" s="125" t="s">
        <v>9</v>
      </c>
      <c r="AAP7" s="125" t="s">
        <v>988</v>
      </c>
      <c r="AAQ7" s="125" t="s">
        <v>53</v>
      </c>
      <c r="AAR7" s="125" t="s">
        <v>7</v>
      </c>
      <c r="AAS7" s="125" t="s">
        <v>8</v>
      </c>
      <c r="AAT7" s="125" t="s">
        <v>9</v>
      </c>
      <c r="AAU7" s="125" t="s">
        <v>749</v>
      </c>
      <c r="AAV7" s="125" t="s">
        <v>49</v>
      </c>
      <c r="AAW7" s="125" t="s">
        <v>7</v>
      </c>
      <c r="AAX7" s="125" t="s">
        <v>8</v>
      </c>
      <c r="AAY7" s="125" t="s">
        <v>9</v>
      </c>
      <c r="AAZ7" s="125" t="s">
        <v>749</v>
      </c>
      <c r="ABA7" s="125" t="s">
        <v>53</v>
      </c>
      <c r="ABB7" s="125" t="s">
        <v>7</v>
      </c>
      <c r="ABC7" s="125" t="s">
        <v>8</v>
      </c>
      <c r="ABD7" s="125" t="s">
        <v>9</v>
      </c>
      <c r="ABE7" s="125" t="s">
        <v>745</v>
      </c>
      <c r="ABF7" s="125" t="s">
        <v>49</v>
      </c>
      <c r="ABG7" s="125" t="s">
        <v>7</v>
      </c>
      <c r="ABH7" s="125" t="s">
        <v>8</v>
      </c>
      <c r="ABI7" s="125" t="s">
        <v>9</v>
      </c>
      <c r="ABJ7" s="125" t="s">
        <v>745</v>
      </c>
      <c r="ABK7" s="125" t="s">
        <v>53</v>
      </c>
      <c r="ABL7" s="125" t="s">
        <v>7</v>
      </c>
      <c r="ABM7" s="125" t="s">
        <v>8</v>
      </c>
      <c r="ABN7" s="125" t="s">
        <v>9</v>
      </c>
      <c r="ABO7" s="125" t="s">
        <v>747</v>
      </c>
      <c r="ABP7" s="125" t="s">
        <v>49</v>
      </c>
      <c r="ABQ7" s="125" t="s">
        <v>7</v>
      </c>
      <c r="ABR7" s="125" t="s">
        <v>8</v>
      </c>
      <c r="ABS7" s="125" t="s">
        <v>9</v>
      </c>
      <c r="ABT7" s="125" t="s">
        <v>747</v>
      </c>
      <c r="ABU7" s="125" t="s">
        <v>53</v>
      </c>
      <c r="ABV7" s="125" t="s">
        <v>7</v>
      </c>
      <c r="ABW7" s="125" t="s">
        <v>8</v>
      </c>
      <c r="ABX7" s="125" t="s">
        <v>9</v>
      </c>
      <c r="ABY7" s="125" t="s">
        <v>731</v>
      </c>
      <c r="ABZ7" s="125" t="s">
        <v>49</v>
      </c>
      <c r="ACA7" s="125" t="s">
        <v>7</v>
      </c>
      <c r="ACB7" s="125" t="s">
        <v>8</v>
      </c>
      <c r="ACC7" s="125" t="s">
        <v>9</v>
      </c>
      <c r="ACD7" s="125" t="s">
        <v>731</v>
      </c>
      <c r="ACE7" s="125" t="s">
        <v>53</v>
      </c>
      <c r="ACF7" s="125" t="s">
        <v>7</v>
      </c>
      <c r="ACG7" s="125" t="s">
        <v>8</v>
      </c>
      <c r="ACH7" s="125" t="s">
        <v>9</v>
      </c>
      <c r="ACI7" s="125" t="s">
        <v>986</v>
      </c>
      <c r="ACJ7" s="125" t="s">
        <v>49</v>
      </c>
      <c r="ACK7" s="125" t="s">
        <v>7</v>
      </c>
      <c r="ACL7" s="125" t="s">
        <v>8</v>
      </c>
      <c r="ACM7" s="125" t="s">
        <v>9</v>
      </c>
      <c r="ACN7" s="125" t="s">
        <v>986</v>
      </c>
      <c r="ACO7" s="125" t="s">
        <v>53</v>
      </c>
      <c r="ACP7" s="125" t="s">
        <v>7</v>
      </c>
      <c r="ACQ7" s="125" t="s">
        <v>8</v>
      </c>
      <c r="ACR7" s="125" t="s">
        <v>9</v>
      </c>
      <c r="ACS7" s="125" t="s">
        <v>990</v>
      </c>
      <c r="ACT7" s="125" t="s">
        <v>49</v>
      </c>
      <c r="ACU7" s="125" t="s">
        <v>7</v>
      </c>
      <c r="ACV7" s="125" t="s">
        <v>8</v>
      </c>
      <c r="ACW7" s="125" t="s">
        <v>9</v>
      </c>
      <c r="ACX7" s="125" t="s">
        <v>990</v>
      </c>
      <c r="ACY7" s="125" t="s">
        <v>53</v>
      </c>
      <c r="ACZ7" s="125" t="s">
        <v>7</v>
      </c>
      <c r="ADA7" s="125" t="s">
        <v>8</v>
      </c>
      <c r="ADB7" s="125" t="s">
        <v>9</v>
      </c>
      <c r="ADC7" s="125" t="s">
        <v>979</v>
      </c>
      <c r="ADD7" s="125" t="s">
        <v>49</v>
      </c>
      <c r="ADE7" s="125" t="s">
        <v>7</v>
      </c>
      <c r="ADF7" s="125" t="s">
        <v>8</v>
      </c>
      <c r="ADG7" s="125" t="s">
        <v>9</v>
      </c>
      <c r="ADH7" s="125" t="s">
        <v>979</v>
      </c>
      <c r="ADI7" s="125" t="s">
        <v>53</v>
      </c>
      <c r="ADJ7" s="125" t="s">
        <v>7</v>
      </c>
      <c r="ADK7" s="125" t="s">
        <v>8</v>
      </c>
      <c r="ADL7" s="125" t="s">
        <v>9</v>
      </c>
      <c r="ADM7" s="125" t="s">
        <v>1219</v>
      </c>
      <c r="ADN7" s="125" t="s">
        <v>49</v>
      </c>
      <c r="ADO7" s="125" t="s">
        <v>7</v>
      </c>
      <c r="ADP7" s="125" t="s">
        <v>8</v>
      </c>
      <c r="ADQ7" s="125" t="s">
        <v>9</v>
      </c>
      <c r="ADR7" s="125" t="s">
        <v>1219</v>
      </c>
      <c r="ADS7" s="125" t="s">
        <v>53</v>
      </c>
      <c r="ADT7" s="125" t="s">
        <v>7</v>
      </c>
      <c r="ADU7" s="125" t="s">
        <v>8</v>
      </c>
      <c r="ADV7" s="125" t="s">
        <v>9</v>
      </c>
      <c r="ADW7" s="125" t="s">
        <v>1224</v>
      </c>
      <c r="ADX7" s="125" t="s">
        <v>49</v>
      </c>
      <c r="ADY7" s="125" t="s">
        <v>7</v>
      </c>
      <c r="ADZ7" s="125" t="s">
        <v>8</v>
      </c>
      <c r="AEA7" s="125" t="s">
        <v>9</v>
      </c>
      <c r="AEB7" s="125" t="s">
        <v>1224</v>
      </c>
      <c r="AEC7" s="125" t="s">
        <v>53</v>
      </c>
      <c r="AED7" s="125" t="s">
        <v>7</v>
      </c>
      <c r="AEE7" s="125" t="s">
        <v>8</v>
      </c>
      <c r="AEF7" s="125" t="s">
        <v>9</v>
      </c>
      <c r="AEG7" s="125" t="s">
        <v>1229</v>
      </c>
      <c r="AEH7" s="125" t="s">
        <v>49</v>
      </c>
      <c r="AEI7" s="125" t="s">
        <v>7</v>
      </c>
      <c r="AEJ7" s="125" t="s">
        <v>8</v>
      </c>
      <c r="AEK7" s="125" t="s">
        <v>9</v>
      </c>
      <c r="AEL7" s="125" t="s">
        <v>1229</v>
      </c>
      <c r="AEM7" s="125" t="s">
        <v>53</v>
      </c>
      <c r="AEN7" s="125" t="s">
        <v>7</v>
      </c>
      <c r="AEO7" s="125" t="s">
        <v>8</v>
      </c>
      <c r="AEP7" s="125" t="s">
        <v>9</v>
      </c>
      <c r="AEQ7" s="125" t="s">
        <v>1234</v>
      </c>
      <c r="AER7" s="125" t="s">
        <v>49</v>
      </c>
      <c r="AES7" s="125" t="s">
        <v>7</v>
      </c>
      <c r="AET7" s="125" t="s">
        <v>8</v>
      </c>
      <c r="AEU7" s="125" t="s">
        <v>9</v>
      </c>
      <c r="AEV7" s="125" t="s">
        <v>1234</v>
      </c>
      <c r="AEW7" s="125" t="s">
        <v>53</v>
      </c>
      <c r="AEX7" s="125" t="s">
        <v>7</v>
      </c>
      <c r="AEY7" s="125" t="s">
        <v>8</v>
      </c>
      <c r="AEZ7" s="125" t="s">
        <v>9</v>
      </c>
      <c r="AFA7" s="125" t="s">
        <v>1239</v>
      </c>
      <c r="AFB7" s="125" t="s">
        <v>49</v>
      </c>
      <c r="AFC7" s="125" t="s">
        <v>7</v>
      </c>
      <c r="AFD7" s="125" t="s">
        <v>8</v>
      </c>
      <c r="AFE7" s="125" t="s">
        <v>9</v>
      </c>
      <c r="AFF7" s="125" t="s">
        <v>1239</v>
      </c>
      <c r="AFG7" s="125" t="s">
        <v>53</v>
      </c>
      <c r="AFH7" s="125" t="s">
        <v>7</v>
      </c>
      <c r="AFI7" s="125" t="s">
        <v>8</v>
      </c>
      <c r="AFJ7" s="125" t="s">
        <v>9</v>
      </c>
      <c r="AFK7" s="125" t="s">
        <v>1244</v>
      </c>
      <c r="AFL7" s="125" t="s">
        <v>49</v>
      </c>
      <c r="AFM7" s="125" t="s">
        <v>7</v>
      </c>
      <c r="AFN7" s="125" t="s">
        <v>8</v>
      </c>
      <c r="AFO7" s="125" t="s">
        <v>9</v>
      </c>
      <c r="AFP7" s="125" t="s">
        <v>1244</v>
      </c>
      <c r="AFQ7" s="125" t="s">
        <v>53</v>
      </c>
      <c r="AFR7" s="125" t="s">
        <v>7</v>
      </c>
      <c r="AFS7" s="125" t="s">
        <v>8</v>
      </c>
      <c r="AFT7" s="125" t="s">
        <v>9</v>
      </c>
      <c r="AFU7" s="125" t="s">
        <v>1249</v>
      </c>
      <c r="AFV7" s="125" t="s">
        <v>49</v>
      </c>
      <c r="AFW7" s="125" t="s">
        <v>7</v>
      </c>
      <c r="AFX7" s="125" t="s">
        <v>8</v>
      </c>
      <c r="AFY7" s="125" t="s">
        <v>9</v>
      </c>
      <c r="AFZ7" s="125" t="s">
        <v>1249</v>
      </c>
      <c r="AGA7" s="125" t="s">
        <v>53</v>
      </c>
      <c r="AGB7" s="125" t="s">
        <v>7</v>
      </c>
      <c r="AGC7" s="125" t="s">
        <v>8</v>
      </c>
      <c r="AGD7" s="125" t="s">
        <v>9</v>
      </c>
      <c r="AGE7" s="125" t="s">
        <v>1254</v>
      </c>
      <c r="AGF7" s="125" t="s">
        <v>49</v>
      </c>
      <c r="AGG7" s="125" t="s">
        <v>7</v>
      </c>
      <c r="AGH7" s="125" t="s">
        <v>8</v>
      </c>
      <c r="AGI7" s="125" t="s">
        <v>9</v>
      </c>
      <c r="AGJ7" s="125" t="s">
        <v>1254</v>
      </c>
      <c r="AGK7" s="125" t="s">
        <v>53</v>
      </c>
      <c r="AGL7" s="125" t="s">
        <v>7</v>
      </c>
      <c r="AGM7" s="125" t="s">
        <v>8</v>
      </c>
      <c r="AGN7" s="125" t="s">
        <v>9</v>
      </c>
      <c r="AGO7" s="125" t="s">
        <v>1259</v>
      </c>
      <c r="AGP7" s="125" t="s">
        <v>49</v>
      </c>
      <c r="AGQ7" s="125" t="s">
        <v>7</v>
      </c>
      <c r="AGR7" s="125" t="s">
        <v>8</v>
      </c>
      <c r="AGS7" s="125" t="s">
        <v>9</v>
      </c>
      <c r="AGT7" s="125" t="s">
        <v>1259</v>
      </c>
      <c r="AGU7" s="125" t="s">
        <v>53</v>
      </c>
      <c r="AGV7" s="125" t="s">
        <v>7</v>
      </c>
      <c r="AGW7" s="125" t="s">
        <v>8</v>
      </c>
      <c r="AGX7" s="125" t="s">
        <v>9</v>
      </c>
      <c r="AGY7" s="125" t="s">
        <v>1264</v>
      </c>
      <c r="AGZ7" s="125" t="s">
        <v>49</v>
      </c>
      <c r="AHA7" s="125" t="s">
        <v>7</v>
      </c>
      <c r="AHB7" s="125" t="s">
        <v>8</v>
      </c>
      <c r="AHC7" s="125" t="s">
        <v>9</v>
      </c>
      <c r="AHD7" s="125" t="s">
        <v>1264</v>
      </c>
      <c r="AHE7" s="125" t="s">
        <v>53</v>
      </c>
      <c r="AHF7" s="125" t="s">
        <v>7</v>
      </c>
      <c r="AHG7" s="125" t="s">
        <v>8</v>
      </c>
      <c r="AHH7" s="125" t="s">
        <v>9</v>
      </c>
      <c r="AHI7" s="125" t="s">
        <v>1269</v>
      </c>
      <c r="AHJ7" s="125" t="s">
        <v>49</v>
      </c>
      <c r="AHK7" s="125" t="s">
        <v>7</v>
      </c>
      <c r="AHL7" s="125" t="s">
        <v>8</v>
      </c>
      <c r="AHM7" s="125" t="s">
        <v>9</v>
      </c>
      <c r="AHN7" s="125" t="s">
        <v>1269</v>
      </c>
      <c r="AHO7" s="125" t="s">
        <v>53</v>
      </c>
      <c r="AHP7" s="125" t="s">
        <v>7</v>
      </c>
      <c r="AHQ7" s="125" t="s">
        <v>8</v>
      </c>
      <c r="AHR7" s="125" t="s">
        <v>9</v>
      </c>
      <c r="AHS7" s="125" t="s">
        <v>650</v>
      </c>
      <c r="AHT7" s="125" t="s">
        <v>49</v>
      </c>
      <c r="AHU7" s="125" t="s">
        <v>7</v>
      </c>
      <c r="AHV7" s="125" t="s">
        <v>8</v>
      </c>
      <c r="AHW7" s="125" t="s">
        <v>9</v>
      </c>
      <c r="AHX7" s="125" t="s">
        <v>650</v>
      </c>
      <c r="AHY7" s="125" t="s">
        <v>53</v>
      </c>
      <c r="AHZ7" s="125" t="s">
        <v>7</v>
      </c>
      <c r="AIA7" s="125" t="s">
        <v>8</v>
      </c>
      <c r="AIB7" s="125" t="s">
        <v>9</v>
      </c>
      <c r="AIC7" s="125" t="s">
        <v>635</v>
      </c>
      <c r="AID7" s="125" t="s">
        <v>49</v>
      </c>
      <c r="AIE7" s="125" t="s">
        <v>7</v>
      </c>
      <c r="AIF7" s="125" t="s">
        <v>8</v>
      </c>
      <c r="AIG7" s="125" t="s">
        <v>9</v>
      </c>
      <c r="AIH7" s="125" t="s">
        <v>635</v>
      </c>
      <c r="AII7" s="125" t="s">
        <v>53</v>
      </c>
      <c r="AIJ7" s="125" t="s">
        <v>7</v>
      </c>
      <c r="AIK7" s="125" t="s">
        <v>8</v>
      </c>
      <c r="AIL7" s="125" t="s">
        <v>9</v>
      </c>
      <c r="AIM7" s="125" t="s">
        <v>657</v>
      </c>
      <c r="AIN7" s="125" t="s">
        <v>49</v>
      </c>
      <c r="AIO7" s="125" t="s">
        <v>7</v>
      </c>
      <c r="AIP7" s="125" t="s">
        <v>8</v>
      </c>
      <c r="AIQ7" s="125" t="s">
        <v>9</v>
      </c>
      <c r="AIR7" s="125" t="s">
        <v>657</v>
      </c>
      <c r="AIS7" s="125" t="s">
        <v>53</v>
      </c>
      <c r="AIT7" s="125" t="s">
        <v>7</v>
      </c>
      <c r="AIU7" s="125" t="s">
        <v>8</v>
      </c>
      <c r="AIV7" s="125" t="s">
        <v>9</v>
      </c>
      <c r="AIW7" s="125" t="s">
        <v>628</v>
      </c>
      <c r="AIX7" s="125" t="s">
        <v>49</v>
      </c>
      <c r="AIY7" s="125" t="s">
        <v>7</v>
      </c>
      <c r="AIZ7" s="125" t="s">
        <v>8</v>
      </c>
      <c r="AJA7" s="125" t="s">
        <v>9</v>
      </c>
      <c r="AJB7" s="125" t="s">
        <v>628</v>
      </c>
      <c r="AJC7" s="125" t="s">
        <v>53</v>
      </c>
      <c r="AJD7" s="125" t="s">
        <v>7</v>
      </c>
      <c r="AJE7" s="125" t="s">
        <v>8</v>
      </c>
      <c r="AJF7" s="125" t="s">
        <v>9</v>
      </c>
      <c r="AJG7" s="125" t="s">
        <v>644</v>
      </c>
      <c r="AJH7" s="125" t="s">
        <v>49</v>
      </c>
      <c r="AJI7" s="125" t="s">
        <v>7</v>
      </c>
      <c r="AJJ7" s="125" t="s">
        <v>8</v>
      </c>
      <c r="AJK7" s="125" t="s">
        <v>9</v>
      </c>
      <c r="AJL7" s="125" t="s">
        <v>644</v>
      </c>
      <c r="AJM7" s="125" t="s">
        <v>53</v>
      </c>
      <c r="AJN7" s="125" t="s">
        <v>7</v>
      </c>
      <c r="AJO7" s="125" t="s">
        <v>8</v>
      </c>
      <c r="AJP7" s="125" t="s">
        <v>9</v>
      </c>
      <c r="AJQ7" s="125" t="s">
        <v>666</v>
      </c>
      <c r="AJR7" s="125" t="s">
        <v>49</v>
      </c>
      <c r="AJS7" s="125" t="s">
        <v>7</v>
      </c>
      <c r="AJT7" s="125" t="s">
        <v>8</v>
      </c>
      <c r="AJU7" s="125" t="s">
        <v>9</v>
      </c>
      <c r="AJV7" s="125" t="s">
        <v>666</v>
      </c>
      <c r="AJW7" s="125" t="s">
        <v>53</v>
      </c>
      <c r="AJX7" s="125" t="s">
        <v>7</v>
      </c>
      <c r="AJY7" s="125" t="s">
        <v>8</v>
      </c>
      <c r="AJZ7" s="125" t="s">
        <v>9</v>
      </c>
      <c r="AKA7" s="125" t="s">
        <v>642</v>
      </c>
      <c r="AKB7" s="125" t="s">
        <v>49</v>
      </c>
      <c r="AKC7" s="125" t="s">
        <v>7</v>
      </c>
      <c r="AKD7" s="125" t="s">
        <v>8</v>
      </c>
      <c r="AKE7" s="125" t="s">
        <v>9</v>
      </c>
      <c r="AKF7" s="125" t="s">
        <v>642</v>
      </c>
      <c r="AKG7" s="125" t="s">
        <v>53</v>
      </c>
      <c r="AKH7" s="125" t="s">
        <v>7</v>
      </c>
      <c r="AKI7" s="125" t="s">
        <v>8</v>
      </c>
      <c r="AKJ7" s="125" t="s">
        <v>9</v>
      </c>
      <c r="AKK7" s="125" t="s">
        <v>653</v>
      </c>
      <c r="AKL7" s="125" t="s">
        <v>49</v>
      </c>
      <c r="AKM7" s="125" t="s">
        <v>7</v>
      </c>
      <c r="AKN7" s="125" t="s">
        <v>8</v>
      </c>
      <c r="AKO7" s="125" t="s">
        <v>9</v>
      </c>
      <c r="AKP7" s="125" t="s">
        <v>653</v>
      </c>
      <c r="AKQ7" s="125" t="s">
        <v>53</v>
      </c>
      <c r="AKR7" s="125" t="s">
        <v>7</v>
      </c>
      <c r="AKS7" s="125" t="s">
        <v>8</v>
      </c>
      <c r="AKT7" s="125" t="s">
        <v>9</v>
      </c>
      <c r="AKU7" s="125" t="s">
        <v>632</v>
      </c>
      <c r="AKV7" s="125" t="s">
        <v>49</v>
      </c>
      <c r="AKW7" s="125" t="s">
        <v>7</v>
      </c>
      <c r="AKX7" s="125" t="s">
        <v>8</v>
      </c>
      <c r="AKY7" s="125" t="s">
        <v>9</v>
      </c>
      <c r="AKZ7" s="125" t="s">
        <v>632</v>
      </c>
      <c r="ALA7" s="125" t="s">
        <v>53</v>
      </c>
      <c r="ALB7" s="125" t="s">
        <v>7</v>
      </c>
      <c r="ALC7" s="125" t="s">
        <v>8</v>
      </c>
      <c r="ALD7" s="125" t="s">
        <v>9</v>
      </c>
      <c r="ALE7" s="125" t="s">
        <v>649</v>
      </c>
      <c r="ALF7" s="125" t="s">
        <v>49</v>
      </c>
      <c r="ALG7" s="125" t="s">
        <v>7</v>
      </c>
      <c r="ALH7" s="125" t="s">
        <v>8</v>
      </c>
      <c r="ALI7" s="125" t="s">
        <v>9</v>
      </c>
      <c r="ALJ7" s="125" t="s">
        <v>649</v>
      </c>
      <c r="ALK7" s="125" t="s">
        <v>53</v>
      </c>
      <c r="ALL7" s="125" t="s">
        <v>7</v>
      </c>
      <c r="ALM7" s="125" t="s">
        <v>8</v>
      </c>
      <c r="ALN7" s="125" t="s">
        <v>9</v>
      </c>
      <c r="ALO7" s="125" t="s">
        <v>661</v>
      </c>
      <c r="ALP7" s="125" t="s">
        <v>49</v>
      </c>
      <c r="ALQ7" s="125" t="s">
        <v>7</v>
      </c>
      <c r="ALR7" s="125" t="s">
        <v>8</v>
      </c>
      <c r="ALS7" s="125" t="s">
        <v>9</v>
      </c>
      <c r="ALT7" s="125" t="s">
        <v>661</v>
      </c>
      <c r="ALU7" s="125" t="s">
        <v>53</v>
      </c>
      <c r="ALV7" s="125" t="s">
        <v>7</v>
      </c>
      <c r="ALW7" s="125" t="s">
        <v>8</v>
      </c>
      <c r="ALX7" s="125" t="s">
        <v>9</v>
      </c>
      <c r="ALY7" s="125" t="s">
        <v>867</v>
      </c>
      <c r="ALZ7" s="125" t="s">
        <v>49</v>
      </c>
      <c r="AMA7" s="125" t="s">
        <v>7</v>
      </c>
      <c r="AMB7" s="125" t="s">
        <v>8</v>
      </c>
      <c r="AMC7" s="125" t="s">
        <v>9</v>
      </c>
      <c r="AMD7" s="125" t="s">
        <v>867</v>
      </c>
      <c r="AME7" s="125" t="s">
        <v>53</v>
      </c>
      <c r="AMF7" s="125" t="s">
        <v>7</v>
      </c>
      <c r="AMG7" s="125" t="s">
        <v>8</v>
      </c>
      <c r="AMH7" s="125" t="s">
        <v>9</v>
      </c>
      <c r="AMI7" s="125" t="s">
        <v>880</v>
      </c>
      <c r="AMJ7" s="125" t="s">
        <v>49</v>
      </c>
      <c r="AMK7" s="125" t="s">
        <v>7</v>
      </c>
      <c r="AML7" s="125" t="s">
        <v>8</v>
      </c>
      <c r="AMM7" s="125" t="s">
        <v>9</v>
      </c>
      <c r="AMN7" s="125" t="s">
        <v>880</v>
      </c>
      <c r="AMO7" s="125" t="s">
        <v>53</v>
      </c>
      <c r="AMP7" s="125" t="s">
        <v>7</v>
      </c>
      <c r="AMQ7" s="125" t="s">
        <v>8</v>
      </c>
      <c r="AMR7" s="125" t="s">
        <v>9</v>
      </c>
      <c r="AMS7" s="125" t="s">
        <v>856</v>
      </c>
      <c r="AMT7" s="125" t="s">
        <v>49</v>
      </c>
      <c r="AMU7" s="125" t="s">
        <v>7</v>
      </c>
      <c r="AMV7" s="125" t="s">
        <v>8</v>
      </c>
      <c r="AMW7" s="125" t="s">
        <v>9</v>
      </c>
      <c r="AMX7" s="125" t="s">
        <v>856</v>
      </c>
      <c r="AMY7" s="125" t="s">
        <v>53</v>
      </c>
      <c r="AMZ7" s="125" t="s">
        <v>7</v>
      </c>
      <c r="ANA7" s="125" t="s">
        <v>8</v>
      </c>
      <c r="ANB7" s="125" t="s">
        <v>9</v>
      </c>
      <c r="ANC7" s="125" t="s">
        <v>765</v>
      </c>
      <c r="AND7" s="125" t="s">
        <v>49</v>
      </c>
      <c r="ANE7" s="125" t="s">
        <v>7</v>
      </c>
      <c r="ANF7" s="125" t="s">
        <v>8</v>
      </c>
      <c r="ANG7" s="125" t="s">
        <v>9</v>
      </c>
      <c r="ANH7" s="125" t="s">
        <v>765</v>
      </c>
      <c r="ANI7" s="125" t="s">
        <v>53</v>
      </c>
      <c r="ANJ7" s="125" t="s">
        <v>7</v>
      </c>
      <c r="ANK7" s="125" t="s">
        <v>8</v>
      </c>
      <c r="ANL7" s="125" t="s">
        <v>9</v>
      </c>
      <c r="ANM7" s="125" t="s">
        <v>864</v>
      </c>
      <c r="ANN7" s="125" t="s">
        <v>49</v>
      </c>
      <c r="ANO7" s="125" t="s">
        <v>7</v>
      </c>
      <c r="ANP7" s="125" t="s">
        <v>8</v>
      </c>
      <c r="ANQ7" s="125" t="s">
        <v>9</v>
      </c>
      <c r="ANR7" s="125" t="s">
        <v>864</v>
      </c>
      <c r="ANS7" s="125" t="s">
        <v>53</v>
      </c>
      <c r="ANT7" s="125" t="s">
        <v>7</v>
      </c>
      <c r="ANU7" s="125" t="s">
        <v>8</v>
      </c>
      <c r="ANV7" s="125" t="s">
        <v>9</v>
      </c>
      <c r="ANW7" s="125" t="s">
        <v>876</v>
      </c>
      <c r="ANX7" s="125" t="s">
        <v>49</v>
      </c>
      <c r="ANY7" s="125" t="s">
        <v>7</v>
      </c>
      <c r="ANZ7" s="125" t="s">
        <v>8</v>
      </c>
      <c r="AOA7" s="125" t="s">
        <v>9</v>
      </c>
      <c r="AOB7" s="125" t="s">
        <v>876</v>
      </c>
      <c r="AOC7" s="125" t="s">
        <v>53</v>
      </c>
      <c r="AOD7" s="125" t="s">
        <v>7</v>
      </c>
      <c r="AOE7" s="125" t="s">
        <v>8</v>
      </c>
      <c r="AOF7" s="125" t="s">
        <v>9</v>
      </c>
      <c r="AOG7" s="125" t="s">
        <v>863</v>
      </c>
      <c r="AOH7" s="125" t="s">
        <v>49</v>
      </c>
      <c r="AOI7" s="125" t="s">
        <v>7</v>
      </c>
      <c r="AOJ7" s="125" t="s">
        <v>8</v>
      </c>
      <c r="AOK7" s="125" t="s">
        <v>9</v>
      </c>
      <c r="AOL7" s="125" t="s">
        <v>863</v>
      </c>
      <c r="AOM7" s="125" t="s">
        <v>53</v>
      </c>
      <c r="AON7" s="125" t="s">
        <v>7</v>
      </c>
      <c r="AOO7" s="125" t="s">
        <v>8</v>
      </c>
      <c r="AOP7" s="125" t="s">
        <v>9</v>
      </c>
      <c r="AOQ7" s="125" t="s">
        <v>859</v>
      </c>
      <c r="AOR7" s="125" t="s">
        <v>49</v>
      </c>
      <c r="AOS7" s="125" t="s">
        <v>7</v>
      </c>
      <c r="AOT7" s="125" t="s">
        <v>8</v>
      </c>
      <c r="AOU7" s="125" t="s">
        <v>9</v>
      </c>
      <c r="AOV7" s="125" t="s">
        <v>859</v>
      </c>
      <c r="AOW7" s="125" t="s">
        <v>53</v>
      </c>
      <c r="AOX7" s="125" t="s">
        <v>7</v>
      </c>
      <c r="AOY7" s="125" t="s">
        <v>8</v>
      </c>
      <c r="AOZ7" s="125" t="s">
        <v>9</v>
      </c>
      <c r="APA7" s="125" t="s">
        <v>868</v>
      </c>
      <c r="APB7" s="125" t="s">
        <v>49</v>
      </c>
      <c r="APC7" s="125" t="s">
        <v>7</v>
      </c>
      <c r="APD7" s="125" t="s">
        <v>8</v>
      </c>
      <c r="APE7" s="125" t="s">
        <v>9</v>
      </c>
      <c r="APF7" s="125" t="s">
        <v>868</v>
      </c>
      <c r="APG7" s="125" t="s">
        <v>53</v>
      </c>
      <c r="APH7" s="125" t="s">
        <v>7</v>
      </c>
      <c r="API7" s="125" t="s">
        <v>8</v>
      </c>
      <c r="APJ7" s="125" t="s">
        <v>9</v>
      </c>
      <c r="APK7" s="125" t="s">
        <v>767</v>
      </c>
      <c r="APL7" s="125" t="s">
        <v>49</v>
      </c>
      <c r="APM7" s="125" t="s">
        <v>7</v>
      </c>
      <c r="APN7" s="125" t="s">
        <v>8</v>
      </c>
      <c r="APO7" s="125" t="s">
        <v>9</v>
      </c>
      <c r="APP7" s="125" t="s">
        <v>767</v>
      </c>
      <c r="APQ7" s="125" t="s">
        <v>53</v>
      </c>
      <c r="APR7" s="125" t="s">
        <v>7</v>
      </c>
      <c r="APS7" s="125" t="s">
        <v>8</v>
      </c>
      <c r="APT7" s="125" t="s">
        <v>9</v>
      </c>
      <c r="APU7" s="125" t="s">
        <v>763</v>
      </c>
      <c r="APV7" s="125" t="s">
        <v>49</v>
      </c>
      <c r="APW7" s="125" t="s">
        <v>7</v>
      </c>
      <c r="APX7" s="125" t="s">
        <v>8</v>
      </c>
      <c r="APY7" s="125" t="s">
        <v>9</v>
      </c>
      <c r="APZ7" s="125" t="s">
        <v>763</v>
      </c>
      <c r="AQA7" s="125" t="s">
        <v>53</v>
      </c>
      <c r="AQB7" s="125" t="s">
        <v>7</v>
      </c>
      <c r="AQC7" s="125" t="s">
        <v>8</v>
      </c>
      <c r="AQD7" s="125" t="s">
        <v>9</v>
      </c>
      <c r="AQE7" s="125" t="s">
        <v>851</v>
      </c>
      <c r="AQF7" s="125" t="s">
        <v>49</v>
      </c>
      <c r="AQG7" s="125" t="s">
        <v>7</v>
      </c>
      <c r="AQH7" s="125" t="s">
        <v>8</v>
      </c>
      <c r="AQI7" s="125" t="s">
        <v>9</v>
      </c>
      <c r="AQJ7" s="125" t="s">
        <v>851</v>
      </c>
      <c r="AQK7" s="125" t="s">
        <v>53</v>
      </c>
      <c r="AQL7" s="125" t="s">
        <v>7</v>
      </c>
      <c r="AQM7" s="125" t="s">
        <v>8</v>
      </c>
      <c r="AQN7" s="125" t="s">
        <v>9</v>
      </c>
      <c r="AQO7" s="125" t="s">
        <v>816</v>
      </c>
      <c r="AQP7" s="125" t="s">
        <v>49</v>
      </c>
      <c r="AQQ7" s="125" t="s">
        <v>7</v>
      </c>
      <c r="AQR7" s="125" t="s">
        <v>8</v>
      </c>
      <c r="AQS7" s="125" t="s">
        <v>9</v>
      </c>
      <c r="AQT7" s="125" t="s">
        <v>816</v>
      </c>
      <c r="AQU7" s="125" t="s">
        <v>53</v>
      </c>
      <c r="AQV7" s="125" t="s">
        <v>7</v>
      </c>
      <c r="AQW7" s="125" t="s">
        <v>8</v>
      </c>
      <c r="AQX7" s="125" t="s">
        <v>9</v>
      </c>
      <c r="AQY7" s="125" t="s">
        <v>753</v>
      </c>
      <c r="AQZ7" s="125" t="s">
        <v>49</v>
      </c>
      <c r="ARA7" s="125" t="s">
        <v>7</v>
      </c>
      <c r="ARB7" s="125" t="s">
        <v>8</v>
      </c>
      <c r="ARC7" s="125" t="s">
        <v>9</v>
      </c>
      <c r="ARD7" s="125" t="s">
        <v>753</v>
      </c>
      <c r="ARE7" s="125" t="s">
        <v>53</v>
      </c>
      <c r="ARF7" s="125" t="s">
        <v>7</v>
      </c>
      <c r="ARG7" s="125" t="s">
        <v>8</v>
      </c>
      <c r="ARH7" s="125" t="s">
        <v>9</v>
      </c>
      <c r="ARI7" s="125" t="s">
        <v>755</v>
      </c>
      <c r="ARJ7" s="125" t="s">
        <v>49</v>
      </c>
      <c r="ARK7" s="125" t="s">
        <v>7</v>
      </c>
      <c r="ARL7" s="125" t="s">
        <v>8</v>
      </c>
      <c r="ARM7" s="125" t="s">
        <v>9</v>
      </c>
      <c r="ARN7" s="125" t="s">
        <v>755</v>
      </c>
      <c r="ARO7" s="125" t="s">
        <v>53</v>
      </c>
      <c r="ARP7" s="125" t="s">
        <v>7</v>
      </c>
      <c r="ARQ7" s="125" t="s">
        <v>8</v>
      </c>
      <c r="ARR7" s="125" t="s">
        <v>9</v>
      </c>
      <c r="ARS7" s="125" t="s">
        <v>738</v>
      </c>
      <c r="ART7" s="125" t="s">
        <v>49</v>
      </c>
      <c r="ARU7" s="125" t="s">
        <v>7</v>
      </c>
      <c r="ARV7" s="125" t="s">
        <v>8</v>
      </c>
      <c r="ARW7" s="125" t="s">
        <v>9</v>
      </c>
      <c r="ARX7" s="125" t="s">
        <v>738</v>
      </c>
      <c r="ARY7" s="125" t="s">
        <v>53</v>
      </c>
      <c r="ARZ7" s="125" t="s">
        <v>7</v>
      </c>
      <c r="ASA7" s="125" t="s">
        <v>8</v>
      </c>
      <c r="ASB7" s="125" t="s">
        <v>9</v>
      </c>
      <c r="ASC7" s="125" t="s">
        <v>742</v>
      </c>
      <c r="ASD7" s="125" t="s">
        <v>49</v>
      </c>
      <c r="ASE7" s="125" t="s">
        <v>7</v>
      </c>
      <c r="ASF7" s="125" t="s">
        <v>8</v>
      </c>
      <c r="ASG7" s="125" t="s">
        <v>9</v>
      </c>
      <c r="ASH7" s="125" t="s">
        <v>742</v>
      </c>
      <c r="ASI7" s="125" t="s">
        <v>53</v>
      </c>
      <c r="ASJ7" s="125" t="s">
        <v>7</v>
      </c>
      <c r="ASK7" s="125" t="s">
        <v>8</v>
      </c>
      <c r="ASL7" s="125" t="s">
        <v>9</v>
      </c>
      <c r="ASM7" s="125" t="s">
        <v>740</v>
      </c>
      <c r="ASN7" s="125" t="s">
        <v>49</v>
      </c>
      <c r="ASO7" s="125" t="s">
        <v>7</v>
      </c>
      <c r="ASP7" s="125" t="s">
        <v>8</v>
      </c>
      <c r="ASQ7" s="125" t="s">
        <v>9</v>
      </c>
      <c r="ASR7" s="125" t="s">
        <v>740</v>
      </c>
      <c r="ASS7" s="125" t="s">
        <v>53</v>
      </c>
      <c r="AST7" s="125" t="s">
        <v>7</v>
      </c>
      <c r="ASU7" s="125" t="s">
        <v>8</v>
      </c>
      <c r="ASV7" s="125" t="s">
        <v>9</v>
      </c>
      <c r="ASW7" s="125" t="s">
        <v>757</v>
      </c>
      <c r="ASX7" s="125" t="s">
        <v>49</v>
      </c>
      <c r="ASY7" s="125" t="s">
        <v>7</v>
      </c>
      <c r="ASZ7" s="125" t="s">
        <v>8</v>
      </c>
      <c r="ATA7" s="125" t="s">
        <v>9</v>
      </c>
      <c r="ATB7" s="125" t="s">
        <v>757</v>
      </c>
      <c r="ATC7" s="125" t="s">
        <v>53</v>
      </c>
      <c r="ATD7" s="125" t="s">
        <v>7</v>
      </c>
      <c r="ATE7" s="125" t="s">
        <v>8</v>
      </c>
      <c r="ATF7" s="125" t="s">
        <v>9</v>
      </c>
      <c r="ATG7" s="125" t="s">
        <v>839</v>
      </c>
      <c r="ATH7" s="125" t="s">
        <v>49</v>
      </c>
      <c r="ATI7" s="125" t="s">
        <v>7</v>
      </c>
      <c r="ATJ7" s="125" t="s">
        <v>8</v>
      </c>
      <c r="ATK7" s="125" t="s">
        <v>9</v>
      </c>
      <c r="ATL7" s="125" t="s">
        <v>839</v>
      </c>
      <c r="ATM7" s="125" t="s">
        <v>53</v>
      </c>
      <c r="ATN7" s="125" t="s">
        <v>7</v>
      </c>
      <c r="ATO7" s="125" t="s">
        <v>8</v>
      </c>
      <c r="ATP7" s="125" t="s">
        <v>9</v>
      </c>
      <c r="ATQ7" s="125" t="s">
        <v>835</v>
      </c>
      <c r="ATR7" s="125" t="s">
        <v>49</v>
      </c>
      <c r="ATS7" s="125" t="s">
        <v>7</v>
      </c>
      <c r="ATT7" s="125" t="s">
        <v>8</v>
      </c>
      <c r="ATU7" s="125" t="s">
        <v>9</v>
      </c>
      <c r="ATV7" s="125" t="s">
        <v>835</v>
      </c>
      <c r="ATW7" s="125" t="s">
        <v>53</v>
      </c>
      <c r="ATX7" s="125" t="s">
        <v>7</v>
      </c>
      <c r="ATY7" s="125" t="s">
        <v>8</v>
      </c>
      <c r="ATZ7" s="125" t="s">
        <v>9</v>
      </c>
      <c r="AUA7" s="125" t="s">
        <v>812</v>
      </c>
      <c r="AUB7" s="125" t="s">
        <v>49</v>
      </c>
      <c r="AUC7" s="125" t="s">
        <v>7</v>
      </c>
      <c r="AUD7" s="125" t="s">
        <v>8</v>
      </c>
      <c r="AUE7" s="125" t="s">
        <v>9</v>
      </c>
      <c r="AUF7" s="125" t="s">
        <v>812</v>
      </c>
      <c r="AUG7" s="125" t="s">
        <v>53</v>
      </c>
      <c r="AUH7" s="125" t="s">
        <v>7</v>
      </c>
      <c r="AUI7" s="125" t="s">
        <v>8</v>
      </c>
      <c r="AUJ7" s="125" t="s">
        <v>9</v>
      </c>
      <c r="AUK7" s="126">
        <f>VLOOKUP(AUK4,'1、四轮驱动汇总表'!$E:$K,4,0)</f>
      </c>
      <c r="AUL7" s="125" t="s">
        <v>7</v>
      </c>
      <c r="AUM7" s="125" t="s">
        <v>8</v>
      </c>
      <c r="AUN7" s="125" t="s">
        <v>9</v>
      </c>
      <c r="AUO7" s="126">
        <f>VLOOKUP(AUO4,'1、四轮驱动汇总表'!$E:$K,4,0)</f>
      </c>
      <c r="AUP7" s="125" t="s">
        <v>7</v>
      </c>
      <c r="AUQ7" s="125" t="s">
        <v>8</v>
      </c>
      <c r="AUR7" s="125" t="s">
        <v>9</v>
      </c>
      <c r="AUS7" s="126">
        <f>VLOOKUP(AUS4,'1、四轮驱动汇总表'!$E:$K,4,0)</f>
      </c>
      <c r="AUT7" s="125" t="s">
        <v>7</v>
      </c>
      <c r="AUU7" s="125" t="s">
        <v>8</v>
      </c>
      <c r="AUV7" s="125" t="s">
        <v>9</v>
      </c>
      <c r="AUW7" s="126">
        <f>VLOOKUP(AUW4,'1、四轮驱动汇总表'!$E:$K,4,0)</f>
      </c>
      <c r="AUX7" s="125" t="s">
        <v>7</v>
      </c>
      <c r="AUY7" s="125" t="s">
        <v>8</v>
      </c>
      <c r="AUZ7" s="125" t="s">
        <v>9</v>
      </c>
      <c r="AVA7" s="126">
        <f>VLOOKUP(AVA4,'1、四轮驱动汇总表'!$E:$K,4,0)</f>
      </c>
      <c r="AVB7" s="125" t="s">
        <v>7</v>
      </c>
      <c r="AVC7" s="125" t="s">
        <v>8</v>
      </c>
      <c r="AVD7" s="125" t="s">
        <v>9</v>
      </c>
      <c r="AVE7" s="126">
        <f>VLOOKUP(AVE4,'1、四轮驱动汇总表'!$E:$K,4,0)</f>
      </c>
      <c r="AVF7" s="125" t="s">
        <v>7</v>
      </c>
      <c r="AVG7" s="125" t="s">
        <v>8</v>
      </c>
      <c r="AVH7" s="125" t="s">
        <v>9</v>
      </c>
      <c r="AVI7" s="126">
        <f>VLOOKUP(AVI4,'1、四轮驱动汇总表'!$E:$K,4,0)</f>
      </c>
      <c r="AVJ7" s="125" t="s">
        <v>7</v>
      </c>
      <c r="AVK7" s="125" t="s">
        <v>8</v>
      </c>
      <c r="AVL7" s="125" t="s">
        <v>9</v>
      </c>
      <c r="AVM7" s="126">
        <f>VLOOKUP(AVM4,'1、四轮驱动汇总表'!$E:$K,4,0)</f>
      </c>
      <c r="AVN7" s="125" t="s">
        <v>7</v>
      </c>
      <c r="AVO7" s="125" t="s">
        <v>8</v>
      </c>
      <c r="AVP7" s="125" t="s">
        <v>9</v>
      </c>
      <c r="AVQ7" s="126">
        <f>VLOOKUP(AVQ4,'1、四轮驱动汇总表'!$E:$K,4,0)</f>
      </c>
      <c r="AVR7" s="125" t="s">
        <v>7</v>
      </c>
      <c r="AVS7" s="125" t="s">
        <v>8</v>
      </c>
      <c r="AVT7" s="125" t="s">
        <v>9</v>
      </c>
      <c r="AVU7" s="126">
        <f>VLOOKUP(AVU4,'1、四轮驱动汇总表'!$E:$K,4,0)</f>
      </c>
      <c r="AVV7" s="125" t="s">
        <v>7</v>
      </c>
      <c r="AVW7" s="125" t="s">
        <v>8</v>
      </c>
      <c r="AVX7" s="125" t="s">
        <v>9</v>
      </c>
      <c r="AVY7" s="126">
        <f>VLOOKUP(AVY4,'1、四轮驱动汇总表'!$E:$K,4,0)</f>
      </c>
      <c r="AVZ7" s="125" t="s">
        <v>7</v>
      </c>
      <c r="AWA7" s="125" t="s">
        <v>8</v>
      </c>
      <c r="AWB7" s="125" t="s">
        <v>9</v>
      </c>
      <c r="AWC7" s="126">
        <f>VLOOKUP(AWC4,'1、四轮驱动汇总表'!$E:$K,4,0)</f>
      </c>
      <c r="AWD7" s="125" t="s">
        <v>7</v>
      </c>
      <c r="AWE7" s="125" t="s">
        <v>8</v>
      </c>
      <c r="AWF7" s="125" t="s">
        <v>9</v>
      </c>
      <c r="AWG7" s="126">
        <f>VLOOKUP(AWG4,'1、四轮驱动汇总表'!$E:$K,4,0)</f>
      </c>
      <c r="AWH7" s="125" t="s">
        <v>7</v>
      </c>
      <c r="AWI7" s="125" t="s">
        <v>8</v>
      </c>
      <c r="AWJ7" s="125" t="s">
        <v>9</v>
      </c>
      <c r="AWK7" s="126">
        <f>VLOOKUP(AWK4,'1、四轮驱动汇总表'!$E:$K,4,0)</f>
      </c>
      <c r="AWL7" s="125" t="s">
        <v>7</v>
      </c>
      <c r="AWM7" s="125" t="s">
        <v>8</v>
      </c>
      <c r="AWN7" s="125" t="s">
        <v>9</v>
      </c>
      <c r="AWO7" s="126">
        <f>VLOOKUP(AWO4,'1、四轮驱动汇总表'!$E:$K,4,0)</f>
      </c>
      <c r="AWP7" s="125" t="s">
        <v>7</v>
      </c>
      <c r="AWQ7" s="125" t="s">
        <v>8</v>
      </c>
      <c r="AWR7" s="125" t="s">
        <v>9</v>
      </c>
      <c r="AWS7" s="126">
        <f>VLOOKUP(AWS4,'1、四轮驱动汇总表'!$E:$K,4,0)</f>
      </c>
      <c r="AWT7" s="125" t="s">
        <v>7</v>
      </c>
      <c r="AWU7" s="125" t="s">
        <v>8</v>
      </c>
      <c r="AWV7" s="125" t="s">
        <v>9</v>
      </c>
      <c r="AWW7" s="126">
        <f>VLOOKUP(AWW4,'1、四轮驱动汇总表'!$E:$K,4,0)</f>
      </c>
      <c r="AWX7" s="125" t="s">
        <v>7</v>
      </c>
      <c r="AWY7" s="125" t="s">
        <v>8</v>
      </c>
      <c r="AWZ7" s="125" t="s">
        <v>9</v>
      </c>
      <c r="AXA7" s="126">
        <f>VLOOKUP(AXA4,'1、四轮驱动汇总表'!$E:$K,4,0)</f>
      </c>
      <c r="AXB7" s="125" t="s">
        <v>7</v>
      </c>
      <c r="AXC7" s="125" t="s">
        <v>8</v>
      </c>
      <c r="AXD7" s="125" t="s">
        <v>9</v>
      </c>
      <c r="AXE7" s="126">
        <f>VLOOKUP(AXE4,'1、四轮驱动汇总表'!$E:$K,4,0)</f>
      </c>
      <c r="AXF7" s="125" t="s">
        <v>7</v>
      </c>
      <c r="AXG7" s="125" t="s">
        <v>8</v>
      </c>
      <c r="AXH7" s="125" t="s">
        <v>9</v>
      </c>
      <c r="AXI7" s="126">
        <f>VLOOKUP(AXI4,'1、四轮驱动汇总表'!$E:$K,4,0)</f>
      </c>
      <c r="AXJ7" s="125" t="s">
        <v>7</v>
      </c>
      <c r="AXK7" s="125" t="s">
        <v>8</v>
      </c>
      <c r="AXL7" s="125" t="s">
        <v>9</v>
      </c>
      <c r="AXM7" s="126">
        <f>VLOOKUP(AXM4,'1、四轮驱动汇总表'!$E:$K,4,0)</f>
      </c>
      <c r="AXN7" s="125" t="s">
        <v>7</v>
      </c>
      <c r="AXO7" s="125" t="s">
        <v>8</v>
      </c>
      <c r="AXP7" s="125" t="s">
        <v>9</v>
      </c>
      <c r="AXQ7" s="126">
        <f>VLOOKUP(AXQ4,'1、四轮驱动汇总表'!$E:$K,4,0)</f>
      </c>
      <c r="AXR7" s="125" t="s">
        <v>7</v>
      </c>
      <c r="AXS7" s="125" t="s">
        <v>8</v>
      </c>
      <c r="AXT7" s="125" t="s">
        <v>9</v>
      </c>
      <c r="AXU7" s="126">
        <f>VLOOKUP(AXU4,'1、四轮驱动汇总表'!$E:$K,4,0)</f>
      </c>
      <c r="AXV7" s="125" t="s">
        <v>7</v>
      </c>
      <c r="AXW7" s="125" t="s">
        <v>8</v>
      </c>
      <c r="AXX7" s="125" t="s">
        <v>9</v>
      </c>
      <c r="AXY7" s="126">
        <f>VLOOKUP(AXY4,'1、四轮驱动汇总表'!$E:$K,4,0)</f>
      </c>
      <c r="AXZ7" s="125" t="s">
        <v>7</v>
      </c>
      <c r="AYA7" s="125" t="s">
        <v>8</v>
      </c>
      <c r="AYB7" s="125" t="s">
        <v>9</v>
      </c>
      <c r="AYC7" s="126">
        <f>VLOOKUP(AYC4,'1、四轮驱动汇总表'!$E:$K,4,0)</f>
      </c>
      <c r="AYD7" s="125" t="s">
        <v>7</v>
      </c>
      <c r="AYE7" s="125" t="s">
        <v>8</v>
      </c>
      <c r="AYF7" s="125" t="s">
        <v>9</v>
      </c>
      <c r="AYG7" s="126">
        <f>VLOOKUP(AYG4,'1、四轮驱动汇总表'!$E:$K,4,0)</f>
      </c>
      <c r="AYH7" s="125" t="s">
        <v>7</v>
      </c>
      <c r="AYI7" s="125" t="s">
        <v>8</v>
      </c>
      <c r="AYJ7" s="125" t="s">
        <v>9</v>
      </c>
      <c r="AYK7" s="126">
        <f>VLOOKUP(AYK4,'1、四轮驱动汇总表'!$E:$K,4,0)</f>
      </c>
      <c r="AYL7" s="125" t="s">
        <v>7</v>
      </c>
      <c r="AYM7" s="125" t="s">
        <v>8</v>
      </c>
      <c r="AYN7" s="125" t="s">
        <v>9</v>
      </c>
      <c r="AYO7" s="126">
        <f>VLOOKUP(AYO4,'1、四轮驱动汇总表'!$E:$K,4,0)</f>
      </c>
      <c r="AYP7" s="125" t="s">
        <v>7</v>
      </c>
      <c r="AYQ7" s="125" t="s">
        <v>8</v>
      </c>
      <c r="AYR7" s="125" t="s">
        <v>9</v>
      </c>
      <c r="AYS7" s="126">
        <f>VLOOKUP(AYS4,'1、四轮驱动汇总表'!$E:$K,4,0)</f>
      </c>
      <c r="AYT7" s="125" t="s">
        <v>7</v>
      </c>
      <c r="AYU7" s="125" t="s">
        <v>8</v>
      </c>
      <c r="AYV7" s="125" t="s">
        <v>9</v>
      </c>
      <c r="AYW7" s="126">
        <f>VLOOKUP(AYW4,'1、四轮驱动汇总表'!$E:$K,4,0)</f>
      </c>
      <c r="AYX7" s="125" t="s">
        <v>7</v>
      </c>
      <c r="AYY7" s="125" t="s">
        <v>8</v>
      </c>
      <c r="AYZ7" s="125" t="s">
        <v>9</v>
      </c>
      <c r="AZA7" s="126">
        <f>VLOOKUP(AZA4,'1、四轮驱动汇总表'!$E:$K,4,0)</f>
      </c>
      <c r="AZB7" s="125" t="s">
        <v>7</v>
      </c>
      <c r="AZC7" s="125" t="s">
        <v>8</v>
      </c>
      <c r="AZD7" s="125" t="s">
        <v>9</v>
      </c>
      <c r="AZE7" s="126">
        <f>VLOOKUP(AZE4,'1、四轮驱动汇总表'!$E:$K,4,0)</f>
      </c>
      <c r="AZF7" s="125" t="s">
        <v>7</v>
      </c>
      <c r="AZG7" s="125" t="s">
        <v>8</v>
      </c>
      <c r="AZH7" s="125" t="s">
        <v>9</v>
      </c>
      <c r="AZI7" s="126">
        <f>VLOOKUP(AZI4,'1、四轮驱动汇总表'!$E:$K,4,0)</f>
      </c>
      <c r="AZJ7" s="125" t="s">
        <v>7</v>
      </c>
      <c r="AZK7" s="125" t="s">
        <v>8</v>
      </c>
      <c r="AZL7" s="125" t="s">
        <v>9</v>
      </c>
      <c r="AZM7" s="126">
        <f>VLOOKUP(AZM4,'1、四轮驱动汇总表'!$E:$K,4,0)</f>
      </c>
      <c r="AZN7" s="125" t="s">
        <v>7</v>
      </c>
      <c r="AZO7" s="125" t="s">
        <v>8</v>
      </c>
      <c r="AZP7" s="125" t="s">
        <v>9</v>
      </c>
      <c r="AZQ7" s="126">
        <f>VLOOKUP(AZQ4,'1、四轮驱动汇总表'!$E:$K,4,0)</f>
      </c>
      <c r="AZR7" s="125" t="s">
        <v>7</v>
      </c>
      <c r="AZS7" s="125" t="s">
        <v>8</v>
      </c>
      <c r="AZT7" s="125" t="s">
        <v>9</v>
      </c>
      <c r="AZU7" s="126">
        <f>VLOOKUP(AZU4,'1、四轮驱动汇总表'!$E:$K,4,0)</f>
      </c>
      <c r="AZV7" s="125" t="s">
        <v>7</v>
      </c>
      <c r="AZW7" s="125" t="s">
        <v>8</v>
      </c>
      <c r="AZX7" s="125" t="s">
        <v>9</v>
      </c>
      <c r="AZY7" s="126">
        <f>VLOOKUP(AZY4,'1、四轮驱动汇总表'!$E:$K,4,0)</f>
      </c>
      <c r="AZZ7" s="125" t="s">
        <v>7</v>
      </c>
      <c r="BAA7" s="125" t="s">
        <v>8</v>
      </c>
      <c r="BAB7" s="125" t="s">
        <v>9</v>
      </c>
      <c r="BAC7" s="126">
        <f>VLOOKUP(BAC4,'1、四轮驱动汇总表'!$E:$K,4,0)</f>
      </c>
      <c r="BAD7" s="125" t="s">
        <v>7</v>
      </c>
      <c r="BAE7" s="125" t="s">
        <v>8</v>
      </c>
      <c r="BAF7" s="125" t="s">
        <v>9</v>
      </c>
      <c r="BAG7" s="126">
        <f>VLOOKUP(BAG4,'1、四轮驱动汇总表'!$E:$K,4,0)</f>
      </c>
      <c r="BAH7" s="125" t="s">
        <v>7</v>
      </c>
      <c r="BAI7" s="125" t="s">
        <v>8</v>
      </c>
      <c r="BAJ7" s="125" t="s">
        <v>9</v>
      </c>
      <c r="BAK7" s="126">
        <f>VLOOKUP(BAK4,'1、四轮驱动汇总表'!$E:$K,4,0)</f>
      </c>
      <c r="BAL7" s="125" t="s">
        <v>7</v>
      </c>
      <c r="BAM7" s="125" t="s">
        <v>8</v>
      </c>
      <c r="BAN7" s="125" t="s">
        <v>9</v>
      </c>
      <c r="BAO7" s="126">
        <f>VLOOKUP(BAO4,'1、四轮驱动汇总表'!$E:$K,4,0)</f>
      </c>
      <c r="BAP7" s="125" t="s">
        <v>7</v>
      </c>
      <c r="BAQ7" s="125" t="s">
        <v>8</v>
      </c>
      <c r="BAR7" s="125" t="s">
        <v>9</v>
      </c>
      <c r="BAS7" s="126">
        <f>VLOOKUP(BAS4,'1、四轮驱动汇总表'!$E:$K,4,0)</f>
      </c>
      <c r="BAT7" s="125" t="s">
        <v>7</v>
      </c>
      <c r="BAU7" s="125" t="s">
        <v>8</v>
      </c>
      <c r="BAV7" s="125" t="s">
        <v>9</v>
      </c>
      <c r="BAW7" s="126">
        <f>VLOOKUP(BAW4,'1、四轮驱动汇总表'!$E:$K,4,0)</f>
      </c>
      <c r="BAX7" s="125" t="s">
        <v>7</v>
      </c>
      <c r="BAY7" s="125" t="s">
        <v>8</v>
      </c>
      <c r="BAZ7" s="125" t="s">
        <v>9</v>
      </c>
      <c r="BBA7" s="126">
        <f>VLOOKUP(BBA4,'1、四轮驱动汇总表'!$E:$K,4,0)</f>
      </c>
      <c r="BBB7" s="125" t="s">
        <v>7</v>
      </c>
      <c r="BBC7" s="125" t="s">
        <v>8</v>
      </c>
      <c r="BBD7" s="125" t="s">
        <v>9</v>
      </c>
      <c r="BBE7" s="126">
        <f>VLOOKUP(BBE4,'1、四轮驱动汇总表'!$E:$K,4,0)</f>
      </c>
      <c r="BBF7" s="125" t="s">
        <v>7</v>
      </c>
      <c r="BBG7" s="125" t="s">
        <v>8</v>
      </c>
      <c r="BBH7" s="125" t="s">
        <v>9</v>
      </c>
      <c r="BBI7" s="126">
        <f>VLOOKUP(BBI4,'1、四轮驱动汇总表'!$E:$K,4,0)</f>
      </c>
      <c r="BBJ7" s="125" t="s">
        <v>7</v>
      </c>
      <c r="BBK7" s="125" t="s">
        <v>8</v>
      </c>
      <c r="BBL7" s="125" t="s">
        <v>9</v>
      </c>
      <c r="BBM7" s="126">
        <f>VLOOKUP(BBM4,'1、四轮驱动汇总表'!$E:$K,4,0)</f>
      </c>
      <c r="BBN7" s="125" t="s">
        <v>7</v>
      </c>
      <c r="BBO7" s="125" t="s">
        <v>8</v>
      </c>
      <c r="BBP7" s="125" t="s">
        <v>9</v>
      </c>
      <c r="BBQ7" s="126">
        <f>VLOOKUP(BBQ4,'1、四轮驱动汇总表'!$E:$K,4,0)</f>
      </c>
      <c r="BBR7" s="125" t="s">
        <v>7</v>
      </c>
      <c r="BBS7" s="125" t="s">
        <v>8</v>
      </c>
      <c r="BBT7" s="125" t="s">
        <v>9</v>
      </c>
      <c r="BBU7" s="126">
        <f>VLOOKUP(BBU4,'1、四轮驱动汇总表'!$E:$K,4,0)</f>
      </c>
      <c r="BBV7" s="125" t="s">
        <v>7</v>
      </c>
      <c r="BBW7" s="125" t="s">
        <v>8</v>
      </c>
      <c r="BBX7" s="125" t="s">
        <v>9</v>
      </c>
      <c r="BBY7" s="126">
        <f>VLOOKUP(BBY4,'1、四轮驱动汇总表'!$E:$K,4,0)</f>
      </c>
      <c r="BBZ7" s="125" t="s">
        <v>7</v>
      </c>
      <c r="BCA7" s="125" t="s">
        <v>8</v>
      </c>
      <c r="BCB7" s="125" t="s">
        <v>9</v>
      </c>
      <c r="BCC7" s="126">
        <f>VLOOKUP(BCC4,'1、四轮驱动汇总表'!$E:$K,4,0)</f>
      </c>
      <c r="BCD7" s="125" t="s">
        <v>7</v>
      </c>
      <c r="BCE7" s="125" t="s">
        <v>8</v>
      </c>
      <c r="BCF7" s="125" t="s">
        <v>9</v>
      </c>
      <c r="BCG7" s="126">
        <f>VLOOKUP(BCG4,'1、四轮驱动汇总表'!$E:$K,4,0)</f>
      </c>
      <c r="BCH7" s="125" t="s">
        <v>7</v>
      </c>
      <c r="BCI7" s="125" t="s">
        <v>8</v>
      </c>
      <c r="BCJ7" s="125" t="s">
        <v>9</v>
      </c>
      <c r="BCK7" s="126">
        <f>VLOOKUP(BCK4,'1、四轮驱动汇总表'!$E:$K,4,0)</f>
      </c>
      <c r="BCL7" s="125" t="s">
        <v>7</v>
      </c>
      <c r="BCM7" s="125" t="s">
        <v>8</v>
      </c>
      <c r="BCN7" s="125" t="s">
        <v>9</v>
      </c>
      <c r="BCO7" s="126">
        <f>VLOOKUP(BCO4,'1、四轮驱动汇总表'!$E:$K,4,0)</f>
      </c>
      <c r="BCP7" s="125" t="s">
        <v>7</v>
      </c>
      <c r="BCQ7" s="125" t="s">
        <v>8</v>
      </c>
      <c r="BCR7" s="125" t="s">
        <v>9</v>
      </c>
      <c r="BCS7" s="126">
        <f>VLOOKUP(BCS4,'1、四轮驱动汇总表'!$E:$K,4,0)</f>
      </c>
      <c r="BCT7" s="125" t="s">
        <v>7</v>
      </c>
      <c r="BCU7" s="125" t="s">
        <v>8</v>
      </c>
      <c r="BCV7" s="125" t="s">
        <v>9</v>
      </c>
      <c r="BCW7" s="126">
        <f>VLOOKUP(BCW4,'1、四轮驱动汇总表'!$E:$K,4,0)</f>
      </c>
      <c r="BCX7" s="125" t="s">
        <v>7</v>
      </c>
      <c r="BCY7" s="125" t="s">
        <v>8</v>
      </c>
      <c r="BCZ7" s="125" t="s">
        <v>9</v>
      </c>
      <c r="BDA7" s="126">
        <f>VLOOKUP(BDA4,'1、四轮驱动汇总表'!$E:$K,4,0)</f>
      </c>
      <c r="BDB7" s="125" t="s">
        <v>7</v>
      </c>
      <c r="BDC7" s="125" t="s">
        <v>8</v>
      </c>
      <c r="BDD7" s="125" t="s">
        <v>9</v>
      </c>
      <c r="BDE7" s="126">
        <f>VLOOKUP(BDE4,'1、四轮驱动汇总表'!$E:$K,4,0)</f>
      </c>
      <c r="BDF7" s="125" t="s">
        <v>7</v>
      </c>
      <c r="BDG7" s="125" t="s">
        <v>8</v>
      </c>
      <c r="BDH7" s="125" t="s">
        <v>9</v>
      </c>
      <c r="BDI7" s="126">
        <f>VLOOKUP(BDI4,'1、四轮驱动汇总表'!$E:$K,4,0)</f>
      </c>
      <c r="BDJ7" s="125" t="s">
        <v>7</v>
      </c>
      <c r="BDK7" s="125" t="s">
        <v>8</v>
      </c>
      <c r="BDL7" s="125" t="s">
        <v>9</v>
      </c>
      <c r="BDM7" s="126">
        <f>VLOOKUP(BDM4,'1、四轮驱动汇总表'!$E:$K,4,0)</f>
      </c>
      <c r="BDN7" s="125" t="s">
        <v>7</v>
      </c>
      <c r="BDO7" s="125" t="s">
        <v>8</v>
      </c>
      <c r="BDP7" s="125" t="s">
        <v>9</v>
      </c>
      <c r="BDQ7" s="126">
        <f>VLOOKUP(BDQ4,'1、四轮驱动汇总表'!$E:$K,4,0)</f>
      </c>
      <c r="BDR7" s="125" t="s">
        <v>7</v>
      </c>
      <c r="BDS7" s="125" t="s">
        <v>8</v>
      </c>
      <c r="BDT7" s="125" t="s">
        <v>9</v>
      </c>
      <c r="BDU7" s="126">
        <f>VLOOKUP(BDU4,'1、四轮驱动汇总表'!$E:$K,4,0)</f>
      </c>
      <c r="BDV7" s="125" t="s">
        <v>7</v>
      </c>
      <c r="BDW7" s="125" t="s">
        <v>8</v>
      </c>
      <c r="BDX7" s="125" t="s">
        <v>9</v>
      </c>
      <c r="BDY7" s="126">
        <f>VLOOKUP(BDY4,'1、四轮驱动汇总表'!$E:$K,4,0)</f>
      </c>
      <c r="BDZ7" s="125" t="s">
        <v>7</v>
      </c>
      <c r="BEA7" s="125" t="s">
        <v>8</v>
      </c>
      <c r="BEB7" s="125" t="s">
        <v>9</v>
      </c>
      <c r="BEC7" s="126">
        <f>VLOOKUP(BEC4,'1、四轮驱动汇总表'!$E:$K,4,0)</f>
      </c>
      <c r="BED7" s="125" t="s">
        <v>7</v>
      </c>
      <c r="BEE7" s="125" t="s">
        <v>8</v>
      </c>
      <c r="BEF7" s="125" t="s">
        <v>9</v>
      </c>
      <c r="BEG7" s="126">
        <f>VLOOKUP(BEG4,'1、四轮驱动汇总表'!$E:$K,4,0)</f>
      </c>
      <c r="BEH7" s="125" t="s">
        <v>7</v>
      </c>
      <c r="BEI7" s="125" t="s">
        <v>8</v>
      </c>
      <c r="BEJ7" s="125" t="s">
        <v>9</v>
      </c>
      <c r="BEK7" s="126">
        <f>VLOOKUP(BEK4,'1、四轮驱动汇总表'!$E:$K,4,0)</f>
      </c>
      <c r="BEL7" s="125" t="s">
        <v>7</v>
      </c>
      <c r="BEM7" s="125" t="s">
        <v>8</v>
      </c>
      <c r="BEN7" s="125" t="s">
        <v>9</v>
      </c>
      <c r="BEO7" s="126">
        <f>VLOOKUP(BEO4,'1、四轮驱动汇总表'!$E:$K,4,0)</f>
      </c>
      <c r="BEP7" s="125" t="s">
        <v>7</v>
      </c>
      <c r="BEQ7" s="125" t="s">
        <v>8</v>
      </c>
      <c r="BER7" s="125" t="s">
        <v>9</v>
      </c>
      <c r="BES7" s="126">
        <f>VLOOKUP(BES4,'1、四轮驱动汇总表'!$E:$K,4,0)</f>
      </c>
      <c r="BET7" s="125" t="s">
        <v>7</v>
      </c>
      <c r="BEU7" s="125" t="s">
        <v>8</v>
      </c>
      <c r="BEV7" s="125" t="s">
        <v>9</v>
      </c>
      <c r="BEW7" s="126">
        <f>VLOOKUP(BEW4,'1、四轮驱动汇总表'!$E:$K,4,0)</f>
      </c>
      <c r="BEX7" s="125" t="s">
        <v>7</v>
      </c>
      <c r="BEY7" s="125" t="s">
        <v>8</v>
      </c>
      <c r="BEZ7" s="125" t="s">
        <v>9</v>
      </c>
      <c r="BFA7" s="126">
        <f>VLOOKUP(BFA4,'1、四轮驱动汇总表'!$E:$K,4,0)</f>
      </c>
      <c r="BFB7" s="125" t="s">
        <v>7</v>
      </c>
      <c r="BFC7" s="125" t="s">
        <v>8</v>
      </c>
      <c r="BFD7" s="125" t="s">
        <v>9</v>
      </c>
      <c r="BFE7" s="126">
        <f>VLOOKUP(BFE4,'1、四轮驱动汇总表'!$E:$K,4,0)</f>
      </c>
      <c r="BFF7" s="125" t="s">
        <v>7</v>
      </c>
      <c r="BFG7" s="125" t="s">
        <v>8</v>
      </c>
      <c r="BFH7" s="125" t="s">
        <v>9</v>
      </c>
      <c r="BFI7" s="126">
        <f>VLOOKUP(BFI4,'1、四轮驱动汇总表'!$E:$K,4,0)</f>
      </c>
      <c r="BFJ7" s="125" t="s">
        <v>7</v>
      </c>
      <c r="BFK7" s="125" t="s">
        <v>8</v>
      </c>
      <c r="BFL7" s="125" t="s">
        <v>9</v>
      </c>
      <c r="BFM7" s="126">
        <f>VLOOKUP(BFM4,'1、四轮驱动汇总表'!$E:$K,4,0)</f>
      </c>
      <c r="BFN7" s="125" t="s">
        <v>7</v>
      </c>
      <c r="BFO7" s="125" t="s">
        <v>8</v>
      </c>
      <c r="BFP7" s="125" t="s">
        <v>9</v>
      </c>
      <c r="BFQ7" s="126">
        <f>VLOOKUP(BFQ4,'1、四轮驱动汇总表'!$E:$K,4,0)</f>
      </c>
      <c r="BFR7" s="125" t="s">
        <v>7</v>
      </c>
      <c r="BFS7" s="125" t="s">
        <v>8</v>
      </c>
      <c r="BFT7" s="125" t="s">
        <v>9</v>
      </c>
      <c r="BFU7" s="126">
        <f>VLOOKUP(BFU4,'1、四轮驱动汇总表'!$E:$K,4,0)</f>
      </c>
      <c r="BFV7" s="125" t="s">
        <v>7</v>
      </c>
      <c r="BFW7" s="125" t="s">
        <v>8</v>
      </c>
      <c r="BFX7" s="125" t="s">
        <v>9</v>
      </c>
      <c r="BFY7" s="126">
        <f>VLOOKUP(BFY4,'1、四轮驱动汇总表'!$E:$K,4,0)</f>
      </c>
      <c r="BFZ7" s="125" t="s">
        <v>7</v>
      </c>
      <c r="BGA7" s="125" t="s">
        <v>8</v>
      </c>
      <c r="BGB7" s="125" t="s">
        <v>9</v>
      </c>
      <c r="BGC7" s="126">
        <f>VLOOKUP(BGC4,'1、四轮驱动汇总表'!$E:$K,4,0)</f>
      </c>
      <c r="BGD7" s="125" t="s">
        <v>7</v>
      </c>
      <c r="BGE7" s="125" t="s">
        <v>8</v>
      </c>
      <c r="BGF7" s="125" t="s">
        <v>9</v>
      </c>
      <c r="BGG7" s="126">
        <f>VLOOKUP(BGG4,'1、四轮驱动汇总表'!$E:$K,4,0)</f>
      </c>
      <c r="BGH7" s="125" t="s">
        <v>7</v>
      </c>
      <c r="BGI7" s="125" t="s">
        <v>8</v>
      </c>
      <c r="BGJ7" s="125" t="s">
        <v>9</v>
      </c>
      <c r="BGK7" s="126">
        <f>VLOOKUP(BGK4,'1、四轮驱动汇总表'!$E:$K,4,0)</f>
      </c>
      <c r="BGL7" s="125" t="s">
        <v>7</v>
      </c>
      <c r="BGM7" s="125" t="s">
        <v>8</v>
      </c>
      <c r="BGN7" s="125" t="s">
        <v>9</v>
      </c>
      <c r="BGO7" s="126">
        <f>VLOOKUP(BGO4,'1、四轮驱动汇总表'!$E:$K,4,0)</f>
      </c>
      <c r="BGP7" s="125" t="s">
        <v>7</v>
      </c>
      <c r="BGQ7" s="125" t="s">
        <v>8</v>
      </c>
      <c r="BGR7" s="125" t="s">
        <v>9</v>
      </c>
      <c r="BGS7" s="126">
        <f>VLOOKUP(BGS4,'1、四轮驱动汇总表'!$E:$K,4,0)</f>
      </c>
      <c r="BGT7" s="125" t="s">
        <v>7</v>
      </c>
      <c r="BGU7" s="125" t="s">
        <v>8</v>
      </c>
      <c r="BGV7" s="125" t="s">
        <v>9</v>
      </c>
      <c r="BGW7" s="126">
        <f>VLOOKUP(BGW4,'1、四轮驱动汇总表'!$E:$K,4,0)</f>
      </c>
      <c r="BGX7" s="125" t="s">
        <v>7</v>
      </c>
      <c r="BGY7" s="125" t="s">
        <v>8</v>
      </c>
      <c r="BGZ7" s="125" t="s">
        <v>9</v>
      </c>
      <c r="BHA7" s="126">
        <f>VLOOKUP(BHA4,'1、四轮驱动汇总表'!$E:$K,4,0)</f>
      </c>
      <c r="BHB7" s="125" t="s">
        <v>7</v>
      </c>
      <c r="BHC7" s="125" t="s">
        <v>8</v>
      </c>
      <c r="BHD7" s="125" t="s">
        <v>9</v>
      </c>
      <c r="BHE7" s="126">
        <f>VLOOKUP(BHE4,'1、四轮驱动汇总表'!$E:$K,4,0)</f>
      </c>
      <c r="BHF7" s="125" t="s">
        <v>7</v>
      </c>
      <c r="BHG7" s="125" t="s">
        <v>8</v>
      </c>
      <c r="BHH7" s="125" t="s">
        <v>9</v>
      </c>
      <c r="BHI7" s="126">
        <f>VLOOKUP(BHI4,'1、四轮驱动汇总表'!$E:$K,4,0)</f>
      </c>
      <c r="BHJ7" s="125" t="s">
        <v>7</v>
      </c>
      <c r="BHK7" s="125" t="s">
        <v>8</v>
      </c>
      <c r="BHL7" s="125" t="s">
        <v>9</v>
      </c>
      <c r="BHM7" s="126">
        <f>VLOOKUP(BHM4,'1、四轮驱动汇总表'!$E:$K,4,0)</f>
      </c>
      <c r="BHN7" s="125" t="s">
        <v>7</v>
      </c>
      <c r="BHO7" s="125" t="s">
        <v>8</v>
      </c>
      <c r="BHP7" s="125" t="s">
        <v>9</v>
      </c>
      <c r="BHQ7" s="126">
        <f>VLOOKUP(BHQ4,'1、四轮驱动汇总表'!$E:$K,4,0)</f>
      </c>
      <c r="BHR7" s="125" t="s">
        <v>7</v>
      </c>
      <c r="BHS7" s="125" t="s">
        <v>8</v>
      </c>
      <c r="BHT7" s="125" t="s">
        <v>9</v>
      </c>
      <c r="BHU7" s="126">
        <f>VLOOKUP(BHU4,'1、四轮驱动汇总表'!$E:$K,4,0)</f>
      </c>
      <c r="BHV7" s="125" t="s">
        <v>7</v>
      </c>
      <c r="BHW7" s="125" t="s">
        <v>8</v>
      </c>
      <c r="BHX7" s="125" t="s">
        <v>9</v>
      </c>
      <c r="BHY7" s="126">
        <f>VLOOKUP(BHY4,'1、四轮驱动汇总表'!$E:$K,4,0)</f>
      </c>
      <c r="BHZ7" s="125" t="s">
        <v>7</v>
      </c>
      <c r="BIA7" s="125" t="s">
        <v>8</v>
      </c>
      <c r="BIB7" s="125" t="s">
        <v>9</v>
      </c>
      <c r="BIC7" s="126">
        <f>VLOOKUP(BIC4,'1、四轮驱动汇总表'!$E:$K,4,0)</f>
      </c>
      <c r="BID7" s="125" t="s">
        <v>7</v>
      </c>
      <c r="BIE7" s="125" t="s">
        <v>8</v>
      </c>
      <c r="BIF7" s="125" t="s">
        <v>9</v>
      </c>
      <c r="BIG7" s="126">
        <f>VLOOKUP(BIG4,'1、四轮驱动汇总表'!$E:$K,4,0)</f>
      </c>
      <c r="BIH7" s="125" t="s">
        <v>7</v>
      </c>
      <c r="BII7" s="125" t="s">
        <v>8</v>
      </c>
      <c r="BIJ7" s="125" t="s">
        <v>9</v>
      </c>
      <c r="BIK7" s="126">
        <f>VLOOKUP(BIK4,'1、四轮驱动汇总表'!$E:$K,4,0)</f>
      </c>
      <c r="BIL7" s="125" t="s">
        <v>7</v>
      </c>
      <c r="BIM7" s="125" t="s">
        <v>8</v>
      </c>
      <c r="BIN7" s="125" t="s">
        <v>9</v>
      </c>
      <c r="BIO7" s="126">
        <f>VLOOKUP(BIO4,'1、四轮驱动汇总表'!$E:$K,4,0)</f>
      </c>
      <c r="BIP7" s="125" t="s">
        <v>7</v>
      </c>
      <c r="BIQ7" s="125" t="s">
        <v>8</v>
      </c>
      <c r="BIR7" s="125" t="s">
        <v>9</v>
      </c>
      <c r="BIS7" s="126">
        <f>VLOOKUP(BIS4,'1、四轮驱动汇总表'!$E:$K,4,0)</f>
      </c>
      <c r="BIT7" s="125" t="s">
        <v>7</v>
      </c>
      <c r="BIU7" s="125" t="s">
        <v>8</v>
      </c>
      <c r="BIV7" s="125" t="s">
        <v>9</v>
      </c>
      <c r="BIW7" s="126">
        <f>VLOOKUP(BIW4,'1、四轮驱动汇总表'!$E:$K,4,0)</f>
      </c>
      <c r="BIX7" s="125" t="s">
        <v>7</v>
      </c>
      <c r="BIY7" s="125" t="s">
        <v>8</v>
      </c>
      <c r="BIZ7" s="125" t="s">
        <v>9</v>
      </c>
      <c r="BJA7" s="126">
        <f>VLOOKUP(BJA4,'1、四轮驱动汇总表'!$E:$K,4,0)</f>
      </c>
      <c r="BJB7" s="125" t="s">
        <v>7</v>
      </c>
      <c r="BJC7" s="125" t="s">
        <v>8</v>
      </c>
      <c r="BJD7" s="125" t="s">
        <v>9</v>
      </c>
      <c r="BJE7" s="126">
        <f>VLOOKUP(BJE4,'1、四轮驱动汇总表'!$E:$K,4,0)</f>
      </c>
      <c r="BJF7" s="125" t="s">
        <v>7</v>
      </c>
      <c r="BJG7" s="125" t="s">
        <v>8</v>
      </c>
      <c r="BJH7" s="125" t="s">
        <v>9</v>
      </c>
      <c r="BJI7" s="126">
        <f>VLOOKUP(BJI4,'1、四轮驱动汇总表'!$E:$K,4,0)</f>
      </c>
      <c r="BJJ7" s="125" t="s">
        <v>7</v>
      </c>
      <c r="BJK7" s="125" t="s">
        <v>8</v>
      </c>
      <c r="BJL7" s="125" t="s">
        <v>9</v>
      </c>
      <c r="BJM7" s="126">
        <f>VLOOKUP(BJM4,'1、四轮驱动汇总表'!$E:$K,4,0)</f>
      </c>
      <c r="BJN7" s="125" t="s">
        <v>7</v>
      </c>
      <c r="BJO7" s="125" t="s">
        <v>8</v>
      </c>
      <c r="BJP7" s="125" t="s">
        <v>9</v>
      </c>
      <c r="BJQ7" s="126">
        <f>VLOOKUP(BJQ4,'1、四轮驱动汇总表'!$E:$K,4,0)</f>
      </c>
      <c r="BJR7" s="125" t="s">
        <v>7</v>
      </c>
      <c r="BJS7" s="125" t="s">
        <v>8</v>
      </c>
      <c r="BJT7" s="125" t="s">
        <v>9</v>
      </c>
      <c r="BJU7" s="126">
        <f>VLOOKUP(BJU4,'1、四轮驱动汇总表'!$E:$K,4,0)</f>
      </c>
      <c r="BJV7" s="125" t="s">
        <v>7</v>
      </c>
      <c r="BJW7" s="125" t="s">
        <v>8</v>
      </c>
      <c r="BJX7" s="125" t="s">
        <v>9</v>
      </c>
      <c r="BJY7" s="126">
        <f>VLOOKUP(BJY4,'1、四轮驱动汇总表'!$E:$K,4,0)</f>
      </c>
      <c r="BJZ7" s="125" t="s">
        <v>7</v>
      </c>
      <c r="BKA7" s="125" t="s">
        <v>8</v>
      </c>
      <c r="BKB7" s="125" t="s">
        <v>9</v>
      </c>
      <c r="BKC7" s="126">
        <f>VLOOKUP(BKC4,'1、四轮驱动汇总表'!$E:$K,4,0)</f>
      </c>
      <c r="BKD7" s="125" t="s">
        <v>7</v>
      </c>
      <c r="BKE7" s="125" t="s">
        <v>8</v>
      </c>
      <c r="BKF7" s="125" t="s">
        <v>9</v>
      </c>
      <c r="BKG7" s="126">
        <f>VLOOKUP(BKG4,'1、四轮驱动汇总表'!$E:$K,4,0)</f>
      </c>
      <c r="BKH7" s="125" t="s">
        <v>7</v>
      </c>
      <c r="BKI7" s="125" t="s">
        <v>8</v>
      </c>
      <c r="BKJ7" s="125" t="s">
        <v>9</v>
      </c>
      <c r="BKK7" s="126">
        <f>VLOOKUP(BKK4,'1、四轮驱动汇总表'!$E:$K,4,0)</f>
      </c>
      <c r="BKL7" s="125" t="s">
        <v>7</v>
      </c>
      <c r="BKM7" s="125" t="s">
        <v>8</v>
      </c>
      <c r="BKN7" s="125" t="s">
        <v>9</v>
      </c>
      <c r="BKO7" s="126">
        <f>VLOOKUP(BKO4,'1、四轮驱动汇总表'!$E:$K,4,0)</f>
      </c>
      <c r="BKP7" s="125" t="s">
        <v>7</v>
      </c>
      <c r="BKQ7" s="125" t="s">
        <v>8</v>
      </c>
      <c r="BKR7" s="125" t="s">
        <v>9</v>
      </c>
      <c r="BKS7" s="126">
        <f>VLOOKUP(BKS4,'1、四轮驱动汇总表'!$E:$K,4,0)</f>
      </c>
      <c r="BKT7" s="125" t="s">
        <v>7</v>
      </c>
      <c r="BKU7" s="125" t="s">
        <v>8</v>
      </c>
      <c r="BKV7" s="125" t="s">
        <v>9</v>
      </c>
      <c r="BKW7" s="126">
        <f>VLOOKUP(BKW4,'1、四轮驱动汇总表'!$E:$K,4,0)</f>
      </c>
      <c r="BKX7" s="125" t="s">
        <v>7</v>
      </c>
      <c r="BKY7" s="125" t="s">
        <v>8</v>
      </c>
      <c r="BKZ7" s="125" t="s">
        <v>9</v>
      </c>
      <c r="BLA7" s="126">
        <f>VLOOKUP(BLA4,'1、四轮驱动汇总表'!$E:$K,4,0)</f>
      </c>
      <c r="BLB7" s="125" t="s">
        <v>7</v>
      </c>
      <c r="BLC7" s="125" t="s">
        <v>8</v>
      </c>
      <c r="BLD7" s="125" t="s">
        <v>9</v>
      </c>
      <c r="BLE7" s="126">
        <f>VLOOKUP(BLE4,'1、四轮驱动汇总表'!$E:$K,4,0)</f>
      </c>
      <c r="BLF7" s="125" t="s">
        <v>7</v>
      </c>
      <c r="BLG7" s="125" t="s">
        <v>8</v>
      </c>
      <c r="BLH7" s="125" t="s">
        <v>9</v>
      </c>
      <c r="BLI7" s="126">
        <f>VLOOKUP(BLI4,'1、四轮驱动汇总表'!$E:$K,4,0)</f>
      </c>
      <c r="BLJ7" s="125" t="s">
        <v>7</v>
      </c>
      <c r="BLK7" s="125" t="s">
        <v>8</v>
      </c>
      <c r="BLL7" s="125" t="s">
        <v>9</v>
      </c>
      <c r="BLM7" s="126">
        <f>VLOOKUP(BLM4,'1、四轮驱动汇总表'!$E:$K,4,0)</f>
      </c>
      <c r="BLN7" s="125" t="s">
        <v>7</v>
      </c>
      <c r="BLO7" s="125" t="s">
        <v>8</v>
      </c>
      <c r="BLP7" s="125" t="s">
        <v>9</v>
      </c>
      <c r="BLQ7" s="126">
        <f>VLOOKUP(BLQ4,'1、四轮驱动汇总表'!$E:$K,4,0)</f>
      </c>
      <c r="BLR7" s="125" t="s">
        <v>7</v>
      </c>
      <c r="BLS7" s="125" t="s">
        <v>8</v>
      </c>
      <c r="BLT7" s="125" t="s">
        <v>9</v>
      </c>
      <c r="BLU7" s="126">
        <f>VLOOKUP(BLU4,'1、四轮驱动汇总表'!$E:$K,4,0)</f>
      </c>
      <c r="BLV7" s="125" t="s">
        <v>7</v>
      </c>
      <c r="BLW7" s="125" t="s">
        <v>8</v>
      </c>
      <c r="BLX7" s="125" t="s">
        <v>9</v>
      </c>
      <c r="BLY7" s="126">
        <f>VLOOKUP(BLY4,'1、四轮驱动汇总表'!$E:$K,4,0)</f>
      </c>
      <c r="BLZ7" s="125" t="s">
        <v>7</v>
      </c>
      <c r="BMA7" s="125" t="s">
        <v>8</v>
      </c>
      <c r="BMB7" s="125" t="s">
        <v>9</v>
      </c>
      <c r="BMC7" s="126">
        <f>VLOOKUP(BMC4,'1、四轮驱动汇总表'!$E:$K,4,0)</f>
      </c>
      <c r="BMD7" s="125" t="s">
        <v>7</v>
      </c>
      <c r="BME7" s="125" t="s">
        <v>8</v>
      </c>
      <c r="BMF7" s="125" t="s">
        <v>9</v>
      </c>
      <c r="BMG7" s="126">
        <f>VLOOKUP(BMG4,'1、四轮驱动汇总表'!$E:$K,4,0)</f>
      </c>
      <c r="BMH7" s="125" t="s">
        <v>7</v>
      </c>
      <c r="BMI7" s="125" t="s">
        <v>8</v>
      </c>
      <c r="BMJ7" s="125" t="s">
        <v>9</v>
      </c>
      <c r="BMK7" s="126">
        <f>VLOOKUP(BMK4,'1、四轮驱动汇总表'!$E:$K,4,0)</f>
      </c>
      <c r="BML7" s="125" t="s">
        <v>7</v>
      </c>
      <c r="BMM7" s="125" t="s">
        <v>8</v>
      </c>
      <c r="BMN7" s="125" t="s">
        <v>9</v>
      </c>
      <c r="BMO7" s="126">
        <f>VLOOKUP(BMO4,'1、四轮驱动汇总表'!$E:$K,4,0)</f>
      </c>
      <c r="BMP7" s="125" t="s">
        <v>7</v>
      </c>
      <c r="BMQ7" s="125" t="s">
        <v>8</v>
      </c>
      <c r="BMR7" s="125" t="s">
        <v>9</v>
      </c>
      <c r="BMS7" s="126">
        <f>VLOOKUP(BMS4,'1、四轮驱动汇总表'!$E:$K,4,0)</f>
      </c>
      <c r="BMT7" s="125" t="s">
        <v>7</v>
      </c>
      <c r="BMU7" s="125" t="s">
        <v>8</v>
      </c>
      <c r="BMV7" s="125" t="s">
        <v>9</v>
      </c>
      <c r="BMW7" s="126">
        <f>VLOOKUP(BMW4,'1、四轮驱动汇总表'!$E:$K,4,0)</f>
      </c>
      <c r="BMX7" s="125" t="s">
        <v>7</v>
      </c>
      <c r="BMY7" s="125" t="s">
        <v>8</v>
      </c>
      <c r="BMZ7" s="125" t="s">
        <v>9</v>
      </c>
      <c r="BNA7" s="126">
        <f>VLOOKUP(BNA4,'1、四轮驱动汇总表'!$E:$K,4,0)</f>
      </c>
      <c r="BNB7" s="125" t="s">
        <v>7</v>
      </c>
      <c r="BNC7" s="125" t="s">
        <v>8</v>
      </c>
      <c r="BND7" s="125" t="s">
        <v>9</v>
      </c>
      <c r="BNE7" s="126">
        <f>VLOOKUP(BNE4,'1、四轮驱动汇总表'!$E:$K,4,0)</f>
      </c>
      <c r="BNF7" s="125" t="s">
        <v>7</v>
      </c>
      <c r="BNG7" s="125" t="s">
        <v>8</v>
      </c>
      <c r="BNH7" s="125" t="s">
        <v>9</v>
      </c>
      <c r="BNI7" s="126">
        <f>VLOOKUP(BNI4,'1、四轮驱动汇总表'!$E:$K,4,0)</f>
      </c>
      <c r="BNJ7" s="125" t="s">
        <v>7</v>
      </c>
      <c r="BNK7" s="125" t="s">
        <v>8</v>
      </c>
      <c r="BNL7" s="125" t="s">
        <v>9</v>
      </c>
      <c r="BNM7" s="126">
        <f>VLOOKUP(BNM4,'1、四轮驱动汇总表'!$E:$K,4,0)</f>
      </c>
      <c r="BNN7" s="125" t="s">
        <v>7</v>
      </c>
      <c r="BNO7" s="125" t="s">
        <v>8</v>
      </c>
      <c r="BNP7" s="125" t="s">
        <v>9</v>
      </c>
      <c r="BNQ7" s="126">
        <f>VLOOKUP(BNQ4,'1、四轮驱动汇总表'!$E:$K,4,0)</f>
      </c>
      <c r="BNR7" s="125" t="s">
        <v>7</v>
      </c>
      <c r="BNS7" s="125" t="s">
        <v>8</v>
      </c>
      <c r="BNT7" s="125" t="s">
        <v>9</v>
      </c>
      <c r="BNU7" s="126">
        <f>VLOOKUP(BNU4,'1、四轮驱动汇总表'!$E:$K,4,0)</f>
      </c>
      <c r="BNV7" s="125" t="s">
        <v>7</v>
      </c>
      <c r="BNW7" s="125" t="s">
        <v>8</v>
      </c>
      <c r="BNX7" s="125" t="s">
        <v>9</v>
      </c>
      <c r="BNY7" s="126">
        <f>VLOOKUP(BNY4,'1、四轮驱动汇总表'!$E:$K,4,0)</f>
      </c>
      <c r="BNZ7" s="125" t="s">
        <v>7</v>
      </c>
      <c r="BOA7" s="125" t="s">
        <v>8</v>
      </c>
      <c r="BOB7" s="125" t="s">
        <v>9</v>
      </c>
      <c r="BOC7" s="126">
        <f>VLOOKUP(BOC4,'1、四轮驱动汇总表'!$E:$K,4,0)</f>
      </c>
      <c r="BOD7" s="125" t="s">
        <v>7</v>
      </c>
      <c r="BOE7" s="125" t="s">
        <v>8</v>
      </c>
      <c r="BOF7" s="125" t="s">
        <v>9</v>
      </c>
      <c r="BOG7" s="126">
        <f>VLOOKUP(BOG4,'1、四轮驱动汇总表'!$E:$K,4,0)</f>
      </c>
      <c r="BOH7" s="125" t="s">
        <v>7</v>
      </c>
      <c r="BOI7" s="125" t="s">
        <v>8</v>
      </c>
      <c r="BOJ7" s="125" t="s">
        <v>9</v>
      </c>
      <c r="BOK7" s="126">
        <f>VLOOKUP(BOK4,'1、四轮驱动汇总表'!$E:$K,4,0)</f>
      </c>
      <c r="BOL7" s="125" t="s">
        <v>7</v>
      </c>
      <c r="BOM7" s="125" t="s">
        <v>8</v>
      </c>
      <c r="BON7" s="125" t="s">
        <v>9</v>
      </c>
      <c r="BOO7" s="126">
        <f>VLOOKUP(BOO4,'1、四轮驱动汇总表'!$E:$K,4,0)</f>
      </c>
      <c r="BOP7" s="125" t="s">
        <v>7</v>
      </c>
      <c r="BOQ7" s="125" t="s">
        <v>8</v>
      </c>
      <c r="BOR7" s="125" t="s">
        <v>9</v>
      </c>
      <c r="BOS7" s="126">
        <f>VLOOKUP(BOS4,'1、四轮驱动汇总表'!$E:$K,4,0)</f>
      </c>
      <c r="BOT7" s="125" t="s">
        <v>7</v>
      </c>
      <c r="BOU7" s="125" t="s">
        <v>8</v>
      </c>
      <c r="BOV7" s="125" t="s">
        <v>9</v>
      </c>
      <c r="BOW7" s="126">
        <f>VLOOKUP(BOW4,'1、四轮驱动汇总表'!$E:$K,4,0)</f>
      </c>
      <c r="BOX7" s="125" t="s">
        <v>7</v>
      </c>
      <c r="BOY7" s="125" t="s">
        <v>8</v>
      </c>
      <c r="BOZ7" s="125" t="s">
        <v>9</v>
      </c>
      <c r="BPA7" s="126">
        <f>VLOOKUP(BPA4,'1、四轮驱动汇总表'!$E:$K,4,0)</f>
      </c>
      <c r="BPB7" s="125" t="s">
        <v>7</v>
      </c>
      <c r="BPC7" s="125" t="s">
        <v>8</v>
      </c>
      <c r="BPD7" s="125" t="s">
        <v>9</v>
      </c>
      <c r="BPE7" s="126">
        <f>VLOOKUP(BPE4,'1、四轮驱动汇总表'!$E:$K,4,0)</f>
      </c>
      <c r="BPF7" s="125" t="s">
        <v>7</v>
      </c>
      <c r="BPG7" s="125" t="s">
        <v>8</v>
      </c>
      <c r="BPH7" s="125" t="s">
        <v>9</v>
      </c>
      <c r="BPI7" s="126">
        <f>VLOOKUP(BPI4,'1、四轮驱动汇总表'!$E:$K,4,0)</f>
      </c>
      <c r="BPJ7" s="125" t="s">
        <v>7</v>
      </c>
      <c r="BPK7" s="125" t="s">
        <v>8</v>
      </c>
      <c r="BPL7" s="125" t="s">
        <v>9</v>
      </c>
      <c r="BPM7" s="126">
        <f>VLOOKUP(BPM4,'1、四轮驱动汇总表'!$E:$K,4,0)</f>
      </c>
      <c r="BPN7" s="125" t="s">
        <v>7</v>
      </c>
      <c r="BPO7" s="125" t="s">
        <v>8</v>
      </c>
      <c r="BPP7" s="125" t="s">
        <v>9</v>
      </c>
      <c r="BPQ7" s="126">
        <f>VLOOKUP(BPQ4,'1、四轮驱动汇总表'!$E:$K,4,0)</f>
      </c>
      <c r="BPR7" s="125" t="s">
        <v>7</v>
      </c>
      <c r="BPS7" s="125" t="s">
        <v>8</v>
      </c>
      <c r="BPT7" s="125" t="s">
        <v>9</v>
      </c>
      <c r="BPU7" s="126">
        <f>VLOOKUP(BPU4,'1、四轮驱动汇总表'!$E:$K,4,0)</f>
      </c>
      <c r="BPV7" s="125" t="s">
        <v>7</v>
      </c>
      <c r="BPW7" s="125" t="s">
        <v>8</v>
      </c>
      <c r="BPX7" s="125" t="s">
        <v>9</v>
      </c>
      <c r="BPY7" s="126">
        <f>VLOOKUP(BPY4,'1、四轮驱动汇总表'!$E:$K,4,0)</f>
      </c>
      <c r="BPZ7" s="125" t="s">
        <v>7</v>
      </c>
      <c r="BQA7" s="125" t="s">
        <v>8</v>
      </c>
      <c r="BQB7" s="125" t="s">
        <v>9</v>
      </c>
      <c r="BQC7" s="126">
        <f>VLOOKUP(BQC4,'1、四轮驱动汇总表'!$E:$K,4,0)</f>
      </c>
      <c r="BQD7" s="125" t="s">
        <v>7</v>
      </c>
      <c r="BQE7" s="125" t="s">
        <v>8</v>
      </c>
      <c r="BQF7" s="125" t="s">
        <v>9</v>
      </c>
      <c r="BQG7" s="126">
        <f>VLOOKUP(BQG4,'1、四轮驱动汇总表'!$E:$K,4,0)</f>
      </c>
      <c r="BQH7" s="125" t="s">
        <v>7</v>
      </c>
      <c r="BQI7" s="125" t="s">
        <v>8</v>
      </c>
      <c r="BQJ7" s="125" t="s">
        <v>9</v>
      </c>
      <c r="BQK7" s="126">
        <f>VLOOKUP(BQK4,'1、四轮驱动汇总表'!$E:$K,4,0)</f>
      </c>
      <c r="BQL7" s="125" t="s">
        <v>7</v>
      </c>
      <c r="BQM7" s="125" t="s">
        <v>8</v>
      </c>
      <c r="BQN7" s="125" t="s">
        <v>9</v>
      </c>
      <c r="BQO7" s="126">
        <f>VLOOKUP(BQO4,'1、四轮驱动汇总表'!$E:$K,4,0)</f>
      </c>
      <c r="BQP7" s="125" t="s">
        <v>7</v>
      </c>
      <c r="BQQ7" s="125" t="s">
        <v>8</v>
      </c>
      <c r="BQR7" s="125" t="s">
        <v>9</v>
      </c>
      <c r="BQS7" s="126">
        <f>VLOOKUP(BQS4,'1、四轮驱动汇总表'!$E:$K,4,0)</f>
      </c>
      <c r="BQT7" s="125" t="s">
        <v>7</v>
      </c>
      <c r="BQU7" s="125" t="s">
        <v>8</v>
      </c>
      <c r="BQV7" s="125" t="s">
        <v>9</v>
      </c>
      <c r="BQW7" s="126">
        <f>VLOOKUP(BQW4,'1、四轮驱动汇总表'!$E:$K,4,0)</f>
      </c>
      <c r="BQX7" s="125" t="s">
        <v>7</v>
      </c>
      <c r="BQY7" s="125" t="s">
        <v>8</v>
      </c>
      <c r="BQZ7" s="125" t="s">
        <v>9</v>
      </c>
      <c r="BRA7" s="126">
        <f>VLOOKUP(BRA4,'1、四轮驱动汇总表'!$E:$K,4,0)</f>
      </c>
      <c r="BRB7" s="125" t="s">
        <v>7</v>
      </c>
      <c r="BRC7" s="125" t="s">
        <v>8</v>
      </c>
      <c r="BRD7" s="125" t="s">
        <v>9</v>
      </c>
      <c r="BRE7" s="126">
        <f>VLOOKUP(BRE4,'1、四轮驱动汇总表'!$E:$K,4,0)</f>
      </c>
      <c r="BRF7" s="125" t="s">
        <v>7</v>
      </c>
      <c r="BRG7" s="125" t="s">
        <v>8</v>
      </c>
      <c r="BRH7" s="125" t="s">
        <v>9</v>
      </c>
      <c r="BRI7" s="126">
        <f>VLOOKUP(BRI4,'1、四轮驱动汇总表'!$E:$K,4,0)</f>
      </c>
      <c r="BRJ7" s="125" t="s">
        <v>7</v>
      </c>
      <c r="BRK7" s="125" t="s">
        <v>8</v>
      </c>
      <c r="BRL7" s="125" t="s">
        <v>9</v>
      </c>
      <c r="BRM7" s="126">
        <f>VLOOKUP(BRM4,'1、四轮驱动汇总表'!$E:$K,4,0)</f>
      </c>
      <c r="BRN7" s="125" t="s">
        <v>7</v>
      </c>
      <c r="BRO7" s="125" t="s">
        <v>8</v>
      </c>
      <c r="BRP7" s="125" t="s">
        <v>9</v>
      </c>
      <c r="BRQ7" s="126">
        <f>VLOOKUP(BRQ4,'1、四轮驱动汇总表'!$E:$K,4,0)</f>
      </c>
      <c r="BRR7" s="125" t="s">
        <v>7</v>
      </c>
      <c r="BRS7" s="125" t="s">
        <v>8</v>
      </c>
      <c r="BRT7" s="125" t="s">
        <v>9</v>
      </c>
      <c r="BRU7" s="126">
        <f>VLOOKUP(BRU4,'1、四轮驱动汇总表'!$E:$K,4,0)</f>
      </c>
      <c r="BRV7" s="125" t="s">
        <v>7</v>
      </c>
      <c r="BRW7" s="125" t="s">
        <v>8</v>
      </c>
      <c r="BRX7" s="125" t="s">
        <v>9</v>
      </c>
      <c r="BRY7" s="126">
        <f>VLOOKUP(BRY4,'1、四轮驱动汇总表'!$E:$K,4,0)</f>
      </c>
      <c r="BRZ7" s="125" t="s">
        <v>7</v>
      </c>
      <c r="BSA7" s="125" t="s">
        <v>8</v>
      </c>
      <c r="BSB7" s="125" t="s">
        <v>9</v>
      </c>
      <c r="BSC7" s="126">
        <f>VLOOKUP(BSC4,'1、四轮驱动汇总表'!$E:$K,4,0)</f>
      </c>
      <c r="BSD7" s="125" t="s">
        <v>7</v>
      </c>
      <c r="BSE7" s="125" t="s">
        <v>8</v>
      </c>
      <c r="BSF7" s="125" t="s">
        <v>9</v>
      </c>
      <c r="BSG7" s="126">
        <f>VLOOKUP(BSG4,'1、四轮驱动汇总表'!$E:$K,4,0)</f>
      </c>
      <c r="BSH7" s="125" t="s">
        <v>7</v>
      </c>
      <c r="BSI7" s="125" t="s">
        <v>8</v>
      </c>
      <c r="BSJ7" s="125" t="s">
        <v>9</v>
      </c>
      <c r="BSK7" s="126">
        <f>VLOOKUP(BSK4,'1、四轮驱动汇总表'!$E:$K,4,0)</f>
      </c>
      <c r="BSL7" s="125" t="s">
        <v>7</v>
      </c>
      <c r="BSM7" s="125" t="s">
        <v>8</v>
      </c>
      <c r="BSN7" s="125" t="s">
        <v>9</v>
      </c>
      <c r="BSO7" s="126">
        <f>VLOOKUP(BSO4,'1、四轮驱动汇总表'!$E:$K,4,0)</f>
      </c>
      <c r="BSP7" s="125" t="s">
        <v>7</v>
      </c>
      <c r="BSQ7" s="125" t="s">
        <v>8</v>
      </c>
      <c r="BSR7" s="125" t="s">
        <v>9</v>
      </c>
      <c r="BSS7" s="126">
        <f>VLOOKUP(BSS4,'1、四轮驱动汇总表'!$E:$K,4,0)</f>
      </c>
      <c r="BST7" s="125" t="s">
        <v>7</v>
      </c>
      <c r="BSU7" s="125" t="s">
        <v>8</v>
      </c>
      <c r="BSV7" s="125" t="s">
        <v>9</v>
      </c>
      <c r="BSW7" s="126">
        <f>VLOOKUP(BSW4,'1、四轮驱动汇总表'!$E:$K,4,0)</f>
      </c>
      <c r="BSX7" s="125" t="s">
        <v>7</v>
      </c>
      <c r="BSY7" s="125" t="s">
        <v>8</v>
      </c>
      <c r="BSZ7" s="125" t="s">
        <v>9</v>
      </c>
      <c r="BTA7" s="126">
        <f>VLOOKUP(BTA4,'1、四轮驱动汇总表'!$E:$K,4,0)</f>
      </c>
      <c r="BTB7" s="125" t="s">
        <v>7</v>
      </c>
      <c r="BTC7" s="125" t="s">
        <v>8</v>
      </c>
      <c r="BTD7" s="125" t="s">
        <v>9</v>
      </c>
      <c r="BTE7" s="126">
        <f>VLOOKUP(BTE4,'1、四轮驱动汇总表'!$E:$K,4,0)</f>
      </c>
      <c r="BTF7" s="125" t="s">
        <v>7</v>
      </c>
      <c r="BTG7" s="125" t="s">
        <v>8</v>
      </c>
      <c r="BTH7" s="125" t="s">
        <v>9</v>
      </c>
      <c r="BTI7" s="126">
        <f>VLOOKUP(BTI4,'1、四轮驱动汇总表'!$E:$K,4,0)</f>
      </c>
      <c r="BTJ7" s="125" t="s">
        <v>7</v>
      </c>
      <c r="BTK7" s="125" t="s">
        <v>8</v>
      </c>
      <c r="BTL7" s="125" t="s">
        <v>9</v>
      </c>
      <c r="BTM7" s="126">
        <f>VLOOKUP(BTM4,'1、四轮驱动汇总表'!$E:$K,4,0)</f>
      </c>
      <c r="BTN7" s="125" t="s">
        <v>7</v>
      </c>
      <c r="BTO7" s="125" t="s">
        <v>8</v>
      </c>
      <c r="BTP7" s="125" t="s">
        <v>9</v>
      </c>
      <c r="BTQ7" s="126">
        <f>VLOOKUP(BTQ4,'1、四轮驱动汇总表'!$E:$K,4,0)</f>
      </c>
      <c r="BTR7" s="125" t="s">
        <v>7</v>
      </c>
      <c r="BTS7" s="125" t="s">
        <v>8</v>
      </c>
      <c r="BTT7" s="125" t="s">
        <v>9</v>
      </c>
      <c r="BTU7" s="126">
        <f>VLOOKUP(BTU4,'1、四轮驱动汇总表'!$E:$K,4,0)</f>
      </c>
      <c r="BTV7" s="125" t="s">
        <v>7</v>
      </c>
      <c r="BTW7" s="125" t="s">
        <v>8</v>
      </c>
      <c r="BTX7" s="125" t="s">
        <v>9</v>
      </c>
      <c r="BTY7" s="126">
        <f>VLOOKUP(BTY4,'1、四轮驱动汇总表'!$E:$K,4,0)</f>
      </c>
      <c r="BTZ7" s="125" t="s">
        <v>7</v>
      </c>
      <c r="BUA7" s="125" t="s">
        <v>8</v>
      </c>
      <c r="BUB7" s="125" t="s">
        <v>9</v>
      </c>
      <c r="BUC7" s="126">
        <f>VLOOKUP(BUC4,'1、四轮驱动汇总表'!$E:$K,4,0)</f>
      </c>
      <c r="BUD7" s="125" t="s">
        <v>7</v>
      </c>
      <c r="BUE7" s="125" t="s">
        <v>8</v>
      </c>
      <c r="BUF7" s="125" t="s">
        <v>9</v>
      </c>
      <c r="BUG7" s="126">
        <f>VLOOKUP(BUG4,'1、四轮驱动汇总表'!$E:$K,4,0)</f>
      </c>
      <c r="BUH7" s="125" t="s">
        <v>7</v>
      </c>
      <c r="BUI7" s="125" t="s">
        <v>8</v>
      </c>
      <c r="BUJ7" s="125" t="s">
        <v>9</v>
      </c>
      <c r="BUK7" s="126">
        <f>VLOOKUP(BUK4,'1、四轮驱动汇总表'!$E:$K,4,0)</f>
      </c>
      <c r="BUL7" s="125" t="s">
        <v>7</v>
      </c>
      <c r="BUM7" s="125" t="s">
        <v>8</v>
      </c>
      <c r="BUN7" s="125" t="s">
        <v>9</v>
      </c>
      <c r="BUO7" s="126">
        <f>VLOOKUP(BUO4,'1、四轮驱动汇总表'!$E:$K,4,0)</f>
      </c>
      <c r="BUP7" s="125" t="s">
        <v>7</v>
      </c>
      <c r="BUQ7" s="125" t="s">
        <v>8</v>
      </c>
      <c r="BUR7" s="125" t="s">
        <v>9</v>
      </c>
      <c r="BUS7" s="126">
        <f>VLOOKUP(BUS4,'1、四轮驱动汇总表'!$E:$K,4,0)</f>
      </c>
      <c r="BUT7" s="125" t="s">
        <v>7</v>
      </c>
      <c r="BUU7" s="125" t="s">
        <v>8</v>
      </c>
      <c r="BUV7" s="125" t="s">
        <v>9</v>
      </c>
      <c r="BUW7" s="126">
        <f>VLOOKUP(BUW4,'1、四轮驱动汇总表'!$E:$K,4,0)</f>
      </c>
      <c r="BUX7" s="125" t="s">
        <v>7</v>
      </c>
      <c r="BUY7" s="125" t="s">
        <v>8</v>
      </c>
      <c r="BUZ7" s="125" t="s">
        <v>9</v>
      </c>
      <c r="BVA7" s="126">
        <f>VLOOKUP(BVA4,'1、四轮驱动汇总表'!$E:$K,4,0)</f>
      </c>
      <c r="BVB7" s="125" t="s">
        <v>7</v>
      </c>
      <c r="BVC7" s="125" t="s">
        <v>8</v>
      </c>
      <c r="BVD7" s="125" t="s">
        <v>9</v>
      </c>
      <c r="BVE7" s="126">
        <f>VLOOKUP(BVE4,'1、四轮驱动汇总表'!$E:$K,4,0)</f>
      </c>
      <c r="BVF7" s="125" t="s">
        <v>7</v>
      </c>
      <c r="BVG7" s="125" t="s">
        <v>8</v>
      </c>
      <c r="BVH7" s="125" t="s">
        <v>9</v>
      </c>
      <c r="BVI7" s="126">
        <f>VLOOKUP(BVI4,'1、四轮驱动汇总表'!$E:$K,4,0)</f>
      </c>
      <c r="BVJ7" s="125" t="s">
        <v>7</v>
      </c>
      <c r="BVK7" s="125" t="s">
        <v>8</v>
      </c>
      <c r="BVL7" s="125" t="s">
        <v>9</v>
      </c>
      <c r="BVM7" s="126">
        <f>VLOOKUP(BVM4,'1、四轮驱动汇总表'!$E:$K,4,0)</f>
      </c>
      <c r="BVN7" s="125" t="s">
        <v>7</v>
      </c>
      <c r="BVO7" s="125" t="s">
        <v>8</v>
      </c>
      <c r="BVP7" s="125" t="s">
        <v>9</v>
      </c>
      <c r="BVQ7" s="126">
        <f>VLOOKUP(BVQ4,'1、四轮驱动汇总表'!$E:$K,4,0)</f>
      </c>
      <c r="BVR7" s="125" t="s">
        <v>7</v>
      </c>
      <c r="BVS7" s="125" t="s">
        <v>8</v>
      </c>
      <c r="BVT7" s="125" t="s">
        <v>9</v>
      </c>
      <c r="BVU7" s="126">
        <f>VLOOKUP(BVU4,'1、四轮驱动汇总表'!$E:$K,4,0)</f>
      </c>
      <c r="BVV7" s="125" t="s">
        <v>7</v>
      </c>
      <c r="BVW7" s="125" t="s">
        <v>8</v>
      </c>
      <c r="BVX7" s="125" t="s">
        <v>9</v>
      </c>
      <c r="BVY7" s="126">
        <f>VLOOKUP(BVY4,'1、四轮驱动汇总表'!$E:$K,4,0)</f>
      </c>
      <c r="BVZ7" s="125" t="s">
        <v>7</v>
      </c>
      <c r="BWA7" s="125" t="s">
        <v>8</v>
      </c>
      <c r="BWB7" s="125" t="s">
        <v>9</v>
      </c>
      <c r="BWC7" s="126">
        <f>VLOOKUP(BWC4,'1、四轮驱动汇总表'!$E:$K,4,0)</f>
      </c>
      <c r="BWD7" s="125" t="s">
        <v>7</v>
      </c>
      <c r="BWE7" s="125" t="s">
        <v>8</v>
      </c>
      <c r="BWF7" s="125" t="s">
        <v>9</v>
      </c>
      <c r="BWG7" s="126">
        <f>VLOOKUP(BWG4,'1、四轮驱动汇总表'!$E:$K,4,0)</f>
      </c>
      <c r="BWH7" s="125" t="s">
        <v>7</v>
      </c>
      <c r="BWI7" s="125" t="s">
        <v>8</v>
      </c>
      <c r="BWJ7" s="125" t="s">
        <v>9</v>
      </c>
      <c r="BWK7" s="126">
        <f>VLOOKUP(BWK4,'1、四轮驱动汇总表'!$E:$K,4,0)</f>
      </c>
      <c r="BWL7" s="125" t="s">
        <v>7</v>
      </c>
      <c r="BWM7" s="125" t="s">
        <v>8</v>
      </c>
      <c r="BWN7" s="125" t="s">
        <v>9</v>
      </c>
      <c r="BWO7" s="126">
        <f>VLOOKUP(BWO4,'1、四轮驱动汇总表'!$E:$K,4,0)</f>
      </c>
      <c r="BWP7" s="125" t="s">
        <v>7</v>
      </c>
      <c r="BWQ7" s="125" t="s">
        <v>8</v>
      </c>
      <c r="BWR7" s="125" t="s">
        <v>9</v>
      </c>
      <c r="BWS7" s="126">
        <f>VLOOKUP(BWS4,'1、四轮驱动汇总表'!$E:$K,4,0)</f>
      </c>
      <c r="BWT7" s="125" t="s">
        <v>7</v>
      </c>
      <c r="BWU7" s="125" t="s">
        <v>8</v>
      </c>
      <c r="BWV7" s="125" t="s">
        <v>9</v>
      </c>
    </row>
    <row r="8">
      <c r="A8" s="124" t="s">
        <v>10</v>
      </c>
      <c r="B8" s="123" t="s">
        <v>11</v>
      </c>
      <c r="C8" s="123" t="s">
        <v>12</v>
      </c>
      <c r="D8" s="123" t="s">
        <v>9</v>
      </c>
      <c r="E8" s="125">
        <f>VLOOKUP(E4,'1、四轮驱动汇总表'!$E:$K,5,0)</f>
      </c>
      <c r="F8"/>
      <c r="G8"/>
      <c r="H8"/>
      <c r="I8" s="125">
        <f>VLOOKUP(I4,'1、四轮驱动汇总表'!$E:$K,5,0)</f>
      </c>
      <c r="J8"/>
      <c r="K8"/>
      <c r="L8"/>
      <c r="M8" s="125">
        <f>VLOOKUP(M4,'1、四轮驱动汇总表'!$E:$K,5,0)</f>
      </c>
      <c r="N8"/>
      <c r="O8"/>
      <c r="P8"/>
      <c r="Q8" s="125">
        <f>VLOOKUP(Q4,'1、四轮驱动汇总表'!$E:$K,5,0)</f>
      </c>
      <c r="R8"/>
      <c r="S8"/>
      <c r="T8"/>
      <c r="U8" s="125">
        <f>VLOOKUP(U4,'1、四轮驱动汇总表'!$E:$K,5,0)</f>
      </c>
      <c r="V8"/>
      <c r="W8"/>
      <c r="X8"/>
      <c r="Y8" s="125">
        <f>VLOOKUP(Y4,'1、四轮驱动汇总表'!$E:$K,5,0)</f>
      </c>
      <c r="Z8"/>
      <c r="AA8"/>
      <c r="AB8"/>
      <c r="AC8" s="125">
        <f>VLOOKUP(AC4,'1、四轮驱动汇总表'!$E:$K,5,0)</f>
      </c>
      <c r="AD8"/>
      <c r="AE8"/>
      <c r="AF8"/>
      <c r="AG8" s="125">
        <f>VLOOKUP(AG4,'1、四轮驱动汇总表'!$E:$K,5,0)</f>
      </c>
      <c r="AH8"/>
      <c r="AI8"/>
      <c r="AJ8"/>
      <c r="AK8" s="125">
        <f>VLOOKUP(AK4,'1、四轮驱动汇总表'!$E:$K,5,0)</f>
      </c>
      <c r="AL8"/>
      <c r="AM8"/>
      <c r="AN8"/>
      <c r="AO8" s="125">
        <f>VLOOKUP(AO4,'1、四轮驱动汇总表'!$E:$K,5,0)</f>
      </c>
      <c r="AP8"/>
      <c r="AQ8"/>
      <c r="AR8"/>
      <c r="AS8" s="125">
        <f>VLOOKUP(AS4,'1、四轮驱动汇总表'!$E:$K,5,0)</f>
      </c>
      <c r="AT8"/>
      <c r="AU8"/>
      <c r="AV8"/>
      <c r="AW8" s="125">
        <f>VLOOKUP(AW4,'1、四轮驱动汇总表'!$E:$K,5,0)</f>
      </c>
      <c r="AX8"/>
      <c r="AY8"/>
      <c r="AZ8"/>
      <c r="BA8" s="125">
        <f>VLOOKUP(BA4,'1、四轮驱动汇总表'!$E:$K,5,0)</f>
      </c>
      <c r="BB8"/>
      <c r="BC8"/>
      <c r="BD8"/>
      <c r="BE8" s="125">
        <f>VLOOKUP(BE4,'1、四轮驱动汇总表'!$E:$K,5,0)</f>
      </c>
      <c r="BF8"/>
      <c r="BG8"/>
      <c r="BH8"/>
      <c r="BI8" s="125">
        <f>VLOOKUP(BI4,'1、四轮驱动汇总表'!$E:$K,5,0)</f>
      </c>
      <c r="BJ8"/>
      <c r="BK8"/>
      <c r="BL8"/>
      <c r="BM8" s="125">
        <f>VLOOKUP(BM4,'1、四轮驱动汇总表'!$E:$K,5,0)</f>
      </c>
      <c r="BN8"/>
      <c r="BO8"/>
      <c r="BP8"/>
      <c r="BQ8" s="125">
        <f>VLOOKUP(BQ4,'1、四轮驱动汇总表'!$E:$K,5,0)</f>
      </c>
      <c r="BR8"/>
      <c r="BS8"/>
      <c r="BT8"/>
      <c r="BU8" s="125">
        <f>VLOOKUP(BU4,'1、四轮驱动汇总表'!$E:$K,5,0)</f>
      </c>
      <c r="BV8"/>
      <c r="BW8"/>
      <c r="BX8"/>
      <c r="BY8" s="125">
        <f>VLOOKUP(BY4,'1、四轮驱动汇总表'!$E:$K,5,0)</f>
      </c>
      <c r="BZ8"/>
      <c r="CA8"/>
      <c r="CB8"/>
      <c r="CC8" s="125">
        <f>VLOOKUP(CC4,'1、四轮驱动汇总表'!$E:$K,5,0)</f>
      </c>
      <c r="CD8"/>
      <c r="CE8"/>
      <c r="CF8"/>
      <c r="CG8" s="125">
        <f>VLOOKUP(CG4,'1、四轮驱动汇总表'!$E:$K,5,0)</f>
      </c>
      <c r="CH8"/>
      <c r="CI8"/>
      <c r="CJ8"/>
      <c r="CK8" s="125">
        <f>VLOOKUP(CK4,'1、四轮驱动汇总表'!$E:$K,5,0)</f>
      </c>
      <c r="CL8"/>
      <c r="CM8"/>
      <c r="CN8"/>
      <c r="CO8" s="125">
        <f>VLOOKUP(CO4,'1、四轮驱动汇总表'!$E:$K,5,0)</f>
      </c>
      <c r="CP8"/>
      <c r="CQ8"/>
      <c r="CR8"/>
      <c r="CS8" s="125">
        <f>VLOOKUP(CS4,'1、四轮驱动汇总表'!$E:$K,5,0)</f>
      </c>
      <c r="CT8"/>
      <c r="CU8"/>
      <c r="CV8"/>
      <c r="CW8" s="125">
        <f>VLOOKUP(CW4,'1、四轮驱动汇总表'!$E:$K,5,0)</f>
      </c>
      <c r="CX8"/>
      <c r="CY8"/>
      <c r="CZ8"/>
      <c r="DA8" s="125">
        <f>VLOOKUP(DA4,'1、四轮驱动汇总表'!$E:$K,5,0)</f>
      </c>
      <c r="DB8"/>
      <c r="DC8"/>
      <c r="DD8"/>
      <c r="DE8" s="125">
        <f>VLOOKUP(DE4,'1、四轮驱动汇总表'!$E:$K,5,0)</f>
      </c>
      <c r="DF8"/>
      <c r="DG8"/>
      <c r="DH8"/>
      <c r="DI8" s="125">
        <f>VLOOKUP(DI4,'1、四轮驱动汇总表'!$E:$K,5,0)</f>
      </c>
      <c r="DJ8"/>
      <c r="DK8"/>
      <c r="DL8"/>
      <c r="DM8" s="125">
        <f>VLOOKUP(DM4,'1、四轮驱动汇总表'!$E:$K,5,0)</f>
      </c>
      <c r="DN8"/>
      <c r="DO8"/>
      <c r="DP8"/>
      <c r="DQ8" s="125">
        <f>VLOOKUP(DQ4,'1、四轮驱动汇总表'!$E:$K,5,0)</f>
      </c>
      <c r="DR8"/>
      <c r="DS8"/>
      <c r="DT8"/>
      <c r="DU8" s="125">
        <f>VLOOKUP(DU4,'1、四轮驱动汇总表'!$E:$K,5,0)</f>
      </c>
      <c r="DV8"/>
      <c r="DW8"/>
      <c r="DX8"/>
      <c r="DY8" s="125">
        <f>VLOOKUP(DY4,'1、四轮驱动汇总表'!$E:$K,5,0)</f>
      </c>
      <c r="DZ8"/>
      <c r="EA8"/>
      <c r="EB8"/>
      <c r="EC8" s="125">
        <f>VLOOKUP(EC4,'1、四轮驱动汇总表'!$E:$K,5,0)</f>
      </c>
      <c r="ED8"/>
      <c r="EE8"/>
      <c r="EF8"/>
      <c r="EG8"/>
      <c r="EH8" s="125">
        <f>VLOOKUP(EH4,'1、四轮驱动汇总表'!$E:$K,5,0)</f>
      </c>
      <c r="EI8"/>
      <c r="EJ8"/>
      <c r="EK8"/>
      <c r="EL8"/>
      <c r="EM8" s="125">
        <f>VLOOKUP(EM4,'1、四轮驱动汇总表'!$E:$K,5,0)</f>
      </c>
      <c r="EN8"/>
      <c r="EO8"/>
      <c r="EP8"/>
      <c r="EQ8"/>
      <c r="ER8" s="125">
        <f>VLOOKUP(ER4,'1、四轮驱动汇总表'!$E:$K,5,0)</f>
      </c>
      <c r="ES8"/>
      <c r="ET8"/>
      <c r="EU8"/>
      <c r="EV8"/>
      <c r="EW8" s="125">
        <f>VLOOKUP(EW4,'1、四轮驱动汇总表'!$E:$K,5,0)</f>
      </c>
      <c r="EX8"/>
      <c r="EY8"/>
      <c r="EZ8"/>
      <c r="FA8"/>
      <c r="FB8" s="125">
        <f>VLOOKUP(FB4,'1、四轮驱动汇总表'!$E:$K,5,0)</f>
      </c>
      <c r="FC8"/>
      <c r="FD8"/>
      <c r="FE8"/>
      <c r="FF8"/>
      <c r="FG8" s="125">
        <f>VLOOKUP(FG4,'1、四轮驱动汇总表'!$E:$K,5,0)</f>
      </c>
      <c r="FH8"/>
      <c r="FI8"/>
      <c r="FJ8"/>
      <c r="FK8"/>
      <c r="FL8" s="125">
        <f>VLOOKUP(FL4,'1、四轮驱动汇总表'!$E:$K,5,0)</f>
      </c>
      <c r="FM8"/>
      <c r="FN8"/>
      <c r="FO8"/>
      <c r="FP8"/>
      <c r="FQ8" s="125">
        <f>VLOOKUP(FQ4,'1、四轮驱动汇总表'!$E:$K,5,0)</f>
      </c>
      <c r="FR8"/>
      <c r="FS8"/>
      <c r="FT8"/>
      <c r="FU8"/>
      <c r="FV8" s="125">
        <f>VLOOKUP(FV4,'1、四轮驱动汇总表'!$E:$K,5,0)</f>
      </c>
      <c r="FW8"/>
      <c r="FX8"/>
      <c r="FY8"/>
      <c r="FZ8"/>
      <c r="GA8" s="125">
        <f>VLOOKUP(GA4,'1、四轮驱动汇总表'!$E:$K,5,0)</f>
      </c>
      <c r="GB8"/>
      <c r="GC8"/>
      <c r="GD8"/>
      <c r="GE8"/>
      <c r="GF8" s="125">
        <f>VLOOKUP(GF4,'1、四轮驱动汇总表'!$E:$K,5,0)</f>
      </c>
      <c r="GG8"/>
      <c r="GH8"/>
      <c r="GI8"/>
      <c r="GJ8"/>
      <c r="GK8" s="125">
        <f>VLOOKUP(GK4,'1、四轮驱动汇总表'!$E:$K,5,0)</f>
      </c>
      <c r="GL8"/>
      <c r="GM8"/>
      <c r="GN8"/>
      <c r="GO8"/>
      <c r="GP8" s="125">
        <f>VLOOKUP(GP4,'1、四轮驱动汇总表'!$E:$K,5,0)</f>
      </c>
      <c r="GQ8"/>
      <c r="GR8"/>
      <c r="GS8"/>
      <c r="GT8"/>
      <c r="GU8" s="125">
        <f>VLOOKUP(GU4,'1、四轮驱动汇总表'!$E:$K,5,0)</f>
      </c>
      <c r="GV8"/>
      <c r="GW8"/>
      <c r="GX8"/>
      <c r="GY8"/>
      <c r="GZ8" s="125">
        <f>VLOOKUP(GZ4,'1、四轮驱动汇总表'!$E:$K,5,0)</f>
      </c>
      <c r="HA8"/>
      <c r="HB8"/>
      <c r="HC8"/>
      <c r="HD8"/>
      <c r="HE8" s="125">
        <f>VLOOKUP(HE4,'1、四轮驱动汇总表'!$E:$K,5,0)</f>
      </c>
      <c r="HF8"/>
      <c r="HG8"/>
      <c r="HH8"/>
      <c r="HI8"/>
      <c r="HJ8" s="125">
        <f>VLOOKUP(HJ4,'1、四轮驱动汇总表'!$E:$K,5,0)</f>
      </c>
      <c r="HK8"/>
      <c r="HL8"/>
      <c r="HM8"/>
      <c r="HN8"/>
      <c r="HO8" s="125">
        <f>VLOOKUP(HO4,'1、四轮驱动汇总表'!$E:$K,5,0)</f>
      </c>
      <c r="HP8"/>
      <c r="HQ8"/>
      <c r="HR8"/>
      <c r="HS8"/>
      <c r="HT8" s="125">
        <f>VLOOKUP(HT4,'1、四轮驱动汇总表'!$E:$K,5,0)</f>
      </c>
      <c r="HU8"/>
      <c r="HV8"/>
      <c r="HW8"/>
      <c r="HX8"/>
      <c r="HY8" s="125">
        <f>VLOOKUP(HY4,'1、四轮驱动汇总表'!$E:$K,5,0)</f>
      </c>
      <c r="HZ8"/>
      <c r="IA8"/>
      <c r="IB8"/>
      <c r="IC8"/>
      <c r="ID8" s="125">
        <f>VLOOKUP(ID4,'1、四轮驱动汇总表'!$E:$K,5,0)</f>
      </c>
      <c r="IE8"/>
      <c r="IF8"/>
      <c r="IG8"/>
      <c r="IH8"/>
      <c r="II8" s="125">
        <f>VLOOKUP(II4,'1、四轮驱动汇总表'!$E:$K,5,0)</f>
      </c>
      <c r="IJ8"/>
      <c r="IK8"/>
      <c r="IL8"/>
      <c r="IM8"/>
      <c r="IN8" s="125">
        <f>VLOOKUP(IN4,'1、四轮驱动汇总表'!$E:$K,5,0)</f>
      </c>
      <c r="IO8"/>
      <c r="IP8"/>
      <c r="IQ8"/>
      <c r="IR8"/>
      <c r="IS8" s="125">
        <f>VLOOKUP(IS4,'1、四轮驱动汇总表'!$E:$K,5,0)</f>
      </c>
      <c r="IT8"/>
      <c r="IU8"/>
      <c r="IV8"/>
      <c r="IW8"/>
      <c r="IX8" s="125">
        <f>VLOOKUP(IX4,'1、四轮驱动汇总表'!$E:$K,5,0)</f>
      </c>
      <c r="IY8"/>
      <c r="IZ8"/>
      <c r="JA8"/>
      <c r="JB8"/>
      <c r="JC8" s="125">
        <f>VLOOKUP(JC4,'1、四轮驱动汇总表'!$E:$K,5,0)</f>
      </c>
      <c r="JD8"/>
      <c r="JE8"/>
      <c r="JF8"/>
      <c r="JG8"/>
      <c r="JH8" s="125">
        <f>VLOOKUP(JH4,'1、四轮驱动汇总表'!$E:$K,5,0)</f>
      </c>
      <c r="JI8"/>
      <c r="JJ8"/>
      <c r="JK8"/>
      <c r="JL8"/>
      <c r="JM8" s="125">
        <f>VLOOKUP(JM4,'1、四轮驱动汇总表'!$E:$K,5,0)</f>
      </c>
      <c r="JN8"/>
      <c r="JO8"/>
      <c r="JP8"/>
      <c r="JQ8"/>
      <c r="JR8" s="125">
        <f>VLOOKUP(JR4,'1、四轮驱动汇总表'!$E:$K,5,0)</f>
      </c>
      <c r="JS8"/>
      <c r="JT8"/>
      <c r="JU8"/>
      <c r="JV8"/>
      <c r="JW8" s="125">
        <f>VLOOKUP(JW4,'1、四轮驱动汇总表'!$E:$K,5,0)</f>
      </c>
      <c r="JX8"/>
      <c r="JY8"/>
      <c r="JZ8"/>
      <c r="KA8"/>
      <c r="KB8" s="125">
        <f>VLOOKUP(KB4,'1、四轮驱动汇总表'!$E:$K,5,0)</f>
      </c>
      <c r="KC8"/>
      <c r="KD8"/>
      <c r="KE8"/>
      <c r="KF8"/>
      <c r="KG8" s="125">
        <f>VLOOKUP(KG4,'1、四轮驱动汇总表'!$E:$K,5,0)</f>
      </c>
      <c r="KH8"/>
      <c r="KI8"/>
      <c r="KJ8"/>
      <c r="KK8"/>
      <c r="KL8" s="125">
        <f>VLOOKUP(KL4,'1、四轮驱动汇总表'!$E:$K,5,0)</f>
      </c>
      <c r="KM8"/>
      <c r="KN8"/>
      <c r="KO8"/>
      <c r="KP8"/>
      <c r="KQ8" s="125">
        <f>VLOOKUP(KQ4,'1、四轮驱动汇总表'!$E:$K,5,0)</f>
      </c>
      <c r="KR8"/>
      <c r="KS8"/>
      <c r="KT8"/>
      <c r="KU8"/>
      <c r="KV8" s="125">
        <f>VLOOKUP(KV4,'1、四轮驱动汇总表'!$E:$K,5,0)</f>
      </c>
      <c r="KW8"/>
      <c r="KX8"/>
      <c r="KY8"/>
      <c r="KZ8"/>
      <c r="LA8" s="125">
        <f>VLOOKUP(LA4,'1、四轮驱动汇总表'!$E:$K,5,0)</f>
      </c>
      <c r="LB8"/>
      <c r="LC8"/>
      <c r="LD8"/>
      <c r="LE8"/>
      <c r="LF8" s="125">
        <f>VLOOKUP(LF4,'1、四轮驱动汇总表'!$E:$K,5,0)</f>
      </c>
      <c r="LG8"/>
      <c r="LH8"/>
      <c r="LI8"/>
      <c r="LJ8"/>
      <c r="LK8" s="125">
        <f>VLOOKUP(LK4,'1、四轮驱动汇总表'!$E:$K,5,0)</f>
      </c>
      <c r="LL8"/>
      <c r="LM8"/>
      <c r="LN8"/>
      <c r="LO8"/>
      <c r="LP8" s="125">
        <f>VLOOKUP(LP4,'1、四轮驱动汇总表'!$E:$K,5,0)</f>
      </c>
      <c r="LQ8"/>
      <c r="LR8"/>
      <c r="LS8"/>
      <c r="LT8"/>
      <c r="LU8" s="125">
        <f>VLOOKUP(LU4,'1、四轮驱动汇总表'!$E:$K,5,0)</f>
      </c>
      <c r="LV8"/>
      <c r="LW8"/>
      <c r="LX8"/>
      <c r="LY8"/>
      <c r="LZ8" s="125">
        <f>VLOOKUP(LZ4,'1、四轮驱动汇总表'!$E:$K,5,0)</f>
      </c>
      <c r="MA8"/>
      <c r="MB8"/>
      <c r="MC8"/>
      <c r="MD8"/>
      <c r="ME8" s="125">
        <f>VLOOKUP(ME4,'1、四轮驱动汇总表'!$E:$K,5,0)</f>
      </c>
      <c r="MF8"/>
      <c r="MG8"/>
      <c r="MH8"/>
      <c r="MI8"/>
      <c r="MJ8" s="125">
        <f>VLOOKUP(MJ4,'1、四轮驱动汇总表'!$E:$K,5,0)</f>
      </c>
      <c r="MK8"/>
      <c r="ML8"/>
      <c r="MM8"/>
      <c r="MN8"/>
      <c r="MO8" s="125">
        <f>VLOOKUP(MO4,'1、四轮驱动汇总表'!$E:$K,5,0)</f>
      </c>
      <c r="MP8"/>
      <c r="MQ8"/>
      <c r="MR8"/>
      <c r="MS8"/>
      <c r="MT8" s="125">
        <f>VLOOKUP(MT4,'1、四轮驱动汇总表'!$E:$K,5,0)</f>
      </c>
      <c r="MU8"/>
      <c r="MV8"/>
      <c r="MW8"/>
      <c r="MX8"/>
      <c r="MY8" s="125">
        <f>VLOOKUP(MY4,'1、四轮驱动汇总表'!$E:$K,5,0)</f>
      </c>
      <c r="MZ8"/>
      <c r="NA8"/>
      <c r="NB8"/>
      <c r="NC8"/>
      <c r="ND8" s="125">
        <f>VLOOKUP(ND4,'1、四轮驱动汇总表'!$E:$K,5,0)</f>
      </c>
      <c r="NE8"/>
      <c r="NF8"/>
      <c r="NG8"/>
      <c r="NH8"/>
      <c r="NI8" s="125">
        <f>VLOOKUP(NI4,'1、四轮驱动汇总表'!$E:$K,5,0)</f>
      </c>
      <c r="NJ8"/>
      <c r="NK8"/>
      <c r="NL8"/>
      <c r="NM8"/>
      <c r="NN8" s="125">
        <f>VLOOKUP(NN4,'1、四轮驱动汇总表'!$E:$K,5,0)</f>
      </c>
      <c r="NO8"/>
      <c r="NP8"/>
      <c r="NQ8"/>
      <c r="NR8"/>
      <c r="NS8" s="125">
        <f>VLOOKUP(NS4,'1、四轮驱动汇总表'!$E:$K,5,0)</f>
      </c>
      <c r="NT8"/>
      <c r="NU8"/>
      <c r="NV8"/>
      <c r="NW8"/>
      <c r="NX8" s="125">
        <f>VLOOKUP(NX4,'1、四轮驱动汇总表'!$E:$K,5,0)</f>
      </c>
      <c r="NY8"/>
      <c r="NZ8"/>
      <c r="OA8"/>
      <c r="OB8"/>
      <c r="OC8" s="125">
        <f>VLOOKUP(OC4,'1、四轮驱动汇总表'!$E:$K,5,0)</f>
      </c>
      <c r="OD8"/>
      <c r="OE8"/>
      <c r="OF8"/>
      <c r="OG8"/>
      <c r="OH8" s="125">
        <f>VLOOKUP(OH4,'1、四轮驱动汇总表'!$E:$K,5,0)</f>
      </c>
      <c r="OI8"/>
      <c r="OJ8"/>
      <c r="OK8"/>
      <c r="OL8"/>
      <c r="OM8" s="125">
        <f>VLOOKUP(OM4,'1、四轮驱动汇总表'!$E:$K,5,0)</f>
      </c>
      <c r="ON8"/>
      <c r="OO8"/>
      <c r="OP8"/>
      <c r="OQ8"/>
      <c r="OR8" s="125">
        <f>VLOOKUP(OR4,'1、四轮驱动汇总表'!$E:$K,5,0)</f>
      </c>
      <c r="OS8"/>
      <c r="OT8"/>
      <c r="OU8"/>
      <c r="OV8"/>
      <c r="OW8" s="125">
        <f>VLOOKUP(OW4,'1、四轮驱动汇总表'!$E:$K,5,0)</f>
      </c>
      <c r="OX8"/>
      <c r="OY8"/>
      <c r="OZ8"/>
      <c r="PA8"/>
      <c r="PB8" s="125">
        <f>VLOOKUP(PB4,'1、四轮驱动汇总表'!$E:$K,5,0)</f>
      </c>
      <c r="PC8"/>
      <c r="PD8"/>
      <c r="PE8"/>
      <c r="PF8"/>
      <c r="PG8" s="125">
        <f>VLOOKUP(PG4,'1、四轮驱动汇总表'!$E:$K,5,0)</f>
      </c>
      <c r="PH8"/>
      <c r="PI8"/>
      <c r="PJ8"/>
      <c r="PK8"/>
      <c r="PL8" s="125">
        <f>VLOOKUP(PL4,'1、四轮驱动汇总表'!$E:$K,5,0)</f>
      </c>
      <c r="PM8"/>
      <c r="PN8"/>
      <c r="PO8"/>
      <c r="PP8"/>
      <c r="PQ8" s="125">
        <f>VLOOKUP(PQ4,'1、四轮驱动汇总表'!$E:$K,5,0)</f>
      </c>
      <c r="PR8"/>
      <c r="PS8"/>
      <c r="PT8"/>
      <c r="PU8"/>
      <c r="PV8" s="125">
        <f>VLOOKUP(PV4,'1、四轮驱动汇总表'!$E:$K,5,0)</f>
      </c>
      <c r="PW8"/>
      <c r="PX8"/>
      <c r="PY8"/>
      <c r="PZ8"/>
      <c r="QA8" s="125">
        <f>VLOOKUP(QA4,'1、四轮驱动汇总表'!$E:$K,5,0)</f>
      </c>
      <c r="QB8"/>
      <c r="QC8"/>
      <c r="QD8"/>
      <c r="QE8"/>
      <c r="QF8" s="125">
        <f>VLOOKUP(QF4,'1、四轮驱动汇总表'!$E:$K,5,0)</f>
      </c>
      <c r="QG8"/>
      <c r="QH8"/>
      <c r="QI8"/>
      <c r="QJ8"/>
      <c r="QK8" s="125">
        <f>VLOOKUP(QK4,'1、四轮驱动汇总表'!$E:$K,5,0)</f>
      </c>
      <c r="QL8"/>
      <c r="QM8"/>
      <c r="QN8"/>
      <c r="QO8"/>
      <c r="QP8" s="125">
        <f>VLOOKUP(QP4,'1、四轮驱动汇总表'!$E:$K,5,0)</f>
      </c>
      <c r="QQ8"/>
      <c r="QR8"/>
      <c r="QS8"/>
      <c r="QT8"/>
      <c r="QU8" s="125">
        <f>VLOOKUP(QU4,'1、四轮驱动汇总表'!$E:$K,5,0)</f>
      </c>
      <c r="QV8"/>
      <c r="QW8"/>
      <c r="QX8"/>
      <c r="QY8"/>
      <c r="QZ8" s="125">
        <f>VLOOKUP(QZ4,'1、四轮驱动汇总表'!$E:$K,5,0)</f>
      </c>
      <c r="RA8"/>
      <c r="RB8"/>
      <c r="RC8"/>
      <c r="RD8"/>
      <c r="RE8" s="125">
        <f>VLOOKUP(RE4,'1、四轮驱动汇总表'!$E:$K,5,0)</f>
      </c>
      <c r="RF8"/>
      <c r="RG8"/>
      <c r="RH8"/>
      <c r="RI8"/>
      <c r="RJ8" s="125">
        <f>VLOOKUP(RJ4,'1、四轮驱动汇总表'!$E:$K,5,0)</f>
      </c>
      <c r="RK8"/>
      <c r="RL8"/>
      <c r="RM8"/>
      <c r="RN8"/>
      <c r="RO8" s="125">
        <f>VLOOKUP(RO4,'1、四轮驱动汇总表'!$E:$K,5,0)</f>
      </c>
      <c r="RP8"/>
      <c r="RQ8"/>
      <c r="RR8"/>
      <c r="RS8"/>
      <c r="RT8" s="125">
        <f>VLOOKUP(RT4,'1、四轮驱动汇总表'!$E:$K,5,0)</f>
      </c>
      <c r="RU8"/>
      <c r="RV8"/>
      <c r="RW8"/>
      <c r="RX8"/>
      <c r="RY8" s="125">
        <f>VLOOKUP(RY4,'1、四轮驱动汇总表'!$E:$K,5,0)</f>
      </c>
      <c r="RZ8"/>
      <c r="SA8"/>
      <c r="SB8"/>
      <c r="SC8"/>
      <c r="SD8" s="125">
        <f>VLOOKUP(SD4,'1、四轮驱动汇总表'!$E:$K,5,0)</f>
      </c>
      <c r="SE8"/>
      <c r="SF8"/>
      <c r="SG8"/>
      <c r="SH8"/>
      <c r="SI8" s="125">
        <f>VLOOKUP(SI4,'1、四轮驱动汇总表'!$E:$K,5,0)</f>
      </c>
      <c r="SJ8"/>
      <c r="SK8"/>
      <c r="SL8"/>
      <c r="SM8"/>
      <c r="SN8" s="125">
        <f>VLOOKUP(SN4,'1、四轮驱动汇总表'!$E:$K,5,0)</f>
      </c>
      <c r="SO8"/>
      <c r="SP8"/>
      <c r="SQ8"/>
      <c r="SR8"/>
      <c r="SS8" s="125">
        <f>VLOOKUP(SS4,'1、四轮驱动汇总表'!$E:$K,5,0)</f>
      </c>
      <c r="ST8"/>
      <c r="SU8"/>
      <c r="SV8"/>
      <c r="SW8"/>
      <c r="SX8" s="125">
        <f>VLOOKUP(SX4,'1、四轮驱动汇总表'!$E:$K,5,0)</f>
      </c>
      <c r="SY8"/>
      <c r="SZ8"/>
      <c r="TA8"/>
      <c r="TB8"/>
      <c r="TC8" s="125">
        <f>VLOOKUP(TC4,'1、四轮驱动汇总表'!$E:$K,5,0)</f>
      </c>
      <c r="TD8"/>
      <c r="TE8"/>
      <c r="TF8"/>
      <c r="TG8"/>
      <c r="TH8" s="125">
        <f>VLOOKUP(TH4,'1、四轮驱动汇总表'!$E:$K,5,0)</f>
      </c>
      <c r="TI8"/>
      <c r="TJ8"/>
      <c r="TK8"/>
      <c r="TL8"/>
      <c r="TM8" s="125">
        <f>VLOOKUP(TM4,'1、四轮驱动汇总表'!$E:$K,5,0)</f>
      </c>
      <c r="TN8"/>
      <c r="TO8"/>
      <c r="TP8"/>
      <c r="TQ8"/>
      <c r="TR8" s="125">
        <f>VLOOKUP(TR4,'1、四轮驱动汇总表'!$E:$K,5,0)</f>
      </c>
      <c r="TS8"/>
      <c r="TT8"/>
      <c r="TU8"/>
      <c r="TV8"/>
      <c r="TW8" s="125">
        <f>VLOOKUP(TW4,'1、四轮驱动汇总表'!$E:$K,5,0)</f>
      </c>
      <c r="TX8"/>
      <c r="TY8"/>
      <c r="TZ8"/>
      <c r="UA8"/>
      <c r="UB8" s="125">
        <f>VLOOKUP(UB4,'1、四轮驱动汇总表'!$E:$K,5,0)</f>
      </c>
      <c r="UC8"/>
      <c r="UD8"/>
      <c r="UE8"/>
      <c r="UF8"/>
      <c r="UG8" s="125">
        <f>VLOOKUP(UG4,'1、四轮驱动汇总表'!$E:$K,5,0)</f>
      </c>
      <c r="UH8"/>
      <c r="UI8"/>
      <c r="UJ8"/>
      <c r="UK8"/>
      <c r="UL8" s="125">
        <f>VLOOKUP(UL4,'1、四轮驱动汇总表'!$E:$K,5,0)</f>
      </c>
      <c r="UM8"/>
      <c r="UN8"/>
      <c r="UO8"/>
      <c r="UP8"/>
      <c r="UQ8" s="125">
        <f>VLOOKUP(UQ4,'1、四轮驱动汇总表'!$E:$K,5,0)</f>
      </c>
      <c r="UR8"/>
      <c r="US8"/>
      <c r="UT8"/>
      <c r="UU8"/>
      <c r="UV8" s="125">
        <f>VLOOKUP(UV4,'1、四轮驱动汇总表'!$E:$K,5,0)</f>
      </c>
      <c r="UW8"/>
      <c r="UX8"/>
      <c r="UY8"/>
      <c r="UZ8"/>
      <c r="VA8" s="125">
        <f>VLOOKUP(VA4,'1、四轮驱动汇总表'!$E:$K,5,0)</f>
      </c>
      <c r="VB8"/>
      <c r="VC8"/>
      <c r="VD8"/>
      <c r="VE8"/>
      <c r="VF8" s="125">
        <f>VLOOKUP(VF4,'1、四轮驱动汇总表'!$E:$K,5,0)</f>
      </c>
      <c r="VG8"/>
      <c r="VH8"/>
      <c r="VI8"/>
      <c r="VJ8"/>
      <c r="VK8" s="125">
        <f>VLOOKUP(VK4,'1、四轮驱动汇总表'!$E:$K,5,0)</f>
      </c>
      <c r="VL8"/>
      <c r="VM8"/>
      <c r="VN8"/>
      <c r="VO8"/>
      <c r="VP8" s="125">
        <f>VLOOKUP(VP4,'1、四轮驱动汇总表'!$E:$K,5,0)</f>
      </c>
      <c r="VQ8"/>
      <c r="VR8"/>
      <c r="VS8"/>
      <c r="VT8"/>
      <c r="VU8" s="125">
        <f>VLOOKUP(VU4,'1、四轮驱动汇总表'!$E:$K,5,0)</f>
      </c>
      <c r="VV8"/>
      <c r="VW8"/>
      <c r="VX8"/>
      <c r="VY8"/>
      <c r="VZ8" s="125">
        <f>VLOOKUP(VZ4,'1、四轮驱动汇总表'!$E:$K,5,0)</f>
      </c>
      <c r="WA8"/>
      <c r="WB8"/>
      <c r="WC8"/>
      <c r="WD8"/>
      <c r="WE8" s="125">
        <f>VLOOKUP(WE4,'1、四轮驱动汇总表'!$E:$K,5,0)</f>
      </c>
      <c r="WF8"/>
      <c r="WG8"/>
      <c r="WH8"/>
      <c r="WI8"/>
      <c r="WJ8" s="125">
        <f>VLOOKUP(WJ4,'1、四轮驱动汇总表'!$E:$K,5,0)</f>
      </c>
      <c r="WK8"/>
      <c r="WL8"/>
      <c r="WM8"/>
      <c r="WN8"/>
      <c r="WO8" s="125">
        <f>VLOOKUP(WO4,'1、四轮驱动汇总表'!$E:$K,5,0)</f>
      </c>
      <c r="WP8"/>
      <c r="WQ8"/>
      <c r="WR8"/>
      <c r="WS8"/>
      <c r="WT8" s="125">
        <f>VLOOKUP(WT4,'1、四轮驱动汇总表'!$E:$K,5,0)</f>
      </c>
      <c r="WU8"/>
      <c r="WV8"/>
      <c r="WW8"/>
      <c r="WX8"/>
      <c r="WY8" s="125">
        <f>VLOOKUP(WY4,'1、四轮驱动汇总表'!$E:$K,5,0)</f>
      </c>
      <c r="WZ8"/>
      <c r="XA8"/>
      <c r="XB8"/>
      <c r="XC8"/>
      <c r="XD8" s="125">
        <f>VLOOKUP(XD4,'1、四轮驱动汇总表'!$E:$K,5,0)</f>
      </c>
      <c r="XE8"/>
      <c r="XF8"/>
      <c r="XG8"/>
      <c r="XH8"/>
      <c r="XI8" s="125">
        <f>VLOOKUP(XI4,'1、四轮驱动汇总表'!$E:$K,5,0)</f>
      </c>
      <c r="XJ8"/>
      <c r="XK8"/>
      <c r="XL8"/>
      <c r="XM8"/>
      <c r="XN8" s="125">
        <f>VLOOKUP(XN4,'1、四轮驱动汇总表'!$E:$K,5,0)</f>
      </c>
      <c r="XO8"/>
      <c r="XP8"/>
      <c r="XQ8"/>
      <c r="XR8"/>
      <c r="XS8" s="125">
        <f>VLOOKUP(XS4,'1、四轮驱动汇总表'!$E:$K,5,0)</f>
      </c>
      <c r="XT8"/>
      <c r="XU8"/>
      <c r="XV8"/>
      <c r="XW8"/>
      <c r="XX8" s="125">
        <f>VLOOKUP(XX4,'1、四轮驱动汇总表'!$E:$K,5,0)</f>
      </c>
      <c r="XY8"/>
      <c r="XZ8"/>
      <c r="YA8"/>
      <c r="YB8"/>
      <c r="YC8" s="125">
        <f>VLOOKUP(YC4,'1、四轮驱动汇总表'!$E:$K,5,0)</f>
      </c>
      <c r="YD8"/>
      <c r="YE8"/>
      <c r="YF8"/>
      <c r="YG8"/>
      <c r="YH8" s="125">
        <f>VLOOKUP(YH4,'1、四轮驱动汇总表'!$E:$K,5,0)</f>
      </c>
      <c r="YI8"/>
      <c r="YJ8"/>
      <c r="YK8"/>
      <c r="YL8"/>
      <c r="YM8" s="125">
        <f>VLOOKUP(YM4,'1、四轮驱动汇总表'!$E:$K,5,0)</f>
      </c>
      <c r="YN8"/>
      <c r="YO8"/>
      <c r="YP8"/>
      <c r="YQ8"/>
      <c r="YR8" s="125">
        <f>VLOOKUP(YR4,'1、四轮驱动汇总表'!$E:$K,5,0)</f>
      </c>
      <c r="YS8"/>
      <c r="YT8"/>
      <c r="YU8"/>
      <c r="YV8"/>
      <c r="YW8" s="125">
        <f>VLOOKUP(YW4,'1、四轮驱动汇总表'!$E:$K,5,0)</f>
      </c>
      <c r="YX8"/>
      <c r="YY8"/>
      <c r="YZ8"/>
      <c r="ZA8"/>
      <c r="ZB8" s="125">
        <f>VLOOKUP(ZB4,'1、四轮驱动汇总表'!$E:$K,5,0)</f>
      </c>
      <c r="ZC8"/>
      <c r="ZD8"/>
      <c r="ZE8"/>
      <c r="ZF8"/>
      <c r="ZG8" s="125">
        <f>VLOOKUP(ZG4,'1、四轮驱动汇总表'!$E:$K,5,0)</f>
      </c>
      <c r="ZH8"/>
      <c r="ZI8"/>
      <c r="ZJ8"/>
      <c r="ZK8"/>
      <c r="ZL8" s="125">
        <f>VLOOKUP(ZL4,'1、四轮驱动汇总表'!$E:$K,5,0)</f>
      </c>
      <c r="ZM8"/>
      <c r="ZN8"/>
      <c r="ZO8"/>
      <c r="ZP8"/>
      <c r="ZQ8" s="125">
        <f>VLOOKUP(ZQ4,'1、四轮驱动汇总表'!$E:$K,5,0)</f>
      </c>
      <c r="ZR8"/>
      <c r="ZS8"/>
      <c r="ZT8"/>
      <c r="ZU8"/>
      <c r="ZV8" s="125">
        <f>VLOOKUP(ZV4,'1、四轮驱动汇总表'!$E:$K,5,0)</f>
      </c>
      <c r="ZW8"/>
      <c r="ZX8"/>
      <c r="ZY8"/>
      <c r="ZZ8"/>
      <c r="AAA8" s="125">
        <f>VLOOKUP(AAA4,'1、四轮驱动汇总表'!$E:$K,5,0)</f>
      </c>
      <c r="AAB8"/>
      <c r="AAC8"/>
      <c r="AAD8"/>
      <c r="AAE8"/>
      <c r="AAF8" s="125">
        <f>VLOOKUP(AAF4,'1、四轮驱动汇总表'!$E:$K,5,0)</f>
      </c>
      <c r="AAG8"/>
      <c r="AAH8"/>
      <c r="AAI8"/>
      <c r="AAJ8"/>
      <c r="AAK8" s="125">
        <f>VLOOKUP(AAK4,'1、四轮驱动汇总表'!$E:$K,5,0)</f>
      </c>
      <c r="AAL8"/>
      <c r="AAM8"/>
      <c r="AAN8"/>
      <c r="AAO8"/>
      <c r="AAP8" s="125">
        <f>VLOOKUP(AAP4,'1、四轮驱动汇总表'!$E:$K,5,0)</f>
      </c>
      <c r="AAQ8"/>
      <c r="AAR8"/>
      <c r="AAS8"/>
      <c r="AAT8"/>
      <c r="AAU8" s="125">
        <f>VLOOKUP(AAU4,'1、四轮驱动汇总表'!$E:$K,5,0)</f>
      </c>
      <c r="AAV8"/>
      <c r="AAW8"/>
      <c r="AAX8"/>
      <c r="AAY8"/>
      <c r="AAZ8" s="125">
        <f>VLOOKUP(AAZ4,'1、四轮驱动汇总表'!$E:$K,5,0)</f>
      </c>
      <c r="ABA8"/>
      <c r="ABB8"/>
      <c r="ABC8"/>
      <c r="ABD8"/>
      <c r="ABE8" s="125">
        <f>VLOOKUP(ABE4,'1、四轮驱动汇总表'!$E:$K,5,0)</f>
      </c>
      <c r="ABF8"/>
      <c r="ABG8"/>
      <c r="ABH8"/>
      <c r="ABI8"/>
      <c r="ABJ8" s="125">
        <f>VLOOKUP(ABJ4,'1、四轮驱动汇总表'!$E:$K,5,0)</f>
      </c>
      <c r="ABK8"/>
      <c r="ABL8"/>
      <c r="ABM8"/>
      <c r="ABN8"/>
      <c r="ABO8" s="125">
        <f>VLOOKUP(ABO4,'1、四轮驱动汇总表'!$E:$K,5,0)</f>
      </c>
      <c r="ABP8"/>
      <c r="ABQ8"/>
      <c r="ABR8"/>
      <c r="ABS8"/>
      <c r="ABT8" s="125">
        <f>VLOOKUP(ABT4,'1、四轮驱动汇总表'!$E:$K,5,0)</f>
      </c>
      <c r="ABU8"/>
      <c r="ABV8"/>
      <c r="ABW8"/>
      <c r="ABX8"/>
      <c r="ABY8" s="125">
        <f>VLOOKUP(ABY4,'1、四轮驱动汇总表'!$E:$K,5,0)</f>
      </c>
      <c r="ABZ8"/>
      <c r="ACA8"/>
      <c r="ACB8"/>
      <c r="ACC8"/>
      <c r="ACD8" s="125">
        <f>VLOOKUP(ACD4,'1、四轮驱动汇总表'!$E:$K,5,0)</f>
      </c>
      <c r="ACE8"/>
      <c r="ACF8"/>
      <c r="ACG8"/>
      <c r="ACH8"/>
      <c r="ACI8" s="125">
        <f>VLOOKUP(ACI4,'1、四轮驱动汇总表'!$E:$K,5,0)</f>
      </c>
      <c r="ACJ8"/>
      <c r="ACK8"/>
      <c r="ACL8"/>
      <c r="ACM8"/>
      <c r="ACN8" s="125">
        <f>VLOOKUP(ACN4,'1、四轮驱动汇总表'!$E:$K,5,0)</f>
      </c>
      <c r="ACO8"/>
      <c r="ACP8"/>
      <c r="ACQ8"/>
      <c r="ACR8"/>
      <c r="ACS8" s="125">
        <f>VLOOKUP(ACS4,'1、四轮驱动汇总表'!$E:$K,5,0)</f>
      </c>
      <c r="ACT8"/>
      <c r="ACU8"/>
      <c r="ACV8"/>
      <c r="ACW8"/>
      <c r="ACX8" s="125">
        <f>VLOOKUP(ACX4,'1、四轮驱动汇总表'!$E:$K,5,0)</f>
      </c>
      <c r="ACY8"/>
      <c r="ACZ8"/>
      <c r="ADA8"/>
      <c r="ADB8"/>
      <c r="ADC8" s="125">
        <f>VLOOKUP(ADC4,'1、四轮驱动汇总表'!$E:$K,5,0)</f>
      </c>
      <c r="ADD8"/>
      <c r="ADE8"/>
      <c r="ADF8"/>
      <c r="ADG8"/>
      <c r="ADH8" s="125">
        <f>VLOOKUP(ADH4,'1、四轮驱动汇总表'!$E:$K,5,0)</f>
      </c>
      <c r="ADI8"/>
      <c r="ADJ8"/>
      <c r="ADK8"/>
      <c r="ADL8"/>
      <c r="ADM8" s="125">
        <f>VLOOKUP(ADM4,'1、四轮驱动汇总表'!$E:$K,5,0)</f>
      </c>
      <c r="ADN8"/>
      <c r="ADO8"/>
      <c r="ADP8"/>
      <c r="ADQ8"/>
      <c r="ADR8" s="125">
        <f>VLOOKUP(ADR4,'1、四轮驱动汇总表'!$E:$K,5,0)</f>
      </c>
      <c r="ADS8"/>
      <c r="ADT8"/>
      <c r="ADU8"/>
      <c r="ADV8"/>
      <c r="ADW8" s="125">
        <f>VLOOKUP(ADW4,'1、四轮驱动汇总表'!$E:$K,5,0)</f>
      </c>
      <c r="ADX8"/>
      <c r="ADY8"/>
      <c r="ADZ8"/>
      <c r="AEA8"/>
      <c r="AEB8" s="125">
        <f>VLOOKUP(AEB4,'1、四轮驱动汇总表'!$E:$K,5,0)</f>
      </c>
      <c r="AEC8"/>
      <c r="AED8"/>
      <c r="AEE8"/>
      <c r="AEF8"/>
      <c r="AEG8" s="125">
        <f>VLOOKUP(AEG4,'1、四轮驱动汇总表'!$E:$K,5,0)</f>
      </c>
      <c r="AEH8"/>
      <c r="AEI8"/>
      <c r="AEJ8"/>
      <c r="AEK8"/>
      <c r="AEL8" s="125">
        <f>VLOOKUP(AEL4,'1、四轮驱动汇总表'!$E:$K,5,0)</f>
      </c>
      <c r="AEM8"/>
      <c r="AEN8"/>
      <c r="AEO8"/>
      <c r="AEP8"/>
      <c r="AEQ8" s="125">
        <f>VLOOKUP(AEQ4,'1、四轮驱动汇总表'!$E:$K,5,0)</f>
      </c>
      <c r="AER8"/>
      <c r="AES8"/>
      <c r="AET8"/>
      <c r="AEU8"/>
      <c r="AEV8" s="125">
        <f>VLOOKUP(AEV4,'1、四轮驱动汇总表'!$E:$K,5,0)</f>
      </c>
      <c r="AEW8"/>
      <c r="AEX8"/>
      <c r="AEY8"/>
      <c r="AEZ8"/>
      <c r="AFA8" s="125">
        <f>VLOOKUP(AFA4,'1、四轮驱动汇总表'!$E:$K,5,0)</f>
      </c>
      <c r="AFB8"/>
      <c r="AFC8"/>
      <c r="AFD8"/>
      <c r="AFE8"/>
      <c r="AFF8" s="125">
        <f>VLOOKUP(AFF4,'1、四轮驱动汇总表'!$E:$K,5,0)</f>
      </c>
      <c r="AFG8"/>
      <c r="AFH8"/>
      <c r="AFI8"/>
      <c r="AFJ8"/>
      <c r="AFK8" s="125">
        <f>VLOOKUP(AFK4,'1、四轮驱动汇总表'!$E:$K,5,0)</f>
      </c>
      <c r="AFL8"/>
      <c r="AFM8"/>
      <c r="AFN8"/>
      <c r="AFO8"/>
      <c r="AFP8" s="125">
        <f>VLOOKUP(AFP4,'1、四轮驱动汇总表'!$E:$K,5,0)</f>
      </c>
      <c r="AFQ8"/>
      <c r="AFR8"/>
      <c r="AFS8"/>
      <c r="AFT8"/>
      <c r="AFU8" s="125">
        <f>VLOOKUP(AFU4,'1、四轮驱动汇总表'!$E:$K,5,0)</f>
      </c>
      <c r="AFV8"/>
      <c r="AFW8"/>
      <c r="AFX8"/>
      <c r="AFY8"/>
      <c r="AFZ8" s="125">
        <f>VLOOKUP(AFZ4,'1、四轮驱动汇总表'!$E:$K,5,0)</f>
      </c>
      <c r="AGA8"/>
      <c r="AGB8"/>
      <c r="AGC8"/>
      <c r="AGD8"/>
      <c r="AGE8" s="125">
        <f>VLOOKUP(AGE4,'1、四轮驱动汇总表'!$E:$K,5,0)</f>
      </c>
      <c r="AGF8"/>
      <c r="AGG8"/>
      <c r="AGH8"/>
      <c r="AGI8"/>
      <c r="AGJ8" s="125">
        <f>VLOOKUP(AGJ4,'1、四轮驱动汇总表'!$E:$K,5,0)</f>
      </c>
      <c r="AGK8"/>
      <c r="AGL8"/>
      <c r="AGM8"/>
      <c r="AGN8"/>
      <c r="AGO8" s="125">
        <f>VLOOKUP(AGO4,'1、四轮驱动汇总表'!$E:$K,5,0)</f>
      </c>
      <c r="AGP8"/>
      <c r="AGQ8"/>
      <c r="AGR8"/>
      <c r="AGS8"/>
      <c r="AGT8" s="125">
        <f>VLOOKUP(AGT4,'1、四轮驱动汇总表'!$E:$K,5,0)</f>
      </c>
      <c r="AGU8"/>
      <c r="AGV8"/>
      <c r="AGW8"/>
      <c r="AGX8"/>
      <c r="AGY8" s="125">
        <f>VLOOKUP(AGY4,'1、四轮驱动汇总表'!$E:$K,5,0)</f>
      </c>
      <c r="AGZ8"/>
      <c r="AHA8"/>
      <c r="AHB8"/>
      <c r="AHC8"/>
      <c r="AHD8" s="125">
        <f>VLOOKUP(AHD4,'1、四轮驱动汇总表'!$E:$K,5,0)</f>
      </c>
      <c r="AHE8"/>
      <c r="AHF8"/>
      <c r="AHG8"/>
      <c r="AHH8"/>
      <c r="AHI8" s="125">
        <f>VLOOKUP(AHI4,'1、四轮驱动汇总表'!$E:$K,5,0)</f>
      </c>
      <c r="AHJ8"/>
      <c r="AHK8"/>
      <c r="AHL8"/>
      <c r="AHM8"/>
      <c r="AHN8" s="125">
        <f>VLOOKUP(AHN4,'1、四轮驱动汇总表'!$E:$K,5,0)</f>
      </c>
      <c r="AHO8"/>
      <c r="AHP8"/>
      <c r="AHQ8"/>
      <c r="AHR8"/>
      <c r="AHS8" s="125">
        <f>VLOOKUP(AHS4,'1、四轮驱动汇总表'!$E:$K,5,0)</f>
      </c>
      <c r="AHT8"/>
      <c r="AHU8"/>
      <c r="AHV8"/>
      <c r="AHW8"/>
      <c r="AHX8" s="125">
        <f>VLOOKUP(AHX4,'1、四轮驱动汇总表'!$E:$K,5,0)</f>
      </c>
      <c r="AHY8"/>
      <c r="AHZ8"/>
      <c r="AIA8"/>
      <c r="AIB8"/>
      <c r="AIC8" s="125">
        <f>VLOOKUP(AIC4,'1、四轮驱动汇总表'!$E:$K,5,0)</f>
      </c>
      <c r="AID8"/>
      <c r="AIE8"/>
      <c r="AIF8"/>
      <c r="AIG8"/>
      <c r="AIH8" s="125">
        <f>VLOOKUP(AIH4,'1、四轮驱动汇总表'!$E:$K,5,0)</f>
      </c>
      <c r="AII8"/>
      <c r="AIJ8"/>
      <c r="AIK8"/>
      <c r="AIL8"/>
      <c r="AIM8" s="125">
        <f>VLOOKUP(AIM4,'1、四轮驱动汇总表'!$E:$K,5,0)</f>
      </c>
      <c r="AIN8"/>
      <c r="AIO8"/>
      <c r="AIP8"/>
      <c r="AIQ8"/>
      <c r="AIR8" s="125">
        <f>VLOOKUP(AIR4,'1、四轮驱动汇总表'!$E:$K,5,0)</f>
      </c>
      <c r="AIS8"/>
      <c r="AIT8"/>
      <c r="AIU8"/>
      <c r="AIV8"/>
      <c r="AIW8" s="125">
        <f>VLOOKUP(AIW4,'1、四轮驱动汇总表'!$E:$K,5,0)</f>
      </c>
      <c r="AIX8"/>
      <c r="AIY8"/>
      <c r="AIZ8"/>
      <c r="AJA8"/>
      <c r="AJB8" s="125">
        <f>VLOOKUP(AJB4,'1、四轮驱动汇总表'!$E:$K,5,0)</f>
      </c>
      <c r="AJC8"/>
      <c r="AJD8"/>
      <c r="AJE8"/>
      <c r="AJF8"/>
      <c r="AJG8" s="125">
        <f>VLOOKUP(AJG4,'1、四轮驱动汇总表'!$E:$K,5,0)</f>
      </c>
      <c r="AJH8"/>
      <c r="AJI8"/>
      <c r="AJJ8"/>
      <c r="AJK8"/>
      <c r="AJL8" s="125">
        <f>VLOOKUP(AJL4,'1、四轮驱动汇总表'!$E:$K,5,0)</f>
      </c>
      <c r="AJM8"/>
      <c r="AJN8"/>
      <c r="AJO8"/>
      <c r="AJP8"/>
      <c r="AJQ8" s="125">
        <f>VLOOKUP(AJQ4,'1、四轮驱动汇总表'!$E:$K,5,0)</f>
      </c>
      <c r="AJR8"/>
      <c r="AJS8"/>
      <c r="AJT8"/>
      <c r="AJU8"/>
      <c r="AJV8" s="125">
        <f>VLOOKUP(AJV4,'1、四轮驱动汇总表'!$E:$K,5,0)</f>
      </c>
      <c r="AJW8"/>
      <c r="AJX8"/>
      <c r="AJY8"/>
      <c r="AJZ8"/>
      <c r="AKA8" s="125">
        <f>VLOOKUP(AKA4,'1、四轮驱动汇总表'!$E:$K,5,0)</f>
      </c>
      <c r="AKB8"/>
      <c r="AKC8"/>
      <c r="AKD8"/>
      <c r="AKE8"/>
      <c r="AKF8" s="125">
        <f>VLOOKUP(AKF4,'1、四轮驱动汇总表'!$E:$K,5,0)</f>
      </c>
      <c r="AKG8"/>
      <c r="AKH8"/>
      <c r="AKI8"/>
      <c r="AKJ8"/>
      <c r="AKK8" s="125">
        <f>VLOOKUP(AKK4,'1、四轮驱动汇总表'!$E:$K,5,0)</f>
      </c>
      <c r="AKL8"/>
      <c r="AKM8"/>
      <c r="AKN8"/>
      <c r="AKO8"/>
      <c r="AKP8" s="125">
        <f>VLOOKUP(AKP4,'1、四轮驱动汇总表'!$E:$K,5,0)</f>
      </c>
      <c r="AKQ8"/>
      <c r="AKR8"/>
      <c r="AKS8"/>
      <c r="AKT8"/>
      <c r="AKU8" s="125">
        <f>VLOOKUP(AKU4,'1、四轮驱动汇总表'!$E:$K,5,0)</f>
      </c>
      <c r="AKV8"/>
      <c r="AKW8"/>
      <c r="AKX8"/>
      <c r="AKY8"/>
      <c r="AKZ8" s="125">
        <f>VLOOKUP(AKZ4,'1、四轮驱动汇总表'!$E:$K,5,0)</f>
      </c>
      <c r="ALA8"/>
      <c r="ALB8"/>
      <c r="ALC8"/>
      <c r="ALD8"/>
      <c r="ALE8" s="125">
        <f>VLOOKUP(ALE4,'1、四轮驱动汇总表'!$E:$K,5,0)</f>
      </c>
      <c r="ALF8"/>
      <c r="ALG8"/>
      <c r="ALH8"/>
      <c r="ALI8"/>
      <c r="ALJ8" s="125">
        <f>VLOOKUP(ALJ4,'1、四轮驱动汇总表'!$E:$K,5,0)</f>
      </c>
      <c r="ALK8"/>
      <c r="ALL8"/>
      <c r="ALM8"/>
      <c r="ALN8"/>
      <c r="ALO8" s="125">
        <f>VLOOKUP(ALO4,'1、四轮驱动汇总表'!$E:$K,5,0)</f>
      </c>
      <c r="ALP8"/>
      <c r="ALQ8"/>
      <c r="ALR8"/>
      <c r="ALS8"/>
      <c r="ALT8" s="125">
        <f>VLOOKUP(ALT4,'1、四轮驱动汇总表'!$E:$K,5,0)</f>
      </c>
      <c r="ALU8"/>
      <c r="ALV8"/>
      <c r="ALW8"/>
      <c r="ALX8"/>
      <c r="ALY8" s="125">
        <f>VLOOKUP(ALY4,'1、四轮驱动汇总表'!$E:$K,5,0)</f>
      </c>
      <c r="ALZ8"/>
      <c r="AMA8"/>
      <c r="AMB8"/>
      <c r="AMC8"/>
      <c r="AMD8" s="125">
        <f>VLOOKUP(AMD4,'1、四轮驱动汇总表'!$E:$K,5,0)</f>
      </c>
      <c r="AME8"/>
      <c r="AMF8"/>
      <c r="AMG8"/>
      <c r="AMH8"/>
      <c r="AMI8" s="125">
        <f>VLOOKUP(AMI4,'1、四轮驱动汇总表'!$E:$K,5,0)</f>
      </c>
      <c r="AMJ8"/>
      <c r="AMK8"/>
      <c r="AML8"/>
      <c r="AMM8"/>
      <c r="AMN8" s="125">
        <f>VLOOKUP(AMN4,'1、四轮驱动汇总表'!$E:$K,5,0)</f>
      </c>
      <c r="AMO8"/>
      <c r="AMP8"/>
      <c r="AMQ8"/>
      <c r="AMR8"/>
      <c r="AMS8" s="125">
        <f>VLOOKUP(AMS4,'1、四轮驱动汇总表'!$E:$K,5,0)</f>
      </c>
      <c r="AMT8"/>
      <c r="AMU8"/>
      <c r="AMV8"/>
      <c r="AMW8"/>
      <c r="AMX8" s="125">
        <f>VLOOKUP(AMX4,'1、四轮驱动汇总表'!$E:$K,5,0)</f>
      </c>
      <c r="AMY8"/>
      <c r="AMZ8"/>
      <c r="ANA8"/>
      <c r="ANB8"/>
      <c r="ANC8" s="125">
        <f>VLOOKUP(ANC4,'1、四轮驱动汇总表'!$E:$K,5,0)</f>
      </c>
      <c r="AND8"/>
      <c r="ANE8"/>
      <c r="ANF8"/>
      <c r="ANG8"/>
      <c r="ANH8" s="125">
        <f>VLOOKUP(ANH4,'1、四轮驱动汇总表'!$E:$K,5,0)</f>
      </c>
      <c r="ANI8"/>
      <c r="ANJ8"/>
      <c r="ANK8"/>
      <c r="ANL8"/>
      <c r="ANM8" s="125">
        <f>VLOOKUP(ANM4,'1、四轮驱动汇总表'!$E:$K,5,0)</f>
      </c>
      <c r="ANN8"/>
      <c r="ANO8"/>
      <c r="ANP8"/>
      <c r="ANQ8"/>
      <c r="ANR8" s="125">
        <f>VLOOKUP(ANR4,'1、四轮驱动汇总表'!$E:$K,5,0)</f>
      </c>
      <c r="ANS8"/>
      <c r="ANT8"/>
      <c r="ANU8"/>
      <c r="ANV8"/>
      <c r="ANW8" s="125">
        <f>VLOOKUP(ANW4,'1、四轮驱动汇总表'!$E:$K,5,0)</f>
      </c>
      <c r="ANX8"/>
      <c r="ANY8"/>
      <c r="ANZ8"/>
      <c r="AOA8"/>
      <c r="AOB8" s="125">
        <f>VLOOKUP(AOB4,'1、四轮驱动汇总表'!$E:$K,5,0)</f>
      </c>
      <c r="AOC8"/>
      <c r="AOD8"/>
      <c r="AOE8"/>
      <c r="AOF8"/>
      <c r="AOG8" s="125">
        <f>VLOOKUP(AOG4,'1、四轮驱动汇总表'!$E:$K,5,0)</f>
      </c>
      <c r="AOH8"/>
      <c r="AOI8"/>
      <c r="AOJ8"/>
      <c r="AOK8"/>
      <c r="AOL8" s="125">
        <f>VLOOKUP(AOL4,'1、四轮驱动汇总表'!$E:$K,5,0)</f>
      </c>
      <c r="AOM8"/>
      <c r="AON8"/>
      <c r="AOO8"/>
      <c r="AOP8"/>
      <c r="AOQ8" s="125">
        <f>VLOOKUP(AOQ4,'1、四轮驱动汇总表'!$E:$K,5,0)</f>
      </c>
      <c r="AOR8"/>
      <c r="AOS8"/>
      <c r="AOT8"/>
      <c r="AOU8"/>
      <c r="AOV8" s="125">
        <f>VLOOKUP(AOV4,'1、四轮驱动汇总表'!$E:$K,5,0)</f>
      </c>
      <c r="AOW8"/>
      <c r="AOX8"/>
      <c r="AOY8"/>
      <c r="AOZ8"/>
      <c r="APA8" s="125">
        <f>VLOOKUP(APA4,'1、四轮驱动汇总表'!$E:$K,5,0)</f>
      </c>
      <c r="APB8"/>
      <c r="APC8"/>
      <c r="APD8"/>
      <c r="APE8"/>
      <c r="APF8" s="125">
        <f>VLOOKUP(APF4,'1、四轮驱动汇总表'!$E:$K,5,0)</f>
      </c>
      <c r="APG8"/>
      <c r="APH8"/>
      <c r="API8"/>
      <c r="APJ8"/>
      <c r="APK8" s="125">
        <f>VLOOKUP(APK4,'1、四轮驱动汇总表'!$E:$K,5,0)</f>
      </c>
      <c r="APL8"/>
      <c r="APM8"/>
      <c r="APN8"/>
      <c r="APO8"/>
      <c r="APP8" s="125">
        <f>VLOOKUP(APP4,'1、四轮驱动汇总表'!$E:$K,5,0)</f>
      </c>
      <c r="APQ8"/>
      <c r="APR8"/>
      <c r="APS8"/>
      <c r="APT8"/>
      <c r="APU8" s="125">
        <f>VLOOKUP(APU4,'1、四轮驱动汇总表'!$E:$K,5,0)</f>
      </c>
      <c r="APV8"/>
      <c r="APW8"/>
      <c r="APX8"/>
      <c r="APY8"/>
      <c r="APZ8" s="125">
        <f>VLOOKUP(APZ4,'1、四轮驱动汇总表'!$E:$K,5,0)</f>
      </c>
      <c r="AQA8"/>
      <c r="AQB8"/>
      <c r="AQC8"/>
      <c r="AQD8"/>
      <c r="AQE8" s="125">
        <f>VLOOKUP(AQE4,'1、四轮驱动汇总表'!$E:$K,5,0)</f>
      </c>
      <c r="AQF8"/>
      <c r="AQG8"/>
      <c r="AQH8"/>
      <c r="AQI8"/>
      <c r="AQJ8" s="125">
        <f>VLOOKUP(AQJ4,'1、四轮驱动汇总表'!$E:$K,5,0)</f>
      </c>
      <c r="AQK8"/>
      <c r="AQL8"/>
      <c r="AQM8"/>
      <c r="AQN8"/>
      <c r="AQO8" s="125">
        <f>VLOOKUP(AQO4,'1、四轮驱动汇总表'!$E:$K,5,0)</f>
      </c>
      <c r="AQP8"/>
      <c r="AQQ8"/>
      <c r="AQR8"/>
      <c r="AQS8"/>
      <c r="AQT8" s="125">
        <f>VLOOKUP(AQT4,'1、四轮驱动汇总表'!$E:$K,5,0)</f>
      </c>
      <c r="AQU8"/>
      <c r="AQV8"/>
      <c r="AQW8"/>
      <c r="AQX8"/>
      <c r="AQY8" s="125">
        <f>VLOOKUP(AQY4,'1、四轮驱动汇总表'!$E:$K,5,0)</f>
      </c>
      <c r="AQZ8"/>
      <c r="ARA8"/>
      <c r="ARB8"/>
      <c r="ARC8"/>
      <c r="ARD8" s="125">
        <f>VLOOKUP(ARD4,'1、四轮驱动汇总表'!$E:$K,5,0)</f>
      </c>
      <c r="ARE8"/>
      <c r="ARF8"/>
      <c r="ARG8"/>
      <c r="ARH8"/>
      <c r="ARI8" s="125">
        <f>VLOOKUP(ARI4,'1、四轮驱动汇总表'!$E:$K,5,0)</f>
      </c>
      <c r="ARJ8"/>
      <c r="ARK8"/>
      <c r="ARL8"/>
      <c r="ARM8"/>
      <c r="ARN8" s="125">
        <f>VLOOKUP(ARN4,'1、四轮驱动汇总表'!$E:$K,5,0)</f>
      </c>
      <c r="ARO8"/>
      <c r="ARP8"/>
      <c r="ARQ8"/>
      <c r="ARR8"/>
      <c r="ARS8" s="125">
        <f>VLOOKUP(ARS4,'1、四轮驱动汇总表'!$E:$K,5,0)</f>
      </c>
      <c r="ART8"/>
      <c r="ARU8"/>
      <c r="ARV8"/>
      <c r="ARW8"/>
      <c r="ARX8" s="125">
        <f>VLOOKUP(ARX4,'1、四轮驱动汇总表'!$E:$K,5,0)</f>
      </c>
      <c r="ARY8"/>
      <c r="ARZ8"/>
      <c r="ASA8"/>
      <c r="ASB8"/>
      <c r="ASC8" s="125">
        <f>VLOOKUP(ASC4,'1、四轮驱动汇总表'!$E:$K,5,0)</f>
      </c>
      <c r="ASD8"/>
      <c r="ASE8"/>
      <c r="ASF8"/>
      <c r="ASG8"/>
      <c r="ASH8" s="125">
        <f>VLOOKUP(ASH4,'1、四轮驱动汇总表'!$E:$K,5,0)</f>
      </c>
      <c r="ASI8"/>
      <c r="ASJ8"/>
      <c r="ASK8"/>
      <c r="ASL8"/>
      <c r="ASM8" s="125">
        <f>VLOOKUP(ASM4,'1、四轮驱动汇总表'!$E:$K,5,0)</f>
      </c>
      <c r="ASN8"/>
      <c r="ASO8"/>
      <c r="ASP8"/>
      <c r="ASQ8"/>
      <c r="ASR8" s="125">
        <f>VLOOKUP(ASR4,'1、四轮驱动汇总表'!$E:$K,5,0)</f>
      </c>
      <c r="ASS8"/>
      <c r="AST8"/>
      <c r="ASU8"/>
      <c r="ASV8"/>
      <c r="ASW8" s="125">
        <f>VLOOKUP(ASW4,'1、四轮驱动汇总表'!$E:$K,5,0)</f>
      </c>
      <c r="ASX8"/>
      <c r="ASY8"/>
      <c r="ASZ8"/>
      <c r="ATA8"/>
      <c r="ATB8" s="125">
        <f>VLOOKUP(ATB4,'1、四轮驱动汇总表'!$E:$K,5,0)</f>
      </c>
      <c r="ATC8"/>
      <c r="ATD8"/>
      <c r="ATE8"/>
      <c r="ATF8"/>
      <c r="ATG8" s="125">
        <f>VLOOKUP(ATG4,'1、四轮驱动汇总表'!$E:$K,5,0)</f>
      </c>
      <c r="ATH8"/>
      <c r="ATI8"/>
      <c r="ATJ8"/>
      <c r="ATK8"/>
      <c r="ATL8" s="125">
        <f>VLOOKUP(ATL4,'1、四轮驱动汇总表'!$E:$K,5,0)</f>
      </c>
      <c r="ATM8"/>
      <c r="ATN8"/>
      <c r="ATO8"/>
      <c r="ATP8"/>
      <c r="ATQ8" s="125">
        <f>VLOOKUP(ATQ4,'1、四轮驱动汇总表'!$E:$K,5,0)</f>
      </c>
      <c r="ATR8"/>
      <c r="ATS8"/>
      <c r="ATT8"/>
      <c r="ATU8"/>
      <c r="ATV8" s="125">
        <f>VLOOKUP(ATV4,'1、四轮驱动汇总表'!$E:$K,5,0)</f>
      </c>
      <c r="ATW8"/>
      <c r="ATX8"/>
      <c r="ATY8"/>
      <c r="ATZ8"/>
      <c r="AUA8" s="125">
        <f>VLOOKUP(AUA4,'1、四轮驱动汇总表'!$E:$K,5,0)</f>
      </c>
      <c r="AUB8"/>
      <c r="AUC8"/>
      <c r="AUD8"/>
      <c r="AUE8"/>
      <c r="AUF8" s="125">
        <f>VLOOKUP(AUF4,'1、四轮驱动汇总表'!$E:$K,5,0)</f>
      </c>
      <c r="AUG8"/>
      <c r="AUH8"/>
      <c r="AUI8"/>
      <c r="AUJ8"/>
      <c r="AUK8" s="125">
        <f>VLOOKUP(AUK4,'1、四轮驱动汇总表'!$E:$K,5,0)</f>
      </c>
      <c r="AUL8"/>
      <c r="AUM8"/>
      <c r="AUN8"/>
      <c r="AUO8" s="125">
        <f>VLOOKUP(AUO4,'1、四轮驱动汇总表'!$E:$K,5,0)</f>
      </c>
      <c r="AUP8"/>
      <c r="AUQ8"/>
      <c r="AUR8"/>
      <c r="AUS8" s="125">
        <f>VLOOKUP(AUS4,'1、四轮驱动汇总表'!$E:$K,5,0)</f>
      </c>
      <c r="AUT8"/>
      <c r="AUU8"/>
      <c r="AUV8"/>
      <c r="AUW8" s="125">
        <f>VLOOKUP(AUW4,'1、四轮驱动汇总表'!$E:$K,5,0)</f>
      </c>
      <c r="AUX8"/>
      <c r="AUY8"/>
      <c r="AUZ8"/>
      <c r="AVA8" s="125">
        <f>VLOOKUP(AVA4,'1、四轮驱动汇总表'!$E:$K,5,0)</f>
      </c>
      <c r="AVB8"/>
      <c r="AVC8"/>
      <c r="AVD8"/>
      <c r="AVE8" s="125">
        <f>VLOOKUP(AVE4,'1、四轮驱动汇总表'!$E:$K,5,0)</f>
      </c>
      <c r="AVF8"/>
      <c r="AVG8"/>
      <c r="AVH8"/>
      <c r="AVI8" s="125">
        <f>VLOOKUP(AVI4,'1、四轮驱动汇总表'!$E:$K,5,0)</f>
      </c>
      <c r="AVJ8"/>
      <c r="AVK8"/>
      <c r="AVL8"/>
      <c r="AVM8" s="125">
        <f>VLOOKUP(AVM4,'1、四轮驱动汇总表'!$E:$K,5,0)</f>
      </c>
      <c r="AVN8"/>
      <c r="AVO8"/>
      <c r="AVP8"/>
      <c r="AVQ8" s="125">
        <f>VLOOKUP(AVQ4,'1、四轮驱动汇总表'!$E:$K,5,0)</f>
      </c>
      <c r="AVR8"/>
      <c r="AVS8"/>
      <c r="AVT8"/>
      <c r="AVU8" s="125">
        <f>VLOOKUP(AVU4,'1、四轮驱动汇总表'!$E:$K,5,0)</f>
      </c>
      <c r="AVV8"/>
      <c r="AVW8"/>
      <c r="AVX8"/>
      <c r="AVY8" s="125">
        <f>VLOOKUP(AVY4,'1、四轮驱动汇总表'!$E:$K,5,0)</f>
      </c>
      <c r="AVZ8"/>
      <c r="AWA8"/>
      <c r="AWB8"/>
      <c r="AWC8" s="125">
        <f>VLOOKUP(AWC4,'1、四轮驱动汇总表'!$E:$K,5,0)</f>
      </c>
      <c r="AWD8"/>
      <c r="AWE8"/>
      <c r="AWF8"/>
      <c r="AWG8" s="125">
        <f>VLOOKUP(AWG4,'1、四轮驱动汇总表'!$E:$K,5,0)</f>
      </c>
      <c r="AWH8"/>
      <c r="AWI8"/>
      <c r="AWJ8"/>
      <c r="AWK8" s="125">
        <f>VLOOKUP(AWK4,'1、四轮驱动汇总表'!$E:$K,5,0)</f>
      </c>
      <c r="AWL8"/>
      <c r="AWM8"/>
      <c r="AWN8"/>
      <c r="AWO8" s="125">
        <f>VLOOKUP(AWO4,'1、四轮驱动汇总表'!$E:$K,5,0)</f>
      </c>
      <c r="AWP8"/>
      <c r="AWQ8"/>
      <c r="AWR8"/>
      <c r="AWS8" s="125">
        <f>VLOOKUP(AWS4,'1、四轮驱动汇总表'!$E:$K,5,0)</f>
      </c>
      <c r="AWT8"/>
      <c r="AWU8"/>
      <c r="AWV8"/>
      <c r="AWW8" s="125">
        <f>VLOOKUP(AWW4,'1、四轮驱动汇总表'!$E:$K,5,0)</f>
      </c>
      <c r="AWX8"/>
      <c r="AWY8"/>
      <c r="AWZ8"/>
      <c r="AXA8" s="125">
        <f>VLOOKUP(AXA4,'1、四轮驱动汇总表'!$E:$K,5,0)</f>
      </c>
      <c r="AXB8"/>
      <c r="AXC8"/>
      <c r="AXD8"/>
      <c r="AXE8" s="125">
        <f>VLOOKUP(AXE4,'1、四轮驱动汇总表'!$E:$K,5,0)</f>
      </c>
      <c r="AXF8"/>
      <c r="AXG8"/>
      <c r="AXH8"/>
      <c r="AXI8" s="125">
        <f>VLOOKUP(AXI4,'1、四轮驱动汇总表'!$E:$K,5,0)</f>
      </c>
      <c r="AXJ8"/>
      <c r="AXK8"/>
      <c r="AXL8"/>
      <c r="AXM8" s="125">
        <f>VLOOKUP(AXM4,'1、四轮驱动汇总表'!$E:$K,5,0)</f>
      </c>
      <c r="AXN8"/>
      <c r="AXO8"/>
      <c r="AXP8"/>
      <c r="AXQ8" s="125">
        <f>VLOOKUP(AXQ4,'1、四轮驱动汇总表'!$E:$K,5,0)</f>
      </c>
      <c r="AXR8"/>
      <c r="AXS8"/>
      <c r="AXT8"/>
      <c r="AXU8" s="125">
        <f>VLOOKUP(AXU4,'1、四轮驱动汇总表'!$E:$K,5,0)</f>
      </c>
      <c r="AXV8"/>
      <c r="AXW8"/>
      <c r="AXX8"/>
      <c r="AXY8" s="125">
        <f>VLOOKUP(AXY4,'1、四轮驱动汇总表'!$E:$K,5,0)</f>
      </c>
      <c r="AXZ8"/>
      <c r="AYA8"/>
      <c r="AYB8"/>
      <c r="AYC8" s="125">
        <f>VLOOKUP(AYC4,'1、四轮驱动汇总表'!$E:$K,5,0)</f>
      </c>
      <c r="AYD8"/>
      <c r="AYE8"/>
      <c r="AYF8"/>
      <c r="AYG8" s="125">
        <f>VLOOKUP(AYG4,'1、四轮驱动汇总表'!$E:$K,5,0)</f>
      </c>
      <c r="AYH8"/>
      <c r="AYI8"/>
      <c r="AYJ8"/>
      <c r="AYK8" s="125">
        <f>VLOOKUP(AYK4,'1、四轮驱动汇总表'!$E:$K,5,0)</f>
      </c>
      <c r="AYL8"/>
      <c r="AYM8"/>
      <c r="AYN8"/>
      <c r="AYO8" s="125">
        <f>VLOOKUP(AYO4,'1、四轮驱动汇总表'!$E:$K,5,0)</f>
      </c>
      <c r="AYP8"/>
      <c r="AYQ8"/>
      <c r="AYR8"/>
      <c r="AYS8" s="125">
        <f>VLOOKUP(AYS4,'1、四轮驱动汇总表'!$E:$K,5,0)</f>
      </c>
      <c r="AYT8"/>
      <c r="AYU8"/>
      <c r="AYV8"/>
      <c r="AYW8" s="125">
        <f>VLOOKUP(AYW4,'1、四轮驱动汇总表'!$E:$K,5,0)</f>
      </c>
      <c r="AYX8"/>
      <c r="AYY8"/>
      <c r="AYZ8"/>
      <c r="AZA8" s="125">
        <f>VLOOKUP(AZA4,'1、四轮驱动汇总表'!$E:$K,5,0)</f>
      </c>
      <c r="AZB8"/>
      <c r="AZC8"/>
      <c r="AZD8"/>
      <c r="AZE8" s="125">
        <f>VLOOKUP(AZE4,'1、四轮驱动汇总表'!$E:$K,5,0)</f>
      </c>
      <c r="AZF8"/>
      <c r="AZG8"/>
      <c r="AZH8"/>
      <c r="AZI8" s="125">
        <f>VLOOKUP(AZI4,'1、四轮驱动汇总表'!$E:$K,5,0)</f>
      </c>
      <c r="AZJ8"/>
      <c r="AZK8"/>
      <c r="AZL8"/>
      <c r="AZM8" s="125">
        <f>VLOOKUP(AZM4,'1、四轮驱动汇总表'!$E:$K,5,0)</f>
      </c>
      <c r="AZN8"/>
      <c r="AZO8"/>
      <c r="AZP8"/>
      <c r="AZQ8" s="125">
        <f>VLOOKUP(AZQ4,'1、四轮驱动汇总表'!$E:$K,5,0)</f>
      </c>
      <c r="AZR8"/>
      <c r="AZS8"/>
      <c r="AZT8"/>
      <c r="AZU8" s="125">
        <f>VLOOKUP(AZU4,'1、四轮驱动汇总表'!$E:$K,5,0)</f>
      </c>
      <c r="AZV8"/>
      <c r="AZW8"/>
      <c r="AZX8"/>
      <c r="AZY8" s="125">
        <f>VLOOKUP(AZY4,'1、四轮驱动汇总表'!$E:$K,5,0)</f>
      </c>
      <c r="AZZ8"/>
      <c r="BAA8"/>
      <c r="BAB8"/>
      <c r="BAC8" s="125">
        <f>VLOOKUP(BAC4,'1、四轮驱动汇总表'!$E:$K,5,0)</f>
      </c>
      <c r="BAD8"/>
      <c r="BAE8"/>
      <c r="BAF8"/>
      <c r="BAG8" s="125">
        <f>VLOOKUP(BAG4,'1、四轮驱动汇总表'!$E:$K,5,0)</f>
      </c>
      <c r="BAH8"/>
      <c r="BAI8"/>
      <c r="BAJ8"/>
      <c r="BAK8" s="125">
        <f>VLOOKUP(BAK4,'1、四轮驱动汇总表'!$E:$K,5,0)</f>
      </c>
      <c r="BAL8"/>
      <c r="BAM8"/>
      <c r="BAN8"/>
      <c r="BAO8" s="125">
        <f>VLOOKUP(BAO4,'1、四轮驱动汇总表'!$E:$K,5,0)</f>
      </c>
      <c r="BAP8"/>
      <c r="BAQ8"/>
      <c r="BAR8"/>
      <c r="BAS8" s="125">
        <f>VLOOKUP(BAS4,'1、四轮驱动汇总表'!$E:$K,5,0)</f>
      </c>
      <c r="BAT8"/>
      <c r="BAU8"/>
      <c r="BAV8"/>
      <c r="BAW8" s="125">
        <f>VLOOKUP(BAW4,'1、四轮驱动汇总表'!$E:$K,5,0)</f>
      </c>
      <c r="BAX8"/>
      <c r="BAY8"/>
      <c r="BAZ8"/>
      <c r="BBA8" s="125">
        <f>VLOOKUP(BBA4,'1、四轮驱动汇总表'!$E:$K,5,0)</f>
      </c>
      <c r="BBB8"/>
      <c r="BBC8"/>
      <c r="BBD8"/>
      <c r="BBE8" s="125">
        <f>VLOOKUP(BBE4,'1、四轮驱动汇总表'!$E:$K,5,0)</f>
      </c>
      <c r="BBF8"/>
      <c r="BBG8"/>
      <c r="BBH8"/>
      <c r="BBI8" s="125">
        <f>VLOOKUP(BBI4,'1、四轮驱动汇总表'!$E:$K,5,0)</f>
      </c>
      <c r="BBJ8"/>
      <c r="BBK8"/>
      <c r="BBL8"/>
      <c r="BBM8" s="125">
        <f>VLOOKUP(BBM4,'1、四轮驱动汇总表'!$E:$K,5,0)</f>
      </c>
      <c r="BBN8"/>
      <c r="BBO8"/>
      <c r="BBP8"/>
      <c r="BBQ8" s="125">
        <f>VLOOKUP(BBQ4,'1、四轮驱动汇总表'!$E:$K,5,0)</f>
      </c>
      <c r="BBR8"/>
      <c r="BBS8"/>
      <c r="BBT8"/>
      <c r="BBU8" s="125">
        <f>VLOOKUP(BBU4,'1、四轮驱动汇总表'!$E:$K,5,0)</f>
      </c>
      <c r="BBV8"/>
      <c r="BBW8"/>
      <c r="BBX8"/>
      <c r="BBY8" s="125">
        <f>VLOOKUP(BBY4,'1、四轮驱动汇总表'!$E:$K,5,0)</f>
      </c>
      <c r="BBZ8"/>
      <c r="BCA8"/>
      <c r="BCB8"/>
      <c r="BCC8" s="125">
        <f>VLOOKUP(BCC4,'1、四轮驱动汇总表'!$E:$K,5,0)</f>
      </c>
      <c r="BCD8"/>
      <c r="BCE8"/>
      <c r="BCF8"/>
      <c r="BCG8" s="125">
        <f>VLOOKUP(BCG4,'1、四轮驱动汇总表'!$E:$K,5,0)</f>
      </c>
      <c r="BCH8"/>
      <c r="BCI8"/>
      <c r="BCJ8"/>
      <c r="BCK8" s="125">
        <f>VLOOKUP(BCK4,'1、四轮驱动汇总表'!$E:$K,5,0)</f>
      </c>
      <c r="BCL8"/>
      <c r="BCM8"/>
      <c r="BCN8"/>
      <c r="BCO8" s="125">
        <f>VLOOKUP(BCO4,'1、四轮驱动汇总表'!$E:$K,5,0)</f>
      </c>
      <c r="BCP8"/>
      <c r="BCQ8"/>
      <c r="BCR8"/>
      <c r="BCS8" s="125">
        <f>VLOOKUP(BCS4,'1、四轮驱动汇总表'!$E:$K,5,0)</f>
      </c>
      <c r="BCT8"/>
      <c r="BCU8"/>
      <c r="BCV8"/>
      <c r="BCW8" s="125">
        <f>VLOOKUP(BCW4,'1、四轮驱动汇总表'!$E:$K,5,0)</f>
      </c>
      <c r="BCX8"/>
      <c r="BCY8"/>
      <c r="BCZ8"/>
      <c r="BDA8" s="125">
        <f>VLOOKUP(BDA4,'1、四轮驱动汇总表'!$E:$K,5,0)</f>
      </c>
      <c r="BDB8"/>
      <c r="BDC8"/>
      <c r="BDD8"/>
      <c r="BDE8" s="125">
        <f>VLOOKUP(BDE4,'1、四轮驱动汇总表'!$E:$K,5,0)</f>
      </c>
      <c r="BDF8"/>
      <c r="BDG8"/>
      <c r="BDH8"/>
      <c r="BDI8" s="125">
        <f>VLOOKUP(BDI4,'1、四轮驱动汇总表'!$E:$K,5,0)</f>
      </c>
      <c r="BDJ8"/>
      <c r="BDK8"/>
      <c r="BDL8"/>
      <c r="BDM8" s="125">
        <f>VLOOKUP(BDM4,'1、四轮驱动汇总表'!$E:$K,5,0)</f>
      </c>
      <c r="BDN8"/>
      <c r="BDO8"/>
      <c r="BDP8"/>
      <c r="BDQ8" s="125">
        <f>VLOOKUP(BDQ4,'1、四轮驱动汇总表'!$E:$K,5,0)</f>
      </c>
      <c r="BDR8"/>
      <c r="BDS8"/>
      <c r="BDT8"/>
      <c r="BDU8" s="125">
        <f>VLOOKUP(BDU4,'1、四轮驱动汇总表'!$E:$K,5,0)</f>
      </c>
      <c r="BDV8"/>
      <c r="BDW8"/>
      <c r="BDX8"/>
      <c r="BDY8" s="125">
        <f>VLOOKUP(BDY4,'1、四轮驱动汇总表'!$E:$K,5,0)</f>
      </c>
      <c r="BDZ8"/>
      <c r="BEA8"/>
      <c r="BEB8"/>
      <c r="BEC8" s="125">
        <f>VLOOKUP(BEC4,'1、四轮驱动汇总表'!$E:$K,5,0)</f>
      </c>
      <c r="BED8"/>
      <c r="BEE8"/>
      <c r="BEF8"/>
      <c r="BEG8" s="125">
        <f>VLOOKUP(BEG4,'1、四轮驱动汇总表'!$E:$K,5,0)</f>
      </c>
      <c r="BEH8"/>
      <c r="BEI8"/>
      <c r="BEJ8"/>
      <c r="BEK8" s="125">
        <f>VLOOKUP(BEK4,'1、四轮驱动汇总表'!$E:$K,5,0)</f>
      </c>
      <c r="BEL8"/>
      <c r="BEM8"/>
      <c r="BEN8"/>
      <c r="BEO8" s="125">
        <f>VLOOKUP(BEO4,'1、四轮驱动汇总表'!$E:$K,5,0)</f>
      </c>
      <c r="BEP8"/>
      <c r="BEQ8"/>
      <c r="BER8"/>
      <c r="BES8" s="125">
        <f>VLOOKUP(BES4,'1、四轮驱动汇总表'!$E:$K,5,0)</f>
      </c>
      <c r="BET8"/>
      <c r="BEU8"/>
      <c r="BEV8"/>
      <c r="BEW8" s="125">
        <f>VLOOKUP(BEW4,'1、四轮驱动汇总表'!$E:$K,5,0)</f>
      </c>
      <c r="BEX8"/>
      <c r="BEY8"/>
      <c r="BEZ8"/>
      <c r="BFA8" s="125">
        <f>VLOOKUP(BFA4,'1、四轮驱动汇总表'!$E:$K,5,0)</f>
      </c>
      <c r="BFB8"/>
      <c r="BFC8"/>
      <c r="BFD8"/>
      <c r="BFE8" s="125">
        <f>VLOOKUP(BFE4,'1、四轮驱动汇总表'!$E:$K,5,0)</f>
      </c>
      <c r="BFF8"/>
      <c r="BFG8"/>
      <c r="BFH8"/>
      <c r="BFI8" s="125">
        <f>VLOOKUP(BFI4,'1、四轮驱动汇总表'!$E:$K,5,0)</f>
      </c>
      <c r="BFJ8"/>
      <c r="BFK8"/>
      <c r="BFL8"/>
      <c r="BFM8" s="125">
        <f>VLOOKUP(BFM4,'1、四轮驱动汇总表'!$E:$K,5,0)</f>
      </c>
      <c r="BFN8"/>
      <c r="BFO8"/>
      <c r="BFP8"/>
      <c r="BFQ8" s="125">
        <f>VLOOKUP(BFQ4,'1、四轮驱动汇总表'!$E:$K,5,0)</f>
      </c>
      <c r="BFR8"/>
      <c r="BFS8"/>
      <c r="BFT8"/>
      <c r="BFU8" s="125">
        <f>VLOOKUP(BFU4,'1、四轮驱动汇总表'!$E:$K,5,0)</f>
      </c>
      <c r="BFV8"/>
      <c r="BFW8"/>
      <c r="BFX8"/>
      <c r="BFY8" s="125">
        <f>VLOOKUP(BFY4,'1、四轮驱动汇总表'!$E:$K,5,0)</f>
      </c>
      <c r="BFZ8"/>
      <c r="BGA8"/>
      <c r="BGB8"/>
      <c r="BGC8" s="125">
        <f>VLOOKUP(BGC4,'1、四轮驱动汇总表'!$E:$K,5,0)</f>
      </c>
      <c r="BGD8"/>
      <c r="BGE8"/>
      <c r="BGF8"/>
      <c r="BGG8" s="125">
        <f>VLOOKUP(BGG4,'1、四轮驱动汇总表'!$E:$K,5,0)</f>
      </c>
      <c r="BGH8"/>
      <c r="BGI8"/>
      <c r="BGJ8"/>
      <c r="BGK8" s="125">
        <f>VLOOKUP(BGK4,'1、四轮驱动汇总表'!$E:$K,5,0)</f>
      </c>
      <c r="BGL8"/>
      <c r="BGM8"/>
      <c r="BGN8"/>
      <c r="BGO8" s="125">
        <f>VLOOKUP(BGO4,'1、四轮驱动汇总表'!$E:$K,5,0)</f>
      </c>
      <c r="BGP8"/>
      <c r="BGQ8"/>
      <c r="BGR8"/>
      <c r="BGS8" s="125">
        <f>VLOOKUP(BGS4,'1、四轮驱动汇总表'!$E:$K,5,0)</f>
      </c>
      <c r="BGT8"/>
      <c r="BGU8"/>
      <c r="BGV8"/>
      <c r="BGW8" s="125">
        <f>VLOOKUP(BGW4,'1、四轮驱动汇总表'!$E:$K,5,0)</f>
      </c>
      <c r="BGX8"/>
      <c r="BGY8"/>
      <c r="BGZ8"/>
      <c r="BHA8" s="125">
        <f>VLOOKUP(BHA4,'1、四轮驱动汇总表'!$E:$K,5,0)</f>
      </c>
      <c r="BHB8"/>
      <c r="BHC8"/>
      <c r="BHD8"/>
      <c r="BHE8" s="125">
        <f>VLOOKUP(BHE4,'1、四轮驱动汇总表'!$E:$K,5,0)</f>
      </c>
      <c r="BHF8"/>
      <c r="BHG8"/>
      <c r="BHH8"/>
      <c r="BHI8" s="125">
        <f>VLOOKUP(BHI4,'1、四轮驱动汇总表'!$E:$K,5,0)</f>
      </c>
      <c r="BHJ8"/>
      <c r="BHK8"/>
      <c r="BHL8"/>
      <c r="BHM8" s="125">
        <f>VLOOKUP(BHM4,'1、四轮驱动汇总表'!$E:$K,5,0)</f>
      </c>
      <c r="BHN8"/>
      <c r="BHO8"/>
      <c r="BHP8"/>
      <c r="BHQ8" s="125">
        <f>VLOOKUP(BHQ4,'1、四轮驱动汇总表'!$E:$K,5,0)</f>
      </c>
      <c r="BHR8"/>
      <c r="BHS8"/>
      <c r="BHT8"/>
      <c r="BHU8" s="125">
        <f>VLOOKUP(BHU4,'1、四轮驱动汇总表'!$E:$K,5,0)</f>
      </c>
      <c r="BHV8"/>
      <c r="BHW8"/>
      <c r="BHX8"/>
      <c r="BHY8" s="125">
        <f>VLOOKUP(BHY4,'1、四轮驱动汇总表'!$E:$K,5,0)</f>
      </c>
      <c r="BHZ8"/>
      <c r="BIA8"/>
      <c r="BIB8"/>
      <c r="BIC8" s="125">
        <f>VLOOKUP(BIC4,'1、四轮驱动汇总表'!$E:$K,5,0)</f>
      </c>
      <c r="BID8"/>
      <c r="BIE8"/>
      <c r="BIF8"/>
      <c r="BIG8" s="125">
        <f>VLOOKUP(BIG4,'1、四轮驱动汇总表'!$E:$K,5,0)</f>
      </c>
      <c r="BIH8"/>
      <c r="BII8"/>
      <c r="BIJ8"/>
      <c r="BIK8" s="125">
        <f>VLOOKUP(BIK4,'1、四轮驱动汇总表'!$E:$K,5,0)</f>
      </c>
      <c r="BIL8"/>
      <c r="BIM8"/>
      <c r="BIN8"/>
      <c r="BIO8" s="125">
        <f>VLOOKUP(BIO4,'1、四轮驱动汇总表'!$E:$K,5,0)</f>
      </c>
      <c r="BIP8"/>
      <c r="BIQ8"/>
      <c r="BIR8"/>
      <c r="BIS8" s="125">
        <f>VLOOKUP(BIS4,'1、四轮驱动汇总表'!$E:$K,5,0)</f>
      </c>
      <c r="BIT8"/>
      <c r="BIU8"/>
      <c r="BIV8"/>
      <c r="BIW8" s="125">
        <f>VLOOKUP(BIW4,'1、四轮驱动汇总表'!$E:$K,5,0)</f>
      </c>
      <c r="BIX8"/>
      <c r="BIY8"/>
      <c r="BIZ8"/>
      <c r="BJA8" s="125">
        <f>VLOOKUP(BJA4,'1、四轮驱动汇总表'!$E:$K,5,0)</f>
      </c>
      <c r="BJB8"/>
      <c r="BJC8"/>
      <c r="BJD8"/>
      <c r="BJE8" s="125">
        <f>VLOOKUP(BJE4,'1、四轮驱动汇总表'!$E:$K,5,0)</f>
      </c>
      <c r="BJF8"/>
      <c r="BJG8"/>
      <c r="BJH8"/>
      <c r="BJI8" s="125">
        <f>VLOOKUP(BJI4,'1、四轮驱动汇总表'!$E:$K,5,0)</f>
      </c>
      <c r="BJJ8"/>
      <c r="BJK8"/>
      <c r="BJL8"/>
      <c r="BJM8" s="125">
        <f>VLOOKUP(BJM4,'1、四轮驱动汇总表'!$E:$K,5,0)</f>
      </c>
      <c r="BJN8"/>
      <c r="BJO8"/>
      <c r="BJP8"/>
      <c r="BJQ8" s="125">
        <f>VLOOKUP(BJQ4,'1、四轮驱动汇总表'!$E:$K,5,0)</f>
      </c>
      <c r="BJR8"/>
      <c r="BJS8"/>
      <c r="BJT8"/>
      <c r="BJU8" s="125">
        <f>VLOOKUP(BJU4,'1、四轮驱动汇总表'!$E:$K,5,0)</f>
      </c>
      <c r="BJV8"/>
      <c r="BJW8"/>
      <c r="BJX8"/>
      <c r="BJY8" s="125">
        <f>VLOOKUP(BJY4,'1、四轮驱动汇总表'!$E:$K,5,0)</f>
      </c>
      <c r="BJZ8"/>
      <c r="BKA8"/>
      <c r="BKB8"/>
      <c r="BKC8" s="125">
        <f>VLOOKUP(BKC4,'1、四轮驱动汇总表'!$E:$K,5,0)</f>
      </c>
      <c r="BKD8"/>
      <c r="BKE8"/>
      <c r="BKF8"/>
      <c r="BKG8" s="125">
        <f>VLOOKUP(BKG4,'1、四轮驱动汇总表'!$E:$K,5,0)</f>
      </c>
      <c r="BKH8"/>
      <c r="BKI8"/>
      <c r="BKJ8"/>
      <c r="BKK8" s="125">
        <f>VLOOKUP(BKK4,'1、四轮驱动汇总表'!$E:$K,5,0)</f>
      </c>
      <c r="BKL8"/>
      <c r="BKM8"/>
      <c r="BKN8"/>
      <c r="BKO8" s="125">
        <f>VLOOKUP(BKO4,'1、四轮驱动汇总表'!$E:$K,5,0)</f>
      </c>
      <c r="BKP8"/>
      <c r="BKQ8"/>
      <c r="BKR8"/>
      <c r="BKS8" s="125">
        <f>VLOOKUP(BKS4,'1、四轮驱动汇总表'!$E:$K,5,0)</f>
      </c>
      <c r="BKT8"/>
      <c r="BKU8"/>
      <c r="BKV8"/>
      <c r="BKW8" s="125">
        <f>VLOOKUP(BKW4,'1、四轮驱动汇总表'!$E:$K,5,0)</f>
      </c>
      <c r="BKX8"/>
      <c r="BKY8"/>
      <c r="BKZ8"/>
      <c r="BLA8" s="125">
        <f>VLOOKUP(BLA4,'1、四轮驱动汇总表'!$E:$K,5,0)</f>
      </c>
      <c r="BLB8"/>
      <c r="BLC8"/>
      <c r="BLD8"/>
      <c r="BLE8" s="125">
        <f>VLOOKUP(BLE4,'1、四轮驱动汇总表'!$E:$K,5,0)</f>
      </c>
      <c r="BLF8"/>
      <c r="BLG8"/>
      <c r="BLH8"/>
      <c r="BLI8" s="125">
        <f>VLOOKUP(BLI4,'1、四轮驱动汇总表'!$E:$K,5,0)</f>
      </c>
      <c r="BLJ8"/>
      <c r="BLK8"/>
      <c r="BLL8"/>
      <c r="BLM8" s="125">
        <f>VLOOKUP(BLM4,'1、四轮驱动汇总表'!$E:$K,5,0)</f>
      </c>
      <c r="BLN8"/>
      <c r="BLO8"/>
      <c r="BLP8"/>
      <c r="BLQ8" s="125">
        <f>VLOOKUP(BLQ4,'1、四轮驱动汇总表'!$E:$K,5,0)</f>
      </c>
      <c r="BLR8"/>
      <c r="BLS8"/>
      <c r="BLT8"/>
      <c r="BLU8" s="125">
        <f>VLOOKUP(BLU4,'1、四轮驱动汇总表'!$E:$K,5,0)</f>
      </c>
      <c r="BLV8"/>
      <c r="BLW8"/>
      <c r="BLX8"/>
      <c r="BLY8" s="125">
        <f>VLOOKUP(BLY4,'1、四轮驱动汇总表'!$E:$K,5,0)</f>
      </c>
      <c r="BLZ8"/>
      <c r="BMA8"/>
      <c r="BMB8"/>
      <c r="BMC8" s="125">
        <f>VLOOKUP(BMC4,'1、四轮驱动汇总表'!$E:$K,5,0)</f>
      </c>
      <c r="BMD8"/>
      <c r="BME8"/>
      <c r="BMF8"/>
      <c r="BMG8" s="125">
        <f>VLOOKUP(BMG4,'1、四轮驱动汇总表'!$E:$K,5,0)</f>
      </c>
      <c r="BMH8"/>
      <c r="BMI8"/>
      <c r="BMJ8"/>
      <c r="BMK8" s="125">
        <f>VLOOKUP(BMK4,'1、四轮驱动汇总表'!$E:$K,5,0)</f>
      </c>
      <c r="BML8"/>
      <c r="BMM8"/>
      <c r="BMN8"/>
      <c r="BMO8" s="125">
        <f>VLOOKUP(BMO4,'1、四轮驱动汇总表'!$E:$K,5,0)</f>
      </c>
      <c r="BMP8"/>
      <c r="BMQ8"/>
      <c r="BMR8"/>
      <c r="BMS8" s="125">
        <f>VLOOKUP(BMS4,'1、四轮驱动汇总表'!$E:$K,5,0)</f>
      </c>
      <c r="BMT8"/>
      <c r="BMU8"/>
      <c r="BMV8"/>
      <c r="BMW8" s="125">
        <f>VLOOKUP(BMW4,'1、四轮驱动汇总表'!$E:$K,5,0)</f>
      </c>
      <c r="BMX8"/>
      <c r="BMY8"/>
      <c r="BMZ8"/>
      <c r="BNA8" s="125">
        <f>VLOOKUP(BNA4,'1、四轮驱动汇总表'!$E:$K,5,0)</f>
      </c>
      <c r="BNB8"/>
      <c r="BNC8"/>
      <c r="BND8"/>
      <c r="BNE8" s="125">
        <f>VLOOKUP(BNE4,'1、四轮驱动汇总表'!$E:$K,5,0)</f>
      </c>
      <c r="BNF8"/>
      <c r="BNG8"/>
      <c r="BNH8"/>
      <c r="BNI8" s="125">
        <f>VLOOKUP(BNI4,'1、四轮驱动汇总表'!$E:$K,5,0)</f>
      </c>
      <c r="BNJ8"/>
      <c r="BNK8"/>
      <c r="BNL8"/>
      <c r="BNM8" s="125">
        <f>VLOOKUP(BNM4,'1、四轮驱动汇总表'!$E:$K,5,0)</f>
      </c>
      <c r="BNN8"/>
      <c r="BNO8"/>
      <c r="BNP8"/>
      <c r="BNQ8" s="125">
        <f>VLOOKUP(BNQ4,'1、四轮驱动汇总表'!$E:$K,5,0)</f>
      </c>
      <c r="BNR8"/>
      <c r="BNS8"/>
      <c r="BNT8"/>
      <c r="BNU8" s="125">
        <f>VLOOKUP(BNU4,'1、四轮驱动汇总表'!$E:$K,5,0)</f>
      </c>
      <c r="BNV8"/>
      <c r="BNW8"/>
      <c r="BNX8"/>
      <c r="BNY8" s="125">
        <f>VLOOKUP(BNY4,'1、四轮驱动汇总表'!$E:$K,5,0)</f>
      </c>
      <c r="BNZ8"/>
      <c r="BOA8"/>
      <c r="BOB8"/>
      <c r="BOC8" s="125">
        <f>VLOOKUP(BOC4,'1、四轮驱动汇总表'!$E:$K,5,0)</f>
      </c>
      <c r="BOD8"/>
      <c r="BOE8"/>
      <c r="BOF8"/>
      <c r="BOG8" s="125">
        <f>VLOOKUP(BOG4,'1、四轮驱动汇总表'!$E:$K,5,0)</f>
      </c>
      <c r="BOH8"/>
      <c r="BOI8"/>
      <c r="BOJ8"/>
      <c r="BOK8" s="125">
        <f>VLOOKUP(BOK4,'1、四轮驱动汇总表'!$E:$K,5,0)</f>
      </c>
      <c r="BOL8"/>
      <c r="BOM8"/>
      <c r="BON8"/>
      <c r="BOO8" s="125">
        <f>VLOOKUP(BOO4,'1、四轮驱动汇总表'!$E:$K,5,0)</f>
      </c>
      <c r="BOP8"/>
      <c r="BOQ8"/>
      <c r="BOR8"/>
      <c r="BOS8" s="125">
        <f>VLOOKUP(BOS4,'1、四轮驱动汇总表'!$E:$K,5,0)</f>
      </c>
      <c r="BOT8"/>
      <c r="BOU8"/>
      <c r="BOV8"/>
      <c r="BOW8" s="125">
        <f>VLOOKUP(BOW4,'1、四轮驱动汇总表'!$E:$K,5,0)</f>
      </c>
      <c r="BOX8"/>
      <c r="BOY8"/>
      <c r="BOZ8"/>
      <c r="BPA8" s="125">
        <f>VLOOKUP(BPA4,'1、四轮驱动汇总表'!$E:$K,5,0)</f>
      </c>
      <c r="BPB8"/>
      <c r="BPC8"/>
      <c r="BPD8"/>
      <c r="BPE8" s="125">
        <f>VLOOKUP(BPE4,'1、四轮驱动汇总表'!$E:$K,5,0)</f>
      </c>
      <c r="BPF8"/>
      <c r="BPG8"/>
      <c r="BPH8"/>
      <c r="BPI8" s="125">
        <f>VLOOKUP(BPI4,'1、四轮驱动汇总表'!$E:$K,5,0)</f>
      </c>
      <c r="BPJ8"/>
      <c r="BPK8"/>
      <c r="BPL8"/>
      <c r="BPM8" s="125">
        <f>VLOOKUP(BPM4,'1、四轮驱动汇总表'!$E:$K,5,0)</f>
      </c>
      <c r="BPN8"/>
      <c r="BPO8"/>
      <c r="BPP8"/>
      <c r="BPQ8" s="125">
        <f>VLOOKUP(BPQ4,'1、四轮驱动汇总表'!$E:$K,5,0)</f>
      </c>
      <c r="BPR8"/>
      <c r="BPS8"/>
      <c r="BPT8"/>
      <c r="BPU8" s="125">
        <f>VLOOKUP(BPU4,'1、四轮驱动汇总表'!$E:$K,5,0)</f>
      </c>
      <c r="BPV8"/>
      <c r="BPW8"/>
      <c r="BPX8"/>
      <c r="BPY8" s="125">
        <f>VLOOKUP(BPY4,'1、四轮驱动汇总表'!$E:$K,5,0)</f>
      </c>
      <c r="BPZ8"/>
      <c r="BQA8"/>
      <c r="BQB8"/>
      <c r="BQC8" s="125">
        <f>VLOOKUP(BQC4,'1、四轮驱动汇总表'!$E:$K,5,0)</f>
      </c>
      <c r="BQD8"/>
      <c r="BQE8"/>
      <c r="BQF8"/>
      <c r="BQG8" s="125">
        <f>VLOOKUP(BQG4,'1、四轮驱动汇总表'!$E:$K,5,0)</f>
      </c>
      <c r="BQH8"/>
      <c r="BQI8"/>
      <c r="BQJ8"/>
      <c r="BQK8" s="125">
        <f>VLOOKUP(BQK4,'1、四轮驱动汇总表'!$E:$K,5,0)</f>
      </c>
      <c r="BQL8"/>
      <c r="BQM8"/>
      <c r="BQN8"/>
      <c r="BQO8" s="125">
        <f>VLOOKUP(BQO4,'1、四轮驱动汇总表'!$E:$K,5,0)</f>
      </c>
      <c r="BQP8"/>
      <c r="BQQ8"/>
      <c r="BQR8"/>
      <c r="BQS8" s="125">
        <f>VLOOKUP(BQS4,'1、四轮驱动汇总表'!$E:$K,5,0)</f>
      </c>
      <c r="BQT8"/>
      <c r="BQU8"/>
      <c r="BQV8"/>
      <c r="BQW8" s="125">
        <f>VLOOKUP(BQW4,'1、四轮驱动汇总表'!$E:$K,5,0)</f>
      </c>
      <c r="BQX8"/>
      <c r="BQY8"/>
      <c r="BQZ8"/>
      <c r="BRA8" s="125">
        <f>VLOOKUP(BRA4,'1、四轮驱动汇总表'!$E:$K,5,0)</f>
      </c>
      <c r="BRB8"/>
      <c r="BRC8"/>
      <c r="BRD8"/>
      <c r="BRE8" s="125">
        <f>VLOOKUP(BRE4,'1、四轮驱动汇总表'!$E:$K,5,0)</f>
      </c>
      <c r="BRF8"/>
      <c r="BRG8"/>
      <c r="BRH8"/>
      <c r="BRI8" s="125">
        <f>VLOOKUP(BRI4,'1、四轮驱动汇总表'!$E:$K,5,0)</f>
      </c>
      <c r="BRJ8"/>
      <c r="BRK8"/>
      <c r="BRL8"/>
      <c r="BRM8" s="125">
        <f>VLOOKUP(BRM4,'1、四轮驱动汇总表'!$E:$K,5,0)</f>
      </c>
      <c r="BRN8"/>
      <c r="BRO8"/>
      <c r="BRP8"/>
      <c r="BRQ8" s="125">
        <f>VLOOKUP(BRQ4,'1、四轮驱动汇总表'!$E:$K,5,0)</f>
      </c>
      <c r="BRR8"/>
      <c r="BRS8"/>
      <c r="BRT8"/>
      <c r="BRU8" s="125">
        <f>VLOOKUP(BRU4,'1、四轮驱动汇总表'!$E:$K,5,0)</f>
      </c>
      <c r="BRV8"/>
      <c r="BRW8"/>
      <c r="BRX8"/>
      <c r="BRY8" s="125">
        <f>VLOOKUP(BRY4,'1、四轮驱动汇总表'!$E:$K,5,0)</f>
      </c>
      <c r="BRZ8"/>
      <c r="BSA8"/>
      <c r="BSB8"/>
      <c r="BSC8" s="125">
        <f>VLOOKUP(BSC4,'1、四轮驱动汇总表'!$E:$K,5,0)</f>
      </c>
      <c r="BSD8"/>
      <c r="BSE8"/>
      <c r="BSF8"/>
      <c r="BSG8" s="125">
        <f>VLOOKUP(BSG4,'1、四轮驱动汇总表'!$E:$K,5,0)</f>
      </c>
      <c r="BSH8"/>
      <c r="BSI8"/>
      <c r="BSJ8"/>
      <c r="BSK8" s="125">
        <f>VLOOKUP(BSK4,'1、四轮驱动汇总表'!$E:$K,5,0)</f>
      </c>
      <c r="BSL8"/>
      <c r="BSM8"/>
      <c r="BSN8"/>
      <c r="BSO8" s="125">
        <f>VLOOKUP(BSO4,'1、四轮驱动汇总表'!$E:$K,5,0)</f>
      </c>
      <c r="BSP8"/>
      <c r="BSQ8"/>
      <c r="BSR8"/>
      <c r="BSS8" s="125">
        <f>VLOOKUP(BSS4,'1、四轮驱动汇总表'!$E:$K,5,0)</f>
      </c>
      <c r="BST8"/>
      <c r="BSU8"/>
      <c r="BSV8"/>
      <c r="BSW8" s="125">
        <f>VLOOKUP(BSW4,'1、四轮驱动汇总表'!$E:$K,5,0)</f>
      </c>
      <c r="BSX8"/>
      <c r="BSY8"/>
      <c r="BSZ8"/>
      <c r="BTA8" s="125">
        <f>VLOOKUP(BTA4,'1、四轮驱动汇总表'!$E:$K,5,0)</f>
      </c>
      <c r="BTB8"/>
      <c r="BTC8"/>
      <c r="BTD8"/>
      <c r="BTE8" s="125">
        <f>VLOOKUP(BTE4,'1、四轮驱动汇总表'!$E:$K,5,0)</f>
      </c>
      <c r="BTF8"/>
      <c r="BTG8"/>
      <c r="BTH8"/>
      <c r="BTI8" s="125">
        <f>VLOOKUP(BTI4,'1、四轮驱动汇总表'!$E:$K,5,0)</f>
      </c>
      <c r="BTJ8"/>
      <c r="BTK8"/>
      <c r="BTL8"/>
      <c r="BTM8" s="125">
        <f>VLOOKUP(BTM4,'1、四轮驱动汇总表'!$E:$K,5,0)</f>
      </c>
      <c r="BTN8"/>
      <c r="BTO8"/>
      <c r="BTP8"/>
      <c r="BTQ8" s="125">
        <f>VLOOKUP(BTQ4,'1、四轮驱动汇总表'!$E:$K,5,0)</f>
      </c>
      <c r="BTR8"/>
      <c r="BTS8"/>
      <c r="BTT8"/>
      <c r="BTU8" s="125">
        <f>VLOOKUP(BTU4,'1、四轮驱动汇总表'!$E:$K,5,0)</f>
      </c>
      <c r="BTV8"/>
      <c r="BTW8"/>
      <c r="BTX8"/>
      <c r="BTY8" s="125">
        <f>VLOOKUP(BTY4,'1、四轮驱动汇总表'!$E:$K,5,0)</f>
      </c>
      <c r="BTZ8"/>
      <c r="BUA8"/>
      <c r="BUB8"/>
      <c r="BUC8" s="125">
        <f>VLOOKUP(BUC4,'1、四轮驱动汇总表'!$E:$K,5,0)</f>
      </c>
      <c r="BUD8"/>
      <c r="BUE8"/>
      <c r="BUF8"/>
      <c r="BUG8" s="125">
        <f>VLOOKUP(BUG4,'1、四轮驱动汇总表'!$E:$K,5,0)</f>
      </c>
      <c r="BUH8"/>
      <c r="BUI8"/>
      <c r="BUJ8"/>
      <c r="BUK8" s="125">
        <f>VLOOKUP(BUK4,'1、四轮驱动汇总表'!$E:$K,5,0)</f>
      </c>
      <c r="BUL8"/>
      <c r="BUM8"/>
      <c r="BUN8"/>
      <c r="BUO8" s="125">
        <f>VLOOKUP(BUO4,'1、四轮驱动汇总表'!$E:$K,5,0)</f>
      </c>
      <c r="BUP8"/>
      <c r="BUQ8"/>
      <c r="BUR8"/>
      <c r="BUS8" s="125">
        <f>VLOOKUP(BUS4,'1、四轮驱动汇总表'!$E:$K,5,0)</f>
      </c>
      <c r="BUT8"/>
      <c r="BUU8"/>
      <c r="BUV8"/>
      <c r="BUW8" s="125">
        <f>VLOOKUP(BUW4,'1、四轮驱动汇总表'!$E:$K,5,0)</f>
      </c>
      <c r="BUX8"/>
      <c r="BUY8"/>
      <c r="BUZ8"/>
      <c r="BVA8" s="125">
        <f>VLOOKUP(BVA4,'1、四轮驱动汇总表'!$E:$K,5,0)</f>
      </c>
      <c r="BVB8"/>
      <c r="BVC8"/>
      <c r="BVD8"/>
      <c r="BVE8" s="125">
        <f>VLOOKUP(BVE4,'1、四轮驱动汇总表'!$E:$K,5,0)</f>
      </c>
      <c r="BVF8"/>
      <c r="BVG8"/>
      <c r="BVH8"/>
      <c r="BVI8" s="125">
        <f>VLOOKUP(BVI4,'1、四轮驱动汇总表'!$E:$K,5,0)</f>
      </c>
      <c r="BVJ8"/>
      <c r="BVK8"/>
      <c r="BVL8"/>
      <c r="BVM8" s="125">
        <f>VLOOKUP(BVM4,'1、四轮驱动汇总表'!$E:$K,5,0)</f>
      </c>
      <c r="BVN8"/>
      <c r="BVO8"/>
      <c r="BVP8"/>
      <c r="BVQ8" s="125">
        <f>VLOOKUP(BVQ4,'1、四轮驱动汇总表'!$E:$K,5,0)</f>
      </c>
      <c r="BVR8"/>
      <c r="BVS8"/>
      <c r="BVT8"/>
      <c r="BVU8" s="125">
        <f>VLOOKUP(BVU4,'1、四轮驱动汇总表'!$E:$K,5,0)</f>
      </c>
      <c r="BVV8"/>
      <c r="BVW8"/>
      <c r="BVX8"/>
      <c r="BVY8" s="125">
        <f>VLOOKUP(BVY4,'1、四轮驱动汇总表'!$E:$K,5,0)</f>
      </c>
      <c r="BVZ8"/>
      <c r="BWA8"/>
      <c r="BWB8"/>
      <c r="BWC8" s="125">
        <f>VLOOKUP(BWC4,'1、四轮驱动汇总表'!$E:$K,5,0)</f>
      </c>
      <c r="BWD8"/>
      <c r="BWE8"/>
      <c r="BWF8"/>
      <c r="BWG8" s="125">
        <f>VLOOKUP(BWG4,'1、四轮驱动汇总表'!$E:$K,5,0)</f>
      </c>
      <c r="BWH8"/>
      <c r="BWI8"/>
      <c r="BWJ8"/>
      <c r="BWK8" s="125">
        <f>VLOOKUP(BWK4,'1、四轮驱动汇总表'!$E:$K,5,0)</f>
      </c>
      <c r="BWL8"/>
      <c r="BWM8"/>
      <c r="BWN8"/>
      <c r="BWO8" s="125">
        <f>VLOOKUP(BWO4,'1、四轮驱动汇总表'!$E:$K,5,0)</f>
      </c>
      <c r="BWP8"/>
      <c r="BWQ8"/>
      <c r="BWR8"/>
      <c r="BWS8" s="125">
        <f>VLOOKUP(BWS4,'1、四轮驱动汇总表'!$E:$K,5,0)</f>
      </c>
      <c r="BWT8"/>
      <c r="BWU8"/>
      <c r="BWV8"/>
      <c r="BWW8" s="125" t="s">
        <v>11</v>
      </c>
      <c r="BWX8" s="125" t="s">
        <v>12</v>
      </c>
      <c r="BWY8" s="125" t="s">
        <v>9</v>
      </c>
      <c r="BWZ8" s="125" t="s">
        <v>11</v>
      </c>
      <c r="BXA8" s="125" t="s">
        <v>12</v>
      </c>
      <c r="BXB8" s="125" t="s">
        <v>9</v>
      </c>
      <c r="BXC8" s="125" t="s">
        <v>11</v>
      </c>
      <c r="BXD8" s="125" t="s">
        <v>12</v>
      </c>
      <c r="BXE8" s="125" t="s">
        <v>9</v>
      </c>
      <c r="BXF8" s="125" t="s">
        <v>11</v>
      </c>
      <c r="BXG8" s="125" t="s">
        <v>12</v>
      </c>
      <c r="BXH8" s="125" t="s">
        <v>9</v>
      </c>
      <c r="BXI8" s="125" t="s">
        <v>11</v>
      </c>
      <c r="BXJ8" s="125" t="s">
        <v>12</v>
      </c>
      <c r="BXK8" s="125" t="s">
        <v>9</v>
      </c>
      <c r="BXL8" s="125" t="s">
        <v>11</v>
      </c>
      <c r="BXM8" s="125" t="s">
        <v>12</v>
      </c>
      <c r="BXN8" s="125" t="s">
        <v>9</v>
      </c>
      <c r="BXO8" s="125" t="s">
        <v>11</v>
      </c>
      <c r="BXP8" s="125" t="s">
        <v>12</v>
      </c>
      <c r="BXQ8" s="125" t="s">
        <v>9</v>
      </c>
      <c r="BXR8" s="125" t="s">
        <v>11</v>
      </c>
      <c r="BXS8" s="125" t="s">
        <v>12</v>
      </c>
      <c r="BXT8" s="125" t="s">
        <v>9</v>
      </c>
      <c r="BXU8" s="125" t="s">
        <v>11</v>
      </c>
      <c r="BXV8" s="125" t="s">
        <v>12</v>
      </c>
      <c r="BXW8" s="125" t="s">
        <v>9</v>
      </c>
    </row>
    <row r="9">
      <c r="A9" s="123" t="s">
        <v>91</v>
      </c>
      <c r="B9"/>
      <c r="C9"/>
      <c r="D9"/>
      <c r="E9" s="126">
        <v>74.4539912028024</v>
      </c>
      <c r="F9"/>
      <c r="G9"/>
      <c r="H9"/>
      <c r="I9" s="126">
        <v>87.4566057171721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 s="126">
        <v>99.91</v>
      </c>
      <c r="AP9"/>
      <c r="AQ9"/>
      <c r="AR9"/>
      <c r="AS9" s="126">
        <v>0.0184041331802526</v>
      </c>
      <c r="AT9"/>
      <c r="AU9"/>
      <c r="AV9"/>
      <c r="AW9" s="126">
        <v>99.65</v>
      </c>
      <c r="AX9"/>
      <c r="AY9"/>
      <c r="AZ9"/>
      <c r="BA9" s="126">
        <v>0.594814553044662</v>
      </c>
      <c r="BB9"/>
      <c r="BC9"/>
      <c r="BD9"/>
      <c r="BE9" s="126">
        <v>98.31</v>
      </c>
      <c r="BF9"/>
      <c r="BG9"/>
      <c r="BH9"/>
      <c r="BI9" s="126">
        <v>27</v>
      </c>
      <c r="BJ9"/>
      <c r="BK9"/>
      <c r="BL9"/>
      <c r="BM9" s="126">
        <v>99.6183</v>
      </c>
      <c r="BN9"/>
      <c r="BO9"/>
      <c r="BP9"/>
      <c r="BQ9" s="126">
        <v>44</v>
      </c>
      <c r="BR9"/>
      <c r="BS9"/>
      <c r="BT9"/>
      <c r="BU9" s="126">
        <v>5.8728</v>
      </c>
      <c r="BV9"/>
      <c r="BW9"/>
      <c r="BX9"/>
      <c r="BY9" s="126">
        <v>99.73</v>
      </c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 s="126">
        <v>-0.679389107089875</v>
      </c>
      <c r="CX9"/>
      <c r="CY9"/>
      <c r="CZ9"/>
      <c r="DA9" s="126">
        <v>0.74101817039255</v>
      </c>
      <c r="DB9"/>
      <c r="DC9"/>
      <c r="DD9"/>
      <c r="DE9" s="126">
        <v>1.38296197252403</v>
      </c>
      <c r="DF9"/>
      <c r="DG9"/>
      <c r="DH9"/>
      <c r="DI9" s="126">
        <v>3.73075646297723</v>
      </c>
      <c r="DJ9"/>
      <c r="DK9"/>
      <c r="DL9"/>
      <c r="DM9" s="126">
        <v>2.45</v>
      </c>
      <c r="DN9"/>
      <c r="DO9"/>
      <c r="DP9"/>
      <c r="DQ9" s="126">
        <v>1.63</v>
      </c>
      <c r="DR9"/>
      <c r="DS9"/>
      <c r="DT9"/>
      <c r="DU9" s="126">
        <v>0.97</v>
      </c>
      <c r="DV9"/>
      <c r="DW9"/>
      <c r="DX9"/>
      <c r="DY9" s="126">
        <v>1.25</v>
      </c>
      <c r="DZ9"/>
      <c r="EA9"/>
      <c r="EB9"/>
      <c r="EC9" s="126">
        <v>98.8975811071816</v>
      </c>
      <c r="ED9" s="126">
        <v>90.4826541007173</v>
      </c>
      <c r="EE9"/>
      <c r="EF9"/>
      <c r="EG9"/>
      <c r="EH9" s="126">
        <v>98.8975811071816</v>
      </c>
      <c r="EI9" s="126">
        <v>90.7753164180612</v>
      </c>
      <c r="EJ9"/>
      <c r="EK9"/>
      <c r="EL9"/>
      <c r="EM9" s="126">
        <v>99.5079239560619</v>
      </c>
      <c r="EN9" s="126">
        <v>86.2590506075234</v>
      </c>
      <c r="EO9"/>
      <c r="EP9"/>
      <c r="EQ9"/>
      <c r="ER9" s="126">
        <v>99.5079239560619</v>
      </c>
      <c r="ES9" s="126">
        <v>90.5180235467596</v>
      </c>
      <c r="ET9"/>
      <c r="EU9"/>
      <c r="EV9"/>
      <c r="EW9" s="126">
        <v>2.36623227105322</v>
      </c>
      <c r="EX9" s="126">
        <v>5.48168370192093</v>
      </c>
      <c r="EY9"/>
      <c r="EZ9"/>
      <c r="FA9"/>
      <c r="FB9" s="126">
        <v>2.36623227105322</v>
      </c>
      <c r="FC9" s="126">
        <v>5.12728883010763</v>
      </c>
      <c r="FD9"/>
      <c r="FE9"/>
      <c r="FF9"/>
      <c r="FG9" s="126">
        <v>97.6245852954771</v>
      </c>
      <c r="FH9" s="126"/>
      <c r="FI9"/>
      <c r="FJ9"/>
      <c r="FK9"/>
      <c r="FL9" s="126">
        <v>97.6245852954771</v>
      </c>
      <c r="FM9" s="126"/>
      <c r="FN9"/>
      <c r="FO9"/>
      <c r="FP9"/>
      <c r="FQ9" s="126">
        <v>99.4862925305249</v>
      </c>
      <c r="FR9" s="126">
        <v>98.8766535539238</v>
      </c>
      <c r="FS9"/>
      <c r="FT9"/>
      <c r="FU9"/>
      <c r="FV9" s="126">
        <v>99.4862925305249</v>
      </c>
      <c r="FW9" s="126">
        <v>99.1415881999503</v>
      </c>
      <c r="FX9"/>
      <c r="FY9"/>
      <c r="FZ9"/>
      <c r="GA9" s="126">
        <v>1.87249747063085</v>
      </c>
      <c r="GB9" s="126">
        <v>2.69932413790942</v>
      </c>
      <c r="GC9"/>
      <c r="GD9"/>
      <c r="GE9"/>
      <c r="GF9" s="126">
        <v>1.87249747063085</v>
      </c>
      <c r="GG9" s="126">
        <v>2.09653794186631</v>
      </c>
      <c r="GH9"/>
      <c r="GI9"/>
      <c r="GJ9"/>
      <c r="GK9" s="126">
        <v>99.0512633918464</v>
      </c>
      <c r="GL9" s="126">
        <v>95.384262210429</v>
      </c>
      <c r="GM9"/>
      <c r="GN9"/>
      <c r="GO9"/>
      <c r="GP9" s="126">
        <v>99.0512633918464</v>
      </c>
      <c r="GQ9" s="126">
        <v>95.654241673449</v>
      </c>
      <c r="GR9"/>
      <c r="GS9"/>
      <c r="GT9"/>
      <c r="GU9" s="126">
        <v>0.730179723845096</v>
      </c>
      <c r="GV9" s="126">
        <v>1.04401518475302</v>
      </c>
      <c r="GW9"/>
      <c r="GX9"/>
      <c r="GY9"/>
      <c r="GZ9" s="126">
        <v>0.730179723845096</v>
      </c>
      <c r="HA9" s="126">
        <v>0.968095660898871</v>
      </c>
      <c r="HB9"/>
      <c r="HC9"/>
      <c r="HD9"/>
      <c r="HE9" s="126">
        <v>0.102384869345789</v>
      </c>
      <c r="HF9" s="126">
        <v>0.716191240852307</v>
      </c>
      <c r="HG9"/>
      <c r="HH9"/>
      <c r="HI9"/>
      <c r="HJ9" s="126">
        <v>0.102384869345789</v>
      </c>
      <c r="HK9" s="126">
        <v>1.02572011363968</v>
      </c>
      <c r="HL9"/>
      <c r="HM9"/>
      <c r="HN9"/>
      <c r="HO9" s="126">
        <v>43.0250445344243</v>
      </c>
      <c r="HP9" s="126">
        <v>18.4742964603948</v>
      </c>
      <c r="HQ9"/>
      <c r="HR9"/>
      <c r="HS9"/>
      <c r="HT9" s="126">
        <v>43.0250445344243</v>
      </c>
      <c r="HU9" s="126">
        <v>19.3570860687763</v>
      </c>
      <c r="HV9"/>
      <c r="HW9"/>
      <c r="HX9"/>
      <c r="HY9" s="126">
        <v>7.80636007318827</v>
      </c>
      <c r="HZ9" s="126">
        <v>5.82751686514434</v>
      </c>
      <c r="IA9"/>
      <c r="IB9"/>
      <c r="IC9"/>
      <c r="ID9" s="126">
        <v>7.80636007318827</v>
      </c>
      <c r="IE9" s="126">
        <v>4.4504461732958</v>
      </c>
      <c r="IF9"/>
      <c r="IG9"/>
      <c r="IH9"/>
      <c r="II9" s="126">
        <v>99.3088329626865</v>
      </c>
      <c r="IJ9" s="126">
        <v>86.5805035723178</v>
      </c>
      <c r="IK9"/>
      <c r="IL9"/>
      <c r="IM9"/>
      <c r="IN9" s="126">
        <v>99.3088329626865</v>
      </c>
      <c r="IO9" s="126">
        <v>87.8217746329908</v>
      </c>
      <c r="IP9"/>
      <c r="IQ9"/>
      <c r="IR9"/>
      <c r="IS9" s="126">
        <v>99.9180952380952</v>
      </c>
      <c r="IT9" s="126"/>
      <c r="IU9"/>
      <c r="IV9"/>
      <c r="IW9"/>
      <c r="IX9" s="126">
        <v>99.9180952380952</v>
      </c>
      <c r="IY9" s="126"/>
      <c r="IZ9"/>
      <c r="JA9"/>
      <c r="JB9"/>
      <c r="JC9" s="126">
        <v>2.25113505903144</v>
      </c>
      <c r="JD9" s="126">
        <v>5.04699544444664</v>
      </c>
      <c r="JE9"/>
      <c r="JF9"/>
      <c r="JG9"/>
      <c r="JH9" s="126">
        <v>2.25113505903144</v>
      </c>
      <c r="JI9" s="126">
        <v>5.02097125549113</v>
      </c>
      <c r="JJ9"/>
      <c r="JK9"/>
      <c r="JL9"/>
      <c r="JM9" s="126">
        <v>99.2323940176588</v>
      </c>
      <c r="JN9" s="126"/>
      <c r="JO9"/>
      <c r="JP9"/>
      <c r="JQ9"/>
      <c r="JR9" s="126">
        <v>99.2323940176588</v>
      </c>
      <c r="JS9" s="126"/>
      <c r="JT9"/>
      <c r="JU9"/>
      <c r="JV9"/>
      <c r="JW9" s="126">
        <v>99.2526298701299</v>
      </c>
      <c r="JX9" s="126">
        <v>98.8187551226551</v>
      </c>
      <c r="JY9"/>
      <c r="JZ9"/>
      <c r="KA9"/>
      <c r="KB9" s="126">
        <v>99.2526298701299</v>
      </c>
      <c r="KC9" s="126">
        <v>98.875223051948</v>
      </c>
      <c r="KD9"/>
      <c r="KE9"/>
      <c r="KF9"/>
      <c r="KG9" s="126">
        <v>2.40023414636012</v>
      </c>
      <c r="KH9" s="126">
        <v>2.6855026099437</v>
      </c>
      <c r="KI9"/>
      <c r="KJ9"/>
      <c r="KK9"/>
      <c r="KL9" s="126">
        <v>2.40023414636012</v>
      </c>
      <c r="KM9" s="126">
        <v>2.5093897906222</v>
      </c>
      <c r="KN9"/>
      <c r="KO9"/>
      <c r="KP9"/>
      <c r="KQ9" s="126">
        <v>99.9940909090909</v>
      </c>
      <c r="KR9" s="126">
        <v>96.9682467532467</v>
      </c>
      <c r="KS9"/>
      <c r="KT9"/>
      <c r="KU9"/>
      <c r="KV9" s="126">
        <v>99.9940909090909</v>
      </c>
      <c r="KW9" s="126">
        <v>98.5560501998002</v>
      </c>
      <c r="KX9"/>
      <c r="KY9"/>
      <c r="KZ9"/>
      <c r="LA9" s="126">
        <v>0.625066875835683</v>
      </c>
      <c r="LB9" s="126">
        <v>0.939856504606504</v>
      </c>
      <c r="LC9"/>
      <c r="LD9"/>
      <c r="LE9"/>
      <c r="LF9" s="126">
        <v>0.625066875835683</v>
      </c>
      <c r="LG9" s="126">
        <v>0.818954400925535</v>
      </c>
      <c r="LH9"/>
      <c r="LI9"/>
      <c r="LJ9"/>
      <c r="LK9" s="126">
        <v>0</v>
      </c>
      <c r="LL9" s="126">
        <v>0.368938393561388</v>
      </c>
      <c r="LM9"/>
      <c r="LN9"/>
      <c r="LO9"/>
      <c r="LP9" s="126">
        <v>0</v>
      </c>
      <c r="LQ9" s="126">
        <v>0.435763135202405</v>
      </c>
      <c r="LR9"/>
      <c r="LS9"/>
      <c r="LT9"/>
      <c r="LU9" s="126">
        <v>47.2723648719879</v>
      </c>
      <c r="LV9" s="126">
        <v>23.7416791666667</v>
      </c>
      <c r="LW9"/>
      <c r="LX9"/>
      <c r="LY9"/>
      <c r="LZ9" s="126">
        <v>47.2723648719879</v>
      </c>
      <c r="MA9" s="126">
        <v>35.4682104166667</v>
      </c>
      <c r="MB9"/>
      <c r="MC9"/>
      <c r="MD9"/>
      <c r="ME9" s="126">
        <v>7.55678839836097</v>
      </c>
      <c r="MF9" s="126">
        <v>5.86424267051332</v>
      </c>
      <c r="MG9"/>
      <c r="MH9"/>
      <c r="MI9"/>
      <c r="MJ9" s="126">
        <v>7.55678839836097</v>
      </c>
      <c r="MK9" s="126">
        <v>7.81342534006588</v>
      </c>
      <c r="ML9"/>
      <c r="MM9"/>
      <c r="MN9"/>
      <c r="MO9"/>
      <c r="MP9" s="126"/>
      <c r="MQ9"/>
      <c r="MR9"/>
      <c r="MS9"/>
      <c r="MT9"/>
      <c r="MU9" s="126"/>
      <c r="MV9"/>
      <c r="MW9"/>
      <c r="MX9"/>
      <c r="MY9"/>
      <c r="MZ9" s="126"/>
      <c r="NA9"/>
      <c r="NB9"/>
      <c r="NC9"/>
      <c r="ND9"/>
      <c r="NE9" s="126"/>
      <c r="NF9"/>
      <c r="NG9"/>
      <c r="NH9"/>
      <c r="NI9"/>
      <c r="NJ9" s="126"/>
      <c r="NK9"/>
      <c r="NL9"/>
      <c r="NM9"/>
      <c r="NN9"/>
      <c r="NO9" s="126"/>
      <c r="NP9"/>
      <c r="NQ9"/>
      <c r="NR9"/>
      <c r="NS9"/>
      <c r="NT9" s="126"/>
      <c r="NU9"/>
      <c r="NV9"/>
      <c r="NW9"/>
      <c r="NX9"/>
      <c r="NY9" s="126"/>
      <c r="NZ9"/>
      <c r="OA9"/>
      <c r="OB9"/>
      <c r="OC9"/>
      <c r="OD9" s="126"/>
      <c r="OE9"/>
      <c r="OF9"/>
      <c r="OG9"/>
      <c r="OH9"/>
      <c r="OI9" s="126"/>
      <c r="OJ9"/>
      <c r="OK9"/>
      <c r="OL9"/>
      <c r="OM9"/>
      <c r="ON9" s="126"/>
      <c r="OO9"/>
      <c r="OP9"/>
      <c r="OQ9"/>
      <c r="OR9"/>
      <c r="OS9" s="126"/>
      <c r="OT9"/>
      <c r="OU9"/>
      <c r="OV9"/>
      <c r="OW9"/>
      <c r="OX9" s="126"/>
      <c r="OY9"/>
      <c r="OZ9"/>
      <c r="PA9"/>
      <c r="PB9"/>
      <c r="PC9" s="126"/>
      <c r="PD9"/>
      <c r="PE9"/>
      <c r="PF9"/>
      <c r="PG9"/>
      <c r="PH9" s="126"/>
      <c r="PI9"/>
      <c r="PJ9"/>
      <c r="PK9"/>
      <c r="PL9"/>
      <c r="PM9" s="126"/>
      <c r="PN9"/>
      <c r="PO9"/>
      <c r="PP9"/>
      <c r="PQ9"/>
      <c r="PR9" s="126"/>
      <c r="PS9"/>
      <c r="PT9"/>
      <c r="PU9"/>
      <c r="PV9"/>
      <c r="PW9" s="126"/>
      <c r="PX9"/>
      <c r="PY9"/>
      <c r="PZ9"/>
      <c r="QA9"/>
      <c r="QB9" s="126"/>
      <c r="QC9"/>
      <c r="QD9"/>
      <c r="QE9"/>
      <c r="QF9"/>
      <c r="QG9" s="126"/>
      <c r="QH9"/>
      <c r="QI9"/>
      <c r="QJ9"/>
      <c r="QK9"/>
      <c r="QL9" s="126"/>
      <c r="QM9"/>
      <c r="QN9"/>
      <c r="QO9"/>
      <c r="QP9"/>
      <c r="QQ9" s="126"/>
      <c r="QR9"/>
      <c r="QS9"/>
      <c r="QT9"/>
      <c r="QU9" s="126">
        <v>98.3345004551938</v>
      </c>
      <c r="QV9" s="126">
        <v>85.1068462560818</v>
      </c>
      <c r="QW9"/>
      <c r="QX9"/>
      <c r="QY9"/>
      <c r="QZ9" s="126">
        <v>98.3345004551938</v>
      </c>
      <c r="RA9" s="126">
        <v>84.9063069687101</v>
      </c>
      <c r="RB9"/>
      <c r="RC9"/>
      <c r="RD9"/>
      <c r="RE9" s="126">
        <v>99.8768292416803</v>
      </c>
      <c r="RF9" s="126">
        <v>83.1359731953236</v>
      </c>
      <c r="RG9"/>
      <c r="RH9"/>
      <c r="RI9"/>
      <c r="RJ9" s="126">
        <v>99.8768292416803</v>
      </c>
      <c r="RK9" s="126">
        <v>85.0891494949495</v>
      </c>
      <c r="RL9"/>
      <c r="RM9"/>
      <c r="RN9"/>
      <c r="RO9" s="126">
        <v>2.40525585030562</v>
      </c>
      <c r="RP9" s="126">
        <v>5.20131571210588</v>
      </c>
      <c r="RQ9"/>
      <c r="RR9"/>
      <c r="RS9"/>
      <c r="RT9" s="126">
        <v>2.40525585030562</v>
      </c>
      <c r="RU9" s="126">
        <v>4.85635924891233</v>
      </c>
      <c r="RV9"/>
      <c r="RW9"/>
      <c r="RX9"/>
      <c r="RY9" s="126">
        <v>97.6041277246624</v>
      </c>
      <c r="RZ9" s="126"/>
      <c r="SA9"/>
      <c r="SB9"/>
      <c r="SC9"/>
      <c r="SD9" s="126">
        <v>97.6041277246624</v>
      </c>
      <c r="SE9" s="126"/>
      <c r="SF9"/>
      <c r="SG9"/>
      <c r="SH9"/>
      <c r="SI9" s="126">
        <v>99.7608122032289</v>
      </c>
      <c r="SJ9" s="126">
        <v>94.819860327049</v>
      </c>
      <c r="SK9"/>
      <c r="SL9"/>
      <c r="SM9"/>
      <c r="SN9" s="126">
        <v>99.7608122032289</v>
      </c>
      <c r="SO9" s="126">
        <v>93.0826280599255</v>
      </c>
      <c r="SP9"/>
      <c r="SQ9"/>
      <c r="SR9"/>
      <c r="SS9" s="126">
        <v>1.76268333333333</v>
      </c>
      <c r="ST9" s="126">
        <v>6.82080868493548</v>
      </c>
      <c r="SU9"/>
      <c r="SV9"/>
      <c r="SW9"/>
      <c r="SX9" s="126">
        <v>1.76268333333333</v>
      </c>
      <c r="SY9" s="126">
        <v>6.27707039332475</v>
      </c>
      <c r="SZ9"/>
      <c r="TA9"/>
      <c r="TB9"/>
      <c r="TC9" s="126">
        <v>99.8608614731922</v>
      </c>
      <c r="TD9" s="126">
        <v>86.8817296296296</v>
      </c>
      <c r="TE9"/>
      <c r="TF9"/>
      <c r="TG9"/>
      <c r="TH9" s="126">
        <v>99.8608614731922</v>
      </c>
      <c r="TI9" s="126">
        <v>92.9571592592592</v>
      </c>
      <c r="TJ9"/>
      <c r="TK9"/>
      <c r="TL9"/>
      <c r="TM9" s="126">
        <v>0.717028917128566</v>
      </c>
      <c r="TN9" s="126">
        <v>1.52410239833415</v>
      </c>
      <c r="TO9"/>
      <c r="TP9"/>
      <c r="TQ9"/>
      <c r="TR9" s="126">
        <v>0.717028917128566</v>
      </c>
      <c r="TS9" s="126">
        <v>1.16983713983611</v>
      </c>
      <c r="TT9"/>
      <c r="TU9"/>
      <c r="TV9"/>
      <c r="TW9" s="126">
        <v>0.0912676187225526</v>
      </c>
      <c r="TX9" s="126">
        <v>4.56941933219752</v>
      </c>
      <c r="TY9"/>
      <c r="TZ9"/>
      <c r="UA9"/>
      <c r="UB9" s="126">
        <v>0.0912676187225526</v>
      </c>
      <c r="UC9" s="126">
        <v>3.48383419591346</v>
      </c>
      <c r="UD9"/>
      <c r="UE9"/>
      <c r="UF9"/>
      <c r="UG9" s="126">
        <v>36.6116891534144</v>
      </c>
      <c r="UH9" s="126">
        <v>18.2747389526706</v>
      </c>
      <c r="UI9"/>
      <c r="UJ9"/>
      <c r="UK9"/>
      <c r="UL9" s="126">
        <v>36.6116891534144</v>
      </c>
      <c r="UM9" s="126">
        <v>24.8014875477315</v>
      </c>
      <c r="UN9"/>
      <c r="UO9"/>
      <c r="UP9"/>
      <c r="UQ9" s="126">
        <v>7.93797232424442</v>
      </c>
      <c r="UR9" s="126">
        <v>6.00556815085874</v>
      </c>
      <c r="US9"/>
      <c r="UT9"/>
      <c r="UU9"/>
      <c r="UV9" s="126">
        <v>7.93797232424442</v>
      </c>
      <c r="UW9" s="126">
        <v>3.82007276329188</v>
      </c>
      <c r="UX9"/>
      <c r="UY9"/>
      <c r="UZ9"/>
      <c r="VA9" s="126">
        <v>99.1252954534034</v>
      </c>
      <c r="VB9" s="126">
        <v>86.17854914712</v>
      </c>
      <c r="VC9"/>
      <c r="VD9"/>
      <c r="VE9"/>
      <c r="VF9" s="126">
        <v>99.1252954534034</v>
      </c>
      <c r="VG9" s="126">
        <v>84.7980518611719</v>
      </c>
      <c r="VH9"/>
      <c r="VI9"/>
      <c r="VJ9"/>
      <c r="VK9" s="126">
        <v>99.753629397734</v>
      </c>
      <c r="VL9" s="126">
        <v>90.1319534117804</v>
      </c>
      <c r="VM9"/>
      <c r="VN9"/>
      <c r="VO9"/>
      <c r="VP9" s="126">
        <v>99.753629397734</v>
      </c>
      <c r="VQ9" s="126">
        <v>92.1535901796616</v>
      </c>
      <c r="VR9"/>
      <c r="VS9"/>
      <c r="VT9"/>
      <c r="VU9" s="126">
        <v>2.2904328191626</v>
      </c>
      <c r="VV9" s="126">
        <v>5.08207589420183</v>
      </c>
      <c r="VW9"/>
      <c r="VX9"/>
      <c r="VY9"/>
      <c r="VZ9" s="126">
        <v>2.2904328191626</v>
      </c>
      <c r="WA9" s="126">
        <v>4.82604499254565</v>
      </c>
      <c r="WB9"/>
      <c r="WC9"/>
      <c r="WD9"/>
      <c r="WE9" s="126">
        <v>98.5708950375705</v>
      </c>
      <c r="WF9" s="126"/>
      <c r="WG9"/>
      <c r="WH9"/>
      <c r="WI9"/>
      <c r="WJ9" s="126">
        <v>98.5708950375705</v>
      </c>
      <c r="WK9" s="126"/>
      <c r="WL9"/>
      <c r="WM9"/>
      <c r="WN9"/>
      <c r="WO9" s="126">
        <v>99.5749552418845</v>
      </c>
      <c r="WP9" s="126">
        <v>97.2216494871795</v>
      </c>
      <c r="WQ9"/>
      <c r="WR9"/>
      <c r="WS9"/>
      <c r="WT9" s="126">
        <v>99.5749552418845</v>
      </c>
      <c r="WU9" s="126">
        <v>97.1317862068966</v>
      </c>
      <c r="WV9"/>
      <c r="WW9"/>
      <c r="WX9"/>
      <c r="WY9" s="126">
        <v>1.9495423982684</v>
      </c>
      <c r="WZ9" s="126">
        <v>3.18151607407407</v>
      </c>
      <c r="XA9"/>
      <c r="XB9"/>
      <c r="XC9"/>
      <c r="XD9" s="126">
        <v>1.9495423982684</v>
      </c>
      <c r="XE9" s="126">
        <v>2.41514160287511</v>
      </c>
      <c r="XF9"/>
      <c r="XG9"/>
      <c r="XH9"/>
      <c r="XI9" s="126">
        <v>99.3365517241379</v>
      </c>
      <c r="XJ9" s="126">
        <v>96.0644112161433</v>
      </c>
      <c r="XK9"/>
      <c r="XL9"/>
      <c r="XM9"/>
      <c r="XN9" s="126">
        <v>99.3365517241379</v>
      </c>
      <c r="XO9" s="126">
        <v>97.0518390804598</v>
      </c>
      <c r="XP9"/>
      <c r="XQ9"/>
      <c r="XR9"/>
      <c r="XS9" s="126">
        <v>0.624408174770966</v>
      </c>
      <c r="XT9" s="126">
        <v>1.25723599222034</v>
      </c>
      <c r="XU9"/>
      <c r="XV9"/>
      <c r="XW9"/>
      <c r="XX9" s="126">
        <v>0.624408174770966</v>
      </c>
      <c r="XY9" s="126">
        <v>1.22383597338936</v>
      </c>
      <c r="XZ9"/>
      <c r="YA9"/>
      <c r="YB9"/>
      <c r="YC9" s="126">
        <v>0.0865406689037044</v>
      </c>
      <c r="YD9" s="126">
        <v>0.855241363635524</v>
      </c>
      <c r="YE9"/>
      <c r="YF9"/>
      <c r="YG9"/>
      <c r="YH9" s="126">
        <v>0.0865406689037044</v>
      </c>
      <c r="YI9" s="126">
        <v>0.581663866042399</v>
      </c>
      <c r="YJ9"/>
      <c r="YK9"/>
      <c r="YL9"/>
      <c r="YM9" s="126">
        <v>46.024574507195</v>
      </c>
      <c r="YN9" s="126">
        <v>23.5890104792668</v>
      </c>
      <c r="YO9"/>
      <c r="YP9"/>
      <c r="YQ9"/>
      <c r="YR9" s="126">
        <v>46.024574507195</v>
      </c>
      <c r="YS9" s="126">
        <v>26.8060000525841</v>
      </c>
      <c r="YT9"/>
      <c r="YU9"/>
      <c r="YV9"/>
      <c r="YW9" s="126">
        <v>7.98023711228461</v>
      </c>
      <c r="YX9" s="126">
        <v>5.32267430413993</v>
      </c>
      <c r="YY9"/>
      <c r="YZ9"/>
      <c r="ZA9"/>
      <c r="ZB9" s="126">
        <v>7.98023711228461</v>
      </c>
      <c r="ZC9" s="126">
        <v>4.5450012627502</v>
      </c>
      <c r="ZD9"/>
      <c r="ZE9"/>
      <c r="ZF9"/>
      <c r="ZG9" s="126">
        <v>99.4824186897329</v>
      </c>
      <c r="ZH9" s="126">
        <v>81.0358907221093</v>
      </c>
      <c r="ZI9"/>
      <c r="ZJ9"/>
      <c r="ZK9"/>
      <c r="ZL9" s="126">
        <v>99.4824186897329</v>
      </c>
      <c r="ZM9" s="126">
        <v>76.2485430085311</v>
      </c>
      <c r="ZN9"/>
      <c r="ZO9"/>
      <c r="ZP9"/>
      <c r="ZQ9" s="126">
        <v>99.5894746369947</v>
      </c>
      <c r="ZR9" s="126">
        <v>87.2111617731697</v>
      </c>
      <c r="ZS9"/>
      <c r="ZT9"/>
      <c r="ZU9"/>
      <c r="ZV9" s="126">
        <v>99.5894746369947</v>
      </c>
      <c r="ZW9" s="126">
        <v>86.2541736869512</v>
      </c>
      <c r="ZX9"/>
      <c r="ZY9"/>
      <c r="ZZ9"/>
      <c r="AAA9" s="126">
        <v>2.49926347235076</v>
      </c>
      <c r="AAB9" s="126">
        <v>5.41422437950306</v>
      </c>
      <c r="AAC9"/>
      <c r="AAD9"/>
      <c r="AAE9"/>
      <c r="AAF9" s="126">
        <v>2.49926347235076</v>
      </c>
      <c r="AAG9" s="126">
        <v>5.65461687430052</v>
      </c>
      <c r="AAH9"/>
      <c r="AAI9"/>
      <c r="AAJ9"/>
      <c r="AAK9" s="126">
        <v>98.9412017483983</v>
      </c>
      <c r="AAL9" s="126"/>
      <c r="AAM9"/>
      <c r="AAN9"/>
      <c r="AAO9"/>
      <c r="AAP9" s="126">
        <v>98.9412017483983</v>
      </c>
      <c r="AAQ9" s="126"/>
      <c r="AAR9"/>
      <c r="AAS9"/>
      <c r="AAT9"/>
      <c r="AAU9" s="126">
        <v>99.6884571441799</v>
      </c>
      <c r="AAV9" s="126">
        <v>96.883124529931</v>
      </c>
      <c r="AAW9"/>
      <c r="AAX9"/>
      <c r="AAY9"/>
      <c r="AAZ9" s="126">
        <v>99.6884571441799</v>
      </c>
      <c r="ABA9" s="126">
        <v>96.9482817104701</v>
      </c>
      <c r="ABB9"/>
      <c r="ABC9"/>
      <c r="ABD9"/>
      <c r="ABE9" s="126">
        <v>1.90883058150183</v>
      </c>
      <c r="ABF9" s="126">
        <v>3.7718275003939</v>
      </c>
      <c r="ABG9"/>
      <c r="ABH9"/>
      <c r="ABI9"/>
      <c r="ABJ9" s="126">
        <v>1.90883058150183</v>
      </c>
      <c r="ABK9" s="126">
        <v>3.27745057367879</v>
      </c>
      <c r="ABL9"/>
      <c r="ABM9"/>
      <c r="ABN9"/>
      <c r="ABO9" s="126">
        <v>99.6077934438203</v>
      </c>
      <c r="ABP9" s="126">
        <v>93.3495475894481</v>
      </c>
      <c r="ABQ9"/>
      <c r="ABR9"/>
      <c r="ABS9"/>
      <c r="ABT9" s="126">
        <v>99.6077934438203</v>
      </c>
      <c r="ABU9" s="126">
        <v>94.5611488309185</v>
      </c>
      <c r="ABV9"/>
      <c r="ABW9"/>
      <c r="ABX9"/>
      <c r="ABY9" s="126">
        <v>0.609300765451304</v>
      </c>
      <c r="ABZ9" s="126">
        <v>1.65070401348119</v>
      </c>
      <c r="ACA9"/>
      <c r="ACB9"/>
      <c r="ACC9"/>
      <c r="ACD9" s="126">
        <v>0.609300765451304</v>
      </c>
      <c r="ACE9" s="126">
        <v>1.23317969580878</v>
      </c>
      <c r="ACF9"/>
      <c r="ACG9"/>
      <c r="ACH9"/>
      <c r="ACI9" s="126">
        <v>0.036760073846133</v>
      </c>
      <c r="ACJ9" s="126">
        <v>0.926711234634477</v>
      </c>
      <c r="ACK9"/>
      <c r="ACL9"/>
      <c r="ACM9"/>
      <c r="ACN9" s="126">
        <v>0.036760073846133</v>
      </c>
      <c r="ACO9" s="126">
        <v>1.49393933725192</v>
      </c>
      <c r="ACP9"/>
      <c r="ACQ9"/>
      <c r="ACR9"/>
      <c r="ACS9" s="126">
        <v>46.9772990377762</v>
      </c>
      <c r="ACT9" s="126">
        <v>21.8228819679954</v>
      </c>
      <c r="ACU9"/>
      <c r="ACV9"/>
      <c r="ACW9"/>
      <c r="ACX9" s="126">
        <v>46.9772990377762</v>
      </c>
      <c r="ACY9" s="126">
        <v>25.2366397910632</v>
      </c>
      <c r="ACZ9"/>
      <c r="ADA9"/>
      <c r="ADB9"/>
      <c r="ADC9" s="126">
        <v>8.60941836265064</v>
      </c>
      <c r="ADD9" s="126">
        <v>5.24271750453482</v>
      </c>
      <c r="ADE9"/>
      <c r="ADF9"/>
      <c r="ADG9"/>
      <c r="ADH9" s="126">
        <v>8.60941836265064</v>
      </c>
      <c r="ADI9" s="126">
        <v>3.93203355898476</v>
      </c>
      <c r="ADJ9"/>
      <c r="ADK9"/>
      <c r="ADL9"/>
      <c r="ADM9"/>
      <c r="ADN9" s="126"/>
      <c r="ADO9"/>
      <c r="ADP9"/>
      <c r="ADQ9"/>
      <c r="ADR9"/>
      <c r="ADS9" s="126"/>
      <c r="ADT9"/>
      <c r="ADU9"/>
      <c r="ADV9"/>
      <c r="ADW9"/>
      <c r="ADX9" s="126"/>
      <c r="ADY9"/>
      <c r="ADZ9"/>
      <c r="AEA9"/>
      <c r="AEB9"/>
      <c r="AEC9" s="126"/>
      <c r="AED9"/>
      <c r="AEE9"/>
      <c r="AEF9"/>
      <c r="AEG9"/>
      <c r="AEH9" s="126"/>
      <c r="AEI9"/>
      <c r="AEJ9"/>
      <c r="AEK9"/>
      <c r="AEL9"/>
      <c r="AEM9" s="126"/>
      <c r="AEN9"/>
      <c r="AEO9"/>
      <c r="AEP9"/>
      <c r="AEQ9"/>
      <c r="AER9" s="126"/>
      <c r="AES9"/>
      <c r="AET9"/>
      <c r="AEU9"/>
      <c r="AEV9"/>
      <c r="AEW9" s="126"/>
      <c r="AEX9"/>
      <c r="AEY9"/>
      <c r="AEZ9"/>
      <c r="AFA9"/>
      <c r="AFB9" s="126"/>
      <c r="AFC9"/>
      <c r="AFD9"/>
      <c r="AFE9"/>
      <c r="AFF9"/>
      <c r="AFG9" s="126"/>
      <c r="AFH9"/>
      <c r="AFI9"/>
      <c r="AFJ9"/>
      <c r="AFK9"/>
      <c r="AFL9" s="126"/>
      <c r="AFM9"/>
      <c r="AFN9"/>
      <c r="AFO9"/>
      <c r="AFP9"/>
      <c r="AFQ9" s="126"/>
      <c r="AFR9"/>
      <c r="AFS9"/>
      <c r="AFT9"/>
      <c r="AFU9"/>
      <c r="AFV9" s="126"/>
      <c r="AFW9"/>
      <c r="AFX9"/>
      <c r="AFY9"/>
      <c r="AFZ9"/>
      <c r="AGA9" s="126"/>
      <c r="AGB9"/>
      <c r="AGC9"/>
      <c r="AGD9"/>
      <c r="AGE9"/>
      <c r="AGF9" s="126"/>
      <c r="AGG9"/>
      <c r="AGH9"/>
      <c r="AGI9"/>
      <c r="AGJ9"/>
      <c r="AGK9" s="126"/>
      <c r="AGL9"/>
      <c r="AGM9"/>
      <c r="AGN9"/>
      <c r="AGO9"/>
      <c r="AGP9" s="126"/>
      <c r="AGQ9"/>
      <c r="AGR9"/>
      <c r="AGS9"/>
      <c r="AGT9"/>
      <c r="AGU9" s="126"/>
      <c r="AGV9"/>
      <c r="AGW9"/>
      <c r="AGX9"/>
      <c r="AGY9"/>
      <c r="AGZ9" s="126"/>
      <c r="AHA9"/>
      <c r="AHB9"/>
      <c r="AHC9"/>
      <c r="AHD9"/>
      <c r="AHE9" s="126"/>
      <c r="AHF9"/>
      <c r="AHG9"/>
      <c r="AHH9"/>
      <c r="AHI9"/>
      <c r="AHJ9" s="126"/>
      <c r="AHK9"/>
      <c r="AHL9"/>
      <c r="AHM9"/>
      <c r="AHN9"/>
      <c r="AHO9" s="126"/>
      <c r="AHP9"/>
      <c r="AHQ9"/>
      <c r="AHR9"/>
      <c r="AHS9" s="126">
        <v>99.3113320698582</v>
      </c>
      <c r="AHT9" s="126">
        <v>82.0970749554563</v>
      </c>
      <c r="AHU9"/>
      <c r="AHV9"/>
      <c r="AHW9"/>
      <c r="AHX9" s="126">
        <v>99.3113320698582</v>
      </c>
      <c r="AHY9" s="126">
        <v>83.9736620397691</v>
      </c>
      <c r="AHZ9"/>
      <c r="AIA9"/>
      <c r="AIB9"/>
      <c r="AIC9" s="126">
        <v>99.7847625059872</v>
      </c>
      <c r="AID9" s="126">
        <v>89.5234018061836</v>
      </c>
      <c r="AIE9"/>
      <c r="AIF9"/>
      <c r="AIG9"/>
      <c r="AIH9" s="126">
        <v>99.7847625059872</v>
      </c>
      <c r="AII9" s="126">
        <v>90.995718271445</v>
      </c>
      <c r="AIJ9"/>
      <c r="AIK9"/>
      <c r="AIL9"/>
      <c r="AIM9" s="126">
        <v>2.44295842727984</v>
      </c>
      <c r="AIN9" s="126">
        <v>5.05383244196593</v>
      </c>
      <c r="AIO9"/>
      <c r="AIP9"/>
      <c r="AIQ9"/>
      <c r="AIR9" s="126">
        <v>2.44295842727984</v>
      </c>
      <c r="AIS9" s="126">
        <v>5.1725228246279</v>
      </c>
      <c r="AIT9"/>
      <c r="AIU9"/>
      <c r="AIV9"/>
      <c r="AIW9" s="126">
        <v>98.3284477254959</v>
      </c>
      <c r="AIX9" s="126"/>
      <c r="AIY9"/>
      <c r="AIZ9"/>
      <c r="AJA9"/>
      <c r="AJB9" s="126">
        <v>98.3284477254959</v>
      </c>
      <c r="AJC9" s="126"/>
      <c r="AJD9"/>
      <c r="AJE9"/>
      <c r="AJF9"/>
      <c r="AJG9" s="126">
        <v>99.6600457575758</v>
      </c>
      <c r="AJH9" s="126">
        <v>98.5201572966806</v>
      </c>
      <c r="AJI9"/>
      <c r="AJJ9"/>
      <c r="AJK9"/>
      <c r="AJL9" s="126">
        <v>99.6600457575758</v>
      </c>
      <c r="AJM9" s="126">
        <v>98.427972341579</v>
      </c>
      <c r="AJN9"/>
      <c r="AJO9"/>
      <c r="AJP9"/>
      <c r="AJQ9" s="126">
        <v>1.93020687463312</v>
      </c>
      <c r="AJR9" s="126">
        <v>2.69767706127038</v>
      </c>
      <c r="AJS9"/>
      <c r="AJT9"/>
      <c r="AJU9"/>
      <c r="AJV9" s="126">
        <v>1.93020687463312</v>
      </c>
      <c r="AJW9" s="126">
        <v>2.66007811111111</v>
      </c>
      <c r="AJX9"/>
      <c r="AJY9"/>
      <c r="AJZ9"/>
      <c r="AKA9" s="126">
        <v>99.6583333333333</v>
      </c>
      <c r="AKB9" s="126">
        <v>97.6446909167626</v>
      </c>
      <c r="AKC9"/>
      <c r="AKD9"/>
      <c r="AKE9"/>
      <c r="AKF9" s="126">
        <v>99.6583333333333</v>
      </c>
      <c r="AKG9" s="126">
        <v>96.7683904357299</v>
      </c>
      <c r="AKH9"/>
      <c r="AKI9"/>
      <c r="AKJ9"/>
      <c r="AKK9" s="126">
        <v>0.644863148371085</v>
      </c>
      <c r="AKL9" s="126">
        <v>1.34859176822783</v>
      </c>
      <c r="AKM9"/>
      <c r="AKN9"/>
      <c r="AKO9"/>
      <c r="AKP9" s="126">
        <v>0.644863148371085</v>
      </c>
      <c r="AKQ9" s="126">
        <v>1.13185140466279</v>
      </c>
      <c r="AKR9"/>
      <c r="AKS9"/>
      <c r="AKT9"/>
      <c r="AKU9" s="126">
        <v>0.000922663389908609</v>
      </c>
      <c r="AKV9" s="126">
        <v>0.517635083184456</v>
      </c>
      <c r="AKW9"/>
      <c r="AKX9"/>
      <c r="AKY9"/>
      <c r="AKZ9" s="126">
        <v>0.000922663389908609</v>
      </c>
      <c r="ALA9" s="126">
        <v>0.558937828861157</v>
      </c>
      <c r="ALB9"/>
      <c r="ALC9"/>
      <c r="ALD9"/>
      <c r="ALE9" s="126">
        <v>45.7609810706233</v>
      </c>
      <c r="ALF9" s="126">
        <v>22.5764974954044</v>
      </c>
      <c r="ALG9"/>
      <c r="ALH9"/>
      <c r="ALI9"/>
      <c r="ALJ9" s="126">
        <v>45.7609810706233</v>
      </c>
      <c r="ALK9" s="126">
        <v>26.7286861328125</v>
      </c>
      <c r="ALL9"/>
      <c r="ALM9"/>
      <c r="ALN9"/>
      <c r="ALO9" s="126">
        <v>8.2004792921679</v>
      </c>
      <c r="ALP9" s="126">
        <v>5.09508655646481</v>
      </c>
      <c r="ALQ9"/>
      <c r="ALR9"/>
      <c r="ALS9"/>
      <c r="ALT9" s="126">
        <v>8.2004792921679</v>
      </c>
      <c r="ALU9" s="126">
        <v>4.69795294471671</v>
      </c>
      <c r="ALV9"/>
      <c r="ALW9"/>
      <c r="ALX9"/>
      <c r="ALY9" s="126">
        <v>99.69449322485</v>
      </c>
      <c r="ALZ9" s="126">
        <v>87.3904802241198</v>
      </c>
      <c r="AMA9"/>
      <c r="AMB9"/>
      <c r="AMC9"/>
      <c r="AMD9" s="126">
        <v>99.69449322485</v>
      </c>
      <c r="AME9" s="126">
        <v>89.9238476120518</v>
      </c>
      <c r="AMF9"/>
      <c r="AMG9"/>
      <c r="AMH9"/>
      <c r="AMI9" s="126">
        <v>99.8521846153846</v>
      </c>
      <c r="AMJ9" s="126">
        <v>93.5188403246141</v>
      </c>
      <c r="AMK9"/>
      <c r="AML9"/>
      <c r="AMM9"/>
      <c r="AMN9" s="126">
        <v>99.8521846153846</v>
      </c>
      <c r="AMO9" s="126">
        <v>91.2443535765683</v>
      </c>
      <c r="AMP9"/>
      <c r="AMQ9"/>
      <c r="AMR9"/>
      <c r="AMS9" s="126">
        <v>1.38131669744207</v>
      </c>
      <c r="AMT9" s="126">
        <v>5.66844844367019</v>
      </c>
      <c r="AMU9"/>
      <c r="AMV9"/>
      <c r="AMW9"/>
      <c r="AMX9" s="126">
        <v>1.38131669744207</v>
      </c>
      <c r="AMY9" s="126">
        <v>4.97422039167777</v>
      </c>
      <c r="AMZ9"/>
      <c r="ANA9"/>
      <c r="ANB9"/>
      <c r="ANC9" s="126">
        <v>99.1759197675327</v>
      </c>
      <c r="AND9" s="126"/>
      <c r="ANE9"/>
      <c r="ANF9"/>
      <c r="ANG9"/>
      <c r="ANH9" s="126">
        <v>99.1759197675327</v>
      </c>
      <c r="ANI9" s="126"/>
      <c r="ANJ9"/>
      <c r="ANK9"/>
      <c r="ANL9"/>
      <c r="ANM9" s="126">
        <v>99.6155134081197</v>
      </c>
      <c r="ANN9" s="126">
        <v>97.6402136752137</v>
      </c>
      <c r="ANO9"/>
      <c r="ANP9"/>
      <c r="ANQ9"/>
      <c r="ANR9" s="126">
        <v>99.6155134081197</v>
      </c>
      <c r="ANS9" s="126">
        <v>97.7056178917379</v>
      </c>
      <c r="ANT9"/>
      <c r="ANU9"/>
      <c r="ANV9"/>
      <c r="ANW9" s="126">
        <v>1.94611377127774</v>
      </c>
      <c r="ANX9" s="126">
        <v>3.40197765792031</v>
      </c>
      <c r="ANY9"/>
      <c r="ANZ9"/>
      <c r="AOA9"/>
      <c r="AOB9" s="126">
        <v>1.94611377127774</v>
      </c>
      <c r="AOC9" s="126">
        <v>3.12748353409411</v>
      </c>
      <c r="AOD9"/>
      <c r="AOE9"/>
      <c r="AOF9"/>
      <c r="AOG9" s="126">
        <v>99.8922444947736</v>
      </c>
      <c r="AOH9" s="126">
        <v>97.4828888888889</v>
      </c>
      <c r="AOI9"/>
      <c r="AOJ9"/>
      <c r="AOK9"/>
      <c r="AOL9" s="126">
        <v>99.8922444947736</v>
      </c>
      <c r="AOM9" s="126">
        <v>97.6771452991453</v>
      </c>
      <c r="AON9"/>
      <c r="AOO9"/>
      <c r="AOP9"/>
      <c r="AOQ9" s="126">
        <v>0.525529927657008</v>
      </c>
      <c r="AOR9" s="126">
        <v>1.22852525117502</v>
      </c>
      <c r="AOS9"/>
      <c r="AOT9"/>
      <c r="AOU9"/>
      <c r="AOV9" s="126">
        <v>0.525529927657008</v>
      </c>
      <c r="AOW9" s="126">
        <v>1.17149716976439</v>
      </c>
      <c r="AOX9"/>
      <c r="AOY9"/>
      <c r="AOZ9"/>
      <c r="APA9" s="126">
        <v>0.00661786424712764</v>
      </c>
      <c r="APB9" s="126">
        <v>1.53531962078853</v>
      </c>
      <c r="APC9"/>
      <c r="APD9"/>
      <c r="APE9"/>
      <c r="APF9" s="126">
        <v>0.00661786424712764</v>
      </c>
      <c r="APG9" s="126">
        <v>0.460229117954631</v>
      </c>
      <c r="APH9"/>
      <c r="API9"/>
      <c r="APJ9"/>
      <c r="APK9" s="126">
        <v>46.8677415992525</v>
      </c>
      <c r="APL9" s="126">
        <v>21.8147249581473</v>
      </c>
      <c r="APM9"/>
      <c r="APN9"/>
      <c r="APO9"/>
      <c r="APP9" s="126">
        <v>46.8677415992525</v>
      </c>
      <c r="APQ9" s="126">
        <v>23.4433934326422</v>
      </c>
      <c r="APR9"/>
      <c r="APS9"/>
      <c r="APT9"/>
      <c r="APU9" s="126">
        <v>7.58670080982405</v>
      </c>
      <c r="APV9" s="126">
        <v>5.97408794701577</v>
      </c>
      <c r="APW9"/>
      <c r="APX9"/>
      <c r="APY9"/>
      <c r="APZ9" s="126">
        <v>7.58670080982405</v>
      </c>
      <c r="AQA9" s="126">
        <v>4.66249136786252</v>
      </c>
      <c r="AQB9"/>
      <c r="AQC9"/>
      <c r="AQD9"/>
      <c r="AQE9" s="126">
        <v>99.7161629860824</v>
      </c>
      <c r="AQF9" s="126">
        <v>86.8786540093553</v>
      </c>
      <c r="AQG9"/>
      <c r="AQH9"/>
      <c r="AQI9"/>
      <c r="AQJ9" s="126">
        <v>99.7161629860824</v>
      </c>
      <c r="AQK9" s="126">
        <v>82.1870367348928</v>
      </c>
      <c r="AQL9"/>
      <c r="AQM9"/>
      <c r="AQN9"/>
      <c r="AQO9" s="126">
        <v>99.9337067099567</v>
      </c>
      <c r="AQP9" s="126"/>
      <c r="AQQ9"/>
      <c r="AQR9"/>
      <c r="AQS9"/>
      <c r="AQT9" s="126">
        <v>99.9337067099567</v>
      </c>
      <c r="AQU9" s="126"/>
      <c r="AQV9"/>
      <c r="AQW9"/>
      <c r="AQX9"/>
      <c r="AQY9" s="126">
        <v>2.29149116295232</v>
      </c>
      <c r="AQZ9" s="126">
        <v>5.54718779702186</v>
      </c>
      <c r="ARA9"/>
      <c r="ARB9"/>
      <c r="ARC9"/>
      <c r="ARD9" s="126">
        <v>2.29149116295232</v>
      </c>
      <c r="ARE9" s="126">
        <v>5.30525112968332</v>
      </c>
      <c r="ARF9"/>
      <c r="ARG9"/>
      <c r="ARH9"/>
      <c r="ARI9" s="126">
        <v>99.225292168613</v>
      </c>
      <c r="ARJ9" s="126"/>
      <c r="ARK9"/>
      <c r="ARL9"/>
      <c r="ARM9"/>
      <c r="ARN9" s="126">
        <v>99.225292168613</v>
      </c>
      <c r="ARO9" s="126"/>
      <c r="ARP9"/>
      <c r="ARQ9"/>
      <c r="ARR9"/>
      <c r="ARS9" s="126">
        <v>99.8244242424242</v>
      </c>
      <c r="ART9" s="126">
        <v>92.4318793161122</v>
      </c>
      <c r="ARU9"/>
      <c r="ARV9"/>
      <c r="ARW9"/>
      <c r="ARX9" s="126">
        <v>99.8244242424242</v>
      </c>
      <c r="ARY9" s="126">
        <v>95.1810753737374</v>
      </c>
      <c r="ARZ9"/>
      <c r="ASA9"/>
      <c r="ASB9"/>
      <c r="ASC9" s="126">
        <v>2.03165068670485</v>
      </c>
      <c r="ASD9" s="126">
        <v>3.16932443455691</v>
      </c>
      <c r="ASE9"/>
      <c r="ASF9"/>
      <c r="ASG9"/>
      <c r="ASH9" s="126">
        <v>2.03165068670485</v>
      </c>
      <c r="ASI9" s="126">
        <v>2.97072233744856</v>
      </c>
      <c r="ASJ9"/>
      <c r="ASK9"/>
      <c r="ASL9"/>
      <c r="ASM9" s="126">
        <v>99.3299663299663</v>
      </c>
      <c r="ASN9" s="126">
        <v>90.5802525252525</v>
      </c>
      <c r="ASO9"/>
      <c r="ASP9"/>
      <c r="ASQ9"/>
      <c r="ASR9" s="126">
        <v>99.3299663299663</v>
      </c>
      <c r="ASS9" s="126">
        <v>96.4034848484849</v>
      </c>
      <c r="AST9"/>
      <c r="ASU9"/>
      <c r="ASV9"/>
      <c r="ASW9" s="126">
        <v>0.669417047759543</v>
      </c>
      <c r="ASX9" s="126">
        <v>1.52797501138045</v>
      </c>
      <c r="ASY9"/>
      <c r="ASZ9"/>
      <c r="ATA9"/>
      <c r="ATB9" s="126">
        <v>0.669417047759543</v>
      </c>
      <c r="ATC9" s="126">
        <v>1.16366307189543</v>
      </c>
      <c r="ATD9"/>
      <c r="ATE9"/>
      <c r="ATF9"/>
      <c r="ATG9" s="126">
        <v>0.146898951707416</v>
      </c>
      <c r="ATH9" s="126">
        <v>4.34751318637279</v>
      </c>
      <c r="ATI9"/>
      <c r="ATJ9"/>
      <c r="ATK9"/>
      <c r="ATL9" s="126">
        <v>0.146898951707416</v>
      </c>
      <c r="ATM9" s="126">
        <v>1.79172325551936</v>
      </c>
      <c r="ATN9"/>
      <c r="ATO9"/>
      <c r="ATP9"/>
      <c r="ATQ9" s="126">
        <v>55.4464463129391</v>
      </c>
      <c r="ATR9" s="126">
        <v>18.7978533713112</v>
      </c>
      <c r="ATS9"/>
      <c r="ATT9"/>
      <c r="ATU9"/>
      <c r="ATV9" s="126">
        <v>55.4464463129391</v>
      </c>
      <c r="ATW9" s="126">
        <v>20.8007219554482</v>
      </c>
      <c r="ATX9"/>
      <c r="ATY9"/>
      <c r="ATZ9"/>
      <c r="AUA9" s="126">
        <v>11.305264180568</v>
      </c>
      <c r="AUB9" s="126">
        <v>6.42981562595684</v>
      </c>
      <c r="AUC9"/>
      <c r="AUD9"/>
      <c r="AUE9"/>
      <c r="AUF9" s="126">
        <v>11.305264180568</v>
      </c>
      <c r="AUG9" s="126">
        <v>4.61891834471231</v>
      </c>
      <c r="AUH9"/>
      <c r="AUI9"/>
      <c r="AUJ9"/>
      <c r="AUK9" s="126">
        <v>97.85</v>
      </c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 s="126">
        <v>98.8975811071816</v>
      </c>
      <c r="AVF9"/>
      <c r="AVG9"/>
      <c r="AVH9"/>
      <c r="AVI9" s="126">
        <v>99.5079239560619</v>
      </c>
      <c r="AVJ9"/>
      <c r="AVK9"/>
      <c r="AVL9"/>
      <c r="AVM9" s="126">
        <v>2.36623227105322</v>
      </c>
      <c r="AVN9"/>
      <c r="AVO9"/>
      <c r="AVP9"/>
      <c r="AVQ9" s="126">
        <v>97.6245852954771</v>
      </c>
      <c r="AVR9"/>
      <c r="AVS9"/>
      <c r="AVT9"/>
      <c r="AVU9" s="126">
        <v>99.4862925305249</v>
      </c>
      <c r="AVV9"/>
      <c r="AVW9"/>
      <c r="AVX9"/>
      <c r="AVY9" s="126">
        <v>1.87249747063085</v>
      </c>
      <c r="AVZ9"/>
      <c r="AWA9"/>
      <c r="AWB9"/>
      <c r="AWC9" s="126">
        <v>99.0512633918464</v>
      </c>
      <c r="AWD9"/>
      <c r="AWE9"/>
      <c r="AWF9"/>
      <c r="AWG9" s="126">
        <v>0.730179723845096</v>
      </c>
      <c r="AWH9"/>
      <c r="AWI9"/>
      <c r="AWJ9"/>
      <c r="AWK9" s="126">
        <v>0.102384869345789</v>
      </c>
      <c r="AWL9"/>
      <c r="AWM9"/>
      <c r="AWN9"/>
      <c r="AWO9" s="126">
        <v>43.0250445344243</v>
      </c>
      <c r="AWP9"/>
      <c r="AWQ9"/>
      <c r="AWR9"/>
      <c r="AWS9" s="126">
        <v>7.80636007318827</v>
      </c>
      <c r="AWT9"/>
      <c r="AWU9"/>
      <c r="AWV9"/>
      <c r="AWW9" s="126">
        <v>94.9290322580646</v>
      </c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 s="126">
        <v>99.28</v>
      </c>
      <c r="AXR9"/>
      <c r="AXS9"/>
      <c r="AXT9"/>
      <c r="AXU9" s="126">
        <v>99.3088329626865</v>
      </c>
      <c r="AXV9"/>
      <c r="AXW9"/>
      <c r="AXX9"/>
      <c r="AXY9" s="126">
        <v>99.9180952380952</v>
      </c>
      <c r="AXZ9"/>
      <c r="AYA9"/>
      <c r="AYB9"/>
      <c r="AYC9" s="126">
        <v>2.25113505903144</v>
      </c>
      <c r="AYD9"/>
      <c r="AYE9"/>
      <c r="AYF9"/>
      <c r="AYG9" s="126">
        <v>99.2323940176588</v>
      </c>
      <c r="AYH9"/>
      <c r="AYI9"/>
      <c r="AYJ9"/>
      <c r="AYK9" s="126">
        <v>99.2526298701299</v>
      </c>
      <c r="AYL9"/>
      <c r="AYM9"/>
      <c r="AYN9"/>
      <c r="AYO9" s="126">
        <v>2.40023414636012</v>
      </c>
      <c r="AYP9"/>
      <c r="AYQ9"/>
      <c r="AYR9"/>
      <c r="AYS9" s="126">
        <v>99.9940909090909</v>
      </c>
      <c r="AYT9"/>
      <c r="AYU9"/>
      <c r="AYV9"/>
      <c r="AYW9" s="126">
        <v>0.625066875835683</v>
      </c>
      <c r="AYX9"/>
      <c r="AYY9"/>
      <c r="AYZ9"/>
      <c r="AZA9" s="126">
        <v>0</v>
      </c>
      <c r="AZB9"/>
      <c r="AZC9"/>
      <c r="AZD9"/>
      <c r="AZE9" s="126">
        <v>47.2723648719879</v>
      </c>
      <c r="AZF9"/>
      <c r="AZG9"/>
      <c r="AZH9"/>
      <c r="AZI9" s="126">
        <v>7.55678839836097</v>
      </c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 s="126">
        <v>98.3345004551938</v>
      </c>
      <c r="BBN9"/>
      <c r="BBO9"/>
      <c r="BBP9"/>
      <c r="BBQ9" s="126">
        <v>99.8768292416803</v>
      </c>
      <c r="BBR9"/>
      <c r="BBS9"/>
      <c r="BBT9"/>
      <c r="BBU9" s="126">
        <v>2.40525585030562</v>
      </c>
      <c r="BBV9"/>
      <c r="BBW9"/>
      <c r="BBX9"/>
      <c r="BBY9" s="126">
        <v>97.6041277246624</v>
      </c>
      <c r="BBZ9"/>
      <c r="BCA9"/>
      <c r="BCB9"/>
      <c r="BCC9" s="126">
        <v>99.7608122032289</v>
      </c>
      <c r="BCD9"/>
      <c r="BCE9"/>
      <c r="BCF9"/>
      <c r="BCG9" s="126">
        <v>1.76268333333333</v>
      </c>
      <c r="BCH9"/>
      <c r="BCI9"/>
      <c r="BCJ9"/>
      <c r="BCK9" s="126">
        <v>99.8608614731922</v>
      </c>
      <c r="BCL9"/>
      <c r="BCM9"/>
      <c r="BCN9"/>
      <c r="BCO9" s="126">
        <v>0.717028917128566</v>
      </c>
      <c r="BCP9"/>
      <c r="BCQ9"/>
      <c r="BCR9"/>
      <c r="BCS9" s="126">
        <v>0.0912676187225526</v>
      </c>
      <c r="BCT9"/>
      <c r="BCU9"/>
      <c r="BCV9"/>
      <c r="BCW9" s="126">
        <v>36.6116891534144</v>
      </c>
      <c r="BCX9"/>
      <c r="BCY9"/>
      <c r="BCZ9"/>
      <c r="BDA9" s="126">
        <v>7.93797232424442</v>
      </c>
      <c r="BDB9"/>
      <c r="BDC9"/>
      <c r="BDD9"/>
      <c r="BDE9" s="126">
        <v>98.64</v>
      </c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 s="126">
        <v>99.1252954534034</v>
      </c>
      <c r="BDZ9"/>
      <c r="BEA9"/>
      <c r="BEB9"/>
      <c r="BEC9" s="126">
        <v>99.753629397734</v>
      </c>
      <c r="BED9"/>
      <c r="BEE9"/>
      <c r="BEF9"/>
      <c r="BEG9" s="126">
        <v>2.2904328191626</v>
      </c>
      <c r="BEH9"/>
      <c r="BEI9"/>
      <c r="BEJ9"/>
      <c r="BEK9" s="126">
        <v>98.5708950375705</v>
      </c>
      <c r="BEL9"/>
      <c r="BEM9"/>
      <c r="BEN9"/>
      <c r="BEO9" s="126">
        <v>99.5749552418845</v>
      </c>
      <c r="BEP9"/>
      <c r="BEQ9"/>
      <c r="BER9"/>
      <c r="BES9" s="126">
        <v>1.9495423982684</v>
      </c>
      <c r="BET9"/>
      <c r="BEU9"/>
      <c r="BEV9"/>
      <c r="BEW9" s="126">
        <v>99.3365517241379</v>
      </c>
      <c r="BEX9"/>
      <c r="BEY9"/>
      <c r="BEZ9"/>
      <c r="BFA9" s="126">
        <v>0.624408174770966</v>
      </c>
      <c r="BFB9"/>
      <c r="BFC9"/>
      <c r="BFD9"/>
      <c r="BFE9" s="126">
        <v>0.0865406689037044</v>
      </c>
      <c r="BFF9"/>
      <c r="BFG9"/>
      <c r="BFH9"/>
      <c r="BFI9" s="126">
        <v>46.024574507195</v>
      </c>
      <c r="BFJ9"/>
      <c r="BFK9"/>
      <c r="BFL9"/>
      <c r="BFM9" s="126">
        <v>7.98023711228461</v>
      </c>
      <c r="BFN9"/>
      <c r="BFO9"/>
      <c r="BFP9"/>
      <c r="BFQ9" s="126">
        <v>0.75</v>
      </c>
      <c r="BFR9"/>
      <c r="BFS9"/>
      <c r="BFT9"/>
      <c r="BFU9" s="126">
        <v>97.87</v>
      </c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 s="126">
        <v>99.4824186897329</v>
      </c>
      <c r="BGP9"/>
      <c r="BGQ9"/>
      <c r="BGR9"/>
      <c r="BGS9" s="126">
        <v>99.5894746369947</v>
      </c>
      <c r="BGT9"/>
      <c r="BGU9"/>
      <c r="BGV9"/>
      <c r="BGW9" s="126">
        <v>2.49926347235076</v>
      </c>
      <c r="BGX9"/>
      <c r="BGY9"/>
      <c r="BGZ9"/>
      <c r="BHA9" s="126">
        <v>98.9412017483983</v>
      </c>
      <c r="BHB9"/>
      <c r="BHC9"/>
      <c r="BHD9"/>
      <c r="BHE9" s="126">
        <v>99.6884571441799</v>
      </c>
      <c r="BHF9"/>
      <c r="BHG9"/>
      <c r="BHH9"/>
      <c r="BHI9" s="126">
        <v>1.90883058150183</v>
      </c>
      <c r="BHJ9"/>
      <c r="BHK9"/>
      <c r="BHL9"/>
      <c r="BHM9" s="126">
        <v>99.6077934438203</v>
      </c>
      <c r="BHN9"/>
      <c r="BHO9"/>
      <c r="BHP9"/>
      <c r="BHQ9" s="126">
        <v>0.609300765451304</v>
      </c>
      <c r="BHR9"/>
      <c r="BHS9"/>
      <c r="BHT9"/>
      <c r="BHU9" s="126">
        <v>0.036760073846133</v>
      </c>
      <c r="BHV9"/>
      <c r="BHW9"/>
      <c r="BHX9"/>
      <c r="BHY9" s="126">
        <v>46.9772990377762</v>
      </c>
      <c r="BHZ9"/>
      <c r="BIA9"/>
      <c r="BIB9"/>
      <c r="BIC9" s="126">
        <v>8.60941836265064</v>
      </c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 s="126">
        <v>97.82</v>
      </c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 s="126">
        <v>99.3113320698582</v>
      </c>
      <c r="BKP9"/>
      <c r="BKQ9"/>
      <c r="BKR9"/>
      <c r="BKS9" s="126">
        <v>99.7847625059872</v>
      </c>
      <c r="BKT9"/>
      <c r="BKU9"/>
      <c r="BKV9"/>
      <c r="BKW9" s="126">
        <v>2.44295842727984</v>
      </c>
      <c r="BKX9"/>
      <c r="BKY9"/>
      <c r="BKZ9"/>
      <c r="BLA9" s="126">
        <v>98.3284477254959</v>
      </c>
      <c r="BLB9"/>
      <c r="BLC9"/>
      <c r="BLD9"/>
      <c r="BLE9" s="126">
        <v>99.6600457575758</v>
      </c>
      <c r="BLF9"/>
      <c r="BLG9"/>
      <c r="BLH9"/>
      <c r="BLI9" s="126">
        <v>1.93020687463312</v>
      </c>
      <c r="BLJ9"/>
      <c r="BLK9"/>
      <c r="BLL9"/>
      <c r="BLM9" s="126">
        <v>99.6583333333333</v>
      </c>
      <c r="BLN9"/>
      <c r="BLO9"/>
      <c r="BLP9"/>
      <c r="BLQ9" s="126">
        <v>0.644863148371085</v>
      </c>
      <c r="BLR9"/>
      <c r="BLS9"/>
      <c r="BLT9"/>
      <c r="BLU9" s="126">
        <v>0.000922663389908609</v>
      </c>
      <c r="BLV9"/>
      <c r="BLW9"/>
      <c r="BLX9"/>
      <c r="BLY9" s="126">
        <v>45.7609810706233</v>
      </c>
      <c r="BLZ9"/>
      <c r="BMA9"/>
      <c r="BMB9"/>
      <c r="BMC9" s="126">
        <v>8.2004792921679</v>
      </c>
      <c r="BMD9"/>
      <c r="BME9"/>
      <c r="BMF9"/>
      <c r="BMG9" s="126">
        <v>13.33</v>
      </c>
      <c r="BMH9"/>
      <c r="BMI9"/>
      <c r="BMJ9"/>
      <c r="BMK9" s="126">
        <v>98.45</v>
      </c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 s="126">
        <v>99.69449322485</v>
      </c>
      <c r="BNB9"/>
      <c r="BNC9"/>
      <c r="BND9"/>
      <c r="BNE9" s="126">
        <v>99.8521846153846</v>
      </c>
      <c r="BNF9"/>
      <c r="BNG9"/>
      <c r="BNH9"/>
      <c r="BNI9" s="126">
        <v>1.38131669744207</v>
      </c>
      <c r="BNJ9"/>
      <c r="BNK9"/>
      <c r="BNL9"/>
      <c r="BNM9" s="126">
        <v>99.1759197675327</v>
      </c>
      <c r="BNN9"/>
      <c r="BNO9"/>
      <c r="BNP9"/>
      <c r="BNQ9" s="126">
        <v>99.6155134081197</v>
      </c>
      <c r="BNR9"/>
      <c r="BNS9"/>
      <c r="BNT9"/>
      <c r="BNU9" s="126">
        <v>1.94611377127774</v>
      </c>
      <c r="BNV9"/>
      <c r="BNW9"/>
      <c r="BNX9"/>
      <c r="BNY9" s="126">
        <v>99.8922444947736</v>
      </c>
      <c r="BNZ9"/>
      <c r="BOA9"/>
      <c r="BOB9"/>
      <c r="BOC9" s="126">
        <v>0.525529927657008</v>
      </c>
      <c r="BOD9"/>
      <c r="BOE9"/>
      <c r="BOF9"/>
      <c r="BOG9" s="126">
        <v>0.00661786424712764</v>
      </c>
      <c r="BOH9"/>
      <c r="BOI9"/>
      <c r="BOJ9"/>
      <c r="BOK9" s="126">
        <v>46.8677415992525</v>
      </c>
      <c r="BOL9"/>
      <c r="BOM9"/>
      <c r="BON9"/>
      <c r="BOO9" s="126">
        <v>7.58670080982405</v>
      </c>
      <c r="BOP9"/>
      <c r="BOQ9"/>
      <c r="BOR9"/>
      <c r="BOS9" s="126">
        <v>98.77</v>
      </c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 s="126">
        <v>99.7161629860824</v>
      </c>
      <c r="BPN9"/>
      <c r="BPO9"/>
      <c r="BPP9"/>
      <c r="BPQ9" s="126">
        <v>99.9337067099567</v>
      </c>
      <c r="BPR9"/>
      <c r="BPS9"/>
      <c r="BPT9"/>
      <c r="BPU9" s="126">
        <v>2.29149116295232</v>
      </c>
      <c r="BPV9"/>
      <c r="BPW9"/>
      <c r="BPX9"/>
      <c r="BPY9" s="126">
        <v>99.225292168613</v>
      </c>
      <c r="BPZ9"/>
      <c r="BQA9"/>
      <c r="BQB9"/>
      <c r="BQC9" s="126">
        <v>99.8244242424242</v>
      </c>
      <c r="BQD9"/>
      <c r="BQE9"/>
      <c r="BQF9"/>
      <c r="BQG9" s="126">
        <v>2.03165068670485</v>
      </c>
      <c r="BQH9"/>
      <c r="BQI9"/>
      <c r="BQJ9"/>
      <c r="BQK9" s="126">
        <v>99.3299663299663</v>
      </c>
      <c r="BQL9"/>
      <c r="BQM9"/>
      <c r="BQN9"/>
      <c r="BQO9" s="126">
        <v>0.669417047759543</v>
      </c>
      <c r="BQP9"/>
      <c r="BQQ9"/>
      <c r="BQR9"/>
      <c r="BQS9" s="126">
        <v>0.146898951707416</v>
      </c>
      <c r="BQT9"/>
      <c r="BQU9"/>
      <c r="BQV9"/>
      <c r="BQW9" s="126">
        <v>55.4464463129391</v>
      </c>
      <c r="BQX9"/>
      <c r="BQY9"/>
      <c r="BQZ9"/>
      <c r="BRA9" s="126">
        <v>11.305264180568</v>
      </c>
      <c r="BRB9"/>
      <c r="BRC9"/>
      <c r="BRD9"/>
      <c r="BRE9" s="126">
        <v>0.121509340397628</v>
      </c>
      <c r="BRF9"/>
      <c r="BRG9"/>
      <c r="BRH9"/>
      <c r="BRI9" s="126">
        <v>0.0977497129735937</v>
      </c>
      <c r="BRJ9"/>
      <c r="BRK9"/>
      <c r="BRL9"/>
      <c r="BRM9" s="126">
        <v>0.07</v>
      </c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 s="126">
        <v>0.61</v>
      </c>
      <c r="BTJ9"/>
      <c r="BTK9"/>
      <c r="BTL9"/>
      <c r="BTM9" s="126">
        <v>2.29</v>
      </c>
      <c r="BTN9"/>
      <c r="BTO9"/>
      <c r="BTP9"/>
      <c r="BTQ9" s="126">
        <v>1.57</v>
      </c>
      <c r="BTR9"/>
      <c r="BTS9"/>
      <c r="BTT9"/>
      <c r="BTU9" s="126">
        <v>98.88</v>
      </c>
      <c r="BTV9"/>
      <c r="BTW9"/>
      <c r="BTX9"/>
      <c r="BTY9" s="126">
        <v>96.6</v>
      </c>
      <c r="BTZ9"/>
      <c r="BUA9"/>
      <c r="BUB9"/>
      <c r="BUC9" s="126">
        <v>98.68</v>
      </c>
      <c r="BUD9"/>
      <c r="BUE9"/>
      <c r="BUF9"/>
      <c r="BUG9" s="126">
        <v>2.76</v>
      </c>
      <c r="BUH9"/>
      <c r="BUI9"/>
      <c r="BUJ9"/>
      <c r="BUK9" s="126">
        <v>1.28</v>
      </c>
      <c r="BUL9"/>
      <c r="BUM9"/>
      <c r="BUN9"/>
      <c r="BUO9" s="126">
        <v>25</v>
      </c>
      <c r="BUP9"/>
      <c r="BUQ9"/>
      <c r="BUR9"/>
      <c r="BUS9" s="126">
        <v>0.26</v>
      </c>
      <c r="BUT9"/>
      <c r="BUU9"/>
      <c r="BUV9"/>
      <c r="BUW9" s="126">
        <v>0.00619314514112034</v>
      </c>
      <c r="BUX9"/>
      <c r="BUY9"/>
      <c r="BUZ9"/>
      <c r="BVA9" s="126">
        <v>0.083</v>
      </c>
      <c r="BVB9"/>
      <c r="BVC9"/>
      <c r="BVD9"/>
      <c r="BVE9" s="126">
        <v>0.079</v>
      </c>
      <c r="BVF9"/>
      <c r="BVG9"/>
      <c r="BVH9"/>
      <c r="BVI9" s="126">
        <v>47.1143901987869</v>
      </c>
      <c r="BVJ9"/>
      <c r="BVK9"/>
      <c r="BVL9"/>
      <c r="BVM9" s="126">
        <v>0.5</v>
      </c>
      <c r="BVN9"/>
      <c r="BVO9"/>
      <c r="BVP9"/>
      <c r="BVQ9" s="126">
        <v>1.28</v>
      </c>
      <c r="BVR9"/>
      <c r="BVS9"/>
      <c r="BVT9"/>
      <c r="BVU9" s="126">
        <v>92.0901647355087</v>
      </c>
      <c r="BVV9"/>
      <c r="BVW9"/>
      <c r="BVX9"/>
      <c r="BVY9" s="126">
        <v>98.9803284320626</v>
      </c>
      <c r="BVZ9"/>
      <c r="BWA9"/>
      <c r="BWB9"/>
      <c r="BWC9" s="126">
        <v>99.9878655503973</v>
      </c>
      <c r="BWD9"/>
      <c r="BWE9"/>
      <c r="BWF9"/>
      <c r="BWG9" s="126">
        <v>97.8264853326304</v>
      </c>
      <c r="BWH9"/>
      <c r="BWI9"/>
      <c r="BWJ9"/>
      <c r="BWK9" s="126">
        <v>405</v>
      </c>
      <c r="BWL9"/>
      <c r="BWM9"/>
      <c r="BWN9"/>
      <c r="BWO9" s="126">
        <v>1.61</v>
      </c>
      <c r="BWP9"/>
      <c r="BWQ9"/>
      <c r="BWR9"/>
      <c r="BWS9" s="126">
        <v>1.45</v>
      </c>
    </row>
    <row r="10">
      <c r="A10" s="123" t="s">
        <v>14</v>
      </c>
      <c r="B10"/>
      <c r="C10"/>
      <c r="D10"/>
      <c r="E10" s="125">
        <f>IF(E$6=0,MAX(E$12:E$42),MIN(E$12:E$42))</f>
      </c>
      <c r="F10" s="125">
        <f>INDEX($A$12:$A$42,MATCH(E10,E$12:E$42,0))</f>
      </c>
      <c r="G10"/>
      <c r="H10"/>
      <c r="I10" s="125">
        <f>IF(I$6=0,MAX(I$12:I$42),MIN(I$12:I$42))</f>
      </c>
      <c r="J10" s="125">
        <f>INDEX($A$12:$A$42,MATCH(I10,I$12:I$42,0))</f>
      </c>
      <c r="K10"/>
      <c r="L10"/>
      <c r="M10" s="125">
        <f>IF(M$6=0,MAX(M$12:M$42),MIN(M$12:M$42))</f>
      </c>
      <c r="N10" s="125">
        <f>INDEX($A$12:$A$42,MATCH(M10,M$12:M$42,0))</f>
      </c>
      <c r="O10"/>
      <c r="P10"/>
      <c r="Q10" s="125">
        <f>IF(Q$6=0,MAX(Q$12:Q$42),MIN(Q$12:Q$42))</f>
      </c>
      <c r="R10" s="125">
        <f>INDEX($A$12:$A$42,MATCH(Q10,Q$12:Q$42,0))</f>
      </c>
      <c r="S10"/>
      <c r="T10"/>
      <c r="U10" s="125">
        <f>IF(U$6=0,MAX(U$12:U$42),MIN(U$12:U$42))</f>
      </c>
      <c r="V10" s="125">
        <f>INDEX($A$12:$A$42,MATCH(U10,U$12:U$42,0))</f>
      </c>
      <c r="W10"/>
      <c r="X10"/>
      <c r="Y10" s="125">
        <f>IF(Y$6=0,MAX(Y$12:Y$42),MIN(Y$12:Y$42))</f>
      </c>
      <c r="Z10" s="125">
        <f>INDEX($A$12:$A$42,MATCH(Y10,Y$12:Y$42,0))</f>
      </c>
      <c r="AA10"/>
      <c r="AB10"/>
      <c r="AC10" s="125">
        <f>IF(AC$6=0,MAX(AC$12:AC$42),MIN(AC$12:AC$42))</f>
      </c>
      <c r="AD10" s="125">
        <f>INDEX($A$12:$A$42,MATCH(AC10,AC$12:AC$42,0))</f>
      </c>
      <c r="AE10"/>
      <c r="AF10"/>
      <c r="AG10" s="125">
        <f>IF(AG$6=0,MAX(AG$12:AG$42),MIN(AG$12:AG$42))</f>
      </c>
      <c r="AH10" s="125">
        <f>INDEX($A$12:$A$42,MATCH(AG10,AG$12:AG$42,0))</f>
      </c>
      <c r="AI10"/>
      <c r="AJ10"/>
      <c r="AK10" s="125">
        <f>IF(AK$6=0,MAX(AK$12:AK$42),MIN(AK$12:AK$42))</f>
      </c>
      <c r="AL10" s="125">
        <f>INDEX($A$12:$A$42,MATCH(AK10,AK$12:AK$42,0))</f>
      </c>
      <c r="AM10"/>
      <c r="AN10"/>
      <c r="AO10" s="125">
        <f>IF(AO$6=0,MAX(AO$12:AO$42),MIN(AO$12:AO$42))</f>
      </c>
      <c r="AP10" s="125">
        <f>INDEX($A$12:$A$42,MATCH(AO10,AO$12:AO$42,0))</f>
      </c>
      <c r="AQ10"/>
      <c r="AR10"/>
      <c r="AS10" s="125">
        <f>IF(AS$6=0,MAX(AS$12:AS$42),MIN(AS$12:AS$42))</f>
      </c>
      <c r="AT10" s="125">
        <f>INDEX($A$12:$A$42,MATCH(AS10,AS$12:AS$42,0))</f>
      </c>
      <c r="AU10"/>
      <c r="AV10"/>
      <c r="AW10" s="125">
        <f>IF(AW$6=0,MAX(AW$12:AW$42),MIN(AW$12:AW$42))</f>
      </c>
      <c r="AX10" s="125">
        <f>INDEX($A$12:$A$42,MATCH(AW10,AW$12:AW$42,0))</f>
      </c>
      <c r="AY10"/>
      <c r="AZ10"/>
      <c r="BA10" s="125">
        <f>IF(BA$6=0,MAX(BA$12:BA$42),MIN(BA$12:BA$42))</f>
      </c>
      <c r="BB10" s="125">
        <f>INDEX($A$12:$A$42,MATCH(BA10,BA$12:BA$42,0))</f>
      </c>
      <c r="BC10"/>
      <c r="BD10"/>
      <c r="BE10" s="125">
        <f>IF(BE$6=0,MAX(BE$12:BE$42),MIN(BE$12:BE$42))</f>
      </c>
      <c r="BF10" s="125">
        <f>INDEX($A$12:$A$42,MATCH(BE10,BE$12:BE$42,0))</f>
      </c>
      <c r="BG10"/>
      <c r="BH10"/>
      <c r="BI10" s="125">
        <f>IF(BI$6=0,MAX(BI$12:BI$42),MIN(BI$12:BI$42))</f>
      </c>
      <c r="BJ10" s="125">
        <f>INDEX($A$12:$A$42,MATCH(BI10,BI$12:BI$42,0))</f>
      </c>
      <c r="BK10"/>
      <c r="BL10"/>
      <c r="BM10" s="125">
        <f>IF(BM$6=0,MAX(BM$12:BM$42),MIN(BM$12:BM$42))</f>
      </c>
      <c r="BN10" s="125">
        <f>INDEX($A$12:$A$42,MATCH(BM10,BM$12:BM$42,0))</f>
      </c>
      <c r="BO10"/>
      <c r="BP10"/>
      <c r="BQ10" s="125">
        <f>IF(BQ$6=0,MAX(BQ$12:BQ$42),MIN(BQ$12:BQ$42))</f>
      </c>
      <c r="BR10" s="125">
        <f>INDEX($A$12:$A$42,MATCH(BQ10,BQ$12:BQ$42,0))</f>
      </c>
      <c r="BS10"/>
      <c r="BT10"/>
      <c r="BU10" s="125">
        <f>IF(BU$6=0,MAX(BU$12:BU$42),MIN(BU$12:BU$42))</f>
      </c>
      <c r="BV10" s="125">
        <f>INDEX($A$12:$A$42,MATCH(BU10,BU$12:BU$42,0))</f>
      </c>
      <c r="BW10"/>
      <c r="BX10"/>
      <c r="BY10" s="125">
        <f>IF(BY$6=0,MAX(BY$12:BY$42),MIN(BY$12:BY$42))</f>
      </c>
      <c r="BZ10" s="125">
        <f>INDEX($A$12:$A$42,MATCH(BY10,BY$12:BY$42,0))</f>
      </c>
      <c r="CA10"/>
      <c r="CB10"/>
      <c r="CC10" s="125">
        <f>IF(CC$6=0,MAX(CC$12:CC$42),MIN(CC$12:CC$42))</f>
      </c>
      <c r="CD10" s="125">
        <f>INDEX($A$12:$A$42,MATCH(CC10,CC$12:CC$42,0))</f>
      </c>
      <c r="CE10"/>
      <c r="CF10"/>
      <c r="CG10" s="125">
        <f>IF(CG$6=0,MAX(CG$12:CG$42),MIN(CG$12:CG$42))</f>
      </c>
      <c r="CH10" s="125">
        <f>INDEX($A$12:$A$42,MATCH(CG10,CG$12:CG$42,0))</f>
      </c>
      <c r="CI10"/>
      <c r="CJ10"/>
      <c r="CK10" s="125">
        <f>IF(CK$6=0,MAX(CK$12:CK$42),MIN(CK$12:CK$42))</f>
      </c>
      <c r="CL10" s="125">
        <f>INDEX($A$12:$A$42,MATCH(CK10,CK$12:CK$42,0))</f>
      </c>
      <c r="CM10"/>
      <c r="CN10"/>
      <c r="CO10" s="125">
        <f>IF(CO$6=0,MAX(CO$12:CO$42),MIN(CO$12:CO$42))</f>
      </c>
      <c r="CP10" s="125">
        <f>INDEX($A$12:$A$42,MATCH(CO10,CO$12:CO$42,0))</f>
      </c>
      <c r="CQ10"/>
      <c r="CR10"/>
      <c r="CS10" s="125">
        <f>IF(CS$6=0,MAX(CS$12:CS$42),MIN(CS$12:CS$42))</f>
      </c>
      <c r="CT10" s="125">
        <f>INDEX($A$12:$A$42,MATCH(CS10,CS$12:CS$42,0))</f>
      </c>
      <c r="CU10"/>
      <c r="CV10"/>
      <c r="CW10" s="125">
        <f>IF(CW$6=0,MAX(CW$12:CW$42),MIN(CW$12:CW$42))</f>
      </c>
      <c r="CX10" s="125">
        <f>INDEX($A$12:$A$42,MATCH(CW10,CW$12:CW$42,0))</f>
      </c>
      <c r="CY10"/>
      <c r="CZ10"/>
      <c r="DA10" s="125">
        <f>IF(DA$6=0,MAX(DA$12:DA$42),MIN(DA$12:DA$42))</f>
      </c>
      <c r="DB10" s="125">
        <f>INDEX($A$12:$A$42,MATCH(DA10,DA$12:DA$42,0))</f>
      </c>
      <c r="DC10"/>
      <c r="DD10"/>
      <c r="DE10" s="125">
        <f>IF(DE$6=0,MAX(DE$12:DE$42),MIN(DE$12:DE$42))</f>
      </c>
      <c r="DF10" s="125">
        <f>INDEX($A$12:$A$42,MATCH(DE10,DE$12:DE$42,0))</f>
      </c>
      <c r="DG10"/>
      <c r="DH10"/>
      <c r="DI10" s="125">
        <f>IF(DI$6=0,MAX(DI$12:DI$42),MIN(DI$12:DI$42))</f>
      </c>
      <c r="DJ10" s="125">
        <f>INDEX($A$12:$A$42,MATCH(DI10,DI$12:DI$42,0))</f>
      </c>
      <c r="DK10"/>
      <c r="DL10"/>
      <c r="DM10" s="125">
        <f>IF(DM$6=0,MAX(DM$12:DM$42),MIN(DM$12:DM$42))</f>
      </c>
      <c r="DN10" s="125">
        <f>INDEX($A$12:$A$42,MATCH(DM10,DM$12:DM$42,0))</f>
      </c>
      <c r="DO10"/>
      <c r="DP10"/>
      <c r="DQ10" s="125">
        <f>IF(DQ$6=0,MAX(DQ$12:DQ$42),MIN(DQ$12:DQ$42))</f>
      </c>
      <c r="DR10" s="125">
        <f>INDEX($A$12:$A$42,MATCH(DQ10,DQ$12:DQ$42,0))</f>
      </c>
      <c r="DS10"/>
      <c r="DT10"/>
      <c r="DU10" s="125">
        <f>IF(DU$6=0,MAX(DU$12:DU$42),MIN(DU$12:DU$42))</f>
      </c>
      <c r="DV10" s="125">
        <f>INDEX($A$12:$A$42,MATCH(DU10,DU$12:DU$42,0))</f>
      </c>
      <c r="DW10"/>
      <c r="DX10"/>
      <c r="DY10" s="125">
        <f>IF(DY$6=0,MAX(DY$12:DY$42),MIN(DY$12:DY$42))</f>
      </c>
      <c r="DZ10" s="125">
        <f>INDEX($A$12:$A$42,MATCH(DY10,DY$12:DY$42,0))</f>
      </c>
      <c r="EA10"/>
      <c r="EB10"/>
      <c r="EC10" s="125">
        <f>IF(EC$6=0,MAX(EC$12:EC$42),MIN(EC$12:EC$42))</f>
      </c>
      <c r="ED10" s="125">
        <f>INDEX($A$12:$A$42,MATCH(EC10,EC$12:EC$42,0))</f>
      </c>
      <c r="EE10"/>
      <c r="EF10"/>
      <c r="EG10"/>
      <c r="EH10" s="125">
        <f>IF(EH$6=0,MAX(EH$12:EH$42),MIN(EH$12:EH$42))</f>
      </c>
      <c r="EI10" s="125">
        <f>INDEX($A$12:$A$42,MATCH(EH10,EH$12:EH$42,0))</f>
      </c>
      <c r="EJ10"/>
      <c r="EK10"/>
      <c r="EL10"/>
      <c r="EM10" s="125">
        <f>IF(EM$6=0,MAX(EM$12:EM$42),MIN(EM$12:EM$42))</f>
      </c>
      <c r="EN10" s="125">
        <f>INDEX($A$12:$A$42,MATCH(EM10,EM$12:EM$42,0))</f>
      </c>
      <c r="EO10"/>
      <c r="EP10"/>
      <c r="EQ10"/>
      <c r="ER10" s="125">
        <f>IF(ER$6=0,MAX(ER$12:ER$42),MIN(ER$12:ER$42))</f>
      </c>
      <c r="ES10" s="125">
        <f>INDEX($A$12:$A$42,MATCH(ER10,ER$12:ER$42,0))</f>
      </c>
      <c r="ET10"/>
      <c r="EU10"/>
      <c r="EV10"/>
      <c r="EW10" s="125">
        <f>IF(EW$6=0,MAX(EW$12:EW$42),MIN(EW$12:EW$42))</f>
      </c>
      <c r="EX10" s="125">
        <f>INDEX($A$12:$A$42,MATCH(EW10,EW$12:EW$42,0))</f>
      </c>
      <c r="EY10"/>
      <c r="EZ10"/>
      <c r="FA10"/>
      <c r="FB10" s="125">
        <f>IF(FB$6=0,MAX(FB$12:FB$42),MIN(FB$12:FB$42))</f>
      </c>
      <c r="FC10" s="125">
        <f>INDEX($A$12:$A$42,MATCH(FB10,FB$12:FB$42,0))</f>
      </c>
      <c r="FD10"/>
      <c r="FE10"/>
      <c r="FF10"/>
      <c r="FG10" s="125">
        <f>IF(FG$6=0,MAX(FG$12:FG$42),MIN(FG$12:FG$42))</f>
      </c>
      <c r="FH10" s="125">
        <f>INDEX($A$12:$A$42,MATCH(FG10,FG$12:FG$42,0))</f>
      </c>
      <c r="FI10"/>
      <c r="FJ10"/>
      <c r="FK10"/>
      <c r="FL10" s="125">
        <f>IF(FL$6=0,MAX(FL$12:FL$42),MIN(FL$12:FL$42))</f>
      </c>
      <c r="FM10" s="125">
        <f>INDEX($A$12:$A$42,MATCH(FL10,FL$12:FL$42,0))</f>
      </c>
      <c r="FN10"/>
      <c r="FO10"/>
      <c r="FP10"/>
      <c r="FQ10" s="125">
        <f>IF(FQ$6=0,MAX(FQ$12:FQ$42),MIN(FQ$12:FQ$42))</f>
      </c>
      <c r="FR10" s="125">
        <f>INDEX($A$12:$A$42,MATCH(FQ10,FQ$12:FQ$42,0))</f>
      </c>
      <c r="FS10"/>
      <c r="FT10"/>
      <c r="FU10"/>
      <c r="FV10" s="125">
        <f>IF(FV$6=0,MAX(FV$12:FV$42),MIN(FV$12:FV$42))</f>
      </c>
      <c r="FW10" s="125">
        <f>INDEX($A$12:$A$42,MATCH(FV10,FV$12:FV$42,0))</f>
      </c>
      <c r="FX10"/>
      <c r="FY10"/>
      <c r="FZ10"/>
      <c r="GA10" s="125">
        <f>IF(GA$6=0,MAX(GA$12:GA$42),MIN(GA$12:GA$42))</f>
      </c>
      <c r="GB10" s="125">
        <f>INDEX($A$12:$A$42,MATCH(GA10,GA$12:GA$42,0))</f>
      </c>
      <c r="GC10"/>
      <c r="GD10"/>
      <c r="GE10"/>
      <c r="GF10" s="125">
        <f>IF(GF$6=0,MAX(GF$12:GF$42),MIN(GF$12:GF$42))</f>
      </c>
      <c r="GG10" s="125">
        <f>INDEX($A$12:$A$42,MATCH(GF10,GF$12:GF$42,0))</f>
      </c>
      <c r="GH10"/>
      <c r="GI10"/>
      <c r="GJ10"/>
      <c r="GK10" s="125">
        <f>IF(GK$6=0,MAX(GK$12:GK$42),MIN(GK$12:GK$42))</f>
      </c>
      <c r="GL10" s="125">
        <f>INDEX($A$12:$A$42,MATCH(GK10,GK$12:GK$42,0))</f>
      </c>
      <c r="GM10"/>
      <c r="GN10"/>
      <c r="GO10"/>
      <c r="GP10" s="125">
        <f>IF(GP$6=0,MAX(GP$12:GP$42),MIN(GP$12:GP$42))</f>
      </c>
      <c r="GQ10" s="125">
        <f>INDEX($A$12:$A$42,MATCH(GP10,GP$12:GP$42,0))</f>
      </c>
      <c r="GR10"/>
      <c r="GS10"/>
      <c r="GT10"/>
      <c r="GU10" s="125">
        <f>IF(GU$6=0,MAX(GU$12:GU$42),MIN(GU$12:GU$42))</f>
      </c>
      <c r="GV10" s="125">
        <f>INDEX($A$12:$A$42,MATCH(GU10,GU$12:GU$42,0))</f>
      </c>
      <c r="GW10"/>
      <c r="GX10"/>
      <c r="GY10"/>
      <c r="GZ10" s="125">
        <f>IF(GZ$6=0,MAX(GZ$12:GZ$42),MIN(GZ$12:GZ$42))</f>
      </c>
      <c r="HA10" s="125">
        <f>INDEX($A$12:$A$42,MATCH(GZ10,GZ$12:GZ$42,0))</f>
      </c>
      <c r="HB10"/>
      <c r="HC10"/>
      <c r="HD10"/>
      <c r="HE10" s="125">
        <f>IF(HE$6=0,MAX(HE$12:HE$42),MIN(HE$12:HE$42))</f>
      </c>
      <c r="HF10" s="125">
        <f>INDEX($A$12:$A$42,MATCH(HE10,HE$12:HE$42,0))</f>
      </c>
      <c r="HG10"/>
      <c r="HH10"/>
      <c r="HI10"/>
      <c r="HJ10" s="125">
        <f>IF(HJ$6=0,MAX(HJ$12:HJ$42),MIN(HJ$12:HJ$42))</f>
      </c>
      <c r="HK10" s="125">
        <f>INDEX($A$12:$A$42,MATCH(HJ10,HJ$12:HJ$42,0))</f>
      </c>
      <c r="HL10"/>
      <c r="HM10"/>
      <c r="HN10"/>
      <c r="HO10" s="125">
        <f>IF(HO$6=0,MAX(HO$12:HO$42),MIN(HO$12:HO$42))</f>
      </c>
      <c r="HP10" s="125">
        <f>INDEX($A$12:$A$42,MATCH(HO10,HO$12:HO$42,0))</f>
      </c>
      <c r="HQ10"/>
      <c r="HR10"/>
      <c r="HS10"/>
      <c r="HT10" s="125">
        <f>IF(HT$6=0,MAX(HT$12:HT$42),MIN(HT$12:HT$42))</f>
      </c>
      <c r="HU10" s="125">
        <f>INDEX($A$12:$A$42,MATCH(HT10,HT$12:HT$42,0))</f>
      </c>
      <c r="HV10"/>
      <c r="HW10"/>
      <c r="HX10"/>
      <c r="HY10" s="125">
        <f>IF(HY$6=0,MAX(HY$12:HY$42),MIN(HY$12:HY$42))</f>
      </c>
      <c r="HZ10" s="125">
        <f>INDEX($A$12:$A$42,MATCH(HY10,HY$12:HY$42,0))</f>
      </c>
      <c r="IA10"/>
      <c r="IB10"/>
      <c r="IC10"/>
      <c r="ID10" s="125">
        <f>IF(ID$6=0,MAX(ID$12:ID$42),MIN(ID$12:ID$42))</f>
      </c>
      <c r="IE10" s="125">
        <f>INDEX($A$12:$A$42,MATCH(ID10,ID$12:ID$42,0))</f>
      </c>
      <c r="IF10"/>
      <c r="IG10"/>
      <c r="IH10"/>
      <c r="II10" s="125">
        <f>IF(II$6=0,MAX(II$12:II$42),MIN(II$12:II$42))</f>
      </c>
      <c r="IJ10" s="125">
        <f>INDEX($A$12:$A$42,MATCH(II10,II$12:II$42,0))</f>
      </c>
      <c r="IK10"/>
      <c r="IL10"/>
      <c r="IM10"/>
      <c r="IN10" s="125">
        <f>IF(IN$6=0,MAX(IN$12:IN$42),MIN(IN$12:IN$42))</f>
      </c>
      <c r="IO10" s="125">
        <f>INDEX($A$12:$A$42,MATCH(IN10,IN$12:IN$42,0))</f>
      </c>
      <c r="IP10"/>
      <c r="IQ10"/>
      <c r="IR10"/>
      <c r="IS10" s="125">
        <f>IF(IS$6=0,MAX(IS$12:IS$42),MIN(IS$12:IS$42))</f>
      </c>
      <c r="IT10" s="125">
        <f>INDEX($A$12:$A$42,MATCH(IS10,IS$12:IS$42,0))</f>
      </c>
      <c r="IU10"/>
      <c r="IV10"/>
      <c r="IW10"/>
      <c r="IX10" s="125">
        <f>IF(IX$6=0,MAX(IX$12:IX$42),MIN(IX$12:IX$42))</f>
      </c>
      <c r="IY10" s="125">
        <f>INDEX($A$12:$A$42,MATCH(IX10,IX$12:IX$42,0))</f>
      </c>
      <c r="IZ10"/>
      <c r="JA10"/>
      <c r="JB10"/>
      <c r="JC10" s="125">
        <f>IF(JC$6=0,MAX(JC$12:JC$42),MIN(JC$12:JC$42))</f>
      </c>
      <c r="JD10" s="125">
        <f>INDEX($A$12:$A$42,MATCH(JC10,JC$12:JC$42,0))</f>
      </c>
      <c r="JE10"/>
      <c r="JF10"/>
      <c r="JG10"/>
      <c r="JH10" s="125">
        <f>IF(JH$6=0,MAX(JH$12:JH$42),MIN(JH$12:JH$42))</f>
      </c>
      <c r="JI10" s="125">
        <f>INDEX($A$12:$A$42,MATCH(JH10,JH$12:JH$42,0))</f>
      </c>
      <c r="JJ10"/>
      <c r="JK10"/>
      <c r="JL10"/>
      <c r="JM10" s="125">
        <f>IF(JM$6=0,MAX(JM$12:JM$42),MIN(JM$12:JM$42))</f>
      </c>
      <c r="JN10" s="125">
        <f>INDEX($A$12:$A$42,MATCH(JM10,JM$12:JM$42,0))</f>
      </c>
      <c r="JO10"/>
      <c r="JP10"/>
      <c r="JQ10"/>
      <c r="JR10" s="125">
        <f>IF(JR$6=0,MAX(JR$12:JR$42),MIN(JR$12:JR$42))</f>
      </c>
      <c r="JS10" s="125">
        <f>INDEX($A$12:$A$42,MATCH(JR10,JR$12:JR$42,0))</f>
      </c>
      <c r="JT10"/>
      <c r="JU10"/>
      <c r="JV10"/>
      <c r="JW10" s="125">
        <f>IF(JW$6=0,MAX(JW$12:JW$42),MIN(JW$12:JW$42))</f>
      </c>
      <c r="JX10" s="125">
        <f>INDEX($A$12:$A$42,MATCH(JW10,JW$12:JW$42,0))</f>
      </c>
      <c r="JY10"/>
      <c r="JZ10"/>
      <c r="KA10"/>
      <c r="KB10" s="125">
        <f>IF(KB$6=0,MAX(KB$12:KB$42),MIN(KB$12:KB$42))</f>
      </c>
      <c r="KC10" s="125">
        <f>INDEX($A$12:$A$42,MATCH(KB10,KB$12:KB$42,0))</f>
      </c>
      <c r="KD10"/>
      <c r="KE10"/>
      <c r="KF10"/>
      <c r="KG10" s="125">
        <f>IF(KG$6=0,MAX(KG$12:KG$42),MIN(KG$12:KG$42))</f>
      </c>
      <c r="KH10" s="125">
        <f>INDEX($A$12:$A$42,MATCH(KG10,KG$12:KG$42,0))</f>
      </c>
      <c r="KI10"/>
      <c r="KJ10"/>
      <c r="KK10"/>
      <c r="KL10" s="125">
        <f>IF(KL$6=0,MAX(KL$12:KL$42),MIN(KL$12:KL$42))</f>
      </c>
      <c r="KM10" s="125">
        <f>INDEX($A$12:$A$42,MATCH(KL10,KL$12:KL$42,0))</f>
      </c>
      <c r="KN10"/>
      <c r="KO10"/>
      <c r="KP10"/>
      <c r="KQ10" s="125">
        <f>IF(KQ$6=0,MAX(KQ$12:KQ$42),MIN(KQ$12:KQ$42))</f>
      </c>
      <c r="KR10" s="125">
        <f>INDEX($A$12:$A$42,MATCH(KQ10,KQ$12:KQ$42,0))</f>
      </c>
      <c r="KS10"/>
      <c r="KT10"/>
      <c r="KU10"/>
      <c r="KV10" s="125">
        <f>IF(KV$6=0,MAX(KV$12:KV$42),MIN(KV$12:KV$42))</f>
      </c>
      <c r="KW10" s="125">
        <f>INDEX($A$12:$A$42,MATCH(KV10,KV$12:KV$42,0))</f>
      </c>
      <c r="KX10"/>
      <c r="KY10"/>
      <c r="KZ10"/>
      <c r="LA10" s="125">
        <f>IF(LA$6=0,MAX(LA$12:LA$42),MIN(LA$12:LA$42))</f>
      </c>
      <c r="LB10" s="125">
        <f>INDEX($A$12:$A$42,MATCH(LA10,LA$12:LA$42,0))</f>
      </c>
      <c r="LC10"/>
      <c r="LD10"/>
      <c r="LE10"/>
      <c r="LF10" s="125">
        <f>IF(LF$6=0,MAX(LF$12:LF$42),MIN(LF$12:LF$42))</f>
      </c>
      <c r="LG10" s="125">
        <f>INDEX($A$12:$A$42,MATCH(LF10,LF$12:LF$42,0))</f>
      </c>
      <c r="LH10"/>
      <c r="LI10"/>
      <c r="LJ10"/>
      <c r="LK10" s="125">
        <f>IF(LK$6=0,MAX(LK$12:LK$42),MIN(LK$12:LK$42))</f>
      </c>
      <c r="LL10" s="125">
        <f>INDEX($A$12:$A$42,MATCH(LK10,LK$12:LK$42,0))</f>
      </c>
      <c r="LM10"/>
      <c r="LN10"/>
      <c r="LO10"/>
      <c r="LP10" s="125">
        <f>IF(LP$6=0,MAX(LP$12:LP$42),MIN(LP$12:LP$42))</f>
      </c>
      <c r="LQ10" s="125">
        <f>INDEX($A$12:$A$42,MATCH(LP10,LP$12:LP$42,0))</f>
      </c>
      <c r="LR10"/>
      <c r="LS10"/>
      <c r="LT10"/>
      <c r="LU10" s="125">
        <f>IF(LU$6=0,MAX(LU$12:LU$42),MIN(LU$12:LU$42))</f>
      </c>
      <c r="LV10" s="125">
        <f>INDEX($A$12:$A$42,MATCH(LU10,LU$12:LU$42,0))</f>
      </c>
      <c r="LW10"/>
      <c r="LX10"/>
      <c r="LY10"/>
      <c r="LZ10" s="125">
        <f>IF(LZ$6=0,MAX(LZ$12:LZ$42),MIN(LZ$12:LZ$42))</f>
      </c>
      <c r="MA10" s="125">
        <f>INDEX($A$12:$A$42,MATCH(LZ10,LZ$12:LZ$42,0))</f>
      </c>
      <c r="MB10"/>
      <c r="MC10"/>
      <c r="MD10"/>
      <c r="ME10" s="125">
        <f>IF(ME$6=0,MAX(ME$12:ME$42),MIN(ME$12:ME$42))</f>
      </c>
      <c r="MF10" s="125">
        <f>INDEX($A$12:$A$42,MATCH(ME10,ME$12:ME$42,0))</f>
      </c>
      <c r="MG10"/>
      <c r="MH10"/>
      <c r="MI10"/>
      <c r="MJ10" s="125">
        <f>IF(MJ$6=0,MAX(MJ$12:MJ$42),MIN(MJ$12:MJ$42))</f>
      </c>
      <c r="MK10" s="125">
        <f>INDEX($A$12:$A$42,MATCH(MJ10,MJ$12:MJ$42,0))</f>
      </c>
      <c r="ML10"/>
      <c r="MM10"/>
      <c r="MN10"/>
      <c r="MO10" s="125">
        <f>IF(MO$6=0,MAX(MO$12:MO$42),MIN(MO$12:MO$42))</f>
      </c>
      <c r="MP10" s="125">
        <f>INDEX($A$12:$A$42,MATCH(MO10,MO$12:MO$42,0))</f>
      </c>
      <c r="MQ10"/>
      <c r="MR10"/>
      <c r="MS10"/>
      <c r="MT10" s="125">
        <f>IF(MT$6=0,MAX(MT$12:MT$42),MIN(MT$12:MT$42))</f>
      </c>
      <c r="MU10" s="125">
        <f>INDEX($A$12:$A$42,MATCH(MT10,MT$12:MT$42,0))</f>
      </c>
      <c r="MV10"/>
      <c r="MW10"/>
      <c r="MX10"/>
      <c r="MY10" s="125">
        <f>IF(MY$6=0,MAX(MY$12:MY$42),MIN(MY$12:MY$42))</f>
      </c>
      <c r="MZ10" s="125">
        <f>INDEX($A$12:$A$42,MATCH(MY10,MY$12:MY$42,0))</f>
      </c>
      <c r="NA10"/>
      <c r="NB10"/>
      <c r="NC10"/>
      <c r="ND10" s="125">
        <f>IF(ND$6=0,MAX(ND$12:ND$42),MIN(ND$12:ND$42))</f>
      </c>
      <c r="NE10" s="125">
        <f>INDEX($A$12:$A$42,MATCH(ND10,ND$12:ND$42,0))</f>
      </c>
      <c r="NF10"/>
      <c r="NG10"/>
      <c r="NH10"/>
      <c r="NI10" s="125">
        <f>IF(NI$6=0,MAX(NI$12:NI$42),MIN(NI$12:NI$42))</f>
      </c>
      <c r="NJ10" s="125">
        <f>INDEX($A$12:$A$42,MATCH(NI10,NI$12:NI$42,0))</f>
      </c>
      <c r="NK10"/>
      <c r="NL10"/>
      <c r="NM10"/>
      <c r="NN10" s="125">
        <f>IF(NN$6=0,MAX(NN$12:NN$42),MIN(NN$12:NN$42))</f>
      </c>
      <c r="NO10" s="125">
        <f>INDEX($A$12:$A$42,MATCH(NN10,NN$12:NN$42,0))</f>
      </c>
      <c r="NP10"/>
      <c r="NQ10"/>
      <c r="NR10"/>
      <c r="NS10" s="125">
        <f>IF(NS$6=0,MAX(NS$12:NS$42),MIN(NS$12:NS$42))</f>
      </c>
      <c r="NT10" s="125">
        <f>INDEX($A$12:$A$42,MATCH(NS10,NS$12:NS$42,0))</f>
      </c>
      <c r="NU10"/>
      <c r="NV10"/>
      <c r="NW10"/>
      <c r="NX10" s="125">
        <f>IF(NX$6=0,MAX(NX$12:NX$42),MIN(NX$12:NX$42))</f>
      </c>
      <c r="NY10" s="125">
        <f>INDEX($A$12:$A$42,MATCH(NX10,NX$12:NX$42,0))</f>
      </c>
      <c r="NZ10"/>
      <c r="OA10"/>
      <c r="OB10"/>
      <c r="OC10" s="125">
        <f>IF(OC$6=0,MAX(OC$12:OC$42),MIN(OC$12:OC$42))</f>
      </c>
      <c r="OD10" s="125">
        <f>INDEX($A$12:$A$42,MATCH(OC10,OC$12:OC$42,0))</f>
      </c>
      <c r="OE10"/>
      <c r="OF10"/>
      <c r="OG10"/>
      <c r="OH10" s="125">
        <f>IF(OH$6=0,MAX(OH$12:OH$42),MIN(OH$12:OH$42))</f>
      </c>
      <c r="OI10" s="125">
        <f>INDEX($A$12:$A$42,MATCH(OH10,OH$12:OH$42,0))</f>
      </c>
      <c r="OJ10"/>
      <c r="OK10"/>
      <c r="OL10"/>
      <c r="OM10" s="125">
        <f>IF(OM$6=0,MAX(OM$12:OM$42),MIN(OM$12:OM$42))</f>
      </c>
      <c r="ON10" s="125">
        <f>INDEX($A$12:$A$42,MATCH(OM10,OM$12:OM$42,0))</f>
      </c>
      <c r="OO10"/>
      <c r="OP10"/>
      <c r="OQ10"/>
      <c r="OR10" s="125">
        <f>IF(OR$6=0,MAX(OR$12:OR$42),MIN(OR$12:OR$42))</f>
      </c>
      <c r="OS10" s="125">
        <f>INDEX($A$12:$A$42,MATCH(OR10,OR$12:OR$42,0))</f>
      </c>
      <c r="OT10"/>
      <c r="OU10"/>
      <c r="OV10"/>
      <c r="OW10" s="125">
        <f>IF(OW$6=0,MAX(OW$12:OW$42),MIN(OW$12:OW$42))</f>
      </c>
      <c r="OX10" s="125">
        <f>INDEX($A$12:$A$42,MATCH(OW10,OW$12:OW$42,0))</f>
      </c>
      <c r="OY10"/>
      <c r="OZ10"/>
      <c r="PA10"/>
      <c r="PB10" s="125">
        <f>IF(PB$6=0,MAX(PB$12:PB$42),MIN(PB$12:PB$42))</f>
      </c>
      <c r="PC10" s="125">
        <f>INDEX($A$12:$A$42,MATCH(PB10,PB$12:PB$42,0))</f>
      </c>
      <c r="PD10"/>
      <c r="PE10"/>
      <c r="PF10"/>
      <c r="PG10" s="125">
        <f>IF(PG$6=0,MAX(PG$12:PG$42),MIN(PG$12:PG$42))</f>
      </c>
      <c r="PH10" s="125">
        <f>INDEX($A$12:$A$42,MATCH(PG10,PG$12:PG$42,0))</f>
      </c>
      <c r="PI10"/>
      <c r="PJ10"/>
      <c r="PK10"/>
      <c r="PL10" s="125">
        <f>IF(PL$6=0,MAX(PL$12:PL$42),MIN(PL$12:PL$42))</f>
      </c>
      <c r="PM10" s="125">
        <f>INDEX($A$12:$A$42,MATCH(PL10,PL$12:PL$42,0))</f>
      </c>
      <c r="PN10"/>
      <c r="PO10"/>
      <c r="PP10"/>
      <c r="PQ10" s="125">
        <f>IF(PQ$6=0,MAX(PQ$12:PQ$42),MIN(PQ$12:PQ$42))</f>
      </c>
      <c r="PR10" s="125">
        <f>INDEX($A$12:$A$42,MATCH(PQ10,PQ$12:PQ$42,0))</f>
      </c>
      <c r="PS10"/>
      <c r="PT10"/>
      <c r="PU10"/>
      <c r="PV10" s="125">
        <f>IF(PV$6=0,MAX(PV$12:PV$42),MIN(PV$12:PV$42))</f>
      </c>
      <c r="PW10" s="125">
        <f>INDEX($A$12:$A$42,MATCH(PV10,PV$12:PV$42,0))</f>
      </c>
      <c r="PX10"/>
      <c r="PY10"/>
      <c r="PZ10"/>
      <c r="QA10" s="125">
        <f>IF(QA$6=0,MAX(QA$12:QA$42),MIN(QA$12:QA$42))</f>
      </c>
      <c r="QB10" s="125">
        <f>INDEX($A$12:$A$42,MATCH(QA10,QA$12:QA$42,0))</f>
      </c>
      <c r="QC10"/>
      <c r="QD10"/>
      <c r="QE10"/>
      <c r="QF10" s="125">
        <f>IF(QF$6=0,MAX(QF$12:QF$42),MIN(QF$12:QF$42))</f>
      </c>
      <c r="QG10" s="125">
        <f>INDEX($A$12:$A$42,MATCH(QF10,QF$12:QF$42,0))</f>
      </c>
      <c r="QH10"/>
      <c r="QI10"/>
      <c r="QJ10"/>
      <c r="QK10" s="125">
        <f>IF(QK$6=0,MAX(QK$12:QK$42),MIN(QK$12:QK$42))</f>
      </c>
      <c r="QL10" s="125">
        <f>INDEX($A$12:$A$42,MATCH(QK10,QK$12:QK$42,0))</f>
      </c>
      <c r="QM10"/>
      <c r="QN10"/>
      <c r="QO10"/>
      <c r="QP10" s="125">
        <f>IF(QP$6=0,MAX(QP$12:QP$42),MIN(QP$12:QP$42))</f>
      </c>
      <c r="QQ10" s="125">
        <f>INDEX($A$12:$A$42,MATCH(QP10,QP$12:QP$42,0))</f>
      </c>
      <c r="QR10"/>
      <c r="QS10"/>
      <c r="QT10"/>
      <c r="QU10" s="125">
        <f>IF(QU$6=0,MAX(QU$12:QU$42),MIN(QU$12:QU$42))</f>
      </c>
      <c r="QV10" s="125">
        <f>INDEX($A$12:$A$42,MATCH(QU10,QU$12:QU$42,0))</f>
      </c>
      <c r="QW10"/>
      <c r="QX10"/>
      <c r="QY10"/>
      <c r="QZ10" s="125">
        <f>IF(QZ$6=0,MAX(QZ$12:QZ$42),MIN(QZ$12:QZ$42))</f>
      </c>
      <c r="RA10" s="125">
        <f>INDEX($A$12:$A$42,MATCH(QZ10,QZ$12:QZ$42,0))</f>
      </c>
      <c r="RB10"/>
      <c r="RC10"/>
      <c r="RD10"/>
      <c r="RE10" s="125">
        <f>IF(RE$6=0,MAX(RE$12:RE$42),MIN(RE$12:RE$42))</f>
      </c>
      <c r="RF10" s="125">
        <f>INDEX($A$12:$A$42,MATCH(RE10,RE$12:RE$42,0))</f>
      </c>
      <c r="RG10"/>
      <c r="RH10"/>
      <c r="RI10"/>
      <c r="RJ10" s="125">
        <f>IF(RJ$6=0,MAX(RJ$12:RJ$42),MIN(RJ$12:RJ$42))</f>
      </c>
      <c r="RK10" s="125">
        <f>INDEX($A$12:$A$42,MATCH(RJ10,RJ$12:RJ$42,0))</f>
      </c>
      <c r="RL10"/>
      <c r="RM10"/>
      <c r="RN10"/>
      <c r="RO10" s="125">
        <f>IF(RO$6=0,MAX(RO$12:RO$42),MIN(RO$12:RO$42))</f>
      </c>
      <c r="RP10" s="125">
        <f>INDEX($A$12:$A$42,MATCH(RO10,RO$12:RO$42,0))</f>
      </c>
      <c r="RQ10"/>
      <c r="RR10"/>
      <c r="RS10"/>
      <c r="RT10" s="125">
        <f>IF(RT$6=0,MAX(RT$12:RT$42),MIN(RT$12:RT$42))</f>
      </c>
      <c r="RU10" s="125">
        <f>INDEX($A$12:$A$42,MATCH(RT10,RT$12:RT$42,0))</f>
      </c>
      <c r="RV10"/>
      <c r="RW10"/>
      <c r="RX10"/>
      <c r="RY10" s="125">
        <f>IF(RY$6=0,MAX(RY$12:RY$42),MIN(RY$12:RY$42))</f>
      </c>
      <c r="RZ10" s="125">
        <f>INDEX($A$12:$A$42,MATCH(RY10,RY$12:RY$42,0))</f>
      </c>
      <c r="SA10"/>
      <c r="SB10"/>
      <c r="SC10"/>
      <c r="SD10" s="125">
        <f>IF(SD$6=0,MAX(SD$12:SD$42),MIN(SD$12:SD$42))</f>
      </c>
      <c r="SE10" s="125">
        <f>INDEX($A$12:$A$42,MATCH(SD10,SD$12:SD$42,0))</f>
      </c>
      <c r="SF10"/>
      <c r="SG10"/>
      <c r="SH10"/>
      <c r="SI10" s="125">
        <f>IF(SI$6=0,MAX(SI$12:SI$42),MIN(SI$12:SI$42))</f>
      </c>
      <c r="SJ10" s="125">
        <f>INDEX($A$12:$A$42,MATCH(SI10,SI$12:SI$42,0))</f>
      </c>
      <c r="SK10"/>
      <c r="SL10"/>
      <c r="SM10"/>
      <c r="SN10" s="125">
        <f>IF(SN$6=0,MAX(SN$12:SN$42),MIN(SN$12:SN$42))</f>
      </c>
      <c r="SO10" s="125">
        <f>INDEX($A$12:$A$42,MATCH(SN10,SN$12:SN$42,0))</f>
      </c>
      <c r="SP10"/>
      <c r="SQ10"/>
      <c r="SR10"/>
      <c r="SS10" s="125">
        <f>IF(SS$6=0,MAX(SS$12:SS$42),MIN(SS$12:SS$42))</f>
      </c>
      <c r="ST10" s="125">
        <f>INDEX($A$12:$A$42,MATCH(SS10,SS$12:SS$42,0))</f>
      </c>
      <c r="SU10"/>
      <c r="SV10"/>
      <c r="SW10"/>
      <c r="SX10" s="125">
        <f>IF(SX$6=0,MAX(SX$12:SX$42),MIN(SX$12:SX$42))</f>
      </c>
      <c r="SY10" s="125">
        <f>INDEX($A$12:$A$42,MATCH(SX10,SX$12:SX$42,0))</f>
      </c>
      <c r="SZ10"/>
      <c r="TA10"/>
      <c r="TB10"/>
      <c r="TC10" s="125">
        <f>IF(TC$6=0,MAX(TC$12:TC$42),MIN(TC$12:TC$42))</f>
      </c>
      <c r="TD10" s="125">
        <f>INDEX($A$12:$A$42,MATCH(TC10,TC$12:TC$42,0))</f>
      </c>
      <c r="TE10"/>
      <c r="TF10"/>
      <c r="TG10"/>
      <c r="TH10" s="125">
        <f>IF(TH$6=0,MAX(TH$12:TH$42),MIN(TH$12:TH$42))</f>
      </c>
      <c r="TI10" s="125">
        <f>INDEX($A$12:$A$42,MATCH(TH10,TH$12:TH$42,0))</f>
      </c>
      <c r="TJ10"/>
      <c r="TK10"/>
      <c r="TL10"/>
      <c r="TM10" s="125">
        <f>IF(TM$6=0,MAX(TM$12:TM$42),MIN(TM$12:TM$42))</f>
      </c>
      <c r="TN10" s="125">
        <f>INDEX($A$12:$A$42,MATCH(TM10,TM$12:TM$42,0))</f>
      </c>
      <c r="TO10"/>
      <c r="TP10"/>
      <c r="TQ10"/>
      <c r="TR10" s="125">
        <f>IF(TR$6=0,MAX(TR$12:TR$42),MIN(TR$12:TR$42))</f>
      </c>
      <c r="TS10" s="125">
        <f>INDEX($A$12:$A$42,MATCH(TR10,TR$12:TR$42,0))</f>
      </c>
      <c r="TT10"/>
      <c r="TU10"/>
      <c r="TV10"/>
      <c r="TW10" s="125">
        <f>IF(TW$6=0,MAX(TW$12:TW$42),MIN(TW$12:TW$42))</f>
      </c>
      <c r="TX10" s="125">
        <f>INDEX($A$12:$A$42,MATCH(TW10,TW$12:TW$42,0))</f>
      </c>
      <c r="TY10"/>
      <c r="TZ10"/>
      <c r="UA10"/>
      <c r="UB10" s="125">
        <f>IF(UB$6=0,MAX(UB$12:UB$42),MIN(UB$12:UB$42))</f>
      </c>
      <c r="UC10" s="125">
        <f>INDEX($A$12:$A$42,MATCH(UB10,UB$12:UB$42,0))</f>
      </c>
      <c r="UD10"/>
      <c r="UE10"/>
      <c r="UF10"/>
      <c r="UG10" s="125">
        <f>IF(UG$6=0,MAX(UG$12:UG$42),MIN(UG$12:UG$42))</f>
      </c>
      <c r="UH10" s="125">
        <f>INDEX($A$12:$A$42,MATCH(UG10,UG$12:UG$42,0))</f>
      </c>
      <c r="UI10"/>
      <c r="UJ10"/>
      <c r="UK10"/>
      <c r="UL10" s="125">
        <f>IF(UL$6=0,MAX(UL$12:UL$42),MIN(UL$12:UL$42))</f>
      </c>
      <c r="UM10" s="125">
        <f>INDEX($A$12:$A$42,MATCH(UL10,UL$12:UL$42,0))</f>
      </c>
      <c r="UN10"/>
      <c r="UO10"/>
      <c r="UP10"/>
      <c r="UQ10" s="125">
        <f>IF(UQ$6=0,MAX(UQ$12:UQ$42),MIN(UQ$12:UQ$42))</f>
      </c>
      <c r="UR10" s="125">
        <f>INDEX($A$12:$A$42,MATCH(UQ10,UQ$12:UQ$42,0))</f>
      </c>
      <c r="US10"/>
      <c r="UT10"/>
      <c r="UU10"/>
      <c r="UV10" s="125">
        <f>IF(UV$6=0,MAX(UV$12:UV$42),MIN(UV$12:UV$42))</f>
      </c>
      <c r="UW10" s="125">
        <f>INDEX($A$12:$A$42,MATCH(UV10,UV$12:UV$42,0))</f>
      </c>
      <c r="UX10"/>
      <c r="UY10"/>
      <c r="UZ10"/>
      <c r="VA10" s="125">
        <f>IF(VA$6=0,MAX(VA$12:VA$42),MIN(VA$12:VA$42))</f>
      </c>
      <c r="VB10" s="125">
        <f>INDEX($A$12:$A$42,MATCH(VA10,VA$12:VA$42,0))</f>
      </c>
      <c r="VC10"/>
      <c r="VD10"/>
      <c r="VE10"/>
      <c r="VF10" s="125">
        <f>IF(VF$6=0,MAX(VF$12:VF$42),MIN(VF$12:VF$42))</f>
      </c>
      <c r="VG10" s="125">
        <f>INDEX($A$12:$A$42,MATCH(VF10,VF$12:VF$42,0))</f>
      </c>
      <c r="VH10"/>
      <c r="VI10"/>
      <c r="VJ10"/>
      <c r="VK10" s="125">
        <f>IF(VK$6=0,MAX(VK$12:VK$42),MIN(VK$12:VK$42))</f>
      </c>
      <c r="VL10" s="125">
        <f>INDEX($A$12:$A$42,MATCH(VK10,VK$12:VK$42,0))</f>
      </c>
      <c r="VM10"/>
      <c r="VN10"/>
      <c r="VO10"/>
      <c r="VP10" s="125">
        <f>IF(VP$6=0,MAX(VP$12:VP$42),MIN(VP$12:VP$42))</f>
      </c>
      <c r="VQ10" s="125">
        <f>INDEX($A$12:$A$42,MATCH(VP10,VP$12:VP$42,0))</f>
      </c>
      <c r="VR10"/>
      <c r="VS10"/>
      <c r="VT10"/>
      <c r="VU10" s="125">
        <f>IF(VU$6=0,MAX(VU$12:VU$42),MIN(VU$12:VU$42))</f>
      </c>
      <c r="VV10" s="125">
        <f>INDEX($A$12:$A$42,MATCH(VU10,VU$12:VU$42,0))</f>
      </c>
      <c r="VW10"/>
      <c r="VX10"/>
      <c r="VY10"/>
      <c r="VZ10" s="125">
        <f>IF(VZ$6=0,MAX(VZ$12:VZ$42),MIN(VZ$12:VZ$42))</f>
      </c>
      <c r="WA10" s="125">
        <f>INDEX($A$12:$A$42,MATCH(VZ10,VZ$12:VZ$42,0))</f>
      </c>
      <c r="WB10"/>
      <c r="WC10"/>
      <c r="WD10"/>
      <c r="WE10" s="125">
        <f>IF(WE$6=0,MAX(WE$12:WE$42),MIN(WE$12:WE$42))</f>
      </c>
      <c r="WF10" s="125">
        <f>INDEX($A$12:$A$42,MATCH(WE10,WE$12:WE$42,0))</f>
      </c>
      <c r="WG10"/>
      <c r="WH10"/>
      <c r="WI10"/>
      <c r="WJ10" s="125">
        <f>IF(WJ$6=0,MAX(WJ$12:WJ$42),MIN(WJ$12:WJ$42))</f>
      </c>
      <c r="WK10" s="125">
        <f>INDEX($A$12:$A$42,MATCH(WJ10,WJ$12:WJ$42,0))</f>
      </c>
      <c r="WL10"/>
      <c r="WM10"/>
      <c r="WN10"/>
      <c r="WO10" s="125">
        <f>IF(WO$6=0,MAX(WO$12:WO$42),MIN(WO$12:WO$42))</f>
      </c>
      <c r="WP10" s="125">
        <f>INDEX($A$12:$A$42,MATCH(WO10,WO$12:WO$42,0))</f>
      </c>
      <c r="WQ10"/>
      <c r="WR10"/>
      <c r="WS10"/>
      <c r="WT10" s="125">
        <f>IF(WT$6=0,MAX(WT$12:WT$42),MIN(WT$12:WT$42))</f>
      </c>
      <c r="WU10" s="125">
        <f>INDEX($A$12:$A$42,MATCH(WT10,WT$12:WT$42,0))</f>
      </c>
      <c r="WV10"/>
      <c r="WW10"/>
      <c r="WX10"/>
      <c r="WY10" s="125">
        <f>IF(WY$6=0,MAX(WY$12:WY$42),MIN(WY$12:WY$42))</f>
      </c>
      <c r="WZ10" s="125">
        <f>INDEX($A$12:$A$42,MATCH(WY10,WY$12:WY$42,0))</f>
      </c>
      <c r="XA10"/>
      <c r="XB10"/>
      <c r="XC10"/>
      <c r="XD10" s="125">
        <f>IF(XD$6=0,MAX(XD$12:XD$42),MIN(XD$12:XD$42))</f>
      </c>
      <c r="XE10" s="125">
        <f>INDEX($A$12:$A$42,MATCH(XD10,XD$12:XD$42,0))</f>
      </c>
      <c r="XF10"/>
      <c r="XG10"/>
      <c r="XH10"/>
      <c r="XI10" s="125">
        <f>IF(XI$6=0,MAX(XI$12:XI$42),MIN(XI$12:XI$42))</f>
      </c>
      <c r="XJ10" s="125">
        <f>INDEX($A$12:$A$42,MATCH(XI10,XI$12:XI$42,0))</f>
      </c>
      <c r="XK10"/>
      <c r="XL10"/>
      <c r="XM10"/>
      <c r="XN10" s="125">
        <f>IF(XN$6=0,MAX(XN$12:XN$42),MIN(XN$12:XN$42))</f>
      </c>
      <c r="XO10" s="125">
        <f>INDEX($A$12:$A$42,MATCH(XN10,XN$12:XN$42,0))</f>
      </c>
      <c r="XP10"/>
      <c r="XQ10"/>
      <c r="XR10"/>
      <c r="XS10" s="125">
        <f>IF(XS$6=0,MAX(XS$12:XS$42),MIN(XS$12:XS$42))</f>
      </c>
      <c r="XT10" s="125">
        <f>INDEX($A$12:$A$42,MATCH(XS10,XS$12:XS$42,0))</f>
      </c>
      <c r="XU10"/>
      <c r="XV10"/>
      <c r="XW10"/>
      <c r="XX10" s="125">
        <f>IF(XX$6=0,MAX(XX$12:XX$42),MIN(XX$12:XX$42))</f>
      </c>
      <c r="XY10" s="125">
        <f>INDEX($A$12:$A$42,MATCH(XX10,XX$12:XX$42,0))</f>
      </c>
      <c r="XZ10"/>
      <c r="YA10"/>
      <c r="YB10"/>
      <c r="YC10" s="125">
        <f>IF(YC$6=0,MAX(YC$12:YC$42),MIN(YC$12:YC$42))</f>
      </c>
      <c r="YD10" s="125">
        <f>INDEX($A$12:$A$42,MATCH(YC10,YC$12:YC$42,0))</f>
      </c>
      <c r="YE10"/>
      <c r="YF10"/>
      <c r="YG10"/>
      <c r="YH10" s="125">
        <f>IF(YH$6=0,MAX(YH$12:YH$42),MIN(YH$12:YH$42))</f>
      </c>
      <c r="YI10" s="125">
        <f>INDEX($A$12:$A$42,MATCH(YH10,YH$12:YH$42,0))</f>
      </c>
      <c r="YJ10"/>
      <c r="YK10"/>
      <c r="YL10"/>
      <c r="YM10" s="125">
        <f>IF(YM$6=0,MAX(YM$12:YM$42),MIN(YM$12:YM$42))</f>
      </c>
      <c r="YN10" s="125">
        <f>INDEX($A$12:$A$42,MATCH(YM10,YM$12:YM$42,0))</f>
      </c>
      <c r="YO10"/>
      <c r="YP10"/>
      <c r="YQ10"/>
      <c r="YR10" s="125">
        <f>IF(YR$6=0,MAX(YR$12:YR$42),MIN(YR$12:YR$42))</f>
      </c>
      <c r="YS10" s="125">
        <f>INDEX($A$12:$A$42,MATCH(YR10,YR$12:YR$42,0))</f>
      </c>
      <c r="YT10"/>
      <c r="YU10"/>
      <c r="YV10"/>
      <c r="YW10" s="125">
        <f>IF(YW$6=0,MAX(YW$12:YW$42),MIN(YW$12:YW$42))</f>
      </c>
      <c r="YX10" s="125">
        <f>INDEX($A$12:$A$42,MATCH(YW10,YW$12:YW$42,0))</f>
      </c>
      <c r="YY10"/>
      <c r="YZ10"/>
      <c r="ZA10"/>
      <c r="ZB10" s="125">
        <f>IF(ZB$6=0,MAX(ZB$12:ZB$42),MIN(ZB$12:ZB$42))</f>
      </c>
      <c r="ZC10" s="125">
        <f>INDEX($A$12:$A$42,MATCH(ZB10,ZB$12:ZB$42,0))</f>
      </c>
      <c r="ZD10"/>
      <c r="ZE10"/>
      <c r="ZF10"/>
      <c r="ZG10" s="125">
        <f>IF(ZG$6=0,MAX(ZG$12:ZG$42),MIN(ZG$12:ZG$42))</f>
      </c>
      <c r="ZH10" s="125">
        <f>INDEX($A$12:$A$42,MATCH(ZG10,ZG$12:ZG$42,0))</f>
      </c>
      <c r="ZI10"/>
      <c r="ZJ10"/>
      <c r="ZK10"/>
      <c r="ZL10" s="125">
        <f>IF(ZL$6=0,MAX(ZL$12:ZL$42),MIN(ZL$12:ZL$42))</f>
      </c>
      <c r="ZM10" s="125">
        <f>INDEX($A$12:$A$42,MATCH(ZL10,ZL$12:ZL$42,0))</f>
      </c>
      <c r="ZN10"/>
      <c r="ZO10"/>
      <c r="ZP10"/>
      <c r="ZQ10" s="125">
        <f>IF(ZQ$6=0,MAX(ZQ$12:ZQ$42),MIN(ZQ$12:ZQ$42))</f>
      </c>
      <c r="ZR10" s="125">
        <f>INDEX($A$12:$A$42,MATCH(ZQ10,ZQ$12:ZQ$42,0))</f>
      </c>
      <c r="ZS10"/>
      <c r="ZT10"/>
      <c r="ZU10"/>
      <c r="ZV10" s="125">
        <f>IF(ZV$6=0,MAX(ZV$12:ZV$42),MIN(ZV$12:ZV$42))</f>
      </c>
      <c r="ZW10" s="125">
        <f>INDEX($A$12:$A$42,MATCH(ZV10,ZV$12:ZV$42,0))</f>
      </c>
      <c r="ZX10"/>
      <c r="ZY10"/>
      <c r="ZZ10"/>
      <c r="AAA10" s="125">
        <f>IF(AAA$6=0,MAX(AAA$12:AAA$42),MIN(AAA$12:AAA$42))</f>
      </c>
      <c r="AAB10" s="125">
        <f>INDEX($A$12:$A$42,MATCH(AAA10,AAA$12:AAA$42,0))</f>
      </c>
      <c r="AAC10"/>
      <c r="AAD10"/>
      <c r="AAE10"/>
      <c r="AAF10" s="125">
        <f>IF(AAF$6=0,MAX(AAF$12:AAF$42),MIN(AAF$12:AAF$42))</f>
      </c>
      <c r="AAG10" s="125">
        <f>INDEX($A$12:$A$42,MATCH(AAF10,AAF$12:AAF$42,0))</f>
      </c>
      <c r="AAH10"/>
      <c r="AAI10"/>
      <c r="AAJ10"/>
      <c r="AAK10" s="125">
        <f>IF(AAK$6=0,MAX(AAK$12:AAK$42),MIN(AAK$12:AAK$42))</f>
      </c>
      <c r="AAL10" s="125">
        <f>INDEX($A$12:$A$42,MATCH(AAK10,AAK$12:AAK$42,0))</f>
      </c>
      <c r="AAM10"/>
      <c r="AAN10"/>
      <c r="AAO10"/>
      <c r="AAP10" s="125">
        <f>IF(AAP$6=0,MAX(AAP$12:AAP$42),MIN(AAP$12:AAP$42))</f>
      </c>
      <c r="AAQ10" s="125">
        <f>INDEX($A$12:$A$42,MATCH(AAP10,AAP$12:AAP$42,0))</f>
      </c>
      <c r="AAR10"/>
      <c r="AAS10"/>
      <c r="AAT10"/>
      <c r="AAU10" s="125">
        <f>IF(AAU$6=0,MAX(AAU$12:AAU$42),MIN(AAU$12:AAU$42))</f>
      </c>
      <c r="AAV10" s="125">
        <f>INDEX($A$12:$A$42,MATCH(AAU10,AAU$12:AAU$42,0))</f>
      </c>
      <c r="AAW10"/>
      <c r="AAX10"/>
      <c r="AAY10"/>
      <c r="AAZ10" s="125">
        <f>IF(AAZ$6=0,MAX(AAZ$12:AAZ$42),MIN(AAZ$12:AAZ$42))</f>
      </c>
      <c r="ABA10" s="125">
        <f>INDEX($A$12:$A$42,MATCH(AAZ10,AAZ$12:AAZ$42,0))</f>
      </c>
      <c r="ABB10"/>
      <c r="ABC10"/>
      <c r="ABD10"/>
      <c r="ABE10" s="125">
        <f>IF(ABE$6=0,MAX(ABE$12:ABE$42),MIN(ABE$12:ABE$42))</f>
      </c>
      <c r="ABF10" s="125">
        <f>INDEX($A$12:$A$42,MATCH(ABE10,ABE$12:ABE$42,0))</f>
      </c>
      <c r="ABG10"/>
      <c r="ABH10"/>
      <c r="ABI10"/>
      <c r="ABJ10" s="125">
        <f>IF(ABJ$6=0,MAX(ABJ$12:ABJ$42),MIN(ABJ$12:ABJ$42))</f>
      </c>
      <c r="ABK10" s="125">
        <f>INDEX($A$12:$A$42,MATCH(ABJ10,ABJ$12:ABJ$42,0))</f>
      </c>
      <c r="ABL10"/>
      <c r="ABM10"/>
      <c r="ABN10"/>
      <c r="ABO10" s="125">
        <f>IF(ABO$6=0,MAX(ABO$12:ABO$42),MIN(ABO$12:ABO$42))</f>
      </c>
      <c r="ABP10" s="125">
        <f>INDEX($A$12:$A$42,MATCH(ABO10,ABO$12:ABO$42,0))</f>
      </c>
      <c r="ABQ10"/>
      <c r="ABR10"/>
      <c r="ABS10"/>
      <c r="ABT10" s="125">
        <f>IF(ABT$6=0,MAX(ABT$12:ABT$42),MIN(ABT$12:ABT$42))</f>
      </c>
      <c r="ABU10" s="125">
        <f>INDEX($A$12:$A$42,MATCH(ABT10,ABT$12:ABT$42,0))</f>
      </c>
      <c r="ABV10"/>
      <c r="ABW10"/>
      <c r="ABX10"/>
      <c r="ABY10" s="125">
        <f>IF(ABY$6=0,MAX(ABY$12:ABY$42),MIN(ABY$12:ABY$42))</f>
      </c>
      <c r="ABZ10" s="125">
        <f>INDEX($A$12:$A$42,MATCH(ABY10,ABY$12:ABY$42,0))</f>
      </c>
      <c r="ACA10"/>
      <c r="ACB10"/>
      <c r="ACC10"/>
      <c r="ACD10" s="125">
        <f>IF(ACD$6=0,MAX(ACD$12:ACD$42),MIN(ACD$12:ACD$42))</f>
      </c>
      <c r="ACE10" s="125">
        <f>INDEX($A$12:$A$42,MATCH(ACD10,ACD$12:ACD$42,0))</f>
      </c>
      <c r="ACF10"/>
      <c r="ACG10"/>
      <c r="ACH10"/>
      <c r="ACI10" s="125">
        <f>IF(ACI$6=0,MAX(ACI$12:ACI$42),MIN(ACI$12:ACI$42))</f>
      </c>
      <c r="ACJ10" s="125">
        <f>INDEX($A$12:$A$42,MATCH(ACI10,ACI$12:ACI$42,0))</f>
      </c>
      <c r="ACK10"/>
      <c r="ACL10"/>
      <c r="ACM10"/>
      <c r="ACN10" s="125">
        <f>IF(ACN$6=0,MAX(ACN$12:ACN$42),MIN(ACN$12:ACN$42))</f>
      </c>
      <c r="ACO10" s="125">
        <f>INDEX($A$12:$A$42,MATCH(ACN10,ACN$12:ACN$42,0))</f>
      </c>
      <c r="ACP10"/>
      <c r="ACQ10"/>
      <c r="ACR10"/>
      <c r="ACS10" s="125">
        <f>IF(ACS$6=0,MAX(ACS$12:ACS$42),MIN(ACS$12:ACS$42))</f>
      </c>
      <c r="ACT10" s="125">
        <f>INDEX($A$12:$A$42,MATCH(ACS10,ACS$12:ACS$42,0))</f>
      </c>
      <c r="ACU10"/>
      <c r="ACV10"/>
      <c r="ACW10"/>
      <c r="ACX10" s="125">
        <f>IF(ACX$6=0,MAX(ACX$12:ACX$42),MIN(ACX$12:ACX$42))</f>
      </c>
      <c r="ACY10" s="125">
        <f>INDEX($A$12:$A$42,MATCH(ACX10,ACX$12:ACX$42,0))</f>
      </c>
      <c r="ACZ10"/>
      <c r="ADA10"/>
      <c r="ADB10"/>
      <c r="ADC10" s="125">
        <f>IF(ADC$6=0,MAX(ADC$12:ADC$42),MIN(ADC$12:ADC$42))</f>
      </c>
      <c r="ADD10" s="125">
        <f>INDEX($A$12:$A$42,MATCH(ADC10,ADC$12:ADC$42,0))</f>
      </c>
      <c r="ADE10"/>
      <c r="ADF10"/>
      <c r="ADG10"/>
      <c r="ADH10" s="125">
        <f>IF(ADH$6=0,MAX(ADH$12:ADH$42),MIN(ADH$12:ADH$42))</f>
      </c>
      <c r="ADI10" s="125">
        <f>INDEX($A$12:$A$42,MATCH(ADH10,ADH$12:ADH$42,0))</f>
      </c>
      <c r="ADJ10"/>
      <c r="ADK10"/>
      <c r="ADL10"/>
      <c r="ADM10" s="125">
        <f>IF(ADM$6=0,MAX(ADM$12:ADM$42),MIN(ADM$12:ADM$42))</f>
      </c>
      <c r="ADN10" s="125">
        <f>INDEX($A$12:$A$42,MATCH(ADM10,ADM$12:ADM$42,0))</f>
      </c>
      <c r="ADO10"/>
      <c r="ADP10"/>
      <c r="ADQ10"/>
      <c r="ADR10" s="125">
        <f>IF(ADR$6=0,MAX(ADR$12:ADR$42),MIN(ADR$12:ADR$42))</f>
      </c>
      <c r="ADS10" s="125">
        <f>INDEX($A$12:$A$42,MATCH(ADR10,ADR$12:ADR$42,0))</f>
      </c>
      <c r="ADT10"/>
      <c r="ADU10"/>
      <c r="ADV10"/>
      <c r="ADW10" s="125">
        <f>IF(ADW$6=0,MAX(ADW$12:ADW$42),MIN(ADW$12:ADW$42))</f>
      </c>
      <c r="ADX10" s="125">
        <f>INDEX($A$12:$A$42,MATCH(ADW10,ADW$12:ADW$42,0))</f>
      </c>
      <c r="ADY10"/>
      <c r="ADZ10"/>
      <c r="AEA10"/>
      <c r="AEB10" s="125">
        <f>IF(AEB$6=0,MAX(AEB$12:AEB$42),MIN(AEB$12:AEB$42))</f>
      </c>
      <c r="AEC10" s="125">
        <f>INDEX($A$12:$A$42,MATCH(AEB10,AEB$12:AEB$42,0))</f>
      </c>
      <c r="AED10"/>
      <c r="AEE10"/>
      <c r="AEF10"/>
      <c r="AEG10" s="125">
        <f>IF(AEG$6=0,MAX(AEG$12:AEG$42),MIN(AEG$12:AEG$42))</f>
      </c>
      <c r="AEH10" s="125">
        <f>INDEX($A$12:$A$42,MATCH(AEG10,AEG$12:AEG$42,0))</f>
      </c>
      <c r="AEI10"/>
      <c r="AEJ10"/>
      <c r="AEK10"/>
      <c r="AEL10" s="125">
        <f>IF(AEL$6=0,MAX(AEL$12:AEL$42),MIN(AEL$12:AEL$42))</f>
      </c>
      <c r="AEM10" s="125">
        <f>INDEX($A$12:$A$42,MATCH(AEL10,AEL$12:AEL$42,0))</f>
      </c>
      <c r="AEN10"/>
      <c r="AEO10"/>
      <c r="AEP10"/>
      <c r="AEQ10" s="125">
        <f>IF(AEQ$6=0,MAX(AEQ$12:AEQ$42),MIN(AEQ$12:AEQ$42))</f>
      </c>
      <c r="AER10" s="125">
        <f>INDEX($A$12:$A$42,MATCH(AEQ10,AEQ$12:AEQ$42,0))</f>
      </c>
      <c r="AES10"/>
      <c r="AET10"/>
      <c r="AEU10"/>
      <c r="AEV10" s="125">
        <f>IF(AEV$6=0,MAX(AEV$12:AEV$42),MIN(AEV$12:AEV$42))</f>
      </c>
      <c r="AEW10" s="125">
        <f>INDEX($A$12:$A$42,MATCH(AEV10,AEV$12:AEV$42,0))</f>
      </c>
      <c r="AEX10"/>
      <c r="AEY10"/>
      <c r="AEZ10"/>
      <c r="AFA10" s="125">
        <f>IF(AFA$6=0,MAX(AFA$12:AFA$42),MIN(AFA$12:AFA$42))</f>
      </c>
      <c r="AFB10" s="125">
        <f>INDEX($A$12:$A$42,MATCH(AFA10,AFA$12:AFA$42,0))</f>
      </c>
      <c r="AFC10"/>
      <c r="AFD10"/>
      <c r="AFE10"/>
      <c r="AFF10" s="125">
        <f>IF(AFF$6=0,MAX(AFF$12:AFF$42),MIN(AFF$12:AFF$42))</f>
      </c>
      <c r="AFG10" s="125">
        <f>INDEX($A$12:$A$42,MATCH(AFF10,AFF$12:AFF$42,0))</f>
      </c>
      <c r="AFH10"/>
      <c r="AFI10"/>
      <c r="AFJ10"/>
      <c r="AFK10" s="125">
        <f>IF(AFK$6=0,MAX(AFK$12:AFK$42),MIN(AFK$12:AFK$42))</f>
      </c>
      <c r="AFL10" s="125">
        <f>INDEX($A$12:$A$42,MATCH(AFK10,AFK$12:AFK$42,0))</f>
      </c>
      <c r="AFM10"/>
      <c r="AFN10"/>
      <c r="AFO10"/>
      <c r="AFP10" s="125">
        <f>IF(AFP$6=0,MAX(AFP$12:AFP$42),MIN(AFP$12:AFP$42))</f>
      </c>
      <c r="AFQ10" s="125">
        <f>INDEX($A$12:$A$42,MATCH(AFP10,AFP$12:AFP$42,0))</f>
      </c>
      <c r="AFR10"/>
      <c r="AFS10"/>
      <c r="AFT10"/>
      <c r="AFU10" s="125">
        <f>IF(AFU$6=0,MAX(AFU$12:AFU$42),MIN(AFU$12:AFU$42))</f>
      </c>
      <c r="AFV10" s="125">
        <f>INDEX($A$12:$A$42,MATCH(AFU10,AFU$12:AFU$42,0))</f>
      </c>
      <c r="AFW10"/>
      <c r="AFX10"/>
      <c r="AFY10"/>
      <c r="AFZ10" s="125">
        <f>IF(AFZ$6=0,MAX(AFZ$12:AFZ$42),MIN(AFZ$12:AFZ$42))</f>
      </c>
      <c r="AGA10" s="125">
        <f>INDEX($A$12:$A$42,MATCH(AFZ10,AFZ$12:AFZ$42,0))</f>
      </c>
      <c r="AGB10"/>
      <c r="AGC10"/>
      <c r="AGD10"/>
      <c r="AGE10" s="125">
        <f>IF(AGE$6=0,MAX(AGE$12:AGE$42),MIN(AGE$12:AGE$42))</f>
      </c>
      <c r="AGF10" s="125">
        <f>INDEX($A$12:$A$42,MATCH(AGE10,AGE$12:AGE$42,0))</f>
      </c>
      <c r="AGG10"/>
      <c r="AGH10"/>
      <c r="AGI10"/>
      <c r="AGJ10" s="125">
        <f>IF(AGJ$6=0,MAX(AGJ$12:AGJ$42),MIN(AGJ$12:AGJ$42))</f>
      </c>
      <c r="AGK10" s="125">
        <f>INDEX($A$12:$A$42,MATCH(AGJ10,AGJ$12:AGJ$42,0))</f>
      </c>
      <c r="AGL10"/>
      <c r="AGM10"/>
      <c r="AGN10"/>
      <c r="AGO10" s="125">
        <f>IF(AGO$6=0,MAX(AGO$12:AGO$42),MIN(AGO$12:AGO$42))</f>
      </c>
      <c r="AGP10" s="125">
        <f>INDEX($A$12:$A$42,MATCH(AGO10,AGO$12:AGO$42,0))</f>
      </c>
      <c r="AGQ10"/>
      <c r="AGR10"/>
      <c r="AGS10"/>
      <c r="AGT10" s="125">
        <f>IF(AGT$6=0,MAX(AGT$12:AGT$42),MIN(AGT$12:AGT$42))</f>
      </c>
      <c r="AGU10" s="125">
        <f>INDEX($A$12:$A$42,MATCH(AGT10,AGT$12:AGT$42,0))</f>
      </c>
      <c r="AGV10"/>
      <c r="AGW10"/>
      <c r="AGX10"/>
      <c r="AGY10" s="125">
        <f>IF(AGY$6=0,MAX(AGY$12:AGY$42),MIN(AGY$12:AGY$42))</f>
      </c>
      <c r="AGZ10" s="125">
        <f>INDEX($A$12:$A$42,MATCH(AGY10,AGY$12:AGY$42,0))</f>
      </c>
      <c r="AHA10"/>
      <c r="AHB10"/>
      <c r="AHC10"/>
      <c r="AHD10" s="125">
        <f>IF(AHD$6=0,MAX(AHD$12:AHD$42),MIN(AHD$12:AHD$42))</f>
      </c>
      <c r="AHE10" s="125">
        <f>INDEX($A$12:$A$42,MATCH(AHD10,AHD$12:AHD$42,0))</f>
      </c>
      <c r="AHF10"/>
      <c r="AHG10"/>
      <c r="AHH10"/>
      <c r="AHI10" s="125">
        <f>IF(AHI$6=0,MAX(AHI$12:AHI$42),MIN(AHI$12:AHI$42))</f>
      </c>
      <c r="AHJ10" s="125">
        <f>INDEX($A$12:$A$42,MATCH(AHI10,AHI$12:AHI$42,0))</f>
      </c>
      <c r="AHK10"/>
      <c r="AHL10"/>
      <c r="AHM10"/>
      <c r="AHN10" s="125">
        <f>IF(AHN$6=0,MAX(AHN$12:AHN$42),MIN(AHN$12:AHN$42))</f>
      </c>
      <c r="AHO10" s="125">
        <f>INDEX($A$12:$A$42,MATCH(AHN10,AHN$12:AHN$42,0))</f>
      </c>
      <c r="AHP10"/>
      <c r="AHQ10"/>
      <c r="AHR10"/>
      <c r="AHS10" s="125">
        <f>IF(AHS$6=0,MAX(AHS$12:AHS$42),MIN(AHS$12:AHS$42))</f>
      </c>
      <c r="AHT10" s="125">
        <f>INDEX($A$12:$A$42,MATCH(AHS10,AHS$12:AHS$42,0))</f>
      </c>
      <c r="AHU10"/>
      <c r="AHV10"/>
      <c r="AHW10"/>
      <c r="AHX10" s="125">
        <f>IF(AHX$6=0,MAX(AHX$12:AHX$42),MIN(AHX$12:AHX$42))</f>
      </c>
      <c r="AHY10" s="125">
        <f>INDEX($A$12:$A$42,MATCH(AHX10,AHX$12:AHX$42,0))</f>
      </c>
      <c r="AHZ10"/>
      <c r="AIA10"/>
      <c r="AIB10"/>
      <c r="AIC10" s="125">
        <f>IF(AIC$6=0,MAX(AIC$12:AIC$42),MIN(AIC$12:AIC$42))</f>
      </c>
      <c r="AID10" s="125">
        <f>INDEX($A$12:$A$42,MATCH(AIC10,AIC$12:AIC$42,0))</f>
      </c>
      <c r="AIE10"/>
      <c r="AIF10"/>
      <c r="AIG10"/>
      <c r="AIH10" s="125">
        <f>IF(AIH$6=0,MAX(AIH$12:AIH$42),MIN(AIH$12:AIH$42))</f>
      </c>
      <c r="AII10" s="125">
        <f>INDEX($A$12:$A$42,MATCH(AIH10,AIH$12:AIH$42,0))</f>
      </c>
      <c r="AIJ10"/>
      <c r="AIK10"/>
      <c r="AIL10"/>
      <c r="AIM10" s="125">
        <f>IF(AIM$6=0,MAX(AIM$12:AIM$42),MIN(AIM$12:AIM$42))</f>
      </c>
      <c r="AIN10" s="125">
        <f>INDEX($A$12:$A$42,MATCH(AIM10,AIM$12:AIM$42,0))</f>
      </c>
      <c r="AIO10"/>
      <c r="AIP10"/>
      <c r="AIQ10"/>
      <c r="AIR10" s="125">
        <f>IF(AIR$6=0,MAX(AIR$12:AIR$42),MIN(AIR$12:AIR$42))</f>
      </c>
      <c r="AIS10" s="125">
        <f>INDEX($A$12:$A$42,MATCH(AIR10,AIR$12:AIR$42,0))</f>
      </c>
      <c r="AIT10"/>
      <c r="AIU10"/>
      <c r="AIV10"/>
      <c r="AIW10" s="125">
        <f>IF(AIW$6=0,MAX(AIW$12:AIW$42),MIN(AIW$12:AIW$42))</f>
      </c>
      <c r="AIX10" s="125">
        <f>INDEX($A$12:$A$42,MATCH(AIW10,AIW$12:AIW$42,0))</f>
      </c>
      <c r="AIY10"/>
      <c r="AIZ10"/>
      <c r="AJA10"/>
      <c r="AJB10" s="125">
        <f>IF(AJB$6=0,MAX(AJB$12:AJB$42),MIN(AJB$12:AJB$42))</f>
      </c>
      <c r="AJC10" s="125">
        <f>INDEX($A$12:$A$42,MATCH(AJB10,AJB$12:AJB$42,0))</f>
      </c>
      <c r="AJD10"/>
      <c r="AJE10"/>
      <c r="AJF10"/>
      <c r="AJG10" s="125">
        <f>IF(AJG$6=0,MAX(AJG$12:AJG$42),MIN(AJG$12:AJG$42))</f>
      </c>
      <c r="AJH10" s="125">
        <f>INDEX($A$12:$A$42,MATCH(AJG10,AJG$12:AJG$42,0))</f>
      </c>
      <c r="AJI10"/>
      <c r="AJJ10"/>
      <c r="AJK10"/>
      <c r="AJL10" s="125">
        <f>IF(AJL$6=0,MAX(AJL$12:AJL$42),MIN(AJL$12:AJL$42))</f>
      </c>
      <c r="AJM10" s="125">
        <f>INDEX($A$12:$A$42,MATCH(AJL10,AJL$12:AJL$42,0))</f>
      </c>
      <c r="AJN10"/>
      <c r="AJO10"/>
      <c r="AJP10"/>
      <c r="AJQ10" s="125">
        <f>IF(AJQ$6=0,MAX(AJQ$12:AJQ$42),MIN(AJQ$12:AJQ$42))</f>
      </c>
      <c r="AJR10" s="125">
        <f>INDEX($A$12:$A$42,MATCH(AJQ10,AJQ$12:AJQ$42,0))</f>
      </c>
      <c r="AJS10"/>
      <c r="AJT10"/>
      <c r="AJU10"/>
      <c r="AJV10" s="125">
        <f>IF(AJV$6=0,MAX(AJV$12:AJV$42),MIN(AJV$12:AJV$42))</f>
      </c>
      <c r="AJW10" s="125">
        <f>INDEX($A$12:$A$42,MATCH(AJV10,AJV$12:AJV$42,0))</f>
      </c>
      <c r="AJX10"/>
      <c r="AJY10"/>
      <c r="AJZ10"/>
      <c r="AKA10" s="125">
        <f>IF(AKA$6=0,MAX(AKA$12:AKA$42),MIN(AKA$12:AKA$42))</f>
      </c>
      <c r="AKB10" s="125">
        <f>INDEX($A$12:$A$42,MATCH(AKA10,AKA$12:AKA$42,0))</f>
      </c>
      <c r="AKC10"/>
      <c r="AKD10"/>
      <c r="AKE10"/>
      <c r="AKF10" s="125">
        <f>IF(AKF$6=0,MAX(AKF$12:AKF$42),MIN(AKF$12:AKF$42))</f>
      </c>
      <c r="AKG10" s="125">
        <f>INDEX($A$12:$A$42,MATCH(AKF10,AKF$12:AKF$42,0))</f>
      </c>
      <c r="AKH10"/>
      <c r="AKI10"/>
      <c r="AKJ10"/>
      <c r="AKK10" s="125">
        <f>IF(AKK$6=0,MAX(AKK$12:AKK$42),MIN(AKK$12:AKK$42))</f>
      </c>
      <c r="AKL10" s="125">
        <f>INDEX($A$12:$A$42,MATCH(AKK10,AKK$12:AKK$42,0))</f>
      </c>
      <c r="AKM10"/>
      <c r="AKN10"/>
      <c r="AKO10"/>
      <c r="AKP10" s="125">
        <f>IF(AKP$6=0,MAX(AKP$12:AKP$42),MIN(AKP$12:AKP$42))</f>
      </c>
      <c r="AKQ10" s="125">
        <f>INDEX($A$12:$A$42,MATCH(AKP10,AKP$12:AKP$42,0))</f>
      </c>
      <c r="AKR10"/>
      <c r="AKS10"/>
      <c r="AKT10"/>
      <c r="AKU10" s="125">
        <f>IF(AKU$6=0,MAX(AKU$12:AKU$42),MIN(AKU$12:AKU$42))</f>
      </c>
      <c r="AKV10" s="125">
        <f>INDEX($A$12:$A$42,MATCH(AKU10,AKU$12:AKU$42,0))</f>
      </c>
      <c r="AKW10"/>
      <c r="AKX10"/>
      <c r="AKY10"/>
      <c r="AKZ10" s="125">
        <f>IF(AKZ$6=0,MAX(AKZ$12:AKZ$42),MIN(AKZ$12:AKZ$42))</f>
      </c>
      <c r="ALA10" s="125">
        <f>INDEX($A$12:$A$42,MATCH(AKZ10,AKZ$12:AKZ$42,0))</f>
      </c>
      <c r="ALB10"/>
      <c r="ALC10"/>
      <c r="ALD10"/>
      <c r="ALE10" s="125">
        <f>IF(ALE$6=0,MAX(ALE$12:ALE$42),MIN(ALE$12:ALE$42))</f>
      </c>
      <c r="ALF10" s="125">
        <f>INDEX($A$12:$A$42,MATCH(ALE10,ALE$12:ALE$42,0))</f>
      </c>
      <c r="ALG10"/>
      <c r="ALH10"/>
      <c r="ALI10"/>
      <c r="ALJ10" s="125">
        <f>IF(ALJ$6=0,MAX(ALJ$12:ALJ$42),MIN(ALJ$12:ALJ$42))</f>
      </c>
      <c r="ALK10" s="125">
        <f>INDEX($A$12:$A$42,MATCH(ALJ10,ALJ$12:ALJ$42,0))</f>
      </c>
      <c r="ALL10"/>
      <c r="ALM10"/>
      <c r="ALN10"/>
      <c r="ALO10" s="125">
        <f>IF(ALO$6=0,MAX(ALO$12:ALO$42),MIN(ALO$12:ALO$42))</f>
      </c>
      <c r="ALP10" s="125">
        <f>INDEX($A$12:$A$42,MATCH(ALO10,ALO$12:ALO$42,0))</f>
      </c>
      <c r="ALQ10"/>
      <c r="ALR10"/>
      <c r="ALS10"/>
      <c r="ALT10" s="125">
        <f>IF(ALT$6=0,MAX(ALT$12:ALT$42),MIN(ALT$12:ALT$42))</f>
      </c>
      <c r="ALU10" s="125">
        <f>INDEX($A$12:$A$42,MATCH(ALT10,ALT$12:ALT$42,0))</f>
      </c>
      <c r="ALV10"/>
      <c r="ALW10"/>
      <c r="ALX10"/>
      <c r="ALY10" s="125">
        <f>IF(ALY$6=0,MAX(ALY$12:ALY$42),MIN(ALY$12:ALY$42))</f>
      </c>
      <c r="ALZ10" s="125">
        <f>INDEX($A$12:$A$42,MATCH(ALY10,ALY$12:ALY$42,0))</f>
      </c>
      <c r="AMA10"/>
      <c r="AMB10"/>
      <c r="AMC10"/>
      <c r="AMD10" s="125">
        <f>IF(AMD$6=0,MAX(AMD$12:AMD$42),MIN(AMD$12:AMD$42))</f>
      </c>
      <c r="AME10" s="125">
        <f>INDEX($A$12:$A$42,MATCH(AMD10,AMD$12:AMD$42,0))</f>
      </c>
      <c r="AMF10"/>
      <c r="AMG10"/>
      <c r="AMH10"/>
      <c r="AMI10" s="125">
        <f>IF(AMI$6=0,MAX(AMI$12:AMI$42),MIN(AMI$12:AMI$42))</f>
      </c>
      <c r="AMJ10" s="125">
        <f>INDEX($A$12:$A$42,MATCH(AMI10,AMI$12:AMI$42,0))</f>
      </c>
      <c r="AMK10"/>
      <c r="AML10"/>
      <c r="AMM10"/>
      <c r="AMN10" s="125">
        <f>IF(AMN$6=0,MAX(AMN$12:AMN$42),MIN(AMN$12:AMN$42))</f>
      </c>
      <c r="AMO10" s="125">
        <f>INDEX($A$12:$A$42,MATCH(AMN10,AMN$12:AMN$42,0))</f>
      </c>
      <c r="AMP10"/>
      <c r="AMQ10"/>
      <c r="AMR10"/>
      <c r="AMS10" s="125">
        <f>IF(AMS$6=0,MAX(AMS$12:AMS$42),MIN(AMS$12:AMS$42))</f>
      </c>
      <c r="AMT10" s="125">
        <f>INDEX($A$12:$A$42,MATCH(AMS10,AMS$12:AMS$42,0))</f>
      </c>
      <c r="AMU10"/>
      <c r="AMV10"/>
      <c r="AMW10"/>
      <c r="AMX10" s="125">
        <f>IF(AMX$6=0,MAX(AMX$12:AMX$42),MIN(AMX$12:AMX$42))</f>
      </c>
      <c r="AMY10" s="125">
        <f>INDEX($A$12:$A$42,MATCH(AMX10,AMX$12:AMX$42,0))</f>
      </c>
      <c r="AMZ10"/>
      <c r="ANA10"/>
      <c r="ANB10"/>
      <c r="ANC10" s="125">
        <f>IF(ANC$6=0,MAX(ANC$12:ANC$42),MIN(ANC$12:ANC$42))</f>
      </c>
      <c r="AND10" s="125">
        <f>INDEX($A$12:$A$42,MATCH(ANC10,ANC$12:ANC$42,0))</f>
      </c>
      <c r="ANE10"/>
      <c r="ANF10"/>
      <c r="ANG10"/>
      <c r="ANH10" s="125">
        <f>IF(ANH$6=0,MAX(ANH$12:ANH$42),MIN(ANH$12:ANH$42))</f>
      </c>
      <c r="ANI10" s="125">
        <f>INDEX($A$12:$A$42,MATCH(ANH10,ANH$12:ANH$42,0))</f>
      </c>
      <c r="ANJ10"/>
      <c r="ANK10"/>
      <c r="ANL10"/>
      <c r="ANM10" s="125">
        <f>IF(ANM$6=0,MAX(ANM$12:ANM$42),MIN(ANM$12:ANM$42))</f>
      </c>
      <c r="ANN10" s="125">
        <f>INDEX($A$12:$A$42,MATCH(ANM10,ANM$12:ANM$42,0))</f>
      </c>
      <c r="ANO10"/>
      <c r="ANP10"/>
      <c r="ANQ10"/>
      <c r="ANR10" s="125">
        <f>IF(ANR$6=0,MAX(ANR$12:ANR$42),MIN(ANR$12:ANR$42))</f>
      </c>
      <c r="ANS10" s="125">
        <f>INDEX($A$12:$A$42,MATCH(ANR10,ANR$12:ANR$42,0))</f>
      </c>
      <c r="ANT10"/>
      <c r="ANU10"/>
      <c r="ANV10"/>
      <c r="ANW10" s="125">
        <f>IF(ANW$6=0,MAX(ANW$12:ANW$42),MIN(ANW$12:ANW$42))</f>
      </c>
      <c r="ANX10" s="125">
        <f>INDEX($A$12:$A$42,MATCH(ANW10,ANW$12:ANW$42,0))</f>
      </c>
      <c r="ANY10"/>
      <c r="ANZ10"/>
      <c r="AOA10"/>
      <c r="AOB10" s="125">
        <f>IF(AOB$6=0,MAX(AOB$12:AOB$42),MIN(AOB$12:AOB$42))</f>
      </c>
      <c r="AOC10" s="125">
        <f>INDEX($A$12:$A$42,MATCH(AOB10,AOB$12:AOB$42,0))</f>
      </c>
      <c r="AOD10"/>
      <c r="AOE10"/>
      <c r="AOF10"/>
      <c r="AOG10" s="125">
        <f>IF(AOG$6=0,MAX(AOG$12:AOG$42),MIN(AOG$12:AOG$42))</f>
      </c>
      <c r="AOH10" s="125">
        <f>INDEX($A$12:$A$42,MATCH(AOG10,AOG$12:AOG$42,0))</f>
      </c>
      <c r="AOI10"/>
      <c r="AOJ10"/>
      <c r="AOK10"/>
      <c r="AOL10" s="125">
        <f>IF(AOL$6=0,MAX(AOL$12:AOL$42),MIN(AOL$12:AOL$42))</f>
      </c>
      <c r="AOM10" s="125">
        <f>INDEX($A$12:$A$42,MATCH(AOL10,AOL$12:AOL$42,0))</f>
      </c>
      <c r="AON10"/>
      <c r="AOO10"/>
      <c r="AOP10"/>
      <c r="AOQ10" s="125">
        <f>IF(AOQ$6=0,MAX(AOQ$12:AOQ$42),MIN(AOQ$12:AOQ$42))</f>
      </c>
      <c r="AOR10" s="125">
        <f>INDEX($A$12:$A$42,MATCH(AOQ10,AOQ$12:AOQ$42,0))</f>
      </c>
      <c r="AOS10"/>
      <c r="AOT10"/>
      <c r="AOU10"/>
      <c r="AOV10" s="125">
        <f>IF(AOV$6=0,MAX(AOV$12:AOV$42),MIN(AOV$12:AOV$42))</f>
      </c>
      <c r="AOW10" s="125">
        <f>INDEX($A$12:$A$42,MATCH(AOV10,AOV$12:AOV$42,0))</f>
      </c>
      <c r="AOX10"/>
      <c r="AOY10"/>
      <c r="AOZ10"/>
      <c r="APA10" s="125">
        <f>IF(APA$6=0,MAX(APA$12:APA$42),MIN(APA$12:APA$42))</f>
      </c>
      <c r="APB10" s="125">
        <f>INDEX($A$12:$A$42,MATCH(APA10,APA$12:APA$42,0))</f>
      </c>
      <c r="APC10"/>
      <c r="APD10"/>
      <c r="APE10"/>
      <c r="APF10" s="125">
        <f>IF(APF$6=0,MAX(APF$12:APF$42),MIN(APF$12:APF$42))</f>
      </c>
      <c r="APG10" s="125">
        <f>INDEX($A$12:$A$42,MATCH(APF10,APF$12:APF$42,0))</f>
      </c>
      <c r="APH10"/>
      <c r="API10"/>
      <c r="APJ10"/>
      <c r="APK10" s="125">
        <f>IF(APK$6=0,MAX(APK$12:APK$42),MIN(APK$12:APK$42))</f>
      </c>
      <c r="APL10" s="125">
        <f>INDEX($A$12:$A$42,MATCH(APK10,APK$12:APK$42,0))</f>
      </c>
      <c r="APM10"/>
      <c r="APN10"/>
      <c r="APO10"/>
      <c r="APP10" s="125">
        <f>IF(APP$6=0,MAX(APP$12:APP$42),MIN(APP$12:APP$42))</f>
      </c>
      <c r="APQ10" s="125">
        <f>INDEX($A$12:$A$42,MATCH(APP10,APP$12:APP$42,0))</f>
      </c>
      <c r="APR10"/>
      <c r="APS10"/>
      <c r="APT10"/>
      <c r="APU10" s="125">
        <f>IF(APU$6=0,MAX(APU$12:APU$42),MIN(APU$12:APU$42))</f>
      </c>
      <c r="APV10" s="125">
        <f>INDEX($A$12:$A$42,MATCH(APU10,APU$12:APU$42,0))</f>
      </c>
      <c r="APW10"/>
      <c r="APX10"/>
      <c r="APY10"/>
      <c r="APZ10" s="125">
        <f>IF(APZ$6=0,MAX(APZ$12:APZ$42),MIN(APZ$12:APZ$42))</f>
      </c>
      <c r="AQA10" s="125">
        <f>INDEX($A$12:$A$42,MATCH(APZ10,APZ$12:APZ$42,0))</f>
      </c>
      <c r="AQB10"/>
      <c r="AQC10"/>
      <c r="AQD10"/>
      <c r="AQE10" s="125">
        <f>IF(AQE$6=0,MAX(AQE$12:AQE$42),MIN(AQE$12:AQE$42))</f>
      </c>
      <c r="AQF10" s="125">
        <f>INDEX($A$12:$A$42,MATCH(AQE10,AQE$12:AQE$42,0))</f>
      </c>
      <c r="AQG10"/>
      <c r="AQH10"/>
      <c r="AQI10"/>
      <c r="AQJ10" s="125">
        <f>IF(AQJ$6=0,MAX(AQJ$12:AQJ$42),MIN(AQJ$12:AQJ$42))</f>
      </c>
      <c r="AQK10" s="125">
        <f>INDEX($A$12:$A$42,MATCH(AQJ10,AQJ$12:AQJ$42,0))</f>
      </c>
      <c r="AQL10"/>
      <c r="AQM10"/>
      <c r="AQN10"/>
      <c r="AQO10" s="125">
        <f>IF(AQO$6=0,MAX(AQO$12:AQO$42),MIN(AQO$12:AQO$42))</f>
      </c>
      <c r="AQP10" s="125">
        <f>INDEX($A$12:$A$42,MATCH(AQO10,AQO$12:AQO$42,0))</f>
      </c>
      <c r="AQQ10"/>
      <c r="AQR10"/>
      <c r="AQS10"/>
      <c r="AQT10" s="125">
        <f>IF(AQT$6=0,MAX(AQT$12:AQT$42),MIN(AQT$12:AQT$42))</f>
      </c>
      <c r="AQU10" s="125">
        <f>INDEX($A$12:$A$42,MATCH(AQT10,AQT$12:AQT$42,0))</f>
      </c>
      <c r="AQV10"/>
      <c r="AQW10"/>
      <c r="AQX10"/>
      <c r="AQY10" s="125">
        <f>IF(AQY$6=0,MAX(AQY$12:AQY$42),MIN(AQY$12:AQY$42))</f>
      </c>
      <c r="AQZ10" s="125">
        <f>INDEX($A$12:$A$42,MATCH(AQY10,AQY$12:AQY$42,0))</f>
      </c>
      <c r="ARA10"/>
      <c r="ARB10"/>
      <c r="ARC10"/>
      <c r="ARD10" s="125">
        <f>IF(ARD$6=0,MAX(ARD$12:ARD$42),MIN(ARD$12:ARD$42))</f>
      </c>
      <c r="ARE10" s="125">
        <f>INDEX($A$12:$A$42,MATCH(ARD10,ARD$12:ARD$42,0))</f>
      </c>
      <c r="ARF10"/>
      <c r="ARG10"/>
      <c r="ARH10"/>
      <c r="ARI10" s="125">
        <f>IF(ARI$6=0,MAX(ARI$12:ARI$42),MIN(ARI$12:ARI$42))</f>
      </c>
      <c r="ARJ10" s="125">
        <f>INDEX($A$12:$A$42,MATCH(ARI10,ARI$12:ARI$42,0))</f>
      </c>
      <c r="ARK10"/>
      <c r="ARL10"/>
      <c r="ARM10"/>
      <c r="ARN10" s="125">
        <f>IF(ARN$6=0,MAX(ARN$12:ARN$42),MIN(ARN$12:ARN$42))</f>
      </c>
      <c r="ARO10" s="125">
        <f>INDEX($A$12:$A$42,MATCH(ARN10,ARN$12:ARN$42,0))</f>
      </c>
      <c r="ARP10"/>
      <c r="ARQ10"/>
      <c r="ARR10"/>
      <c r="ARS10" s="125">
        <f>IF(ARS$6=0,MAX(ARS$12:ARS$42),MIN(ARS$12:ARS$42))</f>
      </c>
      <c r="ART10" s="125">
        <f>INDEX($A$12:$A$42,MATCH(ARS10,ARS$12:ARS$42,0))</f>
      </c>
      <c r="ARU10"/>
      <c r="ARV10"/>
      <c r="ARW10"/>
      <c r="ARX10" s="125">
        <f>IF(ARX$6=0,MAX(ARX$12:ARX$42),MIN(ARX$12:ARX$42))</f>
      </c>
      <c r="ARY10" s="125">
        <f>INDEX($A$12:$A$42,MATCH(ARX10,ARX$12:ARX$42,0))</f>
      </c>
      <c r="ARZ10"/>
      <c r="ASA10"/>
      <c r="ASB10"/>
      <c r="ASC10" s="125">
        <f>IF(ASC$6=0,MAX(ASC$12:ASC$42),MIN(ASC$12:ASC$42))</f>
      </c>
      <c r="ASD10" s="125">
        <f>INDEX($A$12:$A$42,MATCH(ASC10,ASC$12:ASC$42,0))</f>
      </c>
      <c r="ASE10"/>
      <c r="ASF10"/>
      <c r="ASG10"/>
      <c r="ASH10" s="125">
        <f>IF(ASH$6=0,MAX(ASH$12:ASH$42),MIN(ASH$12:ASH$42))</f>
      </c>
      <c r="ASI10" s="125">
        <f>INDEX($A$12:$A$42,MATCH(ASH10,ASH$12:ASH$42,0))</f>
      </c>
      <c r="ASJ10"/>
      <c r="ASK10"/>
      <c r="ASL10"/>
      <c r="ASM10" s="125">
        <f>IF(ASM$6=0,MAX(ASM$12:ASM$42),MIN(ASM$12:ASM$42))</f>
      </c>
      <c r="ASN10" s="125">
        <f>INDEX($A$12:$A$42,MATCH(ASM10,ASM$12:ASM$42,0))</f>
      </c>
      <c r="ASO10"/>
      <c r="ASP10"/>
      <c r="ASQ10"/>
      <c r="ASR10" s="125">
        <f>IF(ASR$6=0,MAX(ASR$12:ASR$42),MIN(ASR$12:ASR$42))</f>
      </c>
      <c r="ASS10" s="125">
        <f>INDEX($A$12:$A$42,MATCH(ASR10,ASR$12:ASR$42,0))</f>
      </c>
      <c r="AST10"/>
      <c r="ASU10"/>
      <c r="ASV10"/>
      <c r="ASW10" s="125">
        <f>IF(ASW$6=0,MAX(ASW$12:ASW$42),MIN(ASW$12:ASW$42))</f>
      </c>
      <c r="ASX10" s="125">
        <f>INDEX($A$12:$A$42,MATCH(ASW10,ASW$12:ASW$42,0))</f>
      </c>
      <c r="ASY10"/>
      <c r="ASZ10"/>
      <c r="ATA10"/>
      <c r="ATB10" s="125">
        <f>IF(ATB$6=0,MAX(ATB$12:ATB$42),MIN(ATB$12:ATB$42))</f>
      </c>
      <c r="ATC10" s="125">
        <f>INDEX($A$12:$A$42,MATCH(ATB10,ATB$12:ATB$42,0))</f>
      </c>
      <c r="ATD10"/>
      <c r="ATE10"/>
      <c r="ATF10"/>
      <c r="ATG10" s="125">
        <f>IF(ATG$6=0,MAX(ATG$12:ATG$42),MIN(ATG$12:ATG$42))</f>
      </c>
      <c r="ATH10" s="125">
        <f>INDEX($A$12:$A$42,MATCH(ATG10,ATG$12:ATG$42,0))</f>
      </c>
      <c r="ATI10"/>
      <c r="ATJ10"/>
      <c r="ATK10"/>
      <c r="ATL10" s="125">
        <f>IF(ATL$6=0,MAX(ATL$12:ATL$42),MIN(ATL$12:ATL$42))</f>
      </c>
      <c r="ATM10" s="125">
        <f>INDEX($A$12:$A$42,MATCH(ATL10,ATL$12:ATL$42,0))</f>
      </c>
      <c r="ATN10"/>
      <c r="ATO10"/>
      <c r="ATP10"/>
      <c r="ATQ10" s="125">
        <f>IF(ATQ$6=0,MAX(ATQ$12:ATQ$42),MIN(ATQ$12:ATQ$42))</f>
      </c>
      <c r="ATR10" s="125">
        <f>INDEX($A$12:$A$42,MATCH(ATQ10,ATQ$12:ATQ$42,0))</f>
      </c>
      <c r="ATS10"/>
      <c r="ATT10"/>
      <c r="ATU10"/>
      <c r="ATV10" s="125">
        <f>IF(ATV$6=0,MAX(ATV$12:ATV$42),MIN(ATV$12:ATV$42))</f>
      </c>
      <c r="ATW10" s="125">
        <f>INDEX($A$12:$A$42,MATCH(ATV10,ATV$12:ATV$42,0))</f>
      </c>
      <c r="ATX10"/>
      <c r="ATY10"/>
      <c r="ATZ10"/>
      <c r="AUA10" s="125">
        <f>IF(AUA$6=0,MAX(AUA$12:AUA$42),MIN(AUA$12:AUA$42))</f>
      </c>
      <c r="AUB10" s="125">
        <f>INDEX($A$12:$A$42,MATCH(AUA10,AUA$12:AUA$42,0))</f>
      </c>
      <c r="AUC10"/>
      <c r="AUD10"/>
      <c r="AUE10"/>
      <c r="AUF10" s="125">
        <f>IF(AUF$6=0,MAX(AUF$12:AUF$42),MIN(AUF$12:AUF$42))</f>
      </c>
      <c r="AUG10" s="125">
        <f>INDEX($A$12:$A$42,MATCH(AUF10,AUF$12:AUF$42,0))</f>
      </c>
      <c r="AUH10"/>
      <c r="AUI10"/>
      <c r="AUJ10"/>
      <c r="AUK10" s="125">
        <f>IF(AUK$6=0,MAX(AUK$12:AUK$42),MIN(AUK$12:AUK$42))</f>
      </c>
      <c r="AUL10" s="125">
        <f>INDEX($A$12:$A$42,MATCH(AUK10,AUK$12:AUK$42,0))</f>
      </c>
      <c r="AUM10"/>
      <c r="AUN10"/>
      <c r="AUO10" s="125">
        <f>IF(AUO$6=0,MAX(AUO$12:AUO$42),MIN(AUO$12:AUO$42))</f>
      </c>
      <c r="AUP10" s="125">
        <f>INDEX($A$12:$A$42,MATCH(AUO10,AUO$12:AUO$42,0))</f>
      </c>
      <c r="AUQ10"/>
      <c r="AUR10"/>
      <c r="AUS10" s="125">
        <f>IF(AUS$6=0,MAX(AUS$12:AUS$42),MIN(AUS$12:AUS$42))</f>
      </c>
      <c r="AUT10" s="125">
        <f>INDEX($A$12:$A$42,MATCH(AUS10,AUS$12:AUS$42,0))</f>
      </c>
      <c r="AUU10"/>
      <c r="AUV10"/>
      <c r="AUW10" s="125">
        <f>IF(AUW$6=0,MAX(AUW$12:AUW$42),MIN(AUW$12:AUW$42))</f>
      </c>
      <c r="AUX10" s="125">
        <f>INDEX($A$12:$A$42,MATCH(AUW10,AUW$12:AUW$42,0))</f>
      </c>
      <c r="AUY10"/>
      <c r="AUZ10"/>
      <c r="AVA10" s="125">
        <f>IF(AVA$6=0,MAX(AVA$12:AVA$42),MIN(AVA$12:AVA$42))</f>
      </c>
      <c r="AVB10" s="125">
        <f>INDEX($A$12:$A$42,MATCH(AVA10,AVA$12:AVA$42,0))</f>
      </c>
      <c r="AVC10"/>
      <c r="AVD10"/>
      <c r="AVE10" s="125">
        <f>IF(AVE$6=0,MAX(AVE$12:AVE$42),MIN(AVE$12:AVE$42))</f>
      </c>
      <c r="AVF10" s="125">
        <f>INDEX($A$12:$A$42,MATCH(AVE10,AVE$12:AVE$42,0))</f>
      </c>
      <c r="AVG10"/>
      <c r="AVH10"/>
      <c r="AVI10" s="125">
        <f>IF(AVI$6=0,MAX(AVI$12:AVI$42),MIN(AVI$12:AVI$42))</f>
      </c>
      <c r="AVJ10" s="125">
        <f>INDEX($A$12:$A$42,MATCH(AVI10,AVI$12:AVI$42,0))</f>
      </c>
      <c r="AVK10"/>
      <c r="AVL10"/>
      <c r="AVM10" s="125">
        <f>IF(AVM$6=0,MAX(AVM$12:AVM$42),MIN(AVM$12:AVM$42))</f>
      </c>
      <c r="AVN10" s="125">
        <f>INDEX($A$12:$A$42,MATCH(AVM10,AVM$12:AVM$42,0))</f>
      </c>
      <c r="AVO10"/>
      <c r="AVP10"/>
      <c r="AVQ10" s="125">
        <f>IF(AVQ$6=0,MAX(AVQ$12:AVQ$42),MIN(AVQ$12:AVQ$42))</f>
      </c>
      <c r="AVR10" s="125">
        <f>INDEX($A$12:$A$42,MATCH(AVQ10,AVQ$12:AVQ$42,0))</f>
      </c>
      <c r="AVS10"/>
      <c r="AVT10"/>
      <c r="AVU10" s="125">
        <f>IF(AVU$6=0,MAX(AVU$12:AVU$42),MIN(AVU$12:AVU$42))</f>
      </c>
      <c r="AVV10" s="125">
        <f>INDEX($A$12:$A$42,MATCH(AVU10,AVU$12:AVU$42,0))</f>
      </c>
      <c r="AVW10"/>
      <c r="AVX10"/>
      <c r="AVY10" s="125">
        <f>IF(AVY$6=0,MAX(AVY$12:AVY$42),MIN(AVY$12:AVY$42))</f>
      </c>
      <c r="AVZ10" s="125">
        <f>INDEX($A$12:$A$42,MATCH(AVY10,AVY$12:AVY$42,0))</f>
      </c>
      <c r="AWA10"/>
      <c r="AWB10"/>
      <c r="AWC10" s="125">
        <f>IF(AWC$6=0,MAX(AWC$12:AWC$42),MIN(AWC$12:AWC$42))</f>
      </c>
      <c r="AWD10" s="125">
        <f>INDEX($A$12:$A$42,MATCH(AWC10,AWC$12:AWC$42,0))</f>
      </c>
      <c r="AWE10"/>
      <c r="AWF10"/>
      <c r="AWG10" s="125">
        <f>IF(AWG$6=0,MAX(AWG$12:AWG$42),MIN(AWG$12:AWG$42))</f>
      </c>
      <c r="AWH10" s="125">
        <f>INDEX($A$12:$A$42,MATCH(AWG10,AWG$12:AWG$42,0))</f>
      </c>
      <c r="AWI10"/>
      <c r="AWJ10"/>
      <c r="AWK10" s="125">
        <f>IF(AWK$6=0,MAX(AWK$12:AWK$42),MIN(AWK$12:AWK$42))</f>
      </c>
      <c r="AWL10" s="125">
        <f>INDEX($A$12:$A$42,MATCH(AWK10,AWK$12:AWK$42,0))</f>
      </c>
      <c r="AWM10"/>
      <c r="AWN10"/>
      <c r="AWO10" s="125">
        <f>IF(AWO$6=0,MAX(AWO$12:AWO$42),MIN(AWO$12:AWO$42))</f>
      </c>
      <c r="AWP10" s="125">
        <f>INDEX($A$12:$A$42,MATCH(AWO10,AWO$12:AWO$42,0))</f>
      </c>
      <c r="AWQ10"/>
      <c r="AWR10"/>
      <c r="AWS10" s="125">
        <f>IF(AWS$6=0,MAX(AWS$12:AWS$42),MIN(AWS$12:AWS$42))</f>
      </c>
      <c r="AWT10" s="125">
        <f>INDEX($A$12:$A$42,MATCH(AWS10,AWS$12:AWS$42,0))</f>
      </c>
      <c r="AWU10"/>
      <c r="AWV10"/>
      <c r="AWW10" s="125">
        <f>IF(AWW$6=0,MAX(AWW$12:AWW$42),MIN(AWW$12:AWW$42))</f>
      </c>
      <c r="AWX10" s="125">
        <f>INDEX($A$12:$A$42,MATCH(AWW10,AWW$12:AWW$42,0))</f>
      </c>
      <c r="AWY10"/>
      <c r="AWZ10"/>
      <c r="AXA10" s="125">
        <f>IF(AXA$6=0,MAX(AXA$12:AXA$42),MIN(AXA$12:AXA$42))</f>
      </c>
      <c r="AXB10" s="125">
        <f>INDEX($A$12:$A$42,MATCH(AXA10,AXA$12:AXA$42,0))</f>
      </c>
      <c r="AXC10"/>
      <c r="AXD10"/>
      <c r="AXE10" s="125">
        <f>IF(AXE$6=0,MAX(AXE$12:AXE$42),MIN(AXE$12:AXE$42))</f>
      </c>
      <c r="AXF10" s="125">
        <f>INDEX($A$12:$A$42,MATCH(AXE10,AXE$12:AXE$42,0))</f>
      </c>
      <c r="AXG10"/>
      <c r="AXH10"/>
      <c r="AXI10" s="125">
        <f>IF(AXI$6=0,MAX(AXI$12:AXI$42),MIN(AXI$12:AXI$42))</f>
      </c>
      <c r="AXJ10" s="125">
        <f>INDEX($A$12:$A$42,MATCH(AXI10,AXI$12:AXI$42,0))</f>
      </c>
      <c r="AXK10"/>
      <c r="AXL10"/>
      <c r="AXM10" s="125">
        <f>IF(AXM$6=0,MAX(AXM$12:AXM$42),MIN(AXM$12:AXM$42))</f>
      </c>
      <c r="AXN10" s="125">
        <f>INDEX($A$12:$A$42,MATCH(AXM10,AXM$12:AXM$42,0))</f>
      </c>
      <c r="AXO10"/>
      <c r="AXP10"/>
      <c r="AXQ10" s="125">
        <f>IF(AXQ$6=0,MAX(AXQ$12:AXQ$42),MIN(AXQ$12:AXQ$42))</f>
      </c>
      <c r="AXR10" s="125">
        <f>INDEX($A$12:$A$42,MATCH(AXQ10,AXQ$12:AXQ$42,0))</f>
      </c>
      <c r="AXS10"/>
      <c r="AXT10"/>
      <c r="AXU10" s="125">
        <f>IF(AXU$6=0,MAX(AXU$12:AXU$42),MIN(AXU$12:AXU$42))</f>
      </c>
      <c r="AXV10" s="125">
        <f>INDEX($A$12:$A$42,MATCH(AXU10,AXU$12:AXU$42,0))</f>
      </c>
      <c r="AXW10"/>
      <c r="AXX10"/>
      <c r="AXY10" s="125">
        <f>IF(AXY$6=0,MAX(AXY$12:AXY$42),MIN(AXY$12:AXY$42))</f>
      </c>
      <c r="AXZ10" s="125">
        <f>INDEX($A$12:$A$42,MATCH(AXY10,AXY$12:AXY$42,0))</f>
      </c>
      <c r="AYA10"/>
      <c r="AYB10"/>
      <c r="AYC10" s="125">
        <f>IF(AYC$6=0,MAX(AYC$12:AYC$42),MIN(AYC$12:AYC$42))</f>
      </c>
      <c r="AYD10" s="125">
        <f>INDEX($A$12:$A$42,MATCH(AYC10,AYC$12:AYC$42,0))</f>
      </c>
      <c r="AYE10"/>
      <c r="AYF10"/>
      <c r="AYG10" s="125">
        <f>IF(AYG$6=0,MAX(AYG$12:AYG$42),MIN(AYG$12:AYG$42))</f>
      </c>
      <c r="AYH10" s="125">
        <f>INDEX($A$12:$A$42,MATCH(AYG10,AYG$12:AYG$42,0))</f>
      </c>
      <c r="AYI10"/>
      <c r="AYJ10"/>
      <c r="AYK10" s="125">
        <f>IF(AYK$6=0,MAX(AYK$12:AYK$42),MIN(AYK$12:AYK$42))</f>
      </c>
      <c r="AYL10" s="125">
        <f>INDEX($A$12:$A$42,MATCH(AYK10,AYK$12:AYK$42,0))</f>
      </c>
      <c r="AYM10"/>
      <c r="AYN10"/>
      <c r="AYO10" s="125">
        <f>IF(AYO$6=0,MAX(AYO$12:AYO$42),MIN(AYO$12:AYO$42))</f>
      </c>
      <c r="AYP10" s="125">
        <f>INDEX($A$12:$A$42,MATCH(AYO10,AYO$12:AYO$42,0))</f>
      </c>
      <c r="AYQ10"/>
      <c r="AYR10"/>
      <c r="AYS10" s="125">
        <f>IF(AYS$6=0,MAX(AYS$12:AYS$42),MIN(AYS$12:AYS$42))</f>
      </c>
      <c r="AYT10" s="125">
        <f>INDEX($A$12:$A$42,MATCH(AYS10,AYS$12:AYS$42,0))</f>
      </c>
      <c r="AYU10"/>
      <c r="AYV10"/>
      <c r="AYW10" s="125">
        <f>IF(AYW$6=0,MAX(AYW$12:AYW$42),MIN(AYW$12:AYW$42))</f>
      </c>
      <c r="AYX10" s="125">
        <f>INDEX($A$12:$A$42,MATCH(AYW10,AYW$12:AYW$42,0))</f>
      </c>
      <c r="AYY10"/>
      <c r="AYZ10"/>
      <c r="AZA10" s="125">
        <f>IF(AZA$6=0,MAX(AZA$12:AZA$42),MIN(AZA$12:AZA$42))</f>
      </c>
      <c r="AZB10" s="125">
        <f>INDEX($A$12:$A$42,MATCH(AZA10,AZA$12:AZA$42,0))</f>
      </c>
      <c r="AZC10"/>
      <c r="AZD10"/>
      <c r="AZE10" s="125">
        <f>IF(AZE$6=0,MAX(AZE$12:AZE$42),MIN(AZE$12:AZE$42))</f>
      </c>
      <c r="AZF10" s="125">
        <f>INDEX($A$12:$A$42,MATCH(AZE10,AZE$12:AZE$42,0))</f>
      </c>
      <c r="AZG10"/>
      <c r="AZH10"/>
      <c r="AZI10" s="125">
        <f>IF(AZI$6=0,MAX(AZI$12:AZI$42),MIN(AZI$12:AZI$42))</f>
      </c>
      <c r="AZJ10" s="125">
        <f>INDEX($A$12:$A$42,MATCH(AZI10,AZI$12:AZI$42,0))</f>
      </c>
      <c r="AZK10"/>
      <c r="AZL10"/>
      <c r="AZM10" s="125">
        <f>IF(AZM$6=0,MAX(AZM$12:AZM$42),MIN(AZM$12:AZM$42))</f>
      </c>
      <c r="AZN10" s="125">
        <f>INDEX($A$12:$A$42,MATCH(AZM10,AZM$12:AZM$42,0))</f>
      </c>
      <c r="AZO10"/>
      <c r="AZP10"/>
      <c r="AZQ10" s="125">
        <f>IF(AZQ$6=0,MAX(AZQ$12:AZQ$42),MIN(AZQ$12:AZQ$42))</f>
      </c>
      <c r="AZR10" s="125">
        <f>INDEX($A$12:$A$42,MATCH(AZQ10,AZQ$12:AZQ$42,0))</f>
      </c>
      <c r="AZS10"/>
      <c r="AZT10"/>
      <c r="AZU10" s="125">
        <f>IF(AZU$6=0,MAX(AZU$12:AZU$42),MIN(AZU$12:AZU$42))</f>
      </c>
      <c r="AZV10" s="125">
        <f>INDEX($A$12:$A$42,MATCH(AZU10,AZU$12:AZU$42,0))</f>
      </c>
      <c r="AZW10"/>
      <c r="AZX10"/>
      <c r="AZY10" s="125">
        <f>IF(AZY$6=0,MAX(AZY$12:AZY$42),MIN(AZY$12:AZY$42))</f>
      </c>
      <c r="AZZ10" s="125">
        <f>INDEX($A$12:$A$42,MATCH(AZY10,AZY$12:AZY$42,0))</f>
      </c>
      <c r="BAA10"/>
      <c r="BAB10"/>
      <c r="BAC10" s="125">
        <f>IF(BAC$6=0,MAX(BAC$12:BAC$42),MIN(BAC$12:BAC$42))</f>
      </c>
      <c r="BAD10" s="125">
        <f>INDEX($A$12:$A$42,MATCH(BAC10,BAC$12:BAC$42,0))</f>
      </c>
      <c r="BAE10"/>
      <c r="BAF10"/>
      <c r="BAG10" s="125">
        <f>IF(BAG$6=0,MAX(BAG$12:BAG$42),MIN(BAG$12:BAG$42))</f>
      </c>
      <c r="BAH10" s="125">
        <f>INDEX($A$12:$A$42,MATCH(BAG10,BAG$12:BAG$42,0))</f>
      </c>
      <c r="BAI10"/>
      <c r="BAJ10"/>
      <c r="BAK10" s="125">
        <f>IF(BAK$6=0,MAX(BAK$12:BAK$42),MIN(BAK$12:BAK$42))</f>
      </c>
      <c r="BAL10" s="125">
        <f>INDEX($A$12:$A$42,MATCH(BAK10,BAK$12:BAK$42,0))</f>
      </c>
      <c r="BAM10"/>
      <c r="BAN10"/>
      <c r="BAO10" s="125">
        <f>IF(BAO$6=0,MAX(BAO$12:BAO$42),MIN(BAO$12:BAO$42))</f>
      </c>
      <c r="BAP10" s="125">
        <f>INDEX($A$12:$A$42,MATCH(BAO10,BAO$12:BAO$42,0))</f>
      </c>
      <c r="BAQ10"/>
      <c r="BAR10"/>
      <c r="BAS10" s="125">
        <f>IF(BAS$6=0,MAX(BAS$12:BAS$42),MIN(BAS$12:BAS$42))</f>
      </c>
      <c r="BAT10" s="125">
        <f>INDEX($A$12:$A$42,MATCH(BAS10,BAS$12:BAS$42,0))</f>
      </c>
      <c r="BAU10"/>
      <c r="BAV10"/>
      <c r="BAW10" s="125">
        <f>IF(BAW$6=0,MAX(BAW$12:BAW$42),MIN(BAW$12:BAW$42))</f>
      </c>
      <c r="BAX10" s="125">
        <f>INDEX($A$12:$A$42,MATCH(BAW10,BAW$12:BAW$42,0))</f>
      </c>
      <c r="BAY10"/>
      <c r="BAZ10"/>
      <c r="BBA10" s="125">
        <f>IF(BBA$6=0,MAX(BBA$12:BBA$42),MIN(BBA$12:BBA$42))</f>
      </c>
      <c r="BBB10" s="125">
        <f>INDEX($A$12:$A$42,MATCH(BBA10,BBA$12:BBA$42,0))</f>
      </c>
      <c r="BBC10"/>
      <c r="BBD10"/>
      <c r="BBE10" s="125">
        <f>IF(BBE$6=0,MAX(BBE$12:BBE$42),MIN(BBE$12:BBE$42))</f>
      </c>
      <c r="BBF10" s="125">
        <f>INDEX($A$12:$A$42,MATCH(BBE10,BBE$12:BBE$42,0))</f>
      </c>
      <c r="BBG10"/>
      <c r="BBH10"/>
      <c r="BBI10" s="125">
        <f>IF(BBI$6=0,MAX(BBI$12:BBI$42),MIN(BBI$12:BBI$42))</f>
      </c>
      <c r="BBJ10" s="125">
        <f>INDEX($A$12:$A$42,MATCH(BBI10,BBI$12:BBI$42,0))</f>
      </c>
      <c r="BBK10"/>
      <c r="BBL10"/>
      <c r="BBM10" s="125">
        <f>IF(BBM$6=0,MAX(BBM$12:BBM$42),MIN(BBM$12:BBM$42))</f>
      </c>
      <c r="BBN10" s="125">
        <f>INDEX($A$12:$A$42,MATCH(BBM10,BBM$12:BBM$42,0))</f>
      </c>
      <c r="BBO10"/>
      <c r="BBP10"/>
      <c r="BBQ10" s="125">
        <f>IF(BBQ$6=0,MAX(BBQ$12:BBQ$42),MIN(BBQ$12:BBQ$42))</f>
      </c>
      <c r="BBR10" s="125">
        <f>INDEX($A$12:$A$42,MATCH(BBQ10,BBQ$12:BBQ$42,0))</f>
      </c>
      <c r="BBS10"/>
      <c r="BBT10"/>
      <c r="BBU10" s="125">
        <f>IF(BBU$6=0,MAX(BBU$12:BBU$42),MIN(BBU$12:BBU$42))</f>
      </c>
      <c r="BBV10" s="125">
        <f>INDEX($A$12:$A$42,MATCH(BBU10,BBU$12:BBU$42,0))</f>
      </c>
      <c r="BBW10"/>
      <c r="BBX10"/>
      <c r="BBY10" s="125">
        <f>IF(BBY$6=0,MAX(BBY$12:BBY$42),MIN(BBY$12:BBY$42))</f>
      </c>
      <c r="BBZ10" s="125">
        <f>INDEX($A$12:$A$42,MATCH(BBY10,BBY$12:BBY$42,0))</f>
      </c>
      <c r="BCA10"/>
      <c r="BCB10"/>
      <c r="BCC10" s="125">
        <f>IF(BCC$6=0,MAX(BCC$12:BCC$42),MIN(BCC$12:BCC$42))</f>
      </c>
      <c r="BCD10" s="125">
        <f>INDEX($A$12:$A$42,MATCH(BCC10,BCC$12:BCC$42,0))</f>
      </c>
      <c r="BCE10"/>
      <c r="BCF10"/>
      <c r="BCG10" s="125">
        <f>IF(BCG$6=0,MAX(BCG$12:BCG$42),MIN(BCG$12:BCG$42))</f>
      </c>
      <c r="BCH10" s="125">
        <f>INDEX($A$12:$A$42,MATCH(BCG10,BCG$12:BCG$42,0))</f>
      </c>
      <c r="BCI10"/>
      <c r="BCJ10"/>
      <c r="BCK10" s="125">
        <f>IF(BCK$6=0,MAX(BCK$12:BCK$42),MIN(BCK$12:BCK$42))</f>
      </c>
      <c r="BCL10" s="125">
        <f>INDEX($A$12:$A$42,MATCH(BCK10,BCK$12:BCK$42,0))</f>
      </c>
      <c r="BCM10"/>
      <c r="BCN10"/>
      <c r="BCO10" s="125">
        <f>IF(BCO$6=0,MAX(BCO$12:BCO$42),MIN(BCO$12:BCO$42))</f>
      </c>
      <c r="BCP10" s="125">
        <f>INDEX($A$12:$A$42,MATCH(BCO10,BCO$12:BCO$42,0))</f>
      </c>
      <c r="BCQ10"/>
      <c r="BCR10"/>
      <c r="BCS10" s="125">
        <f>IF(BCS$6=0,MAX(BCS$12:BCS$42),MIN(BCS$12:BCS$42))</f>
      </c>
      <c r="BCT10" s="125">
        <f>INDEX($A$12:$A$42,MATCH(BCS10,BCS$12:BCS$42,0))</f>
      </c>
      <c r="BCU10"/>
      <c r="BCV10"/>
      <c r="BCW10" s="125">
        <f>IF(BCW$6=0,MAX(BCW$12:BCW$42),MIN(BCW$12:BCW$42))</f>
      </c>
      <c r="BCX10" s="125">
        <f>INDEX($A$12:$A$42,MATCH(BCW10,BCW$12:BCW$42,0))</f>
      </c>
      <c r="BCY10"/>
      <c r="BCZ10"/>
      <c r="BDA10" s="125">
        <f>IF(BDA$6=0,MAX(BDA$12:BDA$42),MIN(BDA$12:BDA$42))</f>
      </c>
      <c r="BDB10" s="125">
        <f>INDEX($A$12:$A$42,MATCH(BDA10,BDA$12:BDA$42,0))</f>
      </c>
      <c r="BDC10"/>
      <c r="BDD10"/>
      <c r="BDE10" s="125">
        <f>IF(BDE$6=0,MAX(BDE$12:BDE$42),MIN(BDE$12:BDE$42))</f>
      </c>
      <c r="BDF10" s="125">
        <f>INDEX($A$12:$A$42,MATCH(BDE10,BDE$12:BDE$42,0))</f>
      </c>
      <c r="BDG10"/>
      <c r="BDH10"/>
      <c r="BDI10" s="125">
        <f>IF(BDI$6=0,MAX(BDI$12:BDI$42),MIN(BDI$12:BDI$42))</f>
      </c>
      <c r="BDJ10" s="125">
        <f>INDEX($A$12:$A$42,MATCH(BDI10,BDI$12:BDI$42,0))</f>
      </c>
      <c r="BDK10"/>
      <c r="BDL10"/>
      <c r="BDM10" s="125">
        <f>IF(BDM$6=0,MAX(BDM$12:BDM$42),MIN(BDM$12:BDM$42))</f>
      </c>
      <c r="BDN10" s="125">
        <f>INDEX($A$12:$A$42,MATCH(BDM10,BDM$12:BDM$42,0))</f>
      </c>
      <c r="BDO10"/>
      <c r="BDP10"/>
      <c r="BDQ10" s="125">
        <f>IF(BDQ$6=0,MAX(BDQ$12:BDQ$42),MIN(BDQ$12:BDQ$42))</f>
      </c>
      <c r="BDR10" s="125">
        <f>INDEX($A$12:$A$42,MATCH(BDQ10,BDQ$12:BDQ$42,0))</f>
      </c>
      <c r="BDS10"/>
      <c r="BDT10"/>
      <c r="BDU10" s="125">
        <f>IF(BDU$6=0,MAX(BDU$12:BDU$42),MIN(BDU$12:BDU$42))</f>
      </c>
      <c r="BDV10" s="125">
        <f>INDEX($A$12:$A$42,MATCH(BDU10,BDU$12:BDU$42,0))</f>
      </c>
      <c r="BDW10"/>
      <c r="BDX10"/>
      <c r="BDY10" s="125">
        <f>IF(BDY$6=0,MAX(BDY$12:BDY$42),MIN(BDY$12:BDY$42))</f>
      </c>
      <c r="BDZ10" s="125">
        <f>INDEX($A$12:$A$42,MATCH(BDY10,BDY$12:BDY$42,0))</f>
      </c>
      <c r="BEA10"/>
      <c r="BEB10"/>
      <c r="BEC10" s="125">
        <f>IF(BEC$6=0,MAX(BEC$12:BEC$42),MIN(BEC$12:BEC$42))</f>
      </c>
      <c r="BED10" s="125">
        <f>INDEX($A$12:$A$42,MATCH(BEC10,BEC$12:BEC$42,0))</f>
      </c>
      <c r="BEE10"/>
      <c r="BEF10"/>
      <c r="BEG10" s="125">
        <f>IF(BEG$6=0,MAX(BEG$12:BEG$42),MIN(BEG$12:BEG$42))</f>
      </c>
      <c r="BEH10" s="125">
        <f>INDEX($A$12:$A$42,MATCH(BEG10,BEG$12:BEG$42,0))</f>
      </c>
      <c r="BEI10"/>
      <c r="BEJ10"/>
      <c r="BEK10" s="125">
        <f>IF(BEK$6=0,MAX(BEK$12:BEK$42),MIN(BEK$12:BEK$42))</f>
      </c>
      <c r="BEL10" s="125">
        <f>INDEX($A$12:$A$42,MATCH(BEK10,BEK$12:BEK$42,0))</f>
      </c>
      <c r="BEM10"/>
      <c r="BEN10"/>
      <c r="BEO10" s="125">
        <f>IF(BEO$6=0,MAX(BEO$12:BEO$42),MIN(BEO$12:BEO$42))</f>
      </c>
      <c r="BEP10" s="125">
        <f>INDEX($A$12:$A$42,MATCH(BEO10,BEO$12:BEO$42,0))</f>
      </c>
      <c r="BEQ10"/>
      <c r="BER10"/>
      <c r="BES10" s="125">
        <f>IF(BES$6=0,MAX(BES$12:BES$42),MIN(BES$12:BES$42))</f>
      </c>
      <c r="BET10" s="125">
        <f>INDEX($A$12:$A$42,MATCH(BES10,BES$12:BES$42,0))</f>
      </c>
      <c r="BEU10"/>
      <c r="BEV10"/>
      <c r="BEW10" s="125">
        <f>IF(BEW$6=0,MAX(BEW$12:BEW$42),MIN(BEW$12:BEW$42))</f>
      </c>
      <c r="BEX10" s="125">
        <f>INDEX($A$12:$A$42,MATCH(BEW10,BEW$12:BEW$42,0))</f>
      </c>
      <c r="BEY10"/>
      <c r="BEZ10"/>
      <c r="BFA10" s="125">
        <f>IF(BFA$6=0,MAX(BFA$12:BFA$42),MIN(BFA$12:BFA$42))</f>
      </c>
      <c r="BFB10" s="125">
        <f>INDEX($A$12:$A$42,MATCH(BFA10,BFA$12:BFA$42,0))</f>
      </c>
      <c r="BFC10"/>
      <c r="BFD10"/>
      <c r="BFE10" s="125">
        <f>IF(BFE$6=0,MAX(BFE$12:BFE$42),MIN(BFE$12:BFE$42))</f>
      </c>
      <c r="BFF10" s="125">
        <f>INDEX($A$12:$A$42,MATCH(BFE10,BFE$12:BFE$42,0))</f>
      </c>
      <c r="BFG10"/>
      <c r="BFH10"/>
      <c r="BFI10" s="125">
        <f>IF(BFI$6=0,MAX(BFI$12:BFI$42),MIN(BFI$12:BFI$42))</f>
      </c>
      <c r="BFJ10" s="125">
        <f>INDEX($A$12:$A$42,MATCH(BFI10,BFI$12:BFI$42,0))</f>
      </c>
      <c r="BFK10"/>
      <c r="BFL10"/>
      <c r="BFM10" s="125">
        <f>IF(BFM$6=0,MAX(BFM$12:BFM$42),MIN(BFM$12:BFM$42))</f>
      </c>
      <c r="BFN10" s="125">
        <f>INDEX($A$12:$A$42,MATCH(BFM10,BFM$12:BFM$42,0))</f>
      </c>
      <c r="BFO10"/>
      <c r="BFP10"/>
      <c r="BFQ10" s="125">
        <f>IF(BFQ$6=0,MAX(BFQ$12:BFQ$42),MIN(BFQ$12:BFQ$42))</f>
      </c>
      <c r="BFR10" s="125">
        <f>INDEX($A$12:$A$42,MATCH(BFQ10,BFQ$12:BFQ$42,0))</f>
      </c>
      <c r="BFS10"/>
      <c r="BFT10"/>
      <c r="BFU10" s="125">
        <f>IF(BFU$6=0,MAX(BFU$12:BFU$42),MIN(BFU$12:BFU$42))</f>
      </c>
      <c r="BFV10" s="125">
        <f>INDEX($A$12:$A$42,MATCH(BFU10,BFU$12:BFU$42,0))</f>
      </c>
      <c r="BFW10"/>
      <c r="BFX10"/>
      <c r="BFY10" s="125">
        <f>IF(BFY$6=0,MAX(BFY$12:BFY$42),MIN(BFY$12:BFY$42))</f>
      </c>
      <c r="BFZ10" s="125">
        <f>INDEX($A$12:$A$42,MATCH(BFY10,BFY$12:BFY$42,0))</f>
      </c>
      <c r="BGA10"/>
      <c r="BGB10"/>
      <c r="BGC10" s="125">
        <f>IF(BGC$6=0,MAX(BGC$12:BGC$42),MIN(BGC$12:BGC$42))</f>
      </c>
      <c r="BGD10" s="125">
        <f>INDEX($A$12:$A$42,MATCH(BGC10,BGC$12:BGC$42,0))</f>
      </c>
      <c r="BGE10"/>
      <c r="BGF10"/>
      <c r="BGG10" s="125">
        <f>IF(BGG$6=0,MAX(BGG$12:BGG$42),MIN(BGG$12:BGG$42))</f>
      </c>
      <c r="BGH10" s="125">
        <f>INDEX($A$12:$A$42,MATCH(BGG10,BGG$12:BGG$42,0))</f>
      </c>
      <c r="BGI10"/>
      <c r="BGJ10"/>
      <c r="BGK10" s="125">
        <f>IF(BGK$6=0,MAX(BGK$12:BGK$42),MIN(BGK$12:BGK$42))</f>
      </c>
      <c r="BGL10" s="125">
        <f>INDEX($A$12:$A$42,MATCH(BGK10,BGK$12:BGK$42,0))</f>
      </c>
      <c r="BGM10"/>
      <c r="BGN10"/>
      <c r="BGO10" s="125">
        <f>IF(BGO$6=0,MAX(BGO$12:BGO$42),MIN(BGO$12:BGO$42))</f>
      </c>
      <c r="BGP10" s="125">
        <f>INDEX($A$12:$A$42,MATCH(BGO10,BGO$12:BGO$42,0))</f>
      </c>
      <c r="BGQ10"/>
      <c r="BGR10"/>
      <c r="BGS10" s="125">
        <f>IF(BGS$6=0,MAX(BGS$12:BGS$42),MIN(BGS$12:BGS$42))</f>
      </c>
      <c r="BGT10" s="125">
        <f>INDEX($A$12:$A$42,MATCH(BGS10,BGS$12:BGS$42,0))</f>
      </c>
      <c r="BGU10"/>
      <c r="BGV10"/>
      <c r="BGW10" s="125">
        <f>IF(BGW$6=0,MAX(BGW$12:BGW$42),MIN(BGW$12:BGW$42))</f>
      </c>
      <c r="BGX10" s="125">
        <f>INDEX($A$12:$A$42,MATCH(BGW10,BGW$12:BGW$42,0))</f>
      </c>
      <c r="BGY10"/>
      <c r="BGZ10"/>
      <c r="BHA10" s="125">
        <f>IF(BHA$6=0,MAX(BHA$12:BHA$42),MIN(BHA$12:BHA$42))</f>
      </c>
      <c r="BHB10" s="125">
        <f>INDEX($A$12:$A$42,MATCH(BHA10,BHA$12:BHA$42,0))</f>
      </c>
      <c r="BHC10"/>
      <c r="BHD10"/>
      <c r="BHE10" s="125">
        <f>IF(BHE$6=0,MAX(BHE$12:BHE$42),MIN(BHE$12:BHE$42))</f>
      </c>
      <c r="BHF10" s="125">
        <f>INDEX($A$12:$A$42,MATCH(BHE10,BHE$12:BHE$42,0))</f>
      </c>
      <c r="BHG10"/>
      <c r="BHH10"/>
      <c r="BHI10" s="125">
        <f>IF(BHI$6=0,MAX(BHI$12:BHI$42),MIN(BHI$12:BHI$42))</f>
      </c>
      <c r="BHJ10" s="125">
        <f>INDEX($A$12:$A$42,MATCH(BHI10,BHI$12:BHI$42,0))</f>
      </c>
      <c r="BHK10"/>
      <c r="BHL10"/>
      <c r="BHM10" s="125">
        <f>IF(BHM$6=0,MAX(BHM$12:BHM$42),MIN(BHM$12:BHM$42))</f>
      </c>
      <c r="BHN10" s="125">
        <f>INDEX($A$12:$A$42,MATCH(BHM10,BHM$12:BHM$42,0))</f>
      </c>
      <c r="BHO10"/>
      <c r="BHP10"/>
      <c r="BHQ10" s="125">
        <f>IF(BHQ$6=0,MAX(BHQ$12:BHQ$42),MIN(BHQ$12:BHQ$42))</f>
      </c>
      <c r="BHR10" s="125">
        <f>INDEX($A$12:$A$42,MATCH(BHQ10,BHQ$12:BHQ$42,0))</f>
      </c>
      <c r="BHS10"/>
      <c r="BHT10"/>
      <c r="BHU10" s="125">
        <f>IF(BHU$6=0,MAX(BHU$12:BHU$42),MIN(BHU$12:BHU$42))</f>
      </c>
      <c r="BHV10" s="125">
        <f>INDEX($A$12:$A$42,MATCH(BHU10,BHU$12:BHU$42,0))</f>
      </c>
      <c r="BHW10"/>
      <c r="BHX10"/>
      <c r="BHY10" s="125">
        <f>IF(BHY$6=0,MAX(BHY$12:BHY$42),MIN(BHY$12:BHY$42))</f>
      </c>
      <c r="BHZ10" s="125">
        <f>INDEX($A$12:$A$42,MATCH(BHY10,BHY$12:BHY$42,0))</f>
      </c>
      <c r="BIA10"/>
      <c r="BIB10"/>
      <c r="BIC10" s="125">
        <f>IF(BIC$6=0,MAX(BIC$12:BIC$42),MIN(BIC$12:BIC$42))</f>
      </c>
      <c r="BID10" s="125">
        <f>INDEX($A$12:$A$42,MATCH(BIC10,BIC$12:BIC$42,0))</f>
      </c>
      <c r="BIE10"/>
      <c r="BIF10"/>
      <c r="BIG10" s="125">
        <f>IF(BIG$6=0,MAX(BIG$12:BIG$42),MIN(BIG$12:BIG$42))</f>
      </c>
      <c r="BIH10" s="125">
        <f>INDEX($A$12:$A$42,MATCH(BIG10,BIG$12:BIG$42,0))</f>
      </c>
      <c r="BII10"/>
      <c r="BIJ10"/>
      <c r="BIK10" s="125">
        <f>IF(BIK$6=0,MAX(BIK$12:BIK$42),MIN(BIK$12:BIK$42))</f>
      </c>
      <c r="BIL10" s="125">
        <f>INDEX($A$12:$A$42,MATCH(BIK10,BIK$12:BIK$42,0))</f>
      </c>
      <c r="BIM10"/>
      <c r="BIN10"/>
      <c r="BIO10" s="125">
        <f>IF(BIO$6=0,MAX(BIO$12:BIO$42),MIN(BIO$12:BIO$42))</f>
      </c>
      <c r="BIP10" s="125">
        <f>INDEX($A$12:$A$42,MATCH(BIO10,BIO$12:BIO$42,0))</f>
      </c>
      <c r="BIQ10"/>
      <c r="BIR10"/>
      <c r="BIS10" s="125">
        <f>IF(BIS$6=0,MAX(BIS$12:BIS$42),MIN(BIS$12:BIS$42))</f>
      </c>
      <c r="BIT10" s="125">
        <f>INDEX($A$12:$A$42,MATCH(BIS10,BIS$12:BIS$42,0))</f>
      </c>
      <c r="BIU10"/>
      <c r="BIV10"/>
      <c r="BIW10" s="125">
        <f>IF(BIW$6=0,MAX(BIW$12:BIW$42),MIN(BIW$12:BIW$42))</f>
      </c>
      <c r="BIX10" s="125">
        <f>INDEX($A$12:$A$42,MATCH(BIW10,BIW$12:BIW$42,0))</f>
      </c>
      <c r="BIY10"/>
      <c r="BIZ10"/>
      <c r="BJA10" s="125">
        <f>IF(BJA$6=0,MAX(BJA$12:BJA$42),MIN(BJA$12:BJA$42))</f>
      </c>
      <c r="BJB10" s="125">
        <f>INDEX($A$12:$A$42,MATCH(BJA10,BJA$12:BJA$42,0))</f>
      </c>
      <c r="BJC10"/>
      <c r="BJD10"/>
      <c r="BJE10" s="125">
        <f>IF(BJE$6=0,MAX(BJE$12:BJE$42),MIN(BJE$12:BJE$42))</f>
      </c>
      <c r="BJF10" s="125">
        <f>INDEX($A$12:$A$42,MATCH(BJE10,BJE$12:BJE$42,0))</f>
      </c>
      <c r="BJG10"/>
      <c r="BJH10"/>
      <c r="BJI10" s="125">
        <f>IF(BJI$6=0,MAX(BJI$12:BJI$42),MIN(BJI$12:BJI$42))</f>
      </c>
      <c r="BJJ10" s="125">
        <f>INDEX($A$12:$A$42,MATCH(BJI10,BJI$12:BJI$42,0))</f>
      </c>
      <c r="BJK10"/>
      <c r="BJL10"/>
      <c r="BJM10" s="125">
        <f>IF(BJM$6=0,MAX(BJM$12:BJM$42),MIN(BJM$12:BJM$42))</f>
      </c>
      <c r="BJN10" s="125">
        <f>INDEX($A$12:$A$42,MATCH(BJM10,BJM$12:BJM$42,0))</f>
      </c>
      <c r="BJO10"/>
      <c r="BJP10"/>
      <c r="BJQ10" s="125">
        <f>IF(BJQ$6=0,MAX(BJQ$12:BJQ$42),MIN(BJQ$12:BJQ$42))</f>
      </c>
      <c r="BJR10" s="125">
        <f>INDEX($A$12:$A$42,MATCH(BJQ10,BJQ$12:BJQ$42,0))</f>
      </c>
      <c r="BJS10"/>
      <c r="BJT10"/>
      <c r="BJU10" s="125">
        <f>IF(BJU$6=0,MAX(BJU$12:BJU$42),MIN(BJU$12:BJU$42))</f>
      </c>
      <c r="BJV10" s="125">
        <f>INDEX($A$12:$A$42,MATCH(BJU10,BJU$12:BJU$42,0))</f>
      </c>
      <c r="BJW10"/>
      <c r="BJX10"/>
      <c r="BJY10" s="125">
        <f>IF(BJY$6=0,MAX(BJY$12:BJY$42),MIN(BJY$12:BJY$42))</f>
      </c>
      <c r="BJZ10" s="125">
        <f>INDEX($A$12:$A$42,MATCH(BJY10,BJY$12:BJY$42,0))</f>
      </c>
      <c r="BKA10"/>
      <c r="BKB10"/>
      <c r="BKC10" s="125">
        <f>IF(BKC$6=0,MAX(BKC$12:BKC$42),MIN(BKC$12:BKC$42))</f>
      </c>
      <c r="BKD10" s="125">
        <f>INDEX($A$12:$A$42,MATCH(BKC10,BKC$12:BKC$42,0))</f>
      </c>
      <c r="BKE10"/>
      <c r="BKF10"/>
      <c r="BKG10" s="125">
        <f>IF(BKG$6=0,MAX(BKG$12:BKG$42),MIN(BKG$12:BKG$42))</f>
      </c>
      <c r="BKH10" s="125">
        <f>INDEX($A$12:$A$42,MATCH(BKG10,BKG$12:BKG$42,0))</f>
      </c>
      <c r="BKI10"/>
      <c r="BKJ10"/>
      <c r="BKK10" s="125">
        <f>IF(BKK$6=0,MAX(BKK$12:BKK$42),MIN(BKK$12:BKK$42))</f>
      </c>
      <c r="BKL10" s="125">
        <f>INDEX($A$12:$A$42,MATCH(BKK10,BKK$12:BKK$42,0))</f>
      </c>
      <c r="BKM10"/>
      <c r="BKN10"/>
      <c r="BKO10" s="125">
        <f>IF(BKO$6=0,MAX(BKO$12:BKO$42),MIN(BKO$12:BKO$42))</f>
      </c>
      <c r="BKP10" s="125">
        <f>INDEX($A$12:$A$42,MATCH(BKO10,BKO$12:BKO$42,0))</f>
      </c>
      <c r="BKQ10"/>
      <c r="BKR10"/>
      <c r="BKS10" s="125">
        <f>IF(BKS$6=0,MAX(BKS$12:BKS$42),MIN(BKS$12:BKS$42))</f>
      </c>
      <c r="BKT10" s="125">
        <f>INDEX($A$12:$A$42,MATCH(BKS10,BKS$12:BKS$42,0))</f>
      </c>
      <c r="BKU10"/>
      <c r="BKV10"/>
      <c r="BKW10" s="125">
        <f>IF(BKW$6=0,MAX(BKW$12:BKW$42),MIN(BKW$12:BKW$42))</f>
      </c>
      <c r="BKX10" s="125">
        <f>INDEX($A$12:$A$42,MATCH(BKW10,BKW$12:BKW$42,0))</f>
      </c>
      <c r="BKY10"/>
      <c r="BKZ10"/>
      <c r="BLA10" s="125">
        <f>IF(BLA$6=0,MAX(BLA$12:BLA$42),MIN(BLA$12:BLA$42))</f>
      </c>
      <c r="BLB10" s="125">
        <f>INDEX($A$12:$A$42,MATCH(BLA10,BLA$12:BLA$42,0))</f>
      </c>
      <c r="BLC10"/>
      <c r="BLD10"/>
      <c r="BLE10" s="125">
        <f>IF(BLE$6=0,MAX(BLE$12:BLE$42),MIN(BLE$12:BLE$42))</f>
      </c>
      <c r="BLF10" s="125">
        <f>INDEX($A$12:$A$42,MATCH(BLE10,BLE$12:BLE$42,0))</f>
      </c>
      <c r="BLG10"/>
      <c r="BLH10"/>
      <c r="BLI10" s="125">
        <f>IF(BLI$6=0,MAX(BLI$12:BLI$42),MIN(BLI$12:BLI$42))</f>
      </c>
      <c r="BLJ10" s="125">
        <f>INDEX($A$12:$A$42,MATCH(BLI10,BLI$12:BLI$42,0))</f>
      </c>
      <c r="BLK10"/>
      <c r="BLL10"/>
      <c r="BLM10" s="125">
        <f>IF(BLM$6=0,MAX(BLM$12:BLM$42),MIN(BLM$12:BLM$42))</f>
      </c>
      <c r="BLN10" s="125">
        <f>INDEX($A$12:$A$42,MATCH(BLM10,BLM$12:BLM$42,0))</f>
      </c>
      <c r="BLO10"/>
      <c r="BLP10"/>
      <c r="BLQ10" s="125">
        <f>IF(BLQ$6=0,MAX(BLQ$12:BLQ$42),MIN(BLQ$12:BLQ$42))</f>
      </c>
      <c r="BLR10" s="125">
        <f>INDEX($A$12:$A$42,MATCH(BLQ10,BLQ$12:BLQ$42,0))</f>
      </c>
      <c r="BLS10"/>
      <c r="BLT10"/>
      <c r="BLU10" s="125">
        <f>IF(BLU$6=0,MAX(BLU$12:BLU$42),MIN(BLU$12:BLU$42))</f>
      </c>
      <c r="BLV10" s="125">
        <f>INDEX($A$12:$A$42,MATCH(BLU10,BLU$12:BLU$42,0))</f>
      </c>
      <c r="BLW10"/>
      <c r="BLX10"/>
      <c r="BLY10" s="125">
        <f>IF(BLY$6=0,MAX(BLY$12:BLY$42),MIN(BLY$12:BLY$42))</f>
      </c>
      <c r="BLZ10" s="125">
        <f>INDEX($A$12:$A$42,MATCH(BLY10,BLY$12:BLY$42,0))</f>
      </c>
      <c r="BMA10"/>
      <c r="BMB10"/>
      <c r="BMC10" s="125">
        <f>IF(BMC$6=0,MAX(BMC$12:BMC$42),MIN(BMC$12:BMC$42))</f>
      </c>
      <c r="BMD10" s="125">
        <f>INDEX($A$12:$A$42,MATCH(BMC10,BMC$12:BMC$42,0))</f>
      </c>
      <c r="BME10"/>
      <c r="BMF10"/>
      <c r="BMG10" s="125">
        <f>IF(BMG$6=0,MAX(BMG$12:BMG$42),MIN(BMG$12:BMG$42))</f>
      </c>
      <c r="BMH10" s="125">
        <f>INDEX($A$12:$A$42,MATCH(BMG10,BMG$12:BMG$42,0))</f>
      </c>
      <c r="BMI10"/>
      <c r="BMJ10"/>
      <c r="BMK10" s="125">
        <f>IF(BMK$6=0,MAX(BMK$12:BMK$42),MIN(BMK$12:BMK$42))</f>
      </c>
      <c r="BML10" s="125">
        <f>INDEX($A$12:$A$42,MATCH(BMK10,BMK$12:BMK$42,0))</f>
      </c>
      <c r="BMM10"/>
      <c r="BMN10"/>
      <c r="BMO10" s="125">
        <f>IF(BMO$6=0,MAX(BMO$12:BMO$42),MIN(BMO$12:BMO$42))</f>
      </c>
      <c r="BMP10" s="125">
        <f>INDEX($A$12:$A$42,MATCH(BMO10,BMO$12:BMO$42,0))</f>
      </c>
      <c r="BMQ10"/>
      <c r="BMR10"/>
      <c r="BMS10" s="125">
        <f>IF(BMS$6=0,MAX(BMS$12:BMS$42),MIN(BMS$12:BMS$42))</f>
      </c>
      <c r="BMT10" s="125">
        <f>INDEX($A$12:$A$42,MATCH(BMS10,BMS$12:BMS$42,0))</f>
      </c>
      <c r="BMU10"/>
      <c r="BMV10"/>
      <c r="BMW10" s="125">
        <f>IF(BMW$6=0,MAX(BMW$12:BMW$42),MIN(BMW$12:BMW$42))</f>
      </c>
      <c r="BMX10" s="125">
        <f>INDEX($A$12:$A$42,MATCH(BMW10,BMW$12:BMW$42,0))</f>
      </c>
      <c r="BMY10"/>
      <c r="BMZ10"/>
      <c r="BNA10" s="125">
        <f>IF(BNA$6=0,MAX(BNA$12:BNA$42),MIN(BNA$12:BNA$42))</f>
      </c>
      <c r="BNB10" s="125">
        <f>INDEX($A$12:$A$42,MATCH(BNA10,BNA$12:BNA$42,0))</f>
      </c>
      <c r="BNC10"/>
      <c r="BND10"/>
      <c r="BNE10" s="125">
        <f>IF(BNE$6=0,MAX(BNE$12:BNE$42),MIN(BNE$12:BNE$42))</f>
      </c>
      <c r="BNF10" s="125">
        <f>INDEX($A$12:$A$42,MATCH(BNE10,BNE$12:BNE$42,0))</f>
      </c>
      <c r="BNG10"/>
      <c r="BNH10"/>
      <c r="BNI10" s="125">
        <f>IF(BNI$6=0,MAX(BNI$12:BNI$42),MIN(BNI$12:BNI$42))</f>
      </c>
      <c r="BNJ10" s="125">
        <f>INDEX($A$12:$A$42,MATCH(BNI10,BNI$12:BNI$42,0))</f>
      </c>
      <c r="BNK10"/>
      <c r="BNL10"/>
      <c r="BNM10" s="125">
        <f>IF(BNM$6=0,MAX(BNM$12:BNM$42),MIN(BNM$12:BNM$42))</f>
      </c>
      <c r="BNN10" s="125">
        <f>INDEX($A$12:$A$42,MATCH(BNM10,BNM$12:BNM$42,0))</f>
      </c>
      <c r="BNO10"/>
      <c r="BNP10"/>
      <c r="BNQ10" s="125">
        <f>IF(BNQ$6=0,MAX(BNQ$12:BNQ$42),MIN(BNQ$12:BNQ$42))</f>
      </c>
      <c r="BNR10" s="125">
        <f>INDEX($A$12:$A$42,MATCH(BNQ10,BNQ$12:BNQ$42,0))</f>
      </c>
      <c r="BNS10"/>
      <c r="BNT10"/>
      <c r="BNU10" s="125">
        <f>IF(BNU$6=0,MAX(BNU$12:BNU$42),MIN(BNU$12:BNU$42))</f>
      </c>
      <c r="BNV10" s="125">
        <f>INDEX($A$12:$A$42,MATCH(BNU10,BNU$12:BNU$42,0))</f>
      </c>
      <c r="BNW10"/>
      <c r="BNX10"/>
      <c r="BNY10" s="125">
        <f>IF(BNY$6=0,MAX(BNY$12:BNY$42),MIN(BNY$12:BNY$42))</f>
      </c>
      <c r="BNZ10" s="125">
        <f>INDEX($A$12:$A$42,MATCH(BNY10,BNY$12:BNY$42,0))</f>
      </c>
      <c r="BOA10"/>
      <c r="BOB10"/>
      <c r="BOC10" s="125">
        <f>IF(BOC$6=0,MAX(BOC$12:BOC$42),MIN(BOC$12:BOC$42))</f>
      </c>
      <c r="BOD10" s="125">
        <f>INDEX($A$12:$A$42,MATCH(BOC10,BOC$12:BOC$42,0))</f>
      </c>
      <c r="BOE10"/>
      <c r="BOF10"/>
      <c r="BOG10" s="125">
        <f>IF(BOG$6=0,MAX(BOG$12:BOG$42),MIN(BOG$12:BOG$42))</f>
      </c>
      <c r="BOH10" s="125">
        <f>INDEX($A$12:$A$42,MATCH(BOG10,BOG$12:BOG$42,0))</f>
      </c>
      <c r="BOI10"/>
      <c r="BOJ10"/>
      <c r="BOK10" s="125">
        <f>IF(BOK$6=0,MAX(BOK$12:BOK$42),MIN(BOK$12:BOK$42))</f>
      </c>
      <c r="BOL10" s="125">
        <f>INDEX($A$12:$A$42,MATCH(BOK10,BOK$12:BOK$42,0))</f>
      </c>
      <c r="BOM10"/>
      <c r="BON10"/>
      <c r="BOO10" s="125">
        <f>IF(BOO$6=0,MAX(BOO$12:BOO$42),MIN(BOO$12:BOO$42))</f>
      </c>
      <c r="BOP10" s="125">
        <f>INDEX($A$12:$A$42,MATCH(BOO10,BOO$12:BOO$42,0))</f>
      </c>
      <c r="BOQ10"/>
      <c r="BOR10"/>
      <c r="BOS10" s="125">
        <f>IF(BOS$6=0,MAX(BOS$12:BOS$42),MIN(BOS$12:BOS$42))</f>
      </c>
      <c r="BOT10" s="125">
        <f>INDEX($A$12:$A$42,MATCH(BOS10,BOS$12:BOS$42,0))</f>
      </c>
      <c r="BOU10"/>
      <c r="BOV10"/>
      <c r="BOW10" s="125">
        <f>IF(BOW$6=0,MAX(BOW$12:BOW$42),MIN(BOW$12:BOW$42))</f>
      </c>
      <c r="BOX10" s="125">
        <f>INDEX($A$12:$A$42,MATCH(BOW10,BOW$12:BOW$42,0))</f>
      </c>
      <c r="BOY10"/>
      <c r="BOZ10"/>
      <c r="BPA10" s="125">
        <f>IF(BPA$6=0,MAX(BPA$12:BPA$42),MIN(BPA$12:BPA$42))</f>
      </c>
      <c r="BPB10" s="125">
        <f>INDEX($A$12:$A$42,MATCH(BPA10,BPA$12:BPA$42,0))</f>
      </c>
      <c r="BPC10"/>
      <c r="BPD10"/>
      <c r="BPE10" s="125">
        <f>IF(BPE$6=0,MAX(BPE$12:BPE$42),MIN(BPE$12:BPE$42))</f>
      </c>
      <c r="BPF10" s="125">
        <f>INDEX($A$12:$A$42,MATCH(BPE10,BPE$12:BPE$42,0))</f>
      </c>
      <c r="BPG10"/>
      <c r="BPH10"/>
      <c r="BPI10" s="125">
        <f>IF(BPI$6=0,MAX(BPI$12:BPI$42),MIN(BPI$12:BPI$42))</f>
      </c>
      <c r="BPJ10" s="125">
        <f>INDEX($A$12:$A$42,MATCH(BPI10,BPI$12:BPI$42,0))</f>
      </c>
      <c r="BPK10"/>
      <c r="BPL10"/>
      <c r="BPM10" s="125">
        <f>IF(BPM$6=0,MAX(BPM$12:BPM$42),MIN(BPM$12:BPM$42))</f>
      </c>
      <c r="BPN10" s="125">
        <f>INDEX($A$12:$A$42,MATCH(BPM10,BPM$12:BPM$42,0))</f>
      </c>
      <c r="BPO10"/>
      <c r="BPP10"/>
      <c r="BPQ10" s="125">
        <f>IF(BPQ$6=0,MAX(BPQ$12:BPQ$42),MIN(BPQ$12:BPQ$42))</f>
      </c>
      <c r="BPR10" s="125">
        <f>INDEX($A$12:$A$42,MATCH(BPQ10,BPQ$12:BPQ$42,0))</f>
      </c>
      <c r="BPS10"/>
      <c r="BPT10"/>
      <c r="BPU10" s="125">
        <f>IF(BPU$6=0,MAX(BPU$12:BPU$42),MIN(BPU$12:BPU$42))</f>
      </c>
      <c r="BPV10" s="125">
        <f>INDEX($A$12:$A$42,MATCH(BPU10,BPU$12:BPU$42,0))</f>
      </c>
      <c r="BPW10"/>
      <c r="BPX10"/>
      <c r="BPY10" s="125">
        <f>IF(BPY$6=0,MAX(BPY$12:BPY$42),MIN(BPY$12:BPY$42))</f>
      </c>
      <c r="BPZ10" s="125">
        <f>INDEX($A$12:$A$42,MATCH(BPY10,BPY$12:BPY$42,0))</f>
      </c>
      <c r="BQA10"/>
      <c r="BQB10"/>
      <c r="BQC10" s="125">
        <f>IF(BQC$6=0,MAX(BQC$12:BQC$42),MIN(BQC$12:BQC$42))</f>
      </c>
      <c r="BQD10" s="125">
        <f>INDEX($A$12:$A$42,MATCH(BQC10,BQC$12:BQC$42,0))</f>
      </c>
      <c r="BQE10"/>
      <c r="BQF10"/>
      <c r="BQG10" s="125">
        <f>IF(BQG$6=0,MAX(BQG$12:BQG$42),MIN(BQG$12:BQG$42))</f>
      </c>
      <c r="BQH10" s="125">
        <f>INDEX($A$12:$A$42,MATCH(BQG10,BQG$12:BQG$42,0))</f>
      </c>
      <c r="BQI10"/>
      <c r="BQJ10"/>
      <c r="BQK10" s="125">
        <f>IF(BQK$6=0,MAX(BQK$12:BQK$42),MIN(BQK$12:BQK$42))</f>
      </c>
      <c r="BQL10" s="125">
        <f>INDEX($A$12:$A$42,MATCH(BQK10,BQK$12:BQK$42,0))</f>
      </c>
      <c r="BQM10"/>
      <c r="BQN10"/>
      <c r="BQO10" s="125">
        <f>IF(BQO$6=0,MAX(BQO$12:BQO$42),MIN(BQO$12:BQO$42))</f>
      </c>
      <c r="BQP10" s="125">
        <f>INDEX($A$12:$A$42,MATCH(BQO10,BQO$12:BQO$42,0))</f>
      </c>
      <c r="BQQ10"/>
      <c r="BQR10"/>
      <c r="BQS10" s="125">
        <f>IF(BQS$6=0,MAX(BQS$12:BQS$42),MIN(BQS$12:BQS$42))</f>
      </c>
      <c r="BQT10" s="125">
        <f>INDEX($A$12:$A$42,MATCH(BQS10,BQS$12:BQS$42,0))</f>
      </c>
      <c r="BQU10"/>
      <c r="BQV10"/>
      <c r="BQW10" s="125">
        <f>IF(BQW$6=0,MAX(BQW$12:BQW$42),MIN(BQW$12:BQW$42))</f>
      </c>
      <c r="BQX10" s="125">
        <f>INDEX($A$12:$A$42,MATCH(BQW10,BQW$12:BQW$42,0))</f>
      </c>
      <c r="BQY10"/>
      <c r="BQZ10"/>
      <c r="BRA10" s="125">
        <f>IF(BRA$6=0,MAX(BRA$12:BRA$42),MIN(BRA$12:BRA$42))</f>
      </c>
      <c r="BRB10" s="125">
        <f>INDEX($A$12:$A$42,MATCH(BRA10,BRA$12:BRA$42,0))</f>
      </c>
      <c r="BRC10"/>
      <c r="BRD10"/>
      <c r="BRE10" s="125">
        <f>IF(BRE$6=0,MAX(BRE$12:BRE$42),MIN(BRE$12:BRE$42))</f>
      </c>
      <c r="BRF10" s="125">
        <f>INDEX($A$12:$A$42,MATCH(BRE10,BRE$12:BRE$42,0))</f>
      </c>
      <c r="BRG10"/>
      <c r="BRH10"/>
      <c r="BRI10" s="125">
        <f>IF(BRI$6=0,MAX(BRI$12:BRI$42),MIN(BRI$12:BRI$42))</f>
      </c>
      <c r="BRJ10" s="125">
        <f>INDEX($A$12:$A$42,MATCH(BRI10,BRI$12:BRI$42,0))</f>
      </c>
      <c r="BRK10"/>
      <c r="BRL10"/>
      <c r="BRM10" s="125">
        <f>IF(BRM$6=0,MAX(BRM$12:BRM$42),MIN(BRM$12:BRM$42))</f>
      </c>
      <c r="BRN10" s="125">
        <f>INDEX($A$12:$A$42,MATCH(BRM10,BRM$12:BRM$42,0))</f>
      </c>
      <c r="BRO10"/>
      <c r="BRP10"/>
      <c r="BRQ10" s="125">
        <f>IF(BRQ$6=0,MAX(BRQ$12:BRQ$42),MIN(BRQ$12:BRQ$42))</f>
      </c>
      <c r="BRR10" s="125">
        <f>INDEX($A$12:$A$42,MATCH(BRQ10,BRQ$12:BRQ$42,0))</f>
      </c>
      <c r="BRS10"/>
      <c r="BRT10"/>
      <c r="BRU10" s="125">
        <f>IF(BRU$6=0,MAX(BRU$12:BRU$42),MIN(BRU$12:BRU$42))</f>
      </c>
      <c r="BRV10" s="125">
        <f>INDEX($A$12:$A$42,MATCH(BRU10,BRU$12:BRU$42,0))</f>
      </c>
      <c r="BRW10"/>
      <c r="BRX10"/>
      <c r="BRY10" s="125">
        <f>IF(BRY$6=0,MAX(BRY$12:BRY$42),MIN(BRY$12:BRY$42))</f>
      </c>
      <c r="BRZ10" s="125">
        <f>INDEX($A$12:$A$42,MATCH(BRY10,BRY$12:BRY$42,0))</f>
      </c>
      <c r="BSA10"/>
      <c r="BSB10"/>
      <c r="BSC10" s="125">
        <f>IF(BSC$6=0,MAX(BSC$12:BSC$42),MIN(BSC$12:BSC$42))</f>
      </c>
      <c r="BSD10" s="125">
        <f>INDEX($A$12:$A$42,MATCH(BSC10,BSC$12:BSC$42,0))</f>
      </c>
      <c r="BSE10"/>
      <c r="BSF10"/>
      <c r="BSG10" s="125">
        <f>IF(BSG$6=0,MAX(BSG$12:BSG$42),MIN(BSG$12:BSG$42))</f>
      </c>
      <c r="BSH10" s="125">
        <f>INDEX($A$12:$A$42,MATCH(BSG10,BSG$12:BSG$42,0))</f>
      </c>
      <c r="BSI10"/>
      <c r="BSJ10"/>
      <c r="BSK10" s="125">
        <f>IF(BSK$6=0,MAX(BSK$12:BSK$42),MIN(BSK$12:BSK$42))</f>
      </c>
      <c r="BSL10" s="125">
        <f>INDEX($A$12:$A$42,MATCH(BSK10,BSK$12:BSK$42,0))</f>
      </c>
      <c r="BSM10"/>
      <c r="BSN10"/>
      <c r="BSO10" s="125">
        <f>IF(BSO$6=0,MAX(BSO$12:BSO$42),MIN(BSO$12:BSO$42))</f>
      </c>
      <c r="BSP10" s="125">
        <f>INDEX($A$12:$A$42,MATCH(BSO10,BSO$12:BSO$42,0))</f>
      </c>
      <c r="BSQ10"/>
      <c r="BSR10"/>
      <c r="BSS10" s="125">
        <f>IF(BSS$6=0,MAX(BSS$12:BSS$42),MIN(BSS$12:BSS$42))</f>
      </c>
      <c r="BST10" s="125">
        <f>INDEX($A$12:$A$42,MATCH(BSS10,BSS$12:BSS$42,0))</f>
      </c>
      <c r="BSU10"/>
      <c r="BSV10"/>
      <c r="BSW10" s="125">
        <f>IF(BSW$6=0,MAX(BSW$12:BSW$42),MIN(BSW$12:BSW$42))</f>
      </c>
      <c r="BSX10" s="125">
        <f>INDEX($A$12:$A$42,MATCH(BSW10,BSW$12:BSW$42,0))</f>
      </c>
      <c r="BSY10"/>
      <c r="BSZ10"/>
      <c r="BTA10" s="125">
        <f>IF(BTA$6=0,MAX(BTA$12:BTA$42),MIN(BTA$12:BTA$42))</f>
      </c>
      <c r="BTB10" s="125">
        <f>INDEX($A$12:$A$42,MATCH(BTA10,BTA$12:BTA$42,0))</f>
      </c>
      <c r="BTC10"/>
      <c r="BTD10"/>
      <c r="BTE10" s="125">
        <f>IF(BTE$6=0,MAX(BTE$12:BTE$42),MIN(BTE$12:BTE$42))</f>
      </c>
      <c r="BTF10" s="125">
        <f>INDEX($A$12:$A$42,MATCH(BTE10,BTE$12:BTE$42,0))</f>
      </c>
      <c r="BTG10"/>
      <c r="BTH10"/>
      <c r="BTI10" s="125">
        <f>IF(BTI$6=0,MAX(BTI$12:BTI$42),MIN(BTI$12:BTI$42))</f>
      </c>
      <c r="BTJ10" s="125">
        <f>INDEX($A$12:$A$42,MATCH(BTI10,BTI$12:BTI$42,0))</f>
      </c>
      <c r="BTK10"/>
      <c r="BTL10"/>
      <c r="BTM10" s="125">
        <f>IF(BTM$6=0,MAX(BTM$12:BTM$42),MIN(BTM$12:BTM$42))</f>
      </c>
      <c r="BTN10" s="125">
        <f>INDEX($A$12:$A$42,MATCH(BTM10,BTM$12:BTM$42,0))</f>
      </c>
      <c r="BTO10"/>
      <c r="BTP10"/>
      <c r="BTQ10" s="125">
        <f>IF(BTQ$6=0,MAX(BTQ$12:BTQ$42),MIN(BTQ$12:BTQ$42))</f>
      </c>
      <c r="BTR10" s="125">
        <f>INDEX($A$12:$A$42,MATCH(BTQ10,BTQ$12:BTQ$42,0))</f>
      </c>
      <c r="BTS10"/>
      <c r="BTT10"/>
      <c r="BTU10" s="125">
        <f>IF(BTU$6=0,MAX(BTU$12:BTU$42),MIN(BTU$12:BTU$42))</f>
      </c>
      <c r="BTV10" s="125">
        <f>INDEX($A$12:$A$42,MATCH(BTU10,BTU$12:BTU$42,0))</f>
      </c>
      <c r="BTW10"/>
      <c r="BTX10"/>
      <c r="BTY10" s="125">
        <f>IF(BTY$6=0,MAX(BTY$12:BTY$42),MIN(BTY$12:BTY$42))</f>
      </c>
      <c r="BTZ10" s="125">
        <f>INDEX($A$12:$A$42,MATCH(BTY10,BTY$12:BTY$42,0))</f>
      </c>
      <c r="BUA10"/>
      <c r="BUB10"/>
      <c r="BUC10" s="125">
        <f>IF(BUC$6=0,MAX(BUC$12:BUC$42),MIN(BUC$12:BUC$42))</f>
      </c>
      <c r="BUD10" s="125">
        <f>INDEX($A$12:$A$42,MATCH(BUC10,BUC$12:BUC$42,0))</f>
      </c>
      <c r="BUE10"/>
      <c r="BUF10"/>
      <c r="BUG10" s="125">
        <f>IF(BUG$6=0,MAX(BUG$12:BUG$42),MIN(BUG$12:BUG$42))</f>
      </c>
      <c r="BUH10" s="125">
        <f>INDEX($A$12:$A$42,MATCH(BUG10,BUG$12:BUG$42,0))</f>
      </c>
      <c r="BUI10"/>
      <c r="BUJ10"/>
      <c r="BUK10" s="125">
        <f>IF(BUK$6=0,MAX(BUK$12:BUK$42),MIN(BUK$12:BUK$42))</f>
      </c>
      <c r="BUL10" s="125">
        <f>INDEX($A$12:$A$42,MATCH(BUK10,BUK$12:BUK$42,0))</f>
      </c>
      <c r="BUM10"/>
      <c r="BUN10"/>
      <c r="BUO10" s="125">
        <f>IF(BUO$6=0,MAX(BUO$12:BUO$42),MIN(BUO$12:BUO$42))</f>
      </c>
      <c r="BUP10" s="125">
        <f>INDEX($A$12:$A$42,MATCH(BUO10,BUO$12:BUO$42,0))</f>
      </c>
      <c r="BUQ10"/>
      <c r="BUR10"/>
      <c r="BUS10" s="125">
        <f>IF(BUS$6=0,MAX(BUS$12:BUS$42),MIN(BUS$12:BUS$42))</f>
      </c>
      <c r="BUT10" s="125">
        <f>INDEX($A$12:$A$42,MATCH(BUS10,BUS$12:BUS$42,0))</f>
      </c>
      <c r="BUU10"/>
      <c r="BUV10"/>
      <c r="BUW10" s="125">
        <f>IF(BUW$6=0,MAX(BUW$12:BUW$42),MIN(BUW$12:BUW$42))</f>
      </c>
      <c r="BUX10" s="125">
        <f>INDEX($A$12:$A$42,MATCH(BUW10,BUW$12:BUW$42,0))</f>
      </c>
      <c r="BUY10"/>
      <c r="BUZ10"/>
      <c r="BVA10" s="125">
        <f>IF(BVA$6=0,MAX(BVA$12:BVA$42),MIN(BVA$12:BVA$42))</f>
      </c>
      <c r="BVB10" s="125">
        <f>INDEX($A$12:$A$42,MATCH(BVA10,BVA$12:BVA$42,0))</f>
      </c>
      <c r="BVC10"/>
      <c r="BVD10"/>
      <c r="BVE10" s="125">
        <f>IF(BVE$6=0,MAX(BVE$12:BVE$42),MIN(BVE$12:BVE$42))</f>
      </c>
      <c r="BVF10" s="125">
        <f>INDEX($A$12:$A$42,MATCH(BVE10,BVE$12:BVE$42,0))</f>
      </c>
      <c r="BVG10"/>
      <c r="BVH10"/>
      <c r="BVI10" s="125">
        <f>IF(BVI$6=0,MAX(BVI$12:BVI$42),MIN(BVI$12:BVI$42))</f>
      </c>
      <c r="BVJ10" s="125">
        <f>INDEX($A$12:$A$42,MATCH(BVI10,BVI$12:BVI$42,0))</f>
      </c>
      <c r="BVK10"/>
      <c r="BVL10"/>
      <c r="BVM10" s="125">
        <f>IF(BVM$6=0,MAX(BVM$12:BVM$42),MIN(BVM$12:BVM$42))</f>
      </c>
      <c r="BVN10" s="125">
        <f>INDEX($A$12:$A$42,MATCH(BVM10,BVM$12:BVM$42,0))</f>
      </c>
      <c r="BVO10"/>
      <c r="BVP10"/>
      <c r="BVQ10" s="125">
        <f>IF(BVQ$6=0,MAX(BVQ$12:BVQ$42),MIN(BVQ$12:BVQ$42))</f>
      </c>
      <c r="BVR10" s="125">
        <f>INDEX($A$12:$A$42,MATCH(BVQ10,BVQ$12:BVQ$42,0))</f>
      </c>
      <c r="BVS10"/>
      <c r="BVT10"/>
      <c r="BVU10" s="125">
        <f>IF(BVU$6=0,MAX(BVU$12:BVU$42),MIN(BVU$12:BVU$42))</f>
      </c>
      <c r="BVV10" s="125">
        <f>INDEX($A$12:$A$42,MATCH(BVU10,BVU$12:BVU$42,0))</f>
      </c>
      <c r="BVW10"/>
      <c r="BVX10"/>
      <c r="BVY10" s="125">
        <f>IF(BVY$6=0,MAX(BVY$12:BVY$42),MIN(BVY$12:BVY$42))</f>
      </c>
      <c r="BVZ10" s="125">
        <f>INDEX($A$12:$A$42,MATCH(BVY10,BVY$12:BVY$42,0))</f>
      </c>
      <c r="BWA10"/>
      <c r="BWB10"/>
      <c r="BWC10" s="125">
        <f>IF(BWC$6=0,MAX(BWC$12:BWC$42),MIN(BWC$12:BWC$42))</f>
      </c>
      <c r="BWD10" s="125">
        <f>INDEX($A$12:$A$42,MATCH(BWC10,BWC$12:BWC$42,0))</f>
      </c>
      <c r="BWE10"/>
      <c r="BWF10"/>
      <c r="BWG10" s="125">
        <f>IF(BWG$6=0,MAX(BWG$12:BWG$42),MIN(BWG$12:BWG$42))</f>
      </c>
      <c r="BWH10" s="125">
        <f>INDEX($A$12:$A$42,MATCH(BWG10,BWG$12:BWG$42,0))</f>
      </c>
      <c r="BWI10"/>
      <c r="BWJ10"/>
      <c r="BWK10" s="125">
        <f>IF(BWK$6=0,MAX(BWK$12:BWK$42),MIN(BWK$12:BWK$42))</f>
      </c>
      <c r="BWL10" s="125">
        <f>INDEX($A$12:$A$42,MATCH(BWK10,BWK$12:BWK$42,0))</f>
      </c>
      <c r="BWM10"/>
      <c r="BWN10"/>
      <c r="BWO10" s="125">
        <f>IF(BWO$6=0,MAX(BWO$12:BWO$42),MIN(BWO$12:BWO$42))</f>
      </c>
      <c r="BWP10" s="125">
        <f>INDEX($A$12:$A$42,MATCH(BWO10,BWO$12:BWO$42,0))</f>
      </c>
      <c r="BWQ10"/>
      <c r="BWR10"/>
      <c r="BWS10" s="125">
        <f>IF(BWS$6=0,MAX(BWS$12:BWS$42),MIN(BWS$12:BWS$42))</f>
      </c>
      <c r="BWT10" s="125">
        <f>INDEX($A$12:$A$42,MATCH(BWS10,BWS$12:BWS$42,0))</f>
      </c>
    </row>
    <row r="11">
      <c r="A11" s="123" t="s">
        <v>15</v>
      </c>
      <c r="B11"/>
      <c r="C11"/>
      <c r="D11"/>
      <c r="E11" s="125">
        <f>IF(E$6=0,MIN(E$12:E$42),MAX(E$12:E$42))</f>
      </c>
      <c r="F11" s="125">
        <f>INDEX($A$12:$A$42,MATCH(E11,E$12:E$42,0))</f>
      </c>
      <c r="G11"/>
      <c r="H11"/>
      <c r="I11" s="125">
        <f>IF(I$6=0,MIN(I$12:I$42),MAX(I$12:I$42))</f>
      </c>
      <c r="J11" s="125">
        <f>INDEX($A$12:$A$42,MATCH(I11,I$12:I$42,0))</f>
      </c>
      <c r="K11"/>
      <c r="L11"/>
      <c r="M11" s="125">
        <f>IF(M$6=0,MIN(M$12:M$42),MAX(M$12:M$42))</f>
      </c>
      <c r="N11" s="125">
        <f>INDEX($A$12:$A$42,MATCH(M11,M$12:M$42,0))</f>
      </c>
      <c r="O11"/>
      <c r="P11"/>
      <c r="Q11" s="125">
        <f>IF(Q$6=0,MIN(Q$12:Q$42),MAX(Q$12:Q$42))</f>
      </c>
      <c r="R11" s="125">
        <f>INDEX($A$12:$A$42,MATCH(Q11,Q$12:Q$42,0))</f>
      </c>
      <c r="S11"/>
      <c r="T11"/>
      <c r="U11" s="125">
        <f>IF(U$6=0,MIN(U$12:U$42),MAX(U$12:U$42))</f>
      </c>
      <c r="V11" s="125">
        <f>INDEX($A$12:$A$42,MATCH(U11,U$12:U$42,0))</f>
      </c>
      <c r="W11"/>
      <c r="X11"/>
      <c r="Y11" s="125">
        <f>IF(Y$6=0,MIN(Y$12:Y$42),MAX(Y$12:Y$42))</f>
      </c>
      <c r="Z11" s="125">
        <f>INDEX($A$12:$A$42,MATCH(Y11,Y$12:Y$42,0))</f>
      </c>
      <c r="AA11"/>
      <c r="AB11"/>
      <c r="AC11" s="125">
        <f>IF(AC$6=0,MIN(AC$12:AC$42),MAX(AC$12:AC$42))</f>
      </c>
      <c r="AD11" s="125">
        <f>INDEX($A$12:$A$42,MATCH(AC11,AC$12:AC$42,0))</f>
      </c>
      <c r="AE11"/>
      <c r="AF11"/>
      <c r="AG11" s="125">
        <f>IF(AG$6=0,MIN(AG$12:AG$42),MAX(AG$12:AG$42))</f>
      </c>
      <c r="AH11" s="125">
        <f>INDEX($A$12:$A$42,MATCH(AG11,AG$12:AG$42,0))</f>
      </c>
      <c r="AI11"/>
      <c r="AJ11"/>
      <c r="AK11" s="125">
        <f>IF(AK$6=0,MIN(AK$12:AK$42),MAX(AK$12:AK$42))</f>
      </c>
      <c r="AL11" s="125">
        <f>INDEX($A$12:$A$42,MATCH(AK11,AK$12:AK$42,0))</f>
      </c>
      <c r="AM11"/>
      <c r="AN11"/>
      <c r="AO11" s="125">
        <f>IF(AO$6=0,MIN(AO$12:AO$42),MAX(AO$12:AO$42))</f>
      </c>
      <c r="AP11" s="125">
        <f>INDEX($A$12:$A$42,MATCH(AO11,AO$12:AO$42,0))</f>
      </c>
      <c r="AQ11"/>
      <c r="AR11"/>
      <c r="AS11" s="125">
        <f>IF(AS$6=0,MIN(AS$12:AS$42),MAX(AS$12:AS$42))</f>
      </c>
      <c r="AT11" s="125">
        <f>INDEX($A$12:$A$42,MATCH(AS11,AS$12:AS$42,0))</f>
      </c>
      <c r="AU11"/>
      <c r="AV11"/>
      <c r="AW11" s="125">
        <f>IF(AW$6=0,MIN(AW$12:AW$42),MAX(AW$12:AW$42))</f>
      </c>
      <c r="AX11" s="125">
        <f>INDEX($A$12:$A$42,MATCH(AW11,AW$12:AW$42,0))</f>
      </c>
      <c r="AY11"/>
      <c r="AZ11"/>
      <c r="BA11" s="125">
        <f>IF(BA$6=0,MIN(BA$12:BA$42),MAX(BA$12:BA$42))</f>
      </c>
      <c r="BB11" s="125">
        <f>INDEX($A$12:$A$42,MATCH(BA11,BA$12:BA$42,0))</f>
      </c>
      <c r="BC11"/>
      <c r="BD11"/>
      <c r="BE11" s="125">
        <f>IF(BE$6=0,MIN(BE$12:BE$42),MAX(BE$12:BE$42))</f>
      </c>
      <c r="BF11" s="125">
        <f>INDEX($A$12:$A$42,MATCH(BE11,BE$12:BE$42,0))</f>
      </c>
      <c r="BG11"/>
      <c r="BH11"/>
      <c r="BI11" s="125">
        <f>IF(BI$6=0,MIN(BI$12:BI$42),MAX(BI$12:BI$42))</f>
      </c>
      <c r="BJ11" s="125">
        <f>INDEX($A$12:$A$42,MATCH(BI11,BI$12:BI$42,0))</f>
      </c>
      <c r="BK11"/>
      <c r="BL11"/>
      <c r="BM11" s="125">
        <f>IF(BM$6=0,MIN(BM$12:BM$42),MAX(BM$12:BM$42))</f>
      </c>
      <c r="BN11" s="125">
        <f>INDEX($A$12:$A$42,MATCH(BM11,BM$12:BM$42,0))</f>
      </c>
      <c r="BO11"/>
      <c r="BP11"/>
      <c r="BQ11" s="125">
        <f>IF(BQ$6=0,MIN(BQ$12:BQ$42),MAX(BQ$12:BQ$42))</f>
      </c>
      <c r="BR11" s="125">
        <f>INDEX($A$12:$A$42,MATCH(BQ11,BQ$12:BQ$42,0))</f>
      </c>
      <c r="BS11"/>
      <c r="BT11"/>
      <c r="BU11" s="125">
        <f>IF(BU$6=0,MIN(BU$12:BU$42),MAX(BU$12:BU$42))</f>
      </c>
      <c r="BV11" s="125">
        <f>INDEX($A$12:$A$42,MATCH(BU11,BU$12:BU$42,0))</f>
      </c>
      <c r="BW11"/>
      <c r="BX11"/>
      <c r="BY11" s="125">
        <f>IF(BY$6=0,MIN(BY$12:BY$42),MAX(BY$12:BY$42))</f>
      </c>
      <c r="BZ11" s="125">
        <f>INDEX($A$12:$A$42,MATCH(BY11,BY$12:BY$42,0))</f>
      </c>
      <c r="CA11"/>
      <c r="CB11"/>
      <c r="CC11" s="125">
        <f>IF(CC$6=0,MIN(CC$12:CC$42),MAX(CC$12:CC$42))</f>
      </c>
      <c r="CD11" s="125">
        <f>INDEX($A$12:$A$42,MATCH(CC11,CC$12:CC$42,0))</f>
      </c>
      <c r="CE11"/>
      <c r="CF11"/>
      <c r="CG11" s="125">
        <f>IF(CG$6=0,MIN(CG$12:CG$42),MAX(CG$12:CG$42))</f>
      </c>
      <c r="CH11" s="125">
        <f>INDEX($A$12:$A$42,MATCH(CG11,CG$12:CG$42,0))</f>
      </c>
      <c r="CI11"/>
      <c r="CJ11"/>
      <c r="CK11" s="125">
        <f>IF(CK$6=0,MIN(CK$12:CK$42),MAX(CK$12:CK$42))</f>
      </c>
      <c r="CL11" s="125">
        <f>INDEX($A$12:$A$42,MATCH(CK11,CK$12:CK$42,0))</f>
      </c>
      <c r="CM11"/>
      <c r="CN11"/>
      <c r="CO11" s="125">
        <f>IF(CO$6=0,MIN(CO$12:CO$42),MAX(CO$12:CO$42))</f>
      </c>
      <c r="CP11" s="125">
        <f>INDEX($A$12:$A$42,MATCH(CO11,CO$12:CO$42,0))</f>
      </c>
      <c r="CQ11"/>
      <c r="CR11"/>
      <c r="CS11" s="125">
        <f>IF(CS$6=0,MIN(CS$12:CS$42),MAX(CS$12:CS$42))</f>
      </c>
      <c r="CT11" s="125">
        <f>INDEX($A$12:$A$42,MATCH(CS11,CS$12:CS$42,0))</f>
      </c>
      <c r="CU11"/>
      <c r="CV11"/>
      <c r="CW11" s="125">
        <f>IF(CW$6=0,MIN(CW$12:CW$42),MAX(CW$12:CW$42))</f>
      </c>
      <c r="CX11" s="125">
        <f>INDEX($A$12:$A$42,MATCH(CW11,CW$12:CW$42,0))</f>
      </c>
      <c r="CY11"/>
      <c r="CZ11"/>
      <c r="DA11" s="125">
        <f>IF(DA$6=0,MIN(DA$12:DA$42),MAX(DA$12:DA$42))</f>
      </c>
      <c r="DB11" s="125">
        <f>INDEX($A$12:$A$42,MATCH(DA11,DA$12:DA$42,0))</f>
      </c>
      <c r="DC11"/>
      <c r="DD11"/>
      <c r="DE11" s="125">
        <f>IF(DE$6=0,MIN(DE$12:DE$42),MAX(DE$12:DE$42))</f>
      </c>
      <c r="DF11" s="125">
        <f>INDEX($A$12:$A$42,MATCH(DE11,DE$12:DE$42,0))</f>
      </c>
      <c r="DG11"/>
      <c r="DH11"/>
      <c r="DI11" s="125">
        <f>IF(DI$6=0,MIN(DI$12:DI$42),MAX(DI$12:DI$42))</f>
      </c>
      <c r="DJ11" s="125">
        <f>INDEX($A$12:$A$42,MATCH(DI11,DI$12:DI$42,0))</f>
      </c>
      <c r="DK11"/>
      <c r="DL11"/>
      <c r="DM11" s="125">
        <f>IF(DM$6=0,MIN(DM$12:DM$42),MAX(DM$12:DM$42))</f>
      </c>
      <c r="DN11" s="125">
        <f>INDEX($A$12:$A$42,MATCH(DM11,DM$12:DM$42,0))</f>
      </c>
      <c r="DO11"/>
      <c r="DP11"/>
      <c r="DQ11" s="125">
        <f>IF(DQ$6=0,MIN(DQ$12:DQ$42),MAX(DQ$12:DQ$42))</f>
      </c>
      <c r="DR11" s="125">
        <f>INDEX($A$12:$A$42,MATCH(DQ11,DQ$12:DQ$42,0))</f>
      </c>
      <c r="DS11"/>
      <c r="DT11"/>
      <c r="DU11" s="125">
        <f>IF(DU$6=0,MIN(DU$12:DU$42),MAX(DU$12:DU$42))</f>
      </c>
      <c r="DV11" s="125">
        <f>INDEX($A$12:$A$42,MATCH(DU11,DU$12:DU$42,0))</f>
      </c>
      <c r="DW11"/>
      <c r="DX11"/>
      <c r="DY11" s="125">
        <f>IF(DY$6=0,MIN(DY$12:DY$42),MAX(DY$12:DY$42))</f>
      </c>
      <c r="DZ11" s="125">
        <f>INDEX($A$12:$A$42,MATCH(DY11,DY$12:DY$42,0))</f>
      </c>
      <c r="EA11"/>
      <c r="EB11"/>
      <c r="EC11" s="125">
        <f>IF(EC$6=0,MIN(EC$12:EC$42),MAX(EC$12:EC$42))</f>
      </c>
      <c r="ED11" s="125">
        <f>INDEX($A$12:$A$42,MATCH(EC11,EC$12:EC$42,0))</f>
      </c>
      <c r="EE11"/>
      <c r="EF11"/>
      <c r="EG11"/>
      <c r="EH11" s="125">
        <f>IF(EH$6=0,MIN(EH$12:EH$42),MAX(EH$12:EH$42))</f>
      </c>
      <c r="EI11" s="125">
        <f>INDEX($A$12:$A$42,MATCH(EH11,EH$12:EH$42,0))</f>
      </c>
      <c r="EJ11"/>
      <c r="EK11"/>
      <c r="EL11"/>
      <c r="EM11" s="125">
        <f>IF(EM$6=0,MIN(EM$12:EM$42),MAX(EM$12:EM$42))</f>
      </c>
      <c r="EN11" s="125">
        <f>INDEX($A$12:$A$42,MATCH(EM11,EM$12:EM$42,0))</f>
      </c>
      <c r="EO11"/>
      <c r="EP11"/>
      <c r="EQ11"/>
      <c r="ER11" s="125">
        <f>IF(ER$6=0,MIN(ER$12:ER$42),MAX(ER$12:ER$42))</f>
      </c>
      <c r="ES11" s="125">
        <f>INDEX($A$12:$A$42,MATCH(ER11,ER$12:ER$42,0))</f>
      </c>
      <c r="ET11"/>
      <c r="EU11"/>
      <c r="EV11"/>
      <c r="EW11" s="125">
        <f>IF(EW$6=0,MIN(EW$12:EW$42),MAX(EW$12:EW$42))</f>
      </c>
      <c r="EX11" s="125">
        <f>INDEX($A$12:$A$42,MATCH(EW11,EW$12:EW$42,0))</f>
      </c>
      <c r="EY11"/>
      <c r="EZ11"/>
      <c r="FA11"/>
      <c r="FB11" s="125">
        <f>IF(FB$6=0,MIN(FB$12:FB$42),MAX(FB$12:FB$42))</f>
      </c>
      <c r="FC11" s="125">
        <f>INDEX($A$12:$A$42,MATCH(FB11,FB$12:FB$42,0))</f>
      </c>
      <c r="FD11"/>
      <c r="FE11"/>
      <c r="FF11"/>
      <c r="FG11" s="125">
        <f>IF(FG$6=0,MIN(FG$12:FG$42),MAX(FG$12:FG$42))</f>
      </c>
      <c r="FH11" s="125">
        <f>INDEX($A$12:$A$42,MATCH(FG11,FG$12:FG$42,0))</f>
      </c>
      <c r="FI11"/>
      <c r="FJ11"/>
      <c r="FK11"/>
      <c r="FL11" s="125">
        <f>IF(FL$6=0,MIN(FL$12:FL$42),MAX(FL$12:FL$42))</f>
      </c>
      <c r="FM11" s="125">
        <f>INDEX($A$12:$A$42,MATCH(FL11,FL$12:FL$42,0))</f>
      </c>
      <c r="FN11"/>
      <c r="FO11"/>
      <c r="FP11"/>
      <c r="FQ11" s="125">
        <f>IF(FQ$6=0,MIN(FQ$12:FQ$42),MAX(FQ$12:FQ$42))</f>
      </c>
      <c r="FR11" s="125">
        <f>INDEX($A$12:$A$42,MATCH(FQ11,FQ$12:FQ$42,0))</f>
      </c>
      <c r="FS11"/>
      <c r="FT11"/>
      <c r="FU11"/>
      <c r="FV11" s="125">
        <f>IF(FV$6=0,MIN(FV$12:FV$42),MAX(FV$12:FV$42))</f>
      </c>
      <c r="FW11" s="125">
        <f>INDEX($A$12:$A$42,MATCH(FV11,FV$12:FV$42,0))</f>
      </c>
      <c r="FX11"/>
      <c r="FY11"/>
      <c r="FZ11"/>
      <c r="GA11" s="125">
        <f>IF(GA$6=0,MIN(GA$12:GA$42),MAX(GA$12:GA$42))</f>
      </c>
      <c r="GB11" s="125">
        <f>INDEX($A$12:$A$42,MATCH(GA11,GA$12:GA$42,0))</f>
      </c>
      <c r="GC11"/>
      <c r="GD11"/>
      <c r="GE11"/>
      <c r="GF11" s="125">
        <f>IF(GF$6=0,MIN(GF$12:GF$42),MAX(GF$12:GF$42))</f>
      </c>
      <c r="GG11" s="125">
        <f>INDEX($A$12:$A$42,MATCH(GF11,GF$12:GF$42,0))</f>
      </c>
      <c r="GH11"/>
      <c r="GI11"/>
      <c r="GJ11"/>
      <c r="GK11" s="125">
        <f>IF(GK$6=0,MIN(GK$12:GK$42),MAX(GK$12:GK$42))</f>
      </c>
      <c r="GL11" s="125">
        <f>INDEX($A$12:$A$42,MATCH(GK11,GK$12:GK$42,0))</f>
      </c>
      <c r="GM11"/>
      <c r="GN11"/>
      <c r="GO11"/>
      <c r="GP11" s="125">
        <f>IF(GP$6=0,MIN(GP$12:GP$42),MAX(GP$12:GP$42))</f>
      </c>
      <c r="GQ11" s="125">
        <f>INDEX($A$12:$A$42,MATCH(GP11,GP$12:GP$42,0))</f>
      </c>
      <c r="GR11"/>
      <c r="GS11"/>
      <c r="GT11"/>
      <c r="GU11" s="125">
        <f>IF(GU$6=0,MIN(GU$12:GU$42),MAX(GU$12:GU$42))</f>
      </c>
      <c r="GV11" s="125">
        <f>INDEX($A$12:$A$42,MATCH(GU11,GU$12:GU$42,0))</f>
      </c>
      <c r="GW11"/>
      <c r="GX11"/>
      <c r="GY11"/>
      <c r="GZ11" s="125">
        <f>IF(GZ$6=0,MIN(GZ$12:GZ$42),MAX(GZ$12:GZ$42))</f>
      </c>
      <c r="HA11" s="125">
        <f>INDEX($A$12:$A$42,MATCH(GZ11,GZ$12:GZ$42,0))</f>
      </c>
      <c r="HB11"/>
      <c r="HC11"/>
      <c r="HD11"/>
      <c r="HE11" s="125">
        <f>IF(HE$6=0,MIN(HE$12:HE$42),MAX(HE$12:HE$42))</f>
      </c>
      <c r="HF11" s="125">
        <f>INDEX($A$12:$A$42,MATCH(HE11,HE$12:HE$42,0))</f>
      </c>
      <c r="HG11"/>
      <c r="HH11"/>
      <c r="HI11"/>
      <c r="HJ11" s="125">
        <f>IF(HJ$6=0,MIN(HJ$12:HJ$42),MAX(HJ$12:HJ$42))</f>
      </c>
      <c r="HK11" s="125">
        <f>INDEX($A$12:$A$42,MATCH(HJ11,HJ$12:HJ$42,0))</f>
      </c>
      <c r="HL11"/>
      <c r="HM11"/>
      <c r="HN11"/>
      <c r="HO11" s="125">
        <f>IF(HO$6=0,MIN(HO$12:HO$42),MAX(HO$12:HO$42))</f>
      </c>
      <c r="HP11" s="125">
        <f>INDEX($A$12:$A$42,MATCH(HO11,HO$12:HO$42,0))</f>
      </c>
      <c r="HQ11"/>
      <c r="HR11"/>
      <c r="HS11"/>
      <c r="HT11" s="125">
        <f>IF(HT$6=0,MIN(HT$12:HT$42),MAX(HT$12:HT$42))</f>
      </c>
      <c r="HU11" s="125">
        <f>INDEX($A$12:$A$42,MATCH(HT11,HT$12:HT$42,0))</f>
      </c>
      <c r="HV11"/>
      <c r="HW11"/>
      <c r="HX11"/>
      <c r="HY11" s="125">
        <f>IF(HY$6=0,MIN(HY$12:HY$42),MAX(HY$12:HY$42))</f>
      </c>
      <c r="HZ11" s="125">
        <f>INDEX($A$12:$A$42,MATCH(HY11,HY$12:HY$42,0))</f>
      </c>
      <c r="IA11"/>
      <c r="IB11"/>
      <c r="IC11"/>
      <c r="ID11" s="125">
        <f>IF(ID$6=0,MIN(ID$12:ID$42),MAX(ID$12:ID$42))</f>
      </c>
      <c r="IE11" s="125">
        <f>INDEX($A$12:$A$42,MATCH(ID11,ID$12:ID$42,0))</f>
      </c>
      <c r="IF11"/>
      <c r="IG11"/>
      <c r="IH11"/>
      <c r="II11" s="125">
        <f>IF(II$6=0,MIN(II$12:II$42),MAX(II$12:II$42))</f>
      </c>
      <c r="IJ11" s="125">
        <f>INDEX($A$12:$A$42,MATCH(II11,II$12:II$42,0))</f>
      </c>
      <c r="IK11"/>
      <c r="IL11"/>
      <c r="IM11"/>
      <c r="IN11" s="125">
        <f>IF(IN$6=0,MIN(IN$12:IN$42),MAX(IN$12:IN$42))</f>
      </c>
      <c r="IO11" s="125">
        <f>INDEX($A$12:$A$42,MATCH(IN11,IN$12:IN$42,0))</f>
      </c>
      <c r="IP11"/>
      <c r="IQ11"/>
      <c r="IR11"/>
      <c r="IS11" s="125">
        <f>IF(IS$6=0,MIN(IS$12:IS$42),MAX(IS$12:IS$42))</f>
      </c>
      <c r="IT11" s="125">
        <f>INDEX($A$12:$A$42,MATCH(IS11,IS$12:IS$42,0))</f>
      </c>
      <c r="IU11"/>
      <c r="IV11"/>
      <c r="IW11"/>
      <c r="IX11" s="125">
        <f>IF(IX$6=0,MIN(IX$12:IX$42),MAX(IX$12:IX$42))</f>
      </c>
      <c r="IY11" s="125">
        <f>INDEX($A$12:$A$42,MATCH(IX11,IX$12:IX$42,0))</f>
      </c>
      <c r="IZ11"/>
      <c r="JA11"/>
      <c r="JB11"/>
      <c r="JC11" s="125">
        <f>IF(JC$6=0,MIN(JC$12:JC$42),MAX(JC$12:JC$42))</f>
      </c>
      <c r="JD11" s="125">
        <f>INDEX($A$12:$A$42,MATCH(JC11,JC$12:JC$42,0))</f>
      </c>
      <c r="JE11"/>
      <c r="JF11"/>
      <c r="JG11"/>
      <c r="JH11" s="125">
        <f>IF(JH$6=0,MIN(JH$12:JH$42),MAX(JH$12:JH$42))</f>
      </c>
      <c r="JI11" s="125">
        <f>INDEX($A$12:$A$42,MATCH(JH11,JH$12:JH$42,0))</f>
      </c>
      <c r="JJ11"/>
      <c r="JK11"/>
      <c r="JL11"/>
      <c r="JM11" s="125">
        <f>IF(JM$6=0,MIN(JM$12:JM$42),MAX(JM$12:JM$42))</f>
      </c>
      <c r="JN11" s="125">
        <f>INDEX($A$12:$A$42,MATCH(JM11,JM$12:JM$42,0))</f>
      </c>
      <c r="JO11"/>
      <c r="JP11"/>
      <c r="JQ11"/>
      <c r="JR11" s="125">
        <f>IF(JR$6=0,MIN(JR$12:JR$42),MAX(JR$12:JR$42))</f>
      </c>
      <c r="JS11" s="125">
        <f>INDEX($A$12:$A$42,MATCH(JR11,JR$12:JR$42,0))</f>
      </c>
      <c r="JT11"/>
      <c r="JU11"/>
      <c r="JV11"/>
      <c r="JW11" s="125">
        <f>IF(JW$6=0,MIN(JW$12:JW$42),MAX(JW$12:JW$42))</f>
      </c>
      <c r="JX11" s="125">
        <f>INDEX($A$12:$A$42,MATCH(JW11,JW$12:JW$42,0))</f>
      </c>
      <c r="JY11"/>
      <c r="JZ11"/>
      <c r="KA11"/>
      <c r="KB11" s="125">
        <f>IF(KB$6=0,MIN(KB$12:KB$42),MAX(KB$12:KB$42))</f>
      </c>
      <c r="KC11" s="125">
        <f>INDEX($A$12:$A$42,MATCH(KB11,KB$12:KB$42,0))</f>
      </c>
      <c r="KD11"/>
      <c r="KE11"/>
      <c r="KF11"/>
      <c r="KG11" s="125">
        <f>IF(KG$6=0,MIN(KG$12:KG$42),MAX(KG$12:KG$42))</f>
      </c>
      <c r="KH11" s="125">
        <f>INDEX($A$12:$A$42,MATCH(KG11,KG$12:KG$42,0))</f>
      </c>
      <c r="KI11"/>
      <c r="KJ11"/>
      <c r="KK11"/>
      <c r="KL11" s="125">
        <f>IF(KL$6=0,MIN(KL$12:KL$42),MAX(KL$12:KL$42))</f>
      </c>
      <c r="KM11" s="125">
        <f>INDEX($A$12:$A$42,MATCH(KL11,KL$12:KL$42,0))</f>
      </c>
      <c r="KN11"/>
      <c r="KO11"/>
      <c r="KP11"/>
      <c r="KQ11" s="125">
        <f>IF(KQ$6=0,MIN(KQ$12:KQ$42),MAX(KQ$12:KQ$42))</f>
      </c>
      <c r="KR11" s="125">
        <f>INDEX($A$12:$A$42,MATCH(KQ11,KQ$12:KQ$42,0))</f>
      </c>
      <c r="KS11"/>
      <c r="KT11"/>
      <c r="KU11"/>
      <c r="KV11" s="125">
        <f>IF(KV$6=0,MIN(KV$12:KV$42),MAX(KV$12:KV$42))</f>
      </c>
      <c r="KW11" s="125">
        <f>INDEX($A$12:$A$42,MATCH(KV11,KV$12:KV$42,0))</f>
      </c>
      <c r="KX11"/>
      <c r="KY11"/>
      <c r="KZ11"/>
      <c r="LA11" s="125">
        <f>IF(LA$6=0,MIN(LA$12:LA$42),MAX(LA$12:LA$42))</f>
      </c>
      <c r="LB11" s="125">
        <f>INDEX($A$12:$A$42,MATCH(LA11,LA$12:LA$42,0))</f>
      </c>
      <c r="LC11"/>
      <c r="LD11"/>
      <c r="LE11"/>
      <c r="LF11" s="125">
        <f>IF(LF$6=0,MIN(LF$12:LF$42),MAX(LF$12:LF$42))</f>
      </c>
      <c r="LG11" s="125">
        <f>INDEX($A$12:$A$42,MATCH(LF11,LF$12:LF$42,0))</f>
      </c>
      <c r="LH11"/>
      <c r="LI11"/>
      <c r="LJ11"/>
      <c r="LK11" s="125">
        <f>IF(LK$6=0,MIN(LK$12:LK$42),MAX(LK$12:LK$42))</f>
      </c>
      <c r="LL11" s="125">
        <f>INDEX($A$12:$A$42,MATCH(LK11,LK$12:LK$42,0))</f>
      </c>
      <c r="LM11"/>
      <c r="LN11"/>
      <c r="LO11"/>
      <c r="LP11" s="125">
        <f>IF(LP$6=0,MIN(LP$12:LP$42),MAX(LP$12:LP$42))</f>
      </c>
      <c r="LQ11" s="125">
        <f>INDEX($A$12:$A$42,MATCH(LP11,LP$12:LP$42,0))</f>
      </c>
      <c r="LR11"/>
      <c r="LS11"/>
      <c r="LT11"/>
      <c r="LU11" s="125">
        <f>IF(LU$6=0,MIN(LU$12:LU$42),MAX(LU$12:LU$42))</f>
      </c>
      <c r="LV11" s="125">
        <f>INDEX($A$12:$A$42,MATCH(LU11,LU$12:LU$42,0))</f>
      </c>
      <c r="LW11"/>
      <c r="LX11"/>
      <c r="LY11"/>
      <c r="LZ11" s="125">
        <f>IF(LZ$6=0,MIN(LZ$12:LZ$42),MAX(LZ$12:LZ$42))</f>
      </c>
      <c r="MA11" s="125">
        <f>INDEX($A$12:$A$42,MATCH(LZ11,LZ$12:LZ$42,0))</f>
      </c>
      <c r="MB11"/>
      <c r="MC11"/>
      <c r="MD11"/>
      <c r="ME11" s="125">
        <f>IF(ME$6=0,MIN(ME$12:ME$42),MAX(ME$12:ME$42))</f>
      </c>
      <c r="MF11" s="125">
        <f>INDEX($A$12:$A$42,MATCH(ME11,ME$12:ME$42,0))</f>
      </c>
      <c r="MG11"/>
      <c r="MH11"/>
      <c r="MI11"/>
      <c r="MJ11" s="125">
        <f>IF(MJ$6=0,MIN(MJ$12:MJ$42),MAX(MJ$12:MJ$42))</f>
      </c>
      <c r="MK11" s="125">
        <f>INDEX($A$12:$A$42,MATCH(MJ11,MJ$12:MJ$42,0))</f>
      </c>
      <c r="ML11"/>
      <c r="MM11"/>
      <c r="MN11"/>
      <c r="MO11" s="125">
        <f>IF(MO$6=0,MIN(MO$12:MO$42),MAX(MO$12:MO$42))</f>
      </c>
      <c r="MP11" s="125">
        <f>INDEX($A$12:$A$42,MATCH(MO11,MO$12:MO$42,0))</f>
      </c>
      <c r="MQ11"/>
      <c r="MR11"/>
      <c r="MS11"/>
      <c r="MT11" s="125">
        <f>IF(MT$6=0,MIN(MT$12:MT$42),MAX(MT$12:MT$42))</f>
      </c>
      <c r="MU11" s="125">
        <f>INDEX($A$12:$A$42,MATCH(MT11,MT$12:MT$42,0))</f>
      </c>
      <c r="MV11"/>
      <c r="MW11"/>
      <c r="MX11"/>
      <c r="MY11" s="125">
        <f>IF(MY$6=0,MIN(MY$12:MY$42),MAX(MY$12:MY$42))</f>
      </c>
      <c r="MZ11" s="125">
        <f>INDEX($A$12:$A$42,MATCH(MY11,MY$12:MY$42,0))</f>
      </c>
      <c r="NA11"/>
      <c r="NB11"/>
      <c r="NC11"/>
      <c r="ND11" s="125">
        <f>IF(ND$6=0,MIN(ND$12:ND$42),MAX(ND$12:ND$42))</f>
      </c>
      <c r="NE11" s="125">
        <f>INDEX($A$12:$A$42,MATCH(ND11,ND$12:ND$42,0))</f>
      </c>
      <c r="NF11"/>
      <c r="NG11"/>
      <c r="NH11"/>
      <c r="NI11" s="125">
        <f>IF(NI$6=0,MIN(NI$12:NI$42),MAX(NI$12:NI$42))</f>
      </c>
      <c r="NJ11" s="125">
        <f>INDEX($A$12:$A$42,MATCH(NI11,NI$12:NI$42,0))</f>
      </c>
      <c r="NK11"/>
      <c r="NL11"/>
      <c r="NM11"/>
      <c r="NN11" s="125">
        <f>IF(NN$6=0,MIN(NN$12:NN$42),MAX(NN$12:NN$42))</f>
      </c>
      <c r="NO11" s="125">
        <f>INDEX($A$12:$A$42,MATCH(NN11,NN$12:NN$42,0))</f>
      </c>
      <c r="NP11"/>
      <c r="NQ11"/>
      <c r="NR11"/>
      <c r="NS11" s="125">
        <f>IF(NS$6=0,MIN(NS$12:NS$42),MAX(NS$12:NS$42))</f>
      </c>
      <c r="NT11" s="125">
        <f>INDEX($A$12:$A$42,MATCH(NS11,NS$12:NS$42,0))</f>
      </c>
      <c r="NU11"/>
      <c r="NV11"/>
      <c r="NW11"/>
      <c r="NX11" s="125">
        <f>IF(NX$6=0,MIN(NX$12:NX$42),MAX(NX$12:NX$42))</f>
      </c>
      <c r="NY11" s="125">
        <f>INDEX($A$12:$A$42,MATCH(NX11,NX$12:NX$42,0))</f>
      </c>
      <c r="NZ11"/>
      <c r="OA11"/>
      <c r="OB11"/>
      <c r="OC11" s="125">
        <f>IF(OC$6=0,MIN(OC$12:OC$42),MAX(OC$12:OC$42))</f>
      </c>
      <c r="OD11" s="125">
        <f>INDEX($A$12:$A$42,MATCH(OC11,OC$12:OC$42,0))</f>
      </c>
      <c r="OE11"/>
      <c r="OF11"/>
      <c r="OG11"/>
      <c r="OH11" s="125">
        <f>IF(OH$6=0,MIN(OH$12:OH$42),MAX(OH$12:OH$42))</f>
      </c>
      <c r="OI11" s="125">
        <f>INDEX($A$12:$A$42,MATCH(OH11,OH$12:OH$42,0))</f>
      </c>
      <c r="OJ11"/>
      <c r="OK11"/>
      <c r="OL11"/>
      <c r="OM11" s="125">
        <f>IF(OM$6=0,MIN(OM$12:OM$42),MAX(OM$12:OM$42))</f>
      </c>
      <c r="ON11" s="125">
        <f>INDEX($A$12:$A$42,MATCH(OM11,OM$12:OM$42,0))</f>
      </c>
      <c r="OO11"/>
      <c r="OP11"/>
      <c r="OQ11"/>
      <c r="OR11" s="125">
        <f>IF(OR$6=0,MIN(OR$12:OR$42),MAX(OR$12:OR$42))</f>
      </c>
      <c r="OS11" s="125">
        <f>INDEX($A$12:$A$42,MATCH(OR11,OR$12:OR$42,0))</f>
      </c>
      <c r="OT11"/>
      <c r="OU11"/>
      <c r="OV11"/>
      <c r="OW11" s="125">
        <f>IF(OW$6=0,MIN(OW$12:OW$42),MAX(OW$12:OW$42))</f>
      </c>
      <c r="OX11" s="125">
        <f>INDEX($A$12:$A$42,MATCH(OW11,OW$12:OW$42,0))</f>
      </c>
      <c r="OY11"/>
      <c r="OZ11"/>
      <c r="PA11"/>
      <c r="PB11" s="125">
        <f>IF(PB$6=0,MIN(PB$12:PB$42),MAX(PB$12:PB$42))</f>
      </c>
      <c r="PC11" s="125">
        <f>INDEX($A$12:$A$42,MATCH(PB11,PB$12:PB$42,0))</f>
      </c>
      <c r="PD11"/>
      <c r="PE11"/>
      <c r="PF11"/>
      <c r="PG11" s="125">
        <f>IF(PG$6=0,MIN(PG$12:PG$42),MAX(PG$12:PG$42))</f>
      </c>
      <c r="PH11" s="125">
        <f>INDEX($A$12:$A$42,MATCH(PG11,PG$12:PG$42,0))</f>
      </c>
      <c r="PI11"/>
      <c r="PJ11"/>
      <c r="PK11"/>
      <c r="PL11" s="125">
        <f>IF(PL$6=0,MIN(PL$12:PL$42),MAX(PL$12:PL$42))</f>
      </c>
      <c r="PM11" s="125">
        <f>INDEX($A$12:$A$42,MATCH(PL11,PL$12:PL$42,0))</f>
      </c>
      <c r="PN11"/>
      <c r="PO11"/>
      <c r="PP11"/>
      <c r="PQ11" s="125">
        <f>IF(PQ$6=0,MIN(PQ$12:PQ$42),MAX(PQ$12:PQ$42))</f>
      </c>
      <c r="PR11" s="125">
        <f>INDEX($A$12:$A$42,MATCH(PQ11,PQ$12:PQ$42,0))</f>
      </c>
      <c r="PS11"/>
      <c r="PT11"/>
      <c r="PU11"/>
      <c r="PV11" s="125">
        <f>IF(PV$6=0,MIN(PV$12:PV$42),MAX(PV$12:PV$42))</f>
      </c>
      <c r="PW11" s="125">
        <f>INDEX($A$12:$A$42,MATCH(PV11,PV$12:PV$42,0))</f>
      </c>
      <c r="PX11"/>
      <c r="PY11"/>
      <c r="PZ11"/>
      <c r="QA11" s="125">
        <f>IF(QA$6=0,MIN(QA$12:QA$42),MAX(QA$12:QA$42))</f>
      </c>
      <c r="QB11" s="125">
        <f>INDEX($A$12:$A$42,MATCH(QA11,QA$12:QA$42,0))</f>
      </c>
      <c r="QC11"/>
      <c r="QD11"/>
      <c r="QE11"/>
      <c r="QF11" s="125">
        <f>IF(QF$6=0,MIN(QF$12:QF$42),MAX(QF$12:QF$42))</f>
      </c>
      <c r="QG11" s="125">
        <f>INDEX($A$12:$A$42,MATCH(QF11,QF$12:QF$42,0))</f>
      </c>
      <c r="QH11"/>
      <c r="QI11"/>
      <c r="QJ11"/>
      <c r="QK11" s="125">
        <f>IF(QK$6=0,MIN(QK$12:QK$42),MAX(QK$12:QK$42))</f>
      </c>
      <c r="QL11" s="125">
        <f>INDEX($A$12:$A$42,MATCH(QK11,QK$12:QK$42,0))</f>
      </c>
      <c r="QM11"/>
      <c r="QN11"/>
      <c r="QO11"/>
      <c r="QP11" s="125">
        <f>IF(QP$6=0,MIN(QP$12:QP$42),MAX(QP$12:QP$42))</f>
      </c>
      <c r="QQ11" s="125">
        <f>INDEX($A$12:$A$42,MATCH(QP11,QP$12:QP$42,0))</f>
      </c>
      <c r="QR11"/>
      <c r="QS11"/>
      <c r="QT11"/>
      <c r="QU11" s="125">
        <f>IF(QU$6=0,MIN(QU$12:QU$42),MAX(QU$12:QU$42))</f>
      </c>
      <c r="QV11" s="125">
        <f>INDEX($A$12:$A$42,MATCH(QU11,QU$12:QU$42,0))</f>
      </c>
      <c r="QW11"/>
      <c r="QX11"/>
      <c r="QY11"/>
      <c r="QZ11" s="125">
        <f>IF(QZ$6=0,MIN(QZ$12:QZ$42),MAX(QZ$12:QZ$42))</f>
      </c>
      <c r="RA11" s="125">
        <f>INDEX($A$12:$A$42,MATCH(QZ11,QZ$12:QZ$42,0))</f>
      </c>
      <c r="RB11"/>
      <c r="RC11"/>
      <c r="RD11"/>
      <c r="RE11" s="125">
        <f>IF(RE$6=0,MIN(RE$12:RE$42),MAX(RE$12:RE$42))</f>
      </c>
      <c r="RF11" s="125">
        <f>INDEX($A$12:$A$42,MATCH(RE11,RE$12:RE$42,0))</f>
      </c>
      <c r="RG11"/>
      <c r="RH11"/>
      <c r="RI11"/>
      <c r="RJ11" s="125">
        <f>IF(RJ$6=0,MIN(RJ$12:RJ$42),MAX(RJ$12:RJ$42))</f>
      </c>
      <c r="RK11" s="125">
        <f>INDEX($A$12:$A$42,MATCH(RJ11,RJ$12:RJ$42,0))</f>
      </c>
      <c r="RL11"/>
      <c r="RM11"/>
      <c r="RN11"/>
      <c r="RO11" s="125">
        <f>IF(RO$6=0,MIN(RO$12:RO$42),MAX(RO$12:RO$42))</f>
      </c>
      <c r="RP11" s="125">
        <f>INDEX($A$12:$A$42,MATCH(RO11,RO$12:RO$42,0))</f>
      </c>
      <c r="RQ11"/>
      <c r="RR11"/>
      <c r="RS11"/>
      <c r="RT11" s="125">
        <f>IF(RT$6=0,MIN(RT$12:RT$42),MAX(RT$12:RT$42))</f>
      </c>
      <c r="RU11" s="125">
        <f>INDEX($A$12:$A$42,MATCH(RT11,RT$12:RT$42,0))</f>
      </c>
      <c r="RV11"/>
      <c r="RW11"/>
      <c r="RX11"/>
      <c r="RY11" s="125">
        <f>IF(RY$6=0,MIN(RY$12:RY$42),MAX(RY$12:RY$42))</f>
      </c>
      <c r="RZ11" s="125">
        <f>INDEX($A$12:$A$42,MATCH(RY11,RY$12:RY$42,0))</f>
      </c>
      <c r="SA11"/>
      <c r="SB11"/>
      <c r="SC11"/>
      <c r="SD11" s="125">
        <f>IF(SD$6=0,MIN(SD$12:SD$42),MAX(SD$12:SD$42))</f>
      </c>
      <c r="SE11" s="125">
        <f>INDEX($A$12:$A$42,MATCH(SD11,SD$12:SD$42,0))</f>
      </c>
      <c r="SF11"/>
      <c r="SG11"/>
      <c r="SH11"/>
      <c r="SI11" s="125">
        <f>IF(SI$6=0,MIN(SI$12:SI$42),MAX(SI$12:SI$42))</f>
      </c>
      <c r="SJ11" s="125">
        <f>INDEX($A$12:$A$42,MATCH(SI11,SI$12:SI$42,0))</f>
      </c>
      <c r="SK11"/>
      <c r="SL11"/>
      <c r="SM11"/>
      <c r="SN11" s="125">
        <f>IF(SN$6=0,MIN(SN$12:SN$42),MAX(SN$12:SN$42))</f>
      </c>
      <c r="SO11" s="125">
        <f>INDEX($A$12:$A$42,MATCH(SN11,SN$12:SN$42,0))</f>
      </c>
      <c r="SP11"/>
      <c r="SQ11"/>
      <c r="SR11"/>
      <c r="SS11" s="125">
        <f>IF(SS$6=0,MIN(SS$12:SS$42),MAX(SS$12:SS$42))</f>
      </c>
      <c r="ST11" s="125">
        <f>INDEX($A$12:$A$42,MATCH(SS11,SS$12:SS$42,0))</f>
      </c>
      <c r="SU11"/>
      <c r="SV11"/>
      <c r="SW11"/>
      <c r="SX11" s="125">
        <f>IF(SX$6=0,MIN(SX$12:SX$42),MAX(SX$12:SX$42))</f>
      </c>
      <c r="SY11" s="125">
        <f>INDEX($A$12:$A$42,MATCH(SX11,SX$12:SX$42,0))</f>
      </c>
      <c r="SZ11"/>
      <c r="TA11"/>
      <c r="TB11"/>
      <c r="TC11" s="125">
        <f>IF(TC$6=0,MIN(TC$12:TC$42),MAX(TC$12:TC$42))</f>
      </c>
      <c r="TD11" s="125">
        <f>INDEX($A$12:$A$42,MATCH(TC11,TC$12:TC$42,0))</f>
      </c>
      <c r="TE11"/>
      <c r="TF11"/>
      <c r="TG11"/>
      <c r="TH11" s="125">
        <f>IF(TH$6=0,MIN(TH$12:TH$42),MAX(TH$12:TH$42))</f>
      </c>
      <c r="TI11" s="125">
        <f>INDEX($A$12:$A$42,MATCH(TH11,TH$12:TH$42,0))</f>
      </c>
      <c r="TJ11"/>
      <c r="TK11"/>
      <c r="TL11"/>
      <c r="TM11" s="125">
        <f>IF(TM$6=0,MIN(TM$12:TM$42),MAX(TM$12:TM$42))</f>
      </c>
      <c r="TN11" s="125">
        <f>INDEX($A$12:$A$42,MATCH(TM11,TM$12:TM$42,0))</f>
      </c>
      <c r="TO11"/>
      <c r="TP11"/>
      <c r="TQ11"/>
      <c r="TR11" s="125">
        <f>IF(TR$6=0,MIN(TR$12:TR$42),MAX(TR$12:TR$42))</f>
      </c>
      <c r="TS11" s="125">
        <f>INDEX($A$12:$A$42,MATCH(TR11,TR$12:TR$42,0))</f>
      </c>
      <c r="TT11"/>
      <c r="TU11"/>
      <c r="TV11"/>
      <c r="TW11" s="125">
        <f>IF(TW$6=0,MIN(TW$12:TW$42),MAX(TW$12:TW$42))</f>
      </c>
      <c r="TX11" s="125">
        <f>INDEX($A$12:$A$42,MATCH(TW11,TW$12:TW$42,0))</f>
      </c>
      <c r="TY11"/>
      <c r="TZ11"/>
      <c r="UA11"/>
      <c r="UB11" s="125">
        <f>IF(UB$6=0,MIN(UB$12:UB$42),MAX(UB$12:UB$42))</f>
      </c>
      <c r="UC11" s="125">
        <f>INDEX($A$12:$A$42,MATCH(UB11,UB$12:UB$42,0))</f>
      </c>
      <c r="UD11"/>
      <c r="UE11"/>
      <c r="UF11"/>
      <c r="UG11" s="125">
        <f>IF(UG$6=0,MIN(UG$12:UG$42),MAX(UG$12:UG$42))</f>
      </c>
      <c r="UH11" s="125">
        <f>INDEX($A$12:$A$42,MATCH(UG11,UG$12:UG$42,0))</f>
      </c>
      <c r="UI11"/>
      <c r="UJ11"/>
      <c r="UK11"/>
      <c r="UL11" s="125">
        <f>IF(UL$6=0,MIN(UL$12:UL$42),MAX(UL$12:UL$42))</f>
      </c>
      <c r="UM11" s="125">
        <f>INDEX($A$12:$A$42,MATCH(UL11,UL$12:UL$42,0))</f>
      </c>
      <c r="UN11"/>
      <c r="UO11"/>
      <c r="UP11"/>
      <c r="UQ11" s="125">
        <f>IF(UQ$6=0,MIN(UQ$12:UQ$42),MAX(UQ$12:UQ$42))</f>
      </c>
      <c r="UR11" s="125">
        <f>INDEX($A$12:$A$42,MATCH(UQ11,UQ$12:UQ$42,0))</f>
      </c>
      <c r="US11"/>
      <c r="UT11"/>
      <c r="UU11"/>
      <c r="UV11" s="125">
        <f>IF(UV$6=0,MIN(UV$12:UV$42),MAX(UV$12:UV$42))</f>
      </c>
      <c r="UW11" s="125">
        <f>INDEX($A$12:$A$42,MATCH(UV11,UV$12:UV$42,0))</f>
      </c>
      <c r="UX11"/>
      <c r="UY11"/>
      <c r="UZ11"/>
      <c r="VA11" s="125">
        <f>IF(VA$6=0,MIN(VA$12:VA$42),MAX(VA$12:VA$42))</f>
      </c>
      <c r="VB11" s="125">
        <f>INDEX($A$12:$A$42,MATCH(VA11,VA$12:VA$42,0))</f>
      </c>
      <c r="VC11"/>
      <c r="VD11"/>
      <c r="VE11"/>
      <c r="VF11" s="125">
        <f>IF(VF$6=0,MIN(VF$12:VF$42),MAX(VF$12:VF$42))</f>
      </c>
      <c r="VG11" s="125">
        <f>INDEX($A$12:$A$42,MATCH(VF11,VF$12:VF$42,0))</f>
      </c>
      <c r="VH11"/>
      <c r="VI11"/>
      <c r="VJ11"/>
      <c r="VK11" s="125">
        <f>IF(VK$6=0,MIN(VK$12:VK$42),MAX(VK$12:VK$42))</f>
      </c>
      <c r="VL11" s="125">
        <f>INDEX($A$12:$A$42,MATCH(VK11,VK$12:VK$42,0))</f>
      </c>
      <c r="VM11"/>
      <c r="VN11"/>
      <c r="VO11"/>
      <c r="VP11" s="125">
        <f>IF(VP$6=0,MIN(VP$12:VP$42),MAX(VP$12:VP$42))</f>
      </c>
      <c r="VQ11" s="125">
        <f>INDEX($A$12:$A$42,MATCH(VP11,VP$12:VP$42,0))</f>
      </c>
      <c r="VR11"/>
      <c r="VS11"/>
      <c r="VT11"/>
      <c r="VU11" s="125">
        <f>IF(VU$6=0,MIN(VU$12:VU$42),MAX(VU$12:VU$42))</f>
      </c>
      <c r="VV11" s="125">
        <f>INDEX($A$12:$A$42,MATCH(VU11,VU$12:VU$42,0))</f>
      </c>
      <c r="VW11"/>
      <c r="VX11"/>
      <c r="VY11"/>
      <c r="VZ11" s="125">
        <f>IF(VZ$6=0,MIN(VZ$12:VZ$42),MAX(VZ$12:VZ$42))</f>
      </c>
      <c r="WA11" s="125">
        <f>INDEX($A$12:$A$42,MATCH(VZ11,VZ$12:VZ$42,0))</f>
      </c>
      <c r="WB11"/>
      <c r="WC11"/>
      <c r="WD11"/>
      <c r="WE11" s="125">
        <f>IF(WE$6=0,MIN(WE$12:WE$42),MAX(WE$12:WE$42))</f>
      </c>
      <c r="WF11" s="125">
        <f>INDEX($A$12:$A$42,MATCH(WE11,WE$12:WE$42,0))</f>
      </c>
      <c r="WG11"/>
      <c r="WH11"/>
      <c r="WI11"/>
      <c r="WJ11" s="125">
        <f>IF(WJ$6=0,MIN(WJ$12:WJ$42),MAX(WJ$12:WJ$42))</f>
      </c>
      <c r="WK11" s="125">
        <f>INDEX($A$12:$A$42,MATCH(WJ11,WJ$12:WJ$42,0))</f>
      </c>
      <c r="WL11"/>
      <c r="WM11"/>
      <c r="WN11"/>
      <c r="WO11" s="125">
        <f>IF(WO$6=0,MIN(WO$12:WO$42),MAX(WO$12:WO$42))</f>
      </c>
      <c r="WP11" s="125">
        <f>INDEX($A$12:$A$42,MATCH(WO11,WO$12:WO$42,0))</f>
      </c>
      <c r="WQ11"/>
      <c r="WR11"/>
      <c r="WS11"/>
      <c r="WT11" s="125">
        <f>IF(WT$6=0,MIN(WT$12:WT$42),MAX(WT$12:WT$42))</f>
      </c>
      <c r="WU11" s="125">
        <f>INDEX($A$12:$A$42,MATCH(WT11,WT$12:WT$42,0))</f>
      </c>
      <c r="WV11"/>
      <c r="WW11"/>
      <c r="WX11"/>
      <c r="WY11" s="125">
        <f>IF(WY$6=0,MIN(WY$12:WY$42),MAX(WY$12:WY$42))</f>
      </c>
      <c r="WZ11" s="125">
        <f>INDEX($A$12:$A$42,MATCH(WY11,WY$12:WY$42,0))</f>
      </c>
      <c r="XA11"/>
      <c r="XB11"/>
      <c r="XC11"/>
      <c r="XD11" s="125">
        <f>IF(XD$6=0,MIN(XD$12:XD$42),MAX(XD$12:XD$42))</f>
      </c>
      <c r="XE11" s="125">
        <f>INDEX($A$12:$A$42,MATCH(XD11,XD$12:XD$42,0))</f>
      </c>
      <c r="XF11"/>
      <c r="XG11"/>
      <c r="XH11"/>
      <c r="XI11" s="125">
        <f>IF(XI$6=0,MIN(XI$12:XI$42),MAX(XI$12:XI$42))</f>
      </c>
      <c r="XJ11" s="125">
        <f>INDEX($A$12:$A$42,MATCH(XI11,XI$12:XI$42,0))</f>
      </c>
      <c r="XK11"/>
      <c r="XL11"/>
      <c r="XM11"/>
      <c r="XN11" s="125">
        <f>IF(XN$6=0,MIN(XN$12:XN$42),MAX(XN$12:XN$42))</f>
      </c>
      <c r="XO11" s="125">
        <f>INDEX($A$12:$A$42,MATCH(XN11,XN$12:XN$42,0))</f>
      </c>
      <c r="XP11"/>
      <c r="XQ11"/>
      <c r="XR11"/>
      <c r="XS11" s="125">
        <f>IF(XS$6=0,MIN(XS$12:XS$42),MAX(XS$12:XS$42))</f>
      </c>
      <c r="XT11" s="125">
        <f>INDEX($A$12:$A$42,MATCH(XS11,XS$12:XS$42,0))</f>
      </c>
      <c r="XU11"/>
      <c r="XV11"/>
      <c r="XW11"/>
      <c r="XX11" s="125">
        <f>IF(XX$6=0,MIN(XX$12:XX$42),MAX(XX$12:XX$42))</f>
      </c>
      <c r="XY11" s="125">
        <f>INDEX($A$12:$A$42,MATCH(XX11,XX$12:XX$42,0))</f>
      </c>
      <c r="XZ11"/>
      <c r="YA11"/>
      <c r="YB11"/>
      <c r="YC11" s="125">
        <f>IF(YC$6=0,MIN(YC$12:YC$42),MAX(YC$12:YC$42))</f>
      </c>
      <c r="YD11" s="125">
        <f>INDEX($A$12:$A$42,MATCH(YC11,YC$12:YC$42,0))</f>
      </c>
      <c r="YE11"/>
      <c r="YF11"/>
      <c r="YG11"/>
      <c r="YH11" s="125">
        <f>IF(YH$6=0,MIN(YH$12:YH$42),MAX(YH$12:YH$42))</f>
      </c>
      <c r="YI11" s="125">
        <f>INDEX($A$12:$A$42,MATCH(YH11,YH$12:YH$42,0))</f>
      </c>
      <c r="YJ11"/>
      <c r="YK11"/>
      <c r="YL11"/>
      <c r="YM11" s="125">
        <f>IF(YM$6=0,MIN(YM$12:YM$42),MAX(YM$12:YM$42))</f>
      </c>
      <c r="YN11" s="125">
        <f>INDEX($A$12:$A$42,MATCH(YM11,YM$12:YM$42,0))</f>
      </c>
      <c r="YO11"/>
      <c r="YP11"/>
      <c r="YQ11"/>
      <c r="YR11" s="125">
        <f>IF(YR$6=0,MIN(YR$12:YR$42),MAX(YR$12:YR$42))</f>
      </c>
      <c r="YS11" s="125">
        <f>INDEX($A$12:$A$42,MATCH(YR11,YR$12:YR$42,0))</f>
      </c>
      <c r="YT11"/>
      <c r="YU11"/>
      <c r="YV11"/>
      <c r="YW11" s="125">
        <f>IF(YW$6=0,MIN(YW$12:YW$42),MAX(YW$12:YW$42))</f>
      </c>
      <c r="YX11" s="125">
        <f>INDEX($A$12:$A$42,MATCH(YW11,YW$12:YW$42,0))</f>
      </c>
      <c r="YY11"/>
      <c r="YZ11"/>
      <c r="ZA11"/>
      <c r="ZB11" s="125">
        <f>IF(ZB$6=0,MIN(ZB$12:ZB$42),MAX(ZB$12:ZB$42))</f>
      </c>
      <c r="ZC11" s="125">
        <f>INDEX($A$12:$A$42,MATCH(ZB11,ZB$12:ZB$42,0))</f>
      </c>
      <c r="ZD11"/>
      <c r="ZE11"/>
      <c r="ZF11"/>
      <c r="ZG11" s="125">
        <f>IF(ZG$6=0,MIN(ZG$12:ZG$42),MAX(ZG$12:ZG$42))</f>
      </c>
      <c r="ZH11" s="125">
        <f>INDEX($A$12:$A$42,MATCH(ZG11,ZG$12:ZG$42,0))</f>
      </c>
      <c r="ZI11"/>
      <c r="ZJ11"/>
      <c r="ZK11"/>
      <c r="ZL11" s="125">
        <f>IF(ZL$6=0,MIN(ZL$12:ZL$42),MAX(ZL$12:ZL$42))</f>
      </c>
      <c r="ZM11" s="125">
        <f>INDEX($A$12:$A$42,MATCH(ZL11,ZL$12:ZL$42,0))</f>
      </c>
      <c r="ZN11"/>
      <c r="ZO11"/>
      <c r="ZP11"/>
      <c r="ZQ11" s="125">
        <f>IF(ZQ$6=0,MIN(ZQ$12:ZQ$42),MAX(ZQ$12:ZQ$42))</f>
      </c>
      <c r="ZR11" s="125">
        <f>INDEX($A$12:$A$42,MATCH(ZQ11,ZQ$12:ZQ$42,0))</f>
      </c>
      <c r="ZS11"/>
      <c r="ZT11"/>
      <c r="ZU11"/>
      <c r="ZV11" s="125">
        <f>IF(ZV$6=0,MIN(ZV$12:ZV$42),MAX(ZV$12:ZV$42))</f>
      </c>
      <c r="ZW11" s="125">
        <f>INDEX($A$12:$A$42,MATCH(ZV11,ZV$12:ZV$42,0))</f>
      </c>
      <c r="ZX11"/>
      <c r="ZY11"/>
      <c r="ZZ11"/>
      <c r="AAA11" s="125">
        <f>IF(AAA$6=0,MIN(AAA$12:AAA$42),MAX(AAA$12:AAA$42))</f>
      </c>
      <c r="AAB11" s="125">
        <f>INDEX($A$12:$A$42,MATCH(AAA11,AAA$12:AAA$42,0))</f>
      </c>
      <c r="AAC11"/>
      <c r="AAD11"/>
      <c r="AAE11"/>
      <c r="AAF11" s="125">
        <f>IF(AAF$6=0,MIN(AAF$12:AAF$42),MAX(AAF$12:AAF$42))</f>
      </c>
      <c r="AAG11" s="125">
        <f>INDEX($A$12:$A$42,MATCH(AAF11,AAF$12:AAF$42,0))</f>
      </c>
      <c r="AAH11"/>
      <c r="AAI11"/>
      <c r="AAJ11"/>
      <c r="AAK11" s="125">
        <f>IF(AAK$6=0,MIN(AAK$12:AAK$42),MAX(AAK$12:AAK$42))</f>
      </c>
      <c r="AAL11" s="125">
        <f>INDEX($A$12:$A$42,MATCH(AAK11,AAK$12:AAK$42,0))</f>
      </c>
      <c r="AAM11"/>
      <c r="AAN11"/>
      <c r="AAO11"/>
      <c r="AAP11" s="125">
        <f>IF(AAP$6=0,MIN(AAP$12:AAP$42),MAX(AAP$12:AAP$42))</f>
      </c>
      <c r="AAQ11" s="125">
        <f>INDEX($A$12:$A$42,MATCH(AAP11,AAP$12:AAP$42,0))</f>
      </c>
      <c r="AAR11"/>
      <c r="AAS11"/>
      <c r="AAT11"/>
      <c r="AAU11" s="125">
        <f>IF(AAU$6=0,MIN(AAU$12:AAU$42),MAX(AAU$12:AAU$42))</f>
      </c>
      <c r="AAV11" s="125">
        <f>INDEX($A$12:$A$42,MATCH(AAU11,AAU$12:AAU$42,0))</f>
      </c>
      <c r="AAW11"/>
      <c r="AAX11"/>
      <c r="AAY11"/>
      <c r="AAZ11" s="125">
        <f>IF(AAZ$6=0,MIN(AAZ$12:AAZ$42),MAX(AAZ$12:AAZ$42))</f>
      </c>
      <c r="ABA11" s="125">
        <f>INDEX($A$12:$A$42,MATCH(AAZ11,AAZ$12:AAZ$42,0))</f>
      </c>
      <c r="ABB11"/>
      <c r="ABC11"/>
      <c r="ABD11"/>
      <c r="ABE11" s="125">
        <f>IF(ABE$6=0,MIN(ABE$12:ABE$42),MAX(ABE$12:ABE$42))</f>
      </c>
      <c r="ABF11" s="125">
        <f>INDEX($A$12:$A$42,MATCH(ABE11,ABE$12:ABE$42,0))</f>
      </c>
      <c r="ABG11"/>
      <c r="ABH11"/>
      <c r="ABI11"/>
      <c r="ABJ11" s="125">
        <f>IF(ABJ$6=0,MIN(ABJ$12:ABJ$42),MAX(ABJ$12:ABJ$42))</f>
      </c>
      <c r="ABK11" s="125">
        <f>INDEX($A$12:$A$42,MATCH(ABJ11,ABJ$12:ABJ$42,0))</f>
      </c>
      <c r="ABL11"/>
      <c r="ABM11"/>
      <c r="ABN11"/>
      <c r="ABO11" s="125">
        <f>IF(ABO$6=0,MIN(ABO$12:ABO$42),MAX(ABO$12:ABO$42))</f>
      </c>
      <c r="ABP11" s="125">
        <f>INDEX($A$12:$A$42,MATCH(ABO11,ABO$12:ABO$42,0))</f>
      </c>
      <c r="ABQ11"/>
      <c r="ABR11"/>
      <c r="ABS11"/>
      <c r="ABT11" s="125">
        <f>IF(ABT$6=0,MIN(ABT$12:ABT$42),MAX(ABT$12:ABT$42))</f>
      </c>
      <c r="ABU11" s="125">
        <f>INDEX($A$12:$A$42,MATCH(ABT11,ABT$12:ABT$42,0))</f>
      </c>
      <c r="ABV11"/>
      <c r="ABW11"/>
      <c r="ABX11"/>
      <c r="ABY11" s="125">
        <f>IF(ABY$6=0,MIN(ABY$12:ABY$42),MAX(ABY$12:ABY$42))</f>
      </c>
      <c r="ABZ11" s="125">
        <f>INDEX($A$12:$A$42,MATCH(ABY11,ABY$12:ABY$42,0))</f>
      </c>
      <c r="ACA11"/>
      <c r="ACB11"/>
      <c r="ACC11"/>
      <c r="ACD11" s="125">
        <f>IF(ACD$6=0,MIN(ACD$12:ACD$42),MAX(ACD$12:ACD$42))</f>
      </c>
      <c r="ACE11" s="125">
        <f>INDEX($A$12:$A$42,MATCH(ACD11,ACD$12:ACD$42,0))</f>
      </c>
      <c r="ACF11"/>
      <c r="ACG11"/>
      <c r="ACH11"/>
      <c r="ACI11" s="125">
        <f>IF(ACI$6=0,MIN(ACI$12:ACI$42),MAX(ACI$12:ACI$42))</f>
      </c>
      <c r="ACJ11" s="125">
        <f>INDEX($A$12:$A$42,MATCH(ACI11,ACI$12:ACI$42,0))</f>
      </c>
      <c r="ACK11"/>
      <c r="ACL11"/>
      <c r="ACM11"/>
      <c r="ACN11" s="125">
        <f>IF(ACN$6=0,MIN(ACN$12:ACN$42),MAX(ACN$12:ACN$42))</f>
      </c>
      <c r="ACO11" s="125">
        <f>INDEX($A$12:$A$42,MATCH(ACN11,ACN$12:ACN$42,0))</f>
      </c>
      <c r="ACP11"/>
      <c r="ACQ11"/>
      <c r="ACR11"/>
      <c r="ACS11" s="125">
        <f>IF(ACS$6=0,MIN(ACS$12:ACS$42),MAX(ACS$12:ACS$42))</f>
      </c>
      <c r="ACT11" s="125">
        <f>INDEX($A$12:$A$42,MATCH(ACS11,ACS$12:ACS$42,0))</f>
      </c>
      <c r="ACU11"/>
      <c r="ACV11"/>
      <c r="ACW11"/>
      <c r="ACX11" s="125">
        <f>IF(ACX$6=0,MIN(ACX$12:ACX$42),MAX(ACX$12:ACX$42))</f>
      </c>
      <c r="ACY11" s="125">
        <f>INDEX($A$12:$A$42,MATCH(ACX11,ACX$12:ACX$42,0))</f>
      </c>
      <c r="ACZ11"/>
      <c r="ADA11"/>
      <c r="ADB11"/>
      <c r="ADC11" s="125">
        <f>IF(ADC$6=0,MIN(ADC$12:ADC$42),MAX(ADC$12:ADC$42))</f>
      </c>
      <c r="ADD11" s="125">
        <f>INDEX($A$12:$A$42,MATCH(ADC11,ADC$12:ADC$42,0))</f>
      </c>
      <c r="ADE11"/>
      <c r="ADF11"/>
      <c r="ADG11"/>
      <c r="ADH11" s="125">
        <f>IF(ADH$6=0,MIN(ADH$12:ADH$42),MAX(ADH$12:ADH$42))</f>
      </c>
      <c r="ADI11" s="125">
        <f>INDEX($A$12:$A$42,MATCH(ADH11,ADH$12:ADH$42,0))</f>
      </c>
      <c r="ADJ11"/>
      <c r="ADK11"/>
      <c r="ADL11"/>
      <c r="ADM11" s="125">
        <f>IF(ADM$6=0,MIN(ADM$12:ADM$42),MAX(ADM$12:ADM$42))</f>
      </c>
      <c r="ADN11" s="125">
        <f>INDEX($A$12:$A$42,MATCH(ADM11,ADM$12:ADM$42,0))</f>
      </c>
      <c r="ADO11"/>
      <c r="ADP11"/>
      <c r="ADQ11"/>
      <c r="ADR11" s="125">
        <f>IF(ADR$6=0,MIN(ADR$12:ADR$42),MAX(ADR$12:ADR$42))</f>
      </c>
      <c r="ADS11" s="125">
        <f>INDEX($A$12:$A$42,MATCH(ADR11,ADR$12:ADR$42,0))</f>
      </c>
      <c r="ADT11"/>
      <c r="ADU11"/>
      <c r="ADV11"/>
      <c r="ADW11" s="125">
        <f>IF(ADW$6=0,MIN(ADW$12:ADW$42),MAX(ADW$12:ADW$42))</f>
      </c>
      <c r="ADX11" s="125">
        <f>INDEX($A$12:$A$42,MATCH(ADW11,ADW$12:ADW$42,0))</f>
      </c>
      <c r="ADY11"/>
      <c r="ADZ11"/>
      <c r="AEA11"/>
      <c r="AEB11" s="125">
        <f>IF(AEB$6=0,MIN(AEB$12:AEB$42),MAX(AEB$12:AEB$42))</f>
      </c>
      <c r="AEC11" s="125">
        <f>INDEX($A$12:$A$42,MATCH(AEB11,AEB$12:AEB$42,0))</f>
      </c>
      <c r="AED11"/>
      <c r="AEE11"/>
      <c r="AEF11"/>
      <c r="AEG11" s="125">
        <f>IF(AEG$6=0,MIN(AEG$12:AEG$42),MAX(AEG$12:AEG$42))</f>
      </c>
      <c r="AEH11" s="125">
        <f>INDEX($A$12:$A$42,MATCH(AEG11,AEG$12:AEG$42,0))</f>
      </c>
      <c r="AEI11"/>
      <c r="AEJ11"/>
      <c r="AEK11"/>
      <c r="AEL11" s="125">
        <f>IF(AEL$6=0,MIN(AEL$12:AEL$42),MAX(AEL$12:AEL$42))</f>
      </c>
      <c r="AEM11" s="125">
        <f>INDEX($A$12:$A$42,MATCH(AEL11,AEL$12:AEL$42,0))</f>
      </c>
      <c r="AEN11"/>
      <c r="AEO11"/>
      <c r="AEP11"/>
      <c r="AEQ11" s="125">
        <f>IF(AEQ$6=0,MIN(AEQ$12:AEQ$42),MAX(AEQ$12:AEQ$42))</f>
      </c>
      <c r="AER11" s="125">
        <f>INDEX($A$12:$A$42,MATCH(AEQ11,AEQ$12:AEQ$42,0))</f>
      </c>
      <c r="AES11"/>
      <c r="AET11"/>
      <c r="AEU11"/>
      <c r="AEV11" s="125">
        <f>IF(AEV$6=0,MIN(AEV$12:AEV$42),MAX(AEV$12:AEV$42))</f>
      </c>
      <c r="AEW11" s="125">
        <f>INDEX($A$12:$A$42,MATCH(AEV11,AEV$12:AEV$42,0))</f>
      </c>
      <c r="AEX11"/>
      <c r="AEY11"/>
      <c r="AEZ11"/>
      <c r="AFA11" s="125">
        <f>IF(AFA$6=0,MIN(AFA$12:AFA$42),MAX(AFA$12:AFA$42))</f>
      </c>
      <c r="AFB11" s="125">
        <f>INDEX($A$12:$A$42,MATCH(AFA11,AFA$12:AFA$42,0))</f>
      </c>
      <c r="AFC11"/>
      <c r="AFD11"/>
      <c r="AFE11"/>
      <c r="AFF11" s="125">
        <f>IF(AFF$6=0,MIN(AFF$12:AFF$42),MAX(AFF$12:AFF$42))</f>
      </c>
      <c r="AFG11" s="125">
        <f>INDEX($A$12:$A$42,MATCH(AFF11,AFF$12:AFF$42,0))</f>
      </c>
      <c r="AFH11"/>
      <c r="AFI11"/>
      <c r="AFJ11"/>
      <c r="AFK11" s="125">
        <f>IF(AFK$6=0,MIN(AFK$12:AFK$42),MAX(AFK$12:AFK$42))</f>
      </c>
      <c r="AFL11" s="125">
        <f>INDEX($A$12:$A$42,MATCH(AFK11,AFK$12:AFK$42,0))</f>
      </c>
      <c r="AFM11"/>
      <c r="AFN11"/>
      <c r="AFO11"/>
      <c r="AFP11" s="125">
        <f>IF(AFP$6=0,MIN(AFP$12:AFP$42),MAX(AFP$12:AFP$42))</f>
      </c>
      <c r="AFQ11" s="125">
        <f>INDEX($A$12:$A$42,MATCH(AFP11,AFP$12:AFP$42,0))</f>
      </c>
      <c r="AFR11"/>
      <c r="AFS11"/>
      <c r="AFT11"/>
      <c r="AFU11" s="125">
        <f>IF(AFU$6=0,MIN(AFU$12:AFU$42),MAX(AFU$12:AFU$42))</f>
      </c>
      <c r="AFV11" s="125">
        <f>INDEX($A$12:$A$42,MATCH(AFU11,AFU$12:AFU$42,0))</f>
      </c>
      <c r="AFW11"/>
      <c r="AFX11"/>
      <c r="AFY11"/>
      <c r="AFZ11" s="125">
        <f>IF(AFZ$6=0,MIN(AFZ$12:AFZ$42),MAX(AFZ$12:AFZ$42))</f>
      </c>
      <c r="AGA11" s="125">
        <f>INDEX($A$12:$A$42,MATCH(AFZ11,AFZ$12:AFZ$42,0))</f>
      </c>
      <c r="AGB11"/>
      <c r="AGC11"/>
      <c r="AGD11"/>
      <c r="AGE11" s="125">
        <f>IF(AGE$6=0,MIN(AGE$12:AGE$42),MAX(AGE$12:AGE$42))</f>
      </c>
      <c r="AGF11" s="125">
        <f>INDEX($A$12:$A$42,MATCH(AGE11,AGE$12:AGE$42,0))</f>
      </c>
      <c r="AGG11"/>
      <c r="AGH11"/>
      <c r="AGI11"/>
      <c r="AGJ11" s="125">
        <f>IF(AGJ$6=0,MIN(AGJ$12:AGJ$42),MAX(AGJ$12:AGJ$42))</f>
      </c>
      <c r="AGK11" s="125">
        <f>INDEX($A$12:$A$42,MATCH(AGJ11,AGJ$12:AGJ$42,0))</f>
      </c>
      <c r="AGL11"/>
      <c r="AGM11"/>
      <c r="AGN11"/>
      <c r="AGO11" s="125">
        <f>IF(AGO$6=0,MIN(AGO$12:AGO$42),MAX(AGO$12:AGO$42))</f>
      </c>
      <c r="AGP11" s="125">
        <f>INDEX($A$12:$A$42,MATCH(AGO11,AGO$12:AGO$42,0))</f>
      </c>
      <c r="AGQ11"/>
      <c r="AGR11"/>
      <c r="AGS11"/>
      <c r="AGT11" s="125">
        <f>IF(AGT$6=0,MIN(AGT$12:AGT$42),MAX(AGT$12:AGT$42))</f>
      </c>
      <c r="AGU11" s="125">
        <f>INDEX($A$12:$A$42,MATCH(AGT11,AGT$12:AGT$42,0))</f>
      </c>
      <c r="AGV11"/>
      <c r="AGW11"/>
      <c r="AGX11"/>
      <c r="AGY11" s="125">
        <f>IF(AGY$6=0,MIN(AGY$12:AGY$42),MAX(AGY$12:AGY$42))</f>
      </c>
      <c r="AGZ11" s="125">
        <f>INDEX($A$12:$A$42,MATCH(AGY11,AGY$12:AGY$42,0))</f>
      </c>
      <c r="AHA11"/>
      <c r="AHB11"/>
      <c r="AHC11"/>
      <c r="AHD11" s="125">
        <f>IF(AHD$6=0,MIN(AHD$12:AHD$42),MAX(AHD$12:AHD$42))</f>
      </c>
      <c r="AHE11" s="125">
        <f>INDEX($A$12:$A$42,MATCH(AHD11,AHD$12:AHD$42,0))</f>
      </c>
      <c r="AHF11"/>
      <c r="AHG11"/>
      <c r="AHH11"/>
      <c r="AHI11" s="125">
        <f>IF(AHI$6=0,MIN(AHI$12:AHI$42),MAX(AHI$12:AHI$42))</f>
      </c>
      <c r="AHJ11" s="125">
        <f>INDEX($A$12:$A$42,MATCH(AHI11,AHI$12:AHI$42,0))</f>
      </c>
      <c r="AHK11"/>
      <c r="AHL11"/>
      <c r="AHM11"/>
      <c r="AHN11" s="125">
        <f>IF(AHN$6=0,MIN(AHN$12:AHN$42),MAX(AHN$12:AHN$42))</f>
      </c>
      <c r="AHO11" s="125">
        <f>INDEX($A$12:$A$42,MATCH(AHN11,AHN$12:AHN$42,0))</f>
      </c>
      <c r="AHP11"/>
      <c r="AHQ11"/>
      <c r="AHR11"/>
      <c r="AHS11" s="125">
        <f>IF(AHS$6=0,MIN(AHS$12:AHS$42),MAX(AHS$12:AHS$42))</f>
      </c>
      <c r="AHT11" s="125">
        <f>INDEX($A$12:$A$42,MATCH(AHS11,AHS$12:AHS$42,0))</f>
      </c>
      <c r="AHU11"/>
      <c r="AHV11"/>
      <c r="AHW11"/>
      <c r="AHX11" s="125">
        <f>IF(AHX$6=0,MIN(AHX$12:AHX$42),MAX(AHX$12:AHX$42))</f>
      </c>
      <c r="AHY11" s="125">
        <f>INDEX($A$12:$A$42,MATCH(AHX11,AHX$12:AHX$42,0))</f>
      </c>
      <c r="AHZ11"/>
      <c r="AIA11"/>
      <c r="AIB11"/>
      <c r="AIC11" s="125">
        <f>IF(AIC$6=0,MIN(AIC$12:AIC$42),MAX(AIC$12:AIC$42))</f>
      </c>
      <c r="AID11" s="125">
        <f>INDEX($A$12:$A$42,MATCH(AIC11,AIC$12:AIC$42,0))</f>
      </c>
      <c r="AIE11"/>
      <c r="AIF11"/>
      <c r="AIG11"/>
      <c r="AIH11" s="125">
        <f>IF(AIH$6=0,MIN(AIH$12:AIH$42),MAX(AIH$12:AIH$42))</f>
      </c>
      <c r="AII11" s="125">
        <f>INDEX($A$12:$A$42,MATCH(AIH11,AIH$12:AIH$42,0))</f>
      </c>
      <c r="AIJ11"/>
      <c r="AIK11"/>
      <c r="AIL11"/>
      <c r="AIM11" s="125">
        <f>IF(AIM$6=0,MIN(AIM$12:AIM$42),MAX(AIM$12:AIM$42))</f>
      </c>
      <c r="AIN11" s="125">
        <f>INDEX($A$12:$A$42,MATCH(AIM11,AIM$12:AIM$42,0))</f>
      </c>
      <c r="AIO11"/>
      <c r="AIP11"/>
      <c r="AIQ11"/>
      <c r="AIR11" s="125">
        <f>IF(AIR$6=0,MIN(AIR$12:AIR$42),MAX(AIR$12:AIR$42))</f>
      </c>
      <c r="AIS11" s="125">
        <f>INDEX($A$12:$A$42,MATCH(AIR11,AIR$12:AIR$42,0))</f>
      </c>
      <c r="AIT11"/>
      <c r="AIU11"/>
      <c r="AIV11"/>
      <c r="AIW11" s="125">
        <f>IF(AIW$6=0,MIN(AIW$12:AIW$42),MAX(AIW$12:AIW$42))</f>
      </c>
      <c r="AIX11" s="125">
        <f>INDEX($A$12:$A$42,MATCH(AIW11,AIW$12:AIW$42,0))</f>
      </c>
      <c r="AIY11"/>
      <c r="AIZ11"/>
      <c r="AJA11"/>
      <c r="AJB11" s="125">
        <f>IF(AJB$6=0,MIN(AJB$12:AJB$42),MAX(AJB$12:AJB$42))</f>
      </c>
      <c r="AJC11" s="125">
        <f>INDEX($A$12:$A$42,MATCH(AJB11,AJB$12:AJB$42,0))</f>
      </c>
      <c r="AJD11"/>
      <c r="AJE11"/>
      <c r="AJF11"/>
      <c r="AJG11" s="125">
        <f>IF(AJG$6=0,MIN(AJG$12:AJG$42),MAX(AJG$12:AJG$42))</f>
      </c>
      <c r="AJH11" s="125">
        <f>INDEX($A$12:$A$42,MATCH(AJG11,AJG$12:AJG$42,0))</f>
      </c>
      <c r="AJI11"/>
      <c r="AJJ11"/>
      <c r="AJK11"/>
      <c r="AJL11" s="125">
        <f>IF(AJL$6=0,MIN(AJL$12:AJL$42),MAX(AJL$12:AJL$42))</f>
      </c>
      <c r="AJM11" s="125">
        <f>INDEX($A$12:$A$42,MATCH(AJL11,AJL$12:AJL$42,0))</f>
      </c>
      <c r="AJN11"/>
      <c r="AJO11"/>
      <c r="AJP11"/>
      <c r="AJQ11" s="125">
        <f>IF(AJQ$6=0,MIN(AJQ$12:AJQ$42),MAX(AJQ$12:AJQ$42))</f>
      </c>
      <c r="AJR11" s="125">
        <f>INDEX($A$12:$A$42,MATCH(AJQ11,AJQ$12:AJQ$42,0))</f>
      </c>
      <c r="AJS11"/>
      <c r="AJT11"/>
      <c r="AJU11"/>
      <c r="AJV11" s="125">
        <f>IF(AJV$6=0,MIN(AJV$12:AJV$42),MAX(AJV$12:AJV$42))</f>
      </c>
      <c r="AJW11" s="125">
        <f>INDEX($A$12:$A$42,MATCH(AJV11,AJV$12:AJV$42,0))</f>
      </c>
      <c r="AJX11"/>
      <c r="AJY11"/>
      <c r="AJZ11"/>
      <c r="AKA11" s="125">
        <f>IF(AKA$6=0,MIN(AKA$12:AKA$42),MAX(AKA$12:AKA$42))</f>
      </c>
      <c r="AKB11" s="125">
        <f>INDEX($A$12:$A$42,MATCH(AKA11,AKA$12:AKA$42,0))</f>
      </c>
      <c r="AKC11"/>
      <c r="AKD11"/>
      <c r="AKE11"/>
      <c r="AKF11" s="125">
        <f>IF(AKF$6=0,MIN(AKF$12:AKF$42),MAX(AKF$12:AKF$42))</f>
      </c>
      <c r="AKG11" s="125">
        <f>INDEX($A$12:$A$42,MATCH(AKF11,AKF$12:AKF$42,0))</f>
      </c>
      <c r="AKH11"/>
      <c r="AKI11"/>
      <c r="AKJ11"/>
      <c r="AKK11" s="125">
        <f>IF(AKK$6=0,MIN(AKK$12:AKK$42),MAX(AKK$12:AKK$42))</f>
      </c>
      <c r="AKL11" s="125">
        <f>INDEX($A$12:$A$42,MATCH(AKK11,AKK$12:AKK$42,0))</f>
      </c>
      <c r="AKM11"/>
      <c r="AKN11"/>
      <c r="AKO11"/>
      <c r="AKP11" s="125">
        <f>IF(AKP$6=0,MIN(AKP$12:AKP$42),MAX(AKP$12:AKP$42))</f>
      </c>
      <c r="AKQ11" s="125">
        <f>INDEX($A$12:$A$42,MATCH(AKP11,AKP$12:AKP$42,0))</f>
      </c>
      <c r="AKR11"/>
      <c r="AKS11"/>
      <c r="AKT11"/>
      <c r="AKU11" s="125">
        <f>IF(AKU$6=0,MIN(AKU$12:AKU$42),MAX(AKU$12:AKU$42))</f>
      </c>
      <c r="AKV11" s="125">
        <f>INDEX($A$12:$A$42,MATCH(AKU11,AKU$12:AKU$42,0))</f>
      </c>
      <c r="AKW11"/>
      <c r="AKX11"/>
      <c r="AKY11"/>
      <c r="AKZ11" s="125">
        <f>IF(AKZ$6=0,MIN(AKZ$12:AKZ$42),MAX(AKZ$12:AKZ$42))</f>
      </c>
      <c r="ALA11" s="125">
        <f>INDEX($A$12:$A$42,MATCH(AKZ11,AKZ$12:AKZ$42,0))</f>
      </c>
      <c r="ALB11"/>
      <c r="ALC11"/>
      <c r="ALD11"/>
      <c r="ALE11" s="125">
        <f>IF(ALE$6=0,MIN(ALE$12:ALE$42),MAX(ALE$12:ALE$42))</f>
      </c>
      <c r="ALF11" s="125">
        <f>INDEX($A$12:$A$42,MATCH(ALE11,ALE$12:ALE$42,0))</f>
      </c>
      <c r="ALG11"/>
      <c r="ALH11"/>
      <c r="ALI11"/>
      <c r="ALJ11" s="125">
        <f>IF(ALJ$6=0,MIN(ALJ$12:ALJ$42),MAX(ALJ$12:ALJ$42))</f>
      </c>
      <c r="ALK11" s="125">
        <f>INDEX($A$12:$A$42,MATCH(ALJ11,ALJ$12:ALJ$42,0))</f>
      </c>
      <c r="ALL11"/>
      <c r="ALM11"/>
      <c r="ALN11"/>
      <c r="ALO11" s="125">
        <f>IF(ALO$6=0,MIN(ALO$12:ALO$42),MAX(ALO$12:ALO$42))</f>
      </c>
      <c r="ALP11" s="125">
        <f>INDEX($A$12:$A$42,MATCH(ALO11,ALO$12:ALO$42,0))</f>
      </c>
      <c r="ALQ11"/>
      <c r="ALR11"/>
      <c r="ALS11"/>
      <c r="ALT11" s="125">
        <f>IF(ALT$6=0,MIN(ALT$12:ALT$42),MAX(ALT$12:ALT$42))</f>
      </c>
      <c r="ALU11" s="125">
        <f>INDEX($A$12:$A$42,MATCH(ALT11,ALT$12:ALT$42,0))</f>
      </c>
      <c r="ALV11"/>
      <c r="ALW11"/>
      <c r="ALX11"/>
      <c r="ALY11" s="125">
        <f>IF(ALY$6=0,MIN(ALY$12:ALY$42),MAX(ALY$12:ALY$42))</f>
      </c>
      <c r="ALZ11" s="125">
        <f>INDEX($A$12:$A$42,MATCH(ALY11,ALY$12:ALY$42,0))</f>
      </c>
      <c r="AMA11"/>
      <c r="AMB11"/>
      <c r="AMC11"/>
      <c r="AMD11" s="125">
        <f>IF(AMD$6=0,MIN(AMD$12:AMD$42),MAX(AMD$12:AMD$42))</f>
      </c>
      <c r="AME11" s="125">
        <f>INDEX($A$12:$A$42,MATCH(AMD11,AMD$12:AMD$42,0))</f>
      </c>
      <c r="AMF11"/>
      <c r="AMG11"/>
      <c r="AMH11"/>
      <c r="AMI11" s="125">
        <f>IF(AMI$6=0,MIN(AMI$12:AMI$42),MAX(AMI$12:AMI$42))</f>
      </c>
      <c r="AMJ11" s="125">
        <f>INDEX($A$12:$A$42,MATCH(AMI11,AMI$12:AMI$42,0))</f>
      </c>
      <c r="AMK11"/>
      <c r="AML11"/>
      <c r="AMM11"/>
      <c r="AMN11" s="125">
        <f>IF(AMN$6=0,MIN(AMN$12:AMN$42),MAX(AMN$12:AMN$42))</f>
      </c>
      <c r="AMO11" s="125">
        <f>INDEX($A$12:$A$42,MATCH(AMN11,AMN$12:AMN$42,0))</f>
      </c>
      <c r="AMP11"/>
      <c r="AMQ11"/>
      <c r="AMR11"/>
      <c r="AMS11" s="125">
        <f>IF(AMS$6=0,MIN(AMS$12:AMS$42),MAX(AMS$12:AMS$42))</f>
      </c>
      <c r="AMT11" s="125">
        <f>INDEX($A$12:$A$42,MATCH(AMS11,AMS$12:AMS$42,0))</f>
      </c>
      <c r="AMU11"/>
      <c r="AMV11"/>
      <c r="AMW11"/>
      <c r="AMX11" s="125">
        <f>IF(AMX$6=0,MIN(AMX$12:AMX$42),MAX(AMX$12:AMX$42))</f>
      </c>
      <c r="AMY11" s="125">
        <f>INDEX($A$12:$A$42,MATCH(AMX11,AMX$12:AMX$42,0))</f>
      </c>
      <c r="AMZ11"/>
      <c r="ANA11"/>
      <c r="ANB11"/>
      <c r="ANC11" s="125">
        <f>IF(ANC$6=0,MIN(ANC$12:ANC$42),MAX(ANC$12:ANC$42))</f>
      </c>
      <c r="AND11" s="125">
        <f>INDEX($A$12:$A$42,MATCH(ANC11,ANC$12:ANC$42,0))</f>
      </c>
      <c r="ANE11"/>
      <c r="ANF11"/>
      <c r="ANG11"/>
      <c r="ANH11" s="125">
        <f>IF(ANH$6=0,MIN(ANH$12:ANH$42),MAX(ANH$12:ANH$42))</f>
      </c>
      <c r="ANI11" s="125">
        <f>INDEX($A$12:$A$42,MATCH(ANH11,ANH$12:ANH$42,0))</f>
      </c>
      <c r="ANJ11"/>
      <c r="ANK11"/>
      <c r="ANL11"/>
      <c r="ANM11" s="125">
        <f>IF(ANM$6=0,MIN(ANM$12:ANM$42),MAX(ANM$12:ANM$42))</f>
      </c>
      <c r="ANN11" s="125">
        <f>INDEX($A$12:$A$42,MATCH(ANM11,ANM$12:ANM$42,0))</f>
      </c>
      <c r="ANO11"/>
      <c r="ANP11"/>
      <c r="ANQ11"/>
      <c r="ANR11" s="125">
        <f>IF(ANR$6=0,MIN(ANR$12:ANR$42),MAX(ANR$12:ANR$42))</f>
      </c>
      <c r="ANS11" s="125">
        <f>INDEX($A$12:$A$42,MATCH(ANR11,ANR$12:ANR$42,0))</f>
      </c>
      <c r="ANT11"/>
      <c r="ANU11"/>
      <c r="ANV11"/>
      <c r="ANW11" s="125">
        <f>IF(ANW$6=0,MIN(ANW$12:ANW$42),MAX(ANW$12:ANW$42))</f>
      </c>
      <c r="ANX11" s="125">
        <f>INDEX($A$12:$A$42,MATCH(ANW11,ANW$12:ANW$42,0))</f>
      </c>
      <c r="ANY11"/>
      <c r="ANZ11"/>
      <c r="AOA11"/>
      <c r="AOB11" s="125">
        <f>IF(AOB$6=0,MIN(AOB$12:AOB$42),MAX(AOB$12:AOB$42))</f>
      </c>
      <c r="AOC11" s="125">
        <f>INDEX($A$12:$A$42,MATCH(AOB11,AOB$12:AOB$42,0))</f>
      </c>
      <c r="AOD11"/>
      <c r="AOE11"/>
      <c r="AOF11"/>
      <c r="AOG11" s="125">
        <f>IF(AOG$6=0,MIN(AOG$12:AOG$42),MAX(AOG$12:AOG$42))</f>
      </c>
      <c r="AOH11" s="125">
        <f>INDEX($A$12:$A$42,MATCH(AOG11,AOG$12:AOG$42,0))</f>
      </c>
      <c r="AOI11"/>
      <c r="AOJ11"/>
      <c r="AOK11"/>
      <c r="AOL11" s="125">
        <f>IF(AOL$6=0,MIN(AOL$12:AOL$42),MAX(AOL$12:AOL$42))</f>
      </c>
      <c r="AOM11" s="125">
        <f>INDEX($A$12:$A$42,MATCH(AOL11,AOL$12:AOL$42,0))</f>
      </c>
      <c r="AON11"/>
      <c r="AOO11"/>
      <c r="AOP11"/>
      <c r="AOQ11" s="125">
        <f>IF(AOQ$6=0,MIN(AOQ$12:AOQ$42),MAX(AOQ$12:AOQ$42))</f>
      </c>
      <c r="AOR11" s="125">
        <f>INDEX($A$12:$A$42,MATCH(AOQ11,AOQ$12:AOQ$42,0))</f>
      </c>
      <c r="AOS11"/>
      <c r="AOT11"/>
      <c r="AOU11"/>
      <c r="AOV11" s="125">
        <f>IF(AOV$6=0,MIN(AOV$12:AOV$42),MAX(AOV$12:AOV$42))</f>
      </c>
      <c r="AOW11" s="125">
        <f>INDEX($A$12:$A$42,MATCH(AOV11,AOV$12:AOV$42,0))</f>
      </c>
      <c r="AOX11"/>
      <c r="AOY11"/>
      <c r="AOZ11"/>
      <c r="APA11" s="125">
        <f>IF(APA$6=0,MIN(APA$12:APA$42),MAX(APA$12:APA$42))</f>
      </c>
      <c r="APB11" s="125">
        <f>INDEX($A$12:$A$42,MATCH(APA11,APA$12:APA$42,0))</f>
      </c>
      <c r="APC11"/>
      <c r="APD11"/>
      <c r="APE11"/>
      <c r="APF11" s="125">
        <f>IF(APF$6=0,MIN(APF$12:APF$42),MAX(APF$12:APF$42))</f>
      </c>
      <c r="APG11" s="125">
        <f>INDEX($A$12:$A$42,MATCH(APF11,APF$12:APF$42,0))</f>
      </c>
      <c r="APH11"/>
      <c r="API11"/>
      <c r="APJ11"/>
      <c r="APK11" s="125">
        <f>IF(APK$6=0,MIN(APK$12:APK$42),MAX(APK$12:APK$42))</f>
      </c>
      <c r="APL11" s="125">
        <f>INDEX($A$12:$A$42,MATCH(APK11,APK$12:APK$42,0))</f>
      </c>
      <c r="APM11"/>
      <c r="APN11"/>
      <c r="APO11"/>
      <c r="APP11" s="125">
        <f>IF(APP$6=0,MIN(APP$12:APP$42),MAX(APP$12:APP$42))</f>
      </c>
      <c r="APQ11" s="125">
        <f>INDEX($A$12:$A$42,MATCH(APP11,APP$12:APP$42,0))</f>
      </c>
      <c r="APR11"/>
      <c r="APS11"/>
      <c r="APT11"/>
      <c r="APU11" s="125">
        <f>IF(APU$6=0,MIN(APU$12:APU$42),MAX(APU$12:APU$42))</f>
      </c>
      <c r="APV11" s="125">
        <f>INDEX($A$12:$A$42,MATCH(APU11,APU$12:APU$42,0))</f>
      </c>
      <c r="APW11"/>
      <c r="APX11"/>
      <c r="APY11"/>
      <c r="APZ11" s="125">
        <f>IF(APZ$6=0,MIN(APZ$12:APZ$42),MAX(APZ$12:APZ$42))</f>
      </c>
      <c r="AQA11" s="125">
        <f>INDEX($A$12:$A$42,MATCH(APZ11,APZ$12:APZ$42,0))</f>
      </c>
      <c r="AQB11"/>
      <c r="AQC11"/>
      <c r="AQD11"/>
      <c r="AQE11" s="125">
        <f>IF(AQE$6=0,MIN(AQE$12:AQE$42),MAX(AQE$12:AQE$42))</f>
      </c>
      <c r="AQF11" s="125">
        <f>INDEX($A$12:$A$42,MATCH(AQE11,AQE$12:AQE$42,0))</f>
      </c>
      <c r="AQG11"/>
      <c r="AQH11"/>
      <c r="AQI11"/>
      <c r="AQJ11" s="125">
        <f>IF(AQJ$6=0,MIN(AQJ$12:AQJ$42),MAX(AQJ$12:AQJ$42))</f>
      </c>
      <c r="AQK11" s="125">
        <f>INDEX($A$12:$A$42,MATCH(AQJ11,AQJ$12:AQJ$42,0))</f>
      </c>
      <c r="AQL11"/>
      <c r="AQM11"/>
      <c r="AQN11"/>
      <c r="AQO11" s="125">
        <f>IF(AQO$6=0,MIN(AQO$12:AQO$42),MAX(AQO$12:AQO$42))</f>
      </c>
      <c r="AQP11" s="125">
        <f>INDEX($A$12:$A$42,MATCH(AQO11,AQO$12:AQO$42,0))</f>
      </c>
      <c r="AQQ11"/>
      <c r="AQR11"/>
      <c r="AQS11"/>
      <c r="AQT11" s="125">
        <f>IF(AQT$6=0,MIN(AQT$12:AQT$42),MAX(AQT$12:AQT$42))</f>
      </c>
      <c r="AQU11" s="125">
        <f>INDEX($A$12:$A$42,MATCH(AQT11,AQT$12:AQT$42,0))</f>
      </c>
      <c r="AQV11"/>
      <c r="AQW11"/>
      <c r="AQX11"/>
      <c r="AQY11" s="125">
        <f>IF(AQY$6=0,MIN(AQY$12:AQY$42),MAX(AQY$12:AQY$42))</f>
      </c>
      <c r="AQZ11" s="125">
        <f>INDEX($A$12:$A$42,MATCH(AQY11,AQY$12:AQY$42,0))</f>
      </c>
      <c r="ARA11"/>
      <c r="ARB11"/>
      <c r="ARC11"/>
      <c r="ARD11" s="125">
        <f>IF(ARD$6=0,MIN(ARD$12:ARD$42),MAX(ARD$12:ARD$42))</f>
      </c>
      <c r="ARE11" s="125">
        <f>INDEX($A$12:$A$42,MATCH(ARD11,ARD$12:ARD$42,0))</f>
      </c>
      <c r="ARF11"/>
      <c r="ARG11"/>
      <c r="ARH11"/>
      <c r="ARI11" s="125">
        <f>IF(ARI$6=0,MIN(ARI$12:ARI$42),MAX(ARI$12:ARI$42))</f>
      </c>
      <c r="ARJ11" s="125">
        <f>INDEX($A$12:$A$42,MATCH(ARI11,ARI$12:ARI$42,0))</f>
      </c>
      <c r="ARK11"/>
      <c r="ARL11"/>
      <c r="ARM11"/>
      <c r="ARN11" s="125">
        <f>IF(ARN$6=0,MIN(ARN$12:ARN$42),MAX(ARN$12:ARN$42))</f>
      </c>
      <c r="ARO11" s="125">
        <f>INDEX($A$12:$A$42,MATCH(ARN11,ARN$12:ARN$42,0))</f>
      </c>
      <c r="ARP11"/>
      <c r="ARQ11"/>
      <c r="ARR11"/>
      <c r="ARS11" s="125">
        <f>IF(ARS$6=0,MIN(ARS$12:ARS$42),MAX(ARS$12:ARS$42))</f>
      </c>
      <c r="ART11" s="125">
        <f>INDEX($A$12:$A$42,MATCH(ARS11,ARS$12:ARS$42,0))</f>
      </c>
      <c r="ARU11"/>
      <c r="ARV11"/>
      <c r="ARW11"/>
      <c r="ARX11" s="125">
        <f>IF(ARX$6=0,MIN(ARX$12:ARX$42),MAX(ARX$12:ARX$42))</f>
      </c>
      <c r="ARY11" s="125">
        <f>INDEX($A$12:$A$42,MATCH(ARX11,ARX$12:ARX$42,0))</f>
      </c>
      <c r="ARZ11"/>
      <c r="ASA11"/>
      <c r="ASB11"/>
      <c r="ASC11" s="125">
        <f>IF(ASC$6=0,MIN(ASC$12:ASC$42),MAX(ASC$12:ASC$42))</f>
      </c>
      <c r="ASD11" s="125">
        <f>INDEX($A$12:$A$42,MATCH(ASC11,ASC$12:ASC$42,0))</f>
      </c>
      <c r="ASE11"/>
      <c r="ASF11"/>
      <c r="ASG11"/>
      <c r="ASH11" s="125">
        <f>IF(ASH$6=0,MIN(ASH$12:ASH$42),MAX(ASH$12:ASH$42))</f>
      </c>
      <c r="ASI11" s="125">
        <f>INDEX($A$12:$A$42,MATCH(ASH11,ASH$12:ASH$42,0))</f>
      </c>
      <c r="ASJ11"/>
      <c r="ASK11"/>
      <c r="ASL11"/>
      <c r="ASM11" s="125">
        <f>IF(ASM$6=0,MIN(ASM$12:ASM$42),MAX(ASM$12:ASM$42))</f>
      </c>
      <c r="ASN11" s="125">
        <f>INDEX($A$12:$A$42,MATCH(ASM11,ASM$12:ASM$42,0))</f>
      </c>
      <c r="ASO11"/>
      <c r="ASP11"/>
      <c r="ASQ11"/>
      <c r="ASR11" s="125">
        <f>IF(ASR$6=0,MIN(ASR$12:ASR$42),MAX(ASR$12:ASR$42))</f>
      </c>
      <c r="ASS11" s="125">
        <f>INDEX($A$12:$A$42,MATCH(ASR11,ASR$12:ASR$42,0))</f>
      </c>
      <c r="AST11"/>
      <c r="ASU11"/>
      <c r="ASV11"/>
      <c r="ASW11" s="125">
        <f>IF(ASW$6=0,MIN(ASW$12:ASW$42),MAX(ASW$12:ASW$42))</f>
      </c>
      <c r="ASX11" s="125">
        <f>INDEX($A$12:$A$42,MATCH(ASW11,ASW$12:ASW$42,0))</f>
      </c>
      <c r="ASY11"/>
      <c r="ASZ11"/>
      <c r="ATA11"/>
      <c r="ATB11" s="125">
        <f>IF(ATB$6=0,MIN(ATB$12:ATB$42),MAX(ATB$12:ATB$42))</f>
      </c>
      <c r="ATC11" s="125">
        <f>INDEX($A$12:$A$42,MATCH(ATB11,ATB$12:ATB$42,0))</f>
      </c>
      <c r="ATD11"/>
      <c r="ATE11"/>
      <c r="ATF11"/>
      <c r="ATG11" s="125">
        <f>IF(ATG$6=0,MIN(ATG$12:ATG$42),MAX(ATG$12:ATG$42))</f>
      </c>
      <c r="ATH11" s="125">
        <f>INDEX($A$12:$A$42,MATCH(ATG11,ATG$12:ATG$42,0))</f>
      </c>
      <c r="ATI11"/>
      <c r="ATJ11"/>
      <c r="ATK11"/>
      <c r="ATL11" s="125">
        <f>IF(ATL$6=0,MIN(ATL$12:ATL$42),MAX(ATL$12:ATL$42))</f>
      </c>
      <c r="ATM11" s="125">
        <f>INDEX($A$12:$A$42,MATCH(ATL11,ATL$12:ATL$42,0))</f>
      </c>
      <c r="ATN11"/>
      <c r="ATO11"/>
      <c r="ATP11"/>
      <c r="ATQ11" s="125">
        <f>IF(ATQ$6=0,MIN(ATQ$12:ATQ$42),MAX(ATQ$12:ATQ$42))</f>
      </c>
      <c r="ATR11" s="125">
        <f>INDEX($A$12:$A$42,MATCH(ATQ11,ATQ$12:ATQ$42,0))</f>
      </c>
      <c r="ATS11"/>
      <c r="ATT11"/>
      <c r="ATU11"/>
      <c r="ATV11" s="125">
        <f>IF(ATV$6=0,MIN(ATV$12:ATV$42),MAX(ATV$12:ATV$42))</f>
      </c>
      <c r="ATW11" s="125">
        <f>INDEX($A$12:$A$42,MATCH(ATV11,ATV$12:ATV$42,0))</f>
      </c>
      <c r="ATX11"/>
      <c r="ATY11"/>
      <c r="ATZ11"/>
      <c r="AUA11" s="125">
        <f>IF(AUA$6=0,MIN(AUA$12:AUA$42),MAX(AUA$12:AUA$42))</f>
      </c>
      <c r="AUB11" s="125">
        <f>INDEX($A$12:$A$42,MATCH(AUA11,AUA$12:AUA$42,0))</f>
      </c>
      <c r="AUC11"/>
      <c r="AUD11"/>
      <c r="AUE11"/>
      <c r="AUF11" s="125">
        <f>IF(AUF$6=0,MIN(AUF$12:AUF$42),MAX(AUF$12:AUF$42))</f>
      </c>
      <c r="AUG11" s="125">
        <f>INDEX($A$12:$A$42,MATCH(AUF11,AUF$12:AUF$42,0))</f>
      </c>
      <c r="AUH11"/>
      <c r="AUI11"/>
      <c r="AUJ11"/>
      <c r="AUK11" s="125">
        <f>IF(AUK$6=0,MIN(AUK$12:AUK$42),MAX(AUK$12:AUK$42))</f>
      </c>
      <c r="AUL11" s="125">
        <f>INDEX($A$12:$A$42,MATCH(AUK11,AUK$12:AUK$42,0))</f>
      </c>
      <c r="AUM11"/>
      <c r="AUN11"/>
      <c r="AUO11" s="125">
        <f>IF(AUO$6=0,MIN(AUO$12:AUO$42),MAX(AUO$12:AUO$42))</f>
      </c>
      <c r="AUP11" s="125">
        <f>INDEX($A$12:$A$42,MATCH(AUO11,AUO$12:AUO$42,0))</f>
      </c>
      <c r="AUQ11"/>
      <c r="AUR11"/>
      <c r="AUS11" s="125">
        <f>IF(AUS$6=0,MIN(AUS$12:AUS$42),MAX(AUS$12:AUS$42))</f>
      </c>
      <c r="AUT11" s="125">
        <f>INDEX($A$12:$A$42,MATCH(AUS11,AUS$12:AUS$42,0))</f>
      </c>
      <c r="AUU11"/>
      <c r="AUV11"/>
      <c r="AUW11" s="125">
        <f>IF(AUW$6=0,MIN(AUW$12:AUW$42),MAX(AUW$12:AUW$42))</f>
      </c>
      <c r="AUX11" s="125">
        <f>INDEX($A$12:$A$42,MATCH(AUW11,AUW$12:AUW$42,0))</f>
      </c>
      <c r="AUY11"/>
      <c r="AUZ11"/>
      <c r="AVA11" s="125">
        <f>IF(AVA$6=0,MIN(AVA$12:AVA$42),MAX(AVA$12:AVA$42))</f>
      </c>
      <c r="AVB11" s="125">
        <f>INDEX($A$12:$A$42,MATCH(AVA11,AVA$12:AVA$42,0))</f>
      </c>
      <c r="AVC11"/>
      <c r="AVD11"/>
      <c r="AVE11" s="125">
        <f>IF(AVE$6=0,MIN(AVE$12:AVE$42),MAX(AVE$12:AVE$42))</f>
      </c>
      <c r="AVF11" s="125">
        <f>INDEX($A$12:$A$42,MATCH(AVE11,AVE$12:AVE$42,0))</f>
      </c>
      <c r="AVG11"/>
      <c r="AVH11"/>
      <c r="AVI11" s="125">
        <f>IF(AVI$6=0,MIN(AVI$12:AVI$42),MAX(AVI$12:AVI$42))</f>
      </c>
      <c r="AVJ11" s="125">
        <f>INDEX($A$12:$A$42,MATCH(AVI11,AVI$12:AVI$42,0))</f>
      </c>
      <c r="AVK11"/>
      <c r="AVL11"/>
      <c r="AVM11" s="125">
        <f>IF(AVM$6=0,MIN(AVM$12:AVM$42),MAX(AVM$12:AVM$42))</f>
      </c>
      <c r="AVN11" s="125">
        <f>INDEX($A$12:$A$42,MATCH(AVM11,AVM$12:AVM$42,0))</f>
      </c>
      <c r="AVO11"/>
      <c r="AVP11"/>
      <c r="AVQ11" s="125">
        <f>IF(AVQ$6=0,MIN(AVQ$12:AVQ$42),MAX(AVQ$12:AVQ$42))</f>
      </c>
      <c r="AVR11" s="125">
        <f>INDEX($A$12:$A$42,MATCH(AVQ11,AVQ$12:AVQ$42,0))</f>
      </c>
      <c r="AVS11"/>
      <c r="AVT11"/>
      <c r="AVU11" s="125">
        <f>IF(AVU$6=0,MIN(AVU$12:AVU$42),MAX(AVU$12:AVU$42))</f>
      </c>
      <c r="AVV11" s="125">
        <f>INDEX($A$12:$A$42,MATCH(AVU11,AVU$12:AVU$42,0))</f>
      </c>
      <c r="AVW11"/>
      <c r="AVX11"/>
      <c r="AVY11" s="125">
        <f>IF(AVY$6=0,MIN(AVY$12:AVY$42),MAX(AVY$12:AVY$42))</f>
      </c>
      <c r="AVZ11" s="125">
        <f>INDEX($A$12:$A$42,MATCH(AVY11,AVY$12:AVY$42,0))</f>
      </c>
      <c r="AWA11"/>
      <c r="AWB11"/>
      <c r="AWC11" s="125">
        <f>IF(AWC$6=0,MIN(AWC$12:AWC$42),MAX(AWC$12:AWC$42))</f>
      </c>
      <c r="AWD11" s="125">
        <f>INDEX($A$12:$A$42,MATCH(AWC11,AWC$12:AWC$42,0))</f>
      </c>
      <c r="AWE11"/>
      <c r="AWF11"/>
      <c r="AWG11" s="125">
        <f>IF(AWG$6=0,MIN(AWG$12:AWG$42),MAX(AWG$12:AWG$42))</f>
      </c>
      <c r="AWH11" s="125">
        <f>INDEX($A$12:$A$42,MATCH(AWG11,AWG$12:AWG$42,0))</f>
      </c>
      <c r="AWI11"/>
      <c r="AWJ11"/>
      <c r="AWK11" s="125">
        <f>IF(AWK$6=0,MIN(AWK$12:AWK$42),MAX(AWK$12:AWK$42))</f>
      </c>
      <c r="AWL11" s="125">
        <f>INDEX($A$12:$A$42,MATCH(AWK11,AWK$12:AWK$42,0))</f>
      </c>
      <c r="AWM11"/>
      <c r="AWN11"/>
      <c r="AWO11" s="125">
        <f>IF(AWO$6=0,MIN(AWO$12:AWO$42),MAX(AWO$12:AWO$42))</f>
      </c>
      <c r="AWP11" s="125">
        <f>INDEX($A$12:$A$42,MATCH(AWO11,AWO$12:AWO$42,0))</f>
      </c>
      <c r="AWQ11"/>
      <c r="AWR11"/>
      <c r="AWS11" s="125">
        <f>IF(AWS$6=0,MIN(AWS$12:AWS$42),MAX(AWS$12:AWS$42))</f>
      </c>
      <c r="AWT11" s="125">
        <f>INDEX($A$12:$A$42,MATCH(AWS11,AWS$12:AWS$42,0))</f>
      </c>
      <c r="AWU11"/>
      <c r="AWV11"/>
      <c r="AWW11" s="125">
        <f>IF(AWW$6=0,MIN(AWW$12:AWW$42),MAX(AWW$12:AWW$42))</f>
      </c>
      <c r="AWX11" s="125">
        <f>INDEX($A$12:$A$42,MATCH(AWW11,AWW$12:AWW$42,0))</f>
      </c>
      <c r="AWY11"/>
      <c r="AWZ11"/>
      <c r="AXA11" s="125">
        <f>IF(AXA$6=0,MIN(AXA$12:AXA$42),MAX(AXA$12:AXA$42))</f>
      </c>
      <c r="AXB11" s="125">
        <f>INDEX($A$12:$A$42,MATCH(AXA11,AXA$12:AXA$42,0))</f>
      </c>
      <c r="AXC11"/>
      <c r="AXD11"/>
      <c r="AXE11" s="125">
        <f>IF(AXE$6=0,MIN(AXE$12:AXE$42),MAX(AXE$12:AXE$42))</f>
      </c>
      <c r="AXF11" s="125">
        <f>INDEX($A$12:$A$42,MATCH(AXE11,AXE$12:AXE$42,0))</f>
      </c>
      <c r="AXG11"/>
      <c r="AXH11"/>
      <c r="AXI11" s="125">
        <f>IF(AXI$6=0,MIN(AXI$12:AXI$42),MAX(AXI$12:AXI$42))</f>
      </c>
      <c r="AXJ11" s="125">
        <f>INDEX($A$12:$A$42,MATCH(AXI11,AXI$12:AXI$42,0))</f>
      </c>
      <c r="AXK11"/>
      <c r="AXL11"/>
      <c r="AXM11" s="125">
        <f>IF(AXM$6=0,MIN(AXM$12:AXM$42),MAX(AXM$12:AXM$42))</f>
      </c>
      <c r="AXN11" s="125">
        <f>INDEX($A$12:$A$42,MATCH(AXM11,AXM$12:AXM$42,0))</f>
      </c>
      <c r="AXO11"/>
      <c r="AXP11"/>
      <c r="AXQ11" s="125">
        <f>IF(AXQ$6=0,MIN(AXQ$12:AXQ$42),MAX(AXQ$12:AXQ$42))</f>
      </c>
      <c r="AXR11" s="125">
        <f>INDEX($A$12:$A$42,MATCH(AXQ11,AXQ$12:AXQ$42,0))</f>
      </c>
      <c r="AXS11"/>
      <c r="AXT11"/>
      <c r="AXU11" s="125">
        <f>IF(AXU$6=0,MIN(AXU$12:AXU$42),MAX(AXU$12:AXU$42))</f>
      </c>
      <c r="AXV11" s="125">
        <f>INDEX($A$12:$A$42,MATCH(AXU11,AXU$12:AXU$42,0))</f>
      </c>
      <c r="AXW11"/>
      <c r="AXX11"/>
      <c r="AXY11" s="125">
        <f>IF(AXY$6=0,MIN(AXY$12:AXY$42),MAX(AXY$12:AXY$42))</f>
      </c>
      <c r="AXZ11" s="125">
        <f>INDEX($A$12:$A$42,MATCH(AXY11,AXY$12:AXY$42,0))</f>
      </c>
      <c r="AYA11"/>
      <c r="AYB11"/>
      <c r="AYC11" s="125">
        <f>IF(AYC$6=0,MIN(AYC$12:AYC$42),MAX(AYC$12:AYC$42))</f>
      </c>
      <c r="AYD11" s="125">
        <f>INDEX($A$12:$A$42,MATCH(AYC11,AYC$12:AYC$42,0))</f>
      </c>
      <c r="AYE11"/>
      <c r="AYF11"/>
      <c r="AYG11" s="125">
        <f>IF(AYG$6=0,MIN(AYG$12:AYG$42),MAX(AYG$12:AYG$42))</f>
      </c>
      <c r="AYH11" s="125">
        <f>INDEX($A$12:$A$42,MATCH(AYG11,AYG$12:AYG$42,0))</f>
      </c>
      <c r="AYI11"/>
      <c r="AYJ11"/>
      <c r="AYK11" s="125">
        <f>IF(AYK$6=0,MIN(AYK$12:AYK$42),MAX(AYK$12:AYK$42))</f>
      </c>
      <c r="AYL11" s="125">
        <f>INDEX($A$12:$A$42,MATCH(AYK11,AYK$12:AYK$42,0))</f>
      </c>
      <c r="AYM11"/>
      <c r="AYN11"/>
      <c r="AYO11" s="125">
        <f>IF(AYO$6=0,MIN(AYO$12:AYO$42),MAX(AYO$12:AYO$42))</f>
      </c>
      <c r="AYP11" s="125">
        <f>INDEX($A$12:$A$42,MATCH(AYO11,AYO$12:AYO$42,0))</f>
      </c>
      <c r="AYQ11"/>
      <c r="AYR11"/>
      <c r="AYS11" s="125">
        <f>IF(AYS$6=0,MIN(AYS$12:AYS$42),MAX(AYS$12:AYS$42))</f>
      </c>
      <c r="AYT11" s="125">
        <f>INDEX($A$12:$A$42,MATCH(AYS11,AYS$12:AYS$42,0))</f>
      </c>
      <c r="AYU11"/>
      <c r="AYV11"/>
      <c r="AYW11" s="125">
        <f>IF(AYW$6=0,MIN(AYW$12:AYW$42),MAX(AYW$12:AYW$42))</f>
      </c>
      <c r="AYX11" s="125">
        <f>INDEX($A$12:$A$42,MATCH(AYW11,AYW$12:AYW$42,0))</f>
      </c>
      <c r="AYY11"/>
      <c r="AYZ11"/>
      <c r="AZA11" s="125">
        <f>IF(AZA$6=0,MIN(AZA$12:AZA$42),MAX(AZA$12:AZA$42))</f>
      </c>
      <c r="AZB11" s="125">
        <f>INDEX($A$12:$A$42,MATCH(AZA11,AZA$12:AZA$42,0))</f>
      </c>
      <c r="AZC11"/>
      <c r="AZD11"/>
      <c r="AZE11" s="125">
        <f>IF(AZE$6=0,MIN(AZE$12:AZE$42),MAX(AZE$12:AZE$42))</f>
      </c>
      <c r="AZF11" s="125">
        <f>INDEX($A$12:$A$42,MATCH(AZE11,AZE$12:AZE$42,0))</f>
      </c>
      <c r="AZG11"/>
      <c r="AZH11"/>
      <c r="AZI11" s="125">
        <f>IF(AZI$6=0,MIN(AZI$12:AZI$42),MAX(AZI$12:AZI$42))</f>
      </c>
      <c r="AZJ11" s="125">
        <f>INDEX($A$12:$A$42,MATCH(AZI11,AZI$12:AZI$42,0))</f>
      </c>
      <c r="AZK11"/>
      <c r="AZL11"/>
      <c r="AZM11" s="125">
        <f>IF(AZM$6=0,MIN(AZM$12:AZM$42),MAX(AZM$12:AZM$42))</f>
      </c>
      <c r="AZN11" s="125">
        <f>INDEX($A$12:$A$42,MATCH(AZM11,AZM$12:AZM$42,0))</f>
      </c>
      <c r="AZO11"/>
      <c r="AZP11"/>
      <c r="AZQ11" s="125">
        <f>IF(AZQ$6=0,MIN(AZQ$12:AZQ$42),MAX(AZQ$12:AZQ$42))</f>
      </c>
      <c r="AZR11" s="125">
        <f>INDEX($A$12:$A$42,MATCH(AZQ11,AZQ$12:AZQ$42,0))</f>
      </c>
      <c r="AZS11"/>
      <c r="AZT11"/>
      <c r="AZU11" s="125">
        <f>IF(AZU$6=0,MIN(AZU$12:AZU$42),MAX(AZU$12:AZU$42))</f>
      </c>
      <c r="AZV11" s="125">
        <f>INDEX($A$12:$A$42,MATCH(AZU11,AZU$12:AZU$42,0))</f>
      </c>
      <c r="AZW11"/>
      <c r="AZX11"/>
      <c r="AZY11" s="125">
        <f>IF(AZY$6=0,MIN(AZY$12:AZY$42),MAX(AZY$12:AZY$42))</f>
      </c>
      <c r="AZZ11" s="125">
        <f>INDEX($A$12:$A$42,MATCH(AZY11,AZY$12:AZY$42,0))</f>
      </c>
      <c r="BAA11"/>
      <c r="BAB11"/>
      <c r="BAC11" s="125">
        <f>IF(BAC$6=0,MIN(BAC$12:BAC$42),MAX(BAC$12:BAC$42))</f>
      </c>
      <c r="BAD11" s="125">
        <f>INDEX($A$12:$A$42,MATCH(BAC11,BAC$12:BAC$42,0))</f>
      </c>
      <c r="BAE11"/>
      <c r="BAF11"/>
      <c r="BAG11" s="125">
        <f>IF(BAG$6=0,MIN(BAG$12:BAG$42),MAX(BAG$12:BAG$42))</f>
      </c>
      <c r="BAH11" s="125">
        <f>INDEX($A$12:$A$42,MATCH(BAG11,BAG$12:BAG$42,0))</f>
      </c>
      <c r="BAI11"/>
      <c r="BAJ11"/>
      <c r="BAK11" s="125">
        <f>IF(BAK$6=0,MIN(BAK$12:BAK$42),MAX(BAK$12:BAK$42))</f>
      </c>
      <c r="BAL11" s="125">
        <f>INDEX($A$12:$A$42,MATCH(BAK11,BAK$12:BAK$42,0))</f>
      </c>
      <c r="BAM11"/>
      <c r="BAN11"/>
      <c r="BAO11" s="125">
        <f>IF(BAO$6=0,MIN(BAO$12:BAO$42),MAX(BAO$12:BAO$42))</f>
      </c>
      <c r="BAP11" s="125">
        <f>INDEX($A$12:$A$42,MATCH(BAO11,BAO$12:BAO$42,0))</f>
      </c>
      <c r="BAQ11"/>
      <c r="BAR11"/>
      <c r="BAS11" s="125">
        <f>IF(BAS$6=0,MIN(BAS$12:BAS$42),MAX(BAS$12:BAS$42))</f>
      </c>
      <c r="BAT11" s="125">
        <f>INDEX($A$12:$A$42,MATCH(BAS11,BAS$12:BAS$42,0))</f>
      </c>
      <c r="BAU11"/>
      <c r="BAV11"/>
      <c r="BAW11" s="125">
        <f>IF(BAW$6=0,MIN(BAW$12:BAW$42),MAX(BAW$12:BAW$42))</f>
      </c>
      <c r="BAX11" s="125">
        <f>INDEX($A$12:$A$42,MATCH(BAW11,BAW$12:BAW$42,0))</f>
      </c>
      <c r="BAY11"/>
      <c r="BAZ11"/>
      <c r="BBA11" s="125">
        <f>IF(BBA$6=0,MIN(BBA$12:BBA$42),MAX(BBA$12:BBA$42))</f>
      </c>
      <c r="BBB11" s="125">
        <f>INDEX($A$12:$A$42,MATCH(BBA11,BBA$12:BBA$42,0))</f>
      </c>
      <c r="BBC11"/>
      <c r="BBD11"/>
      <c r="BBE11" s="125">
        <f>IF(BBE$6=0,MIN(BBE$12:BBE$42),MAX(BBE$12:BBE$42))</f>
      </c>
      <c r="BBF11" s="125">
        <f>INDEX($A$12:$A$42,MATCH(BBE11,BBE$12:BBE$42,0))</f>
      </c>
      <c r="BBG11"/>
      <c r="BBH11"/>
      <c r="BBI11" s="125">
        <f>IF(BBI$6=0,MIN(BBI$12:BBI$42),MAX(BBI$12:BBI$42))</f>
      </c>
      <c r="BBJ11" s="125">
        <f>INDEX($A$12:$A$42,MATCH(BBI11,BBI$12:BBI$42,0))</f>
      </c>
      <c r="BBK11"/>
      <c r="BBL11"/>
      <c r="BBM11" s="125">
        <f>IF(BBM$6=0,MIN(BBM$12:BBM$42),MAX(BBM$12:BBM$42))</f>
      </c>
      <c r="BBN11" s="125">
        <f>INDEX($A$12:$A$42,MATCH(BBM11,BBM$12:BBM$42,0))</f>
      </c>
      <c r="BBO11"/>
      <c r="BBP11"/>
      <c r="BBQ11" s="125">
        <f>IF(BBQ$6=0,MIN(BBQ$12:BBQ$42),MAX(BBQ$12:BBQ$42))</f>
      </c>
      <c r="BBR11" s="125">
        <f>INDEX($A$12:$A$42,MATCH(BBQ11,BBQ$12:BBQ$42,0))</f>
      </c>
      <c r="BBS11"/>
      <c r="BBT11"/>
      <c r="BBU11" s="125">
        <f>IF(BBU$6=0,MIN(BBU$12:BBU$42),MAX(BBU$12:BBU$42))</f>
      </c>
      <c r="BBV11" s="125">
        <f>INDEX($A$12:$A$42,MATCH(BBU11,BBU$12:BBU$42,0))</f>
      </c>
      <c r="BBW11"/>
      <c r="BBX11"/>
      <c r="BBY11" s="125">
        <f>IF(BBY$6=0,MIN(BBY$12:BBY$42),MAX(BBY$12:BBY$42))</f>
      </c>
      <c r="BBZ11" s="125">
        <f>INDEX($A$12:$A$42,MATCH(BBY11,BBY$12:BBY$42,0))</f>
      </c>
      <c r="BCA11"/>
      <c r="BCB11"/>
      <c r="BCC11" s="125">
        <f>IF(BCC$6=0,MIN(BCC$12:BCC$42),MAX(BCC$12:BCC$42))</f>
      </c>
      <c r="BCD11" s="125">
        <f>INDEX($A$12:$A$42,MATCH(BCC11,BCC$12:BCC$42,0))</f>
      </c>
      <c r="BCE11"/>
      <c r="BCF11"/>
      <c r="BCG11" s="125">
        <f>IF(BCG$6=0,MIN(BCG$12:BCG$42),MAX(BCG$12:BCG$42))</f>
      </c>
      <c r="BCH11" s="125">
        <f>INDEX($A$12:$A$42,MATCH(BCG11,BCG$12:BCG$42,0))</f>
      </c>
      <c r="BCI11"/>
      <c r="BCJ11"/>
      <c r="BCK11" s="125">
        <f>IF(BCK$6=0,MIN(BCK$12:BCK$42),MAX(BCK$12:BCK$42))</f>
      </c>
      <c r="BCL11" s="125">
        <f>INDEX($A$12:$A$42,MATCH(BCK11,BCK$12:BCK$42,0))</f>
      </c>
      <c r="BCM11"/>
      <c r="BCN11"/>
      <c r="BCO11" s="125">
        <f>IF(BCO$6=0,MIN(BCO$12:BCO$42),MAX(BCO$12:BCO$42))</f>
      </c>
      <c r="BCP11" s="125">
        <f>INDEX($A$12:$A$42,MATCH(BCO11,BCO$12:BCO$42,0))</f>
      </c>
      <c r="BCQ11"/>
      <c r="BCR11"/>
      <c r="BCS11" s="125">
        <f>IF(BCS$6=0,MIN(BCS$12:BCS$42),MAX(BCS$12:BCS$42))</f>
      </c>
      <c r="BCT11" s="125">
        <f>INDEX($A$12:$A$42,MATCH(BCS11,BCS$12:BCS$42,0))</f>
      </c>
      <c r="BCU11"/>
      <c r="BCV11"/>
      <c r="BCW11" s="125">
        <f>IF(BCW$6=0,MIN(BCW$12:BCW$42),MAX(BCW$12:BCW$42))</f>
      </c>
      <c r="BCX11" s="125">
        <f>INDEX($A$12:$A$42,MATCH(BCW11,BCW$12:BCW$42,0))</f>
      </c>
      <c r="BCY11"/>
      <c r="BCZ11"/>
      <c r="BDA11" s="125">
        <f>IF(BDA$6=0,MIN(BDA$12:BDA$42),MAX(BDA$12:BDA$42))</f>
      </c>
      <c r="BDB11" s="125">
        <f>INDEX($A$12:$A$42,MATCH(BDA11,BDA$12:BDA$42,0))</f>
      </c>
      <c r="BDC11"/>
      <c r="BDD11"/>
      <c r="BDE11" s="125">
        <f>IF(BDE$6=0,MIN(BDE$12:BDE$42),MAX(BDE$12:BDE$42))</f>
      </c>
      <c r="BDF11" s="125">
        <f>INDEX($A$12:$A$42,MATCH(BDE11,BDE$12:BDE$42,0))</f>
      </c>
      <c r="BDG11"/>
      <c r="BDH11"/>
      <c r="BDI11" s="125">
        <f>IF(BDI$6=0,MIN(BDI$12:BDI$42),MAX(BDI$12:BDI$42))</f>
      </c>
      <c r="BDJ11" s="125">
        <f>INDEX($A$12:$A$42,MATCH(BDI11,BDI$12:BDI$42,0))</f>
      </c>
      <c r="BDK11"/>
      <c r="BDL11"/>
      <c r="BDM11" s="125">
        <f>IF(BDM$6=0,MIN(BDM$12:BDM$42),MAX(BDM$12:BDM$42))</f>
      </c>
      <c r="BDN11" s="125">
        <f>INDEX($A$12:$A$42,MATCH(BDM11,BDM$12:BDM$42,0))</f>
      </c>
      <c r="BDO11"/>
      <c r="BDP11"/>
      <c r="BDQ11" s="125">
        <f>IF(BDQ$6=0,MIN(BDQ$12:BDQ$42),MAX(BDQ$12:BDQ$42))</f>
      </c>
      <c r="BDR11" s="125">
        <f>INDEX($A$12:$A$42,MATCH(BDQ11,BDQ$12:BDQ$42,0))</f>
      </c>
      <c r="BDS11"/>
      <c r="BDT11"/>
      <c r="BDU11" s="125">
        <f>IF(BDU$6=0,MIN(BDU$12:BDU$42),MAX(BDU$12:BDU$42))</f>
      </c>
      <c r="BDV11" s="125">
        <f>INDEX($A$12:$A$42,MATCH(BDU11,BDU$12:BDU$42,0))</f>
      </c>
      <c r="BDW11"/>
      <c r="BDX11"/>
      <c r="BDY11" s="125">
        <f>IF(BDY$6=0,MIN(BDY$12:BDY$42),MAX(BDY$12:BDY$42))</f>
      </c>
      <c r="BDZ11" s="125">
        <f>INDEX($A$12:$A$42,MATCH(BDY11,BDY$12:BDY$42,0))</f>
      </c>
      <c r="BEA11"/>
      <c r="BEB11"/>
      <c r="BEC11" s="125">
        <f>IF(BEC$6=0,MIN(BEC$12:BEC$42),MAX(BEC$12:BEC$42))</f>
      </c>
      <c r="BED11" s="125">
        <f>INDEX($A$12:$A$42,MATCH(BEC11,BEC$12:BEC$42,0))</f>
      </c>
      <c r="BEE11"/>
      <c r="BEF11"/>
      <c r="BEG11" s="125">
        <f>IF(BEG$6=0,MIN(BEG$12:BEG$42),MAX(BEG$12:BEG$42))</f>
      </c>
      <c r="BEH11" s="125">
        <f>INDEX($A$12:$A$42,MATCH(BEG11,BEG$12:BEG$42,0))</f>
      </c>
      <c r="BEI11"/>
      <c r="BEJ11"/>
      <c r="BEK11" s="125">
        <f>IF(BEK$6=0,MIN(BEK$12:BEK$42),MAX(BEK$12:BEK$42))</f>
      </c>
      <c r="BEL11" s="125">
        <f>INDEX($A$12:$A$42,MATCH(BEK11,BEK$12:BEK$42,0))</f>
      </c>
      <c r="BEM11"/>
      <c r="BEN11"/>
      <c r="BEO11" s="125">
        <f>IF(BEO$6=0,MIN(BEO$12:BEO$42),MAX(BEO$12:BEO$42))</f>
      </c>
      <c r="BEP11" s="125">
        <f>INDEX($A$12:$A$42,MATCH(BEO11,BEO$12:BEO$42,0))</f>
      </c>
      <c r="BEQ11"/>
      <c r="BER11"/>
      <c r="BES11" s="125">
        <f>IF(BES$6=0,MIN(BES$12:BES$42),MAX(BES$12:BES$42))</f>
      </c>
      <c r="BET11" s="125">
        <f>INDEX($A$12:$A$42,MATCH(BES11,BES$12:BES$42,0))</f>
      </c>
      <c r="BEU11"/>
      <c r="BEV11"/>
      <c r="BEW11" s="125">
        <f>IF(BEW$6=0,MIN(BEW$12:BEW$42),MAX(BEW$12:BEW$42))</f>
      </c>
      <c r="BEX11" s="125">
        <f>INDEX($A$12:$A$42,MATCH(BEW11,BEW$12:BEW$42,0))</f>
      </c>
      <c r="BEY11"/>
      <c r="BEZ11"/>
      <c r="BFA11" s="125">
        <f>IF(BFA$6=0,MIN(BFA$12:BFA$42),MAX(BFA$12:BFA$42))</f>
      </c>
      <c r="BFB11" s="125">
        <f>INDEX($A$12:$A$42,MATCH(BFA11,BFA$12:BFA$42,0))</f>
      </c>
      <c r="BFC11"/>
      <c r="BFD11"/>
      <c r="BFE11" s="125">
        <f>IF(BFE$6=0,MIN(BFE$12:BFE$42),MAX(BFE$12:BFE$42))</f>
      </c>
      <c r="BFF11" s="125">
        <f>INDEX($A$12:$A$42,MATCH(BFE11,BFE$12:BFE$42,0))</f>
      </c>
      <c r="BFG11"/>
      <c r="BFH11"/>
      <c r="BFI11" s="125">
        <f>IF(BFI$6=0,MIN(BFI$12:BFI$42),MAX(BFI$12:BFI$42))</f>
      </c>
      <c r="BFJ11" s="125">
        <f>INDEX($A$12:$A$42,MATCH(BFI11,BFI$12:BFI$42,0))</f>
      </c>
      <c r="BFK11"/>
      <c r="BFL11"/>
      <c r="BFM11" s="125">
        <f>IF(BFM$6=0,MIN(BFM$12:BFM$42),MAX(BFM$12:BFM$42))</f>
      </c>
      <c r="BFN11" s="125">
        <f>INDEX($A$12:$A$42,MATCH(BFM11,BFM$12:BFM$42,0))</f>
      </c>
      <c r="BFO11"/>
      <c r="BFP11"/>
      <c r="BFQ11" s="125">
        <f>IF(BFQ$6=0,MIN(BFQ$12:BFQ$42),MAX(BFQ$12:BFQ$42))</f>
      </c>
      <c r="BFR11" s="125">
        <f>INDEX($A$12:$A$42,MATCH(BFQ11,BFQ$12:BFQ$42,0))</f>
      </c>
      <c r="BFS11"/>
      <c r="BFT11"/>
      <c r="BFU11" s="125">
        <f>IF(BFU$6=0,MIN(BFU$12:BFU$42),MAX(BFU$12:BFU$42))</f>
      </c>
      <c r="BFV11" s="125">
        <f>INDEX($A$12:$A$42,MATCH(BFU11,BFU$12:BFU$42,0))</f>
      </c>
      <c r="BFW11"/>
      <c r="BFX11"/>
      <c r="BFY11" s="125">
        <f>IF(BFY$6=0,MIN(BFY$12:BFY$42),MAX(BFY$12:BFY$42))</f>
      </c>
      <c r="BFZ11" s="125">
        <f>INDEX($A$12:$A$42,MATCH(BFY11,BFY$12:BFY$42,0))</f>
      </c>
      <c r="BGA11"/>
      <c r="BGB11"/>
      <c r="BGC11" s="125">
        <f>IF(BGC$6=0,MIN(BGC$12:BGC$42),MAX(BGC$12:BGC$42))</f>
      </c>
      <c r="BGD11" s="125">
        <f>INDEX($A$12:$A$42,MATCH(BGC11,BGC$12:BGC$42,0))</f>
      </c>
      <c r="BGE11"/>
      <c r="BGF11"/>
      <c r="BGG11" s="125">
        <f>IF(BGG$6=0,MIN(BGG$12:BGG$42),MAX(BGG$12:BGG$42))</f>
      </c>
      <c r="BGH11" s="125">
        <f>INDEX($A$12:$A$42,MATCH(BGG11,BGG$12:BGG$42,0))</f>
      </c>
      <c r="BGI11"/>
      <c r="BGJ11"/>
      <c r="BGK11" s="125">
        <f>IF(BGK$6=0,MIN(BGK$12:BGK$42),MAX(BGK$12:BGK$42))</f>
      </c>
      <c r="BGL11" s="125">
        <f>INDEX($A$12:$A$42,MATCH(BGK11,BGK$12:BGK$42,0))</f>
      </c>
      <c r="BGM11"/>
      <c r="BGN11"/>
      <c r="BGO11" s="125">
        <f>IF(BGO$6=0,MIN(BGO$12:BGO$42),MAX(BGO$12:BGO$42))</f>
      </c>
      <c r="BGP11" s="125">
        <f>INDEX($A$12:$A$42,MATCH(BGO11,BGO$12:BGO$42,0))</f>
      </c>
      <c r="BGQ11"/>
      <c r="BGR11"/>
      <c r="BGS11" s="125">
        <f>IF(BGS$6=0,MIN(BGS$12:BGS$42),MAX(BGS$12:BGS$42))</f>
      </c>
      <c r="BGT11" s="125">
        <f>INDEX($A$12:$A$42,MATCH(BGS11,BGS$12:BGS$42,0))</f>
      </c>
      <c r="BGU11"/>
      <c r="BGV11"/>
      <c r="BGW11" s="125">
        <f>IF(BGW$6=0,MIN(BGW$12:BGW$42),MAX(BGW$12:BGW$42))</f>
      </c>
      <c r="BGX11" s="125">
        <f>INDEX($A$12:$A$42,MATCH(BGW11,BGW$12:BGW$42,0))</f>
      </c>
      <c r="BGY11"/>
      <c r="BGZ11"/>
      <c r="BHA11" s="125">
        <f>IF(BHA$6=0,MIN(BHA$12:BHA$42),MAX(BHA$12:BHA$42))</f>
      </c>
      <c r="BHB11" s="125">
        <f>INDEX($A$12:$A$42,MATCH(BHA11,BHA$12:BHA$42,0))</f>
      </c>
      <c r="BHC11"/>
      <c r="BHD11"/>
      <c r="BHE11" s="125">
        <f>IF(BHE$6=0,MIN(BHE$12:BHE$42),MAX(BHE$12:BHE$42))</f>
      </c>
      <c r="BHF11" s="125">
        <f>INDEX($A$12:$A$42,MATCH(BHE11,BHE$12:BHE$42,0))</f>
      </c>
      <c r="BHG11"/>
      <c r="BHH11"/>
      <c r="BHI11" s="125">
        <f>IF(BHI$6=0,MIN(BHI$12:BHI$42),MAX(BHI$12:BHI$42))</f>
      </c>
      <c r="BHJ11" s="125">
        <f>INDEX($A$12:$A$42,MATCH(BHI11,BHI$12:BHI$42,0))</f>
      </c>
      <c r="BHK11"/>
      <c r="BHL11"/>
      <c r="BHM11" s="125">
        <f>IF(BHM$6=0,MIN(BHM$12:BHM$42),MAX(BHM$12:BHM$42))</f>
      </c>
      <c r="BHN11" s="125">
        <f>INDEX($A$12:$A$42,MATCH(BHM11,BHM$12:BHM$42,0))</f>
      </c>
      <c r="BHO11"/>
      <c r="BHP11"/>
      <c r="BHQ11" s="125">
        <f>IF(BHQ$6=0,MIN(BHQ$12:BHQ$42),MAX(BHQ$12:BHQ$42))</f>
      </c>
      <c r="BHR11" s="125">
        <f>INDEX($A$12:$A$42,MATCH(BHQ11,BHQ$12:BHQ$42,0))</f>
      </c>
      <c r="BHS11"/>
      <c r="BHT11"/>
      <c r="BHU11" s="125">
        <f>IF(BHU$6=0,MIN(BHU$12:BHU$42),MAX(BHU$12:BHU$42))</f>
      </c>
      <c r="BHV11" s="125">
        <f>INDEX($A$12:$A$42,MATCH(BHU11,BHU$12:BHU$42,0))</f>
      </c>
      <c r="BHW11"/>
      <c r="BHX11"/>
      <c r="BHY11" s="125">
        <f>IF(BHY$6=0,MIN(BHY$12:BHY$42),MAX(BHY$12:BHY$42))</f>
      </c>
      <c r="BHZ11" s="125">
        <f>INDEX($A$12:$A$42,MATCH(BHY11,BHY$12:BHY$42,0))</f>
      </c>
      <c r="BIA11"/>
      <c r="BIB11"/>
      <c r="BIC11" s="125">
        <f>IF(BIC$6=0,MIN(BIC$12:BIC$42),MAX(BIC$12:BIC$42))</f>
      </c>
      <c r="BID11" s="125">
        <f>INDEX($A$12:$A$42,MATCH(BIC11,BIC$12:BIC$42,0))</f>
      </c>
      <c r="BIE11"/>
      <c r="BIF11"/>
      <c r="BIG11" s="125">
        <f>IF(BIG$6=0,MIN(BIG$12:BIG$42),MAX(BIG$12:BIG$42))</f>
      </c>
      <c r="BIH11" s="125">
        <f>INDEX($A$12:$A$42,MATCH(BIG11,BIG$12:BIG$42,0))</f>
      </c>
      <c r="BII11"/>
      <c r="BIJ11"/>
      <c r="BIK11" s="125">
        <f>IF(BIK$6=0,MIN(BIK$12:BIK$42),MAX(BIK$12:BIK$42))</f>
      </c>
      <c r="BIL11" s="125">
        <f>INDEX($A$12:$A$42,MATCH(BIK11,BIK$12:BIK$42,0))</f>
      </c>
      <c r="BIM11"/>
      <c r="BIN11"/>
      <c r="BIO11" s="125">
        <f>IF(BIO$6=0,MIN(BIO$12:BIO$42),MAX(BIO$12:BIO$42))</f>
      </c>
      <c r="BIP11" s="125">
        <f>INDEX($A$12:$A$42,MATCH(BIO11,BIO$12:BIO$42,0))</f>
      </c>
      <c r="BIQ11"/>
      <c r="BIR11"/>
      <c r="BIS11" s="125">
        <f>IF(BIS$6=0,MIN(BIS$12:BIS$42),MAX(BIS$12:BIS$42))</f>
      </c>
      <c r="BIT11" s="125">
        <f>INDEX($A$12:$A$42,MATCH(BIS11,BIS$12:BIS$42,0))</f>
      </c>
      <c r="BIU11"/>
      <c r="BIV11"/>
      <c r="BIW11" s="125">
        <f>IF(BIW$6=0,MIN(BIW$12:BIW$42),MAX(BIW$12:BIW$42))</f>
      </c>
      <c r="BIX11" s="125">
        <f>INDEX($A$12:$A$42,MATCH(BIW11,BIW$12:BIW$42,0))</f>
      </c>
      <c r="BIY11"/>
      <c r="BIZ11"/>
      <c r="BJA11" s="125">
        <f>IF(BJA$6=0,MIN(BJA$12:BJA$42),MAX(BJA$12:BJA$42))</f>
      </c>
      <c r="BJB11" s="125">
        <f>INDEX($A$12:$A$42,MATCH(BJA11,BJA$12:BJA$42,0))</f>
      </c>
      <c r="BJC11"/>
      <c r="BJD11"/>
      <c r="BJE11" s="125">
        <f>IF(BJE$6=0,MIN(BJE$12:BJE$42),MAX(BJE$12:BJE$42))</f>
      </c>
      <c r="BJF11" s="125">
        <f>INDEX($A$12:$A$42,MATCH(BJE11,BJE$12:BJE$42,0))</f>
      </c>
      <c r="BJG11"/>
      <c r="BJH11"/>
      <c r="BJI11" s="125">
        <f>IF(BJI$6=0,MIN(BJI$12:BJI$42),MAX(BJI$12:BJI$42))</f>
      </c>
      <c r="BJJ11" s="125">
        <f>INDEX($A$12:$A$42,MATCH(BJI11,BJI$12:BJI$42,0))</f>
      </c>
      <c r="BJK11"/>
      <c r="BJL11"/>
      <c r="BJM11" s="125">
        <f>IF(BJM$6=0,MIN(BJM$12:BJM$42),MAX(BJM$12:BJM$42))</f>
      </c>
      <c r="BJN11" s="125">
        <f>INDEX($A$12:$A$42,MATCH(BJM11,BJM$12:BJM$42,0))</f>
      </c>
      <c r="BJO11"/>
      <c r="BJP11"/>
      <c r="BJQ11" s="125">
        <f>IF(BJQ$6=0,MIN(BJQ$12:BJQ$42),MAX(BJQ$12:BJQ$42))</f>
      </c>
      <c r="BJR11" s="125">
        <f>INDEX($A$12:$A$42,MATCH(BJQ11,BJQ$12:BJQ$42,0))</f>
      </c>
      <c r="BJS11"/>
      <c r="BJT11"/>
      <c r="BJU11" s="125">
        <f>IF(BJU$6=0,MIN(BJU$12:BJU$42),MAX(BJU$12:BJU$42))</f>
      </c>
      <c r="BJV11" s="125">
        <f>INDEX($A$12:$A$42,MATCH(BJU11,BJU$12:BJU$42,0))</f>
      </c>
      <c r="BJW11"/>
      <c r="BJX11"/>
      <c r="BJY11" s="125">
        <f>IF(BJY$6=0,MIN(BJY$12:BJY$42),MAX(BJY$12:BJY$42))</f>
      </c>
      <c r="BJZ11" s="125">
        <f>INDEX($A$12:$A$42,MATCH(BJY11,BJY$12:BJY$42,0))</f>
      </c>
      <c r="BKA11"/>
      <c r="BKB11"/>
      <c r="BKC11" s="125">
        <f>IF(BKC$6=0,MIN(BKC$12:BKC$42),MAX(BKC$12:BKC$42))</f>
      </c>
      <c r="BKD11" s="125">
        <f>INDEX($A$12:$A$42,MATCH(BKC11,BKC$12:BKC$42,0))</f>
      </c>
      <c r="BKE11"/>
      <c r="BKF11"/>
      <c r="BKG11" s="125">
        <f>IF(BKG$6=0,MIN(BKG$12:BKG$42),MAX(BKG$12:BKG$42))</f>
      </c>
      <c r="BKH11" s="125">
        <f>INDEX($A$12:$A$42,MATCH(BKG11,BKG$12:BKG$42,0))</f>
      </c>
      <c r="BKI11"/>
      <c r="BKJ11"/>
      <c r="BKK11" s="125">
        <f>IF(BKK$6=0,MIN(BKK$12:BKK$42),MAX(BKK$12:BKK$42))</f>
      </c>
      <c r="BKL11" s="125">
        <f>INDEX($A$12:$A$42,MATCH(BKK11,BKK$12:BKK$42,0))</f>
      </c>
      <c r="BKM11"/>
      <c r="BKN11"/>
      <c r="BKO11" s="125">
        <f>IF(BKO$6=0,MIN(BKO$12:BKO$42),MAX(BKO$12:BKO$42))</f>
      </c>
      <c r="BKP11" s="125">
        <f>INDEX($A$12:$A$42,MATCH(BKO11,BKO$12:BKO$42,0))</f>
      </c>
      <c r="BKQ11"/>
      <c r="BKR11"/>
      <c r="BKS11" s="125">
        <f>IF(BKS$6=0,MIN(BKS$12:BKS$42),MAX(BKS$12:BKS$42))</f>
      </c>
      <c r="BKT11" s="125">
        <f>INDEX($A$12:$A$42,MATCH(BKS11,BKS$12:BKS$42,0))</f>
      </c>
      <c r="BKU11"/>
      <c r="BKV11"/>
      <c r="BKW11" s="125">
        <f>IF(BKW$6=0,MIN(BKW$12:BKW$42),MAX(BKW$12:BKW$42))</f>
      </c>
      <c r="BKX11" s="125">
        <f>INDEX($A$12:$A$42,MATCH(BKW11,BKW$12:BKW$42,0))</f>
      </c>
      <c r="BKY11"/>
      <c r="BKZ11"/>
      <c r="BLA11" s="125">
        <f>IF(BLA$6=0,MIN(BLA$12:BLA$42),MAX(BLA$12:BLA$42))</f>
      </c>
      <c r="BLB11" s="125">
        <f>INDEX($A$12:$A$42,MATCH(BLA11,BLA$12:BLA$42,0))</f>
      </c>
      <c r="BLC11"/>
      <c r="BLD11"/>
      <c r="BLE11" s="125">
        <f>IF(BLE$6=0,MIN(BLE$12:BLE$42),MAX(BLE$12:BLE$42))</f>
      </c>
      <c r="BLF11" s="125">
        <f>INDEX($A$12:$A$42,MATCH(BLE11,BLE$12:BLE$42,0))</f>
      </c>
      <c r="BLG11"/>
      <c r="BLH11"/>
      <c r="BLI11" s="125">
        <f>IF(BLI$6=0,MIN(BLI$12:BLI$42),MAX(BLI$12:BLI$42))</f>
      </c>
      <c r="BLJ11" s="125">
        <f>INDEX($A$12:$A$42,MATCH(BLI11,BLI$12:BLI$42,0))</f>
      </c>
      <c r="BLK11"/>
      <c r="BLL11"/>
      <c r="BLM11" s="125">
        <f>IF(BLM$6=0,MIN(BLM$12:BLM$42),MAX(BLM$12:BLM$42))</f>
      </c>
      <c r="BLN11" s="125">
        <f>INDEX($A$12:$A$42,MATCH(BLM11,BLM$12:BLM$42,0))</f>
      </c>
      <c r="BLO11"/>
      <c r="BLP11"/>
      <c r="BLQ11" s="125">
        <f>IF(BLQ$6=0,MIN(BLQ$12:BLQ$42),MAX(BLQ$12:BLQ$42))</f>
      </c>
      <c r="BLR11" s="125">
        <f>INDEX($A$12:$A$42,MATCH(BLQ11,BLQ$12:BLQ$42,0))</f>
      </c>
      <c r="BLS11"/>
      <c r="BLT11"/>
      <c r="BLU11" s="125">
        <f>IF(BLU$6=0,MIN(BLU$12:BLU$42),MAX(BLU$12:BLU$42))</f>
      </c>
      <c r="BLV11" s="125">
        <f>INDEX($A$12:$A$42,MATCH(BLU11,BLU$12:BLU$42,0))</f>
      </c>
      <c r="BLW11"/>
      <c r="BLX11"/>
      <c r="BLY11" s="125">
        <f>IF(BLY$6=0,MIN(BLY$12:BLY$42),MAX(BLY$12:BLY$42))</f>
      </c>
      <c r="BLZ11" s="125">
        <f>INDEX($A$12:$A$42,MATCH(BLY11,BLY$12:BLY$42,0))</f>
      </c>
      <c r="BMA11"/>
      <c r="BMB11"/>
      <c r="BMC11" s="125">
        <f>IF(BMC$6=0,MIN(BMC$12:BMC$42),MAX(BMC$12:BMC$42))</f>
      </c>
      <c r="BMD11" s="125">
        <f>INDEX($A$12:$A$42,MATCH(BMC11,BMC$12:BMC$42,0))</f>
      </c>
      <c r="BME11"/>
      <c r="BMF11"/>
      <c r="BMG11" s="125">
        <f>IF(BMG$6=0,MIN(BMG$12:BMG$42),MAX(BMG$12:BMG$42))</f>
      </c>
      <c r="BMH11" s="125">
        <f>INDEX($A$12:$A$42,MATCH(BMG11,BMG$12:BMG$42,0))</f>
      </c>
      <c r="BMI11"/>
      <c r="BMJ11"/>
      <c r="BMK11" s="125">
        <f>IF(BMK$6=0,MIN(BMK$12:BMK$42),MAX(BMK$12:BMK$42))</f>
      </c>
      <c r="BML11" s="125">
        <f>INDEX($A$12:$A$42,MATCH(BMK11,BMK$12:BMK$42,0))</f>
      </c>
      <c r="BMM11"/>
      <c r="BMN11"/>
      <c r="BMO11" s="125">
        <f>IF(BMO$6=0,MIN(BMO$12:BMO$42),MAX(BMO$12:BMO$42))</f>
      </c>
      <c r="BMP11" s="125">
        <f>INDEX($A$12:$A$42,MATCH(BMO11,BMO$12:BMO$42,0))</f>
      </c>
      <c r="BMQ11"/>
      <c r="BMR11"/>
      <c r="BMS11" s="125">
        <f>IF(BMS$6=0,MIN(BMS$12:BMS$42),MAX(BMS$12:BMS$42))</f>
      </c>
      <c r="BMT11" s="125">
        <f>INDEX($A$12:$A$42,MATCH(BMS11,BMS$12:BMS$42,0))</f>
      </c>
      <c r="BMU11"/>
      <c r="BMV11"/>
      <c r="BMW11" s="125">
        <f>IF(BMW$6=0,MIN(BMW$12:BMW$42),MAX(BMW$12:BMW$42))</f>
      </c>
      <c r="BMX11" s="125">
        <f>INDEX($A$12:$A$42,MATCH(BMW11,BMW$12:BMW$42,0))</f>
      </c>
      <c r="BMY11"/>
      <c r="BMZ11"/>
      <c r="BNA11" s="125">
        <f>IF(BNA$6=0,MIN(BNA$12:BNA$42),MAX(BNA$12:BNA$42))</f>
      </c>
      <c r="BNB11" s="125">
        <f>INDEX($A$12:$A$42,MATCH(BNA11,BNA$12:BNA$42,0))</f>
      </c>
      <c r="BNC11"/>
      <c r="BND11"/>
      <c r="BNE11" s="125">
        <f>IF(BNE$6=0,MIN(BNE$12:BNE$42),MAX(BNE$12:BNE$42))</f>
      </c>
      <c r="BNF11" s="125">
        <f>INDEX($A$12:$A$42,MATCH(BNE11,BNE$12:BNE$42,0))</f>
      </c>
      <c r="BNG11"/>
      <c r="BNH11"/>
      <c r="BNI11" s="125">
        <f>IF(BNI$6=0,MIN(BNI$12:BNI$42),MAX(BNI$12:BNI$42))</f>
      </c>
      <c r="BNJ11" s="125">
        <f>INDEX($A$12:$A$42,MATCH(BNI11,BNI$12:BNI$42,0))</f>
      </c>
      <c r="BNK11"/>
      <c r="BNL11"/>
      <c r="BNM11" s="125">
        <f>IF(BNM$6=0,MIN(BNM$12:BNM$42),MAX(BNM$12:BNM$42))</f>
      </c>
      <c r="BNN11" s="125">
        <f>INDEX($A$12:$A$42,MATCH(BNM11,BNM$12:BNM$42,0))</f>
      </c>
      <c r="BNO11"/>
      <c r="BNP11"/>
      <c r="BNQ11" s="125">
        <f>IF(BNQ$6=0,MIN(BNQ$12:BNQ$42),MAX(BNQ$12:BNQ$42))</f>
      </c>
      <c r="BNR11" s="125">
        <f>INDEX($A$12:$A$42,MATCH(BNQ11,BNQ$12:BNQ$42,0))</f>
      </c>
      <c r="BNS11"/>
      <c r="BNT11"/>
      <c r="BNU11" s="125">
        <f>IF(BNU$6=0,MIN(BNU$12:BNU$42),MAX(BNU$12:BNU$42))</f>
      </c>
      <c r="BNV11" s="125">
        <f>INDEX($A$12:$A$42,MATCH(BNU11,BNU$12:BNU$42,0))</f>
      </c>
      <c r="BNW11"/>
      <c r="BNX11"/>
      <c r="BNY11" s="125">
        <f>IF(BNY$6=0,MIN(BNY$12:BNY$42),MAX(BNY$12:BNY$42))</f>
      </c>
      <c r="BNZ11" s="125">
        <f>INDEX($A$12:$A$42,MATCH(BNY11,BNY$12:BNY$42,0))</f>
      </c>
      <c r="BOA11"/>
      <c r="BOB11"/>
      <c r="BOC11" s="125">
        <f>IF(BOC$6=0,MIN(BOC$12:BOC$42),MAX(BOC$12:BOC$42))</f>
      </c>
      <c r="BOD11" s="125">
        <f>INDEX($A$12:$A$42,MATCH(BOC11,BOC$12:BOC$42,0))</f>
      </c>
      <c r="BOE11"/>
      <c r="BOF11"/>
      <c r="BOG11" s="125">
        <f>IF(BOG$6=0,MIN(BOG$12:BOG$42),MAX(BOG$12:BOG$42))</f>
      </c>
      <c r="BOH11" s="125">
        <f>INDEX($A$12:$A$42,MATCH(BOG11,BOG$12:BOG$42,0))</f>
      </c>
      <c r="BOI11"/>
      <c r="BOJ11"/>
      <c r="BOK11" s="125">
        <f>IF(BOK$6=0,MIN(BOK$12:BOK$42),MAX(BOK$12:BOK$42))</f>
      </c>
      <c r="BOL11" s="125">
        <f>INDEX($A$12:$A$42,MATCH(BOK11,BOK$12:BOK$42,0))</f>
      </c>
      <c r="BOM11"/>
      <c r="BON11"/>
      <c r="BOO11" s="125">
        <f>IF(BOO$6=0,MIN(BOO$12:BOO$42),MAX(BOO$12:BOO$42))</f>
      </c>
      <c r="BOP11" s="125">
        <f>INDEX($A$12:$A$42,MATCH(BOO11,BOO$12:BOO$42,0))</f>
      </c>
      <c r="BOQ11"/>
      <c r="BOR11"/>
      <c r="BOS11" s="125">
        <f>IF(BOS$6=0,MIN(BOS$12:BOS$42),MAX(BOS$12:BOS$42))</f>
      </c>
      <c r="BOT11" s="125">
        <f>INDEX($A$12:$A$42,MATCH(BOS11,BOS$12:BOS$42,0))</f>
      </c>
      <c r="BOU11"/>
      <c r="BOV11"/>
      <c r="BOW11" s="125">
        <f>IF(BOW$6=0,MIN(BOW$12:BOW$42),MAX(BOW$12:BOW$42))</f>
      </c>
      <c r="BOX11" s="125">
        <f>INDEX($A$12:$A$42,MATCH(BOW11,BOW$12:BOW$42,0))</f>
      </c>
      <c r="BOY11"/>
      <c r="BOZ11"/>
      <c r="BPA11" s="125">
        <f>IF(BPA$6=0,MIN(BPA$12:BPA$42),MAX(BPA$12:BPA$42))</f>
      </c>
      <c r="BPB11" s="125">
        <f>INDEX($A$12:$A$42,MATCH(BPA11,BPA$12:BPA$42,0))</f>
      </c>
      <c r="BPC11"/>
      <c r="BPD11"/>
      <c r="BPE11" s="125">
        <f>IF(BPE$6=0,MIN(BPE$12:BPE$42),MAX(BPE$12:BPE$42))</f>
      </c>
      <c r="BPF11" s="125">
        <f>INDEX($A$12:$A$42,MATCH(BPE11,BPE$12:BPE$42,0))</f>
      </c>
      <c r="BPG11"/>
      <c r="BPH11"/>
      <c r="BPI11" s="125">
        <f>IF(BPI$6=0,MIN(BPI$12:BPI$42),MAX(BPI$12:BPI$42))</f>
      </c>
      <c r="BPJ11" s="125">
        <f>INDEX($A$12:$A$42,MATCH(BPI11,BPI$12:BPI$42,0))</f>
      </c>
      <c r="BPK11"/>
      <c r="BPL11"/>
      <c r="BPM11" s="125">
        <f>IF(BPM$6=0,MIN(BPM$12:BPM$42),MAX(BPM$12:BPM$42))</f>
      </c>
      <c r="BPN11" s="125">
        <f>INDEX($A$12:$A$42,MATCH(BPM11,BPM$12:BPM$42,0))</f>
      </c>
      <c r="BPO11"/>
      <c r="BPP11"/>
      <c r="BPQ11" s="125">
        <f>IF(BPQ$6=0,MIN(BPQ$12:BPQ$42),MAX(BPQ$12:BPQ$42))</f>
      </c>
      <c r="BPR11" s="125">
        <f>INDEX($A$12:$A$42,MATCH(BPQ11,BPQ$12:BPQ$42,0))</f>
      </c>
      <c r="BPS11"/>
      <c r="BPT11"/>
      <c r="BPU11" s="125">
        <f>IF(BPU$6=0,MIN(BPU$12:BPU$42),MAX(BPU$12:BPU$42))</f>
      </c>
      <c r="BPV11" s="125">
        <f>INDEX($A$12:$A$42,MATCH(BPU11,BPU$12:BPU$42,0))</f>
      </c>
      <c r="BPW11"/>
      <c r="BPX11"/>
      <c r="BPY11" s="125">
        <f>IF(BPY$6=0,MIN(BPY$12:BPY$42),MAX(BPY$12:BPY$42))</f>
      </c>
      <c r="BPZ11" s="125">
        <f>INDEX($A$12:$A$42,MATCH(BPY11,BPY$12:BPY$42,0))</f>
      </c>
      <c r="BQA11"/>
      <c r="BQB11"/>
      <c r="BQC11" s="125">
        <f>IF(BQC$6=0,MIN(BQC$12:BQC$42),MAX(BQC$12:BQC$42))</f>
      </c>
      <c r="BQD11" s="125">
        <f>INDEX($A$12:$A$42,MATCH(BQC11,BQC$12:BQC$42,0))</f>
      </c>
      <c r="BQE11"/>
      <c r="BQF11"/>
      <c r="BQG11" s="125">
        <f>IF(BQG$6=0,MIN(BQG$12:BQG$42),MAX(BQG$12:BQG$42))</f>
      </c>
      <c r="BQH11" s="125">
        <f>INDEX($A$12:$A$42,MATCH(BQG11,BQG$12:BQG$42,0))</f>
      </c>
      <c r="BQI11"/>
      <c r="BQJ11"/>
      <c r="BQK11" s="125">
        <f>IF(BQK$6=0,MIN(BQK$12:BQK$42),MAX(BQK$12:BQK$42))</f>
      </c>
      <c r="BQL11" s="125">
        <f>INDEX($A$12:$A$42,MATCH(BQK11,BQK$12:BQK$42,0))</f>
      </c>
      <c r="BQM11"/>
      <c r="BQN11"/>
      <c r="BQO11" s="125">
        <f>IF(BQO$6=0,MIN(BQO$12:BQO$42),MAX(BQO$12:BQO$42))</f>
      </c>
      <c r="BQP11" s="125">
        <f>INDEX($A$12:$A$42,MATCH(BQO11,BQO$12:BQO$42,0))</f>
      </c>
      <c r="BQQ11"/>
      <c r="BQR11"/>
      <c r="BQS11" s="125">
        <f>IF(BQS$6=0,MIN(BQS$12:BQS$42),MAX(BQS$12:BQS$42))</f>
      </c>
      <c r="BQT11" s="125">
        <f>INDEX($A$12:$A$42,MATCH(BQS11,BQS$12:BQS$42,0))</f>
      </c>
      <c r="BQU11"/>
      <c r="BQV11"/>
      <c r="BQW11" s="125">
        <f>IF(BQW$6=0,MIN(BQW$12:BQW$42),MAX(BQW$12:BQW$42))</f>
      </c>
      <c r="BQX11" s="125">
        <f>INDEX($A$12:$A$42,MATCH(BQW11,BQW$12:BQW$42,0))</f>
      </c>
      <c r="BQY11"/>
      <c r="BQZ11"/>
      <c r="BRA11" s="125">
        <f>IF(BRA$6=0,MIN(BRA$12:BRA$42),MAX(BRA$12:BRA$42))</f>
      </c>
      <c r="BRB11" s="125">
        <f>INDEX($A$12:$A$42,MATCH(BRA11,BRA$12:BRA$42,0))</f>
      </c>
      <c r="BRC11"/>
      <c r="BRD11"/>
      <c r="BRE11" s="125">
        <f>IF(BRE$6=0,MIN(BRE$12:BRE$42),MAX(BRE$12:BRE$42))</f>
      </c>
      <c r="BRF11" s="125">
        <f>INDEX($A$12:$A$42,MATCH(BRE11,BRE$12:BRE$42,0))</f>
      </c>
      <c r="BRG11"/>
      <c r="BRH11"/>
      <c r="BRI11" s="125">
        <f>IF(BRI$6=0,MIN(BRI$12:BRI$42),MAX(BRI$12:BRI$42))</f>
      </c>
      <c r="BRJ11" s="125">
        <f>INDEX($A$12:$A$42,MATCH(BRI11,BRI$12:BRI$42,0))</f>
      </c>
      <c r="BRK11"/>
      <c r="BRL11"/>
      <c r="BRM11" s="125">
        <f>IF(BRM$6=0,MIN(BRM$12:BRM$42),MAX(BRM$12:BRM$42))</f>
      </c>
      <c r="BRN11" s="125">
        <f>INDEX($A$12:$A$42,MATCH(BRM11,BRM$12:BRM$42,0))</f>
      </c>
      <c r="BRO11"/>
      <c r="BRP11"/>
      <c r="BRQ11" s="125">
        <f>IF(BRQ$6=0,MIN(BRQ$12:BRQ$42),MAX(BRQ$12:BRQ$42))</f>
      </c>
      <c r="BRR11" s="125">
        <f>INDEX($A$12:$A$42,MATCH(BRQ11,BRQ$12:BRQ$42,0))</f>
      </c>
      <c r="BRS11"/>
      <c r="BRT11"/>
      <c r="BRU11" s="125">
        <f>IF(BRU$6=0,MIN(BRU$12:BRU$42),MAX(BRU$12:BRU$42))</f>
      </c>
      <c r="BRV11" s="125">
        <f>INDEX($A$12:$A$42,MATCH(BRU11,BRU$12:BRU$42,0))</f>
      </c>
      <c r="BRW11"/>
      <c r="BRX11"/>
      <c r="BRY11" s="125">
        <f>IF(BRY$6=0,MIN(BRY$12:BRY$42),MAX(BRY$12:BRY$42))</f>
      </c>
      <c r="BRZ11" s="125">
        <f>INDEX($A$12:$A$42,MATCH(BRY11,BRY$12:BRY$42,0))</f>
      </c>
      <c r="BSA11"/>
      <c r="BSB11"/>
      <c r="BSC11" s="125">
        <f>IF(BSC$6=0,MIN(BSC$12:BSC$42),MAX(BSC$12:BSC$42))</f>
      </c>
      <c r="BSD11" s="125">
        <f>INDEX($A$12:$A$42,MATCH(BSC11,BSC$12:BSC$42,0))</f>
      </c>
      <c r="BSE11"/>
      <c r="BSF11"/>
      <c r="BSG11" s="125">
        <f>IF(BSG$6=0,MIN(BSG$12:BSG$42),MAX(BSG$12:BSG$42))</f>
      </c>
      <c r="BSH11" s="125">
        <f>INDEX($A$12:$A$42,MATCH(BSG11,BSG$12:BSG$42,0))</f>
      </c>
      <c r="BSI11"/>
      <c r="BSJ11"/>
      <c r="BSK11" s="125">
        <f>IF(BSK$6=0,MIN(BSK$12:BSK$42),MAX(BSK$12:BSK$42))</f>
      </c>
      <c r="BSL11" s="125">
        <f>INDEX($A$12:$A$42,MATCH(BSK11,BSK$12:BSK$42,0))</f>
      </c>
      <c r="BSM11"/>
      <c r="BSN11"/>
      <c r="BSO11" s="125">
        <f>IF(BSO$6=0,MIN(BSO$12:BSO$42),MAX(BSO$12:BSO$42))</f>
      </c>
      <c r="BSP11" s="125">
        <f>INDEX($A$12:$A$42,MATCH(BSO11,BSO$12:BSO$42,0))</f>
      </c>
      <c r="BSQ11"/>
      <c r="BSR11"/>
      <c r="BSS11" s="125">
        <f>IF(BSS$6=0,MIN(BSS$12:BSS$42),MAX(BSS$12:BSS$42))</f>
      </c>
      <c r="BST11" s="125">
        <f>INDEX($A$12:$A$42,MATCH(BSS11,BSS$12:BSS$42,0))</f>
      </c>
      <c r="BSU11"/>
      <c r="BSV11"/>
      <c r="BSW11" s="125">
        <f>IF(BSW$6=0,MIN(BSW$12:BSW$42),MAX(BSW$12:BSW$42))</f>
      </c>
      <c r="BSX11" s="125">
        <f>INDEX($A$12:$A$42,MATCH(BSW11,BSW$12:BSW$42,0))</f>
      </c>
      <c r="BSY11"/>
      <c r="BSZ11"/>
      <c r="BTA11" s="125">
        <f>IF(BTA$6=0,MIN(BTA$12:BTA$42),MAX(BTA$12:BTA$42))</f>
      </c>
      <c r="BTB11" s="125">
        <f>INDEX($A$12:$A$42,MATCH(BTA11,BTA$12:BTA$42,0))</f>
      </c>
      <c r="BTC11"/>
      <c r="BTD11"/>
      <c r="BTE11" s="125">
        <f>IF(BTE$6=0,MIN(BTE$12:BTE$42),MAX(BTE$12:BTE$42))</f>
      </c>
      <c r="BTF11" s="125">
        <f>INDEX($A$12:$A$42,MATCH(BTE11,BTE$12:BTE$42,0))</f>
      </c>
      <c r="BTG11"/>
      <c r="BTH11"/>
      <c r="BTI11" s="125">
        <f>IF(BTI$6=0,MIN(BTI$12:BTI$42),MAX(BTI$12:BTI$42))</f>
      </c>
      <c r="BTJ11" s="125">
        <f>INDEX($A$12:$A$42,MATCH(BTI11,BTI$12:BTI$42,0))</f>
      </c>
      <c r="BTK11"/>
      <c r="BTL11"/>
      <c r="BTM11" s="125">
        <f>IF(BTM$6=0,MIN(BTM$12:BTM$42),MAX(BTM$12:BTM$42))</f>
      </c>
      <c r="BTN11" s="125">
        <f>INDEX($A$12:$A$42,MATCH(BTM11,BTM$12:BTM$42,0))</f>
      </c>
      <c r="BTO11"/>
      <c r="BTP11"/>
      <c r="BTQ11" s="125">
        <f>IF(BTQ$6=0,MIN(BTQ$12:BTQ$42),MAX(BTQ$12:BTQ$42))</f>
      </c>
      <c r="BTR11" s="125">
        <f>INDEX($A$12:$A$42,MATCH(BTQ11,BTQ$12:BTQ$42,0))</f>
      </c>
      <c r="BTS11"/>
      <c r="BTT11"/>
      <c r="BTU11" s="125">
        <f>IF(BTU$6=0,MIN(BTU$12:BTU$42),MAX(BTU$12:BTU$42))</f>
      </c>
      <c r="BTV11" s="125">
        <f>INDEX($A$12:$A$42,MATCH(BTU11,BTU$12:BTU$42,0))</f>
      </c>
      <c r="BTW11"/>
      <c r="BTX11"/>
      <c r="BTY11" s="125">
        <f>IF(BTY$6=0,MIN(BTY$12:BTY$42),MAX(BTY$12:BTY$42))</f>
      </c>
      <c r="BTZ11" s="125">
        <f>INDEX($A$12:$A$42,MATCH(BTY11,BTY$12:BTY$42,0))</f>
      </c>
      <c r="BUA11"/>
      <c r="BUB11"/>
      <c r="BUC11" s="125">
        <f>IF(BUC$6=0,MIN(BUC$12:BUC$42),MAX(BUC$12:BUC$42))</f>
      </c>
      <c r="BUD11" s="125">
        <f>INDEX($A$12:$A$42,MATCH(BUC11,BUC$12:BUC$42,0))</f>
      </c>
      <c r="BUE11"/>
      <c r="BUF11"/>
      <c r="BUG11" s="125">
        <f>IF(BUG$6=0,MIN(BUG$12:BUG$42),MAX(BUG$12:BUG$42))</f>
      </c>
      <c r="BUH11" s="125">
        <f>INDEX($A$12:$A$42,MATCH(BUG11,BUG$12:BUG$42,0))</f>
      </c>
      <c r="BUI11"/>
      <c r="BUJ11"/>
      <c r="BUK11" s="125">
        <f>IF(BUK$6=0,MIN(BUK$12:BUK$42),MAX(BUK$12:BUK$42))</f>
      </c>
      <c r="BUL11" s="125">
        <f>INDEX($A$12:$A$42,MATCH(BUK11,BUK$12:BUK$42,0))</f>
      </c>
      <c r="BUM11"/>
      <c r="BUN11"/>
      <c r="BUO11" s="125">
        <f>IF(BUO$6=0,MIN(BUO$12:BUO$42),MAX(BUO$12:BUO$42))</f>
      </c>
      <c r="BUP11" s="125">
        <f>INDEX($A$12:$A$42,MATCH(BUO11,BUO$12:BUO$42,0))</f>
      </c>
      <c r="BUQ11"/>
      <c r="BUR11"/>
      <c r="BUS11" s="125">
        <f>IF(BUS$6=0,MIN(BUS$12:BUS$42),MAX(BUS$12:BUS$42))</f>
      </c>
      <c r="BUT11" s="125">
        <f>INDEX($A$12:$A$42,MATCH(BUS11,BUS$12:BUS$42,0))</f>
      </c>
      <c r="BUU11"/>
      <c r="BUV11"/>
      <c r="BUW11" s="125">
        <f>IF(BUW$6=0,MIN(BUW$12:BUW$42),MAX(BUW$12:BUW$42))</f>
      </c>
      <c r="BUX11" s="125">
        <f>INDEX($A$12:$A$42,MATCH(BUW11,BUW$12:BUW$42,0))</f>
      </c>
      <c r="BUY11"/>
      <c r="BUZ11"/>
      <c r="BVA11" s="125">
        <f>IF(BVA$6=0,MIN(BVA$12:BVA$42),MAX(BVA$12:BVA$42))</f>
      </c>
      <c r="BVB11" s="125">
        <f>INDEX($A$12:$A$42,MATCH(BVA11,BVA$12:BVA$42,0))</f>
      </c>
      <c r="BVC11"/>
      <c r="BVD11"/>
      <c r="BVE11" s="125">
        <f>IF(BVE$6=0,MIN(BVE$12:BVE$42),MAX(BVE$12:BVE$42))</f>
      </c>
      <c r="BVF11" s="125">
        <f>INDEX($A$12:$A$42,MATCH(BVE11,BVE$12:BVE$42,0))</f>
      </c>
      <c r="BVG11"/>
      <c r="BVH11"/>
      <c r="BVI11" s="125">
        <f>IF(BVI$6=0,MIN(BVI$12:BVI$42),MAX(BVI$12:BVI$42))</f>
      </c>
      <c r="BVJ11" s="125">
        <f>INDEX($A$12:$A$42,MATCH(BVI11,BVI$12:BVI$42,0))</f>
      </c>
      <c r="BVK11"/>
      <c r="BVL11"/>
      <c r="BVM11" s="125">
        <f>IF(BVM$6=0,MIN(BVM$12:BVM$42),MAX(BVM$12:BVM$42))</f>
      </c>
      <c r="BVN11" s="125">
        <f>INDEX($A$12:$A$42,MATCH(BVM11,BVM$12:BVM$42,0))</f>
      </c>
      <c r="BVO11"/>
      <c r="BVP11"/>
      <c r="BVQ11" s="125">
        <f>IF(BVQ$6=0,MIN(BVQ$12:BVQ$42),MAX(BVQ$12:BVQ$42))</f>
      </c>
      <c r="BVR11" s="125">
        <f>INDEX($A$12:$A$42,MATCH(BVQ11,BVQ$12:BVQ$42,0))</f>
      </c>
      <c r="BVS11"/>
      <c r="BVT11"/>
      <c r="BVU11" s="125">
        <f>IF(BVU$6=0,MIN(BVU$12:BVU$42),MAX(BVU$12:BVU$42))</f>
      </c>
      <c r="BVV11" s="125">
        <f>INDEX($A$12:$A$42,MATCH(BVU11,BVU$12:BVU$42,0))</f>
      </c>
      <c r="BVW11"/>
      <c r="BVX11"/>
      <c r="BVY11" s="125">
        <f>IF(BVY$6=0,MIN(BVY$12:BVY$42),MAX(BVY$12:BVY$42))</f>
      </c>
      <c r="BVZ11" s="125">
        <f>INDEX($A$12:$A$42,MATCH(BVY11,BVY$12:BVY$42,0))</f>
      </c>
      <c r="BWA11"/>
      <c r="BWB11"/>
      <c r="BWC11" s="125">
        <f>IF(BWC$6=0,MIN(BWC$12:BWC$42),MAX(BWC$12:BWC$42))</f>
      </c>
      <c r="BWD11" s="125">
        <f>INDEX($A$12:$A$42,MATCH(BWC11,BWC$12:BWC$42,0))</f>
      </c>
      <c r="BWE11"/>
      <c r="BWF11"/>
      <c r="BWG11" s="125">
        <f>IF(BWG$6=0,MIN(BWG$12:BWG$42),MAX(BWG$12:BWG$42))</f>
      </c>
      <c r="BWH11" s="125">
        <f>INDEX($A$12:$A$42,MATCH(BWG11,BWG$12:BWG$42,0))</f>
      </c>
      <c r="BWI11"/>
      <c r="BWJ11"/>
      <c r="BWK11" s="125">
        <f>IF(BWK$6=0,MIN(BWK$12:BWK$42),MAX(BWK$12:BWK$42))</f>
      </c>
      <c r="BWL11" s="125">
        <f>INDEX($A$12:$A$42,MATCH(BWK11,BWK$12:BWK$42,0))</f>
      </c>
      <c r="BWM11"/>
      <c r="BWN11"/>
      <c r="BWO11" s="125">
        <f>IF(BWO$6=0,MIN(BWO$12:BWO$42),MAX(BWO$12:BWO$42))</f>
      </c>
      <c r="BWP11" s="125">
        <f>INDEX($A$12:$A$42,MATCH(BWO11,BWO$12:BWO$42,0))</f>
      </c>
      <c r="BWQ11"/>
      <c r="BWR11"/>
      <c r="BWS11" s="125">
        <f>IF(BWS$6=0,MIN(BWS$12:BWS$42),MAX(BWS$12:BWS$42))</f>
      </c>
      <c r="BWT11" s="125">
        <f>INDEX($A$12:$A$42,MATCH(BWS11,BWS$12:BWS$42,0))</f>
      </c>
    </row>
    <row r="12">
      <c r="A12" s="125" t="s">
        <v>16</v>
      </c>
      <c r="B12" s="125">
        <f>A12</f>
      </c>
      <c r="C12" s="125">
        <f>(F12+J12+N12+R12+V12+Z12+AD12+AH12+AL12+AP12+AT12+AX12+BB12+BF12+BJ12+BN12+BR12+BV12+BZ12+CD12+CH12+CL12+CP12+CT12+CX12+DB12+DF12+DJ12+DN12+DR12+DV12+DZ12+EE12+EJ12+EO12+ET12+EY12+FD12+FI12+FN12+FS12+FX12+GC12+GH12+GM12+GR12+GW12+HB12+HG12+HL12+HQ12+HV12+IA12+IF12+IK12+IP12+IU12+IZ12+JE12+JJ12+JO12+JT12+JY12+KD12+KI12+KN12+KS12+KX12+LC12+LH12+LM12+LR12+LW12+MB12+MG12+ML12+MQ12+MV12+NA12+NF12+NK12+NP12+NU12+NZ12+OE12+OJ12+OO12+OT12+OY12+PD12+PI12+PN12+PS12+PX12+QC12+QH12+QM12+QR12+QW12+RB12+RG12+RL12+RQ12+RV12+SA12+SF12+SK12+SP12+SU12+SZ12+TE12+TJ12+TO12+TT12+TY12+UD12+UI12+UN12+US12+UX12+VC12+VH12+VM12+VR12+VW12+WB12+WG12+WL12+WQ12+WV12+XA12+XF12+XK12+XP12+XU12+XZ12+YE12+YJ12+YO12+YT12+YY12+ZD12+ZI12+ZN12+ZS12+ZX12+AAC12+AAH12+AAM12+AAR12+AAW12+ABB12+ABG12+ABL12+ABQ12+ABV12+ACA12+ACF12+ACK12+ACP12+ACU12+ACZ12+ADE12+ADJ12+ADO12+ADT12+ADY12+AED12+AEI12+AEN12+AES12+AEX12+AFC12+AFH12+AFM12+AFR12+AFW12+AGB12+AGG12+AGL12+AGQ12+AGV12+AHA12+AHF12+AHK12+AHP12+AHU12+AHZ12+AIE12+AIJ12+AIO12+AIT12+AIY12+AJD12+AJI12+AJN12+AJS12+AJX12+AKC12+AKH12+AKM12+AKR12+AKW12+ALB12+ALG12+ALL12+ALQ12+ALV12+AMA12+AMF12+AMK12+AMP12+AMU12+AMZ12+ANE12+ANJ12+ANO12+ANT12+ANY12+AOD12+AOI12+AON12+AOS12+AOX12+APC12+APH12+APM12+APR12+APW12+AQB12+AQG12+AQL12+AQQ12+AQV12+ARA12+ARF12+ARK12+ARP12+ARU12+ARZ12+ASE12+ASJ12+ASO12+AST12+ASY12+ATD12+ATI12+ATN12+ATS12+ATX12+AUC12+AUH12+AUL12+AUP12+AUT12+AUX12+AVB12+AVF12+AVJ12+AVN12+AVR12+AVV12+AVZ12+AWD12+AWH12+AWL12+AWP12+AWT12+AWX12+AXB12+AXF12+AXJ12+AXN12+AXR12+AXV12+AXZ12+AYD12+AYH12+AYL12+AYP12+AYT12+AYX12+AZB12+AZF12+AZJ12+AZN12+AZR12+AZV12+AZZ12+BAD12+BAH12+BAL12+BAP12+BAT12+BAX12+BBB12+BBF12+BBJ12+BBN12+BBR12+BBV12+BBZ12+BCD12+BCH12+BCL12+BCP12+BCT12+BCX12+BDB12+BDF12+BDJ12+BDN12+BDR12+BDV12+BDZ12+BED12+BEH12+BEL12+BEP12+BET12+BEX12+BFB12+BFF12+BFJ12+BFN12+BFR12+BFV12+BFZ12+BGD12+BGH12+BGL12+BGP12+BGT12+BGX12+BHB12+BHF12+BHJ12+BHN12+BHR12+BHV12+BHZ12+BID12+BIH12+BIL12+BIP12+BIT12+BIX12+BJB12+BJF12+BJJ12+BJN12+BJR12+BJV12+BJZ12+BKD12+BKH12+BKL12+BKP12+BKT12+BKX12+BLB12+BLF12+BLJ12+BLN12+BLR12+BLV12+BLZ12+BMD12+BMH12+BML12+BMP12+BMT12+BMX12+BNB12+BNF12+BNJ12+BNN12+BNR12+BNV12+BNZ12+BOD12+BOH12+BOL12+BOP12+BOT12+BOX12+BPB12+BPF12+BPJ12+BPN12+BPR12+BPV12+BPZ12+BQD12+BQH12+BQL12+BQP12+BQT12+BQX12+BRB12+BRF12+BRJ12+BRN12+BRR12+BRV12+BRZ12+BSD12+BSH12+BSL12+BSP12+BST12+BSX12+BTB12+BTF12+BTJ12+BTN12+BTR12+BTV12+BTZ12+BUD12+BUH12+BUL12+BUP12+BUT12+BUX12+BVB12+BVF12+BVJ12+BVN12+BVR12+BVV12+BVZ12+BWD12+BWH12+BWL12+BWP12+BWT12)*100</f>
      </c>
      <c r="D12" s="125">
        <f>RANK(C12,C$12:C$42,0)</f>
      </c>
      <c r="E12" s="126">
        <v>77.7139200505709</v>
      </c>
      <c r="F12" s="126">
        <f>IF(COUNTA(E$12:E$42)=0,0.6*E$5,IF(E12="",0,IF(E$6=0,IF(E12&gt;=E$8,E$5,IF(E12&lt;E$6,0,0.6*E$5+0.4*E$5*(E12-E$7)/(E$8-E$7))),IF(E12&lt;=E$8,E$5,IF(E12&gt;E$6,0,0.6*E$5+0.4*E$5*(E12-E$7)/(E$8-E$7))))))</f>
      </c>
      <c r="G12" s="126">
        <f>IF(E12&lt;&gt;"",E$5,0)</f>
      </c>
      <c r="H12" s="125">
        <f>IF(E$6=0,RANK(E12,E$12:E$42,0),RANK(E12,E$12:E$42,1))</f>
      </c>
      <c r="I12" s="126">
        <v>90.0993002433119</v>
      </c>
      <c r="J12" s="126">
        <f>IF(COUNTA(I$12:I$42)=0,0.6*I$5,IF(I12="",0,IF(I$6=0,IF(I12&gt;=I$8,I$5,IF(I12&lt;I$6,0,0.6*I$5+0.4*I$5*(I12-I$7)/(I$8-I$7))),IF(I12&lt;=I$8,I$5,IF(I12&gt;I$6,0,0.6*I$5+0.4*I$5*(I12-I$7)/(I$8-I$7))))))</f>
      </c>
      <c r="K12" s="126">
        <f>IF(I12&lt;&gt;"",I$5,0)</f>
      </c>
      <c r="L12" s="125">
        <f>IF(I$6=0,RANK(I12,I$12:I$42,0),RANK(I12,I$12:I$42,1))</f>
      </c>
      <c r="M12"/>
      <c r="N12" s="126">
        <f>IF(COUNTA(M$12:M$42)=0,0.6*M$5,IF(M12="",0,IF(M$6=0,IF(M12&gt;=M$8,M$5,IF(M12&lt;M$6,0,0.6*M$5+0.4*M$5*(M12-M$7)/(M$8-M$7))),IF(M12&lt;=M$8,M$5,IF(M12&gt;M$6,0,0.6*M$5+0.4*M$5*(M12-M$7)/(M$8-M$7))))))</f>
      </c>
      <c r="O12" s="126">
        <f>IF(M12&lt;&gt;"",M$5,0)</f>
      </c>
      <c r="P12" s="125">
        <f>IF(M$6=0,RANK(M12,M$12:M$42,0),RANK(M12,M$12:M$42,1))</f>
      </c>
      <c r="Q12"/>
      <c r="R12" s="126">
        <f>IF(COUNTA(Q$12:Q$42)=0,0.6*Q$5,IF(Q12="",0,IF(Q$6=0,IF(Q12&gt;=Q$8,Q$5,IF(Q12&lt;Q$6,0,0.6*Q$5+0.4*Q$5*(Q12-Q$7)/(Q$8-Q$7))),IF(Q12&lt;=Q$8,Q$5,IF(Q12&gt;Q$6,0,0.6*Q$5+0.4*Q$5*(Q12-Q$7)/(Q$8-Q$7))))))</f>
      </c>
      <c r="S12" s="126">
        <f>IF(Q12&lt;&gt;"",Q$5,0)</f>
      </c>
      <c r="T12" s="125">
        <f>IF(Q$6=0,RANK(Q12,Q$12:Q$42,0),RANK(Q12,Q$12:Q$42,1))</f>
      </c>
      <c r="U12"/>
      <c r="V12" s="126">
        <f>IF(COUNTA(U$12:U$42)=0,0.6*U$5,IF(U12="",0,IF(U$6=0,IF(U12&gt;=U$8,U$5,IF(U12&lt;U$6,0,0.6*U$5+0.4*U$5*(U12-U$7)/(U$8-U$7))),IF(U12&lt;=U$8,U$5,IF(U12&gt;U$6,0,0.6*U$5+0.4*U$5*(U12-U$7)/(U$8-U$7))))))</f>
      </c>
      <c r="W12" s="126">
        <f>IF(U12&lt;&gt;"",U$5,0)</f>
      </c>
      <c r="X12" s="125">
        <f>IF(U$6=0,RANK(U12,U$12:U$42,0),RANK(U12,U$12:U$42,1))</f>
      </c>
      <c r="Y12"/>
      <c r="Z12" s="126">
        <f>IF(COUNTA(Y$12:Y$42)=0,0.6*Y$5,IF(Y12="",0,IF(Y$6=0,IF(Y12&gt;=Y$8,Y$5,IF(Y12&lt;Y$6,0,0.6*Y$5+0.4*Y$5*(Y12-Y$7)/(Y$8-Y$7))),IF(Y12&lt;=Y$8,Y$5,IF(Y12&gt;Y$6,0,0.6*Y$5+0.4*Y$5*(Y12-Y$7)/(Y$8-Y$7))))))</f>
      </c>
      <c r="AA12" s="126">
        <f>IF(Y12&lt;&gt;"",Y$5,0)</f>
      </c>
      <c r="AB12" s="125">
        <f>IF(Y$6=0,RANK(Y12,Y$12:Y$42,0),RANK(Y12,Y$12:Y$42,1))</f>
      </c>
      <c r="AC12"/>
      <c r="AD12" s="126">
        <f>IF(COUNTA(AC$12:AC$42)=0,0.6*AC$5,IF(AC12="",0,IF(AC$6=0,IF(AC12&gt;=AC$8,AC$5,IF(AC12&lt;AC$6,0,0.6*AC$5+0.4*AC$5*(AC12-AC$7)/(AC$8-AC$7))),IF(AC12&lt;=AC$8,AC$5,IF(AC12&gt;AC$6,0,0.6*AC$5+0.4*AC$5*(AC12-AC$7)/(AC$8-AC$7))))))</f>
      </c>
      <c r="AE12" s="126">
        <f>IF(AC12&lt;&gt;"",AC$5,0)</f>
      </c>
      <c r="AF12" s="125">
        <f>IF(AC$6=0,RANK(AC12,AC$12:AC$42,0),RANK(AC12,AC$12:AC$42,1))</f>
      </c>
      <c r="AG12"/>
      <c r="AH12" s="126">
        <f>IF(COUNTA(AG$12:AG$42)=0,0.6*AG$5,IF(AG12="",0,IF(AG$6=0,IF(AG12&gt;=AG$8,AG$5,IF(AG12&lt;AG$6,0,0.6*AG$5+0.4*AG$5*(AG12-AG$7)/(AG$8-AG$7))),IF(AG12&lt;=AG$8,AG$5,IF(AG12&gt;AG$6,0,0.6*AG$5+0.4*AG$5*(AG12-AG$7)/(AG$8-AG$7))))))</f>
      </c>
      <c r="AI12" s="126">
        <f>IF(AG12&lt;&gt;"",AG$5,0)</f>
      </c>
      <c r="AJ12" s="125">
        <f>IF(AG$6=0,RANK(AG12,AG$12:AG$42,0),RANK(AG12,AG$12:AG$42,1))</f>
      </c>
      <c r="AK12"/>
      <c r="AL12" s="126">
        <f>IF(COUNTA(AK$12:AK$42)=0,0.6*AK$5,IF(AK12="",0,IF(AK$6=0,IF(AK12&gt;=AK$8,AK$5,IF(AK12&lt;AK$6,0,0.6*AK$5+0.4*AK$5*(AK12-AK$7)/(AK$8-AK$7))),IF(AK12&lt;=AK$8,AK$5,IF(AK12&gt;AK$6,0,0.6*AK$5+0.4*AK$5*(AK12-AK$7)/(AK$8-AK$7))))))</f>
      </c>
      <c r="AM12" s="126">
        <f>IF(AK12&lt;&gt;"",AK$5,0)</f>
      </c>
      <c r="AN12" s="125">
        <f>IF(AK$6=0,RANK(AK12,AK$12:AK$42,0),RANK(AK12,AK$12:AK$42,1))</f>
      </c>
      <c r="AO12" s="126">
        <v>99.94</v>
      </c>
      <c r="AP12" s="126">
        <f>IF(COUNTA(AO$12:AO$42)=0,0.6*AO$5,IF(AO12="",0,IF(AO$6=0,IF(AO12&gt;=AO$8,AO$5,IF(AO12&lt;AO$6,0,0.6*AO$5+0.4*AO$5*(AO12-AO$7)/(AO$8-AO$7))),IF(AO12&lt;=AO$8,AO$5,IF(AO12&gt;AO$6,0,0.6*AO$5+0.4*AO$5*(AO12-AO$7)/(AO$8-AO$7))))))</f>
      </c>
      <c r="AQ12" s="126">
        <f>IF(AO12&lt;&gt;"",AO$5,0)</f>
      </c>
      <c r="AR12" s="125">
        <f>IF(AO$6=0,RANK(AO12,AO$12:AO$42,0),RANK(AO12,AO$12:AO$42,1))</f>
      </c>
      <c r="AS12" s="126">
        <v>0.01</v>
      </c>
      <c r="AT12" s="126">
        <f>IF(COUNTA(AS$12:AS$42)=0,0.6*AS$5,IF(AS12="",0,IF(AS$6=0,IF(AS12&gt;=AS$8,AS$5,IF(AS12&lt;AS$6,0,0.6*AS$5+0.4*AS$5*(AS12-AS$7)/(AS$8-AS$7))),IF(AS12&lt;=AS$8,AS$5,IF(AS12&gt;AS$6,0,0.6*AS$5+0.4*AS$5*(AS12-AS$7)/(AS$8-AS$7))))))</f>
      </c>
      <c r="AU12" s="126">
        <f>IF(AS12&lt;&gt;"",AS$5,0)</f>
      </c>
      <c r="AV12" s="125">
        <f>IF(AS$6=0,RANK(AS12,AS$12:AS$42,0),RANK(AS12,AS$12:AS$42,1))</f>
      </c>
      <c r="AW12" s="126">
        <v>99.63</v>
      </c>
      <c r="AX12" s="126">
        <f>IF(COUNTA(AW$12:AW$42)=0,0.6*AW$5,IF(AW12="",0,IF(AW$6=0,IF(AW12&gt;=AW$8,AW$5,IF(AW12&lt;AW$6,0,0.6*AW$5+0.4*AW$5*(AW12-AW$7)/(AW$8-AW$7))),IF(AW12&lt;=AW$8,AW$5,IF(AW12&gt;AW$6,0,0.6*AW$5+0.4*AW$5*(AW12-AW$7)/(AW$8-AW$7))))))</f>
      </c>
      <c r="AY12" s="126">
        <f>IF(AW12&lt;&gt;"",AW$5,0)</f>
      </c>
      <c r="AZ12" s="125">
        <f>IF(AW$6=0,RANK(AW12,AW$12:AW$42,0),RANK(AW12,AW$12:AW$42,1))</f>
      </c>
      <c r="BA12" s="126">
        <v>0.457426218093634</v>
      </c>
      <c r="BB12" s="126">
        <f>IF(COUNTA(BA$12:BA$42)=0,0.6*BA$5,IF(BA12="",0,IF(BA$6=0,IF(BA12&gt;=BA$8,BA$5,IF(BA12&lt;BA$6,0,0.6*BA$5+0.4*BA$5*(BA12-BA$7)/(BA$8-BA$7))),IF(BA12&lt;=BA$8,BA$5,IF(BA12&gt;BA$6,0,0.6*BA$5+0.4*BA$5*(BA12-BA$7)/(BA$8-BA$7))))))</f>
      </c>
      <c r="BC12" s="126">
        <f>IF(BA12&lt;&gt;"",BA$5,0)</f>
      </c>
      <c r="BD12" s="125">
        <f>IF(BA$6=0,RANK(BA12,BA$12:BA$42,0),RANK(BA12,BA$12:BA$42,1))</f>
      </c>
      <c r="BE12" s="126">
        <v>98.48</v>
      </c>
      <c r="BF12" s="126">
        <f>IF(COUNTA(BE$12:BE$42)=0,0.6*BE$5,IF(BE12="",0,IF(BE$6=0,IF(BE12&gt;=BE$8,BE$5,IF(BE12&lt;BE$6,0,0.6*BE$5+0.4*BE$5*(BE12-BE$7)/(BE$8-BE$7))),IF(BE12&lt;=BE$8,BE$5,IF(BE12&gt;BE$6,0,0.6*BE$5+0.4*BE$5*(BE12-BE$7)/(BE$8-BE$7))))))</f>
      </c>
      <c r="BG12" s="126">
        <f>IF(BE12&lt;&gt;"",BE$5,0)</f>
      </c>
      <c r="BH12" s="125">
        <f>IF(BE$6=0,RANK(BE12,BE$12:BE$42,0),RANK(BE12,BE$12:BE$42,1))</f>
      </c>
      <c r="BI12" s="126">
        <v>28</v>
      </c>
      <c r="BJ12" s="126">
        <f>IF(COUNTA(BI$12:BI$42)=0,0.6*BI$5,IF(BI12="",0,IF(BI$6=0,IF(BI12&gt;=BI$8,BI$5,IF(BI12&lt;BI$6,0,0.6*BI$5+0.4*BI$5*(BI12-BI$7)/(BI$8-BI$7))),IF(BI12&lt;=BI$8,BI$5,IF(BI12&gt;BI$6,0,0.6*BI$5+0.4*BI$5*(BI12-BI$7)/(BI$8-BI$7))))))</f>
      </c>
      <c r="BK12" s="126">
        <f>IF(BI12&lt;&gt;"",BI$5,0)</f>
      </c>
      <c r="BL12" s="125">
        <f>IF(BI$6=0,RANK(BI12,BI$12:BI$42,0),RANK(BI12,BI$12:BI$42,1))</f>
      </c>
      <c r="BM12" s="126">
        <v>99.7844</v>
      </c>
      <c r="BN12" s="126">
        <f>IF(COUNTA(BM$12:BM$42)=0,0.6*BM$5,IF(BM12="",0,IF(BM$6=0,IF(BM12&gt;=BM$8,BM$5,IF(BM12&lt;BM$6,0,0.6*BM$5+0.4*BM$5*(BM12-BM$7)/(BM$8-BM$7))),IF(BM12&lt;=BM$8,BM$5,IF(BM12&gt;BM$6,0,0.6*BM$5+0.4*BM$5*(BM12-BM$7)/(BM$8-BM$7))))))</f>
      </c>
      <c r="BO12" s="126">
        <f>IF(BM12&lt;&gt;"",BM$5,0)</f>
      </c>
      <c r="BP12" s="125">
        <f>IF(BM$6=0,RANK(BM12,BM$12:BM$42,0),RANK(BM12,BM$12:BM$42,1))</f>
      </c>
      <c r="BQ12" s="126">
        <v>32</v>
      </c>
      <c r="BR12" s="126">
        <f>IF(COUNTA(BQ$12:BQ$42)=0,0.6*BQ$5,IF(BQ12="",0,IF(BQ$6=0,IF(BQ12&gt;=BQ$8,BQ$5,IF(BQ12&lt;BQ$6,0,0.6*BQ$5+0.4*BQ$5*(BQ12-BQ$7)/(BQ$8-BQ$7))),IF(BQ12&lt;=BQ$8,BQ$5,IF(BQ12&gt;BQ$6,0,0.6*BQ$5+0.4*BQ$5*(BQ12-BQ$7)/(BQ$8-BQ$7))))))</f>
      </c>
      <c r="BS12" s="126">
        <f>IF(BQ12&lt;&gt;"",BQ$5,0)</f>
      </c>
      <c r="BT12" s="125">
        <f>IF(BQ$6=0,RANK(BQ12,BQ$12:BQ$42,0),RANK(BQ12,BQ$12:BQ$42,1))</f>
      </c>
      <c r="BU12" s="126">
        <v>6.3445</v>
      </c>
      <c r="BV12" s="126">
        <f>IF(COUNTA(BU$12:BU$42)=0,0.6*BU$5,IF(BU12="",0,IF(BU$6=0,IF(BU12&gt;=BU$8,BU$5,IF(BU12&lt;BU$6,0,0.6*BU$5+0.4*BU$5*(BU12-BU$7)/(BU$8-BU$7))),IF(BU12&lt;=BU$8,BU$5,IF(BU12&gt;BU$6,0,0.6*BU$5+0.4*BU$5*(BU12-BU$7)/(BU$8-BU$7))))))</f>
      </c>
      <c r="BW12" s="126">
        <f>IF(BU12&lt;&gt;"",BU$5,0)</f>
      </c>
      <c r="BX12" s="125">
        <f>IF(BU$6=0,RANK(BU12,BU$12:BU$42,0),RANK(BU12,BU$12:BU$42,1))</f>
      </c>
      <c r="BY12" s="126">
        <v>99.83</v>
      </c>
      <c r="BZ12" s="126">
        <f>IF(COUNTA(BY$12:BY$42)=0,0.6*BY$5,IF(BY12="",0,IF(BY$6=0,IF(BY12&gt;=BY$8,BY$5,IF(BY12&lt;BY$6,0,0.6*BY$5+0.4*BY$5*(BY12-BY$7)/(BY$8-BY$7))),IF(BY12&lt;=BY$8,BY$5,IF(BY12&gt;BY$6,0,0.6*BY$5+0.4*BY$5*(BY12-BY$7)/(BY$8-BY$7))))))</f>
      </c>
      <c r="CA12" s="126">
        <f>IF(BY12&lt;&gt;"",BY$5,0)</f>
      </c>
      <c r="CB12" s="125">
        <f>IF(BY$6=0,RANK(BY12,BY$12:BY$42,0),RANK(BY12,BY$12:BY$42,1))</f>
      </c>
      <c r="CC12"/>
      <c r="CD12" s="126">
        <f>IF(COUNTA(CC$12:CC$42)=0,0.6*CC$5,IF(CC12="",0,IF(CC$6=0,IF(CC12&gt;=CC$8,CC$5,IF(CC12&lt;CC$6,0,0.6*CC$5+0.4*CC$5*(CC12-CC$7)/(CC$8-CC$7))),IF(CC12&lt;=CC$8,CC$5,IF(CC12&gt;CC$6,0,0.6*CC$5+0.4*CC$5*(CC12-CC$7)/(CC$8-CC$7))))))</f>
      </c>
      <c r="CE12" s="126">
        <f>IF(CC12&lt;&gt;"",CC$5,0)</f>
      </c>
      <c r="CF12" s="125">
        <f>IF(CC$6=0,RANK(CC12,CC$12:CC$42,0),RANK(CC12,CC$12:CC$42,1))</f>
      </c>
      <c r="CG12"/>
      <c r="CH12" s="126">
        <f>IF(COUNTA(CG$12:CG$42)=0,0.6*CG$5,IF(CG12="",0,IF(CG$6=0,IF(CG12&gt;=CG$8,CG$5,IF(CG12&lt;CG$6,0,0.6*CG$5+0.4*CG$5*(CG12-CG$7)/(CG$8-CG$7))),IF(CG12&lt;=CG$8,CG$5,IF(CG12&gt;CG$6,0,0.6*CG$5+0.4*CG$5*(CG12-CG$7)/(CG$8-CG$7))))))</f>
      </c>
      <c r="CI12" s="126">
        <f>IF(CG12&lt;&gt;"",CG$5,0)</f>
      </c>
      <c r="CJ12" s="125">
        <f>IF(CG$6=0,RANK(CG12,CG$12:CG$42,0),RANK(CG12,CG$12:CG$42,1))</f>
      </c>
      <c r="CK12"/>
      <c r="CL12" s="126">
        <f>IF(COUNTA(CK$12:CK$42)=0,0.6*CK$5,IF(CK12="",0,IF(CK$6=0,IF(CK12&gt;=CK$8,CK$5,IF(CK12&lt;CK$6,0,0.6*CK$5+0.4*CK$5*(CK12-CK$7)/(CK$8-CK$7))),IF(CK12&lt;=CK$8,CK$5,IF(CK12&gt;CK$6,0,0.6*CK$5+0.4*CK$5*(CK12-CK$7)/(CK$8-CK$7))))))</f>
      </c>
      <c r="CM12" s="126">
        <f>IF(CK12&lt;&gt;"",CK$5,0)</f>
      </c>
      <c r="CN12" s="125">
        <f>IF(CK$6=0,RANK(CK12,CK$12:CK$42,0),RANK(CK12,CK$12:CK$42,1))</f>
      </c>
      <c r="CO12"/>
      <c r="CP12" s="126">
        <f>IF(COUNTA(CO$12:CO$42)=0,0.6*CO$5,IF(CO12="",0,IF(CO$6=0,IF(CO12&gt;=CO$8,CO$5,IF(CO12&lt;CO$6,0,0.6*CO$5+0.4*CO$5*(CO12-CO$7)/(CO$8-CO$7))),IF(CO12&lt;=CO$8,CO$5,IF(CO12&gt;CO$6,0,0.6*CO$5+0.4*CO$5*(CO12-CO$7)/(CO$8-CO$7))))))</f>
      </c>
      <c r="CQ12" s="126">
        <f>IF(CO12&lt;&gt;"",CO$5,0)</f>
      </c>
      <c r="CR12" s="125">
        <f>IF(CO$6=0,RANK(CO12,CO$12:CO$42,0),RANK(CO12,CO$12:CO$42,1))</f>
      </c>
      <c r="CS12"/>
      <c r="CT12" s="126">
        <f>IF(COUNTA(CS$12:CS$42)=0,0.6*CS$5,IF(CS12="",0,IF(CS$6=0,IF(CS12&gt;=CS$8,CS$5,IF(CS12&lt;CS$6,0,0.6*CS$5+0.4*CS$5*(CS12-CS$7)/(CS$8-CS$7))),IF(CS12&lt;=CS$8,CS$5,IF(CS12&gt;CS$6,0,0.6*CS$5+0.4*CS$5*(CS12-CS$7)/(CS$8-CS$7))))))</f>
      </c>
      <c r="CU12" s="126">
        <f>IF(CS12&lt;&gt;"",CS$5,0)</f>
      </c>
      <c r="CV12" s="125">
        <f>IF(CS$6=0,RANK(CS12,CS$12:CS$42,0),RANK(CS12,CS$12:CS$42,1))</f>
      </c>
      <c r="CW12" s="126">
        <v>2.72863749374599</v>
      </c>
      <c r="CX12" s="126">
        <f>IF(COUNTA(CW$12:CW$42)=0,0.6*CW$5,IF(CW12="",0,IF(CW$6=0,IF(CW12&gt;=CW$8,CW$5,IF(CW12&lt;CW$6,0,0.6*CW$5+0.4*CW$5*(CW12-CW$7)/(CW$8-CW$7))),IF(CW12&lt;=CW$8,CW$5,IF(CW12&gt;CW$6,0,0.6*CW$5+0.4*CW$5*(CW12-CW$7)/(CW$8-CW$7))))))</f>
      </c>
      <c r="CY12" s="126">
        <f>IF(CW12&lt;&gt;"",CW$5,0)</f>
      </c>
      <c r="CZ12" s="125">
        <f>IF(CW$6=0,RANK(CW12,CW$12:CW$42,0),RANK(CW12,CW$12:CW$42,1))</f>
      </c>
      <c r="DA12" s="126">
        <v>3.41172155468287</v>
      </c>
      <c r="DB12" s="126">
        <f>IF(COUNTA(DA$12:DA$42)=0,0.6*DA$5,IF(DA12="",0,IF(DA$6=0,IF(DA12&gt;=DA$8,DA$5,IF(DA12&lt;DA$6,0,0.6*DA$5+0.4*DA$5*(DA12-DA$7)/(DA$8-DA$7))),IF(DA12&lt;=DA$8,DA$5,IF(DA12&gt;DA$6,0,0.6*DA$5+0.4*DA$5*(DA12-DA$7)/(DA$8-DA$7))))))</f>
      </c>
      <c r="DC12" s="126">
        <f>IF(DA12&lt;&gt;"",DA$5,0)</f>
      </c>
      <c r="DD12" s="125">
        <f>IF(DA$6=0,RANK(DA12,DA$12:DA$42,0),RANK(DA12,DA$12:DA$42,1))</f>
      </c>
      <c r="DE12" s="126">
        <v>2.85297524724216</v>
      </c>
      <c r="DF12" s="126">
        <f>IF(COUNTA(DE$12:DE$42)=0,0.6*DE$5,IF(DE12="",0,IF(DE$6=0,IF(DE12&gt;=DE$8,DE$5,IF(DE12&lt;DE$6,0,0.6*DE$5+0.4*DE$5*(DE12-DE$7)/(DE$8-DE$7))),IF(DE12&lt;=DE$8,DE$5,IF(DE12&gt;DE$6,0,0.6*DE$5+0.4*DE$5*(DE12-DE$7)/(DE$8-DE$7))))))</f>
      </c>
      <c r="DG12" s="126">
        <f>IF(DE12&lt;&gt;"",DE$5,0)</f>
      </c>
      <c r="DH12" s="125">
        <f>IF(DE$6=0,RANK(DE12,DE$12:DE$42,0),RANK(DE12,DE$12:DE$42,1))</f>
      </c>
      <c r="DI12" s="126">
        <v>5.51266875694395</v>
      </c>
      <c r="DJ12" s="126">
        <f>IF(COUNTA(DI$12:DI$42)=0,0.6*DI$5,IF(DI12="",0,IF(DI$6=0,IF(DI12&gt;=DI$8,DI$5,IF(DI12&lt;DI$6,0,0.6*DI$5+0.4*DI$5*(DI12-DI$7)/(DI$8-DI$7))),IF(DI12&lt;=DI$8,DI$5,IF(DI12&gt;DI$6,0,0.6*DI$5+0.4*DI$5*(DI12-DI$7)/(DI$8-DI$7))))))</f>
      </c>
      <c r="DK12" s="126">
        <f>IF(DI12&lt;&gt;"",DI$5,0)</f>
      </c>
      <c r="DL12" s="125">
        <f>IF(DI$6=0,RANK(DI12,DI$12:DI$42,0),RANK(DI12,DI$12:DI$42,1))</f>
      </c>
      <c r="DM12" s="126">
        <v>0.52</v>
      </c>
      <c r="DN12" s="126">
        <f>IF(COUNTA(DM$12:DM$42)=0,0.6*DM$5,IF(DM12="",0,IF(DM$6=0,IF(DM12&gt;=DM$8,DM$5,IF(DM12&lt;DM$6,0,0.6*DM$5+0.4*DM$5*(DM12-DM$7)/(DM$8-DM$7))),IF(DM12&lt;=DM$8,DM$5,IF(DM12&gt;DM$6,0,0.6*DM$5+0.4*DM$5*(DM12-DM$7)/(DM$8-DM$7))))))</f>
      </c>
      <c r="DO12" s="126">
        <f>IF(DM12&lt;&gt;"",DM$5,0)</f>
      </c>
      <c r="DP12" s="125">
        <f>IF(DM$6=0,RANK(DM12,DM$12:DM$42,0),RANK(DM12,DM$12:DM$42,1))</f>
      </c>
      <c r="DQ12" s="126">
        <v>0.46</v>
      </c>
      <c r="DR12" s="126">
        <f>IF(COUNTA(DQ$12:DQ$42)=0,0.6*DQ$5,IF(DQ12="",0,IF(DQ$6=0,IF(DQ12&gt;=DQ$8,DQ$5,IF(DQ12&lt;DQ$6,0,0.6*DQ$5+0.4*DQ$5*(DQ12-DQ$7)/(DQ$8-DQ$7))),IF(DQ12&lt;=DQ$8,DQ$5,IF(DQ12&gt;DQ$6,0,0.6*DQ$5+0.4*DQ$5*(DQ12-DQ$7)/(DQ$8-DQ$7))))))</f>
      </c>
      <c r="DS12" s="126">
        <f>IF(DQ12&lt;&gt;"",DQ$5,0)</f>
      </c>
      <c r="DT12" s="125">
        <f>IF(DQ$6=0,RANK(DQ12,DQ$12:DQ$42,0),RANK(DQ12,DQ$12:DQ$42,1))</f>
      </c>
      <c r="DU12" s="126">
        <v>0.31</v>
      </c>
      <c r="DV12" s="126">
        <f>IF(COUNTA(DU$12:DU$42)=0,0.6*DU$5,IF(DU12="",0,IF(DU$6=0,IF(DU12&gt;=DU$8,DU$5,IF(DU12&lt;DU$6,0,0.6*DU$5+0.4*DU$5*(DU12-DU$7)/(DU$8-DU$7))),IF(DU12&lt;=DU$8,DU$5,IF(DU12&gt;DU$6,0,0.6*DU$5+0.4*DU$5*(DU12-DU$7)/(DU$8-DU$7))))))</f>
      </c>
      <c r="DW12" s="126">
        <f>IF(DU12&lt;&gt;"",DU$5,0)</f>
      </c>
      <c r="DX12" s="125">
        <f>IF(DU$6=0,RANK(DU12,DU$12:DU$42,0),RANK(DU12,DU$12:DU$42,1))</f>
      </c>
      <c r="DY12" s="126">
        <v>0.46</v>
      </c>
      <c r="DZ12" s="126">
        <f>IF(COUNTA(DY$12:DY$42)=0,0.6*DY$5,IF(DY12="",0,IF(DY$6=0,IF(DY12&gt;=DY$8,DY$5,IF(DY12&lt;DY$6,0,0.6*DY$5+0.4*DY$5*(DY12-DY$7)/(DY$8-DY$7))),IF(DY12&lt;=DY$8,DY$5,IF(DY12&gt;DY$6,0,0.6*DY$5+0.4*DY$5*(DY12-DY$7)/(DY$8-DY$7))))))</f>
      </c>
      <c r="EA12" s="126">
        <f>IF(DY12&lt;&gt;"",DY$5,0)</f>
      </c>
      <c r="EB12" s="125">
        <f>IF(DY$6=0,RANK(DY12,DY$12:DY$42,0),RANK(DY12,DY$12:DY$42,1))</f>
      </c>
      <c r="EC12" s="126">
        <v>99.54</v>
      </c>
      <c r="ED12" s="126">
        <v>92.05</v>
      </c>
      <c r="EE12" s="126">
        <f>IF((COUNTA(EC$12:EC$42)+COUNTA(ED$12:ED$42)=0),0.6*EC$5,IF(OR(EC12="",ED12=""),0,IF(EC$6=0,IF(EC12&gt;=EC$8,EC$5,IF(EC12&lt;ED12,0,EC$5*(EC12-ED12)/(EC$8-ED12))),IF(EC12&lt;=EC$8,EC$5,IF(EC12&gt;ED12,0,EC$5*(EC12-ED12)/(EC$8-ED12))))))</f>
      </c>
      <c r="EF12" s="126">
        <f>IF(OR(EC12="",ED12=""),0,EC$5)</f>
      </c>
      <c r="EG12" s="125">
        <f>IF(EC$6=0,RANK(EE12,EE$12:EE$42,0),RANK(EE12,EE$12:EE$42,1))</f>
      </c>
      <c r="EH12" s="126">
        <v>99.54</v>
      </c>
      <c r="EI12" s="126">
        <v>96.33</v>
      </c>
      <c r="EJ12" s="126">
        <f>IF((COUNTA(EH$12:EH$42)+COUNTA(EI$12:EI$42)=0),0.6*EH$5,IF(OR(EH12="",EI12=""),0,IF(EH$6=0,IF(EH12&gt;=EH$8,EH$5,IF(EH12&lt;EI12,0,EH$5*(EH12-EI12)/(EH$8-EI12))),IF(EH12&lt;=EH$8,EH$5,IF(EH12&gt;EI12,0,EH$5*(EH12-EI12)/(EH$8-EI12))))))</f>
      </c>
      <c r="EK12" s="126">
        <f>IF(OR(EH12="",EI12=""),0,EH$5)</f>
      </c>
      <c r="EL12" s="125">
        <f>IF(EH$6=0,RANK(EJ12,EJ$12:EJ$42,0),RANK(EJ12,EJ$12:EJ$42,1))</f>
      </c>
      <c r="EM12" s="126">
        <v>100</v>
      </c>
      <c r="EN12" s="126">
        <v>93.48</v>
      </c>
      <c r="EO12" s="126">
        <f>IF((COUNTA(EM$12:EM$42)+COUNTA(EN$12:EN$42)=0),0.6*EM$5,IF(OR(EM12="",EN12=""),0,IF(EM$6=0,IF(EM12&gt;=EM$8,EM$5,IF(EM12&lt;EN12,0,EM$5*(EM12-EN12)/(EM$8-EN12))),IF(EM12&lt;=EM$8,EM$5,IF(EM12&gt;EN12,0,EM$5*(EM12-EN12)/(EM$8-EN12))))))</f>
      </c>
      <c r="EP12" s="126">
        <f>IF(OR(EM12="",EN12=""),0,EM$5)</f>
      </c>
      <c r="EQ12" s="125">
        <f>IF(EM$6=0,RANK(EO12,EO$12:EO$42,0),RANK(EO12,EO$12:EO$42,1))</f>
      </c>
      <c r="ER12" s="126">
        <v>100</v>
      </c>
      <c r="ES12" s="126">
        <v>97.73</v>
      </c>
      <c r="ET12" s="126">
        <f>IF((COUNTA(ER$12:ER$42)+COUNTA(ES$12:ES$42)=0),0.6*ER$5,IF(OR(ER12="",ES12=""),0,IF(ER$6=0,IF(ER12&gt;=ER$8,ER$5,IF(ER12&lt;ES12,0,ER$5*(ER12-ES12)/(ER$8-ES12))),IF(ER12&lt;=ER$8,ER$5,IF(ER12&gt;ES12,0,ER$5*(ER12-ES12)/(ER$8-ES12))))))</f>
      </c>
      <c r="EU12" s="126">
        <f>IF(OR(ER12="",ES12=""),0,ER$5)</f>
      </c>
      <c r="EV12" s="125">
        <f>IF(ER$6=0,RANK(ET12,ET$12:ET$42,0),RANK(ET12,ET$12:ET$42,1))</f>
      </c>
      <c r="EW12" s="126">
        <v>1.85</v>
      </c>
      <c r="EX12" s="126">
        <v>7.9</v>
      </c>
      <c r="EY12" s="126">
        <f>IF((COUNTA(EW$12:EW$42)+COUNTA(EX$12:EX$42)=0),0.6*EW$5,IF(OR(EW12="",EX12=""),0,IF(EW$6=0,IF(EW12&gt;=EW$8,EW$5,IF(EW12&lt;EX12,0,EW$5*(EW12-EX12)/(EW$8-EX12))),IF(EW12&lt;=EW$8,EW$5,IF(EW12&gt;EX12,0,EW$5*(EW12-EX12)/(EW$8-EX12))))))</f>
      </c>
      <c r="EZ12" s="126">
        <f>IF(OR(EW12="",EX12=""),0,EW$5)</f>
      </c>
      <c r="FA12" s="125">
        <f>IF(EW$6=0,RANK(EY12,EY$12:EY$42,0),RANK(EY12,EY$12:EY$42,1))</f>
      </c>
      <c r="FB12" s="126">
        <v>1.85</v>
      </c>
      <c r="FC12" s="126">
        <v>7.12</v>
      </c>
      <c r="FD12" s="126">
        <f>IF((COUNTA(FB$12:FB$42)+COUNTA(FC$12:FC$42)=0),0.6*FB$5,IF(OR(FB12="",FC12=""),0,IF(FB$6=0,IF(FB12&gt;=FB$8,FB$5,IF(FB12&lt;FC12,0,FB$5*(FB12-FC12)/(FB$8-FC12))),IF(FB12&lt;=FB$8,FB$5,IF(FB12&gt;FC12,0,FB$5*(FB12-FC12)/(FB$8-FC12))))))</f>
      </c>
      <c r="FE12" s="126">
        <f>IF(OR(FB12="",FC12=""),0,FB$5)</f>
      </c>
      <c r="FF12" s="125">
        <f>IF(FB$6=0,RANK(FD12,FD$12:FD$42,0),RANK(FD12,FD$12:FD$42,1))</f>
      </c>
      <c r="FG12" s="126">
        <v>98.43</v>
      </c>
      <c r="FH12"/>
      <c r="FI12" s="126">
        <f>IF((COUNTA(FG$12:FG$42)+COUNTA(FH$12:FH$42)=0),0.6*FG$5,IF(OR(FG12="",FH12=""),0,IF(FG$6=0,IF(FG12&gt;=FG$8,FG$5,IF(FG12&lt;FH12,0,FG$5*(FG12-FH12)/(FG$8-FH12))),IF(FG12&lt;=FG$8,FG$5,IF(FG12&gt;FH12,0,FG$5*(FG12-FH12)/(FG$8-FH12))))))</f>
      </c>
      <c r="FJ12" s="126">
        <f>IF(OR(FG12="",FH12=""),0,FG$5)</f>
      </c>
      <c r="FK12" s="125">
        <f>IF(FG$6=0,RANK(FI12,FI$12:FI$42,0),RANK(FI12,FI$12:FI$42,1))</f>
      </c>
      <c r="FL12" s="126">
        <v>98.43</v>
      </c>
      <c r="FM12"/>
      <c r="FN12" s="126">
        <f>IF((COUNTA(FL$12:FL$42)+COUNTA(FM$12:FM$42)=0),0.6*FL$5,IF(OR(FL12="",FM12=""),0,IF(FL$6=0,IF(FL12&gt;=FL$8,FL$5,IF(FL12&lt;FM12,0,FL$5*(FL12-FM12)/(FL$8-FM12))),IF(FL12&lt;=FL$8,FL$5,IF(FL12&gt;FM12,0,FL$5*(FL12-FM12)/(FL$8-FM12))))))</f>
      </c>
      <c r="FO12" s="126">
        <f>IF(OR(FL12="",FM12=""),0,FL$5)</f>
      </c>
      <c r="FP12" s="125">
        <f>IF(FL$6=0,RANK(FN12,FN$12:FN$42,0),RANK(FN12,FN$12:FN$42,1))</f>
      </c>
      <c r="FQ12" s="126">
        <v>100</v>
      </c>
      <c r="FR12" s="126">
        <v>98.89</v>
      </c>
      <c r="FS12" s="126">
        <f>IF((COUNTA(FQ$12:FQ$42)+COUNTA(FR$12:FR$42)=0),0.6*FQ$5,IF(OR(FQ12="",FR12=""),0,IF(FQ$6=0,IF(FQ12&gt;=FQ$8,FQ$5,IF(FQ12&lt;FR12,0,FQ$5*(FQ12-FR12)/(FQ$8-FR12))),IF(FQ12&lt;=FQ$8,FQ$5,IF(FQ12&gt;FR12,0,FQ$5*(FQ12-FR12)/(FQ$8-FR12))))))</f>
      </c>
      <c r="FT12" s="126">
        <f>IF(OR(FQ12="",FR12=""),0,FQ$5)</f>
      </c>
      <c r="FU12" s="125">
        <f>IF(FQ$6=0,RANK(FS12,FS$12:FS$42,0),RANK(FS12,FS$12:FS$42,1))</f>
      </c>
      <c r="FV12" s="126">
        <v>100</v>
      </c>
      <c r="FW12" s="126">
        <v>100</v>
      </c>
      <c r="FX12" s="126">
        <f>IF((COUNTA(FV$12:FV$42)+COUNTA(FW$12:FW$42)=0),0.6*FV$5,IF(OR(FV12="",FW12=""),0,IF(FV$6=0,IF(FV12&gt;=FV$8,FV$5,IF(FV12&lt;FW12,0,FV$5*(FV12-FW12)/(FV$8-FW12))),IF(FV12&lt;=FV$8,FV$5,IF(FV12&gt;FW12,0,FV$5*(FV12-FW12)/(FV$8-FW12))))))</f>
      </c>
      <c r="FY12" s="126">
        <f>IF(OR(FV12="",FW12=""),0,FV$5)</f>
      </c>
      <c r="FZ12" s="125">
        <f>IF(FV$6=0,RANK(FX12,FX$12:FX$42,0),RANK(FX12,FX$12:FX$42,1))</f>
      </c>
      <c r="GA12" s="126">
        <v>1.17</v>
      </c>
      <c r="GB12" s="126">
        <v>7.75</v>
      </c>
      <c r="GC12" s="126">
        <f>IF((COUNTA(GA$12:GA$42)+COUNTA(GB$12:GB$42)=0),0.6*GA$5,IF(OR(GA12="",GB12=""),0,IF(GA$6=0,IF(GA12&gt;=GA$8,GA$5,IF(GA12&lt;GB12,0,GA$5*(GA12-GB12)/(GA$8-GB12))),IF(GA12&lt;=GA$8,GA$5,IF(GA12&gt;GB12,0,GA$5*(GA12-GB12)/(GA$8-GB12))))))</f>
      </c>
      <c r="GD12" s="126">
        <f>IF(OR(GA12="",GB12=""),0,GA$5)</f>
      </c>
      <c r="GE12" s="125">
        <f>IF(GA$6=0,RANK(GC12,GC$12:GC$42,0),RANK(GC12,GC$12:GC$42,1))</f>
      </c>
      <c r="GF12" s="126">
        <v>1.17</v>
      </c>
      <c r="GG12" s="126">
        <v>1.73</v>
      </c>
      <c r="GH12" s="126">
        <f>IF((COUNTA(GF$12:GF$42)+COUNTA(GG$12:GG$42)=0),0.6*GF$5,IF(OR(GF12="",GG12=""),0,IF(GF$6=0,IF(GF12&gt;=GF$8,GF$5,IF(GF12&lt;GG12,0,GF$5*(GF12-GG12)/(GF$8-GG12))),IF(GF12&lt;=GF$8,GF$5,IF(GF12&gt;GG12,0,GF$5*(GF12-GG12)/(GF$8-GG12))))))</f>
      </c>
      <c r="GI12" s="126">
        <f>IF(OR(GF12="",GG12=""),0,GF$5)</f>
      </c>
      <c r="GJ12" s="125">
        <f>IF(GF$6=0,RANK(GH12,GH$12:GH$42,0),RANK(GH12,GH$12:GH$42,1))</f>
      </c>
      <c r="GK12" s="126">
        <v>100</v>
      </c>
      <c r="GL12" s="126">
        <v>100</v>
      </c>
      <c r="GM12" s="126">
        <f>IF((COUNTA(GK$12:GK$42)+COUNTA(GL$12:GL$42)=0),0.6*GK$5,IF(OR(GK12="",GL12=""),0,IF(GK$6=0,IF(GK12&gt;=GK$8,GK$5,IF(GK12&lt;GL12,0,GK$5*(GK12-GL12)/(GK$8-GL12))),IF(GK12&lt;=GK$8,GK$5,IF(GK12&gt;GL12,0,GK$5*(GK12-GL12)/(GK$8-GL12))))))</f>
      </c>
      <c r="GN12" s="126">
        <f>IF(OR(GK12="",GL12=""),0,GK$5)</f>
      </c>
      <c r="GO12" s="125">
        <f>IF(GK$6=0,RANK(GM12,GM$12:GM$42,0),RANK(GM12,GM$12:GM$42,1))</f>
      </c>
      <c r="GP12" s="126">
        <v>100</v>
      </c>
      <c r="GQ12" s="126">
        <v>100</v>
      </c>
      <c r="GR12" s="126">
        <f>IF((COUNTA(GP$12:GP$42)+COUNTA(GQ$12:GQ$42)=0),0.6*GP$5,IF(OR(GP12="",GQ12=""),0,IF(GP$6=0,IF(GP12&gt;=GP$8,GP$5,IF(GP12&lt;GQ12,0,GP$5*(GP12-GQ12)/(GP$8-GQ12))),IF(GP12&lt;=GP$8,GP$5,IF(GP12&gt;GQ12,0,GP$5*(GP12-GQ12)/(GP$8-GQ12))))))</f>
      </c>
      <c r="GS12" s="126">
        <f>IF(OR(GP12="",GQ12=""),0,GP$5)</f>
      </c>
      <c r="GT12" s="125">
        <f>IF(GP$6=0,RANK(GR12,GR$12:GR$42,0),RANK(GR12,GR$12:GR$42,1))</f>
      </c>
      <c r="GU12" s="126">
        <v>0.46</v>
      </c>
      <c r="GV12" s="126">
        <v>2.73333333333333</v>
      </c>
      <c r="GW12" s="126">
        <f>IF((COUNTA(GU$12:GU$42)+COUNTA(GV$12:GV$42)=0),0.6*GU$5,IF(OR(GU12="",GV12=""),0,IF(GU$6=0,IF(GU12&gt;=GU$8,GU$5,IF(GU12&lt;GV12,0,GU$5*(GU12-GV12)/(GU$8-GV12))),IF(GU12&lt;=GU$8,GU$5,IF(GU12&gt;GV12,0,GU$5*(GU12-GV12)/(GU$8-GV12))))))</f>
      </c>
      <c r="GX12" s="126">
        <f>IF(OR(GU12="",GV12=""),0,GU$5)</f>
      </c>
      <c r="GY12" s="125">
        <f>IF(GU$6=0,RANK(GW12,GW$12:GW$42,0),RANK(GW12,GW$12:GW$42,1))</f>
      </c>
      <c r="GZ12" s="126">
        <v>0.46</v>
      </c>
      <c r="HA12" s="126">
        <v>0.38</v>
      </c>
      <c r="HB12" s="126">
        <f>IF((COUNTA(GZ$12:GZ$42)+COUNTA(HA$12:HA$42)=0),0.6*GZ$5,IF(OR(GZ12="",HA12=""),0,IF(GZ$6=0,IF(GZ12&gt;=GZ$8,GZ$5,IF(GZ12&lt;HA12,0,GZ$5*(GZ12-HA12)/(GZ$8-HA12))),IF(GZ12&lt;=GZ$8,GZ$5,IF(GZ12&gt;HA12,0,GZ$5*(GZ12-HA12)/(GZ$8-HA12))))))</f>
      </c>
      <c r="HC12" s="126">
        <f>IF(OR(GZ12="",HA12=""),0,GZ$5)</f>
      </c>
      <c r="HD12" s="125">
        <f>IF(GZ$6=0,RANK(HB12,HB$12:HB$42,0),RANK(HB12,HB$12:HB$42,1))</f>
      </c>
      <c r="HE12" s="126">
        <v>0</v>
      </c>
      <c r="HF12" s="126">
        <v>0.2467</v>
      </c>
      <c r="HG12" s="126">
        <f>IF((COUNTA(HE$12:HE$42)+COUNTA(HF$12:HF$42)=0),0.6*HE$5,IF(OR(HE12="",HF12=""),0,IF(HE$6=0,IF(HE12&gt;=HE$8,HE$5,IF(HE12&lt;HF12,0,HE$5*(HE12-HF12)/(HE$8-HF12))),IF(HE12&lt;=HE$8,HE$5,IF(HE12&gt;HF12,0,HE$5*(HE12-HF12)/(HE$8-HF12))))))</f>
      </c>
      <c r="HH12" s="126">
        <f>IF(OR(HE12="",HF12=""),0,HE$5)</f>
      </c>
      <c r="HI12" s="125">
        <f>IF(HE$6=0,RANK(HG12,HG$12:HG$42,0),RANK(HG12,HG$12:HG$42,1))</f>
      </c>
      <c r="HJ12" s="126">
        <v>0</v>
      </c>
      <c r="HK12" s="126">
        <v>0</v>
      </c>
      <c r="HL12" s="126">
        <f>IF((COUNTA(HJ$12:HJ$42)+COUNTA(HK$12:HK$42)=0),0.6*HJ$5,IF(OR(HJ12="",HK12=""),0,IF(HJ$6=0,IF(HJ12&gt;=HJ$8,HJ$5,IF(HJ12&lt;HK12,0,HJ$5*(HJ12-HK12)/(HJ$8-HK12))),IF(HJ12&lt;=HJ$8,HJ$5,IF(HJ12&gt;HK12,0,HJ$5*(HJ12-HK12)/(HJ$8-HK12))))))</f>
      </c>
      <c r="HM12" s="126">
        <f>IF(OR(HJ12="",HK12=""),0,HJ$5)</f>
      </c>
      <c r="HN12" s="125">
        <f>IF(HJ$6=0,RANK(HL12,HL$12:HL$42,0),RANK(HL12,HL$12:HL$42,1))</f>
      </c>
      <c r="HO12" s="126">
        <v>38.66</v>
      </c>
      <c r="HP12" s="126">
        <v>18.92</v>
      </c>
      <c r="HQ12" s="126">
        <f>IF((COUNTA(HO$12:HO$42)+COUNTA(HP$12:HP$42)=0),0.6*HO$5,IF(OR(HO12="",HP12=""),0,IF(HO$6=0,IF(HO12&gt;=HO$8,HO$5,IF(HO12&lt;HP12,0,HO$5*(HO12-HP12)/(HO$8-HP12))),IF(HO12&lt;=HO$8,HO$5,IF(HO12&gt;HP12,0,HO$5*(HO12-HP12)/(HO$8-HP12))))))</f>
      </c>
      <c r="HR12" s="126">
        <f>IF(OR(HO12="",HP12=""),0,HO$5)</f>
      </c>
      <c r="HS12" s="125">
        <f>IF(HO$6=0,RANK(HQ12,HQ$12:HQ$42,0),RANK(HQ12,HQ$12:HQ$42,1))</f>
      </c>
      <c r="HT12" s="126">
        <v>38.66</v>
      </c>
      <c r="HU12" s="126">
        <v>22.02</v>
      </c>
      <c r="HV12" s="126">
        <f>IF((COUNTA(HT$12:HT$42)+COUNTA(HU$12:HU$42)=0),0.6*HT$5,IF(OR(HT12="",HU12=""),0,IF(HT$6=0,IF(HT12&gt;=HT$8,HT$5,IF(HT12&lt;HU12,0,HT$5*(HT12-HU12)/(HT$8-HU12))),IF(HT12&lt;=HT$8,HT$5,IF(HT12&gt;HU12,0,HT$5*(HT12-HU12)/(HT$8-HU12))))))</f>
      </c>
      <c r="HW12" s="126">
        <f>IF(OR(HT12="",HU12=""),0,HT$5)</f>
      </c>
      <c r="HX12" s="125">
        <f>IF(HT$6=0,RANK(HV12,HV$12:HV$42,0),RANK(HV12,HV$12:HV$42,1))</f>
      </c>
      <c r="HY12" s="126">
        <v>5.16</v>
      </c>
      <c r="HZ12" s="126">
        <v>6.89</v>
      </c>
      <c r="IA12" s="126">
        <f>IF((COUNTA(HY$12:HY$42)+COUNTA(HZ$12:HZ$42)=0),0.6*HY$5,IF(OR(HY12="",HZ12=""),0,IF(HY$6=0,IF(HY12&gt;=HY$8,HY$5,IF(HY12&lt;HZ12,0,HY$5*(HY12-HZ12)/(HY$8-HZ12))),IF(HY12&lt;=HY$8,HY$5,IF(HY12&gt;HZ12,0,HY$5*(HY12-HZ12)/(HY$8-HZ12))))))</f>
      </c>
      <c r="IB12" s="126">
        <f>IF(OR(HY12="",HZ12=""),0,HY$5)</f>
      </c>
      <c r="IC12" s="125">
        <f>IF(HY$6=0,RANK(IA12,IA$12:IA$42,0),RANK(IA12,IA$12:IA$42,1))</f>
      </c>
      <c r="ID12" s="126">
        <v>5.16</v>
      </c>
      <c r="IE12" s="126">
        <v>5.41</v>
      </c>
      <c r="IF12" s="126">
        <f>IF((COUNTA(ID$12:ID$42)+COUNTA(IE$12:IE$42)=0),0.6*ID$5,IF(OR(ID12="",IE12=""),0,IF(ID$6=0,IF(ID12&gt;=ID$8,ID$5,IF(ID12&lt;IE12,0,ID$5*(ID12-IE12)/(ID$8-IE12))),IF(ID12&lt;=ID$8,ID$5,IF(ID12&gt;IE12,0,ID$5*(ID12-IE12)/(ID$8-IE12))))))</f>
      </c>
      <c r="IG12" s="126">
        <f>IF(OR(ID12="",IE12=""),0,ID$5)</f>
      </c>
      <c r="IH12" s="125">
        <f>IF(ID$6=0,RANK(IF12,IF$12:IF$42,0),RANK(IF12,IF$12:IF$42,1))</f>
      </c>
      <c r="II12" s="126">
        <v>99.585</v>
      </c>
      <c r="IJ12" s="126">
        <v>96.2523</v>
      </c>
      <c r="IK12" s="126">
        <f>IF((COUNTA(II$12:II$42)+COUNTA(IJ$12:IJ$42)=0),0.6*II$5,IF(OR(II12="",IJ12=""),0,IF(II$6=0,IF(II12&gt;=II$8,II$5,IF(II12&lt;IJ12,0,II$5*(II12-IJ12)/(II$8-IJ12))),IF(II12&lt;=II$8,II$5,IF(II12&gt;IJ12,0,II$5*(II12-IJ12)/(II$8-IJ12))))))</f>
      </c>
      <c r="IL12" s="126">
        <f>IF(OR(II12="",IJ12=""),0,II$5)</f>
      </c>
      <c r="IM12" s="125">
        <f>IF(II$6=0,RANK(IK12,IK$12:IK$42,0),RANK(IK12,IK$12:IK$42,1))</f>
      </c>
      <c r="IN12" s="126">
        <v>99.585</v>
      </c>
      <c r="IO12" s="126">
        <v>88.562808</v>
      </c>
      <c r="IP12" s="126">
        <f>IF((COUNTA(IN$12:IN$42)+COUNTA(IO$12:IO$42)=0),0.6*IN$5,IF(OR(IN12="",IO12=""),0,IF(IN$6=0,IF(IN12&gt;=IN$8,IN$5,IF(IN12&lt;IO12,0,IN$5*(IN12-IO12)/(IN$8-IO12))),IF(IN12&lt;=IN$8,IN$5,IF(IN12&gt;IO12,0,IN$5*(IN12-IO12)/(IN$8-IO12))))))</f>
      </c>
      <c r="IQ12" s="126">
        <f>IF(OR(IN12="",IO12=""),0,IN$5)</f>
      </c>
      <c r="IR12" s="125">
        <f>IF(IN$6=0,RANK(IP12,IP$12:IP$42,0),RANK(IP12,IP$12:IP$42,1))</f>
      </c>
      <c r="IS12" s="126">
        <v>100</v>
      </c>
      <c r="IT12"/>
      <c r="IU12" s="126">
        <f>IF((COUNTA(IS$12:IS$42)+COUNTA(IT$12:IT$42)=0),0.6*IS$5,IF(OR(IS12="",IT12=""),0,IF(IS$6=0,IF(IS12&gt;=IS$8,IS$5,IF(IS12&lt;IT12,0,IS$5*(IS12-IT12)/(IS$8-IT12))),IF(IS12&lt;=IS$8,IS$5,IF(IS12&gt;IT12,0,IS$5*(IS12-IT12)/(IS$8-IT12))))))</f>
      </c>
      <c r="IV12" s="126">
        <f>IF(OR(IS12="",IT12=""),0,IS$5)</f>
      </c>
      <c r="IW12" s="125">
        <f>IF(IS$6=0,RANK(IU12,IU$12:IU$42,0),RANK(IU12,IU$12:IU$42,1))</f>
      </c>
      <c r="IX12" s="126">
        <v>100</v>
      </c>
      <c r="IY12"/>
      <c r="IZ12" s="126">
        <f>IF((COUNTA(IX$12:IX$42)+COUNTA(IY$12:IY$42)=0),0.6*IX$5,IF(OR(IX12="",IY12=""),0,IF(IX$6=0,IF(IX12&gt;=IX$8,IX$5,IF(IX12&lt;IY12,0,IX$5*(IX12-IY12)/(IX$8-IY12))),IF(IX12&lt;=IX$8,IX$5,IF(IX12&gt;IY12,0,IX$5*(IX12-IY12)/(IX$8-IY12))))))</f>
      </c>
      <c r="JA12" s="126">
        <f>IF(OR(IX12="",IY12=""),0,IX$5)</f>
      </c>
      <c r="JB12" s="125">
        <f>IF(IX$6=0,RANK(IZ12,IZ$12:IZ$42,0),RANK(IZ12,IZ$12:IZ$42,1))</f>
      </c>
      <c r="JC12" s="126">
        <v>1.9</v>
      </c>
      <c r="JD12" s="126">
        <v>5.92</v>
      </c>
      <c r="JE12" s="126">
        <f>IF((COUNTA(JC$12:JC$42)+COUNTA(JD$12:JD$42)=0),0.6*JC$5,IF(OR(JC12="",JD12=""),0,IF(JC$6=0,IF(JC12&gt;=JC$8,JC$5,IF(JC12&lt;JD12,0,JC$5*(JC12-JD12)/(JC$8-JD12))),IF(JC12&lt;=JC$8,JC$5,IF(JC12&gt;JD12,0,JC$5*(JC12-JD12)/(JC$8-JD12))))))</f>
      </c>
      <c r="JF12" s="126">
        <f>IF(OR(JC12="",JD12=""),0,JC$5)</f>
      </c>
      <c r="JG12" s="125">
        <f>IF(JC$6=0,RANK(JE12,JE$12:JE$42,0),RANK(JE12,JE$12:JE$42,1))</f>
      </c>
      <c r="JH12" s="126">
        <v>1.9</v>
      </c>
      <c r="JI12" s="126">
        <v>5.7</v>
      </c>
      <c r="JJ12" s="126">
        <f>IF((COUNTA(JH$12:JH$42)+COUNTA(JI$12:JI$42)=0),0.6*JH$5,IF(OR(JH12="",JI12=""),0,IF(JH$6=0,IF(JH12&gt;=JH$8,JH$5,IF(JH12&lt;JI12,0,JH$5*(JH12-JI12)/(JH$8-JI12))),IF(JH12&lt;=JH$8,JH$5,IF(JH12&gt;JI12,0,JH$5*(JH12-JI12)/(JH$8-JI12))))))</f>
      </c>
      <c r="JK12" s="126">
        <f>IF(OR(JH12="",JI12=""),0,JH$5)</f>
      </c>
      <c r="JL12" s="125">
        <f>IF(JH$6=0,RANK(JJ12,JJ$12:JJ$42,0),RANK(JJ12,JJ$12:JJ$42,1))</f>
      </c>
      <c r="JM12" s="126">
        <v>100</v>
      </c>
      <c r="JN12"/>
      <c r="JO12" s="126">
        <f>IF((COUNTA(JM$12:JM$42)+COUNTA(JN$12:JN$42)=0),0.6*JM$5,IF(OR(JM12="",JN12=""),0,IF(JM$6=0,IF(JM12&gt;=JM$8,JM$5,IF(JM12&lt;JN12,0,JM$5*(JM12-JN12)/(JM$8-JN12))),IF(JM12&lt;=JM$8,JM$5,IF(JM12&gt;JN12,0,JM$5*(JM12-JN12)/(JM$8-JN12))))))</f>
      </c>
      <c r="JP12" s="126">
        <f>IF(OR(JM12="",JN12=""),0,JM$5)</f>
      </c>
      <c r="JQ12" s="125">
        <f>IF(JM$6=0,RANK(JO12,JO$12:JO$42,0),RANK(JO12,JO$12:JO$42,1))</f>
      </c>
      <c r="JR12" s="126">
        <v>100</v>
      </c>
      <c r="JS12"/>
      <c r="JT12" s="126">
        <f>IF((COUNTA(JR$12:JR$42)+COUNTA(JS$12:JS$42)=0),0.6*JR$5,IF(OR(JR12="",JS12=""),0,IF(JR$6=0,IF(JR12&gt;=JR$8,JR$5,IF(JR12&lt;JS12,0,JR$5*(JR12-JS12)/(JR$8-JS12))),IF(JR12&lt;=JR$8,JR$5,IF(JR12&gt;JS12,0,JR$5*(JR12-JS12)/(JR$8-JS12))))))</f>
      </c>
      <c r="JU12" s="126">
        <f>IF(OR(JR12="",JS12=""),0,JR$5)</f>
      </c>
      <c r="JV12" s="125">
        <f>IF(JR$6=0,RANK(JT12,JT$12:JT$42,0),RANK(JT12,JT$12:JT$42,1))</f>
      </c>
      <c r="JW12" s="126">
        <v>100</v>
      </c>
      <c r="JX12" s="126">
        <v>98.125</v>
      </c>
      <c r="JY12" s="126">
        <f>IF((COUNTA(JW$12:JW$42)+COUNTA(JX$12:JX$42)=0),0.6*JW$5,IF(OR(JW12="",JX12=""),0,IF(JW$6=0,IF(JW12&gt;=JW$8,JW$5,IF(JW12&lt;JX12,0,JW$5*(JW12-JX12)/(JW$8-JX12))),IF(JW12&lt;=JW$8,JW$5,IF(JW12&gt;JX12,0,JW$5*(JW12-JX12)/(JW$8-JX12))))))</f>
      </c>
      <c r="JZ12" s="126">
        <f>IF(OR(JW12="",JX12=""),0,JW$5)</f>
      </c>
      <c r="KA12" s="125">
        <f>IF(JW$6=0,RANK(JY12,JY$12:JY$42,0),RANK(JY12,JY$12:JY$42,1))</f>
      </c>
      <c r="KB12" s="126">
        <v>100</v>
      </c>
      <c r="KC12" s="126">
        <v>99.415</v>
      </c>
      <c r="KD12" s="126">
        <f>IF((COUNTA(KB$12:KB$42)+COUNTA(KC$12:KC$42)=0),0.6*KB$5,IF(OR(KB12="",KC12=""),0,IF(KB$6=0,IF(KB12&gt;=KB$8,KB$5,IF(KB12&lt;KC12,0,KB$5*(KB12-KC12)/(KB$8-KC12))),IF(KB12&lt;=KB$8,KB$5,IF(KB12&gt;KC12,0,KB$5*(KB12-KC12)/(KB$8-KC12))))))</f>
      </c>
      <c r="KE12" s="126">
        <f>IF(OR(KB12="",KC12=""),0,KB$5)</f>
      </c>
      <c r="KF12" s="125">
        <f>IF(KB$6=0,RANK(KD12,KD$12:KD$42,0),RANK(KD12,KD$12:KD$42,1))</f>
      </c>
      <c r="KG12" s="126">
        <v>1.195</v>
      </c>
      <c r="KH12" s="126">
        <v>7.95</v>
      </c>
      <c r="KI12" s="126">
        <f>IF((COUNTA(KG$12:KG$42)+COUNTA(KH$12:KH$42)=0),0.6*KG$5,IF(OR(KG12="",KH12=""),0,IF(KG$6=0,IF(KG12&gt;=KG$8,KG$5,IF(KG12&lt;KH12,0,KG$5*(KG12-KH12)/(KG$8-KH12))),IF(KG12&lt;=KG$8,KG$5,IF(KG12&gt;KH12,0,KG$5*(KG12-KH12)/(KG$8-KH12))))))</f>
      </c>
      <c r="KJ12" s="126">
        <f>IF(OR(KG12="",KH12=""),0,KG$5)</f>
      </c>
      <c r="KK12" s="125">
        <f>IF(KG$6=0,RANK(KI12,KI$12:KI$42,0),RANK(KI12,KI$12:KI$42,1))</f>
      </c>
      <c r="KL12" s="126">
        <v>1.195</v>
      </c>
      <c r="KM12" s="126">
        <v>2.44</v>
      </c>
      <c r="KN12" s="126">
        <f>IF((COUNTA(KL$12:KL$42)+COUNTA(KM$12:KM$42)=0),0.6*KL$5,IF(OR(KL12="",KM12=""),0,IF(KL$6=0,IF(KL12&gt;=KL$8,KL$5,IF(KL12&lt;KM12,0,KL$5*(KL12-KM12)/(KL$8-KM12))),IF(KL12&lt;=KL$8,KL$5,IF(KL12&gt;KM12,0,KL$5*(KL12-KM12)/(KL$8-KM12))))))</f>
      </c>
      <c r="KO12" s="126">
        <f>IF(OR(KL12="",KM12=""),0,KL$5)</f>
      </c>
      <c r="KP12" s="125">
        <f>IF(KL$6=0,RANK(KN12,KN$12:KN$42,0),RANK(KN12,KN$12:KN$42,1))</f>
      </c>
      <c r="KQ12" s="126">
        <v>100</v>
      </c>
      <c r="KR12" s="126">
        <v>92.855</v>
      </c>
      <c r="KS12" s="126">
        <f>IF((COUNTA(KQ$12:KQ$42)+COUNTA(KR$12:KR$42)=0),0.6*KQ$5,IF(OR(KQ12="",KR12=""),0,IF(KQ$6=0,IF(KQ12&gt;=KQ$8,KQ$5,IF(KQ12&lt;KR12,0,KQ$5*(KQ12-KR12)/(KQ$8-KR12))),IF(KQ12&lt;=KQ$8,KQ$5,IF(KQ12&gt;KR12,0,KQ$5*(KQ12-KR12)/(KQ$8-KR12))))))</f>
      </c>
      <c r="KT12" s="126">
        <f>IF(OR(KQ12="",KR12=""),0,KQ$5)</f>
      </c>
      <c r="KU12" s="125">
        <f>IF(KQ$6=0,RANK(KS12,KS$12:KS$42,0),RANK(KS12,KS$12:KS$42,1))</f>
      </c>
      <c r="KV12" s="126">
        <v>100</v>
      </c>
      <c r="KW12" s="126">
        <v>96.155</v>
      </c>
      <c r="KX12" s="126">
        <f>IF((COUNTA(KV$12:KV$42)+COUNTA(KW$12:KW$42)=0),0.6*KV$5,IF(OR(KV12="",KW12=""),0,IF(KV$6=0,IF(KV12&gt;=KV$8,KV$5,IF(KV12&lt;KW12,0,KV$5*(KV12-KW12)/(KV$8-KW12))),IF(KV12&lt;=KV$8,KV$5,IF(KV12&gt;KW12,0,KV$5*(KV12-KW12)/(KV$8-KW12))))))</f>
      </c>
      <c r="KY12" s="126">
        <f>IF(OR(KV12="",KW12=""),0,KV$5)</f>
      </c>
      <c r="KZ12" s="125">
        <f>IF(KV$6=0,RANK(KX12,KX$12:KX$42,0),RANK(KX12,KX$12:KX$42,1))</f>
      </c>
      <c r="LA12" s="126">
        <v>0.43</v>
      </c>
      <c r="LB12" s="126">
        <v>3.485</v>
      </c>
      <c r="LC12" s="126">
        <f>IF((COUNTA(LA$12:LA$42)+COUNTA(LB$12:LB$42)=0),0.6*LA$5,IF(OR(LA12="",LB12=""),0,IF(LA$6=0,IF(LA12&gt;=LA$8,LA$5,IF(LA12&lt;LB12,0,LA$5*(LA12-LB12)/(LA$8-LB12))),IF(LA12&lt;=LA$8,LA$5,IF(LA12&gt;LB12,0,LA$5*(LA12-LB12)/(LA$8-LB12))))))</f>
      </c>
      <c r="LD12" s="126">
        <f>IF(OR(LA12="",LB12=""),0,LA$5)</f>
      </c>
      <c r="LE12" s="125">
        <f>IF(LA$6=0,RANK(LC12,LC$12:LC$42,0),RANK(LC12,LC$12:LC$42,1))</f>
      </c>
      <c r="LF12" s="126">
        <v>0.43</v>
      </c>
      <c r="LG12" s="126">
        <v>0.825</v>
      </c>
      <c r="LH12" s="126">
        <f>IF((COUNTA(LF$12:LF$42)+COUNTA(LG$12:LG$42)=0),0.6*LF$5,IF(OR(LF12="",LG12=""),0,IF(LF$6=0,IF(LF12&gt;=LF$8,LF$5,IF(LF12&lt;LG12,0,LF$5*(LF12-LG12)/(LF$8-LG12))),IF(LF12&lt;=LF$8,LF$5,IF(LF12&gt;LG12,0,LF$5*(LF12-LG12)/(LF$8-LG12))))))</f>
      </c>
      <c r="LI12" s="126">
        <f>IF(OR(LF12="",LG12=""),0,LF$5)</f>
      </c>
      <c r="LJ12" s="125">
        <f>IF(LF$6=0,RANK(LH12,LH$12:LH$42,0),RANK(LH12,LH$12:LH$42,1))</f>
      </c>
      <c r="LK12" s="126">
        <v>0</v>
      </c>
      <c r="LL12" s="126">
        <v>0.78359981003641</v>
      </c>
      <c r="LM12" s="126">
        <f>IF((COUNTA(LK$12:LK$42)+COUNTA(LL$12:LL$42)=0),0.6*LK$5,IF(OR(LK12="",LL12=""),0,IF(LK$6=0,IF(LK12&gt;=LK$8,LK$5,IF(LK12&lt;LL12,0,LK$5*(LK12-LL12)/(LK$8-LL12))),IF(LK12&lt;=LK$8,LK$5,IF(LK12&gt;LL12,0,LK$5*(LK12-LL12)/(LK$8-LL12))))))</f>
      </c>
      <c r="LN12" s="126">
        <f>IF(OR(LK12="",LL12=""),0,LK$5)</f>
      </c>
      <c r="LO12" s="125">
        <f>IF(LK$6=0,RANK(LM12,LM$12:LM$42,0),RANK(LM12,LM$12:LM$42,1))</f>
      </c>
      <c r="LP12" s="126">
        <v>0</v>
      </c>
      <c r="LQ12" s="126">
        <v>0.0188950192729197</v>
      </c>
      <c r="LR12" s="126">
        <f>IF((COUNTA(LP$12:LP$42)+COUNTA(LQ$12:LQ$42)=0),0.6*LP$5,IF(OR(LP12="",LQ12=""),0,IF(LP$6=0,IF(LP12&gt;=LP$8,LP$5,IF(LP12&lt;LQ12,0,LP$5*(LP12-LQ12)/(LP$8-LQ12))),IF(LP12&lt;=LP$8,LP$5,IF(LP12&gt;LQ12,0,LP$5*(LP12-LQ12)/(LP$8-LQ12))))))</f>
      </c>
      <c r="LS12" s="126">
        <f>IF(OR(LP12="",LQ12=""),0,LP$5)</f>
      </c>
      <c r="LT12" s="125">
        <f>IF(LP$6=0,RANK(LR12,LR$12:LR$42,0),RANK(LR12,LR$12:LR$42,1))</f>
      </c>
      <c r="LU12" s="126">
        <v>44.2283349609375</v>
      </c>
      <c r="LV12"/>
      <c r="LW12" s="126">
        <f>IF((COUNTA(LU$12:LU$42)+COUNTA(LV$12:LV$42)=0),0.6*LU$5,IF(OR(LU12="",LV12=""),0,IF(LU$6=0,IF(LU12&gt;=LU$8,LU$5,IF(LU12&lt;LV12,0,LU$5*(LU12-LV12)/(LU$8-LV12))),IF(LU12&lt;=LU$8,LU$5,IF(LU12&gt;LV12,0,LU$5*(LU12-LV12)/(LU$8-LV12))))))</f>
      </c>
      <c r="LX12" s="126">
        <f>IF(OR(LU12="",LV12=""),0,LU$5)</f>
      </c>
      <c r="LY12" s="125">
        <f>IF(LU$6=0,RANK(LW12,LW$12:LW$42,0),RANK(LW12,LW$12:LW$42,1))</f>
      </c>
      <c r="LZ12" s="126">
        <v>44.2283349609375</v>
      </c>
      <c r="MA12"/>
      <c r="MB12" s="126">
        <f>IF((COUNTA(LZ$12:LZ$42)+COUNTA(MA$12:MA$42)=0),0.6*LZ$5,IF(OR(LZ12="",MA12=""),0,IF(LZ$6=0,IF(LZ12&gt;=LZ$8,LZ$5,IF(LZ12&lt;MA12,0,LZ$5*(LZ12-MA12)/(LZ$8-MA12))),IF(LZ12&lt;=LZ$8,LZ$5,IF(LZ12&gt;MA12,0,LZ$5*(LZ12-MA12)/(LZ$8-MA12))))))</f>
      </c>
      <c r="MC12" s="126">
        <f>IF(OR(LZ12="",MA12=""),0,LZ$5)</f>
      </c>
      <c r="MD12" s="125">
        <f>IF(LZ$6=0,RANK(MB12,MB$12:MB$42,0),RANK(MB12,MB$12:MB$42,1))</f>
      </c>
      <c r="ME12" s="126">
        <v>5.6647021484375</v>
      </c>
      <c r="MF12" s="126">
        <v>5.0115234375</v>
      </c>
      <c r="MG12" s="126">
        <f>IF((COUNTA(ME$12:ME$42)+COUNTA(MF$12:MF$42)=0),0.6*ME$5,IF(OR(ME12="",MF12=""),0,IF(ME$6=0,IF(ME12&gt;=ME$8,ME$5,IF(ME12&lt;MF12,0,ME$5*(ME12-MF12)/(ME$8-MF12))),IF(ME12&lt;=ME$8,ME$5,IF(ME12&gt;MF12,0,ME$5*(ME12-MF12)/(ME$8-MF12))))))</f>
      </c>
      <c r="MH12" s="126">
        <f>IF(OR(ME12="",MF12=""),0,ME$5)</f>
      </c>
      <c r="MI12" s="125">
        <f>IF(ME$6=0,RANK(MG12,MG$12:MG$42,0),RANK(MG12,MG$12:MG$42,1))</f>
      </c>
      <c r="MJ12" s="126">
        <v>5.6647021484375</v>
      </c>
      <c r="MK12" s="126">
        <v>5.0115234375</v>
      </c>
      <c r="ML12" s="126">
        <f>IF((COUNTA(MJ$12:MJ$42)+COUNTA(MK$12:MK$42)=0),0.6*MJ$5,IF(OR(MJ12="",MK12=""),0,IF(MJ$6=0,IF(MJ12&gt;=MJ$8,MJ$5,IF(MJ12&lt;MK12,0,MJ$5*(MJ12-MK12)/(MJ$8-MK12))),IF(MJ12&lt;=MJ$8,MJ$5,IF(MJ12&gt;MK12,0,MJ$5*(MJ12-MK12)/(MJ$8-MK12))))))</f>
      </c>
      <c r="MM12" s="126">
        <f>IF(OR(MJ12="",MK12=""),0,MJ$5)</f>
      </c>
      <c r="MN12" s="125">
        <f>IF(MJ$6=0,RANK(ML12,ML$12:ML$42,0),RANK(ML12,ML$12:ML$42,1))</f>
      </c>
      <c r="MO12"/>
      <c r="MP12"/>
      <c r="MQ12" s="126">
        <f>IF((COUNTA(MO$12:MO$42)+COUNTA(MP$12:MP$42)=0),0.6*MO$5,IF(OR(MO12="",MP12=""),0,IF(MO$6=0,IF(MO12&gt;=MO$8,MO$5,IF(MO12&lt;MP12,0,MO$5*(MO12-MP12)/(MO$8-MP12))),IF(MO12&lt;=MO$8,MO$5,IF(MO12&gt;MP12,0,MO$5*(MO12-MP12)/(MO$8-MP12))))))</f>
      </c>
      <c r="MR12" s="126">
        <f>IF(OR(MO12="",MP12=""),0,MO$5)</f>
      </c>
      <c r="MS12" s="125">
        <f>IF(MO$6=0,RANK(MQ12,MQ$12:MQ$42,0),RANK(MQ12,MQ$12:MQ$42,1))</f>
      </c>
      <c r="MT12"/>
      <c r="MU12"/>
      <c r="MV12" s="126">
        <f>IF((COUNTA(MT$12:MT$42)+COUNTA(MU$12:MU$42)=0),0.6*MT$5,IF(OR(MT12="",MU12=""),0,IF(MT$6=0,IF(MT12&gt;=MT$8,MT$5,IF(MT12&lt;MU12,0,MT$5*(MT12-MU12)/(MT$8-MU12))),IF(MT12&lt;=MT$8,MT$5,IF(MT12&gt;MU12,0,MT$5*(MT12-MU12)/(MT$8-MU12))))))</f>
      </c>
      <c r="MW12" s="126">
        <f>IF(OR(MT12="",MU12=""),0,MT$5)</f>
      </c>
      <c r="MX12" s="125">
        <f>IF(MT$6=0,RANK(MV12,MV$12:MV$42,0),RANK(MV12,MV$12:MV$42,1))</f>
      </c>
      <c r="MY12"/>
      <c r="MZ12"/>
      <c r="NA12" s="126">
        <f>IF((COUNTA(MY$12:MY$42)+COUNTA(MZ$12:MZ$42)=0),0.6*MY$5,IF(OR(MY12="",MZ12=""),0,IF(MY$6=0,IF(MY12&gt;=MY$8,MY$5,IF(MY12&lt;MZ12,0,MY$5*(MY12-MZ12)/(MY$8-MZ12))),IF(MY12&lt;=MY$8,MY$5,IF(MY12&gt;MZ12,0,MY$5*(MY12-MZ12)/(MY$8-MZ12))))))</f>
      </c>
      <c r="NB12" s="126">
        <f>IF(OR(MY12="",MZ12=""),0,MY$5)</f>
      </c>
      <c r="NC12" s="125">
        <f>IF(MY$6=0,RANK(NA12,NA$12:NA$42,0),RANK(NA12,NA$12:NA$42,1))</f>
      </c>
      <c r="ND12"/>
      <c r="NE12"/>
      <c r="NF12" s="126">
        <f>IF((COUNTA(ND$12:ND$42)+COUNTA(NE$12:NE$42)=0),0.6*ND$5,IF(OR(ND12="",NE12=""),0,IF(ND$6=0,IF(ND12&gt;=ND$8,ND$5,IF(ND12&lt;NE12,0,ND$5*(ND12-NE12)/(ND$8-NE12))),IF(ND12&lt;=ND$8,ND$5,IF(ND12&gt;NE12,0,ND$5*(ND12-NE12)/(ND$8-NE12))))))</f>
      </c>
      <c r="NG12" s="126">
        <f>IF(OR(ND12="",NE12=""),0,ND$5)</f>
      </c>
      <c r="NH12" s="125">
        <f>IF(ND$6=0,RANK(NF12,NF$12:NF$42,0),RANK(NF12,NF$12:NF$42,1))</f>
      </c>
      <c r="NI12"/>
      <c r="NJ12"/>
      <c r="NK12" s="126">
        <f>IF((COUNTA(NI$12:NI$42)+COUNTA(NJ$12:NJ$42)=0),0.6*NI$5,IF(OR(NI12="",NJ12=""),0,IF(NI$6=0,IF(NI12&gt;=NI$8,NI$5,IF(NI12&lt;NJ12,0,NI$5*(NI12-NJ12)/(NI$8-NJ12))),IF(NI12&lt;=NI$8,NI$5,IF(NI12&gt;NJ12,0,NI$5*(NI12-NJ12)/(NI$8-NJ12))))))</f>
      </c>
      <c r="NL12" s="126">
        <f>IF(OR(NI12="",NJ12=""),0,NI$5)</f>
      </c>
      <c r="NM12" s="125">
        <f>IF(NI$6=0,RANK(NK12,NK$12:NK$42,0),RANK(NK12,NK$12:NK$42,1))</f>
      </c>
      <c r="NN12"/>
      <c r="NO12"/>
      <c r="NP12" s="126">
        <f>IF((COUNTA(NN$12:NN$42)+COUNTA(NO$12:NO$42)=0),0.6*NN$5,IF(OR(NN12="",NO12=""),0,IF(NN$6=0,IF(NN12&gt;=NN$8,NN$5,IF(NN12&lt;NO12,0,NN$5*(NN12-NO12)/(NN$8-NO12))),IF(NN12&lt;=NN$8,NN$5,IF(NN12&gt;NO12,0,NN$5*(NN12-NO12)/(NN$8-NO12))))))</f>
      </c>
      <c r="NQ12" s="126">
        <f>IF(OR(NN12="",NO12=""),0,NN$5)</f>
      </c>
      <c r="NR12" s="125">
        <f>IF(NN$6=0,RANK(NP12,NP$12:NP$42,0),RANK(NP12,NP$12:NP$42,1))</f>
      </c>
      <c r="NS12"/>
      <c r="NT12"/>
      <c r="NU12" s="126">
        <f>IF((COUNTA(NS$12:NS$42)+COUNTA(NT$12:NT$42)=0),0.6*NS$5,IF(OR(NS12="",NT12=""),0,IF(NS$6=0,IF(NS12&gt;=NS$8,NS$5,IF(NS12&lt;NT12,0,NS$5*(NS12-NT12)/(NS$8-NT12))),IF(NS12&lt;=NS$8,NS$5,IF(NS12&gt;NT12,0,NS$5*(NS12-NT12)/(NS$8-NT12))))))</f>
      </c>
      <c r="NV12" s="126">
        <f>IF(OR(NS12="",NT12=""),0,NS$5)</f>
      </c>
      <c r="NW12" s="125">
        <f>IF(NS$6=0,RANK(NU12,NU$12:NU$42,0),RANK(NU12,NU$12:NU$42,1))</f>
      </c>
      <c r="NX12"/>
      <c r="NY12"/>
      <c r="NZ12" s="126">
        <f>IF((COUNTA(NX$12:NX$42)+COUNTA(NY$12:NY$42)=0),0.6*NX$5,IF(OR(NX12="",NY12=""),0,IF(NX$6=0,IF(NX12&gt;=NX$8,NX$5,IF(NX12&lt;NY12,0,NX$5*(NX12-NY12)/(NX$8-NY12))),IF(NX12&lt;=NX$8,NX$5,IF(NX12&gt;NY12,0,NX$5*(NX12-NY12)/(NX$8-NY12))))))</f>
      </c>
      <c r="OA12" s="126">
        <f>IF(OR(NX12="",NY12=""),0,NX$5)</f>
      </c>
      <c r="OB12" s="125">
        <f>IF(NX$6=0,RANK(NZ12,NZ$12:NZ$42,0),RANK(NZ12,NZ$12:NZ$42,1))</f>
      </c>
      <c r="OC12"/>
      <c r="OD12"/>
      <c r="OE12" s="126">
        <f>IF((COUNTA(OC$12:OC$42)+COUNTA(OD$12:OD$42)=0),0.6*OC$5,IF(OR(OC12="",OD12=""),0,IF(OC$6=0,IF(OC12&gt;=OC$8,OC$5,IF(OC12&lt;OD12,0,OC$5*(OC12-OD12)/(OC$8-OD12))),IF(OC12&lt;=OC$8,OC$5,IF(OC12&gt;OD12,0,OC$5*(OC12-OD12)/(OC$8-OD12))))))</f>
      </c>
      <c r="OF12" s="126">
        <f>IF(OR(OC12="",OD12=""),0,OC$5)</f>
      </c>
      <c r="OG12" s="125">
        <f>IF(OC$6=0,RANK(OE12,OE$12:OE$42,0),RANK(OE12,OE$12:OE$42,1))</f>
      </c>
      <c r="OH12"/>
      <c r="OI12"/>
      <c r="OJ12" s="126">
        <f>IF((COUNTA(OH$12:OH$42)+COUNTA(OI$12:OI$42)=0),0.6*OH$5,IF(OR(OH12="",OI12=""),0,IF(OH$6=0,IF(OH12&gt;=OH$8,OH$5,IF(OH12&lt;OI12,0,OH$5*(OH12-OI12)/(OH$8-OI12))),IF(OH12&lt;=OH$8,OH$5,IF(OH12&gt;OI12,0,OH$5*(OH12-OI12)/(OH$8-OI12))))))</f>
      </c>
      <c r="OK12" s="126">
        <f>IF(OR(OH12="",OI12=""),0,OH$5)</f>
      </c>
      <c r="OL12" s="125">
        <f>IF(OH$6=0,RANK(OJ12,OJ$12:OJ$42,0),RANK(OJ12,OJ$12:OJ$42,1))</f>
      </c>
      <c r="OM12"/>
      <c r="ON12"/>
      <c r="OO12" s="126">
        <f>IF((COUNTA(OM$12:OM$42)+COUNTA(ON$12:ON$42)=0),0.6*OM$5,IF(OR(OM12="",ON12=""),0,IF(OM$6=0,IF(OM12&gt;=OM$8,OM$5,IF(OM12&lt;ON12,0,OM$5*(OM12-ON12)/(OM$8-ON12))),IF(OM12&lt;=OM$8,OM$5,IF(OM12&gt;ON12,0,OM$5*(OM12-ON12)/(OM$8-ON12))))))</f>
      </c>
      <c r="OP12" s="126">
        <f>IF(OR(OM12="",ON12=""),0,OM$5)</f>
      </c>
      <c r="OQ12" s="125">
        <f>IF(OM$6=0,RANK(OO12,OO$12:OO$42,0),RANK(OO12,OO$12:OO$42,1))</f>
      </c>
      <c r="OR12"/>
      <c r="OS12"/>
      <c r="OT12" s="126">
        <f>IF((COUNTA(OR$12:OR$42)+COUNTA(OS$12:OS$42)=0),0.6*OR$5,IF(OR(OR12="",OS12=""),0,IF(OR$6=0,IF(OR12&gt;=OR$8,OR$5,IF(OR12&lt;OS12,0,OR$5*(OR12-OS12)/(OR$8-OS12))),IF(OR12&lt;=OR$8,OR$5,IF(OR12&gt;OS12,0,OR$5*(OR12-OS12)/(OR$8-OS12))))))</f>
      </c>
      <c r="OU12" s="126">
        <f>IF(OR(OR12="",OS12=""),0,OR$5)</f>
      </c>
      <c r="OV12" s="125">
        <f>IF(OR$6=0,RANK(OT12,OT$12:OT$42,0),RANK(OT12,OT$12:OT$42,1))</f>
      </c>
      <c r="OW12"/>
      <c r="OX12"/>
      <c r="OY12" s="126">
        <f>IF((COUNTA(OW$12:OW$42)+COUNTA(OX$12:OX$42)=0),0.6*OW$5,IF(OR(OW12="",OX12=""),0,IF(OW$6=0,IF(OW12&gt;=OW$8,OW$5,IF(OW12&lt;OX12,0,OW$5*(OW12-OX12)/(OW$8-OX12))),IF(OW12&lt;=OW$8,OW$5,IF(OW12&gt;OX12,0,OW$5*(OW12-OX12)/(OW$8-OX12))))))</f>
      </c>
      <c r="OZ12" s="126">
        <f>IF(OR(OW12="",OX12=""),0,OW$5)</f>
      </c>
      <c r="PA12" s="125">
        <f>IF(OW$6=0,RANK(OY12,OY$12:OY$42,0),RANK(OY12,OY$12:OY$42,1))</f>
      </c>
      <c r="PB12"/>
      <c r="PC12"/>
      <c r="PD12" s="126">
        <f>IF((COUNTA(PB$12:PB$42)+COUNTA(PC$12:PC$42)=0),0.6*PB$5,IF(OR(PB12="",PC12=""),0,IF(PB$6=0,IF(PB12&gt;=PB$8,PB$5,IF(PB12&lt;PC12,0,PB$5*(PB12-PC12)/(PB$8-PC12))),IF(PB12&lt;=PB$8,PB$5,IF(PB12&gt;PC12,0,PB$5*(PB12-PC12)/(PB$8-PC12))))))</f>
      </c>
      <c r="PE12" s="126">
        <f>IF(OR(PB12="",PC12=""),0,PB$5)</f>
      </c>
      <c r="PF12" s="125">
        <f>IF(PB$6=0,RANK(PD12,PD$12:PD$42,0),RANK(PD12,PD$12:PD$42,1))</f>
      </c>
      <c r="PG12"/>
      <c r="PH12"/>
      <c r="PI12" s="126">
        <f>IF((COUNTA(PG$12:PG$42)+COUNTA(PH$12:PH$42)=0),0.6*PG$5,IF(OR(PG12="",PH12=""),0,IF(PG$6=0,IF(PG12&gt;=PG$8,PG$5,IF(PG12&lt;PH12,0,PG$5*(PG12-PH12)/(PG$8-PH12))),IF(PG12&lt;=PG$8,PG$5,IF(PG12&gt;PH12,0,PG$5*(PG12-PH12)/(PG$8-PH12))))))</f>
      </c>
      <c r="PJ12" s="126">
        <f>IF(OR(PG12="",PH12=""),0,PG$5)</f>
      </c>
      <c r="PK12" s="125">
        <f>IF(PG$6=0,RANK(PI12,PI$12:PI$42,0),RANK(PI12,PI$12:PI$42,1))</f>
      </c>
      <c r="PL12"/>
      <c r="PM12"/>
      <c r="PN12" s="126">
        <f>IF((COUNTA(PL$12:PL$42)+COUNTA(PM$12:PM$42)=0),0.6*PL$5,IF(OR(PL12="",PM12=""),0,IF(PL$6=0,IF(PL12&gt;=PL$8,PL$5,IF(PL12&lt;PM12,0,PL$5*(PL12-PM12)/(PL$8-PM12))),IF(PL12&lt;=PL$8,PL$5,IF(PL12&gt;PM12,0,PL$5*(PL12-PM12)/(PL$8-PM12))))))</f>
      </c>
      <c r="PO12" s="126">
        <f>IF(OR(PL12="",PM12=""),0,PL$5)</f>
      </c>
      <c r="PP12" s="125">
        <f>IF(PL$6=0,RANK(PN12,PN$12:PN$42,0),RANK(PN12,PN$12:PN$42,1))</f>
      </c>
      <c r="PQ12"/>
      <c r="PR12"/>
      <c r="PS12" s="126">
        <f>IF((COUNTA(PQ$12:PQ$42)+COUNTA(PR$12:PR$42)=0),0.6*PQ$5,IF(OR(PQ12="",PR12=""),0,IF(PQ$6=0,IF(PQ12&gt;=PQ$8,PQ$5,IF(PQ12&lt;PR12,0,PQ$5*(PQ12-PR12)/(PQ$8-PR12))),IF(PQ12&lt;=PQ$8,PQ$5,IF(PQ12&gt;PR12,0,PQ$5*(PQ12-PR12)/(PQ$8-PR12))))))</f>
      </c>
      <c r="PT12" s="126">
        <f>IF(OR(PQ12="",PR12=""),0,PQ$5)</f>
      </c>
      <c r="PU12" s="125">
        <f>IF(PQ$6=0,RANK(PS12,PS$12:PS$42,0),RANK(PS12,PS$12:PS$42,1))</f>
      </c>
      <c r="PV12"/>
      <c r="PW12"/>
      <c r="PX12" s="126">
        <f>IF((COUNTA(PV$12:PV$42)+COUNTA(PW$12:PW$42)=0),0.6*PV$5,IF(OR(PV12="",PW12=""),0,IF(PV$6=0,IF(PV12&gt;=PV$8,PV$5,IF(PV12&lt;PW12,0,PV$5*(PV12-PW12)/(PV$8-PW12))),IF(PV12&lt;=PV$8,PV$5,IF(PV12&gt;PW12,0,PV$5*(PV12-PW12)/(PV$8-PW12))))))</f>
      </c>
      <c r="PY12" s="126">
        <f>IF(OR(PV12="",PW12=""),0,PV$5)</f>
      </c>
      <c r="PZ12" s="125">
        <f>IF(PV$6=0,RANK(PX12,PX$12:PX$42,0),RANK(PX12,PX$12:PX$42,1))</f>
      </c>
      <c r="QA12"/>
      <c r="QB12"/>
      <c r="QC12" s="126">
        <f>IF((COUNTA(QA$12:QA$42)+COUNTA(QB$12:QB$42)=0),0.6*QA$5,IF(OR(QA12="",QB12=""),0,IF(QA$6=0,IF(QA12&gt;=QA$8,QA$5,IF(QA12&lt;QB12,0,QA$5*(QA12-QB12)/(QA$8-QB12))),IF(QA12&lt;=QA$8,QA$5,IF(QA12&gt;QB12,0,QA$5*(QA12-QB12)/(QA$8-QB12))))))</f>
      </c>
      <c r="QD12" s="126">
        <f>IF(OR(QA12="",QB12=""),0,QA$5)</f>
      </c>
      <c r="QE12" s="125">
        <f>IF(QA$6=0,RANK(QC12,QC$12:QC$42,0),RANK(QC12,QC$12:QC$42,1))</f>
      </c>
      <c r="QF12"/>
      <c r="QG12"/>
      <c r="QH12" s="126">
        <f>IF((COUNTA(QF$12:QF$42)+COUNTA(QG$12:QG$42)=0),0.6*QF$5,IF(OR(QF12="",QG12=""),0,IF(QF$6=0,IF(QF12&gt;=QF$8,QF$5,IF(QF12&lt;QG12,0,QF$5*(QF12-QG12)/(QF$8-QG12))),IF(QF12&lt;=QF$8,QF$5,IF(QF12&gt;QG12,0,QF$5*(QF12-QG12)/(QF$8-QG12))))))</f>
      </c>
      <c r="QI12" s="126">
        <f>IF(OR(QF12="",QG12=""),0,QF$5)</f>
      </c>
      <c r="QJ12" s="125">
        <f>IF(QF$6=0,RANK(QH12,QH$12:QH$42,0),RANK(QH12,QH$12:QH$42,1))</f>
      </c>
      <c r="QK12"/>
      <c r="QL12"/>
      <c r="QM12" s="126">
        <f>IF((COUNTA(QK$12:QK$42)+COUNTA(QL$12:QL$42)=0),0.6*QK$5,IF(OR(QK12="",QL12=""),0,IF(QK$6=0,IF(QK12&gt;=QK$8,QK$5,IF(QK12&lt;QL12,0,QK$5*(QK12-QL12)/(QK$8-QL12))),IF(QK12&lt;=QK$8,QK$5,IF(QK12&gt;QL12,0,QK$5*(QK12-QL12)/(QK$8-QL12))))))</f>
      </c>
      <c r="QN12" s="126">
        <f>IF(OR(QK12="",QL12=""),0,QK$5)</f>
      </c>
      <c r="QO12" s="125">
        <f>IF(QK$6=0,RANK(QM12,QM$12:QM$42,0),RANK(QM12,QM$12:QM$42,1))</f>
      </c>
      <c r="QP12"/>
      <c r="QQ12"/>
      <c r="QR12" s="126">
        <f>IF((COUNTA(QP$12:QP$42)+COUNTA(QQ$12:QQ$42)=0),0.6*QP$5,IF(OR(QP12="",QQ12=""),0,IF(QP$6=0,IF(QP12&gt;=QP$8,QP$5,IF(QP12&lt;QQ12,0,QP$5*(QP12-QQ12)/(QP$8-QQ12))),IF(QP12&lt;=QP$8,QP$5,IF(QP12&gt;QQ12,0,QP$5*(QP12-QQ12)/(QP$8-QQ12))))))</f>
      </c>
      <c r="QS12" s="126">
        <f>IF(OR(QP12="",QQ12=""),0,QP$5)</f>
      </c>
      <c r="QT12" s="125">
        <f>IF(QP$6=0,RANK(QR12,QR$12:QR$42,0),RANK(QR12,QR$12:QR$42,1))</f>
      </c>
      <c r="QU12" s="126">
        <v>99.18</v>
      </c>
      <c r="QV12" s="126">
        <v>87.09</v>
      </c>
      <c r="QW12" s="126">
        <f>IF((COUNTA(QU$12:QU$42)+COUNTA(QV$12:QV$42)=0),0.6*QU$5,IF(OR(QU12="",QV12=""),0,IF(QU$6=0,IF(QU12&gt;=QU$8,QU$5,IF(QU12&lt;QV12,0,QU$5*(QU12-QV12)/(QU$8-QV12))),IF(QU12&lt;=QU$8,QU$5,IF(QU12&gt;QV12,0,QU$5*(QU12-QV12)/(QU$8-QV12))))))</f>
      </c>
      <c r="QX12" s="126">
        <f>IF(OR(QU12="",QV12=""),0,QU$5)</f>
      </c>
      <c r="QY12" s="125">
        <f>IF(QU$6=0,RANK(QW12,QW$12:QW$42,0),RANK(QW12,QW$12:QW$42,1))</f>
      </c>
      <c r="QZ12" s="126">
        <v>99.18</v>
      </c>
      <c r="RA12" s="126">
        <v>82.41</v>
      </c>
      <c r="RB12" s="126">
        <f>IF((COUNTA(QZ$12:QZ$42)+COUNTA(RA$12:RA$42)=0),0.6*QZ$5,IF(OR(QZ12="",RA12=""),0,IF(QZ$6=0,IF(QZ12&gt;=QZ$8,QZ$5,IF(QZ12&lt;RA12,0,QZ$5*(QZ12-RA12)/(QZ$8-RA12))),IF(QZ12&lt;=QZ$8,QZ$5,IF(QZ12&gt;RA12,0,QZ$5*(QZ12-RA12)/(QZ$8-RA12))))))</f>
      </c>
      <c r="RC12" s="126">
        <f>IF(OR(QZ12="",RA12=""),0,QZ$5)</f>
      </c>
      <c r="RD12" s="125">
        <f>IF(QZ$6=0,RANK(RB12,RB$12:RB$42,0),RANK(RB12,RB$12:RB$42,1))</f>
      </c>
      <c r="RE12" s="126">
        <v>100</v>
      </c>
      <c r="RF12" s="126">
        <v>97.83</v>
      </c>
      <c r="RG12" s="126">
        <f>IF((COUNTA(RE$12:RE$42)+COUNTA(RF$12:RF$42)=0),0.6*RE$5,IF(OR(RE12="",RF12=""),0,IF(RE$6=0,IF(RE12&gt;=RE$8,RE$5,IF(RE12&lt;RF12,0,RE$5*(RE12-RF12)/(RE$8-RF12))),IF(RE12&lt;=RE$8,RE$5,IF(RE12&gt;RF12,0,RE$5*(RE12-RF12)/(RE$8-RF12))))))</f>
      </c>
      <c r="RH12" s="126">
        <f>IF(OR(RE12="",RF12=""),0,RE$5)</f>
      </c>
      <c r="RI12" s="125">
        <f>IF(RE$6=0,RANK(RG12,RG$12:RG$42,0),RANK(RG12,RG$12:RG$42,1))</f>
      </c>
      <c r="RJ12" s="126">
        <v>100</v>
      </c>
      <c r="RK12" s="126">
        <v>97.73</v>
      </c>
      <c r="RL12" s="126">
        <f>IF((COUNTA(RJ$12:RJ$42)+COUNTA(RK$12:RK$42)=0),0.6*RJ$5,IF(OR(RJ12="",RK12=""),0,IF(RJ$6=0,IF(RJ12&gt;=RJ$8,RJ$5,IF(RJ12&lt;RK12,0,RJ$5*(RJ12-RK12)/(RJ$8-RK12))),IF(RJ12&lt;=RJ$8,RJ$5,IF(RJ12&gt;RK12,0,RJ$5*(RJ12-RK12)/(RJ$8-RK12))))))</f>
      </c>
      <c r="RM12" s="126">
        <f>IF(OR(RJ12="",RK12=""),0,RJ$5)</f>
      </c>
      <c r="RN12" s="125">
        <f>IF(RJ$6=0,RANK(RL12,RL$12:RL$42,0),RANK(RL12,RL$12:RL$42,1))</f>
      </c>
      <c r="RO12" s="126">
        <v>1.92</v>
      </c>
      <c r="RP12" s="126">
        <v>7.91</v>
      </c>
      <c r="RQ12" s="126">
        <f>IF((COUNTA(RO$12:RO$42)+COUNTA(RP$12:RP$42)=0),0.6*RO$5,IF(OR(RO12="",RP12=""),0,IF(RO$6=0,IF(RO12&gt;=RO$8,RO$5,IF(RO12&lt;RP12,0,RO$5*(RO12-RP12)/(RO$8-RP12))),IF(RO12&lt;=RO$8,RO$5,IF(RO12&gt;RP12,0,RO$5*(RO12-RP12)/(RO$8-RP12))))))</f>
      </c>
      <c r="RR12" s="126">
        <f>IF(OR(RO12="",RP12=""),0,RO$5)</f>
      </c>
      <c r="RS12" s="125">
        <f>IF(RO$6=0,RANK(RQ12,RQ$12:RQ$42,0),RANK(RQ12,RQ$12:RQ$42,1))</f>
      </c>
      <c r="RT12" s="126">
        <v>1.92</v>
      </c>
      <c r="RU12" s="126">
        <v>6.15</v>
      </c>
      <c r="RV12" s="126">
        <f>IF((COUNTA(RT$12:RT$42)+COUNTA(RU$12:RU$42)=0),0.6*RT$5,IF(OR(RT12="",RU12=""),0,IF(RT$6=0,IF(RT12&gt;=RT$8,RT$5,IF(RT12&lt;RU12,0,RT$5*(RT12-RU12)/(RT$8-RU12))),IF(RT12&lt;=RT$8,RT$5,IF(RT12&gt;RU12,0,RT$5*(RT12-RU12)/(RT$8-RU12))))))</f>
      </c>
      <c r="RW12" s="126">
        <f>IF(OR(RT12="",RU12=""),0,RT$5)</f>
      </c>
      <c r="RX12" s="125">
        <f>IF(RT$6=0,RANK(RV12,RV$12:RV$42,0),RANK(RV12,RV$12:RV$42,1))</f>
      </c>
      <c r="RY12" s="126">
        <v>97.78</v>
      </c>
      <c r="RZ12"/>
      <c r="SA12" s="126">
        <f>IF((COUNTA(RY$12:RY$42)+COUNTA(RZ$12:RZ$42)=0),0.6*RY$5,IF(OR(RY12="",RZ12=""),0,IF(RY$6=0,IF(RY12&gt;=RY$8,RY$5,IF(RY12&lt;RZ12,0,RY$5*(RY12-RZ12)/(RY$8-RZ12))),IF(RY12&lt;=RY$8,RY$5,IF(RY12&gt;RZ12,0,RY$5*(RY12-RZ12)/(RY$8-RZ12))))))</f>
      </c>
      <c r="SB12" s="126">
        <f>IF(OR(RY12="",RZ12=""),0,RY$5)</f>
      </c>
      <c r="SC12" s="125">
        <f>IF(RY$6=0,RANK(SA12,SA$12:SA$42,0),RANK(SA12,SA$12:SA$42,1))</f>
      </c>
      <c r="SD12" s="126">
        <v>97.78</v>
      </c>
      <c r="SE12"/>
      <c r="SF12" s="126">
        <f>IF((COUNTA(SD$12:SD$42)+COUNTA(SE$12:SE$42)=0),0.6*SD$5,IF(OR(SD12="",SE12=""),0,IF(SD$6=0,IF(SD12&gt;=SD$8,SD$5,IF(SD12&lt;SE12,0,SD$5*(SD12-SE12)/(SD$8-SE12))),IF(SD12&lt;=SD$8,SD$5,IF(SD12&gt;SE12,0,SD$5*(SD12-SE12)/(SD$8-SE12))))))</f>
      </c>
      <c r="SG12" s="126">
        <f>IF(OR(SD12="",SE12=""),0,SD$5)</f>
      </c>
      <c r="SH12" s="125">
        <f>IF(SD$6=0,RANK(SF12,SF$12:SF$42,0),RANK(SF12,SF$12:SF$42,1))</f>
      </c>
      <c r="SI12" s="126">
        <v>100</v>
      </c>
      <c r="SJ12" s="126">
        <v>100</v>
      </c>
      <c r="SK12" s="126">
        <f>IF((COUNTA(SI$12:SI$42)+COUNTA(SJ$12:SJ$42)=0),0.6*SI$5,IF(OR(SI12="",SJ12=""),0,IF(SI$6=0,IF(SI12&gt;=SI$8,SI$5,IF(SI12&lt;SJ12,0,SI$5*(SI12-SJ12)/(SI$8-SJ12))),IF(SI12&lt;=SI$8,SI$5,IF(SI12&gt;SJ12,0,SI$5*(SI12-SJ12)/(SI$8-SJ12))))))</f>
      </c>
      <c r="SL12" s="126">
        <f>IF(OR(SI12="",SJ12=""),0,SI$5)</f>
      </c>
      <c r="SM12" s="125">
        <f>IF(SI$6=0,RANK(SK12,SK$12:SK$42,0),RANK(SK12,SK$12:SK$42,1))</f>
      </c>
      <c r="SN12" s="126">
        <v>100</v>
      </c>
      <c r="SO12" s="126">
        <v>100</v>
      </c>
      <c r="SP12" s="126">
        <f>IF((COUNTA(SN$12:SN$42)+COUNTA(SO$12:SO$42)=0),0.6*SN$5,IF(OR(SN12="",SO12=""),0,IF(SN$6=0,IF(SN12&gt;=SN$8,SN$5,IF(SN12&lt;SO12,0,SN$5*(SN12-SO12)/(SN$8-SO12))),IF(SN12&lt;=SN$8,SN$5,IF(SN12&gt;SO12,0,SN$5*(SN12-SO12)/(SN$8-SO12))))))</f>
      </c>
      <c r="SQ12" s="126">
        <f>IF(OR(SN12="",SO12=""),0,SN$5)</f>
      </c>
      <c r="SR12" s="125">
        <f>IF(SN$6=0,RANK(SP12,SP$12:SP$42,0),RANK(SP12,SP$12:SP$42,1))</f>
      </c>
      <c r="SS12" s="126">
        <v>1.325</v>
      </c>
      <c r="ST12" s="126">
        <v>7.56</v>
      </c>
      <c r="SU12" s="126">
        <f>IF((COUNTA(SS$12:SS$42)+COUNTA(ST$12:ST$42)=0),0.6*SS$5,IF(OR(SS12="",ST12=""),0,IF(SS$6=0,IF(SS12&gt;=SS$8,SS$5,IF(SS12&lt;ST12,0,SS$5*(SS12-ST12)/(SS$8-ST12))),IF(SS12&lt;=SS$8,SS$5,IF(SS12&gt;ST12,0,SS$5*(SS12-ST12)/(SS$8-ST12))))))</f>
      </c>
      <c r="SV12" s="126">
        <f>IF(OR(SS12="",ST12=""),0,SS$5)</f>
      </c>
      <c r="SW12" s="125">
        <f>IF(SS$6=0,RANK(SU12,SU$12:SU$42,0),RANK(SU12,SU$12:SU$42,1))</f>
      </c>
      <c r="SX12" s="126">
        <v>1.325</v>
      </c>
      <c r="SY12" s="126">
        <v>1.9</v>
      </c>
      <c r="SZ12" s="126">
        <f>IF((COUNTA(SX$12:SX$42)+COUNTA(SY$12:SY$42)=0),0.6*SX$5,IF(OR(SX12="",SY12=""),0,IF(SX$6=0,IF(SX12&gt;=SX$8,SX$5,IF(SX12&lt;SY12,0,SX$5*(SX12-SY12)/(SX$8-SY12))),IF(SX12&lt;=SX$8,SX$5,IF(SX12&gt;SY12,0,SX$5*(SX12-SY12)/(SX$8-SY12))))))</f>
      </c>
      <c r="TA12" s="126">
        <f>IF(OR(SX12="",SY12=""),0,SX$5)</f>
      </c>
      <c r="TB12" s="125">
        <f>IF(SX$6=0,RANK(SZ12,SZ$12:SZ$42,0),RANK(SZ12,SZ$12:SZ$42,1))</f>
      </c>
      <c r="TC12" s="126">
        <v>100</v>
      </c>
      <c r="TD12" s="126">
        <v>100</v>
      </c>
      <c r="TE12" s="126">
        <f>IF((COUNTA(TC$12:TC$42)+COUNTA(TD$12:TD$42)=0),0.6*TC$5,IF(OR(TC12="",TD12=""),0,IF(TC$6=0,IF(TC12&gt;=TC$8,TC$5,IF(TC12&lt;TD12,0,TC$5*(TC12-TD12)/(TC$8-TD12))),IF(TC12&lt;=TC$8,TC$5,IF(TC12&gt;TD12,0,TC$5*(TC12-TD12)/(TC$8-TD12))))))</f>
      </c>
      <c r="TF12" s="126">
        <f>IF(OR(TC12="",TD12=""),0,TC$5)</f>
      </c>
      <c r="TG12" s="125">
        <f>IF(TC$6=0,RANK(TE12,TE$12:TE$42,0),RANK(TE12,TE$12:TE$42,1))</f>
      </c>
      <c r="TH12" s="126">
        <v>100</v>
      </c>
      <c r="TI12" s="126">
        <v>100</v>
      </c>
      <c r="TJ12" s="126">
        <f>IF((COUNTA(TH$12:TH$42)+COUNTA(TI$12:TI$42)=0),0.6*TH$5,IF(OR(TH12="",TI12=""),0,IF(TH$6=0,IF(TH12&gt;=TH$8,TH$5,IF(TH12&lt;TI12,0,TH$5*(TH12-TI12)/(TH$8-TI12))),IF(TH12&lt;=TH$8,TH$5,IF(TH12&gt;TI12,0,TH$5*(TH12-TI12)/(TH$8-TI12))))))</f>
      </c>
      <c r="TK12" s="126">
        <f>IF(OR(TH12="",TI12=""),0,TH$5)</f>
      </c>
      <c r="TL12" s="125">
        <f>IF(TH$6=0,RANK(TJ12,TJ$12:TJ$42,0),RANK(TJ12,TJ$12:TJ$42,1))</f>
      </c>
      <c r="TM12" s="126">
        <v>0.47</v>
      </c>
      <c r="TN12" s="126">
        <v>3.285</v>
      </c>
      <c r="TO12" s="126">
        <f>IF((COUNTA(TM$12:TM$42)+COUNTA(TN$12:TN$42)=0),0.6*TM$5,IF(OR(TM12="",TN12=""),0,IF(TM$6=0,IF(TM12&gt;=TM$8,TM$5,IF(TM12&lt;TN12,0,TM$5*(TM12-TN12)/(TM$8-TN12))),IF(TM12&lt;=TM$8,TM$5,IF(TM12&gt;TN12,0,TM$5*(TM12-TN12)/(TM$8-TN12))))))</f>
      </c>
      <c r="TP12" s="126">
        <f>IF(OR(TM12="",TN12=""),0,TM$5)</f>
      </c>
      <c r="TQ12" s="125">
        <f>IF(TM$6=0,RANK(TO12,TO$12:TO$42,0),RANK(TO12,TO$12:TO$42,1))</f>
      </c>
      <c r="TR12" s="126">
        <v>0.47</v>
      </c>
      <c r="TS12" s="126">
        <v>0.47</v>
      </c>
      <c r="TT12" s="126">
        <f>IF((COUNTA(TR$12:TR$42)+COUNTA(TS$12:TS$42)=0),0.6*TR$5,IF(OR(TR12="",TS12=""),0,IF(TR$6=0,IF(TR12&gt;=TR$8,TR$5,IF(TR12&lt;TS12,0,TR$5*(TR12-TS12)/(TR$8-TS12))),IF(TR12&lt;=TR$8,TR$5,IF(TR12&gt;TS12,0,TR$5*(TR12-TS12)/(TR$8-TS12))))))</f>
      </c>
      <c r="TU12" s="126">
        <f>IF(OR(TR12="",TS12=""),0,TR$5)</f>
      </c>
      <c r="TV12" s="125">
        <f>IF(TR$6=0,RANK(TT12,TT$12:TT$42,0),RANK(TT12,TT$12:TT$42,1))</f>
      </c>
      <c r="TW12" s="126">
        <v>0</v>
      </c>
      <c r="TX12" s="126">
        <v>0</v>
      </c>
      <c r="TY12" s="126">
        <f>IF((COUNTA(TW$12:TW$42)+COUNTA(TX$12:TX$42)=0),0.6*TW$5,IF(OR(TW12="",TX12=""),0,IF(TW$6=0,IF(TW12&gt;=TW$8,TW$5,IF(TW12&lt;TX12,0,TW$5*(TW12-TX12)/(TW$8-TX12))),IF(TW12&lt;=TW$8,TW$5,IF(TW12&gt;TX12,0,TW$5*(TW12-TX12)/(TW$8-TX12))))))</f>
      </c>
      <c r="TZ12" s="126">
        <f>IF(OR(TW12="",TX12=""),0,TW$5)</f>
      </c>
      <c r="UA12" s="125">
        <f>IF(TW$6=0,RANK(TY12,TY$12:TY$42,0),RANK(TY12,TY$12:TY$42,1))</f>
      </c>
      <c r="UB12" s="126">
        <v>0</v>
      </c>
      <c r="UC12" s="126">
        <v>0</v>
      </c>
      <c r="UD12" s="126">
        <f>IF((COUNTA(UB$12:UB$42)+COUNTA(UC$12:UC$42)=0),0.6*UB$5,IF(OR(UB12="",UC12=""),0,IF(UB$6=0,IF(UB12&gt;=UB$8,UB$5,IF(UB12&lt;UC12,0,UB$5*(UB12-UC12)/(UB$8-UC12))),IF(UB12&lt;=UB$8,UB$5,IF(UB12&gt;UC12,0,UB$5*(UB12-UC12)/(UB$8-UC12))))))</f>
      </c>
      <c r="UE12" s="126">
        <f>IF(OR(UB12="",UC12=""),0,UB$5)</f>
      </c>
      <c r="UF12" s="125">
        <f>IF(UB$6=0,RANK(UD12,UD$12:UD$42,0),RANK(UD12,UD$12:UD$42,1))</f>
      </c>
      <c r="UG12" s="126">
        <v>29.91</v>
      </c>
      <c r="UH12"/>
      <c r="UI12" s="126">
        <f>IF((COUNTA(UG$12:UG$42)+COUNTA(UH$12:UH$42)=0),0.6*UG$5,IF(OR(UG12="",UH12=""),0,IF(UG$6=0,IF(UG12&gt;=UG$8,UG$5,IF(UG12&lt;UH12,0,UG$5*(UG12-UH12)/(UG$8-UH12))),IF(UG12&lt;=UG$8,UG$5,IF(UG12&gt;UH12,0,UG$5*(UG12-UH12)/(UG$8-UH12))))))</f>
      </c>
      <c r="UJ12" s="126">
        <f>IF(OR(UG12="",UH12=""),0,UG$5)</f>
      </c>
      <c r="UK12" s="125">
        <f>IF(UG$6=0,RANK(UI12,UI$12:UI$42,0),RANK(UI12,UI$12:UI$42,1))</f>
      </c>
      <c r="UL12" s="126">
        <v>29.91</v>
      </c>
      <c r="UM12"/>
      <c r="UN12" s="126">
        <f>IF((COUNTA(UL$12:UL$42)+COUNTA(UM$12:UM$42)=0),0.6*UL$5,IF(OR(UL12="",UM12=""),0,IF(UL$6=0,IF(UL12&gt;=UL$8,UL$5,IF(UL12&lt;UM12,0,UL$5*(UL12-UM12)/(UL$8-UM12))),IF(UL12&lt;=UL$8,UL$5,IF(UL12&gt;UM12,0,UL$5*(UL12-UM12)/(UL$8-UM12))))))</f>
      </c>
      <c r="UO12" s="126">
        <f>IF(OR(UL12="",UM12=""),0,UL$5)</f>
      </c>
      <c r="UP12" s="125">
        <f>IF(UL$6=0,RANK(UN12,UN$12:UN$42,0),RANK(UN12,UN$12:UN$42,1))</f>
      </c>
      <c r="UQ12" s="126">
        <v>4.72</v>
      </c>
      <c r="UR12" s="126">
        <v>4.63</v>
      </c>
      <c r="US12" s="126">
        <f>IF((COUNTA(UQ$12:UQ$42)+COUNTA(UR$12:UR$42)=0),0.6*UQ$5,IF(OR(UQ12="",UR12=""),0,IF(UQ$6=0,IF(UQ12&gt;=UQ$8,UQ$5,IF(UQ12&lt;UR12,0,UQ$5*(UQ12-UR12)/(UQ$8-UR12))),IF(UQ12&lt;=UQ$8,UQ$5,IF(UQ12&gt;UR12,0,UQ$5*(UQ12-UR12)/(UQ$8-UR12))))))</f>
      </c>
      <c r="UT12" s="126">
        <f>IF(OR(UQ12="",UR12=""),0,UQ$5)</f>
      </c>
      <c r="UU12" s="125">
        <f>IF(UQ$6=0,RANK(US12,US$12:US$42,0),RANK(US12,US$12:US$42,1))</f>
      </c>
      <c r="UV12" s="126">
        <v>4.72</v>
      </c>
      <c r="UW12" s="126">
        <v>2.16</v>
      </c>
      <c r="UX12" s="126">
        <f>IF((COUNTA(UV$12:UV$42)+COUNTA(UW$12:UW$42)=0),0.6*UV$5,IF(OR(UV12="",UW12=""),0,IF(UV$6=0,IF(UV12&gt;=UV$8,UV$5,IF(UV12&lt;UW12,0,UV$5*(UV12-UW12)/(UV$8-UW12))),IF(UV12&lt;=UV$8,UV$5,IF(UV12&gt;UW12,0,UV$5*(UV12-UW12)/(UV$8-UW12))))))</f>
      </c>
      <c r="UY12" s="126">
        <f>IF(OR(UV12="",UW12=""),0,UV$5)</f>
      </c>
      <c r="UZ12" s="125">
        <f>IF(UV$6=0,RANK(UX12,UX$12:UX$42,0),RANK(UX12,UX$12:UX$42,1))</f>
      </c>
      <c r="VA12" s="126">
        <v>99.87</v>
      </c>
      <c r="VB12" s="126">
        <v>94.42</v>
      </c>
      <c r="VC12" s="126">
        <f>IF((COUNTA(VA$12:VA$42)+COUNTA(VB$12:VB$42)=0),0.6*VA$5,IF(OR(VA12="",VB12=""),0,IF(VA$6=0,IF(VA12&gt;=VA$8,VA$5,IF(VA12&lt;VB12,0,VA$5*(VA12-VB12)/(VA$8-VB12))),IF(VA12&lt;=VA$8,VA$5,IF(VA12&gt;VB12,0,VA$5*(VA12-VB12)/(VA$8-VB12))))))</f>
      </c>
      <c r="VD12" s="126">
        <f>IF(OR(VA12="",VB12=""),0,VA$5)</f>
      </c>
      <c r="VE12" s="125">
        <f>IF(VA$6=0,RANK(VC12,VC$12:VC$42,0),RANK(VC12,VC$12:VC$42,1))</f>
      </c>
      <c r="VF12" s="126">
        <v>99.87</v>
      </c>
      <c r="VG12" s="126">
        <v>96.14</v>
      </c>
      <c r="VH12" s="126">
        <f>IF((COUNTA(VF$12:VF$42)+COUNTA(VG$12:VG$42)=0),0.6*VF$5,IF(OR(VF12="",VG12=""),0,IF(VF$6=0,IF(VF12&gt;=VF$8,VF$5,IF(VF12&lt;VG12,0,VF$5*(VF12-VG12)/(VF$8-VG12))),IF(VF12&lt;=VF$8,VF$5,IF(VF12&gt;VG12,0,VF$5*(VF12-VG12)/(VF$8-VG12))))))</f>
      </c>
      <c r="VI12" s="126">
        <f>IF(OR(VF12="",VG12=""),0,VF$5)</f>
      </c>
      <c r="VJ12" s="125">
        <f>IF(VF$6=0,RANK(VH12,VH$12:VH$42,0),RANK(VH12,VH$12:VH$42,1))</f>
      </c>
      <c r="VK12" s="126">
        <v>100</v>
      </c>
      <c r="VL12" s="126">
        <v>92.98</v>
      </c>
      <c r="VM12" s="126">
        <f>IF((COUNTA(VK$12:VK$42)+COUNTA(VL$12:VL$42)=0),0.6*VK$5,IF(OR(VK12="",VL12=""),0,IF(VK$6=0,IF(VK12&gt;=VK$8,VK$5,IF(VK12&lt;VL12,0,VK$5*(VK12-VL12)/(VK$8-VL12))),IF(VK12&lt;=VK$8,VK$5,IF(VK12&gt;VL12,0,VK$5*(VK12-VL12)/(VK$8-VL12))))))</f>
      </c>
      <c r="VN12" s="126">
        <f>IF(OR(VK12="",VL12=""),0,VK$5)</f>
      </c>
      <c r="VO12" s="125">
        <f>IF(VK$6=0,RANK(VM12,VM$12:VM$42,0),RANK(VM12,VM$12:VM$42,1))</f>
      </c>
      <c r="VP12" s="126">
        <v>100</v>
      </c>
      <c r="VQ12" s="126">
        <v>97.4</v>
      </c>
      <c r="VR12" s="126">
        <f>IF((COUNTA(VP$12:VP$42)+COUNTA(VQ$12:VQ$42)=0),0.6*VP$5,IF(OR(VP12="",VQ12=""),0,IF(VP$6=0,IF(VP12&gt;=VP$8,VP$5,IF(VP12&lt;VQ12,0,VP$5*(VP12-VQ12)/(VP$8-VQ12))),IF(VP12&lt;=VP$8,VP$5,IF(VP12&gt;VQ12,0,VP$5*(VP12-VQ12)/(VP$8-VQ12))))))</f>
      </c>
      <c r="VS12" s="126">
        <f>IF(OR(VP12="",VQ12=""),0,VP$5)</f>
      </c>
      <c r="VT12" s="125">
        <f>IF(VP$6=0,RANK(VR12,VR$12:VR$42,0),RANK(VR12,VR$12:VR$42,1))</f>
      </c>
      <c r="VU12" s="126">
        <v>1.86</v>
      </c>
      <c r="VV12" s="126">
        <v>7.46</v>
      </c>
      <c r="VW12" s="126">
        <f>IF((COUNTA(VU$12:VU$42)+COUNTA(VV$12:VV$42)=0),0.6*VU$5,IF(OR(VU12="",VV12=""),0,IF(VU$6=0,IF(VU12&gt;=VU$8,VU$5,IF(VU12&lt;VV12,0,VU$5*(VU12-VV12)/(VU$8-VV12))),IF(VU12&lt;=VU$8,VU$5,IF(VU12&gt;VV12,0,VU$5*(VU12-VV12)/(VU$8-VV12))))))</f>
      </c>
      <c r="VX12" s="126">
        <f>IF(OR(VU12="",VV12=""),0,VU$5)</f>
      </c>
      <c r="VY12" s="125">
        <f>IF(VU$6=0,RANK(VW12,VW$12:VW$42,0),RANK(VW12,VW$12:VW$42,1))</f>
      </c>
      <c r="VZ12" s="126">
        <v>1.86</v>
      </c>
      <c r="WA12" s="126">
        <v>6.67</v>
      </c>
      <c r="WB12" s="126">
        <f>IF((COUNTA(VZ$12:VZ$42)+COUNTA(WA$12:WA$42)=0),0.6*VZ$5,IF(OR(VZ12="",WA12=""),0,IF(VZ$6=0,IF(VZ12&gt;=VZ$8,VZ$5,IF(VZ12&lt;WA12,0,VZ$5*(VZ12-WA12)/(VZ$8-WA12))),IF(VZ12&lt;=VZ$8,VZ$5,IF(VZ12&gt;WA12,0,VZ$5*(VZ12-WA12)/(VZ$8-WA12))))))</f>
      </c>
      <c r="WC12" s="126">
        <f>IF(OR(VZ12="",WA12=""),0,VZ$5)</f>
      </c>
      <c r="WD12" s="125">
        <f>IF(VZ$6=0,RANK(WB12,WB$12:WB$42,0),RANK(WB12,WB$12:WB$42,1))</f>
      </c>
      <c r="WE12" s="126">
        <v>99.84</v>
      </c>
      <c r="WF12"/>
      <c r="WG12" s="126">
        <f>IF((COUNTA(WE$12:WE$42)+COUNTA(WF$12:WF$42)=0),0.6*WE$5,IF(OR(WE12="",WF12=""),0,IF(WE$6=0,IF(WE12&gt;=WE$8,WE$5,IF(WE12&lt;WF12,0,WE$5*(WE12-WF12)/(WE$8-WF12))),IF(WE12&lt;=WE$8,WE$5,IF(WE12&gt;WF12,0,WE$5*(WE12-WF12)/(WE$8-WF12))))))</f>
      </c>
      <c r="WH12" s="126">
        <f>IF(OR(WE12="",WF12=""),0,WE$5)</f>
      </c>
      <c r="WI12" s="125">
        <f>IF(WE$6=0,RANK(WG12,WG$12:WG$42,0),RANK(WG12,WG$12:WG$42,1))</f>
      </c>
      <c r="WJ12" s="126">
        <v>99.84</v>
      </c>
      <c r="WK12"/>
      <c r="WL12" s="126">
        <f>IF((COUNTA(WJ$12:WJ$42)+COUNTA(WK$12:WK$42)=0),0.6*WJ$5,IF(OR(WJ12="",WK12=""),0,IF(WJ$6=0,IF(WJ12&gt;=WJ$8,WJ$5,IF(WJ12&lt;WK12,0,WJ$5*(WJ12-WK12)/(WJ$8-WK12))),IF(WJ12&lt;=WJ$8,WJ$5,IF(WJ12&gt;WK12,0,WJ$5*(WJ12-WK12)/(WJ$8-WK12))))))</f>
      </c>
      <c r="WM12" s="126">
        <f>IF(OR(WJ12="",WK12=""),0,WJ$5)</f>
      </c>
      <c r="WN12" s="125">
        <f>IF(WJ$6=0,RANK(WL12,WL$12:WL$42,0),RANK(WL12,WL$12:WL$42,1))</f>
      </c>
      <c r="WO12" s="126">
        <v>100</v>
      </c>
      <c r="WP12" s="126">
        <v>100</v>
      </c>
      <c r="WQ12" s="126">
        <f>IF((COUNTA(WO$12:WO$42)+COUNTA(WP$12:WP$42)=0),0.6*WO$5,IF(OR(WO12="",WP12=""),0,IF(WO$6=0,IF(WO12&gt;=WO$8,WO$5,IF(WO12&lt;WP12,0,WO$5*(WO12-WP12)/(WO$8-WP12))),IF(WO12&lt;=WO$8,WO$5,IF(WO12&gt;WP12,0,WO$5*(WO12-WP12)/(WO$8-WP12))))))</f>
      </c>
      <c r="WR12" s="126">
        <f>IF(OR(WO12="",WP12=""),0,WO$5)</f>
      </c>
      <c r="WS12" s="125">
        <f>IF(WO$6=0,RANK(WQ12,WQ$12:WQ$42,0),RANK(WQ12,WQ$12:WQ$42,1))</f>
      </c>
      <c r="WT12" s="126">
        <v>100</v>
      </c>
      <c r="WU12" s="126">
        <v>100</v>
      </c>
      <c r="WV12" s="126">
        <f>IF((COUNTA(WT$12:WT$42)+COUNTA(WU$12:WU$42)=0),0.6*WT$5,IF(OR(WT12="",WU12=""),0,IF(WT$6=0,IF(WT12&gt;=WT$8,WT$5,IF(WT12&lt;WU12,0,WT$5*(WT12-WU12)/(WT$8-WU12))),IF(WT12&lt;=WT$8,WT$5,IF(WT12&gt;WU12,0,WT$5*(WT12-WU12)/(WT$8-WU12))))))</f>
      </c>
      <c r="WW12" s="126">
        <f>IF(OR(WT12="",WU12=""),0,WT$5)</f>
      </c>
      <c r="WX12" s="125">
        <f>IF(WT$6=0,RANK(WV12,WV$12:WV$42,0),RANK(WV12,WV$12:WV$42,1))</f>
      </c>
      <c r="WY12" s="126">
        <v>1.15</v>
      </c>
      <c r="WZ12" s="126">
        <v>3.73</v>
      </c>
      <c r="XA12" s="126">
        <f>IF((COUNTA(WY$12:WY$42)+COUNTA(WZ$12:WZ$42)=0),0.6*WY$5,IF(OR(WY12="",WZ12=""),0,IF(WY$6=0,IF(WY12&gt;=WY$8,WY$5,IF(WY12&lt;WZ12,0,WY$5*(WY12-WZ12)/(WY$8-WZ12))),IF(WY12&lt;=WY$8,WY$5,IF(WY12&gt;WZ12,0,WY$5*(WY12-WZ12)/(WY$8-WZ12))))))</f>
      </c>
      <c r="XB12" s="126">
        <f>IF(OR(WY12="",WZ12=""),0,WY$5)</f>
      </c>
      <c r="XC12" s="125">
        <f>IF(WY$6=0,RANK(XA12,XA$12:XA$42,0),RANK(XA12,XA$12:XA$42,1))</f>
      </c>
      <c r="XD12" s="126">
        <v>1.15</v>
      </c>
      <c r="XE12" s="126">
        <v>2.72</v>
      </c>
      <c r="XF12" s="126">
        <f>IF((COUNTA(XD$12:XD$42)+COUNTA(XE$12:XE$42)=0),0.6*XD$5,IF(OR(XD12="",XE12=""),0,IF(XD$6=0,IF(XD12&gt;=XD$8,XD$5,IF(XD12&lt;XE12,0,XD$5*(XD12-XE12)/(XD$8-XE12))),IF(XD12&lt;=XD$8,XD$5,IF(XD12&gt;XE12,0,XD$5*(XD12-XE12)/(XD$8-XE12))))))</f>
      </c>
      <c r="XG12" s="126">
        <f>IF(OR(XD12="",XE12=""),0,XD$5)</f>
      </c>
      <c r="XH12" s="125">
        <f>IF(XD$6=0,RANK(XF12,XF$12:XF$42,0),RANK(XF12,XF$12:XF$42,1))</f>
      </c>
      <c r="XI12" s="126">
        <v>100</v>
      </c>
      <c r="XJ12" s="126">
        <v>98.25</v>
      </c>
      <c r="XK12" s="126">
        <f>IF((COUNTA(XI$12:XI$42)+COUNTA(XJ$12:XJ$42)=0),0.6*XI$5,IF(OR(XI12="",XJ12=""),0,IF(XI$6=0,IF(XI12&gt;=XI$8,XI$5,IF(XI12&lt;XJ12,0,XI$5*(XI12-XJ12)/(XI$8-XJ12))),IF(XI12&lt;=XI$8,XI$5,IF(XI12&gt;XJ12,0,XI$5*(XI12-XJ12)/(XI$8-XJ12))))))</f>
      </c>
      <c r="XL12" s="126">
        <f>IF(OR(XI12="",XJ12=""),0,XI$5)</f>
      </c>
      <c r="XM12" s="125">
        <f>IF(XI$6=0,RANK(XK12,XK$12:XK$42,0),RANK(XK12,XK$12:XK$42,1))</f>
      </c>
      <c r="XN12" s="126">
        <v>100</v>
      </c>
      <c r="XO12" s="126">
        <v>100</v>
      </c>
      <c r="XP12" s="126">
        <f>IF((COUNTA(XN$12:XN$42)+COUNTA(XO$12:XO$42)=0),0.6*XN$5,IF(OR(XN12="",XO12=""),0,IF(XN$6=0,IF(XN12&gt;=XN$8,XN$5,IF(XN12&lt;XO12,0,XN$5*(XN12-XO12)/(XN$8-XO12))),IF(XN12&lt;=XN$8,XN$5,IF(XN12&gt;XO12,0,XN$5*(XN12-XO12)/(XN$8-XO12))))))</f>
      </c>
      <c r="XQ12" s="126">
        <f>IF(OR(XN12="",XO12=""),0,XN$5)</f>
      </c>
      <c r="XR12" s="125">
        <f>IF(XN$6=0,RANK(XP12,XP$12:XP$42,0),RANK(XP12,XP$12:XP$42,1))</f>
      </c>
      <c r="XS12" s="126">
        <v>0.7</v>
      </c>
      <c r="XT12" s="126">
        <v>2.01</v>
      </c>
      <c r="XU12" s="126">
        <f>IF((COUNTA(XS$12:XS$42)+COUNTA(XT$12:XT$42)=0),0.6*XS$5,IF(OR(XS12="",XT12=""),0,IF(XS$6=0,IF(XS12&gt;=XS$8,XS$5,IF(XS12&lt;XT12,0,XS$5*(XS12-XT12)/(XS$8-XT12))),IF(XS12&lt;=XS$8,XS$5,IF(XS12&gt;XT12,0,XS$5*(XS12-XT12)/(XS$8-XT12))))))</f>
      </c>
      <c r="XV12" s="126">
        <f>IF(OR(XS12="",XT12=""),0,XS$5)</f>
      </c>
      <c r="XW12" s="125">
        <f>IF(XS$6=0,RANK(XU12,XU$12:XU$42,0),RANK(XU12,XU$12:XU$42,1))</f>
      </c>
      <c r="XX12" s="126">
        <v>0.7</v>
      </c>
      <c r="XY12" s="126">
        <v>0.79</v>
      </c>
      <c r="XZ12" s="126">
        <f>IF((COUNTA(XX$12:XX$42)+COUNTA(XY$12:XY$42)=0),0.6*XX$5,IF(OR(XX12="",XY12=""),0,IF(XX$6=0,IF(XX12&gt;=XX$8,XX$5,IF(XX12&lt;XY12,0,XX$5*(XX12-XY12)/(XX$8-XY12))),IF(XX12&lt;=XX$8,XX$5,IF(XX12&gt;XY12,0,XX$5*(XX12-XY12)/(XX$8-XY12))))))</f>
      </c>
      <c r="YA12" s="126">
        <f>IF(OR(XX12="",XY12=""),0,XX$5)</f>
      </c>
      <c r="YB12" s="125">
        <f>IF(XX$6=0,RANK(XZ12,XZ$12:XZ$42,0),RANK(XZ12,XZ$12:XZ$42,1))</f>
      </c>
      <c r="YC12" s="126">
        <v>0</v>
      </c>
      <c r="YD12" s="126">
        <v>0</v>
      </c>
      <c r="YE12" s="126">
        <f>IF((COUNTA(YC$12:YC$42)+COUNTA(YD$12:YD$42)=0),0.6*YC$5,IF(OR(YC12="",YD12=""),0,IF(YC$6=0,IF(YC12&gt;=YC$8,YC$5,IF(YC12&lt;YD12,0,YC$5*(YC12-YD12)/(YC$8-YD12))),IF(YC12&lt;=YC$8,YC$5,IF(YC12&gt;YD12,0,YC$5*(YC12-YD12)/(YC$8-YD12))))))</f>
      </c>
      <c r="YF12" s="126">
        <f>IF(OR(YC12="",YD12=""),0,YC$5)</f>
      </c>
      <c r="YG12" s="125">
        <f>IF(YC$6=0,RANK(YE12,YE$12:YE$42,0),RANK(YE12,YE$12:YE$42,1))</f>
      </c>
      <c r="YH12" s="126">
        <v>0</v>
      </c>
      <c r="YI12" s="126">
        <v>0</v>
      </c>
      <c r="YJ12" s="126">
        <f>IF((COUNTA(YH$12:YH$42)+COUNTA(YI$12:YI$42)=0),0.6*YH$5,IF(OR(YH12="",YI12=""),0,IF(YH$6=0,IF(YH12&gt;=YH$8,YH$5,IF(YH12&lt;YI12,0,YH$5*(YH12-YI12)/(YH$8-YI12))),IF(YH12&lt;=YH$8,YH$5,IF(YH12&gt;YI12,0,YH$5*(YH12-YI12)/(YH$8-YI12))))))</f>
      </c>
      <c r="YK12" s="126">
        <f>IF(OR(YH12="",YI12=""),0,YH$5)</f>
      </c>
      <c r="YL12" s="125">
        <f>IF(YH$6=0,RANK(YJ12,YJ$12:YJ$42,0),RANK(YJ12,YJ$12:YJ$42,1))</f>
      </c>
      <c r="YM12" s="126">
        <v>28.3</v>
      </c>
      <c r="YN12"/>
      <c r="YO12" s="126">
        <f>IF((COUNTA(YM$12:YM$42)+COUNTA(YN$12:YN$42)=0),0.6*YM$5,IF(OR(YM12="",YN12=""),0,IF(YM$6=0,IF(YM12&gt;=YM$8,YM$5,IF(YM12&lt;YN12,0,YM$5*(YM12-YN12)/(YM$8-YN12))),IF(YM12&lt;=YM$8,YM$5,IF(YM12&gt;YN12,0,YM$5*(YM12-YN12)/(YM$8-YN12))))))</f>
      </c>
      <c r="YP12" s="126">
        <f>IF(OR(YM12="",YN12=""),0,YM$5)</f>
      </c>
      <c r="YQ12" s="125">
        <f>IF(YM$6=0,RANK(YO12,YO$12:YO$42,0),RANK(YO12,YO$12:YO$42,1))</f>
      </c>
      <c r="YR12" s="126">
        <v>28.3</v>
      </c>
      <c r="YS12"/>
      <c r="YT12" s="126">
        <f>IF((COUNTA(YR$12:YR$42)+COUNTA(YS$12:YS$42)=0),0.6*YR$5,IF(OR(YR12="",YS12=""),0,IF(YR$6=0,IF(YR12&gt;=YR$8,YR$5,IF(YR12&lt;YS12,0,YR$5*(YR12-YS12)/(YR$8-YS12))),IF(YR12&lt;=YR$8,YR$5,IF(YR12&gt;YS12,0,YR$5*(YR12-YS12)/(YR$8-YS12))))))</f>
      </c>
      <c r="YU12" s="126">
        <f>IF(OR(YR12="",YS12=""),0,YR$5)</f>
      </c>
      <c r="YV12" s="125">
        <f>IF(YR$6=0,RANK(YT12,YT$12:YT$42,0),RANK(YT12,YT$12:YT$42,1))</f>
      </c>
      <c r="YW12" s="126">
        <v>6.08</v>
      </c>
      <c r="YX12" s="126">
        <v>4.09</v>
      </c>
      <c r="YY12" s="126">
        <f>IF((COUNTA(YW$12:YW$42)+COUNTA(YX$12:YX$42)=0),0.6*YW$5,IF(OR(YW12="",YX12=""),0,IF(YW$6=0,IF(YW12&gt;=YW$8,YW$5,IF(YW12&lt;YX12,0,YW$5*(YW12-YX12)/(YW$8-YX12))),IF(YW12&lt;=YW$8,YW$5,IF(YW12&gt;YX12,0,YW$5*(YW12-YX12)/(YW$8-YX12))))))</f>
      </c>
      <c r="YZ12" s="126">
        <f>IF(OR(YW12="",YX12=""),0,YW$5)</f>
      </c>
      <c r="ZA12" s="125">
        <f>IF(YW$6=0,RANK(YY12,YY$12:YY$42,0),RANK(YY12,YY$12:YY$42,1))</f>
      </c>
      <c r="ZB12" s="126">
        <v>6.08</v>
      </c>
      <c r="ZC12" s="126">
        <v>1.76</v>
      </c>
      <c r="ZD12" s="126">
        <f>IF((COUNTA(ZB$12:ZB$42)+COUNTA(ZC$12:ZC$42)=0),0.6*ZB$5,IF(OR(ZB12="",ZC12=""),0,IF(ZB$6=0,IF(ZB12&gt;=ZB$8,ZB$5,IF(ZB12&lt;ZC12,0,ZB$5*(ZB12-ZC12)/(ZB$8-ZC12))),IF(ZB12&lt;=ZB$8,ZB$5,IF(ZB12&gt;ZC12,0,ZB$5*(ZB12-ZC12)/(ZB$8-ZC12))))))</f>
      </c>
      <c r="ZE12" s="126">
        <f>IF(OR(ZB12="",ZC12=""),0,ZB$5)</f>
      </c>
      <c r="ZF12" s="125">
        <f>IF(ZB$6=0,RANK(ZD12,ZD$12:ZD$42,0),RANK(ZD12,ZD$12:ZD$42,1))</f>
      </c>
      <c r="ZG12" s="126">
        <v>98.81</v>
      </c>
      <c r="ZH12" s="126">
        <v>98.53</v>
      </c>
      <c r="ZI12" s="126">
        <f>IF((COUNTA(ZG$12:ZG$42)+COUNTA(ZH$12:ZH$42)=0),0.6*ZG$5,IF(OR(ZG12="",ZH12=""),0,IF(ZG$6=0,IF(ZG12&gt;=ZG$8,ZG$5,IF(ZG12&lt;ZH12,0,ZG$5*(ZG12-ZH12)/(ZG$8-ZH12))),IF(ZG12&lt;=ZG$8,ZG$5,IF(ZG12&gt;ZH12,0,ZG$5*(ZG12-ZH12)/(ZG$8-ZH12))))))</f>
      </c>
      <c r="ZJ12" s="126">
        <f>IF(OR(ZG12="",ZH12=""),0,ZG$5)</f>
      </c>
      <c r="ZK12" s="125">
        <f>IF(ZG$6=0,RANK(ZI12,ZI$12:ZI$42,0),RANK(ZI12,ZI$12:ZI$42,1))</f>
      </c>
      <c r="ZL12" s="126">
        <v>98.81</v>
      </c>
      <c r="ZM12" s="126">
        <v>90.77</v>
      </c>
      <c r="ZN12" s="126">
        <f>IF((COUNTA(ZL$12:ZL$42)+COUNTA(ZM$12:ZM$42)=0),0.6*ZL$5,IF(OR(ZL12="",ZM12=""),0,IF(ZL$6=0,IF(ZL12&gt;=ZL$8,ZL$5,IF(ZL12&lt;ZM12,0,ZL$5*(ZL12-ZM12)/(ZL$8-ZM12))),IF(ZL12&lt;=ZL$8,ZL$5,IF(ZL12&gt;ZM12,0,ZL$5*(ZL12-ZM12)/(ZL$8-ZM12))))))</f>
      </c>
      <c r="ZO12" s="126">
        <f>IF(OR(ZL12="",ZM12=""),0,ZL$5)</f>
      </c>
      <c r="ZP12" s="125">
        <f>IF(ZL$6=0,RANK(ZN12,ZN$12:ZN$42,0),RANK(ZN12,ZN$12:ZN$42,1))</f>
      </c>
      <c r="ZQ12" s="126">
        <v>100</v>
      </c>
      <c r="ZR12" s="126">
        <v>100</v>
      </c>
      <c r="ZS12" s="126">
        <f>IF((COUNTA(ZQ$12:ZQ$42)+COUNTA(ZR$12:ZR$42)=0),0.6*ZQ$5,IF(OR(ZQ12="",ZR12=""),0,IF(ZQ$6=0,IF(ZQ12&gt;=ZQ$8,ZQ$5,IF(ZQ12&lt;ZR12,0,ZQ$5*(ZQ12-ZR12)/(ZQ$8-ZR12))),IF(ZQ12&lt;=ZQ$8,ZQ$5,IF(ZQ12&gt;ZR12,0,ZQ$5*(ZQ12-ZR12)/(ZQ$8-ZR12))))))</f>
      </c>
      <c r="ZT12" s="126">
        <f>IF(OR(ZQ12="",ZR12=""),0,ZQ$5)</f>
      </c>
      <c r="ZU12" s="125">
        <f>IF(ZQ$6=0,RANK(ZS12,ZS$12:ZS$42,0),RANK(ZS12,ZS$12:ZS$42,1))</f>
      </c>
      <c r="ZV12" s="126">
        <v>100</v>
      </c>
      <c r="ZW12" s="126">
        <v>96.56</v>
      </c>
      <c r="ZX12" s="126">
        <f>IF((COUNTA(ZV$12:ZV$42)+COUNTA(ZW$12:ZW$42)=0),0.6*ZV$5,IF(OR(ZV12="",ZW12=""),0,IF(ZV$6=0,IF(ZV12&gt;=ZV$8,ZV$5,IF(ZV12&lt;ZW12,0,ZV$5*(ZV12-ZW12)/(ZV$8-ZW12))),IF(ZV12&lt;=ZV$8,ZV$5,IF(ZV12&gt;ZW12,0,ZV$5*(ZV12-ZW12)/(ZV$8-ZW12))))))</f>
      </c>
      <c r="ZY12" s="126">
        <f>IF(OR(ZV12="",ZW12=""),0,ZV$5)</f>
      </c>
      <c r="ZZ12" s="125">
        <f>IF(ZV$6=0,RANK(ZX12,ZX$12:ZX$42,0),RANK(ZX12,ZX$12:ZX$42,1))</f>
      </c>
      <c r="AAA12" s="126">
        <v>3.01</v>
      </c>
      <c r="AAB12" s="126">
        <v>6.75</v>
      </c>
      <c r="AAC12" s="126">
        <f>IF((COUNTA(AAA$12:AAA$42)+COUNTA(AAB$12:AAB$42)=0),0.6*AAA$5,IF(OR(AAA12="",AAB12=""),0,IF(AAA$6=0,IF(AAA12&gt;=AAA$8,AAA$5,IF(AAA12&lt;AAB12,0,AAA$5*(AAA12-AAB12)/(AAA$8-AAB12))),IF(AAA12&lt;=AAA$8,AAA$5,IF(AAA12&gt;AAB12,0,AAA$5*(AAA12-AAB12)/(AAA$8-AAB12))))))</f>
      </c>
      <c r="AAD12" s="126">
        <f>IF(OR(AAA12="",AAB12=""),0,AAA$5)</f>
      </c>
      <c r="AAE12" s="125">
        <f>IF(AAA$6=0,RANK(AAC12,AAC$12:AAC$42,0),RANK(AAC12,AAC$12:AAC$42,1))</f>
      </c>
      <c r="AAF12" s="126">
        <v>3.01</v>
      </c>
      <c r="AAG12" s="126">
        <v>5.45</v>
      </c>
      <c r="AAH12" s="126">
        <f>IF((COUNTA(AAF$12:AAF$42)+COUNTA(AAG$12:AAG$42)=0),0.6*AAF$5,IF(OR(AAF12="",AAG12=""),0,IF(AAF$6=0,IF(AAF12&gt;=AAF$8,AAF$5,IF(AAF12&lt;AAG12,0,AAF$5*(AAF12-AAG12)/(AAF$8-AAG12))),IF(AAF12&lt;=AAF$8,AAF$5,IF(AAF12&gt;AAG12,0,AAF$5*(AAF12-AAG12)/(AAF$8-AAG12))))))</f>
      </c>
      <c r="AAI12" s="126">
        <f>IF(OR(AAF12="",AAG12=""),0,AAF$5)</f>
      </c>
      <c r="AAJ12" s="125">
        <f>IF(AAF$6=0,RANK(AAH12,AAH$12:AAH$42,0),RANK(AAH12,AAH$12:AAH$42,1))</f>
      </c>
      <c r="AAK12" s="126">
        <v>97.56</v>
      </c>
      <c r="AAL12"/>
      <c r="AAM12" s="126">
        <f>IF((COUNTA(AAK$12:AAK$42)+COUNTA(AAL$12:AAL$42)=0),0.6*AAK$5,IF(OR(AAK12="",AAL12=""),0,IF(AAK$6=0,IF(AAK12&gt;=AAK$8,AAK$5,IF(AAK12&lt;AAL12,0,AAK$5*(AAK12-AAL12)/(AAK$8-AAL12))),IF(AAK12&lt;=AAK$8,AAK$5,IF(AAK12&gt;AAL12,0,AAK$5*(AAK12-AAL12)/(AAK$8-AAL12))))))</f>
      </c>
      <c r="AAN12" s="126">
        <f>IF(OR(AAK12="",AAL12=""),0,AAK$5)</f>
      </c>
      <c r="AAO12" s="125">
        <f>IF(AAK$6=0,RANK(AAM12,AAM$12:AAM$42,0),RANK(AAM12,AAM$12:AAM$42,1))</f>
      </c>
      <c r="AAP12" s="126">
        <v>97.56</v>
      </c>
      <c r="AAQ12"/>
      <c r="AAR12" s="126">
        <f>IF((COUNTA(AAP$12:AAP$42)+COUNTA(AAQ$12:AAQ$42)=0),0.6*AAP$5,IF(OR(AAP12="",AAQ12=""),0,IF(AAP$6=0,IF(AAP12&gt;=AAP$8,AAP$5,IF(AAP12&lt;AAQ12,0,AAP$5*(AAP12-AAQ12)/(AAP$8-AAQ12))),IF(AAP12&lt;=AAP$8,AAP$5,IF(AAP12&gt;AAQ12,0,AAP$5*(AAP12-AAQ12)/(AAP$8-AAQ12))))))</f>
      </c>
      <c r="AAS12" s="126">
        <f>IF(OR(AAP12="",AAQ12=""),0,AAP$5)</f>
      </c>
      <c r="AAT12" s="125">
        <f>IF(AAP$6=0,RANK(AAR12,AAR$12:AAR$42,0),RANK(AAR12,AAR$12:AAR$42,1))</f>
      </c>
      <c r="AAU12" s="126">
        <v>99.89</v>
      </c>
      <c r="AAV12" s="126">
        <v>97.27</v>
      </c>
      <c r="AAW12" s="126">
        <f>IF((COUNTA(AAU$12:AAU$42)+COUNTA(AAV$12:AAV$42)=0),0.6*AAU$5,IF(OR(AAU12="",AAV12=""),0,IF(AAU$6=0,IF(AAU12&gt;=AAU$8,AAU$5,IF(AAU12&lt;AAV12,0,AAU$5*(AAU12-AAV12)/(AAU$8-AAV12))),IF(AAU12&lt;=AAU$8,AAU$5,IF(AAU12&gt;AAV12,0,AAU$5*(AAU12-AAV12)/(AAU$8-AAV12))))))</f>
      </c>
      <c r="AAX12" s="126">
        <f>IF(OR(AAU12="",AAV12=""),0,AAU$5)</f>
      </c>
      <c r="AAY12" s="125">
        <f>IF(AAU$6=0,RANK(AAW12,AAW$12:AAW$42,0),RANK(AAW12,AAW$12:AAW$42,1))</f>
      </c>
      <c r="AAZ12" s="126">
        <v>99.89</v>
      </c>
      <c r="ABA12" s="126">
        <v>95.48</v>
      </c>
      <c r="ABB12" s="126">
        <f>IF((COUNTA(AAZ$12:AAZ$42)+COUNTA(ABA$12:ABA$42)=0),0.6*AAZ$5,IF(OR(AAZ12="",ABA12=""),0,IF(AAZ$6=0,IF(AAZ12&gt;=AAZ$8,AAZ$5,IF(AAZ12&lt;ABA12,0,AAZ$5*(AAZ12-ABA12)/(AAZ$8-ABA12))),IF(AAZ12&lt;=AAZ$8,AAZ$5,IF(AAZ12&gt;ABA12,0,AAZ$5*(AAZ12-ABA12)/(AAZ$8-ABA12))))))</f>
      </c>
      <c r="ABC12" s="126">
        <f>IF(OR(AAZ12="",ABA12=""),0,AAZ$5)</f>
      </c>
      <c r="ABD12" s="125">
        <f>IF(AAZ$6=0,RANK(ABB12,ABB$12:ABB$42,0),RANK(ABB12,ABB$12:ABB$42,1))</f>
      </c>
      <c r="ABE12" s="126">
        <v>2.86</v>
      </c>
      <c r="ABF12" s="126">
        <v>4.6</v>
      </c>
      <c r="ABG12" s="126">
        <f>IF((COUNTA(ABE$12:ABE$42)+COUNTA(ABF$12:ABF$42)=0),0.6*ABE$5,IF(OR(ABE12="",ABF12=""),0,IF(ABE$6=0,IF(ABE12&gt;=ABE$8,ABE$5,IF(ABE12&lt;ABF12,0,ABE$5*(ABE12-ABF12)/(ABE$8-ABF12))),IF(ABE12&lt;=ABE$8,ABE$5,IF(ABE12&gt;ABF12,0,ABE$5*(ABE12-ABF12)/(ABE$8-ABF12))))))</f>
      </c>
      <c r="ABH12" s="126">
        <f>IF(OR(ABE12="",ABF12=""),0,ABE$5)</f>
      </c>
      <c r="ABI12" s="125">
        <f>IF(ABE$6=0,RANK(ABG12,ABG$12:ABG$42,0),RANK(ABG12,ABG$12:ABG$42,1))</f>
      </c>
      <c r="ABJ12" s="126">
        <v>2.86</v>
      </c>
      <c r="ABK12" s="126">
        <v>3.66</v>
      </c>
      <c r="ABL12" s="126">
        <f>IF((COUNTA(ABJ$12:ABJ$42)+COUNTA(ABK$12:ABK$42)=0),0.6*ABJ$5,IF(OR(ABJ12="",ABK12=""),0,IF(ABJ$6=0,IF(ABJ12&gt;=ABJ$8,ABJ$5,IF(ABJ12&lt;ABK12,0,ABJ$5*(ABJ12-ABK12)/(ABJ$8-ABK12))),IF(ABJ12&lt;=ABJ$8,ABJ$5,IF(ABJ12&gt;ABK12,0,ABJ$5*(ABJ12-ABK12)/(ABJ$8-ABK12))))))</f>
      </c>
      <c r="ABM12" s="126">
        <f>IF(OR(ABJ12="",ABK12=""),0,ABJ$5)</f>
      </c>
      <c r="ABN12" s="125">
        <f>IF(ABJ$6=0,RANK(ABL12,ABL$12:ABL$42,0),RANK(ABL12,ABL$12:ABL$42,1))</f>
      </c>
      <c r="ABO12" s="126">
        <v>100</v>
      </c>
      <c r="ABP12" s="126">
        <v>100</v>
      </c>
      <c r="ABQ12" s="126">
        <f>IF((COUNTA(ABO$12:ABO$42)+COUNTA(ABP$12:ABP$42)=0),0.6*ABO$5,IF(OR(ABO12="",ABP12=""),0,IF(ABO$6=0,IF(ABO12&gt;=ABO$8,ABO$5,IF(ABO12&lt;ABP12,0,ABO$5*(ABO12-ABP12)/(ABO$8-ABP12))),IF(ABO12&lt;=ABO$8,ABO$5,IF(ABO12&gt;ABP12,0,ABO$5*(ABO12-ABP12)/(ABO$8-ABP12))))))</f>
      </c>
      <c r="ABR12" s="126">
        <f>IF(OR(ABO12="",ABP12=""),0,ABO$5)</f>
      </c>
      <c r="ABS12" s="125">
        <f>IF(ABO$6=0,RANK(ABQ12,ABQ$12:ABQ$42,0),RANK(ABQ12,ABQ$12:ABQ$42,1))</f>
      </c>
      <c r="ABT12" s="126">
        <v>100</v>
      </c>
      <c r="ABU12" s="126">
        <v>100</v>
      </c>
      <c r="ABV12" s="126">
        <f>IF((COUNTA(ABT$12:ABT$42)+COUNTA(ABU$12:ABU$42)=0),0.6*ABT$5,IF(OR(ABT12="",ABU12=""),0,IF(ABT$6=0,IF(ABT12&gt;=ABT$8,ABT$5,IF(ABT12&lt;ABU12,0,ABT$5*(ABT12-ABU12)/(ABT$8-ABU12))),IF(ABT12&lt;=ABT$8,ABT$5,IF(ABT12&gt;ABU12,0,ABT$5*(ABT12-ABU12)/(ABT$8-ABU12))))))</f>
      </c>
      <c r="ABW12" s="126">
        <f>IF(OR(ABT12="",ABU12=""),0,ABT$5)</f>
      </c>
      <c r="ABX12" s="125">
        <f>IF(ABT$6=0,RANK(ABV12,ABV$12:ABV$42,0),RANK(ABV12,ABV$12:ABV$42,1))</f>
      </c>
      <c r="ABY12" s="126">
        <v>0.78</v>
      </c>
      <c r="ABZ12" s="126">
        <v>0.76</v>
      </c>
      <c r="ACA12" s="126">
        <f>IF((COUNTA(ABY$12:ABY$42)+COUNTA(ABZ$12:ABZ$42)=0),0.6*ABY$5,IF(OR(ABY12="",ABZ12=""),0,IF(ABY$6=0,IF(ABY12&gt;=ABY$8,ABY$5,IF(ABY12&lt;ABZ12,0,ABY$5*(ABY12-ABZ12)/(ABY$8-ABZ12))),IF(ABY12&lt;=ABY$8,ABY$5,IF(ABY12&gt;ABZ12,0,ABY$5*(ABY12-ABZ12)/(ABY$8-ABZ12))))))</f>
      </c>
      <c r="ACB12" s="126">
        <f>IF(OR(ABY12="",ABZ12=""),0,ABY$5)</f>
      </c>
      <c r="ACC12" s="125">
        <f>IF(ABY$6=0,RANK(ACA12,ACA$12:ACA$42,0),RANK(ACA12,ACA$12:ACA$42,1))</f>
      </c>
      <c r="ACD12" s="126">
        <v>0.78</v>
      </c>
      <c r="ACE12" s="126">
        <v>0.82</v>
      </c>
      <c r="ACF12" s="126">
        <f>IF((COUNTA(ACD$12:ACD$42)+COUNTA(ACE$12:ACE$42)=0),0.6*ACD$5,IF(OR(ACD12="",ACE12=""),0,IF(ACD$6=0,IF(ACD12&gt;=ACD$8,ACD$5,IF(ACD12&lt;ACE12,0,ACD$5*(ACD12-ACE12)/(ACD$8-ACE12))),IF(ACD12&lt;=ACD$8,ACD$5,IF(ACD12&gt;ACE12,0,ACD$5*(ACD12-ACE12)/(ACD$8-ACE12))))))</f>
      </c>
      <c r="ACG12" s="126">
        <f>IF(OR(ACD12="",ACE12=""),0,ACD$5)</f>
      </c>
      <c r="ACH12" s="125">
        <f>IF(ACD$6=0,RANK(ACF12,ACF$12:ACF$42,0),RANK(ACF12,ACF$12:ACF$42,1))</f>
      </c>
      <c r="ACI12" s="126">
        <v>0.29</v>
      </c>
      <c r="ACJ12" s="126">
        <v>3.17</v>
      </c>
      <c r="ACK12" s="126">
        <f>IF((COUNTA(ACI$12:ACI$42)+COUNTA(ACJ$12:ACJ$42)=0),0.6*ACI$5,IF(OR(ACI12="",ACJ12=""),0,IF(ACI$6=0,IF(ACI12&gt;=ACI$8,ACI$5,IF(ACI12&lt;ACJ12,0,ACI$5*(ACI12-ACJ12)/(ACI$8-ACJ12))),IF(ACI12&lt;=ACI$8,ACI$5,IF(ACI12&gt;ACJ12,0,ACI$5*(ACI12-ACJ12)/(ACI$8-ACJ12))))))</f>
      </c>
      <c r="ACL12" s="126">
        <f>IF(OR(ACI12="",ACJ12=""),0,ACI$5)</f>
      </c>
      <c r="ACM12" s="125">
        <f>IF(ACI$6=0,RANK(ACK12,ACK$12:ACK$42,0),RANK(ACK12,ACK$12:ACK$42,1))</f>
      </c>
      <c r="ACN12" s="126">
        <v>0.29</v>
      </c>
      <c r="ACO12" s="126">
        <v>0.52</v>
      </c>
      <c r="ACP12" s="126">
        <f>IF((COUNTA(ACN$12:ACN$42)+COUNTA(ACO$12:ACO$42)=0),0.6*ACN$5,IF(OR(ACN12="",ACO12=""),0,IF(ACN$6=0,IF(ACN12&gt;=ACN$8,ACN$5,IF(ACN12&lt;ACO12,0,ACN$5*(ACN12-ACO12)/(ACN$8-ACO12))),IF(ACN12&lt;=ACN$8,ACN$5,IF(ACN12&gt;ACO12,0,ACN$5*(ACN12-ACO12)/(ACN$8-ACO12))))))</f>
      </c>
      <c r="ACQ12" s="126">
        <f>IF(OR(ACN12="",ACO12=""),0,ACN$5)</f>
      </c>
      <c r="ACR12" s="125">
        <f>IF(ACN$6=0,RANK(ACP12,ACP$12:ACP$42,0),RANK(ACP12,ACP$12:ACP$42,1))</f>
      </c>
      <c r="ACS12" s="126">
        <v>36.49</v>
      </c>
      <c r="ACT12" s="126">
        <v>14.89</v>
      </c>
      <c r="ACU12" s="126">
        <f>IF((COUNTA(ACS$12:ACS$42)+COUNTA(ACT$12:ACT$42)=0),0.6*ACS$5,IF(OR(ACS12="",ACT12=""),0,IF(ACS$6=0,IF(ACS12&gt;=ACS$8,ACS$5,IF(ACS12&lt;ACT12,0,ACS$5*(ACS12-ACT12)/(ACS$8-ACT12))),IF(ACS12&lt;=ACS$8,ACS$5,IF(ACS12&gt;ACT12,0,ACS$5*(ACS12-ACT12)/(ACS$8-ACT12))))))</f>
      </c>
      <c r="ACV12" s="126">
        <f>IF(OR(ACS12="",ACT12=""),0,ACS$5)</f>
      </c>
      <c r="ACW12" s="125">
        <f>IF(ACS$6=0,RANK(ACU12,ACU$12:ACU$42,0),RANK(ACU12,ACU$12:ACU$42,1))</f>
      </c>
      <c r="ACX12" s="126">
        <v>36.49</v>
      </c>
      <c r="ACY12" s="126">
        <v>31.05</v>
      </c>
      <c r="ACZ12" s="126">
        <f>IF((COUNTA(ACX$12:ACX$42)+COUNTA(ACY$12:ACY$42)=0),0.6*ACX$5,IF(OR(ACX12="",ACY12=""),0,IF(ACX$6=0,IF(ACX12&gt;=ACX$8,ACX$5,IF(ACX12&lt;ACY12,0,ACX$5*(ACX12-ACY12)/(ACX$8-ACY12))),IF(ACX12&lt;=ACX$8,ACX$5,IF(ACX12&gt;ACY12,0,ACX$5*(ACX12-ACY12)/(ACX$8-ACY12))))))</f>
      </c>
      <c r="ADA12" s="126">
        <f>IF(OR(ACX12="",ACY12=""),0,ACX$5)</f>
      </c>
      <c r="ADB12" s="125">
        <f>IF(ACX$6=0,RANK(ACZ12,ACZ$12:ACZ$42,0),RANK(ACZ12,ACZ$12:ACZ$42,1))</f>
      </c>
      <c r="ADC12" s="126">
        <v>4.85</v>
      </c>
      <c r="ADD12" s="126">
        <v>4.45</v>
      </c>
      <c r="ADE12" s="126">
        <f>IF((COUNTA(ADC$12:ADC$42)+COUNTA(ADD$12:ADD$42)=0),0.6*ADC$5,IF(OR(ADC12="",ADD12=""),0,IF(ADC$6=0,IF(ADC12&gt;=ADC$8,ADC$5,IF(ADC12&lt;ADD12,0,ADC$5*(ADC12-ADD12)/(ADC$8-ADD12))),IF(ADC12&lt;=ADC$8,ADC$5,IF(ADC12&gt;ADD12,0,ADC$5*(ADC12-ADD12)/(ADC$8-ADD12))))))</f>
      </c>
      <c r="ADF12" s="126">
        <f>IF(OR(ADC12="",ADD12=""),0,ADC$5)</f>
      </c>
      <c r="ADG12" s="125">
        <f>IF(ADC$6=0,RANK(ADE12,ADE$12:ADE$42,0),RANK(ADE12,ADE$12:ADE$42,1))</f>
      </c>
      <c r="ADH12" s="126">
        <v>4.85</v>
      </c>
      <c r="ADI12" s="126">
        <v>3.05</v>
      </c>
      <c r="ADJ12" s="126">
        <f>IF((COUNTA(ADH$12:ADH$42)+COUNTA(ADI$12:ADI$42)=0),0.6*ADH$5,IF(OR(ADH12="",ADI12=""),0,IF(ADH$6=0,IF(ADH12&gt;=ADH$8,ADH$5,IF(ADH12&lt;ADI12,0,ADH$5*(ADH12-ADI12)/(ADH$8-ADI12))),IF(ADH12&lt;=ADH$8,ADH$5,IF(ADH12&gt;ADI12,0,ADH$5*(ADH12-ADI12)/(ADH$8-ADI12))))))</f>
      </c>
      <c r="ADK12" s="126">
        <f>IF(OR(ADH12="",ADI12=""),0,ADH$5)</f>
      </c>
      <c r="ADL12" s="125">
        <f>IF(ADH$6=0,RANK(ADJ12,ADJ$12:ADJ$42,0),RANK(ADJ12,ADJ$12:ADJ$42,1))</f>
      </c>
      <c r="ADM12"/>
      <c r="ADN12"/>
      <c r="ADO12" s="126">
        <f>IF((COUNTA(ADM$12:ADM$42)+COUNTA(ADN$12:ADN$42)=0),0.6*ADM$5,IF(OR(ADM12="",ADN12=""),0,IF(ADM$6=0,IF(ADM12&gt;=ADM$8,ADM$5,IF(ADM12&lt;ADN12,0,ADM$5*(ADM12-ADN12)/(ADM$8-ADN12))),IF(ADM12&lt;=ADM$8,ADM$5,IF(ADM12&gt;ADN12,0,ADM$5*(ADM12-ADN12)/(ADM$8-ADN12))))))</f>
      </c>
      <c r="ADP12" s="126">
        <f>IF(OR(ADM12="",ADN12=""),0,ADM$5)</f>
      </c>
      <c r="ADQ12" s="125">
        <f>IF(ADM$6=0,RANK(ADO12,ADO$12:ADO$42,0),RANK(ADO12,ADO$12:ADO$42,1))</f>
      </c>
      <c r="ADR12"/>
      <c r="ADS12"/>
      <c r="ADT12" s="126">
        <f>IF((COUNTA(ADR$12:ADR$42)+COUNTA(ADS$12:ADS$42)=0),0.6*ADR$5,IF(OR(ADR12="",ADS12=""),0,IF(ADR$6=0,IF(ADR12&gt;=ADR$8,ADR$5,IF(ADR12&lt;ADS12,0,ADR$5*(ADR12-ADS12)/(ADR$8-ADS12))),IF(ADR12&lt;=ADR$8,ADR$5,IF(ADR12&gt;ADS12,0,ADR$5*(ADR12-ADS12)/(ADR$8-ADS12))))))</f>
      </c>
      <c r="ADU12" s="126">
        <f>IF(OR(ADR12="",ADS12=""),0,ADR$5)</f>
      </c>
      <c r="ADV12" s="125">
        <f>IF(ADR$6=0,RANK(ADT12,ADT$12:ADT$42,0),RANK(ADT12,ADT$12:ADT$42,1))</f>
      </c>
      <c r="ADW12"/>
      <c r="ADX12"/>
      <c r="ADY12" s="126">
        <f>IF((COUNTA(ADW$12:ADW$42)+COUNTA(ADX$12:ADX$42)=0),0.6*ADW$5,IF(OR(ADW12="",ADX12=""),0,IF(ADW$6=0,IF(ADW12&gt;=ADW$8,ADW$5,IF(ADW12&lt;ADX12,0,ADW$5*(ADW12-ADX12)/(ADW$8-ADX12))),IF(ADW12&lt;=ADW$8,ADW$5,IF(ADW12&gt;ADX12,0,ADW$5*(ADW12-ADX12)/(ADW$8-ADX12))))))</f>
      </c>
      <c r="ADZ12" s="126">
        <f>IF(OR(ADW12="",ADX12=""),0,ADW$5)</f>
      </c>
      <c r="AEA12" s="125">
        <f>IF(ADW$6=0,RANK(ADY12,ADY$12:ADY$42,0),RANK(ADY12,ADY$12:ADY$42,1))</f>
      </c>
      <c r="AEB12"/>
      <c r="AEC12"/>
      <c r="AED12" s="126">
        <f>IF((COUNTA(AEB$12:AEB$42)+COUNTA(AEC$12:AEC$42)=0),0.6*AEB$5,IF(OR(AEB12="",AEC12=""),0,IF(AEB$6=0,IF(AEB12&gt;=AEB$8,AEB$5,IF(AEB12&lt;AEC12,0,AEB$5*(AEB12-AEC12)/(AEB$8-AEC12))),IF(AEB12&lt;=AEB$8,AEB$5,IF(AEB12&gt;AEC12,0,AEB$5*(AEB12-AEC12)/(AEB$8-AEC12))))))</f>
      </c>
      <c r="AEE12" s="126">
        <f>IF(OR(AEB12="",AEC12=""),0,AEB$5)</f>
      </c>
      <c r="AEF12" s="125">
        <f>IF(AEB$6=0,RANK(AED12,AED$12:AED$42,0),RANK(AED12,AED$12:AED$42,1))</f>
      </c>
      <c r="AEG12"/>
      <c r="AEH12"/>
      <c r="AEI12" s="126">
        <f>IF((COUNTA(AEG$12:AEG$42)+COUNTA(AEH$12:AEH$42)=0),0.6*AEG$5,IF(OR(AEG12="",AEH12=""),0,IF(AEG$6=0,IF(AEG12&gt;=AEG$8,AEG$5,IF(AEG12&lt;AEH12,0,AEG$5*(AEG12-AEH12)/(AEG$8-AEH12))),IF(AEG12&lt;=AEG$8,AEG$5,IF(AEG12&gt;AEH12,0,AEG$5*(AEG12-AEH12)/(AEG$8-AEH12))))))</f>
      </c>
      <c r="AEJ12" s="126">
        <f>IF(OR(AEG12="",AEH12=""),0,AEG$5)</f>
      </c>
      <c r="AEK12" s="125">
        <f>IF(AEG$6=0,RANK(AEI12,AEI$12:AEI$42,0),RANK(AEI12,AEI$12:AEI$42,1))</f>
      </c>
      <c r="AEL12"/>
      <c r="AEM12"/>
      <c r="AEN12" s="126">
        <f>IF((COUNTA(AEL$12:AEL$42)+COUNTA(AEM$12:AEM$42)=0),0.6*AEL$5,IF(OR(AEL12="",AEM12=""),0,IF(AEL$6=0,IF(AEL12&gt;=AEL$8,AEL$5,IF(AEL12&lt;AEM12,0,AEL$5*(AEL12-AEM12)/(AEL$8-AEM12))),IF(AEL12&lt;=AEL$8,AEL$5,IF(AEL12&gt;AEM12,0,AEL$5*(AEL12-AEM12)/(AEL$8-AEM12))))))</f>
      </c>
      <c r="AEO12" s="126">
        <f>IF(OR(AEL12="",AEM12=""),0,AEL$5)</f>
      </c>
      <c r="AEP12" s="125">
        <f>IF(AEL$6=0,RANK(AEN12,AEN$12:AEN$42,0),RANK(AEN12,AEN$12:AEN$42,1))</f>
      </c>
      <c r="AEQ12"/>
      <c r="AER12"/>
      <c r="AES12" s="126">
        <f>IF((COUNTA(AEQ$12:AEQ$42)+COUNTA(AER$12:AER$42)=0),0.6*AEQ$5,IF(OR(AEQ12="",AER12=""),0,IF(AEQ$6=0,IF(AEQ12&gt;=AEQ$8,AEQ$5,IF(AEQ12&lt;AER12,0,AEQ$5*(AEQ12-AER12)/(AEQ$8-AER12))),IF(AEQ12&lt;=AEQ$8,AEQ$5,IF(AEQ12&gt;AER12,0,AEQ$5*(AEQ12-AER12)/(AEQ$8-AER12))))))</f>
      </c>
      <c r="AET12" s="126">
        <f>IF(OR(AEQ12="",AER12=""),0,AEQ$5)</f>
      </c>
      <c r="AEU12" s="125">
        <f>IF(AEQ$6=0,RANK(AES12,AES$12:AES$42,0),RANK(AES12,AES$12:AES$42,1))</f>
      </c>
      <c r="AEV12"/>
      <c r="AEW12"/>
      <c r="AEX12" s="126">
        <f>IF((COUNTA(AEV$12:AEV$42)+COUNTA(AEW$12:AEW$42)=0),0.6*AEV$5,IF(OR(AEV12="",AEW12=""),0,IF(AEV$6=0,IF(AEV12&gt;=AEV$8,AEV$5,IF(AEV12&lt;AEW12,0,AEV$5*(AEV12-AEW12)/(AEV$8-AEW12))),IF(AEV12&lt;=AEV$8,AEV$5,IF(AEV12&gt;AEW12,0,AEV$5*(AEV12-AEW12)/(AEV$8-AEW12))))))</f>
      </c>
      <c r="AEY12" s="126">
        <f>IF(OR(AEV12="",AEW12=""),0,AEV$5)</f>
      </c>
      <c r="AEZ12" s="125">
        <f>IF(AEV$6=0,RANK(AEX12,AEX$12:AEX$42,0),RANK(AEX12,AEX$12:AEX$42,1))</f>
      </c>
      <c r="AFA12"/>
      <c r="AFB12"/>
      <c r="AFC12" s="126">
        <f>IF((COUNTA(AFA$12:AFA$42)+COUNTA(AFB$12:AFB$42)=0),0.6*AFA$5,IF(OR(AFA12="",AFB12=""),0,IF(AFA$6=0,IF(AFA12&gt;=AFA$8,AFA$5,IF(AFA12&lt;AFB12,0,AFA$5*(AFA12-AFB12)/(AFA$8-AFB12))),IF(AFA12&lt;=AFA$8,AFA$5,IF(AFA12&gt;AFB12,0,AFA$5*(AFA12-AFB12)/(AFA$8-AFB12))))))</f>
      </c>
      <c r="AFD12" s="126">
        <f>IF(OR(AFA12="",AFB12=""),0,AFA$5)</f>
      </c>
      <c r="AFE12" s="125">
        <f>IF(AFA$6=0,RANK(AFC12,AFC$12:AFC$42,0),RANK(AFC12,AFC$12:AFC$42,1))</f>
      </c>
      <c r="AFF12"/>
      <c r="AFG12"/>
      <c r="AFH12" s="126">
        <f>IF((COUNTA(AFF$12:AFF$42)+COUNTA(AFG$12:AFG$42)=0),0.6*AFF$5,IF(OR(AFF12="",AFG12=""),0,IF(AFF$6=0,IF(AFF12&gt;=AFF$8,AFF$5,IF(AFF12&lt;AFG12,0,AFF$5*(AFF12-AFG12)/(AFF$8-AFG12))),IF(AFF12&lt;=AFF$8,AFF$5,IF(AFF12&gt;AFG12,0,AFF$5*(AFF12-AFG12)/(AFF$8-AFG12))))))</f>
      </c>
      <c r="AFI12" s="126">
        <f>IF(OR(AFF12="",AFG12=""),0,AFF$5)</f>
      </c>
      <c r="AFJ12" s="125">
        <f>IF(AFF$6=0,RANK(AFH12,AFH$12:AFH$42,0),RANK(AFH12,AFH$12:AFH$42,1))</f>
      </c>
      <c r="AFK12"/>
      <c r="AFL12"/>
      <c r="AFM12" s="126">
        <f>IF((COUNTA(AFK$12:AFK$42)+COUNTA(AFL$12:AFL$42)=0),0.6*AFK$5,IF(OR(AFK12="",AFL12=""),0,IF(AFK$6=0,IF(AFK12&gt;=AFK$8,AFK$5,IF(AFK12&lt;AFL12,0,AFK$5*(AFK12-AFL12)/(AFK$8-AFL12))),IF(AFK12&lt;=AFK$8,AFK$5,IF(AFK12&gt;AFL12,0,AFK$5*(AFK12-AFL12)/(AFK$8-AFL12))))))</f>
      </c>
      <c r="AFN12" s="126">
        <f>IF(OR(AFK12="",AFL12=""),0,AFK$5)</f>
      </c>
      <c r="AFO12" s="125">
        <f>IF(AFK$6=0,RANK(AFM12,AFM$12:AFM$42,0),RANK(AFM12,AFM$12:AFM$42,1))</f>
      </c>
      <c r="AFP12"/>
      <c r="AFQ12"/>
      <c r="AFR12" s="126">
        <f>IF((COUNTA(AFP$12:AFP$42)+COUNTA(AFQ$12:AFQ$42)=0),0.6*AFP$5,IF(OR(AFP12="",AFQ12=""),0,IF(AFP$6=0,IF(AFP12&gt;=AFP$8,AFP$5,IF(AFP12&lt;AFQ12,0,AFP$5*(AFP12-AFQ12)/(AFP$8-AFQ12))),IF(AFP12&lt;=AFP$8,AFP$5,IF(AFP12&gt;AFQ12,0,AFP$5*(AFP12-AFQ12)/(AFP$8-AFQ12))))))</f>
      </c>
      <c r="AFS12" s="126">
        <f>IF(OR(AFP12="",AFQ12=""),0,AFP$5)</f>
      </c>
      <c r="AFT12" s="125">
        <f>IF(AFP$6=0,RANK(AFR12,AFR$12:AFR$42,0),RANK(AFR12,AFR$12:AFR$42,1))</f>
      </c>
      <c r="AFU12"/>
      <c r="AFV12"/>
      <c r="AFW12" s="126">
        <f>IF((COUNTA(AFU$12:AFU$42)+COUNTA(AFV$12:AFV$42)=0),0.6*AFU$5,IF(OR(AFU12="",AFV12=""),0,IF(AFU$6=0,IF(AFU12&gt;=AFU$8,AFU$5,IF(AFU12&lt;AFV12,0,AFU$5*(AFU12-AFV12)/(AFU$8-AFV12))),IF(AFU12&lt;=AFU$8,AFU$5,IF(AFU12&gt;AFV12,0,AFU$5*(AFU12-AFV12)/(AFU$8-AFV12))))))</f>
      </c>
      <c r="AFX12" s="126">
        <f>IF(OR(AFU12="",AFV12=""),0,AFU$5)</f>
      </c>
      <c r="AFY12" s="125">
        <f>IF(AFU$6=0,RANK(AFW12,AFW$12:AFW$42,0),RANK(AFW12,AFW$12:AFW$42,1))</f>
      </c>
      <c r="AFZ12"/>
      <c r="AGA12"/>
      <c r="AGB12" s="126">
        <f>IF((COUNTA(AFZ$12:AFZ$42)+COUNTA(AGA$12:AGA$42)=0),0.6*AFZ$5,IF(OR(AFZ12="",AGA12=""),0,IF(AFZ$6=0,IF(AFZ12&gt;=AFZ$8,AFZ$5,IF(AFZ12&lt;AGA12,0,AFZ$5*(AFZ12-AGA12)/(AFZ$8-AGA12))),IF(AFZ12&lt;=AFZ$8,AFZ$5,IF(AFZ12&gt;AGA12,0,AFZ$5*(AFZ12-AGA12)/(AFZ$8-AGA12))))))</f>
      </c>
      <c r="AGC12" s="126">
        <f>IF(OR(AFZ12="",AGA12=""),0,AFZ$5)</f>
      </c>
      <c r="AGD12" s="125">
        <f>IF(AFZ$6=0,RANK(AGB12,AGB$12:AGB$42,0),RANK(AGB12,AGB$12:AGB$42,1))</f>
      </c>
      <c r="AGE12"/>
      <c r="AGF12"/>
      <c r="AGG12" s="126">
        <f>IF((COUNTA(AGE$12:AGE$42)+COUNTA(AGF$12:AGF$42)=0),0.6*AGE$5,IF(OR(AGE12="",AGF12=""),0,IF(AGE$6=0,IF(AGE12&gt;=AGE$8,AGE$5,IF(AGE12&lt;AGF12,0,AGE$5*(AGE12-AGF12)/(AGE$8-AGF12))),IF(AGE12&lt;=AGE$8,AGE$5,IF(AGE12&gt;AGF12,0,AGE$5*(AGE12-AGF12)/(AGE$8-AGF12))))))</f>
      </c>
      <c r="AGH12" s="126">
        <f>IF(OR(AGE12="",AGF12=""),0,AGE$5)</f>
      </c>
      <c r="AGI12" s="125">
        <f>IF(AGE$6=0,RANK(AGG12,AGG$12:AGG$42,0),RANK(AGG12,AGG$12:AGG$42,1))</f>
      </c>
      <c r="AGJ12"/>
      <c r="AGK12"/>
      <c r="AGL12" s="126">
        <f>IF((COUNTA(AGJ$12:AGJ$42)+COUNTA(AGK$12:AGK$42)=0),0.6*AGJ$5,IF(OR(AGJ12="",AGK12=""),0,IF(AGJ$6=0,IF(AGJ12&gt;=AGJ$8,AGJ$5,IF(AGJ12&lt;AGK12,0,AGJ$5*(AGJ12-AGK12)/(AGJ$8-AGK12))),IF(AGJ12&lt;=AGJ$8,AGJ$5,IF(AGJ12&gt;AGK12,0,AGJ$5*(AGJ12-AGK12)/(AGJ$8-AGK12))))))</f>
      </c>
      <c r="AGM12" s="126">
        <f>IF(OR(AGJ12="",AGK12=""),0,AGJ$5)</f>
      </c>
      <c r="AGN12" s="125">
        <f>IF(AGJ$6=0,RANK(AGL12,AGL$12:AGL$42,0),RANK(AGL12,AGL$12:AGL$42,1))</f>
      </c>
      <c r="AGO12"/>
      <c r="AGP12"/>
      <c r="AGQ12" s="126">
        <f>IF((COUNTA(AGO$12:AGO$42)+COUNTA(AGP$12:AGP$42)=0),0.6*AGO$5,IF(OR(AGO12="",AGP12=""),0,IF(AGO$6=0,IF(AGO12&gt;=AGO$8,AGO$5,IF(AGO12&lt;AGP12,0,AGO$5*(AGO12-AGP12)/(AGO$8-AGP12))),IF(AGO12&lt;=AGO$8,AGO$5,IF(AGO12&gt;AGP12,0,AGO$5*(AGO12-AGP12)/(AGO$8-AGP12))))))</f>
      </c>
      <c r="AGR12" s="126">
        <f>IF(OR(AGO12="",AGP12=""),0,AGO$5)</f>
      </c>
      <c r="AGS12" s="125">
        <f>IF(AGO$6=0,RANK(AGQ12,AGQ$12:AGQ$42,0),RANK(AGQ12,AGQ$12:AGQ$42,1))</f>
      </c>
      <c r="AGT12"/>
      <c r="AGU12"/>
      <c r="AGV12" s="126">
        <f>IF((COUNTA(AGT$12:AGT$42)+COUNTA(AGU$12:AGU$42)=0),0.6*AGT$5,IF(OR(AGT12="",AGU12=""),0,IF(AGT$6=0,IF(AGT12&gt;=AGT$8,AGT$5,IF(AGT12&lt;AGU12,0,AGT$5*(AGT12-AGU12)/(AGT$8-AGU12))),IF(AGT12&lt;=AGT$8,AGT$5,IF(AGT12&gt;AGU12,0,AGT$5*(AGT12-AGU12)/(AGT$8-AGU12))))))</f>
      </c>
      <c r="AGW12" s="126">
        <f>IF(OR(AGT12="",AGU12=""),0,AGT$5)</f>
      </c>
      <c r="AGX12" s="125">
        <f>IF(AGT$6=0,RANK(AGV12,AGV$12:AGV$42,0),RANK(AGV12,AGV$12:AGV$42,1))</f>
      </c>
      <c r="AGY12"/>
      <c r="AGZ12"/>
      <c r="AHA12" s="126">
        <f>IF((COUNTA(AGY$12:AGY$42)+COUNTA(AGZ$12:AGZ$42)=0),0.6*AGY$5,IF(OR(AGY12="",AGZ12=""),0,IF(AGY$6=0,IF(AGY12&gt;=AGY$8,AGY$5,IF(AGY12&lt;AGZ12,0,AGY$5*(AGY12-AGZ12)/(AGY$8-AGZ12))),IF(AGY12&lt;=AGY$8,AGY$5,IF(AGY12&gt;AGZ12,0,AGY$5*(AGY12-AGZ12)/(AGY$8-AGZ12))))))</f>
      </c>
      <c r="AHB12" s="126">
        <f>IF(OR(AGY12="",AGZ12=""),0,AGY$5)</f>
      </c>
      <c r="AHC12" s="125">
        <f>IF(AGY$6=0,RANK(AHA12,AHA$12:AHA$42,0),RANK(AHA12,AHA$12:AHA$42,1))</f>
      </c>
      <c r="AHD12"/>
      <c r="AHE12"/>
      <c r="AHF12" s="126">
        <f>IF((COUNTA(AHD$12:AHD$42)+COUNTA(AHE$12:AHE$42)=0),0.6*AHD$5,IF(OR(AHD12="",AHE12=""),0,IF(AHD$6=0,IF(AHD12&gt;=AHD$8,AHD$5,IF(AHD12&lt;AHE12,0,AHD$5*(AHD12-AHE12)/(AHD$8-AHE12))),IF(AHD12&lt;=AHD$8,AHD$5,IF(AHD12&gt;AHE12,0,AHD$5*(AHD12-AHE12)/(AHD$8-AHE12))))))</f>
      </c>
      <c r="AHG12" s="126">
        <f>IF(OR(AHD12="",AHE12=""),0,AHD$5)</f>
      </c>
      <c r="AHH12" s="125">
        <f>IF(AHD$6=0,RANK(AHF12,AHF$12:AHF$42,0),RANK(AHF12,AHF$12:AHF$42,1))</f>
      </c>
      <c r="AHI12"/>
      <c r="AHJ12"/>
      <c r="AHK12" s="126">
        <f>IF((COUNTA(AHI$12:AHI$42)+COUNTA(AHJ$12:AHJ$42)=0),0.6*AHI$5,IF(OR(AHI12="",AHJ12=""),0,IF(AHI$6=0,IF(AHI12&gt;=AHI$8,AHI$5,IF(AHI12&lt;AHJ12,0,AHI$5*(AHI12-AHJ12)/(AHI$8-AHJ12))),IF(AHI12&lt;=AHI$8,AHI$5,IF(AHI12&gt;AHJ12,0,AHI$5*(AHI12-AHJ12)/(AHI$8-AHJ12))))))</f>
      </c>
      <c r="AHL12" s="126">
        <f>IF(OR(AHI12="",AHJ12=""),0,AHI$5)</f>
      </c>
      <c r="AHM12" s="125">
        <f>IF(AHI$6=0,RANK(AHK12,AHK$12:AHK$42,0),RANK(AHK12,AHK$12:AHK$42,1))</f>
      </c>
      <c r="AHN12"/>
      <c r="AHO12"/>
      <c r="AHP12" s="126">
        <f>IF((COUNTA(AHN$12:AHN$42)+COUNTA(AHO$12:AHO$42)=0),0.6*AHN$5,IF(OR(AHN12="",AHO12=""),0,IF(AHN$6=0,IF(AHN12&gt;=AHN$8,AHN$5,IF(AHN12&lt;AHO12,0,AHN$5*(AHN12-AHO12)/(AHN$8-AHO12))),IF(AHN12&lt;=AHN$8,AHN$5,IF(AHN12&gt;AHO12,0,AHN$5*(AHN12-AHO12)/(AHN$8-AHO12))))))</f>
      </c>
      <c r="AHQ12" s="126">
        <f>IF(OR(AHN12="",AHO12=""),0,AHN$5)</f>
      </c>
      <c r="AHR12" s="125">
        <f>IF(AHN$6=0,RANK(AHP12,AHP$12:AHP$42,0),RANK(AHP12,AHP$12:AHP$42,1))</f>
      </c>
      <c r="AHS12" s="126">
        <v>99.052</v>
      </c>
      <c r="AHT12" s="126">
        <v>89.780514</v>
      </c>
      <c r="AHU12" s="126">
        <f>IF((COUNTA(AHS$12:AHS$42)+COUNTA(AHT$12:AHT$42)=0),0.6*AHS$5,IF(OR(AHS12="",AHT12=""),0,IF(AHS$6=0,IF(AHS12&gt;=AHS$8,AHS$5,IF(AHS12&lt;AHT12,0,AHS$5*(AHS12-AHT12)/(AHS$8-AHT12))),IF(AHS12&lt;=AHS$8,AHS$5,IF(AHS12&gt;AHT12,0,AHS$5*(AHS12-AHT12)/(AHS$8-AHT12))))))</f>
      </c>
      <c r="AHV12" s="126">
        <f>IF(OR(AHS12="",AHT12=""),0,AHS$5)</f>
      </c>
      <c r="AHW12" s="125">
        <f>IF(AHS$6=0,RANK(AHU12,AHU$12:AHU$42,0),RANK(AHU12,AHU$12:AHU$42,1))</f>
      </c>
      <c r="AHX12" s="126">
        <v>99.052</v>
      </c>
      <c r="AHY12" s="126">
        <v>87.014026</v>
      </c>
      <c r="AHZ12" s="126">
        <f>IF((COUNTA(AHX$12:AHX$42)+COUNTA(AHY$12:AHY$42)=0),0.6*AHX$5,IF(OR(AHX12="",AHY12=""),0,IF(AHX$6=0,IF(AHX12&gt;=AHX$8,AHX$5,IF(AHX12&lt;AHY12,0,AHX$5*(AHX12-AHY12)/(AHX$8-AHY12))),IF(AHX12&lt;=AHX$8,AHX$5,IF(AHX12&gt;AHY12,0,AHX$5*(AHX12-AHY12)/(AHX$8-AHY12))))))</f>
      </c>
      <c r="AIA12" s="126">
        <f>IF(OR(AHX12="",AHY12=""),0,AHX$5)</f>
      </c>
      <c r="AIB12" s="125">
        <f>IF(AHX$6=0,RANK(AHZ12,AHZ$12:AHZ$42,0),RANK(AHZ12,AHZ$12:AHZ$42,1))</f>
      </c>
      <c r="AIC12" s="126">
        <v>100</v>
      </c>
      <c r="AID12" s="126">
        <v>97.54</v>
      </c>
      <c r="AIE12" s="126">
        <f>IF((COUNTA(AIC$12:AIC$42)+COUNTA(AID$12:AID$42)=0),0.6*AIC$5,IF(OR(AIC12="",AID12=""),0,IF(AIC$6=0,IF(AIC12&gt;=AIC$8,AIC$5,IF(AIC12&lt;AID12,0,AIC$5*(AIC12-AID12)/(AIC$8-AID12))),IF(AIC12&lt;=AIC$8,AIC$5,IF(AIC12&gt;AID12,0,AIC$5*(AIC12-AID12)/(AIC$8-AID12))))))</f>
      </c>
      <c r="AIF12" s="126">
        <f>IF(OR(AIC12="",AID12=""),0,AIC$5)</f>
      </c>
      <c r="AIG12" s="125">
        <f>IF(AIC$6=0,RANK(AIE12,AIE$12:AIE$42,0),RANK(AIE12,AIE$12:AIE$42,1))</f>
      </c>
      <c r="AIH12" s="126">
        <v>100</v>
      </c>
      <c r="AII12" s="126">
        <v>93.9362</v>
      </c>
      <c r="AIJ12" s="126">
        <f>IF((COUNTA(AIH$12:AIH$42)+COUNTA(AII$12:AII$42)=0),0.6*AIH$5,IF(OR(AIH12="",AII12=""),0,IF(AIH$6=0,IF(AIH12&gt;=AIH$8,AIH$5,IF(AIH12&lt;AII12,0,AIH$5*(AIH12-AII12)/(AIH$8-AII12))),IF(AIH12&lt;=AIH$8,AIH$5,IF(AIH12&gt;AII12,0,AIH$5*(AIH12-AII12)/(AIH$8-AII12))))))</f>
      </c>
      <c r="AIK12" s="126">
        <f>IF(OR(AIH12="",AII12=""),0,AIH$5)</f>
      </c>
      <c r="AIL12" s="125">
        <f>IF(AIH$6=0,RANK(AIJ12,AIJ$12:AIJ$42,0),RANK(AIJ12,AIJ$12:AIJ$42,1))</f>
      </c>
      <c r="AIM12" s="126">
        <v>2.564</v>
      </c>
      <c r="AIN12" s="126">
        <v>6.942</v>
      </c>
      <c r="AIO12" s="126">
        <f>IF((COUNTA(AIM$12:AIM$42)+COUNTA(AIN$12:AIN$42)=0),0.6*AIM$5,IF(OR(AIM12="",AIN12=""),0,IF(AIM$6=0,IF(AIM12&gt;=AIM$8,AIM$5,IF(AIM12&lt;AIN12,0,AIM$5*(AIM12-AIN12)/(AIM$8-AIN12))),IF(AIM12&lt;=AIM$8,AIM$5,IF(AIM12&gt;AIN12,0,AIM$5*(AIM12-AIN12)/(AIM$8-AIN12))))))</f>
      </c>
      <c r="AIP12" s="126">
        <f>IF(OR(AIM12="",AIN12=""),0,AIM$5)</f>
      </c>
      <c r="AIQ12" s="125">
        <f>IF(AIM$6=0,RANK(AIO12,AIO$12:AIO$42,0),RANK(AIO12,AIO$12:AIO$42,1))</f>
      </c>
      <c r="AIR12" s="126">
        <v>2.564</v>
      </c>
      <c r="AIS12" s="126">
        <v>6.2</v>
      </c>
      <c r="AIT12" s="126">
        <f>IF((COUNTA(AIR$12:AIR$42)+COUNTA(AIS$12:AIS$42)=0),0.6*AIR$5,IF(OR(AIR12="",AIS12=""),0,IF(AIR$6=0,IF(AIR12&gt;=AIR$8,AIR$5,IF(AIR12&lt;AIS12,0,AIR$5*(AIR12-AIS12)/(AIR$8-AIS12))),IF(AIR12&lt;=AIR$8,AIR$5,IF(AIR12&gt;AIS12,0,AIR$5*(AIR12-AIS12)/(AIR$8-AIS12))))))</f>
      </c>
      <c r="AIU12" s="126">
        <f>IF(OR(AIR12="",AIS12=""),0,AIR$5)</f>
      </c>
      <c r="AIV12" s="125">
        <f>IF(AIR$6=0,RANK(AIT12,AIT$12:AIT$42,0),RANK(AIT12,AIT$12:AIT$42,1))</f>
      </c>
      <c r="AIW12" s="126">
        <v>98.622</v>
      </c>
      <c r="AIX12"/>
      <c r="AIY12" s="126">
        <f>IF((COUNTA(AIW$12:AIW$42)+COUNTA(AIX$12:AIX$42)=0),0.6*AIW$5,IF(OR(AIW12="",AIX12=""),0,IF(AIW$6=0,IF(AIW12&gt;=AIW$8,AIW$5,IF(AIW12&lt;AIX12,0,AIW$5*(AIW12-AIX12)/(AIW$8-AIX12))),IF(AIW12&lt;=AIW$8,AIW$5,IF(AIW12&gt;AIX12,0,AIW$5*(AIW12-AIX12)/(AIW$8-AIX12))))))</f>
      </c>
      <c r="AIZ12" s="126">
        <f>IF(OR(AIW12="",AIX12=""),0,AIW$5)</f>
      </c>
      <c r="AJA12" s="125">
        <f>IF(AIW$6=0,RANK(AIY12,AIY$12:AIY$42,0),RANK(AIY12,AIY$12:AIY$42,1))</f>
      </c>
      <c r="AJB12" s="126">
        <v>98.622</v>
      </c>
      <c r="AJC12"/>
      <c r="AJD12" s="126">
        <f>IF((COUNTA(AJB$12:AJB$42)+COUNTA(AJC$12:AJC$42)=0),0.6*AJB$5,IF(OR(AJB12="",AJC12=""),0,IF(AJB$6=0,IF(AJB12&gt;=AJB$8,AJB$5,IF(AJB12&lt;AJC12,0,AJB$5*(AJB12-AJC12)/(AJB$8-AJC12))),IF(AJB12&lt;=AJB$8,AJB$5,IF(AJB12&gt;AJC12,0,AJB$5*(AJB12-AJC12)/(AJB$8-AJC12))))))</f>
      </c>
      <c r="AJE12" s="126">
        <f>IF(OR(AJB12="",AJC12=""),0,AJB$5)</f>
      </c>
      <c r="AJF12" s="125">
        <f>IF(AJB$6=0,RANK(AJD12,AJD$12:AJD$42,0),RANK(AJD12,AJD$12:AJD$42,1))</f>
      </c>
      <c r="AJG12" s="126">
        <v>100</v>
      </c>
      <c r="AJH12" s="126">
        <v>99.722</v>
      </c>
      <c r="AJI12" s="126">
        <f>IF((COUNTA(AJG$12:AJG$42)+COUNTA(AJH$12:AJH$42)=0),0.6*AJG$5,IF(OR(AJG12="",AJH12=""),0,IF(AJG$6=0,IF(AJG12&gt;=AJG$8,AJG$5,IF(AJG12&lt;AJH12,0,AJG$5*(AJG12-AJH12)/(AJG$8-AJH12))),IF(AJG12&lt;=AJG$8,AJG$5,IF(AJG12&gt;AJH12,0,AJG$5*(AJG12-AJH12)/(AJG$8-AJH12))))))</f>
      </c>
      <c r="AJJ12" s="126">
        <f>IF(OR(AJG12="",AJH12=""),0,AJG$5)</f>
      </c>
      <c r="AJK12" s="125">
        <f>IF(AJG$6=0,RANK(AJI12,AJI$12:AJI$42,0),RANK(AJI12,AJI$12:AJI$42,1))</f>
      </c>
      <c r="AJL12" s="126">
        <v>100</v>
      </c>
      <c r="AJM12" s="126">
        <v>98.934</v>
      </c>
      <c r="AJN12" s="126">
        <f>IF((COUNTA(AJL$12:AJL$42)+COUNTA(AJM$12:AJM$42)=0),0.6*AJL$5,IF(OR(AJL12="",AJM12=""),0,IF(AJL$6=0,IF(AJL12&gt;=AJL$8,AJL$5,IF(AJL12&lt;AJM12,0,AJL$5*(AJL12-AJM12)/(AJL$8-AJM12))),IF(AJL12&lt;=AJL$8,AJL$5,IF(AJL12&gt;AJM12,0,AJL$5*(AJL12-AJM12)/(AJL$8-AJM12))))))</f>
      </c>
      <c r="AJO12" s="126">
        <f>IF(OR(AJL12="",AJM12=""),0,AJL$5)</f>
      </c>
      <c r="AJP12" s="125">
        <f>IF(AJL$6=0,RANK(AJN12,AJN$12:AJN$42,0),RANK(AJN12,AJN$12:AJN$42,1))</f>
      </c>
      <c r="AJQ12" s="126">
        <v>1.54</v>
      </c>
      <c r="AJR12" s="126">
        <v>2.574</v>
      </c>
      <c r="AJS12" s="126">
        <f>IF((COUNTA(AJQ$12:AJQ$42)+COUNTA(AJR$12:AJR$42)=0),0.6*AJQ$5,IF(OR(AJQ12="",AJR12=""),0,IF(AJQ$6=0,IF(AJQ12&gt;=AJQ$8,AJQ$5,IF(AJQ12&lt;AJR12,0,AJQ$5*(AJQ12-AJR12)/(AJQ$8-AJR12))),IF(AJQ12&lt;=AJQ$8,AJQ$5,IF(AJQ12&gt;AJR12,0,AJQ$5*(AJQ12-AJR12)/(AJQ$8-AJR12))))))</f>
      </c>
      <c r="AJT12" s="126">
        <f>IF(OR(AJQ12="",AJR12=""),0,AJQ$5)</f>
      </c>
      <c r="AJU12" s="125">
        <f>IF(AJQ$6=0,RANK(AJS12,AJS$12:AJS$42,0),RANK(AJS12,AJS$12:AJS$42,1))</f>
      </c>
      <c r="AJV12" s="126">
        <v>1.54</v>
      </c>
      <c r="AJW12" s="126">
        <v>2.76</v>
      </c>
      <c r="AJX12" s="126">
        <f>IF((COUNTA(AJV$12:AJV$42)+COUNTA(AJW$12:AJW$42)=0),0.6*AJV$5,IF(OR(AJV12="",AJW12=""),0,IF(AJV$6=0,IF(AJV12&gt;=AJV$8,AJV$5,IF(AJV12&lt;AJW12,0,AJV$5*(AJV12-AJW12)/(AJV$8-AJW12))),IF(AJV12&lt;=AJV$8,AJV$5,IF(AJV12&gt;AJW12,0,AJV$5*(AJV12-AJW12)/(AJV$8-AJW12))))))</f>
      </c>
      <c r="AJY12" s="126">
        <f>IF(OR(AJV12="",AJW12=""),0,AJV$5)</f>
      </c>
      <c r="AJZ12" s="125">
        <f>IF(AJV$6=0,RANK(AJX12,AJX$12:AJX$42,0),RANK(AJX12,AJX$12:AJX$42,1))</f>
      </c>
      <c r="AKA12" s="126">
        <v>100</v>
      </c>
      <c r="AKB12" s="126">
        <v>100</v>
      </c>
      <c r="AKC12" s="126">
        <f>IF((COUNTA(AKA$12:AKA$42)+COUNTA(AKB$12:AKB$42)=0),0.6*AKA$5,IF(OR(AKA12="",AKB12=""),0,IF(AKA$6=0,IF(AKA12&gt;=AKA$8,AKA$5,IF(AKA12&lt;AKB12,0,AKA$5*(AKA12-AKB12)/(AKA$8-AKB12))),IF(AKA12&lt;=AKA$8,AKA$5,IF(AKA12&gt;AKB12,0,AKA$5*(AKA12-AKB12)/(AKA$8-AKB12))))))</f>
      </c>
      <c r="AKD12" s="126">
        <f>IF(OR(AKA12="",AKB12=""),0,AKA$5)</f>
      </c>
      <c r="AKE12" s="125">
        <f>IF(AKA$6=0,RANK(AKC12,AKC$12:AKC$42,0),RANK(AKC12,AKC$12:AKC$42,1))</f>
      </c>
      <c r="AKF12" s="126">
        <v>100</v>
      </c>
      <c r="AKG12" s="126">
        <v>100</v>
      </c>
      <c r="AKH12" s="126">
        <f>IF((COUNTA(AKF$12:AKF$42)+COUNTA(AKG$12:AKG$42)=0),0.6*AKF$5,IF(OR(AKF12="",AKG12=""),0,IF(AKF$6=0,IF(AKF12&gt;=AKF$8,AKF$5,IF(AKF12&lt;AKG12,0,AKF$5*(AKF12-AKG12)/(AKF$8-AKG12))),IF(AKF12&lt;=AKF$8,AKF$5,IF(AKF12&gt;AKG12,0,AKF$5*(AKF12-AKG12)/(AKF$8-AKG12))))))</f>
      </c>
      <c r="AKI12" s="126">
        <f>IF(OR(AKF12="",AKG12=""),0,AKF$5)</f>
      </c>
      <c r="AKJ12" s="125">
        <f>IF(AKF$6=0,RANK(AKH12,AKH$12:AKH$42,0),RANK(AKH12,AKH$12:AKH$42,1))</f>
      </c>
      <c r="AKK12" s="126">
        <v>0.516</v>
      </c>
      <c r="AKL12" s="126">
        <v>0.912</v>
      </c>
      <c r="AKM12" s="126">
        <f>IF((COUNTA(AKK$12:AKK$42)+COUNTA(AKL$12:AKL$42)=0),0.6*AKK$5,IF(OR(AKK12="",AKL12=""),0,IF(AKK$6=0,IF(AKK12&gt;=AKK$8,AKK$5,IF(AKK12&lt;AKL12,0,AKK$5*(AKK12-AKL12)/(AKK$8-AKL12))),IF(AKK12&lt;=AKK$8,AKK$5,IF(AKK12&gt;AKL12,0,AKK$5*(AKK12-AKL12)/(AKK$8-AKL12))))))</f>
      </c>
      <c r="AKN12" s="126">
        <f>IF(OR(AKK12="",AKL12=""),0,AKK$5)</f>
      </c>
      <c r="AKO12" s="125">
        <f>IF(AKK$6=0,RANK(AKM12,AKM$12:AKM$42,0),RANK(AKM12,AKM$12:AKM$42,1))</f>
      </c>
      <c r="AKP12" s="126">
        <v>0.516</v>
      </c>
      <c r="AKQ12" s="126">
        <v>0.554</v>
      </c>
      <c r="AKR12" s="126">
        <f>IF((COUNTA(AKP$12:AKP$42)+COUNTA(AKQ$12:AKQ$42)=0),0.6*AKP$5,IF(OR(AKP12="",AKQ12=""),0,IF(AKP$6=0,IF(AKP12&gt;=AKP$8,AKP$5,IF(AKP12&lt;AKQ12,0,AKP$5*(AKP12-AKQ12)/(AKP$8-AKQ12))),IF(AKP12&lt;=AKP$8,AKP$5,IF(AKP12&gt;AKQ12,0,AKP$5*(AKP12-AKQ12)/(AKP$8-AKQ12))))))</f>
      </c>
      <c r="AKS12" s="126">
        <f>IF(OR(AKP12="",AKQ12=""),0,AKP$5)</f>
      </c>
      <c r="AKT12" s="125">
        <f>IF(AKP$6=0,RANK(AKR12,AKR$12:AKR$42,0),RANK(AKR12,AKR$12:AKR$42,1))</f>
      </c>
      <c r="AKU12" s="126">
        <v>0</v>
      </c>
      <c r="AKV12" s="126">
        <v>0.0225926278693209</v>
      </c>
      <c r="AKW12" s="126">
        <f>IF((COUNTA(AKU$12:AKU$42)+COUNTA(AKV$12:AKV$42)=0),0.6*AKU$5,IF(OR(AKU12="",AKV12=""),0,IF(AKU$6=0,IF(AKU12&gt;=AKU$8,AKU$5,IF(AKU12&lt;AKV12,0,AKU$5*(AKU12-AKV12)/(AKU$8-AKV12))),IF(AKU12&lt;=AKU$8,AKU$5,IF(AKU12&gt;AKV12,0,AKU$5*(AKU12-AKV12)/(AKU$8-AKV12))))))</f>
      </c>
      <c r="AKX12" s="126">
        <f>IF(OR(AKU12="",AKV12=""),0,AKU$5)</f>
      </c>
      <c r="AKY12" s="125">
        <f>IF(AKU$6=0,RANK(AKW12,AKW$12:AKW$42,0),RANK(AKW12,AKW$12:AKW$42,1))</f>
      </c>
      <c r="AKZ12" s="126">
        <v>0</v>
      </c>
      <c r="ALA12" s="126">
        <v>0.005104</v>
      </c>
      <c r="ALB12" s="126">
        <f>IF((COUNTA(AKZ$12:AKZ$42)+COUNTA(ALA$12:ALA$42)=0),0.6*AKZ$5,IF(OR(AKZ12="",ALA12=""),0,IF(AKZ$6=0,IF(AKZ12&gt;=AKZ$8,AKZ$5,IF(AKZ12&lt;ALA12,0,AKZ$5*(AKZ12-ALA12)/(AKZ$8-ALA12))),IF(AKZ12&lt;=AKZ$8,AKZ$5,IF(AKZ12&gt;ALA12,0,AKZ$5*(AKZ12-ALA12)/(AKZ$8-ALA12))))))</f>
      </c>
      <c r="ALC12" s="126">
        <f>IF(OR(AKZ12="",ALA12=""),0,AKZ$5)</f>
      </c>
      <c r="ALD12" s="125">
        <f>IF(AKZ$6=0,RANK(ALB12,ALB$12:ALB$42,0),RANK(ALB12,ALB$12:ALB$42,1))</f>
      </c>
      <c r="ALE12" s="126">
        <v>28.485861328125</v>
      </c>
      <c r="ALF12" s="126">
        <v>11.921865234375</v>
      </c>
      <c r="ALG12" s="126">
        <f>IF((COUNTA(ALE$12:ALE$42)+COUNTA(ALF$12:ALF$42)=0),0.6*ALE$5,IF(OR(ALE12="",ALF12=""),0,IF(ALE$6=0,IF(ALE12&gt;=ALE$8,ALE$5,IF(ALE12&lt;ALF12,0,ALE$5*(ALE12-ALF12)/(ALE$8-ALF12))),IF(ALE12&lt;=ALE$8,ALE$5,IF(ALE12&gt;ALF12,0,ALE$5*(ALE12-ALF12)/(ALE$8-ALF12))))))</f>
      </c>
      <c r="ALH12" s="126">
        <f>IF(OR(ALE12="",ALF12=""),0,ALE$5)</f>
      </c>
      <c r="ALI12" s="125">
        <f>IF(ALE$6=0,RANK(ALG12,ALG$12:ALG$42,0),RANK(ALG12,ALG$12:ALG$42,1))</f>
      </c>
      <c r="ALJ12" s="126">
        <v>28.485861328125</v>
      </c>
      <c r="ALK12" s="126">
        <v>32.72555078125</v>
      </c>
      <c r="ALL12" s="126">
        <f>IF((COUNTA(ALJ$12:ALJ$42)+COUNTA(ALK$12:ALK$42)=0),0.6*ALJ$5,IF(OR(ALJ12="",ALK12=""),0,IF(ALJ$6=0,IF(ALJ12&gt;=ALJ$8,ALJ$5,IF(ALJ12&lt;ALK12,0,ALJ$5*(ALJ12-ALK12)/(ALJ$8-ALK12))),IF(ALJ12&lt;=ALJ$8,ALJ$5,IF(ALJ12&gt;ALK12,0,ALJ$5*(ALJ12-ALK12)/(ALJ$8-ALK12))))))</f>
      </c>
      <c r="ALM12" s="126">
        <f>IF(OR(ALJ12="",ALK12=""),0,ALJ$5)</f>
      </c>
      <c r="ALN12" s="125">
        <f>IF(ALJ$6=0,RANK(ALL12,ALL$12:ALL$42,0),RANK(ALL12,ALL$12:ALL$42,1))</f>
      </c>
      <c r="ALO12" s="126">
        <v>4.5642734375</v>
      </c>
      <c r="ALP12" s="126">
        <v>5.89328125</v>
      </c>
      <c r="ALQ12" s="126">
        <f>IF((COUNTA(ALO$12:ALO$42)+COUNTA(ALP$12:ALP$42)=0),0.6*ALO$5,IF(OR(ALO12="",ALP12=""),0,IF(ALO$6=0,IF(ALO12&gt;=ALO$8,ALO$5,IF(ALO12&lt;ALP12,0,ALO$5*(ALO12-ALP12)/(ALO$8-ALP12))),IF(ALO12&lt;=ALO$8,ALO$5,IF(ALO12&gt;ALP12,0,ALO$5*(ALO12-ALP12)/(ALO$8-ALP12))))))</f>
      </c>
      <c r="ALR12" s="126">
        <f>IF(OR(ALO12="",ALP12=""),0,ALO$5)</f>
      </c>
      <c r="ALS12" s="125">
        <f>IF(ALO$6=0,RANK(ALQ12,ALQ$12:ALQ$42,0),RANK(ALQ12,ALQ$12:ALQ$42,1))</f>
      </c>
      <c r="ALT12" s="126">
        <v>4.5642734375</v>
      </c>
      <c r="ALU12" s="126">
        <v>3.107125</v>
      </c>
      <c r="ALV12" s="126">
        <f>IF((COUNTA(ALT$12:ALT$42)+COUNTA(ALU$12:ALU$42)=0),0.6*ALT$5,IF(OR(ALT12="",ALU12=""),0,IF(ALT$6=0,IF(ALT12&gt;=ALT$8,ALT$5,IF(ALT12&lt;ALU12,0,ALT$5*(ALT12-ALU12)/(ALT$8-ALU12))),IF(ALT12&lt;=ALT$8,ALT$5,IF(ALT12&gt;ALU12,0,ALT$5*(ALT12-ALU12)/(ALT$8-ALU12))))))</f>
      </c>
      <c r="ALW12" s="126">
        <f>IF(OR(ALT12="",ALU12=""),0,ALT$5)</f>
      </c>
      <c r="ALX12" s="125">
        <f>IF(ALT$6=0,RANK(ALV12,ALV$12:ALV$42,0),RANK(ALV12,ALV$12:ALV$42,1))</f>
      </c>
      <c r="ALY12" s="126">
        <v>100</v>
      </c>
      <c r="ALZ12" s="126">
        <v>96.74</v>
      </c>
      <c r="AMA12" s="126">
        <f>IF((COUNTA(ALY$12:ALY$42)+COUNTA(ALZ$12:ALZ$42)=0),0.6*ALY$5,IF(OR(ALY12="",ALZ12=""),0,IF(ALY$6=0,IF(ALY12&gt;=ALY$8,ALY$5,IF(ALY12&lt;ALZ12,0,ALY$5*(ALY12-ALZ12)/(ALY$8-ALZ12))),IF(ALY12&lt;=ALY$8,ALY$5,IF(ALY12&gt;ALZ12,0,ALY$5*(ALY12-ALZ12)/(ALY$8-ALZ12))))))</f>
      </c>
      <c r="AMB12" s="126">
        <f>IF(OR(ALY12="",ALZ12=""),0,ALY$5)</f>
      </c>
      <c r="AMC12" s="125">
        <f>IF(ALY$6=0,RANK(AMA12,AMA$12:AMA$42,0),RANK(AMA12,AMA$12:AMA$42,1))</f>
      </c>
      <c r="AMD12" s="126">
        <v>100</v>
      </c>
      <c r="AME12" s="126">
        <v>95.8</v>
      </c>
      <c r="AMF12" s="126">
        <f>IF((COUNTA(AMD$12:AMD$42)+COUNTA(AME$12:AME$42)=0),0.6*AMD$5,IF(OR(AMD12="",AME12=""),0,IF(AMD$6=0,IF(AMD12&gt;=AMD$8,AMD$5,IF(AMD12&lt;AME12,0,AMD$5*(AMD12-AME12)/(AMD$8-AME12))),IF(AMD12&lt;=AMD$8,AMD$5,IF(AMD12&gt;AME12,0,AMD$5*(AMD12-AME12)/(AMD$8-AME12))))))</f>
      </c>
      <c r="AMG12" s="126">
        <f>IF(OR(AMD12="",AME12=""),0,AMD$5)</f>
      </c>
      <c r="AMH12" s="125">
        <f>IF(AMD$6=0,RANK(AMF12,AMF$12:AMF$42,0),RANK(AMF12,AMF$12:AMF$42,1))</f>
      </c>
      <c r="AMI12" s="126">
        <v>100</v>
      </c>
      <c r="AMJ12" s="126">
        <v>97.41</v>
      </c>
      <c r="AMK12" s="126">
        <f>IF((COUNTA(AMI$12:AMI$42)+COUNTA(AMJ$12:AMJ$42)=0),0.6*AMI$5,IF(OR(AMI12="",AMJ12=""),0,IF(AMI$6=0,IF(AMI12&gt;=AMI$8,AMI$5,IF(AMI12&lt;AMJ12,0,AMI$5*(AMI12-AMJ12)/(AMI$8-AMJ12))),IF(AMI12&lt;=AMI$8,AMI$5,IF(AMI12&gt;AMJ12,0,AMI$5*(AMI12-AMJ12)/(AMI$8-AMJ12))))))</f>
      </c>
      <c r="AML12" s="126">
        <f>IF(OR(AMI12="",AMJ12=""),0,AMI$5)</f>
      </c>
      <c r="AMM12" s="125">
        <f>IF(AMI$6=0,RANK(AMK12,AMK$12:AMK$42,0),RANK(AMK12,AMK$12:AMK$42,1))</f>
      </c>
      <c r="AMN12" s="126">
        <v>100</v>
      </c>
      <c r="AMO12" s="126">
        <v>100</v>
      </c>
      <c r="AMP12" s="126">
        <f>IF((COUNTA(AMN$12:AMN$42)+COUNTA(AMO$12:AMO$42)=0),0.6*AMN$5,IF(OR(AMN12="",AMO12=""),0,IF(AMN$6=0,IF(AMN12&gt;=AMN$8,AMN$5,IF(AMN12&lt;AMO12,0,AMN$5*(AMN12-AMO12)/(AMN$8-AMO12))),IF(AMN12&lt;=AMN$8,AMN$5,IF(AMN12&gt;AMO12,0,AMN$5*(AMN12-AMO12)/(AMN$8-AMO12))))))</f>
      </c>
      <c r="AMQ12" s="126">
        <f>IF(OR(AMN12="",AMO12=""),0,AMN$5)</f>
      </c>
      <c r="AMR12" s="125">
        <f>IF(AMN$6=0,RANK(AMP12,AMP$12:AMP$42,0),RANK(AMP12,AMP$12:AMP$42,1))</f>
      </c>
      <c r="AMS12" s="126">
        <v>1.74</v>
      </c>
      <c r="AMT12" s="126">
        <v>7.6</v>
      </c>
      <c r="AMU12" s="126">
        <f>IF((COUNTA(AMS$12:AMS$42)+COUNTA(AMT$12:AMT$42)=0),0.6*AMS$5,IF(OR(AMS12="",AMT12=""),0,IF(AMS$6=0,IF(AMS12&gt;=AMS$8,AMS$5,IF(AMS12&lt;AMT12,0,AMS$5*(AMS12-AMT12)/(AMS$8-AMT12))),IF(AMS12&lt;=AMS$8,AMS$5,IF(AMS12&gt;AMT12,0,AMS$5*(AMS12-AMT12)/(AMS$8-AMT12))))))</f>
      </c>
      <c r="AMV12" s="126">
        <f>IF(OR(AMS12="",AMT12=""),0,AMS$5)</f>
      </c>
      <c r="AMW12" s="125">
        <f>IF(AMS$6=0,RANK(AMU12,AMU$12:AMU$42,0),RANK(AMU12,AMU$12:AMU$42,1))</f>
      </c>
      <c r="AMX12" s="126">
        <v>1.74</v>
      </c>
      <c r="AMY12" s="126">
        <v>7.04</v>
      </c>
      <c r="AMZ12" s="126">
        <f>IF((COUNTA(AMX$12:AMX$42)+COUNTA(AMY$12:AMY$42)=0),0.6*AMX$5,IF(OR(AMX12="",AMY12=""),0,IF(AMX$6=0,IF(AMX12&gt;=AMX$8,AMX$5,IF(AMX12&lt;AMY12,0,AMX$5*(AMX12-AMY12)/(AMX$8-AMY12))),IF(AMX12&lt;=AMX$8,AMX$5,IF(AMX12&gt;AMY12,0,AMX$5*(AMX12-AMY12)/(AMX$8-AMY12))))))</f>
      </c>
      <c r="ANA12" s="126">
        <f>IF(OR(AMX12="",AMY12=""),0,AMX$5)</f>
      </c>
      <c r="ANB12" s="125">
        <f>IF(AMX$6=0,RANK(AMZ12,AMZ$12:AMZ$42,0),RANK(AMZ12,AMZ$12:AMZ$42,1))</f>
      </c>
      <c r="ANC12" s="126">
        <v>100</v>
      </c>
      <c r="AND12"/>
      <c r="ANE12" s="126">
        <f>IF((COUNTA(ANC$12:ANC$42)+COUNTA(AND$12:AND$42)=0),0.6*ANC$5,IF(OR(ANC12="",AND12=""),0,IF(ANC$6=0,IF(ANC12&gt;=ANC$8,ANC$5,IF(ANC12&lt;AND12,0,ANC$5*(ANC12-AND12)/(ANC$8-AND12))),IF(ANC12&lt;=ANC$8,ANC$5,IF(ANC12&gt;AND12,0,ANC$5*(ANC12-AND12)/(ANC$8-AND12))))))</f>
      </c>
      <c r="ANF12" s="126">
        <f>IF(OR(ANC12="",AND12=""),0,ANC$5)</f>
      </c>
      <c r="ANG12" s="125">
        <f>IF(ANC$6=0,RANK(ANE12,ANE$12:ANE$42,0),RANK(ANE12,ANE$12:ANE$42,1))</f>
      </c>
      <c r="ANH12" s="126">
        <v>100</v>
      </c>
      <c r="ANI12"/>
      <c r="ANJ12" s="126">
        <f>IF((COUNTA(ANH$12:ANH$42)+COUNTA(ANI$12:ANI$42)=0),0.6*ANH$5,IF(OR(ANH12="",ANI12=""),0,IF(ANH$6=0,IF(ANH12&gt;=ANH$8,ANH$5,IF(ANH12&lt;ANI12,0,ANH$5*(ANH12-ANI12)/(ANH$8-ANI12))),IF(ANH12&lt;=ANH$8,ANH$5,IF(ANH12&gt;ANI12,0,ANH$5*(ANH12-ANI12)/(ANH$8-ANI12))))))</f>
      </c>
      <c r="ANK12" s="126">
        <f>IF(OR(ANH12="",ANI12=""),0,ANH$5)</f>
      </c>
      <c r="ANL12" s="125">
        <f>IF(ANH$6=0,RANK(ANJ12,ANJ$12:ANJ$42,0),RANK(ANJ12,ANJ$12:ANJ$42,1))</f>
      </c>
      <c r="ANM12" s="126">
        <v>100</v>
      </c>
      <c r="ANN12" s="126">
        <v>94</v>
      </c>
      <c r="ANO12" s="126">
        <f>IF((COUNTA(ANM$12:ANM$42)+COUNTA(ANN$12:ANN$42)=0),0.6*ANM$5,IF(OR(ANM12="",ANN12=""),0,IF(ANM$6=0,IF(ANM12&gt;=ANM$8,ANM$5,IF(ANM12&lt;ANN12,0,ANM$5*(ANM12-ANN12)/(ANM$8-ANN12))),IF(ANM12&lt;=ANM$8,ANM$5,IF(ANM12&gt;ANN12,0,ANM$5*(ANM12-ANN12)/(ANM$8-ANN12))))))</f>
      </c>
      <c r="ANP12" s="126">
        <f>IF(OR(ANM12="",ANN12=""),0,ANM$5)</f>
      </c>
      <c r="ANQ12" s="125">
        <f>IF(ANM$6=0,RANK(ANO12,ANO$12:ANO$42,0),RANK(ANO12,ANO$12:ANO$42,1))</f>
      </c>
      <c r="ANR12" s="126">
        <v>100</v>
      </c>
      <c r="ANS12" s="126">
        <v>99.1</v>
      </c>
      <c r="ANT12" s="126">
        <f>IF((COUNTA(ANR$12:ANR$42)+COUNTA(ANS$12:ANS$42)=0),0.6*ANR$5,IF(OR(ANR12="",ANS12=""),0,IF(ANR$6=0,IF(ANR12&gt;=ANR$8,ANR$5,IF(ANR12&lt;ANS12,0,ANR$5*(ANR12-ANS12)/(ANR$8-ANS12))),IF(ANR12&lt;=ANR$8,ANR$5,IF(ANR12&gt;ANS12,0,ANR$5*(ANR12-ANS12)/(ANR$8-ANS12))))))</f>
      </c>
      <c r="ANU12" s="126">
        <f>IF(OR(ANR12="",ANS12=""),0,ANR$5)</f>
      </c>
      <c r="ANV12" s="125">
        <f>IF(ANR$6=0,RANK(ANT12,ANT$12:ANT$42,0),RANK(ANT12,ANT$12:ANT$42,1))</f>
      </c>
      <c r="ANW12" s="126">
        <v>1.25</v>
      </c>
      <c r="ANX12" s="126">
        <v>9.61</v>
      </c>
      <c r="ANY12" s="126">
        <f>IF((COUNTA(ANW$12:ANW$42)+COUNTA(ANX$12:ANX$42)=0),0.6*ANW$5,IF(OR(ANW12="",ANX12=""),0,IF(ANW$6=0,IF(ANW12&gt;=ANW$8,ANW$5,IF(ANW12&lt;ANX12,0,ANW$5*(ANW12-ANX12)/(ANW$8-ANX12))),IF(ANW12&lt;=ANW$8,ANW$5,IF(ANW12&gt;ANX12,0,ANW$5*(ANW12-ANX12)/(ANW$8-ANX12))))))</f>
      </c>
      <c r="ANZ12" s="126">
        <f>IF(OR(ANW12="",ANX12=""),0,ANW$5)</f>
      </c>
      <c r="AOA12" s="125">
        <f>IF(ANW$6=0,RANK(ANY12,ANY$12:ANY$42,0),RANK(ANY12,ANY$12:ANY$42,1))</f>
      </c>
      <c r="AOB12" s="126">
        <v>1.25</v>
      </c>
      <c r="AOC12" s="126">
        <v>6.37</v>
      </c>
      <c r="AOD12" s="126">
        <f>IF((COUNTA(AOB$12:AOB$42)+COUNTA(AOC$12:AOC$42)=0),0.6*AOB$5,IF(OR(AOB12="",AOC12=""),0,IF(AOB$6=0,IF(AOB12&gt;=AOB$8,AOB$5,IF(AOB12&lt;AOC12,0,AOB$5*(AOB12-AOC12)/(AOB$8-AOC12))),IF(AOB12&lt;=AOB$8,AOB$5,IF(AOB12&gt;AOC12,0,AOB$5*(AOB12-AOC12)/(AOB$8-AOC12))))))</f>
      </c>
      <c r="AOE12" s="126">
        <f>IF(OR(AOB12="",AOC12=""),0,AOB$5)</f>
      </c>
      <c r="AOF12" s="125">
        <f>IF(AOB$6=0,RANK(AOD12,AOD$12:AOD$42,0),RANK(AOD12,AOD$12:AOD$42,1))</f>
      </c>
      <c r="AOG12" s="126">
        <v>100</v>
      </c>
      <c r="AOH12" s="126">
        <v>100</v>
      </c>
      <c r="AOI12" s="126">
        <f>IF((COUNTA(AOG$12:AOG$42)+COUNTA(AOH$12:AOH$42)=0),0.6*AOG$5,IF(OR(AOG12="",AOH12=""),0,IF(AOG$6=0,IF(AOG12&gt;=AOG$8,AOG$5,IF(AOG12&lt;AOH12,0,AOG$5*(AOG12-AOH12)/(AOG$8-AOH12))),IF(AOG12&lt;=AOG$8,AOG$5,IF(AOG12&gt;AOH12,0,AOG$5*(AOG12-AOH12)/(AOG$8-AOH12))))))</f>
      </c>
      <c r="AOJ12" s="126">
        <f>IF(OR(AOG12="",AOH12=""),0,AOG$5)</f>
      </c>
      <c r="AOK12" s="125">
        <f>IF(AOG$6=0,RANK(AOI12,AOI$12:AOI$42,0),RANK(AOI12,AOI$12:AOI$42,1))</f>
      </c>
      <c r="AOL12" s="126">
        <v>100</v>
      </c>
      <c r="AOM12" s="126">
        <v>100</v>
      </c>
      <c r="AON12" s="126">
        <f>IF((COUNTA(AOL$12:AOL$42)+COUNTA(AOM$12:AOM$42)=0),0.6*AOL$5,IF(OR(AOL12="",AOM12=""),0,IF(AOL$6=0,IF(AOL12&gt;=AOL$8,AOL$5,IF(AOL12&lt;AOM12,0,AOL$5*(AOL12-AOM12)/(AOL$8-AOM12))),IF(AOL12&lt;=AOL$8,AOL$5,IF(AOL12&gt;AOM12,0,AOL$5*(AOL12-AOM12)/(AOL$8-AOM12))))))</f>
      </c>
      <c r="AOO12" s="126">
        <f>IF(OR(AOL12="",AOM12=""),0,AOL$5)</f>
      </c>
      <c r="AOP12" s="125">
        <f>IF(AOL$6=0,RANK(AON12,AON$12:AON$42,0),RANK(AON12,AON$12:AON$42,1))</f>
      </c>
      <c r="AOQ12" s="126">
        <v>0.39</v>
      </c>
      <c r="AOR12" s="126">
        <v>1.48</v>
      </c>
      <c r="AOS12" s="126">
        <f>IF((COUNTA(AOQ$12:AOQ$42)+COUNTA(AOR$12:AOR$42)=0),0.6*AOQ$5,IF(OR(AOQ12="",AOR12=""),0,IF(AOQ$6=0,IF(AOQ12&gt;=AOQ$8,AOQ$5,IF(AOQ12&lt;AOR12,0,AOQ$5*(AOQ12-AOR12)/(AOQ$8-AOR12))),IF(AOQ12&lt;=AOQ$8,AOQ$5,IF(AOQ12&gt;AOR12,0,AOQ$5*(AOQ12-AOR12)/(AOQ$8-AOR12))))))</f>
      </c>
      <c r="AOT12" s="126">
        <f>IF(OR(AOQ12="",AOR12=""),0,AOQ$5)</f>
      </c>
      <c r="AOU12" s="125">
        <f>IF(AOQ$6=0,RANK(AOS12,AOS$12:AOS$42,0),RANK(AOS12,AOS$12:AOS$42,1))</f>
      </c>
      <c r="AOV12" s="126">
        <v>0.39</v>
      </c>
      <c r="AOW12" s="126">
        <v>5.39</v>
      </c>
      <c r="AOX12" s="126">
        <f>IF((COUNTA(AOV$12:AOV$42)+COUNTA(AOW$12:AOW$42)=0),0.6*AOV$5,IF(OR(AOV12="",AOW12=""),0,IF(AOV$6=0,IF(AOV12&gt;=AOV$8,AOV$5,IF(AOV12&lt;AOW12,0,AOV$5*(AOV12-AOW12)/(AOV$8-AOW12))),IF(AOV12&lt;=AOV$8,AOV$5,IF(AOV12&gt;AOW12,0,AOV$5*(AOV12-AOW12)/(AOV$8-AOW12))))))</f>
      </c>
      <c r="AOY12" s="126">
        <f>IF(OR(AOV12="",AOW12=""),0,AOV$5)</f>
      </c>
      <c r="AOZ12" s="125">
        <f>IF(AOV$6=0,RANK(AOX12,AOX$12:AOX$42,0),RANK(AOX12,AOX$12:AOX$42,1))</f>
      </c>
      <c r="APA12" s="126">
        <v>0</v>
      </c>
      <c r="APB12" s="126">
        <v>0</v>
      </c>
      <c r="APC12" s="126">
        <f>IF((COUNTA(APA$12:APA$42)+COUNTA(APB$12:APB$42)=0),0.6*APA$5,IF(OR(APA12="",APB12=""),0,IF(APA$6=0,IF(APA12&gt;=APA$8,APA$5,IF(APA12&lt;APB12,0,APA$5*(APA12-APB12)/(APA$8-APB12))),IF(APA12&lt;=APA$8,APA$5,IF(APA12&gt;APB12,0,APA$5*(APA12-APB12)/(APA$8-APB12))))))</f>
      </c>
      <c r="APD12" s="126">
        <f>IF(OR(APA12="",APB12=""),0,APA$5)</f>
      </c>
      <c r="APE12" s="125">
        <f>IF(APA$6=0,RANK(APC12,APC$12:APC$42,0),RANK(APC12,APC$12:APC$42,1))</f>
      </c>
      <c r="APF12" s="126">
        <v>0</v>
      </c>
      <c r="APG12" s="126">
        <v>0</v>
      </c>
      <c r="APH12" s="126">
        <f>IF((COUNTA(APF$12:APF$42)+COUNTA(APG$12:APG$42)=0),0.6*APF$5,IF(OR(APF12="",APG12=""),0,IF(APF$6=0,IF(APF12&gt;=APF$8,APF$5,IF(APF12&lt;APG12,0,APF$5*(APF12-APG12)/(APF$8-APG12))),IF(APF12&lt;=APF$8,APF$5,IF(APF12&gt;APG12,0,APF$5*(APF12-APG12)/(APF$8-APG12))))))</f>
      </c>
      <c r="API12" s="126">
        <f>IF(OR(APF12="",APG12=""),0,APF$5)</f>
      </c>
      <c r="APJ12" s="125">
        <f>IF(APF$6=0,RANK(APH12,APH$12:APH$42,0),RANK(APH12,APH$12:APH$42,1))</f>
      </c>
      <c r="APK12" s="126">
        <v>36.52</v>
      </c>
      <c r="APL12" s="126">
        <v>23.12</v>
      </c>
      <c r="APM12" s="126">
        <f>IF((COUNTA(APK$12:APK$42)+COUNTA(APL$12:APL$42)=0),0.6*APK$5,IF(OR(APK12="",APL12=""),0,IF(APK$6=0,IF(APK12&gt;=APK$8,APK$5,IF(APK12&lt;APL12,0,APK$5*(APK12-APL12)/(APK$8-APL12))),IF(APK12&lt;=APK$8,APK$5,IF(APK12&gt;APL12,0,APK$5*(APK12-APL12)/(APK$8-APL12))))))</f>
      </c>
      <c r="APN12" s="126">
        <f>IF(OR(APK12="",APL12=""),0,APK$5)</f>
      </c>
      <c r="APO12" s="125">
        <f>IF(APK$6=0,RANK(APM12,APM$12:APM$42,0),RANK(APM12,APM$12:APM$42,1))</f>
      </c>
      <c r="APP12" s="126">
        <v>36.52</v>
      </c>
      <c r="APQ12" s="126">
        <v>22.31</v>
      </c>
      <c r="APR12" s="126">
        <f>IF((COUNTA(APP$12:APP$42)+COUNTA(APQ$12:APQ$42)=0),0.6*APP$5,IF(OR(APP12="",APQ12=""),0,IF(APP$6=0,IF(APP12&gt;=APP$8,APP$5,IF(APP12&lt;APQ12,0,APP$5*(APP12-APQ12)/(APP$8-APQ12))),IF(APP12&lt;=APP$8,APP$5,IF(APP12&gt;APQ12,0,APP$5*(APP12-APQ12)/(APP$8-APQ12))))))</f>
      </c>
      <c r="APS12" s="126">
        <f>IF(OR(APP12="",APQ12=""),0,APP$5)</f>
      </c>
      <c r="APT12" s="125">
        <f>IF(APP$6=0,RANK(APR12,APR$12:APR$42,0),RANK(APR12,APR$12:APR$42,1))</f>
      </c>
      <c r="APU12" s="126">
        <v>3.13</v>
      </c>
      <c r="APV12" s="126">
        <v>2.59</v>
      </c>
      <c r="APW12" s="126">
        <f>IF((COUNTA(APU$12:APU$42)+COUNTA(APV$12:APV$42)=0),0.6*APU$5,IF(OR(APU12="",APV12=""),0,IF(APU$6=0,IF(APU12&gt;=APU$8,APU$5,IF(APU12&lt;APV12,0,APU$5*(APU12-APV12)/(APU$8-APV12))),IF(APU12&lt;=APU$8,APU$5,IF(APU12&gt;APV12,0,APU$5*(APU12-APV12)/(APU$8-APV12))))))</f>
      </c>
      <c r="APX12" s="126">
        <f>IF(OR(APU12="",APV12=""),0,APU$5)</f>
      </c>
      <c r="APY12" s="125">
        <f>IF(APU$6=0,RANK(APW12,APW$12:APW$42,0),RANK(APW12,APW$12:APW$42,1))</f>
      </c>
      <c r="APZ12" s="126">
        <v>3.13</v>
      </c>
      <c r="AQA12" s="126">
        <v>2.76</v>
      </c>
      <c r="AQB12" s="126">
        <f>IF((COUNTA(APZ$12:APZ$42)+COUNTA(AQA$12:AQA$42)=0),0.6*APZ$5,IF(OR(APZ12="",AQA12=""),0,IF(APZ$6=0,IF(APZ12&gt;=APZ$8,APZ$5,IF(APZ12&lt;AQA12,0,APZ$5*(APZ12-AQA12)/(APZ$8-AQA12))),IF(APZ12&lt;=APZ$8,APZ$5,IF(APZ12&gt;AQA12,0,APZ$5*(APZ12-AQA12)/(APZ$8-AQA12))))))</f>
      </c>
      <c r="AQC12" s="126">
        <f>IF(OR(APZ12="",AQA12=""),0,APZ$5)</f>
      </c>
      <c r="AQD12" s="125">
        <f>IF(APZ$6=0,RANK(AQB12,AQB$12:AQB$42,0),RANK(AQB12,AQB$12:AQB$42,1))</f>
      </c>
      <c r="AQE12" s="126">
        <v>98.5</v>
      </c>
      <c r="AQF12" s="126">
        <v>43.34</v>
      </c>
      <c r="AQG12" s="126">
        <f>IF((COUNTA(AQE$12:AQE$42)+COUNTA(AQF$12:AQF$42)=0),0.6*AQE$5,IF(OR(AQE12="",AQF12=""),0,IF(AQE$6=0,IF(AQE12&gt;=AQE$8,AQE$5,IF(AQE12&lt;AQF12,0,AQE$5*(AQE12-AQF12)/(AQE$8-AQF12))),IF(AQE12&lt;=AQE$8,AQE$5,IF(AQE12&gt;AQF12,0,AQE$5*(AQE12-AQF12)/(AQE$8-AQF12))))))</f>
      </c>
      <c r="AQH12" s="126">
        <f>IF(OR(AQE12="",AQF12=""),0,AQE$5)</f>
      </c>
      <c r="AQI12" s="125">
        <f>IF(AQE$6=0,RANK(AQG12,AQG$12:AQG$42,0),RANK(AQG12,AQG$12:AQG$42,1))</f>
      </c>
      <c r="AQJ12" s="126">
        <v>98.5</v>
      </c>
      <c r="AQK12" s="126">
        <v>74.15</v>
      </c>
      <c r="AQL12" s="126">
        <f>IF((COUNTA(AQJ$12:AQJ$42)+COUNTA(AQK$12:AQK$42)=0),0.6*AQJ$5,IF(OR(AQJ12="",AQK12=""),0,IF(AQJ$6=0,IF(AQJ12&gt;=AQJ$8,AQJ$5,IF(AQJ12&lt;AQK12,0,AQJ$5*(AQJ12-AQK12)/(AQJ$8-AQK12))),IF(AQJ12&lt;=AQJ$8,AQJ$5,IF(AQJ12&gt;AQK12,0,AQJ$5*(AQJ12-AQK12)/(AQJ$8-AQK12))))))</f>
      </c>
      <c r="AQM12" s="126">
        <f>IF(OR(AQJ12="",AQK12=""),0,AQJ$5)</f>
      </c>
      <c r="AQN12" s="125">
        <f>IF(AQJ$6=0,RANK(AQL12,AQL$12:AQL$42,0),RANK(AQL12,AQL$12:AQL$42,1))</f>
      </c>
      <c r="AQO12" s="126">
        <v>100</v>
      </c>
      <c r="AQP12"/>
      <c r="AQQ12" s="126">
        <f>IF((COUNTA(AQO$12:AQO$42)+COUNTA(AQP$12:AQP$42)=0),0.6*AQO$5,IF(OR(AQO12="",AQP12=""),0,IF(AQO$6=0,IF(AQO12&gt;=AQO$8,AQO$5,IF(AQO12&lt;AQP12,0,AQO$5*(AQO12-AQP12)/(AQO$8-AQP12))),IF(AQO12&lt;=AQO$8,AQO$5,IF(AQO12&gt;AQP12,0,AQO$5*(AQO12-AQP12)/(AQO$8-AQP12))))))</f>
      </c>
      <c r="AQR12" s="126">
        <f>IF(OR(AQO12="",AQP12=""),0,AQO$5)</f>
      </c>
      <c r="AQS12" s="125">
        <f>IF(AQO$6=0,RANK(AQQ12,AQQ$12:AQQ$42,0),RANK(AQQ12,AQQ$12:AQQ$42,1))</f>
      </c>
      <c r="AQT12" s="126">
        <v>100</v>
      </c>
      <c r="AQU12"/>
      <c r="AQV12" s="126">
        <f>IF((COUNTA(AQT$12:AQT$42)+COUNTA(AQU$12:AQU$42)=0),0.6*AQT$5,IF(OR(AQT12="",AQU12=""),0,IF(AQT$6=0,IF(AQT12&gt;=AQT$8,AQT$5,IF(AQT12&lt;AQU12,0,AQT$5*(AQT12-AQU12)/(AQT$8-AQU12))),IF(AQT12&lt;=AQT$8,AQT$5,IF(AQT12&gt;AQU12,0,AQT$5*(AQT12-AQU12)/(AQT$8-AQU12))))))</f>
      </c>
      <c r="AQW12" s="126">
        <f>IF(OR(AQT12="",AQU12=""),0,AQT$5)</f>
      </c>
      <c r="AQX12" s="125">
        <f>IF(AQT$6=0,RANK(AQV12,AQV$12:AQV$42,0),RANK(AQV12,AQV$12:AQV$42,1))</f>
      </c>
      <c r="AQY12" s="126">
        <v>2.33</v>
      </c>
      <c r="AQZ12" s="126">
        <v>7.74</v>
      </c>
      <c r="ARA12" s="126">
        <f>IF((COUNTA(AQY$12:AQY$42)+COUNTA(AQZ$12:AQZ$42)=0),0.6*AQY$5,IF(OR(AQY12="",AQZ12=""),0,IF(AQY$6=0,IF(AQY12&gt;=AQY$8,AQY$5,IF(AQY12&lt;AQZ12,0,AQY$5*(AQY12-AQZ12)/(AQY$8-AQZ12))),IF(AQY12&lt;=AQY$8,AQY$5,IF(AQY12&gt;AQZ12,0,AQY$5*(AQY12-AQZ12)/(AQY$8-AQZ12))))))</f>
      </c>
      <c r="ARB12" s="126">
        <f>IF(OR(AQY12="",AQZ12=""),0,AQY$5)</f>
      </c>
      <c r="ARC12" s="125">
        <f>IF(AQY$6=0,RANK(ARA12,ARA$12:ARA$42,0),RANK(ARA12,ARA$12:ARA$42,1))</f>
      </c>
      <c r="ARD12" s="126">
        <v>2.33</v>
      </c>
      <c r="ARE12" s="126">
        <v>5.16</v>
      </c>
      <c r="ARF12" s="126">
        <f>IF((COUNTA(ARD$12:ARD$42)+COUNTA(ARE$12:ARE$42)=0),0.6*ARD$5,IF(OR(ARD12="",ARE12=""),0,IF(ARD$6=0,IF(ARD12&gt;=ARD$8,ARD$5,IF(ARD12&lt;ARE12,0,ARD$5*(ARD12-ARE12)/(ARD$8-ARE12))),IF(ARD12&lt;=ARD$8,ARD$5,IF(ARD12&gt;ARE12,0,ARD$5*(ARD12-ARE12)/(ARD$8-ARE12))))))</f>
      </c>
      <c r="ARG12" s="126">
        <f>IF(OR(ARD12="",ARE12=""),0,ARD$5)</f>
      </c>
      <c r="ARH12" s="125">
        <f>IF(ARD$6=0,RANK(ARF12,ARF$12:ARF$42,0),RANK(ARF12,ARF$12:ARF$42,1))</f>
      </c>
      <c r="ARI12" s="126">
        <v>98.4</v>
      </c>
      <c r="ARJ12"/>
      <c r="ARK12" s="126">
        <f>IF((COUNTA(ARI$12:ARI$42)+COUNTA(ARJ$12:ARJ$42)=0),0.6*ARI$5,IF(OR(ARI12="",ARJ12=""),0,IF(ARI$6=0,IF(ARI12&gt;=ARI$8,ARI$5,IF(ARI12&lt;ARJ12,0,ARI$5*(ARI12-ARJ12)/(ARI$8-ARJ12))),IF(ARI12&lt;=ARI$8,ARI$5,IF(ARI12&gt;ARJ12,0,ARI$5*(ARI12-ARJ12)/(ARI$8-ARJ12))))))</f>
      </c>
      <c r="ARL12" s="126">
        <f>IF(OR(ARI12="",ARJ12=""),0,ARI$5)</f>
      </c>
      <c r="ARM12" s="125">
        <f>IF(ARI$6=0,RANK(ARK12,ARK$12:ARK$42,0),RANK(ARK12,ARK$12:ARK$42,1))</f>
      </c>
      <c r="ARN12" s="126">
        <v>98.4</v>
      </c>
      <c r="ARO12"/>
      <c r="ARP12" s="126">
        <f>IF((COUNTA(ARN$12:ARN$42)+COUNTA(ARO$12:ARO$42)=0),0.6*ARN$5,IF(OR(ARN12="",ARO12=""),0,IF(ARN$6=0,IF(ARN12&gt;=ARN$8,ARN$5,IF(ARN12&lt;ARO12,0,ARN$5*(ARN12-ARO12)/(ARN$8-ARO12))),IF(ARN12&lt;=ARN$8,ARN$5,IF(ARN12&gt;ARO12,0,ARN$5*(ARN12-ARO12)/(ARN$8-ARO12))))))</f>
      </c>
      <c r="ARQ12" s="126">
        <f>IF(OR(ARN12="",ARO12=""),0,ARN$5)</f>
      </c>
      <c r="ARR12" s="125">
        <f>IF(ARN$6=0,RANK(ARP12,ARP$12:ARP$42,0),RANK(ARP12,ARP$12:ARP$42,1))</f>
      </c>
      <c r="ARS12" s="126">
        <v>100</v>
      </c>
      <c r="ART12" s="126">
        <v>100</v>
      </c>
      <c r="ARU12" s="126">
        <f>IF((COUNTA(ARS$12:ARS$42)+COUNTA(ART$12:ART$42)=0),0.6*ARS$5,IF(OR(ARS12="",ART12=""),0,IF(ARS$6=0,IF(ARS12&gt;=ARS$8,ARS$5,IF(ARS12&lt;ART12,0,ARS$5*(ARS12-ART12)/(ARS$8-ART12))),IF(ARS12&lt;=ARS$8,ARS$5,IF(ARS12&gt;ART12,0,ARS$5*(ARS12-ART12)/(ARS$8-ART12))))))</f>
      </c>
      <c r="ARV12" s="126">
        <f>IF(OR(ARS12="",ART12=""),0,ARS$5)</f>
      </c>
      <c r="ARW12" s="125">
        <f>IF(ARS$6=0,RANK(ARU12,ARU$12:ARU$42,0),RANK(ARU12,ARU$12:ARU$42,1))</f>
      </c>
      <c r="ARX12" s="126">
        <v>100</v>
      </c>
      <c r="ARY12" s="126">
        <v>99.25</v>
      </c>
      <c r="ARZ12" s="126">
        <f>IF((COUNTA(ARX$12:ARX$42)+COUNTA(ARY$12:ARY$42)=0),0.6*ARX$5,IF(OR(ARX12="",ARY12=""),0,IF(ARX$6=0,IF(ARX12&gt;=ARX$8,ARX$5,IF(ARX12&lt;ARY12,0,ARX$5*(ARX12-ARY12)/(ARX$8-ARY12))),IF(ARX12&lt;=ARX$8,ARX$5,IF(ARX12&gt;ARY12,0,ARX$5*(ARX12-ARY12)/(ARX$8-ARY12))))))</f>
      </c>
      <c r="ASA12" s="126">
        <f>IF(OR(ARX12="",ARY12=""),0,ARX$5)</f>
      </c>
      <c r="ASB12" s="125">
        <f>IF(ARX$6=0,RANK(ARZ12,ARZ$12:ARZ$42,0),RANK(ARZ12,ARZ$12:ARZ$42,1))</f>
      </c>
      <c r="ASC12" s="126">
        <v>1.98</v>
      </c>
      <c r="ASD12" s="126">
        <v>2.76</v>
      </c>
      <c r="ASE12" s="126">
        <f>IF((COUNTA(ASC$12:ASC$42)+COUNTA(ASD$12:ASD$42)=0),0.6*ASC$5,IF(OR(ASC12="",ASD12=""),0,IF(ASC$6=0,IF(ASC12&gt;=ASC$8,ASC$5,IF(ASC12&lt;ASD12,0,ASC$5*(ASC12-ASD12)/(ASC$8-ASD12))),IF(ASC12&lt;=ASC$8,ASC$5,IF(ASC12&gt;ASD12,0,ASC$5*(ASC12-ASD12)/(ASC$8-ASD12))))))</f>
      </c>
      <c r="ASF12" s="126">
        <f>IF(OR(ASC12="",ASD12=""),0,ASC$5)</f>
      </c>
      <c r="ASG12" s="125">
        <f>IF(ASC$6=0,RANK(ASE12,ASE$12:ASE$42,0),RANK(ASE12,ASE$12:ASE$42,1))</f>
      </c>
      <c r="ASH12" s="126">
        <v>1.98</v>
      </c>
      <c r="ASI12" s="126">
        <v>4.26</v>
      </c>
      <c r="ASJ12" s="126">
        <f>IF((COUNTA(ASH$12:ASH$42)+COUNTA(ASI$12:ASI$42)=0),0.6*ASH$5,IF(OR(ASH12="",ASI12=""),0,IF(ASH$6=0,IF(ASH12&gt;=ASH$8,ASH$5,IF(ASH12&lt;ASI12,0,ASH$5*(ASH12-ASI12)/(ASH$8-ASI12))),IF(ASH12&lt;=ASH$8,ASH$5,IF(ASH12&gt;ASI12,0,ASH$5*(ASH12-ASI12)/(ASH$8-ASI12))))))</f>
      </c>
      <c r="ASK12" s="126">
        <f>IF(OR(ASH12="",ASI12=""),0,ASH$5)</f>
      </c>
      <c r="ASL12" s="125">
        <f>IF(ASH$6=0,RANK(ASJ12,ASJ$12:ASJ$42,0),RANK(ASJ12,ASJ$12:ASJ$42,1))</f>
      </c>
      <c r="ASM12" s="126">
        <v>100</v>
      </c>
      <c r="ASN12" s="126">
        <v>100</v>
      </c>
      <c r="ASO12" s="126">
        <f>IF((COUNTA(ASM$12:ASM$42)+COUNTA(ASN$12:ASN$42)=0),0.6*ASM$5,IF(OR(ASM12="",ASN12=""),0,IF(ASM$6=0,IF(ASM12&gt;=ASM$8,ASM$5,IF(ASM12&lt;ASN12,0,ASM$5*(ASM12-ASN12)/(ASM$8-ASN12))),IF(ASM12&lt;=ASM$8,ASM$5,IF(ASM12&gt;ASN12,0,ASM$5*(ASM12-ASN12)/(ASM$8-ASN12))))))</f>
      </c>
      <c r="ASP12" s="126">
        <f>IF(OR(ASM12="",ASN12=""),0,ASM$5)</f>
      </c>
      <c r="ASQ12" s="125">
        <f>IF(ASM$6=0,RANK(ASO12,ASO$12:ASO$42,0),RANK(ASO12,ASO$12:ASO$42,1))</f>
      </c>
      <c r="ASR12" s="126">
        <v>100</v>
      </c>
      <c r="ASS12" s="126">
        <v>100</v>
      </c>
      <c r="AST12" s="126">
        <f>IF((COUNTA(ASR$12:ASR$42)+COUNTA(ASS$12:ASS$42)=0),0.6*ASR$5,IF(OR(ASR12="",ASS12=""),0,IF(ASR$6=0,IF(ASR12&gt;=ASR$8,ASR$5,IF(ASR12&lt;ASS12,0,ASR$5*(ASR12-ASS12)/(ASR$8-ASS12))),IF(ASR12&lt;=ASR$8,ASR$5,IF(ASR12&gt;ASS12,0,ASR$5*(ASR12-ASS12)/(ASR$8-ASS12))))))</f>
      </c>
      <c r="ASU12" s="126">
        <f>IF(OR(ASR12="",ASS12=""),0,ASR$5)</f>
      </c>
      <c r="ASV12" s="125">
        <f>IF(ASR$6=0,RANK(AST12,AST$12:AST$42,0),RANK(AST12,AST$12:AST$42,1))</f>
      </c>
      <c r="ASW12" s="126">
        <v>1.03</v>
      </c>
      <c r="ASX12" s="126">
        <v>0.76</v>
      </c>
      <c r="ASY12" s="126">
        <f>IF((COUNTA(ASW$12:ASW$42)+COUNTA(ASX$12:ASX$42)=0),0.6*ASW$5,IF(OR(ASW12="",ASX12=""),0,IF(ASW$6=0,IF(ASW12&gt;=ASW$8,ASW$5,IF(ASW12&lt;ASX12,0,ASW$5*(ASW12-ASX12)/(ASW$8-ASX12))),IF(ASW12&lt;=ASW$8,ASW$5,IF(ASW12&gt;ASX12,0,ASW$5*(ASW12-ASX12)/(ASW$8-ASX12))))))</f>
      </c>
      <c r="ASZ12" s="126">
        <f>IF(OR(ASW12="",ASX12=""),0,ASW$5)</f>
      </c>
      <c r="ATA12" s="125">
        <f>IF(ASW$6=0,RANK(ASY12,ASY$12:ASY$42,0),RANK(ASY12,ASY$12:ASY$42,1))</f>
      </c>
      <c r="ATB12" s="126">
        <v>1.03</v>
      </c>
      <c r="ATC12" s="126">
        <v>0.8</v>
      </c>
      <c r="ATD12" s="126">
        <f>IF((COUNTA(ATB$12:ATB$42)+COUNTA(ATC$12:ATC$42)=0),0.6*ATB$5,IF(OR(ATB12="",ATC12=""),0,IF(ATB$6=0,IF(ATB12&gt;=ATB$8,ATB$5,IF(ATB12&lt;ATC12,0,ATB$5*(ATB12-ATC12)/(ATB$8-ATC12))),IF(ATB12&lt;=ATB$8,ATB$5,IF(ATB12&gt;ATC12,0,ATB$5*(ATB12-ATC12)/(ATB$8-ATC12))))))</f>
      </c>
      <c r="ATE12" s="126">
        <f>IF(OR(ATB12="",ATC12=""),0,ATB$5)</f>
      </c>
      <c r="ATF12" s="125">
        <f>IF(ATB$6=0,RANK(ATD12,ATD$12:ATD$42,0),RANK(ATD12,ATD$12:ATD$42,1))</f>
      </c>
      <c r="ATG12" s="126">
        <v>0</v>
      </c>
      <c r="ATH12" s="126">
        <v>0</v>
      </c>
      <c r="ATI12" s="126">
        <f>IF((COUNTA(ATG$12:ATG$42)+COUNTA(ATH$12:ATH$42)=0),0.6*ATG$5,IF(OR(ATG12="",ATH12=""),0,IF(ATG$6=0,IF(ATG12&gt;=ATG$8,ATG$5,IF(ATG12&lt;ATH12,0,ATG$5*(ATG12-ATH12)/(ATG$8-ATH12))),IF(ATG12&lt;=ATG$8,ATG$5,IF(ATG12&gt;ATH12,0,ATG$5*(ATG12-ATH12)/(ATG$8-ATH12))))))</f>
      </c>
      <c r="ATJ12" s="126">
        <f>IF(OR(ATG12="",ATH12=""),0,ATG$5)</f>
      </c>
      <c r="ATK12" s="125">
        <f>IF(ATG$6=0,RANK(ATI12,ATI$12:ATI$42,0),RANK(ATI12,ATI$12:ATI$42,1))</f>
      </c>
      <c r="ATL12" s="126">
        <v>0</v>
      </c>
      <c r="ATM12" s="126">
        <v>0</v>
      </c>
      <c r="ATN12" s="126">
        <f>IF((COUNTA(ATL$12:ATL$42)+COUNTA(ATM$12:ATM$42)=0),0.6*ATL$5,IF(OR(ATL12="",ATM12=""),0,IF(ATL$6=0,IF(ATL12&gt;=ATL$8,ATL$5,IF(ATL12&lt;ATM12,0,ATL$5*(ATL12-ATM12)/(ATL$8-ATM12))),IF(ATL12&lt;=ATL$8,ATL$5,IF(ATL12&gt;ATM12,0,ATL$5*(ATL12-ATM12)/(ATL$8-ATM12))))))</f>
      </c>
      <c r="ATO12" s="126">
        <f>IF(OR(ATL12="",ATM12=""),0,ATL$5)</f>
      </c>
      <c r="ATP12" s="125">
        <f>IF(ATL$6=0,RANK(ATN12,ATN$12:ATN$42,0),RANK(ATN12,ATN$12:ATN$42,1))</f>
      </c>
      <c r="ATQ12" s="126">
        <v>33.04</v>
      </c>
      <c r="ATR12" s="126">
        <v>24.07</v>
      </c>
      <c r="ATS12" s="126">
        <f>IF((COUNTA(ATQ$12:ATQ$42)+COUNTA(ATR$12:ATR$42)=0),0.6*ATQ$5,IF(OR(ATQ12="",ATR12=""),0,IF(ATQ$6=0,IF(ATQ12&gt;=ATQ$8,ATQ$5,IF(ATQ12&lt;ATR12,0,ATQ$5*(ATQ12-ATR12)/(ATQ$8-ATR12))),IF(ATQ12&lt;=ATQ$8,ATQ$5,IF(ATQ12&gt;ATR12,0,ATQ$5*(ATQ12-ATR12)/(ATQ$8-ATR12))))))</f>
      </c>
      <c r="ATT12" s="126">
        <f>IF(OR(ATQ12="",ATR12=""),0,ATQ$5)</f>
      </c>
      <c r="ATU12" s="125">
        <f>IF(ATQ$6=0,RANK(ATS12,ATS$12:ATS$42,0),RANK(ATS12,ATS$12:ATS$42,1))</f>
      </c>
      <c r="ATV12" s="126">
        <v>33.04</v>
      </c>
      <c r="ATW12" s="126">
        <v>10.28</v>
      </c>
      <c r="ATX12" s="126">
        <f>IF((COUNTA(ATV$12:ATV$42)+COUNTA(ATW$12:ATW$42)=0),0.6*ATV$5,IF(OR(ATV12="",ATW12=""),0,IF(ATV$6=0,IF(ATV12&gt;=ATV$8,ATV$5,IF(ATV12&lt;ATW12,0,ATV$5*(ATV12-ATW12)/(ATV$8-ATW12))),IF(ATV12&lt;=ATV$8,ATV$5,IF(ATV12&gt;ATW12,0,ATV$5*(ATV12-ATW12)/(ATV$8-ATW12))))))</f>
      </c>
      <c r="ATY12" s="126">
        <f>IF(OR(ATV12="",ATW12=""),0,ATV$5)</f>
      </c>
      <c r="ATZ12" s="125">
        <f>IF(ATV$6=0,RANK(ATX12,ATX$12:ATX$42,0),RANK(ATX12,ATX$12:ATX$42,1))</f>
      </c>
      <c r="AUA12" s="126">
        <v>4.68</v>
      </c>
      <c r="AUB12" s="126">
        <v>2.84</v>
      </c>
      <c r="AUC12" s="126">
        <f>IF((COUNTA(AUA$12:AUA$42)+COUNTA(AUB$12:AUB$42)=0),0.6*AUA$5,IF(OR(AUA12="",AUB12=""),0,IF(AUA$6=0,IF(AUA12&gt;=AUA$8,AUA$5,IF(AUA12&lt;AUB12,0,AUA$5*(AUA12-AUB12)/(AUA$8-AUB12))),IF(AUA12&lt;=AUA$8,AUA$5,IF(AUA12&gt;AUB12,0,AUA$5*(AUA12-AUB12)/(AUA$8-AUB12))))))</f>
      </c>
      <c r="AUD12" s="126">
        <f>IF(OR(AUA12="",AUB12=""),0,AUA$5)</f>
      </c>
      <c r="AUE12" s="125">
        <f>IF(AUA$6=0,RANK(AUC12,AUC$12:AUC$42,0),RANK(AUC12,AUC$12:AUC$42,1))</f>
      </c>
      <c r="AUF12" s="126">
        <v>4.68</v>
      </c>
      <c r="AUG12" s="126">
        <v>3.17</v>
      </c>
      <c r="AUH12" s="126">
        <f>IF((COUNTA(AUF$12:AUF$42)+COUNTA(AUG$12:AUG$42)=0),0.6*AUF$5,IF(OR(AUF12="",AUG12=""),0,IF(AUF$6=0,IF(AUF12&gt;=AUF$8,AUF$5,IF(AUF12&lt;AUG12,0,AUF$5*(AUF12-AUG12)/(AUF$8-AUG12))),IF(AUF12&lt;=AUF$8,AUF$5,IF(AUF12&gt;AUG12,0,AUF$5*(AUF12-AUG12)/(AUF$8-AUG12))))))</f>
      </c>
      <c r="AUI12" s="126">
        <f>IF(OR(AUF12="",AUG12=""),0,AUF$5)</f>
      </c>
      <c r="AUJ12" s="125">
        <f>IF(AUF$6=0,RANK(AUH12,AUH$12:AUH$42,0),RANK(AUH12,AUH$12:AUH$42,1))</f>
      </c>
      <c r="AUK12" s="126">
        <v>97.99</v>
      </c>
      <c r="AUL12" s="126">
        <f>IF(COUNTA(AUK$12:AUK$42)=0,0.6*AUK$5,IF(AUK12="",0,IF(AUK$6=0,IF(AUK12&gt;=AUK$8,AUK$5,IF(AUK12&lt;AUK$6,0,0.6*AUK$5+0.4*AUK$5*(AUK12-AUK$7)/(AUK$8-AUK$7))),IF(AUK12&lt;=AUK$8,AUK$5,IF(AUK12&gt;AUK$6,0,0.6*AUK$5+0.4*AUK$5*(AUK12-AUK$7)/(AUK$8-AUK$7))))))</f>
      </c>
      <c r="AUM12" s="126">
        <f>IF(AUK12&lt;&gt;"",AUK$5,0)</f>
      </c>
      <c r="AUN12" s="125">
        <f>IF(AUK$6=0,RANK(AUK12,AUK$12:AUK$42,0),RANK(AUK12,AUK$12:AUK$42,1))</f>
      </c>
      <c r="AUO12"/>
      <c r="AUP12" s="126">
        <f>IF(COUNTA(AUO$12:AUO$42)=0,0.6*AUO$5,IF(AUO12="",0,IF(AUO$6=0,IF(AUO12&gt;=AUO$8,AUO$5,IF(AUO12&lt;AUO$6,0,0.6*AUO$5+0.4*AUO$5*(AUO12-AUO$7)/(AUO$8-AUO$7))),IF(AUO12&lt;=AUO$8,AUO$5,IF(AUO12&gt;AUO$6,0,0.6*AUO$5+0.4*AUO$5*(AUO12-AUO$7)/(AUO$8-AUO$7))))))</f>
      </c>
      <c r="AUQ12" s="126">
        <f>IF(AUO12&lt;&gt;"",AUO$5,0)</f>
      </c>
      <c r="AUR12" s="125">
        <f>IF(AUO$6=0,RANK(AUO12,AUO$12:AUO$42,0),RANK(AUO12,AUO$12:AUO$42,1))</f>
      </c>
      <c r="AUS12"/>
      <c r="AUT12" s="126">
        <f>IF(COUNTA(AUS$12:AUS$42)=0,0.6*AUS$5,IF(AUS12="",0,IF(AUS$6=0,IF(AUS12&gt;=AUS$8,AUS$5,IF(AUS12&lt;AUS$6,0,0.6*AUS$5+0.4*AUS$5*(AUS12-AUS$7)/(AUS$8-AUS$7))),IF(AUS12&lt;=AUS$8,AUS$5,IF(AUS12&gt;AUS$6,0,0.6*AUS$5+0.4*AUS$5*(AUS12-AUS$7)/(AUS$8-AUS$7))))))</f>
      </c>
      <c r="AUU12" s="126">
        <f>IF(AUS12&lt;&gt;"",AUS$5,0)</f>
      </c>
      <c r="AUV12" s="125">
        <f>IF(AUS$6=0,RANK(AUS12,AUS$12:AUS$42,0),RANK(AUS12,AUS$12:AUS$42,1))</f>
      </c>
      <c r="AUW12"/>
      <c r="AUX12" s="126">
        <f>IF(COUNTA(AUW$12:AUW$42)=0,0.6*AUW$5,IF(AUW12="",0,IF(AUW$6=0,IF(AUW12&gt;=AUW$8,AUW$5,IF(AUW12&lt;AUW$6,0,0.6*AUW$5+0.4*AUW$5*(AUW12-AUW$7)/(AUW$8-AUW$7))),IF(AUW12&lt;=AUW$8,AUW$5,IF(AUW12&gt;AUW$6,0,0.6*AUW$5+0.4*AUW$5*(AUW12-AUW$7)/(AUW$8-AUW$7))))))</f>
      </c>
      <c r="AUY12" s="126">
        <f>IF(AUW12&lt;&gt;"",AUW$5,0)</f>
      </c>
      <c r="AUZ12" s="125">
        <f>IF(AUW$6=0,RANK(AUW12,AUW$12:AUW$42,0),RANK(AUW12,AUW$12:AUW$42,1))</f>
      </c>
      <c r="AVA12"/>
      <c r="AVB12" s="126">
        <f>IF(COUNTA(AVA$12:AVA$42)=0,0.6*AVA$5,IF(AVA12="",0,IF(AVA$6=0,IF(AVA12&gt;=AVA$8,AVA$5,IF(AVA12&lt;AVA$6,0,0.6*AVA$5+0.4*AVA$5*(AVA12-AVA$7)/(AVA$8-AVA$7))),IF(AVA12&lt;=AVA$8,AVA$5,IF(AVA12&gt;AVA$6,0,0.6*AVA$5+0.4*AVA$5*(AVA12-AVA$7)/(AVA$8-AVA$7))))))</f>
      </c>
      <c r="AVC12" s="126">
        <f>IF(AVA12&lt;&gt;"",AVA$5,0)</f>
      </c>
      <c r="AVD12" s="125">
        <f>IF(AVA$6=0,RANK(AVA12,AVA$12:AVA$42,0),RANK(AVA12,AVA$12:AVA$42,1))</f>
      </c>
      <c r="AVE12" s="126">
        <v>99.54</v>
      </c>
      <c r="AVF12" s="126">
        <f>IF(COUNTA(AVE$12:AVE$42)=0,0.6*AVE$5,IF(AVE12="",0,IF(AVE$6=0,IF(AVE12&gt;=AVE$8,AVE$5,IF(AVE12&lt;AVE$6,0,0.6*AVE$5+0.4*AVE$5*(AVE12-AVE$7)/(AVE$8-AVE$7))),IF(AVE12&lt;=AVE$8,AVE$5,IF(AVE12&gt;AVE$6,0,0.6*AVE$5+0.4*AVE$5*(AVE12-AVE$7)/(AVE$8-AVE$7))))))</f>
      </c>
      <c r="AVG12" s="126">
        <f>IF(AVE12&lt;&gt;"",AVE$5,0)</f>
      </c>
      <c r="AVH12" s="125">
        <f>IF(AVE$6=0,RANK(AVE12,AVE$12:AVE$42,0),RANK(AVE12,AVE$12:AVE$42,1))</f>
      </c>
      <c r="AVI12" s="126">
        <v>100</v>
      </c>
      <c r="AVJ12" s="126">
        <f>IF(COUNTA(AVI$12:AVI$42)=0,0.6*AVI$5,IF(AVI12="",0,IF(AVI$6=0,IF(AVI12&gt;=AVI$8,AVI$5,IF(AVI12&lt;AVI$6,0,0.6*AVI$5+0.4*AVI$5*(AVI12-AVI$7)/(AVI$8-AVI$7))),IF(AVI12&lt;=AVI$8,AVI$5,IF(AVI12&gt;AVI$6,0,0.6*AVI$5+0.4*AVI$5*(AVI12-AVI$7)/(AVI$8-AVI$7))))))</f>
      </c>
      <c r="AVK12" s="126">
        <f>IF(AVI12&lt;&gt;"",AVI$5,0)</f>
      </c>
      <c r="AVL12" s="125">
        <f>IF(AVI$6=0,RANK(AVI12,AVI$12:AVI$42,0),RANK(AVI12,AVI$12:AVI$42,1))</f>
      </c>
      <c r="AVM12" s="126">
        <v>1.85</v>
      </c>
      <c r="AVN12" s="126">
        <f>IF(COUNTA(AVM$12:AVM$42)=0,0.6*AVM$5,IF(AVM12="",0,IF(AVM$6=0,IF(AVM12&gt;=AVM$8,AVM$5,IF(AVM12&lt;AVM$6,0,0.6*AVM$5+0.4*AVM$5*(AVM12-AVM$7)/(AVM$8-AVM$7))),IF(AVM12&lt;=AVM$8,AVM$5,IF(AVM12&gt;AVM$6,0,0.6*AVM$5+0.4*AVM$5*(AVM12-AVM$7)/(AVM$8-AVM$7))))))</f>
      </c>
      <c r="AVO12" s="126">
        <f>IF(AVM12&lt;&gt;"",AVM$5,0)</f>
      </c>
      <c r="AVP12" s="125">
        <f>IF(AVM$6=0,RANK(AVM12,AVM$12:AVM$42,0),RANK(AVM12,AVM$12:AVM$42,1))</f>
      </c>
      <c r="AVQ12" s="126">
        <v>98.43</v>
      </c>
      <c r="AVR12" s="126">
        <f>IF(COUNTA(AVQ$12:AVQ$42)=0,0.6*AVQ$5,IF(AVQ12="",0,IF(AVQ$6=0,IF(AVQ12&gt;=AVQ$8,AVQ$5,IF(AVQ12&lt;AVQ$6,0,0.6*AVQ$5+0.4*AVQ$5*(AVQ12-AVQ$7)/(AVQ$8-AVQ$7))),IF(AVQ12&lt;=AVQ$8,AVQ$5,IF(AVQ12&gt;AVQ$6,0,0.6*AVQ$5+0.4*AVQ$5*(AVQ12-AVQ$7)/(AVQ$8-AVQ$7))))))</f>
      </c>
      <c r="AVS12" s="126">
        <f>IF(AVQ12&lt;&gt;"",AVQ$5,0)</f>
      </c>
      <c r="AVT12" s="125">
        <f>IF(AVQ$6=0,RANK(AVQ12,AVQ$12:AVQ$42,0),RANK(AVQ12,AVQ$12:AVQ$42,1))</f>
      </c>
      <c r="AVU12" s="126">
        <v>100</v>
      </c>
      <c r="AVV12" s="126">
        <f>IF(COUNTA(AVU$12:AVU$42)=0,0.6*AVU$5,IF(AVU12="",0,IF(AVU$6=0,IF(AVU12&gt;=AVU$8,AVU$5,IF(AVU12&lt;AVU$6,0,0.6*AVU$5+0.4*AVU$5*(AVU12-AVU$7)/(AVU$8-AVU$7))),IF(AVU12&lt;=AVU$8,AVU$5,IF(AVU12&gt;AVU$6,0,0.6*AVU$5+0.4*AVU$5*(AVU12-AVU$7)/(AVU$8-AVU$7))))))</f>
      </c>
      <c r="AVW12" s="126">
        <f>IF(AVU12&lt;&gt;"",AVU$5,0)</f>
      </c>
      <c r="AVX12" s="125">
        <f>IF(AVU$6=0,RANK(AVU12,AVU$12:AVU$42,0),RANK(AVU12,AVU$12:AVU$42,1))</f>
      </c>
      <c r="AVY12" s="126">
        <v>1.17</v>
      </c>
      <c r="AVZ12" s="126">
        <f>IF(COUNTA(AVY$12:AVY$42)=0,0.6*AVY$5,IF(AVY12="",0,IF(AVY$6=0,IF(AVY12&gt;=AVY$8,AVY$5,IF(AVY12&lt;AVY$6,0,0.6*AVY$5+0.4*AVY$5*(AVY12-AVY$7)/(AVY$8-AVY$7))),IF(AVY12&lt;=AVY$8,AVY$5,IF(AVY12&gt;AVY$6,0,0.6*AVY$5+0.4*AVY$5*(AVY12-AVY$7)/(AVY$8-AVY$7))))))</f>
      </c>
      <c r="AWA12" s="126">
        <f>IF(AVY12&lt;&gt;"",AVY$5,0)</f>
      </c>
      <c r="AWB12" s="125">
        <f>IF(AVY$6=0,RANK(AVY12,AVY$12:AVY$42,0),RANK(AVY12,AVY$12:AVY$42,1))</f>
      </c>
      <c r="AWC12" s="126">
        <v>100</v>
      </c>
      <c r="AWD12" s="126">
        <f>IF(COUNTA(AWC$12:AWC$42)=0,0.6*AWC$5,IF(AWC12="",0,IF(AWC$6=0,IF(AWC12&gt;=AWC$8,AWC$5,IF(AWC12&lt;AWC$6,0,0.6*AWC$5+0.4*AWC$5*(AWC12-AWC$7)/(AWC$8-AWC$7))),IF(AWC12&lt;=AWC$8,AWC$5,IF(AWC12&gt;AWC$6,0,0.6*AWC$5+0.4*AWC$5*(AWC12-AWC$7)/(AWC$8-AWC$7))))))</f>
      </c>
      <c r="AWE12" s="126">
        <f>IF(AWC12&lt;&gt;"",AWC$5,0)</f>
      </c>
      <c r="AWF12" s="125">
        <f>IF(AWC$6=0,RANK(AWC12,AWC$12:AWC$42,0),RANK(AWC12,AWC$12:AWC$42,1))</f>
      </c>
      <c r="AWG12" s="126">
        <v>0.46</v>
      </c>
      <c r="AWH12" s="126">
        <f>IF(COUNTA(AWG$12:AWG$42)=0,0.6*AWG$5,IF(AWG12="",0,IF(AWG$6=0,IF(AWG12&gt;=AWG$8,AWG$5,IF(AWG12&lt;AWG$6,0,0.6*AWG$5+0.4*AWG$5*(AWG12-AWG$7)/(AWG$8-AWG$7))),IF(AWG12&lt;=AWG$8,AWG$5,IF(AWG12&gt;AWG$6,0,0.6*AWG$5+0.4*AWG$5*(AWG12-AWG$7)/(AWG$8-AWG$7))))))</f>
      </c>
      <c r="AWI12" s="126">
        <f>IF(AWG12&lt;&gt;"",AWG$5,0)</f>
      </c>
      <c r="AWJ12" s="125">
        <f>IF(AWG$6=0,RANK(AWG12,AWG$12:AWG$42,0),RANK(AWG12,AWG$12:AWG$42,1))</f>
      </c>
      <c r="AWK12" s="126">
        <v>0</v>
      </c>
      <c r="AWL12" s="126">
        <f>IF(COUNTA(AWK$12:AWK$42)=0,0.6*AWK$5,IF(AWK12="",0,IF(AWK$6=0,IF(AWK12&gt;=AWK$8,AWK$5,IF(AWK12&lt;AWK$6,0,0.6*AWK$5+0.4*AWK$5*(AWK12-AWK$7)/(AWK$8-AWK$7))),IF(AWK12&lt;=AWK$8,AWK$5,IF(AWK12&gt;AWK$6,0,0.6*AWK$5+0.4*AWK$5*(AWK12-AWK$7)/(AWK$8-AWK$7))))))</f>
      </c>
      <c r="AWM12" s="126">
        <f>IF(AWK12&lt;&gt;"",AWK$5,0)</f>
      </c>
      <c r="AWN12" s="125">
        <f>IF(AWK$6=0,RANK(AWK12,AWK$12:AWK$42,0),RANK(AWK12,AWK$12:AWK$42,1))</f>
      </c>
      <c r="AWO12" s="126">
        <v>38.66</v>
      </c>
      <c r="AWP12" s="126">
        <f>IF(COUNTA(AWO$12:AWO$42)=0,0.6*AWO$5,IF(AWO12="",0,IF(AWO$6=0,IF(AWO12&gt;=AWO$8,AWO$5,IF(AWO12&lt;AWO$6,0,0.6*AWO$5+0.4*AWO$5*(AWO12-AWO$7)/(AWO$8-AWO$7))),IF(AWO12&lt;=AWO$8,AWO$5,IF(AWO12&gt;AWO$6,0,0.6*AWO$5+0.4*AWO$5*(AWO12-AWO$7)/(AWO$8-AWO$7))))))</f>
      </c>
      <c r="AWQ12" s="126">
        <f>IF(AWO12&lt;&gt;"",AWO$5,0)</f>
      </c>
      <c r="AWR12" s="125">
        <f>IF(AWO$6=0,RANK(AWO12,AWO$12:AWO$42,0),RANK(AWO12,AWO$12:AWO$42,1))</f>
      </c>
      <c r="AWS12" s="126">
        <v>5.16</v>
      </c>
      <c r="AWT12" s="126">
        <f>IF(COUNTA(AWS$12:AWS$42)=0,0.6*AWS$5,IF(AWS12="",0,IF(AWS$6=0,IF(AWS12&gt;=AWS$8,AWS$5,IF(AWS12&lt;AWS$6,0,0.6*AWS$5+0.4*AWS$5*(AWS12-AWS$7)/(AWS$8-AWS$7))),IF(AWS12&lt;=AWS$8,AWS$5,IF(AWS12&gt;AWS$6,0,0.6*AWS$5+0.4*AWS$5*(AWS12-AWS$7)/(AWS$8-AWS$7))))))</f>
      </c>
      <c r="AWU12" s="126">
        <f>IF(AWS12&lt;&gt;"",AWS$5,0)</f>
      </c>
      <c r="AWV12" s="125">
        <f>IF(AWS$6=0,RANK(AWS12,AWS$12:AWS$42,0),RANK(AWS12,AWS$12:AWS$42,1))</f>
      </c>
      <c r="AWW12" s="126">
        <v>95.44</v>
      </c>
      <c r="AWX12" s="126">
        <f>IF(COUNTA(AWW$12:AWW$42)=0,0.6*AWW$5,IF(AWW12="",0,IF(AWW$6=0,IF(AWW12&gt;=AWW$8,AWW$5,IF(AWW12&lt;AWW$6,0,0.6*AWW$5+0.4*AWW$5*(AWW12-AWW$7)/(AWW$8-AWW$7))),IF(AWW12&lt;=AWW$8,AWW$5,IF(AWW12&gt;AWW$6,0,0.6*AWW$5+0.4*AWW$5*(AWW12-AWW$7)/(AWW$8-AWW$7))))))</f>
      </c>
      <c r="AWY12" s="126">
        <f>IF(AWW12&lt;&gt;"",AWW$5,0)</f>
      </c>
      <c r="AWZ12" s="125">
        <f>IF(AWW$6=0,RANK(AWW12,AWW$12:AWW$42,0),RANK(AWW12,AWW$12:AWW$42,1))</f>
      </c>
      <c r="AXA12"/>
      <c r="AXB12" s="126">
        <f>IF(COUNTA(AXA$12:AXA$42)=0,0.6*AXA$5,IF(AXA12="",0,IF(AXA$6=0,IF(AXA12&gt;=AXA$8,AXA$5,IF(AXA12&lt;AXA$6,0,0.6*AXA$5+0.4*AXA$5*(AXA12-AXA$7)/(AXA$8-AXA$7))),IF(AXA12&lt;=AXA$8,AXA$5,IF(AXA12&gt;AXA$6,0,0.6*AXA$5+0.4*AXA$5*(AXA12-AXA$7)/(AXA$8-AXA$7))))))</f>
      </c>
      <c r="AXC12" s="126">
        <f>IF(AXA12&lt;&gt;"",AXA$5,0)</f>
      </c>
      <c r="AXD12" s="125">
        <f>IF(AXA$6=0,RANK(AXA12,AXA$12:AXA$42,0),RANK(AXA12,AXA$12:AXA$42,1))</f>
      </c>
      <c r="AXE12"/>
      <c r="AXF12" s="126">
        <f>IF(COUNTA(AXE$12:AXE$42)=0,0.6*AXE$5,IF(AXE12="",0,IF(AXE$6=0,IF(AXE12&gt;=AXE$8,AXE$5,IF(AXE12&lt;AXE$6,0,0.6*AXE$5+0.4*AXE$5*(AXE12-AXE$7)/(AXE$8-AXE$7))),IF(AXE12&lt;=AXE$8,AXE$5,IF(AXE12&gt;AXE$6,0,0.6*AXE$5+0.4*AXE$5*(AXE12-AXE$7)/(AXE$8-AXE$7))))))</f>
      </c>
      <c r="AXG12" s="126">
        <f>IF(AXE12&lt;&gt;"",AXE$5,0)</f>
      </c>
      <c r="AXH12" s="125">
        <f>IF(AXE$6=0,RANK(AXE12,AXE$12:AXE$42,0),RANK(AXE12,AXE$12:AXE$42,1))</f>
      </c>
      <c r="AXI12"/>
      <c r="AXJ12" s="126">
        <f>IF(COUNTA(AXI$12:AXI$42)=0,0.6*AXI$5,IF(AXI12="",0,IF(AXI$6=0,IF(AXI12&gt;=AXI$8,AXI$5,IF(AXI12&lt;AXI$6,0,0.6*AXI$5+0.4*AXI$5*(AXI12-AXI$7)/(AXI$8-AXI$7))),IF(AXI12&lt;=AXI$8,AXI$5,IF(AXI12&gt;AXI$6,0,0.6*AXI$5+0.4*AXI$5*(AXI12-AXI$7)/(AXI$8-AXI$7))))))</f>
      </c>
      <c r="AXK12" s="126">
        <f>IF(AXI12&lt;&gt;"",AXI$5,0)</f>
      </c>
      <c r="AXL12" s="125">
        <f>IF(AXI$6=0,RANK(AXI12,AXI$12:AXI$42,0),RANK(AXI12,AXI$12:AXI$42,1))</f>
      </c>
      <c r="AXM12"/>
      <c r="AXN12" s="126">
        <f>IF(COUNTA(AXM$12:AXM$42)=0,0.6*AXM$5,IF(AXM12="",0,IF(AXM$6=0,IF(AXM12&gt;=AXM$8,AXM$5,IF(AXM12&lt;AXM$6,0,0.6*AXM$5+0.4*AXM$5*(AXM12-AXM$7)/(AXM$8-AXM$7))),IF(AXM12&lt;=AXM$8,AXM$5,IF(AXM12&gt;AXM$6,0,0.6*AXM$5+0.4*AXM$5*(AXM12-AXM$7)/(AXM$8-AXM$7))))))</f>
      </c>
      <c r="AXO12" s="126">
        <f>IF(AXM12&lt;&gt;"",AXM$5,0)</f>
      </c>
      <c r="AXP12" s="125">
        <f>IF(AXM$6=0,RANK(AXM12,AXM$12:AXM$42,0),RANK(AXM12,AXM$12:AXM$42,1))</f>
      </c>
      <c r="AXQ12" s="126">
        <v>99.52</v>
      </c>
      <c r="AXR12" s="126">
        <f>IF(COUNTA(AXQ$12:AXQ$42)=0,0.6*AXQ$5,IF(AXQ12="",0,IF(AXQ$6=0,IF(AXQ12&gt;=AXQ$8,AXQ$5,IF(AXQ12&lt;AXQ$6,0,0.6*AXQ$5+0.4*AXQ$5*(AXQ12-AXQ$7)/(AXQ$8-AXQ$7))),IF(AXQ12&lt;=AXQ$8,AXQ$5,IF(AXQ12&gt;AXQ$6,0,0.6*AXQ$5+0.4*AXQ$5*(AXQ12-AXQ$7)/(AXQ$8-AXQ$7))))))</f>
      </c>
      <c r="AXS12" s="126">
        <f>IF(AXQ12&lt;&gt;"",AXQ$5,0)</f>
      </c>
      <c r="AXT12" s="125">
        <f>IF(AXQ$6=0,RANK(AXQ12,AXQ$12:AXQ$42,0),RANK(AXQ12,AXQ$12:AXQ$42,1))</f>
      </c>
      <c r="AXU12" s="126">
        <v>99.585</v>
      </c>
      <c r="AXV12" s="126">
        <f>IF(COUNTA(AXU$12:AXU$42)=0,0.6*AXU$5,IF(AXU12="",0,IF(AXU$6=0,IF(AXU12&gt;=AXU$8,AXU$5,IF(AXU12&lt;AXU$6,0,0.6*AXU$5+0.4*AXU$5*(AXU12-AXU$7)/(AXU$8-AXU$7))),IF(AXU12&lt;=AXU$8,AXU$5,IF(AXU12&gt;AXU$6,0,0.6*AXU$5+0.4*AXU$5*(AXU12-AXU$7)/(AXU$8-AXU$7))))))</f>
      </c>
      <c r="AXW12" s="126">
        <f>IF(AXU12&lt;&gt;"",AXU$5,0)</f>
      </c>
      <c r="AXX12" s="125">
        <f>IF(AXU$6=0,RANK(AXU12,AXU$12:AXU$42,0),RANK(AXU12,AXU$12:AXU$42,1))</f>
      </c>
      <c r="AXY12" s="126">
        <v>100</v>
      </c>
      <c r="AXZ12" s="126">
        <f>IF(COUNTA(AXY$12:AXY$42)=0,0.6*AXY$5,IF(AXY12="",0,IF(AXY$6=0,IF(AXY12&gt;=AXY$8,AXY$5,IF(AXY12&lt;AXY$6,0,0.6*AXY$5+0.4*AXY$5*(AXY12-AXY$7)/(AXY$8-AXY$7))),IF(AXY12&lt;=AXY$8,AXY$5,IF(AXY12&gt;AXY$6,0,0.6*AXY$5+0.4*AXY$5*(AXY12-AXY$7)/(AXY$8-AXY$7))))))</f>
      </c>
      <c r="AYA12" s="126">
        <f>IF(AXY12&lt;&gt;"",AXY$5,0)</f>
      </c>
      <c r="AYB12" s="125">
        <f>IF(AXY$6=0,RANK(AXY12,AXY$12:AXY$42,0),RANK(AXY12,AXY$12:AXY$42,1))</f>
      </c>
      <c r="AYC12" s="126">
        <v>1.9</v>
      </c>
      <c r="AYD12" s="126">
        <f>IF(COUNTA(AYC$12:AYC$42)=0,0.6*AYC$5,IF(AYC12="",0,IF(AYC$6=0,IF(AYC12&gt;=AYC$8,AYC$5,IF(AYC12&lt;AYC$6,0,0.6*AYC$5+0.4*AYC$5*(AYC12-AYC$7)/(AYC$8-AYC$7))),IF(AYC12&lt;=AYC$8,AYC$5,IF(AYC12&gt;AYC$6,0,0.6*AYC$5+0.4*AYC$5*(AYC12-AYC$7)/(AYC$8-AYC$7))))))</f>
      </c>
      <c r="AYE12" s="126">
        <f>IF(AYC12&lt;&gt;"",AYC$5,0)</f>
      </c>
      <c r="AYF12" s="125">
        <f>IF(AYC$6=0,RANK(AYC12,AYC$12:AYC$42,0),RANK(AYC12,AYC$12:AYC$42,1))</f>
      </c>
      <c r="AYG12" s="126">
        <v>100</v>
      </c>
      <c r="AYH12" s="126">
        <f>IF(COUNTA(AYG$12:AYG$42)=0,0.6*AYG$5,IF(AYG12="",0,IF(AYG$6=0,IF(AYG12&gt;=AYG$8,AYG$5,IF(AYG12&lt;AYG$6,0,0.6*AYG$5+0.4*AYG$5*(AYG12-AYG$7)/(AYG$8-AYG$7))),IF(AYG12&lt;=AYG$8,AYG$5,IF(AYG12&gt;AYG$6,0,0.6*AYG$5+0.4*AYG$5*(AYG12-AYG$7)/(AYG$8-AYG$7))))))</f>
      </c>
      <c r="AYI12" s="126">
        <f>IF(AYG12&lt;&gt;"",AYG$5,0)</f>
      </c>
      <c r="AYJ12" s="125">
        <f>IF(AYG$6=0,RANK(AYG12,AYG$12:AYG$42,0),RANK(AYG12,AYG$12:AYG$42,1))</f>
      </c>
      <c r="AYK12" s="126">
        <v>100</v>
      </c>
      <c r="AYL12" s="126">
        <f>IF(COUNTA(AYK$12:AYK$42)=0,0.6*AYK$5,IF(AYK12="",0,IF(AYK$6=0,IF(AYK12&gt;=AYK$8,AYK$5,IF(AYK12&lt;AYK$6,0,0.6*AYK$5+0.4*AYK$5*(AYK12-AYK$7)/(AYK$8-AYK$7))),IF(AYK12&lt;=AYK$8,AYK$5,IF(AYK12&gt;AYK$6,0,0.6*AYK$5+0.4*AYK$5*(AYK12-AYK$7)/(AYK$8-AYK$7))))))</f>
      </c>
      <c r="AYM12" s="126">
        <f>IF(AYK12&lt;&gt;"",AYK$5,0)</f>
      </c>
      <c r="AYN12" s="125">
        <f>IF(AYK$6=0,RANK(AYK12,AYK$12:AYK$42,0),RANK(AYK12,AYK$12:AYK$42,1))</f>
      </c>
      <c r="AYO12" s="126">
        <v>1.195</v>
      </c>
      <c r="AYP12" s="126">
        <f>IF(COUNTA(AYO$12:AYO$42)=0,0.6*AYO$5,IF(AYO12="",0,IF(AYO$6=0,IF(AYO12&gt;=AYO$8,AYO$5,IF(AYO12&lt;AYO$6,0,0.6*AYO$5+0.4*AYO$5*(AYO12-AYO$7)/(AYO$8-AYO$7))),IF(AYO12&lt;=AYO$8,AYO$5,IF(AYO12&gt;AYO$6,0,0.6*AYO$5+0.4*AYO$5*(AYO12-AYO$7)/(AYO$8-AYO$7))))))</f>
      </c>
      <c r="AYQ12" s="126">
        <f>IF(AYO12&lt;&gt;"",AYO$5,0)</f>
      </c>
      <c r="AYR12" s="125">
        <f>IF(AYO$6=0,RANK(AYO12,AYO$12:AYO$42,0),RANK(AYO12,AYO$12:AYO$42,1))</f>
      </c>
      <c r="AYS12" s="126">
        <v>100</v>
      </c>
      <c r="AYT12" s="126">
        <f>IF(COUNTA(AYS$12:AYS$42)=0,0.6*AYS$5,IF(AYS12="",0,IF(AYS$6=0,IF(AYS12&gt;=AYS$8,AYS$5,IF(AYS12&lt;AYS$6,0,0.6*AYS$5+0.4*AYS$5*(AYS12-AYS$7)/(AYS$8-AYS$7))),IF(AYS12&lt;=AYS$8,AYS$5,IF(AYS12&gt;AYS$6,0,0.6*AYS$5+0.4*AYS$5*(AYS12-AYS$7)/(AYS$8-AYS$7))))))</f>
      </c>
      <c r="AYU12" s="126">
        <f>IF(AYS12&lt;&gt;"",AYS$5,0)</f>
      </c>
      <c r="AYV12" s="125">
        <f>IF(AYS$6=0,RANK(AYS12,AYS$12:AYS$42,0),RANK(AYS12,AYS$12:AYS$42,1))</f>
      </c>
      <c r="AYW12" s="126">
        <v>0.43</v>
      </c>
      <c r="AYX12" s="126">
        <f>IF(COUNTA(AYW$12:AYW$42)=0,0.6*AYW$5,IF(AYW12="",0,IF(AYW$6=0,IF(AYW12&gt;=AYW$8,AYW$5,IF(AYW12&lt;AYW$6,0,0.6*AYW$5+0.4*AYW$5*(AYW12-AYW$7)/(AYW$8-AYW$7))),IF(AYW12&lt;=AYW$8,AYW$5,IF(AYW12&gt;AYW$6,0,0.6*AYW$5+0.4*AYW$5*(AYW12-AYW$7)/(AYW$8-AYW$7))))))</f>
      </c>
      <c r="AYY12" s="126">
        <f>IF(AYW12&lt;&gt;"",AYW$5,0)</f>
      </c>
      <c r="AYZ12" s="125">
        <f>IF(AYW$6=0,RANK(AYW12,AYW$12:AYW$42,0),RANK(AYW12,AYW$12:AYW$42,1))</f>
      </c>
      <c r="AZA12" s="126">
        <v>0</v>
      </c>
      <c r="AZB12" s="126">
        <f>IF(COUNTA(AZA$12:AZA$42)=0,0.6*AZA$5,IF(AZA12="",0,IF(AZA$6=0,IF(AZA12&gt;=AZA$8,AZA$5,IF(AZA12&lt;AZA$6,0,0.6*AZA$5+0.4*AZA$5*(AZA12-AZA$7)/(AZA$8-AZA$7))),IF(AZA12&lt;=AZA$8,AZA$5,IF(AZA12&gt;AZA$6,0,0.6*AZA$5+0.4*AZA$5*(AZA12-AZA$7)/(AZA$8-AZA$7))))))</f>
      </c>
      <c r="AZC12" s="126">
        <f>IF(AZA12&lt;&gt;"",AZA$5,0)</f>
      </c>
      <c r="AZD12" s="125">
        <f>IF(AZA$6=0,RANK(AZA12,AZA$12:AZA$42,0),RANK(AZA12,AZA$12:AZA$42,1))</f>
      </c>
      <c r="AZE12" s="126">
        <v>44.2283349609375</v>
      </c>
      <c r="AZF12" s="126">
        <f>IF(COUNTA(AZE$12:AZE$42)=0,0.6*AZE$5,IF(AZE12="",0,IF(AZE$6=0,IF(AZE12&gt;=AZE$8,AZE$5,IF(AZE12&lt;AZE$6,0,0.6*AZE$5+0.4*AZE$5*(AZE12-AZE$7)/(AZE$8-AZE$7))),IF(AZE12&lt;=AZE$8,AZE$5,IF(AZE12&gt;AZE$6,0,0.6*AZE$5+0.4*AZE$5*(AZE12-AZE$7)/(AZE$8-AZE$7))))))</f>
      </c>
      <c r="AZG12" s="126">
        <f>IF(AZE12&lt;&gt;"",AZE$5,0)</f>
      </c>
      <c r="AZH12" s="125">
        <f>IF(AZE$6=0,RANK(AZE12,AZE$12:AZE$42,0),RANK(AZE12,AZE$12:AZE$42,1))</f>
      </c>
      <c r="AZI12" s="126">
        <v>5.6647021484375</v>
      </c>
      <c r="AZJ12" s="126">
        <f>IF(COUNTA(AZI$12:AZI$42)=0,0.6*AZI$5,IF(AZI12="",0,IF(AZI$6=0,IF(AZI12&gt;=AZI$8,AZI$5,IF(AZI12&lt;AZI$6,0,0.6*AZI$5+0.4*AZI$5*(AZI12-AZI$7)/(AZI$8-AZI$7))),IF(AZI12&lt;=AZI$8,AZI$5,IF(AZI12&gt;AZI$6,0,0.6*AZI$5+0.4*AZI$5*(AZI12-AZI$7)/(AZI$8-AZI$7))))))</f>
      </c>
      <c r="AZK12" s="126">
        <f>IF(AZI12&lt;&gt;"",AZI$5,0)</f>
      </c>
      <c r="AZL12" s="125">
        <f>IF(AZI$6=0,RANK(AZI12,AZI$12:AZI$42,0),RANK(AZI12,AZI$12:AZI$42,1))</f>
      </c>
      <c r="AZM12"/>
      <c r="AZN12" s="126">
        <f>IF(COUNTA(AZM$12:AZM$42)=0,0.6*AZM$5,IF(AZM12="",0,IF(AZM$6=0,IF(AZM12&gt;=AZM$8,AZM$5,IF(AZM12&lt;AZM$6,0,0.6*AZM$5+0.4*AZM$5*(AZM12-AZM$7)/(AZM$8-AZM$7))),IF(AZM12&lt;=AZM$8,AZM$5,IF(AZM12&gt;AZM$6,0,0.6*AZM$5+0.4*AZM$5*(AZM12-AZM$7)/(AZM$8-AZM$7))))))</f>
      </c>
      <c r="AZO12" s="126">
        <f>IF(AZM12&lt;&gt;"",AZM$5,0)</f>
      </c>
      <c r="AZP12" s="125">
        <f>IF(AZM$6=0,RANK(AZM12,AZM$12:AZM$42,0),RANK(AZM12,AZM$12:AZM$42,1))</f>
      </c>
      <c r="AZQ12"/>
      <c r="AZR12" s="126">
        <f>IF(COUNTA(AZQ$12:AZQ$42)=0,0.6*AZQ$5,IF(AZQ12="",0,IF(AZQ$6=0,IF(AZQ12&gt;=AZQ$8,AZQ$5,IF(AZQ12&lt;AZQ$6,0,0.6*AZQ$5+0.4*AZQ$5*(AZQ12-AZQ$7)/(AZQ$8-AZQ$7))),IF(AZQ12&lt;=AZQ$8,AZQ$5,IF(AZQ12&gt;AZQ$6,0,0.6*AZQ$5+0.4*AZQ$5*(AZQ12-AZQ$7)/(AZQ$8-AZQ$7))))))</f>
      </c>
      <c r="AZS12" s="126">
        <f>IF(AZQ12&lt;&gt;"",AZQ$5,0)</f>
      </c>
      <c r="AZT12" s="125">
        <f>IF(AZQ$6=0,RANK(AZQ12,AZQ$12:AZQ$42,0),RANK(AZQ12,AZQ$12:AZQ$42,1))</f>
      </c>
      <c r="AZU12"/>
      <c r="AZV12" s="126">
        <f>IF(COUNTA(AZU$12:AZU$42)=0,0.6*AZU$5,IF(AZU12="",0,IF(AZU$6=0,IF(AZU12&gt;=AZU$8,AZU$5,IF(AZU12&lt;AZU$6,0,0.6*AZU$5+0.4*AZU$5*(AZU12-AZU$7)/(AZU$8-AZU$7))),IF(AZU12&lt;=AZU$8,AZU$5,IF(AZU12&gt;AZU$6,0,0.6*AZU$5+0.4*AZU$5*(AZU12-AZU$7)/(AZU$8-AZU$7))))))</f>
      </c>
      <c r="AZW12" s="126">
        <f>IF(AZU12&lt;&gt;"",AZU$5,0)</f>
      </c>
      <c r="AZX12" s="125">
        <f>IF(AZU$6=0,RANK(AZU12,AZU$12:AZU$42,0),RANK(AZU12,AZU$12:AZU$42,1))</f>
      </c>
      <c r="AZY12"/>
      <c r="AZZ12" s="126">
        <f>IF(COUNTA(AZY$12:AZY$42)=0,0.6*AZY$5,IF(AZY12="",0,IF(AZY$6=0,IF(AZY12&gt;=AZY$8,AZY$5,IF(AZY12&lt;AZY$6,0,0.6*AZY$5+0.4*AZY$5*(AZY12-AZY$7)/(AZY$8-AZY$7))),IF(AZY12&lt;=AZY$8,AZY$5,IF(AZY12&gt;AZY$6,0,0.6*AZY$5+0.4*AZY$5*(AZY12-AZY$7)/(AZY$8-AZY$7))))))</f>
      </c>
      <c r="BAA12" s="126">
        <f>IF(AZY12&lt;&gt;"",AZY$5,0)</f>
      </c>
      <c r="BAB12" s="125">
        <f>IF(AZY$6=0,RANK(AZY12,AZY$12:AZY$42,0),RANK(AZY12,AZY$12:AZY$42,1))</f>
      </c>
      <c r="BAC12"/>
      <c r="BAD12" s="126">
        <f>IF(COUNTA(BAC$12:BAC$42)=0,0.6*BAC$5,IF(BAC12="",0,IF(BAC$6=0,IF(BAC12&gt;=BAC$8,BAC$5,IF(BAC12&lt;BAC$6,0,0.6*BAC$5+0.4*BAC$5*(BAC12-BAC$7)/(BAC$8-BAC$7))),IF(BAC12&lt;=BAC$8,BAC$5,IF(BAC12&gt;BAC$6,0,0.6*BAC$5+0.4*BAC$5*(BAC12-BAC$7)/(BAC$8-BAC$7))))))</f>
      </c>
      <c r="BAE12" s="126">
        <f>IF(BAC12&lt;&gt;"",BAC$5,0)</f>
      </c>
      <c r="BAF12" s="125">
        <f>IF(BAC$6=0,RANK(BAC12,BAC$12:BAC$42,0),RANK(BAC12,BAC$12:BAC$42,1))</f>
      </c>
      <c r="BAG12"/>
      <c r="BAH12" s="126">
        <f>IF(COUNTA(BAG$12:BAG$42)=0,0.6*BAG$5,IF(BAG12="",0,IF(BAG$6=0,IF(BAG12&gt;=BAG$8,BAG$5,IF(BAG12&lt;BAG$6,0,0.6*BAG$5+0.4*BAG$5*(BAG12-BAG$7)/(BAG$8-BAG$7))),IF(BAG12&lt;=BAG$8,BAG$5,IF(BAG12&gt;BAG$6,0,0.6*BAG$5+0.4*BAG$5*(BAG12-BAG$7)/(BAG$8-BAG$7))))))</f>
      </c>
      <c r="BAI12" s="126">
        <f>IF(BAG12&lt;&gt;"",BAG$5,0)</f>
      </c>
      <c r="BAJ12" s="125">
        <f>IF(BAG$6=0,RANK(BAG12,BAG$12:BAG$42,0),RANK(BAG12,BAG$12:BAG$42,1))</f>
      </c>
      <c r="BAK12"/>
      <c r="BAL12" s="126">
        <f>IF(COUNTA(BAK$12:BAK$42)=0,0.6*BAK$5,IF(BAK12="",0,IF(BAK$6=0,IF(BAK12&gt;=BAK$8,BAK$5,IF(BAK12&lt;BAK$6,0,0.6*BAK$5+0.4*BAK$5*(BAK12-BAK$7)/(BAK$8-BAK$7))),IF(BAK12&lt;=BAK$8,BAK$5,IF(BAK12&gt;BAK$6,0,0.6*BAK$5+0.4*BAK$5*(BAK12-BAK$7)/(BAK$8-BAK$7))))))</f>
      </c>
      <c r="BAM12" s="126">
        <f>IF(BAK12&lt;&gt;"",BAK$5,0)</f>
      </c>
      <c r="BAN12" s="125">
        <f>IF(BAK$6=0,RANK(BAK12,BAK$12:BAK$42,0),RANK(BAK12,BAK$12:BAK$42,1))</f>
      </c>
      <c r="BAO12"/>
      <c r="BAP12" s="126">
        <f>IF(COUNTA(BAO$12:BAO$42)=0,0.6*BAO$5,IF(BAO12="",0,IF(BAO$6=0,IF(BAO12&gt;=BAO$8,BAO$5,IF(BAO12&lt;BAO$6,0,0.6*BAO$5+0.4*BAO$5*(BAO12-BAO$7)/(BAO$8-BAO$7))),IF(BAO12&lt;=BAO$8,BAO$5,IF(BAO12&gt;BAO$6,0,0.6*BAO$5+0.4*BAO$5*(BAO12-BAO$7)/(BAO$8-BAO$7))))))</f>
      </c>
      <c r="BAQ12" s="126">
        <f>IF(BAO12&lt;&gt;"",BAO$5,0)</f>
      </c>
      <c r="BAR12" s="125">
        <f>IF(BAO$6=0,RANK(BAO12,BAO$12:BAO$42,0),RANK(BAO12,BAO$12:BAO$42,1))</f>
      </c>
      <c r="BAS12"/>
      <c r="BAT12" s="126">
        <f>IF(COUNTA(BAS$12:BAS$42)=0,0.6*BAS$5,IF(BAS12="",0,IF(BAS$6=0,IF(BAS12&gt;=BAS$8,BAS$5,IF(BAS12&lt;BAS$6,0,0.6*BAS$5+0.4*BAS$5*(BAS12-BAS$7)/(BAS$8-BAS$7))),IF(BAS12&lt;=BAS$8,BAS$5,IF(BAS12&gt;BAS$6,0,0.6*BAS$5+0.4*BAS$5*(BAS12-BAS$7)/(BAS$8-BAS$7))))))</f>
      </c>
      <c r="BAU12" s="126">
        <f>IF(BAS12&lt;&gt;"",BAS$5,0)</f>
      </c>
      <c r="BAV12" s="125">
        <f>IF(BAS$6=0,RANK(BAS12,BAS$12:BAS$42,0),RANK(BAS12,BAS$12:BAS$42,1))</f>
      </c>
      <c r="BAW12"/>
      <c r="BAX12" s="126">
        <f>IF(COUNTA(BAW$12:BAW$42)=0,0.6*BAW$5,IF(BAW12="",0,IF(BAW$6=0,IF(BAW12&gt;=BAW$8,BAW$5,IF(BAW12&lt;BAW$6,0,0.6*BAW$5+0.4*BAW$5*(BAW12-BAW$7)/(BAW$8-BAW$7))),IF(BAW12&lt;=BAW$8,BAW$5,IF(BAW12&gt;BAW$6,0,0.6*BAW$5+0.4*BAW$5*(BAW12-BAW$7)/(BAW$8-BAW$7))))))</f>
      </c>
      <c r="BAY12" s="126">
        <f>IF(BAW12&lt;&gt;"",BAW$5,0)</f>
      </c>
      <c r="BAZ12" s="125">
        <f>IF(BAW$6=0,RANK(BAW12,BAW$12:BAW$42,0),RANK(BAW12,BAW$12:BAW$42,1))</f>
      </c>
      <c r="BBA12"/>
      <c r="BBB12" s="126">
        <f>IF(COUNTA(BBA$12:BBA$42)=0,0.6*BBA$5,IF(BBA12="",0,IF(BBA$6=0,IF(BBA12&gt;=BBA$8,BBA$5,IF(BBA12&lt;BBA$6,0,0.6*BBA$5+0.4*BBA$5*(BBA12-BBA$7)/(BBA$8-BBA$7))),IF(BBA12&lt;=BBA$8,BBA$5,IF(BBA12&gt;BBA$6,0,0.6*BBA$5+0.4*BBA$5*(BBA12-BBA$7)/(BBA$8-BBA$7))))))</f>
      </c>
      <c r="BBC12" s="126">
        <f>IF(BBA12&lt;&gt;"",BBA$5,0)</f>
      </c>
      <c r="BBD12" s="125">
        <f>IF(BBA$6=0,RANK(BBA12,BBA$12:BBA$42,0),RANK(BBA12,BBA$12:BBA$42,1))</f>
      </c>
      <c r="BBE12"/>
      <c r="BBF12" s="126">
        <f>IF(COUNTA(BBE$12:BBE$42)=0,0.6*BBE$5,IF(BBE12="",0,IF(BBE$6=0,IF(BBE12&gt;=BBE$8,BBE$5,IF(BBE12&lt;BBE$6,0,0.6*BBE$5+0.4*BBE$5*(BBE12-BBE$7)/(BBE$8-BBE$7))),IF(BBE12&lt;=BBE$8,BBE$5,IF(BBE12&gt;BBE$6,0,0.6*BBE$5+0.4*BBE$5*(BBE12-BBE$7)/(BBE$8-BBE$7))))))</f>
      </c>
      <c r="BBG12" s="126">
        <f>IF(BBE12&lt;&gt;"",BBE$5,0)</f>
      </c>
      <c r="BBH12" s="125">
        <f>IF(BBE$6=0,RANK(BBE12,BBE$12:BBE$42,0),RANK(BBE12,BBE$12:BBE$42,1))</f>
      </c>
      <c r="BBI12"/>
      <c r="BBJ12" s="126">
        <f>IF(COUNTA(BBI$12:BBI$42)=0,0.6*BBI$5,IF(BBI12="",0,IF(BBI$6=0,IF(BBI12&gt;=BBI$8,BBI$5,IF(BBI12&lt;BBI$6,0,0.6*BBI$5+0.4*BBI$5*(BBI12-BBI$7)/(BBI$8-BBI$7))),IF(BBI12&lt;=BBI$8,BBI$5,IF(BBI12&gt;BBI$6,0,0.6*BBI$5+0.4*BBI$5*(BBI12-BBI$7)/(BBI$8-BBI$7))))))</f>
      </c>
      <c r="BBK12" s="126">
        <f>IF(BBI12&lt;&gt;"",BBI$5,0)</f>
      </c>
      <c r="BBL12" s="125">
        <f>IF(BBI$6=0,RANK(BBI12,BBI$12:BBI$42,0),RANK(BBI12,BBI$12:BBI$42,1))</f>
      </c>
      <c r="BBM12" s="126">
        <v>99.18</v>
      </c>
      <c r="BBN12" s="126">
        <f>IF(COUNTA(BBM$12:BBM$42)=0,0.6*BBM$5,IF(BBM12="",0,IF(BBM$6=0,IF(BBM12&gt;=BBM$8,BBM$5,IF(BBM12&lt;BBM$6,0,0.6*BBM$5+0.4*BBM$5*(BBM12-BBM$7)/(BBM$8-BBM$7))),IF(BBM12&lt;=BBM$8,BBM$5,IF(BBM12&gt;BBM$6,0,0.6*BBM$5+0.4*BBM$5*(BBM12-BBM$7)/(BBM$8-BBM$7))))))</f>
      </c>
      <c r="BBO12" s="126">
        <f>IF(BBM12&lt;&gt;"",BBM$5,0)</f>
      </c>
      <c r="BBP12" s="125">
        <f>IF(BBM$6=0,RANK(BBM12,BBM$12:BBM$42,0),RANK(BBM12,BBM$12:BBM$42,1))</f>
      </c>
      <c r="BBQ12" s="126">
        <v>100</v>
      </c>
      <c r="BBR12" s="126">
        <f>IF(COUNTA(BBQ$12:BBQ$42)=0,0.6*BBQ$5,IF(BBQ12="",0,IF(BBQ$6=0,IF(BBQ12&gt;=BBQ$8,BBQ$5,IF(BBQ12&lt;BBQ$6,0,0.6*BBQ$5+0.4*BBQ$5*(BBQ12-BBQ$7)/(BBQ$8-BBQ$7))),IF(BBQ12&lt;=BBQ$8,BBQ$5,IF(BBQ12&gt;BBQ$6,0,0.6*BBQ$5+0.4*BBQ$5*(BBQ12-BBQ$7)/(BBQ$8-BBQ$7))))))</f>
      </c>
      <c r="BBS12" s="126">
        <f>IF(BBQ12&lt;&gt;"",BBQ$5,0)</f>
      </c>
      <c r="BBT12" s="125">
        <f>IF(BBQ$6=0,RANK(BBQ12,BBQ$12:BBQ$42,0),RANK(BBQ12,BBQ$12:BBQ$42,1))</f>
      </c>
      <c r="BBU12" s="126">
        <v>1.92</v>
      </c>
      <c r="BBV12" s="126">
        <f>IF(COUNTA(BBU$12:BBU$42)=0,0.6*BBU$5,IF(BBU12="",0,IF(BBU$6=0,IF(BBU12&gt;=BBU$8,BBU$5,IF(BBU12&lt;BBU$6,0,0.6*BBU$5+0.4*BBU$5*(BBU12-BBU$7)/(BBU$8-BBU$7))),IF(BBU12&lt;=BBU$8,BBU$5,IF(BBU12&gt;BBU$6,0,0.6*BBU$5+0.4*BBU$5*(BBU12-BBU$7)/(BBU$8-BBU$7))))))</f>
      </c>
      <c r="BBW12" s="126">
        <f>IF(BBU12&lt;&gt;"",BBU$5,0)</f>
      </c>
      <c r="BBX12" s="125">
        <f>IF(BBU$6=0,RANK(BBU12,BBU$12:BBU$42,0),RANK(BBU12,BBU$12:BBU$42,1))</f>
      </c>
      <c r="BBY12" s="126">
        <v>97.78</v>
      </c>
      <c r="BBZ12" s="126">
        <f>IF(COUNTA(BBY$12:BBY$42)=0,0.6*BBY$5,IF(BBY12="",0,IF(BBY$6=0,IF(BBY12&gt;=BBY$8,BBY$5,IF(BBY12&lt;BBY$6,0,0.6*BBY$5+0.4*BBY$5*(BBY12-BBY$7)/(BBY$8-BBY$7))),IF(BBY12&lt;=BBY$8,BBY$5,IF(BBY12&gt;BBY$6,0,0.6*BBY$5+0.4*BBY$5*(BBY12-BBY$7)/(BBY$8-BBY$7))))))</f>
      </c>
      <c r="BCA12" s="126">
        <f>IF(BBY12&lt;&gt;"",BBY$5,0)</f>
      </c>
      <c r="BCB12" s="125">
        <f>IF(BBY$6=0,RANK(BBY12,BBY$12:BBY$42,0),RANK(BBY12,BBY$12:BBY$42,1))</f>
      </c>
      <c r="BCC12" s="126">
        <v>100</v>
      </c>
      <c r="BCD12" s="126">
        <f>IF(COUNTA(BCC$12:BCC$42)=0,0.6*BCC$5,IF(BCC12="",0,IF(BCC$6=0,IF(BCC12&gt;=BCC$8,BCC$5,IF(BCC12&lt;BCC$6,0,0.6*BCC$5+0.4*BCC$5*(BCC12-BCC$7)/(BCC$8-BCC$7))),IF(BCC12&lt;=BCC$8,BCC$5,IF(BCC12&gt;BCC$6,0,0.6*BCC$5+0.4*BCC$5*(BCC12-BCC$7)/(BCC$8-BCC$7))))))</f>
      </c>
      <c r="BCE12" s="126">
        <f>IF(BCC12&lt;&gt;"",BCC$5,0)</f>
      </c>
      <c r="BCF12" s="125">
        <f>IF(BCC$6=0,RANK(BCC12,BCC$12:BCC$42,0),RANK(BCC12,BCC$12:BCC$42,1))</f>
      </c>
      <c r="BCG12" s="126">
        <v>1.325</v>
      </c>
      <c r="BCH12" s="126">
        <f>IF(COUNTA(BCG$12:BCG$42)=0,0.6*BCG$5,IF(BCG12="",0,IF(BCG$6=0,IF(BCG12&gt;=BCG$8,BCG$5,IF(BCG12&lt;BCG$6,0,0.6*BCG$5+0.4*BCG$5*(BCG12-BCG$7)/(BCG$8-BCG$7))),IF(BCG12&lt;=BCG$8,BCG$5,IF(BCG12&gt;BCG$6,0,0.6*BCG$5+0.4*BCG$5*(BCG12-BCG$7)/(BCG$8-BCG$7))))))</f>
      </c>
      <c r="BCI12" s="126">
        <f>IF(BCG12&lt;&gt;"",BCG$5,0)</f>
      </c>
      <c r="BCJ12" s="125">
        <f>IF(BCG$6=0,RANK(BCG12,BCG$12:BCG$42,0),RANK(BCG12,BCG$12:BCG$42,1))</f>
      </c>
      <c r="BCK12" s="126">
        <v>100</v>
      </c>
      <c r="BCL12" s="126">
        <f>IF(COUNTA(BCK$12:BCK$42)=0,0.6*BCK$5,IF(BCK12="",0,IF(BCK$6=0,IF(BCK12&gt;=BCK$8,BCK$5,IF(BCK12&lt;BCK$6,0,0.6*BCK$5+0.4*BCK$5*(BCK12-BCK$7)/(BCK$8-BCK$7))),IF(BCK12&lt;=BCK$8,BCK$5,IF(BCK12&gt;BCK$6,0,0.6*BCK$5+0.4*BCK$5*(BCK12-BCK$7)/(BCK$8-BCK$7))))))</f>
      </c>
      <c r="BCM12" s="126">
        <f>IF(BCK12&lt;&gt;"",BCK$5,0)</f>
      </c>
      <c r="BCN12" s="125">
        <f>IF(BCK$6=0,RANK(BCK12,BCK$12:BCK$42,0),RANK(BCK12,BCK$12:BCK$42,1))</f>
      </c>
      <c r="BCO12" s="126">
        <v>0.47</v>
      </c>
      <c r="BCP12" s="126">
        <f>IF(COUNTA(BCO$12:BCO$42)=0,0.6*BCO$5,IF(BCO12="",0,IF(BCO$6=0,IF(BCO12&gt;=BCO$8,BCO$5,IF(BCO12&lt;BCO$6,0,0.6*BCO$5+0.4*BCO$5*(BCO12-BCO$7)/(BCO$8-BCO$7))),IF(BCO12&lt;=BCO$8,BCO$5,IF(BCO12&gt;BCO$6,0,0.6*BCO$5+0.4*BCO$5*(BCO12-BCO$7)/(BCO$8-BCO$7))))))</f>
      </c>
      <c r="BCQ12" s="126">
        <f>IF(BCO12&lt;&gt;"",BCO$5,0)</f>
      </c>
      <c r="BCR12" s="125">
        <f>IF(BCO$6=0,RANK(BCO12,BCO$12:BCO$42,0),RANK(BCO12,BCO$12:BCO$42,1))</f>
      </c>
      <c r="BCS12" s="126">
        <v>0</v>
      </c>
      <c r="BCT12" s="126">
        <f>IF(COUNTA(BCS$12:BCS$42)=0,0.6*BCS$5,IF(BCS12="",0,IF(BCS$6=0,IF(BCS12&gt;=BCS$8,BCS$5,IF(BCS12&lt;BCS$6,0,0.6*BCS$5+0.4*BCS$5*(BCS12-BCS$7)/(BCS$8-BCS$7))),IF(BCS12&lt;=BCS$8,BCS$5,IF(BCS12&gt;BCS$6,0,0.6*BCS$5+0.4*BCS$5*(BCS12-BCS$7)/(BCS$8-BCS$7))))))</f>
      </c>
      <c r="BCU12" s="126">
        <f>IF(BCS12&lt;&gt;"",BCS$5,0)</f>
      </c>
      <c r="BCV12" s="125">
        <f>IF(BCS$6=0,RANK(BCS12,BCS$12:BCS$42,0),RANK(BCS12,BCS$12:BCS$42,1))</f>
      </c>
      <c r="BCW12" s="126">
        <v>29.91</v>
      </c>
      <c r="BCX12" s="126">
        <f>IF(COUNTA(BCW$12:BCW$42)=0,0.6*BCW$5,IF(BCW12="",0,IF(BCW$6=0,IF(BCW12&gt;=BCW$8,BCW$5,IF(BCW12&lt;BCW$6,0,0.6*BCW$5+0.4*BCW$5*(BCW12-BCW$7)/(BCW$8-BCW$7))),IF(BCW12&lt;=BCW$8,BCW$5,IF(BCW12&gt;BCW$6,0,0.6*BCW$5+0.4*BCW$5*(BCW12-BCW$7)/(BCW$8-BCW$7))))))</f>
      </c>
      <c r="BCY12" s="126">
        <f>IF(BCW12&lt;&gt;"",BCW$5,0)</f>
      </c>
      <c r="BCZ12" s="125">
        <f>IF(BCW$6=0,RANK(BCW12,BCW$12:BCW$42,0),RANK(BCW12,BCW$12:BCW$42,1))</f>
      </c>
      <c r="BDA12" s="126">
        <v>4.72</v>
      </c>
      <c r="BDB12" s="126">
        <f>IF(COUNTA(BDA$12:BDA$42)=0,0.6*BDA$5,IF(BDA12="",0,IF(BDA$6=0,IF(BDA12&gt;=BDA$8,BDA$5,IF(BDA12&lt;BDA$6,0,0.6*BDA$5+0.4*BDA$5*(BDA12-BDA$7)/(BDA$8-BDA$7))),IF(BDA12&lt;=BDA$8,BDA$5,IF(BDA12&gt;BDA$6,0,0.6*BDA$5+0.4*BDA$5*(BDA12-BDA$7)/(BDA$8-BDA$7))))))</f>
      </c>
      <c r="BDC12" s="126">
        <f>IF(BDA12&lt;&gt;"",BDA$5,0)</f>
      </c>
      <c r="BDD12" s="125">
        <f>IF(BDA$6=0,RANK(BDA12,BDA$12:BDA$42,0),RANK(BDA12,BDA$12:BDA$42,1))</f>
      </c>
      <c r="BDE12" s="126">
        <v>98.51</v>
      </c>
      <c r="BDF12" s="126">
        <f>IF(COUNTA(BDE$12:BDE$42)=0,0.6*BDE$5,IF(BDE12="",0,IF(BDE$6=0,IF(BDE12&gt;=BDE$8,BDE$5,IF(BDE12&lt;BDE$6,0,0.6*BDE$5+0.4*BDE$5*(BDE12-BDE$7)/(BDE$8-BDE$7))),IF(BDE12&lt;=BDE$8,BDE$5,IF(BDE12&gt;BDE$6,0,0.6*BDE$5+0.4*BDE$5*(BDE12-BDE$7)/(BDE$8-BDE$7))))))</f>
      </c>
      <c r="BDG12" s="126">
        <f>IF(BDE12&lt;&gt;"",BDE$5,0)</f>
      </c>
      <c r="BDH12" s="125">
        <f>IF(BDE$6=0,RANK(BDE12,BDE$12:BDE$42,0),RANK(BDE12,BDE$12:BDE$42,1))</f>
      </c>
      <c r="BDI12"/>
      <c r="BDJ12" s="126">
        <f>IF(COUNTA(BDI$12:BDI$42)=0,0.6*BDI$5,IF(BDI12="",0,IF(BDI$6=0,IF(BDI12&gt;=BDI$8,BDI$5,IF(BDI12&lt;BDI$6,0,0.6*BDI$5+0.4*BDI$5*(BDI12-BDI$7)/(BDI$8-BDI$7))),IF(BDI12&lt;=BDI$8,BDI$5,IF(BDI12&gt;BDI$6,0,0.6*BDI$5+0.4*BDI$5*(BDI12-BDI$7)/(BDI$8-BDI$7))))))</f>
      </c>
      <c r="BDK12" s="126">
        <f>IF(BDI12&lt;&gt;"",BDI$5,0)</f>
      </c>
      <c r="BDL12" s="125">
        <f>IF(BDI$6=0,RANK(BDI12,BDI$12:BDI$42,0),RANK(BDI12,BDI$12:BDI$42,1))</f>
      </c>
      <c r="BDM12"/>
      <c r="BDN12" s="126">
        <f>IF(COUNTA(BDM$12:BDM$42)=0,0.6*BDM$5,IF(BDM12="",0,IF(BDM$6=0,IF(BDM12&gt;=BDM$8,BDM$5,IF(BDM12&lt;BDM$6,0,0.6*BDM$5+0.4*BDM$5*(BDM12-BDM$7)/(BDM$8-BDM$7))),IF(BDM12&lt;=BDM$8,BDM$5,IF(BDM12&gt;BDM$6,0,0.6*BDM$5+0.4*BDM$5*(BDM12-BDM$7)/(BDM$8-BDM$7))))))</f>
      </c>
      <c r="BDO12" s="126">
        <f>IF(BDM12&lt;&gt;"",BDM$5,0)</f>
      </c>
      <c r="BDP12" s="125">
        <f>IF(BDM$6=0,RANK(BDM12,BDM$12:BDM$42,0),RANK(BDM12,BDM$12:BDM$42,1))</f>
      </c>
      <c r="BDQ12"/>
      <c r="BDR12" s="126">
        <f>IF(COUNTA(BDQ$12:BDQ$42)=0,0.6*BDQ$5,IF(BDQ12="",0,IF(BDQ$6=0,IF(BDQ12&gt;=BDQ$8,BDQ$5,IF(BDQ12&lt;BDQ$6,0,0.6*BDQ$5+0.4*BDQ$5*(BDQ12-BDQ$7)/(BDQ$8-BDQ$7))),IF(BDQ12&lt;=BDQ$8,BDQ$5,IF(BDQ12&gt;BDQ$6,0,0.6*BDQ$5+0.4*BDQ$5*(BDQ12-BDQ$7)/(BDQ$8-BDQ$7))))))</f>
      </c>
      <c r="BDS12" s="126">
        <f>IF(BDQ12&lt;&gt;"",BDQ$5,0)</f>
      </c>
      <c r="BDT12" s="125">
        <f>IF(BDQ$6=0,RANK(BDQ12,BDQ$12:BDQ$42,0),RANK(BDQ12,BDQ$12:BDQ$42,1))</f>
      </c>
      <c r="BDU12"/>
      <c r="BDV12" s="126">
        <f>IF(COUNTA(BDU$12:BDU$42)=0,0.6*BDU$5,IF(BDU12="",0,IF(BDU$6=0,IF(BDU12&gt;=BDU$8,BDU$5,IF(BDU12&lt;BDU$6,0,0.6*BDU$5+0.4*BDU$5*(BDU12-BDU$7)/(BDU$8-BDU$7))),IF(BDU12&lt;=BDU$8,BDU$5,IF(BDU12&gt;BDU$6,0,0.6*BDU$5+0.4*BDU$5*(BDU12-BDU$7)/(BDU$8-BDU$7))))))</f>
      </c>
      <c r="BDW12" s="126">
        <f>IF(BDU12&lt;&gt;"",BDU$5,0)</f>
      </c>
      <c r="BDX12" s="125">
        <f>IF(BDU$6=0,RANK(BDU12,BDU$12:BDU$42,0),RANK(BDU12,BDU$12:BDU$42,1))</f>
      </c>
      <c r="BDY12" s="126">
        <v>99.87</v>
      </c>
      <c r="BDZ12" s="126">
        <f>IF(COUNTA(BDY$12:BDY$42)=0,0.6*BDY$5,IF(BDY12="",0,IF(BDY$6=0,IF(BDY12&gt;=BDY$8,BDY$5,IF(BDY12&lt;BDY$6,0,0.6*BDY$5+0.4*BDY$5*(BDY12-BDY$7)/(BDY$8-BDY$7))),IF(BDY12&lt;=BDY$8,BDY$5,IF(BDY12&gt;BDY$6,0,0.6*BDY$5+0.4*BDY$5*(BDY12-BDY$7)/(BDY$8-BDY$7))))))</f>
      </c>
      <c r="BEA12" s="126">
        <f>IF(BDY12&lt;&gt;"",BDY$5,0)</f>
      </c>
      <c r="BEB12" s="125">
        <f>IF(BDY$6=0,RANK(BDY12,BDY$12:BDY$42,0),RANK(BDY12,BDY$12:BDY$42,1))</f>
      </c>
      <c r="BEC12" s="126">
        <v>100</v>
      </c>
      <c r="BED12" s="126">
        <f>IF(COUNTA(BEC$12:BEC$42)=0,0.6*BEC$5,IF(BEC12="",0,IF(BEC$6=0,IF(BEC12&gt;=BEC$8,BEC$5,IF(BEC12&lt;BEC$6,0,0.6*BEC$5+0.4*BEC$5*(BEC12-BEC$7)/(BEC$8-BEC$7))),IF(BEC12&lt;=BEC$8,BEC$5,IF(BEC12&gt;BEC$6,0,0.6*BEC$5+0.4*BEC$5*(BEC12-BEC$7)/(BEC$8-BEC$7))))))</f>
      </c>
      <c r="BEE12" s="126">
        <f>IF(BEC12&lt;&gt;"",BEC$5,0)</f>
      </c>
      <c r="BEF12" s="125">
        <f>IF(BEC$6=0,RANK(BEC12,BEC$12:BEC$42,0),RANK(BEC12,BEC$12:BEC$42,1))</f>
      </c>
      <c r="BEG12" s="126">
        <v>1.86</v>
      </c>
      <c r="BEH12" s="126">
        <f>IF(COUNTA(BEG$12:BEG$42)=0,0.6*BEG$5,IF(BEG12="",0,IF(BEG$6=0,IF(BEG12&gt;=BEG$8,BEG$5,IF(BEG12&lt;BEG$6,0,0.6*BEG$5+0.4*BEG$5*(BEG12-BEG$7)/(BEG$8-BEG$7))),IF(BEG12&lt;=BEG$8,BEG$5,IF(BEG12&gt;BEG$6,0,0.6*BEG$5+0.4*BEG$5*(BEG12-BEG$7)/(BEG$8-BEG$7))))))</f>
      </c>
      <c r="BEI12" s="126">
        <f>IF(BEG12&lt;&gt;"",BEG$5,0)</f>
      </c>
      <c r="BEJ12" s="125">
        <f>IF(BEG$6=0,RANK(BEG12,BEG$12:BEG$42,0),RANK(BEG12,BEG$12:BEG$42,1))</f>
      </c>
      <c r="BEK12" s="126">
        <v>99.84</v>
      </c>
      <c r="BEL12" s="126">
        <f>IF(COUNTA(BEK$12:BEK$42)=0,0.6*BEK$5,IF(BEK12="",0,IF(BEK$6=0,IF(BEK12&gt;=BEK$8,BEK$5,IF(BEK12&lt;BEK$6,0,0.6*BEK$5+0.4*BEK$5*(BEK12-BEK$7)/(BEK$8-BEK$7))),IF(BEK12&lt;=BEK$8,BEK$5,IF(BEK12&gt;BEK$6,0,0.6*BEK$5+0.4*BEK$5*(BEK12-BEK$7)/(BEK$8-BEK$7))))))</f>
      </c>
      <c r="BEM12" s="126">
        <f>IF(BEK12&lt;&gt;"",BEK$5,0)</f>
      </c>
      <c r="BEN12" s="125">
        <f>IF(BEK$6=0,RANK(BEK12,BEK$12:BEK$42,0),RANK(BEK12,BEK$12:BEK$42,1))</f>
      </c>
      <c r="BEO12" s="126">
        <v>100</v>
      </c>
      <c r="BEP12" s="126">
        <f>IF(COUNTA(BEO$12:BEO$42)=0,0.6*BEO$5,IF(BEO12="",0,IF(BEO$6=0,IF(BEO12&gt;=BEO$8,BEO$5,IF(BEO12&lt;BEO$6,0,0.6*BEO$5+0.4*BEO$5*(BEO12-BEO$7)/(BEO$8-BEO$7))),IF(BEO12&lt;=BEO$8,BEO$5,IF(BEO12&gt;BEO$6,0,0.6*BEO$5+0.4*BEO$5*(BEO12-BEO$7)/(BEO$8-BEO$7))))))</f>
      </c>
      <c r="BEQ12" s="126">
        <f>IF(BEO12&lt;&gt;"",BEO$5,0)</f>
      </c>
      <c r="BER12" s="125">
        <f>IF(BEO$6=0,RANK(BEO12,BEO$12:BEO$42,0),RANK(BEO12,BEO$12:BEO$42,1))</f>
      </c>
      <c r="BES12" s="126">
        <v>1.15</v>
      </c>
      <c r="BET12" s="126">
        <f>IF(COUNTA(BES$12:BES$42)=0,0.6*BES$5,IF(BES12="",0,IF(BES$6=0,IF(BES12&gt;=BES$8,BES$5,IF(BES12&lt;BES$6,0,0.6*BES$5+0.4*BES$5*(BES12-BES$7)/(BES$8-BES$7))),IF(BES12&lt;=BES$8,BES$5,IF(BES12&gt;BES$6,0,0.6*BES$5+0.4*BES$5*(BES12-BES$7)/(BES$8-BES$7))))))</f>
      </c>
      <c r="BEU12" s="126">
        <f>IF(BES12&lt;&gt;"",BES$5,0)</f>
      </c>
      <c r="BEV12" s="125">
        <f>IF(BES$6=0,RANK(BES12,BES$12:BES$42,0),RANK(BES12,BES$12:BES$42,1))</f>
      </c>
      <c r="BEW12" s="126">
        <v>100</v>
      </c>
      <c r="BEX12" s="126">
        <f>IF(COUNTA(BEW$12:BEW$42)=0,0.6*BEW$5,IF(BEW12="",0,IF(BEW$6=0,IF(BEW12&gt;=BEW$8,BEW$5,IF(BEW12&lt;BEW$6,0,0.6*BEW$5+0.4*BEW$5*(BEW12-BEW$7)/(BEW$8-BEW$7))),IF(BEW12&lt;=BEW$8,BEW$5,IF(BEW12&gt;BEW$6,0,0.6*BEW$5+0.4*BEW$5*(BEW12-BEW$7)/(BEW$8-BEW$7))))))</f>
      </c>
      <c r="BEY12" s="126">
        <f>IF(BEW12&lt;&gt;"",BEW$5,0)</f>
      </c>
      <c r="BEZ12" s="125">
        <f>IF(BEW$6=0,RANK(BEW12,BEW$12:BEW$42,0),RANK(BEW12,BEW$12:BEW$42,1))</f>
      </c>
      <c r="BFA12" s="126">
        <v>0.7</v>
      </c>
      <c r="BFB12" s="126">
        <f>IF(COUNTA(BFA$12:BFA$42)=0,0.6*BFA$5,IF(BFA12="",0,IF(BFA$6=0,IF(BFA12&gt;=BFA$8,BFA$5,IF(BFA12&lt;BFA$6,0,0.6*BFA$5+0.4*BFA$5*(BFA12-BFA$7)/(BFA$8-BFA$7))),IF(BFA12&lt;=BFA$8,BFA$5,IF(BFA12&gt;BFA$6,0,0.6*BFA$5+0.4*BFA$5*(BFA12-BFA$7)/(BFA$8-BFA$7))))))</f>
      </c>
      <c r="BFC12" s="126">
        <f>IF(BFA12&lt;&gt;"",BFA$5,0)</f>
      </c>
      <c r="BFD12" s="125">
        <f>IF(BFA$6=0,RANK(BFA12,BFA$12:BFA$42,0),RANK(BFA12,BFA$12:BFA$42,1))</f>
      </c>
      <c r="BFE12" s="126">
        <v>0</v>
      </c>
      <c r="BFF12" s="126">
        <f>IF(COUNTA(BFE$12:BFE$42)=0,0.6*BFE$5,IF(BFE12="",0,IF(BFE$6=0,IF(BFE12&gt;=BFE$8,BFE$5,IF(BFE12&lt;BFE$6,0,0.6*BFE$5+0.4*BFE$5*(BFE12-BFE$7)/(BFE$8-BFE$7))),IF(BFE12&lt;=BFE$8,BFE$5,IF(BFE12&gt;BFE$6,0,0.6*BFE$5+0.4*BFE$5*(BFE12-BFE$7)/(BFE$8-BFE$7))))))</f>
      </c>
      <c r="BFG12" s="126">
        <f>IF(BFE12&lt;&gt;"",BFE$5,0)</f>
      </c>
      <c r="BFH12" s="125">
        <f>IF(BFE$6=0,RANK(BFE12,BFE$12:BFE$42,0),RANK(BFE12,BFE$12:BFE$42,1))</f>
      </c>
      <c r="BFI12" s="126">
        <v>28.3</v>
      </c>
      <c r="BFJ12" s="126">
        <f>IF(COUNTA(BFI$12:BFI$42)=0,0.6*BFI$5,IF(BFI12="",0,IF(BFI$6=0,IF(BFI12&gt;=BFI$8,BFI$5,IF(BFI12&lt;BFI$6,0,0.6*BFI$5+0.4*BFI$5*(BFI12-BFI$7)/(BFI$8-BFI$7))),IF(BFI12&lt;=BFI$8,BFI$5,IF(BFI12&gt;BFI$6,0,0.6*BFI$5+0.4*BFI$5*(BFI12-BFI$7)/(BFI$8-BFI$7))))))</f>
      </c>
      <c r="BFK12" s="126">
        <f>IF(BFI12&lt;&gt;"",BFI$5,0)</f>
      </c>
      <c r="BFL12" s="125">
        <f>IF(BFI$6=0,RANK(BFI12,BFI$12:BFI$42,0),RANK(BFI12,BFI$12:BFI$42,1))</f>
      </c>
      <c r="BFM12" s="126">
        <v>6.08</v>
      </c>
      <c r="BFN12" s="126">
        <f>IF(COUNTA(BFM$12:BFM$42)=0,0.6*BFM$5,IF(BFM12="",0,IF(BFM$6=0,IF(BFM12&gt;=BFM$8,BFM$5,IF(BFM12&lt;BFM$6,0,0.6*BFM$5+0.4*BFM$5*(BFM12-BFM$7)/(BFM$8-BFM$7))),IF(BFM12&lt;=BFM$8,BFM$5,IF(BFM12&gt;BFM$6,0,0.6*BFM$5+0.4*BFM$5*(BFM12-BFM$7)/(BFM$8-BFM$7))))))</f>
      </c>
      <c r="BFO12" s="126">
        <f>IF(BFM12&lt;&gt;"",BFM$5,0)</f>
      </c>
      <c r="BFP12" s="125">
        <f>IF(BFM$6=0,RANK(BFM12,BFM$12:BFM$42,0),RANK(BFM12,BFM$12:BFM$42,1))</f>
      </c>
      <c r="BFQ12" s="126">
        <v>0.28</v>
      </c>
      <c r="BFR12" s="126">
        <f>IF(COUNTA(BFQ$12:BFQ$42)=0,0.6*BFQ$5,IF(BFQ12="",0,IF(BFQ$6=0,IF(BFQ12&gt;=BFQ$8,BFQ$5,IF(BFQ12&lt;BFQ$6,0,0.6*BFQ$5+0.4*BFQ$5*(BFQ12-BFQ$7)/(BFQ$8-BFQ$7))),IF(BFQ12&lt;=BFQ$8,BFQ$5,IF(BFQ12&gt;BFQ$6,0,0.6*BFQ$5+0.4*BFQ$5*(BFQ12-BFQ$7)/(BFQ$8-BFQ$7))))))</f>
      </c>
      <c r="BFS12" s="126">
        <f>IF(BFQ12&lt;&gt;"",BFQ$5,0)</f>
      </c>
      <c r="BFT12" s="125">
        <f>IF(BFQ$6=0,RANK(BFQ12,BFQ$12:BFQ$42,0),RANK(BFQ12,BFQ$12:BFQ$42,1))</f>
      </c>
      <c r="BFU12" s="126">
        <v>97.68</v>
      </c>
      <c r="BFV12" s="126">
        <f>IF(COUNTA(BFU$12:BFU$42)=0,0.6*BFU$5,IF(BFU12="",0,IF(BFU$6=0,IF(BFU12&gt;=BFU$8,BFU$5,IF(BFU12&lt;BFU$6,0,0.6*BFU$5+0.4*BFU$5*(BFU12-BFU$7)/(BFU$8-BFU$7))),IF(BFU12&lt;=BFU$8,BFU$5,IF(BFU12&gt;BFU$6,0,0.6*BFU$5+0.4*BFU$5*(BFU12-BFU$7)/(BFU$8-BFU$7))))))</f>
      </c>
      <c r="BFW12" s="126">
        <f>IF(BFU12&lt;&gt;"",BFU$5,0)</f>
      </c>
      <c r="BFX12" s="125">
        <f>IF(BFU$6=0,RANK(BFU12,BFU$12:BFU$42,0),RANK(BFU12,BFU$12:BFU$42,1))</f>
      </c>
      <c r="BFY12"/>
      <c r="BFZ12" s="126">
        <f>IF(COUNTA(BFY$12:BFY$42)=0,0.6*BFY$5,IF(BFY12="",0,IF(BFY$6=0,IF(BFY12&gt;=BFY$8,BFY$5,IF(BFY12&lt;BFY$6,0,0.6*BFY$5+0.4*BFY$5*(BFY12-BFY$7)/(BFY$8-BFY$7))),IF(BFY12&lt;=BFY$8,BFY$5,IF(BFY12&gt;BFY$6,0,0.6*BFY$5+0.4*BFY$5*(BFY12-BFY$7)/(BFY$8-BFY$7))))))</f>
      </c>
      <c r="BGA12" s="126">
        <f>IF(BFY12&lt;&gt;"",BFY$5,0)</f>
      </c>
      <c r="BGB12" s="125">
        <f>IF(BFY$6=0,RANK(BFY12,BFY$12:BFY$42,0),RANK(BFY12,BFY$12:BFY$42,1))</f>
      </c>
      <c r="BGC12"/>
      <c r="BGD12" s="126">
        <f>IF(COUNTA(BGC$12:BGC$42)=0,0.6*BGC$5,IF(BGC12="",0,IF(BGC$6=0,IF(BGC12&gt;=BGC$8,BGC$5,IF(BGC12&lt;BGC$6,0,0.6*BGC$5+0.4*BGC$5*(BGC12-BGC$7)/(BGC$8-BGC$7))),IF(BGC12&lt;=BGC$8,BGC$5,IF(BGC12&gt;BGC$6,0,0.6*BGC$5+0.4*BGC$5*(BGC12-BGC$7)/(BGC$8-BGC$7))))))</f>
      </c>
      <c r="BGE12" s="126">
        <f>IF(BGC12&lt;&gt;"",BGC$5,0)</f>
      </c>
      <c r="BGF12" s="125">
        <f>IF(BGC$6=0,RANK(BGC12,BGC$12:BGC$42,0),RANK(BGC12,BGC$12:BGC$42,1))</f>
      </c>
      <c r="BGG12"/>
      <c r="BGH12" s="126">
        <f>IF(COUNTA(BGG$12:BGG$42)=0,0.6*BGG$5,IF(BGG12="",0,IF(BGG$6=0,IF(BGG12&gt;=BGG$8,BGG$5,IF(BGG12&lt;BGG$6,0,0.6*BGG$5+0.4*BGG$5*(BGG12-BGG$7)/(BGG$8-BGG$7))),IF(BGG12&lt;=BGG$8,BGG$5,IF(BGG12&gt;BGG$6,0,0.6*BGG$5+0.4*BGG$5*(BGG12-BGG$7)/(BGG$8-BGG$7))))))</f>
      </c>
      <c r="BGI12" s="126">
        <f>IF(BGG12&lt;&gt;"",BGG$5,0)</f>
      </c>
      <c r="BGJ12" s="125">
        <f>IF(BGG$6=0,RANK(BGG12,BGG$12:BGG$42,0),RANK(BGG12,BGG$12:BGG$42,1))</f>
      </c>
      <c r="BGK12"/>
      <c r="BGL12" s="126">
        <f>IF(COUNTA(BGK$12:BGK$42)=0,0.6*BGK$5,IF(BGK12="",0,IF(BGK$6=0,IF(BGK12&gt;=BGK$8,BGK$5,IF(BGK12&lt;BGK$6,0,0.6*BGK$5+0.4*BGK$5*(BGK12-BGK$7)/(BGK$8-BGK$7))),IF(BGK12&lt;=BGK$8,BGK$5,IF(BGK12&gt;BGK$6,0,0.6*BGK$5+0.4*BGK$5*(BGK12-BGK$7)/(BGK$8-BGK$7))))))</f>
      </c>
      <c r="BGM12" s="126">
        <f>IF(BGK12&lt;&gt;"",BGK$5,0)</f>
      </c>
      <c r="BGN12" s="125">
        <f>IF(BGK$6=0,RANK(BGK12,BGK$12:BGK$42,0),RANK(BGK12,BGK$12:BGK$42,1))</f>
      </c>
      <c r="BGO12" s="126">
        <v>98.81</v>
      </c>
      <c r="BGP12" s="126">
        <f>IF(COUNTA(BGO$12:BGO$42)=0,0.6*BGO$5,IF(BGO12="",0,IF(BGO$6=0,IF(BGO12&gt;=BGO$8,BGO$5,IF(BGO12&lt;BGO$6,0,0.6*BGO$5+0.4*BGO$5*(BGO12-BGO$7)/(BGO$8-BGO$7))),IF(BGO12&lt;=BGO$8,BGO$5,IF(BGO12&gt;BGO$6,0,0.6*BGO$5+0.4*BGO$5*(BGO12-BGO$7)/(BGO$8-BGO$7))))))</f>
      </c>
      <c r="BGQ12" s="126">
        <f>IF(BGO12&lt;&gt;"",BGO$5,0)</f>
      </c>
      <c r="BGR12" s="125">
        <f>IF(BGO$6=0,RANK(BGO12,BGO$12:BGO$42,0),RANK(BGO12,BGO$12:BGO$42,1))</f>
      </c>
      <c r="BGS12" s="126">
        <v>100</v>
      </c>
      <c r="BGT12" s="126">
        <f>IF(COUNTA(BGS$12:BGS$42)=0,0.6*BGS$5,IF(BGS12="",0,IF(BGS$6=0,IF(BGS12&gt;=BGS$8,BGS$5,IF(BGS12&lt;BGS$6,0,0.6*BGS$5+0.4*BGS$5*(BGS12-BGS$7)/(BGS$8-BGS$7))),IF(BGS12&lt;=BGS$8,BGS$5,IF(BGS12&gt;BGS$6,0,0.6*BGS$5+0.4*BGS$5*(BGS12-BGS$7)/(BGS$8-BGS$7))))))</f>
      </c>
      <c r="BGU12" s="126">
        <f>IF(BGS12&lt;&gt;"",BGS$5,0)</f>
      </c>
      <c r="BGV12" s="125">
        <f>IF(BGS$6=0,RANK(BGS12,BGS$12:BGS$42,0),RANK(BGS12,BGS$12:BGS$42,1))</f>
      </c>
      <c r="BGW12" s="126">
        <v>3.01</v>
      </c>
      <c r="BGX12" s="126">
        <f>IF(COUNTA(BGW$12:BGW$42)=0,0.6*BGW$5,IF(BGW12="",0,IF(BGW$6=0,IF(BGW12&gt;=BGW$8,BGW$5,IF(BGW12&lt;BGW$6,0,0.6*BGW$5+0.4*BGW$5*(BGW12-BGW$7)/(BGW$8-BGW$7))),IF(BGW12&lt;=BGW$8,BGW$5,IF(BGW12&gt;BGW$6,0,0.6*BGW$5+0.4*BGW$5*(BGW12-BGW$7)/(BGW$8-BGW$7))))))</f>
      </c>
      <c r="BGY12" s="126">
        <f>IF(BGW12&lt;&gt;"",BGW$5,0)</f>
      </c>
      <c r="BGZ12" s="125">
        <f>IF(BGW$6=0,RANK(BGW12,BGW$12:BGW$42,0),RANK(BGW12,BGW$12:BGW$42,1))</f>
      </c>
      <c r="BHA12" s="126">
        <v>97.56</v>
      </c>
      <c r="BHB12" s="126">
        <f>IF(COUNTA(BHA$12:BHA$42)=0,0.6*BHA$5,IF(BHA12="",0,IF(BHA$6=0,IF(BHA12&gt;=BHA$8,BHA$5,IF(BHA12&lt;BHA$6,0,0.6*BHA$5+0.4*BHA$5*(BHA12-BHA$7)/(BHA$8-BHA$7))),IF(BHA12&lt;=BHA$8,BHA$5,IF(BHA12&gt;BHA$6,0,0.6*BHA$5+0.4*BHA$5*(BHA12-BHA$7)/(BHA$8-BHA$7))))))</f>
      </c>
      <c r="BHC12" s="126">
        <f>IF(BHA12&lt;&gt;"",BHA$5,0)</f>
      </c>
      <c r="BHD12" s="125">
        <f>IF(BHA$6=0,RANK(BHA12,BHA$12:BHA$42,0),RANK(BHA12,BHA$12:BHA$42,1))</f>
      </c>
      <c r="BHE12" s="126">
        <v>99.89</v>
      </c>
      <c r="BHF12" s="126">
        <f>IF(COUNTA(BHE$12:BHE$42)=0,0.6*BHE$5,IF(BHE12="",0,IF(BHE$6=0,IF(BHE12&gt;=BHE$8,BHE$5,IF(BHE12&lt;BHE$6,0,0.6*BHE$5+0.4*BHE$5*(BHE12-BHE$7)/(BHE$8-BHE$7))),IF(BHE12&lt;=BHE$8,BHE$5,IF(BHE12&gt;BHE$6,0,0.6*BHE$5+0.4*BHE$5*(BHE12-BHE$7)/(BHE$8-BHE$7))))))</f>
      </c>
      <c r="BHG12" s="126">
        <f>IF(BHE12&lt;&gt;"",BHE$5,0)</f>
      </c>
      <c r="BHH12" s="125">
        <f>IF(BHE$6=0,RANK(BHE12,BHE$12:BHE$42,0),RANK(BHE12,BHE$12:BHE$42,1))</f>
      </c>
      <c r="BHI12" s="126">
        <v>2.86</v>
      </c>
      <c r="BHJ12" s="126">
        <f>IF(COUNTA(BHI$12:BHI$42)=0,0.6*BHI$5,IF(BHI12="",0,IF(BHI$6=0,IF(BHI12&gt;=BHI$8,BHI$5,IF(BHI12&lt;BHI$6,0,0.6*BHI$5+0.4*BHI$5*(BHI12-BHI$7)/(BHI$8-BHI$7))),IF(BHI12&lt;=BHI$8,BHI$5,IF(BHI12&gt;BHI$6,0,0.6*BHI$5+0.4*BHI$5*(BHI12-BHI$7)/(BHI$8-BHI$7))))))</f>
      </c>
      <c r="BHK12" s="126">
        <f>IF(BHI12&lt;&gt;"",BHI$5,0)</f>
      </c>
      <c r="BHL12" s="125">
        <f>IF(BHI$6=0,RANK(BHI12,BHI$12:BHI$42,0),RANK(BHI12,BHI$12:BHI$42,1))</f>
      </c>
      <c r="BHM12" s="126">
        <v>100</v>
      </c>
      <c r="BHN12" s="126">
        <f>IF(COUNTA(BHM$12:BHM$42)=0,0.6*BHM$5,IF(BHM12="",0,IF(BHM$6=0,IF(BHM12&gt;=BHM$8,BHM$5,IF(BHM12&lt;BHM$6,0,0.6*BHM$5+0.4*BHM$5*(BHM12-BHM$7)/(BHM$8-BHM$7))),IF(BHM12&lt;=BHM$8,BHM$5,IF(BHM12&gt;BHM$6,0,0.6*BHM$5+0.4*BHM$5*(BHM12-BHM$7)/(BHM$8-BHM$7))))))</f>
      </c>
      <c r="BHO12" s="126">
        <f>IF(BHM12&lt;&gt;"",BHM$5,0)</f>
      </c>
      <c r="BHP12" s="125">
        <f>IF(BHM$6=0,RANK(BHM12,BHM$12:BHM$42,0),RANK(BHM12,BHM$12:BHM$42,1))</f>
      </c>
      <c r="BHQ12" s="126">
        <v>0.78</v>
      </c>
      <c r="BHR12" s="126">
        <f>IF(COUNTA(BHQ$12:BHQ$42)=0,0.6*BHQ$5,IF(BHQ12="",0,IF(BHQ$6=0,IF(BHQ12&gt;=BHQ$8,BHQ$5,IF(BHQ12&lt;BHQ$6,0,0.6*BHQ$5+0.4*BHQ$5*(BHQ12-BHQ$7)/(BHQ$8-BHQ$7))),IF(BHQ12&lt;=BHQ$8,BHQ$5,IF(BHQ12&gt;BHQ$6,0,0.6*BHQ$5+0.4*BHQ$5*(BHQ12-BHQ$7)/(BHQ$8-BHQ$7))))))</f>
      </c>
      <c r="BHS12" s="126">
        <f>IF(BHQ12&lt;&gt;"",BHQ$5,0)</f>
      </c>
      <c r="BHT12" s="125">
        <f>IF(BHQ$6=0,RANK(BHQ12,BHQ$12:BHQ$42,0),RANK(BHQ12,BHQ$12:BHQ$42,1))</f>
      </c>
      <c r="BHU12" s="126">
        <v>0.29</v>
      </c>
      <c r="BHV12" s="126">
        <f>IF(COUNTA(BHU$12:BHU$42)=0,0.6*BHU$5,IF(BHU12="",0,IF(BHU$6=0,IF(BHU12&gt;=BHU$8,BHU$5,IF(BHU12&lt;BHU$6,0,0.6*BHU$5+0.4*BHU$5*(BHU12-BHU$7)/(BHU$8-BHU$7))),IF(BHU12&lt;=BHU$8,BHU$5,IF(BHU12&gt;BHU$6,0,0.6*BHU$5+0.4*BHU$5*(BHU12-BHU$7)/(BHU$8-BHU$7))))))</f>
      </c>
      <c r="BHW12" s="126">
        <f>IF(BHU12&lt;&gt;"",BHU$5,0)</f>
      </c>
      <c r="BHX12" s="125">
        <f>IF(BHU$6=0,RANK(BHU12,BHU$12:BHU$42,0),RANK(BHU12,BHU$12:BHU$42,1))</f>
      </c>
      <c r="BHY12" s="126">
        <v>36.49</v>
      </c>
      <c r="BHZ12" s="126">
        <f>IF(COUNTA(BHY$12:BHY$42)=0,0.6*BHY$5,IF(BHY12="",0,IF(BHY$6=0,IF(BHY12&gt;=BHY$8,BHY$5,IF(BHY12&lt;BHY$6,0,0.6*BHY$5+0.4*BHY$5*(BHY12-BHY$7)/(BHY$8-BHY$7))),IF(BHY12&lt;=BHY$8,BHY$5,IF(BHY12&gt;BHY$6,0,0.6*BHY$5+0.4*BHY$5*(BHY12-BHY$7)/(BHY$8-BHY$7))))))</f>
      </c>
      <c r="BIA12" s="126">
        <f>IF(BHY12&lt;&gt;"",BHY$5,0)</f>
      </c>
      <c r="BIB12" s="125">
        <f>IF(BHY$6=0,RANK(BHY12,BHY$12:BHY$42,0),RANK(BHY12,BHY$12:BHY$42,1))</f>
      </c>
      <c r="BIC12" s="126">
        <v>4.85</v>
      </c>
      <c r="BID12" s="126">
        <f>IF(COUNTA(BIC$12:BIC$42)=0,0.6*BIC$5,IF(BIC12="",0,IF(BIC$6=0,IF(BIC12&gt;=BIC$8,BIC$5,IF(BIC12&lt;BIC$6,0,0.6*BIC$5+0.4*BIC$5*(BIC12-BIC$7)/(BIC$8-BIC$7))),IF(BIC12&lt;=BIC$8,BIC$5,IF(BIC12&gt;BIC$6,0,0.6*BIC$5+0.4*BIC$5*(BIC12-BIC$7)/(BIC$8-BIC$7))))))</f>
      </c>
      <c r="BIE12" s="126">
        <f>IF(BIC12&lt;&gt;"",BIC$5,0)</f>
      </c>
      <c r="BIF12" s="125">
        <f>IF(BIC$6=0,RANK(BIC12,BIC$12:BIC$42,0),RANK(BIC12,BIC$12:BIC$42,1))</f>
      </c>
      <c r="BIG12"/>
      <c r="BIH12" s="126">
        <f>IF(COUNTA(BIG$12:BIG$42)=0,0.6*BIG$5,IF(BIG12="",0,IF(BIG$6=0,IF(BIG12&gt;=BIG$8,BIG$5,IF(BIG12&lt;BIG$6,0,0.6*BIG$5+0.4*BIG$5*(BIG12-BIG$7)/(BIG$8-BIG$7))),IF(BIG12&lt;=BIG$8,BIG$5,IF(BIG12&gt;BIG$6,0,0.6*BIG$5+0.4*BIG$5*(BIG12-BIG$7)/(BIG$8-BIG$7))))))</f>
      </c>
      <c r="BII12" s="126">
        <f>IF(BIG12&lt;&gt;"",BIG$5,0)</f>
      </c>
      <c r="BIJ12" s="125">
        <f>IF(BIG$6=0,RANK(BIG12,BIG$12:BIG$42,0),RANK(BIG12,BIG$12:BIG$42,1))</f>
      </c>
      <c r="BIK12"/>
      <c r="BIL12" s="126">
        <f>IF(COUNTA(BIK$12:BIK$42)=0,0.6*BIK$5,IF(BIK12="",0,IF(BIK$6=0,IF(BIK12&gt;=BIK$8,BIK$5,IF(BIK12&lt;BIK$6,0,0.6*BIK$5+0.4*BIK$5*(BIK12-BIK$7)/(BIK$8-BIK$7))),IF(BIK12&lt;=BIK$8,BIK$5,IF(BIK12&gt;BIK$6,0,0.6*BIK$5+0.4*BIK$5*(BIK12-BIK$7)/(BIK$8-BIK$7))))))</f>
      </c>
      <c r="BIM12" s="126">
        <f>IF(BIK12&lt;&gt;"",BIK$5,0)</f>
      </c>
      <c r="BIN12" s="125">
        <f>IF(BIK$6=0,RANK(BIK12,BIK$12:BIK$42,0),RANK(BIK12,BIK$12:BIK$42,1))</f>
      </c>
      <c r="BIO12"/>
      <c r="BIP12" s="126">
        <f>IF(COUNTA(BIO$12:BIO$42)=0,0.6*BIO$5,IF(BIO12="",0,IF(BIO$6=0,IF(BIO12&gt;=BIO$8,BIO$5,IF(BIO12&lt;BIO$6,0,0.6*BIO$5+0.4*BIO$5*(BIO12-BIO$7)/(BIO$8-BIO$7))),IF(BIO12&lt;=BIO$8,BIO$5,IF(BIO12&gt;BIO$6,0,0.6*BIO$5+0.4*BIO$5*(BIO12-BIO$7)/(BIO$8-BIO$7))))))</f>
      </c>
      <c r="BIQ12" s="126">
        <f>IF(BIO12&lt;&gt;"",BIO$5,0)</f>
      </c>
      <c r="BIR12" s="125">
        <f>IF(BIO$6=0,RANK(BIO12,BIO$12:BIO$42,0),RANK(BIO12,BIO$12:BIO$42,1))</f>
      </c>
      <c r="BIS12"/>
      <c r="BIT12" s="126">
        <f>IF(COUNTA(BIS$12:BIS$42)=0,0.6*BIS$5,IF(BIS12="",0,IF(BIS$6=0,IF(BIS12&gt;=BIS$8,BIS$5,IF(BIS12&lt;BIS$6,0,0.6*BIS$5+0.4*BIS$5*(BIS12-BIS$7)/(BIS$8-BIS$7))),IF(BIS12&lt;=BIS$8,BIS$5,IF(BIS12&gt;BIS$6,0,0.6*BIS$5+0.4*BIS$5*(BIS12-BIS$7)/(BIS$8-BIS$7))))))</f>
      </c>
      <c r="BIU12" s="126">
        <f>IF(BIS12&lt;&gt;"",BIS$5,0)</f>
      </c>
      <c r="BIV12" s="125">
        <f>IF(BIS$6=0,RANK(BIS12,BIS$12:BIS$42,0),RANK(BIS12,BIS$12:BIS$42,1))</f>
      </c>
      <c r="BIW12"/>
      <c r="BIX12" s="126">
        <f>IF(COUNTA(BIW$12:BIW$42)=0,0.6*BIW$5,IF(BIW12="",0,IF(BIW$6=0,IF(BIW12&gt;=BIW$8,BIW$5,IF(BIW12&lt;BIW$6,0,0.6*BIW$5+0.4*BIW$5*(BIW12-BIW$7)/(BIW$8-BIW$7))),IF(BIW12&lt;=BIW$8,BIW$5,IF(BIW12&gt;BIW$6,0,0.6*BIW$5+0.4*BIW$5*(BIW12-BIW$7)/(BIW$8-BIW$7))))))</f>
      </c>
      <c r="BIY12" s="126">
        <f>IF(BIW12&lt;&gt;"",BIW$5,0)</f>
      </c>
      <c r="BIZ12" s="125">
        <f>IF(BIW$6=0,RANK(BIW12,BIW$12:BIW$42,0),RANK(BIW12,BIW$12:BIW$42,1))</f>
      </c>
      <c r="BJA12"/>
      <c r="BJB12" s="126">
        <f>IF(COUNTA(BJA$12:BJA$42)=0,0.6*BJA$5,IF(BJA12="",0,IF(BJA$6=0,IF(BJA12&gt;=BJA$8,BJA$5,IF(BJA12&lt;BJA$6,0,0.6*BJA$5+0.4*BJA$5*(BJA12-BJA$7)/(BJA$8-BJA$7))),IF(BJA12&lt;=BJA$8,BJA$5,IF(BJA12&gt;BJA$6,0,0.6*BJA$5+0.4*BJA$5*(BJA12-BJA$7)/(BJA$8-BJA$7))))))</f>
      </c>
      <c r="BJC12" s="126">
        <f>IF(BJA12&lt;&gt;"",BJA$5,0)</f>
      </c>
      <c r="BJD12" s="125">
        <f>IF(BJA$6=0,RANK(BJA12,BJA$12:BJA$42,0),RANK(BJA12,BJA$12:BJA$42,1))</f>
      </c>
      <c r="BJE12"/>
      <c r="BJF12" s="126">
        <f>IF(COUNTA(BJE$12:BJE$42)=0,0.6*BJE$5,IF(BJE12="",0,IF(BJE$6=0,IF(BJE12&gt;=BJE$8,BJE$5,IF(BJE12&lt;BJE$6,0,0.6*BJE$5+0.4*BJE$5*(BJE12-BJE$7)/(BJE$8-BJE$7))),IF(BJE12&lt;=BJE$8,BJE$5,IF(BJE12&gt;BJE$6,0,0.6*BJE$5+0.4*BJE$5*(BJE12-BJE$7)/(BJE$8-BJE$7))))))</f>
      </c>
      <c r="BJG12" s="126">
        <f>IF(BJE12&lt;&gt;"",BJE$5,0)</f>
      </c>
      <c r="BJH12" s="125">
        <f>IF(BJE$6=0,RANK(BJE12,BJE$12:BJE$42,0),RANK(BJE12,BJE$12:BJE$42,1))</f>
      </c>
      <c r="BJI12"/>
      <c r="BJJ12" s="126">
        <f>IF(COUNTA(BJI$12:BJI$42)=0,0.6*BJI$5,IF(BJI12="",0,IF(BJI$6=0,IF(BJI12&gt;=BJI$8,BJI$5,IF(BJI12&lt;BJI$6,0,0.6*BJI$5+0.4*BJI$5*(BJI12-BJI$7)/(BJI$8-BJI$7))),IF(BJI12&lt;=BJI$8,BJI$5,IF(BJI12&gt;BJI$6,0,0.6*BJI$5+0.4*BJI$5*(BJI12-BJI$7)/(BJI$8-BJI$7))))))</f>
      </c>
      <c r="BJK12" s="126">
        <f>IF(BJI12&lt;&gt;"",BJI$5,0)</f>
      </c>
      <c r="BJL12" s="125">
        <f>IF(BJI$6=0,RANK(BJI12,BJI$12:BJI$42,0),RANK(BJI12,BJI$12:BJI$42,1))</f>
      </c>
      <c r="BJM12"/>
      <c r="BJN12" s="126">
        <f>IF(COUNTA(BJM$12:BJM$42)=0,0.6*BJM$5,IF(BJM12="",0,IF(BJM$6=0,IF(BJM12&gt;=BJM$8,BJM$5,IF(BJM12&lt;BJM$6,0,0.6*BJM$5+0.4*BJM$5*(BJM12-BJM$7)/(BJM$8-BJM$7))),IF(BJM12&lt;=BJM$8,BJM$5,IF(BJM12&gt;BJM$6,0,0.6*BJM$5+0.4*BJM$5*(BJM12-BJM$7)/(BJM$8-BJM$7))))))</f>
      </c>
      <c r="BJO12" s="126">
        <f>IF(BJM12&lt;&gt;"",BJM$5,0)</f>
      </c>
      <c r="BJP12" s="125">
        <f>IF(BJM$6=0,RANK(BJM12,BJM$12:BJM$42,0),RANK(BJM12,BJM$12:BJM$42,1))</f>
      </c>
      <c r="BJQ12"/>
      <c r="BJR12" s="126">
        <f>IF(COUNTA(BJQ$12:BJQ$42)=0,0.6*BJQ$5,IF(BJQ12="",0,IF(BJQ$6=0,IF(BJQ12&gt;=BJQ$8,BJQ$5,IF(BJQ12&lt;BJQ$6,0,0.6*BJQ$5+0.4*BJQ$5*(BJQ12-BJQ$7)/(BJQ$8-BJQ$7))),IF(BJQ12&lt;=BJQ$8,BJQ$5,IF(BJQ12&gt;BJQ$6,0,0.6*BJQ$5+0.4*BJQ$5*(BJQ12-BJQ$7)/(BJQ$8-BJQ$7))))))</f>
      </c>
      <c r="BJS12" s="126">
        <f>IF(BJQ12&lt;&gt;"",BJQ$5,0)</f>
      </c>
      <c r="BJT12" s="125">
        <f>IF(BJQ$6=0,RANK(BJQ12,BJQ$12:BJQ$42,0),RANK(BJQ12,BJQ$12:BJQ$42,1))</f>
      </c>
      <c r="BJU12"/>
      <c r="BJV12" s="126">
        <f>IF(COUNTA(BJU$12:BJU$42)=0,0.6*BJU$5,IF(BJU12="",0,IF(BJU$6=0,IF(BJU12&gt;=BJU$8,BJU$5,IF(BJU12&lt;BJU$6,0,0.6*BJU$5+0.4*BJU$5*(BJU12-BJU$7)/(BJU$8-BJU$7))),IF(BJU12&lt;=BJU$8,BJU$5,IF(BJU12&gt;BJU$6,0,0.6*BJU$5+0.4*BJU$5*(BJU12-BJU$7)/(BJU$8-BJU$7))))))</f>
      </c>
      <c r="BJW12" s="126">
        <f>IF(BJU12&lt;&gt;"",BJU$5,0)</f>
      </c>
      <c r="BJX12" s="125">
        <f>IF(BJU$6=0,RANK(BJU12,BJU$12:BJU$42,0),RANK(BJU12,BJU$12:BJU$42,1))</f>
      </c>
      <c r="BJY12" s="126">
        <v>98.33</v>
      </c>
      <c r="BJZ12" s="126">
        <f>IF(COUNTA(BJY$12:BJY$42)=0,0.6*BJY$5,IF(BJY12="",0,IF(BJY$6=0,IF(BJY12&gt;=BJY$8,BJY$5,IF(BJY12&lt;BJY$6,0,0.6*BJY$5+0.4*BJY$5*(BJY12-BJY$7)/(BJY$8-BJY$7))),IF(BJY12&lt;=BJY$8,BJY$5,IF(BJY12&gt;BJY$6,0,0.6*BJY$5+0.4*BJY$5*(BJY12-BJY$7)/(BJY$8-BJY$7))))))</f>
      </c>
      <c r="BKA12" s="126">
        <f>IF(BJY12&lt;&gt;"",BJY$5,0)</f>
      </c>
      <c r="BKB12" s="125">
        <f>IF(BJY$6=0,RANK(BJY12,BJY$12:BJY$42,0),RANK(BJY12,BJY$12:BJY$42,1))</f>
      </c>
      <c r="BKC12"/>
      <c r="BKD12" s="126">
        <f>IF(COUNTA(BKC$12:BKC$42)=0,0.6*BKC$5,IF(BKC12="",0,IF(BKC$6=0,IF(BKC12&gt;=BKC$8,BKC$5,IF(BKC12&lt;BKC$6,0,0.6*BKC$5+0.4*BKC$5*(BKC12-BKC$7)/(BKC$8-BKC$7))),IF(BKC12&lt;=BKC$8,BKC$5,IF(BKC12&gt;BKC$6,0,0.6*BKC$5+0.4*BKC$5*(BKC12-BKC$7)/(BKC$8-BKC$7))))))</f>
      </c>
      <c r="BKE12" s="126">
        <f>IF(BKC12&lt;&gt;"",BKC$5,0)</f>
      </c>
      <c r="BKF12" s="125">
        <f>IF(BKC$6=0,RANK(BKC12,BKC$12:BKC$42,0),RANK(BKC12,BKC$12:BKC$42,1))</f>
      </c>
      <c r="BKG12"/>
      <c r="BKH12" s="126">
        <f>IF(COUNTA(BKG$12:BKG$42)=0,0.6*BKG$5,IF(BKG12="",0,IF(BKG$6=0,IF(BKG12&gt;=BKG$8,BKG$5,IF(BKG12&lt;BKG$6,0,0.6*BKG$5+0.4*BKG$5*(BKG12-BKG$7)/(BKG$8-BKG$7))),IF(BKG12&lt;=BKG$8,BKG$5,IF(BKG12&gt;BKG$6,0,0.6*BKG$5+0.4*BKG$5*(BKG12-BKG$7)/(BKG$8-BKG$7))))))</f>
      </c>
      <c r="BKI12" s="126">
        <f>IF(BKG12&lt;&gt;"",BKG$5,0)</f>
      </c>
      <c r="BKJ12" s="125">
        <f>IF(BKG$6=0,RANK(BKG12,BKG$12:BKG$42,0),RANK(BKG12,BKG$12:BKG$42,1))</f>
      </c>
      <c r="BKK12"/>
      <c r="BKL12" s="126">
        <f>IF(COUNTA(BKK$12:BKK$42)=0,0.6*BKK$5,IF(BKK12="",0,IF(BKK$6=0,IF(BKK12&gt;=BKK$8,BKK$5,IF(BKK12&lt;BKK$6,0,0.6*BKK$5+0.4*BKK$5*(BKK12-BKK$7)/(BKK$8-BKK$7))),IF(BKK12&lt;=BKK$8,BKK$5,IF(BKK12&gt;BKK$6,0,0.6*BKK$5+0.4*BKK$5*(BKK12-BKK$7)/(BKK$8-BKK$7))))))</f>
      </c>
      <c r="BKM12" s="126">
        <f>IF(BKK12&lt;&gt;"",BKK$5,0)</f>
      </c>
      <c r="BKN12" s="125">
        <f>IF(BKK$6=0,RANK(BKK12,BKK$12:BKK$42,0),RANK(BKK12,BKK$12:BKK$42,1))</f>
      </c>
      <c r="BKO12" s="126">
        <v>99.052</v>
      </c>
      <c r="BKP12" s="126">
        <f>IF(COUNTA(BKO$12:BKO$42)=0,0.6*BKO$5,IF(BKO12="",0,IF(BKO$6=0,IF(BKO12&gt;=BKO$8,BKO$5,IF(BKO12&lt;BKO$6,0,0.6*BKO$5+0.4*BKO$5*(BKO12-BKO$7)/(BKO$8-BKO$7))),IF(BKO12&lt;=BKO$8,BKO$5,IF(BKO12&gt;BKO$6,0,0.6*BKO$5+0.4*BKO$5*(BKO12-BKO$7)/(BKO$8-BKO$7))))))</f>
      </c>
      <c r="BKQ12" s="126">
        <f>IF(BKO12&lt;&gt;"",BKO$5,0)</f>
      </c>
      <c r="BKR12" s="125">
        <f>IF(BKO$6=0,RANK(BKO12,BKO$12:BKO$42,0),RANK(BKO12,BKO$12:BKO$42,1))</f>
      </c>
      <c r="BKS12" s="126">
        <v>100</v>
      </c>
      <c r="BKT12" s="126">
        <f>IF(COUNTA(BKS$12:BKS$42)=0,0.6*BKS$5,IF(BKS12="",0,IF(BKS$6=0,IF(BKS12&gt;=BKS$8,BKS$5,IF(BKS12&lt;BKS$6,0,0.6*BKS$5+0.4*BKS$5*(BKS12-BKS$7)/(BKS$8-BKS$7))),IF(BKS12&lt;=BKS$8,BKS$5,IF(BKS12&gt;BKS$6,0,0.6*BKS$5+0.4*BKS$5*(BKS12-BKS$7)/(BKS$8-BKS$7))))))</f>
      </c>
      <c r="BKU12" s="126">
        <f>IF(BKS12&lt;&gt;"",BKS$5,0)</f>
      </c>
      <c r="BKV12" s="125">
        <f>IF(BKS$6=0,RANK(BKS12,BKS$12:BKS$42,0),RANK(BKS12,BKS$12:BKS$42,1))</f>
      </c>
      <c r="BKW12" s="126">
        <v>2.564</v>
      </c>
      <c r="BKX12" s="126">
        <f>IF(COUNTA(BKW$12:BKW$42)=0,0.6*BKW$5,IF(BKW12="",0,IF(BKW$6=0,IF(BKW12&gt;=BKW$8,BKW$5,IF(BKW12&lt;BKW$6,0,0.6*BKW$5+0.4*BKW$5*(BKW12-BKW$7)/(BKW$8-BKW$7))),IF(BKW12&lt;=BKW$8,BKW$5,IF(BKW12&gt;BKW$6,0,0.6*BKW$5+0.4*BKW$5*(BKW12-BKW$7)/(BKW$8-BKW$7))))))</f>
      </c>
      <c r="BKY12" s="126">
        <f>IF(BKW12&lt;&gt;"",BKW$5,0)</f>
      </c>
      <c r="BKZ12" s="125">
        <f>IF(BKW$6=0,RANK(BKW12,BKW$12:BKW$42,0),RANK(BKW12,BKW$12:BKW$42,1))</f>
      </c>
      <c r="BLA12" s="126">
        <v>98.622</v>
      </c>
      <c r="BLB12" s="126">
        <f>IF(COUNTA(BLA$12:BLA$42)=0,0.6*BLA$5,IF(BLA12="",0,IF(BLA$6=0,IF(BLA12&gt;=BLA$8,BLA$5,IF(BLA12&lt;BLA$6,0,0.6*BLA$5+0.4*BLA$5*(BLA12-BLA$7)/(BLA$8-BLA$7))),IF(BLA12&lt;=BLA$8,BLA$5,IF(BLA12&gt;BLA$6,0,0.6*BLA$5+0.4*BLA$5*(BLA12-BLA$7)/(BLA$8-BLA$7))))))</f>
      </c>
      <c r="BLC12" s="126">
        <f>IF(BLA12&lt;&gt;"",BLA$5,0)</f>
      </c>
      <c r="BLD12" s="125">
        <f>IF(BLA$6=0,RANK(BLA12,BLA$12:BLA$42,0),RANK(BLA12,BLA$12:BLA$42,1))</f>
      </c>
      <c r="BLE12" s="126">
        <v>100</v>
      </c>
      <c r="BLF12" s="126">
        <f>IF(COUNTA(BLE$12:BLE$42)=0,0.6*BLE$5,IF(BLE12="",0,IF(BLE$6=0,IF(BLE12&gt;=BLE$8,BLE$5,IF(BLE12&lt;BLE$6,0,0.6*BLE$5+0.4*BLE$5*(BLE12-BLE$7)/(BLE$8-BLE$7))),IF(BLE12&lt;=BLE$8,BLE$5,IF(BLE12&gt;BLE$6,0,0.6*BLE$5+0.4*BLE$5*(BLE12-BLE$7)/(BLE$8-BLE$7))))))</f>
      </c>
      <c r="BLG12" s="126">
        <f>IF(BLE12&lt;&gt;"",BLE$5,0)</f>
      </c>
      <c r="BLH12" s="125">
        <f>IF(BLE$6=0,RANK(BLE12,BLE$12:BLE$42,0),RANK(BLE12,BLE$12:BLE$42,1))</f>
      </c>
      <c r="BLI12" s="126">
        <v>1.54</v>
      </c>
      <c r="BLJ12" s="126">
        <f>IF(COUNTA(BLI$12:BLI$42)=0,0.6*BLI$5,IF(BLI12="",0,IF(BLI$6=0,IF(BLI12&gt;=BLI$8,BLI$5,IF(BLI12&lt;BLI$6,0,0.6*BLI$5+0.4*BLI$5*(BLI12-BLI$7)/(BLI$8-BLI$7))),IF(BLI12&lt;=BLI$8,BLI$5,IF(BLI12&gt;BLI$6,0,0.6*BLI$5+0.4*BLI$5*(BLI12-BLI$7)/(BLI$8-BLI$7))))))</f>
      </c>
      <c r="BLK12" s="126">
        <f>IF(BLI12&lt;&gt;"",BLI$5,0)</f>
      </c>
      <c r="BLL12" s="125">
        <f>IF(BLI$6=0,RANK(BLI12,BLI$12:BLI$42,0),RANK(BLI12,BLI$12:BLI$42,1))</f>
      </c>
      <c r="BLM12" s="126">
        <v>100</v>
      </c>
      <c r="BLN12" s="126">
        <f>IF(COUNTA(BLM$12:BLM$42)=0,0.6*BLM$5,IF(BLM12="",0,IF(BLM$6=0,IF(BLM12&gt;=BLM$8,BLM$5,IF(BLM12&lt;BLM$6,0,0.6*BLM$5+0.4*BLM$5*(BLM12-BLM$7)/(BLM$8-BLM$7))),IF(BLM12&lt;=BLM$8,BLM$5,IF(BLM12&gt;BLM$6,0,0.6*BLM$5+0.4*BLM$5*(BLM12-BLM$7)/(BLM$8-BLM$7))))))</f>
      </c>
      <c r="BLO12" s="126">
        <f>IF(BLM12&lt;&gt;"",BLM$5,0)</f>
      </c>
      <c r="BLP12" s="125">
        <f>IF(BLM$6=0,RANK(BLM12,BLM$12:BLM$42,0),RANK(BLM12,BLM$12:BLM$42,1))</f>
      </c>
      <c r="BLQ12" s="126">
        <v>0.516</v>
      </c>
      <c r="BLR12" s="126">
        <f>IF(COUNTA(BLQ$12:BLQ$42)=0,0.6*BLQ$5,IF(BLQ12="",0,IF(BLQ$6=0,IF(BLQ12&gt;=BLQ$8,BLQ$5,IF(BLQ12&lt;BLQ$6,0,0.6*BLQ$5+0.4*BLQ$5*(BLQ12-BLQ$7)/(BLQ$8-BLQ$7))),IF(BLQ12&lt;=BLQ$8,BLQ$5,IF(BLQ12&gt;BLQ$6,0,0.6*BLQ$5+0.4*BLQ$5*(BLQ12-BLQ$7)/(BLQ$8-BLQ$7))))))</f>
      </c>
      <c r="BLS12" s="126">
        <f>IF(BLQ12&lt;&gt;"",BLQ$5,0)</f>
      </c>
      <c r="BLT12" s="125">
        <f>IF(BLQ$6=0,RANK(BLQ12,BLQ$12:BLQ$42,0),RANK(BLQ12,BLQ$12:BLQ$42,1))</f>
      </c>
      <c r="BLU12" s="126">
        <v>0</v>
      </c>
      <c r="BLV12" s="126">
        <f>IF(COUNTA(BLU$12:BLU$42)=0,0.6*BLU$5,IF(BLU12="",0,IF(BLU$6=0,IF(BLU12&gt;=BLU$8,BLU$5,IF(BLU12&lt;BLU$6,0,0.6*BLU$5+0.4*BLU$5*(BLU12-BLU$7)/(BLU$8-BLU$7))),IF(BLU12&lt;=BLU$8,BLU$5,IF(BLU12&gt;BLU$6,0,0.6*BLU$5+0.4*BLU$5*(BLU12-BLU$7)/(BLU$8-BLU$7))))))</f>
      </c>
      <c r="BLW12" s="126">
        <f>IF(BLU12&lt;&gt;"",BLU$5,0)</f>
      </c>
      <c r="BLX12" s="125">
        <f>IF(BLU$6=0,RANK(BLU12,BLU$12:BLU$42,0),RANK(BLU12,BLU$12:BLU$42,1))</f>
      </c>
      <c r="BLY12" s="126">
        <v>28.485861328125</v>
      </c>
      <c r="BLZ12" s="126">
        <f>IF(COUNTA(BLY$12:BLY$42)=0,0.6*BLY$5,IF(BLY12="",0,IF(BLY$6=0,IF(BLY12&gt;=BLY$8,BLY$5,IF(BLY12&lt;BLY$6,0,0.6*BLY$5+0.4*BLY$5*(BLY12-BLY$7)/(BLY$8-BLY$7))),IF(BLY12&lt;=BLY$8,BLY$5,IF(BLY12&gt;BLY$6,0,0.6*BLY$5+0.4*BLY$5*(BLY12-BLY$7)/(BLY$8-BLY$7))))))</f>
      </c>
      <c r="BMA12" s="126">
        <f>IF(BLY12&lt;&gt;"",BLY$5,0)</f>
      </c>
      <c r="BMB12" s="125">
        <f>IF(BLY$6=0,RANK(BLY12,BLY$12:BLY$42,0),RANK(BLY12,BLY$12:BLY$42,1))</f>
      </c>
      <c r="BMC12" s="126">
        <v>4.5642734375</v>
      </c>
      <c r="BMD12" s="126">
        <f>IF(COUNTA(BMC$12:BMC$42)=0,0.6*BMC$5,IF(BMC12="",0,IF(BMC$6=0,IF(BMC12&gt;=BMC$8,BMC$5,IF(BMC12&lt;BMC$6,0,0.6*BMC$5+0.4*BMC$5*(BMC12-BMC$7)/(BMC$8-BMC$7))),IF(BMC12&lt;=BMC$8,BMC$5,IF(BMC12&gt;BMC$6,0,0.6*BMC$5+0.4*BMC$5*(BMC12-BMC$7)/(BMC$8-BMC$7))))))</f>
      </c>
      <c r="BME12" s="126">
        <f>IF(BMC12&lt;&gt;"",BMC$5,0)</f>
      </c>
      <c r="BMF12" s="125">
        <f>IF(BMC$6=0,RANK(BMC12,BMC$12:BMC$42,0),RANK(BMC12,BMC$12:BMC$42,1))</f>
      </c>
      <c r="BMG12" s="126">
        <v>10.99</v>
      </c>
      <c r="BMH12" s="126">
        <f>IF(COUNTA(BMG$12:BMG$42)=0,0.6*BMG$5,IF(BMG12="",0,IF(AND(BMG12&gt;=BMG$7,BMG12&lt;=BMG$8),BMG$5,0)))</f>
      </c>
      <c r="BMI12" s="126">
        <f>IF(BMG12&lt;&gt;"",BMG$5,0)</f>
      </c>
      <c r="BMJ12" s="125">
        <f>IF(BMG$6=0,RANK(BMG12,BMG$12:BMG$42,0),RANK(BMG12,BMG$12:BMG$42,1))</f>
      </c>
      <c r="BMK12" s="126">
        <v>98.62</v>
      </c>
      <c r="BML12" s="126">
        <f>IF(COUNTA(BMK$12:BMK$42)=0,0.6*BMK$5,IF(BMK12="",0,IF(BMK$6=0,IF(BMK12&gt;=BMK$8,BMK$5,IF(BMK12&lt;BMK$6,0,0.6*BMK$5+0.4*BMK$5*(BMK12-BMK$7)/(BMK$8-BMK$7))),IF(BMK12&lt;=BMK$8,BMK$5,IF(BMK12&gt;BMK$6,0,0.6*BMK$5+0.4*BMK$5*(BMK12-BMK$7)/(BMK$8-BMK$7))))))</f>
      </c>
      <c r="BMM12" s="126">
        <f>IF(BMK12&lt;&gt;"",BMK$5,0)</f>
      </c>
      <c r="BMN12" s="125">
        <f>IF(BMK$6=0,RANK(BMK12,BMK$12:BMK$42,0),RANK(BMK12,BMK$12:BMK$42,1))</f>
      </c>
      <c r="BMO12"/>
      <c r="BMP12" s="126">
        <f>IF(COUNTA(BMO$12:BMO$42)=0,0.6*BMO$5,IF(BMO12="",0,IF(BMO$6=0,IF(BMO12&gt;=BMO$8,BMO$5,IF(BMO12&lt;BMO$6,0,0.6*BMO$5+0.4*BMO$5*(BMO12-BMO$7)/(BMO$8-BMO$7))),IF(BMO12&lt;=BMO$8,BMO$5,IF(BMO12&gt;BMO$6,0,0.6*BMO$5+0.4*BMO$5*(BMO12-BMO$7)/(BMO$8-BMO$7))))))</f>
      </c>
      <c r="BMQ12" s="126">
        <f>IF(BMO12&lt;&gt;"",BMO$5,0)</f>
      </c>
      <c r="BMR12" s="125">
        <f>IF(BMO$6=0,RANK(BMO12,BMO$12:BMO$42,0),RANK(BMO12,BMO$12:BMO$42,1))</f>
      </c>
      <c r="BMS12"/>
      <c r="BMT12" s="126">
        <f>IF(COUNTA(BMS$12:BMS$42)=0,0.6*BMS$5,IF(BMS12="",0,IF(BMS$6=0,IF(BMS12&gt;=BMS$8,BMS$5,IF(BMS12&lt;BMS$6,0,0.6*BMS$5+0.4*BMS$5*(BMS12-BMS$7)/(BMS$8-BMS$7))),IF(BMS12&lt;=BMS$8,BMS$5,IF(BMS12&gt;BMS$6,0,0.6*BMS$5+0.4*BMS$5*(BMS12-BMS$7)/(BMS$8-BMS$7))))))</f>
      </c>
      <c r="BMU12" s="126">
        <f>IF(BMS12&lt;&gt;"",BMS$5,0)</f>
      </c>
      <c r="BMV12" s="125">
        <f>IF(BMS$6=0,RANK(BMS12,BMS$12:BMS$42,0),RANK(BMS12,BMS$12:BMS$42,1))</f>
      </c>
      <c r="BMW12"/>
      <c r="BMX12" s="126">
        <f>IF(COUNTA(BMW$12:BMW$42)=0,0.6*BMW$5,IF(BMW12="",0,IF(BMW$6=0,IF(BMW12&gt;=BMW$8,BMW$5,IF(BMW12&lt;BMW$6,0,0.6*BMW$5+0.4*BMW$5*(BMW12-BMW$7)/(BMW$8-BMW$7))),IF(BMW12&lt;=BMW$8,BMW$5,IF(BMW12&gt;BMW$6,0,0.6*BMW$5+0.4*BMW$5*(BMW12-BMW$7)/(BMW$8-BMW$7))))))</f>
      </c>
      <c r="BMY12" s="126">
        <f>IF(BMW12&lt;&gt;"",BMW$5,0)</f>
      </c>
      <c r="BMZ12" s="125">
        <f>IF(BMW$6=0,RANK(BMW12,BMW$12:BMW$42,0),RANK(BMW12,BMW$12:BMW$42,1))</f>
      </c>
      <c r="BNA12" s="126">
        <v>100</v>
      </c>
      <c r="BNB12" s="126">
        <f>IF(COUNTA(BNA$12:BNA$42)=0,0.6*BNA$5,IF(BNA12="",0,IF(BNA$6=0,IF(BNA12&gt;=BNA$8,BNA$5,IF(BNA12&lt;BNA$6,0,0.6*BNA$5+0.4*BNA$5*(BNA12-BNA$7)/(BNA$8-BNA$7))),IF(BNA12&lt;=BNA$8,BNA$5,IF(BNA12&gt;BNA$6,0,0.6*BNA$5+0.4*BNA$5*(BNA12-BNA$7)/(BNA$8-BNA$7))))))</f>
      </c>
      <c r="BNC12" s="126">
        <f>IF(BNA12&lt;&gt;"",BNA$5,0)</f>
      </c>
      <c r="BND12" s="125">
        <f>IF(BNA$6=0,RANK(BNA12,BNA$12:BNA$42,0),RANK(BNA12,BNA$12:BNA$42,1))</f>
      </c>
      <c r="BNE12" s="126">
        <v>100</v>
      </c>
      <c r="BNF12" s="126">
        <f>IF(COUNTA(BNE$12:BNE$42)=0,0.6*BNE$5,IF(BNE12="",0,IF(BNE$6=0,IF(BNE12&gt;=BNE$8,BNE$5,IF(BNE12&lt;BNE$6,0,0.6*BNE$5+0.4*BNE$5*(BNE12-BNE$7)/(BNE$8-BNE$7))),IF(BNE12&lt;=BNE$8,BNE$5,IF(BNE12&gt;BNE$6,0,0.6*BNE$5+0.4*BNE$5*(BNE12-BNE$7)/(BNE$8-BNE$7))))))</f>
      </c>
      <c r="BNG12" s="126">
        <f>IF(BNE12&lt;&gt;"",BNE$5,0)</f>
      </c>
      <c r="BNH12" s="125">
        <f>IF(BNE$6=0,RANK(BNE12,BNE$12:BNE$42,0),RANK(BNE12,BNE$12:BNE$42,1))</f>
      </c>
      <c r="BNI12" s="126">
        <v>1.74</v>
      </c>
      <c r="BNJ12" s="126">
        <f>IF(COUNTA(BNI$12:BNI$42)=0,0.6*BNI$5,IF(BNI12="",0,IF(BNI$6=0,IF(BNI12&gt;=BNI$8,BNI$5,IF(BNI12&lt;BNI$6,0,0.6*BNI$5+0.4*BNI$5*(BNI12-BNI$7)/(BNI$8-BNI$7))),IF(BNI12&lt;=BNI$8,BNI$5,IF(BNI12&gt;BNI$6,0,0.6*BNI$5+0.4*BNI$5*(BNI12-BNI$7)/(BNI$8-BNI$7))))))</f>
      </c>
      <c r="BNK12" s="126">
        <f>IF(BNI12&lt;&gt;"",BNI$5,0)</f>
      </c>
      <c r="BNL12" s="125">
        <f>IF(BNI$6=0,RANK(BNI12,BNI$12:BNI$42,0),RANK(BNI12,BNI$12:BNI$42,1))</f>
      </c>
      <c r="BNM12" s="126">
        <v>100</v>
      </c>
      <c r="BNN12" s="126">
        <f>IF(COUNTA(BNM$12:BNM$42)=0,0.6*BNM$5,IF(BNM12="",0,IF(BNM$6=0,IF(BNM12&gt;=BNM$8,BNM$5,IF(BNM12&lt;BNM$6,0,0.6*BNM$5+0.4*BNM$5*(BNM12-BNM$7)/(BNM$8-BNM$7))),IF(BNM12&lt;=BNM$8,BNM$5,IF(BNM12&gt;BNM$6,0,0.6*BNM$5+0.4*BNM$5*(BNM12-BNM$7)/(BNM$8-BNM$7))))))</f>
      </c>
      <c r="BNO12" s="126">
        <f>IF(BNM12&lt;&gt;"",BNM$5,0)</f>
      </c>
      <c r="BNP12" s="125">
        <f>IF(BNM$6=0,RANK(BNM12,BNM$12:BNM$42,0),RANK(BNM12,BNM$12:BNM$42,1))</f>
      </c>
      <c r="BNQ12" s="126">
        <v>100</v>
      </c>
      <c r="BNR12" s="126">
        <f>IF(COUNTA(BNQ$12:BNQ$42)=0,0.6*BNQ$5,IF(BNQ12="",0,IF(BNQ$6=0,IF(BNQ12&gt;=BNQ$8,BNQ$5,IF(BNQ12&lt;BNQ$6,0,0.6*BNQ$5+0.4*BNQ$5*(BNQ12-BNQ$7)/(BNQ$8-BNQ$7))),IF(BNQ12&lt;=BNQ$8,BNQ$5,IF(BNQ12&gt;BNQ$6,0,0.6*BNQ$5+0.4*BNQ$5*(BNQ12-BNQ$7)/(BNQ$8-BNQ$7))))))</f>
      </c>
      <c r="BNS12" s="126">
        <f>IF(BNQ12&lt;&gt;"",BNQ$5,0)</f>
      </c>
      <c r="BNT12" s="125">
        <f>IF(BNQ$6=0,RANK(BNQ12,BNQ$12:BNQ$42,0),RANK(BNQ12,BNQ$12:BNQ$42,1))</f>
      </c>
      <c r="BNU12" s="126">
        <v>1.25</v>
      </c>
      <c r="BNV12" s="126">
        <f>IF(COUNTA(BNU$12:BNU$42)=0,0.6*BNU$5,IF(BNU12="",0,IF(BNU$6=0,IF(BNU12&gt;=BNU$8,BNU$5,IF(BNU12&lt;BNU$6,0,0.6*BNU$5+0.4*BNU$5*(BNU12-BNU$7)/(BNU$8-BNU$7))),IF(BNU12&lt;=BNU$8,BNU$5,IF(BNU12&gt;BNU$6,0,0.6*BNU$5+0.4*BNU$5*(BNU12-BNU$7)/(BNU$8-BNU$7))))))</f>
      </c>
      <c r="BNW12" s="126">
        <f>IF(BNU12&lt;&gt;"",BNU$5,0)</f>
      </c>
      <c r="BNX12" s="125">
        <f>IF(BNU$6=0,RANK(BNU12,BNU$12:BNU$42,0),RANK(BNU12,BNU$12:BNU$42,1))</f>
      </c>
      <c r="BNY12" s="126">
        <v>100</v>
      </c>
      <c r="BNZ12" s="126">
        <f>IF(COUNTA(BNY$12:BNY$42)=0,0.6*BNY$5,IF(BNY12="",0,IF(BNY$6=0,IF(BNY12&gt;=BNY$8,BNY$5,IF(BNY12&lt;BNY$6,0,0.6*BNY$5+0.4*BNY$5*(BNY12-BNY$7)/(BNY$8-BNY$7))),IF(BNY12&lt;=BNY$8,BNY$5,IF(BNY12&gt;BNY$6,0,0.6*BNY$5+0.4*BNY$5*(BNY12-BNY$7)/(BNY$8-BNY$7))))))</f>
      </c>
      <c r="BOA12" s="126">
        <f>IF(BNY12&lt;&gt;"",BNY$5,0)</f>
      </c>
      <c r="BOB12" s="125">
        <f>IF(BNY$6=0,RANK(BNY12,BNY$12:BNY$42,0),RANK(BNY12,BNY$12:BNY$42,1))</f>
      </c>
      <c r="BOC12" s="126">
        <v>0.39</v>
      </c>
      <c r="BOD12" s="126">
        <f>IF(COUNTA(BOC$12:BOC$42)=0,0.6*BOC$5,IF(BOC12="",0,IF(BOC$6=0,IF(BOC12&gt;=BOC$8,BOC$5,IF(BOC12&lt;BOC$6,0,0.6*BOC$5+0.4*BOC$5*(BOC12-BOC$7)/(BOC$8-BOC$7))),IF(BOC12&lt;=BOC$8,BOC$5,IF(BOC12&gt;BOC$6,0,0.6*BOC$5+0.4*BOC$5*(BOC12-BOC$7)/(BOC$8-BOC$7))))))</f>
      </c>
      <c r="BOE12" s="126">
        <f>IF(BOC12&lt;&gt;"",BOC$5,0)</f>
      </c>
      <c r="BOF12" s="125">
        <f>IF(BOC$6=0,RANK(BOC12,BOC$12:BOC$42,0),RANK(BOC12,BOC$12:BOC$42,1))</f>
      </c>
      <c r="BOG12" s="126">
        <v>0</v>
      </c>
      <c r="BOH12" s="126">
        <f>IF(COUNTA(BOG$12:BOG$42)=0,0.6*BOG$5,IF(BOG12="",0,IF(BOG$6=0,IF(BOG12&gt;=BOG$8,BOG$5,IF(BOG12&lt;BOG$6,0,0.6*BOG$5+0.4*BOG$5*(BOG12-BOG$7)/(BOG$8-BOG$7))),IF(BOG12&lt;=BOG$8,BOG$5,IF(BOG12&gt;BOG$6,0,0.6*BOG$5+0.4*BOG$5*(BOG12-BOG$7)/(BOG$8-BOG$7))))))</f>
      </c>
      <c r="BOI12" s="126">
        <f>IF(BOG12&lt;&gt;"",BOG$5,0)</f>
      </c>
      <c r="BOJ12" s="125">
        <f>IF(BOG$6=0,RANK(BOG12,BOG$12:BOG$42,0),RANK(BOG12,BOG$12:BOG$42,1))</f>
      </c>
      <c r="BOK12" s="126">
        <v>36.52</v>
      </c>
      <c r="BOL12" s="126">
        <f>IF(COUNTA(BOK$12:BOK$42)=0,0.6*BOK$5,IF(BOK12="",0,IF(BOK$6=0,IF(BOK12&gt;=BOK$8,BOK$5,IF(BOK12&lt;BOK$6,0,0.6*BOK$5+0.4*BOK$5*(BOK12-BOK$7)/(BOK$8-BOK$7))),IF(BOK12&lt;=BOK$8,BOK$5,IF(BOK12&gt;BOK$6,0,0.6*BOK$5+0.4*BOK$5*(BOK12-BOK$7)/(BOK$8-BOK$7))))))</f>
      </c>
      <c r="BOM12" s="126">
        <f>IF(BOK12&lt;&gt;"",BOK$5,0)</f>
      </c>
      <c r="BON12" s="125">
        <f>IF(BOK$6=0,RANK(BOK12,BOK$12:BOK$42,0),RANK(BOK12,BOK$12:BOK$42,1))</f>
      </c>
      <c r="BOO12" s="126">
        <v>3.13</v>
      </c>
      <c r="BOP12" s="126">
        <f>IF(COUNTA(BOO$12:BOO$42)=0,0.6*BOO$5,IF(BOO12="",0,IF(BOO$6=0,IF(BOO12&gt;=BOO$8,BOO$5,IF(BOO12&lt;BOO$6,0,0.6*BOO$5+0.4*BOO$5*(BOO12-BOO$7)/(BOO$8-BOO$7))),IF(BOO12&lt;=BOO$8,BOO$5,IF(BOO12&gt;BOO$6,0,0.6*BOO$5+0.4*BOO$5*(BOO12-BOO$7)/(BOO$8-BOO$7))))))</f>
      </c>
      <c r="BOQ12" s="126">
        <f>IF(BOO12&lt;&gt;"",BOO$5,0)</f>
      </c>
      <c r="BOR12" s="125">
        <f>IF(BOO$6=0,RANK(BOO12,BOO$12:BOO$42,0),RANK(BOO12,BOO$12:BOO$42,1))</f>
      </c>
      <c r="BOS12" s="126">
        <v>99.51</v>
      </c>
      <c r="BOT12" s="126">
        <f>IF(COUNTA(BOS$12:BOS$42)=0,0.6*BOS$5,IF(BOS12="",0,IF(BOS$6=0,IF(BOS12&gt;=BOS$8,BOS$5,IF(BOS12&lt;BOS$6,0,0.6*BOS$5+0.4*BOS$5*(BOS12-BOS$7)/(BOS$8-BOS$7))),IF(BOS12&lt;=BOS$8,BOS$5,IF(BOS12&gt;BOS$6,0,0.6*BOS$5+0.4*BOS$5*(BOS12-BOS$7)/(BOS$8-BOS$7))))))</f>
      </c>
      <c r="BOU12" s="126">
        <f>IF(BOS12&lt;&gt;"",BOS$5,0)</f>
      </c>
      <c r="BOV12" s="125">
        <f>IF(BOS$6=0,RANK(BOS12,BOS$12:BOS$42,0),RANK(BOS12,BOS$12:BOS$42,1))</f>
      </c>
      <c r="BOW12"/>
      <c r="BOX12" s="126">
        <f>IF(COUNTA(BOW$12:BOW$42)=0,0.6*BOW$5,IF(BOW12="",0,IF(BOW$6=0,IF(BOW12&gt;=BOW$8,BOW$5,IF(BOW12&lt;BOW$6,0,0.6*BOW$5+0.4*BOW$5*(BOW12-BOW$7)/(BOW$8-BOW$7))),IF(BOW12&lt;=BOW$8,BOW$5,IF(BOW12&gt;BOW$6,0,0.6*BOW$5+0.4*BOW$5*(BOW12-BOW$7)/(BOW$8-BOW$7))))))</f>
      </c>
      <c r="BOY12" s="126">
        <f>IF(BOW12&lt;&gt;"",BOW$5,0)</f>
      </c>
      <c r="BOZ12" s="125">
        <f>IF(BOW$6=0,RANK(BOW12,BOW$12:BOW$42,0),RANK(BOW12,BOW$12:BOW$42,1))</f>
      </c>
      <c r="BPA12"/>
      <c r="BPB12" s="126">
        <f>IF(COUNTA(BPA$12:BPA$42)=0,0.6*BPA$5,IF(BPA12="",0,IF(BPA$6=0,IF(BPA12&gt;=BPA$8,BPA$5,IF(BPA12&lt;BPA$6,0,0.6*BPA$5+0.4*BPA$5*(BPA12-BPA$7)/(BPA$8-BPA$7))),IF(BPA12&lt;=BPA$8,BPA$5,IF(BPA12&gt;BPA$6,0,0.6*BPA$5+0.4*BPA$5*(BPA12-BPA$7)/(BPA$8-BPA$7))))))</f>
      </c>
      <c r="BPC12" s="126">
        <f>IF(BPA12&lt;&gt;"",BPA$5,0)</f>
      </c>
      <c r="BPD12" s="125">
        <f>IF(BPA$6=0,RANK(BPA12,BPA$12:BPA$42,0),RANK(BPA12,BPA$12:BPA$42,1))</f>
      </c>
      <c r="BPE12"/>
      <c r="BPF12" s="126">
        <f>IF(COUNTA(BPE$12:BPE$42)=0,0.6*BPE$5,IF(BPE12="",0,IF(BPE$6=0,IF(BPE12&gt;=BPE$8,BPE$5,IF(BPE12&lt;BPE$6,0,0.6*BPE$5+0.4*BPE$5*(BPE12-BPE$7)/(BPE$8-BPE$7))),IF(BPE12&lt;=BPE$8,BPE$5,IF(BPE12&gt;BPE$6,0,0.6*BPE$5+0.4*BPE$5*(BPE12-BPE$7)/(BPE$8-BPE$7))))))</f>
      </c>
      <c r="BPG12" s="126">
        <f>IF(BPE12&lt;&gt;"",BPE$5,0)</f>
      </c>
      <c r="BPH12" s="125">
        <f>IF(BPE$6=0,RANK(BPE12,BPE$12:BPE$42,0),RANK(BPE12,BPE$12:BPE$42,1))</f>
      </c>
      <c r="BPI12"/>
      <c r="BPJ12" s="126">
        <f>IF(COUNTA(BPI$12:BPI$42)=0,0.6*BPI$5,IF(BPI12="",0,IF(BPI$6=0,IF(BPI12&gt;=BPI$8,BPI$5,IF(BPI12&lt;BPI$6,0,0.6*BPI$5+0.4*BPI$5*(BPI12-BPI$7)/(BPI$8-BPI$7))),IF(BPI12&lt;=BPI$8,BPI$5,IF(BPI12&gt;BPI$6,0,0.6*BPI$5+0.4*BPI$5*(BPI12-BPI$7)/(BPI$8-BPI$7))))))</f>
      </c>
      <c r="BPK12" s="126">
        <f>IF(BPI12&lt;&gt;"",BPI$5,0)</f>
      </c>
      <c r="BPL12" s="125">
        <f>IF(BPI$6=0,RANK(BPI12,BPI$12:BPI$42,0),RANK(BPI12,BPI$12:BPI$42,1))</f>
      </c>
      <c r="BPM12" s="126">
        <v>98.5</v>
      </c>
      <c r="BPN12" s="126">
        <f>IF(COUNTA(BPM$12:BPM$42)=0,0.6*BPM$5,IF(BPM12="",0,IF(BPM$6=0,IF(BPM12&gt;=BPM$8,BPM$5,IF(BPM12&lt;BPM$6,0,0.6*BPM$5+0.4*BPM$5*(BPM12-BPM$7)/(BPM$8-BPM$7))),IF(BPM12&lt;=BPM$8,BPM$5,IF(BPM12&gt;BPM$6,0,0.6*BPM$5+0.4*BPM$5*(BPM12-BPM$7)/(BPM$8-BPM$7))))))</f>
      </c>
      <c r="BPO12" s="126">
        <f>IF(BPM12&lt;&gt;"",BPM$5,0)</f>
      </c>
      <c r="BPP12" s="125">
        <f>IF(BPM$6=0,RANK(BPM12,BPM$12:BPM$42,0),RANK(BPM12,BPM$12:BPM$42,1))</f>
      </c>
      <c r="BPQ12" s="126">
        <v>100</v>
      </c>
      <c r="BPR12" s="126">
        <f>IF(COUNTA(BPQ$12:BPQ$42)=0,0.6*BPQ$5,IF(BPQ12="",0,IF(BPQ$6=0,IF(BPQ12&gt;=BPQ$8,BPQ$5,IF(BPQ12&lt;BPQ$6,0,0.6*BPQ$5+0.4*BPQ$5*(BPQ12-BPQ$7)/(BPQ$8-BPQ$7))),IF(BPQ12&lt;=BPQ$8,BPQ$5,IF(BPQ12&gt;BPQ$6,0,0.6*BPQ$5+0.4*BPQ$5*(BPQ12-BPQ$7)/(BPQ$8-BPQ$7))))))</f>
      </c>
      <c r="BPS12" s="126">
        <f>IF(BPQ12&lt;&gt;"",BPQ$5,0)</f>
      </c>
      <c r="BPT12" s="125">
        <f>IF(BPQ$6=0,RANK(BPQ12,BPQ$12:BPQ$42,0),RANK(BPQ12,BPQ$12:BPQ$42,1))</f>
      </c>
      <c r="BPU12" s="126">
        <v>2.33</v>
      </c>
      <c r="BPV12" s="126">
        <f>IF(COUNTA(BPU$12:BPU$42)=0,0.6*BPU$5,IF(BPU12="",0,IF(BPU$6=0,IF(BPU12&gt;=BPU$8,BPU$5,IF(BPU12&lt;BPU$6,0,0.6*BPU$5+0.4*BPU$5*(BPU12-BPU$7)/(BPU$8-BPU$7))),IF(BPU12&lt;=BPU$8,BPU$5,IF(BPU12&gt;BPU$6,0,0.6*BPU$5+0.4*BPU$5*(BPU12-BPU$7)/(BPU$8-BPU$7))))))</f>
      </c>
      <c r="BPW12" s="126">
        <f>IF(BPU12&lt;&gt;"",BPU$5,0)</f>
      </c>
      <c r="BPX12" s="125">
        <f>IF(BPU$6=0,RANK(BPU12,BPU$12:BPU$42,0),RANK(BPU12,BPU$12:BPU$42,1))</f>
      </c>
      <c r="BPY12" s="126">
        <v>98.4</v>
      </c>
      <c r="BPZ12" s="126">
        <f>IF(COUNTA(BPY$12:BPY$42)=0,0.6*BPY$5,IF(BPY12="",0,IF(BPY$6=0,IF(BPY12&gt;=BPY$8,BPY$5,IF(BPY12&lt;BPY$6,0,0.6*BPY$5+0.4*BPY$5*(BPY12-BPY$7)/(BPY$8-BPY$7))),IF(BPY12&lt;=BPY$8,BPY$5,IF(BPY12&gt;BPY$6,0,0.6*BPY$5+0.4*BPY$5*(BPY12-BPY$7)/(BPY$8-BPY$7))))))</f>
      </c>
      <c r="BQA12" s="126">
        <f>IF(BPY12&lt;&gt;"",BPY$5,0)</f>
      </c>
      <c r="BQB12" s="125">
        <f>IF(BPY$6=0,RANK(BPY12,BPY$12:BPY$42,0),RANK(BPY12,BPY$12:BPY$42,1))</f>
      </c>
      <c r="BQC12" s="126">
        <v>100</v>
      </c>
      <c r="BQD12" s="126">
        <f>IF(COUNTA(BQC$12:BQC$42)=0,0.6*BQC$5,IF(BQC12="",0,IF(BQC$6=0,IF(BQC12&gt;=BQC$8,BQC$5,IF(BQC12&lt;BQC$6,0,0.6*BQC$5+0.4*BQC$5*(BQC12-BQC$7)/(BQC$8-BQC$7))),IF(BQC12&lt;=BQC$8,BQC$5,IF(BQC12&gt;BQC$6,0,0.6*BQC$5+0.4*BQC$5*(BQC12-BQC$7)/(BQC$8-BQC$7))))))</f>
      </c>
      <c r="BQE12" s="126">
        <f>IF(BQC12&lt;&gt;"",BQC$5,0)</f>
      </c>
      <c r="BQF12" s="125">
        <f>IF(BQC$6=0,RANK(BQC12,BQC$12:BQC$42,0),RANK(BQC12,BQC$12:BQC$42,1))</f>
      </c>
      <c r="BQG12" s="126">
        <v>1.98</v>
      </c>
      <c r="BQH12" s="126">
        <f>IF(COUNTA(BQG$12:BQG$42)=0,0.6*BQG$5,IF(BQG12="",0,IF(BQG$6=0,IF(BQG12&gt;=BQG$8,BQG$5,IF(BQG12&lt;BQG$6,0,0.6*BQG$5+0.4*BQG$5*(BQG12-BQG$7)/(BQG$8-BQG$7))),IF(BQG12&lt;=BQG$8,BQG$5,IF(BQG12&gt;BQG$6,0,0.6*BQG$5+0.4*BQG$5*(BQG12-BQG$7)/(BQG$8-BQG$7))))))</f>
      </c>
      <c r="BQI12" s="126">
        <f>IF(BQG12&lt;&gt;"",BQG$5,0)</f>
      </c>
      <c r="BQJ12" s="125">
        <f>IF(BQG$6=0,RANK(BQG12,BQG$12:BQG$42,0),RANK(BQG12,BQG$12:BQG$42,1))</f>
      </c>
      <c r="BQK12" s="126">
        <v>100</v>
      </c>
      <c r="BQL12" s="126">
        <f>IF(COUNTA(BQK$12:BQK$42)=0,0.6*BQK$5,IF(BQK12="",0,IF(BQK$6=0,IF(BQK12&gt;=BQK$8,BQK$5,IF(BQK12&lt;BQK$6,0,0.6*BQK$5+0.4*BQK$5*(BQK12-BQK$7)/(BQK$8-BQK$7))),IF(BQK12&lt;=BQK$8,BQK$5,IF(BQK12&gt;BQK$6,0,0.6*BQK$5+0.4*BQK$5*(BQK12-BQK$7)/(BQK$8-BQK$7))))))</f>
      </c>
      <c r="BQM12" s="126">
        <f>IF(BQK12&lt;&gt;"",BQK$5,0)</f>
      </c>
      <c r="BQN12" s="125">
        <f>IF(BQK$6=0,RANK(BQK12,BQK$12:BQK$42,0),RANK(BQK12,BQK$12:BQK$42,1))</f>
      </c>
      <c r="BQO12" s="126">
        <v>1.03</v>
      </c>
      <c r="BQP12" s="126">
        <f>IF(COUNTA(BQO$12:BQO$42)=0,0.6*BQO$5,IF(BQO12="",0,IF(BQO$6=0,IF(BQO12&gt;=BQO$8,BQO$5,IF(BQO12&lt;BQO$6,0,0.6*BQO$5+0.4*BQO$5*(BQO12-BQO$7)/(BQO$8-BQO$7))),IF(BQO12&lt;=BQO$8,BQO$5,IF(BQO12&gt;BQO$6,0,0.6*BQO$5+0.4*BQO$5*(BQO12-BQO$7)/(BQO$8-BQO$7))))))</f>
      </c>
      <c r="BQQ12" s="126">
        <f>IF(BQO12&lt;&gt;"",BQO$5,0)</f>
      </c>
      <c r="BQR12" s="125">
        <f>IF(BQO$6=0,RANK(BQO12,BQO$12:BQO$42,0),RANK(BQO12,BQO$12:BQO$42,1))</f>
      </c>
      <c r="BQS12" s="126">
        <v>0</v>
      </c>
      <c r="BQT12" s="126">
        <f>IF(COUNTA(BQS$12:BQS$42)=0,0.6*BQS$5,IF(BQS12="",0,IF(BQS$6=0,IF(BQS12&gt;=BQS$8,BQS$5,IF(BQS12&lt;BQS$6,0,0.6*BQS$5+0.4*BQS$5*(BQS12-BQS$7)/(BQS$8-BQS$7))),IF(BQS12&lt;=BQS$8,BQS$5,IF(BQS12&gt;BQS$6,0,0.6*BQS$5+0.4*BQS$5*(BQS12-BQS$7)/(BQS$8-BQS$7))))))</f>
      </c>
      <c r="BQU12" s="126">
        <f>IF(BQS12&lt;&gt;"",BQS$5,0)</f>
      </c>
      <c r="BQV12" s="125">
        <f>IF(BQS$6=0,RANK(BQS12,BQS$12:BQS$42,0),RANK(BQS12,BQS$12:BQS$42,1))</f>
      </c>
      <c r="BQW12" s="126">
        <v>33.04</v>
      </c>
      <c r="BQX12" s="126">
        <f>IF(COUNTA(BQW$12:BQW$42)=0,0.6*BQW$5,IF(BQW12="",0,IF(BQW$6=0,IF(BQW12&gt;=BQW$8,BQW$5,IF(BQW12&lt;BQW$6,0,0.6*BQW$5+0.4*BQW$5*(BQW12-BQW$7)/(BQW$8-BQW$7))),IF(BQW12&lt;=BQW$8,BQW$5,IF(BQW12&gt;BQW$6,0,0.6*BQW$5+0.4*BQW$5*(BQW12-BQW$7)/(BQW$8-BQW$7))))))</f>
      </c>
      <c r="BQY12" s="126">
        <f>IF(BQW12&lt;&gt;"",BQW$5,0)</f>
      </c>
      <c r="BQZ12" s="125">
        <f>IF(BQW$6=0,RANK(BQW12,BQW$12:BQW$42,0),RANK(BQW12,BQW$12:BQW$42,1))</f>
      </c>
      <c r="BRA12" s="126">
        <v>4.68</v>
      </c>
      <c r="BRB12" s="126">
        <f>IF(COUNTA(BRA$12:BRA$42)=0,0.6*BRA$5,IF(BRA12="",0,IF(BRA$6=0,IF(BRA12&gt;=BRA$8,BRA$5,IF(BRA12&lt;BRA$6,0,0.6*BRA$5+0.4*BRA$5*(BRA12-BRA$7)/(BRA$8-BRA$7))),IF(BRA12&lt;=BRA$8,BRA$5,IF(BRA12&gt;BRA$6,0,0.6*BRA$5+0.4*BRA$5*(BRA12-BRA$7)/(BRA$8-BRA$7))))))</f>
      </c>
      <c r="BRC12" s="126">
        <f>IF(BRA12&lt;&gt;"",BRA$5,0)</f>
      </c>
      <c r="BRD12" s="125">
        <f>IF(BRA$6=0,RANK(BRA12,BRA$12:BRA$42,0),RANK(BRA12,BRA$12:BRA$42,1))</f>
      </c>
      <c r="BRE12" s="126">
        <v>0.05</v>
      </c>
      <c r="BRF12" s="126">
        <f>IF(COUNTA(BRE$12:BRE$42)=0,0.6*BRE$5,IF(BRE12="",0,IF(BRE$6=0,IF(BRE12&gt;=BRE$8,BRE$5,IF(BRE12&lt;BRE$6,0,0.6*BRE$5+0.4*BRE$5*(BRE12-BRE$7)/(BRE$8-BRE$7))),IF(BRE12&lt;=BRE$8,BRE$5,IF(BRE12&gt;BRE$6,0,0.6*BRE$5+0.4*BRE$5*(BRE12-BRE$7)/(BRE$8-BRE$7))))))</f>
      </c>
      <c r="BRG12" s="126">
        <f>IF(BRE12&lt;&gt;"",BRE$5,0)</f>
      </c>
      <c r="BRH12" s="125">
        <f>IF(BRE$6=0,RANK(BRE12,BRE$12:BRE$42,0),RANK(BRE12,BRE$12:BRE$42,1))</f>
      </c>
      <c r="BRI12" s="126">
        <v>0.05</v>
      </c>
      <c r="BRJ12" s="126">
        <f>IF(COUNTA(BRI$12:BRI$42)=0,0.6*BRI$5,IF(BRI12="",0,IF(BRI$6=0,IF(BRI12&gt;=BRI$8,BRI$5,IF(BRI12&lt;BRI$6,0,0.6*BRI$5+0.4*BRI$5*(BRI12-BRI$7)/(BRI$8-BRI$7))),IF(BRI12&lt;=BRI$8,BRI$5,IF(BRI12&gt;BRI$6,0,0.6*BRI$5+0.4*BRI$5*(BRI12-BRI$7)/(BRI$8-BRI$7))))))</f>
      </c>
      <c r="BRK12" s="126">
        <f>IF(BRI12&lt;&gt;"",BRI$5,0)</f>
      </c>
      <c r="BRL12" s="125">
        <f>IF(BRI$6=0,RANK(BRI12,BRI$12:BRI$42,0),RANK(BRI12,BRI$12:BRI$42,1))</f>
      </c>
      <c r="BRM12" s="126">
        <v>0.06</v>
      </c>
      <c r="BRN12" s="126">
        <f>IF(COUNTA(BRM$12:BRM$42)=0,0.6*BRM$5,IF(BRM12="",0,IF(BRM$6=0,IF(BRM12&gt;=BRM$8,BRM$5,IF(BRM12&lt;BRM$6,0,0.6*BRM$5+0.4*BRM$5*(BRM12-BRM$7)/(BRM$8-BRM$7))),IF(BRM12&lt;=BRM$8,BRM$5,IF(BRM12&gt;BRM$6,0,0.6*BRM$5+0.4*BRM$5*(BRM12-BRM$7)/(BRM$8-BRM$7))))))</f>
      </c>
      <c r="BRO12" s="126">
        <f>IF(BRM12&lt;&gt;"",BRM$5,0)</f>
      </c>
      <c r="BRP12" s="125">
        <f>IF(BRM$6=0,RANK(BRM12,BRM$12:BRM$42,0),RANK(BRM12,BRM$12:BRM$42,1))</f>
      </c>
      <c r="BRQ12"/>
      <c r="BRR12" s="126">
        <f>IF(COUNTA(BRQ$12:BRQ$42)=0,0.6*BRQ$5,IF(BRQ12="",0,IF(BRQ$6=0,IF(BRQ12&gt;=BRQ$8,BRQ$5,IF(BRQ12&lt;BRQ$6,0,0.6*BRQ$5+0.4*BRQ$5*(BRQ12-BRQ$7)/(BRQ$8-BRQ$7))),IF(BRQ12&lt;=BRQ$8,BRQ$5,IF(BRQ12&gt;BRQ$6,0,0.6*BRQ$5+0.4*BRQ$5*(BRQ12-BRQ$7)/(BRQ$8-BRQ$7))))))</f>
      </c>
      <c r="BRS12" s="126">
        <f>IF(BRQ12&lt;&gt;"",BRQ$5,0)</f>
      </c>
      <c r="BRT12" s="125">
        <f>IF(BRQ$6=0,RANK(BRQ12,BRQ$12:BRQ$42,0),RANK(BRQ12,BRQ$12:BRQ$42,1))</f>
      </c>
      <c r="BRU12"/>
      <c r="BRV12" s="126">
        <f>IF(COUNTA(BRU$12:BRU$42)=0,0.6*BRU$5,IF(BRU12="",0,IF(BRU$6=0,IF(BRU12&gt;=BRU$8,BRU$5,IF(BRU12&lt;BRU$6,0,0.6*BRU$5+0.4*BRU$5*(BRU12-BRU$7)/(BRU$8-BRU$7))),IF(BRU12&lt;=BRU$8,BRU$5,IF(BRU12&gt;BRU$6,0,0.6*BRU$5+0.4*BRU$5*(BRU12-BRU$7)/(BRU$8-BRU$7))))))</f>
      </c>
      <c r="BRW12" s="126">
        <f>IF(BRU12&lt;&gt;"",BRU$5,0)</f>
      </c>
      <c r="BRX12" s="125">
        <f>IF(BRU$6=0,RANK(BRU12,BRU$12:BRU$42,0),RANK(BRU12,BRU$12:BRU$42,1))</f>
      </c>
      <c r="BRY12"/>
      <c r="BRZ12" s="126">
        <f>IF(COUNTA(BRY$12:BRY$42)=0,0.6*BRY$5,IF(BRY12="",0,IF(BRY$6=0,IF(BRY12&gt;=BRY$8,BRY$5,IF(BRY12&lt;BRY$6,0,0.6*BRY$5+0.4*BRY$5*(BRY12-BRY$7)/(BRY$8-BRY$7))),IF(BRY12&lt;=BRY$8,BRY$5,IF(BRY12&gt;BRY$6,0,0.6*BRY$5+0.4*BRY$5*(BRY12-BRY$7)/(BRY$8-BRY$7))))))</f>
      </c>
      <c r="BSA12" s="126">
        <f>IF(BRY12&lt;&gt;"",BRY$5,0)</f>
      </c>
      <c r="BSB12" s="125">
        <f>IF(BRY$6=0,RANK(BRY12,BRY$12:BRY$42,0),RANK(BRY12,BRY$12:BRY$42,1))</f>
      </c>
      <c r="BSC12"/>
      <c r="BSD12" s="126">
        <f>IF(COUNTA(BSC$12:BSC$42)=0,0.6*BSC$5,IF(BSC12="",0,IF(BSC$6=0,IF(BSC12&gt;=BSC$8,BSC$5,IF(BSC12&lt;BSC$6,0,0.6*BSC$5+0.4*BSC$5*(BSC12-BSC$7)/(BSC$8-BSC$7))),IF(BSC12&lt;=BSC$8,BSC$5,IF(BSC12&gt;BSC$6,0,0.6*BSC$5+0.4*BSC$5*(BSC12-BSC$7)/(BSC$8-BSC$7))))))</f>
      </c>
      <c r="BSE12" s="126">
        <f>IF(BSC12&lt;&gt;"",BSC$5,0)</f>
      </c>
      <c r="BSF12" s="125">
        <f>IF(BSC$6=0,RANK(BSC12,BSC$12:BSC$42,0),RANK(BSC12,BSC$12:BSC$42,1))</f>
      </c>
      <c r="BSG12"/>
      <c r="BSH12" s="126">
        <f>IF(COUNTA(BSG$12:BSG$42)=0,0.6*BSG$5,IF(BSG12="",0,IF(BSG$6=0,IF(BSG12&gt;=BSG$8,BSG$5,IF(BSG12&lt;BSG$6,0,0.6*BSG$5+0.4*BSG$5*(BSG12-BSG$7)/(BSG$8-BSG$7))),IF(BSG12&lt;=BSG$8,BSG$5,IF(BSG12&gt;BSG$6,0,0.6*BSG$5+0.4*BSG$5*(BSG12-BSG$7)/(BSG$8-BSG$7))))))</f>
      </c>
      <c r="BSI12" s="126">
        <f>IF(BSG12&lt;&gt;"",BSG$5,0)</f>
      </c>
      <c r="BSJ12" s="125">
        <f>IF(BSG$6=0,RANK(BSG12,BSG$12:BSG$42,0),RANK(BSG12,BSG$12:BSG$42,1))</f>
      </c>
      <c r="BSK12"/>
      <c r="BSL12" s="126">
        <f>IF(COUNTA(BSK$12:BSK$42)=0,0.6*BSK$5,IF(BSK12="",0,IF(BSK$6=0,IF(BSK12&gt;=BSK$8,BSK$5,IF(BSK12&lt;BSK$6,0,0.6*BSK$5+0.4*BSK$5*(BSK12-BSK$7)/(BSK$8-BSK$7))),IF(BSK12&lt;=BSK$8,BSK$5,IF(BSK12&gt;BSK$6,0,0.6*BSK$5+0.4*BSK$5*(BSK12-BSK$7)/(BSK$8-BSK$7))))))</f>
      </c>
      <c r="BSM12" s="126">
        <f>IF(BSK12&lt;&gt;"",BSK$5,0)</f>
      </c>
      <c r="BSN12" s="125">
        <f>IF(BSK$6=0,RANK(BSK12,BSK$12:BSK$42,0),RANK(BSK12,BSK$12:BSK$42,1))</f>
      </c>
      <c r="BSO12"/>
      <c r="BSP12" s="126">
        <f>IF(COUNTA(BSO$12:BSO$42)=0,0.6*BSO$5,IF(BSO12="",0,IF(BSO$6=0,IF(BSO12&gt;=BSO$8,BSO$5,IF(BSO12&lt;BSO$6,0,0.6*BSO$5+0.4*BSO$5*(BSO12-BSO$7)/(BSO$8-BSO$7))),IF(BSO12&lt;=BSO$8,BSO$5,IF(BSO12&gt;BSO$6,0,0.6*BSO$5+0.4*BSO$5*(BSO12-BSO$7)/(BSO$8-BSO$7))))))</f>
      </c>
      <c r="BSQ12" s="126">
        <f>IF(BSO12&lt;&gt;"",BSO$5,0)</f>
      </c>
      <c r="BSR12" s="125">
        <f>IF(BSO$6=0,RANK(BSO12,BSO$12:BSO$42,0),RANK(BSO12,BSO$12:BSO$42,1))</f>
      </c>
      <c r="BSS12"/>
      <c r="BST12" s="126">
        <f>IF(COUNTA(BSS$12:BSS$42)=0,0.6*BSS$5,IF(BSS12="",0,IF(BSS$6=0,IF(BSS12&gt;=BSS$8,BSS$5,IF(BSS12&lt;BSS$6,0,0.6*BSS$5+0.4*BSS$5*(BSS12-BSS$7)/(BSS$8-BSS$7))),IF(BSS12&lt;=BSS$8,BSS$5,IF(BSS12&gt;BSS$6,0,0.6*BSS$5+0.4*BSS$5*(BSS12-BSS$7)/(BSS$8-BSS$7))))))</f>
      </c>
      <c r="BSU12" s="126">
        <f>IF(BSS12&lt;&gt;"",BSS$5,0)</f>
      </c>
      <c r="BSV12" s="125">
        <f>IF(BSS$6=0,RANK(BSS12,BSS$12:BSS$42,0),RANK(BSS12,BSS$12:BSS$42,1))</f>
      </c>
      <c r="BSW12"/>
      <c r="BSX12" s="126">
        <f>IF(COUNTA(BSW$12:BSW$42)=0,0.6*BSW$5,IF(BSW12="",0,IF(BSW$6=0,IF(BSW12&gt;=BSW$8,BSW$5,IF(BSW12&lt;BSW$6,0,0.6*BSW$5+0.4*BSW$5*(BSW12-BSW$7)/(BSW$8-BSW$7))),IF(BSW12&lt;=BSW$8,BSW$5,IF(BSW12&gt;BSW$6,0,0.6*BSW$5+0.4*BSW$5*(BSW12-BSW$7)/(BSW$8-BSW$7))))))</f>
      </c>
      <c r="BSY12" s="126">
        <f>IF(BSW12&lt;&gt;"",BSW$5,0)</f>
      </c>
      <c r="BSZ12" s="125">
        <f>IF(BSW$6=0,RANK(BSW12,BSW$12:BSW$42,0),RANK(BSW12,BSW$12:BSW$42,1))</f>
      </c>
      <c r="BTA12"/>
      <c r="BTB12" s="126">
        <f>IF(COUNTA(BTA$12:BTA$42)=0,0.6*BTA$5,IF(BTA12="",0,IF(BTA$6=0,IF(BTA12&gt;=BTA$8,BTA$5,IF(BTA12&lt;BTA$6,0,0.6*BTA$5+0.4*BTA$5*(BTA12-BTA$7)/(BTA$8-BTA$7))),IF(BTA12&lt;=BTA$8,BTA$5,IF(BTA12&gt;BTA$6,0,0.6*BTA$5+0.4*BTA$5*(BTA12-BTA$7)/(BTA$8-BTA$7))))))</f>
      </c>
      <c r="BTC12" s="126">
        <f>IF(BTA12&lt;&gt;"",BTA$5,0)</f>
      </c>
      <c r="BTD12" s="125">
        <f>IF(BTA$6=0,RANK(BTA12,BTA$12:BTA$42,0),RANK(BTA12,BTA$12:BTA$42,1))</f>
      </c>
      <c r="BTE12"/>
      <c r="BTF12" s="126">
        <f>IF(COUNTA(BTE$12:BTE$42)=0,0.6*BTE$5,IF(BTE12="",0,IF(BTE$6=0,IF(BTE12&gt;=BTE$8,BTE$5,IF(BTE12&lt;BTE$6,0,0.6*BTE$5+0.4*BTE$5*(BTE12-BTE$7)/(BTE$8-BTE$7))),IF(BTE12&lt;=BTE$8,BTE$5,IF(BTE12&gt;BTE$6,0,0.6*BTE$5+0.4*BTE$5*(BTE12-BTE$7)/(BTE$8-BTE$7))))))</f>
      </c>
      <c r="BTG12" s="126">
        <f>IF(BTE12&lt;&gt;"",BTE$5,0)</f>
      </c>
      <c r="BTH12" s="125">
        <f>IF(BTE$6=0,RANK(BTE12,BTE$12:BTE$42,0),RANK(BTE12,BTE$12:BTE$42,1))</f>
      </c>
      <c r="BTI12" s="126">
        <v>0.1</v>
      </c>
      <c r="BTJ12" s="126">
        <f>IF(COUNTA(BTI$12:BTI$42)=0,0.6*BTI$5,IF(BTI12="",0,IF(BTI$6=0,IF(BTI12&gt;=BTI$8,BTI$5,IF(BTI12&lt;BTI$6,0,0.6*BTI$5+0.4*BTI$5*(BTI12-BTI$7)/(BTI$8-BTI$7))),IF(BTI12&lt;=BTI$8,BTI$5,IF(BTI12&gt;BTI$6,0,0.6*BTI$5+0.4*BTI$5*(BTI12-BTI$7)/(BTI$8-BTI$7))))))</f>
      </c>
      <c r="BTK12" s="126">
        <f>IF(BTI12&lt;&gt;"",BTI$5,0)</f>
      </c>
      <c r="BTL12" s="125">
        <f>IF(BTI$6=0,RANK(BTI12,BTI$12:BTI$42,0),RANK(BTI12,BTI$12:BTI$42,1))</f>
      </c>
      <c r="BTM12" s="126">
        <v>0.7</v>
      </c>
      <c r="BTN12" s="126">
        <f>IF(COUNTA(BTM$12:BTM$42)=0,0.6*BTM$5,IF(BTM12="",0,IF(BTM$6=0,IF(BTM12&gt;=BTM$8,BTM$5,IF(BTM12&lt;BTM$6,0,0.6*BTM$5+0.4*BTM$5*(BTM12-BTM$7)/(BTM$8-BTM$7))),IF(BTM12&lt;=BTM$8,BTM$5,IF(BTM12&gt;BTM$6,0,0.6*BTM$5+0.4*BTM$5*(BTM12-BTM$7)/(BTM$8-BTM$7))))))</f>
      </c>
      <c r="BTO12" s="126">
        <f>IF(BTM12&lt;&gt;"",BTM$5,0)</f>
      </c>
      <c r="BTP12" s="125">
        <f>IF(BTM$6=0,RANK(BTM12,BTM$12:BTM$42,0),RANK(BTM12,BTM$12:BTM$42,1))</f>
      </c>
      <c r="BTQ12" s="126">
        <v>1.24</v>
      </c>
      <c r="BTR12" s="126">
        <f>IF(COUNTA(BTQ$12:BTQ$42)=0,0.6*BTQ$5,IF(BTQ12="",0,IF(BTQ$6=0,IF(BTQ12&gt;=BTQ$8,BTQ$5,IF(BTQ12&lt;BTQ$6,0,0.6*BTQ$5+0.4*BTQ$5*(BTQ12-BTQ$7)/(BTQ$8-BTQ$7))),IF(BTQ12&lt;=BTQ$8,BTQ$5,IF(BTQ12&gt;BTQ$6,0,0.6*BTQ$5+0.4*BTQ$5*(BTQ12-BTQ$7)/(BTQ$8-BTQ$7))))))</f>
      </c>
      <c r="BTS12" s="126">
        <f>IF(BTQ12&lt;&gt;"",BTQ$5,0)</f>
      </c>
      <c r="BTT12" s="125">
        <f>IF(BTQ$6=0,RANK(BTQ12,BTQ$12:BTQ$42,0),RANK(BTQ12,BTQ$12:BTQ$42,1))</f>
      </c>
      <c r="BTU12" s="126">
        <v>99.66</v>
      </c>
      <c r="BTV12" s="126">
        <f>IF(COUNTA(BTU$12:BTU$42)=0,0.6*BTU$5,IF(BTU12="",0,IF(BTU$6=0,IF(BTU12&gt;=BTU$8,BTU$5,IF(BTU12&lt;BTU$6,0,0.6*BTU$5+0.4*BTU$5*(BTU12-BTU$7)/(BTU$8-BTU$7))),IF(BTU12&lt;=BTU$8,BTU$5,IF(BTU12&gt;BTU$6,0,0.6*BTU$5+0.4*BTU$5*(BTU12-BTU$7)/(BTU$8-BTU$7))))))</f>
      </c>
      <c r="BTW12" s="126">
        <f>IF(BTU12&lt;&gt;"",BTU$5,0)</f>
      </c>
      <c r="BTX12" s="125">
        <f>IF(BTU$6=0,RANK(BTU12,BTU$12:BTU$42,0),RANK(BTU12,BTU$12:BTU$42,1))</f>
      </c>
      <c r="BTY12" s="126">
        <v>96.45</v>
      </c>
      <c r="BTZ12" s="126">
        <f>IF(COUNTA(BTY$12:BTY$42)=0,0.6*BTY$5,IF(BTY12="",0,IF(BTY$6=0,IF(BTY12&gt;=BTY$8,BTY$5,IF(BTY12&lt;BTY$6,0,0.6*BTY$5+0.4*BTY$5*(BTY12-BTY$7)/(BTY$8-BTY$7))),IF(BTY12&lt;=BTY$8,BTY$5,IF(BTY12&gt;BTY$6,0,0.6*BTY$5+0.4*BTY$5*(BTY12-BTY$7)/(BTY$8-BTY$7))))))</f>
      </c>
      <c r="BUA12" s="126">
        <f>IF(BTY12&lt;&gt;"",BTY$5,0)</f>
      </c>
      <c r="BUB12" s="125">
        <f>IF(BTY$6=0,RANK(BTY12,BTY$12:BTY$42,0),RANK(BTY12,BTY$12:BTY$42,1))</f>
      </c>
      <c r="BUC12" s="126">
        <v>98.46</v>
      </c>
      <c r="BUD12" s="126">
        <f>IF(COUNTA(BUC$12:BUC$42)=0,0.6*BUC$5,IF(BUC12="",0,IF(BUC$6=0,IF(BUC12&gt;=BUC$8,BUC$5,IF(BUC12&lt;BUC$6,0,0.6*BUC$5+0.4*BUC$5*(BUC12-BUC$7)/(BUC$8-BUC$7))),IF(BUC12&lt;=BUC$8,BUC$5,IF(BUC12&gt;BUC$6,0,0.6*BUC$5+0.4*BUC$5*(BUC12-BUC$7)/(BUC$8-BUC$7))))))</f>
      </c>
      <c r="BUE12" s="126">
        <f>IF(BUC12&lt;&gt;"",BUC$5,0)</f>
      </c>
      <c r="BUF12" s="125">
        <f>IF(BUC$6=0,RANK(BUC12,BUC$12:BUC$42,0),RANK(BUC12,BUC$12:BUC$42,1))</f>
      </c>
      <c r="BUG12" s="126">
        <v>0.76</v>
      </c>
      <c r="BUH12" s="126">
        <f>IF(COUNTA(BUG$12:BUG$42)=0,0.6*BUG$5,IF(BUG12="",0,IF(BUG$6=0,IF(BUG12&gt;=BUG$8,BUG$5,IF(BUG12&lt;BUG$6,0,0.6*BUG$5+0.4*BUG$5*(BUG12-BUG$7)/(BUG$8-BUG$7))),IF(BUG12&lt;=BUG$8,BUG$5,IF(BUG12&gt;BUG$6,0,0.6*BUG$5+0.4*BUG$5*(BUG12-BUG$7)/(BUG$8-BUG$7))))))</f>
      </c>
      <c r="BUI12" s="126">
        <f>IF(BUG12&lt;&gt;"",BUG$5,0)</f>
      </c>
      <c r="BUJ12" s="125">
        <f>IF(BUG$6=0,RANK(BUG12,BUG$12:BUG$42,0),RANK(BUG12,BUG$12:BUG$42,1))</f>
      </c>
      <c r="BUK12" s="126">
        <v>1.43</v>
      </c>
      <c r="BUL12" s="126">
        <f>IF(COUNTA(BUK$12:BUK$42)=0,0.6*BUK$5,IF(BUK12="",0,IF(BUK$6=0,IF(BUK12&gt;=BUK$8,BUK$5,IF(BUK12&lt;BUK$6,0,0.6*BUK$5+0.4*BUK$5*(BUK12-BUK$7)/(BUK$8-BUK$7))),IF(BUK12&lt;=BUK$8,BUK$5,IF(BUK12&gt;BUK$6,0,0.6*BUK$5+0.4*BUK$5*(BUK12-BUK$7)/(BUK$8-BUK$7))))))</f>
      </c>
      <c r="BUM12" s="126">
        <f>IF(BUK12&lt;&gt;"",BUK$5,0)</f>
      </c>
      <c r="BUN12" s="125">
        <f>IF(BUK$6=0,RANK(BUK12,BUK$12:BUK$42,0),RANK(BUK12,BUK$12:BUK$42,1))</f>
      </c>
      <c r="BUO12" s="126">
        <v>22.37</v>
      </c>
      <c r="BUP12" s="126">
        <f>IF(COUNTA(BUO$12:BUO$42)=0,0.6*BUO$5,IF(BUO12="",0,IF(AND(BUO12&gt;=BUO$7,BUO12&lt;=BUO$8),BUO$5,0)))</f>
      </c>
      <c r="BUQ12" s="126">
        <f>IF(BUO12&lt;&gt;"",BUO$5,0)</f>
      </c>
      <c r="BUR12" s="125">
        <f>IF(BUO$6=0,RANK(BUO12,BUO$12:BUO$42,0),RANK(BUO12,BUO$12:BUO$42,1))</f>
      </c>
      <c r="BUS12" s="126">
        <v>0.07</v>
      </c>
      <c r="BUT12" s="126">
        <f>IF(COUNTA(BUS$12:BUS$42)=0,0.6*BUS$5,IF(BUS12="",0,IF(BUS$6=0,IF(BUS12&gt;=BUS$8,BUS$5,IF(BUS12&lt;BUS$6,0,0.6*BUS$5+0.4*BUS$5*(BUS12-BUS$7)/(BUS$8-BUS$7))),IF(BUS12&lt;=BUS$8,BUS$5,IF(BUS12&gt;BUS$6,0,0.6*BUS$5+0.4*BUS$5*(BUS12-BUS$7)/(BUS$8-BUS$7))))))</f>
      </c>
      <c r="BUU12" s="126">
        <f>IF(BUS12&lt;&gt;"",BUS$5,0)</f>
      </c>
      <c r="BUV12" s="125">
        <f>IF(BUS$6=0,RANK(BUS12,BUS$12:BUS$42,0),RANK(BUS12,BUS$12:BUS$42,1))</f>
      </c>
      <c r="BUW12" s="126">
        <v>0</v>
      </c>
      <c r="BUX12" s="126">
        <f>IF(COUNTA(BUW$12:BUW$42)=0,0.6*BUW$5,IF(BUW12="",0,IF(BUW$6=0,IF(BUW12&gt;=BUW$8,BUW$5,IF(BUW12&lt;BUW$6,0,0.6*BUW$5+0.4*BUW$5*(BUW12-BUW$7)/(BUW$8-BUW$7))),IF(BUW12&lt;=BUW$8,BUW$5,IF(BUW12&gt;BUW$6,0,0.6*BUW$5+0.4*BUW$5*(BUW12-BUW$7)/(BUW$8-BUW$7))))))</f>
      </c>
      <c r="BUY12" s="126">
        <f>IF(BUW12&lt;&gt;"",BUW$5,0)</f>
      </c>
      <c r="BUZ12" s="125">
        <f>IF(BUW$6=0,RANK(BUW12,BUW$12:BUW$42,0),RANK(BUW12,BUW$12:BUW$42,1))</f>
      </c>
      <c r="BVA12" s="126">
        <v>0.049</v>
      </c>
      <c r="BVB12" s="126">
        <f>IF(COUNTA(BVA$12:BVA$42)=0,0.6*BVA$5,IF(BVA12="",0,IF(BVA$6=0,IF(BVA12&gt;=BVA$8,BVA$5,IF(BVA12&lt;BVA$6,0,0.6*BVA$5+0.4*BVA$5*(BVA12-BVA$7)/(BVA$8-BVA$7))),IF(BVA12&lt;=BVA$8,BVA$5,IF(BVA12&gt;BVA$6,0,0.6*BVA$5+0.4*BVA$5*(BVA12-BVA$7)/(BVA$8-BVA$7))))))</f>
      </c>
      <c r="BVC12" s="126">
        <f>IF(BVA12&lt;&gt;"",BVA$5,0)</f>
      </c>
      <c r="BVD12" s="125">
        <f>IF(BVA$6=0,RANK(BVA12,BVA$12:BVA$42,0),RANK(BVA12,BVA$12:BVA$42,1))</f>
      </c>
      <c r="BVE12" s="126">
        <v>0.092</v>
      </c>
      <c r="BVF12" s="126">
        <f>IF(COUNTA(BVE$12:BVE$42)=0,0.6*BVE$5,IF(BVE12="",0,IF(BVE$6=0,IF(BVE12&gt;=BVE$8,BVE$5,IF(BVE12&lt;BVE$6,0,0.6*BVE$5+0.4*BVE$5*(BVE12-BVE$7)/(BVE$8-BVE$7))),IF(BVE12&lt;=BVE$8,BVE$5,IF(BVE12&gt;BVE$6,0,0.6*BVE$5+0.4*BVE$5*(BVE12-BVE$7)/(BVE$8-BVE$7))))))</f>
      </c>
      <c r="BVG12" s="126">
        <f>IF(BVE12&lt;&gt;"",BVE$5,0)</f>
      </c>
      <c r="BVH12" s="125">
        <f>IF(BVE$6=0,RANK(BVE12,BVE$12:BVE$42,0),RANK(BVE12,BVE$12:BVE$42,1))</f>
      </c>
      <c r="BVI12" s="126">
        <v>43.7434011046535</v>
      </c>
      <c r="BVJ12" s="126">
        <f>IF(COUNTA(BVI$12:BVI$42)=0,0.6*BVI$5,IF(BVI12="",0,IF(BVI$6=0,IF(BVI12&gt;=BVI$8,BVI$5,IF(BVI12&lt;BVI$6,0,0.6*BVI$5+0.4*BVI$5*(BVI12-BVI$7)/(BVI$8-BVI$7))),IF(BVI12&lt;=BVI$8,BVI$5,IF(BVI12&gt;BVI$6,0,0.6*BVI$5+0.4*BVI$5*(BVI12-BVI$7)/(BVI$8-BVI$7))))))</f>
      </c>
      <c r="BVK12" s="126">
        <f>IF(BVI12&lt;&gt;"",BVI$5,0)</f>
      </c>
      <c r="BVL12" s="125">
        <f>IF(BVI$6=0,RANK(BVI12,BVI$12:BVI$42,0),RANK(BVI12,BVI$12:BVI$42,1))</f>
      </c>
      <c r="BVM12" s="126">
        <v>0.31</v>
      </c>
      <c r="BVN12" s="126">
        <f>IF(COUNTA(BVM$12:BVM$42)=0,0.6*BVM$5,IF(BVM12="",0,IF(BVM$6=0,IF(BVM12&gt;=BVM$8,BVM$5,IF(BVM12&lt;BVM$6,0,0.6*BVM$5+0.4*BVM$5*(BVM12-BVM$7)/(BVM$8-BVM$7))),IF(BVM12&lt;=BVM$8,BVM$5,IF(BVM12&gt;BVM$6,0,0.6*BVM$5+0.4*BVM$5*(BVM12-BVM$7)/(BVM$8-BVM$7))))))</f>
      </c>
      <c r="BVO12" s="126">
        <f>IF(BVM12&lt;&gt;"",BVM$5,0)</f>
      </c>
      <c r="BVP12" s="125">
        <f>IF(BVM$6=0,RANK(BVM12,BVM$12:BVM$42,0),RANK(BVM12,BVM$12:BVM$42,1))</f>
      </c>
      <c r="BVQ12" s="126">
        <v>1.02</v>
      </c>
      <c r="BVR12" s="126">
        <f>IF(COUNTA(BVQ$12:BVQ$42)=0,0.6*BVQ$5,IF(BVQ12="",0,IF(BVQ$6=0,IF(BVQ12&gt;=BVQ$8,BVQ$5,IF(BVQ12&lt;BVQ$6,0,0.6*BVQ$5+0.4*BVQ$5*(BVQ12-BVQ$7)/(BVQ$8-BVQ$7))),IF(BVQ12&lt;=BVQ$8,BVQ$5,IF(BVQ12&gt;BVQ$6,0,0.6*BVQ$5+0.4*BVQ$5*(BVQ12-BVQ$7)/(BVQ$8-BVQ$7))))))</f>
      </c>
      <c r="BVS12" s="126">
        <f>IF(BVQ12&lt;&gt;"",BVQ$5,0)</f>
      </c>
      <c r="BVT12" s="125">
        <f>IF(BVQ$6=0,RANK(BVQ12,BVQ$12:BVQ$42,0),RANK(BVQ12,BVQ$12:BVQ$42,1))</f>
      </c>
      <c r="BVU12" s="126">
        <v>108.279156006501</v>
      </c>
      <c r="BVV12" s="126">
        <f>IF(COUNTA(BVU$12:BVU$42)=0,0.6*BVU$5,IF(BVU12="",0,IF(BVU$6=0,IF(BVU12&gt;=BVU$8,BVU$5,IF(BVU12&lt;BVU$6,0,0.6*BVU$5+0.4*BVU$5*(BVU12-BVU$7)/(BVU$8-BVU$7))),IF(BVU12&lt;=BVU$8,BVU$5,IF(BVU12&gt;BVU$6,0,0.6*BVU$5+0.4*BVU$5*(BVU12-BVU$7)/(BVU$8-BVU$7))))))</f>
      </c>
      <c r="BVW12" s="126">
        <f>IF(BVU12&lt;&gt;"",BVU$5,0)</f>
      </c>
      <c r="BVX12" s="125">
        <f>IF(BVU$6=0,RANK(BVU12,BVU$12:BVU$42,0),RANK(BVU12,BVU$12:BVU$42,1))</f>
      </c>
      <c r="BVY12" s="126">
        <v>98.4804630969609</v>
      </c>
      <c r="BVZ12" s="126">
        <f>IF(COUNTA(BVY$12:BVY$42)=0,0.6*BVY$5,IF(BVY12="",0,IF(BVY$6=0,IF(BVY12&gt;=BVY$8,BVY$5,IF(BVY12&lt;BVY$6,0,0.6*BVY$5+0.4*BVY$5*(BVY12-BVY$7)/(BVY$8-BVY$7))),IF(BVY12&lt;=BVY$8,BVY$5,IF(BVY12&gt;BVY$6,0,0.6*BVY$5+0.4*BVY$5*(BVY12-BVY$7)/(BVY$8-BVY$7))))))</f>
      </c>
      <c r="BWA12" s="126">
        <f>IF(BVY12&lt;&gt;"",BVY$5,0)</f>
      </c>
      <c r="BWB12" s="125">
        <f>IF(BVY$6=0,RANK(BVY12,BVY$12:BVY$42,0),RANK(BVY12,BVY$12:BVY$42,1))</f>
      </c>
      <c r="BWC12" s="126">
        <v>100</v>
      </c>
      <c r="BWD12" s="126">
        <f>IF(COUNTA(BWC$12:BWC$42)=0,0.6*BWC$5,IF(BWC12="",0,IF(BWC$6=0,IF(BWC12&gt;=BWC$8,BWC$5,IF(BWC12&lt;BWC$6,0,0.6*BWC$5+0.4*BWC$5*(BWC12-BWC$7)/(BWC$8-BWC$7))),IF(BWC12&lt;=BWC$8,BWC$5,IF(BWC12&gt;BWC$6,0,0.6*BWC$5+0.4*BWC$5*(BWC12-BWC$7)/(BWC$8-BWC$7))))))</f>
      </c>
      <c r="BWE12" s="126">
        <f>IF(BWC12&lt;&gt;"",BWC$5,0)</f>
      </c>
      <c r="BWF12" s="125">
        <f>IF(BWC$6=0,RANK(BWC12,BWC$12:BWC$42,0),RANK(BWC12,BWC$12:BWC$42,1))</f>
      </c>
      <c r="BWG12" s="126">
        <v>96.8968368823651</v>
      </c>
      <c r="BWH12" s="126">
        <f>IF(COUNTA(BWG$12:BWG$42)=0,0.6*BWG$5,IF(BWG12="",0,IF(BWG$6=0,IF(BWG12&gt;=BWG$8,BWG$5,IF(BWG12&lt;BWG$6,0,0.6*BWG$5+0.4*BWG$5*(BWG12-BWG$7)/(BWG$8-BWG$7))),IF(BWG12&lt;=BWG$8,BWG$5,IF(BWG12&gt;BWG$6,0,0.6*BWG$5+0.4*BWG$5*(BWG12-BWG$7)/(BWG$8-BWG$7))))))</f>
      </c>
      <c r="BWI12" s="126">
        <f>IF(BWG12&lt;&gt;"",BWG$5,0)</f>
      </c>
      <c r="BWJ12" s="125">
        <f>IF(BWG$6=0,RANK(BWG12,BWG$12:BWG$42,0),RANK(BWG12,BWG$12:BWG$42,1))</f>
      </c>
      <c r="BWK12" s="126">
        <v>9</v>
      </c>
      <c r="BWL12" s="126">
        <f>IF(COUNTA(BWK$12:BWK$42)=0,0.6*BWK$5,IF(BWK12="",0,IF(AND(BWK12&gt;=BWK$7,BWK12&lt;=BWK$8),BWK$5,0)))</f>
      </c>
      <c r="BWM12" s="126">
        <f>IF(BWK12&lt;&gt;"",BWK$5,0)</f>
      </c>
      <c r="BWN12" s="125">
        <f>IF(BWK$6=0,RANK(BWK12,BWK$12:BWK$42,0),RANK(BWK12,BWK$12:BWK$42,1))</f>
      </c>
      <c r="BWO12" s="126">
        <v>0.91</v>
      </c>
      <c r="BWP12" s="126">
        <f>IF(COUNTA(BWO$12:BWO$42)=0,0.6*BWO$5,IF(BWO12="",0,IF(BWO$6=0,IF(BWO12&gt;=BWO$8,BWO$5,IF(BWO12&lt;BWO$6,0,0.6*BWO$5+0.4*BWO$5*(BWO12-BWO$7)/(BWO$8-BWO$7))),IF(BWO12&lt;=BWO$8,BWO$5,IF(BWO12&gt;BWO$6,0,0.6*BWO$5+0.4*BWO$5*(BWO12-BWO$7)/(BWO$8-BWO$7))))))</f>
      </c>
      <c r="BWQ12" s="126">
        <f>IF(BWO12&lt;&gt;"",BWO$5,0)</f>
      </c>
      <c r="BWR12" s="125">
        <f>IF(BWO$6=0,RANK(BWO12,BWO$12:BWO$42,0),RANK(BWO12,BWO$12:BWO$42,1))</f>
      </c>
      <c r="BWS12" s="126">
        <v>1.64</v>
      </c>
      <c r="BWT12" s="126">
        <f>IF(COUNTA(BWS$12:BWS$42)=0,0.6*BWS$5,IF(BWS12="",0,IF(BWS$6=0,IF(BWS12&gt;=BWS$8,BWS$5,IF(BWS12&lt;BWS$6,0,0.6*BWS$5+0.4*BWS$5*(BWS12-BWS$7)/(BWS$8-BWS$7))),IF(BWS12&lt;=BWS$8,BWS$5,IF(BWS12&gt;BWS$6,0,0.6*BWS$5+0.4*BWS$5*(BWS12-BWS$7)/(BWS$8-BWS$7))))))</f>
      </c>
      <c r="BWU12" s="126">
        <f>IF(BWS12&lt;&gt;"",BWS$5,0)</f>
      </c>
      <c r="BWV12" s="125">
        <f>IF(BWS$6=0,RANK(BWS12,BWS$12:BWS$42,0),RANK(BWS12,BWS$12:BWS$42,1))</f>
      </c>
      <c r="BWW12" s="125" t="s">
        <v>16</v>
      </c>
      <c r="BWX12" s="125">
        <f>(F12+J12+N12+R12+V12+Z12+AD12+AH12+AL12)*100</f>
      </c>
      <c r="BWY12" s="125">
        <f>RANK(BWX12,BWX$12:BWX$42,0)</f>
      </c>
      <c r="BWZ12" s="125" t="s">
        <v>16</v>
      </c>
      <c r="BXA12" s="125">
        <f>(AP12+AT12+AX12+BB12+BF12+BJ12+BN12+BR12+BV12+BZ12+CD12+CH12+CL12+CP12)*100</f>
      </c>
      <c r="BXB12" s="125">
        <f>RANK(BXA12,BXA$12:BXA$42,0)</f>
      </c>
      <c r="BXC12" s="125" t="s">
        <v>16</v>
      </c>
      <c r="BXD12" s="125">
        <f>(CT12)*100</f>
      </c>
      <c r="BXE12" s="125">
        <f>RANK(BXD12,BXD$12:BXD$42,0)</f>
      </c>
      <c r="BXF12" s="125" t="s">
        <v>16</v>
      </c>
      <c r="BXG12" s="125">
        <f>(CX12+DB12+DF12+DJ12+DN12+DR12+DV12+DZ12+EE12+EJ12+EO12+ET12+EY12+FD12+FI12+FN12+FS12+FX12+GC12+GH12+GM12+GR12+GW12+HB12+HG12+HL12+HQ12+HV12+IA12+IF12+IK12+IP12+IU12+IZ12+JE12+JJ12+JO12+JT12+JY12+KD12+KI12+KN12+KS12+KX12+LC12+LH12+LM12+LR12+LW12+MB12+MG12+ML12+MQ12+MV12+NA12+NF12+NK12+NP12+NU12+NZ12+OE12+OJ12+OO12+OT12+OY12+PD12+PI12+PN12+PS12+PX12+QC12+QH12+QM12+QR12+QW12+RB12+RG12+RL12+RQ12+RV12+SA12+SF12+SK12+SP12+SU12+SZ12+TE12+TJ12+TO12+TT12+TY12+UD12+UI12+UN12+US12+UX12+VC12+VH12+VM12+VR12+VW12+WB12+WG12+WL12+WQ12+WV12+XA12+XF12+XK12+XP12+XU12+XZ12+YE12+YJ12+YO12+YT12+YY12+ZD12+ZI12+ZN12+ZS12+ZX12+AAC12+AAH12+AAM12+AAR12+AAW12+ABB12+ABG12+ABL12+ABQ12+ABV12+ACA12+ACF12+ACK12+ACP12+ACU12+ACZ12+ADE12+ADJ12+ADO12+ADT12+ADY12+AED12+AEI12+AEN12+AES12+AEX12+AFC12+AFH12+AFM12+AFR12+AFW12+AGB12+AGG12+AGL12+AGQ12+AGV12+AHA12+AHF12+AHK12+AHP12+AHU12+AHZ12+AIE12+AIJ12+AIO12+AIT12+AIY12+AJD12+AJI12+AJN12+AJS12+AJX12+AKC12+AKH12+AKM12+AKR12+AKW12+ALB12+ALG12+ALL12+ALQ12+ALV12+AMA12+AMF12+AMK12+AMP12+AMU12+AMZ12+ANE12+ANJ12+ANO12+ANT12+ANY12+AOD12+AOI12+AON12+AOS12+AOX12+APC12+APH12+APM12+APR12+APW12+AQB12+AQG12+AQL12+AQQ12+AQV12+ARA12+ARF12+ARK12+ARP12+ARU12+ARZ12+ASE12+ASJ12+ASO12+AST12+ASY12+ATD12+ATI12+ATN12+ATS12+ATX12+AUC12+AUH12)*100</f>
      </c>
      <c r="BXH12" s="125">
        <f>RANK(BXG12,BXG$12:BXG$42,0)</f>
      </c>
      <c r="BXI12" s="125" t="s">
        <v>16</v>
      </c>
      <c r="BXJ12" s="125">
        <f>(AUL12+AUP12+AUT12+AUX12+AVB12+AVF12+AVJ12+AVN12+AVR12+AVV12+AVZ12+AWD12+AWH12+AWL12+AWP12+AWT12+AWX12+AXB12+AXF12+AXJ12+AXN12+AXR12+AXV12+AXZ12+AYD12+AYH12+AYL12+AYP12+AYT12+AYX12+AZB12+AZF12+AZJ12+AZN12+AZR12+AZV12+AZZ12+BAD12+BAH12+BAL12+BAP12+BAT12+BAX12+BBB12+BBF12+BBJ12+BBN12+BBR12+BBV12+BBZ12+BCD12+BCH12+BCL12+BCP12+BCT12+BCX12+BDB12+BDF12+BDJ12+BDN12+BDR12+BDV12+BDZ12+BED12+BEH12+BEL12+BEP12+BET12+BEX12+BFB12+BFF12+BFJ12+BFN12+BFR12+BFV12+BFZ12+BGD12+BGH12+BGL12+BGP12+BGT12+BGX12+BHB12+BHF12+BHJ12+BHN12+BHR12+BHV12+BHZ12+BID12+BIH12+BIL12+BIP12+BIT12+BIX12+BJB12+BJF12+BJJ12+BJN12+BJR12+BJV12+BJZ12+BKD12+BKH12+BKL12+BKP12+BKT12+BKX12+BLB12+BLF12+BLJ12+BLN12+BLR12+BLV12+BLZ12+BMD12+BMH12+BML12+BMP12+BMT12+BMX12+BNB12+BNF12+BNJ12+BNN12+BNR12+BNV12+BNZ12+BOD12+BOH12+BOL12+BOP12+BOT12+BOX12+BPB12+BPF12+BPJ12+BPN12+BPR12+BPV12+BPZ12+BQD12+BQH12+BQL12+BQP12+BQT12+BQX12+BRB12)*100</f>
      </c>
      <c r="BXK12" s="125">
        <f>RANK(BXJ12,BXJ$12:BXJ$42,0)</f>
      </c>
      <c r="BXL12" s="125" t="s">
        <v>16</v>
      </c>
      <c r="BXM12" s="125">
        <f>(BRF12+BRJ12+BRN12+BRR12+BRV12+BRZ12+BSD12+BSH12+BSL12+BSP12+BST12+BSX12+BTB12+BTF12+BTJ12+BTN12+BTR12)*100</f>
      </c>
      <c r="BXN12" s="125">
        <f>RANK(BXM12,BXM$12:BXM$42,0)</f>
      </c>
      <c r="BXO12" s="125" t="s">
        <v>16</v>
      </c>
      <c r="BXP12" s="125">
        <f>(BTV12+BTZ12+BUD12+BUH12+BUL12)*100</f>
      </c>
      <c r="BXQ12" s="125">
        <f>RANK(BXP12,BXP$12:BXP$42,0)</f>
      </c>
      <c r="BXR12" s="125" t="s">
        <v>16</v>
      </c>
      <c r="BXS12" s="125">
        <f>(BUP12+BUT12+BUX12)*100</f>
      </c>
      <c r="BXT12" s="125">
        <f>RANK(BXS12,BXS$12:BXS$42,0)</f>
      </c>
      <c r="BXU12" s="125" t="s">
        <v>16</v>
      </c>
      <c r="BXV12" s="125">
        <f>(BVB12+BVF12+BVJ12+BVN12+BVR12+BVV12+BVZ12+BWD12+BWH12+BWL12+BWP12+BWT12)*100</f>
      </c>
      <c r="BXW12" s="125">
        <f>RANK(BXV12,BXV$12:BXV$42,0)</f>
      </c>
    </row>
    <row r="13">
      <c r="A13" s="125" t="s">
        <v>17</v>
      </c>
      <c r="B13" s="125">
        <f>A13</f>
      </c>
      <c r="C13" s="125">
        <f>(F13+J13+N13+R13+V13+Z13+AD13+AH13+AL13+AP13+AT13+AX13+BB13+BF13+BJ13+BN13+BR13+BV13+BZ13+CD13+CH13+CL13+CP13+CT13+CX13+DB13+DF13+DJ13+DN13+DR13+DV13+DZ13+EE13+EJ13+EO13+ET13+EY13+FD13+FI13+FN13+FS13+FX13+GC13+GH13+GM13+GR13+GW13+HB13+HG13+HL13+HQ13+HV13+IA13+IF13+IK13+IP13+IU13+IZ13+JE13+JJ13+JO13+JT13+JY13+KD13+KI13+KN13+KS13+KX13+LC13+LH13+LM13+LR13+LW13+MB13+MG13+ML13+MQ13+MV13+NA13+NF13+NK13+NP13+NU13+NZ13+OE13+OJ13+OO13+OT13+OY13+PD13+PI13+PN13+PS13+PX13+QC13+QH13+QM13+QR13+QW13+RB13+RG13+RL13+RQ13+RV13+SA13+SF13+SK13+SP13+SU13+SZ13+TE13+TJ13+TO13+TT13+TY13+UD13+UI13+UN13+US13+UX13+VC13+VH13+VM13+VR13+VW13+WB13+WG13+WL13+WQ13+WV13+XA13+XF13+XK13+XP13+XU13+XZ13+YE13+YJ13+YO13+YT13+YY13+ZD13+ZI13+ZN13+ZS13+ZX13+AAC13+AAH13+AAM13+AAR13+AAW13+ABB13+ABG13+ABL13+ABQ13+ABV13+ACA13+ACF13+ACK13+ACP13+ACU13+ACZ13+ADE13+ADJ13+ADO13+ADT13+ADY13+AED13+AEI13+AEN13+AES13+AEX13+AFC13+AFH13+AFM13+AFR13+AFW13+AGB13+AGG13+AGL13+AGQ13+AGV13+AHA13+AHF13+AHK13+AHP13+AHU13+AHZ13+AIE13+AIJ13+AIO13+AIT13+AIY13+AJD13+AJI13+AJN13+AJS13+AJX13+AKC13+AKH13+AKM13+AKR13+AKW13+ALB13+ALG13+ALL13+ALQ13+ALV13+AMA13+AMF13+AMK13+AMP13+AMU13+AMZ13+ANE13+ANJ13+ANO13+ANT13+ANY13+AOD13+AOI13+AON13+AOS13+AOX13+APC13+APH13+APM13+APR13+APW13+AQB13+AQG13+AQL13+AQQ13+AQV13+ARA13+ARF13+ARK13+ARP13+ARU13+ARZ13+ASE13+ASJ13+ASO13+AST13+ASY13+ATD13+ATI13+ATN13+ATS13+ATX13+AUC13+AUH13+AUL13+AUP13+AUT13+AUX13+AVB13+AVF13+AVJ13+AVN13+AVR13+AVV13+AVZ13+AWD13+AWH13+AWL13+AWP13+AWT13+AWX13+AXB13+AXF13+AXJ13+AXN13+AXR13+AXV13+AXZ13+AYD13+AYH13+AYL13+AYP13+AYT13+AYX13+AZB13+AZF13+AZJ13+AZN13+AZR13+AZV13+AZZ13+BAD13+BAH13+BAL13+BAP13+BAT13+BAX13+BBB13+BBF13+BBJ13+BBN13+BBR13+BBV13+BBZ13+BCD13+BCH13+BCL13+BCP13+BCT13+BCX13+BDB13+BDF13+BDJ13+BDN13+BDR13+BDV13+BDZ13+BED13+BEH13+BEL13+BEP13+BET13+BEX13+BFB13+BFF13+BFJ13+BFN13+BFR13+BFV13+BFZ13+BGD13+BGH13+BGL13+BGP13+BGT13+BGX13+BHB13+BHF13+BHJ13+BHN13+BHR13+BHV13+BHZ13+BID13+BIH13+BIL13+BIP13+BIT13+BIX13+BJB13+BJF13+BJJ13+BJN13+BJR13+BJV13+BJZ13+BKD13+BKH13+BKL13+BKP13+BKT13+BKX13+BLB13+BLF13+BLJ13+BLN13+BLR13+BLV13+BLZ13+BMD13+BMH13+BML13+BMP13+BMT13+BMX13+BNB13+BNF13+BNJ13+BNN13+BNR13+BNV13+BNZ13+BOD13+BOH13+BOL13+BOP13+BOT13+BOX13+BPB13+BPF13+BPJ13+BPN13+BPR13+BPV13+BPZ13+BQD13+BQH13+BQL13+BQP13+BQT13+BQX13+BRB13+BRF13+BRJ13+BRN13+BRR13+BRV13+BRZ13+BSD13+BSH13+BSL13+BSP13+BST13+BSX13+BTB13+BTF13+BTJ13+BTN13+BTR13+BTV13+BTZ13+BUD13+BUH13+BUL13+BUP13+BUT13+BUX13+BVB13+BVF13+BVJ13+BVN13+BVR13+BVV13+BVZ13+BWD13+BWH13+BWL13+BWP13+BWT13)*100</f>
      </c>
      <c r="D13" s="125">
        <f>RANK(C13,C$12:C$42,0)</f>
      </c>
      <c r="E13" s="126">
        <v>75.6108992436873</v>
      </c>
      <c r="F13" s="126">
        <f>IF(COUNTA(E$12:E$42)=0,0.6*E$5,IF(E13="",0,IF(E$6=0,IF(E13&gt;=E$8,E$5,IF(E13&lt;E$6,0,0.6*E$5+0.4*E$5*(E13-E$7)/(E$8-E$7))),IF(E13&lt;=E$8,E$5,IF(E13&gt;E$6,0,0.6*E$5+0.4*E$5*(E13-E$7)/(E$8-E$7))))))</f>
      </c>
      <c r="G13" s="126">
        <f>IF(E13&lt;&gt;"",E$5,0)</f>
      </c>
      <c r="H13" s="125">
        <f>IF(E$6=0,RANK(E13,E$12:E$42,0),RANK(E13,E$12:E$42,1))</f>
      </c>
      <c r="I13" s="126">
        <v>87.2101594640154</v>
      </c>
      <c r="J13" s="126">
        <f>IF(COUNTA(I$12:I$42)=0,0.6*I$5,IF(I13="",0,IF(I$6=0,IF(I13&gt;=I$8,I$5,IF(I13&lt;I$6,0,0.6*I$5+0.4*I$5*(I13-I$7)/(I$8-I$7))),IF(I13&lt;=I$8,I$5,IF(I13&gt;I$6,0,0.6*I$5+0.4*I$5*(I13-I$7)/(I$8-I$7))))))</f>
      </c>
      <c r="K13" s="126">
        <f>IF(I13&lt;&gt;"",I$5,0)</f>
      </c>
      <c r="L13" s="125">
        <f>IF(I$6=0,RANK(I13,I$12:I$42,0),RANK(I13,I$12:I$42,1))</f>
      </c>
      <c r="M13"/>
      <c r="N13" s="126">
        <f>IF(COUNTA(M$12:M$42)=0,0.6*M$5,IF(M13="",0,IF(M$6=0,IF(M13&gt;=M$8,M$5,IF(M13&lt;M$6,0,0.6*M$5+0.4*M$5*(M13-M$7)/(M$8-M$7))),IF(M13&lt;=M$8,M$5,IF(M13&gt;M$6,0,0.6*M$5+0.4*M$5*(M13-M$7)/(M$8-M$7))))))</f>
      </c>
      <c r="O13" s="126">
        <f>IF(M13&lt;&gt;"",M$5,0)</f>
      </c>
      <c r="P13" s="125">
        <f>IF(M$6=0,RANK(M13,M$12:M$42,0),RANK(M13,M$12:M$42,1))</f>
      </c>
      <c r="Q13"/>
      <c r="R13" s="126">
        <f>IF(COUNTA(Q$12:Q$42)=0,0.6*Q$5,IF(Q13="",0,IF(Q$6=0,IF(Q13&gt;=Q$8,Q$5,IF(Q13&lt;Q$6,0,0.6*Q$5+0.4*Q$5*(Q13-Q$7)/(Q$8-Q$7))),IF(Q13&lt;=Q$8,Q$5,IF(Q13&gt;Q$6,0,0.6*Q$5+0.4*Q$5*(Q13-Q$7)/(Q$8-Q$7))))))</f>
      </c>
      <c r="S13" s="126">
        <f>IF(Q13&lt;&gt;"",Q$5,0)</f>
      </c>
      <c r="T13" s="125">
        <f>IF(Q$6=0,RANK(Q13,Q$12:Q$42,0),RANK(Q13,Q$12:Q$42,1))</f>
      </c>
      <c r="U13"/>
      <c r="V13" s="126">
        <f>IF(COUNTA(U$12:U$42)=0,0.6*U$5,IF(U13="",0,IF(U$6=0,IF(U13&gt;=U$8,U$5,IF(U13&lt;U$6,0,0.6*U$5+0.4*U$5*(U13-U$7)/(U$8-U$7))),IF(U13&lt;=U$8,U$5,IF(U13&gt;U$6,0,0.6*U$5+0.4*U$5*(U13-U$7)/(U$8-U$7))))))</f>
      </c>
      <c r="W13" s="126">
        <f>IF(U13&lt;&gt;"",U$5,0)</f>
      </c>
      <c r="X13" s="125">
        <f>IF(U$6=0,RANK(U13,U$12:U$42,0),RANK(U13,U$12:U$42,1))</f>
      </c>
      <c r="Y13"/>
      <c r="Z13" s="126">
        <f>IF(COUNTA(Y$12:Y$42)=0,0.6*Y$5,IF(Y13="",0,IF(Y$6=0,IF(Y13&gt;=Y$8,Y$5,IF(Y13&lt;Y$6,0,0.6*Y$5+0.4*Y$5*(Y13-Y$7)/(Y$8-Y$7))),IF(Y13&lt;=Y$8,Y$5,IF(Y13&gt;Y$6,0,0.6*Y$5+0.4*Y$5*(Y13-Y$7)/(Y$8-Y$7))))))</f>
      </c>
      <c r="AA13" s="126">
        <f>IF(Y13&lt;&gt;"",Y$5,0)</f>
      </c>
      <c r="AB13" s="125">
        <f>IF(Y$6=0,RANK(Y13,Y$12:Y$42,0),RANK(Y13,Y$12:Y$42,1))</f>
      </c>
      <c r="AC13"/>
      <c r="AD13" s="126">
        <f>IF(COUNTA(AC$12:AC$42)=0,0.6*AC$5,IF(AC13="",0,IF(AC$6=0,IF(AC13&gt;=AC$8,AC$5,IF(AC13&lt;AC$6,0,0.6*AC$5+0.4*AC$5*(AC13-AC$7)/(AC$8-AC$7))),IF(AC13&lt;=AC$8,AC$5,IF(AC13&gt;AC$6,0,0.6*AC$5+0.4*AC$5*(AC13-AC$7)/(AC$8-AC$7))))))</f>
      </c>
      <c r="AE13" s="126">
        <f>IF(AC13&lt;&gt;"",AC$5,0)</f>
      </c>
      <c r="AF13" s="125">
        <f>IF(AC$6=0,RANK(AC13,AC$12:AC$42,0),RANK(AC13,AC$12:AC$42,1))</f>
      </c>
      <c r="AG13"/>
      <c r="AH13" s="126">
        <f>IF(COUNTA(AG$12:AG$42)=0,0.6*AG$5,IF(AG13="",0,IF(AG$6=0,IF(AG13&gt;=AG$8,AG$5,IF(AG13&lt;AG$6,0,0.6*AG$5+0.4*AG$5*(AG13-AG$7)/(AG$8-AG$7))),IF(AG13&lt;=AG$8,AG$5,IF(AG13&gt;AG$6,0,0.6*AG$5+0.4*AG$5*(AG13-AG$7)/(AG$8-AG$7))))))</f>
      </c>
      <c r="AI13" s="126">
        <f>IF(AG13&lt;&gt;"",AG$5,0)</f>
      </c>
      <c r="AJ13" s="125">
        <f>IF(AG$6=0,RANK(AG13,AG$12:AG$42,0),RANK(AG13,AG$12:AG$42,1))</f>
      </c>
      <c r="AK13"/>
      <c r="AL13" s="126">
        <f>IF(COUNTA(AK$12:AK$42)=0,0.6*AK$5,IF(AK13="",0,IF(AK$6=0,IF(AK13&gt;=AK$8,AK$5,IF(AK13&lt;AK$6,0,0.6*AK$5+0.4*AK$5*(AK13-AK$7)/(AK$8-AK$7))),IF(AK13&lt;=AK$8,AK$5,IF(AK13&gt;AK$6,0,0.6*AK$5+0.4*AK$5*(AK13-AK$7)/(AK$8-AK$7))))))</f>
      </c>
      <c r="AM13" s="126">
        <f>IF(AK13&lt;&gt;"",AK$5,0)</f>
      </c>
      <c r="AN13" s="125">
        <f>IF(AK$6=0,RANK(AK13,AK$12:AK$42,0),RANK(AK13,AK$12:AK$42,1))</f>
      </c>
      <c r="AO13" s="126">
        <v>99.88</v>
      </c>
      <c r="AP13" s="126">
        <f>IF(COUNTA(AO$12:AO$42)=0,0.6*AO$5,IF(AO13="",0,IF(AO$6=0,IF(AO13&gt;=AO$8,AO$5,IF(AO13&lt;AO$6,0,0.6*AO$5+0.4*AO$5*(AO13-AO$7)/(AO$8-AO$7))),IF(AO13&lt;=AO$8,AO$5,IF(AO13&gt;AO$6,0,0.6*AO$5+0.4*AO$5*(AO13-AO$7)/(AO$8-AO$7))))))</f>
      </c>
      <c r="AQ13" s="126">
        <f>IF(AO13&lt;&gt;"",AO$5,0)</f>
      </c>
      <c r="AR13" s="125">
        <f>IF(AO$6=0,RANK(AO13,AO$12:AO$42,0),RANK(AO13,AO$12:AO$42,1))</f>
      </c>
      <c r="AS13" s="126">
        <v>0.02</v>
      </c>
      <c r="AT13" s="126">
        <f>IF(COUNTA(AS$12:AS$42)=0,0.6*AS$5,IF(AS13="",0,IF(AS$6=0,IF(AS13&gt;=AS$8,AS$5,IF(AS13&lt;AS$6,0,0.6*AS$5+0.4*AS$5*(AS13-AS$7)/(AS$8-AS$7))),IF(AS13&lt;=AS$8,AS$5,IF(AS13&gt;AS$6,0,0.6*AS$5+0.4*AS$5*(AS13-AS$7)/(AS$8-AS$7))))))</f>
      </c>
      <c r="AU13" s="126">
        <f>IF(AS13&lt;&gt;"",AS$5,0)</f>
      </c>
      <c r="AV13" s="125">
        <f>IF(AS$6=0,RANK(AS13,AS$12:AS$42,0),RANK(AS13,AS$12:AS$42,1))</f>
      </c>
      <c r="AW13" s="126">
        <v>99.57</v>
      </c>
      <c r="AX13" s="126">
        <f>IF(COUNTA(AW$12:AW$42)=0,0.6*AW$5,IF(AW13="",0,IF(AW$6=0,IF(AW13&gt;=AW$8,AW$5,IF(AW13&lt;AW$6,0,0.6*AW$5+0.4*AW$5*(AW13-AW$7)/(AW$8-AW$7))),IF(AW13&lt;=AW$8,AW$5,IF(AW13&gt;AW$6,0,0.6*AW$5+0.4*AW$5*(AW13-AW$7)/(AW$8-AW$7))))))</f>
      </c>
      <c r="AY13" s="126">
        <f>IF(AW13&lt;&gt;"",AW$5,0)</f>
      </c>
      <c r="AZ13" s="125">
        <f>IF(AW$6=0,RANK(AW13,AW$12:AW$42,0),RANK(AW13,AW$12:AW$42,1))</f>
      </c>
      <c r="BA13" s="126">
        <v>0.621565658400259</v>
      </c>
      <c r="BB13" s="126">
        <f>IF(COUNTA(BA$12:BA$42)=0,0.6*BA$5,IF(BA13="",0,IF(BA$6=0,IF(BA13&gt;=BA$8,BA$5,IF(BA13&lt;BA$6,0,0.6*BA$5+0.4*BA$5*(BA13-BA$7)/(BA$8-BA$7))),IF(BA13&lt;=BA$8,BA$5,IF(BA13&gt;BA$6,0,0.6*BA$5+0.4*BA$5*(BA13-BA$7)/(BA$8-BA$7))))))</f>
      </c>
      <c r="BC13" s="126">
        <f>IF(BA13&lt;&gt;"",BA$5,0)</f>
      </c>
      <c r="BD13" s="125">
        <f>IF(BA$6=0,RANK(BA13,BA$12:BA$42,0),RANK(BA13,BA$12:BA$42,1))</f>
      </c>
      <c r="BE13" s="126">
        <v>98.12</v>
      </c>
      <c r="BF13" s="126">
        <f>IF(COUNTA(BE$12:BE$42)=0,0.6*BE$5,IF(BE13="",0,IF(BE$6=0,IF(BE13&gt;=BE$8,BE$5,IF(BE13&lt;BE$6,0,0.6*BE$5+0.4*BE$5*(BE13-BE$7)/(BE$8-BE$7))),IF(BE13&lt;=BE$8,BE$5,IF(BE13&gt;BE$6,0,0.6*BE$5+0.4*BE$5*(BE13-BE$7)/(BE$8-BE$7))))))</f>
      </c>
      <c r="BG13" s="126">
        <f>IF(BE13&lt;&gt;"",BE$5,0)</f>
      </c>
      <c r="BH13" s="125">
        <f>IF(BE$6=0,RANK(BE13,BE$12:BE$42,0),RANK(BE13,BE$12:BE$42,1))</f>
      </c>
      <c r="BI13" s="126">
        <v>55</v>
      </c>
      <c r="BJ13" s="126">
        <f>IF(COUNTA(BI$12:BI$42)=0,0.6*BI$5,IF(BI13="",0,IF(BI$6=0,IF(BI13&gt;=BI$8,BI$5,IF(BI13&lt;BI$6,0,0.6*BI$5+0.4*BI$5*(BI13-BI$7)/(BI$8-BI$7))),IF(BI13&lt;=BI$8,BI$5,IF(BI13&gt;BI$6,0,0.6*BI$5+0.4*BI$5*(BI13-BI$7)/(BI$8-BI$7))))))</f>
      </c>
      <c r="BK13" s="126">
        <f>IF(BI13&lt;&gt;"",BI$5,0)</f>
      </c>
      <c r="BL13" s="125">
        <f>IF(BI$6=0,RANK(BI13,BI$12:BI$42,0),RANK(BI13,BI$12:BI$42,1))</f>
      </c>
      <c r="BM13" s="126">
        <v>98.9633</v>
      </c>
      <c r="BN13" s="126">
        <f>IF(COUNTA(BM$12:BM$42)=0,0.6*BM$5,IF(BM13="",0,IF(BM$6=0,IF(BM13&gt;=BM$8,BM$5,IF(BM13&lt;BM$6,0,0.6*BM$5+0.4*BM$5*(BM13-BM$7)/(BM$8-BM$7))),IF(BM13&lt;=BM$8,BM$5,IF(BM13&gt;BM$6,0,0.6*BM$5+0.4*BM$5*(BM13-BM$7)/(BM$8-BM$7))))))</f>
      </c>
      <c r="BO13" s="126">
        <f>IF(BM13&lt;&gt;"",BM$5,0)</f>
      </c>
      <c r="BP13" s="125">
        <f>IF(BM$6=0,RANK(BM13,BM$12:BM$42,0),RANK(BM13,BM$12:BM$42,1))</f>
      </c>
      <c r="BQ13" s="126">
        <v>43</v>
      </c>
      <c r="BR13" s="126">
        <f>IF(COUNTA(BQ$12:BQ$42)=0,0.6*BQ$5,IF(BQ13="",0,IF(BQ$6=0,IF(BQ13&gt;=BQ$8,BQ$5,IF(BQ13&lt;BQ$6,0,0.6*BQ$5+0.4*BQ$5*(BQ13-BQ$7)/(BQ$8-BQ$7))),IF(BQ13&lt;=BQ$8,BQ$5,IF(BQ13&gt;BQ$6,0,0.6*BQ$5+0.4*BQ$5*(BQ13-BQ$7)/(BQ$8-BQ$7))))))</f>
      </c>
      <c r="BS13" s="126">
        <f>IF(BQ13&lt;&gt;"",BQ$5,0)</f>
      </c>
      <c r="BT13" s="125">
        <f>IF(BQ$6=0,RANK(BQ13,BQ$12:BQ$42,0),RANK(BQ13,BQ$12:BQ$42,1))</f>
      </c>
      <c r="BU13" s="126">
        <v>5.0438</v>
      </c>
      <c r="BV13" s="126">
        <f>IF(COUNTA(BU$12:BU$42)=0,0.6*BU$5,IF(BU13="",0,IF(BU$6=0,IF(BU13&gt;=BU$8,BU$5,IF(BU13&lt;BU$6,0,0.6*BU$5+0.4*BU$5*(BU13-BU$7)/(BU$8-BU$7))),IF(BU13&lt;=BU$8,BU$5,IF(BU13&gt;BU$6,0,0.6*BU$5+0.4*BU$5*(BU13-BU$7)/(BU$8-BU$7))))))</f>
      </c>
      <c r="BW13" s="126">
        <f>IF(BU13&lt;&gt;"",BU$5,0)</f>
      </c>
      <c r="BX13" s="125">
        <f>IF(BU$6=0,RANK(BU13,BU$12:BU$42,0),RANK(BU13,BU$12:BU$42,1))</f>
      </c>
      <c r="BY13" s="126">
        <v>99.22</v>
      </c>
      <c r="BZ13" s="126">
        <f>IF(COUNTA(BY$12:BY$42)=0,0.6*BY$5,IF(BY13="",0,IF(BY$6=0,IF(BY13&gt;=BY$8,BY$5,IF(BY13&lt;BY$6,0,0.6*BY$5+0.4*BY$5*(BY13-BY$7)/(BY$8-BY$7))),IF(BY13&lt;=BY$8,BY$5,IF(BY13&gt;BY$6,0,0.6*BY$5+0.4*BY$5*(BY13-BY$7)/(BY$8-BY$7))))))</f>
      </c>
      <c r="CA13" s="126">
        <f>IF(BY13&lt;&gt;"",BY$5,0)</f>
      </c>
      <c r="CB13" s="125">
        <f>IF(BY$6=0,RANK(BY13,BY$12:BY$42,0),RANK(BY13,BY$12:BY$42,1))</f>
      </c>
      <c r="CC13"/>
      <c r="CD13" s="126">
        <f>IF(COUNTA(CC$12:CC$42)=0,0.6*CC$5,IF(CC13="",0,IF(CC$6=0,IF(CC13&gt;=CC$8,CC$5,IF(CC13&lt;CC$6,0,0.6*CC$5+0.4*CC$5*(CC13-CC$7)/(CC$8-CC$7))),IF(CC13&lt;=CC$8,CC$5,IF(CC13&gt;CC$6,0,0.6*CC$5+0.4*CC$5*(CC13-CC$7)/(CC$8-CC$7))))))</f>
      </c>
      <c r="CE13" s="126">
        <f>IF(CC13&lt;&gt;"",CC$5,0)</f>
      </c>
      <c r="CF13" s="125">
        <f>IF(CC$6=0,RANK(CC13,CC$12:CC$42,0),RANK(CC13,CC$12:CC$42,1))</f>
      </c>
      <c r="CG13"/>
      <c r="CH13" s="126">
        <f>IF(COUNTA(CG$12:CG$42)=0,0.6*CG$5,IF(CG13="",0,IF(CG$6=0,IF(CG13&gt;=CG$8,CG$5,IF(CG13&lt;CG$6,0,0.6*CG$5+0.4*CG$5*(CG13-CG$7)/(CG$8-CG$7))),IF(CG13&lt;=CG$8,CG$5,IF(CG13&gt;CG$6,0,0.6*CG$5+0.4*CG$5*(CG13-CG$7)/(CG$8-CG$7))))))</f>
      </c>
      <c r="CI13" s="126">
        <f>IF(CG13&lt;&gt;"",CG$5,0)</f>
      </c>
      <c r="CJ13" s="125">
        <f>IF(CG$6=0,RANK(CG13,CG$12:CG$42,0),RANK(CG13,CG$12:CG$42,1))</f>
      </c>
      <c r="CK13"/>
      <c r="CL13" s="126">
        <f>IF(COUNTA(CK$12:CK$42)=0,0.6*CK$5,IF(CK13="",0,IF(CK$6=0,IF(CK13&gt;=CK$8,CK$5,IF(CK13&lt;CK$6,0,0.6*CK$5+0.4*CK$5*(CK13-CK$7)/(CK$8-CK$7))),IF(CK13&lt;=CK$8,CK$5,IF(CK13&gt;CK$6,0,0.6*CK$5+0.4*CK$5*(CK13-CK$7)/(CK$8-CK$7))))))</f>
      </c>
      <c r="CM13" s="126">
        <f>IF(CK13&lt;&gt;"",CK$5,0)</f>
      </c>
      <c r="CN13" s="125">
        <f>IF(CK$6=0,RANK(CK13,CK$12:CK$42,0),RANK(CK13,CK$12:CK$42,1))</f>
      </c>
      <c r="CO13"/>
      <c r="CP13" s="126">
        <f>IF(COUNTA(CO$12:CO$42)=0,0.6*CO$5,IF(CO13="",0,IF(CO$6=0,IF(CO13&gt;=CO$8,CO$5,IF(CO13&lt;CO$6,0,0.6*CO$5+0.4*CO$5*(CO13-CO$7)/(CO$8-CO$7))),IF(CO13&lt;=CO$8,CO$5,IF(CO13&gt;CO$6,0,0.6*CO$5+0.4*CO$5*(CO13-CO$7)/(CO$8-CO$7))))))</f>
      </c>
      <c r="CQ13" s="126">
        <f>IF(CO13&lt;&gt;"",CO$5,0)</f>
      </c>
      <c r="CR13" s="125">
        <f>IF(CO$6=0,RANK(CO13,CO$12:CO$42,0),RANK(CO13,CO$12:CO$42,1))</f>
      </c>
      <c r="CS13"/>
      <c r="CT13" s="126">
        <f>IF(COUNTA(CS$12:CS$42)=0,0.6*CS$5,IF(CS13="",0,IF(CS$6=0,IF(CS13&gt;=CS$8,CS$5,IF(CS13&lt;CS$6,0,0.6*CS$5+0.4*CS$5*(CS13-CS$7)/(CS$8-CS$7))),IF(CS13&lt;=CS$8,CS$5,IF(CS13&gt;CS$6,0,0.6*CS$5+0.4*CS$5*(CS13-CS$7)/(CS$8-CS$7))))))</f>
      </c>
      <c r="CU13" s="126">
        <f>IF(CS13&lt;&gt;"",CS$5,0)</f>
      </c>
      <c r="CV13" s="125">
        <f>IF(CS$6=0,RANK(CS13,CS$12:CS$42,0),RANK(CS13,CS$12:CS$42,1))</f>
      </c>
      <c r="CW13" s="126">
        <v>2.17313482476436</v>
      </c>
      <c r="CX13" s="126">
        <f>IF(COUNTA(CW$12:CW$42)=0,0.6*CW$5,IF(CW13="",0,IF(CW$6=0,IF(CW13&gt;=CW$8,CW$5,IF(CW13&lt;CW$6,0,0.6*CW$5+0.4*CW$5*(CW13-CW$7)/(CW$8-CW$7))),IF(CW13&lt;=CW$8,CW$5,IF(CW13&gt;CW$6,0,0.6*CW$5+0.4*CW$5*(CW13-CW$7)/(CW$8-CW$7))))))</f>
      </c>
      <c r="CY13" s="126">
        <f>IF(CW13&lt;&gt;"",CW$5,0)</f>
      </c>
      <c r="CZ13" s="125">
        <f>IF(CW$6=0,RANK(CW13,CW$12:CW$42,0),RANK(CW13,CW$12:CW$42,1))</f>
      </c>
      <c r="DA13" s="126">
        <v>1.62352762348169</v>
      </c>
      <c r="DB13" s="126">
        <f>IF(COUNTA(DA$12:DA$42)=0,0.6*DA$5,IF(DA13="",0,IF(DA$6=0,IF(DA13&gt;=DA$8,DA$5,IF(DA13&lt;DA$6,0,0.6*DA$5+0.4*DA$5*(DA13-DA$7)/(DA$8-DA$7))),IF(DA13&lt;=DA$8,DA$5,IF(DA13&gt;DA$6,0,0.6*DA$5+0.4*DA$5*(DA13-DA$7)/(DA$8-DA$7))))))</f>
      </c>
      <c r="DC13" s="126">
        <f>IF(DA13&lt;&gt;"",DA$5,0)</f>
      </c>
      <c r="DD13" s="125">
        <f>IF(DA$6=0,RANK(DA13,DA$12:DA$42,0),RANK(DA13,DA$12:DA$42,1))</f>
      </c>
      <c r="DE13" s="126">
        <v>3.12679788654501</v>
      </c>
      <c r="DF13" s="126">
        <f>IF(COUNTA(DE$12:DE$42)=0,0.6*DE$5,IF(DE13="",0,IF(DE$6=0,IF(DE13&gt;=DE$8,DE$5,IF(DE13&lt;DE$6,0,0.6*DE$5+0.4*DE$5*(DE13-DE$7)/(DE$8-DE$7))),IF(DE13&lt;=DE$8,DE$5,IF(DE13&gt;DE$6,0,0.6*DE$5+0.4*DE$5*(DE13-DE$7)/(DE$8-DE$7))))))</f>
      </c>
      <c r="DG13" s="126">
        <f>IF(DE13&lt;&gt;"",DE$5,0)</f>
      </c>
      <c r="DH13" s="125">
        <f>IF(DE$6=0,RANK(DE13,DE$12:DE$42,0),RANK(DE13,DE$12:DE$42,1))</f>
      </c>
      <c r="DI13" s="126">
        <v>3.49671023577156</v>
      </c>
      <c r="DJ13" s="126">
        <f>IF(COUNTA(DI$12:DI$42)=0,0.6*DI$5,IF(DI13="",0,IF(DI$6=0,IF(DI13&gt;=DI$8,DI$5,IF(DI13&lt;DI$6,0,0.6*DI$5+0.4*DI$5*(DI13-DI$7)/(DI$8-DI$7))),IF(DI13&lt;=DI$8,DI$5,IF(DI13&gt;DI$6,0,0.6*DI$5+0.4*DI$5*(DI13-DI$7)/(DI$8-DI$7))))))</f>
      </c>
      <c r="DK13" s="126">
        <f>IF(DI13&lt;&gt;"",DI$5,0)</f>
      </c>
      <c r="DL13" s="125">
        <f>IF(DI$6=0,RANK(DI13,DI$12:DI$42,0),RANK(DI13,DI$12:DI$42,1))</f>
      </c>
      <c r="DM13" s="126">
        <v>0.89</v>
      </c>
      <c r="DN13" s="126">
        <f>IF(COUNTA(DM$12:DM$42)=0,0.6*DM$5,IF(DM13="",0,IF(DM$6=0,IF(DM13&gt;=DM$8,DM$5,IF(DM13&lt;DM$6,0,0.6*DM$5+0.4*DM$5*(DM13-DM$7)/(DM$8-DM$7))),IF(DM13&lt;=DM$8,DM$5,IF(DM13&gt;DM$6,0,0.6*DM$5+0.4*DM$5*(DM13-DM$7)/(DM$8-DM$7))))))</f>
      </c>
      <c r="DO13" s="126">
        <f>IF(DM13&lt;&gt;"",DM$5,0)</f>
      </c>
      <c r="DP13" s="125">
        <f>IF(DM$6=0,RANK(DM13,DM$12:DM$42,0),RANK(DM13,DM$12:DM$42,1))</f>
      </c>
      <c r="DQ13" s="126">
        <v>0.78</v>
      </c>
      <c r="DR13" s="126">
        <f>IF(COUNTA(DQ$12:DQ$42)=0,0.6*DQ$5,IF(DQ13="",0,IF(DQ$6=0,IF(DQ13&gt;=DQ$8,DQ$5,IF(DQ13&lt;DQ$6,0,0.6*DQ$5+0.4*DQ$5*(DQ13-DQ$7)/(DQ$8-DQ$7))),IF(DQ13&lt;=DQ$8,DQ$5,IF(DQ13&gt;DQ$6,0,0.6*DQ$5+0.4*DQ$5*(DQ13-DQ$7)/(DQ$8-DQ$7))))))</f>
      </c>
      <c r="DS13" s="126">
        <f>IF(DQ13&lt;&gt;"",DQ$5,0)</f>
      </c>
      <c r="DT13" s="125">
        <f>IF(DQ$6=0,RANK(DQ13,DQ$12:DQ$42,0),RANK(DQ13,DQ$12:DQ$42,1))</f>
      </c>
      <c r="DU13" s="126">
        <v>0.26</v>
      </c>
      <c r="DV13" s="126">
        <f>IF(COUNTA(DU$12:DU$42)=0,0.6*DU$5,IF(DU13="",0,IF(DU$6=0,IF(DU13&gt;=DU$8,DU$5,IF(DU13&lt;DU$6,0,0.6*DU$5+0.4*DU$5*(DU13-DU$7)/(DU$8-DU$7))),IF(DU13&lt;=DU$8,DU$5,IF(DU13&gt;DU$6,0,0.6*DU$5+0.4*DU$5*(DU13-DU$7)/(DU$8-DU$7))))))</f>
      </c>
      <c r="DW13" s="126">
        <f>IF(DU13&lt;&gt;"",DU$5,0)</f>
      </c>
      <c r="DX13" s="125">
        <f>IF(DU$6=0,RANK(DU13,DU$12:DU$42,0),RANK(DU13,DU$12:DU$42,1))</f>
      </c>
      <c r="DY13" s="126">
        <v>0.56</v>
      </c>
      <c r="DZ13" s="126">
        <f>IF(COUNTA(DY$12:DY$42)=0,0.6*DY$5,IF(DY13="",0,IF(DY$6=0,IF(DY13&gt;=DY$8,DY$5,IF(DY13&lt;DY$6,0,0.6*DY$5+0.4*DY$5*(DY13-DY$7)/(DY$8-DY$7))),IF(DY13&lt;=DY$8,DY$5,IF(DY13&gt;DY$6,0,0.6*DY$5+0.4*DY$5*(DY13-DY$7)/(DY$8-DY$7))))))</f>
      </c>
      <c r="EA13" s="126">
        <f>IF(DY13&lt;&gt;"",DY$5,0)</f>
      </c>
      <c r="EB13" s="125">
        <f>IF(DY$6=0,RANK(DY13,DY$12:DY$42,0),RANK(DY13,DY$12:DY$42,1))</f>
      </c>
      <c r="EC13" s="126">
        <v>99.6042444152046</v>
      </c>
      <c r="ED13" s="126">
        <v>80.1288976785714</v>
      </c>
      <c r="EE13" s="126">
        <f>IF((COUNTA(EC$12:EC$42)+COUNTA(ED$12:ED$42)=0),0.6*EC$5,IF(OR(EC13="",ED13=""),0,IF(EC$6=0,IF(EC13&gt;=EC$8,EC$5,IF(EC13&lt;ED13,0,EC$5*(EC13-ED13)/(EC$8-ED13))),IF(EC13&lt;=EC$8,EC$5,IF(EC13&gt;ED13,0,EC$5*(EC13-ED13)/(EC$8-ED13))))))</f>
      </c>
      <c r="EF13" s="126">
        <f>IF(OR(EC13="",ED13=""),0,EC$5)</f>
      </c>
      <c r="EG13" s="125">
        <f>IF(EC$6=0,RANK(EE13,EE$12:EE$42,0),RANK(EE13,EE$12:EE$42,1))</f>
      </c>
      <c r="EH13" s="126">
        <v>99.6042444152046</v>
      </c>
      <c r="EI13" s="126">
        <v>89.5438665329992</v>
      </c>
      <c r="EJ13" s="126">
        <f>IF((COUNTA(EH$12:EH$42)+COUNTA(EI$12:EI$42)=0),0.6*EH$5,IF(OR(EH13="",EI13=""),0,IF(EH$6=0,IF(EH13&gt;=EH$8,EH$5,IF(EH13&lt;EI13,0,EH$5*(EH13-EI13)/(EH$8-EI13))),IF(EH13&lt;=EH$8,EH$5,IF(EH13&gt;EI13,0,EH$5*(EH13-EI13)/(EH$8-EI13))))))</f>
      </c>
      <c r="EK13" s="126">
        <f>IF(OR(EH13="",EI13=""),0,EH$5)</f>
      </c>
      <c r="EL13" s="125">
        <f>IF(EH$6=0,RANK(EJ13,EJ$12:EJ$42,0),RANK(EJ13,EJ$12:EJ$42,1))</f>
      </c>
      <c r="EM13" s="126">
        <v>100</v>
      </c>
      <c r="EN13" s="126">
        <v>98.6766798653199</v>
      </c>
      <c r="EO13" s="126">
        <f>IF((COUNTA(EM$12:EM$42)+COUNTA(EN$12:EN$42)=0),0.6*EM$5,IF(OR(EM13="",EN13=""),0,IF(EM$6=0,IF(EM13&gt;=EM$8,EM$5,IF(EM13&lt;EN13,0,EM$5*(EM13-EN13)/(EM$8-EN13))),IF(EM13&lt;=EM$8,EM$5,IF(EM13&gt;EN13,0,EM$5*(EM13-EN13)/(EM$8-EN13))))))</f>
      </c>
      <c r="EP13" s="126">
        <f>IF(OR(EM13="",EN13=""),0,EM$5)</f>
      </c>
      <c r="EQ13" s="125">
        <f>IF(EM$6=0,RANK(EO13,EO$12:EO$42,0),RANK(EO13,EO$12:EO$42,1))</f>
      </c>
      <c r="ER13" s="126">
        <v>100</v>
      </c>
      <c r="ES13" s="126">
        <v>97.9670908711172</v>
      </c>
      <c r="ET13" s="126">
        <f>IF((COUNTA(ER$12:ER$42)+COUNTA(ES$12:ES$42)=0),0.6*ER$5,IF(OR(ER13="",ES13=""),0,IF(ER$6=0,IF(ER13&gt;=ER$8,ER$5,IF(ER13&lt;ES13,0,ER$5*(ER13-ES13)/(ER$8-ES13))),IF(ER13&lt;=ER$8,ER$5,IF(ER13&gt;ES13,0,ER$5*(ER13-ES13)/(ER$8-ES13))))))</f>
      </c>
      <c r="EU13" s="126">
        <f>IF(OR(ER13="",ES13=""),0,ER$5)</f>
      </c>
      <c r="EV13" s="125">
        <f>IF(ER$6=0,RANK(ET13,ET$12:ET$42,0),RANK(ET13,ET$12:ET$42,1))</f>
      </c>
      <c r="EW13" s="126">
        <v>1.90573358730159</v>
      </c>
      <c r="EX13" s="126">
        <v>2.87670905196905</v>
      </c>
      <c r="EY13" s="126">
        <f>IF((COUNTA(EW$12:EW$42)+COUNTA(EX$12:EX$42)=0),0.6*EW$5,IF(OR(EW13="",EX13=""),0,IF(EW$6=0,IF(EW13&gt;=EW$8,EW$5,IF(EW13&lt;EX13,0,EW$5*(EW13-EX13)/(EW$8-EX13))),IF(EW13&lt;=EW$8,EW$5,IF(EW13&gt;EX13,0,EW$5*(EW13-EX13)/(EW$8-EX13))))))</f>
      </c>
      <c r="EZ13" s="126">
        <f>IF(OR(EW13="",EX13=""),0,EW$5)</f>
      </c>
      <c r="FA13" s="125">
        <f>IF(EW$6=0,RANK(EY13,EY$12:EY$42,0),RANK(EY13,EY$12:EY$42,1))</f>
      </c>
      <c r="FB13" s="126">
        <v>1.90573358730159</v>
      </c>
      <c r="FC13" s="126">
        <v>6.4860679131614</v>
      </c>
      <c r="FD13" s="126">
        <f>IF((COUNTA(FB$12:FB$42)+COUNTA(FC$12:FC$42)=0),0.6*FB$5,IF(OR(FB13="",FC13=""),0,IF(FB$6=0,IF(FB13&gt;=FB$8,FB$5,IF(FB13&lt;FC13,0,FB$5*(FB13-FC13)/(FB$8-FC13))),IF(FB13&lt;=FB$8,FB$5,IF(FB13&gt;FC13,0,FB$5*(FB13-FC13)/(FB$8-FC13))))))</f>
      </c>
      <c r="FE13" s="126">
        <f>IF(OR(FB13="",FC13=""),0,FB$5)</f>
      </c>
      <c r="FF13" s="125">
        <f>IF(FB$6=0,RANK(FD13,FD$12:FD$42,0),RANK(FD13,FD$12:FD$42,1))</f>
      </c>
      <c r="FG13" s="126">
        <v>99.086982047619</v>
      </c>
      <c r="FH13"/>
      <c r="FI13" s="126">
        <f>IF((COUNTA(FG$12:FG$42)+COUNTA(FH$12:FH$42)=0),0.6*FG$5,IF(OR(FG13="",FH13=""),0,IF(FG$6=0,IF(FG13&gt;=FG$8,FG$5,IF(FG13&lt;FH13,0,FG$5*(FG13-FH13)/(FG$8-FH13))),IF(FG13&lt;=FG$8,FG$5,IF(FG13&gt;FH13,0,FG$5*(FG13-FH13)/(FG$8-FH13))))))</f>
      </c>
      <c r="FJ13" s="126">
        <f>IF(OR(FG13="",FH13=""),0,FG$5)</f>
      </c>
      <c r="FK13" s="125">
        <f>IF(FG$6=0,RANK(FI13,FI$12:FI$42,0),RANK(FI13,FI$12:FI$42,1))</f>
      </c>
      <c r="FL13" s="126">
        <v>99.086982047619</v>
      </c>
      <c r="FM13"/>
      <c r="FN13" s="126">
        <f>IF((COUNTA(FL$12:FL$42)+COUNTA(FM$12:FM$42)=0),0.6*FL$5,IF(OR(FL13="",FM13=""),0,IF(FL$6=0,IF(FL13&gt;=FL$8,FL$5,IF(FL13&lt;FM13,0,FL$5*(FL13-FM13)/(FL$8-FM13))),IF(FL13&lt;=FL$8,FL$5,IF(FL13&gt;FM13,0,FL$5*(FL13-FM13)/(FL$8-FM13))))))</f>
      </c>
      <c r="FO13" s="126">
        <f>IF(OR(FL13="",FM13=""),0,FL$5)</f>
      </c>
      <c r="FP13" s="125">
        <f>IF(FL$6=0,RANK(FN13,FN$12:FN$42,0),RANK(FN13,FN$12:FN$42,1))</f>
      </c>
      <c r="FQ13" s="126">
        <v>99.5497066666667</v>
      </c>
      <c r="FR13" s="126">
        <v>98.3255719006568</v>
      </c>
      <c r="FS13" s="126">
        <f>IF((COUNTA(FQ$12:FQ$42)+COUNTA(FR$12:FR$42)=0),0.6*FQ$5,IF(OR(FQ13="",FR13=""),0,IF(FQ$6=0,IF(FQ13&gt;=FQ$8,FQ$5,IF(FQ13&lt;FR13,0,FQ$5*(FQ13-FR13)/(FQ$8-FR13))),IF(FQ13&lt;=FQ$8,FQ$5,IF(FQ13&gt;FR13,0,FQ$5*(FQ13-FR13)/(FQ$8-FR13))))))</f>
      </c>
      <c r="FT13" s="126">
        <f>IF(OR(FQ13="",FR13=""),0,FQ$5)</f>
      </c>
      <c r="FU13" s="125">
        <f>IF(FQ$6=0,RANK(FS13,FS$12:FS$42,0),RANK(FS13,FS$12:FS$42,1))</f>
      </c>
      <c r="FV13" s="126">
        <v>99.5497066666667</v>
      </c>
      <c r="FW13" s="126">
        <v>98.1954445945946</v>
      </c>
      <c r="FX13" s="126">
        <f>IF((COUNTA(FV$12:FV$42)+COUNTA(FW$12:FW$42)=0),0.6*FV$5,IF(OR(FV13="",FW13=""),0,IF(FV$6=0,IF(FV13&gt;=FV$8,FV$5,IF(FV13&lt;FW13,0,FV$5*(FV13-FW13)/(FV$8-FW13))),IF(FV13&lt;=FV$8,FV$5,IF(FV13&gt;FW13,0,FV$5*(FV13-FW13)/(FV$8-FW13))))))</f>
      </c>
      <c r="FY13" s="126">
        <f>IF(OR(FV13="",FW13=""),0,FV$5)</f>
      </c>
      <c r="FZ13" s="125">
        <f>IF(FV$6=0,RANK(FX13,FX$12:FX$42,0),RANK(FX13,FX$12:FX$42,1))</f>
      </c>
      <c r="GA13" s="126">
        <v>3.31229666666667</v>
      </c>
      <c r="GB13" s="126">
        <v>3.50448337027915</v>
      </c>
      <c r="GC13" s="126">
        <f>IF((COUNTA(GA$12:GA$42)+COUNTA(GB$12:GB$42)=0),0.6*GA$5,IF(OR(GA13="",GB13=""),0,IF(GA$6=0,IF(GA13&gt;=GA$8,GA$5,IF(GA13&lt;GB13,0,GA$5*(GA13-GB13)/(GA$8-GB13))),IF(GA13&lt;=GA$8,GA$5,IF(GA13&gt;GB13,0,GA$5*(GA13-GB13)/(GA$8-GB13))))))</f>
      </c>
      <c r="GD13" s="126">
        <f>IF(OR(GA13="",GB13=""),0,GA$5)</f>
      </c>
      <c r="GE13" s="125">
        <f>IF(GA$6=0,RANK(GC13,GC$12:GC$42,0),RANK(GC13,GC$12:GC$42,1))</f>
      </c>
      <c r="GF13" s="126">
        <v>3.31229666666667</v>
      </c>
      <c r="GG13" s="126">
        <v>2.64195584942085</v>
      </c>
      <c r="GH13" s="126">
        <f>IF((COUNTA(GF$12:GF$42)+COUNTA(GG$12:GG$42)=0),0.6*GF$5,IF(OR(GF13="",GG13=""),0,IF(GF$6=0,IF(GF13&gt;=GF$8,GF$5,IF(GF13&lt;GG13,0,GF$5*(GF13-GG13)/(GF$8-GG13))),IF(GF13&lt;=GF$8,GF$5,IF(GF13&gt;GG13,0,GF$5*(GF13-GG13)/(GF$8-GG13))))))</f>
      </c>
      <c r="GI13" s="126">
        <f>IF(OR(GF13="",GG13=""),0,GF$5)</f>
      </c>
      <c r="GJ13" s="125">
        <f>IF(GF$6=0,RANK(GH13,GH$12:GH$42,0),RANK(GH13,GH$12:GH$42,1))</f>
      </c>
      <c r="GK13" s="126">
        <v>90.7777777777778</v>
      </c>
      <c r="GL13" s="126">
        <v>92.4149659863946</v>
      </c>
      <c r="GM13" s="126">
        <f>IF((COUNTA(GK$12:GK$42)+COUNTA(GL$12:GL$42)=0),0.6*GK$5,IF(OR(GK13="",GL13=""),0,IF(GK$6=0,IF(GK13&gt;=GK$8,GK$5,IF(GK13&lt;GL13,0,GK$5*(GK13-GL13)/(GK$8-GL13))),IF(GK13&lt;=GK$8,GK$5,IF(GK13&gt;GL13,0,GK$5*(GK13-GL13)/(GK$8-GL13))))))</f>
      </c>
      <c r="GN13" s="126">
        <f>IF(OR(GK13="",GL13=""),0,GK$5)</f>
      </c>
      <c r="GO13" s="125">
        <f>IF(GK$6=0,RANK(GM13,GM$12:GM$42,0),RANK(GM13,GM$12:GM$42,1))</f>
      </c>
      <c r="GP13" s="126">
        <v>90.7777777777778</v>
      </c>
      <c r="GQ13" s="126">
        <v>88.4722211111111</v>
      </c>
      <c r="GR13" s="126">
        <f>IF((COUNTA(GP$12:GP$42)+COUNTA(GQ$12:GQ$42)=0),0.6*GP$5,IF(OR(GP13="",GQ13=""),0,IF(GP$6=0,IF(GP13&gt;=GP$8,GP$5,IF(GP13&lt;GQ13,0,GP$5*(GP13-GQ13)/(GP$8-GQ13))),IF(GP13&lt;=GP$8,GP$5,IF(GP13&gt;GQ13,0,GP$5*(GP13-GQ13)/(GP$8-GQ13))))))</f>
      </c>
      <c r="GS13" s="126">
        <f>IF(OR(GP13="",GQ13=""),0,GP$5)</f>
      </c>
      <c r="GT13" s="125">
        <f>IF(GP$6=0,RANK(GR13,GR$12:GR$42,0),RANK(GR13,GR$12:GR$42,1))</f>
      </c>
      <c r="GU13" s="126">
        <v>0.880215666666667</v>
      </c>
      <c r="GV13" s="126">
        <v>0.47326</v>
      </c>
      <c r="GW13" s="126">
        <f>IF((COUNTA(GU$12:GU$42)+COUNTA(GV$12:GV$42)=0),0.6*GU$5,IF(OR(GU13="",GV13=""),0,IF(GU$6=0,IF(GU13&gt;=GU$8,GU$5,IF(GU13&lt;GV13,0,GU$5*(GU13-GV13)/(GU$8-GV13))),IF(GU13&lt;=GU$8,GU$5,IF(GU13&gt;GV13,0,GU$5*(GU13-GV13)/(GU$8-GV13))))))</f>
      </c>
      <c r="GX13" s="126">
        <f>IF(OR(GU13="",GV13=""),0,GU$5)</f>
      </c>
      <c r="GY13" s="125">
        <f>IF(GU$6=0,RANK(GW13,GW$12:GW$42,0),RANK(GW13,GW$12:GW$42,1))</f>
      </c>
      <c r="GZ13" s="126">
        <v>0.880215666666667</v>
      </c>
      <c r="HA13" s="126">
        <v>0.456546666666667</v>
      </c>
      <c r="HB13" s="126">
        <f>IF((COUNTA(GZ$12:GZ$42)+COUNTA(HA$12:HA$42)=0),0.6*GZ$5,IF(OR(GZ13="",HA13=""),0,IF(GZ$6=0,IF(GZ13&gt;=GZ$8,GZ$5,IF(GZ13&lt;HA13,0,GZ$5*(GZ13-HA13)/(GZ$8-HA13))),IF(GZ13&lt;=GZ$8,GZ$5,IF(GZ13&gt;HA13,0,GZ$5*(GZ13-HA13)/(GZ$8-HA13))))))</f>
      </c>
      <c r="HC13" s="126">
        <f>IF(OR(GZ13="",HA13=""),0,GZ$5)</f>
      </c>
      <c r="HD13" s="125">
        <f>IF(GZ$6=0,RANK(HB13,HB$12:HB$42,0),RANK(HB13,HB$12:HB$42,1))</f>
      </c>
      <c r="HE13" s="126">
        <v>0</v>
      </c>
      <c r="HF13" s="126">
        <v>0</v>
      </c>
      <c r="HG13" s="126">
        <f>IF((COUNTA(HE$12:HE$42)+COUNTA(HF$12:HF$42)=0),0.6*HE$5,IF(OR(HE13="",HF13=""),0,IF(HE$6=0,IF(HE13&gt;=HE$8,HE$5,IF(HE13&lt;HF13,0,HE$5*(HE13-HF13)/(HE$8-HF13))),IF(HE13&lt;=HE$8,HE$5,IF(HE13&gt;HF13,0,HE$5*(HE13-HF13)/(HE$8-HF13))))))</f>
      </c>
      <c r="HH13" s="126">
        <f>IF(OR(HE13="",HF13=""),0,HE$5)</f>
      </c>
      <c r="HI13" s="125">
        <f>IF(HE$6=0,RANK(HG13,HG$12:HG$42,0),RANK(HG13,HG$12:HG$42,1))</f>
      </c>
      <c r="HJ13" s="126">
        <v>0</v>
      </c>
      <c r="HK13" s="126">
        <v>0</v>
      </c>
      <c r="HL13" s="126">
        <f>IF((COUNTA(HJ$12:HJ$42)+COUNTA(HK$12:HK$42)=0),0.6*HJ$5,IF(OR(HJ13="",HK13=""),0,IF(HJ$6=0,IF(HJ13&gt;=HJ$8,HJ$5,IF(HJ13&lt;HK13,0,HJ$5*(HJ13-HK13)/(HJ$8-HK13))),IF(HJ13&lt;=HJ$8,HJ$5,IF(HJ13&gt;HK13,0,HJ$5*(HJ13-HK13)/(HJ$8-HK13))))))</f>
      </c>
      <c r="HM13" s="126">
        <f>IF(OR(HJ13="",HK13=""),0,HJ$5)</f>
      </c>
      <c r="HN13" s="125">
        <f>IF(HJ$6=0,RANK(HL13,HL$12:HL$42,0),RANK(HL13,HL$12:HL$42,1))</f>
      </c>
      <c r="HO13" s="126">
        <v>45.974021364206</v>
      </c>
      <c r="HP13" s="126">
        <v>24.6531366666667</v>
      </c>
      <c r="HQ13" s="126">
        <f>IF((COUNTA(HO$12:HO$42)+COUNTA(HP$12:HP$42)=0),0.6*HO$5,IF(OR(HO13="",HP13=""),0,IF(HO$6=0,IF(HO13&gt;=HO$8,HO$5,IF(HO13&lt;HP13,0,HO$5*(HO13-HP13)/(HO$8-HP13))),IF(HO13&lt;=HO$8,HO$5,IF(HO13&gt;HP13,0,HO$5*(HO13-HP13)/(HO$8-HP13))))))</f>
      </c>
      <c r="HR13" s="126">
        <f>IF(OR(HO13="",HP13=""),0,HO$5)</f>
      </c>
      <c r="HS13" s="125">
        <f>IF(HO$6=0,RANK(HQ13,HQ$12:HQ$42,0),RANK(HQ13,HQ$12:HQ$42,1))</f>
      </c>
      <c r="HT13" s="126">
        <v>45.974021364206</v>
      </c>
      <c r="HU13" s="126">
        <v>24.9264656666667</v>
      </c>
      <c r="HV13" s="126">
        <f>IF((COUNTA(HT$12:HT$42)+COUNTA(HU$12:HU$42)=0),0.6*HT$5,IF(OR(HT13="",HU13=""),0,IF(HT$6=0,IF(HT13&gt;=HT$8,HT$5,IF(HT13&lt;HU13,0,HT$5*(HT13-HU13)/(HT$8-HU13))),IF(HT13&lt;=HT$8,HT$5,IF(HT13&gt;HU13,0,HT$5*(HT13-HU13)/(HT$8-HU13))))))</f>
      </c>
      <c r="HW13" s="126">
        <f>IF(OR(HT13="",HU13=""),0,HT$5)</f>
      </c>
      <c r="HX13" s="125">
        <f>IF(HT$6=0,RANK(HV13,HV$12:HV$42,0),RANK(HV13,HV$12:HV$42,1))</f>
      </c>
      <c r="HY13" s="126">
        <v>7.38002723690783</v>
      </c>
      <c r="HZ13" s="126">
        <v>1.52833968801314</v>
      </c>
      <c r="IA13" s="126">
        <f>IF((COUNTA(HY$12:HY$42)+COUNTA(HZ$12:HZ$42)=0),0.6*HY$5,IF(OR(HY13="",HZ13=""),0,IF(HY$6=0,IF(HY13&gt;=HY$8,HY$5,IF(HY13&lt;HZ13,0,HY$5*(HY13-HZ13)/(HY$8-HZ13))),IF(HY13&lt;=HY$8,HY$5,IF(HY13&gt;HZ13,0,HY$5*(HY13-HZ13)/(HY$8-HZ13))))))</f>
      </c>
      <c r="IB13" s="126">
        <f>IF(OR(HY13="",HZ13=""),0,HY$5)</f>
      </c>
      <c r="IC13" s="125">
        <f>IF(HY$6=0,RANK(IA13,IA$12:IA$42,0),RANK(IA13,IA$12:IA$42,1))</f>
      </c>
      <c r="ID13" s="126">
        <v>7.38002723690783</v>
      </c>
      <c r="IE13" s="126">
        <v>0.998177747747747</v>
      </c>
      <c r="IF13" s="126">
        <f>IF((COUNTA(ID$12:ID$42)+COUNTA(IE$12:IE$42)=0),0.6*ID$5,IF(OR(ID13="",IE13=""),0,IF(ID$6=0,IF(ID13&gt;=ID$8,ID$5,IF(ID13&lt;IE13,0,ID$5*(ID13-IE13)/(ID$8-IE13))),IF(ID13&lt;=ID$8,ID$5,IF(ID13&gt;IE13,0,ID$5*(ID13-IE13)/(ID$8-IE13))))))</f>
      </c>
      <c r="IG13" s="126">
        <f>IF(OR(ID13="",IE13=""),0,ID$5)</f>
      </c>
      <c r="IH13" s="125">
        <f>IF(ID$6=0,RANK(IF13,IF$12:IF$42,0),RANK(IF13,IF$12:IF$42,1))</f>
      </c>
      <c r="II13" s="126">
        <v>99.4155166666667</v>
      </c>
      <c r="IJ13" s="126">
        <v>74.8799333333333</v>
      </c>
      <c r="IK13" s="126">
        <f>IF((COUNTA(II$12:II$42)+COUNTA(IJ$12:IJ$42)=0),0.6*II$5,IF(OR(II13="",IJ13=""),0,IF(II$6=0,IF(II13&gt;=II$8,II$5,IF(II13&lt;IJ13,0,II$5*(II13-IJ13)/(II$8-IJ13))),IF(II13&lt;=II$8,II$5,IF(II13&gt;IJ13,0,II$5*(II13-IJ13)/(II$8-IJ13))))))</f>
      </c>
      <c r="IL13" s="126">
        <f>IF(OR(II13="",IJ13=""),0,II$5)</f>
      </c>
      <c r="IM13" s="125">
        <f>IF(II$6=0,RANK(IK13,IK$12:IK$42,0),RANK(IK13,IK$12:IK$42,1))</f>
      </c>
      <c r="IN13" s="126">
        <v>99.4155166666667</v>
      </c>
      <c r="IO13" s="126">
        <v>91.4758666666667</v>
      </c>
      <c r="IP13" s="126">
        <f>IF((COUNTA(IN$12:IN$42)+COUNTA(IO$12:IO$42)=0),0.6*IN$5,IF(OR(IN13="",IO13=""),0,IF(IN$6=0,IF(IN13&gt;=IN$8,IN$5,IF(IN13&lt;IO13,0,IN$5*(IN13-IO13)/(IN$8-IO13))),IF(IN13&lt;=IN$8,IN$5,IF(IN13&gt;IO13,0,IN$5*(IN13-IO13)/(IN$8-IO13))))))</f>
      </c>
      <c r="IQ13" s="126">
        <f>IF(OR(IN13="",IO13=""),0,IN$5)</f>
      </c>
      <c r="IR13" s="125">
        <f>IF(IN$6=0,RANK(IP13,IP$12:IP$42,0),RANK(IP13,IP$12:IP$42,1))</f>
      </c>
      <c r="IS13" s="126">
        <v>100</v>
      </c>
      <c r="IT13"/>
      <c r="IU13" s="126">
        <f>IF((COUNTA(IS$12:IS$42)+COUNTA(IT$12:IT$42)=0),0.6*IS$5,IF(OR(IS13="",IT13=""),0,IF(IS$6=0,IF(IS13&gt;=IS$8,IS$5,IF(IS13&lt;IT13,0,IS$5*(IS13-IT13)/(IS$8-IT13))),IF(IS13&lt;=IS$8,IS$5,IF(IS13&gt;IT13,0,IS$5*(IS13-IT13)/(IS$8-IT13))))))</f>
      </c>
      <c r="IV13" s="126">
        <f>IF(OR(IS13="",IT13=""),0,IS$5)</f>
      </c>
      <c r="IW13" s="125">
        <f>IF(IS$6=0,RANK(IU13,IU$12:IU$42,0),RANK(IU13,IU$12:IU$42,1))</f>
      </c>
      <c r="IX13" s="126">
        <v>100</v>
      </c>
      <c r="IY13"/>
      <c r="IZ13" s="126">
        <f>IF((COUNTA(IX$12:IX$42)+COUNTA(IY$12:IY$42)=0),0.6*IX$5,IF(OR(IX13="",IY13=""),0,IF(IX$6=0,IF(IX13&gt;=IX$8,IX$5,IF(IX13&lt;IY13,0,IX$5*(IX13-IY13)/(IX$8-IY13))),IF(IX13&lt;=IX$8,IX$5,IF(IX13&gt;IY13,0,IX$5*(IX13-IY13)/(IX$8-IY13))))))</f>
      </c>
      <c r="JA13" s="126">
        <f>IF(OR(IX13="",IY13=""),0,IX$5)</f>
      </c>
      <c r="JB13" s="125">
        <f>IF(IX$6=0,RANK(IZ13,IZ$12:IZ$42,0),RANK(IZ13,IZ$12:IZ$42,1))</f>
      </c>
      <c r="JC13" s="126">
        <v>1.33416666666667</v>
      </c>
      <c r="JD13" s="126">
        <v>2.655</v>
      </c>
      <c r="JE13" s="126">
        <f>IF((COUNTA(JC$12:JC$42)+COUNTA(JD$12:JD$42)=0),0.6*JC$5,IF(OR(JC13="",JD13=""),0,IF(JC$6=0,IF(JC13&gt;=JC$8,JC$5,IF(JC13&lt;JD13,0,JC$5*(JC13-JD13)/(JC$8-JD13))),IF(JC13&lt;=JC$8,JC$5,IF(JC13&gt;JD13,0,JC$5*(JC13-JD13)/(JC$8-JD13))))))</f>
      </c>
      <c r="JF13" s="126">
        <f>IF(OR(JC13="",JD13=""),0,JC$5)</f>
      </c>
      <c r="JG13" s="125">
        <f>IF(JC$6=0,RANK(JE13,JE$12:JE$42,0),RANK(JE13,JE$12:JE$42,1))</f>
      </c>
      <c r="JH13" s="126">
        <v>1.33416666666667</v>
      </c>
      <c r="JI13" s="126">
        <v>6.9038</v>
      </c>
      <c r="JJ13" s="126">
        <f>IF((COUNTA(JH$12:JH$42)+COUNTA(JI$12:JI$42)=0),0.6*JH$5,IF(OR(JH13="",JI13=""),0,IF(JH$6=0,IF(JH13&gt;=JH$8,JH$5,IF(JH13&lt;JI13,0,JH$5*(JH13-JI13)/(JH$8-JI13))),IF(JH13&lt;=JH$8,JH$5,IF(JH13&gt;JI13,0,JH$5*(JH13-JI13)/(JH$8-JI13))))))</f>
      </c>
      <c r="JK13" s="126">
        <f>IF(OR(JH13="",JI13=""),0,JH$5)</f>
      </c>
      <c r="JL13" s="125">
        <f>IF(JH$6=0,RANK(JJ13,JJ$12:JJ$42,0),RANK(JJ13,JJ$12:JJ$42,1))</f>
      </c>
      <c r="JM13" s="126">
        <v>98.7838666666667</v>
      </c>
      <c r="JN13"/>
      <c r="JO13" s="126">
        <f>IF((COUNTA(JM$12:JM$42)+COUNTA(JN$12:JN$42)=0),0.6*JM$5,IF(OR(JM13="",JN13=""),0,IF(JM$6=0,IF(JM13&gt;=JM$8,JM$5,IF(JM13&lt;JN13,0,JM$5*(JM13-JN13)/(JM$8-JN13))),IF(JM13&lt;=JM$8,JM$5,IF(JM13&gt;JN13,0,JM$5*(JM13-JN13)/(JM$8-JN13))))))</f>
      </c>
      <c r="JP13" s="126">
        <f>IF(OR(JM13="",JN13=""),0,JM$5)</f>
      </c>
      <c r="JQ13" s="125">
        <f>IF(JM$6=0,RANK(JO13,JO$12:JO$42,0),RANK(JO13,JO$12:JO$42,1))</f>
      </c>
      <c r="JR13" s="126">
        <v>98.7838666666667</v>
      </c>
      <c r="JS13"/>
      <c r="JT13" s="126">
        <f>IF((COUNTA(JR$12:JR$42)+COUNTA(JS$12:JS$42)=0),0.6*JR$5,IF(OR(JR13="",JS13=""),0,IF(JR$6=0,IF(JR13&gt;=JR$8,JR$5,IF(JR13&lt;JS13,0,JR$5*(JR13-JS13)/(JR$8-JS13))),IF(JR13&lt;=JR$8,JR$5,IF(JR13&gt;JS13,0,JR$5*(JR13-JS13)/(JR$8-JS13))))))</f>
      </c>
      <c r="JU13" s="126">
        <f>IF(OR(JR13="",JS13=""),0,JR$5)</f>
      </c>
      <c r="JV13" s="125">
        <f>IF(JR$6=0,RANK(JT13,JT$12:JT$42,0),RANK(JT13,JT$12:JT$42,1))</f>
      </c>
      <c r="JW13" s="126">
        <v>100</v>
      </c>
      <c r="JX13" s="126">
        <v>97.1648666666667</v>
      </c>
      <c r="JY13" s="126">
        <f>IF((COUNTA(JW$12:JW$42)+COUNTA(JX$12:JX$42)=0),0.6*JW$5,IF(OR(JW13="",JX13=""),0,IF(JW$6=0,IF(JW13&gt;=JW$8,JW$5,IF(JW13&lt;JX13,0,JW$5*(JW13-JX13)/(JW$8-JX13))),IF(JW13&lt;=JW$8,JW$5,IF(JW13&gt;JX13,0,JW$5*(JW13-JX13)/(JW$8-JX13))))))</f>
      </c>
      <c r="JZ13" s="126">
        <f>IF(OR(JW13="",JX13=""),0,JW$5)</f>
      </c>
      <c r="KA13" s="125">
        <f>IF(JW$6=0,RANK(JY13,JY$12:JY$42,0),RANK(JY13,JY$12:JY$42,1))</f>
      </c>
      <c r="KB13" s="126">
        <v>100</v>
      </c>
      <c r="KC13" s="126">
        <v>99.7222166666667</v>
      </c>
      <c r="KD13" s="126">
        <f>IF((COUNTA(KB$12:KB$42)+COUNTA(KC$12:KC$42)=0),0.6*KB$5,IF(OR(KB13="",KC13=""),0,IF(KB$6=0,IF(KB13&gt;=KB$8,KB$5,IF(KB13&lt;KC13,0,KB$5*(KB13-KC13)/(KB$8-KC13))),IF(KB13&lt;=KB$8,KB$5,IF(KB13&gt;KC13,0,KB$5*(KB13-KC13)/(KB$8-KC13))))))</f>
      </c>
      <c r="KE13" s="126">
        <f>IF(OR(KB13="",KC13=""),0,KB$5)</f>
      </c>
      <c r="KF13" s="125">
        <f>IF(KB$6=0,RANK(KD13,KD$12:KD$42,0),RANK(KD13,KD$12:KD$42,1))</f>
      </c>
      <c r="KG13" s="126">
        <v>2.30473333333333</v>
      </c>
      <c r="KH13" s="126">
        <v>3.86481666666667</v>
      </c>
      <c r="KI13" s="126">
        <f>IF((COUNTA(KG$12:KG$42)+COUNTA(KH$12:KH$42)=0),0.6*KG$5,IF(OR(KG13="",KH13=""),0,IF(KG$6=0,IF(KG13&gt;=KG$8,KG$5,IF(KG13&lt;KH13,0,KG$5*(KG13-KH13)/(KG$8-KH13))),IF(KG13&lt;=KG$8,KG$5,IF(KG13&gt;KH13,0,KG$5*(KG13-KH13)/(KG$8-KH13))))))</f>
      </c>
      <c r="KJ13" s="126">
        <f>IF(OR(KG13="",KH13=""),0,KG$5)</f>
      </c>
      <c r="KK13" s="125">
        <f>IF(KG$6=0,RANK(KI13,KI$12:KI$42,0),RANK(KI13,KI$12:KI$42,1))</f>
      </c>
      <c r="KL13" s="126">
        <v>2.30473333333333</v>
      </c>
      <c r="KM13" s="126">
        <v>2.3088</v>
      </c>
      <c r="KN13" s="126">
        <f>IF((COUNTA(KL$12:KL$42)+COUNTA(KM$12:KM$42)=0),0.6*KL$5,IF(OR(KL13="",KM13=""),0,IF(KL$6=0,IF(KL13&gt;=KL$8,KL$5,IF(KL13&lt;KM13,0,KL$5*(KL13-KM13)/(KL$8-KM13))),IF(KL13&lt;=KL$8,KL$5,IF(KL13&gt;KM13,0,KL$5*(KL13-KM13)/(KL$8-KM13))))))</f>
      </c>
      <c r="KO13" s="126">
        <f>IF(OR(KL13="",KM13=""),0,KL$5)</f>
      </c>
      <c r="KP13" s="125">
        <f>IF(KL$6=0,RANK(KN13,KN$12:KN$42,0),RANK(KN13,KN$12:KN$42,1))</f>
      </c>
      <c r="KQ13" s="126">
        <v>100</v>
      </c>
      <c r="KR13" s="126">
        <v>83.33</v>
      </c>
      <c r="KS13" s="126">
        <f>IF((COUNTA(KQ$12:KQ$42)+COUNTA(KR$12:KR$42)=0),0.6*KQ$5,IF(OR(KQ13="",KR13=""),0,IF(KQ$6=0,IF(KQ13&gt;=KQ$8,KQ$5,IF(KQ13&lt;KR13,0,KQ$5*(KQ13-KR13)/(KQ$8-KR13))),IF(KQ13&lt;=KQ$8,KQ$5,IF(KQ13&gt;KR13,0,KQ$5*(KQ13-KR13)/(KQ$8-KR13))))))</f>
      </c>
      <c r="KT13" s="126">
        <f>IF(OR(KQ13="",KR13=""),0,KQ$5)</f>
      </c>
      <c r="KU13" s="125">
        <f>IF(KQ$6=0,RANK(KS13,KS$12:KS$42,0),RANK(KS13,KS$12:KS$42,1))</f>
      </c>
      <c r="KV13" s="126">
        <v>100</v>
      </c>
      <c r="KW13" s="126">
        <v>88.89</v>
      </c>
      <c r="KX13" s="126">
        <f>IF((COUNTA(KV$12:KV$42)+COUNTA(KW$12:KW$42)=0),0.6*KV$5,IF(OR(KV13="",KW13=""),0,IF(KV$6=0,IF(KV13&gt;=KV$8,KV$5,IF(KV13&lt;KW13,0,KV$5*(KV13-KW13)/(KV$8-KW13))),IF(KV13&lt;=KV$8,KV$5,IF(KV13&gt;KW13,0,KV$5*(KV13-KW13)/(KV$8-KW13))))))</f>
      </c>
      <c r="KY13" s="126">
        <f>IF(OR(KV13="",KW13=""),0,KV$5)</f>
      </c>
      <c r="KZ13" s="125">
        <f>IF(KV$6=0,RANK(KX13,KX$12:KX$42,0),RANK(KX13,KX$12:KX$42,1))</f>
      </c>
      <c r="LA13" s="126">
        <v>0.550433333333333</v>
      </c>
      <c r="LB13" s="126">
        <v>0.678833333333333</v>
      </c>
      <c r="LC13" s="126">
        <f>IF((COUNTA(LA$12:LA$42)+COUNTA(LB$12:LB$42)=0),0.6*LA$5,IF(OR(LA13="",LB13=""),0,IF(LA$6=0,IF(LA13&gt;=LA$8,LA$5,IF(LA13&lt;LB13,0,LA$5*(LA13-LB13)/(LA$8-LB13))),IF(LA13&lt;=LA$8,LA$5,IF(LA13&gt;LB13,0,LA$5*(LA13-LB13)/(LA$8-LB13))))))</f>
      </c>
      <c r="LD13" s="126">
        <f>IF(OR(LA13="",LB13=""),0,LA$5)</f>
      </c>
      <c r="LE13" s="125">
        <f>IF(LA$6=0,RANK(LC13,LC$12:LC$42,0),RANK(LC13,LC$12:LC$42,1))</f>
      </c>
      <c r="LF13" s="126">
        <v>0.550433333333333</v>
      </c>
      <c r="LG13" s="126">
        <v>0.564633333333333</v>
      </c>
      <c r="LH13" s="126">
        <f>IF((COUNTA(LF$12:LF$42)+COUNTA(LG$12:LG$42)=0),0.6*LF$5,IF(OR(LF13="",LG13=""),0,IF(LF$6=0,IF(LF13&gt;=LF$8,LF$5,IF(LF13&lt;LG13,0,LF$5*(LF13-LG13)/(LF$8-LG13))),IF(LF13&lt;=LF$8,LF$5,IF(LF13&gt;LG13,0,LF$5*(LF13-LG13)/(LF$8-LG13))))))</f>
      </c>
      <c r="LI13" s="126">
        <f>IF(OR(LF13="",LG13=""),0,LF$5)</f>
      </c>
      <c r="LJ13" s="125">
        <f>IF(LF$6=0,RANK(LH13,LH$12:LH$42,0),RANK(LH13,LH$12:LH$42,1))</f>
      </c>
      <c r="LK13" s="126">
        <v>0</v>
      </c>
      <c r="LL13" s="126">
        <v>0</v>
      </c>
      <c r="LM13" s="126">
        <f>IF((COUNTA(LK$12:LK$42)+COUNTA(LL$12:LL$42)=0),0.6*LK$5,IF(OR(LK13="",LL13=""),0,IF(LK$6=0,IF(LK13&gt;=LK$8,LK$5,IF(LK13&lt;LL13,0,LK$5*(LK13-LL13)/(LK$8-LL13))),IF(LK13&lt;=LK$8,LK$5,IF(LK13&gt;LL13,0,LK$5*(LK13-LL13)/(LK$8-LL13))))))</f>
      </c>
      <c r="LN13" s="126">
        <f>IF(OR(LK13="",LL13=""),0,LK$5)</f>
      </c>
      <c r="LO13" s="125">
        <f>IF(LK$6=0,RANK(LM13,LM$12:LM$42,0),RANK(LM13,LM$12:LM$42,1))</f>
      </c>
      <c r="LP13" s="126">
        <v>0</v>
      </c>
      <c r="LQ13" s="126">
        <v>0</v>
      </c>
      <c r="LR13" s="126">
        <f>IF((COUNTA(LP$12:LP$42)+COUNTA(LQ$12:LQ$42)=0),0.6*LP$5,IF(OR(LP13="",LQ13=""),0,IF(LP$6=0,IF(LP13&gt;=LP$8,LP$5,IF(LP13&lt;LQ13,0,LP$5*(LP13-LQ13)/(LP$8-LQ13))),IF(LP13&lt;=LP$8,LP$5,IF(LP13&gt;LQ13,0,LP$5*(LP13-LQ13)/(LP$8-LQ13))))))</f>
      </c>
      <c r="LS13" s="126">
        <f>IF(OR(LP13="",LQ13=""),0,LP$5)</f>
      </c>
      <c r="LT13" s="125">
        <f>IF(LP$6=0,RANK(LR13,LR$12:LR$42,0),RANK(LR13,LR$12:LR$42,1))</f>
      </c>
      <c r="LU13" s="126">
        <v>40.9862333333333</v>
      </c>
      <c r="LV13"/>
      <c r="LW13" s="126">
        <f>IF((COUNTA(LU$12:LU$42)+COUNTA(LV$12:LV$42)=0),0.6*LU$5,IF(OR(LU13="",LV13=""),0,IF(LU$6=0,IF(LU13&gt;=LU$8,LU$5,IF(LU13&lt;LV13,0,LU$5*(LU13-LV13)/(LU$8-LV13))),IF(LU13&lt;=LU$8,LU$5,IF(LU13&gt;LV13,0,LU$5*(LU13-LV13)/(LU$8-LV13))))))</f>
      </c>
      <c r="LX13" s="126">
        <f>IF(OR(LU13="",LV13=""),0,LU$5)</f>
      </c>
      <c r="LY13" s="125">
        <f>IF(LU$6=0,RANK(LW13,LW$12:LW$42,0),RANK(LW13,LW$12:LW$42,1))</f>
      </c>
      <c r="LZ13" s="126">
        <v>40.9862333333333</v>
      </c>
      <c r="MA13"/>
      <c r="MB13" s="126">
        <f>IF((COUNTA(LZ$12:LZ$42)+COUNTA(MA$12:MA$42)=0),0.6*LZ$5,IF(OR(LZ13="",MA13=""),0,IF(LZ$6=0,IF(LZ13&gt;=LZ$8,LZ$5,IF(LZ13&lt;MA13,0,LZ$5*(LZ13-MA13)/(LZ$8-MA13))),IF(LZ13&lt;=LZ$8,LZ$5,IF(LZ13&gt;MA13,0,LZ$5*(LZ13-MA13)/(LZ$8-MA13))))))</f>
      </c>
      <c r="MC13" s="126">
        <f>IF(OR(LZ13="",MA13=""),0,LZ$5)</f>
      </c>
      <c r="MD13" s="125">
        <f>IF(LZ$6=0,RANK(MB13,MB$12:MB$42,0),RANK(MB13,MB$12:MB$42,1))</f>
      </c>
      <c r="ME13" s="126">
        <v>8.35935</v>
      </c>
      <c r="MF13" s="126">
        <v>0.898316666666667</v>
      </c>
      <c r="MG13" s="126">
        <f>IF((COUNTA(ME$12:ME$42)+COUNTA(MF$12:MF$42)=0),0.6*ME$5,IF(OR(ME13="",MF13=""),0,IF(ME$6=0,IF(ME13&gt;=ME$8,ME$5,IF(ME13&lt;MF13,0,ME$5*(ME13-MF13)/(ME$8-MF13))),IF(ME13&lt;=ME$8,ME$5,IF(ME13&gt;MF13,0,ME$5*(ME13-MF13)/(ME$8-MF13))))))</f>
      </c>
      <c r="MH13" s="126">
        <f>IF(OR(ME13="",MF13=""),0,ME$5)</f>
      </c>
      <c r="MI13" s="125">
        <f>IF(ME$6=0,RANK(MG13,MG$12:MG$42,0),RANK(MG13,MG$12:MG$42,1))</f>
      </c>
      <c r="MJ13" s="126">
        <v>8.35935</v>
      </c>
      <c r="MK13" s="126">
        <v>0.898316666666667</v>
      </c>
      <c r="ML13" s="126">
        <f>IF((COUNTA(MJ$12:MJ$42)+COUNTA(MK$12:MK$42)=0),0.6*MJ$5,IF(OR(MJ13="",MK13=""),0,IF(MJ$6=0,IF(MJ13&gt;=MJ$8,MJ$5,IF(MJ13&lt;MK13,0,MJ$5*(MJ13-MK13)/(MJ$8-MK13))),IF(MJ13&lt;=MJ$8,MJ$5,IF(MJ13&gt;MK13,0,MJ$5*(MJ13-MK13)/(MJ$8-MK13))))))</f>
      </c>
      <c r="MM13" s="126">
        <f>IF(OR(MJ13="",MK13=""),0,MJ$5)</f>
      </c>
      <c r="MN13" s="125">
        <f>IF(MJ$6=0,RANK(ML13,ML$12:ML$42,0),RANK(ML13,ML$12:ML$42,1))</f>
      </c>
      <c r="MO13"/>
      <c r="MP13"/>
      <c r="MQ13" s="126">
        <f>IF((COUNTA(MO$12:MO$42)+COUNTA(MP$12:MP$42)=0),0.6*MO$5,IF(OR(MO13="",MP13=""),0,IF(MO$6=0,IF(MO13&gt;=MO$8,MO$5,IF(MO13&lt;MP13,0,MO$5*(MO13-MP13)/(MO$8-MP13))),IF(MO13&lt;=MO$8,MO$5,IF(MO13&gt;MP13,0,MO$5*(MO13-MP13)/(MO$8-MP13))))))</f>
      </c>
      <c r="MR13" s="126">
        <f>IF(OR(MO13="",MP13=""),0,MO$5)</f>
      </c>
      <c r="MS13" s="125">
        <f>IF(MO$6=0,RANK(MQ13,MQ$12:MQ$42,0),RANK(MQ13,MQ$12:MQ$42,1))</f>
      </c>
      <c r="MT13"/>
      <c r="MU13"/>
      <c r="MV13" s="126">
        <f>IF((COUNTA(MT$12:MT$42)+COUNTA(MU$12:MU$42)=0),0.6*MT$5,IF(OR(MT13="",MU13=""),0,IF(MT$6=0,IF(MT13&gt;=MT$8,MT$5,IF(MT13&lt;MU13,0,MT$5*(MT13-MU13)/(MT$8-MU13))),IF(MT13&lt;=MT$8,MT$5,IF(MT13&gt;MU13,0,MT$5*(MT13-MU13)/(MT$8-MU13))))))</f>
      </c>
      <c r="MW13" s="126">
        <f>IF(OR(MT13="",MU13=""),0,MT$5)</f>
      </c>
      <c r="MX13" s="125">
        <f>IF(MT$6=0,RANK(MV13,MV$12:MV$42,0),RANK(MV13,MV$12:MV$42,1))</f>
      </c>
      <c r="MY13"/>
      <c r="MZ13"/>
      <c r="NA13" s="126">
        <f>IF((COUNTA(MY$12:MY$42)+COUNTA(MZ$12:MZ$42)=0),0.6*MY$5,IF(OR(MY13="",MZ13=""),0,IF(MY$6=0,IF(MY13&gt;=MY$8,MY$5,IF(MY13&lt;MZ13,0,MY$5*(MY13-MZ13)/(MY$8-MZ13))),IF(MY13&lt;=MY$8,MY$5,IF(MY13&gt;MZ13,0,MY$5*(MY13-MZ13)/(MY$8-MZ13))))))</f>
      </c>
      <c r="NB13" s="126">
        <f>IF(OR(MY13="",MZ13=""),0,MY$5)</f>
      </c>
      <c r="NC13" s="125">
        <f>IF(MY$6=0,RANK(NA13,NA$12:NA$42,0),RANK(NA13,NA$12:NA$42,1))</f>
      </c>
      <c r="ND13"/>
      <c r="NE13"/>
      <c r="NF13" s="126">
        <f>IF((COUNTA(ND$12:ND$42)+COUNTA(NE$12:NE$42)=0),0.6*ND$5,IF(OR(ND13="",NE13=""),0,IF(ND$6=0,IF(ND13&gt;=ND$8,ND$5,IF(ND13&lt;NE13,0,ND$5*(ND13-NE13)/(ND$8-NE13))),IF(ND13&lt;=ND$8,ND$5,IF(ND13&gt;NE13,0,ND$5*(ND13-NE13)/(ND$8-NE13))))))</f>
      </c>
      <c r="NG13" s="126">
        <f>IF(OR(ND13="",NE13=""),0,ND$5)</f>
      </c>
      <c r="NH13" s="125">
        <f>IF(ND$6=0,RANK(NF13,NF$12:NF$42,0),RANK(NF13,NF$12:NF$42,1))</f>
      </c>
      <c r="NI13"/>
      <c r="NJ13"/>
      <c r="NK13" s="126">
        <f>IF((COUNTA(NI$12:NI$42)+COUNTA(NJ$12:NJ$42)=0),0.6*NI$5,IF(OR(NI13="",NJ13=""),0,IF(NI$6=0,IF(NI13&gt;=NI$8,NI$5,IF(NI13&lt;NJ13,0,NI$5*(NI13-NJ13)/(NI$8-NJ13))),IF(NI13&lt;=NI$8,NI$5,IF(NI13&gt;NJ13,0,NI$5*(NI13-NJ13)/(NI$8-NJ13))))))</f>
      </c>
      <c r="NL13" s="126">
        <f>IF(OR(NI13="",NJ13=""),0,NI$5)</f>
      </c>
      <c r="NM13" s="125">
        <f>IF(NI$6=0,RANK(NK13,NK$12:NK$42,0),RANK(NK13,NK$12:NK$42,1))</f>
      </c>
      <c r="NN13"/>
      <c r="NO13"/>
      <c r="NP13" s="126">
        <f>IF((COUNTA(NN$12:NN$42)+COUNTA(NO$12:NO$42)=0),0.6*NN$5,IF(OR(NN13="",NO13=""),0,IF(NN$6=0,IF(NN13&gt;=NN$8,NN$5,IF(NN13&lt;NO13,0,NN$5*(NN13-NO13)/(NN$8-NO13))),IF(NN13&lt;=NN$8,NN$5,IF(NN13&gt;NO13,0,NN$5*(NN13-NO13)/(NN$8-NO13))))))</f>
      </c>
      <c r="NQ13" s="126">
        <f>IF(OR(NN13="",NO13=""),0,NN$5)</f>
      </c>
      <c r="NR13" s="125">
        <f>IF(NN$6=0,RANK(NP13,NP$12:NP$42,0),RANK(NP13,NP$12:NP$42,1))</f>
      </c>
      <c r="NS13"/>
      <c r="NT13"/>
      <c r="NU13" s="126">
        <f>IF((COUNTA(NS$12:NS$42)+COUNTA(NT$12:NT$42)=0),0.6*NS$5,IF(OR(NS13="",NT13=""),0,IF(NS$6=0,IF(NS13&gt;=NS$8,NS$5,IF(NS13&lt;NT13,0,NS$5*(NS13-NT13)/(NS$8-NT13))),IF(NS13&lt;=NS$8,NS$5,IF(NS13&gt;NT13,0,NS$5*(NS13-NT13)/(NS$8-NT13))))))</f>
      </c>
      <c r="NV13" s="126">
        <f>IF(OR(NS13="",NT13=""),0,NS$5)</f>
      </c>
      <c r="NW13" s="125">
        <f>IF(NS$6=0,RANK(NU13,NU$12:NU$42,0),RANK(NU13,NU$12:NU$42,1))</f>
      </c>
      <c r="NX13"/>
      <c r="NY13"/>
      <c r="NZ13" s="126">
        <f>IF((COUNTA(NX$12:NX$42)+COUNTA(NY$12:NY$42)=0),0.6*NX$5,IF(OR(NX13="",NY13=""),0,IF(NX$6=0,IF(NX13&gt;=NX$8,NX$5,IF(NX13&lt;NY13,0,NX$5*(NX13-NY13)/(NX$8-NY13))),IF(NX13&lt;=NX$8,NX$5,IF(NX13&gt;NY13,0,NX$5*(NX13-NY13)/(NX$8-NY13))))))</f>
      </c>
      <c r="OA13" s="126">
        <f>IF(OR(NX13="",NY13=""),0,NX$5)</f>
      </c>
      <c r="OB13" s="125">
        <f>IF(NX$6=0,RANK(NZ13,NZ$12:NZ$42,0),RANK(NZ13,NZ$12:NZ$42,1))</f>
      </c>
      <c r="OC13"/>
      <c r="OD13"/>
      <c r="OE13" s="126">
        <f>IF((COUNTA(OC$12:OC$42)+COUNTA(OD$12:OD$42)=0),0.6*OC$5,IF(OR(OC13="",OD13=""),0,IF(OC$6=0,IF(OC13&gt;=OC$8,OC$5,IF(OC13&lt;OD13,0,OC$5*(OC13-OD13)/(OC$8-OD13))),IF(OC13&lt;=OC$8,OC$5,IF(OC13&gt;OD13,0,OC$5*(OC13-OD13)/(OC$8-OD13))))))</f>
      </c>
      <c r="OF13" s="126">
        <f>IF(OR(OC13="",OD13=""),0,OC$5)</f>
      </c>
      <c r="OG13" s="125">
        <f>IF(OC$6=0,RANK(OE13,OE$12:OE$42,0),RANK(OE13,OE$12:OE$42,1))</f>
      </c>
      <c r="OH13"/>
      <c r="OI13"/>
      <c r="OJ13" s="126">
        <f>IF((COUNTA(OH$12:OH$42)+COUNTA(OI$12:OI$42)=0),0.6*OH$5,IF(OR(OH13="",OI13=""),0,IF(OH$6=0,IF(OH13&gt;=OH$8,OH$5,IF(OH13&lt;OI13,0,OH$5*(OH13-OI13)/(OH$8-OI13))),IF(OH13&lt;=OH$8,OH$5,IF(OH13&gt;OI13,0,OH$5*(OH13-OI13)/(OH$8-OI13))))))</f>
      </c>
      <c r="OK13" s="126">
        <f>IF(OR(OH13="",OI13=""),0,OH$5)</f>
      </c>
      <c r="OL13" s="125">
        <f>IF(OH$6=0,RANK(OJ13,OJ$12:OJ$42,0),RANK(OJ13,OJ$12:OJ$42,1))</f>
      </c>
      <c r="OM13"/>
      <c r="ON13"/>
      <c r="OO13" s="126">
        <f>IF((COUNTA(OM$12:OM$42)+COUNTA(ON$12:ON$42)=0),0.6*OM$5,IF(OR(OM13="",ON13=""),0,IF(OM$6=0,IF(OM13&gt;=OM$8,OM$5,IF(OM13&lt;ON13,0,OM$5*(OM13-ON13)/(OM$8-ON13))),IF(OM13&lt;=OM$8,OM$5,IF(OM13&gt;ON13,0,OM$5*(OM13-ON13)/(OM$8-ON13))))))</f>
      </c>
      <c r="OP13" s="126">
        <f>IF(OR(OM13="",ON13=""),0,OM$5)</f>
      </c>
      <c r="OQ13" s="125">
        <f>IF(OM$6=0,RANK(OO13,OO$12:OO$42,0),RANK(OO13,OO$12:OO$42,1))</f>
      </c>
      <c r="OR13"/>
      <c r="OS13"/>
      <c r="OT13" s="126">
        <f>IF((COUNTA(OR$12:OR$42)+COUNTA(OS$12:OS$42)=0),0.6*OR$5,IF(OR(OR13="",OS13=""),0,IF(OR$6=0,IF(OR13&gt;=OR$8,OR$5,IF(OR13&lt;OS13,0,OR$5*(OR13-OS13)/(OR$8-OS13))),IF(OR13&lt;=OR$8,OR$5,IF(OR13&gt;OS13,0,OR$5*(OR13-OS13)/(OR$8-OS13))))))</f>
      </c>
      <c r="OU13" s="126">
        <f>IF(OR(OR13="",OS13=""),0,OR$5)</f>
      </c>
      <c r="OV13" s="125">
        <f>IF(OR$6=0,RANK(OT13,OT$12:OT$42,0),RANK(OT13,OT$12:OT$42,1))</f>
      </c>
      <c r="OW13"/>
      <c r="OX13"/>
      <c r="OY13" s="126">
        <f>IF((COUNTA(OW$12:OW$42)+COUNTA(OX$12:OX$42)=0),0.6*OW$5,IF(OR(OW13="",OX13=""),0,IF(OW$6=0,IF(OW13&gt;=OW$8,OW$5,IF(OW13&lt;OX13,0,OW$5*(OW13-OX13)/(OW$8-OX13))),IF(OW13&lt;=OW$8,OW$5,IF(OW13&gt;OX13,0,OW$5*(OW13-OX13)/(OW$8-OX13))))))</f>
      </c>
      <c r="OZ13" s="126">
        <f>IF(OR(OW13="",OX13=""),0,OW$5)</f>
      </c>
      <c r="PA13" s="125">
        <f>IF(OW$6=0,RANK(OY13,OY$12:OY$42,0),RANK(OY13,OY$12:OY$42,1))</f>
      </c>
      <c r="PB13"/>
      <c r="PC13"/>
      <c r="PD13" s="126">
        <f>IF((COUNTA(PB$12:PB$42)+COUNTA(PC$12:PC$42)=0),0.6*PB$5,IF(OR(PB13="",PC13=""),0,IF(PB$6=0,IF(PB13&gt;=PB$8,PB$5,IF(PB13&lt;PC13,0,PB$5*(PB13-PC13)/(PB$8-PC13))),IF(PB13&lt;=PB$8,PB$5,IF(PB13&gt;PC13,0,PB$5*(PB13-PC13)/(PB$8-PC13))))))</f>
      </c>
      <c r="PE13" s="126">
        <f>IF(OR(PB13="",PC13=""),0,PB$5)</f>
      </c>
      <c r="PF13" s="125">
        <f>IF(PB$6=0,RANK(PD13,PD$12:PD$42,0),RANK(PD13,PD$12:PD$42,1))</f>
      </c>
      <c r="PG13"/>
      <c r="PH13"/>
      <c r="PI13" s="126">
        <f>IF((COUNTA(PG$12:PG$42)+COUNTA(PH$12:PH$42)=0),0.6*PG$5,IF(OR(PG13="",PH13=""),0,IF(PG$6=0,IF(PG13&gt;=PG$8,PG$5,IF(PG13&lt;PH13,0,PG$5*(PG13-PH13)/(PG$8-PH13))),IF(PG13&lt;=PG$8,PG$5,IF(PG13&gt;PH13,0,PG$5*(PG13-PH13)/(PG$8-PH13))))))</f>
      </c>
      <c r="PJ13" s="126">
        <f>IF(OR(PG13="",PH13=""),0,PG$5)</f>
      </c>
      <c r="PK13" s="125">
        <f>IF(PG$6=0,RANK(PI13,PI$12:PI$42,0),RANK(PI13,PI$12:PI$42,1))</f>
      </c>
      <c r="PL13"/>
      <c r="PM13"/>
      <c r="PN13" s="126">
        <f>IF((COUNTA(PL$12:PL$42)+COUNTA(PM$12:PM$42)=0),0.6*PL$5,IF(OR(PL13="",PM13=""),0,IF(PL$6=0,IF(PL13&gt;=PL$8,PL$5,IF(PL13&lt;PM13,0,PL$5*(PL13-PM13)/(PL$8-PM13))),IF(PL13&lt;=PL$8,PL$5,IF(PL13&gt;PM13,0,PL$5*(PL13-PM13)/(PL$8-PM13))))))</f>
      </c>
      <c r="PO13" s="126">
        <f>IF(OR(PL13="",PM13=""),0,PL$5)</f>
      </c>
      <c r="PP13" s="125">
        <f>IF(PL$6=0,RANK(PN13,PN$12:PN$42,0),RANK(PN13,PN$12:PN$42,1))</f>
      </c>
      <c r="PQ13"/>
      <c r="PR13"/>
      <c r="PS13" s="126">
        <f>IF((COUNTA(PQ$12:PQ$42)+COUNTA(PR$12:PR$42)=0),0.6*PQ$5,IF(OR(PQ13="",PR13=""),0,IF(PQ$6=0,IF(PQ13&gt;=PQ$8,PQ$5,IF(PQ13&lt;PR13,0,PQ$5*(PQ13-PR13)/(PQ$8-PR13))),IF(PQ13&lt;=PQ$8,PQ$5,IF(PQ13&gt;PR13,0,PQ$5*(PQ13-PR13)/(PQ$8-PR13))))))</f>
      </c>
      <c r="PT13" s="126">
        <f>IF(OR(PQ13="",PR13=""),0,PQ$5)</f>
      </c>
      <c r="PU13" s="125">
        <f>IF(PQ$6=0,RANK(PS13,PS$12:PS$42,0),RANK(PS13,PS$12:PS$42,1))</f>
      </c>
      <c r="PV13"/>
      <c r="PW13"/>
      <c r="PX13" s="126">
        <f>IF((COUNTA(PV$12:PV$42)+COUNTA(PW$12:PW$42)=0),0.6*PV$5,IF(OR(PV13="",PW13=""),0,IF(PV$6=0,IF(PV13&gt;=PV$8,PV$5,IF(PV13&lt;PW13,0,PV$5*(PV13-PW13)/(PV$8-PW13))),IF(PV13&lt;=PV$8,PV$5,IF(PV13&gt;PW13,0,PV$5*(PV13-PW13)/(PV$8-PW13))))))</f>
      </c>
      <c r="PY13" s="126">
        <f>IF(OR(PV13="",PW13=""),0,PV$5)</f>
      </c>
      <c r="PZ13" s="125">
        <f>IF(PV$6=0,RANK(PX13,PX$12:PX$42,0),RANK(PX13,PX$12:PX$42,1))</f>
      </c>
      <c r="QA13"/>
      <c r="QB13"/>
      <c r="QC13" s="126">
        <f>IF((COUNTA(QA$12:QA$42)+COUNTA(QB$12:QB$42)=0),0.6*QA$5,IF(OR(QA13="",QB13=""),0,IF(QA$6=0,IF(QA13&gt;=QA$8,QA$5,IF(QA13&lt;QB13,0,QA$5*(QA13-QB13)/(QA$8-QB13))),IF(QA13&lt;=QA$8,QA$5,IF(QA13&gt;QB13,0,QA$5*(QA13-QB13)/(QA$8-QB13))))))</f>
      </c>
      <c r="QD13" s="126">
        <f>IF(OR(QA13="",QB13=""),0,QA$5)</f>
      </c>
      <c r="QE13" s="125">
        <f>IF(QA$6=0,RANK(QC13,QC$12:QC$42,0),RANK(QC13,QC$12:QC$42,1))</f>
      </c>
      <c r="QF13"/>
      <c r="QG13"/>
      <c r="QH13" s="126">
        <f>IF((COUNTA(QF$12:QF$42)+COUNTA(QG$12:QG$42)=0),0.6*QF$5,IF(OR(QF13="",QG13=""),0,IF(QF$6=0,IF(QF13&gt;=QF$8,QF$5,IF(QF13&lt;QG13,0,QF$5*(QF13-QG13)/(QF$8-QG13))),IF(QF13&lt;=QF$8,QF$5,IF(QF13&gt;QG13,0,QF$5*(QF13-QG13)/(QF$8-QG13))))))</f>
      </c>
      <c r="QI13" s="126">
        <f>IF(OR(QF13="",QG13=""),0,QF$5)</f>
      </c>
      <c r="QJ13" s="125">
        <f>IF(QF$6=0,RANK(QH13,QH$12:QH$42,0),RANK(QH13,QH$12:QH$42,1))</f>
      </c>
      <c r="QK13"/>
      <c r="QL13"/>
      <c r="QM13" s="126">
        <f>IF((COUNTA(QK$12:QK$42)+COUNTA(QL$12:QL$42)=0),0.6*QK$5,IF(OR(QK13="",QL13=""),0,IF(QK$6=0,IF(QK13&gt;=QK$8,QK$5,IF(QK13&lt;QL13,0,QK$5*(QK13-QL13)/(QK$8-QL13))),IF(QK13&lt;=QK$8,QK$5,IF(QK13&gt;QL13,0,QK$5*(QK13-QL13)/(QK$8-QL13))))))</f>
      </c>
      <c r="QN13" s="126">
        <f>IF(OR(QK13="",QL13=""),0,QK$5)</f>
      </c>
      <c r="QO13" s="125">
        <f>IF(QK$6=0,RANK(QM13,QM$12:QM$42,0),RANK(QM13,QM$12:QM$42,1))</f>
      </c>
      <c r="QP13"/>
      <c r="QQ13"/>
      <c r="QR13" s="126">
        <f>IF((COUNTA(QP$12:QP$42)+COUNTA(QQ$12:QQ$42)=0),0.6*QP$5,IF(OR(QP13="",QQ13=""),0,IF(QP$6=0,IF(QP13&gt;=QP$8,QP$5,IF(QP13&lt;QQ13,0,QP$5*(QP13-QQ13)/(QP$8-QQ13))),IF(QP13&lt;=QP$8,QP$5,IF(QP13&gt;QQ13,0,QP$5*(QP13-QQ13)/(QP$8-QQ13))))))</f>
      </c>
      <c r="QS13" s="126">
        <f>IF(OR(QP13="",QQ13=""),0,QP$5)</f>
      </c>
      <c r="QT13" s="125">
        <f>IF(QP$6=0,RANK(QR13,QR$12:QR$42,0),RANK(QR13,QR$12:QR$42,1))</f>
      </c>
      <c r="QU13"/>
      <c r="QV13"/>
      <c r="QW13" s="126">
        <f>IF((COUNTA(QU$12:QU$42)+COUNTA(QV$12:QV$42)=0),0.6*QU$5,IF(OR(QU13="",QV13=""),0,IF(QU$6=0,IF(QU13&gt;=QU$8,QU$5,IF(QU13&lt;QV13,0,QU$5*(QU13-QV13)/(QU$8-QV13))),IF(QU13&lt;=QU$8,QU$5,IF(QU13&gt;QV13,0,QU$5*(QU13-QV13)/(QU$8-QV13))))))</f>
      </c>
      <c r="QX13" s="126">
        <f>IF(OR(QU13="",QV13=""),0,QU$5)</f>
      </c>
      <c r="QY13" s="125">
        <f>IF(QU$6=0,RANK(QW13,QW$12:QW$42,0),RANK(QW13,QW$12:QW$42,1))</f>
      </c>
      <c r="QZ13"/>
      <c r="RA13"/>
      <c r="RB13" s="126">
        <f>IF((COUNTA(QZ$12:QZ$42)+COUNTA(RA$12:RA$42)=0),0.6*QZ$5,IF(OR(QZ13="",RA13=""),0,IF(QZ$6=0,IF(QZ13&gt;=QZ$8,QZ$5,IF(QZ13&lt;RA13,0,QZ$5*(QZ13-RA13)/(QZ$8-RA13))),IF(QZ13&lt;=QZ$8,QZ$5,IF(QZ13&gt;RA13,0,QZ$5*(QZ13-RA13)/(QZ$8-RA13))))))</f>
      </c>
      <c r="RC13" s="126">
        <f>IF(OR(QZ13="",RA13=""),0,QZ$5)</f>
      </c>
      <c r="RD13" s="125">
        <f>IF(QZ$6=0,RANK(RB13,RB$12:RB$42,0),RANK(RB13,RB$12:RB$42,1))</f>
      </c>
      <c r="RE13"/>
      <c r="RF13"/>
      <c r="RG13" s="126">
        <f>IF((COUNTA(RE$12:RE$42)+COUNTA(RF$12:RF$42)=0),0.6*RE$5,IF(OR(RE13="",RF13=""),0,IF(RE$6=0,IF(RE13&gt;=RE$8,RE$5,IF(RE13&lt;RF13,0,RE$5*(RE13-RF13)/(RE$8-RF13))),IF(RE13&lt;=RE$8,RE$5,IF(RE13&gt;RF13,0,RE$5*(RE13-RF13)/(RE$8-RF13))))))</f>
      </c>
      <c r="RH13" s="126">
        <f>IF(OR(RE13="",RF13=""),0,RE$5)</f>
      </c>
      <c r="RI13" s="125">
        <f>IF(RE$6=0,RANK(RG13,RG$12:RG$42,0),RANK(RG13,RG$12:RG$42,1))</f>
      </c>
      <c r="RJ13"/>
      <c r="RK13"/>
      <c r="RL13" s="126">
        <f>IF((COUNTA(RJ$12:RJ$42)+COUNTA(RK$12:RK$42)=0),0.6*RJ$5,IF(OR(RJ13="",RK13=""),0,IF(RJ$6=0,IF(RJ13&gt;=RJ$8,RJ$5,IF(RJ13&lt;RK13,0,RJ$5*(RJ13-RK13)/(RJ$8-RK13))),IF(RJ13&lt;=RJ$8,RJ$5,IF(RJ13&gt;RK13,0,RJ$5*(RJ13-RK13)/(RJ$8-RK13))))))</f>
      </c>
      <c r="RM13" s="126">
        <f>IF(OR(RJ13="",RK13=""),0,RJ$5)</f>
      </c>
      <c r="RN13" s="125">
        <f>IF(RJ$6=0,RANK(RL13,RL$12:RL$42,0),RANK(RL13,RL$12:RL$42,1))</f>
      </c>
      <c r="RO13"/>
      <c r="RP13"/>
      <c r="RQ13" s="126">
        <f>IF((COUNTA(RO$12:RO$42)+COUNTA(RP$12:RP$42)=0),0.6*RO$5,IF(OR(RO13="",RP13=""),0,IF(RO$6=0,IF(RO13&gt;=RO$8,RO$5,IF(RO13&lt;RP13,0,RO$5*(RO13-RP13)/(RO$8-RP13))),IF(RO13&lt;=RO$8,RO$5,IF(RO13&gt;RP13,0,RO$5*(RO13-RP13)/(RO$8-RP13))))))</f>
      </c>
      <c r="RR13" s="126">
        <f>IF(OR(RO13="",RP13=""),0,RO$5)</f>
      </c>
      <c r="RS13" s="125">
        <f>IF(RO$6=0,RANK(RQ13,RQ$12:RQ$42,0),RANK(RQ13,RQ$12:RQ$42,1))</f>
      </c>
      <c r="RT13"/>
      <c r="RU13"/>
      <c r="RV13" s="126">
        <f>IF((COUNTA(RT$12:RT$42)+COUNTA(RU$12:RU$42)=0),0.6*RT$5,IF(OR(RT13="",RU13=""),0,IF(RT$6=0,IF(RT13&gt;=RT$8,RT$5,IF(RT13&lt;RU13,0,RT$5*(RT13-RU13)/(RT$8-RU13))),IF(RT13&lt;=RT$8,RT$5,IF(RT13&gt;RU13,0,RT$5*(RT13-RU13)/(RT$8-RU13))))))</f>
      </c>
      <c r="RW13" s="126">
        <f>IF(OR(RT13="",RU13=""),0,RT$5)</f>
      </c>
      <c r="RX13" s="125">
        <f>IF(RT$6=0,RANK(RV13,RV$12:RV$42,0),RANK(RV13,RV$12:RV$42,1))</f>
      </c>
      <c r="RY13"/>
      <c r="RZ13"/>
      <c r="SA13" s="126">
        <f>IF((COUNTA(RY$12:RY$42)+COUNTA(RZ$12:RZ$42)=0),0.6*RY$5,IF(OR(RY13="",RZ13=""),0,IF(RY$6=0,IF(RY13&gt;=RY$8,RY$5,IF(RY13&lt;RZ13,0,RY$5*(RY13-RZ13)/(RY$8-RZ13))),IF(RY13&lt;=RY$8,RY$5,IF(RY13&gt;RZ13,0,RY$5*(RY13-RZ13)/(RY$8-RZ13))))))</f>
      </c>
      <c r="SB13" s="126">
        <f>IF(OR(RY13="",RZ13=""),0,RY$5)</f>
      </c>
      <c r="SC13" s="125">
        <f>IF(RY$6=0,RANK(SA13,SA$12:SA$42,0),RANK(SA13,SA$12:SA$42,1))</f>
      </c>
      <c r="SD13"/>
      <c r="SE13"/>
      <c r="SF13" s="126">
        <f>IF((COUNTA(SD$12:SD$42)+COUNTA(SE$12:SE$42)=0),0.6*SD$5,IF(OR(SD13="",SE13=""),0,IF(SD$6=0,IF(SD13&gt;=SD$8,SD$5,IF(SD13&lt;SE13,0,SD$5*(SD13-SE13)/(SD$8-SE13))),IF(SD13&lt;=SD$8,SD$5,IF(SD13&gt;SE13,0,SD$5*(SD13-SE13)/(SD$8-SE13))))))</f>
      </c>
      <c r="SG13" s="126">
        <f>IF(OR(SD13="",SE13=""),0,SD$5)</f>
      </c>
      <c r="SH13" s="125">
        <f>IF(SD$6=0,RANK(SF13,SF$12:SF$42,0),RANK(SF13,SF$12:SF$42,1))</f>
      </c>
      <c r="SI13"/>
      <c r="SJ13"/>
      <c r="SK13" s="126">
        <f>IF((COUNTA(SI$12:SI$42)+COUNTA(SJ$12:SJ$42)=0),0.6*SI$5,IF(OR(SI13="",SJ13=""),0,IF(SI$6=0,IF(SI13&gt;=SI$8,SI$5,IF(SI13&lt;SJ13,0,SI$5*(SI13-SJ13)/(SI$8-SJ13))),IF(SI13&lt;=SI$8,SI$5,IF(SI13&gt;SJ13,0,SI$5*(SI13-SJ13)/(SI$8-SJ13))))))</f>
      </c>
      <c r="SL13" s="126">
        <f>IF(OR(SI13="",SJ13=""),0,SI$5)</f>
      </c>
      <c r="SM13" s="125">
        <f>IF(SI$6=0,RANK(SK13,SK$12:SK$42,0),RANK(SK13,SK$12:SK$42,1))</f>
      </c>
      <c r="SN13"/>
      <c r="SO13"/>
      <c r="SP13" s="126">
        <f>IF((COUNTA(SN$12:SN$42)+COUNTA(SO$12:SO$42)=0),0.6*SN$5,IF(OR(SN13="",SO13=""),0,IF(SN$6=0,IF(SN13&gt;=SN$8,SN$5,IF(SN13&lt;SO13,0,SN$5*(SN13-SO13)/(SN$8-SO13))),IF(SN13&lt;=SN$8,SN$5,IF(SN13&gt;SO13,0,SN$5*(SN13-SO13)/(SN$8-SO13))))))</f>
      </c>
      <c r="SQ13" s="126">
        <f>IF(OR(SN13="",SO13=""),0,SN$5)</f>
      </c>
      <c r="SR13" s="125">
        <f>IF(SN$6=0,RANK(SP13,SP$12:SP$42,0),RANK(SP13,SP$12:SP$42,1))</f>
      </c>
      <c r="SS13"/>
      <c r="ST13"/>
      <c r="SU13" s="126">
        <f>IF((COUNTA(SS$12:SS$42)+COUNTA(ST$12:ST$42)=0),0.6*SS$5,IF(OR(SS13="",ST13=""),0,IF(SS$6=0,IF(SS13&gt;=SS$8,SS$5,IF(SS13&lt;ST13,0,SS$5*(SS13-ST13)/(SS$8-ST13))),IF(SS13&lt;=SS$8,SS$5,IF(SS13&gt;ST13,0,SS$5*(SS13-ST13)/(SS$8-ST13))))))</f>
      </c>
      <c r="SV13" s="126">
        <f>IF(OR(SS13="",ST13=""),0,SS$5)</f>
      </c>
      <c r="SW13" s="125">
        <f>IF(SS$6=0,RANK(SU13,SU$12:SU$42,0),RANK(SU13,SU$12:SU$42,1))</f>
      </c>
      <c r="SX13"/>
      <c r="SY13"/>
      <c r="SZ13" s="126">
        <f>IF((COUNTA(SX$12:SX$42)+COUNTA(SY$12:SY$42)=0),0.6*SX$5,IF(OR(SX13="",SY13=""),0,IF(SX$6=0,IF(SX13&gt;=SX$8,SX$5,IF(SX13&lt;SY13,0,SX$5*(SX13-SY13)/(SX$8-SY13))),IF(SX13&lt;=SX$8,SX$5,IF(SX13&gt;SY13,0,SX$5*(SX13-SY13)/(SX$8-SY13))))))</f>
      </c>
      <c r="TA13" s="126">
        <f>IF(OR(SX13="",SY13=""),0,SX$5)</f>
      </c>
      <c r="TB13" s="125">
        <f>IF(SX$6=0,RANK(SZ13,SZ$12:SZ$42,0),RANK(SZ13,SZ$12:SZ$42,1))</f>
      </c>
      <c r="TC13"/>
      <c r="TD13"/>
      <c r="TE13" s="126">
        <f>IF((COUNTA(TC$12:TC$42)+COUNTA(TD$12:TD$42)=0),0.6*TC$5,IF(OR(TC13="",TD13=""),0,IF(TC$6=0,IF(TC13&gt;=TC$8,TC$5,IF(TC13&lt;TD13,0,TC$5*(TC13-TD13)/(TC$8-TD13))),IF(TC13&lt;=TC$8,TC$5,IF(TC13&gt;TD13,0,TC$5*(TC13-TD13)/(TC$8-TD13))))))</f>
      </c>
      <c r="TF13" s="126">
        <f>IF(OR(TC13="",TD13=""),0,TC$5)</f>
      </c>
      <c r="TG13" s="125">
        <f>IF(TC$6=0,RANK(TE13,TE$12:TE$42,0),RANK(TE13,TE$12:TE$42,1))</f>
      </c>
      <c r="TH13"/>
      <c r="TI13"/>
      <c r="TJ13" s="126">
        <f>IF((COUNTA(TH$12:TH$42)+COUNTA(TI$12:TI$42)=0),0.6*TH$5,IF(OR(TH13="",TI13=""),0,IF(TH$6=0,IF(TH13&gt;=TH$8,TH$5,IF(TH13&lt;TI13,0,TH$5*(TH13-TI13)/(TH$8-TI13))),IF(TH13&lt;=TH$8,TH$5,IF(TH13&gt;TI13,0,TH$5*(TH13-TI13)/(TH$8-TI13))))))</f>
      </c>
      <c r="TK13" s="126">
        <f>IF(OR(TH13="",TI13=""),0,TH$5)</f>
      </c>
      <c r="TL13" s="125">
        <f>IF(TH$6=0,RANK(TJ13,TJ$12:TJ$42,0),RANK(TJ13,TJ$12:TJ$42,1))</f>
      </c>
      <c r="TM13"/>
      <c r="TN13"/>
      <c r="TO13" s="126">
        <f>IF((COUNTA(TM$12:TM$42)+COUNTA(TN$12:TN$42)=0),0.6*TM$5,IF(OR(TM13="",TN13=""),0,IF(TM$6=0,IF(TM13&gt;=TM$8,TM$5,IF(TM13&lt;TN13,0,TM$5*(TM13-TN13)/(TM$8-TN13))),IF(TM13&lt;=TM$8,TM$5,IF(TM13&gt;TN13,0,TM$5*(TM13-TN13)/(TM$8-TN13))))))</f>
      </c>
      <c r="TP13" s="126">
        <f>IF(OR(TM13="",TN13=""),0,TM$5)</f>
      </c>
      <c r="TQ13" s="125">
        <f>IF(TM$6=0,RANK(TO13,TO$12:TO$42,0),RANK(TO13,TO$12:TO$42,1))</f>
      </c>
      <c r="TR13"/>
      <c r="TS13"/>
      <c r="TT13" s="126">
        <f>IF((COUNTA(TR$12:TR$42)+COUNTA(TS$12:TS$42)=0),0.6*TR$5,IF(OR(TR13="",TS13=""),0,IF(TR$6=0,IF(TR13&gt;=TR$8,TR$5,IF(TR13&lt;TS13,0,TR$5*(TR13-TS13)/(TR$8-TS13))),IF(TR13&lt;=TR$8,TR$5,IF(TR13&gt;TS13,0,TR$5*(TR13-TS13)/(TR$8-TS13))))))</f>
      </c>
      <c r="TU13" s="126">
        <f>IF(OR(TR13="",TS13=""),0,TR$5)</f>
      </c>
      <c r="TV13" s="125">
        <f>IF(TR$6=0,RANK(TT13,TT$12:TT$42,0),RANK(TT13,TT$12:TT$42,1))</f>
      </c>
      <c r="TW13"/>
      <c r="TX13"/>
      <c r="TY13" s="126">
        <f>IF((COUNTA(TW$12:TW$42)+COUNTA(TX$12:TX$42)=0),0.6*TW$5,IF(OR(TW13="",TX13=""),0,IF(TW$6=0,IF(TW13&gt;=TW$8,TW$5,IF(TW13&lt;TX13,0,TW$5*(TW13-TX13)/(TW$8-TX13))),IF(TW13&lt;=TW$8,TW$5,IF(TW13&gt;TX13,0,TW$5*(TW13-TX13)/(TW$8-TX13))))))</f>
      </c>
      <c r="TZ13" s="126">
        <f>IF(OR(TW13="",TX13=""),0,TW$5)</f>
      </c>
      <c r="UA13" s="125">
        <f>IF(TW$6=0,RANK(TY13,TY$12:TY$42,0),RANK(TY13,TY$12:TY$42,1))</f>
      </c>
      <c r="UB13"/>
      <c r="UC13"/>
      <c r="UD13" s="126">
        <f>IF((COUNTA(UB$12:UB$42)+COUNTA(UC$12:UC$42)=0),0.6*UB$5,IF(OR(UB13="",UC13=""),0,IF(UB$6=0,IF(UB13&gt;=UB$8,UB$5,IF(UB13&lt;UC13,0,UB$5*(UB13-UC13)/(UB$8-UC13))),IF(UB13&lt;=UB$8,UB$5,IF(UB13&gt;UC13,0,UB$5*(UB13-UC13)/(UB$8-UC13))))))</f>
      </c>
      <c r="UE13" s="126">
        <f>IF(OR(UB13="",UC13=""),0,UB$5)</f>
      </c>
      <c r="UF13" s="125">
        <f>IF(UB$6=0,RANK(UD13,UD$12:UD$42,0),RANK(UD13,UD$12:UD$42,1))</f>
      </c>
      <c r="UG13"/>
      <c r="UH13"/>
      <c r="UI13" s="126">
        <f>IF((COUNTA(UG$12:UG$42)+COUNTA(UH$12:UH$42)=0),0.6*UG$5,IF(OR(UG13="",UH13=""),0,IF(UG$6=0,IF(UG13&gt;=UG$8,UG$5,IF(UG13&lt;UH13,0,UG$5*(UG13-UH13)/(UG$8-UH13))),IF(UG13&lt;=UG$8,UG$5,IF(UG13&gt;UH13,0,UG$5*(UG13-UH13)/(UG$8-UH13))))))</f>
      </c>
      <c r="UJ13" s="126">
        <f>IF(OR(UG13="",UH13=""),0,UG$5)</f>
      </c>
      <c r="UK13" s="125">
        <f>IF(UG$6=0,RANK(UI13,UI$12:UI$42,0),RANK(UI13,UI$12:UI$42,1))</f>
      </c>
      <c r="UL13"/>
      <c r="UM13"/>
      <c r="UN13" s="126">
        <f>IF((COUNTA(UL$12:UL$42)+COUNTA(UM$12:UM$42)=0),0.6*UL$5,IF(OR(UL13="",UM13=""),0,IF(UL$6=0,IF(UL13&gt;=UL$8,UL$5,IF(UL13&lt;UM13,0,UL$5*(UL13-UM13)/(UL$8-UM13))),IF(UL13&lt;=UL$8,UL$5,IF(UL13&gt;UM13,0,UL$5*(UL13-UM13)/(UL$8-UM13))))))</f>
      </c>
      <c r="UO13" s="126">
        <f>IF(OR(UL13="",UM13=""),0,UL$5)</f>
      </c>
      <c r="UP13" s="125">
        <f>IF(UL$6=0,RANK(UN13,UN$12:UN$42,0),RANK(UN13,UN$12:UN$42,1))</f>
      </c>
      <c r="UQ13"/>
      <c r="UR13"/>
      <c r="US13" s="126">
        <f>IF((COUNTA(UQ$12:UQ$42)+COUNTA(UR$12:UR$42)=0),0.6*UQ$5,IF(OR(UQ13="",UR13=""),0,IF(UQ$6=0,IF(UQ13&gt;=UQ$8,UQ$5,IF(UQ13&lt;UR13,0,UQ$5*(UQ13-UR13)/(UQ$8-UR13))),IF(UQ13&lt;=UQ$8,UQ$5,IF(UQ13&gt;UR13,0,UQ$5*(UQ13-UR13)/(UQ$8-UR13))))))</f>
      </c>
      <c r="UT13" s="126">
        <f>IF(OR(UQ13="",UR13=""),0,UQ$5)</f>
      </c>
      <c r="UU13" s="125">
        <f>IF(UQ$6=0,RANK(US13,US$12:US$42,0),RANK(US13,US$12:US$42,1))</f>
      </c>
      <c r="UV13"/>
      <c r="UW13"/>
      <c r="UX13" s="126">
        <f>IF((COUNTA(UV$12:UV$42)+COUNTA(UW$12:UW$42)=0),0.6*UV$5,IF(OR(UV13="",UW13=""),0,IF(UV$6=0,IF(UV13&gt;=UV$8,UV$5,IF(UV13&lt;UW13,0,UV$5*(UV13-UW13)/(UV$8-UW13))),IF(UV13&lt;=UV$8,UV$5,IF(UV13&gt;UW13,0,UV$5*(UV13-UW13)/(UV$8-UW13))))))</f>
      </c>
      <c r="UY13" s="126">
        <f>IF(OR(UV13="",UW13=""),0,UV$5)</f>
      </c>
      <c r="UZ13" s="125">
        <f>IF(UV$6=0,RANK(UX13,UX$12:UX$42,0),RANK(UX13,UX$12:UX$42,1))</f>
      </c>
      <c r="VA13" s="126">
        <v>99.9947375</v>
      </c>
      <c r="VB13" s="126">
        <v>92.0555388888889</v>
      </c>
      <c r="VC13" s="126">
        <f>IF((COUNTA(VA$12:VA$42)+COUNTA(VB$12:VB$42)=0),0.6*VA$5,IF(OR(VA13="",VB13=""),0,IF(VA$6=0,IF(VA13&gt;=VA$8,VA$5,IF(VA13&lt;VB13,0,VA$5*(VA13-VB13)/(VA$8-VB13))),IF(VA13&lt;=VA$8,VA$5,IF(VA13&gt;VB13,0,VA$5*(VA13-VB13)/(VA$8-VB13))))))</f>
      </c>
      <c r="VD13" s="126">
        <f>IF(OR(VA13="",VB13=""),0,VA$5)</f>
      </c>
      <c r="VE13" s="125">
        <f>IF(VA$6=0,RANK(VC13,VC$12:VC$42,0),RANK(VC13,VC$12:VC$42,1))</f>
      </c>
      <c r="VF13" s="126">
        <v>99.9947375</v>
      </c>
      <c r="VG13" s="126">
        <v>77.72576875</v>
      </c>
      <c r="VH13" s="126">
        <f>IF((COUNTA(VF$12:VF$42)+COUNTA(VG$12:VG$42)=0),0.6*VF$5,IF(OR(VF13="",VG13=""),0,IF(VF$6=0,IF(VF13&gt;=VF$8,VF$5,IF(VF13&lt;VG13,0,VF$5*(VF13-VG13)/(VF$8-VG13))),IF(VF13&lt;=VF$8,VF$5,IF(VF13&gt;VG13,0,VF$5*(VF13-VG13)/(VF$8-VG13))))))</f>
      </c>
      <c r="VI13" s="126">
        <f>IF(OR(VF13="",VG13=""),0,VF$5)</f>
      </c>
      <c r="VJ13" s="125">
        <f>IF(VF$6=0,RANK(VH13,VH$12:VH$42,0),RANK(VH13,VH$12:VH$42,1))</f>
      </c>
      <c r="VK13" s="126">
        <v>100</v>
      </c>
      <c r="VL13" s="126">
        <v>98.8888888888889</v>
      </c>
      <c r="VM13" s="126">
        <f>IF((COUNTA(VK$12:VK$42)+COUNTA(VL$12:VL$42)=0),0.6*VK$5,IF(OR(VK13="",VL13=""),0,IF(VK$6=0,IF(VK13&gt;=VK$8,VK$5,IF(VK13&lt;VL13,0,VK$5*(VK13-VL13)/(VK$8-VL13))),IF(VK13&lt;=VK$8,VK$5,IF(VK13&gt;VL13,0,VK$5*(VK13-VL13)/(VK$8-VL13))))))</f>
      </c>
      <c r="VN13" s="126">
        <f>IF(OR(VK13="",VL13=""),0,VK$5)</f>
      </c>
      <c r="VO13" s="125">
        <f>IF(VK$6=0,RANK(VM13,VM$12:VM$42,0),RANK(VM13,VM$12:VM$42,1))</f>
      </c>
      <c r="VP13" s="126">
        <v>100</v>
      </c>
      <c r="VQ13" s="126">
        <v>96.1111111111111</v>
      </c>
      <c r="VR13" s="126">
        <f>IF((COUNTA(VP$12:VP$42)+COUNTA(VQ$12:VQ$42)=0),0.6*VP$5,IF(OR(VP13="",VQ13=""),0,IF(VP$6=0,IF(VP13&gt;=VP$8,VP$5,IF(VP13&lt;VQ13,0,VP$5*(VP13-VQ13)/(VP$8-VQ13))),IF(VP13&lt;=VP$8,VP$5,IF(VP13&gt;VQ13,0,VP$5*(VP13-VQ13)/(VP$8-VQ13))))))</f>
      </c>
      <c r="VS13" s="126">
        <f>IF(OR(VP13="",VQ13=""),0,VP$5)</f>
      </c>
      <c r="VT13" s="125">
        <f>IF(VP$6=0,RANK(VR13,VR$12:VR$42,0),RANK(VR13,VR$12:VR$42,1))</f>
      </c>
      <c r="VU13" s="126">
        <v>1.58132142857143</v>
      </c>
      <c r="VV13" s="126">
        <v>2.66574861111111</v>
      </c>
      <c r="VW13" s="126">
        <f>IF((COUNTA(VU$12:VU$42)+COUNTA(VV$12:VV$42)=0),0.6*VU$5,IF(OR(VU13="",VV13=""),0,IF(VU$6=0,IF(VU13&gt;=VU$8,VU$5,IF(VU13&lt;VV13,0,VU$5*(VU13-VV13)/(VU$8-VV13))),IF(VU13&lt;=VU$8,VU$5,IF(VU13&gt;VV13,0,VU$5*(VU13-VV13)/(VU$8-VV13))))))</f>
      </c>
      <c r="VX13" s="126">
        <f>IF(OR(VU13="",VV13=""),0,VU$5)</f>
      </c>
      <c r="VY13" s="125">
        <f>IF(VU$6=0,RANK(VW13,VW$12:VW$42,0),RANK(VW13,VW$12:VW$42,1))</f>
      </c>
      <c r="VZ13" s="126">
        <v>1.58132142857143</v>
      </c>
      <c r="WA13" s="126">
        <v>5.79093333333333</v>
      </c>
      <c r="WB13" s="126">
        <f>IF((COUNTA(VZ$12:VZ$42)+COUNTA(WA$12:WA$42)=0),0.6*VZ$5,IF(OR(VZ13="",WA13=""),0,IF(VZ$6=0,IF(VZ13&gt;=VZ$8,VZ$5,IF(VZ13&lt;WA13,0,VZ$5*(VZ13-WA13)/(VZ$8-WA13))),IF(VZ13&lt;=VZ$8,VZ$5,IF(VZ13&gt;WA13,0,VZ$5*(VZ13-WA13)/(VZ$8-WA13))))))</f>
      </c>
      <c r="WC13" s="126">
        <f>IF(OR(VZ13="",WA13=""),0,VZ$5)</f>
      </c>
      <c r="WD13" s="125">
        <f>IF(VZ$6=0,RANK(WB13,WB$12:WB$42,0),RANK(WB13,WB$12:WB$42,1))</f>
      </c>
      <c r="WE13" s="126">
        <v>99.7065857142857</v>
      </c>
      <c r="WF13"/>
      <c r="WG13" s="126">
        <f>IF((COUNTA(WE$12:WE$42)+COUNTA(WF$12:WF$42)=0),0.6*WE$5,IF(OR(WE13="",WF13=""),0,IF(WE$6=0,IF(WE13&gt;=WE$8,WE$5,IF(WE13&lt;WF13,0,WE$5*(WE13-WF13)/(WE$8-WF13))),IF(WE13&lt;=WE$8,WE$5,IF(WE13&gt;WF13,0,WE$5*(WE13-WF13)/(WE$8-WF13))))))</f>
      </c>
      <c r="WH13" s="126">
        <f>IF(OR(WE13="",WF13=""),0,WE$5)</f>
      </c>
      <c r="WI13" s="125">
        <f>IF(WE$6=0,RANK(WG13,WG$12:WG$42,0),RANK(WG13,WG$12:WG$42,1))</f>
      </c>
      <c r="WJ13" s="126">
        <v>99.7065857142857</v>
      </c>
      <c r="WK13"/>
      <c r="WL13" s="126">
        <f>IF((COUNTA(WJ$12:WJ$42)+COUNTA(WK$12:WK$42)=0),0.6*WJ$5,IF(OR(WJ13="",WK13=""),0,IF(WJ$6=0,IF(WJ13&gt;=WJ$8,WJ$5,IF(WJ13&lt;WK13,0,WJ$5*(WJ13-WK13)/(WJ$8-WK13))),IF(WJ13&lt;=WJ$8,WJ$5,IF(WJ13&gt;WK13,0,WJ$5*(WJ13-WK13)/(WJ$8-WK13))))))</f>
      </c>
      <c r="WM13" s="126">
        <f>IF(OR(WJ13="",WK13=""),0,WJ$5)</f>
      </c>
      <c r="WN13" s="125">
        <f>IF(WJ$6=0,RANK(WL13,WL$12:WL$42,0),RANK(WL13,WL$12:WL$42,1))</f>
      </c>
      <c r="WO13" s="126">
        <v>99.7619071428571</v>
      </c>
      <c r="WP13" s="126">
        <v>100</v>
      </c>
      <c r="WQ13" s="126">
        <f>IF((COUNTA(WO$12:WO$42)+COUNTA(WP$12:WP$42)=0),0.6*WO$5,IF(OR(WO13="",WP13=""),0,IF(WO$6=0,IF(WO13&gt;=WO$8,WO$5,IF(WO13&lt;WP13,0,WO$5*(WO13-WP13)/(WO$8-WP13))),IF(WO13&lt;=WO$8,WO$5,IF(WO13&gt;WP13,0,WO$5*(WO13-WP13)/(WO$8-WP13))))))</f>
      </c>
      <c r="WR13" s="126">
        <f>IF(OR(WO13="",WP13=""),0,WO$5)</f>
      </c>
      <c r="WS13" s="125">
        <f>IF(WO$6=0,RANK(WQ13,WQ$12:WQ$42,0),RANK(WQ13,WQ$12:WQ$42,1))</f>
      </c>
      <c r="WT13" s="126">
        <v>99.7619071428571</v>
      </c>
      <c r="WU13" s="126">
        <v>100</v>
      </c>
      <c r="WV13" s="126">
        <f>IF((COUNTA(WT$12:WT$42)+COUNTA(WU$12:WU$42)=0),0.6*WT$5,IF(OR(WT13="",WU13=""),0,IF(WT$6=0,IF(WT13&gt;=WT$8,WT$5,IF(WT13&lt;WU13,0,WT$5*(WT13-WU13)/(WT$8-WU13))),IF(WT13&lt;=WT$8,WT$5,IF(WT13&gt;WU13,0,WT$5*(WT13-WU13)/(WT$8-WU13))))))</f>
      </c>
      <c r="WW13" s="126">
        <f>IF(OR(WT13="",WU13=""),0,WT$5)</f>
      </c>
      <c r="WX13" s="125">
        <f>IF(WT$6=0,RANK(WV13,WV$12:WV$42,0),RANK(WV13,WV$12:WV$42,1))</f>
      </c>
      <c r="WY13" s="126">
        <v>2.47346904761905</v>
      </c>
      <c r="WZ13" s="126">
        <v>4.49</v>
      </c>
      <c r="XA13" s="126">
        <f>IF((COUNTA(WY$12:WY$42)+COUNTA(WZ$12:WZ$42)=0),0.6*WY$5,IF(OR(WY13="",WZ13=""),0,IF(WY$6=0,IF(WY13&gt;=WY$8,WY$5,IF(WY13&lt;WZ13,0,WY$5*(WY13-WZ13)/(WY$8-WZ13))),IF(WY13&lt;=WY$8,WY$5,IF(WY13&gt;WZ13,0,WY$5*(WY13-WZ13)/(WY$8-WZ13))))))</f>
      </c>
      <c r="XB13" s="126">
        <f>IF(OR(WY13="",WZ13=""),0,WY$5)</f>
      </c>
      <c r="XC13" s="125">
        <f>IF(WY$6=0,RANK(XA13,XA$12:XA$42,0),RANK(XA13,XA$12:XA$42,1))</f>
      </c>
      <c r="XD13" s="126">
        <v>2.47346904761905</v>
      </c>
      <c r="XE13" s="126">
        <v>2.8965</v>
      </c>
      <c r="XF13" s="126">
        <f>IF((COUNTA(XD$12:XD$42)+COUNTA(XE$12:XE$42)=0),0.6*XD$5,IF(OR(XD13="",XE13=""),0,IF(XD$6=0,IF(XD13&gt;=XD$8,XD$5,IF(XD13&lt;XE13,0,XD$5*(XD13-XE13)/(XD$8-XE13))),IF(XD13&lt;=XD$8,XD$5,IF(XD13&gt;XE13,0,XD$5*(XD13-XE13)/(XD$8-XE13))))))</f>
      </c>
      <c r="XG13" s="126">
        <f>IF(OR(XD13="",XE13=""),0,XD$5)</f>
      </c>
      <c r="XH13" s="125">
        <f>IF(XD$6=0,RANK(XF13,XF$12:XF$42,0),RANK(XF13,XF$12:XF$42,1))</f>
      </c>
      <c r="XI13" s="126">
        <v>91.6666666666667</v>
      </c>
      <c r="XJ13"/>
      <c r="XK13" s="126">
        <f>IF((COUNTA(XI$12:XI$42)+COUNTA(XJ$12:XJ$42)=0),0.6*XI$5,IF(OR(XI13="",XJ13=""),0,IF(XI$6=0,IF(XI13&gt;=XI$8,XI$5,IF(XI13&lt;XJ13,0,XI$5*(XI13-XJ13)/(XI$8-XJ13))),IF(XI13&lt;=XI$8,XI$5,IF(XI13&gt;XJ13,0,XI$5*(XI13-XJ13)/(XI$8-XJ13))))))</f>
      </c>
      <c r="XL13" s="126">
        <f>IF(OR(XI13="",XJ13=""),0,XI$5)</f>
      </c>
      <c r="XM13" s="125">
        <f>IF(XI$6=0,RANK(XK13,XK$12:XK$42,0),RANK(XK13,XK$12:XK$42,1))</f>
      </c>
      <c r="XN13" s="126">
        <v>91.6666666666667</v>
      </c>
      <c r="XO13" s="126">
        <v>100</v>
      </c>
      <c r="XP13" s="126">
        <f>IF((COUNTA(XN$12:XN$42)+COUNTA(XO$12:XO$42)=0),0.6*XN$5,IF(OR(XN13="",XO13=""),0,IF(XN$6=0,IF(XN13&gt;=XN$8,XN$5,IF(XN13&lt;XO13,0,XN$5*(XN13-XO13)/(XN$8-XO13))),IF(XN13&lt;=XN$8,XN$5,IF(XN13&gt;XO13,0,XN$5*(XN13-XO13)/(XN$8-XO13))))))</f>
      </c>
      <c r="XQ13" s="126">
        <f>IF(OR(XN13="",XO13=""),0,XN$5)</f>
      </c>
      <c r="XR13" s="125">
        <f>IF(XN$6=0,RANK(XP13,XP$12:XP$42,0),RANK(XP13,XP$12:XP$42,1))</f>
      </c>
      <c r="XS13" s="126">
        <v>0.661366666666667</v>
      </c>
      <c r="XT13"/>
      <c r="XU13" s="126">
        <f>IF((COUNTA(XS$12:XS$42)+COUNTA(XT$12:XT$42)=0),0.6*XS$5,IF(OR(XS13="",XT13=""),0,IF(XS$6=0,IF(XS13&gt;=XS$8,XS$5,IF(XS13&lt;XT13,0,XS$5*(XS13-XT13)/(XS$8-XT13))),IF(XS13&lt;=XS$8,XS$5,IF(XS13&gt;XT13,0,XS$5*(XS13-XT13)/(XS$8-XT13))))))</f>
      </c>
      <c r="XV13" s="126">
        <f>IF(OR(XS13="",XT13=""),0,XS$5)</f>
      </c>
      <c r="XW13" s="125">
        <f>IF(XS$6=0,RANK(XU13,XU$12:XU$42,0),RANK(XU13,XU$12:XU$42,1))</f>
      </c>
      <c r="XX13" s="126">
        <v>0.661366666666667</v>
      </c>
      <c r="XY13" s="126">
        <v>0.947333333333333</v>
      </c>
      <c r="XZ13" s="126">
        <f>IF((COUNTA(XX$12:XX$42)+COUNTA(XY$12:XY$42)=0),0.6*XX$5,IF(OR(XX13="",XY13=""),0,IF(XX$6=0,IF(XX13&gt;=XX$8,XX$5,IF(XX13&lt;XY13,0,XX$5*(XX13-XY13)/(XX$8-XY13))),IF(XX13&lt;=XX$8,XX$5,IF(XX13&gt;XY13,0,XX$5*(XX13-XY13)/(XX$8-XY13))))))</f>
      </c>
      <c r="YA13" s="126">
        <f>IF(OR(XX13="",XY13=""),0,XX$5)</f>
      </c>
      <c r="YB13" s="125">
        <f>IF(XX$6=0,RANK(XZ13,XZ$12:XZ$42,0),RANK(XZ13,XZ$12:XZ$42,1))</f>
      </c>
      <c r="YC13" s="126">
        <v>0</v>
      </c>
      <c r="YD13"/>
      <c r="YE13" s="126">
        <f>IF((COUNTA(YC$12:YC$42)+COUNTA(YD$12:YD$42)=0),0.6*YC$5,IF(OR(YC13="",YD13=""),0,IF(YC$6=0,IF(YC13&gt;=YC$8,YC$5,IF(YC13&lt;YD13,0,YC$5*(YC13-YD13)/(YC$8-YD13))),IF(YC13&lt;=YC$8,YC$5,IF(YC13&gt;YD13,0,YC$5*(YC13-YD13)/(YC$8-YD13))))))</f>
      </c>
      <c r="YF13" s="126">
        <f>IF(OR(YC13="",YD13=""),0,YC$5)</f>
      </c>
      <c r="YG13" s="125">
        <f>IF(YC$6=0,RANK(YE13,YE$12:YE$42,0),RANK(YE13,YE$12:YE$42,1))</f>
      </c>
      <c r="YH13" s="126">
        <v>0</v>
      </c>
      <c r="YI13" s="126">
        <v>0</v>
      </c>
      <c r="YJ13" s="126">
        <f>IF((COUNTA(YH$12:YH$42)+COUNTA(YI$12:YI$42)=0),0.6*YH$5,IF(OR(YH13="",YI13=""),0,IF(YH$6=0,IF(YH13&gt;=YH$8,YH$5,IF(YH13&lt;YI13,0,YH$5*(YH13-YI13)/(YH$8-YI13))),IF(YH13&lt;=YH$8,YH$5,IF(YH13&gt;YI13,0,YH$5*(YH13-YI13)/(YH$8-YI13))))))</f>
      </c>
      <c r="YK13" s="126">
        <f>IF(OR(YH13="",YI13=""),0,YH$5)</f>
      </c>
      <c r="YL13" s="125">
        <f>IF(YH$6=0,RANK(YJ13,YJ$12:YJ$42,0),RANK(YJ13,YJ$12:YJ$42,1))</f>
      </c>
      <c r="YM13" s="126">
        <v>62.3748928571429</v>
      </c>
      <c r="YN13"/>
      <c r="YO13" s="126">
        <f>IF((COUNTA(YM$12:YM$42)+COUNTA(YN$12:YN$42)=0),0.6*YM$5,IF(OR(YM13="",YN13=""),0,IF(YM$6=0,IF(YM13&gt;=YM$8,YM$5,IF(YM13&lt;YN13,0,YM$5*(YM13-YN13)/(YM$8-YN13))),IF(YM13&lt;=YM$8,YM$5,IF(YM13&gt;YN13,0,YM$5*(YM13-YN13)/(YM$8-YN13))))))</f>
      </c>
      <c r="YP13" s="126">
        <f>IF(OR(YM13="",YN13=""),0,YM$5)</f>
      </c>
      <c r="YQ13" s="125">
        <f>IF(YM$6=0,RANK(YO13,YO$12:YO$42,0),RANK(YO13,YO$12:YO$42,1))</f>
      </c>
      <c r="YR13" s="126">
        <v>62.3748928571429</v>
      </c>
      <c r="YS13"/>
      <c r="YT13" s="126">
        <f>IF((COUNTA(YR$12:YR$42)+COUNTA(YS$12:YS$42)=0),0.6*YR$5,IF(OR(YR13="",YS13=""),0,IF(YR$6=0,IF(YR13&gt;=YR$8,YR$5,IF(YR13&lt;YS13,0,YR$5*(YR13-YS13)/(YR$8-YS13))),IF(YR13&lt;=YR$8,YR$5,IF(YR13&gt;YS13,0,YR$5*(YR13-YS13)/(YR$8-YS13))))))</f>
      </c>
      <c r="YU13" s="126">
        <f>IF(OR(YR13="",YS13=""),0,YR$5)</f>
      </c>
      <c r="YV13" s="125">
        <f>IF(YR$6=0,RANK(YT13,YT$12:YT$42,0),RANK(YT13,YT$12:YT$42,1))</f>
      </c>
      <c r="YW13" s="126">
        <v>6.34786875</v>
      </c>
      <c r="YX13" s="126">
        <v>0.193725</v>
      </c>
      <c r="YY13" s="126">
        <f>IF((COUNTA(YW$12:YW$42)+COUNTA(YX$12:YX$42)=0),0.6*YW$5,IF(OR(YW13="",YX13=""),0,IF(YW$6=0,IF(YW13&gt;=YW$8,YW$5,IF(YW13&lt;YX13,0,YW$5*(YW13-YX13)/(YW$8-YX13))),IF(YW13&lt;=YW$8,YW$5,IF(YW13&gt;YX13,0,YW$5*(YW13-YX13)/(YW$8-YX13))))))</f>
      </c>
      <c r="YZ13" s="126">
        <f>IF(OR(YW13="",YX13=""),0,YW$5)</f>
      </c>
      <c r="ZA13" s="125">
        <f>IF(YW$6=0,RANK(YY13,YY$12:YY$42,0),RANK(YY13,YY$12:YY$42,1))</f>
      </c>
      <c r="ZB13" s="126">
        <v>6.34786875</v>
      </c>
      <c r="ZC13" s="126">
        <v>0.304039285714286</v>
      </c>
      <c r="ZD13" s="126">
        <f>IF((COUNTA(ZB$12:ZB$42)+COUNTA(ZC$12:ZC$42)=0),0.6*ZB$5,IF(OR(ZB13="",ZC13=""),0,IF(ZB$6=0,IF(ZB13&gt;=ZB$8,ZB$5,IF(ZB13&lt;ZC13,0,ZB$5*(ZB13-ZC13)/(ZB$8-ZC13))),IF(ZB13&lt;=ZB$8,ZB$5,IF(ZB13&gt;ZC13,0,ZB$5*(ZB13-ZC13)/(ZB$8-ZC13))))))</f>
      </c>
      <c r="ZE13" s="126">
        <f>IF(OR(ZB13="",ZC13=""),0,ZB$5)</f>
      </c>
      <c r="ZF13" s="125">
        <f>IF(ZB$6=0,RANK(ZD13,ZD$12:ZD$42,0),RANK(ZD13,ZD$12:ZD$42,1))</f>
      </c>
      <c r="ZG13" s="126">
        <v>99.7246519753086</v>
      </c>
      <c r="ZH13" s="126">
        <v>82.0136680291005</v>
      </c>
      <c r="ZI13" s="126">
        <f>IF((COUNTA(ZG$12:ZG$42)+COUNTA(ZH$12:ZH$42)=0),0.6*ZG$5,IF(OR(ZG13="",ZH13=""),0,IF(ZG$6=0,IF(ZG13&gt;=ZG$8,ZG$5,IF(ZG13&lt;ZH13,0,ZG$5*(ZG13-ZH13)/(ZG$8-ZH13))),IF(ZG13&lt;=ZG$8,ZG$5,IF(ZG13&gt;ZH13,0,ZG$5*(ZG13-ZH13)/(ZG$8-ZH13))))))</f>
      </c>
      <c r="ZJ13" s="126">
        <f>IF(OR(ZG13="",ZH13=""),0,ZG$5)</f>
      </c>
      <c r="ZK13" s="125">
        <f>IF(ZG$6=0,RANK(ZI13,ZI$12:ZI$42,0),RANK(ZI13,ZI$12:ZI$42,1))</f>
      </c>
      <c r="ZL13" s="126">
        <v>99.7246519753086</v>
      </c>
      <c r="ZM13" s="126">
        <v>80.8491119576719</v>
      </c>
      <c r="ZN13" s="126">
        <f>IF((COUNTA(ZL$12:ZL$42)+COUNTA(ZM$12:ZM$42)=0),0.6*ZL$5,IF(OR(ZL13="",ZM13=""),0,IF(ZL$6=0,IF(ZL13&gt;=ZL$8,ZL$5,IF(ZL13&lt;ZM13,0,ZL$5*(ZL13-ZM13)/(ZL$8-ZM13))),IF(ZL13&lt;=ZL$8,ZL$5,IF(ZL13&gt;ZM13,0,ZL$5*(ZL13-ZM13)/(ZL$8-ZM13))))))</f>
      </c>
      <c r="ZO13" s="126">
        <f>IF(OR(ZL13="",ZM13=""),0,ZL$5)</f>
      </c>
      <c r="ZP13" s="125">
        <f>IF(ZL$6=0,RANK(ZN13,ZN$12:ZN$42,0),RANK(ZN13,ZN$12:ZN$42,1))</f>
      </c>
      <c r="ZQ13" s="126">
        <v>100</v>
      </c>
      <c r="ZR13" s="126">
        <v>100</v>
      </c>
      <c r="ZS13" s="126">
        <f>IF((COUNTA(ZQ$12:ZQ$42)+COUNTA(ZR$12:ZR$42)=0),0.6*ZQ$5,IF(OR(ZQ13="",ZR13=""),0,IF(ZQ$6=0,IF(ZQ13&gt;=ZQ$8,ZQ$5,IF(ZQ13&lt;ZR13,0,ZQ$5*(ZQ13-ZR13)/(ZQ$8-ZR13))),IF(ZQ13&lt;=ZQ$8,ZQ$5,IF(ZQ13&gt;ZR13,0,ZQ$5*(ZQ13-ZR13)/(ZQ$8-ZR13))))))</f>
      </c>
      <c r="ZT13" s="126">
        <f>IF(OR(ZQ13="",ZR13=""),0,ZQ$5)</f>
      </c>
      <c r="ZU13" s="125">
        <f>IF(ZQ$6=0,RANK(ZS13,ZS$12:ZS$42,0),RANK(ZS13,ZS$12:ZS$42,1))</f>
      </c>
      <c r="ZV13" s="126">
        <v>100</v>
      </c>
      <c r="ZW13" s="126">
        <v>98.4259259259259</v>
      </c>
      <c r="ZX13" s="126">
        <f>IF((COUNTA(ZV$12:ZV$42)+COUNTA(ZW$12:ZW$42)=0),0.6*ZV$5,IF(OR(ZV13="",ZW13=""),0,IF(ZV$6=0,IF(ZV13&gt;=ZV$8,ZV$5,IF(ZV13&lt;ZW13,0,ZV$5*(ZV13-ZW13)/(ZV$8-ZW13))),IF(ZV13&lt;=ZV$8,ZV$5,IF(ZV13&gt;ZW13,0,ZV$5*(ZV13-ZW13)/(ZV$8-ZW13))))))</f>
      </c>
      <c r="ZY13" s="126">
        <f>IF(OR(ZV13="",ZW13=""),0,ZV$5)</f>
      </c>
      <c r="ZZ13" s="125">
        <f>IF(ZV$6=0,RANK(ZX13,ZX$12:ZX$42,0),RANK(ZX13,ZX$12:ZX$42,1))</f>
      </c>
      <c r="AAA13" s="126">
        <v>1.78862422839506</v>
      </c>
      <c r="AAB13" s="126">
        <v>3.15775455026455</v>
      </c>
      <c r="AAC13" s="126">
        <f>IF((COUNTA(AAA$12:AAA$42)+COUNTA(AAB$12:AAB$42)=0),0.6*AAA$5,IF(OR(AAA13="",AAB13=""),0,IF(AAA$6=0,IF(AAA13&gt;=AAA$8,AAA$5,IF(AAA13&lt;AAB13,0,AAA$5*(AAA13-AAB13)/(AAA$8-AAB13))),IF(AAA13&lt;=AAA$8,AAA$5,IF(AAA13&gt;AAB13,0,AAA$5*(AAA13-AAB13)/(AAA$8-AAB13))))))</f>
      </c>
      <c r="AAD13" s="126">
        <f>IF(OR(AAA13="",AAB13=""),0,AAA$5)</f>
      </c>
      <c r="AAE13" s="125">
        <f>IF(AAA$6=0,RANK(AAC13,AAC$12:AAC$42,0),RANK(AAC13,AAC$12:AAC$42,1))</f>
      </c>
      <c r="AAF13" s="126">
        <v>1.78862422839506</v>
      </c>
      <c r="AAG13" s="126">
        <v>5.93317388407888</v>
      </c>
      <c r="AAH13" s="126">
        <f>IF((COUNTA(AAF$12:AAF$42)+COUNTA(AAG$12:AAG$42)=0),0.6*AAF$5,IF(OR(AAF13="",AAG13=""),0,IF(AAF$6=0,IF(AAF13&gt;=AAF$8,AAF$5,IF(AAF13&lt;AAG13,0,AAF$5*(AAF13-AAG13)/(AAF$8-AAG13))),IF(AAF13&lt;=AAF$8,AAF$5,IF(AAF13&gt;AAG13,0,AAF$5*(AAF13-AAG13)/(AAF$8-AAG13))))))</f>
      </c>
      <c r="AAI13" s="126">
        <f>IF(OR(AAF13="",AAG13=""),0,AAF$5)</f>
      </c>
      <c r="AAJ13" s="125">
        <f>IF(AAF$6=0,RANK(AAH13,AAH$12:AAH$42,0),RANK(AAH13,AAH$12:AAH$42,1))</f>
      </c>
      <c r="AAK13" s="126">
        <v>99.5823583333333</v>
      </c>
      <c r="AAL13"/>
      <c r="AAM13" s="126">
        <f>IF((COUNTA(AAK$12:AAK$42)+COUNTA(AAL$12:AAL$42)=0),0.6*AAK$5,IF(OR(AAK13="",AAL13=""),0,IF(AAK$6=0,IF(AAK13&gt;=AAK$8,AAK$5,IF(AAK13&lt;AAL13,0,AAK$5*(AAK13-AAL13)/(AAK$8-AAL13))),IF(AAK13&lt;=AAK$8,AAK$5,IF(AAK13&gt;AAL13,0,AAK$5*(AAK13-AAL13)/(AAK$8-AAL13))))))</f>
      </c>
      <c r="AAN13" s="126">
        <f>IF(OR(AAK13="",AAL13=""),0,AAK$5)</f>
      </c>
      <c r="AAO13" s="125">
        <f>IF(AAK$6=0,RANK(AAM13,AAM$12:AAM$42,0),RANK(AAM13,AAM$12:AAM$42,1))</f>
      </c>
      <c r="AAP13" s="126">
        <v>99.5823583333333</v>
      </c>
      <c r="AAQ13"/>
      <c r="AAR13" s="126">
        <f>IF((COUNTA(AAP$12:AAP$42)+COUNTA(AAQ$12:AAQ$42)=0),0.6*AAP$5,IF(OR(AAP13="",AAQ13=""),0,IF(AAP$6=0,IF(AAP13&gt;=AAP$8,AAP$5,IF(AAP13&lt;AAQ13,0,AAP$5*(AAP13-AAQ13)/(AAP$8-AAQ13))),IF(AAP13&lt;=AAP$8,AAP$5,IF(AAP13&gt;AAQ13,0,AAP$5*(AAP13-AAQ13)/(AAP$8-AAQ13))))))</f>
      </c>
      <c r="AAS13" s="126">
        <f>IF(OR(AAP13="",AAQ13=""),0,AAP$5)</f>
      </c>
      <c r="AAT13" s="125">
        <f>IF(AAP$6=0,RANK(AAR13,AAR$12:AAR$42,0),RANK(AAR13,AAR$12:AAR$42,1))</f>
      </c>
      <c r="AAU13" s="126">
        <v>98.9922728968254</v>
      </c>
      <c r="AAV13" s="126">
        <v>97.278912159864</v>
      </c>
      <c r="AAW13" s="126">
        <f>IF((COUNTA(AAU$12:AAU$42)+COUNTA(AAV$12:AAV$42)=0),0.6*AAU$5,IF(OR(AAU13="",AAV13=""),0,IF(AAU$6=0,IF(AAU13&gt;=AAU$8,AAU$5,IF(AAU13&lt;AAV13,0,AAU$5*(AAU13-AAV13)/(AAU$8-AAV13))),IF(AAU13&lt;=AAU$8,AAU$5,IF(AAU13&gt;AAV13,0,AAU$5*(AAU13-AAV13)/(AAU$8-AAV13))))))</f>
      </c>
      <c r="AAX13" s="126">
        <f>IF(OR(AAU13="",AAV13=""),0,AAU$5)</f>
      </c>
      <c r="AAY13" s="125">
        <f>IF(AAU$6=0,RANK(AAW13,AAW$12:AAW$42,0),RANK(AAW13,AAW$12:AAW$42,1))</f>
      </c>
      <c r="AAZ13" s="126">
        <v>98.9922728968254</v>
      </c>
      <c r="ABA13" s="126">
        <v>97.6331020833333</v>
      </c>
      <c r="ABB13" s="126">
        <f>IF((COUNTA(AAZ$12:AAZ$42)+COUNTA(ABA$12:ABA$42)=0),0.6*AAZ$5,IF(OR(AAZ13="",ABA13=""),0,IF(AAZ$6=0,IF(AAZ13&gt;=AAZ$8,AAZ$5,IF(AAZ13&lt;ABA13,0,AAZ$5*(AAZ13-ABA13)/(AAZ$8-ABA13))),IF(AAZ13&lt;=AAZ$8,AAZ$5,IF(AAZ13&gt;ABA13,0,AAZ$5*(AAZ13-ABA13)/(AAZ$8-ABA13))))))</f>
      </c>
      <c r="ABC13" s="126">
        <f>IF(OR(AAZ13="",ABA13=""),0,AAZ$5)</f>
      </c>
      <c r="ABD13" s="125">
        <f>IF(AAZ$6=0,RANK(ABB13,ABB$12:ABB$42,0),RANK(ABB13,ABB$12:ABB$42,1))</f>
      </c>
      <c r="ABE13" s="126">
        <v>2.90707369047619</v>
      </c>
      <c r="ABF13" s="126">
        <v>3.32834236394558</v>
      </c>
      <c r="ABG13" s="126">
        <f>IF((COUNTA(ABE$12:ABE$42)+COUNTA(ABF$12:ABF$42)=0),0.6*ABE$5,IF(OR(ABE13="",ABF13=""),0,IF(ABE$6=0,IF(ABE13&gt;=ABE$8,ABE$5,IF(ABE13&lt;ABF13,0,ABE$5*(ABE13-ABF13)/(ABE$8-ABF13))),IF(ABE13&lt;=ABE$8,ABE$5,IF(ABE13&gt;ABF13,0,ABE$5*(ABE13-ABF13)/(ABE$8-ABF13))))))</f>
      </c>
      <c r="ABH13" s="126">
        <f>IF(OR(ABE13="",ABF13=""),0,ABE$5)</f>
      </c>
      <c r="ABI13" s="125">
        <f>IF(ABE$6=0,RANK(ABG13,ABG$12:ABG$42,0),RANK(ABG13,ABG$12:ABG$42,1))</f>
      </c>
      <c r="ABJ13" s="126">
        <v>2.90707369047619</v>
      </c>
      <c r="ABK13" s="126">
        <v>3.37658</v>
      </c>
      <c r="ABL13" s="126">
        <f>IF((COUNTA(ABJ$12:ABJ$42)+COUNTA(ABK$12:ABK$42)=0),0.6*ABJ$5,IF(OR(ABJ13="",ABK13=""),0,IF(ABJ$6=0,IF(ABJ13&gt;=ABJ$8,ABJ$5,IF(ABJ13&lt;ABK13,0,ABJ$5*(ABJ13-ABK13)/(ABJ$8-ABK13))),IF(ABJ13&lt;=ABJ$8,ABJ$5,IF(ABJ13&gt;ABK13,0,ABJ$5*(ABJ13-ABK13)/(ABJ$8-ABK13))))))</f>
      </c>
      <c r="ABM13" s="126">
        <f>IF(OR(ABJ13="",ABK13=""),0,ABJ$5)</f>
      </c>
      <c r="ABN13" s="125">
        <f>IF(ABJ$6=0,RANK(ABL13,ABL$12:ABL$42,0),RANK(ABL13,ABL$12:ABL$42,1))</f>
      </c>
      <c r="ABO13" s="126">
        <v>91.4462087301587</v>
      </c>
      <c r="ABP13" s="126">
        <v>100</v>
      </c>
      <c r="ABQ13" s="126">
        <f>IF((COUNTA(ABO$12:ABO$42)+COUNTA(ABP$12:ABP$42)=0),0.6*ABO$5,IF(OR(ABO13="",ABP13=""),0,IF(ABO$6=0,IF(ABO13&gt;=ABO$8,ABO$5,IF(ABO13&lt;ABP13,0,ABO$5*(ABO13-ABP13)/(ABO$8-ABP13))),IF(ABO13&lt;=ABO$8,ABO$5,IF(ABO13&gt;ABP13,0,ABO$5*(ABO13-ABP13)/(ABO$8-ABP13))))))</f>
      </c>
      <c r="ABR13" s="126">
        <f>IF(OR(ABO13="",ABP13=""),0,ABO$5)</f>
      </c>
      <c r="ABS13" s="125">
        <f>IF(ABO$6=0,RANK(ABQ13,ABQ$12:ABQ$42,0),RANK(ABQ13,ABQ$12:ABQ$42,1))</f>
      </c>
      <c r="ABT13" s="126">
        <v>91.4462087301587</v>
      </c>
      <c r="ABU13" s="126">
        <v>60</v>
      </c>
      <c r="ABV13" s="126">
        <f>IF((COUNTA(ABT$12:ABT$42)+COUNTA(ABU$12:ABU$42)=0),0.6*ABT$5,IF(OR(ABT13="",ABU13=""),0,IF(ABT$6=0,IF(ABT13&gt;=ABT$8,ABT$5,IF(ABT13&lt;ABU13,0,ABT$5*(ABT13-ABU13)/(ABT$8-ABU13))),IF(ABT13&lt;=ABT$8,ABT$5,IF(ABT13&gt;ABU13,0,ABT$5*(ABT13-ABU13)/(ABT$8-ABU13))))))</f>
      </c>
      <c r="ABW13" s="126">
        <f>IF(OR(ABT13="",ABU13=""),0,ABT$5)</f>
      </c>
      <c r="ABX13" s="125">
        <f>IF(ABT$6=0,RANK(ABV13,ABV$12:ABV$42,0),RANK(ABV13,ABV$12:ABV$42,1))</f>
      </c>
      <c r="ABY13" s="126">
        <v>0.677060017636684</v>
      </c>
      <c r="ABZ13" s="126">
        <v>0.550179166666667</v>
      </c>
      <c r="ACA13" s="126">
        <f>IF((COUNTA(ABY$12:ABY$42)+COUNTA(ABZ$12:ABZ$42)=0),0.6*ABY$5,IF(OR(ABY13="",ABZ13=""),0,IF(ABY$6=0,IF(ABY13&gt;=ABY$8,ABY$5,IF(ABY13&lt;ABZ13,0,ABY$5*(ABY13-ABZ13)/(ABY$8-ABZ13))),IF(ABY13&lt;=ABY$8,ABY$5,IF(ABY13&gt;ABZ13,0,ABY$5*(ABY13-ABZ13)/(ABY$8-ABZ13))))))</f>
      </c>
      <c r="ACB13" s="126">
        <f>IF(OR(ABY13="",ABZ13=""),0,ABY$5)</f>
      </c>
      <c r="ACC13" s="125">
        <f>IF(ABY$6=0,RANK(ACA13,ACA$12:ACA$42,0),RANK(ACA13,ACA$12:ACA$42,1))</f>
      </c>
      <c r="ACD13" s="126">
        <v>0.677060017636684</v>
      </c>
      <c r="ACE13" s="126">
        <v>0.444313333333333</v>
      </c>
      <c r="ACF13" s="126">
        <f>IF((COUNTA(ACD$12:ACD$42)+COUNTA(ACE$12:ACE$42)=0),0.6*ACD$5,IF(OR(ACD13="",ACE13=""),0,IF(ACD$6=0,IF(ACD13&gt;=ACD$8,ACD$5,IF(ACD13&lt;ACE13,0,ACD$5*(ACD13-ACE13)/(ACD$8-ACE13))),IF(ACD13&lt;=ACD$8,ACD$5,IF(ACD13&gt;ACE13,0,ACD$5*(ACD13-ACE13)/(ACD$8-ACE13))))))</f>
      </c>
      <c r="ACG13" s="126">
        <f>IF(OR(ACD13="",ACE13=""),0,ACD$5)</f>
      </c>
      <c r="ACH13" s="125">
        <f>IF(ACD$6=0,RANK(ACF13,ACF$12:ACF$42,0),RANK(ACF13,ACF$12:ACF$42,1))</f>
      </c>
      <c r="ACI13" s="126">
        <v>0</v>
      </c>
      <c r="ACJ13" s="126">
        <v>0</v>
      </c>
      <c r="ACK13" s="126">
        <f>IF((COUNTA(ACI$12:ACI$42)+COUNTA(ACJ$12:ACJ$42)=0),0.6*ACI$5,IF(OR(ACI13="",ACJ13=""),0,IF(ACI$6=0,IF(ACI13&gt;=ACI$8,ACI$5,IF(ACI13&lt;ACJ13,0,ACI$5*(ACI13-ACJ13)/(ACI$8-ACJ13))),IF(ACI13&lt;=ACI$8,ACI$5,IF(ACI13&gt;ACJ13,0,ACI$5*(ACI13-ACJ13)/(ACI$8-ACJ13))))))</f>
      </c>
      <c r="ACL13" s="126">
        <f>IF(OR(ACI13="",ACJ13=""),0,ACI$5)</f>
      </c>
      <c r="ACM13" s="125">
        <f>IF(ACI$6=0,RANK(ACK13,ACK$12:ACK$42,0),RANK(ACK13,ACK$12:ACK$42,1))</f>
      </c>
      <c r="ACN13" s="126">
        <v>0</v>
      </c>
      <c r="ACO13" s="126">
        <v>0</v>
      </c>
      <c r="ACP13" s="126">
        <f>IF((COUNTA(ACN$12:ACN$42)+COUNTA(ACO$12:ACO$42)=0),0.6*ACN$5,IF(OR(ACN13="",ACO13=""),0,IF(ACN$6=0,IF(ACN13&gt;=ACN$8,ACN$5,IF(ACN13&lt;ACO13,0,ACN$5*(ACN13-ACO13)/(ACN$8-ACO13))),IF(ACN13&lt;=ACN$8,ACN$5,IF(ACN13&gt;ACO13,0,ACN$5*(ACN13-ACO13)/(ACN$8-ACO13))))))</f>
      </c>
      <c r="ACQ13" s="126">
        <f>IF(OR(ACN13="",ACO13=""),0,ACN$5)</f>
      </c>
      <c r="ACR13" s="125">
        <f>IF(ACN$6=0,RANK(ACP13,ACP$12:ACP$42,0),RANK(ACP13,ACP$12:ACP$42,1))</f>
      </c>
      <c r="ACS13" s="126">
        <v>49.291874537037</v>
      </c>
      <c r="ACT13"/>
      <c r="ACU13" s="126">
        <f>IF((COUNTA(ACS$12:ACS$42)+COUNTA(ACT$12:ACT$42)=0),0.6*ACS$5,IF(OR(ACS13="",ACT13=""),0,IF(ACS$6=0,IF(ACS13&gt;=ACS$8,ACS$5,IF(ACS13&lt;ACT13,0,ACS$5*(ACS13-ACT13)/(ACS$8-ACT13))),IF(ACS13&lt;=ACS$8,ACS$5,IF(ACS13&gt;ACT13,0,ACS$5*(ACS13-ACT13)/(ACS$8-ACT13))))))</f>
      </c>
      <c r="ACV13" s="126">
        <f>IF(OR(ACS13="",ACT13=""),0,ACS$5)</f>
      </c>
      <c r="ACW13" s="125">
        <f>IF(ACS$6=0,RANK(ACU13,ACU$12:ACU$42,0),RANK(ACU13,ACU$12:ACU$42,1))</f>
      </c>
      <c r="ACX13" s="126">
        <v>49.291874537037</v>
      </c>
      <c r="ACY13"/>
      <c r="ACZ13" s="126">
        <f>IF((COUNTA(ACX$12:ACX$42)+COUNTA(ACY$12:ACY$42)=0),0.6*ACX$5,IF(OR(ACX13="",ACY13=""),0,IF(ACX$6=0,IF(ACX13&gt;=ACX$8,ACX$5,IF(ACX13&lt;ACY13,0,ACX$5*(ACX13-ACY13)/(ACX$8-ACY13))),IF(ACX13&lt;=ACX$8,ACX$5,IF(ACX13&gt;ACY13,0,ACX$5*(ACX13-ACY13)/(ACX$8-ACY13))))))</f>
      </c>
      <c r="ADA13" s="126">
        <f>IF(OR(ACX13="",ACY13=""),0,ACX$5)</f>
      </c>
      <c r="ADB13" s="125">
        <f>IF(ACX$6=0,RANK(ACZ13,ACZ$12:ACZ$42,0),RANK(ACZ13,ACZ$12:ACZ$42,1))</f>
      </c>
      <c r="ADC13" s="126">
        <v>5.37260798941799</v>
      </c>
      <c r="ADD13" s="126">
        <v>3.2436056122449</v>
      </c>
      <c r="ADE13" s="126">
        <f>IF((COUNTA(ADC$12:ADC$42)+COUNTA(ADD$12:ADD$42)=0),0.6*ADC$5,IF(OR(ADC13="",ADD13=""),0,IF(ADC$6=0,IF(ADC13&gt;=ADC$8,ADC$5,IF(ADC13&lt;ADD13,0,ADC$5*(ADC13-ADD13)/(ADC$8-ADD13))),IF(ADC13&lt;=ADC$8,ADC$5,IF(ADC13&gt;ADD13,0,ADC$5*(ADC13-ADD13)/(ADC$8-ADD13))))))</f>
      </c>
      <c r="ADF13" s="126">
        <f>IF(OR(ADC13="",ADD13=""),0,ADC$5)</f>
      </c>
      <c r="ADG13" s="125">
        <f>IF(ADC$6=0,RANK(ADE13,ADE$12:ADE$42,0),RANK(ADE13,ADE$12:ADE$42,1))</f>
      </c>
      <c r="ADH13" s="126">
        <v>5.37260798941799</v>
      </c>
      <c r="ADI13" s="126">
        <v>0.906028571428571</v>
      </c>
      <c r="ADJ13" s="126">
        <f>IF((COUNTA(ADH$12:ADH$42)+COUNTA(ADI$12:ADI$42)=0),0.6*ADH$5,IF(OR(ADH13="",ADI13=""),0,IF(ADH$6=0,IF(ADH13&gt;=ADH$8,ADH$5,IF(ADH13&lt;ADI13,0,ADH$5*(ADH13-ADI13)/(ADH$8-ADI13))),IF(ADH13&lt;=ADH$8,ADH$5,IF(ADH13&gt;ADI13,0,ADH$5*(ADH13-ADI13)/(ADH$8-ADI13))))))</f>
      </c>
      <c r="ADK13" s="126">
        <f>IF(OR(ADH13="",ADI13=""),0,ADH$5)</f>
      </c>
      <c r="ADL13" s="125">
        <f>IF(ADH$6=0,RANK(ADJ13,ADJ$12:ADJ$42,0),RANK(ADJ13,ADJ$12:ADJ$42,1))</f>
      </c>
      <c r="ADM13"/>
      <c r="ADN13"/>
      <c r="ADO13" s="126">
        <f>IF((COUNTA(ADM$12:ADM$42)+COUNTA(ADN$12:ADN$42)=0),0.6*ADM$5,IF(OR(ADM13="",ADN13=""),0,IF(ADM$6=0,IF(ADM13&gt;=ADM$8,ADM$5,IF(ADM13&lt;ADN13,0,ADM$5*(ADM13-ADN13)/(ADM$8-ADN13))),IF(ADM13&lt;=ADM$8,ADM$5,IF(ADM13&gt;ADN13,0,ADM$5*(ADM13-ADN13)/(ADM$8-ADN13))))))</f>
      </c>
      <c r="ADP13" s="126">
        <f>IF(OR(ADM13="",ADN13=""),0,ADM$5)</f>
      </c>
      <c r="ADQ13" s="125">
        <f>IF(ADM$6=0,RANK(ADO13,ADO$12:ADO$42,0),RANK(ADO13,ADO$12:ADO$42,1))</f>
      </c>
      <c r="ADR13"/>
      <c r="ADS13"/>
      <c r="ADT13" s="126">
        <f>IF((COUNTA(ADR$12:ADR$42)+COUNTA(ADS$12:ADS$42)=0),0.6*ADR$5,IF(OR(ADR13="",ADS13=""),0,IF(ADR$6=0,IF(ADR13&gt;=ADR$8,ADR$5,IF(ADR13&lt;ADS13,0,ADR$5*(ADR13-ADS13)/(ADR$8-ADS13))),IF(ADR13&lt;=ADR$8,ADR$5,IF(ADR13&gt;ADS13,0,ADR$5*(ADR13-ADS13)/(ADR$8-ADS13))))))</f>
      </c>
      <c r="ADU13" s="126">
        <f>IF(OR(ADR13="",ADS13=""),0,ADR$5)</f>
      </c>
      <c r="ADV13" s="125">
        <f>IF(ADR$6=0,RANK(ADT13,ADT$12:ADT$42,0),RANK(ADT13,ADT$12:ADT$42,1))</f>
      </c>
      <c r="ADW13"/>
      <c r="ADX13"/>
      <c r="ADY13" s="126">
        <f>IF((COUNTA(ADW$12:ADW$42)+COUNTA(ADX$12:ADX$42)=0),0.6*ADW$5,IF(OR(ADW13="",ADX13=""),0,IF(ADW$6=0,IF(ADW13&gt;=ADW$8,ADW$5,IF(ADW13&lt;ADX13,0,ADW$5*(ADW13-ADX13)/(ADW$8-ADX13))),IF(ADW13&lt;=ADW$8,ADW$5,IF(ADW13&gt;ADX13,0,ADW$5*(ADW13-ADX13)/(ADW$8-ADX13))))))</f>
      </c>
      <c r="ADZ13" s="126">
        <f>IF(OR(ADW13="",ADX13=""),0,ADW$5)</f>
      </c>
      <c r="AEA13" s="125">
        <f>IF(ADW$6=0,RANK(ADY13,ADY$12:ADY$42,0),RANK(ADY13,ADY$12:ADY$42,1))</f>
      </c>
      <c r="AEB13"/>
      <c r="AEC13"/>
      <c r="AED13" s="126">
        <f>IF((COUNTA(AEB$12:AEB$42)+COUNTA(AEC$12:AEC$42)=0),0.6*AEB$5,IF(OR(AEB13="",AEC13=""),0,IF(AEB$6=0,IF(AEB13&gt;=AEB$8,AEB$5,IF(AEB13&lt;AEC13,0,AEB$5*(AEB13-AEC13)/(AEB$8-AEC13))),IF(AEB13&lt;=AEB$8,AEB$5,IF(AEB13&gt;AEC13,0,AEB$5*(AEB13-AEC13)/(AEB$8-AEC13))))))</f>
      </c>
      <c r="AEE13" s="126">
        <f>IF(OR(AEB13="",AEC13=""),0,AEB$5)</f>
      </c>
      <c r="AEF13" s="125">
        <f>IF(AEB$6=0,RANK(AED13,AED$12:AED$42,0),RANK(AED13,AED$12:AED$42,1))</f>
      </c>
      <c r="AEG13"/>
      <c r="AEH13"/>
      <c r="AEI13" s="126">
        <f>IF((COUNTA(AEG$12:AEG$42)+COUNTA(AEH$12:AEH$42)=0),0.6*AEG$5,IF(OR(AEG13="",AEH13=""),0,IF(AEG$6=0,IF(AEG13&gt;=AEG$8,AEG$5,IF(AEG13&lt;AEH13,0,AEG$5*(AEG13-AEH13)/(AEG$8-AEH13))),IF(AEG13&lt;=AEG$8,AEG$5,IF(AEG13&gt;AEH13,0,AEG$5*(AEG13-AEH13)/(AEG$8-AEH13))))))</f>
      </c>
      <c r="AEJ13" s="126">
        <f>IF(OR(AEG13="",AEH13=""),0,AEG$5)</f>
      </c>
      <c r="AEK13" s="125">
        <f>IF(AEG$6=0,RANK(AEI13,AEI$12:AEI$42,0),RANK(AEI13,AEI$12:AEI$42,1))</f>
      </c>
      <c r="AEL13"/>
      <c r="AEM13"/>
      <c r="AEN13" s="126">
        <f>IF((COUNTA(AEL$12:AEL$42)+COUNTA(AEM$12:AEM$42)=0),0.6*AEL$5,IF(OR(AEL13="",AEM13=""),0,IF(AEL$6=0,IF(AEL13&gt;=AEL$8,AEL$5,IF(AEL13&lt;AEM13,0,AEL$5*(AEL13-AEM13)/(AEL$8-AEM13))),IF(AEL13&lt;=AEL$8,AEL$5,IF(AEL13&gt;AEM13,0,AEL$5*(AEL13-AEM13)/(AEL$8-AEM13))))))</f>
      </c>
      <c r="AEO13" s="126">
        <f>IF(OR(AEL13="",AEM13=""),0,AEL$5)</f>
      </c>
      <c r="AEP13" s="125">
        <f>IF(AEL$6=0,RANK(AEN13,AEN$12:AEN$42,0),RANK(AEN13,AEN$12:AEN$42,1))</f>
      </c>
      <c r="AEQ13"/>
      <c r="AER13"/>
      <c r="AES13" s="126">
        <f>IF((COUNTA(AEQ$12:AEQ$42)+COUNTA(AER$12:AER$42)=0),0.6*AEQ$5,IF(OR(AEQ13="",AER13=""),0,IF(AEQ$6=0,IF(AEQ13&gt;=AEQ$8,AEQ$5,IF(AEQ13&lt;AER13,0,AEQ$5*(AEQ13-AER13)/(AEQ$8-AER13))),IF(AEQ13&lt;=AEQ$8,AEQ$5,IF(AEQ13&gt;AER13,0,AEQ$5*(AEQ13-AER13)/(AEQ$8-AER13))))))</f>
      </c>
      <c r="AET13" s="126">
        <f>IF(OR(AEQ13="",AER13=""),0,AEQ$5)</f>
      </c>
      <c r="AEU13" s="125">
        <f>IF(AEQ$6=0,RANK(AES13,AES$12:AES$42,0),RANK(AES13,AES$12:AES$42,1))</f>
      </c>
      <c r="AEV13"/>
      <c r="AEW13"/>
      <c r="AEX13" s="126">
        <f>IF((COUNTA(AEV$12:AEV$42)+COUNTA(AEW$12:AEW$42)=0),0.6*AEV$5,IF(OR(AEV13="",AEW13=""),0,IF(AEV$6=0,IF(AEV13&gt;=AEV$8,AEV$5,IF(AEV13&lt;AEW13,0,AEV$5*(AEV13-AEW13)/(AEV$8-AEW13))),IF(AEV13&lt;=AEV$8,AEV$5,IF(AEV13&gt;AEW13,0,AEV$5*(AEV13-AEW13)/(AEV$8-AEW13))))))</f>
      </c>
      <c r="AEY13" s="126">
        <f>IF(OR(AEV13="",AEW13=""),0,AEV$5)</f>
      </c>
      <c r="AEZ13" s="125">
        <f>IF(AEV$6=0,RANK(AEX13,AEX$12:AEX$42,0),RANK(AEX13,AEX$12:AEX$42,1))</f>
      </c>
      <c r="AFA13"/>
      <c r="AFB13"/>
      <c r="AFC13" s="126">
        <f>IF((COUNTA(AFA$12:AFA$42)+COUNTA(AFB$12:AFB$42)=0),0.6*AFA$5,IF(OR(AFA13="",AFB13=""),0,IF(AFA$6=0,IF(AFA13&gt;=AFA$8,AFA$5,IF(AFA13&lt;AFB13,0,AFA$5*(AFA13-AFB13)/(AFA$8-AFB13))),IF(AFA13&lt;=AFA$8,AFA$5,IF(AFA13&gt;AFB13,0,AFA$5*(AFA13-AFB13)/(AFA$8-AFB13))))))</f>
      </c>
      <c r="AFD13" s="126">
        <f>IF(OR(AFA13="",AFB13=""),0,AFA$5)</f>
      </c>
      <c r="AFE13" s="125">
        <f>IF(AFA$6=0,RANK(AFC13,AFC$12:AFC$42,0),RANK(AFC13,AFC$12:AFC$42,1))</f>
      </c>
      <c r="AFF13"/>
      <c r="AFG13"/>
      <c r="AFH13" s="126">
        <f>IF((COUNTA(AFF$12:AFF$42)+COUNTA(AFG$12:AFG$42)=0),0.6*AFF$5,IF(OR(AFF13="",AFG13=""),0,IF(AFF$6=0,IF(AFF13&gt;=AFF$8,AFF$5,IF(AFF13&lt;AFG13,0,AFF$5*(AFF13-AFG13)/(AFF$8-AFG13))),IF(AFF13&lt;=AFF$8,AFF$5,IF(AFF13&gt;AFG13,0,AFF$5*(AFF13-AFG13)/(AFF$8-AFG13))))))</f>
      </c>
      <c r="AFI13" s="126">
        <f>IF(OR(AFF13="",AFG13=""),0,AFF$5)</f>
      </c>
      <c r="AFJ13" s="125">
        <f>IF(AFF$6=0,RANK(AFH13,AFH$12:AFH$42,0),RANK(AFH13,AFH$12:AFH$42,1))</f>
      </c>
      <c r="AFK13"/>
      <c r="AFL13"/>
      <c r="AFM13" s="126">
        <f>IF((COUNTA(AFK$12:AFK$42)+COUNTA(AFL$12:AFL$42)=0),0.6*AFK$5,IF(OR(AFK13="",AFL13=""),0,IF(AFK$6=0,IF(AFK13&gt;=AFK$8,AFK$5,IF(AFK13&lt;AFL13,0,AFK$5*(AFK13-AFL13)/(AFK$8-AFL13))),IF(AFK13&lt;=AFK$8,AFK$5,IF(AFK13&gt;AFL13,0,AFK$5*(AFK13-AFL13)/(AFK$8-AFL13))))))</f>
      </c>
      <c r="AFN13" s="126">
        <f>IF(OR(AFK13="",AFL13=""),0,AFK$5)</f>
      </c>
      <c r="AFO13" s="125">
        <f>IF(AFK$6=0,RANK(AFM13,AFM$12:AFM$42,0),RANK(AFM13,AFM$12:AFM$42,1))</f>
      </c>
      <c r="AFP13"/>
      <c r="AFQ13"/>
      <c r="AFR13" s="126">
        <f>IF((COUNTA(AFP$12:AFP$42)+COUNTA(AFQ$12:AFQ$42)=0),0.6*AFP$5,IF(OR(AFP13="",AFQ13=""),0,IF(AFP$6=0,IF(AFP13&gt;=AFP$8,AFP$5,IF(AFP13&lt;AFQ13,0,AFP$5*(AFP13-AFQ13)/(AFP$8-AFQ13))),IF(AFP13&lt;=AFP$8,AFP$5,IF(AFP13&gt;AFQ13,0,AFP$5*(AFP13-AFQ13)/(AFP$8-AFQ13))))))</f>
      </c>
      <c r="AFS13" s="126">
        <f>IF(OR(AFP13="",AFQ13=""),0,AFP$5)</f>
      </c>
      <c r="AFT13" s="125">
        <f>IF(AFP$6=0,RANK(AFR13,AFR$12:AFR$42,0),RANK(AFR13,AFR$12:AFR$42,1))</f>
      </c>
      <c r="AFU13"/>
      <c r="AFV13"/>
      <c r="AFW13" s="126">
        <f>IF((COUNTA(AFU$12:AFU$42)+COUNTA(AFV$12:AFV$42)=0),0.6*AFU$5,IF(OR(AFU13="",AFV13=""),0,IF(AFU$6=0,IF(AFU13&gt;=AFU$8,AFU$5,IF(AFU13&lt;AFV13,0,AFU$5*(AFU13-AFV13)/(AFU$8-AFV13))),IF(AFU13&lt;=AFU$8,AFU$5,IF(AFU13&gt;AFV13,0,AFU$5*(AFU13-AFV13)/(AFU$8-AFV13))))))</f>
      </c>
      <c r="AFX13" s="126">
        <f>IF(OR(AFU13="",AFV13=""),0,AFU$5)</f>
      </c>
      <c r="AFY13" s="125">
        <f>IF(AFU$6=0,RANK(AFW13,AFW$12:AFW$42,0),RANK(AFW13,AFW$12:AFW$42,1))</f>
      </c>
      <c r="AFZ13"/>
      <c r="AGA13"/>
      <c r="AGB13" s="126">
        <f>IF((COUNTA(AFZ$12:AFZ$42)+COUNTA(AGA$12:AGA$42)=0),0.6*AFZ$5,IF(OR(AFZ13="",AGA13=""),0,IF(AFZ$6=0,IF(AFZ13&gt;=AFZ$8,AFZ$5,IF(AFZ13&lt;AGA13,0,AFZ$5*(AFZ13-AGA13)/(AFZ$8-AGA13))),IF(AFZ13&lt;=AFZ$8,AFZ$5,IF(AFZ13&gt;AGA13,0,AFZ$5*(AFZ13-AGA13)/(AFZ$8-AGA13))))))</f>
      </c>
      <c r="AGC13" s="126">
        <f>IF(OR(AFZ13="",AGA13=""),0,AFZ$5)</f>
      </c>
      <c r="AGD13" s="125">
        <f>IF(AFZ$6=0,RANK(AGB13,AGB$12:AGB$42,0),RANK(AGB13,AGB$12:AGB$42,1))</f>
      </c>
      <c r="AGE13"/>
      <c r="AGF13"/>
      <c r="AGG13" s="126">
        <f>IF((COUNTA(AGE$12:AGE$42)+COUNTA(AGF$12:AGF$42)=0),0.6*AGE$5,IF(OR(AGE13="",AGF13=""),0,IF(AGE$6=0,IF(AGE13&gt;=AGE$8,AGE$5,IF(AGE13&lt;AGF13,0,AGE$5*(AGE13-AGF13)/(AGE$8-AGF13))),IF(AGE13&lt;=AGE$8,AGE$5,IF(AGE13&gt;AGF13,0,AGE$5*(AGE13-AGF13)/(AGE$8-AGF13))))))</f>
      </c>
      <c r="AGH13" s="126">
        <f>IF(OR(AGE13="",AGF13=""),0,AGE$5)</f>
      </c>
      <c r="AGI13" s="125">
        <f>IF(AGE$6=0,RANK(AGG13,AGG$12:AGG$42,0),RANK(AGG13,AGG$12:AGG$42,1))</f>
      </c>
      <c r="AGJ13"/>
      <c r="AGK13"/>
      <c r="AGL13" s="126">
        <f>IF((COUNTA(AGJ$12:AGJ$42)+COUNTA(AGK$12:AGK$42)=0),0.6*AGJ$5,IF(OR(AGJ13="",AGK13=""),0,IF(AGJ$6=0,IF(AGJ13&gt;=AGJ$8,AGJ$5,IF(AGJ13&lt;AGK13,0,AGJ$5*(AGJ13-AGK13)/(AGJ$8-AGK13))),IF(AGJ13&lt;=AGJ$8,AGJ$5,IF(AGJ13&gt;AGK13,0,AGJ$5*(AGJ13-AGK13)/(AGJ$8-AGK13))))))</f>
      </c>
      <c r="AGM13" s="126">
        <f>IF(OR(AGJ13="",AGK13=""),0,AGJ$5)</f>
      </c>
      <c r="AGN13" s="125">
        <f>IF(AGJ$6=0,RANK(AGL13,AGL$12:AGL$42,0),RANK(AGL13,AGL$12:AGL$42,1))</f>
      </c>
      <c r="AGO13"/>
      <c r="AGP13"/>
      <c r="AGQ13" s="126">
        <f>IF((COUNTA(AGO$12:AGO$42)+COUNTA(AGP$12:AGP$42)=0),0.6*AGO$5,IF(OR(AGO13="",AGP13=""),0,IF(AGO$6=0,IF(AGO13&gt;=AGO$8,AGO$5,IF(AGO13&lt;AGP13,0,AGO$5*(AGO13-AGP13)/(AGO$8-AGP13))),IF(AGO13&lt;=AGO$8,AGO$5,IF(AGO13&gt;AGP13,0,AGO$5*(AGO13-AGP13)/(AGO$8-AGP13))))))</f>
      </c>
      <c r="AGR13" s="126">
        <f>IF(OR(AGO13="",AGP13=""),0,AGO$5)</f>
      </c>
      <c r="AGS13" s="125">
        <f>IF(AGO$6=0,RANK(AGQ13,AGQ$12:AGQ$42,0),RANK(AGQ13,AGQ$12:AGQ$42,1))</f>
      </c>
      <c r="AGT13"/>
      <c r="AGU13"/>
      <c r="AGV13" s="126">
        <f>IF((COUNTA(AGT$12:AGT$42)+COUNTA(AGU$12:AGU$42)=0),0.6*AGT$5,IF(OR(AGT13="",AGU13=""),0,IF(AGT$6=0,IF(AGT13&gt;=AGT$8,AGT$5,IF(AGT13&lt;AGU13,0,AGT$5*(AGT13-AGU13)/(AGT$8-AGU13))),IF(AGT13&lt;=AGT$8,AGT$5,IF(AGT13&gt;AGU13,0,AGT$5*(AGT13-AGU13)/(AGT$8-AGU13))))))</f>
      </c>
      <c r="AGW13" s="126">
        <f>IF(OR(AGT13="",AGU13=""),0,AGT$5)</f>
      </c>
      <c r="AGX13" s="125">
        <f>IF(AGT$6=0,RANK(AGV13,AGV$12:AGV$42,0),RANK(AGV13,AGV$12:AGV$42,1))</f>
      </c>
      <c r="AGY13"/>
      <c r="AGZ13"/>
      <c r="AHA13" s="126">
        <f>IF((COUNTA(AGY$12:AGY$42)+COUNTA(AGZ$12:AGZ$42)=0),0.6*AGY$5,IF(OR(AGY13="",AGZ13=""),0,IF(AGY$6=0,IF(AGY13&gt;=AGY$8,AGY$5,IF(AGY13&lt;AGZ13,0,AGY$5*(AGY13-AGZ13)/(AGY$8-AGZ13))),IF(AGY13&lt;=AGY$8,AGY$5,IF(AGY13&gt;AGZ13,0,AGY$5*(AGY13-AGZ13)/(AGY$8-AGZ13))))))</f>
      </c>
      <c r="AHB13" s="126">
        <f>IF(OR(AGY13="",AGZ13=""),0,AGY$5)</f>
      </c>
      <c r="AHC13" s="125">
        <f>IF(AGY$6=0,RANK(AHA13,AHA$12:AHA$42,0),RANK(AHA13,AHA$12:AHA$42,1))</f>
      </c>
      <c r="AHD13"/>
      <c r="AHE13"/>
      <c r="AHF13" s="126">
        <f>IF((COUNTA(AHD$12:AHD$42)+COUNTA(AHE$12:AHE$42)=0),0.6*AHD$5,IF(OR(AHD13="",AHE13=""),0,IF(AHD$6=0,IF(AHD13&gt;=AHD$8,AHD$5,IF(AHD13&lt;AHE13,0,AHD$5*(AHD13-AHE13)/(AHD$8-AHE13))),IF(AHD13&lt;=AHD$8,AHD$5,IF(AHD13&gt;AHE13,0,AHD$5*(AHD13-AHE13)/(AHD$8-AHE13))))))</f>
      </c>
      <c r="AHG13" s="126">
        <f>IF(OR(AHD13="",AHE13=""),0,AHD$5)</f>
      </c>
      <c r="AHH13" s="125">
        <f>IF(AHD$6=0,RANK(AHF13,AHF$12:AHF$42,0),RANK(AHF13,AHF$12:AHF$42,1))</f>
      </c>
      <c r="AHI13"/>
      <c r="AHJ13"/>
      <c r="AHK13" s="126">
        <f>IF((COUNTA(AHI$12:AHI$42)+COUNTA(AHJ$12:AHJ$42)=0),0.6*AHI$5,IF(OR(AHI13="",AHJ13=""),0,IF(AHI$6=0,IF(AHI13&gt;=AHI$8,AHI$5,IF(AHI13&lt;AHJ13,0,AHI$5*(AHI13-AHJ13)/(AHI$8-AHJ13))),IF(AHI13&lt;=AHI$8,AHI$5,IF(AHI13&gt;AHJ13,0,AHI$5*(AHI13-AHJ13)/(AHI$8-AHJ13))))))</f>
      </c>
      <c r="AHL13" s="126">
        <f>IF(OR(AHI13="",AHJ13=""),0,AHI$5)</f>
      </c>
      <c r="AHM13" s="125">
        <f>IF(AHI$6=0,RANK(AHK13,AHK$12:AHK$42,0),RANK(AHK13,AHK$12:AHK$42,1))</f>
      </c>
      <c r="AHN13"/>
      <c r="AHO13"/>
      <c r="AHP13" s="126">
        <f>IF((COUNTA(AHN$12:AHN$42)+COUNTA(AHO$12:AHO$42)=0),0.6*AHN$5,IF(OR(AHN13="",AHO13=""),0,IF(AHN$6=0,IF(AHN13&gt;=AHN$8,AHN$5,IF(AHN13&lt;AHO13,0,AHN$5*(AHN13-AHO13)/(AHN$8-AHO13))),IF(AHN13&lt;=AHN$8,AHN$5,IF(AHN13&gt;AHO13,0,AHN$5*(AHN13-AHO13)/(AHN$8-AHO13))))))</f>
      </c>
      <c r="AHQ13" s="126">
        <f>IF(OR(AHN13="",AHO13=""),0,AHN$5)</f>
      </c>
      <c r="AHR13" s="125">
        <f>IF(AHN$6=0,RANK(AHP13,AHP$12:AHP$42,0),RANK(AHP13,AHP$12:AHP$42,1))</f>
      </c>
      <c r="AHS13" s="126">
        <v>99.665245</v>
      </c>
      <c r="AHT13" s="126">
        <v>72.600112962963</v>
      </c>
      <c r="AHU13" s="126">
        <f>IF((COUNTA(AHS$12:AHS$42)+COUNTA(AHT$12:AHT$42)=0),0.6*AHS$5,IF(OR(AHS13="",AHT13=""),0,IF(AHS$6=0,IF(AHS13&gt;=AHS$8,AHS$5,IF(AHS13&lt;AHT13,0,AHS$5*(AHS13-AHT13)/(AHS$8-AHT13))),IF(AHS13&lt;=AHS$8,AHS$5,IF(AHS13&gt;AHT13,0,AHS$5*(AHS13-AHT13)/(AHS$8-AHT13))))))</f>
      </c>
      <c r="AHV13" s="126">
        <f>IF(OR(AHS13="",AHT13=""),0,AHS$5)</f>
      </c>
      <c r="AHW13" s="125">
        <f>IF(AHS$6=0,RANK(AHU13,AHU$12:AHU$42,0),RANK(AHU13,AHU$12:AHU$42,1))</f>
      </c>
      <c r="AHX13" s="126">
        <v>99.665245</v>
      </c>
      <c r="AHY13" s="126">
        <v>95.6471314814815</v>
      </c>
      <c r="AHZ13" s="126">
        <f>IF((COUNTA(AHX$12:AHX$42)+COUNTA(AHY$12:AHY$42)=0),0.6*AHX$5,IF(OR(AHX13="",AHY13=""),0,IF(AHX$6=0,IF(AHX13&gt;=AHX$8,AHX$5,IF(AHX13&lt;AHY13,0,AHX$5*(AHX13-AHY13)/(AHX$8-AHY13))),IF(AHX13&lt;=AHX$8,AHX$5,IF(AHX13&gt;AHY13,0,AHX$5*(AHX13-AHY13)/(AHX$8-AHY13))))))</f>
      </c>
      <c r="AIA13" s="126">
        <f>IF(OR(AHX13="",AHY13=""),0,AHX$5)</f>
      </c>
      <c r="AIB13" s="125">
        <f>IF(AHX$6=0,RANK(AHZ13,AHZ$12:AHZ$42,0),RANK(AHZ13,AHZ$12:AHZ$42,1))</f>
      </c>
      <c r="AIC13" s="126">
        <v>100</v>
      </c>
      <c r="AID13" s="126">
        <v>99.3939393939394</v>
      </c>
      <c r="AIE13" s="126">
        <f>IF((COUNTA(AIC$12:AIC$42)+COUNTA(AID$12:AID$42)=0),0.6*AIC$5,IF(OR(AIC13="",AID13=""),0,IF(AIC$6=0,IF(AIC13&gt;=AIC$8,AIC$5,IF(AIC13&lt;AID13,0,AIC$5*(AIC13-AID13)/(AIC$8-AID13))),IF(AIC13&lt;=AIC$8,AIC$5,IF(AIC13&gt;AID13,0,AIC$5*(AIC13-AID13)/(AIC$8-AID13))))))</f>
      </c>
      <c r="AIF13" s="126">
        <f>IF(OR(AIC13="",AID13=""),0,AIC$5)</f>
      </c>
      <c r="AIG13" s="125">
        <f>IF(AIC$6=0,RANK(AIE13,AIE$12:AIE$42,0),RANK(AIE13,AIE$12:AIE$42,1))</f>
      </c>
      <c r="AIH13" s="126">
        <v>100</v>
      </c>
      <c r="AII13" s="126">
        <v>98.121694047619</v>
      </c>
      <c r="AIJ13" s="126">
        <f>IF((COUNTA(AIH$12:AIH$42)+COUNTA(AII$12:AII$42)=0),0.6*AIH$5,IF(OR(AIH13="",AII13=""),0,IF(AIH$6=0,IF(AIH13&gt;=AIH$8,AIH$5,IF(AIH13&lt;AII13,0,AIH$5*(AIH13-AII13)/(AIH$8-AII13))),IF(AIH13&lt;=AIH$8,AIH$5,IF(AIH13&gt;AII13,0,AIH$5*(AIH13-AII13)/(AIH$8-AII13))))))</f>
      </c>
      <c r="AIK13" s="126">
        <f>IF(OR(AIH13="",AII13=""),0,AIH$5)</f>
      </c>
      <c r="AIL13" s="125">
        <f>IF(AIH$6=0,RANK(AIJ13,AIJ$12:AIJ$42,0),RANK(AIJ13,AIJ$12:AIJ$42,1))</f>
      </c>
      <c r="AIM13" s="126">
        <v>1.97897777777778</v>
      </c>
      <c r="AIN13" s="126">
        <v>2.78667777777778</v>
      </c>
      <c r="AIO13" s="126">
        <f>IF((COUNTA(AIM$12:AIM$42)+COUNTA(AIN$12:AIN$42)=0),0.6*AIM$5,IF(OR(AIM13="",AIN13=""),0,IF(AIM$6=0,IF(AIM13&gt;=AIM$8,AIM$5,IF(AIM13&lt;AIN13,0,AIM$5*(AIM13-AIN13)/(AIM$8-AIN13))),IF(AIM13&lt;=AIM$8,AIM$5,IF(AIM13&gt;AIN13,0,AIM$5*(AIM13-AIN13)/(AIM$8-AIN13))))))</f>
      </c>
      <c r="AIP13" s="126">
        <f>IF(OR(AIM13="",AIN13=""),0,AIM$5)</f>
      </c>
      <c r="AIQ13" s="125">
        <f>IF(AIM$6=0,RANK(AIO13,AIO$12:AIO$42,0),RANK(AIO13,AIO$12:AIO$42,1))</f>
      </c>
      <c r="AIR13" s="126">
        <v>1.97897777777778</v>
      </c>
      <c r="AIS13" s="126">
        <v>6.97981174603175</v>
      </c>
      <c r="AIT13" s="126">
        <f>IF((COUNTA(AIR$12:AIR$42)+COUNTA(AIS$12:AIS$42)=0),0.6*AIR$5,IF(OR(AIR13="",AIS13=""),0,IF(AIR$6=0,IF(AIR13&gt;=AIR$8,AIR$5,IF(AIR13&lt;AIS13,0,AIR$5*(AIR13-AIS13)/(AIR$8-AIS13))),IF(AIR13&lt;=AIR$8,AIR$5,IF(AIR13&gt;AIS13,0,AIR$5*(AIR13-AIS13)/(AIR$8-AIS13))))))</f>
      </c>
      <c r="AIU13" s="126">
        <f>IF(OR(AIR13="",AIS13=""),0,AIR$5)</f>
      </c>
      <c r="AIV13" s="125">
        <f>IF(AIR$6=0,RANK(AIT13,AIT$12:AIT$42,0),RANK(AIT13,AIT$12:AIT$42,1))</f>
      </c>
      <c r="AIW13" s="126">
        <v>99.4333205555556</v>
      </c>
      <c r="AIX13"/>
      <c r="AIY13" s="126">
        <f>IF((COUNTA(AIW$12:AIW$42)+COUNTA(AIX$12:AIX$42)=0),0.6*AIW$5,IF(OR(AIW13="",AIX13=""),0,IF(AIW$6=0,IF(AIW13&gt;=AIW$8,AIW$5,IF(AIW13&lt;AIX13,0,AIW$5*(AIW13-AIX13)/(AIW$8-AIX13))),IF(AIW13&lt;=AIW$8,AIW$5,IF(AIW13&gt;AIX13,0,AIW$5*(AIW13-AIX13)/(AIW$8-AIX13))))))</f>
      </c>
      <c r="AIZ13" s="126">
        <f>IF(OR(AIW13="",AIX13=""),0,AIW$5)</f>
      </c>
      <c r="AJA13" s="125">
        <f>IF(AIW$6=0,RANK(AIY13,AIY$12:AIY$42,0),RANK(AIY13,AIY$12:AIY$42,1))</f>
      </c>
      <c r="AJB13" s="126">
        <v>99.4333205555556</v>
      </c>
      <c r="AJC13"/>
      <c r="AJD13" s="126">
        <f>IF((COUNTA(AJB$12:AJB$42)+COUNTA(AJC$12:AJC$42)=0),0.6*AJB$5,IF(OR(AJB13="",AJC13=""),0,IF(AJB$6=0,IF(AJB13&gt;=AJB$8,AJB$5,IF(AJB13&lt;AJC13,0,AJB$5*(AJB13-AJC13)/(AJB$8-AJC13))),IF(AJB13&lt;=AJB$8,AJB$5,IF(AJB13&gt;AJC13,0,AJB$5*(AJB13-AJC13)/(AJB$8-AJC13))))))</f>
      </c>
      <c r="AJE13" s="126">
        <f>IF(OR(AJB13="",AJC13=""),0,AJB$5)</f>
      </c>
      <c r="AJF13" s="125">
        <f>IF(AJB$6=0,RANK(AJD13,AJD$12:AJD$42,0),RANK(AJD13,AJD$12:AJD$42,1))</f>
      </c>
      <c r="AJG13" s="126">
        <v>100</v>
      </c>
      <c r="AJH13" s="126">
        <v>100</v>
      </c>
      <c r="AJI13" s="126">
        <f>IF((COUNTA(AJG$12:AJG$42)+COUNTA(AJH$12:AJH$42)=0),0.6*AJG$5,IF(OR(AJG13="",AJH13=""),0,IF(AJG$6=0,IF(AJG13&gt;=AJG$8,AJG$5,IF(AJG13&lt;AJH13,0,AJG$5*(AJG13-AJH13)/(AJG$8-AJH13))),IF(AJG13&lt;=AJG$8,AJG$5,IF(AJG13&gt;AJH13,0,AJG$5*(AJG13-AJH13)/(AJG$8-AJH13))))))</f>
      </c>
      <c r="AJJ13" s="126">
        <f>IF(OR(AJG13="",AJH13=""),0,AJG$5)</f>
      </c>
      <c r="AJK13" s="125">
        <f>IF(AJG$6=0,RANK(AJI13,AJI$12:AJI$42,0),RANK(AJI13,AJI$12:AJI$42,1))</f>
      </c>
      <c r="AJL13" s="126">
        <v>100</v>
      </c>
      <c r="AJM13" s="126">
        <v>99.1666666666667</v>
      </c>
      <c r="AJN13" s="126">
        <f>IF((COUNTA(AJL$12:AJL$42)+COUNTA(AJM$12:AJM$42)=0),0.6*AJL$5,IF(OR(AJL13="",AJM13=""),0,IF(AJL$6=0,IF(AJL13&gt;=AJL$8,AJL$5,IF(AJL13&lt;AJM13,0,AJL$5*(AJL13-AJM13)/(AJL$8-AJM13))),IF(AJL13&lt;=AJL$8,AJL$5,IF(AJL13&gt;AJM13,0,AJL$5*(AJL13-AJM13)/(AJL$8-AJM13))))))</f>
      </c>
      <c r="AJO13" s="126">
        <f>IF(OR(AJL13="",AJM13=""),0,AJL$5)</f>
      </c>
      <c r="AJP13" s="125">
        <f>IF(AJL$6=0,RANK(AJN13,AJN$12:AJN$42,0),RANK(AJN13,AJN$12:AJN$42,1))</f>
      </c>
      <c r="AJQ13" s="126">
        <v>2.10348444444444</v>
      </c>
      <c r="AJR13" s="126">
        <v>2.4473</v>
      </c>
      <c r="AJS13" s="126">
        <f>IF((COUNTA(AJQ$12:AJQ$42)+COUNTA(AJR$12:AJR$42)=0),0.6*AJQ$5,IF(OR(AJQ13="",AJR13=""),0,IF(AJQ$6=0,IF(AJQ13&gt;=AJQ$8,AJQ$5,IF(AJQ13&lt;AJR13,0,AJQ$5*(AJQ13-AJR13)/(AJQ$8-AJR13))),IF(AJQ13&lt;=AJQ$8,AJQ$5,IF(AJQ13&gt;AJR13,0,AJQ$5*(AJQ13-AJR13)/(AJQ$8-AJR13))))))</f>
      </c>
      <c r="AJT13" s="126">
        <f>IF(OR(AJQ13="",AJR13=""),0,AJQ$5)</f>
      </c>
      <c r="AJU13" s="125">
        <f>IF(AJQ$6=0,RANK(AJS13,AJS$12:AJS$42,0),RANK(AJS13,AJS$12:AJS$42,1))</f>
      </c>
      <c r="AJV13" s="126">
        <v>2.10348444444444</v>
      </c>
      <c r="AJW13" s="126">
        <v>2.35530277777778</v>
      </c>
      <c r="AJX13" s="126">
        <f>IF((COUNTA(AJV$12:AJV$42)+COUNTA(AJW$12:AJW$42)=0),0.6*AJV$5,IF(OR(AJV13="",AJW13=""),0,IF(AJV$6=0,IF(AJV13&gt;=AJV$8,AJV$5,IF(AJV13&lt;AJW13,0,AJV$5*(AJV13-AJW13)/(AJV$8-AJW13))),IF(AJV13&lt;=AJV$8,AJV$5,IF(AJV13&gt;AJW13,0,AJV$5*(AJV13-AJW13)/(AJV$8-AJW13))))))</f>
      </c>
      <c r="AJY13" s="126">
        <f>IF(OR(AJV13="",AJW13=""),0,AJV$5)</f>
      </c>
      <c r="AJZ13" s="125">
        <f>IF(AJV$6=0,RANK(AJX13,AJX$12:AJX$42,0),RANK(AJX13,AJX$12:AJX$42,1))</f>
      </c>
      <c r="AKA13" s="126">
        <v>100</v>
      </c>
      <c r="AKB13" s="126">
        <v>100</v>
      </c>
      <c r="AKC13" s="126">
        <f>IF((COUNTA(AKA$12:AKA$42)+COUNTA(AKB$12:AKB$42)=0),0.6*AKA$5,IF(OR(AKA13="",AKB13=""),0,IF(AKA$6=0,IF(AKA13&gt;=AKA$8,AKA$5,IF(AKA13&lt;AKB13,0,AKA$5*(AKA13-AKB13)/(AKA$8-AKB13))),IF(AKA13&lt;=AKA$8,AKA$5,IF(AKA13&gt;AKB13,0,AKA$5*(AKA13-AKB13)/(AKA$8-AKB13))))))</f>
      </c>
      <c r="AKD13" s="126">
        <f>IF(OR(AKA13="",AKB13=""),0,AKA$5)</f>
      </c>
      <c r="AKE13" s="125">
        <f>IF(AKA$6=0,RANK(AKC13,AKC$12:AKC$42,0),RANK(AKC13,AKC$12:AKC$42,1))</f>
      </c>
      <c r="AKF13" s="126">
        <v>100</v>
      </c>
      <c r="AKG13" s="126">
        <v>98.6111111111111</v>
      </c>
      <c r="AKH13" s="126">
        <f>IF((COUNTA(AKF$12:AKF$42)+COUNTA(AKG$12:AKG$42)=0),0.6*AKF$5,IF(OR(AKF13="",AKG13=""),0,IF(AKF$6=0,IF(AKF13&gt;=AKF$8,AKF$5,IF(AKF13&lt;AKG13,0,AKF$5*(AKF13-AKG13)/(AKF$8-AKG13))),IF(AKF13&lt;=AKF$8,AKF$5,IF(AKF13&gt;AKG13,0,AKF$5*(AKF13-AKG13)/(AKF$8-AKG13))))))</f>
      </c>
      <c r="AKI13" s="126">
        <f>IF(OR(AKF13="",AKG13=""),0,AKF$5)</f>
      </c>
      <c r="AKJ13" s="125">
        <f>IF(AKF$6=0,RANK(AKH13,AKH$12:AKH$42,0),RANK(AKH13,AKH$12:AKH$42,1))</f>
      </c>
      <c r="AKK13" s="126">
        <v>0.370945555555556</v>
      </c>
      <c r="AKL13" s="126">
        <v>0.408</v>
      </c>
      <c r="AKM13" s="126">
        <f>IF((COUNTA(AKK$12:AKK$42)+COUNTA(AKL$12:AKL$42)=0),0.6*AKK$5,IF(OR(AKK13="",AKL13=""),0,IF(AKK$6=0,IF(AKK13&gt;=AKK$8,AKK$5,IF(AKK13&lt;AKL13,0,AKK$5*(AKK13-AKL13)/(AKK$8-AKL13))),IF(AKK13&lt;=AKK$8,AKK$5,IF(AKK13&gt;AKL13,0,AKK$5*(AKK13-AKL13)/(AKK$8-AKL13))))))</f>
      </c>
      <c r="AKN13" s="126">
        <f>IF(OR(AKK13="",AKL13=""),0,AKK$5)</f>
      </c>
      <c r="AKO13" s="125">
        <f>IF(AKK$6=0,RANK(AKM13,AKM$12:AKM$42,0),RANK(AKM13,AKM$12:AKM$42,1))</f>
      </c>
      <c r="AKP13" s="126">
        <v>0.370945555555556</v>
      </c>
      <c r="AKQ13" s="126">
        <v>0.42225</v>
      </c>
      <c r="AKR13" s="126">
        <f>IF((COUNTA(AKP$12:AKP$42)+COUNTA(AKQ$12:AKQ$42)=0),0.6*AKP$5,IF(OR(AKP13="",AKQ13=""),0,IF(AKP$6=0,IF(AKP13&gt;=AKP$8,AKP$5,IF(AKP13&lt;AKQ13,0,AKP$5*(AKP13-AKQ13)/(AKP$8-AKQ13))),IF(AKP13&lt;=AKP$8,AKP$5,IF(AKP13&gt;AKQ13,0,AKP$5*(AKP13-AKQ13)/(AKP$8-AKQ13))))))</f>
      </c>
      <c r="AKS13" s="126">
        <f>IF(OR(AKP13="",AKQ13=""),0,AKP$5)</f>
      </c>
      <c r="AKT13" s="125">
        <f>IF(AKP$6=0,RANK(AKR13,AKR$12:AKR$42,0),RANK(AKR13,AKR$12:AKR$42,1))</f>
      </c>
      <c r="AKU13" s="126">
        <v>0</v>
      </c>
      <c r="AKV13" s="126">
        <v>0</v>
      </c>
      <c r="AKW13" s="126">
        <f>IF((COUNTA(AKU$12:AKU$42)+COUNTA(AKV$12:AKV$42)=0),0.6*AKU$5,IF(OR(AKU13="",AKV13=""),0,IF(AKU$6=0,IF(AKU13&gt;=AKU$8,AKU$5,IF(AKU13&lt;AKV13,0,AKU$5*(AKU13-AKV13)/(AKU$8-AKV13))),IF(AKU13&lt;=AKU$8,AKU$5,IF(AKU13&gt;AKV13,0,AKU$5*(AKU13-AKV13)/(AKU$8-AKV13))))))</f>
      </c>
      <c r="AKX13" s="126">
        <f>IF(OR(AKU13="",AKV13=""),0,AKU$5)</f>
      </c>
      <c r="AKY13" s="125">
        <f>IF(AKU$6=0,RANK(AKW13,AKW$12:AKW$42,0),RANK(AKW13,AKW$12:AKW$42,1))</f>
      </c>
      <c r="AKZ13" s="126">
        <v>0</v>
      </c>
      <c r="ALA13" s="126">
        <v>0</v>
      </c>
      <c r="ALB13" s="126">
        <f>IF((COUNTA(AKZ$12:AKZ$42)+COUNTA(ALA$12:ALA$42)=0),0.6*AKZ$5,IF(OR(AKZ13="",ALA13=""),0,IF(AKZ$6=0,IF(AKZ13&gt;=AKZ$8,AKZ$5,IF(AKZ13&lt;ALA13,0,AKZ$5*(AKZ13-ALA13)/(AKZ$8-ALA13))),IF(AKZ13&lt;=AKZ$8,AKZ$5,IF(AKZ13&gt;ALA13,0,AKZ$5*(AKZ13-ALA13)/(AKZ$8-ALA13))))))</f>
      </c>
      <c r="ALC13" s="126">
        <f>IF(OR(AKZ13="",ALA13=""),0,AKZ$5)</f>
      </c>
      <c r="ALD13" s="125">
        <f>IF(AKZ$6=0,RANK(ALB13,ALB$12:ALB$42,0),RANK(ALB13,ALB$12:ALB$42,1))</f>
      </c>
      <c r="ALE13" s="126">
        <v>41.092</v>
      </c>
      <c r="ALF13"/>
      <c r="ALG13" s="126">
        <f>IF((COUNTA(ALE$12:ALE$42)+COUNTA(ALF$12:ALF$42)=0),0.6*ALE$5,IF(OR(ALE13="",ALF13=""),0,IF(ALE$6=0,IF(ALE13&gt;=ALE$8,ALE$5,IF(ALE13&lt;ALF13,0,ALE$5*(ALE13-ALF13)/(ALE$8-ALF13))),IF(ALE13&lt;=ALE$8,ALE$5,IF(ALE13&gt;ALF13,0,ALE$5*(ALE13-ALF13)/(ALE$8-ALF13))))))</f>
      </c>
      <c r="ALH13" s="126">
        <f>IF(OR(ALE13="",ALF13=""),0,ALE$5)</f>
      </c>
      <c r="ALI13" s="125">
        <f>IF(ALE$6=0,RANK(ALG13,ALG$12:ALG$42,0),RANK(ALG13,ALG$12:ALG$42,1))</f>
      </c>
      <c r="ALJ13" s="126">
        <v>41.092</v>
      </c>
      <c r="ALK13" s="126">
        <v>20.8984</v>
      </c>
      <c r="ALL13" s="126">
        <f>IF((COUNTA(ALJ$12:ALJ$42)+COUNTA(ALK$12:ALK$42)=0),0.6*ALJ$5,IF(OR(ALJ13="",ALK13=""),0,IF(ALJ$6=0,IF(ALJ13&gt;=ALJ$8,ALJ$5,IF(ALJ13&lt;ALK13,0,ALJ$5*(ALJ13-ALK13)/(ALJ$8-ALK13))),IF(ALJ13&lt;=ALJ$8,ALJ$5,IF(ALJ13&gt;ALK13,0,ALJ$5*(ALJ13-ALK13)/(ALJ$8-ALK13))))))</f>
      </c>
      <c r="ALM13" s="126">
        <f>IF(OR(ALJ13="",ALK13=""),0,ALJ$5)</f>
      </c>
      <c r="ALN13" s="125">
        <f>IF(ALJ$6=0,RANK(ALL13,ALL$12:ALL$42,0),RANK(ALL13,ALL$12:ALL$42,1))</f>
      </c>
      <c r="ALO13" s="126">
        <v>8.42366743589744</v>
      </c>
      <c r="ALP13" s="126">
        <v>0.542841666666667</v>
      </c>
      <c r="ALQ13" s="126">
        <f>IF((COUNTA(ALO$12:ALO$42)+COUNTA(ALP$12:ALP$42)=0),0.6*ALO$5,IF(OR(ALO13="",ALP13=""),0,IF(ALO$6=0,IF(ALO13&gt;=ALO$8,ALO$5,IF(ALO13&lt;ALP13,0,ALO$5*(ALO13-ALP13)/(ALO$8-ALP13))),IF(ALO13&lt;=ALO$8,ALO$5,IF(ALO13&gt;ALP13,0,ALO$5*(ALO13-ALP13)/(ALO$8-ALP13))))))</f>
      </c>
      <c r="ALR13" s="126">
        <f>IF(OR(ALO13="",ALP13=""),0,ALO$5)</f>
      </c>
      <c r="ALS13" s="125">
        <f>IF(ALO$6=0,RANK(ALQ13,ALQ$12:ALQ$42,0),RANK(ALQ13,ALQ$12:ALQ$42,1))</f>
      </c>
      <c r="ALT13" s="126">
        <v>8.42366743589744</v>
      </c>
      <c r="ALU13" s="126">
        <v>0.965</v>
      </c>
      <c r="ALV13" s="126">
        <f>IF((COUNTA(ALT$12:ALT$42)+COUNTA(ALU$12:ALU$42)=0),0.6*ALT$5,IF(OR(ALT13="",ALU13=""),0,IF(ALT$6=0,IF(ALT13&gt;=ALT$8,ALT$5,IF(ALT13&lt;ALU13,0,ALT$5*(ALT13-ALU13)/(ALT$8-ALU13))),IF(ALT13&lt;=ALT$8,ALT$5,IF(ALT13&gt;ALU13,0,ALT$5*(ALT13-ALU13)/(ALT$8-ALU13))))))</f>
      </c>
      <c r="ALW13" s="126">
        <f>IF(OR(ALT13="",ALU13=""),0,ALT$5)</f>
      </c>
      <c r="ALX13" s="125">
        <f>IF(ALT$6=0,RANK(ALV13,ALV$12:ALV$42,0),RANK(ALV13,ALV$12:ALV$42,1))</f>
      </c>
      <c r="ALY13" s="126">
        <v>99.9424962962963</v>
      </c>
      <c r="ALZ13" s="126">
        <v>74.9334333333333</v>
      </c>
      <c r="AMA13" s="126">
        <f>IF((COUNTA(ALY$12:ALY$42)+COUNTA(ALZ$12:ALZ$42)=0),0.6*ALY$5,IF(OR(ALY13="",ALZ13=""),0,IF(ALY$6=0,IF(ALY13&gt;=ALY$8,ALY$5,IF(ALY13&lt;ALZ13,0,ALY$5*(ALY13-ALZ13)/(ALY$8-ALZ13))),IF(ALY13&lt;=ALY$8,ALY$5,IF(ALY13&gt;ALZ13,0,ALY$5*(ALY13-ALZ13)/(ALY$8-ALZ13))))))</f>
      </c>
      <c r="AMB13" s="126">
        <f>IF(OR(ALY13="",ALZ13=""),0,ALY$5)</f>
      </c>
      <c r="AMC13" s="125">
        <f>IF(ALY$6=0,RANK(AMA13,AMA$12:AMA$42,0),RANK(AMA13,AMA$12:AMA$42,1))</f>
      </c>
      <c r="AMD13" s="126">
        <v>99.9424962962963</v>
      </c>
      <c r="AME13" s="126">
        <v>82.4676875</v>
      </c>
      <c r="AMF13" s="126">
        <f>IF((COUNTA(AMD$12:AMD$42)+COUNTA(AME$12:AME$42)=0),0.6*AMD$5,IF(OR(AMD13="",AME13=""),0,IF(AMD$6=0,IF(AMD13&gt;=AMD$8,AMD$5,IF(AMD13&lt;AME13,0,AMD$5*(AMD13-AME13)/(AMD$8-AME13))),IF(AMD13&lt;=AMD$8,AMD$5,IF(AMD13&gt;AME13,0,AMD$5*(AMD13-AME13)/(AMD$8-AME13))))))</f>
      </c>
      <c r="AMG13" s="126">
        <f>IF(OR(AMD13="",AME13=""),0,AMD$5)</f>
      </c>
      <c r="AMH13" s="125">
        <f>IF(AMD$6=0,RANK(AMF13,AMF$12:AMF$42,0),RANK(AMF13,AMF$12:AMF$42,1))</f>
      </c>
      <c r="AMI13" s="126">
        <v>100</v>
      </c>
      <c r="AMJ13" s="126">
        <v>98.75</v>
      </c>
      <c r="AMK13" s="126">
        <f>IF((COUNTA(AMI$12:AMI$42)+COUNTA(AMJ$12:AMJ$42)=0),0.6*AMI$5,IF(OR(AMI13="",AMJ13=""),0,IF(AMI$6=0,IF(AMI13&gt;=AMI$8,AMI$5,IF(AMI13&lt;AMJ13,0,AMI$5*(AMI13-AMJ13)/(AMI$8-AMJ13))),IF(AMI13&lt;=AMI$8,AMI$5,IF(AMI13&gt;AMJ13,0,AMI$5*(AMI13-AMJ13)/(AMI$8-AMJ13))))))</f>
      </c>
      <c r="AML13" s="126">
        <f>IF(OR(AMI13="",AMJ13=""),0,AMI$5)</f>
      </c>
      <c r="AMM13" s="125">
        <f>IF(AMI$6=0,RANK(AMK13,AMK$12:AMK$42,0),RANK(AMK13,AMK$12:AMK$42,1))</f>
      </c>
      <c r="AMN13" s="126">
        <v>100</v>
      </c>
      <c r="AMO13" s="126">
        <v>97.1193407407407</v>
      </c>
      <c r="AMP13" s="126">
        <f>IF((COUNTA(AMN$12:AMN$42)+COUNTA(AMO$12:AMO$42)=0),0.6*AMN$5,IF(OR(AMN13="",AMO13=""),0,IF(AMN$6=0,IF(AMN13&gt;=AMN$8,AMN$5,IF(AMN13&lt;AMO13,0,AMN$5*(AMN13-AMO13)/(AMN$8-AMO13))),IF(AMN13&lt;=AMN$8,AMN$5,IF(AMN13&gt;AMO13,0,AMN$5*(AMN13-AMO13)/(AMN$8-AMO13))))))</f>
      </c>
      <c r="AMQ13" s="126">
        <f>IF(OR(AMN13="",AMO13=""),0,AMN$5)</f>
      </c>
      <c r="AMR13" s="125">
        <f>IF(AMN$6=0,RANK(AMP13,AMP$12:AMP$42,0),RANK(AMP13,AMP$12:AMP$42,1))</f>
      </c>
      <c r="AMS13" s="126">
        <v>1.58900211640212</v>
      </c>
      <c r="AMT13" s="126">
        <v>2.58214166666667</v>
      </c>
      <c r="AMU13" s="126">
        <f>IF((COUNTA(AMS$12:AMS$42)+COUNTA(AMT$12:AMT$42)=0),0.6*AMS$5,IF(OR(AMS13="",AMT13=""),0,IF(AMS$6=0,IF(AMS13&gt;=AMS$8,AMS$5,IF(AMS13&lt;AMT13,0,AMS$5*(AMS13-AMT13)/(AMS$8-AMT13))),IF(AMS13&lt;=AMS$8,AMS$5,IF(AMS13&gt;AMT13,0,AMS$5*(AMS13-AMT13)/(AMS$8-AMT13))))))</f>
      </c>
      <c r="AMV13" s="126">
        <f>IF(OR(AMS13="",AMT13=""),0,AMS$5)</f>
      </c>
      <c r="AMW13" s="125">
        <f>IF(AMS$6=0,RANK(AMU13,AMU$12:AMU$42,0),RANK(AMU13,AMU$12:AMU$42,1))</f>
      </c>
      <c r="AMX13" s="126">
        <v>1.58900211640212</v>
      </c>
      <c r="AMY13" s="126">
        <v>7.14872361111111</v>
      </c>
      <c r="AMZ13" s="126">
        <f>IF((COUNTA(AMX$12:AMX$42)+COUNTA(AMY$12:AMY$42)=0),0.6*AMX$5,IF(OR(AMX13="",AMY13=""),0,IF(AMX$6=0,IF(AMX13&gt;=AMX$8,AMX$5,IF(AMX13&lt;AMY13,0,AMX$5*(AMX13-AMY13)/(AMX$8-AMY13))),IF(AMX13&lt;=AMX$8,AMX$5,IF(AMX13&gt;AMY13,0,AMX$5*(AMX13-AMY13)/(AMX$8-AMY13))))))</f>
      </c>
      <c r="ANA13" s="126">
        <f>IF(OR(AMX13="",AMY13=""),0,AMX$5)</f>
      </c>
      <c r="ANB13" s="125">
        <f>IF(AMX$6=0,RANK(AMZ13,AMZ$12:AMZ$42,0),RANK(AMZ13,AMZ$12:AMZ$42,1))</f>
      </c>
      <c r="ANC13" s="126">
        <v>99.8260357142857</v>
      </c>
      <c r="AND13"/>
      <c r="ANE13" s="126">
        <f>IF((COUNTA(ANC$12:ANC$42)+COUNTA(AND$12:AND$42)=0),0.6*ANC$5,IF(OR(ANC13="",AND13=""),0,IF(ANC$6=0,IF(ANC13&gt;=ANC$8,ANC$5,IF(ANC13&lt;AND13,0,ANC$5*(ANC13-AND13)/(ANC$8-AND13))),IF(ANC13&lt;=ANC$8,ANC$5,IF(ANC13&gt;AND13,0,ANC$5*(ANC13-AND13)/(ANC$8-AND13))))))</f>
      </c>
      <c r="ANF13" s="126">
        <f>IF(OR(ANC13="",AND13=""),0,ANC$5)</f>
      </c>
      <c r="ANG13" s="125">
        <f>IF(ANC$6=0,RANK(ANE13,ANE$12:ANE$42,0),RANK(ANE13,ANE$12:ANE$42,1))</f>
      </c>
      <c r="ANH13" s="126">
        <v>99.8260357142857</v>
      </c>
      <c r="ANI13"/>
      <c r="ANJ13" s="126">
        <f>IF((COUNTA(ANH$12:ANH$42)+COUNTA(ANI$12:ANI$42)=0),0.6*ANH$5,IF(OR(ANH13="",ANI13=""),0,IF(ANH$6=0,IF(ANH13&gt;=ANH$8,ANH$5,IF(ANH13&lt;ANI13,0,ANH$5*(ANH13-ANI13)/(ANH$8-ANI13))),IF(ANH13&lt;=ANH$8,ANH$5,IF(ANH13&gt;ANI13,0,ANH$5*(ANH13-ANI13)/(ANH$8-ANI13))))))</f>
      </c>
      <c r="ANK13" s="126">
        <f>IF(OR(ANH13="",ANI13=""),0,ANH$5)</f>
      </c>
      <c r="ANL13" s="125">
        <f>IF(ANH$6=0,RANK(ANJ13,ANJ$12:ANJ$42,0),RANK(ANJ13,ANJ$12:ANJ$42,1))</f>
      </c>
      <c r="ANM13" s="126">
        <v>99.6212125</v>
      </c>
      <c r="ANN13" s="126">
        <v>95.8333333333333</v>
      </c>
      <c r="ANO13" s="126">
        <f>IF((COUNTA(ANM$12:ANM$42)+COUNTA(ANN$12:ANN$42)=0),0.6*ANM$5,IF(OR(ANM13="",ANN13=""),0,IF(ANM$6=0,IF(ANM13&gt;=ANM$8,ANM$5,IF(ANM13&lt;ANN13,0,ANM$5*(ANM13-ANN13)/(ANM$8-ANN13))),IF(ANM13&lt;=ANM$8,ANM$5,IF(ANM13&gt;ANN13,0,ANM$5*(ANM13-ANN13)/(ANM$8-ANN13))))))</f>
      </c>
      <c r="ANP13" s="126">
        <f>IF(OR(ANM13="",ANN13=""),0,ANM$5)</f>
      </c>
      <c r="ANQ13" s="125">
        <f>IF(ANM$6=0,RANK(ANO13,ANO$12:ANO$42,0),RANK(ANO13,ANO$12:ANO$42,1))</f>
      </c>
      <c r="ANR13" s="126">
        <v>99.6212125</v>
      </c>
      <c r="ANS13" s="126">
        <v>94.4444444444444</v>
      </c>
      <c r="ANT13" s="126">
        <f>IF((COUNTA(ANR$12:ANR$42)+COUNTA(ANS$12:ANS$42)=0),0.6*ANR$5,IF(OR(ANR13="",ANS13=""),0,IF(ANR$6=0,IF(ANR13&gt;=ANR$8,ANR$5,IF(ANR13&lt;ANS13,0,ANR$5*(ANR13-ANS13)/(ANR$8-ANS13))),IF(ANR13&lt;=ANR$8,ANR$5,IF(ANR13&gt;ANS13,0,ANR$5*(ANR13-ANS13)/(ANR$8-ANS13))))))</f>
      </c>
      <c r="ANU13" s="126">
        <f>IF(OR(ANR13="",ANS13=""),0,ANR$5)</f>
      </c>
      <c r="ANV13" s="125">
        <f>IF(ANR$6=0,RANK(ANT13,ANT$12:ANT$42,0),RANK(ANT13,ANT$12:ANT$42,1))</f>
      </c>
      <c r="ANW13" s="126">
        <v>2.565625</v>
      </c>
      <c r="ANX13" s="126">
        <v>5.71403523809524</v>
      </c>
      <c r="ANY13" s="126">
        <f>IF((COUNTA(ANW$12:ANW$42)+COUNTA(ANX$12:ANX$42)=0),0.6*ANW$5,IF(OR(ANW13="",ANX13=""),0,IF(ANW$6=0,IF(ANW13&gt;=ANW$8,ANW$5,IF(ANW13&lt;ANX13,0,ANW$5*(ANW13-ANX13)/(ANW$8-ANX13))),IF(ANW13&lt;=ANW$8,ANW$5,IF(ANW13&gt;ANX13,0,ANW$5*(ANW13-ANX13)/(ANW$8-ANX13))))))</f>
      </c>
      <c r="ANZ13" s="126">
        <f>IF(OR(ANW13="",ANX13=""),0,ANW$5)</f>
      </c>
      <c r="AOA13" s="125">
        <f>IF(ANW$6=0,RANK(ANY13,ANY$12:ANY$42,0),RANK(ANY13,ANY$12:ANY$42,1))</f>
      </c>
      <c r="AOB13" s="126">
        <v>2.565625</v>
      </c>
      <c r="AOC13" s="126">
        <v>3.31188214285714</v>
      </c>
      <c r="AOD13" s="126">
        <f>IF((COUNTA(AOB$12:AOB$42)+COUNTA(AOC$12:AOC$42)=0),0.6*AOB$5,IF(OR(AOB13="",AOC13=""),0,IF(AOB$6=0,IF(AOB13&gt;=AOB$8,AOB$5,IF(AOB13&lt;AOC13,0,AOB$5*(AOB13-AOC13)/(AOB$8-AOC13))),IF(AOB13&lt;=AOB$8,AOB$5,IF(AOB13&gt;AOC13,0,AOB$5*(AOB13-AOC13)/(AOB$8-AOC13))))))</f>
      </c>
      <c r="AOE13" s="126">
        <f>IF(OR(AOB13="",AOC13=""),0,AOB$5)</f>
      </c>
      <c r="AOF13" s="125">
        <f>IF(AOB$6=0,RANK(AOD13,AOD$12:AOD$42,0),RANK(AOD13,AOD$12:AOD$42,1))</f>
      </c>
      <c r="AOG13" s="126">
        <v>98.1481481481482</v>
      </c>
      <c r="AOH13" s="126">
        <v>90</v>
      </c>
      <c r="AOI13" s="126">
        <f>IF((COUNTA(AOG$12:AOG$42)+COUNTA(AOH$12:AOH$42)=0),0.6*AOG$5,IF(OR(AOG13="",AOH13=""),0,IF(AOG$6=0,IF(AOG13&gt;=AOG$8,AOG$5,IF(AOG13&lt;AOH13,0,AOG$5*(AOG13-AOH13)/(AOG$8-AOH13))),IF(AOG13&lt;=AOG$8,AOG$5,IF(AOG13&gt;AOH13,0,AOG$5*(AOG13-AOH13)/(AOG$8-AOH13))))))</f>
      </c>
      <c r="AOJ13" s="126">
        <f>IF(OR(AOG13="",AOH13=""),0,AOG$5)</f>
      </c>
      <c r="AOK13" s="125">
        <f>IF(AOG$6=0,RANK(AOI13,AOI$12:AOI$42,0),RANK(AOI13,AOI$12:AOI$42,1))</f>
      </c>
      <c r="AOL13" s="126">
        <v>98.1481481481482</v>
      </c>
      <c r="AOM13" s="126">
        <v>91.6666666666667</v>
      </c>
      <c r="AON13" s="126">
        <f>IF((COUNTA(AOL$12:AOL$42)+COUNTA(AOM$12:AOM$42)=0),0.6*AOL$5,IF(OR(AOL13="",AOM13=""),0,IF(AOL$6=0,IF(AOL13&gt;=AOL$8,AOL$5,IF(AOL13&lt;AOM13,0,AOL$5*(AOL13-AOM13)/(AOL$8-AOM13))),IF(AOL13&lt;=AOL$8,AOL$5,IF(AOL13&gt;AOM13,0,AOL$5*(AOL13-AOM13)/(AOL$8-AOM13))))))</f>
      </c>
      <c r="AOO13" s="126">
        <f>IF(OR(AOL13="",AOM13=""),0,AOL$5)</f>
      </c>
      <c r="AOP13" s="125">
        <f>IF(AOL$6=0,RANK(AON13,AON$12:AON$42,0),RANK(AON13,AON$12:AON$42,1))</f>
      </c>
      <c r="AOQ13" s="126">
        <v>0.426850925925926</v>
      </c>
      <c r="AOR13" s="126">
        <v>0.8170625</v>
      </c>
      <c r="AOS13" s="126">
        <f>IF((COUNTA(AOQ$12:AOQ$42)+COUNTA(AOR$12:AOR$42)=0),0.6*AOQ$5,IF(OR(AOQ13="",AOR13=""),0,IF(AOQ$6=0,IF(AOQ13&gt;=AOQ$8,AOQ$5,IF(AOQ13&lt;AOR13,0,AOQ$5*(AOQ13-AOR13)/(AOQ$8-AOR13))),IF(AOQ13&lt;=AOQ$8,AOQ$5,IF(AOQ13&gt;AOR13,0,AOQ$5*(AOQ13-AOR13)/(AOQ$8-AOR13))))))</f>
      </c>
      <c r="AOT13" s="126">
        <f>IF(OR(AOQ13="",AOR13=""),0,AOQ$5)</f>
      </c>
      <c r="AOU13" s="125">
        <f>IF(AOQ$6=0,RANK(AOS13,AOS$12:AOS$42,0),RANK(AOS13,AOS$12:AOS$42,1))</f>
      </c>
      <c r="AOV13" s="126">
        <v>0.426850925925926</v>
      </c>
      <c r="AOW13" s="126">
        <v>0.640697916666667</v>
      </c>
      <c r="AOX13" s="126">
        <f>IF((COUNTA(AOV$12:AOV$42)+COUNTA(AOW$12:AOW$42)=0),0.6*AOV$5,IF(OR(AOV13="",AOW13=""),0,IF(AOV$6=0,IF(AOV13&gt;=AOV$8,AOV$5,IF(AOV13&lt;AOW13,0,AOV$5*(AOV13-AOW13)/(AOV$8-AOW13))),IF(AOV13&lt;=AOV$8,AOV$5,IF(AOV13&gt;AOW13,0,AOV$5*(AOV13-AOW13)/(AOV$8-AOW13))))))</f>
      </c>
      <c r="AOY13" s="126">
        <f>IF(OR(AOV13="",AOW13=""),0,AOV$5)</f>
      </c>
      <c r="AOZ13" s="125">
        <f>IF(AOV$6=0,RANK(AOX13,AOX$12:AOX$42,0),RANK(AOX13,AOX$12:AOX$42,1))</f>
      </c>
      <c r="APA13" s="126">
        <v>0</v>
      </c>
      <c r="APB13" s="126">
        <v>0</v>
      </c>
      <c r="APC13" s="126">
        <f>IF((COUNTA(APA$12:APA$42)+COUNTA(APB$12:APB$42)=0),0.6*APA$5,IF(OR(APA13="",APB13=""),0,IF(APA$6=0,IF(APA13&gt;=APA$8,APA$5,IF(APA13&lt;APB13,0,APA$5*(APA13-APB13)/(APA$8-APB13))),IF(APA13&lt;=APA$8,APA$5,IF(APA13&gt;APB13,0,APA$5*(APA13-APB13)/(APA$8-APB13))))))</f>
      </c>
      <c r="APD13" s="126">
        <f>IF(OR(APA13="",APB13=""),0,APA$5)</f>
      </c>
      <c r="APE13" s="125">
        <f>IF(APA$6=0,RANK(APC13,APC$12:APC$42,0),RANK(APC13,APC$12:APC$42,1))</f>
      </c>
      <c r="APF13" s="126">
        <v>0</v>
      </c>
      <c r="APG13" s="126">
        <v>0</v>
      </c>
      <c r="APH13" s="126">
        <f>IF((COUNTA(APF$12:APF$42)+COUNTA(APG$12:APG$42)=0),0.6*APF$5,IF(OR(APF13="",APG13=""),0,IF(APF$6=0,IF(APF13&gt;=APF$8,APF$5,IF(APF13&lt;APG13,0,APF$5*(APF13-APG13)/(APF$8-APG13))),IF(APF13&lt;=APF$8,APF$5,IF(APF13&gt;APG13,0,APF$5*(APF13-APG13)/(APF$8-APG13))))))</f>
      </c>
      <c r="API13" s="126">
        <f>IF(OR(APF13="",APG13=""),0,APF$5)</f>
      </c>
      <c r="APJ13" s="125">
        <f>IF(APF$6=0,RANK(APH13,APH$12:APH$42,0),RANK(APH13,APH$12:APH$42,1))</f>
      </c>
      <c r="APK13" s="126">
        <v>37.5131060185185</v>
      </c>
      <c r="APL13"/>
      <c r="APM13" s="126">
        <f>IF((COUNTA(APK$12:APK$42)+COUNTA(APL$12:APL$42)=0),0.6*APK$5,IF(OR(APK13="",APL13=""),0,IF(APK$6=0,IF(APK13&gt;=APK$8,APK$5,IF(APK13&lt;APL13,0,APK$5*(APK13-APL13)/(APK$8-APL13))),IF(APK13&lt;=APK$8,APK$5,IF(APK13&gt;APL13,0,APK$5*(APK13-APL13)/(APK$8-APL13))))))</f>
      </c>
      <c r="APN13" s="126">
        <f>IF(OR(APK13="",APL13=""),0,APK$5)</f>
      </c>
      <c r="APO13" s="125">
        <f>IF(APK$6=0,RANK(APM13,APM$12:APM$42,0),RANK(APM13,APM$12:APM$42,1))</f>
      </c>
      <c r="APP13" s="126">
        <v>37.5131060185185</v>
      </c>
      <c r="APQ13"/>
      <c r="APR13" s="126">
        <f>IF((COUNTA(APP$12:APP$42)+COUNTA(APQ$12:APQ$42)=0),0.6*APP$5,IF(OR(APP13="",APQ13=""),0,IF(APP$6=0,IF(APP13&gt;=APP$8,APP$5,IF(APP13&lt;APQ13,0,APP$5*(APP13-APQ13)/(APP$8-APQ13))),IF(APP13&lt;=APP$8,APP$5,IF(APP13&gt;APQ13,0,APP$5*(APP13-APQ13)/(APP$8-APQ13))))))</f>
      </c>
      <c r="APS13" s="126">
        <f>IF(OR(APP13="",APQ13=""),0,APP$5)</f>
      </c>
      <c r="APT13" s="125">
        <f>IF(APP$6=0,RANK(APR13,APR$12:APR$42,0),RANK(APR13,APR$12:APR$42,1))</f>
      </c>
      <c r="APU13" s="126">
        <v>4.6514369047619</v>
      </c>
      <c r="APV13" s="126">
        <v>0.509788888888889</v>
      </c>
      <c r="APW13" s="126">
        <f>IF((COUNTA(APU$12:APU$42)+COUNTA(APV$12:APV$42)=0),0.6*APU$5,IF(OR(APU13="",APV13=""),0,IF(APU$6=0,IF(APU13&gt;=APU$8,APU$5,IF(APU13&lt;APV13,0,APU$5*(APU13-APV13)/(APU$8-APV13))),IF(APU13&lt;=APU$8,APU$5,IF(APU13&gt;APV13,0,APU$5*(APU13-APV13)/(APU$8-APV13))))))</f>
      </c>
      <c r="APX13" s="126">
        <f>IF(OR(APU13="",APV13=""),0,APU$5)</f>
      </c>
      <c r="APY13" s="125">
        <f>IF(APU$6=0,RANK(APW13,APW$12:APW$42,0),RANK(APW13,APW$12:APW$42,1))</f>
      </c>
      <c r="APZ13" s="126">
        <v>4.6514369047619</v>
      </c>
      <c r="AQA13" s="126">
        <v>1.43878095238095</v>
      </c>
      <c r="AQB13" s="126">
        <f>IF((COUNTA(APZ$12:APZ$42)+COUNTA(AQA$12:AQA$42)=0),0.6*APZ$5,IF(OR(APZ13="",AQA13=""),0,IF(APZ$6=0,IF(APZ13&gt;=APZ$8,APZ$5,IF(APZ13&lt;AQA13,0,APZ$5*(APZ13-AQA13)/(APZ$8-AQA13))),IF(APZ13&lt;=APZ$8,APZ$5,IF(APZ13&gt;AQA13,0,APZ$5*(APZ13-AQA13)/(APZ$8-AQA13))))))</f>
      </c>
      <c r="AQC13" s="126">
        <f>IF(OR(APZ13="",AQA13=""),0,APZ$5)</f>
      </c>
      <c r="AQD13" s="125">
        <f>IF(APZ$6=0,RANK(AQB13,AQB$12:AQB$42,0),RANK(AQB13,AQB$12:AQB$42,1))</f>
      </c>
      <c r="AQE13" s="126">
        <v>99.9851205555556</v>
      </c>
      <c r="AQF13" s="126">
        <v>76.7008194444444</v>
      </c>
      <c r="AQG13" s="126">
        <f>IF((COUNTA(AQE$12:AQE$42)+COUNTA(AQF$12:AQF$42)=0),0.6*AQE$5,IF(OR(AQE13="",AQF13=""),0,IF(AQE$6=0,IF(AQE13&gt;=AQE$8,AQE$5,IF(AQE13&lt;AQF13,0,AQE$5*(AQE13-AQF13)/(AQE$8-AQF13))),IF(AQE13&lt;=AQE$8,AQE$5,IF(AQE13&gt;AQF13,0,AQE$5*(AQE13-AQF13)/(AQE$8-AQF13))))))</f>
      </c>
      <c r="AQH13" s="126">
        <f>IF(OR(AQE13="",AQF13=""),0,AQE$5)</f>
      </c>
      <c r="AQI13" s="125">
        <f>IF(AQE$6=0,RANK(AQG13,AQG$12:AQG$42,0),RANK(AQG13,AQG$12:AQG$42,1))</f>
      </c>
      <c r="AQJ13" s="126">
        <v>99.9851205555556</v>
      </c>
      <c r="AQK13" s="126">
        <v>95.8748805555555</v>
      </c>
      <c r="AQL13" s="126">
        <f>IF((COUNTA(AQJ$12:AQJ$42)+COUNTA(AQK$12:AQK$42)=0),0.6*AQJ$5,IF(OR(AQJ13="",AQK13=""),0,IF(AQJ$6=0,IF(AQJ13&gt;=AQJ$8,AQJ$5,IF(AQJ13&lt;AQK13,0,AQJ$5*(AQJ13-AQK13)/(AQJ$8-AQK13))),IF(AQJ13&lt;=AQJ$8,AQJ$5,IF(AQJ13&gt;AQK13,0,AQJ$5*(AQJ13-AQK13)/(AQJ$8-AQK13))))))</f>
      </c>
      <c r="AQM13" s="126">
        <f>IF(OR(AQJ13="",AQK13=""),0,AQJ$5)</f>
      </c>
      <c r="AQN13" s="125">
        <f>IF(AQJ$6=0,RANK(AQL13,AQL$12:AQL$42,0),RANK(AQL13,AQL$12:AQL$42,1))</f>
      </c>
      <c r="AQO13" s="126">
        <v>100</v>
      </c>
      <c r="AQP13"/>
      <c r="AQQ13" s="126">
        <f>IF((COUNTA(AQO$12:AQO$42)+COUNTA(AQP$12:AQP$42)=0),0.6*AQO$5,IF(OR(AQO13="",AQP13=""),0,IF(AQO$6=0,IF(AQO13&gt;=AQO$8,AQO$5,IF(AQO13&lt;AQP13,0,AQO$5*(AQO13-AQP13)/(AQO$8-AQP13))),IF(AQO13&lt;=AQO$8,AQO$5,IF(AQO13&gt;AQP13,0,AQO$5*(AQO13-AQP13)/(AQO$8-AQP13))))))</f>
      </c>
      <c r="AQR13" s="126">
        <f>IF(OR(AQO13="",AQP13=""),0,AQO$5)</f>
      </c>
      <c r="AQS13" s="125">
        <f>IF(AQO$6=0,RANK(AQQ13,AQQ$12:AQQ$42,0),RANK(AQQ13,AQQ$12:AQQ$42,1))</f>
      </c>
      <c r="AQT13" s="126">
        <v>100</v>
      </c>
      <c r="AQU13"/>
      <c r="AQV13" s="126">
        <f>IF((COUNTA(AQT$12:AQT$42)+COUNTA(AQU$12:AQU$42)=0),0.6*AQT$5,IF(OR(AQT13="",AQU13=""),0,IF(AQT$6=0,IF(AQT13&gt;=AQT$8,AQT$5,IF(AQT13&lt;AQU13,0,AQT$5*(AQT13-AQU13)/(AQT$8-AQU13))),IF(AQT13&lt;=AQT$8,AQT$5,IF(AQT13&gt;AQU13,0,AQT$5*(AQT13-AQU13)/(AQT$8-AQU13))))))</f>
      </c>
      <c r="AQW13" s="126">
        <f>IF(OR(AQT13="",AQU13=""),0,AQT$5)</f>
      </c>
      <c r="AQX13" s="125">
        <f>IF(AQT$6=0,RANK(AQV13,AQV$12:AQV$42,0),RANK(AQV13,AQV$12:AQV$42,1))</f>
      </c>
      <c r="AQY13" s="126">
        <v>1.95956</v>
      </c>
      <c r="AQZ13" s="126">
        <v>7.67008194444444</v>
      </c>
      <c r="ARA13" s="126">
        <f>IF((COUNTA(AQY$12:AQY$42)+COUNTA(AQZ$12:AQZ$42)=0),0.6*AQY$5,IF(OR(AQY13="",AQZ13=""),0,IF(AQY$6=0,IF(AQY13&gt;=AQY$8,AQY$5,IF(AQY13&lt;AQZ13,0,AQY$5*(AQY13-AQZ13)/(AQY$8-AQZ13))),IF(AQY13&lt;=AQY$8,AQY$5,IF(AQY13&gt;AQZ13,0,AQY$5*(AQY13-AQZ13)/(AQY$8-AQZ13))))))</f>
      </c>
      <c r="ARB13" s="126">
        <f>IF(OR(AQY13="",AQZ13=""),0,AQY$5)</f>
      </c>
      <c r="ARC13" s="125">
        <f>IF(AQY$6=0,RANK(ARA13,ARA$12:ARA$42,0),RANK(ARA13,ARA$12:ARA$42,1))</f>
      </c>
      <c r="ARD13" s="126">
        <v>1.95956</v>
      </c>
      <c r="ARE13" s="126">
        <v>9.58748805555555</v>
      </c>
      <c r="ARF13" s="126">
        <f>IF((COUNTA(ARD$12:ARD$42)+COUNTA(ARE$12:ARE$42)=0),0.6*ARD$5,IF(OR(ARD13="",ARE13=""),0,IF(ARD$6=0,IF(ARD13&gt;=ARD$8,ARD$5,IF(ARD13&lt;ARE13,0,ARD$5*(ARD13-ARE13)/(ARD$8-ARE13))),IF(ARD13&lt;=ARD$8,ARD$5,IF(ARD13&gt;ARE13,0,ARD$5*(ARD13-ARE13)/(ARD$8-ARE13))))))</f>
      </c>
      <c r="ARG13" s="126">
        <f>IF(OR(ARD13="",ARE13=""),0,ARD$5)</f>
      </c>
      <c r="ARH13" s="125">
        <f>IF(ARD$6=0,RANK(ARF13,ARF$12:ARF$42,0),RANK(ARF13,ARF$12:ARF$42,1))</f>
      </c>
      <c r="ARI13" s="126">
        <v>99.747475</v>
      </c>
      <c r="ARJ13"/>
      <c r="ARK13" s="126">
        <f>IF((COUNTA(ARI$12:ARI$42)+COUNTA(ARJ$12:ARJ$42)=0),0.6*ARI$5,IF(OR(ARI13="",ARJ13=""),0,IF(ARI$6=0,IF(ARI13&gt;=ARI$8,ARI$5,IF(ARI13&lt;ARJ13,0,ARI$5*(ARI13-ARJ13)/(ARI$8-ARJ13))),IF(ARI13&lt;=ARI$8,ARI$5,IF(ARI13&gt;ARJ13,0,ARI$5*(ARI13-ARJ13)/(ARI$8-ARJ13))))))</f>
      </c>
      <c r="ARL13" s="126">
        <f>IF(OR(ARI13="",ARJ13=""),0,ARI$5)</f>
      </c>
      <c r="ARM13" s="125">
        <f>IF(ARI$6=0,RANK(ARK13,ARK$12:ARK$42,0),RANK(ARK13,ARK$12:ARK$42,1))</f>
      </c>
      <c r="ARN13" s="126">
        <v>99.747475</v>
      </c>
      <c r="ARO13"/>
      <c r="ARP13" s="126">
        <f>IF((COUNTA(ARN$12:ARN$42)+COUNTA(ARO$12:ARO$42)=0),0.6*ARN$5,IF(OR(ARN13="",ARO13=""),0,IF(ARN$6=0,IF(ARN13&gt;=ARN$8,ARN$5,IF(ARN13&lt;ARO13,0,ARN$5*(ARN13-ARO13)/(ARN$8-ARO13))),IF(ARN13&lt;=ARN$8,ARN$5,IF(ARN13&gt;ARO13,0,ARN$5*(ARN13-ARO13)/(ARN$8-ARO13))))))</f>
      </c>
      <c r="ARQ13" s="126">
        <f>IF(OR(ARN13="",ARO13=""),0,ARN$5)</f>
      </c>
      <c r="ARR13" s="125">
        <f>IF(ARN$6=0,RANK(ARP13,ARP$12:ARP$42,0),RANK(ARP13,ARP$12:ARP$42,1))</f>
      </c>
      <c r="ARS13" s="126">
        <v>100</v>
      </c>
      <c r="ART13" s="126">
        <v>2.85964888888889</v>
      </c>
      <c r="ARU13" s="126">
        <f>IF((COUNTA(ARS$12:ARS$42)+COUNTA(ART$12:ART$42)=0),0.6*ARS$5,IF(OR(ARS13="",ART13=""),0,IF(ARS$6=0,IF(ARS13&gt;=ARS$8,ARS$5,IF(ARS13&lt;ART13,0,ARS$5*(ARS13-ART13)/(ARS$8-ART13))),IF(ARS13&lt;=ARS$8,ARS$5,IF(ARS13&gt;ART13,0,ARS$5*(ARS13-ART13)/(ARS$8-ART13))))))</f>
      </c>
      <c r="ARV13" s="126">
        <f>IF(OR(ARS13="",ART13=""),0,ARS$5)</f>
      </c>
      <c r="ARW13" s="125">
        <f>IF(ARS$6=0,RANK(ARU13,ARU$12:ARU$42,0),RANK(ARU13,ARU$12:ARU$42,1))</f>
      </c>
      <c r="ARX13" s="126">
        <v>100</v>
      </c>
      <c r="ARY13" s="126">
        <v>6.94347333333333</v>
      </c>
      <c r="ARZ13" s="126">
        <f>IF((COUNTA(ARX$12:ARX$42)+COUNTA(ARY$12:ARY$42)=0),0.6*ARX$5,IF(OR(ARX13="",ARY13=""),0,IF(ARX$6=0,IF(ARX13&gt;=ARX$8,ARX$5,IF(ARX13&lt;ARY13,0,ARX$5*(ARX13-ARY13)/(ARX$8-ARY13))),IF(ARX13&lt;=ARX$8,ARX$5,IF(ARX13&gt;ARY13,0,ARX$5*(ARX13-ARY13)/(ARX$8-ARY13))))))</f>
      </c>
      <c r="ASA13" s="126">
        <f>IF(OR(ARX13="",ARY13=""),0,ARX$5)</f>
      </c>
      <c r="ASB13" s="125">
        <f>IF(ARX$6=0,RANK(ARZ13,ARZ$12:ARZ$42,0),RANK(ARZ13,ARZ$12:ARZ$42,1))</f>
      </c>
      <c r="ASC13" s="126">
        <v>3.34244777777778</v>
      </c>
      <c r="ASD13"/>
      <c r="ASE13" s="126">
        <f>IF((COUNTA(ASC$12:ASC$42)+COUNTA(ASD$12:ASD$42)=0),0.6*ASC$5,IF(OR(ASC13="",ASD13=""),0,IF(ASC$6=0,IF(ASC13&gt;=ASC$8,ASC$5,IF(ASC13&lt;ASD13,0,ASC$5*(ASC13-ASD13)/(ASC$8-ASD13))),IF(ASC13&lt;=ASC$8,ASC$5,IF(ASC13&gt;ASD13,0,ASC$5*(ASC13-ASD13)/(ASC$8-ASD13))))))</f>
      </c>
      <c r="ASF13" s="126">
        <f>IF(OR(ASC13="",ASD13=""),0,ASC$5)</f>
      </c>
      <c r="ASG13" s="125">
        <f>IF(ASC$6=0,RANK(ASE13,ASE$12:ASE$42,0),RANK(ASE13,ASE$12:ASE$42,1))</f>
      </c>
      <c r="ASH13" s="126">
        <v>3.34244777777778</v>
      </c>
      <c r="ASI13"/>
      <c r="ASJ13" s="126">
        <f>IF((COUNTA(ASH$12:ASH$42)+COUNTA(ASI$12:ASI$42)=0),0.6*ASH$5,IF(OR(ASH13="",ASI13=""),0,IF(ASH$6=0,IF(ASH13&gt;=ASH$8,ASH$5,IF(ASH13&lt;ASI13,0,ASH$5*(ASH13-ASI13)/(ASH$8-ASI13))),IF(ASH13&lt;=ASH$8,ASH$5,IF(ASH13&gt;ASI13,0,ASH$5*(ASH13-ASI13)/(ASH$8-ASI13))))))</f>
      </c>
      <c r="ASK13" s="126">
        <f>IF(OR(ASH13="",ASI13=""),0,ASH$5)</f>
      </c>
      <c r="ASL13" s="125">
        <f>IF(ASH$6=0,RANK(ASJ13,ASJ$12:ASJ$42,0),RANK(ASJ13,ASJ$12:ASJ$42,1))</f>
      </c>
      <c r="ASM13" s="126">
        <v>94.4444444444445</v>
      </c>
      <c r="ASN13" s="126">
        <v>100</v>
      </c>
      <c r="ASO13" s="126">
        <f>IF((COUNTA(ASM$12:ASM$42)+COUNTA(ASN$12:ASN$42)=0),0.6*ASM$5,IF(OR(ASM13="",ASN13=""),0,IF(ASM$6=0,IF(ASM13&gt;=ASM$8,ASM$5,IF(ASM13&lt;ASN13,0,ASM$5*(ASM13-ASN13)/(ASM$8-ASN13))),IF(ASM13&lt;=ASM$8,ASM$5,IF(ASM13&gt;ASN13,0,ASM$5*(ASM13-ASN13)/(ASM$8-ASN13))))))</f>
      </c>
      <c r="ASP13" s="126">
        <f>IF(OR(ASM13="",ASN13=""),0,ASM$5)</f>
      </c>
      <c r="ASQ13" s="125">
        <f>IF(ASM$6=0,RANK(ASO13,ASO$12:ASO$42,0),RANK(ASO13,ASO$12:ASO$42,1))</f>
      </c>
      <c r="ASR13" s="126">
        <v>94.4444444444445</v>
      </c>
      <c r="ASS13" s="126">
        <v>100</v>
      </c>
      <c r="AST13" s="126">
        <f>IF((COUNTA(ASR$12:ASR$42)+COUNTA(ASS$12:ASS$42)=0),0.6*ASR$5,IF(OR(ASR13="",ASS13=""),0,IF(ASR$6=0,IF(ASR13&gt;=ASR$8,ASR$5,IF(ASR13&lt;ASS13,0,ASR$5*(ASR13-ASS13)/(ASR$8-ASS13))),IF(ASR13&lt;=ASR$8,ASR$5,IF(ASR13&gt;ASS13,0,ASR$5*(ASR13-ASS13)/(ASR$8-ASS13))))))</f>
      </c>
      <c r="ASU13" s="126">
        <f>IF(OR(ASR13="",ASS13=""),0,ASR$5)</f>
      </c>
      <c r="ASV13" s="125">
        <f>IF(ASR$6=0,RANK(AST13,AST$12:AST$42,0),RANK(AST13,AST$12:AST$42,1))</f>
      </c>
      <c r="ASW13" s="126">
        <v>0.808983333333333</v>
      </c>
      <c r="ASX13" s="126">
        <v>2.885275</v>
      </c>
      <c r="ASY13" s="126">
        <f>IF((COUNTA(ASW$12:ASW$42)+COUNTA(ASX$12:ASX$42)=0),0.6*ASW$5,IF(OR(ASW13="",ASX13=""),0,IF(ASW$6=0,IF(ASW13&gt;=ASW$8,ASW$5,IF(ASW13&lt;ASX13,0,ASW$5*(ASW13-ASX13)/(ASW$8-ASX13))),IF(ASW13&lt;=ASW$8,ASW$5,IF(ASW13&gt;ASX13,0,ASW$5*(ASW13-ASX13)/(ASW$8-ASX13))))))</f>
      </c>
      <c r="ASZ13" s="126">
        <f>IF(OR(ASW13="",ASX13=""),0,ASW$5)</f>
      </c>
      <c r="ATA13" s="125">
        <f>IF(ASW$6=0,RANK(ASY13,ASY$12:ASY$42,0),RANK(ASY13,ASY$12:ASY$42,1))</f>
      </c>
      <c r="ATB13" s="126">
        <v>0.808983333333333</v>
      </c>
      <c r="ATC13" s="126">
        <v>2.20307222222222</v>
      </c>
      <c r="ATD13" s="126">
        <f>IF((COUNTA(ATB$12:ATB$42)+COUNTA(ATC$12:ATC$42)=0),0.6*ATB$5,IF(OR(ATB13="",ATC13=""),0,IF(ATB$6=0,IF(ATB13&gt;=ATB$8,ATB$5,IF(ATB13&lt;ATC13,0,ATB$5*(ATB13-ATC13)/(ATB$8-ATC13))),IF(ATB13&lt;=ATB$8,ATB$5,IF(ATB13&gt;ATC13,0,ATB$5*(ATB13-ATC13)/(ATB$8-ATC13))))))</f>
      </c>
      <c r="ATE13" s="126">
        <f>IF(OR(ATB13="",ATC13=""),0,ATB$5)</f>
      </c>
      <c r="ATF13" s="125">
        <f>IF(ATB$6=0,RANK(ATD13,ATD$12:ATD$42,0),RANK(ATD13,ATD$12:ATD$42,1))</f>
      </c>
      <c r="ATG13" s="126">
        <v>0</v>
      </c>
      <c r="ATH13" s="126">
        <v>0</v>
      </c>
      <c r="ATI13" s="126">
        <f>IF((COUNTA(ATG$12:ATG$42)+COUNTA(ATH$12:ATH$42)=0),0.6*ATG$5,IF(OR(ATG13="",ATH13=""),0,IF(ATG$6=0,IF(ATG13&gt;=ATG$8,ATG$5,IF(ATG13&lt;ATH13,0,ATG$5*(ATG13-ATH13)/(ATG$8-ATH13))),IF(ATG13&lt;=ATG$8,ATG$5,IF(ATG13&gt;ATH13,0,ATG$5*(ATG13-ATH13)/(ATG$8-ATH13))))))</f>
      </c>
      <c r="ATJ13" s="126">
        <f>IF(OR(ATG13="",ATH13=""),0,ATG$5)</f>
      </c>
      <c r="ATK13" s="125">
        <f>IF(ATG$6=0,RANK(ATI13,ATI$12:ATI$42,0),RANK(ATI13,ATI$12:ATI$42,1))</f>
      </c>
      <c r="ATL13" s="126">
        <v>0</v>
      </c>
      <c r="ATM13" s="126">
        <v>0</v>
      </c>
      <c r="ATN13" s="126">
        <f>IF((COUNTA(ATL$12:ATL$42)+COUNTA(ATM$12:ATM$42)=0),0.6*ATL$5,IF(OR(ATL13="",ATM13=""),0,IF(ATL$6=0,IF(ATL13&gt;=ATL$8,ATL$5,IF(ATL13&lt;ATM13,0,ATL$5*(ATL13-ATM13)/(ATL$8-ATM13))),IF(ATL13&lt;=ATL$8,ATL$5,IF(ATL13&gt;ATM13,0,ATL$5*(ATL13-ATM13)/(ATL$8-ATM13))))))</f>
      </c>
      <c r="ATO13" s="126">
        <f>IF(OR(ATL13="",ATM13=""),0,ATL$5)</f>
      </c>
      <c r="ATP13" s="125">
        <f>IF(ATL$6=0,RANK(ATN13,ATN$12:ATN$42,0),RANK(ATN13,ATN$12:ATN$42,1))</f>
      </c>
      <c r="ATQ13" s="126">
        <v>64.3923615873016</v>
      </c>
      <c r="ATR13"/>
      <c r="ATS13" s="126">
        <f>IF((COUNTA(ATQ$12:ATQ$42)+COUNTA(ATR$12:ATR$42)=0),0.6*ATQ$5,IF(OR(ATQ13="",ATR13=""),0,IF(ATQ$6=0,IF(ATQ13&gt;=ATQ$8,ATQ$5,IF(ATQ13&lt;ATR13,0,ATQ$5*(ATQ13-ATR13)/(ATQ$8-ATR13))),IF(ATQ13&lt;=ATQ$8,ATQ$5,IF(ATQ13&gt;ATR13,0,ATQ$5*(ATQ13-ATR13)/(ATQ$8-ATR13))))))</f>
      </c>
      <c r="ATT13" s="126">
        <f>IF(OR(ATQ13="",ATR13=""),0,ATQ$5)</f>
      </c>
      <c r="ATU13" s="125">
        <f>IF(ATQ$6=0,RANK(ATS13,ATS$12:ATS$42,0),RANK(ATS13,ATS$12:ATS$42,1))</f>
      </c>
      <c r="ATV13" s="126">
        <v>64.3923615873016</v>
      </c>
      <c r="ATW13"/>
      <c r="ATX13" s="126">
        <f>IF((COUNTA(ATV$12:ATV$42)+COUNTA(ATW$12:ATW$42)=0),0.6*ATV$5,IF(OR(ATV13="",ATW13=""),0,IF(ATV$6=0,IF(ATV13&gt;=ATV$8,ATV$5,IF(ATV13&lt;ATW13,0,ATV$5*(ATV13-ATW13)/(ATV$8-ATW13))),IF(ATV13&lt;=ATV$8,ATV$5,IF(ATV13&gt;ATW13,0,ATV$5*(ATV13-ATW13)/(ATV$8-ATW13))))))</f>
      </c>
      <c r="ATY13" s="126">
        <f>IF(OR(ATV13="",ATW13=""),0,ATV$5)</f>
      </c>
      <c r="ATZ13" s="125">
        <f>IF(ATV$6=0,RANK(ATX13,ATX$12:ATX$42,0),RANK(ATX13,ATX$12:ATX$42,1))</f>
      </c>
      <c r="AUA13" s="126">
        <v>13.43448</v>
      </c>
      <c r="AUB13" s="126">
        <v>0.205091666666667</v>
      </c>
      <c r="AUC13" s="126">
        <f>IF((COUNTA(AUA$12:AUA$42)+COUNTA(AUB$12:AUB$42)=0),0.6*AUA$5,IF(OR(AUA13="",AUB13=""),0,IF(AUA$6=0,IF(AUA13&gt;=AUA$8,AUA$5,IF(AUA13&lt;AUB13,0,AUA$5*(AUA13-AUB13)/(AUA$8-AUB13))),IF(AUA13&lt;=AUA$8,AUA$5,IF(AUA13&gt;AUB13,0,AUA$5*(AUA13-AUB13)/(AUA$8-AUB13))))))</f>
      </c>
      <c r="AUD13" s="126">
        <f>IF(OR(AUA13="",AUB13=""),0,AUA$5)</f>
      </c>
      <c r="AUE13" s="125">
        <f>IF(AUA$6=0,RANK(AUC13,AUC$12:AUC$42,0),RANK(AUC13,AUC$12:AUC$42,1))</f>
      </c>
      <c r="AUF13" s="126">
        <v>13.43448</v>
      </c>
      <c r="AUG13" s="126">
        <v>1.48719333333333</v>
      </c>
      <c r="AUH13" s="126">
        <f>IF((COUNTA(AUF$12:AUF$42)+COUNTA(AUG$12:AUG$42)=0),0.6*AUF$5,IF(OR(AUF13="",AUG13=""),0,IF(AUF$6=0,IF(AUF13&gt;=AUF$8,AUF$5,IF(AUF13&lt;AUG13,0,AUF$5*(AUF13-AUG13)/(AUF$8-AUG13))),IF(AUF13&lt;=AUF$8,AUF$5,IF(AUF13&gt;AUG13,0,AUF$5*(AUF13-AUG13)/(AUF$8-AUG13))))))</f>
      </c>
      <c r="AUI13" s="126">
        <f>IF(OR(AUF13="",AUG13=""),0,AUF$5)</f>
      </c>
      <c r="AUJ13" s="125">
        <f>IF(AUF$6=0,RANK(AUH13,AUH$12:AUH$42,0),RANK(AUH13,AUH$12:AUH$42,1))</f>
      </c>
      <c r="AUK13" s="126">
        <v>98.21</v>
      </c>
      <c r="AUL13" s="126">
        <f>IF(COUNTA(AUK$12:AUK$42)=0,0.6*AUK$5,IF(AUK13="",0,IF(AUK$6=0,IF(AUK13&gt;=AUK$8,AUK$5,IF(AUK13&lt;AUK$6,0,0.6*AUK$5+0.4*AUK$5*(AUK13-AUK$7)/(AUK$8-AUK$7))),IF(AUK13&lt;=AUK$8,AUK$5,IF(AUK13&gt;AUK$6,0,0.6*AUK$5+0.4*AUK$5*(AUK13-AUK$7)/(AUK$8-AUK$7))))))</f>
      </c>
      <c r="AUM13" s="126">
        <f>IF(AUK13&lt;&gt;"",AUK$5,0)</f>
      </c>
      <c r="AUN13" s="125">
        <f>IF(AUK$6=0,RANK(AUK13,AUK$12:AUK$42,0),RANK(AUK13,AUK$12:AUK$42,1))</f>
      </c>
      <c r="AUO13"/>
      <c r="AUP13" s="126">
        <f>IF(COUNTA(AUO$12:AUO$42)=0,0.6*AUO$5,IF(AUO13="",0,IF(AUO$6=0,IF(AUO13&gt;=AUO$8,AUO$5,IF(AUO13&lt;AUO$6,0,0.6*AUO$5+0.4*AUO$5*(AUO13-AUO$7)/(AUO$8-AUO$7))),IF(AUO13&lt;=AUO$8,AUO$5,IF(AUO13&gt;AUO$6,0,0.6*AUO$5+0.4*AUO$5*(AUO13-AUO$7)/(AUO$8-AUO$7))))))</f>
      </c>
      <c r="AUQ13" s="126">
        <f>IF(AUO13&lt;&gt;"",AUO$5,0)</f>
      </c>
      <c r="AUR13" s="125">
        <f>IF(AUO$6=0,RANK(AUO13,AUO$12:AUO$42,0),RANK(AUO13,AUO$12:AUO$42,1))</f>
      </c>
      <c r="AUS13"/>
      <c r="AUT13" s="126">
        <f>IF(COUNTA(AUS$12:AUS$42)=0,0.6*AUS$5,IF(AUS13="",0,IF(AUS$6=0,IF(AUS13&gt;=AUS$8,AUS$5,IF(AUS13&lt;AUS$6,0,0.6*AUS$5+0.4*AUS$5*(AUS13-AUS$7)/(AUS$8-AUS$7))),IF(AUS13&lt;=AUS$8,AUS$5,IF(AUS13&gt;AUS$6,0,0.6*AUS$5+0.4*AUS$5*(AUS13-AUS$7)/(AUS$8-AUS$7))))))</f>
      </c>
      <c r="AUU13" s="126">
        <f>IF(AUS13&lt;&gt;"",AUS$5,0)</f>
      </c>
      <c r="AUV13" s="125">
        <f>IF(AUS$6=0,RANK(AUS13,AUS$12:AUS$42,0),RANK(AUS13,AUS$12:AUS$42,1))</f>
      </c>
      <c r="AUW13"/>
      <c r="AUX13" s="126">
        <f>IF(COUNTA(AUW$12:AUW$42)=0,0.6*AUW$5,IF(AUW13="",0,IF(AUW$6=0,IF(AUW13&gt;=AUW$8,AUW$5,IF(AUW13&lt;AUW$6,0,0.6*AUW$5+0.4*AUW$5*(AUW13-AUW$7)/(AUW$8-AUW$7))),IF(AUW13&lt;=AUW$8,AUW$5,IF(AUW13&gt;AUW$6,0,0.6*AUW$5+0.4*AUW$5*(AUW13-AUW$7)/(AUW$8-AUW$7))))))</f>
      </c>
      <c r="AUY13" s="126">
        <f>IF(AUW13&lt;&gt;"",AUW$5,0)</f>
      </c>
      <c r="AUZ13" s="125">
        <f>IF(AUW$6=0,RANK(AUW13,AUW$12:AUW$42,0),RANK(AUW13,AUW$12:AUW$42,1))</f>
      </c>
      <c r="AVA13"/>
      <c r="AVB13" s="126">
        <f>IF(COUNTA(AVA$12:AVA$42)=0,0.6*AVA$5,IF(AVA13="",0,IF(AVA$6=0,IF(AVA13&gt;=AVA$8,AVA$5,IF(AVA13&lt;AVA$6,0,0.6*AVA$5+0.4*AVA$5*(AVA13-AVA$7)/(AVA$8-AVA$7))),IF(AVA13&lt;=AVA$8,AVA$5,IF(AVA13&gt;AVA$6,0,0.6*AVA$5+0.4*AVA$5*(AVA13-AVA$7)/(AVA$8-AVA$7))))))</f>
      </c>
      <c r="AVC13" s="126">
        <f>IF(AVA13&lt;&gt;"",AVA$5,0)</f>
      </c>
      <c r="AVD13" s="125">
        <f>IF(AVA$6=0,RANK(AVA13,AVA$12:AVA$42,0),RANK(AVA13,AVA$12:AVA$42,1))</f>
      </c>
      <c r="AVE13" s="126">
        <v>99.6042444152046</v>
      </c>
      <c r="AVF13" s="126">
        <f>IF(COUNTA(AVE$12:AVE$42)=0,0.6*AVE$5,IF(AVE13="",0,IF(AVE$6=0,IF(AVE13&gt;=AVE$8,AVE$5,IF(AVE13&lt;AVE$6,0,0.6*AVE$5+0.4*AVE$5*(AVE13-AVE$7)/(AVE$8-AVE$7))),IF(AVE13&lt;=AVE$8,AVE$5,IF(AVE13&gt;AVE$6,0,0.6*AVE$5+0.4*AVE$5*(AVE13-AVE$7)/(AVE$8-AVE$7))))))</f>
      </c>
      <c r="AVG13" s="126">
        <f>IF(AVE13&lt;&gt;"",AVE$5,0)</f>
      </c>
      <c r="AVH13" s="125">
        <f>IF(AVE$6=0,RANK(AVE13,AVE$12:AVE$42,0),RANK(AVE13,AVE$12:AVE$42,1))</f>
      </c>
      <c r="AVI13" s="126">
        <v>100</v>
      </c>
      <c r="AVJ13" s="126">
        <f>IF(COUNTA(AVI$12:AVI$42)=0,0.6*AVI$5,IF(AVI13="",0,IF(AVI$6=0,IF(AVI13&gt;=AVI$8,AVI$5,IF(AVI13&lt;AVI$6,0,0.6*AVI$5+0.4*AVI$5*(AVI13-AVI$7)/(AVI$8-AVI$7))),IF(AVI13&lt;=AVI$8,AVI$5,IF(AVI13&gt;AVI$6,0,0.6*AVI$5+0.4*AVI$5*(AVI13-AVI$7)/(AVI$8-AVI$7))))))</f>
      </c>
      <c r="AVK13" s="126">
        <f>IF(AVI13&lt;&gt;"",AVI$5,0)</f>
      </c>
      <c r="AVL13" s="125">
        <f>IF(AVI$6=0,RANK(AVI13,AVI$12:AVI$42,0),RANK(AVI13,AVI$12:AVI$42,1))</f>
      </c>
      <c r="AVM13" s="126">
        <v>1.90573358730159</v>
      </c>
      <c r="AVN13" s="126">
        <f>IF(COUNTA(AVM$12:AVM$42)=0,0.6*AVM$5,IF(AVM13="",0,IF(AVM$6=0,IF(AVM13&gt;=AVM$8,AVM$5,IF(AVM13&lt;AVM$6,0,0.6*AVM$5+0.4*AVM$5*(AVM13-AVM$7)/(AVM$8-AVM$7))),IF(AVM13&lt;=AVM$8,AVM$5,IF(AVM13&gt;AVM$6,0,0.6*AVM$5+0.4*AVM$5*(AVM13-AVM$7)/(AVM$8-AVM$7))))))</f>
      </c>
      <c r="AVO13" s="126">
        <f>IF(AVM13&lt;&gt;"",AVM$5,0)</f>
      </c>
      <c r="AVP13" s="125">
        <f>IF(AVM$6=0,RANK(AVM13,AVM$12:AVM$42,0),RANK(AVM13,AVM$12:AVM$42,1))</f>
      </c>
      <c r="AVQ13" s="126">
        <v>99.086982047619</v>
      </c>
      <c r="AVR13" s="126">
        <f>IF(COUNTA(AVQ$12:AVQ$42)=0,0.6*AVQ$5,IF(AVQ13="",0,IF(AVQ$6=0,IF(AVQ13&gt;=AVQ$8,AVQ$5,IF(AVQ13&lt;AVQ$6,0,0.6*AVQ$5+0.4*AVQ$5*(AVQ13-AVQ$7)/(AVQ$8-AVQ$7))),IF(AVQ13&lt;=AVQ$8,AVQ$5,IF(AVQ13&gt;AVQ$6,0,0.6*AVQ$5+0.4*AVQ$5*(AVQ13-AVQ$7)/(AVQ$8-AVQ$7))))))</f>
      </c>
      <c r="AVS13" s="126">
        <f>IF(AVQ13&lt;&gt;"",AVQ$5,0)</f>
      </c>
      <c r="AVT13" s="125">
        <f>IF(AVQ$6=0,RANK(AVQ13,AVQ$12:AVQ$42,0),RANK(AVQ13,AVQ$12:AVQ$42,1))</f>
      </c>
      <c r="AVU13" s="126">
        <v>99.5497066666667</v>
      </c>
      <c r="AVV13" s="126">
        <f>IF(COUNTA(AVU$12:AVU$42)=0,0.6*AVU$5,IF(AVU13="",0,IF(AVU$6=0,IF(AVU13&gt;=AVU$8,AVU$5,IF(AVU13&lt;AVU$6,0,0.6*AVU$5+0.4*AVU$5*(AVU13-AVU$7)/(AVU$8-AVU$7))),IF(AVU13&lt;=AVU$8,AVU$5,IF(AVU13&gt;AVU$6,0,0.6*AVU$5+0.4*AVU$5*(AVU13-AVU$7)/(AVU$8-AVU$7))))))</f>
      </c>
      <c r="AVW13" s="126">
        <f>IF(AVU13&lt;&gt;"",AVU$5,0)</f>
      </c>
      <c r="AVX13" s="125">
        <f>IF(AVU$6=0,RANK(AVU13,AVU$12:AVU$42,0),RANK(AVU13,AVU$12:AVU$42,1))</f>
      </c>
      <c r="AVY13" s="126">
        <v>3.31229666666667</v>
      </c>
      <c r="AVZ13" s="126">
        <f>IF(COUNTA(AVY$12:AVY$42)=0,0.6*AVY$5,IF(AVY13="",0,IF(AVY$6=0,IF(AVY13&gt;=AVY$8,AVY$5,IF(AVY13&lt;AVY$6,0,0.6*AVY$5+0.4*AVY$5*(AVY13-AVY$7)/(AVY$8-AVY$7))),IF(AVY13&lt;=AVY$8,AVY$5,IF(AVY13&gt;AVY$6,0,0.6*AVY$5+0.4*AVY$5*(AVY13-AVY$7)/(AVY$8-AVY$7))))))</f>
      </c>
      <c r="AWA13" s="126">
        <f>IF(AVY13&lt;&gt;"",AVY$5,0)</f>
      </c>
      <c r="AWB13" s="125">
        <f>IF(AVY$6=0,RANK(AVY13,AVY$12:AVY$42,0),RANK(AVY13,AVY$12:AVY$42,1))</f>
      </c>
      <c r="AWC13" s="126">
        <v>90.7777777777778</v>
      </c>
      <c r="AWD13" s="126">
        <f>IF(COUNTA(AWC$12:AWC$42)=0,0.6*AWC$5,IF(AWC13="",0,IF(AWC$6=0,IF(AWC13&gt;=AWC$8,AWC$5,IF(AWC13&lt;AWC$6,0,0.6*AWC$5+0.4*AWC$5*(AWC13-AWC$7)/(AWC$8-AWC$7))),IF(AWC13&lt;=AWC$8,AWC$5,IF(AWC13&gt;AWC$6,0,0.6*AWC$5+0.4*AWC$5*(AWC13-AWC$7)/(AWC$8-AWC$7))))))</f>
      </c>
      <c r="AWE13" s="126">
        <f>IF(AWC13&lt;&gt;"",AWC$5,0)</f>
      </c>
      <c r="AWF13" s="125">
        <f>IF(AWC$6=0,RANK(AWC13,AWC$12:AWC$42,0),RANK(AWC13,AWC$12:AWC$42,1))</f>
      </c>
      <c r="AWG13" s="126">
        <v>0.880215666666667</v>
      </c>
      <c r="AWH13" s="126">
        <f>IF(COUNTA(AWG$12:AWG$42)=0,0.6*AWG$5,IF(AWG13="",0,IF(AWG$6=0,IF(AWG13&gt;=AWG$8,AWG$5,IF(AWG13&lt;AWG$6,0,0.6*AWG$5+0.4*AWG$5*(AWG13-AWG$7)/(AWG$8-AWG$7))),IF(AWG13&lt;=AWG$8,AWG$5,IF(AWG13&gt;AWG$6,0,0.6*AWG$5+0.4*AWG$5*(AWG13-AWG$7)/(AWG$8-AWG$7))))))</f>
      </c>
      <c r="AWI13" s="126">
        <f>IF(AWG13&lt;&gt;"",AWG$5,0)</f>
      </c>
      <c r="AWJ13" s="125">
        <f>IF(AWG$6=0,RANK(AWG13,AWG$12:AWG$42,0),RANK(AWG13,AWG$12:AWG$42,1))</f>
      </c>
      <c r="AWK13" s="126">
        <v>0</v>
      </c>
      <c r="AWL13" s="126">
        <f>IF(COUNTA(AWK$12:AWK$42)=0,0.6*AWK$5,IF(AWK13="",0,IF(AWK$6=0,IF(AWK13&gt;=AWK$8,AWK$5,IF(AWK13&lt;AWK$6,0,0.6*AWK$5+0.4*AWK$5*(AWK13-AWK$7)/(AWK$8-AWK$7))),IF(AWK13&lt;=AWK$8,AWK$5,IF(AWK13&gt;AWK$6,0,0.6*AWK$5+0.4*AWK$5*(AWK13-AWK$7)/(AWK$8-AWK$7))))))</f>
      </c>
      <c r="AWM13" s="126">
        <f>IF(AWK13&lt;&gt;"",AWK$5,0)</f>
      </c>
      <c r="AWN13" s="125">
        <f>IF(AWK$6=0,RANK(AWK13,AWK$12:AWK$42,0),RANK(AWK13,AWK$12:AWK$42,1))</f>
      </c>
      <c r="AWO13" s="126">
        <v>45.974021364206</v>
      </c>
      <c r="AWP13" s="126">
        <f>IF(COUNTA(AWO$12:AWO$42)=0,0.6*AWO$5,IF(AWO13="",0,IF(AWO$6=0,IF(AWO13&gt;=AWO$8,AWO$5,IF(AWO13&lt;AWO$6,0,0.6*AWO$5+0.4*AWO$5*(AWO13-AWO$7)/(AWO$8-AWO$7))),IF(AWO13&lt;=AWO$8,AWO$5,IF(AWO13&gt;AWO$6,0,0.6*AWO$5+0.4*AWO$5*(AWO13-AWO$7)/(AWO$8-AWO$7))))))</f>
      </c>
      <c r="AWQ13" s="126">
        <f>IF(AWO13&lt;&gt;"",AWO$5,0)</f>
      </c>
      <c r="AWR13" s="125">
        <f>IF(AWO$6=0,RANK(AWO13,AWO$12:AWO$42,0),RANK(AWO13,AWO$12:AWO$42,1))</f>
      </c>
      <c r="AWS13" s="126">
        <v>7.38002723690783</v>
      </c>
      <c r="AWT13" s="126">
        <f>IF(COUNTA(AWS$12:AWS$42)=0,0.6*AWS$5,IF(AWS13="",0,IF(AWS$6=0,IF(AWS13&gt;=AWS$8,AWS$5,IF(AWS13&lt;AWS$6,0,0.6*AWS$5+0.4*AWS$5*(AWS13-AWS$7)/(AWS$8-AWS$7))),IF(AWS13&lt;=AWS$8,AWS$5,IF(AWS13&gt;AWS$6,0,0.6*AWS$5+0.4*AWS$5*(AWS13-AWS$7)/(AWS$8-AWS$7))))))</f>
      </c>
      <c r="AWU13" s="126">
        <f>IF(AWS13&lt;&gt;"",AWS$5,0)</f>
      </c>
      <c r="AWV13" s="125">
        <f>IF(AWS$6=0,RANK(AWS13,AWS$12:AWS$42,0),RANK(AWS13,AWS$12:AWS$42,1))</f>
      </c>
      <c r="AWW13" s="126">
        <v>97.4</v>
      </c>
      <c r="AWX13" s="126">
        <f>IF(COUNTA(AWW$12:AWW$42)=0,0.6*AWW$5,IF(AWW13="",0,IF(AWW$6=0,IF(AWW13&gt;=AWW$8,AWW$5,IF(AWW13&lt;AWW$6,0,0.6*AWW$5+0.4*AWW$5*(AWW13-AWW$7)/(AWW$8-AWW$7))),IF(AWW13&lt;=AWW$8,AWW$5,IF(AWW13&gt;AWW$6,0,0.6*AWW$5+0.4*AWW$5*(AWW13-AWW$7)/(AWW$8-AWW$7))))))</f>
      </c>
      <c r="AWY13" s="126">
        <f>IF(AWW13&lt;&gt;"",AWW$5,0)</f>
      </c>
      <c r="AWZ13" s="125">
        <f>IF(AWW$6=0,RANK(AWW13,AWW$12:AWW$42,0),RANK(AWW13,AWW$12:AWW$42,1))</f>
      </c>
      <c r="AXA13"/>
      <c r="AXB13" s="126">
        <f>IF(COUNTA(AXA$12:AXA$42)=0,0.6*AXA$5,IF(AXA13="",0,IF(AXA$6=0,IF(AXA13&gt;=AXA$8,AXA$5,IF(AXA13&lt;AXA$6,0,0.6*AXA$5+0.4*AXA$5*(AXA13-AXA$7)/(AXA$8-AXA$7))),IF(AXA13&lt;=AXA$8,AXA$5,IF(AXA13&gt;AXA$6,0,0.6*AXA$5+0.4*AXA$5*(AXA13-AXA$7)/(AXA$8-AXA$7))))))</f>
      </c>
      <c r="AXC13" s="126">
        <f>IF(AXA13&lt;&gt;"",AXA$5,0)</f>
      </c>
      <c r="AXD13" s="125">
        <f>IF(AXA$6=0,RANK(AXA13,AXA$12:AXA$42,0),RANK(AXA13,AXA$12:AXA$42,1))</f>
      </c>
      <c r="AXE13"/>
      <c r="AXF13" s="126">
        <f>IF(COUNTA(AXE$12:AXE$42)=0,0.6*AXE$5,IF(AXE13="",0,IF(AXE$6=0,IF(AXE13&gt;=AXE$8,AXE$5,IF(AXE13&lt;AXE$6,0,0.6*AXE$5+0.4*AXE$5*(AXE13-AXE$7)/(AXE$8-AXE$7))),IF(AXE13&lt;=AXE$8,AXE$5,IF(AXE13&gt;AXE$6,0,0.6*AXE$5+0.4*AXE$5*(AXE13-AXE$7)/(AXE$8-AXE$7))))))</f>
      </c>
      <c r="AXG13" s="126">
        <f>IF(AXE13&lt;&gt;"",AXE$5,0)</f>
      </c>
      <c r="AXH13" s="125">
        <f>IF(AXE$6=0,RANK(AXE13,AXE$12:AXE$42,0),RANK(AXE13,AXE$12:AXE$42,1))</f>
      </c>
      <c r="AXI13"/>
      <c r="AXJ13" s="126">
        <f>IF(COUNTA(AXI$12:AXI$42)=0,0.6*AXI$5,IF(AXI13="",0,IF(AXI$6=0,IF(AXI13&gt;=AXI$8,AXI$5,IF(AXI13&lt;AXI$6,0,0.6*AXI$5+0.4*AXI$5*(AXI13-AXI$7)/(AXI$8-AXI$7))),IF(AXI13&lt;=AXI$8,AXI$5,IF(AXI13&gt;AXI$6,0,0.6*AXI$5+0.4*AXI$5*(AXI13-AXI$7)/(AXI$8-AXI$7))))))</f>
      </c>
      <c r="AXK13" s="126">
        <f>IF(AXI13&lt;&gt;"",AXI$5,0)</f>
      </c>
      <c r="AXL13" s="125">
        <f>IF(AXI$6=0,RANK(AXI13,AXI$12:AXI$42,0),RANK(AXI13,AXI$12:AXI$42,1))</f>
      </c>
      <c r="AXM13"/>
      <c r="AXN13" s="126">
        <f>IF(COUNTA(AXM$12:AXM$42)=0,0.6*AXM$5,IF(AXM13="",0,IF(AXM$6=0,IF(AXM13&gt;=AXM$8,AXM$5,IF(AXM13&lt;AXM$6,0,0.6*AXM$5+0.4*AXM$5*(AXM13-AXM$7)/(AXM$8-AXM$7))),IF(AXM13&lt;=AXM$8,AXM$5,IF(AXM13&gt;AXM$6,0,0.6*AXM$5+0.4*AXM$5*(AXM13-AXM$7)/(AXM$8-AXM$7))))))</f>
      </c>
      <c r="AXO13" s="126">
        <f>IF(AXM13&lt;&gt;"",AXM$5,0)</f>
      </c>
      <c r="AXP13" s="125">
        <f>IF(AXM$6=0,RANK(AXM13,AXM$12:AXM$42,0),RANK(AXM13,AXM$12:AXM$42,1))</f>
      </c>
      <c r="AXQ13" s="126">
        <v>99.35</v>
      </c>
      <c r="AXR13" s="126">
        <f>IF(COUNTA(AXQ$12:AXQ$42)=0,0.6*AXQ$5,IF(AXQ13="",0,IF(AXQ$6=0,IF(AXQ13&gt;=AXQ$8,AXQ$5,IF(AXQ13&lt;AXQ$6,0,0.6*AXQ$5+0.4*AXQ$5*(AXQ13-AXQ$7)/(AXQ$8-AXQ$7))),IF(AXQ13&lt;=AXQ$8,AXQ$5,IF(AXQ13&gt;AXQ$6,0,0.6*AXQ$5+0.4*AXQ$5*(AXQ13-AXQ$7)/(AXQ$8-AXQ$7))))))</f>
      </c>
      <c r="AXS13" s="126">
        <f>IF(AXQ13&lt;&gt;"",AXQ$5,0)</f>
      </c>
      <c r="AXT13" s="125">
        <f>IF(AXQ$6=0,RANK(AXQ13,AXQ$12:AXQ$42,0),RANK(AXQ13,AXQ$12:AXQ$42,1))</f>
      </c>
      <c r="AXU13" s="126">
        <v>99.4155166666667</v>
      </c>
      <c r="AXV13" s="126">
        <f>IF(COUNTA(AXU$12:AXU$42)=0,0.6*AXU$5,IF(AXU13="",0,IF(AXU$6=0,IF(AXU13&gt;=AXU$8,AXU$5,IF(AXU13&lt;AXU$6,0,0.6*AXU$5+0.4*AXU$5*(AXU13-AXU$7)/(AXU$8-AXU$7))),IF(AXU13&lt;=AXU$8,AXU$5,IF(AXU13&gt;AXU$6,0,0.6*AXU$5+0.4*AXU$5*(AXU13-AXU$7)/(AXU$8-AXU$7))))))</f>
      </c>
      <c r="AXW13" s="126">
        <f>IF(AXU13&lt;&gt;"",AXU$5,0)</f>
      </c>
      <c r="AXX13" s="125">
        <f>IF(AXU$6=0,RANK(AXU13,AXU$12:AXU$42,0),RANK(AXU13,AXU$12:AXU$42,1))</f>
      </c>
      <c r="AXY13" s="126">
        <v>100</v>
      </c>
      <c r="AXZ13" s="126">
        <f>IF(COUNTA(AXY$12:AXY$42)=0,0.6*AXY$5,IF(AXY13="",0,IF(AXY$6=0,IF(AXY13&gt;=AXY$8,AXY$5,IF(AXY13&lt;AXY$6,0,0.6*AXY$5+0.4*AXY$5*(AXY13-AXY$7)/(AXY$8-AXY$7))),IF(AXY13&lt;=AXY$8,AXY$5,IF(AXY13&gt;AXY$6,0,0.6*AXY$5+0.4*AXY$5*(AXY13-AXY$7)/(AXY$8-AXY$7))))))</f>
      </c>
      <c r="AYA13" s="126">
        <f>IF(AXY13&lt;&gt;"",AXY$5,0)</f>
      </c>
      <c r="AYB13" s="125">
        <f>IF(AXY$6=0,RANK(AXY13,AXY$12:AXY$42,0),RANK(AXY13,AXY$12:AXY$42,1))</f>
      </c>
      <c r="AYC13" s="126">
        <v>1.33416666666667</v>
      </c>
      <c r="AYD13" s="126">
        <f>IF(COUNTA(AYC$12:AYC$42)=0,0.6*AYC$5,IF(AYC13="",0,IF(AYC$6=0,IF(AYC13&gt;=AYC$8,AYC$5,IF(AYC13&lt;AYC$6,0,0.6*AYC$5+0.4*AYC$5*(AYC13-AYC$7)/(AYC$8-AYC$7))),IF(AYC13&lt;=AYC$8,AYC$5,IF(AYC13&gt;AYC$6,0,0.6*AYC$5+0.4*AYC$5*(AYC13-AYC$7)/(AYC$8-AYC$7))))))</f>
      </c>
      <c r="AYE13" s="126">
        <f>IF(AYC13&lt;&gt;"",AYC$5,0)</f>
      </c>
      <c r="AYF13" s="125">
        <f>IF(AYC$6=0,RANK(AYC13,AYC$12:AYC$42,0),RANK(AYC13,AYC$12:AYC$42,1))</f>
      </c>
      <c r="AYG13" s="126">
        <v>98.7838666666667</v>
      </c>
      <c r="AYH13" s="126">
        <f>IF(COUNTA(AYG$12:AYG$42)=0,0.6*AYG$5,IF(AYG13="",0,IF(AYG$6=0,IF(AYG13&gt;=AYG$8,AYG$5,IF(AYG13&lt;AYG$6,0,0.6*AYG$5+0.4*AYG$5*(AYG13-AYG$7)/(AYG$8-AYG$7))),IF(AYG13&lt;=AYG$8,AYG$5,IF(AYG13&gt;AYG$6,0,0.6*AYG$5+0.4*AYG$5*(AYG13-AYG$7)/(AYG$8-AYG$7))))))</f>
      </c>
      <c r="AYI13" s="126">
        <f>IF(AYG13&lt;&gt;"",AYG$5,0)</f>
      </c>
      <c r="AYJ13" s="125">
        <f>IF(AYG$6=0,RANK(AYG13,AYG$12:AYG$42,0),RANK(AYG13,AYG$12:AYG$42,1))</f>
      </c>
      <c r="AYK13" s="126">
        <v>100</v>
      </c>
      <c r="AYL13" s="126">
        <f>IF(COUNTA(AYK$12:AYK$42)=0,0.6*AYK$5,IF(AYK13="",0,IF(AYK$6=0,IF(AYK13&gt;=AYK$8,AYK$5,IF(AYK13&lt;AYK$6,0,0.6*AYK$5+0.4*AYK$5*(AYK13-AYK$7)/(AYK$8-AYK$7))),IF(AYK13&lt;=AYK$8,AYK$5,IF(AYK13&gt;AYK$6,0,0.6*AYK$5+0.4*AYK$5*(AYK13-AYK$7)/(AYK$8-AYK$7))))))</f>
      </c>
      <c r="AYM13" s="126">
        <f>IF(AYK13&lt;&gt;"",AYK$5,0)</f>
      </c>
      <c r="AYN13" s="125">
        <f>IF(AYK$6=0,RANK(AYK13,AYK$12:AYK$42,0),RANK(AYK13,AYK$12:AYK$42,1))</f>
      </c>
      <c r="AYO13" s="126">
        <v>2.30473333333333</v>
      </c>
      <c r="AYP13" s="126">
        <f>IF(COUNTA(AYO$12:AYO$42)=0,0.6*AYO$5,IF(AYO13="",0,IF(AYO$6=0,IF(AYO13&gt;=AYO$8,AYO$5,IF(AYO13&lt;AYO$6,0,0.6*AYO$5+0.4*AYO$5*(AYO13-AYO$7)/(AYO$8-AYO$7))),IF(AYO13&lt;=AYO$8,AYO$5,IF(AYO13&gt;AYO$6,0,0.6*AYO$5+0.4*AYO$5*(AYO13-AYO$7)/(AYO$8-AYO$7))))))</f>
      </c>
      <c r="AYQ13" s="126">
        <f>IF(AYO13&lt;&gt;"",AYO$5,0)</f>
      </c>
      <c r="AYR13" s="125">
        <f>IF(AYO$6=0,RANK(AYO13,AYO$12:AYO$42,0),RANK(AYO13,AYO$12:AYO$42,1))</f>
      </c>
      <c r="AYS13" s="126">
        <v>100</v>
      </c>
      <c r="AYT13" s="126">
        <f>IF(COUNTA(AYS$12:AYS$42)=0,0.6*AYS$5,IF(AYS13="",0,IF(AYS$6=0,IF(AYS13&gt;=AYS$8,AYS$5,IF(AYS13&lt;AYS$6,0,0.6*AYS$5+0.4*AYS$5*(AYS13-AYS$7)/(AYS$8-AYS$7))),IF(AYS13&lt;=AYS$8,AYS$5,IF(AYS13&gt;AYS$6,0,0.6*AYS$5+0.4*AYS$5*(AYS13-AYS$7)/(AYS$8-AYS$7))))))</f>
      </c>
      <c r="AYU13" s="126">
        <f>IF(AYS13&lt;&gt;"",AYS$5,0)</f>
      </c>
      <c r="AYV13" s="125">
        <f>IF(AYS$6=0,RANK(AYS13,AYS$12:AYS$42,0),RANK(AYS13,AYS$12:AYS$42,1))</f>
      </c>
      <c r="AYW13" s="126">
        <v>0.550433333333333</v>
      </c>
      <c r="AYX13" s="126">
        <f>IF(COUNTA(AYW$12:AYW$42)=0,0.6*AYW$5,IF(AYW13="",0,IF(AYW$6=0,IF(AYW13&gt;=AYW$8,AYW$5,IF(AYW13&lt;AYW$6,0,0.6*AYW$5+0.4*AYW$5*(AYW13-AYW$7)/(AYW$8-AYW$7))),IF(AYW13&lt;=AYW$8,AYW$5,IF(AYW13&gt;AYW$6,0,0.6*AYW$5+0.4*AYW$5*(AYW13-AYW$7)/(AYW$8-AYW$7))))))</f>
      </c>
      <c r="AYY13" s="126">
        <f>IF(AYW13&lt;&gt;"",AYW$5,0)</f>
      </c>
      <c r="AYZ13" s="125">
        <f>IF(AYW$6=0,RANK(AYW13,AYW$12:AYW$42,0),RANK(AYW13,AYW$12:AYW$42,1))</f>
      </c>
      <c r="AZA13" s="126">
        <v>0</v>
      </c>
      <c r="AZB13" s="126">
        <f>IF(COUNTA(AZA$12:AZA$42)=0,0.6*AZA$5,IF(AZA13="",0,IF(AZA$6=0,IF(AZA13&gt;=AZA$8,AZA$5,IF(AZA13&lt;AZA$6,0,0.6*AZA$5+0.4*AZA$5*(AZA13-AZA$7)/(AZA$8-AZA$7))),IF(AZA13&lt;=AZA$8,AZA$5,IF(AZA13&gt;AZA$6,0,0.6*AZA$5+0.4*AZA$5*(AZA13-AZA$7)/(AZA$8-AZA$7))))))</f>
      </c>
      <c r="AZC13" s="126">
        <f>IF(AZA13&lt;&gt;"",AZA$5,0)</f>
      </c>
      <c r="AZD13" s="125">
        <f>IF(AZA$6=0,RANK(AZA13,AZA$12:AZA$42,0),RANK(AZA13,AZA$12:AZA$42,1))</f>
      </c>
      <c r="AZE13" s="126">
        <v>40.9862333333333</v>
      </c>
      <c r="AZF13" s="126">
        <f>IF(COUNTA(AZE$12:AZE$42)=0,0.6*AZE$5,IF(AZE13="",0,IF(AZE$6=0,IF(AZE13&gt;=AZE$8,AZE$5,IF(AZE13&lt;AZE$6,0,0.6*AZE$5+0.4*AZE$5*(AZE13-AZE$7)/(AZE$8-AZE$7))),IF(AZE13&lt;=AZE$8,AZE$5,IF(AZE13&gt;AZE$6,0,0.6*AZE$5+0.4*AZE$5*(AZE13-AZE$7)/(AZE$8-AZE$7))))))</f>
      </c>
      <c r="AZG13" s="126">
        <f>IF(AZE13&lt;&gt;"",AZE$5,0)</f>
      </c>
      <c r="AZH13" s="125">
        <f>IF(AZE$6=0,RANK(AZE13,AZE$12:AZE$42,0),RANK(AZE13,AZE$12:AZE$42,1))</f>
      </c>
      <c r="AZI13" s="126">
        <v>8.35935</v>
      </c>
      <c r="AZJ13" s="126">
        <f>IF(COUNTA(AZI$12:AZI$42)=0,0.6*AZI$5,IF(AZI13="",0,IF(AZI$6=0,IF(AZI13&gt;=AZI$8,AZI$5,IF(AZI13&lt;AZI$6,0,0.6*AZI$5+0.4*AZI$5*(AZI13-AZI$7)/(AZI$8-AZI$7))),IF(AZI13&lt;=AZI$8,AZI$5,IF(AZI13&gt;AZI$6,0,0.6*AZI$5+0.4*AZI$5*(AZI13-AZI$7)/(AZI$8-AZI$7))))))</f>
      </c>
      <c r="AZK13" s="126">
        <f>IF(AZI13&lt;&gt;"",AZI$5,0)</f>
      </c>
      <c r="AZL13" s="125">
        <f>IF(AZI$6=0,RANK(AZI13,AZI$12:AZI$42,0),RANK(AZI13,AZI$12:AZI$42,1))</f>
      </c>
      <c r="AZM13"/>
      <c r="AZN13" s="126">
        <f>IF(COUNTA(AZM$12:AZM$42)=0,0.6*AZM$5,IF(AZM13="",0,IF(AZM$6=0,IF(AZM13&gt;=AZM$8,AZM$5,IF(AZM13&lt;AZM$6,0,0.6*AZM$5+0.4*AZM$5*(AZM13-AZM$7)/(AZM$8-AZM$7))),IF(AZM13&lt;=AZM$8,AZM$5,IF(AZM13&gt;AZM$6,0,0.6*AZM$5+0.4*AZM$5*(AZM13-AZM$7)/(AZM$8-AZM$7))))))</f>
      </c>
      <c r="AZO13" s="126">
        <f>IF(AZM13&lt;&gt;"",AZM$5,0)</f>
      </c>
      <c r="AZP13" s="125">
        <f>IF(AZM$6=0,RANK(AZM13,AZM$12:AZM$42,0),RANK(AZM13,AZM$12:AZM$42,1))</f>
      </c>
      <c r="AZQ13"/>
      <c r="AZR13" s="126">
        <f>IF(COUNTA(AZQ$12:AZQ$42)=0,0.6*AZQ$5,IF(AZQ13="",0,IF(AZQ$6=0,IF(AZQ13&gt;=AZQ$8,AZQ$5,IF(AZQ13&lt;AZQ$6,0,0.6*AZQ$5+0.4*AZQ$5*(AZQ13-AZQ$7)/(AZQ$8-AZQ$7))),IF(AZQ13&lt;=AZQ$8,AZQ$5,IF(AZQ13&gt;AZQ$6,0,0.6*AZQ$5+0.4*AZQ$5*(AZQ13-AZQ$7)/(AZQ$8-AZQ$7))))))</f>
      </c>
      <c r="AZS13" s="126">
        <f>IF(AZQ13&lt;&gt;"",AZQ$5,0)</f>
      </c>
      <c r="AZT13" s="125">
        <f>IF(AZQ$6=0,RANK(AZQ13,AZQ$12:AZQ$42,0),RANK(AZQ13,AZQ$12:AZQ$42,1))</f>
      </c>
      <c r="AZU13"/>
      <c r="AZV13" s="126">
        <f>IF(COUNTA(AZU$12:AZU$42)=0,0.6*AZU$5,IF(AZU13="",0,IF(AZU$6=0,IF(AZU13&gt;=AZU$8,AZU$5,IF(AZU13&lt;AZU$6,0,0.6*AZU$5+0.4*AZU$5*(AZU13-AZU$7)/(AZU$8-AZU$7))),IF(AZU13&lt;=AZU$8,AZU$5,IF(AZU13&gt;AZU$6,0,0.6*AZU$5+0.4*AZU$5*(AZU13-AZU$7)/(AZU$8-AZU$7))))))</f>
      </c>
      <c r="AZW13" s="126">
        <f>IF(AZU13&lt;&gt;"",AZU$5,0)</f>
      </c>
      <c r="AZX13" s="125">
        <f>IF(AZU$6=0,RANK(AZU13,AZU$12:AZU$42,0),RANK(AZU13,AZU$12:AZU$42,1))</f>
      </c>
      <c r="AZY13"/>
      <c r="AZZ13" s="126">
        <f>IF(COUNTA(AZY$12:AZY$42)=0,0.6*AZY$5,IF(AZY13="",0,IF(AZY$6=0,IF(AZY13&gt;=AZY$8,AZY$5,IF(AZY13&lt;AZY$6,0,0.6*AZY$5+0.4*AZY$5*(AZY13-AZY$7)/(AZY$8-AZY$7))),IF(AZY13&lt;=AZY$8,AZY$5,IF(AZY13&gt;AZY$6,0,0.6*AZY$5+0.4*AZY$5*(AZY13-AZY$7)/(AZY$8-AZY$7))))))</f>
      </c>
      <c r="BAA13" s="126">
        <f>IF(AZY13&lt;&gt;"",AZY$5,0)</f>
      </c>
      <c r="BAB13" s="125">
        <f>IF(AZY$6=0,RANK(AZY13,AZY$12:AZY$42,0),RANK(AZY13,AZY$12:AZY$42,1))</f>
      </c>
      <c r="BAC13"/>
      <c r="BAD13" s="126">
        <f>IF(COUNTA(BAC$12:BAC$42)=0,0.6*BAC$5,IF(BAC13="",0,IF(BAC$6=0,IF(BAC13&gt;=BAC$8,BAC$5,IF(BAC13&lt;BAC$6,0,0.6*BAC$5+0.4*BAC$5*(BAC13-BAC$7)/(BAC$8-BAC$7))),IF(BAC13&lt;=BAC$8,BAC$5,IF(BAC13&gt;BAC$6,0,0.6*BAC$5+0.4*BAC$5*(BAC13-BAC$7)/(BAC$8-BAC$7))))))</f>
      </c>
      <c r="BAE13" s="126">
        <f>IF(BAC13&lt;&gt;"",BAC$5,0)</f>
      </c>
      <c r="BAF13" s="125">
        <f>IF(BAC$6=0,RANK(BAC13,BAC$12:BAC$42,0),RANK(BAC13,BAC$12:BAC$42,1))</f>
      </c>
      <c r="BAG13"/>
      <c r="BAH13" s="126">
        <f>IF(COUNTA(BAG$12:BAG$42)=0,0.6*BAG$5,IF(BAG13="",0,IF(BAG$6=0,IF(BAG13&gt;=BAG$8,BAG$5,IF(BAG13&lt;BAG$6,0,0.6*BAG$5+0.4*BAG$5*(BAG13-BAG$7)/(BAG$8-BAG$7))),IF(BAG13&lt;=BAG$8,BAG$5,IF(BAG13&gt;BAG$6,0,0.6*BAG$5+0.4*BAG$5*(BAG13-BAG$7)/(BAG$8-BAG$7))))))</f>
      </c>
      <c r="BAI13" s="126">
        <f>IF(BAG13&lt;&gt;"",BAG$5,0)</f>
      </c>
      <c r="BAJ13" s="125">
        <f>IF(BAG$6=0,RANK(BAG13,BAG$12:BAG$42,0),RANK(BAG13,BAG$12:BAG$42,1))</f>
      </c>
      <c r="BAK13"/>
      <c r="BAL13" s="126">
        <f>IF(COUNTA(BAK$12:BAK$42)=0,0.6*BAK$5,IF(BAK13="",0,IF(BAK$6=0,IF(BAK13&gt;=BAK$8,BAK$5,IF(BAK13&lt;BAK$6,0,0.6*BAK$5+0.4*BAK$5*(BAK13-BAK$7)/(BAK$8-BAK$7))),IF(BAK13&lt;=BAK$8,BAK$5,IF(BAK13&gt;BAK$6,0,0.6*BAK$5+0.4*BAK$5*(BAK13-BAK$7)/(BAK$8-BAK$7))))))</f>
      </c>
      <c r="BAM13" s="126">
        <f>IF(BAK13&lt;&gt;"",BAK$5,0)</f>
      </c>
      <c r="BAN13" s="125">
        <f>IF(BAK$6=0,RANK(BAK13,BAK$12:BAK$42,0),RANK(BAK13,BAK$12:BAK$42,1))</f>
      </c>
      <c r="BAO13"/>
      <c r="BAP13" s="126">
        <f>IF(COUNTA(BAO$12:BAO$42)=0,0.6*BAO$5,IF(BAO13="",0,IF(BAO$6=0,IF(BAO13&gt;=BAO$8,BAO$5,IF(BAO13&lt;BAO$6,0,0.6*BAO$5+0.4*BAO$5*(BAO13-BAO$7)/(BAO$8-BAO$7))),IF(BAO13&lt;=BAO$8,BAO$5,IF(BAO13&gt;BAO$6,0,0.6*BAO$5+0.4*BAO$5*(BAO13-BAO$7)/(BAO$8-BAO$7))))))</f>
      </c>
      <c r="BAQ13" s="126">
        <f>IF(BAO13&lt;&gt;"",BAO$5,0)</f>
      </c>
      <c r="BAR13" s="125">
        <f>IF(BAO$6=0,RANK(BAO13,BAO$12:BAO$42,0),RANK(BAO13,BAO$12:BAO$42,1))</f>
      </c>
      <c r="BAS13"/>
      <c r="BAT13" s="126">
        <f>IF(COUNTA(BAS$12:BAS$42)=0,0.6*BAS$5,IF(BAS13="",0,IF(BAS$6=0,IF(BAS13&gt;=BAS$8,BAS$5,IF(BAS13&lt;BAS$6,0,0.6*BAS$5+0.4*BAS$5*(BAS13-BAS$7)/(BAS$8-BAS$7))),IF(BAS13&lt;=BAS$8,BAS$5,IF(BAS13&gt;BAS$6,0,0.6*BAS$5+0.4*BAS$5*(BAS13-BAS$7)/(BAS$8-BAS$7))))))</f>
      </c>
      <c r="BAU13" s="126">
        <f>IF(BAS13&lt;&gt;"",BAS$5,0)</f>
      </c>
      <c r="BAV13" s="125">
        <f>IF(BAS$6=0,RANK(BAS13,BAS$12:BAS$42,0),RANK(BAS13,BAS$12:BAS$42,1))</f>
      </c>
      <c r="BAW13"/>
      <c r="BAX13" s="126">
        <f>IF(COUNTA(BAW$12:BAW$42)=0,0.6*BAW$5,IF(BAW13="",0,IF(BAW$6=0,IF(BAW13&gt;=BAW$8,BAW$5,IF(BAW13&lt;BAW$6,0,0.6*BAW$5+0.4*BAW$5*(BAW13-BAW$7)/(BAW$8-BAW$7))),IF(BAW13&lt;=BAW$8,BAW$5,IF(BAW13&gt;BAW$6,0,0.6*BAW$5+0.4*BAW$5*(BAW13-BAW$7)/(BAW$8-BAW$7))))))</f>
      </c>
      <c r="BAY13" s="126">
        <f>IF(BAW13&lt;&gt;"",BAW$5,0)</f>
      </c>
      <c r="BAZ13" s="125">
        <f>IF(BAW$6=0,RANK(BAW13,BAW$12:BAW$42,0),RANK(BAW13,BAW$12:BAW$42,1))</f>
      </c>
      <c r="BBA13"/>
      <c r="BBB13" s="126">
        <f>IF(COUNTA(BBA$12:BBA$42)=0,0.6*BBA$5,IF(BBA13="",0,IF(BBA$6=0,IF(BBA13&gt;=BBA$8,BBA$5,IF(BBA13&lt;BBA$6,0,0.6*BBA$5+0.4*BBA$5*(BBA13-BBA$7)/(BBA$8-BBA$7))),IF(BBA13&lt;=BBA$8,BBA$5,IF(BBA13&gt;BBA$6,0,0.6*BBA$5+0.4*BBA$5*(BBA13-BBA$7)/(BBA$8-BBA$7))))))</f>
      </c>
      <c r="BBC13" s="126">
        <f>IF(BBA13&lt;&gt;"",BBA$5,0)</f>
      </c>
      <c r="BBD13" s="125">
        <f>IF(BBA$6=0,RANK(BBA13,BBA$12:BBA$42,0),RANK(BBA13,BBA$12:BBA$42,1))</f>
      </c>
      <c r="BBE13"/>
      <c r="BBF13" s="126">
        <f>IF(COUNTA(BBE$12:BBE$42)=0,0.6*BBE$5,IF(BBE13="",0,IF(BBE$6=0,IF(BBE13&gt;=BBE$8,BBE$5,IF(BBE13&lt;BBE$6,0,0.6*BBE$5+0.4*BBE$5*(BBE13-BBE$7)/(BBE$8-BBE$7))),IF(BBE13&lt;=BBE$8,BBE$5,IF(BBE13&gt;BBE$6,0,0.6*BBE$5+0.4*BBE$5*(BBE13-BBE$7)/(BBE$8-BBE$7))))))</f>
      </c>
      <c r="BBG13" s="126">
        <f>IF(BBE13&lt;&gt;"",BBE$5,0)</f>
      </c>
      <c r="BBH13" s="125">
        <f>IF(BBE$6=0,RANK(BBE13,BBE$12:BBE$42,0),RANK(BBE13,BBE$12:BBE$42,1))</f>
      </c>
      <c r="BBI13"/>
      <c r="BBJ13" s="126">
        <f>IF(COUNTA(BBI$12:BBI$42)=0,0.6*BBI$5,IF(BBI13="",0,IF(BBI$6=0,IF(BBI13&gt;=BBI$8,BBI$5,IF(BBI13&lt;BBI$6,0,0.6*BBI$5+0.4*BBI$5*(BBI13-BBI$7)/(BBI$8-BBI$7))),IF(BBI13&lt;=BBI$8,BBI$5,IF(BBI13&gt;BBI$6,0,0.6*BBI$5+0.4*BBI$5*(BBI13-BBI$7)/(BBI$8-BBI$7))))))</f>
      </c>
      <c r="BBK13" s="126">
        <f>IF(BBI13&lt;&gt;"",BBI$5,0)</f>
      </c>
      <c r="BBL13" s="125">
        <f>IF(BBI$6=0,RANK(BBI13,BBI$12:BBI$42,0),RANK(BBI13,BBI$12:BBI$42,1))</f>
      </c>
      <c r="BBM13"/>
      <c r="BBN13" s="126">
        <f>IF(COUNTA(BBM$12:BBM$42)=0,0.6*BBM$5,IF(BBM13="",0,IF(BBM$6=0,IF(BBM13&gt;=BBM$8,BBM$5,IF(BBM13&lt;BBM$6,0,0.6*BBM$5+0.4*BBM$5*(BBM13-BBM$7)/(BBM$8-BBM$7))),IF(BBM13&lt;=BBM$8,BBM$5,IF(BBM13&gt;BBM$6,0,0.6*BBM$5+0.4*BBM$5*(BBM13-BBM$7)/(BBM$8-BBM$7))))))</f>
      </c>
      <c r="BBO13" s="126">
        <f>IF(BBM13&lt;&gt;"",BBM$5,0)</f>
      </c>
      <c r="BBP13" s="125">
        <f>IF(BBM$6=0,RANK(BBM13,BBM$12:BBM$42,0),RANK(BBM13,BBM$12:BBM$42,1))</f>
      </c>
      <c r="BBQ13"/>
      <c r="BBR13" s="126">
        <f>IF(COUNTA(BBQ$12:BBQ$42)=0,0.6*BBQ$5,IF(BBQ13="",0,IF(BBQ$6=0,IF(BBQ13&gt;=BBQ$8,BBQ$5,IF(BBQ13&lt;BBQ$6,0,0.6*BBQ$5+0.4*BBQ$5*(BBQ13-BBQ$7)/(BBQ$8-BBQ$7))),IF(BBQ13&lt;=BBQ$8,BBQ$5,IF(BBQ13&gt;BBQ$6,0,0.6*BBQ$5+0.4*BBQ$5*(BBQ13-BBQ$7)/(BBQ$8-BBQ$7))))))</f>
      </c>
      <c r="BBS13" s="126">
        <f>IF(BBQ13&lt;&gt;"",BBQ$5,0)</f>
      </c>
      <c r="BBT13" s="125">
        <f>IF(BBQ$6=0,RANK(BBQ13,BBQ$12:BBQ$42,0),RANK(BBQ13,BBQ$12:BBQ$42,1))</f>
      </c>
      <c r="BBU13"/>
      <c r="BBV13" s="126">
        <f>IF(COUNTA(BBU$12:BBU$42)=0,0.6*BBU$5,IF(BBU13="",0,IF(BBU$6=0,IF(BBU13&gt;=BBU$8,BBU$5,IF(BBU13&lt;BBU$6,0,0.6*BBU$5+0.4*BBU$5*(BBU13-BBU$7)/(BBU$8-BBU$7))),IF(BBU13&lt;=BBU$8,BBU$5,IF(BBU13&gt;BBU$6,0,0.6*BBU$5+0.4*BBU$5*(BBU13-BBU$7)/(BBU$8-BBU$7))))))</f>
      </c>
      <c r="BBW13" s="126">
        <f>IF(BBU13&lt;&gt;"",BBU$5,0)</f>
      </c>
      <c r="BBX13" s="125">
        <f>IF(BBU$6=0,RANK(BBU13,BBU$12:BBU$42,0),RANK(BBU13,BBU$12:BBU$42,1))</f>
      </c>
      <c r="BBY13"/>
      <c r="BBZ13" s="126">
        <f>IF(COUNTA(BBY$12:BBY$42)=0,0.6*BBY$5,IF(BBY13="",0,IF(BBY$6=0,IF(BBY13&gt;=BBY$8,BBY$5,IF(BBY13&lt;BBY$6,0,0.6*BBY$5+0.4*BBY$5*(BBY13-BBY$7)/(BBY$8-BBY$7))),IF(BBY13&lt;=BBY$8,BBY$5,IF(BBY13&gt;BBY$6,0,0.6*BBY$5+0.4*BBY$5*(BBY13-BBY$7)/(BBY$8-BBY$7))))))</f>
      </c>
      <c r="BCA13" s="126">
        <f>IF(BBY13&lt;&gt;"",BBY$5,0)</f>
      </c>
      <c r="BCB13" s="125">
        <f>IF(BBY$6=0,RANK(BBY13,BBY$12:BBY$42,0),RANK(BBY13,BBY$12:BBY$42,1))</f>
      </c>
      <c r="BCC13"/>
      <c r="BCD13" s="126">
        <f>IF(COUNTA(BCC$12:BCC$42)=0,0.6*BCC$5,IF(BCC13="",0,IF(BCC$6=0,IF(BCC13&gt;=BCC$8,BCC$5,IF(BCC13&lt;BCC$6,0,0.6*BCC$5+0.4*BCC$5*(BCC13-BCC$7)/(BCC$8-BCC$7))),IF(BCC13&lt;=BCC$8,BCC$5,IF(BCC13&gt;BCC$6,0,0.6*BCC$5+0.4*BCC$5*(BCC13-BCC$7)/(BCC$8-BCC$7))))))</f>
      </c>
      <c r="BCE13" s="126">
        <f>IF(BCC13&lt;&gt;"",BCC$5,0)</f>
      </c>
      <c r="BCF13" s="125">
        <f>IF(BCC$6=0,RANK(BCC13,BCC$12:BCC$42,0),RANK(BCC13,BCC$12:BCC$42,1))</f>
      </c>
      <c r="BCG13"/>
      <c r="BCH13" s="126">
        <f>IF(COUNTA(BCG$12:BCG$42)=0,0.6*BCG$5,IF(BCG13="",0,IF(BCG$6=0,IF(BCG13&gt;=BCG$8,BCG$5,IF(BCG13&lt;BCG$6,0,0.6*BCG$5+0.4*BCG$5*(BCG13-BCG$7)/(BCG$8-BCG$7))),IF(BCG13&lt;=BCG$8,BCG$5,IF(BCG13&gt;BCG$6,0,0.6*BCG$5+0.4*BCG$5*(BCG13-BCG$7)/(BCG$8-BCG$7))))))</f>
      </c>
      <c r="BCI13" s="126">
        <f>IF(BCG13&lt;&gt;"",BCG$5,0)</f>
      </c>
      <c r="BCJ13" s="125">
        <f>IF(BCG$6=0,RANK(BCG13,BCG$12:BCG$42,0),RANK(BCG13,BCG$12:BCG$42,1))</f>
      </c>
      <c r="BCK13"/>
      <c r="BCL13" s="126">
        <f>IF(COUNTA(BCK$12:BCK$42)=0,0.6*BCK$5,IF(BCK13="",0,IF(BCK$6=0,IF(BCK13&gt;=BCK$8,BCK$5,IF(BCK13&lt;BCK$6,0,0.6*BCK$5+0.4*BCK$5*(BCK13-BCK$7)/(BCK$8-BCK$7))),IF(BCK13&lt;=BCK$8,BCK$5,IF(BCK13&gt;BCK$6,0,0.6*BCK$5+0.4*BCK$5*(BCK13-BCK$7)/(BCK$8-BCK$7))))))</f>
      </c>
      <c r="BCM13" s="126">
        <f>IF(BCK13&lt;&gt;"",BCK$5,0)</f>
      </c>
      <c r="BCN13" s="125">
        <f>IF(BCK$6=0,RANK(BCK13,BCK$12:BCK$42,0),RANK(BCK13,BCK$12:BCK$42,1))</f>
      </c>
      <c r="BCO13"/>
      <c r="BCP13" s="126">
        <f>IF(COUNTA(BCO$12:BCO$42)=0,0.6*BCO$5,IF(BCO13="",0,IF(BCO$6=0,IF(BCO13&gt;=BCO$8,BCO$5,IF(BCO13&lt;BCO$6,0,0.6*BCO$5+0.4*BCO$5*(BCO13-BCO$7)/(BCO$8-BCO$7))),IF(BCO13&lt;=BCO$8,BCO$5,IF(BCO13&gt;BCO$6,0,0.6*BCO$5+0.4*BCO$5*(BCO13-BCO$7)/(BCO$8-BCO$7))))))</f>
      </c>
      <c r="BCQ13" s="126">
        <f>IF(BCO13&lt;&gt;"",BCO$5,0)</f>
      </c>
      <c r="BCR13" s="125">
        <f>IF(BCO$6=0,RANK(BCO13,BCO$12:BCO$42,0),RANK(BCO13,BCO$12:BCO$42,1))</f>
      </c>
      <c r="BCS13"/>
      <c r="BCT13" s="126">
        <f>IF(COUNTA(BCS$12:BCS$42)=0,0.6*BCS$5,IF(BCS13="",0,IF(BCS$6=0,IF(BCS13&gt;=BCS$8,BCS$5,IF(BCS13&lt;BCS$6,0,0.6*BCS$5+0.4*BCS$5*(BCS13-BCS$7)/(BCS$8-BCS$7))),IF(BCS13&lt;=BCS$8,BCS$5,IF(BCS13&gt;BCS$6,0,0.6*BCS$5+0.4*BCS$5*(BCS13-BCS$7)/(BCS$8-BCS$7))))))</f>
      </c>
      <c r="BCU13" s="126">
        <f>IF(BCS13&lt;&gt;"",BCS$5,0)</f>
      </c>
      <c r="BCV13" s="125">
        <f>IF(BCS$6=0,RANK(BCS13,BCS$12:BCS$42,0),RANK(BCS13,BCS$12:BCS$42,1))</f>
      </c>
      <c r="BCW13"/>
      <c r="BCX13" s="126">
        <f>IF(COUNTA(BCW$12:BCW$42)=0,0.6*BCW$5,IF(BCW13="",0,IF(BCW$6=0,IF(BCW13&gt;=BCW$8,BCW$5,IF(BCW13&lt;BCW$6,0,0.6*BCW$5+0.4*BCW$5*(BCW13-BCW$7)/(BCW$8-BCW$7))),IF(BCW13&lt;=BCW$8,BCW$5,IF(BCW13&gt;BCW$6,0,0.6*BCW$5+0.4*BCW$5*(BCW13-BCW$7)/(BCW$8-BCW$7))))))</f>
      </c>
      <c r="BCY13" s="126">
        <f>IF(BCW13&lt;&gt;"",BCW$5,0)</f>
      </c>
      <c r="BCZ13" s="125">
        <f>IF(BCW$6=0,RANK(BCW13,BCW$12:BCW$42,0),RANK(BCW13,BCW$12:BCW$42,1))</f>
      </c>
      <c r="BDA13"/>
      <c r="BDB13" s="126">
        <f>IF(COUNTA(BDA$12:BDA$42)=0,0.6*BDA$5,IF(BDA13="",0,IF(BDA$6=0,IF(BDA13&gt;=BDA$8,BDA$5,IF(BDA13&lt;BDA$6,0,0.6*BDA$5+0.4*BDA$5*(BDA13-BDA$7)/(BDA$8-BDA$7))),IF(BDA13&lt;=BDA$8,BDA$5,IF(BDA13&gt;BDA$6,0,0.6*BDA$5+0.4*BDA$5*(BDA13-BDA$7)/(BDA$8-BDA$7))))))</f>
      </c>
      <c r="BDC13" s="126">
        <f>IF(BDA13&lt;&gt;"",BDA$5,0)</f>
      </c>
      <c r="BDD13" s="125">
        <f>IF(BDA$6=0,RANK(BDA13,BDA$12:BDA$42,0),RANK(BDA13,BDA$12:BDA$42,1))</f>
      </c>
      <c r="BDE13" s="126">
        <v>98.88</v>
      </c>
      <c r="BDF13" s="126">
        <f>IF(COUNTA(BDE$12:BDE$42)=0,0.6*BDE$5,IF(BDE13="",0,IF(BDE$6=0,IF(BDE13&gt;=BDE$8,BDE$5,IF(BDE13&lt;BDE$6,0,0.6*BDE$5+0.4*BDE$5*(BDE13-BDE$7)/(BDE$8-BDE$7))),IF(BDE13&lt;=BDE$8,BDE$5,IF(BDE13&gt;BDE$6,0,0.6*BDE$5+0.4*BDE$5*(BDE13-BDE$7)/(BDE$8-BDE$7))))))</f>
      </c>
      <c r="BDG13" s="126">
        <f>IF(BDE13&lt;&gt;"",BDE$5,0)</f>
      </c>
      <c r="BDH13" s="125">
        <f>IF(BDE$6=0,RANK(BDE13,BDE$12:BDE$42,0),RANK(BDE13,BDE$12:BDE$42,1))</f>
      </c>
      <c r="BDI13"/>
      <c r="BDJ13" s="126">
        <f>IF(COUNTA(BDI$12:BDI$42)=0,0.6*BDI$5,IF(BDI13="",0,IF(BDI$6=0,IF(BDI13&gt;=BDI$8,BDI$5,IF(BDI13&lt;BDI$6,0,0.6*BDI$5+0.4*BDI$5*(BDI13-BDI$7)/(BDI$8-BDI$7))),IF(BDI13&lt;=BDI$8,BDI$5,IF(BDI13&gt;BDI$6,0,0.6*BDI$5+0.4*BDI$5*(BDI13-BDI$7)/(BDI$8-BDI$7))))))</f>
      </c>
      <c r="BDK13" s="126">
        <f>IF(BDI13&lt;&gt;"",BDI$5,0)</f>
      </c>
      <c r="BDL13" s="125">
        <f>IF(BDI$6=0,RANK(BDI13,BDI$12:BDI$42,0),RANK(BDI13,BDI$12:BDI$42,1))</f>
      </c>
      <c r="BDM13"/>
      <c r="BDN13" s="126">
        <f>IF(COUNTA(BDM$12:BDM$42)=0,0.6*BDM$5,IF(BDM13="",0,IF(BDM$6=0,IF(BDM13&gt;=BDM$8,BDM$5,IF(BDM13&lt;BDM$6,0,0.6*BDM$5+0.4*BDM$5*(BDM13-BDM$7)/(BDM$8-BDM$7))),IF(BDM13&lt;=BDM$8,BDM$5,IF(BDM13&gt;BDM$6,0,0.6*BDM$5+0.4*BDM$5*(BDM13-BDM$7)/(BDM$8-BDM$7))))))</f>
      </c>
      <c r="BDO13" s="126">
        <f>IF(BDM13&lt;&gt;"",BDM$5,0)</f>
      </c>
      <c r="BDP13" s="125">
        <f>IF(BDM$6=0,RANK(BDM13,BDM$12:BDM$42,0),RANK(BDM13,BDM$12:BDM$42,1))</f>
      </c>
      <c r="BDQ13"/>
      <c r="BDR13" s="126">
        <f>IF(COUNTA(BDQ$12:BDQ$42)=0,0.6*BDQ$5,IF(BDQ13="",0,IF(BDQ$6=0,IF(BDQ13&gt;=BDQ$8,BDQ$5,IF(BDQ13&lt;BDQ$6,0,0.6*BDQ$5+0.4*BDQ$5*(BDQ13-BDQ$7)/(BDQ$8-BDQ$7))),IF(BDQ13&lt;=BDQ$8,BDQ$5,IF(BDQ13&gt;BDQ$6,0,0.6*BDQ$5+0.4*BDQ$5*(BDQ13-BDQ$7)/(BDQ$8-BDQ$7))))))</f>
      </c>
      <c r="BDS13" s="126">
        <f>IF(BDQ13&lt;&gt;"",BDQ$5,0)</f>
      </c>
      <c r="BDT13" s="125">
        <f>IF(BDQ$6=0,RANK(BDQ13,BDQ$12:BDQ$42,0),RANK(BDQ13,BDQ$12:BDQ$42,1))</f>
      </c>
      <c r="BDU13"/>
      <c r="BDV13" s="126">
        <f>IF(COUNTA(BDU$12:BDU$42)=0,0.6*BDU$5,IF(BDU13="",0,IF(BDU$6=0,IF(BDU13&gt;=BDU$8,BDU$5,IF(BDU13&lt;BDU$6,0,0.6*BDU$5+0.4*BDU$5*(BDU13-BDU$7)/(BDU$8-BDU$7))),IF(BDU13&lt;=BDU$8,BDU$5,IF(BDU13&gt;BDU$6,0,0.6*BDU$5+0.4*BDU$5*(BDU13-BDU$7)/(BDU$8-BDU$7))))))</f>
      </c>
      <c r="BDW13" s="126">
        <f>IF(BDU13&lt;&gt;"",BDU$5,0)</f>
      </c>
      <c r="BDX13" s="125">
        <f>IF(BDU$6=0,RANK(BDU13,BDU$12:BDU$42,0),RANK(BDU13,BDU$12:BDU$42,1))</f>
      </c>
      <c r="BDY13" s="126">
        <v>99.9947375</v>
      </c>
      <c r="BDZ13" s="126">
        <f>IF(COUNTA(BDY$12:BDY$42)=0,0.6*BDY$5,IF(BDY13="",0,IF(BDY$6=0,IF(BDY13&gt;=BDY$8,BDY$5,IF(BDY13&lt;BDY$6,0,0.6*BDY$5+0.4*BDY$5*(BDY13-BDY$7)/(BDY$8-BDY$7))),IF(BDY13&lt;=BDY$8,BDY$5,IF(BDY13&gt;BDY$6,0,0.6*BDY$5+0.4*BDY$5*(BDY13-BDY$7)/(BDY$8-BDY$7))))))</f>
      </c>
      <c r="BEA13" s="126">
        <f>IF(BDY13&lt;&gt;"",BDY$5,0)</f>
      </c>
      <c r="BEB13" s="125">
        <f>IF(BDY$6=0,RANK(BDY13,BDY$12:BDY$42,0),RANK(BDY13,BDY$12:BDY$42,1))</f>
      </c>
      <c r="BEC13" s="126">
        <v>100</v>
      </c>
      <c r="BED13" s="126">
        <f>IF(COUNTA(BEC$12:BEC$42)=0,0.6*BEC$5,IF(BEC13="",0,IF(BEC$6=0,IF(BEC13&gt;=BEC$8,BEC$5,IF(BEC13&lt;BEC$6,0,0.6*BEC$5+0.4*BEC$5*(BEC13-BEC$7)/(BEC$8-BEC$7))),IF(BEC13&lt;=BEC$8,BEC$5,IF(BEC13&gt;BEC$6,0,0.6*BEC$5+0.4*BEC$5*(BEC13-BEC$7)/(BEC$8-BEC$7))))))</f>
      </c>
      <c r="BEE13" s="126">
        <f>IF(BEC13&lt;&gt;"",BEC$5,0)</f>
      </c>
      <c r="BEF13" s="125">
        <f>IF(BEC$6=0,RANK(BEC13,BEC$12:BEC$42,0),RANK(BEC13,BEC$12:BEC$42,1))</f>
      </c>
      <c r="BEG13" s="126">
        <v>1.58132142857143</v>
      </c>
      <c r="BEH13" s="126">
        <f>IF(COUNTA(BEG$12:BEG$42)=0,0.6*BEG$5,IF(BEG13="",0,IF(BEG$6=0,IF(BEG13&gt;=BEG$8,BEG$5,IF(BEG13&lt;BEG$6,0,0.6*BEG$5+0.4*BEG$5*(BEG13-BEG$7)/(BEG$8-BEG$7))),IF(BEG13&lt;=BEG$8,BEG$5,IF(BEG13&gt;BEG$6,0,0.6*BEG$5+0.4*BEG$5*(BEG13-BEG$7)/(BEG$8-BEG$7))))))</f>
      </c>
      <c r="BEI13" s="126">
        <f>IF(BEG13&lt;&gt;"",BEG$5,0)</f>
      </c>
      <c r="BEJ13" s="125">
        <f>IF(BEG$6=0,RANK(BEG13,BEG$12:BEG$42,0),RANK(BEG13,BEG$12:BEG$42,1))</f>
      </c>
      <c r="BEK13" s="126">
        <v>99.7065857142857</v>
      </c>
      <c r="BEL13" s="126">
        <f>IF(COUNTA(BEK$12:BEK$42)=0,0.6*BEK$5,IF(BEK13="",0,IF(BEK$6=0,IF(BEK13&gt;=BEK$8,BEK$5,IF(BEK13&lt;BEK$6,0,0.6*BEK$5+0.4*BEK$5*(BEK13-BEK$7)/(BEK$8-BEK$7))),IF(BEK13&lt;=BEK$8,BEK$5,IF(BEK13&gt;BEK$6,0,0.6*BEK$5+0.4*BEK$5*(BEK13-BEK$7)/(BEK$8-BEK$7))))))</f>
      </c>
      <c r="BEM13" s="126">
        <f>IF(BEK13&lt;&gt;"",BEK$5,0)</f>
      </c>
      <c r="BEN13" s="125">
        <f>IF(BEK$6=0,RANK(BEK13,BEK$12:BEK$42,0),RANK(BEK13,BEK$12:BEK$42,1))</f>
      </c>
      <c r="BEO13" s="126">
        <v>99.7619071428571</v>
      </c>
      <c r="BEP13" s="126">
        <f>IF(COUNTA(BEO$12:BEO$42)=0,0.6*BEO$5,IF(BEO13="",0,IF(BEO$6=0,IF(BEO13&gt;=BEO$8,BEO$5,IF(BEO13&lt;BEO$6,0,0.6*BEO$5+0.4*BEO$5*(BEO13-BEO$7)/(BEO$8-BEO$7))),IF(BEO13&lt;=BEO$8,BEO$5,IF(BEO13&gt;BEO$6,0,0.6*BEO$5+0.4*BEO$5*(BEO13-BEO$7)/(BEO$8-BEO$7))))))</f>
      </c>
      <c r="BEQ13" s="126">
        <f>IF(BEO13&lt;&gt;"",BEO$5,0)</f>
      </c>
      <c r="BER13" s="125">
        <f>IF(BEO$6=0,RANK(BEO13,BEO$12:BEO$42,0),RANK(BEO13,BEO$12:BEO$42,1))</f>
      </c>
      <c r="BES13" s="126">
        <v>2.47346904761905</v>
      </c>
      <c r="BET13" s="126">
        <f>IF(COUNTA(BES$12:BES$42)=0,0.6*BES$5,IF(BES13="",0,IF(BES$6=0,IF(BES13&gt;=BES$8,BES$5,IF(BES13&lt;BES$6,0,0.6*BES$5+0.4*BES$5*(BES13-BES$7)/(BES$8-BES$7))),IF(BES13&lt;=BES$8,BES$5,IF(BES13&gt;BES$6,0,0.6*BES$5+0.4*BES$5*(BES13-BES$7)/(BES$8-BES$7))))))</f>
      </c>
      <c r="BEU13" s="126">
        <f>IF(BES13&lt;&gt;"",BES$5,0)</f>
      </c>
      <c r="BEV13" s="125">
        <f>IF(BES$6=0,RANK(BES13,BES$12:BES$42,0),RANK(BES13,BES$12:BES$42,1))</f>
      </c>
      <c r="BEW13" s="126">
        <v>91.6666666666667</v>
      </c>
      <c r="BEX13" s="126">
        <f>IF(COUNTA(BEW$12:BEW$42)=0,0.6*BEW$5,IF(BEW13="",0,IF(BEW$6=0,IF(BEW13&gt;=BEW$8,BEW$5,IF(BEW13&lt;BEW$6,0,0.6*BEW$5+0.4*BEW$5*(BEW13-BEW$7)/(BEW$8-BEW$7))),IF(BEW13&lt;=BEW$8,BEW$5,IF(BEW13&gt;BEW$6,0,0.6*BEW$5+0.4*BEW$5*(BEW13-BEW$7)/(BEW$8-BEW$7))))))</f>
      </c>
      <c r="BEY13" s="126">
        <f>IF(BEW13&lt;&gt;"",BEW$5,0)</f>
      </c>
      <c r="BEZ13" s="125">
        <f>IF(BEW$6=0,RANK(BEW13,BEW$12:BEW$42,0),RANK(BEW13,BEW$12:BEW$42,1))</f>
      </c>
      <c r="BFA13" s="126">
        <v>0.661366666666667</v>
      </c>
      <c r="BFB13" s="126">
        <f>IF(COUNTA(BFA$12:BFA$42)=0,0.6*BFA$5,IF(BFA13="",0,IF(BFA$6=0,IF(BFA13&gt;=BFA$8,BFA$5,IF(BFA13&lt;BFA$6,0,0.6*BFA$5+0.4*BFA$5*(BFA13-BFA$7)/(BFA$8-BFA$7))),IF(BFA13&lt;=BFA$8,BFA$5,IF(BFA13&gt;BFA$6,0,0.6*BFA$5+0.4*BFA$5*(BFA13-BFA$7)/(BFA$8-BFA$7))))))</f>
      </c>
      <c r="BFC13" s="126">
        <f>IF(BFA13&lt;&gt;"",BFA$5,0)</f>
      </c>
      <c r="BFD13" s="125">
        <f>IF(BFA$6=0,RANK(BFA13,BFA$12:BFA$42,0),RANK(BFA13,BFA$12:BFA$42,1))</f>
      </c>
      <c r="BFE13" s="126">
        <v>0</v>
      </c>
      <c r="BFF13" s="126">
        <f>IF(COUNTA(BFE$12:BFE$42)=0,0.6*BFE$5,IF(BFE13="",0,IF(BFE$6=0,IF(BFE13&gt;=BFE$8,BFE$5,IF(BFE13&lt;BFE$6,0,0.6*BFE$5+0.4*BFE$5*(BFE13-BFE$7)/(BFE$8-BFE$7))),IF(BFE13&lt;=BFE$8,BFE$5,IF(BFE13&gt;BFE$6,0,0.6*BFE$5+0.4*BFE$5*(BFE13-BFE$7)/(BFE$8-BFE$7))))))</f>
      </c>
      <c r="BFG13" s="126">
        <f>IF(BFE13&lt;&gt;"",BFE$5,0)</f>
      </c>
      <c r="BFH13" s="125">
        <f>IF(BFE$6=0,RANK(BFE13,BFE$12:BFE$42,0),RANK(BFE13,BFE$12:BFE$42,1))</f>
      </c>
      <c r="BFI13" s="126">
        <v>62.3748928571429</v>
      </c>
      <c r="BFJ13" s="126">
        <f>IF(COUNTA(BFI$12:BFI$42)=0,0.6*BFI$5,IF(BFI13="",0,IF(BFI$6=0,IF(BFI13&gt;=BFI$8,BFI$5,IF(BFI13&lt;BFI$6,0,0.6*BFI$5+0.4*BFI$5*(BFI13-BFI$7)/(BFI$8-BFI$7))),IF(BFI13&lt;=BFI$8,BFI$5,IF(BFI13&gt;BFI$6,0,0.6*BFI$5+0.4*BFI$5*(BFI13-BFI$7)/(BFI$8-BFI$7))))))</f>
      </c>
      <c r="BFK13" s="126">
        <f>IF(BFI13&lt;&gt;"",BFI$5,0)</f>
      </c>
      <c r="BFL13" s="125">
        <f>IF(BFI$6=0,RANK(BFI13,BFI$12:BFI$42,0),RANK(BFI13,BFI$12:BFI$42,1))</f>
      </c>
      <c r="BFM13" s="126">
        <v>6.34786875</v>
      </c>
      <c r="BFN13" s="126">
        <f>IF(COUNTA(BFM$12:BFM$42)=0,0.6*BFM$5,IF(BFM13="",0,IF(BFM$6=0,IF(BFM13&gt;=BFM$8,BFM$5,IF(BFM13&lt;BFM$6,0,0.6*BFM$5+0.4*BFM$5*(BFM13-BFM$7)/(BFM$8-BFM$7))),IF(BFM13&lt;=BFM$8,BFM$5,IF(BFM13&gt;BFM$6,0,0.6*BFM$5+0.4*BFM$5*(BFM13-BFM$7)/(BFM$8-BFM$7))))))</f>
      </c>
      <c r="BFO13" s="126">
        <f>IF(BFM13&lt;&gt;"",BFM$5,0)</f>
      </c>
      <c r="BFP13" s="125">
        <f>IF(BFM$6=0,RANK(BFM13,BFM$12:BFM$42,0),RANK(BFM13,BFM$12:BFM$42,1))</f>
      </c>
      <c r="BFQ13" s="126">
        <v>0.22</v>
      </c>
      <c r="BFR13" s="126">
        <f>IF(COUNTA(BFQ$12:BFQ$42)=0,0.6*BFQ$5,IF(BFQ13="",0,IF(BFQ$6=0,IF(BFQ13&gt;=BFQ$8,BFQ$5,IF(BFQ13&lt;BFQ$6,0,0.6*BFQ$5+0.4*BFQ$5*(BFQ13-BFQ$7)/(BFQ$8-BFQ$7))),IF(BFQ13&lt;=BFQ$8,BFQ$5,IF(BFQ13&gt;BFQ$6,0,0.6*BFQ$5+0.4*BFQ$5*(BFQ13-BFQ$7)/(BFQ$8-BFQ$7))))))</f>
      </c>
      <c r="BFS13" s="126">
        <f>IF(BFQ13&lt;&gt;"",BFQ$5,0)</f>
      </c>
      <c r="BFT13" s="125">
        <f>IF(BFQ$6=0,RANK(BFQ13,BFQ$12:BFQ$42,0),RANK(BFQ13,BFQ$12:BFQ$42,1))</f>
      </c>
      <c r="BFU13" s="126">
        <v>98.2</v>
      </c>
      <c r="BFV13" s="126">
        <f>IF(COUNTA(BFU$12:BFU$42)=0,0.6*BFU$5,IF(BFU13="",0,IF(BFU$6=0,IF(BFU13&gt;=BFU$8,BFU$5,IF(BFU13&lt;BFU$6,0,0.6*BFU$5+0.4*BFU$5*(BFU13-BFU$7)/(BFU$8-BFU$7))),IF(BFU13&lt;=BFU$8,BFU$5,IF(BFU13&gt;BFU$6,0,0.6*BFU$5+0.4*BFU$5*(BFU13-BFU$7)/(BFU$8-BFU$7))))))</f>
      </c>
      <c r="BFW13" s="126">
        <f>IF(BFU13&lt;&gt;"",BFU$5,0)</f>
      </c>
      <c r="BFX13" s="125">
        <f>IF(BFU$6=0,RANK(BFU13,BFU$12:BFU$42,0),RANK(BFU13,BFU$12:BFU$42,1))</f>
      </c>
      <c r="BFY13"/>
      <c r="BFZ13" s="126">
        <f>IF(COUNTA(BFY$12:BFY$42)=0,0.6*BFY$5,IF(BFY13="",0,IF(BFY$6=0,IF(BFY13&gt;=BFY$8,BFY$5,IF(BFY13&lt;BFY$6,0,0.6*BFY$5+0.4*BFY$5*(BFY13-BFY$7)/(BFY$8-BFY$7))),IF(BFY13&lt;=BFY$8,BFY$5,IF(BFY13&gt;BFY$6,0,0.6*BFY$5+0.4*BFY$5*(BFY13-BFY$7)/(BFY$8-BFY$7))))))</f>
      </c>
      <c r="BGA13" s="126">
        <f>IF(BFY13&lt;&gt;"",BFY$5,0)</f>
      </c>
      <c r="BGB13" s="125">
        <f>IF(BFY$6=0,RANK(BFY13,BFY$12:BFY$42,0),RANK(BFY13,BFY$12:BFY$42,1))</f>
      </c>
      <c r="BGC13"/>
      <c r="BGD13" s="126">
        <f>IF(COUNTA(BGC$12:BGC$42)=0,0.6*BGC$5,IF(BGC13="",0,IF(BGC$6=0,IF(BGC13&gt;=BGC$8,BGC$5,IF(BGC13&lt;BGC$6,0,0.6*BGC$5+0.4*BGC$5*(BGC13-BGC$7)/(BGC$8-BGC$7))),IF(BGC13&lt;=BGC$8,BGC$5,IF(BGC13&gt;BGC$6,0,0.6*BGC$5+0.4*BGC$5*(BGC13-BGC$7)/(BGC$8-BGC$7))))))</f>
      </c>
      <c r="BGE13" s="126">
        <f>IF(BGC13&lt;&gt;"",BGC$5,0)</f>
      </c>
      <c r="BGF13" s="125">
        <f>IF(BGC$6=0,RANK(BGC13,BGC$12:BGC$42,0),RANK(BGC13,BGC$12:BGC$42,1))</f>
      </c>
      <c r="BGG13"/>
      <c r="BGH13" s="126">
        <f>IF(COUNTA(BGG$12:BGG$42)=0,0.6*BGG$5,IF(BGG13="",0,IF(BGG$6=0,IF(BGG13&gt;=BGG$8,BGG$5,IF(BGG13&lt;BGG$6,0,0.6*BGG$5+0.4*BGG$5*(BGG13-BGG$7)/(BGG$8-BGG$7))),IF(BGG13&lt;=BGG$8,BGG$5,IF(BGG13&gt;BGG$6,0,0.6*BGG$5+0.4*BGG$5*(BGG13-BGG$7)/(BGG$8-BGG$7))))))</f>
      </c>
      <c r="BGI13" s="126">
        <f>IF(BGG13&lt;&gt;"",BGG$5,0)</f>
      </c>
      <c r="BGJ13" s="125">
        <f>IF(BGG$6=0,RANK(BGG13,BGG$12:BGG$42,0),RANK(BGG13,BGG$12:BGG$42,1))</f>
      </c>
      <c r="BGK13"/>
      <c r="BGL13" s="126">
        <f>IF(COUNTA(BGK$12:BGK$42)=0,0.6*BGK$5,IF(BGK13="",0,IF(BGK$6=0,IF(BGK13&gt;=BGK$8,BGK$5,IF(BGK13&lt;BGK$6,0,0.6*BGK$5+0.4*BGK$5*(BGK13-BGK$7)/(BGK$8-BGK$7))),IF(BGK13&lt;=BGK$8,BGK$5,IF(BGK13&gt;BGK$6,0,0.6*BGK$5+0.4*BGK$5*(BGK13-BGK$7)/(BGK$8-BGK$7))))))</f>
      </c>
      <c r="BGM13" s="126">
        <f>IF(BGK13&lt;&gt;"",BGK$5,0)</f>
      </c>
      <c r="BGN13" s="125">
        <f>IF(BGK$6=0,RANK(BGK13,BGK$12:BGK$42,0),RANK(BGK13,BGK$12:BGK$42,1))</f>
      </c>
      <c r="BGO13" s="126">
        <v>99.7246519753086</v>
      </c>
      <c r="BGP13" s="126">
        <f>IF(COUNTA(BGO$12:BGO$42)=0,0.6*BGO$5,IF(BGO13="",0,IF(BGO$6=0,IF(BGO13&gt;=BGO$8,BGO$5,IF(BGO13&lt;BGO$6,0,0.6*BGO$5+0.4*BGO$5*(BGO13-BGO$7)/(BGO$8-BGO$7))),IF(BGO13&lt;=BGO$8,BGO$5,IF(BGO13&gt;BGO$6,0,0.6*BGO$5+0.4*BGO$5*(BGO13-BGO$7)/(BGO$8-BGO$7))))))</f>
      </c>
      <c r="BGQ13" s="126">
        <f>IF(BGO13&lt;&gt;"",BGO$5,0)</f>
      </c>
      <c r="BGR13" s="125">
        <f>IF(BGO$6=0,RANK(BGO13,BGO$12:BGO$42,0),RANK(BGO13,BGO$12:BGO$42,1))</f>
      </c>
      <c r="BGS13" s="126">
        <v>100</v>
      </c>
      <c r="BGT13" s="126">
        <f>IF(COUNTA(BGS$12:BGS$42)=0,0.6*BGS$5,IF(BGS13="",0,IF(BGS$6=0,IF(BGS13&gt;=BGS$8,BGS$5,IF(BGS13&lt;BGS$6,0,0.6*BGS$5+0.4*BGS$5*(BGS13-BGS$7)/(BGS$8-BGS$7))),IF(BGS13&lt;=BGS$8,BGS$5,IF(BGS13&gt;BGS$6,0,0.6*BGS$5+0.4*BGS$5*(BGS13-BGS$7)/(BGS$8-BGS$7))))))</f>
      </c>
      <c r="BGU13" s="126">
        <f>IF(BGS13&lt;&gt;"",BGS$5,0)</f>
      </c>
      <c r="BGV13" s="125">
        <f>IF(BGS$6=0,RANK(BGS13,BGS$12:BGS$42,0),RANK(BGS13,BGS$12:BGS$42,1))</f>
      </c>
      <c r="BGW13" s="126">
        <v>1.78862422839506</v>
      </c>
      <c r="BGX13" s="126">
        <f>IF(COUNTA(BGW$12:BGW$42)=0,0.6*BGW$5,IF(BGW13="",0,IF(BGW$6=0,IF(BGW13&gt;=BGW$8,BGW$5,IF(BGW13&lt;BGW$6,0,0.6*BGW$5+0.4*BGW$5*(BGW13-BGW$7)/(BGW$8-BGW$7))),IF(BGW13&lt;=BGW$8,BGW$5,IF(BGW13&gt;BGW$6,0,0.6*BGW$5+0.4*BGW$5*(BGW13-BGW$7)/(BGW$8-BGW$7))))))</f>
      </c>
      <c r="BGY13" s="126">
        <f>IF(BGW13&lt;&gt;"",BGW$5,0)</f>
      </c>
      <c r="BGZ13" s="125">
        <f>IF(BGW$6=0,RANK(BGW13,BGW$12:BGW$42,0),RANK(BGW13,BGW$12:BGW$42,1))</f>
      </c>
      <c r="BHA13" s="126">
        <v>99.5823583333333</v>
      </c>
      <c r="BHB13" s="126">
        <f>IF(COUNTA(BHA$12:BHA$42)=0,0.6*BHA$5,IF(BHA13="",0,IF(BHA$6=0,IF(BHA13&gt;=BHA$8,BHA$5,IF(BHA13&lt;BHA$6,0,0.6*BHA$5+0.4*BHA$5*(BHA13-BHA$7)/(BHA$8-BHA$7))),IF(BHA13&lt;=BHA$8,BHA$5,IF(BHA13&gt;BHA$6,0,0.6*BHA$5+0.4*BHA$5*(BHA13-BHA$7)/(BHA$8-BHA$7))))))</f>
      </c>
      <c r="BHC13" s="126">
        <f>IF(BHA13&lt;&gt;"",BHA$5,0)</f>
      </c>
      <c r="BHD13" s="125">
        <f>IF(BHA$6=0,RANK(BHA13,BHA$12:BHA$42,0),RANK(BHA13,BHA$12:BHA$42,1))</f>
      </c>
      <c r="BHE13" s="126">
        <v>98.9922728968254</v>
      </c>
      <c r="BHF13" s="126">
        <f>IF(COUNTA(BHE$12:BHE$42)=0,0.6*BHE$5,IF(BHE13="",0,IF(BHE$6=0,IF(BHE13&gt;=BHE$8,BHE$5,IF(BHE13&lt;BHE$6,0,0.6*BHE$5+0.4*BHE$5*(BHE13-BHE$7)/(BHE$8-BHE$7))),IF(BHE13&lt;=BHE$8,BHE$5,IF(BHE13&gt;BHE$6,0,0.6*BHE$5+0.4*BHE$5*(BHE13-BHE$7)/(BHE$8-BHE$7))))))</f>
      </c>
      <c r="BHG13" s="126">
        <f>IF(BHE13&lt;&gt;"",BHE$5,0)</f>
      </c>
      <c r="BHH13" s="125">
        <f>IF(BHE$6=0,RANK(BHE13,BHE$12:BHE$42,0),RANK(BHE13,BHE$12:BHE$42,1))</f>
      </c>
      <c r="BHI13" s="126">
        <v>2.90707369047619</v>
      </c>
      <c r="BHJ13" s="126">
        <f>IF(COUNTA(BHI$12:BHI$42)=0,0.6*BHI$5,IF(BHI13="",0,IF(BHI$6=0,IF(BHI13&gt;=BHI$8,BHI$5,IF(BHI13&lt;BHI$6,0,0.6*BHI$5+0.4*BHI$5*(BHI13-BHI$7)/(BHI$8-BHI$7))),IF(BHI13&lt;=BHI$8,BHI$5,IF(BHI13&gt;BHI$6,0,0.6*BHI$5+0.4*BHI$5*(BHI13-BHI$7)/(BHI$8-BHI$7))))))</f>
      </c>
      <c r="BHK13" s="126">
        <f>IF(BHI13&lt;&gt;"",BHI$5,0)</f>
      </c>
      <c r="BHL13" s="125">
        <f>IF(BHI$6=0,RANK(BHI13,BHI$12:BHI$42,0),RANK(BHI13,BHI$12:BHI$42,1))</f>
      </c>
      <c r="BHM13" s="126">
        <v>91.4462087301587</v>
      </c>
      <c r="BHN13" s="126">
        <f>IF(COUNTA(BHM$12:BHM$42)=0,0.6*BHM$5,IF(BHM13="",0,IF(BHM$6=0,IF(BHM13&gt;=BHM$8,BHM$5,IF(BHM13&lt;BHM$6,0,0.6*BHM$5+0.4*BHM$5*(BHM13-BHM$7)/(BHM$8-BHM$7))),IF(BHM13&lt;=BHM$8,BHM$5,IF(BHM13&gt;BHM$6,0,0.6*BHM$5+0.4*BHM$5*(BHM13-BHM$7)/(BHM$8-BHM$7))))))</f>
      </c>
      <c r="BHO13" s="126">
        <f>IF(BHM13&lt;&gt;"",BHM$5,0)</f>
      </c>
      <c r="BHP13" s="125">
        <f>IF(BHM$6=0,RANK(BHM13,BHM$12:BHM$42,0),RANK(BHM13,BHM$12:BHM$42,1))</f>
      </c>
      <c r="BHQ13" s="126">
        <v>0.677060017636684</v>
      </c>
      <c r="BHR13" s="126">
        <f>IF(COUNTA(BHQ$12:BHQ$42)=0,0.6*BHQ$5,IF(BHQ13="",0,IF(BHQ$6=0,IF(BHQ13&gt;=BHQ$8,BHQ$5,IF(BHQ13&lt;BHQ$6,0,0.6*BHQ$5+0.4*BHQ$5*(BHQ13-BHQ$7)/(BHQ$8-BHQ$7))),IF(BHQ13&lt;=BHQ$8,BHQ$5,IF(BHQ13&gt;BHQ$6,0,0.6*BHQ$5+0.4*BHQ$5*(BHQ13-BHQ$7)/(BHQ$8-BHQ$7))))))</f>
      </c>
      <c r="BHS13" s="126">
        <f>IF(BHQ13&lt;&gt;"",BHQ$5,0)</f>
      </c>
      <c r="BHT13" s="125">
        <f>IF(BHQ$6=0,RANK(BHQ13,BHQ$12:BHQ$42,0),RANK(BHQ13,BHQ$12:BHQ$42,1))</f>
      </c>
      <c r="BHU13" s="126">
        <v>0</v>
      </c>
      <c r="BHV13" s="126">
        <f>IF(COUNTA(BHU$12:BHU$42)=0,0.6*BHU$5,IF(BHU13="",0,IF(BHU$6=0,IF(BHU13&gt;=BHU$8,BHU$5,IF(BHU13&lt;BHU$6,0,0.6*BHU$5+0.4*BHU$5*(BHU13-BHU$7)/(BHU$8-BHU$7))),IF(BHU13&lt;=BHU$8,BHU$5,IF(BHU13&gt;BHU$6,0,0.6*BHU$5+0.4*BHU$5*(BHU13-BHU$7)/(BHU$8-BHU$7))))))</f>
      </c>
      <c r="BHW13" s="126">
        <f>IF(BHU13&lt;&gt;"",BHU$5,0)</f>
      </c>
      <c r="BHX13" s="125">
        <f>IF(BHU$6=0,RANK(BHU13,BHU$12:BHU$42,0),RANK(BHU13,BHU$12:BHU$42,1))</f>
      </c>
      <c r="BHY13" s="126">
        <v>49.291874537037</v>
      </c>
      <c r="BHZ13" s="126">
        <f>IF(COUNTA(BHY$12:BHY$42)=0,0.6*BHY$5,IF(BHY13="",0,IF(BHY$6=0,IF(BHY13&gt;=BHY$8,BHY$5,IF(BHY13&lt;BHY$6,0,0.6*BHY$5+0.4*BHY$5*(BHY13-BHY$7)/(BHY$8-BHY$7))),IF(BHY13&lt;=BHY$8,BHY$5,IF(BHY13&gt;BHY$6,0,0.6*BHY$5+0.4*BHY$5*(BHY13-BHY$7)/(BHY$8-BHY$7))))))</f>
      </c>
      <c r="BIA13" s="126">
        <f>IF(BHY13&lt;&gt;"",BHY$5,0)</f>
      </c>
      <c r="BIB13" s="125">
        <f>IF(BHY$6=0,RANK(BHY13,BHY$12:BHY$42,0),RANK(BHY13,BHY$12:BHY$42,1))</f>
      </c>
      <c r="BIC13" s="126">
        <v>5.37260798941799</v>
      </c>
      <c r="BID13" s="126">
        <f>IF(COUNTA(BIC$12:BIC$42)=0,0.6*BIC$5,IF(BIC13="",0,IF(BIC$6=0,IF(BIC13&gt;=BIC$8,BIC$5,IF(BIC13&lt;BIC$6,0,0.6*BIC$5+0.4*BIC$5*(BIC13-BIC$7)/(BIC$8-BIC$7))),IF(BIC13&lt;=BIC$8,BIC$5,IF(BIC13&gt;BIC$6,0,0.6*BIC$5+0.4*BIC$5*(BIC13-BIC$7)/(BIC$8-BIC$7))))))</f>
      </c>
      <c r="BIE13" s="126">
        <f>IF(BIC13&lt;&gt;"",BIC$5,0)</f>
      </c>
      <c r="BIF13" s="125">
        <f>IF(BIC$6=0,RANK(BIC13,BIC$12:BIC$42,0),RANK(BIC13,BIC$12:BIC$42,1))</f>
      </c>
      <c r="BIG13"/>
      <c r="BIH13" s="126">
        <f>IF(COUNTA(BIG$12:BIG$42)=0,0.6*BIG$5,IF(BIG13="",0,IF(BIG$6=0,IF(BIG13&gt;=BIG$8,BIG$5,IF(BIG13&lt;BIG$6,0,0.6*BIG$5+0.4*BIG$5*(BIG13-BIG$7)/(BIG$8-BIG$7))),IF(BIG13&lt;=BIG$8,BIG$5,IF(BIG13&gt;BIG$6,0,0.6*BIG$5+0.4*BIG$5*(BIG13-BIG$7)/(BIG$8-BIG$7))))))</f>
      </c>
      <c r="BII13" s="126">
        <f>IF(BIG13&lt;&gt;"",BIG$5,0)</f>
      </c>
      <c r="BIJ13" s="125">
        <f>IF(BIG$6=0,RANK(BIG13,BIG$12:BIG$42,0),RANK(BIG13,BIG$12:BIG$42,1))</f>
      </c>
      <c r="BIK13"/>
      <c r="BIL13" s="126">
        <f>IF(COUNTA(BIK$12:BIK$42)=0,0.6*BIK$5,IF(BIK13="",0,IF(BIK$6=0,IF(BIK13&gt;=BIK$8,BIK$5,IF(BIK13&lt;BIK$6,0,0.6*BIK$5+0.4*BIK$5*(BIK13-BIK$7)/(BIK$8-BIK$7))),IF(BIK13&lt;=BIK$8,BIK$5,IF(BIK13&gt;BIK$6,0,0.6*BIK$5+0.4*BIK$5*(BIK13-BIK$7)/(BIK$8-BIK$7))))))</f>
      </c>
      <c r="BIM13" s="126">
        <f>IF(BIK13&lt;&gt;"",BIK$5,0)</f>
      </c>
      <c r="BIN13" s="125">
        <f>IF(BIK$6=0,RANK(BIK13,BIK$12:BIK$42,0),RANK(BIK13,BIK$12:BIK$42,1))</f>
      </c>
      <c r="BIO13"/>
      <c r="BIP13" s="126">
        <f>IF(COUNTA(BIO$12:BIO$42)=0,0.6*BIO$5,IF(BIO13="",0,IF(BIO$6=0,IF(BIO13&gt;=BIO$8,BIO$5,IF(BIO13&lt;BIO$6,0,0.6*BIO$5+0.4*BIO$5*(BIO13-BIO$7)/(BIO$8-BIO$7))),IF(BIO13&lt;=BIO$8,BIO$5,IF(BIO13&gt;BIO$6,0,0.6*BIO$5+0.4*BIO$5*(BIO13-BIO$7)/(BIO$8-BIO$7))))))</f>
      </c>
      <c r="BIQ13" s="126">
        <f>IF(BIO13&lt;&gt;"",BIO$5,0)</f>
      </c>
      <c r="BIR13" s="125">
        <f>IF(BIO$6=0,RANK(BIO13,BIO$12:BIO$42,0),RANK(BIO13,BIO$12:BIO$42,1))</f>
      </c>
      <c r="BIS13"/>
      <c r="BIT13" s="126">
        <f>IF(COUNTA(BIS$12:BIS$42)=0,0.6*BIS$5,IF(BIS13="",0,IF(BIS$6=0,IF(BIS13&gt;=BIS$8,BIS$5,IF(BIS13&lt;BIS$6,0,0.6*BIS$5+0.4*BIS$5*(BIS13-BIS$7)/(BIS$8-BIS$7))),IF(BIS13&lt;=BIS$8,BIS$5,IF(BIS13&gt;BIS$6,0,0.6*BIS$5+0.4*BIS$5*(BIS13-BIS$7)/(BIS$8-BIS$7))))))</f>
      </c>
      <c r="BIU13" s="126">
        <f>IF(BIS13&lt;&gt;"",BIS$5,0)</f>
      </c>
      <c r="BIV13" s="125">
        <f>IF(BIS$6=0,RANK(BIS13,BIS$12:BIS$42,0),RANK(BIS13,BIS$12:BIS$42,1))</f>
      </c>
      <c r="BIW13"/>
      <c r="BIX13" s="126">
        <f>IF(COUNTA(BIW$12:BIW$42)=0,0.6*BIW$5,IF(BIW13="",0,IF(BIW$6=0,IF(BIW13&gt;=BIW$8,BIW$5,IF(BIW13&lt;BIW$6,0,0.6*BIW$5+0.4*BIW$5*(BIW13-BIW$7)/(BIW$8-BIW$7))),IF(BIW13&lt;=BIW$8,BIW$5,IF(BIW13&gt;BIW$6,0,0.6*BIW$5+0.4*BIW$5*(BIW13-BIW$7)/(BIW$8-BIW$7))))))</f>
      </c>
      <c r="BIY13" s="126">
        <f>IF(BIW13&lt;&gt;"",BIW$5,0)</f>
      </c>
      <c r="BIZ13" s="125">
        <f>IF(BIW$6=0,RANK(BIW13,BIW$12:BIW$42,0),RANK(BIW13,BIW$12:BIW$42,1))</f>
      </c>
      <c r="BJA13"/>
      <c r="BJB13" s="126">
        <f>IF(COUNTA(BJA$12:BJA$42)=0,0.6*BJA$5,IF(BJA13="",0,IF(BJA$6=0,IF(BJA13&gt;=BJA$8,BJA$5,IF(BJA13&lt;BJA$6,0,0.6*BJA$5+0.4*BJA$5*(BJA13-BJA$7)/(BJA$8-BJA$7))),IF(BJA13&lt;=BJA$8,BJA$5,IF(BJA13&gt;BJA$6,0,0.6*BJA$5+0.4*BJA$5*(BJA13-BJA$7)/(BJA$8-BJA$7))))))</f>
      </c>
      <c r="BJC13" s="126">
        <f>IF(BJA13&lt;&gt;"",BJA$5,0)</f>
      </c>
      <c r="BJD13" s="125">
        <f>IF(BJA$6=0,RANK(BJA13,BJA$12:BJA$42,0),RANK(BJA13,BJA$12:BJA$42,1))</f>
      </c>
      <c r="BJE13"/>
      <c r="BJF13" s="126">
        <f>IF(COUNTA(BJE$12:BJE$42)=0,0.6*BJE$5,IF(BJE13="",0,IF(BJE$6=0,IF(BJE13&gt;=BJE$8,BJE$5,IF(BJE13&lt;BJE$6,0,0.6*BJE$5+0.4*BJE$5*(BJE13-BJE$7)/(BJE$8-BJE$7))),IF(BJE13&lt;=BJE$8,BJE$5,IF(BJE13&gt;BJE$6,0,0.6*BJE$5+0.4*BJE$5*(BJE13-BJE$7)/(BJE$8-BJE$7))))))</f>
      </c>
      <c r="BJG13" s="126">
        <f>IF(BJE13&lt;&gt;"",BJE$5,0)</f>
      </c>
      <c r="BJH13" s="125">
        <f>IF(BJE$6=0,RANK(BJE13,BJE$12:BJE$42,0),RANK(BJE13,BJE$12:BJE$42,1))</f>
      </c>
      <c r="BJI13"/>
      <c r="BJJ13" s="126">
        <f>IF(COUNTA(BJI$12:BJI$42)=0,0.6*BJI$5,IF(BJI13="",0,IF(BJI$6=0,IF(BJI13&gt;=BJI$8,BJI$5,IF(BJI13&lt;BJI$6,0,0.6*BJI$5+0.4*BJI$5*(BJI13-BJI$7)/(BJI$8-BJI$7))),IF(BJI13&lt;=BJI$8,BJI$5,IF(BJI13&gt;BJI$6,0,0.6*BJI$5+0.4*BJI$5*(BJI13-BJI$7)/(BJI$8-BJI$7))))))</f>
      </c>
      <c r="BJK13" s="126">
        <f>IF(BJI13&lt;&gt;"",BJI$5,0)</f>
      </c>
      <c r="BJL13" s="125">
        <f>IF(BJI$6=0,RANK(BJI13,BJI$12:BJI$42,0),RANK(BJI13,BJI$12:BJI$42,1))</f>
      </c>
      <c r="BJM13"/>
      <c r="BJN13" s="126">
        <f>IF(COUNTA(BJM$12:BJM$42)=0,0.6*BJM$5,IF(BJM13="",0,IF(BJM$6=0,IF(BJM13&gt;=BJM$8,BJM$5,IF(BJM13&lt;BJM$6,0,0.6*BJM$5+0.4*BJM$5*(BJM13-BJM$7)/(BJM$8-BJM$7))),IF(BJM13&lt;=BJM$8,BJM$5,IF(BJM13&gt;BJM$6,0,0.6*BJM$5+0.4*BJM$5*(BJM13-BJM$7)/(BJM$8-BJM$7))))))</f>
      </c>
      <c r="BJO13" s="126">
        <f>IF(BJM13&lt;&gt;"",BJM$5,0)</f>
      </c>
      <c r="BJP13" s="125">
        <f>IF(BJM$6=0,RANK(BJM13,BJM$12:BJM$42,0),RANK(BJM13,BJM$12:BJM$42,1))</f>
      </c>
      <c r="BJQ13"/>
      <c r="BJR13" s="126">
        <f>IF(COUNTA(BJQ$12:BJQ$42)=0,0.6*BJQ$5,IF(BJQ13="",0,IF(BJQ$6=0,IF(BJQ13&gt;=BJQ$8,BJQ$5,IF(BJQ13&lt;BJQ$6,0,0.6*BJQ$5+0.4*BJQ$5*(BJQ13-BJQ$7)/(BJQ$8-BJQ$7))),IF(BJQ13&lt;=BJQ$8,BJQ$5,IF(BJQ13&gt;BJQ$6,0,0.6*BJQ$5+0.4*BJQ$5*(BJQ13-BJQ$7)/(BJQ$8-BJQ$7))))))</f>
      </c>
      <c r="BJS13" s="126">
        <f>IF(BJQ13&lt;&gt;"",BJQ$5,0)</f>
      </c>
      <c r="BJT13" s="125">
        <f>IF(BJQ$6=0,RANK(BJQ13,BJQ$12:BJQ$42,0),RANK(BJQ13,BJQ$12:BJQ$42,1))</f>
      </c>
      <c r="BJU13"/>
      <c r="BJV13" s="126">
        <f>IF(COUNTA(BJU$12:BJU$42)=0,0.6*BJU$5,IF(BJU13="",0,IF(BJU$6=0,IF(BJU13&gt;=BJU$8,BJU$5,IF(BJU13&lt;BJU$6,0,0.6*BJU$5+0.4*BJU$5*(BJU13-BJU$7)/(BJU$8-BJU$7))),IF(BJU13&lt;=BJU$8,BJU$5,IF(BJU13&gt;BJU$6,0,0.6*BJU$5+0.4*BJU$5*(BJU13-BJU$7)/(BJU$8-BJU$7))))))</f>
      </c>
      <c r="BJW13" s="126">
        <f>IF(BJU13&lt;&gt;"",BJU$5,0)</f>
      </c>
      <c r="BJX13" s="125">
        <f>IF(BJU$6=0,RANK(BJU13,BJU$12:BJU$42,0),RANK(BJU13,BJU$12:BJU$42,1))</f>
      </c>
      <c r="BJY13" s="126">
        <v>98.26</v>
      </c>
      <c r="BJZ13" s="126">
        <f>IF(COUNTA(BJY$12:BJY$42)=0,0.6*BJY$5,IF(BJY13="",0,IF(BJY$6=0,IF(BJY13&gt;=BJY$8,BJY$5,IF(BJY13&lt;BJY$6,0,0.6*BJY$5+0.4*BJY$5*(BJY13-BJY$7)/(BJY$8-BJY$7))),IF(BJY13&lt;=BJY$8,BJY$5,IF(BJY13&gt;BJY$6,0,0.6*BJY$5+0.4*BJY$5*(BJY13-BJY$7)/(BJY$8-BJY$7))))))</f>
      </c>
      <c r="BKA13" s="126">
        <f>IF(BJY13&lt;&gt;"",BJY$5,0)</f>
      </c>
      <c r="BKB13" s="125">
        <f>IF(BJY$6=0,RANK(BJY13,BJY$12:BJY$42,0),RANK(BJY13,BJY$12:BJY$42,1))</f>
      </c>
      <c r="BKC13"/>
      <c r="BKD13" s="126">
        <f>IF(COUNTA(BKC$12:BKC$42)=0,0.6*BKC$5,IF(BKC13="",0,IF(BKC$6=0,IF(BKC13&gt;=BKC$8,BKC$5,IF(BKC13&lt;BKC$6,0,0.6*BKC$5+0.4*BKC$5*(BKC13-BKC$7)/(BKC$8-BKC$7))),IF(BKC13&lt;=BKC$8,BKC$5,IF(BKC13&gt;BKC$6,0,0.6*BKC$5+0.4*BKC$5*(BKC13-BKC$7)/(BKC$8-BKC$7))))))</f>
      </c>
      <c r="BKE13" s="126">
        <f>IF(BKC13&lt;&gt;"",BKC$5,0)</f>
      </c>
      <c r="BKF13" s="125">
        <f>IF(BKC$6=0,RANK(BKC13,BKC$12:BKC$42,0),RANK(BKC13,BKC$12:BKC$42,1))</f>
      </c>
      <c r="BKG13"/>
      <c r="BKH13" s="126">
        <f>IF(COUNTA(BKG$12:BKG$42)=0,0.6*BKG$5,IF(BKG13="",0,IF(BKG$6=0,IF(BKG13&gt;=BKG$8,BKG$5,IF(BKG13&lt;BKG$6,0,0.6*BKG$5+0.4*BKG$5*(BKG13-BKG$7)/(BKG$8-BKG$7))),IF(BKG13&lt;=BKG$8,BKG$5,IF(BKG13&gt;BKG$6,0,0.6*BKG$5+0.4*BKG$5*(BKG13-BKG$7)/(BKG$8-BKG$7))))))</f>
      </c>
      <c r="BKI13" s="126">
        <f>IF(BKG13&lt;&gt;"",BKG$5,0)</f>
      </c>
      <c r="BKJ13" s="125">
        <f>IF(BKG$6=0,RANK(BKG13,BKG$12:BKG$42,0),RANK(BKG13,BKG$12:BKG$42,1))</f>
      </c>
      <c r="BKK13"/>
      <c r="BKL13" s="126">
        <f>IF(COUNTA(BKK$12:BKK$42)=0,0.6*BKK$5,IF(BKK13="",0,IF(BKK$6=0,IF(BKK13&gt;=BKK$8,BKK$5,IF(BKK13&lt;BKK$6,0,0.6*BKK$5+0.4*BKK$5*(BKK13-BKK$7)/(BKK$8-BKK$7))),IF(BKK13&lt;=BKK$8,BKK$5,IF(BKK13&gt;BKK$6,0,0.6*BKK$5+0.4*BKK$5*(BKK13-BKK$7)/(BKK$8-BKK$7))))))</f>
      </c>
      <c r="BKM13" s="126">
        <f>IF(BKK13&lt;&gt;"",BKK$5,0)</f>
      </c>
      <c r="BKN13" s="125">
        <f>IF(BKK$6=0,RANK(BKK13,BKK$12:BKK$42,0),RANK(BKK13,BKK$12:BKK$42,1))</f>
      </c>
      <c r="BKO13" s="126">
        <v>99.665245</v>
      </c>
      <c r="BKP13" s="126">
        <f>IF(COUNTA(BKO$12:BKO$42)=0,0.6*BKO$5,IF(BKO13="",0,IF(BKO$6=0,IF(BKO13&gt;=BKO$8,BKO$5,IF(BKO13&lt;BKO$6,0,0.6*BKO$5+0.4*BKO$5*(BKO13-BKO$7)/(BKO$8-BKO$7))),IF(BKO13&lt;=BKO$8,BKO$5,IF(BKO13&gt;BKO$6,0,0.6*BKO$5+0.4*BKO$5*(BKO13-BKO$7)/(BKO$8-BKO$7))))))</f>
      </c>
      <c r="BKQ13" s="126">
        <f>IF(BKO13&lt;&gt;"",BKO$5,0)</f>
      </c>
      <c r="BKR13" s="125">
        <f>IF(BKO$6=0,RANK(BKO13,BKO$12:BKO$42,0),RANK(BKO13,BKO$12:BKO$42,1))</f>
      </c>
      <c r="BKS13" s="126">
        <v>100</v>
      </c>
      <c r="BKT13" s="126">
        <f>IF(COUNTA(BKS$12:BKS$42)=0,0.6*BKS$5,IF(BKS13="",0,IF(BKS$6=0,IF(BKS13&gt;=BKS$8,BKS$5,IF(BKS13&lt;BKS$6,0,0.6*BKS$5+0.4*BKS$5*(BKS13-BKS$7)/(BKS$8-BKS$7))),IF(BKS13&lt;=BKS$8,BKS$5,IF(BKS13&gt;BKS$6,0,0.6*BKS$5+0.4*BKS$5*(BKS13-BKS$7)/(BKS$8-BKS$7))))))</f>
      </c>
      <c r="BKU13" s="126">
        <f>IF(BKS13&lt;&gt;"",BKS$5,0)</f>
      </c>
      <c r="BKV13" s="125">
        <f>IF(BKS$6=0,RANK(BKS13,BKS$12:BKS$42,0),RANK(BKS13,BKS$12:BKS$42,1))</f>
      </c>
      <c r="BKW13" s="126">
        <v>1.97897777777778</v>
      </c>
      <c r="BKX13" s="126">
        <f>IF(COUNTA(BKW$12:BKW$42)=0,0.6*BKW$5,IF(BKW13="",0,IF(BKW$6=0,IF(BKW13&gt;=BKW$8,BKW$5,IF(BKW13&lt;BKW$6,0,0.6*BKW$5+0.4*BKW$5*(BKW13-BKW$7)/(BKW$8-BKW$7))),IF(BKW13&lt;=BKW$8,BKW$5,IF(BKW13&gt;BKW$6,0,0.6*BKW$5+0.4*BKW$5*(BKW13-BKW$7)/(BKW$8-BKW$7))))))</f>
      </c>
      <c r="BKY13" s="126">
        <f>IF(BKW13&lt;&gt;"",BKW$5,0)</f>
      </c>
      <c r="BKZ13" s="125">
        <f>IF(BKW$6=0,RANK(BKW13,BKW$12:BKW$42,0),RANK(BKW13,BKW$12:BKW$42,1))</f>
      </c>
      <c r="BLA13" s="126">
        <v>99.4333205555556</v>
      </c>
      <c r="BLB13" s="126">
        <f>IF(COUNTA(BLA$12:BLA$42)=0,0.6*BLA$5,IF(BLA13="",0,IF(BLA$6=0,IF(BLA13&gt;=BLA$8,BLA$5,IF(BLA13&lt;BLA$6,0,0.6*BLA$5+0.4*BLA$5*(BLA13-BLA$7)/(BLA$8-BLA$7))),IF(BLA13&lt;=BLA$8,BLA$5,IF(BLA13&gt;BLA$6,0,0.6*BLA$5+0.4*BLA$5*(BLA13-BLA$7)/(BLA$8-BLA$7))))))</f>
      </c>
      <c r="BLC13" s="126">
        <f>IF(BLA13&lt;&gt;"",BLA$5,0)</f>
      </c>
      <c r="BLD13" s="125">
        <f>IF(BLA$6=0,RANK(BLA13,BLA$12:BLA$42,0),RANK(BLA13,BLA$12:BLA$42,1))</f>
      </c>
      <c r="BLE13" s="126">
        <v>100</v>
      </c>
      <c r="BLF13" s="126">
        <f>IF(COUNTA(BLE$12:BLE$42)=0,0.6*BLE$5,IF(BLE13="",0,IF(BLE$6=0,IF(BLE13&gt;=BLE$8,BLE$5,IF(BLE13&lt;BLE$6,0,0.6*BLE$5+0.4*BLE$5*(BLE13-BLE$7)/(BLE$8-BLE$7))),IF(BLE13&lt;=BLE$8,BLE$5,IF(BLE13&gt;BLE$6,0,0.6*BLE$5+0.4*BLE$5*(BLE13-BLE$7)/(BLE$8-BLE$7))))))</f>
      </c>
      <c r="BLG13" s="126">
        <f>IF(BLE13&lt;&gt;"",BLE$5,0)</f>
      </c>
      <c r="BLH13" s="125">
        <f>IF(BLE$6=0,RANK(BLE13,BLE$12:BLE$42,0),RANK(BLE13,BLE$12:BLE$42,1))</f>
      </c>
      <c r="BLI13" s="126">
        <v>2.10348444444444</v>
      </c>
      <c r="BLJ13" s="126">
        <f>IF(COUNTA(BLI$12:BLI$42)=0,0.6*BLI$5,IF(BLI13="",0,IF(BLI$6=0,IF(BLI13&gt;=BLI$8,BLI$5,IF(BLI13&lt;BLI$6,0,0.6*BLI$5+0.4*BLI$5*(BLI13-BLI$7)/(BLI$8-BLI$7))),IF(BLI13&lt;=BLI$8,BLI$5,IF(BLI13&gt;BLI$6,0,0.6*BLI$5+0.4*BLI$5*(BLI13-BLI$7)/(BLI$8-BLI$7))))))</f>
      </c>
      <c r="BLK13" s="126">
        <f>IF(BLI13&lt;&gt;"",BLI$5,0)</f>
      </c>
      <c r="BLL13" s="125">
        <f>IF(BLI$6=0,RANK(BLI13,BLI$12:BLI$42,0),RANK(BLI13,BLI$12:BLI$42,1))</f>
      </c>
      <c r="BLM13" s="126">
        <v>100</v>
      </c>
      <c r="BLN13" s="126">
        <f>IF(COUNTA(BLM$12:BLM$42)=0,0.6*BLM$5,IF(BLM13="",0,IF(BLM$6=0,IF(BLM13&gt;=BLM$8,BLM$5,IF(BLM13&lt;BLM$6,0,0.6*BLM$5+0.4*BLM$5*(BLM13-BLM$7)/(BLM$8-BLM$7))),IF(BLM13&lt;=BLM$8,BLM$5,IF(BLM13&gt;BLM$6,0,0.6*BLM$5+0.4*BLM$5*(BLM13-BLM$7)/(BLM$8-BLM$7))))))</f>
      </c>
      <c r="BLO13" s="126">
        <f>IF(BLM13&lt;&gt;"",BLM$5,0)</f>
      </c>
      <c r="BLP13" s="125">
        <f>IF(BLM$6=0,RANK(BLM13,BLM$12:BLM$42,0),RANK(BLM13,BLM$12:BLM$42,1))</f>
      </c>
      <c r="BLQ13" s="126">
        <v>0.370945555555556</v>
      </c>
      <c r="BLR13" s="126">
        <f>IF(COUNTA(BLQ$12:BLQ$42)=0,0.6*BLQ$5,IF(BLQ13="",0,IF(BLQ$6=0,IF(BLQ13&gt;=BLQ$8,BLQ$5,IF(BLQ13&lt;BLQ$6,0,0.6*BLQ$5+0.4*BLQ$5*(BLQ13-BLQ$7)/(BLQ$8-BLQ$7))),IF(BLQ13&lt;=BLQ$8,BLQ$5,IF(BLQ13&gt;BLQ$6,0,0.6*BLQ$5+0.4*BLQ$5*(BLQ13-BLQ$7)/(BLQ$8-BLQ$7))))))</f>
      </c>
      <c r="BLS13" s="126">
        <f>IF(BLQ13&lt;&gt;"",BLQ$5,0)</f>
      </c>
      <c r="BLT13" s="125">
        <f>IF(BLQ$6=0,RANK(BLQ13,BLQ$12:BLQ$42,0),RANK(BLQ13,BLQ$12:BLQ$42,1))</f>
      </c>
      <c r="BLU13" s="126">
        <v>0</v>
      </c>
      <c r="BLV13" s="126">
        <f>IF(COUNTA(BLU$12:BLU$42)=0,0.6*BLU$5,IF(BLU13="",0,IF(BLU$6=0,IF(BLU13&gt;=BLU$8,BLU$5,IF(BLU13&lt;BLU$6,0,0.6*BLU$5+0.4*BLU$5*(BLU13-BLU$7)/(BLU$8-BLU$7))),IF(BLU13&lt;=BLU$8,BLU$5,IF(BLU13&gt;BLU$6,0,0.6*BLU$5+0.4*BLU$5*(BLU13-BLU$7)/(BLU$8-BLU$7))))))</f>
      </c>
      <c r="BLW13" s="126">
        <f>IF(BLU13&lt;&gt;"",BLU$5,0)</f>
      </c>
      <c r="BLX13" s="125">
        <f>IF(BLU$6=0,RANK(BLU13,BLU$12:BLU$42,0),RANK(BLU13,BLU$12:BLU$42,1))</f>
      </c>
      <c r="BLY13" s="126">
        <v>41.092</v>
      </c>
      <c r="BLZ13" s="126">
        <f>IF(COUNTA(BLY$12:BLY$42)=0,0.6*BLY$5,IF(BLY13="",0,IF(BLY$6=0,IF(BLY13&gt;=BLY$8,BLY$5,IF(BLY13&lt;BLY$6,0,0.6*BLY$5+0.4*BLY$5*(BLY13-BLY$7)/(BLY$8-BLY$7))),IF(BLY13&lt;=BLY$8,BLY$5,IF(BLY13&gt;BLY$6,0,0.6*BLY$5+0.4*BLY$5*(BLY13-BLY$7)/(BLY$8-BLY$7))))))</f>
      </c>
      <c r="BMA13" s="126">
        <f>IF(BLY13&lt;&gt;"",BLY$5,0)</f>
      </c>
      <c r="BMB13" s="125">
        <f>IF(BLY$6=0,RANK(BLY13,BLY$12:BLY$42,0),RANK(BLY13,BLY$12:BLY$42,1))</f>
      </c>
      <c r="BMC13" s="126">
        <v>8.42366743589744</v>
      </c>
      <c r="BMD13" s="126">
        <f>IF(COUNTA(BMC$12:BMC$42)=0,0.6*BMC$5,IF(BMC13="",0,IF(BMC$6=0,IF(BMC13&gt;=BMC$8,BMC$5,IF(BMC13&lt;BMC$6,0,0.6*BMC$5+0.4*BMC$5*(BMC13-BMC$7)/(BMC$8-BMC$7))),IF(BMC13&lt;=BMC$8,BMC$5,IF(BMC13&gt;BMC$6,0,0.6*BMC$5+0.4*BMC$5*(BMC13-BMC$7)/(BMC$8-BMC$7))))))</f>
      </c>
      <c r="BME13" s="126">
        <f>IF(BMC13&lt;&gt;"",BMC$5,0)</f>
      </c>
      <c r="BMF13" s="125">
        <f>IF(BMC$6=0,RANK(BMC13,BMC$12:BMC$42,0),RANK(BMC13,BMC$12:BMC$42,1))</f>
      </c>
      <c r="BMG13" s="126">
        <v>15.19</v>
      </c>
      <c r="BMH13" s="126">
        <f>IF(COUNTA(BMG$12:BMG$42)=0,0.6*BMG$5,IF(BMG13="",0,IF(AND(BMG13&gt;=BMG$7,BMG13&lt;=BMG$8),BMG$5,0)))</f>
      </c>
      <c r="BMI13" s="126">
        <f>IF(BMG13&lt;&gt;"",BMG$5,0)</f>
      </c>
      <c r="BMJ13" s="125">
        <f>IF(BMG$6=0,RANK(BMG13,BMG$12:BMG$42,0),RANK(BMG13,BMG$12:BMG$42,1))</f>
      </c>
      <c r="BMK13" s="126">
        <v>99</v>
      </c>
      <c r="BML13" s="126">
        <f>IF(COUNTA(BMK$12:BMK$42)=0,0.6*BMK$5,IF(BMK13="",0,IF(BMK$6=0,IF(BMK13&gt;=BMK$8,BMK$5,IF(BMK13&lt;BMK$6,0,0.6*BMK$5+0.4*BMK$5*(BMK13-BMK$7)/(BMK$8-BMK$7))),IF(BMK13&lt;=BMK$8,BMK$5,IF(BMK13&gt;BMK$6,0,0.6*BMK$5+0.4*BMK$5*(BMK13-BMK$7)/(BMK$8-BMK$7))))))</f>
      </c>
      <c r="BMM13" s="126">
        <f>IF(BMK13&lt;&gt;"",BMK$5,0)</f>
      </c>
      <c r="BMN13" s="125">
        <f>IF(BMK$6=0,RANK(BMK13,BMK$12:BMK$42,0),RANK(BMK13,BMK$12:BMK$42,1))</f>
      </c>
      <c r="BMO13"/>
      <c r="BMP13" s="126">
        <f>IF(COUNTA(BMO$12:BMO$42)=0,0.6*BMO$5,IF(BMO13="",0,IF(BMO$6=0,IF(BMO13&gt;=BMO$8,BMO$5,IF(BMO13&lt;BMO$6,0,0.6*BMO$5+0.4*BMO$5*(BMO13-BMO$7)/(BMO$8-BMO$7))),IF(BMO13&lt;=BMO$8,BMO$5,IF(BMO13&gt;BMO$6,0,0.6*BMO$5+0.4*BMO$5*(BMO13-BMO$7)/(BMO$8-BMO$7))))))</f>
      </c>
      <c r="BMQ13" s="126">
        <f>IF(BMO13&lt;&gt;"",BMO$5,0)</f>
      </c>
      <c r="BMR13" s="125">
        <f>IF(BMO$6=0,RANK(BMO13,BMO$12:BMO$42,0),RANK(BMO13,BMO$12:BMO$42,1))</f>
      </c>
      <c r="BMS13"/>
      <c r="BMT13" s="126">
        <f>IF(COUNTA(BMS$12:BMS$42)=0,0.6*BMS$5,IF(BMS13="",0,IF(BMS$6=0,IF(BMS13&gt;=BMS$8,BMS$5,IF(BMS13&lt;BMS$6,0,0.6*BMS$5+0.4*BMS$5*(BMS13-BMS$7)/(BMS$8-BMS$7))),IF(BMS13&lt;=BMS$8,BMS$5,IF(BMS13&gt;BMS$6,0,0.6*BMS$5+0.4*BMS$5*(BMS13-BMS$7)/(BMS$8-BMS$7))))))</f>
      </c>
      <c r="BMU13" s="126">
        <f>IF(BMS13&lt;&gt;"",BMS$5,0)</f>
      </c>
      <c r="BMV13" s="125">
        <f>IF(BMS$6=0,RANK(BMS13,BMS$12:BMS$42,0),RANK(BMS13,BMS$12:BMS$42,1))</f>
      </c>
      <c r="BMW13"/>
      <c r="BMX13" s="126">
        <f>IF(COUNTA(BMW$12:BMW$42)=0,0.6*BMW$5,IF(BMW13="",0,IF(BMW$6=0,IF(BMW13&gt;=BMW$8,BMW$5,IF(BMW13&lt;BMW$6,0,0.6*BMW$5+0.4*BMW$5*(BMW13-BMW$7)/(BMW$8-BMW$7))),IF(BMW13&lt;=BMW$8,BMW$5,IF(BMW13&gt;BMW$6,0,0.6*BMW$5+0.4*BMW$5*(BMW13-BMW$7)/(BMW$8-BMW$7))))))</f>
      </c>
      <c r="BMY13" s="126">
        <f>IF(BMW13&lt;&gt;"",BMW$5,0)</f>
      </c>
      <c r="BMZ13" s="125">
        <f>IF(BMW$6=0,RANK(BMW13,BMW$12:BMW$42,0),RANK(BMW13,BMW$12:BMW$42,1))</f>
      </c>
      <c r="BNA13" s="126">
        <v>99.9424962962963</v>
      </c>
      <c r="BNB13" s="126">
        <f>IF(COUNTA(BNA$12:BNA$42)=0,0.6*BNA$5,IF(BNA13="",0,IF(BNA$6=0,IF(BNA13&gt;=BNA$8,BNA$5,IF(BNA13&lt;BNA$6,0,0.6*BNA$5+0.4*BNA$5*(BNA13-BNA$7)/(BNA$8-BNA$7))),IF(BNA13&lt;=BNA$8,BNA$5,IF(BNA13&gt;BNA$6,0,0.6*BNA$5+0.4*BNA$5*(BNA13-BNA$7)/(BNA$8-BNA$7))))))</f>
      </c>
      <c r="BNC13" s="126">
        <f>IF(BNA13&lt;&gt;"",BNA$5,0)</f>
      </c>
      <c r="BND13" s="125">
        <f>IF(BNA$6=0,RANK(BNA13,BNA$12:BNA$42,0),RANK(BNA13,BNA$12:BNA$42,1))</f>
      </c>
      <c r="BNE13" s="126">
        <v>100</v>
      </c>
      <c r="BNF13" s="126">
        <f>IF(COUNTA(BNE$12:BNE$42)=0,0.6*BNE$5,IF(BNE13="",0,IF(BNE$6=0,IF(BNE13&gt;=BNE$8,BNE$5,IF(BNE13&lt;BNE$6,0,0.6*BNE$5+0.4*BNE$5*(BNE13-BNE$7)/(BNE$8-BNE$7))),IF(BNE13&lt;=BNE$8,BNE$5,IF(BNE13&gt;BNE$6,0,0.6*BNE$5+0.4*BNE$5*(BNE13-BNE$7)/(BNE$8-BNE$7))))))</f>
      </c>
      <c r="BNG13" s="126">
        <f>IF(BNE13&lt;&gt;"",BNE$5,0)</f>
      </c>
      <c r="BNH13" s="125">
        <f>IF(BNE$6=0,RANK(BNE13,BNE$12:BNE$42,0),RANK(BNE13,BNE$12:BNE$42,1))</f>
      </c>
      <c r="BNI13" s="126">
        <v>1.58900211640212</v>
      </c>
      <c r="BNJ13" s="126">
        <f>IF(COUNTA(BNI$12:BNI$42)=0,0.6*BNI$5,IF(BNI13="",0,IF(BNI$6=0,IF(BNI13&gt;=BNI$8,BNI$5,IF(BNI13&lt;BNI$6,0,0.6*BNI$5+0.4*BNI$5*(BNI13-BNI$7)/(BNI$8-BNI$7))),IF(BNI13&lt;=BNI$8,BNI$5,IF(BNI13&gt;BNI$6,0,0.6*BNI$5+0.4*BNI$5*(BNI13-BNI$7)/(BNI$8-BNI$7))))))</f>
      </c>
      <c r="BNK13" s="126">
        <f>IF(BNI13&lt;&gt;"",BNI$5,0)</f>
      </c>
      <c r="BNL13" s="125">
        <f>IF(BNI$6=0,RANK(BNI13,BNI$12:BNI$42,0),RANK(BNI13,BNI$12:BNI$42,1))</f>
      </c>
      <c r="BNM13" s="126">
        <v>99.8260357142857</v>
      </c>
      <c r="BNN13" s="126">
        <f>IF(COUNTA(BNM$12:BNM$42)=0,0.6*BNM$5,IF(BNM13="",0,IF(BNM$6=0,IF(BNM13&gt;=BNM$8,BNM$5,IF(BNM13&lt;BNM$6,0,0.6*BNM$5+0.4*BNM$5*(BNM13-BNM$7)/(BNM$8-BNM$7))),IF(BNM13&lt;=BNM$8,BNM$5,IF(BNM13&gt;BNM$6,0,0.6*BNM$5+0.4*BNM$5*(BNM13-BNM$7)/(BNM$8-BNM$7))))))</f>
      </c>
      <c r="BNO13" s="126">
        <f>IF(BNM13&lt;&gt;"",BNM$5,0)</f>
      </c>
      <c r="BNP13" s="125">
        <f>IF(BNM$6=0,RANK(BNM13,BNM$12:BNM$42,0),RANK(BNM13,BNM$12:BNM$42,1))</f>
      </c>
      <c r="BNQ13" s="126">
        <v>99.6212125</v>
      </c>
      <c r="BNR13" s="126">
        <f>IF(COUNTA(BNQ$12:BNQ$42)=0,0.6*BNQ$5,IF(BNQ13="",0,IF(BNQ$6=0,IF(BNQ13&gt;=BNQ$8,BNQ$5,IF(BNQ13&lt;BNQ$6,0,0.6*BNQ$5+0.4*BNQ$5*(BNQ13-BNQ$7)/(BNQ$8-BNQ$7))),IF(BNQ13&lt;=BNQ$8,BNQ$5,IF(BNQ13&gt;BNQ$6,0,0.6*BNQ$5+0.4*BNQ$5*(BNQ13-BNQ$7)/(BNQ$8-BNQ$7))))))</f>
      </c>
      <c r="BNS13" s="126">
        <f>IF(BNQ13&lt;&gt;"",BNQ$5,0)</f>
      </c>
      <c r="BNT13" s="125">
        <f>IF(BNQ$6=0,RANK(BNQ13,BNQ$12:BNQ$42,0),RANK(BNQ13,BNQ$12:BNQ$42,1))</f>
      </c>
      <c r="BNU13" s="126">
        <v>2.565625</v>
      </c>
      <c r="BNV13" s="126">
        <f>IF(COUNTA(BNU$12:BNU$42)=0,0.6*BNU$5,IF(BNU13="",0,IF(BNU$6=0,IF(BNU13&gt;=BNU$8,BNU$5,IF(BNU13&lt;BNU$6,0,0.6*BNU$5+0.4*BNU$5*(BNU13-BNU$7)/(BNU$8-BNU$7))),IF(BNU13&lt;=BNU$8,BNU$5,IF(BNU13&gt;BNU$6,0,0.6*BNU$5+0.4*BNU$5*(BNU13-BNU$7)/(BNU$8-BNU$7))))))</f>
      </c>
      <c r="BNW13" s="126">
        <f>IF(BNU13&lt;&gt;"",BNU$5,0)</f>
      </c>
      <c r="BNX13" s="125">
        <f>IF(BNU$6=0,RANK(BNU13,BNU$12:BNU$42,0),RANK(BNU13,BNU$12:BNU$42,1))</f>
      </c>
      <c r="BNY13" s="126">
        <v>98.1481481481482</v>
      </c>
      <c r="BNZ13" s="126">
        <f>IF(COUNTA(BNY$12:BNY$42)=0,0.6*BNY$5,IF(BNY13="",0,IF(BNY$6=0,IF(BNY13&gt;=BNY$8,BNY$5,IF(BNY13&lt;BNY$6,0,0.6*BNY$5+0.4*BNY$5*(BNY13-BNY$7)/(BNY$8-BNY$7))),IF(BNY13&lt;=BNY$8,BNY$5,IF(BNY13&gt;BNY$6,0,0.6*BNY$5+0.4*BNY$5*(BNY13-BNY$7)/(BNY$8-BNY$7))))))</f>
      </c>
      <c r="BOA13" s="126">
        <f>IF(BNY13&lt;&gt;"",BNY$5,0)</f>
      </c>
      <c r="BOB13" s="125">
        <f>IF(BNY$6=0,RANK(BNY13,BNY$12:BNY$42,0),RANK(BNY13,BNY$12:BNY$42,1))</f>
      </c>
      <c r="BOC13" s="126">
        <v>0.426850925925926</v>
      </c>
      <c r="BOD13" s="126">
        <f>IF(COUNTA(BOC$12:BOC$42)=0,0.6*BOC$5,IF(BOC13="",0,IF(BOC$6=0,IF(BOC13&gt;=BOC$8,BOC$5,IF(BOC13&lt;BOC$6,0,0.6*BOC$5+0.4*BOC$5*(BOC13-BOC$7)/(BOC$8-BOC$7))),IF(BOC13&lt;=BOC$8,BOC$5,IF(BOC13&gt;BOC$6,0,0.6*BOC$5+0.4*BOC$5*(BOC13-BOC$7)/(BOC$8-BOC$7))))))</f>
      </c>
      <c r="BOE13" s="126">
        <f>IF(BOC13&lt;&gt;"",BOC$5,0)</f>
      </c>
      <c r="BOF13" s="125">
        <f>IF(BOC$6=0,RANK(BOC13,BOC$12:BOC$42,0),RANK(BOC13,BOC$12:BOC$42,1))</f>
      </c>
      <c r="BOG13" s="126">
        <v>0</v>
      </c>
      <c r="BOH13" s="126">
        <f>IF(COUNTA(BOG$12:BOG$42)=0,0.6*BOG$5,IF(BOG13="",0,IF(BOG$6=0,IF(BOG13&gt;=BOG$8,BOG$5,IF(BOG13&lt;BOG$6,0,0.6*BOG$5+0.4*BOG$5*(BOG13-BOG$7)/(BOG$8-BOG$7))),IF(BOG13&lt;=BOG$8,BOG$5,IF(BOG13&gt;BOG$6,0,0.6*BOG$5+0.4*BOG$5*(BOG13-BOG$7)/(BOG$8-BOG$7))))))</f>
      </c>
      <c r="BOI13" s="126">
        <f>IF(BOG13&lt;&gt;"",BOG$5,0)</f>
      </c>
      <c r="BOJ13" s="125">
        <f>IF(BOG$6=0,RANK(BOG13,BOG$12:BOG$42,0),RANK(BOG13,BOG$12:BOG$42,1))</f>
      </c>
      <c r="BOK13" s="126">
        <v>37.5131060185185</v>
      </c>
      <c r="BOL13" s="126">
        <f>IF(COUNTA(BOK$12:BOK$42)=0,0.6*BOK$5,IF(BOK13="",0,IF(BOK$6=0,IF(BOK13&gt;=BOK$8,BOK$5,IF(BOK13&lt;BOK$6,0,0.6*BOK$5+0.4*BOK$5*(BOK13-BOK$7)/(BOK$8-BOK$7))),IF(BOK13&lt;=BOK$8,BOK$5,IF(BOK13&gt;BOK$6,0,0.6*BOK$5+0.4*BOK$5*(BOK13-BOK$7)/(BOK$8-BOK$7))))))</f>
      </c>
      <c r="BOM13" s="126">
        <f>IF(BOK13&lt;&gt;"",BOK$5,0)</f>
      </c>
      <c r="BON13" s="125">
        <f>IF(BOK$6=0,RANK(BOK13,BOK$12:BOK$42,0),RANK(BOK13,BOK$12:BOK$42,1))</f>
      </c>
      <c r="BOO13" s="126">
        <v>4.6514369047619</v>
      </c>
      <c r="BOP13" s="126">
        <f>IF(COUNTA(BOO$12:BOO$42)=0,0.6*BOO$5,IF(BOO13="",0,IF(BOO$6=0,IF(BOO13&gt;=BOO$8,BOO$5,IF(BOO13&lt;BOO$6,0,0.6*BOO$5+0.4*BOO$5*(BOO13-BOO$7)/(BOO$8-BOO$7))),IF(BOO13&lt;=BOO$8,BOO$5,IF(BOO13&gt;BOO$6,0,0.6*BOO$5+0.4*BOO$5*(BOO13-BOO$7)/(BOO$8-BOO$7))))))</f>
      </c>
      <c r="BOQ13" s="126">
        <f>IF(BOO13&lt;&gt;"",BOO$5,0)</f>
      </c>
      <c r="BOR13" s="125">
        <f>IF(BOO$6=0,RANK(BOO13,BOO$12:BOO$42,0),RANK(BOO13,BOO$12:BOO$42,1))</f>
      </c>
      <c r="BOS13" s="126">
        <v>99.49</v>
      </c>
      <c r="BOT13" s="126">
        <f>IF(COUNTA(BOS$12:BOS$42)=0,0.6*BOS$5,IF(BOS13="",0,IF(BOS$6=0,IF(BOS13&gt;=BOS$8,BOS$5,IF(BOS13&lt;BOS$6,0,0.6*BOS$5+0.4*BOS$5*(BOS13-BOS$7)/(BOS$8-BOS$7))),IF(BOS13&lt;=BOS$8,BOS$5,IF(BOS13&gt;BOS$6,0,0.6*BOS$5+0.4*BOS$5*(BOS13-BOS$7)/(BOS$8-BOS$7))))))</f>
      </c>
      <c r="BOU13" s="126">
        <f>IF(BOS13&lt;&gt;"",BOS$5,0)</f>
      </c>
      <c r="BOV13" s="125">
        <f>IF(BOS$6=0,RANK(BOS13,BOS$12:BOS$42,0),RANK(BOS13,BOS$12:BOS$42,1))</f>
      </c>
      <c r="BOW13"/>
      <c r="BOX13" s="126">
        <f>IF(COUNTA(BOW$12:BOW$42)=0,0.6*BOW$5,IF(BOW13="",0,IF(BOW$6=0,IF(BOW13&gt;=BOW$8,BOW$5,IF(BOW13&lt;BOW$6,0,0.6*BOW$5+0.4*BOW$5*(BOW13-BOW$7)/(BOW$8-BOW$7))),IF(BOW13&lt;=BOW$8,BOW$5,IF(BOW13&gt;BOW$6,0,0.6*BOW$5+0.4*BOW$5*(BOW13-BOW$7)/(BOW$8-BOW$7))))))</f>
      </c>
      <c r="BOY13" s="126">
        <f>IF(BOW13&lt;&gt;"",BOW$5,0)</f>
      </c>
      <c r="BOZ13" s="125">
        <f>IF(BOW$6=0,RANK(BOW13,BOW$12:BOW$42,0),RANK(BOW13,BOW$12:BOW$42,1))</f>
      </c>
      <c r="BPA13"/>
      <c r="BPB13" s="126">
        <f>IF(COUNTA(BPA$12:BPA$42)=0,0.6*BPA$5,IF(BPA13="",0,IF(BPA$6=0,IF(BPA13&gt;=BPA$8,BPA$5,IF(BPA13&lt;BPA$6,0,0.6*BPA$5+0.4*BPA$5*(BPA13-BPA$7)/(BPA$8-BPA$7))),IF(BPA13&lt;=BPA$8,BPA$5,IF(BPA13&gt;BPA$6,0,0.6*BPA$5+0.4*BPA$5*(BPA13-BPA$7)/(BPA$8-BPA$7))))))</f>
      </c>
      <c r="BPC13" s="126">
        <f>IF(BPA13&lt;&gt;"",BPA$5,0)</f>
      </c>
      <c r="BPD13" s="125">
        <f>IF(BPA$6=0,RANK(BPA13,BPA$12:BPA$42,0),RANK(BPA13,BPA$12:BPA$42,1))</f>
      </c>
      <c r="BPE13"/>
      <c r="BPF13" s="126">
        <f>IF(COUNTA(BPE$12:BPE$42)=0,0.6*BPE$5,IF(BPE13="",0,IF(BPE$6=0,IF(BPE13&gt;=BPE$8,BPE$5,IF(BPE13&lt;BPE$6,0,0.6*BPE$5+0.4*BPE$5*(BPE13-BPE$7)/(BPE$8-BPE$7))),IF(BPE13&lt;=BPE$8,BPE$5,IF(BPE13&gt;BPE$6,0,0.6*BPE$5+0.4*BPE$5*(BPE13-BPE$7)/(BPE$8-BPE$7))))))</f>
      </c>
      <c r="BPG13" s="126">
        <f>IF(BPE13&lt;&gt;"",BPE$5,0)</f>
      </c>
      <c r="BPH13" s="125">
        <f>IF(BPE$6=0,RANK(BPE13,BPE$12:BPE$42,0),RANK(BPE13,BPE$12:BPE$42,1))</f>
      </c>
      <c r="BPI13"/>
      <c r="BPJ13" s="126">
        <f>IF(COUNTA(BPI$12:BPI$42)=0,0.6*BPI$5,IF(BPI13="",0,IF(BPI$6=0,IF(BPI13&gt;=BPI$8,BPI$5,IF(BPI13&lt;BPI$6,0,0.6*BPI$5+0.4*BPI$5*(BPI13-BPI$7)/(BPI$8-BPI$7))),IF(BPI13&lt;=BPI$8,BPI$5,IF(BPI13&gt;BPI$6,0,0.6*BPI$5+0.4*BPI$5*(BPI13-BPI$7)/(BPI$8-BPI$7))))))</f>
      </c>
      <c r="BPK13" s="126">
        <f>IF(BPI13&lt;&gt;"",BPI$5,0)</f>
      </c>
      <c r="BPL13" s="125">
        <f>IF(BPI$6=0,RANK(BPI13,BPI$12:BPI$42,0),RANK(BPI13,BPI$12:BPI$42,1))</f>
      </c>
      <c r="BPM13" s="126">
        <v>99.9851205555556</v>
      </c>
      <c r="BPN13" s="126">
        <f>IF(COUNTA(BPM$12:BPM$42)=0,0.6*BPM$5,IF(BPM13="",0,IF(BPM$6=0,IF(BPM13&gt;=BPM$8,BPM$5,IF(BPM13&lt;BPM$6,0,0.6*BPM$5+0.4*BPM$5*(BPM13-BPM$7)/(BPM$8-BPM$7))),IF(BPM13&lt;=BPM$8,BPM$5,IF(BPM13&gt;BPM$6,0,0.6*BPM$5+0.4*BPM$5*(BPM13-BPM$7)/(BPM$8-BPM$7))))))</f>
      </c>
      <c r="BPO13" s="126">
        <f>IF(BPM13&lt;&gt;"",BPM$5,0)</f>
      </c>
      <c r="BPP13" s="125">
        <f>IF(BPM$6=0,RANK(BPM13,BPM$12:BPM$42,0),RANK(BPM13,BPM$12:BPM$42,1))</f>
      </c>
      <c r="BPQ13" s="126">
        <v>100</v>
      </c>
      <c r="BPR13" s="126">
        <f>IF(COUNTA(BPQ$12:BPQ$42)=0,0.6*BPQ$5,IF(BPQ13="",0,IF(BPQ$6=0,IF(BPQ13&gt;=BPQ$8,BPQ$5,IF(BPQ13&lt;BPQ$6,0,0.6*BPQ$5+0.4*BPQ$5*(BPQ13-BPQ$7)/(BPQ$8-BPQ$7))),IF(BPQ13&lt;=BPQ$8,BPQ$5,IF(BPQ13&gt;BPQ$6,0,0.6*BPQ$5+0.4*BPQ$5*(BPQ13-BPQ$7)/(BPQ$8-BPQ$7))))))</f>
      </c>
      <c r="BPS13" s="126">
        <f>IF(BPQ13&lt;&gt;"",BPQ$5,0)</f>
      </c>
      <c r="BPT13" s="125">
        <f>IF(BPQ$6=0,RANK(BPQ13,BPQ$12:BPQ$42,0),RANK(BPQ13,BPQ$12:BPQ$42,1))</f>
      </c>
      <c r="BPU13" s="126">
        <v>1.95956</v>
      </c>
      <c r="BPV13" s="126">
        <f>IF(COUNTA(BPU$12:BPU$42)=0,0.6*BPU$5,IF(BPU13="",0,IF(BPU$6=0,IF(BPU13&gt;=BPU$8,BPU$5,IF(BPU13&lt;BPU$6,0,0.6*BPU$5+0.4*BPU$5*(BPU13-BPU$7)/(BPU$8-BPU$7))),IF(BPU13&lt;=BPU$8,BPU$5,IF(BPU13&gt;BPU$6,0,0.6*BPU$5+0.4*BPU$5*(BPU13-BPU$7)/(BPU$8-BPU$7))))))</f>
      </c>
      <c r="BPW13" s="126">
        <f>IF(BPU13&lt;&gt;"",BPU$5,0)</f>
      </c>
      <c r="BPX13" s="125">
        <f>IF(BPU$6=0,RANK(BPU13,BPU$12:BPU$42,0),RANK(BPU13,BPU$12:BPU$42,1))</f>
      </c>
      <c r="BPY13" s="126">
        <v>99.747475</v>
      </c>
      <c r="BPZ13" s="126">
        <f>IF(COUNTA(BPY$12:BPY$42)=0,0.6*BPY$5,IF(BPY13="",0,IF(BPY$6=0,IF(BPY13&gt;=BPY$8,BPY$5,IF(BPY13&lt;BPY$6,0,0.6*BPY$5+0.4*BPY$5*(BPY13-BPY$7)/(BPY$8-BPY$7))),IF(BPY13&lt;=BPY$8,BPY$5,IF(BPY13&gt;BPY$6,0,0.6*BPY$5+0.4*BPY$5*(BPY13-BPY$7)/(BPY$8-BPY$7))))))</f>
      </c>
      <c r="BQA13" s="126">
        <f>IF(BPY13&lt;&gt;"",BPY$5,0)</f>
      </c>
      <c r="BQB13" s="125">
        <f>IF(BPY$6=0,RANK(BPY13,BPY$12:BPY$42,0),RANK(BPY13,BPY$12:BPY$42,1))</f>
      </c>
      <c r="BQC13" s="126">
        <v>100</v>
      </c>
      <c r="BQD13" s="126">
        <f>IF(COUNTA(BQC$12:BQC$42)=0,0.6*BQC$5,IF(BQC13="",0,IF(BQC$6=0,IF(BQC13&gt;=BQC$8,BQC$5,IF(BQC13&lt;BQC$6,0,0.6*BQC$5+0.4*BQC$5*(BQC13-BQC$7)/(BQC$8-BQC$7))),IF(BQC13&lt;=BQC$8,BQC$5,IF(BQC13&gt;BQC$6,0,0.6*BQC$5+0.4*BQC$5*(BQC13-BQC$7)/(BQC$8-BQC$7))))))</f>
      </c>
      <c r="BQE13" s="126">
        <f>IF(BQC13&lt;&gt;"",BQC$5,0)</f>
      </c>
      <c r="BQF13" s="125">
        <f>IF(BQC$6=0,RANK(BQC13,BQC$12:BQC$42,0),RANK(BQC13,BQC$12:BQC$42,1))</f>
      </c>
      <c r="BQG13" s="126">
        <v>3.34244777777778</v>
      </c>
      <c r="BQH13" s="126">
        <f>IF(COUNTA(BQG$12:BQG$42)=0,0.6*BQG$5,IF(BQG13="",0,IF(BQG$6=0,IF(BQG13&gt;=BQG$8,BQG$5,IF(BQG13&lt;BQG$6,0,0.6*BQG$5+0.4*BQG$5*(BQG13-BQG$7)/(BQG$8-BQG$7))),IF(BQG13&lt;=BQG$8,BQG$5,IF(BQG13&gt;BQG$6,0,0.6*BQG$5+0.4*BQG$5*(BQG13-BQG$7)/(BQG$8-BQG$7))))))</f>
      </c>
      <c r="BQI13" s="126">
        <f>IF(BQG13&lt;&gt;"",BQG$5,0)</f>
      </c>
      <c r="BQJ13" s="125">
        <f>IF(BQG$6=0,RANK(BQG13,BQG$12:BQG$42,0),RANK(BQG13,BQG$12:BQG$42,1))</f>
      </c>
      <c r="BQK13" s="126">
        <v>94.4444444444445</v>
      </c>
      <c r="BQL13" s="126">
        <f>IF(COUNTA(BQK$12:BQK$42)=0,0.6*BQK$5,IF(BQK13="",0,IF(BQK$6=0,IF(BQK13&gt;=BQK$8,BQK$5,IF(BQK13&lt;BQK$6,0,0.6*BQK$5+0.4*BQK$5*(BQK13-BQK$7)/(BQK$8-BQK$7))),IF(BQK13&lt;=BQK$8,BQK$5,IF(BQK13&gt;BQK$6,0,0.6*BQK$5+0.4*BQK$5*(BQK13-BQK$7)/(BQK$8-BQK$7))))))</f>
      </c>
      <c r="BQM13" s="126">
        <f>IF(BQK13&lt;&gt;"",BQK$5,0)</f>
      </c>
      <c r="BQN13" s="125">
        <f>IF(BQK$6=0,RANK(BQK13,BQK$12:BQK$42,0),RANK(BQK13,BQK$12:BQK$42,1))</f>
      </c>
      <c r="BQO13" s="126">
        <v>0.808983333333333</v>
      </c>
      <c r="BQP13" s="126">
        <f>IF(COUNTA(BQO$12:BQO$42)=0,0.6*BQO$5,IF(BQO13="",0,IF(BQO$6=0,IF(BQO13&gt;=BQO$8,BQO$5,IF(BQO13&lt;BQO$6,0,0.6*BQO$5+0.4*BQO$5*(BQO13-BQO$7)/(BQO$8-BQO$7))),IF(BQO13&lt;=BQO$8,BQO$5,IF(BQO13&gt;BQO$6,0,0.6*BQO$5+0.4*BQO$5*(BQO13-BQO$7)/(BQO$8-BQO$7))))))</f>
      </c>
      <c r="BQQ13" s="126">
        <f>IF(BQO13&lt;&gt;"",BQO$5,0)</f>
      </c>
      <c r="BQR13" s="125">
        <f>IF(BQO$6=0,RANK(BQO13,BQO$12:BQO$42,0),RANK(BQO13,BQO$12:BQO$42,1))</f>
      </c>
      <c r="BQS13" s="126">
        <v>0</v>
      </c>
      <c r="BQT13" s="126">
        <f>IF(COUNTA(BQS$12:BQS$42)=0,0.6*BQS$5,IF(BQS13="",0,IF(BQS$6=0,IF(BQS13&gt;=BQS$8,BQS$5,IF(BQS13&lt;BQS$6,0,0.6*BQS$5+0.4*BQS$5*(BQS13-BQS$7)/(BQS$8-BQS$7))),IF(BQS13&lt;=BQS$8,BQS$5,IF(BQS13&gt;BQS$6,0,0.6*BQS$5+0.4*BQS$5*(BQS13-BQS$7)/(BQS$8-BQS$7))))))</f>
      </c>
      <c r="BQU13" s="126">
        <f>IF(BQS13&lt;&gt;"",BQS$5,0)</f>
      </c>
      <c r="BQV13" s="125">
        <f>IF(BQS$6=0,RANK(BQS13,BQS$12:BQS$42,0),RANK(BQS13,BQS$12:BQS$42,1))</f>
      </c>
      <c r="BQW13" s="126">
        <v>64.3923615873016</v>
      </c>
      <c r="BQX13" s="126">
        <f>IF(COUNTA(BQW$12:BQW$42)=0,0.6*BQW$5,IF(BQW13="",0,IF(BQW$6=0,IF(BQW13&gt;=BQW$8,BQW$5,IF(BQW13&lt;BQW$6,0,0.6*BQW$5+0.4*BQW$5*(BQW13-BQW$7)/(BQW$8-BQW$7))),IF(BQW13&lt;=BQW$8,BQW$5,IF(BQW13&gt;BQW$6,0,0.6*BQW$5+0.4*BQW$5*(BQW13-BQW$7)/(BQW$8-BQW$7))))))</f>
      </c>
      <c r="BQY13" s="126">
        <f>IF(BQW13&lt;&gt;"",BQW$5,0)</f>
      </c>
      <c r="BQZ13" s="125">
        <f>IF(BQW$6=0,RANK(BQW13,BQW$12:BQW$42,0),RANK(BQW13,BQW$12:BQW$42,1))</f>
      </c>
      <c r="BRA13" s="126">
        <v>13.43448</v>
      </c>
      <c r="BRB13" s="126">
        <f>IF(COUNTA(BRA$12:BRA$42)=0,0.6*BRA$5,IF(BRA13="",0,IF(BRA$6=0,IF(BRA13&gt;=BRA$8,BRA$5,IF(BRA13&lt;BRA$6,0,0.6*BRA$5+0.4*BRA$5*(BRA13-BRA$7)/(BRA$8-BRA$7))),IF(BRA13&lt;=BRA$8,BRA$5,IF(BRA13&gt;BRA$6,0,0.6*BRA$5+0.4*BRA$5*(BRA13-BRA$7)/(BRA$8-BRA$7))))))</f>
      </c>
      <c r="BRC13" s="126">
        <f>IF(BRA13&lt;&gt;"",BRA$5,0)</f>
      </c>
      <c r="BRD13" s="125">
        <f>IF(BRA$6=0,RANK(BRA13,BRA$12:BRA$42,0),RANK(BRA13,BRA$12:BRA$42,1))</f>
      </c>
      <c r="BRE13" s="126">
        <v>0.06</v>
      </c>
      <c r="BRF13" s="126">
        <f>IF(COUNTA(BRE$12:BRE$42)=0,0.6*BRE$5,IF(BRE13="",0,IF(BRE$6=0,IF(BRE13&gt;=BRE$8,BRE$5,IF(BRE13&lt;BRE$6,0,0.6*BRE$5+0.4*BRE$5*(BRE13-BRE$7)/(BRE$8-BRE$7))),IF(BRE13&lt;=BRE$8,BRE$5,IF(BRE13&gt;BRE$6,0,0.6*BRE$5+0.4*BRE$5*(BRE13-BRE$7)/(BRE$8-BRE$7))))))</f>
      </c>
      <c r="BRG13" s="126">
        <f>IF(BRE13&lt;&gt;"",BRE$5,0)</f>
      </c>
      <c r="BRH13" s="125">
        <f>IF(BRE$6=0,RANK(BRE13,BRE$12:BRE$42,0),RANK(BRE13,BRE$12:BRE$42,1))</f>
      </c>
      <c r="BRI13" s="126">
        <v>0.15</v>
      </c>
      <c r="BRJ13" s="126">
        <f>IF(COUNTA(BRI$12:BRI$42)=0,0.6*BRI$5,IF(BRI13="",0,IF(BRI$6=0,IF(BRI13&gt;=BRI$8,BRI$5,IF(BRI13&lt;BRI$6,0,0.6*BRI$5+0.4*BRI$5*(BRI13-BRI$7)/(BRI$8-BRI$7))),IF(BRI13&lt;=BRI$8,BRI$5,IF(BRI13&gt;BRI$6,0,0.6*BRI$5+0.4*BRI$5*(BRI13-BRI$7)/(BRI$8-BRI$7))))))</f>
      </c>
      <c r="BRK13" s="126">
        <f>IF(BRI13&lt;&gt;"",BRI$5,0)</f>
      </c>
      <c r="BRL13" s="125">
        <f>IF(BRI$6=0,RANK(BRI13,BRI$12:BRI$42,0),RANK(BRI13,BRI$12:BRI$42,1))</f>
      </c>
      <c r="BRM13" s="126">
        <v>0.07</v>
      </c>
      <c r="BRN13" s="126">
        <f>IF(COUNTA(BRM$12:BRM$42)=0,0.6*BRM$5,IF(BRM13="",0,IF(BRM$6=0,IF(BRM13&gt;=BRM$8,BRM$5,IF(BRM13&lt;BRM$6,0,0.6*BRM$5+0.4*BRM$5*(BRM13-BRM$7)/(BRM$8-BRM$7))),IF(BRM13&lt;=BRM$8,BRM$5,IF(BRM13&gt;BRM$6,0,0.6*BRM$5+0.4*BRM$5*(BRM13-BRM$7)/(BRM$8-BRM$7))))))</f>
      </c>
      <c r="BRO13" s="126">
        <f>IF(BRM13&lt;&gt;"",BRM$5,0)</f>
      </c>
      <c r="BRP13" s="125">
        <f>IF(BRM$6=0,RANK(BRM13,BRM$12:BRM$42,0),RANK(BRM13,BRM$12:BRM$42,1))</f>
      </c>
      <c r="BRQ13"/>
      <c r="BRR13" s="126">
        <f>IF(COUNTA(BRQ$12:BRQ$42)=0,0.6*BRQ$5,IF(BRQ13="",0,IF(BRQ$6=0,IF(BRQ13&gt;=BRQ$8,BRQ$5,IF(BRQ13&lt;BRQ$6,0,0.6*BRQ$5+0.4*BRQ$5*(BRQ13-BRQ$7)/(BRQ$8-BRQ$7))),IF(BRQ13&lt;=BRQ$8,BRQ$5,IF(BRQ13&gt;BRQ$6,0,0.6*BRQ$5+0.4*BRQ$5*(BRQ13-BRQ$7)/(BRQ$8-BRQ$7))))))</f>
      </c>
      <c r="BRS13" s="126">
        <f>IF(BRQ13&lt;&gt;"",BRQ$5,0)</f>
      </c>
      <c r="BRT13" s="125">
        <f>IF(BRQ$6=0,RANK(BRQ13,BRQ$12:BRQ$42,0),RANK(BRQ13,BRQ$12:BRQ$42,1))</f>
      </c>
      <c r="BRU13"/>
      <c r="BRV13" s="126">
        <f>IF(COUNTA(BRU$12:BRU$42)=0,0.6*BRU$5,IF(BRU13="",0,IF(BRU$6=0,IF(BRU13&gt;=BRU$8,BRU$5,IF(BRU13&lt;BRU$6,0,0.6*BRU$5+0.4*BRU$5*(BRU13-BRU$7)/(BRU$8-BRU$7))),IF(BRU13&lt;=BRU$8,BRU$5,IF(BRU13&gt;BRU$6,0,0.6*BRU$5+0.4*BRU$5*(BRU13-BRU$7)/(BRU$8-BRU$7))))))</f>
      </c>
      <c r="BRW13" s="126">
        <f>IF(BRU13&lt;&gt;"",BRU$5,0)</f>
      </c>
      <c r="BRX13" s="125">
        <f>IF(BRU$6=0,RANK(BRU13,BRU$12:BRU$42,0),RANK(BRU13,BRU$12:BRU$42,1))</f>
      </c>
      <c r="BRY13"/>
      <c r="BRZ13" s="126">
        <f>IF(COUNTA(BRY$12:BRY$42)=0,0.6*BRY$5,IF(BRY13="",0,IF(BRY$6=0,IF(BRY13&gt;=BRY$8,BRY$5,IF(BRY13&lt;BRY$6,0,0.6*BRY$5+0.4*BRY$5*(BRY13-BRY$7)/(BRY$8-BRY$7))),IF(BRY13&lt;=BRY$8,BRY$5,IF(BRY13&gt;BRY$6,0,0.6*BRY$5+0.4*BRY$5*(BRY13-BRY$7)/(BRY$8-BRY$7))))))</f>
      </c>
      <c r="BSA13" s="126">
        <f>IF(BRY13&lt;&gt;"",BRY$5,0)</f>
      </c>
      <c r="BSB13" s="125">
        <f>IF(BRY$6=0,RANK(BRY13,BRY$12:BRY$42,0),RANK(BRY13,BRY$12:BRY$42,1))</f>
      </c>
      <c r="BSC13"/>
      <c r="BSD13" s="126">
        <f>IF(COUNTA(BSC$12:BSC$42)=0,0.6*BSC$5,IF(BSC13="",0,IF(BSC$6=0,IF(BSC13&gt;=BSC$8,BSC$5,IF(BSC13&lt;BSC$6,0,0.6*BSC$5+0.4*BSC$5*(BSC13-BSC$7)/(BSC$8-BSC$7))),IF(BSC13&lt;=BSC$8,BSC$5,IF(BSC13&gt;BSC$6,0,0.6*BSC$5+0.4*BSC$5*(BSC13-BSC$7)/(BSC$8-BSC$7))))))</f>
      </c>
      <c r="BSE13" s="126">
        <f>IF(BSC13&lt;&gt;"",BSC$5,0)</f>
      </c>
      <c r="BSF13" s="125">
        <f>IF(BSC$6=0,RANK(BSC13,BSC$12:BSC$42,0),RANK(BSC13,BSC$12:BSC$42,1))</f>
      </c>
      <c r="BSG13"/>
      <c r="BSH13" s="126">
        <f>IF(COUNTA(BSG$12:BSG$42)=0,0.6*BSG$5,IF(BSG13="",0,IF(BSG$6=0,IF(BSG13&gt;=BSG$8,BSG$5,IF(BSG13&lt;BSG$6,0,0.6*BSG$5+0.4*BSG$5*(BSG13-BSG$7)/(BSG$8-BSG$7))),IF(BSG13&lt;=BSG$8,BSG$5,IF(BSG13&gt;BSG$6,0,0.6*BSG$5+0.4*BSG$5*(BSG13-BSG$7)/(BSG$8-BSG$7))))))</f>
      </c>
      <c r="BSI13" s="126">
        <f>IF(BSG13&lt;&gt;"",BSG$5,0)</f>
      </c>
      <c r="BSJ13" s="125">
        <f>IF(BSG$6=0,RANK(BSG13,BSG$12:BSG$42,0),RANK(BSG13,BSG$12:BSG$42,1))</f>
      </c>
      <c r="BSK13"/>
      <c r="BSL13" s="126">
        <f>IF(COUNTA(BSK$12:BSK$42)=0,0.6*BSK$5,IF(BSK13="",0,IF(BSK$6=0,IF(BSK13&gt;=BSK$8,BSK$5,IF(BSK13&lt;BSK$6,0,0.6*BSK$5+0.4*BSK$5*(BSK13-BSK$7)/(BSK$8-BSK$7))),IF(BSK13&lt;=BSK$8,BSK$5,IF(BSK13&gt;BSK$6,0,0.6*BSK$5+0.4*BSK$5*(BSK13-BSK$7)/(BSK$8-BSK$7))))))</f>
      </c>
      <c r="BSM13" s="126">
        <f>IF(BSK13&lt;&gt;"",BSK$5,0)</f>
      </c>
      <c r="BSN13" s="125">
        <f>IF(BSK$6=0,RANK(BSK13,BSK$12:BSK$42,0),RANK(BSK13,BSK$12:BSK$42,1))</f>
      </c>
      <c r="BSO13"/>
      <c r="BSP13" s="126">
        <f>IF(COUNTA(BSO$12:BSO$42)=0,0.6*BSO$5,IF(BSO13="",0,IF(BSO$6=0,IF(BSO13&gt;=BSO$8,BSO$5,IF(BSO13&lt;BSO$6,0,0.6*BSO$5+0.4*BSO$5*(BSO13-BSO$7)/(BSO$8-BSO$7))),IF(BSO13&lt;=BSO$8,BSO$5,IF(BSO13&gt;BSO$6,0,0.6*BSO$5+0.4*BSO$5*(BSO13-BSO$7)/(BSO$8-BSO$7))))))</f>
      </c>
      <c r="BSQ13" s="126">
        <f>IF(BSO13&lt;&gt;"",BSO$5,0)</f>
      </c>
      <c r="BSR13" s="125">
        <f>IF(BSO$6=0,RANK(BSO13,BSO$12:BSO$42,0),RANK(BSO13,BSO$12:BSO$42,1))</f>
      </c>
      <c r="BSS13"/>
      <c r="BST13" s="126">
        <f>IF(COUNTA(BSS$12:BSS$42)=0,0.6*BSS$5,IF(BSS13="",0,IF(BSS$6=0,IF(BSS13&gt;=BSS$8,BSS$5,IF(BSS13&lt;BSS$6,0,0.6*BSS$5+0.4*BSS$5*(BSS13-BSS$7)/(BSS$8-BSS$7))),IF(BSS13&lt;=BSS$8,BSS$5,IF(BSS13&gt;BSS$6,0,0.6*BSS$5+0.4*BSS$5*(BSS13-BSS$7)/(BSS$8-BSS$7))))))</f>
      </c>
      <c r="BSU13" s="126">
        <f>IF(BSS13&lt;&gt;"",BSS$5,0)</f>
      </c>
      <c r="BSV13" s="125">
        <f>IF(BSS$6=0,RANK(BSS13,BSS$12:BSS$42,0),RANK(BSS13,BSS$12:BSS$42,1))</f>
      </c>
      <c r="BSW13"/>
      <c r="BSX13" s="126">
        <f>IF(COUNTA(BSW$12:BSW$42)=0,0.6*BSW$5,IF(BSW13="",0,IF(BSW$6=0,IF(BSW13&gt;=BSW$8,BSW$5,IF(BSW13&lt;BSW$6,0,0.6*BSW$5+0.4*BSW$5*(BSW13-BSW$7)/(BSW$8-BSW$7))),IF(BSW13&lt;=BSW$8,BSW$5,IF(BSW13&gt;BSW$6,0,0.6*BSW$5+0.4*BSW$5*(BSW13-BSW$7)/(BSW$8-BSW$7))))))</f>
      </c>
      <c r="BSY13" s="126">
        <f>IF(BSW13&lt;&gt;"",BSW$5,0)</f>
      </c>
      <c r="BSZ13" s="125">
        <f>IF(BSW$6=0,RANK(BSW13,BSW$12:BSW$42,0),RANK(BSW13,BSW$12:BSW$42,1))</f>
      </c>
      <c r="BTA13"/>
      <c r="BTB13" s="126">
        <f>IF(COUNTA(BTA$12:BTA$42)=0,0.6*BTA$5,IF(BTA13="",0,IF(BTA$6=0,IF(BTA13&gt;=BTA$8,BTA$5,IF(BTA13&lt;BTA$6,0,0.6*BTA$5+0.4*BTA$5*(BTA13-BTA$7)/(BTA$8-BTA$7))),IF(BTA13&lt;=BTA$8,BTA$5,IF(BTA13&gt;BTA$6,0,0.6*BTA$5+0.4*BTA$5*(BTA13-BTA$7)/(BTA$8-BTA$7))))))</f>
      </c>
      <c r="BTC13" s="126">
        <f>IF(BTA13&lt;&gt;"",BTA$5,0)</f>
      </c>
      <c r="BTD13" s="125">
        <f>IF(BTA$6=0,RANK(BTA13,BTA$12:BTA$42,0),RANK(BTA13,BTA$12:BTA$42,1))</f>
      </c>
      <c r="BTE13"/>
      <c r="BTF13" s="126">
        <f>IF(COUNTA(BTE$12:BTE$42)=0,0.6*BTE$5,IF(BTE13="",0,IF(BTE$6=0,IF(BTE13&gt;=BTE$8,BTE$5,IF(BTE13&lt;BTE$6,0,0.6*BTE$5+0.4*BTE$5*(BTE13-BTE$7)/(BTE$8-BTE$7))),IF(BTE13&lt;=BTE$8,BTE$5,IF(BTE13&gt;BTE$6,0,0.6*BTE$5+0.4*BTE$5*(BTE13-BTE$7)/(BTE$8-BTE$7))))))</f>
      </c>
      <c r="BTG13" s="126">
        <f>IF(BTE13&lt;&gt;"",BTE$5,0)</f>
      </c>
      <c r="BTH13" s="125">
        <f>IF(BTE$6=0,RANK(BTE13,BTE$12:BTE$42,0),RANK(BTE13,BTE$12:BTE$42,1))</f>
      </c>
      <c r="BTI13" s="126">
        <v>0.42</v>
      </c>
      <c r="BTJ13" s="126">
        <f>IF(COUNTA(BTI$12:BTI$42)=0,0.6*BTI$5,IF(BTI13="",0,IF(BTI$6=0,IF(BTI13&gt;=BTI$8,BTI$5,IF(BTI13&lt;BTI$6,0,0.6*BTI$5+0.4*BTI$5*(BTI13-BTI$7)/(BTI$8-BTI$7))),IF(BTI13&lt;=BTI$8,BTI$5,IF(BTI13&gt;BTI$6,0,0.6*BTI$5+0.4*BTI$5*(BTI13-BTI$7)/(BTI$8-BTI$7))))))</f>
      </c>
      <c r="BTK13" s="126">
        <f>IF(BTI13&lt;&gt;"",BTI$5,0)</f>
      </c>
      <c r="BTL13" s="125">
        <f>IF(BTI$6=0,RANK(BTI13,BTI$12:BTI$42,0),RANK(BTI13,BTI$12:BTI$42,1))</f>
      </c>
      <c r="BTM13" s="126">
        <v>1.69</v>
      </c>
      <c r="BTN13" s="126">
        <f>IF(COUNTA(BTM$12:BTM$42)=0,0.6*BTM$5,IF(BTM13="",0,IF(BTM$6=0,IF(BTM13&gt;=BTM$8,BTM$5,IF(BTM13&lt;BTM$6,0,0.6*BTM$5+0.4*BTM$5*(BTM13-BTM$7)/(BTM$8-BTM$7))),IF(BTM13&lt;=BTM$8,BTM$5,IF(BTM13&gt;BTM$6,0,0.6*BTM$5+0.4*BTM$5*(BTM13-BTM$7)/(BTM$8-BTM$7))))))</f>
      </c>
      <c r="BTO13" s="126">
        <f>IF(BTM13&lt;&gt;"",BTM$5,0)</f>
      </c>
      <c r="BTP13" s="125">
        <f>IF(BTM$6=0,RANK(BTM13,BTM$12:BTM$42,0),RANK(BTM13,BTM$12:BTM$42,1))</f>
      </c>
      <c r="BTQ13" s="126">
        <v>1.24</v>
      </c>
      <c r="BTR13" s="126">
        <f>IF(COUNTA(BTQ$12:BTQ$42)=0,0.6*BTQ$5,IF(BTQ13="",0,IF(BTQ$6=0,IF(BTQ13&gt;=BTQ$8,BTQ$5,IF(BTQ13&lt;BTQ$6,0,0.6*BTQ$5+0.4*BTQ$5*(BTQ13-BTQ$7)/(BTQ$8-BTQ$7))),IF(BTQ13&lt;=BTQ$8,BTQ$5,IF(BTQ13&gt;BTQ$6,0,0.6*BTQ$5+0.4*BTQ$5*(BTQ13-BTQ$7)/(BTQ$8-BTQ$7))))))</f>
      </c>
      <c r="BTS13" s="126">
        <f>IF(BTQ13&lt;&gt;"",BTQ$5,0)</f>
      </c>
      <c r="BTT13" s="125">
        <f>IF(BTQ$6=0,RANK(BTQ13,BTQ$12:BTQ$42,0),RANK(BTQ13,BTQ$12:BTQ$42,1))</f>
      </c>
      <c r="BTU13" s="126">
        <v>99</v>
      </c>
      <c r="BTV13" s="126">
        <f>IF(COUNTA(BTU$12:BTU$42)=0,0.6*BTU$5,IF(BTU13="",0,IF(BTU$6=0,IF(BTU13&gt;=BTU$8,BTU$5,IF(BTU13&lt;BTU$6,0,0.6*BTU$5+0.4*BTU$5*(BTU13-BTU$7)/(BTU$8-BTU$7))),IF(BTU13&lt;=BTU$8,BTU$5,IF(BTU13&gt;BTU$6,0,0.6*BTU$5+0.4*BTU$5*(BTU13-BTU$7)/(BTU$8-BTU$7))))))</f>
      </c>
      <c r="BTW13" s="126">
        <f>IF(BTU13&lt;&gt;"",BTU$5,0)</f>
      </c>
      <c r="BTX13" s="125">
        <f>IF(BTU$6=0,RANK(BTU13,BTU$12:BTU$42,0),RANK(BTU13,BTU$12:BTU$42,1))</f>
      </c>
      <c r="BTY13" s="126">
        <v>97.4</v>
      </c>
      <c r="BTZ13" s="126">
        <f>IF(COUNTA(BTY$12:BTY$42)=0,0.6*BTY$5,IF(BTY13="",0,IF(BTY$6=0,IF(BTY13&gt;=BTY$8,BTY$5,IF(BTY13&lt;BTY$6,0,0.6*BTY$5+0.4*BTY$5*(BTY13-BTY$7)/(BTY$8-BTY$7))),IF(BTY13&lt;=BTY$8,BTY$5,IF(BTY13&gt;BTY$6,0,0.6*BTY$5+0.4*BTY$5*(BTY13-BTY$7)/(BTY$8-BTY$7))))))</f>
      </c>
      <c r="BUA13" s="126">
        <f>IF(BTY13&lt;&gt;"",BTY$5,0)</f>
      </c>
      <c r="BUB13" s="125">
        <f>IF(BTY$6=0,RANK(BTY13,BTY$12:BTY$42,0),RANK(BTY13,BTY$12:BTY$42,1))</f>
      </c>
      <c r="BUC13" s="126">
        <v>98.83</v>
      </c>
      <c r="BUD13" s="126">
        <f>IF(COUNTA(BUC$12:BUC$42)=0,0.6*BUC$5,IF(BUC13="",0,IF(BUC$6=0,IF(BUC13&gt;=BUC$8,BUC$5,IF(BUC13&lt;BUC$6,0,0.6*BUC$5+0.4*BUC$5*(BUC13-BUC$7)/(BUC$8-BUC$7))),IF(BUC13&lt;=BUC$8,BUC$5,IF(BUC13&gt;BUC$6,0,0.6*BUC$5+0.4*BUC$5*(BUC13-BUC$7)/(BUC$8-BUC$7))))))</f>
      </c>
      <c r="BUE13" s="126">
        <f>IF(BUC13&lt;&gt;"",BUC$5,0)</f>
      </c>
      <c r="BUF13" s="125">
        <f>IF(BUC$6=0,RANK(BUC13,BUC$12:BUC$42,0),RANK(BUC13,BUC$12:BUC$42,1))</f>
      </c>
      <c r="BUG13" s="126">
        <v>0.74</v>
      </c>
      <c r="BUH13" s="126">
        <f>IF(COUNTA(BUG$12:BUG$42)=0,0.6*BUG$5,IF(BUG13="",0,IF(BUG$6=0,IF(BUG13&gt;=BUG$8,BUG$5,IF(BUG13&lt;BUG$6,0,0.6*BUG$5+0.4*BUG$5*(BUG13-BUG$7)/(BUG$8-BUG$7))),IF(BUG13&lt;=BUG$8,BUG$5,IF(BUG13&gt;BUG$6,0,0.6*BUG$5+0.4*BUG$5*(BUG13-BUG$7)/(BUG$8-BUG$7))))))</f>
      </c>
      <c r="BUI13" s="126">
        <f>IF(BUG13&lt;&gt;"",BUG$5,0)</f>
      </c>
      <c r="BUJ13" s="125">
        <f>IF(BUG$6=0,RANK(BUG13,BUG$12:BUG$42,0),RANK(BUG13,BUG$12:BUG$42,1))</f>
      </c>
      <c r="BUK13" s="126">
        <v>0.58</v>
      </c>
      <c r="BUL13" s="126">
        <f>IF(COUNTA(BUK$12:BUK$42)=0,0.6*BUK$5,IF(BUK13="",0,IF(BUK$6=0,IF(BUK13&gt;=BUK$8,BUK$5,IF(BUK13&lt;BUK$6,0,0.6*BUK$5+0.4*BUK$5*(BUK13-BUK$7)/(BUK$8-BUK$7))),IF(BUK13&lt;=BUK$8,BUK$5,IF(BUK13&gt;BUK$6,0,0.6*BUK$5+0.4*BUK$5*(BUK13-BUK$7)/(BUK$8-BUK$7))))))</f>
      </c>
      <c r="BUM13" s="126">
        <f>IF(BUK13&lt;&gt;"",BUK$5,0)</f>
      </c>
      <c r="BUN13" s="125">
        <f>IF(BUK$6=0,RANK(BUK13,BUK$12:BUK$42,0),RANK(BUK13,BUK$12:BUK$42,1))</f>
      </c>
      <c r="BUO13" s="126">
        <v>24.91</v>
      </c>
      <c r="BUP13" s="126">
        <f>IF(COUNTA(BUO$12:BUO$42)=0,0.6*BUO$5,IF(BUO13="",0,IF(AND(BUO13&gt;=BUO$7,BUO13&lt;=BUO$8),BUO$5,0)))</f>
      </c>
      <c r="BUQ13" s="126">
        <f>IF(BUO13&lt;&gt;"",BUO$5,0)</f>
      </c>
      <c r="BUR13" s="125">
        <f>IF(BUO$6=0,RANK(BUO13,BUO$12:BUO$42,0),RANK(BUO13,BUO$12:BUO$42,1))</f>
      </c>
      <c r="BUS13" s="126">
        <v>0.12</v>
      </c>
      <c r="BUT13" s="126">
        <f>IF(COUNTA(BUS$12:BUS$42)=0,0.6*BUS$5,IF(BUS13="",0,IF(BUS$6=0,IF(BUS13&gt;=BUS$8,BUS$5,IF(BUS13&lt;BUS$6,0,0.6*BUS$5+0.4*BUS$5*(BUS13-BUS$7)/(BUS$8-BUS$7))),IF(BUS13&lt;=BUS$8,BUS$5,IF(BUS13&gt;BUS$6,0,0.6*BUS$5+0.4*BUS$5*(BUS13-BUS$7)/(BUS$8-BUS$7))))))</f>
      </c>
      <c r="BUU13" s="126">
        <f>IF(BUS13&lt;&gt;"",BUS$5,0)</f>
      </c>
      <c r="BUV13" s="125">
        <f>IF(BUS$6=0,RANK(BUS13,BUS$12:BUS$42,0),RANK(BUS13,BUS$12:BUS$42,1))</f>
      </c>
      <c r="BUW13" s="126">
        <v>0.00685965152970229</v>
      </c>
      <c r="BUX13" s="126">
        <f>IF(COUNTA(BUW$12:BUW$42)=0,0.6*BUW$5,IF(BUW13="",0,IF(BUW$6=0,IF(BUW13&gt;=BUW$8,BUW$5,IF(BUW13&lt;BUW$6,0,0.6*BUW$5+0.4*BUW$5*(BUW13-BUW$7)/(BUW$8-BUW$7))),IF(BUW13&lt;=BUW$8,BUW$5,IF(BUW13&gt;BUW$6,0,0.6*BUW$5+0.4*BUW$5*(BUW13-BUW$7)/(BUW$8-BUW$7))))))</f>
      </c>
      <c r="BUY13" s="126">
        <f>IF(BUW13&lt;&gt;"",BUW$5,0)</f>
      </c>
      <c r="BUZ13" s="125">
        <f>IF(BUW$6=0,RANK(BUW13,BUW$12:BUW$42,0),RANK(BUW13,BUW$12:BUW$42,1))</f>
      </c>
      <c r="BVA13" s="126">
        <v>0.059</v>
      </c>
      <c r="BVB13" s="126">
        <f>IF(COUNTA(BVA$12:BVA$42)=0,0.6*BVA$5,IF(BVA13="",0,IF(BVA$6=0,IF(BVA13&gt;=BVA$8,BVA$5,IF(BVA13&lt;BVA$6,0,0.6*BVA$5+0.4*BVA$5*(BVA13-BVA$7)/(BVA$8-BVA$7))),IF(BVA13&lt;=BVA$8,BVA$5,IF(BVA13&gt;BVA$6,0,0.6*BVA$5+0.4*BVA$5*(BVA13-BVA$7)/(BVA$8-BVA$7))))))</f>
      </c>
      <c r="BVC13" s="126">
        <f>IF(BVA13&lt;&gt;"",BVA$5,0)</f>
      </c>
      <c r="BVD13" s="125">
        <f>IF(BVA$6=0,RANK(BVA13,BVA$12:BVA$42,0),RANK(BVA13,BVA$12:BVA$42,1))</f>
      </c>
      <c r="BVE13" s="126">
        <v>0.07</v>
      </c>
      <c r="BVF13" s="126">
        <f>IF(COUNTA(BVE$12:BVE$42)=0,0.6*BVE$5,IF(BVE13="",0,IF(BVE$6=0,IF(BVE13&gt;=BVE$8,BVE$5,IF(BVE13&lt;BVE$6,0,0.6*BVE$5+0.4*BVE$5*(BVE13-BVE$7)/(BVE$8-BVE$7))),IF(BVE13&lt;=BVE$8,BVE$5,IF(BVE13&gt;BVE$6,0,0.6*BVE$5+0.4*BVE$5*(BVE13-BVE$7)/(BVE$8-BVE$7))))))</f>
      </c>
      <c r="BVG13" s="126">
        <f>IF(BVE13&lt;&gt;"",BVE$5,0)</f>
      </c>
      <c r="BVH13" s="125">
        <f>IF(BVE$6=0,RANK(BVE13,BVE$12:BVE$42,0),RANK(BVE13,BVE$12:BVE$42,1))</f>
      </c>
      <c r="BVI13" s="126">
        <v>56.6515443196426</v>
      </c>
      <c r="BVJ13" s="126">
        <f>IF(COUNTA(BVI$12:BVI$42)=0,0.6*BVI$5,IF(BVI13="",0,IF(BVI$6=0,IF(BVI13&gt;=BVI$8,BVI$5,IF(BVI13&lt;BVI$6,0,0.6*BVI$5+0.4*BVI$5*(BVI13-BVI$7)/(BVI$8-BVI$7))),IF(BVI13&lt;=BVI$8,BVI$5,IF(BVI13&gt;BVI$6,0,0.6*BVI$5+0.4*BVI$5*(BVI13-BVI$7)/(BVI$8-BVI$7))))))</f>
      </c>
      <c r="BVK13" s="126">
        <f>IF(BVI13&lt;&gt;"",BVI$5,0)</f>
      </c>
      <c r="BVL13" s="125">
        <f>IF(BVI$6=0,RANK(BVI13,BVI$12:BVI$42,0),RANK(BVI13,BVI$12:BVI$42,1))</f>
      </c>
      <c r="BVM13" s="126">
        <v>0.41</v>
      </c>
      <c r="BVN13" s="126">
        <f>IF(COUNTA(BVM$12:BVM$42)=0,0.6*BVM$5,IF(BVM13="",0,IF(BVM$6=0,IF(BVM13&gt;=BVM$8,BVM$5,IF(BVM13&lt;BVM$6,0,0.6*BVM$5+0.4*BVM$5*(BVM13-BVM$7)/(BVM$8-BVM$7))),IF(BVM13&lt;=BVM$8,BVM$5,IF(BVM13&gt;BVM$6,0,0.6*BVM$5+0.4*BVM$5*(BVM13-BVM$7)/(BVM$8-BVM$7))))))</f>
      </c>
      <c r="BVO13" s="126">
        <f>IF(BVM13&lt;&gt;"",BVM$5,0)</f>
      </c>
      <c r="BVP13" s="125">
        <f>IF(BVM$6=0,RANK(BVM13,BVM$12:BVM$42,0),RANK(BVM13,BVM$12:BVM$42,1))</f>
      </c>
      <c r="BVQ13" s="126">
        <v>3.78</v>
      </c>
      <c r="BVR13" s="126">
        <f>IF(COUNTA(BVQ$12:BVQ$42)=0,0.6*BVQ$5,IF(BVQ13="",0,IF(BVQ$6=0,IF(BVQ13&gt;=BVQ$8,BVQ$5,IF(BVQ13&lt;BVQ$6,0,0.6*BVQ$5+0.4*BVQ$5*(BVQ13-BVQ$7)/(BVQ$8-BVQ$7))),IF(BVQ13&lt;=BVQ$8,BVQ$5,IF(BVQ13&gt;BVQ$6,0,0.6*BVQ$5+0.4*BVQ$5*(BVQ13-BVQ$7)/(BVQ$8-BVQ$7))))))</f>
      </c>
      <c r="BVS13" s="126">
        <f>IF(BVQ13&lt;&gt;"",BVQ$5,0)</f>
      </c>
      <c r="BVT13" s="125">
        <f>IF(BVQ$6=0,RANK(BVQ13,BVQ$12:BVQ$42,0),RANK(BVQ13,BVQ$12:BVQ$42,1))</f>
      </c>
      <c r="BVU13" s="126">
        <v>91.473451223343</v>
      </c>
      <c r="BVV13" s="126">
        <f>IF(COUNTA(BVU$12:BVU$42)=0,0.6*BVU$5,IF(BVU13="",0,IF(BVU$6=0,IF(BVU13&gt;=BVU$8,BVU$5,IF(BVU13&lt;BVU$6,0,0.6*BVU$5+0.4*BVU$5*(BVU13-BVU$7)/(BVU$8-BVU$7))),IF(BVU13&lt;=BVU$8,BVU$5,IF(BVU13&gt;BVU$6,0,0.6*BVU$5+0.4*BVU$5*(BVU13-BVU$7)/(BVU$8-BVU$7))))))</f>
      </c>
      <c r="BVW13" s="126">
        <f>IF(BVU13&lt;&gt;"",BVU$5,0)</f>
      </c>
      <c r="BVX13" s="125">
        <f>IF(BVU$6=0,RANK(BVU13,BVU$12:BVU$42,0),RANK(BVU13,BVU$12:BVU$42,1))</f>
      </c>
      <c r="BVY13" s="126">
        <v>99.5573310300151</v>
      </c>
      <c r="BVZ13" s="126">
        <f>IF(COUNTA(BVY$12:BVY$42)=0,0.6*BVY$5,IF(BVY13="",0,IF(BVY$6=0,IF(BVY13&gt;=BVY$8,BVY$5,IF(BVY13&lt;BVY$6,0,0.6*BVY$5+0.4*BVY$5*(BVY13-BVY$7)/(BVY$8-BVY$7))),IF(BVY13&lt;=BVY$8,BVY$5,IF(BVY13&gt;BVY$6,0,0.6*BVY$5+0.4*BVY$5*(BVY13-BVY$7)/(BVY$8-BVY$7))))))</f>
      </c>
      <c r="BWA13" s="126">
        <f>IF(BVY13&lt;&gt;"",BVY$5,0)</f>
      </c>
      <c r="BWB13" s="125">
        <f>IF(BVY$6=0,RANK(BVY13,BVY$12:BVY$42,0),RANK(BVY13,BVY$12:BVY$42,1))</f>
      </c>
      <c r="BWC13" s="126">
        <v>100</v>
      </c>
      <c r="BWD13" s="126">
        <f>IF(COUNTA(BWC$12:BWC$42)=0,0.6*BWC$5,IF(BWC13="",0,IF(BWC$6=0,IF(BWC13&gt;=BWC$8,BWC$5,IF(BWC13&lt;BWC$6,0,0.6*BWC$5+0.4*BWC$5*(BWC13-BWC$7)/(BWC$8-BWC$7))),IF(BWC13&lt;=BWC$8,BWC$5,IF(BWC13&gt;BWC$6,0,0.6*BWC$5+0.4*BWC$5*(BWC13-BWC$7)/(BWC$8-BWC$7))))))</f>
      </c>
      <c r="BWE13" s="126">
        <f>IF(BWC13&lt;&gt;"",BWC$5,0)</f>
      </c>
      <c r="BWF13" s="125">
        <f>IF(BWC$6=0,RANK(BWC13,BWC$12:BWC$42,0),RANK(BWC13,BWC$12:BWC$42,1))</f>
      </c>
      <c r="BWG13" s="126">
        <v>95.3303822068668</v>
      </c>
      <c r="BWH13" s="126">
        <f>IF(COUNTA(BWG$12:BWG$42)=0,0.6*BWG$5,IF(BWG13="",0,IF(BWG$6=0,IF(BWG13&gt;=BWG$8,BWG$5,IF(BWG13&lt;BWG$6,0,0.6*BWG$5+0.4*BWG$5*(BWG13-BWG$7)/(BWG$8-BWG$7))),IF(BWG13&lt;=BWG$8,BWG$5,IF(BWG13&gt;BWG$6,0,0.6*BWG$5+0.4*BWG$5*(BWG13-BWG$7)/(BWG$8-BWG$7))))))</f>
      </c>
      <c r="BWI13" s="126">
        <f>IF(BWG13&lt;&gt;"",BWG$5,0)</f>
      </c>
      <c r="BWJ13" s="125">
        <f>IF(BWG$6=0,RANK(BWG13,BWG$12:BWG$42,0),RANK(BWG13,BWG$12:BWG$42,1))</f>
      </c>
      <c r="BWK13" s="126">
        <v>9</v>
      </c>
      <c r="BWL13" s="126">
        <f>IF(COUNTA(BWK$12:BWK$42)=0,0.6*BWK$5,IF(BWK13="",0,IF(AND(BWK13&gt;=BWK$7,BWK13&lt;=BWK$8),BWK$5,0)))</f>
      </c>
      <c r="BWM13" s="126">
        <f>IF(BWK13&lt;&gt;"",BWK$5,0)</f>
      </c>
      <c r="BWN13" s="125">
        <f>IF(BWK$6=0,RANK(BWK13,BWK$12:BWK$42,0),RANK(BWK13,BWK$12:BWK$42,1))</f>
      </c>
      <c r="BWO13" s="126">
        <v>1.95</v>
      </c>
      <c r="BWP13" s="126">
        <f>IF(COUNTA(BWO$12:BWO$42)=0,0.6*BWO$5,IF(BWO13="",0,IF(BWO$6=0,IF(BWO13&gt;=BWO$8,BWO$5,IF(BWO13&lt;BWO$6,0,0.6*BWO$5+0.4*BWO$5*(BWO13-BWO$7)/(BWO$8-BWO$7))),IF(BWO13&lt;=BWO$8,BWO$5,IF(BWO13&gt;BWO$6,0,0.6*BWO$5+0.4*BWO$5*(BWO13-BWO$7)/(BWO$8-BWO$7))))))</f>
      </c>
      <c r="BWQ13" s="126">
        <f>IF(BWO13&lt;&gt;"",BWO$5,0)</f>
      </c>
      <c r="BWR13" s="125">
        <f>IF(BWO$6=0,RANK(BWO13,BWO$12:BWO$42,0),RANK(BWO13,BWO$12:BWO$42,1))</f>
      </c>
      <c r="BWS13" s="126">
        <v>0.65</v>
      </c>
      <c r="BWT13" s="126">
        <f>IF(COUNTA(BWS$12:BWS$42)=0,0.6*BWS$5,IF(BWS13="",0,IF(BWS$6=0,IF(BWS13&gt;=BWS$8,BWS$5,IF(BWS13&lt;BWS$6,0,0.6*BWS$5+0.4*BWS$5*(BWS13-BWS$7)/(BWS$8-BWS$7))),IF(BWS13&lt;=BWS$8,BWS$5,IF(BWS13&gt;BWS$6,0,0.6*BWS$5+0.4*BWS$5*(BWS13-BWS$7)/(BWS$8-BWS$7))))))</f>
      </c>
      <c r="BWU13" s="126">
        <f>IF(BWS13&lt;&gt;"",BWS$5,0)</f>
      </c>
      <c r="BWV13" s="125">
        <f>IF(BWS$6=0,RANK(BWS13,BWS$12:BWS$42,0),RANK(BWS13,BWS$12:BWS$42,1))</f>
      </c>
      <c r="BWW13" s="125" t="s">
        <v>17</v>
      </c>
      <c r="BWX13" s="125">
        <f>(F13+J13+N13+R13+V13+Z13+AD13+AH13+AL13)*100</f>
      </c>
      <c r="BWY13" s="125">
        <f>RANK(BWX13,BWX$12:BWX$42,0)</f>
      </c>
      <c r="BWZ13" s="125" t="s">
        <v>17</v>
      </c>
      <c r="BXA13" s="125">
        <f>(AP13+AT13+AX13+BB13+BF13+BJ13+BN13+BR13+BV13+BZ13+CD13+CH13+CL13+CP13)*100</f>
      </c>
      <c r="BXB13" s="125">
        <f>RANK(BXA13,BXA$12:BXA$42,0)</f>
      </c>
      <c r="BXC13" s="125" t="s">
        <v>17</v>
      </c>
      <c r="BXD13" s="125">
        <f>(CT13)*100</f>
      </c>
      <c r="BXE13" s="125">
        <f>RANK(BXD13,BXD$12:BXD$42,0)</f>
      </c>
      <c r="BXF13" s="125" t="s">
        <v>17</v>
      </c>
      <c r="BXG13" s="125">
        <f>(CX13+DB13+DF13+DJ13+DN13+DR13+DV13+DZ13+EE13+EJ13+EO13+ET13+EY13+FD13+FI13+FN13+FS13+FX13+GC13+GH13+GM13+GR13+GW13+HB13+HG13+HL13+HQ13+HV13+IA13+IF13+IK13+IP13+IU13+IZ13+JE13+JJ13+JO13+JT13+JY13+KD13+KI13+KN13+KS13+KX13+LC13+LH13+LM13+LR13+LW13+MB13+MG13+ML13+MQ13+MV13+NA13+NF13+NK13+NP13+NU13+NZ13+OE13+OJ13+OO13+OT13+OY13+PD13+PI13+PN13+PS13+PX13+QC13+QH13+QM13+QR13+QW13+RB13+RG13+RL13+RQ13+RV13+SA13+SF13+SK13+SP13+SU13+SZ13+TE13+TJ13+TO13+TT13+TY13+UD13+UI13+UN13+US13+UX13+VC13+VH13+VM13+VR13+VW13+WB13+WG13+WL13+WQ13+WV13+XA13+XF13+XK13+XP13+XU13+XZ13+YE13+YJ13+YO13+YT13+YY13+ZD13+ZI13+ZN13+ZS13+ZX13+AAC13+AAH13+AAM13+AAR13+AAW13+ABB13+ABG13+ABL13+ABQ13+ABV13+ACA13+ACF13+ACK13+ACP13+ACU13+ACZ13+ADE13+ADJ13+ADO13+ADT13+ADY13+AED13+AEI13+AEN13+AES13+AEX13+AFC13+AFH13+AFM13+AFR13+AFW13+AGB13+AGG13+AGL13+AGQ13+AGV13+AHA13+AHF13+AHK13+AHP13+AHU13+AHZ13+AIE13+AIJ13+AIO13+AIT13+AIY13+AJD13+AJI13+AJN13+AJS13+AJX13+AKC13+AKH13+AKM13+AKR13+AKW13+ALB13+ALG13+ALL13+ALQ13+ALV13+AMA13+AMF13+AMK13+AMP13+AMU13+AMZ13+ANE13+ANJ13+ANO13+ANT13+ANY13+AOD13+AOI13+AON13+AOS13+AOX13+APC13+APH13+APM13+APR13+APW13+AQB13+AQG13+AQL13+AQQ13+AQV13+ARA13+ARF13+ARK13+ARP13+ARU13+ARZ13+ASE13+ASJ13+ASO13+AST13+ASY13+ATD13+ATI13+ATN13+ATS13+ATX13+AUC13+AUH13)*100</f>
      </c>
      <c r="BXH13" s="125">
        <f>RANK(BXG13,BXG$12:BXG$42,0)</f>
      </c>
      <c r="BXI13" s="125" t="s">
        <v>17</v>
      </c>
      <c r="BXJ13" s="125">
        <f>(AUL13+AUP13+AUT13+AUX13+AVB13+AVF13+AVJ13+AVN13+AVR13+AVV13+AVZ13+AWD13+AWH13+AWL13+AWP13+AWT13+AWX13+AXB13+AXF13+AXJ13+AXN13+AXR13+AXV13+AXZ13+AYD13+AYH13+AYL13+AYP13+AYT13+AYX13+AZB13+AZF13+AZJ13+AZN13+AZR13+AZV13+AZZ13+BAD13+BAH13+BAL13+BAP13+BAT13+BAX13+BBB13+BBF13+BBJ13+BBN13+BBR13+BBV13+BBZ13+BCD13+BCH13+BCL13+BCP13+BCT13+BCX13+BDB13+BDF13+BDJ13+BDN13+BDR13+BDV13+BDZ13+BED13+BEH13+BEL13+BEP13+BET13+BEX13+BFB13+BFF13+BFJ13+BFN13+BFR13+BFV13+BFZ13+BGD13+BGH13+BGL13+BGP13+BGT13+BGX13+BHB13+BHF13+BHJ13+BHN13+BHR13+BHV13+BHZ13+BID13+BIH13+BIL13+BIP13+BIT13+BIX13+BJB13+BJF13+BJJ13+BJN13+BJR13+BJV13+BJZ13+BKD13+BKH13+BKL13+BKP13+BKT13+BKX13+BLB13+BLF13+BLJ13+BLN13+BLR13+BLV13+BLZ13+BMD13+BMH13+BML13+BMP13+BMT13+BMX13+BNB13+BNF13+BNJ13+BNN13+BNR13+BNV13+BNZ13+BOD13+BOH13+BOL13+BOP13+BOT13+BOX13+BPB13+BPF13+BPJ13+BPN13+BPR13+BPV13+BPZ13+BQD13+BQH13+BQL13+BQP13+BQT13+BQX13+BRB13)*100</f>
      </c>
      <c r="BXK13" s="125">
        <f>RANK(BXJ13,BXJ$12:BXJ$42,0)</f>
      </c>
      <c r="BXL13" s="125" t="s">
        <v>17</v>
      </c>
      <c r="BXM13" s="125">
        <f>(BRF13+BRJ13+BRN13+BRR13+BRV13+BRZ13+BSD13+BSH13+BSL13+BSP13+BST13+BSX13+BTB13+BTF13+BTJ13+BTN13+BTR13)*100</f>
      </c>
      <c r="BXN13" s="125">
        <f>RANK(BXM13,BXM$12:BXM$42,0)</f>
      </c>
      <c r="BXO13" s="125" t="s">
        <v>17</v>
      </c>
      <c r="BXP13" s="125">
        <f>(BTV13+BTZ13+BUD13+BUH13+BUL13)*100</f>
      </c>
      <c r="BXQ13" s="125">
        <f>RANK(BXP13,BXP$12:BXP$42,0)</f>
      </c>
      <c r="BXR13" s="125" t="s">
        <v>17</v>
      </c>
      <c r="BXS13" s="125">
        <f>(BUP13+BUT13+BUX13)*100</f>
      </c>
      <c r="BXT13" s="125">
        <f>RANK(BXS13,BXS$12:BXS$42,0)</f>
      </c>
      <c r="BXU13" s="125" t="s">
        <v>17</v>
      </c>
      <c r="BXV13" s="125">
        <f>(BVB13+BVF13+BVJ13+BVN13+BVR13+BVV13+BVZ13+BWD13+BWH13+BWL13+BWP13+BWT13)*100</f>
      </c>
      <c r="BXW13" s="125">
        <f>RANK(BXV13,BXV$12:BXV$42,0)</f>
      </c>
    </row>
    <row r="14">
      <c r="A14" s="125" t="s">
        <v>18</v>
      </c>
      <c r="B14" s="125">
        <f>A14</f>
      </c>
      <c r="C14" s="125">
        <f>(F14+J14+N14+R14+V14+Z14+AD14+AH14+AL14+AP14+AT14+AX14+BB14+BF14+BJ14+BN14+BR14+BV14+BZ14+CD14+CH14+CL14+CP14+CT14+CX14+DB14+DF14+DJ14+DN14+DR14+DV14+DZ14+EE14+EJ14+EO14+ET14+EY14+FD14+FI14+FN14+FS14+FX14+GC14+GH14+GM14+GR14+GW14+HB14+HG14+HL14+HQ14+HV14+IA14+IF14+IK14+IP14+IU14+IZ14+JE14+JJ14+JO14+JT14+JY14+KD14+KI14+KN14+KS14+KX14+LC14+LH14+LM14+LR14+LW14+MB14+MG14+ML14+MQ14+MV14+NA14+NF14+NK14+NP14+NU14+NZ14+OE14+OJ14+OO14+OT14+OY14+PD14+PI14+PN14+PS14+PX14+QC14+QH14+QM14+QR14+QW14+RB14+RG14+RL14+RQ14+RV14+SA14+SF14+SK14+SP14+SU14+SZ14+TE14+TJ14+TO14+TT14+TY14+UD14+UI14+UN14+US14+UX14+VC14+VH14+VM14+VR14+VW14+WB14+WG14+WL14+WQ14+WV14+XA14+XF14+XK14+XP14+XU14+XZ14+YE14+YJ14+YO14+YT14+YY14+ZD14+ZI14+ZN14+ZS14+ZX14+AAC14+AAH14+AAM14+AAR14+AAW14+ABB14+ABG14+ABL14+ABQ14+ABV14+ACA14+ACF14+ACK14+ACP14+ACU14+ACZ14+ADE14+ADJ14+ADO14+ADT14+ADY14+AED14+AEI14+AEN14+AES14+AEX14+AFC14+AFH14+AFM14+AFR14+AFW14+AGB14+AGG14+AGL14+AGQ14+AGV14+AHA14+AHF14+AHK14+AHP14+AHU14+AHZ14+AIE14+AIJ14+AIO14+AIT14+AIY14+AJD14+AJI14+AJN14+AJS14+AJX14+AKC14+AKH14+AKM14+AKR14+AKW14+ALB14+ALG14+ALL14+ALQ14+ALV14+AMA14+AMF14+AMK14+AMP14+AMU14+AMZ14+ANE14+ANJ14+ANO14+ANT14+ANY14+AOD14+AOI14+AON14+AOS14+AOX14+APC14+APH14+APM14+APR14+APW14+AQB14+AQG14+AQL14+AQQ14+AQV14+ARA14+ARF14+ARK14+ARP14+ARU14+ARZ14+ASE14+ASJ14+ASO14+AST14+ASY14+ATD14+ATI14+ATN14+ATS14+ATX14+AUC14+AUH14+AUL14+AUP14+AUT14+AUX14+AVB14+AVF14+AVJ14+AVN14+AVR14+AVV14+AVZ14+AWD14+AWH14+AWL14+AWP14+AWT14+AWX14+AXB14+AXF14+AXJ14+AXN14+AXR14+AXV14+AXZ14+AYD14+AYH14+AYL14+AYP14+AYT14+AYX14+AZB14+AZF14+AZJ14+AZN14+AZR14+AZV14+AZZ14+BAD14+BAH14+BAL14+BAP14+BAT14+BAX14+BBB14+BBF14+BBJ14+BBN14+BBR14+BBV14+BBZ14+BCD14+BCH14+BCL14+BCP14+BCT14+BCX14+BDB14+BDF14+BDJ14+BDN14+BDR14+BDV14+BDZ14+BED14+BEH14+BEL14+BEP14+BET14+BEX14+BFB14+BFF14+BFJ14+BFN14+BFR14+BFV14+BFZ14+BGD14+BGH14+BGL14+BGP14+BGT14+BGX14+BHB14+BHF14+BHJ14+BHN14+BHR14+BHV14+BHZ14+BID14+BIH14+BIL14+BIP14+BIT14+BIX14+BJB14+BJF14+BJJ14+BJN14+BJR14+BJV14+BJZ14+BKD14+BKH14+BKL14+BKP14+BKT14+BKX14+BLB14+BLF14+BLJ14+BLN14+BLR14+BLV14+BLZ14+BMD14+BMH14+BML14+BMP14+BMT14+BMX14+BNB14+BNF14+BNJ14+BNN14+BNR14+BNV14+BNZ14+BOD14+BOH14+BOL14+BOP14+BOT14+BOX14+BPB14+BPF14+BPJ14+BPN14+BPR14+BPV14+BPZ14+BQD14+BQH14+BQL14+BQP14+BQT14+BQX14+BRB14+BRF14+BRJ14+BRN14+BRR14+BRV14+BRZ14+BSD14+BSH14+BSL14+BSP14+BST14+BSX14+BTB14+BTF14+BTJ14+BTN14+BTR14+BTV14+BTZ14+BUD14+BUH14+BUL14+BUP14+BUT14+BUX14+BVB14+BVF14+BVJ14+BVN14+BVR14+BVV14+BVZ14+BWD14+BWH14+BWL14+BWP14+BWT14)*100</f>
      </c>
      <c r="D14" s="125">
        <f>RANK(C14,C$12:C$42,0)</f>
      </c>
      <c r="E14" s="126">
        <v>75.4615349854456</v>
      </c>
      <c r="F14" s="126">
        <f>IF(COUNTA(E$12:E$42)=0,0.6*E$5,IF(E14="",0,IF(E$6=0,IF(E14&gt;=E$8,E$5,IF(E14&lt;E$6,0,0.6*E$5+0.4*E$5*(E14-E$7)/(E$8-E$7))),IF(E14&lt;=E$8,E$5,IF(E14&gt;E$6,0,0.6*E$5+0.4*E$5*(E14-E$7)/(E$8-E$7))))))</f>
      </c>
      <c r="G14" s="126">
        <f>IF(E14&lt;&gt;"",E$5,0)</f>
      </c>
      <c r="H14" s="125">
        <f>IF(E$6=0,RANK(E14,E$12:E$42,0),RANK(E14,E$12:E$42,1))</f>
      </c>
      <c r="I14" s="126">
        <v>88.0772369676208</v>
      </c>
      <c r="J14" s="126">
        <f>IF(COUNTA(I$12:I$42)=0,0.6*I$5,IF(I14="",0,IF(I$6=0,IF(I14&gt;=I$8,I$5,IF(I14&lt;I$6,0,0.6*I$5+0.4*I$5*(I14-I$7)/(I$8-I$7))),IF(I14&lt;=I$8,I$5,IF(I14&gt;I$6,0,0.6*I$5+0.4*I$5*(I14-I$7)/(I$8-I$7))))))</f>
      </c>
      <c r="K14" s="126">
        <f>IF(I14&lt;&gt;"",I$5,0)</f>
      </c>
      <c r="L14" s="125">
        <f>IF(I$6=0,RANK(I14,I$12:I$42,0),RANK(I14,I$12:I$42,1))</f>
      </c>
      <c r="M14"/>
      <c r="N14" s="126">
        <f>IF(COUNTA(M$12:M$42)=0,0.6*M$5,IF(M14="",0,IF(M$6=0,IF(M14&gt;=M$8,M$5,IF(M14&lt;M$6,0,0.6*M$5+0.4*M$5*(M14-M$7)/(M$8-M$7))),IF(M14&lt;=M$8,M$5,IF(M14&gt;M$6,0,0.6*M$5+0.4*M$5*(M14-M$7)/(M$8-M$7))))))</f>
      </c>
      <c r="O14" s="126">
        <f>IF(M14&lt;&gt;"",M$5,0)</f>
      </c>
      <c r="P14" s="125">
        <f>IF(M$6=0,RANK(M14,M$12:M$42,0),RANK(M14,M$12:M$42,1))</f>
      </c>
      <c r="Q14"/>
      <c r="R14" s="126">
        <f>IF(COUNTA(Q$12:Q$42)=0,0.6*Q$5,IF(Q14="",0,IF(Q$6=0,IF(Q14&gt;=Q$8,Q$5,IF(Q14&lt;Q$6,0,0.6*Q$5+0.4*Q$5*(Q14-Q$7)/(Q$8-Q$7))),IF(Q14&lt;=Q$8,Q$5,IF(Q14&gt;Q$6,0,0.6*Q$5+0.4*Q$5*(Q14-Q$7)/(Q$8-Q$7))))))</f>
      </c>
      <c r="S14" s="126">
        <f>IF(Q14&lt;&gt;"",Q$5,0)</f>
      </c>
      <c r="T14" s="125">
        <f>IF(Q$6=0,RANK(Q14,Q$12:Q$42,0),RANK(Q14,Q$12:Q$42,1))</f>
      </c>
      <c r="U14"/>
      <c r="V14" s="126">
        <f>IF(COUNTA(U$12:U$42)=0,0.6*U$5,IF(U14="",0,IF(U$6=0,IF(U14&gt;=U$8,U$5,IF(U14&lt;U$6,0,0.6*U$5+0.4*U$5*(U14-U$7)/(U$8-U$7))),IF(U14&lt;=U$8,U$5,IF(U14&gt;U$6,0,0.6*U$5+0.4*U$5*(U14-U$7)/(U$8-U$7))))))</f>
      </c>
      <c r="W14" s="126">
        <f>IF(U14&lt;&gt;"",U$5,0)</f>
      </c>
      <c r="X14" s="125">
        <f>IF(U$6=0,RANK(U14,U$12:U$42,0),RANK(U14,U$12:U$42,1))</f>
      </c>
      <c r="Y14"/>
      <c r="Z14" s="126">
        <f>IF(COUNTA(Y$12:Y$42)=0,0.6*Y$5,IF(Y14="",0,IF(Y$6=0,IF(Y14&gt;=Y$8,Y$5,IF(Y14&lt;Y$6,0,0.6*Y$5+0.4*Y$5*(Y14-Y$7)/(Y$8-Y$7))),IF(Y14&lt;=Y$8,Y$5,IF(Y14&gt;Y$6,0,0.6*Y$5+0.4*Y$5*(Y14-Y$7)/(Y$8-Y$7))))))</f>
      </c>
      <c r="AA14" s="126">
        <f>IF(Y14&lt;&gt;"",Y$5,0)</f>
      </c>
      <c r="AB14" s="125">
        <f>IF(Y$6=0,RANK(Y14,Y$12:Y$42,0),RANK(Y14,Y$12:Y$42,1))</f>
      </c>
      <c r="AC14"/>
      <c r="AD14" s="126">
        <f>IF(COUNTA(AC$12:AC$42)=0,0.6*AC$5,IF(AC14="",0,IF(AC$6=0,IF(AC14&gt;=AC$8,AC$5,IF(AC14&lt;AC$6,0,0.6*AC$5+0.4*AC$5*(AC14-AC$7)/(AC$8-AC$7))),IF(AC14&lt;=AC$8,AC$5,IF(AC14&gt;AC$6,0,0.6*AC$5+0.4*AC$5*(AC14-AC$7)/(AC$8-AC$7))))))</f>
      </c>
      <c r="AE14" s="126">
        <f>IF(AC14&lt;&gt;"",AC$5,0)</f>
      </c>
      <c r="AF14" s="125">
        <f>IF(AC$6=0,RANK(AC14,AC$12:AC$42,0),RANK(AC14,AC$12:AC$42,1))</f>
      </c>
      <c r="AG14"/>
      <c r="AH14" s="126">
        <f>IF(COUNTA(AG$12:AG$42)=0,0.6*AG$5,IF(AG14="",0,IF(AG$6=0,IF(AG14&gt;=AG$8,AG$5,IF(AG14&lt;AG$6,0,0.6*AG$5+0.4*AG$5*(AG14-AG$7)/(AG$8-AG$7))),IF(AG14&lt;=AG$8,AG$5,IF(AG14&gt;AG$6,0,0.6*AG$5+0.4*AG$5*(AG14-AG$7)/(AG$8-AG$7))))))</f>
      </c>
      <c r="AI14" s="126">
        <f>IF(AG14&lt;&gt;"",AG$5,0)</f>
      </c>
      <c r="AJ14" s="125">
        <f>IF(AG$6=0,RANK(AG14,AG$12:AG$42,0),RANK(AG14,AG$12:AG$42,1))</f>
      </c>
      <c r="AK14"/>
      <c r="AL14" s="126">
        <f>IF(COUNTA(AK$12:AK$42)=0,0.6*AK$5,IF(AK14="",0,IF(AK$6=0,IF(AK14&gt;=AK$8,AK$5,IF(AK14&lt;AK$6,0,0.6*AK$5+0.4*AK$5*(AK14-AK$7)/(AK$8-AK$7))),IF(AK14&lt;=AK$8,AK$5,IF(AK14&gt;AK$6,0,0.6*AK$5+0.4*AK$5*(AK14-AK$7)/(AK$8-AK$7))))))</f>
      </c>
      <c r="AM14" s="126">
        <f>IF(AK14&lt;&gt;"",AK$5,0)</f>
      </c>
      <c r="AN14" s="125">
        <f>IF(AK$6=0,RANK(AK14,AK$12:AK$42,0),RANK(AK14,AK$12:AK$42,1))</f>
      </c>
      <c r="AO14" s="126">
        <v>99.97</v>
      </c>
      <c r="AP14" s="126">
        <f>IF(COUNTA(AO$12:AO$42)=0,0.6*AO$5,IF(AO14="",0,IF(AO$6=0,IF(AO14&gt;=AO$8,AO$5,IF(AO14&lt;AO$6,0,0.6*AO$5+0.4*AO$5*(AO14-AO$7)/(AO$8-AO$7))),IF(AO14&lt;=AO$8,AO$5,IF(AO14&gt;AO$6,0,0.6*AO$5+0.4*AO$5*(AO14-AO$7)/(AO$8-AO$7))))))</f>
      </c>
      <c r="AQ14" s="126">
        <f>IF(AO14&lt;&gt;"",AO$5,0)</f>
      </c>
      <c r="AR14" s="125">
        <f>IF(AO$6=0,RANK(AO14,AO$12:AO$42,0),RANK(AO14,AO$12:AO$42,1))</f>
      </c>
      <c r="AS14" s="126">
        <v>0.01</v>
      </c>
      <c r="AT14" s="126">
        <f>IF(COUNTA(AS$12:AS$42)=0,0.6*AS$5,IF(AS14="",0,IF(AS$6=0,IF(AS14&gt;=AS$8,AS$5,IF(AS14&lt;AS$6,0,0.6*AS$5+0.4*AS$5*(AS14-AS$7)/(AS$8-AS$7))),IF(AS14&lt;=AS$8,AS$5,IF(AS14&gt;AS$6,0,0.6*AS$5+0.4*AS$5*(AS14-AS$7)/(AS$8-AS$7))))))</f>
      </c>
      <c r="AU14" s="126">
        <f>IF(AS14&lt;&gt;"",AS$5,0)</f>
      </c>
      <c r="AV14" s="125">
        <f>IF(AS$6=0,RANK(AS14,AS$12:AS$42,0),RANK(AS14,AS$12:AS$42,1))</f>
      </c>
      <c r="AW14" s="126">
        <v>99.65</v>
      </c>
      <c r="AX14" s="126">
        <f>IF(COUNTA(AW$12:AW$42)=0,0.6*AW$5,IF(AW14="",0,IF(AW$6=0,IF(AW14&gt;=AW$8,AW$5,IF(AW14&lt;AW$6,0,0.6*AW$5+0.4*AW$5*(AW14-AW$7)/(AW$8-AW$7))),IF(AW14&lt;=AW$8,AW$5,IF(AW14&gt;AW$6,0,0.6*AW$5+0.4*AW$5*(AW14-AW$7)/(AW$8-AW$7))))))</f>
      </c>
      <c r="AY14" s="126">
        <f>IF(AW14&lt;&gt;"",AW$5,0)</f>
      </c>
      <c r="AZ14" s="125">
        <f>IF(AW$6=0,RANK(AW14,AW$12:AW$42,0),RANK(AW14,AW$12:AW$42,1))</f>
      </c>
      <c r="BA14" s="126">
        <v>0.406965224594656</v>
      </c>
      <c r="BB14" s="126">
        <f>IF(COUNTA(BA$12:BA$42)=0,0.6*BA$5,IF(BA14="",0,IF(BA$6=0,IF(BA14&gt;=BA$8,BA$5,IF(BA14&lt;BA$6,0,0.6*BA$5+0.4*BA$5*(BA14-BA$7)/(BA$8-BA$7))),IF(BA14&lt;=BA$8,BA$5,IF(BA14&gt;BA$6,0,0.6*BA$5+0.4*BA$5*(BA14-BA$7)/(BA$8-BA$7))))))</f>
      </c>
      <c r="BC14" s="126">
        <f>IF(BA14&lt;&gt;"",BA$5,0)</f>
      </c>
      <c r="BD14" s="125">
        <f>IF(BA$6=0,RANK(BA14,BA$12:BA$42,0),RANK(BA14,BA$12:BA$42,1))</f>
      </c>
      <c r="BE14" s="126">
        <v>98.04</v>
      </c>
      <c r="BF14" s="126">
        <f>IF(COUNTA(BE$12:BE$42)=0,0.6*BE$5,IF(BE14="",0,IF(BE$6=0,IF(BE14&gt;=BE$8,BE$5,IF(BE14&lt;BE$6,0,0.6*BE$5+0.4*BE$5*(BE14-BE$7)/(BE$8-BE$7))),IF(BE14&lt;=BE$8,BE$5,IF(BE14&gt;BE$6,0,0.6*BE$5+0.4*BE$5*(BE14-BE$7)/(BE$8-BE$7))))))</f>
      </c>
      <c r="BG14" s="126">
        <f>IF(BE14&lt;&gt;"",BE$5,0)</f>
      </c>
      <c r="BH14" s="125">
        <f>IF(BE$6=0,RANK(BE14,BE$12:BE$42,0),RANK(BE14,BE$12:BE$42,1))</f>
      </c>
      <c r="BI14" s="126">
        <v>35</v>
      </c>
      <c r="BJ14" s="126">
        <f>IF(COUNTA(BI$12:BI$42)=0,0.6*BI$5,IF(BI14="",0,IF(BI$6=0,IF(BI14&gt;=BI$8,BI$5,IF(BI14&lt;BI$6,0,0.6*BI$5+0.4*BI$5*(BI14-BI$7)/(BI$8-BI$7))),IF(BI14&lt;=BI$8,BI$5,IF(BI14&gt;BI$6,0,0.6*BI$5+0.4*BI$5*(BI14-BI$7)/(BI$8-BI$7))))))</f>
      </c>
      <c r="BK14" s="126">
        <f>IF(BI14&lt;&gt;"",BI$5,0)</f>
      </c>
      <c r="BL14" s="125">
        <f>IF(BI$6=0,RANK(BI14,BI$12:BI$42,0),RANK(BI14,BI$12:BI$42,1))</f>
      </c>
      <c r="BM14" s="126">
        <v>99.733</v>
      </c>
      <c r="BN14" s="126">
        <f>IF(COUNTA(BM$12:BM$42)=0,0.6*BM$5,IF(BM14="",0,IF(BM$6=0,IF(BM14&gt;=BM$8,BM$5,IF(BM14&lt;BM$6,0,0.6*BM$5+0.4*BM$5*(BM14-BM$7)/(BM$8-BM$7))),IF(BM14&lt;=BM$8,BM$5,IF(BM14&gt;BM$6,0,0.6*BM$5+0.4*BM$5*(BM14-BM$7)/(BM$8-BM$7))))))</f>
      </c>
      <c r="BO14" s="126">
        <f>IF(BM14&lt;&gt;"",BM$5,0)</f>
      </c>
      <c r="BP14" s="125">
        <f>IF(BM$6=0,RANK(BM14,BM$12:BM$42,0),RANK(BM14,BM$12:BM$42,1))</f>
      </c>
      <c r="BQ14" s="126">
        <v>40</v>
      </c>
      <c r="BR14" s="126">
        <f>IF(COUNTA(BQ$12:BQ$42)=0,0.6*BQ$5,IF(BQ14="",0,IF(BQ$6=0,IF(BQ14&gt;=BQ$8,BQ$5,IF(BQ14&lt;BQ$6,0,0.6*BQ$5+0.4*BQ$5*(BQ14-BQ$7)/(BQ$8-BQ$7))),IF(BQ14&lt;=BQ$8,BQ$5,IF(BQ14&gt;BQ$6,0,0.6*BQ$5+0.4*BQ$5*(BQ14-BQ$7)/(BQ$8-BQ$7))))))</f>
      </c>
      <c r="BS14" s="126">
        <f>IF(BQ14&lt;&gt;"",BQ$5,0)</f>
      </c>
      <c r="BT14" s="125">
        <f>IF(BQ$6=0,RANK(BQ14,BQ$12:BQ$42,0),RANK(BQ14,BQ$12:BQ$42,1))</f>
      </c>
      <c r="BU14" s="126">
        <v>4.7387</v>
      </c>
      <c r="BV14" s="126">
        <f>IF(COUNTA(BU$12:BU$42)=0,0.6*BU$5,IF(BU14="",0,IF(BU$6=0,IF(BU14&gt;=BU$8,BU$5,IF(BU14&lt;BU$6,0,0.6*BU$5+0.4*BU$5*(BU14-BU$7)/(BU$8-BU$7))),IF(BU14&lt;=BU$8,BU$5,IF(BU14&gt;BU$6,0,0.6*BU$5+0.4*BU$5*(BU14-BU$7)/(BU$8-BU$7))))))</f>
      </c>
      <c r="BW14" s="126">
        <f>IF(BU14&lt;&gt;"",BU$5,0)</f>
      </c>
      <c r="BX14" s="125">
        <f>IF(BU$6=0,RANK(BU14,BU$12:BU$42,0),RANK(BU14,BU$12:BU$42,1))</f>
      </c>
      <c r="BY14" s="126">
        <v>99.8</v>
      </c>
      <c r="BZ14" s="126">
        <f>IF(COUNTA(BY$12:BY$42)=0,0.6*BY$5,IF(BY14="",0,IF(BY$6=0,IF(BY14&gt;=BY$8,BY$5,IF(BY14&lt;BY$6,0,0.6*BY$5+0.4*BY$5*(BY14-BY$7)/(BY$8-BY$7))),IF(BY14&lt;=BY$8,BY$5,IF(BY14&gt;BY$6,0,0.6*BY$5+0.4*BY$5*(BY14-BY$7)/(BY$8-BY$7))))))</f>
      </c>
      <c r="CA14" s="126">
        <f>IF(BY14&lt;&gt;"",BY$5,0)</f>
      </c>
      <c r="CB14" s="125">
        <f>IF(BY$6=0,RANK(BY14,BY$12:BY$42,0),RANK(BY14,BY$12:BY$42,1))</f>
      </c>
      <c r="CC14"/>
      <c r="CD14" s="126">
        <f>IF(COUNTA(CC$12:CC$42)=0,0.6*CC$5,IF(CC14="",0,IF(CC$6=0,IF(CC14&gt;=CC$8,CC$5,IF(CC14&lt;CC$6,0,0.6*CC$5+0.4*CC$5*(CC14-CC$7)/(CC$8-CC$7))),IF(CC14&lt;=CC$8,CC$5,IF(CC14&gt;CC$6,0,0.6*CC$5+0.4*CC$5*(CC14-CC$7)/(CC$8-CC$7))))))</f>
      </c>
      <c r="CE14" s="126">
        <f>IF(CC14&lt;&gt;"",CC$5,0)</f>
      </c>
      <c r="CF14" s="125">
        <f>IF(CC$6=0,RANK(CC14,CC$12:CC$42,0),RANK(CC14,CC$12:CC$42,1))</f>
      </c>
      <c r="CG14"/>
      <c r="CH14" s="126">
        <f>IF(COUNTA(CG$12:CG$42)=0,0.6*CG$5,IF(CG14="",0,IF(CG$6=0,IF(CG14&gt;=CG$8,CG$5,IF(CG14&lt;CG$6,0,0.6*CG$5+0.4*CG$5*(CG14-CG$7)/(CG$8-CG$7))),IF(CG14&lt;=CG$8,CG$5,IF(CG14&gt;CG$6,0,0.6*CG$5+0.4*CG$5*(CG14-CG$7)/(CG$8-CG$7))))))</f>
      </c>
      <c r="CI14" s="126">
        <f>IF(CG14&lt;&gt;"",CG$5,0)</f>
      </c>
      <c r="CJ14" s="125">
        <f>IF(CG$6=0,RANK(CG14,CG$12:CG$42,0),RANK(CG14,CG$12:CG$42,1))</f>
      </c>
      <c r="CK14"/>
      <c r="CL14" s="126">
        <f>IF(COUNTA(CK$12:CK$42)=0,0.6*CK$5,IF(CK14="",0,IF(CK$6=0,IF(CK14&gt;=CK$8,CK$5,IF(CK14&lt;CK$6,0,0.6*CK$5+0.4*CK$5*(CK14-CK$7)/(CK$8-CK$7))),IF(CK14&lt;=CK$8,CK$5,IF(CK14&gt;CK$6,0,0.6*CK$5+0.4*CK$5*(CK14-CK$7)/(CK$8-CK$7))))))</f>
      </c>
      <c r="CM14" s="126">
        <f>IF(CK14&lt;&gt;"",CK$5,0)</f>
      </c>
      <c r="CN14" s="125">
        <f>IF(CK$6=0,RANK(CK14,CK$12:CK$42,0),RANK(CK14,CK$12:CK$42,1))</f>
      </c>
      <c r="CO14"/>
      <c r="CP14" s="126">
        <f>IF(COUNTA(CO$12:CO$42)=0,0.6*CO$5,IF(CO14="",0,IF(CO$6=0,IF(CO14&gt;=CO$8,CO$5,IF(CO14&lt;CO$6,0,0.6*CO$5+0.4*CO$5*(CO14-CO$7)/(CO$8-CO$7))),IF(CO14&lt;=CO$8,CO$5,IF(CO14&gt;CO$6,0,0.6*CO$5+0.4*CO$5*(CO14-CO$7)/(CO$8-CO$7))))))</f>
      </c>
      <c r="CQ14" s="126">
        <f>IF(CO14&lt;&gt;"",CO$5,0)</f>
      </c>
      <c r="CR14" s="125">
        <f>IF(CO$6=0,RANK(CO14,CO$12:CO$42,0),RANK(CO14,CO$12:CO$42,1))</f>
      </c>
      <c r="CS14"/>
      <c r="CT14" s="126">
        <f>IF(COUNTA(CS$12:CS$42)=0,0.6*CS$5,IF(CS14="",0,IF(CS$6=0,IF(CS14&gt;=CS$8,CS$5,IF(CS14&lt;CS$6,0,0.6*CS$5+0.4*CS$5*(CS14-CS$7)/(CS$8-CS$7))),IF(CS14&lt;=CS$8,CS$5,IF(CS14&gt;CS$6,0,0.6*CS$5+0.4*CS$5*(CS14-CS$7)/(CS$8-CS$7))))))</f>
      </c>
      <c r="CU14" s="126">
        <f>IF(CS14&lt;&gt;"",CS$5,0)</f>
      </c>
      <c r="CV14" s="125">
        <f>IF(CS$6=0,RANK(CS14,CS$12:CS$42,0),RANK(CS14,CS$12:CS$42,1))</f>
      </c>
      <c r="CW14" s="126">
        <v>-1.08852703830095</v>
      </c>
      <c r="CX14" s="126">
        <f>IF(COUNTA(CW$12:CW$42)=0,0.6*CW$5,IF(CW14="",0,IF(CW$6=0,IF(CW14&gt;=CW$8,CW$5,IF(CW14&lt;CW$6,0,0.6*CW$5+0.4*CW$5*(CW14-CW$7)/(CW$8-CW$7))),IF(CW14&lt;=CW$8,CW$5,IF(CW14&gt;CW$6,0,0.6*CW$5+0.4*CW$5*(CW14-CW$7)/(CW$8-CW$7))))))</f>
      </c>
      <c r="CY14" s="126">
        <f>IF(CW14&lt;&gt;"",CW$5,0)</f>
      </c>
      <c r="CZ14" s="125">
        <f>IF(CW$6=0,RANK(CW14,CW$12:CW$42,0),RANK(CW14,CW$12:CW$42,1))</f>
      </c>
      <c r="DA14" s="126">
        <v>4.03706940800652</v>
      </c>
      <c r="DB14" s="126">
        <f>IF(COUNTA(DA$12:DA$42)=0,0.6*DA$5,IF(DA14="",0,IF(DA$6=0,IF(DA14&gt;=DA$8,DA$5,IF(DA14&lt;DA$6,0,0.6*DA$5+0.4*DA$5*(DA14-DA$7)/(DA$8-DA$7))),IF(DA14&lt;=DA$8,DA$5,IF(DA14&gt;DA$6,0,0.6*DA$5+0.4*DA$5*(DA14-DA$7)/(DA$8-DA$7))))))</f>
      </c>
      <c r="DC14" s="126">
        <f>IF(DA14&lt;&gt;"",DA$5,0)</f>
      </c>
      <c r="DD14" s="125">
        <f>IF(DA$6=0,RANK(DA14,DA$12:DA$42,0),RANK(DA14,DA$12:DA$42,1))</f>
      </c>
      <c r="DE14" s="126">
        <v>1.85437341468599</v>
      </c>
      <c r="DF14" s="126">
        <f>IF(COUNTA(DE$12:DE$42)=0,0.6*DE$5,IF(DE14="",0,IF(DE$6=0,IF(DE14&gt;=DE$8,DE$5,IF(DE14&lt;DE$6,0,0.6*DE$5+0.4*DE$5*(DE14-DE$7)/(DE$8-DE$7))),IF(DE14&lt;=DE$8,DE$5,IF(DE14&gt;DE$6,0,0.6*DE$5+0.4*DE$5*(DE14-DE$7)/(DE$8-DE$7))))))</f>
      </c>
      <c r="DG14" s="126">
        <f>IF(DE14&lt;&gt;"",DE$5,0)</f>
      </c>
      <c r="DH14" s="125">
        <f>IF(DE$6=0,RANK(DE14,DE$12:DE$42,0),RANK(DE14,DE$12:DE$42,1))</f>
      </c>
      <c r="DI14" s="126">
        <v>6.31945876269877</v>
      </c>
      <c r="DJ14" s="126">
        <f>IF(COUNTA(DI$12:DI$42)=0,0.6*DI$5,IF(DI14="",0,IF(DI$6=0,IF(DI14&gt;=DI$8,DI$5,IF(DI14&lt;DI$6,0,0.6*DI$5+0.4*DI$5*(DI14-DI$7)/(DI$8-DI$7))),IF(DI14&lt;=DI$8,DI$5,IF(DI14&gt;DI$6,0,0.6*DI$5+0.4*DI$5*(DI14-DI$7)/(DI$8-DI$7))))))</f>
      </c>
      <c r="DK14" s="126">
        <f>IF(DI14&lt;&gt;"",DI$5,0)</f>
      </c>
      <c r="DL14" s="125">
        <f>IF(DI$6=0,RANK(DI14,DI$12:DI$42,0),RANK(DI14,DI$12:DI$42,1))</f>
      </c>
      <c r="DM14" s="126">
        <v>4.38</v>
      </c>
      <c r="DN14" s="126">
        <f>IF(COUNTA(DM$12:DM$42)=0,0.6*DM$5,IF(DM14="",0,IF(DM$6=0,IF(DM14&gt;=DM$8,DM$5,IF(DM14&lt;DM$6,0,0.6*DM$5+0.4*DM$5*(DM14-DM$7)/(DM$8-DM$7))),IF(DM14&lt;=DM$8,DM$5,IF(DM14&gt;DM$6,0,0.6*DM$5+0.4*DM$5*(DM14-DM$7)/(DM$8-DM$7))))))</f>
      </c>
      <c r="DO14" s="126">
        <f>IF(DM14&lt;&gt;"",DM$5,0)</f>
      </c>
      <c r="DP14" s="125">
        <f>IF(DM$6=0,RANK(DM14,DM$12:DM$42,0),RANK(DM14,DM$12:DM$42,1))</f>
      </c>
      <c r="DQ14" s="126">
        <v>2.08</v>
      </c>
      <c r="DR14" s="126">
        <f>IF(COUNTA(DQ$12:DQ$42)=0,0.6*DQ$5,IF(DQ14="",0,IF(DQ$6=0,IF(DQ14&gt;=DQ$8,DQ$5,IF(DQ14&lt;DQ$6,0,0.6*DQ$5+0.4*DQ$5*(DQ14-DQ$7)/(DQ$8-DQ$7))),IF(DQ14&lt;=DQ$8,DQ$5,IF(DQ14&gt;DQ$6,0,0.6*DQ$5+0.4*DQ$5*(DQ14-DQ$7)/(DQ$8-DQ$7))))))</f>
      </c>
      <c r="DS14" s="126">
        <f>IF(DQ14&lt;&gt;"",DQ$5,0)</f>
      </c>
      <c r="DT14" s="125">
        <f>IF(DQ$6=0,RANK(DQ14,DQ$12:DQ$42,0),RANK(DQ14,DQ$12:DQ$42,1))</f>
      </c>
      <c r="DU14" s="126">
        <v>0.98</v>
      </c>
      <c r="DV14" s="126">
        <f>IF(COUNTA(DU$12:DU$42)=0,0.6*DU$5,IF(DU14="",0,IF(DU$6=0,IF(DU14&gt;=DU$8,DU$5,IF(DU14&lt;DU$6,0,0.6*DU$5+0.4*DU$5*(DU14-DU$7)/(DU$8-DU$7))),IF(DU14&lt;=DU$8,DU$5,IF(DU14&gt;DU$6,0,0.6*DU$5+0.4*DU$5*(DU14-DU$7)/(DU$8-DU$7))))))</f>
      </c>
      <c r="DW14" s="126">
        <f>IF(DU14&lt;&gt;"",DU$5,0)</f>
      </c>
      <c r="DX14" s="125">
        <f>IF(DU$6=0,RANK(DU14,DU$12:DU$42,0),RANK(DU14,DU$12:DU$42,1))</f>
      </c>
      <c r="DY14" s="126">
        <v>1.54</v>
      </c>
      <c r="DZ14" s="126">
        <f>IF(COUNTA(DY$12:DY$42)=0,0.6*DY$5,IF(DY14="",0,IF(DY$6=0,IF(DY14&gt;=DY$8,DY$5,IF(DY14&lt;DY$6,0,0.6*DY$5+0.4*DY$5*(DY14-DY$7)/(DY$8-DY$7))),IF(DY14&lt;=DY$8,DY$5,IF(DY14&gt;DY$6,0,0.6*DY$5+0.4*DY$5*(DY14-DY$7)/(DY$8-DY$7))))))</f>
      </c>
      <c r="EA14" s="126">
        <f>IF(DY14&lt;&gt;"",DY$5,0)</f>
      </c>
      <c r="EB14" s="125">
        <f>IF(DY$6=0,RANK(DY14,DY$12:DY$42,0),RANK(DY14,DY$12:DY$42,1))</f>
      </c>
      <c r="EC14" s="126">
        <v>98.78</v>
      </c>
      <c r="ED14" s="126">
        <v>97.361799</v>
      </c>
      <c r="EE14" s="126">
        <f>IF((COUNTA(EC$12:EC$42)+COUNTA(ED$12:ED$42)=0),0.6*EC$5,IF(OR(EC14="",ED14=""),0,IF(EC$6=0,IF(EC14&gt;=EC$8,EC$5,IF(EC14&lt;ED14,0,EC$5*(EC14-ED14)/(EC$8-ED14))),IF(EC14&lt;=EC$8,EC$5,IF(EC14&gt;ED14,0,EC$5*(EC14-ED14)/(EC$8-ED14))))))</f>
      </c>
      <c r="EF14" s="126">
        <f>IF(OR(EC14="",ED14=""),0,EC$5)</f>
      </c>
      <c r="EG14" s="125">
        <f>IF(EC$6=0,RANK(EE14,EE$12:EE$42,0),RANK(EE14,EE$12:EE$42,1))</f>
      </c>
      <c r="EH14" s="126">
        <v>98.78</v>
      </c>
      <c r="EI14" s="126">
        <v>97.361799</v>
      </c>
      <c r="EJ14" s="126">
        <f>IF((COUNTA(EH$12:EH$42)+COUNTA(EI$12:EI$42)=0),0.6*EH$5,IF(OR(EH14="",EI14=""),0,IF(EH$6=0,IF(EH14&gt;=EH$8,EH$5,IF(EH14&lt;EI14,0,EH$5*(EH14-EI14)/(EH$8-EI14))),IF(EH14&lt;=EH$8,EH$5,IF(EH14&gt;EI14,0,EH$5*(EH14-EI14)/(EH$8-EI14))))))</f>
      </c>
      <c r="EK14" s="126">
        <f>IF(OR(EH14="",EI14=""),0,EH$5)</f>
      </c>
      <c r="EL14" s="125">
        <f>IF(EH$6=0,RANK(EJ14,EJ$12:EJ$42,0),RANK(EJ14,EJ$12:EJ$42,1))</f>
      </c>
      <c r="EM14" s="126">
        <v>99.44</v>
      </c>
      <c r="EN14" s="126">
        <v>96.61</v>
      </c>
      <c r="EO14" s="126">
        <f>IF((COUNTA(EM$12:EM$42)+COUNTA(EN$12:EN$42)=0),0.6*EM$5,IF(OR(EM14="",EN14=""),0,IF(EM$6=0,IF(EM14&gt;=EM$8,EM$5,IF(EM14&lt;EN14,0,EM$5*(EM14-EN14)/(EM$8-EN14))),IF(EM14&lt;=EM$8,EM$5,IF(EM14&gt;EN14,0,EM$5*(EM14-EN14)/(EM$8-EN14))))))</f>
      </c>
      <c r="EP14" s="126">
        <f>IF(OR(EM14="",EN14=""),0,EM$5)</f>
      </c>
      <c r="EQ14" s="125">
        <f>IF(EM$6=0,RANK(EO14,EO$12:EO$42,0),RANK(EO14,EO$12:EO$42,1))</f>
      </c>
      <c r="ER14" s="126">
        <v>99.44</v>
      </c>
      <c r="ES14" s="126">
        <v>98.19</v>
      </c>
      <c r="ET14" s="126">
        <f>IF((COUNTA(ER$12:ER$42)+COUNTA(ES$12:ES$42)=0),0.6*ER$5,IF(OR(ER14="",ES14=""),0,IF(ER$6=0,IF(ER14&gt;=ER$8,ER$5,IF(ER14&lt;ES14,0,ER$5*(ER14-ES14)/(ER$8-ES14))),IF(ER14&lt;=ER$8,ER$5,IF(ER14&gt;ES14,0,ER$5*(ER14-ES14)/(ER$8-ES14))))))</f>
      </c>
      <c r="EU14" s="126">
        <f>IF(OR(ER14="",ES14=""),0,ER$5)</f>
      </c>
      <c r="EV14" s="125">
        <f>IF(ER$6=0,RANK(ET14,ET$12:ET$42,0),RANK(ET14,ET$12:ET$42,1))</f>
      </c>
      <c r="EW14" s="126">
        <v>1.54</v>
      </c>
      <c r="EX14" s="126">
        <v>4.84</v>
      </c>
      <c r="EY14" s="126">
        <f>IF((COUNTA(EW$12:EW$42)+COUNTA(EX$12:EX$42)=0),0.6*EW$5,IF(OR(EW14="",EX14=""),0,IF(EW$6=0,IF(EW14&gt;=EW$8,EW$5,IF(EW14&lt;EX14,0,EW$5*(EW14-EX14)/(EW$8-EX14))),IF(EW14&lt;=EW$8,EW$5,IF(EW14&gt;EX14,0,EW$5*(EW14-EX14)/(EW$8-EX14))))))</f>
      </c>
      <c r="EZ14" s="126">
        <f>IF(OR(EW14="",EX14=""),0,EW$5)</f>
      </c>
      <c r="FA14" s="125">
        <f>IF(EW$6=0,RANK(EY14,EY$12:EY$42,0),RANK(EY14,EY$12:EY$42,1))</f>
      </c>
      <c r="FB14" s="126">
        <v>1.54</v>
      </c>
      <c r="FC14" s="126">
        <v>4.16</v>
      </c>
      <c r="FD14" s="126">
        <f>IF((COUNTA(FB$12:FB$42)+COUNTA(FC$12:FC$42)=0),0.6*FB$5,IF(OR(FB14="",FC14=""),0,IF(FB$6=0,IF(FB14&gt;=FB$8,FB$5,IF(FB14&lt;FC14,0,FB$5*(FB14-FC14)/(FB$8-FC14))),IF(FB14&lt;=FB$8,FB$5,IF(FB14&gt;FC14,0,FB$5*(FB14-FC14)/(FB$8-FC14))))))</f>
      </c>
      <c r="FE14" s="126">
        <f>IF(OR(FB14="",FC14=""),0,FB$5)</f>
      </c>
      <c r="FF14" s="125">
        <f>IF(FB$6=0,RANK(FD14,FD$12:FD$42,0),RANK(FD14,FD$12:FD$42,1))</f>
      </c>
      <c r="FG14" s="126">
        <v>97.4</v>
      </c>
      <c r="FH14"/>
      <c r="FI14" s="126">
        <f>IF((COUNTA(FG$12:FG$42)+COUNTA(FH$12:FH$42)=0),0.6*FG$5,IF(OR(FG14="",FH14=""),0,IF(FG$6=0,IF(FG14&gt;=FG$8,FG$5,IF(FG14&lt;FH14,0,FG$5*(FG14-FH14)/(FG$8-FH14))),IF(FG14&lt;=FG$8,FG$5,IF(FG14&gt;FH14,0,FG$5*(FG14-FH14)/(FG$8-FH14))))))</f>
      </c>
      <c r="FJ14" s="126">
        <f>IF(OR(FG14="",FH14=""),0,FG$5)</f>
      </c>
      <c r="FK14" s="125">
        <f>IF(FG$6=0,RANK(FI14,FI$12:FI$42,0),RANK(FI14,FI$12:FI$42,1))</f>
      </c>
      <c r="FL14" s="126">
        <v>97.4</v>
      </c>
      <c r="FM14"/>
      <c r="FN14" s="126">
        <f>IF((COUNTA(FL$12:FL$42)+COUNTA(FM$12:FM$42)=0),0.6*FL$5,IF(OR(FL14="",FM14=""),0,IF(FL$6=0,IF(FL14&gt;=FL$8,FL$5,IF(FL14&lt;FM14,0,FL$5*(FL14-FM14)/(FL$8-FM14))),IF(FL14&lt;=FL$8,FL$5,IF(FL14&gt;FM14,0,FL$5*(FL14-FM14)/(FL$8-FM14))))))</f>
      </c>
      <c r="FO14" s="126">
        <f>IF(OR(FL14="",FM14=""),0,FL$5)</f>
      </c>
      <c r="FP14" s="125">
        <f>IF(FL$6=0,RANK(FN14,FN$12:FN$42,0),RANK(FN14,FN$12:FN$42,1))</f>
      </c>
      <c r="FQ14" s="126">
        <v>100</v>
      </c>
      <c r="FR14" s="126">
        <v>99.8</v>
      </c>
      <c r="FS14" s="126">
        <f>IF((COUNTA(FQ$12:FQ$42)+COUNTA(FR$12:FR$42)=0),0.6*FQ$5,IF(OR(FQ14="",FR14=""),0,IF(FQ$6=0,IF(FQ14&gt;=FQ$8,FQ$5,IF(FQ14&lt;FR14,0,FQ$5*(FQ14-FR14)/(FQ$8-FR14))),IF(FQ14&lt;=FQ$8,FQ$5,IF(FQ14&gt;FR14,0,FQ$5*(FQ14-FR14)/(FQ$8-FR14))))))</f>
      </c>
      <c r="FT14" s="126">
        <f>IF(OR(FQ14="",FR14=""),0,FQ$5)</f>
      </c>
      <c r="FU14" s="125">
        <f>IF(FQ$6=0,RANK(FS14,FS$12:FS$42,0),RANK(FS14,FS$12:FS$42,1))</f>
      </c>
      <c r="FV14" s="126">
        <v>100</v>
      </c>
      <c r="FW14" s="126">
        <v>100</v>
      </c>
      <c r="FX14" s="126">
        <f>IF((COUNTA(FV$12:FV$42)+COUNTA(FW$12:FW$42)=0),0.6*FV$5,IF(OR(FV14="",FW14=""),0,IF(FV$6=0,IF(FV14&gt;=FV$8,FV$5,IF(FV14&lt;FW14,0,FV$5*(FV14-FW14)/(FV$8-FW14))),IF(FV14&lt;=FV$8,FV$5,IF(FV14&gt;FW14,0,FV$5*(FV14-FW14)/(FV$8-FW14))))))</f>
      </c>
      <c r="FY14" s="126">
        <f>IF(OR(FV14="",FW14=""),0,FV$5)</f>
      </c>
      <c r="FZ14" s="125">
        <f>IF(FV$6=0,RANK(FX14,FX$12:FX$42,0),RANK(FX14,FX$12:FX$42,1))</f>
      </c>
      <c r="GA14" s="126">
        <v>2.31</v>
      </c>
      <c r="GB14" s="126">
        <v>2.57</v>
      </c>
      <c r="GC14" s="126">
        <f>IF((COUNTA(GA$12:GA$42)+COUNTA(GB$12:GB$42)=0),0.6*GA$5,IF(OR(GA14="",GB14=""),0,IF(GA$6=0,IF(GA14&gt;=GA$8,GA$5,IF(GA14&lt;GB14,0,GA$5*(GA14-GB14)/(GA$8-GB14))),IF(GA14&lt;=GA$8,GA$5,IF(GA14&gt;GB14,0,GA$5*(GA14-GB14)/(GA$8-GB14))))))</f>
      </c>
      <c r="GD14" s="126">
        <f>IF(OR(GA14="",GB14=""),0,GA$5)</f>
      </c>
      <c r="GE14" s="125">
        <f>IF(GA$6=0,RANK(GC14,GC$12:GC$42,0),RANK(GC14,GC$12:GC$42,1))</f>
      </c>
      <c r="GF14" s="126">
        <v>2.31</v>
      </c>
      <c r="GG14" s="126">
        <v>2.68</v>
      </c>
      <c r="GH14" s="126">
        <f>IF((COUNTA(GF$12:GF$42)+COUNTA(GG$12:GG$42)=0),0.6*GF$5,IF(OR(GF14="",GG14=""),0,IF(GF$6=0,IF(GF14&gt;=GF$8,GF$5,IF(GF14&lt;GG14,0,GF$5*(GF14-GG14)/(GF$8-GG14))),IF(GF14&lt;=GF$8,GF$5,IF(GF14&gt;GG14,0,GF$5*(GF14-GG14)/(GF$8-GG14))))))</f>
      </c>
      <c r="GI14" s="126">
        <f>IF(OR(GF14="",GG14=""),0,GF$5)</f>
      </c>
      <c r="GJ14" s="125">
        <f>IF(GF$6=0,RANK(GH14,GH$12:GH$42,0),RANK(GH14,GH$12:GH$42,1))</f>
      </c>
      <c r="GK14" s="126">
        <v>100</v>
      </c>
      <c r="GL14" s="126">
        <v>100</v>
      </c>
      <c r="GM14" s="126">
        <f>IF((COUNTA(GK$12:GK$42)+COUNTA(GL$12:GL$42)=0),0.6*GK$5,IF(OR(GK14="",GL14=""),0,IF(GK$6=0,IF(GK14&gt;=GK$8,GK$5,IF(GK14&lt;GL14,0,GK$5*(GK14-GL14)/(GK$8-GL14))),IF(GK14&lt;=GK$8,GK$5,IF(GK14&gt;GL14,0,GK$5*(GK14-GL14)/(GK$8-GL14))))))</f>
      </c>
      <c r="GN14" s="126">
        <f>IF(OR(GK14="",GL14=""),0,GK$5)</f>
      </c>
      <c r="GO14" s="125">
        <f>IF(GK$6=0,RANK(GM14,GM$12:GM$42,0),RANK(GM14,GM$12:GM$42,1))</f>
      </c>
      <c r="GP14" s="126">
        <v>100</v>
      </c>
      <c r="GQ14" s="126">
        <v>100</v>
      </c>
      <c r="GR14" s="126">
        <f>IF((COUNTA(GP$12:GP$42)+COUNTA(GQ$12:GQ$42)=0),0.6*GP$5,IF(OR(GP14="",GQ14=""),0,IF(GP$6=0,IF(GP14&gt;=GP$8,GP$5,IF(GP14&lt;GQ14,0,GP$5*(GP14-GQ14)/(GP$8-GQ14))),IF(GP14&lt;=GP$8,GP$5,IF(GP14&gt;GQ14,0,GP$5*(GP14-GQ14)/(GP$8-GQ14))))))</f>
      </c>
      <c r="GS14" s="126">
        <f>IF(OR(GP14="",GQ14=""),0,GP$5)</f>
      </c>
      <c r="GT14" s="125">
        <f>IF(GP$6=0,RANK(GR14,GR$12:GR$42,0),RANK(GR14,GR$12:GR$42,1))</f>
      </c>
      <c r="GU14" s="126">
        <v>0.81</v>
      </c>
      <c r="GV14" s="126">
        <v>0.56</v>
      </c>
      <c r="GW14" s="126">
        <f>IF((COUNTA(GU$12:GU$42)+COUNTA(GV$12:GV$42)=0),0.6*GU$5,IF(OR(GU14="",GV14=""),0,IF(GU$6=0,IF(GU14&gt;=GU$8,GU$5,IF(GU14&lt;GV14,0,GU$5*(GU14-GV14)/(GU$8-GV14))),IF(GU14&lt;=GU$8,GU$5,IF(GU14&gt;GV14,0,GU$5*(GU14-GV14)/(GU$8-GV14))))))</f>
      </c>
      <c r="GX14" s="126">
        <f>IF(OR(GU14="",GV14=""),0,GU$5)</f>
      </c>
      <c r="GY14" s="125">
        <f>IF(GU$6=0,RANK(GW14,GW$12:GW$42,0),RANK(GW14,GW$12:GW$42,1))</f>
      </c>
      <c r="GZ14" s="126">
        <v>0.81</v>
      </c>
      <c r="HA14" s="126">
        <v>0.57</v>
      </c>
      <c r="HB14" s="126">
        <f>IF((COUNTA(GZ$12:GZ$42)+COUNTA(HA$12:HA$42)=0),0.6*GZ$5,IF(OR(GZ14="",HA14=""),0,IF(GZ$6=0,IF(GZ14&gt;=GZ$8,GZ$5,IF(GZ14&lt;HA14,0,GZ$5*(GZ14-HA14)/(GZ$8-HA14))),IF(GZ14&lt;=GZ$8,GZ$5,IF(GZ14&gt;HA14,0,GZ$5*(GZ14-HA14)/(GZ$8-HA14))))))</f>
      </c>
      <c r="HC14" s="126">
        <f>IF(OR(GZ14="",HA14=""),0,GZ$5)</f>
      </c>
      <c r="HD14" s="125">
        <f>IF(GZ$6=0,RANK(HB14,HB$12:HB$42,0),RANK(HB14,HB$12:HB$42,1))</f>
      </c>
      <c r="HE14" s="126">
        <v>0</v>
      </c>
      <c r="HF14" s="126">
        <v>0</v>
      </c>
      <c r="HG14" s="126">
        <f>IF((COUNTA(HE$12:HE$42)+COUNTA(HF$12:HF$42)=0),0.6*HE$5,IF(OR(HE14="",HF14=""),0,IF(HE$6=0,IF(HE14&gt;=HE$8,HE$5,IF(HE14&lt;HF14,0,HE$5*(HE14-HF14)/(HE$8-HF14))),IF(HE14&lt;=HE$8,HE$5,IF(HE14&gt;HF14,0,HE$5*(HE14-HF14)/(HE$8-HF14))))))</f>
      </c>
      <c r="HH14" s="126">
        <f>IF(OR(HE14="",HF14=""),0,HE$5)</f>
      </c>
      <c r="HI14" s="125">
        <f>IF(HE$6=0,RANK(HG14,HG$12:HG$42,0),RANK(HG14,HG$12:HG$42,1))</f>
      </c>
      <c r="HJ14" s="126">
        <v>0</v>
      </c>
      <c r="HK14" s="126">
        <v>0</v>
      </c>
      <c r="HL14" s="126">
        <f>IF((COUNTA(HJ$12:HJ$42)+COUNTA(HK$12:HK$42)=0),0.6*HJ$5,IF(OR(HJ14="",HK14=""),0,IF(HJ$6=0,IF(HJ14&gt;=HJ$8,HJ$5,IF(HJ14&lt;HK14,0,HJ$5*(HJ14-HK14)/(HJ$8-HK14))),IF(HJ14&lt;=HJ$8,HJ$5,IF(HJ14&gt;HK14,0,HJ$5*(HJ14-HK14)/(HJ$8-HK14))))))</f>
      </c>
      <c r="HM14" s="126">
        <f>IF(OR(HJ14="",HK14=""),0,HJ$5)</f>
      </c>
      <c r="HN14" s="125">
        <f>IF(HJ$6=0,RANK(HL14,HL$12:HL$42,0),RANK(HL14,HL$12:HL$42,1))</f>
      </c>
      <c r="HO14" s="126">
        <v>40.45</v>
      </c>
      <c r="HP14" s="126">
        <v>19.27248046875</v>
      </c>
      <c r="HQ14" s="126">
        <f>IF((COUNTA(HO$12:HO$42)+COUNTA(HP$12:HP$42)=0),0.6*HO$5,IF(OR(HO14="",HP14=""),0,IF(HO$6=0,IF(HO14&gt;=HO$8,HO$5,IF(HO14&lt;HP14,0,HO$5*(HO14-HP14)/(HO$8-HP14))),IF(HO14&lt;=HO$8,HO$5,IF(HO14&gt;HP14,0,HO$5*(HO14-HP14)/(HO$8-HP14))))))</f>
      </c>
      <c r="HR14" s="126">
        <f>IF(OR(HO14="",HP14=""),0,HO$5)</f>
      </c>
      <c r="HS14" s="125">
        <f>IF(HO$6=0,RANK(HQ14,HQ$12:HQ$42,0),RANK(HQ14,HQ$12:HQ$42,1))</f>
      </c>
      <c r="HT14" s="126">
        <v>40.45</v>
      </c>
      <c r="HU14" s="126">
        <v>17.4798046875</v>
      </c>
      <c r="HV14" s="126">
        <f>IF((COUNTA(HT$12:HT$42)+COUNTA(HU$12:HU$42)=0),0.6*HT$5,IF(OR(HT14="",HU14=""),0,IF(HT$6=0,IF(HT14&gt;=HT$8,HT$5,IF(HT14&lt;HU14,0,HT$5*(HT14-HU14)/(HT$8-HU14))),IF(HT14&lt;=HT$8,HT$5,IF(HT14&gt;HU14,0,HT$5*(HT14-HU14)/(HT$8-HU14))))))</f>
      </c>
      <c r="HW14" s="126">
        <f>IF(OR(HT14="",HU14=""),0,HT$5)</f>
      </c>
      <c r="HX14" s="125">
        <f>IF(HT$6=0,RANK(HV14,HV$12:HV$42,0),RANK(HV14,HV$12:HV$42,1))</f>
      </c>
      <c r="HY14" s="126">
        <v>6.26</v>
      </c>
      <c r="HZ14" s="126">
        <v>7.54603515625</v>
      </c>
      <c r="IA14" s="126">
        <f>IF((COUNTA(HY$12:HY$42)+COUNTA(HZ$12:HZ$42)=0),0.6*HY$5,IF(OR(HY14="",HZ14=""),0,IF(HY$6=0,IF(HY14&gt;=HY$8,HY$5,IF(HY14&lt;HZ14,0,HY$5*(HY14-HZ14)/(HY$8-HZ14))),IF(HY14&lt;=HY$8,HY$5,IF(HY14&gt;HZ14,0,HY$5*(HY14-HZ14)/(HY$8-HZ14))))))</f>
      </c>
      <c r="IB14" s="126">
        <f>IF(OR(HY14="",HZ14=""),0,HY$5)</f>
      </c>
      <c r="IC14" s="125">
        <f>IF(HY$6=0,RANK(IA14,IA$12:IA$42,0),RANK(IA14,IA$12:IA$42,1))</f>
      </c>
      <c r="ID14" s="126">
        <v>6.26</v>
      </c>
      <c r="IE14" s="126">
        <v>2.357607421875</v>
      </c>
      <c r="IF14" s="126">
        <f>IF((COUNTA(ID$12:ID$42)+COUNTA(IE$12:IE$42)=0),0.6*ID$5,IF(OR(ID14="",IE14=""),0,IF(ID$6=0,IF(ID14&gt;=ID$8,ID$5,IF(ID14&lt;IE14,0,ID$5*(ID14-IE14)/(ID$8-IE14))),IF(ID14&lt;=ID$8,ID$5,IF(ID14&gt;IE14,0,ID$5*(ID14-IE14)/(ID$8-IE14))))))</f>
      </c>
      <c r="IG14" s="126">
        <f>IF(OR(ID14="",IE14=""),0,ID$5)</f>
      </c>
      <c r="IH14" s="125">
        <f>IF(ID$6=0,RANK(IF14,IF$12:IF$42,0),RANK(IF14,IF$12:IF$42,1))</f>
      </c>
      <c r="II14" s="126">
        <v>99.36</v>
      </c>
      <c r="IJ14" s="126">
        <v>99.49</v>
      </c>
      <c r="IK14" s="126">
        <f>IF((COUNTA(II$12:II$42)+COUNTA(IJ$12:IJ$42)=0),0.6*II$5,IF(OR(II14="",IJ14=""),0,IF(II$6=0,IF(II14&gt;=II$8,II$5,IF(II14&lt;IJ14,0,II$5*(II14-IJ14)/(II$8-IJ14))),IF(II14&lt;=II$8,II$5,IF(II14&gt;IJ14,0,II$5*(II14-IJ14)/(II$8-IJ14))))))</f>
      </c>
      <c r="IL14" s="126">
        <f>IF(OR(II14="",IJ14=""),0,II$5)</f>
      </c>
      <c r="IM14" s="125">
        <f>IF(II$6=0,RANK(IK14,IK$12:IK$42,0),RANK(IK14,IK$12:IK$42,1))</f>
      </c>
      <c r="IN14" s="126">
        <v>99.36</v>
      </c>
      <c r="IO14" s="126">
        <v>98.94</v>
      </c>
      <c r="IP14" s="126">
        <f>IF((COUNTA(IN$12:IN$42)+COUNTA(IO$12:IO$42)=0),0.6*IN$5,IF(OR(IN14="",IO14=""),0,IF(IN$6=0,IF(IN14&gt;=IN$8,IN$5,IF(IN14&lt;IO14,0,IN$5*(IN14-IO14)/(IN$8-IO14))),IF(IN14&lt;=IN$8,IN$5,IF(IN14&gt;IO14,0,IN$5*(IN14-IO14)/(IN$8-IO14))))))</f>
      </c>
      <c r="IQ14" s="126">
        <f>IF(OR(IN14="",IO14=""),0,IN$5)</f>
      </c>
      <c r="IR14" s="125">
        <f>IF(IN$6=0,RANK(IP14,IP$12:IP$42,0),RANK(IP14,IP$12:IP$42,1))</f>
      </c>
      <c r="IS14" s="126">
        <v>100</v>
      </c>
      <c r="IT14"/>
      <c r="IU14" s="126">
        <f>IF((COUNTA(IS$12:IS$42)+COUNTA(IT$12:IT$42)=0),0.6*IS$5,IF(OR(IS14="",IT14=""),0,IF(IS$6=0,IF(IS14&gt;=IS$8,IS$5,IF(IS14&lt;IT14,0,IS$5*(IS14-IT14)/(IS$8-IT14))),IF(IS14&lt;=IS$8,IS$5,IF(IS14&gt;IT14,0,IS$5*(IS14-IT14)/(IS$8-IT14))))))</f>
      </c>
      <c r="IV14" s="126">
        <f>IF(OR(IS14="",IT14=""),0,IS$5)</f>
      </c>
      <c r="IW14" s="125">
        <f>IF(IS$6=0,RANK(IU14,IU$12:IU$42,0),RANK(IU14,IU$12:IU$42,1))</f>
      </c>
      <c r="IX14" s="126">
        <v>100</v>
      </c>
      <c r="IY14"/>
      <c r="IZ14" s="126">
        <f>IF((COUNTA(IX$12:IX$42)+COUNTA(IY$12:IY$42)=0),0.6*IX$5,IF(OR(IX14="",IY14=""),0,IF(IX$6=0,IF(IX14&gt;=IX$8,IX$5,IF(IX14&lt;IY14,0,IX$5*(IX14-IY14)/(IX$8-IY14))),IF(IX14&lt;=IX$8,IX$5,IF(IX14&gt;IY14,0,IX$5*(IX14-IY14)/(IX$8-IY14))))))</f>
      </c>
      <c r="JA14" s="126">
        <f>IF(OR(IX14="",IY14=""),0,IX$5)</f>
      </c>
      <c r="JB14" s="125">
        <f>IF(IX$6=0,RANK(IZ14,IZ$12:IZ$42,0),RANK(IZ14,IZ$12:IZ$42,1))</f>
      </c>
      <c r="JC14" s="126">
        <v>1.42</v>
      </c>
      <c r="JD14" s="126">
        <v>5.27</v>
      </c>
      <c r="JE14" s="126">
        <f>IF((COUNTA(JC$12:JC$42)+COUNTA(JD$12:JD$42)=0),0.6*JC$5,IF(OR(JC14="",JD14=""),0,IF(JC$6=0,IF(JC14&gt;=JC$8,JC$5,IF(JC14&lt;JD14,0,JC$5*(JC14-JD14)/(JC$8-JD14))),IF(JC14&lt;=JC$8,JC$5,IF(JC14&gt;JD14,0,JC$5*(JC14-JD14)/(JC$8-JD14))))))</f>
      </c>
      <c r="JF14" s="126">
        <f>IF(OR(JC14="",JD14=""),0,JC$5)</f>
      </c>
      <c r="JG14" s="125">
        <f>IF(JC$6=0,RANK(JE14,JE$12:JE$42,0),RANK(JE14,JE$12:JE$42,1))</f>
      </c>
      <c r="JH14" s="126">
        <v>1.42</v>
      </c>
      <c r="JI14" s="126">
        <v>4.33</v>
      </c>
      <c r="JJ14" s="126">
        <f>IF((COUNTA(JH$12:JH$42)+COUNTA(JI$12:JI$42)=0),0.6*JH$5,IF(OR(JH14="",JI14=""),0,IF(JH$6=0,IF(JH14&gt;=JH$8,JH$5,IF(JH14&lt;JI14,0,JH$5*(JH14-JI14)/(JH$8-JI14))),IF(JH14&lt;=JH$8,JH$5,IF(JH14&gt;JI14,0,JH$5*(JH14-JI14)/(JH$8-JI14))))))</f>
      </c>
      <c r="JK14" s="126">
        <f>IF(OR(JH14="",JI14=""),0,JH$5)</f>
      </c>
      <c r="JL14" s="125">
        <f>IF(JH$6=0,RANK(JJ14,JJ$12:JJ$42,0),RANK(JJ14,JJ$12:JJ$42,1))</f>
      </c>
      <c r="JM14" s="126">
        <v>99.4</v>
      </c>
      <c r="JN14"/>
      <c r="JO14" s="126">
        <f>IF((COUNTA(JM$12:JM$42)+COUNTA(JN$12:JN$42)=0),0.6*JM$5,IF(OR(JM14="",JN14=""),0,IF(JM$6=0,IF(JM14&gt;=JM$8,JM$5,IF(JM14&lt;JN14,0,JM$5*(JM14-JN14)/(JM$8-JN14))),IF(JM14&lt;=JM$8,JM$5,IF(JM14&gt;JN14,0,JM$5*(JM14-JN14)/(JM$8-JN14))))))</f>
      </c>
      <c r="JP14" s="126">
        <f>IF(OR(JM14="",JN14=""),0,JM$5)</f>
      </c>
      <c r="JQ14" s="125">
        <f>IF(JM$6=0,RANK(JO14,JO$12:JO$42,0),RANK(JO14,JO$12:JO$42,1))</f>
      </c>
      <c r="JR14" s="126">
        <v>99.4</v>
      </c>
      <c r="JS14"/>
      <c r="JT14" s="126">
        <f>IF((COUNTA(JR$12:JR$42)+COUNTA(JS$12:JS$42)=0),0.6*JR$5,IF(OR(JR14="",JS14=""),0,IF(JR$6=0,IF(JR14&gt;=JR$8,JR$5,IF(JR14&lt;JS14,0,JR$5*(JR14-JS14)/(JR$8-JS14))),IF(JR14&lt;=JR$8,JR$5,IF(JR14&gt;JS14,0,JR$5*(JR14-JS14)/(JR$8-JS14))))))</f>
      </c>
      <c r="JU14" s="126">
        <f>IF(OR(JR14="",JS14=""),0,JR$5)</f>
      </c>
      <c r="JV14" s="125">
        <f>IF(JR$6=0,RANK(JT14,JT$12:JT$42,0),RANK(JT14,JT$12:JT$42,1))</f>
      </c>
      <c r="JW14" s="126">
        <v>100</v>
      </c>
      <c r="JX14" s="126">
        <v>100</v>
      </c>
      <c r="JY14" s="126">
        <f>IF((COUNTA(JW$12:JW$42)+COUNTA(JX$12:JX$42)=0),0.6*JW$5,IF(OR(JW14="",JX14=""),0,IF(JW$6=0,IF(JW14&gt;=JW$8,JW$5,IF(JW14&lt;JX14,0,JW$5*(JW14-JX14)/(JW$8-JX14))),IF(JW14&lt;=JW$8,JW$5,IF(JW14&gt;JX14,0,JW$5*(JW14-JX14)/(JW$8-JX14))))))</f>
      </c>
      <c r="JZ14" s="126">
        <f>IF(OR(JW14="",JX14=""),0,JW$5)</f>
      </c>
      <c r="KA14" s="125">
        <f>IF(JW$6=0,RANK(JY14,JY$12:JY$42,0),RANK(JY14,JY$12:JY$42,1))</f>
      </c>
      <c r="KB14" s="126">
        <v>100</v>
      </c>
      <c r="KC14" s="126">
        <v>100</v>
      </c>
      <c r="KD14" s="126">
        <f>IF((COUNTA(KB$12:KB$42)+COUNTA(KC$12:KC$42)=0),0.6*KB$5,IF(OR(KB14="",KC14=""),0,IF(KB$6=0,IF(KB14&gt;=KB$8,KB$5,IF(KB14&lt;KC14,0,KB$5*(KB14-KC14)/(KB$8-KC14))),IF(KB14&lt;=KB$8,KB$5,IF(KB14&gt;KC14,0,KB$5*(KB14-KC14)/(KB$8-KC14))))))</f>
      </c>
      <c r="KE14" s="126">
        <f>IF(OR(KB14="",KC14=""),0,KB$5)</f>
      </c>
      <c r="KF14" s="125">
        <f>IF(KB$6=0,RANK(KD14,KD$12:KD$42,0),RANK(KD14,KD$12:KD$42,1))</f>
      </c>
      <c r="KG14" s="126">
        <v>2.12</v>
      </c>
      <c r="KH14" s="126">
        <v>2.03</v>
      </c>
      <c r="KI14" s="126">
        <f>IF((COUNTA(KG$12:KG$42)+COUNTA(KH$12:KH$42)=0),0.6*KG$5,IF(OR(KG14="",KH14=""),0,IF(KG$6=0,IF(KG14&gt;=KG$8,KG$5,IF(KG14&lt;KH14,0,KG$5*(KG14-KH14)/(KG$8-KH14))),IF(KG14&lt;=KG$8,KG$5,IF(KG14&gt;KH14,0,KG$5*(KG14-KH14)/(KG$8-KH14))))))</f>
      </c>
      <c r="KJ14" s="126">
        <f>IF(OR(KG14="",KH14=""),0,KG$5)</f>
      </c>
      <c r="KK14" s="125">
        <f>IF(KG$6=0,RANK(KI14,KI$12:KI$42,0),RANK(KI14,KI$12:KI$42,1))</f>
      </c>
      <c r="KL14" s="126">
        <v>2.12</v>
      </c>
      <c r="KM14" s="126">
        <v>2.44</v>
      </c>
      <c r="KN14" s="126">
        <f>IF((COUNTA(KL$12:KL$42)+COUNTA(KM$12:KM$42)=0),0.6*KL$5,IF(OR(KL14="",KM14=""),0,IF(KL$6=0,IF(KL14&gt;=KL$8,KL$5,IF(KL14&lt;KM14,0,KL$5*(KL14-KM14)/(KL$8-KM14))),IF(KL14&lt;=KL$8,KL$5,IF(KL14&gt;KM14,0,KL$5*(KL14-KM14)/(KL$8-KM14))))))</f>
      </c>
      <c r="KO14" s="126">
        <f>IF(OR(KL14="",KM14=""),0,KL$5)</f>
      </c>
      <c r="KP14" s="125">
        <f>IF(KL$6=0,RANK(KN14,KN$12:KN$42,0),RANK(KN14,KN$12:KN$42,1))</f>
      </c>
      <c r="KQ14" s="126">
        <v>100</v>
      </c>
      <c r="KR14" s="126">
        <v>100</v>
      </c>
      <c r="KS14" s="126">
        <f>IF((COUNTA(KQ$12:KQ$42)+COUNTA(KR$12:KR$42)=0),0.6*KQ$5,IF(OR(KQ14="",KR14=""),0,IF(KQ$6=0,IF(KQ14&gt;=KQ$8,KQ$5,IF(KQ14&lt;KR14,0,KQ$5*(KQ14-KR14)/(KQ$8-KR14))),IF(KQ14&lt;=KQ$8,KQ$5,IF(KQ14&gt;KR14,0,KQ$5*(KQ14-KR14)/(KQ$8-KR14))))))</f>
      </c>
      <c r="KT14" s="126">
        <f>IF(OR(KQ14="",KR14=""),0,KQ$5)</f>
      </c>
      <c r="KU14" s="125">
        <f>IF(KQ$6=0,RANK(KS14,KS$12:KS$42,0),RANK(KS14,KS$12:KS$42,1))</f>
      </c>
      <c r="KV14" s="126">
        <v>100</v>
      </c>
      <c r="KW14" s="126">
        <v>100</v>
      </c>
      <c r="KX14" s="126">
        <f>IF((COUNTA(KV$12:KV$42)+COUNTA(KW$12:KW$42)=0),0.6*KV$5,IF(OR(KV14="",KW14=""),0,IF(KV$6=0,IF(KV14&gt;=KV$8,KV$5,IF(KV14&lt;KW14,0,KV$5*(KV14-KW14)/(KV$8-KW14))),IF(KV14&lt;=KV$8,KV$5,IF(KV14&gt;KW14,0,KV$5*(KV14-KW14)/(KV$8-KW14))))))</f>
      </c>
      <c r="KY14" s="126">
        <f>IF(OR(KV14="",KW14=""),0,KV$5)</f>
      </c>
      <c r="KZ14" s="125">
        <f>IF(KV$6=0,RANK(KX14,KX$12:KX$42,0),RANK(KX14,KX$12:KX$42,1))</f>
      </c>
      <c r="LA14" s="126">
        <v>0.78</v>
      </c>
      <c r="LB14" s="126">
        <v>0.72</v>
      </c>
      <c r="LC14" s="126">
        <f>IF((COUNTA(LA$12:LA$42)+COUNTA(LB$12:LB$42)=0),0.6*LA$5,IF(OR(LA14="",LB14=""),0,IF(LA$6=0,IF(LA14&gt;=LA$8,LA$5,IF(LA14&lt;LB14,0,LA$5*(LA14-LB14)/(LA$8-LB14))),IF(LA14&lt;=LA$8,LA$5,IF(LA14&gt;LB14,0,LA$5*(LA14-LB14)/(LA$8-LB14))))))</f>
      </c>
      <c r="LD14" s="126">
        <f>IF(OR(LA14="",LB14=""),0,LA$5)</f>
      </c>
      <c r="LE14" s="125">
        <f>IF(LA$6=0,RANK(LC14,LC$12:LC$42,0),RANK(LC14,LC$12:LC$42,1))</f>
      </c>
      <c r="LF14" s="126">
        <v>0.78</v>
      </c>
      <c r="LG14" s="126">
        <v>0.37</v>
      </c>
      <c r="LH14" s="126">
        <f>IF((COUNTA(LF$12:LF$42)+COUNTA(LG$12:LG$42)=0),0.6*LF$5,IF(OR(LF14="",LG14=""),0,IF(LF$6=0,IF(LF14&gt;=LF$8,LF$5,IF(LF14&lt;LG14,0,LF$5*(LF14-LG14)/(LF$8-LG14))),IF(LF14&lt;=LF$8,LF$5,IF(LF14&gt;LG14,0,LF$5*(LF14-LG14)/(LF$8-LG14))))))</f>
      </c>
      <c r="LI14" s="126">
        <f>IF(OR(LF14="",LG14=""),0,LF$5)</f>
      </c>
      <c r="LJ14" s="125">
        <f>IF(LF$6=0,RANK(LH14,LH$12:LH$42,0),RANK(LH14,LH$12:LH$42,1))</f>
      </c>
      <c r="LK14" s="126">
        <v>0</v>
      </c>
      <c r="LL14" s="126">
        <v>0</v>
      </c>
      <c r="LM14" s="126">
        <f>IF((COUNTA(LK$12:LK$42)+COUNTA(LL$12:LL$42)=0),0.6*LK$5,IF(OR(LK14="",LL14=""),0,IF(LK$6=0,IF(LK14&gt;=LK$8,LK$5,IF(LK14&lt;LL14,0,LK$5*(LK14-LL14)/(LK$8-LL14))),IF(LK14&lt;=LK$8,LK$5,IF(LK14&gt;LL14,0,LK$5*(LK14-LL14)/(LK$8-LL14))))))</f>
      </c>
      <c r="LN14" s="126">
        <f>IF(OR(LK14="",LL14=""),0,LK$5)</f>
      </c>
      <c r="LO14" s="125">
        <f>IF(LK$6=0,RANK(LM14,LM$12:LM$42,0),RANK(LM14,LM$12:LM$42,1))</f>
      </c>
      <c r="LP14" s="126">
        <v>0</v>
      </c>
      <c r="LQ14" s="126">
        <v>0</v>
      </c>
      <c r="LR14" s="126">
        <f>IF((COUNTA(LP$12:LP$42)+COUNTA(LQ$12:LQ$42)=0),0.6*LP$5,IF(OR(LP14="",LQ14=""),0,IF(LP$6=0,IF(LP14&gt;=LP$8,LP$5,IF(LP14&lt;LQ14,0,LP$5*(LP14-LQ14)/(LP$8-LQ14))),IF(LP14&lt;=LP$8,LP$5,IF(LP14&gt;LQ14,0,LP$5*(LP14-LQ14)/(LP$8-LQ14))))))</f>
      </c>
      <c r="LS14" s="126">
        <f>IF(OR(LP14="",LQ14=""),0,LP$5)</f>
      </c>
      <c r="LT14" s="125">
        <f>IF(LP$6=0,RANK(LR14,LR$12:LR$42,0),RANK(LR14,LR$12:LR$42,1))</f>
      </c>
      <c r="LU14" s="126">
        <v>47.340439453125</v>
      </c>
      <c r="LV14" s="126">
        <v>9.01865234375</v>
      </c>
      <c r="LW14" s="126">
        <f>IF((COUNTA(LU$12:LU$42)+COUNTA(LV$12:LV$42)=0),0.6*LU$5,IF(OR(LU14="",LV14=""),0,IF(LU$6=0,IF(LU14&gt;=LU$8,LU$5,IF(LU14&lt;LV14,0,LU$5*(LU14-LV14)/(LU$8-LV14))),IF(LU14&lt;=LU$8,LU$5,IF(LU14&gt;LV14,0,LU$5*(LU14-LV14)/(LU$8-LV14))))))</f>
      </c>
      <c r="LX14" s="126">
        <f>IF(OR(LU14="",LV14=""),0,LU$5)</f>
      </c>
      <c r="LY14" s="125">
        <f>IF(LU$6=0,RANK(LW14,LW$12:LW$42,0),RANK(LW14,LW$12:LW$42,1))</f>
      </c>
      <c r="LZ14" s="126">
        <v>47.340439453125</v>
      </c>
      <c r="MA14" s="126">
        <v>58.100693359375</v>
      </c>
      <c r="MB14" s="126">
        <f>IF((COUNTA(LZ$12:LZ$42)+COUNTA(MA$12:MA$42)=0),0.6*LZ$5,IF(OR(LZ14="",MA14=""),0,IF(LZ$6=0,IF(LZ14&gt;=LZ$8,LZ$5,IF(LZ14&lt;MA14,0,LZ$5*(LZ14-MA14)/(LZ$8-MA14))),IF(LZ14&lt;=LZ$8,LZ$5,IF(LZ14&gt;MA14,0,LZ$5*(LZ14-MA14)/(LZ$8-MA14))))))</f>
      </c>
      <c r="MC14" s="126">
        <f>IF(OR(LZ14="",MA14=""),0,LZ$5)</f>
      </c>
      <c r="MD14" s="125">
        <f>IF(LZ$6=0,RANK(MB14,MB$12:MB$42,0),RANK(MB14,MB$12:MB$42,1))</f>
      </c>
      <c r="ME14" s="126">
        <v>6.514111328125</v>
      </c>
      <c r="MF14" s="126">
        <v>1.4684765625</v>
      </c>
      <c r="MG14" s="126">
        <f>IF((COUNTA(ME$12:ME$42)+COUNTA(MF$12:MF$42)=0),0.6*ME$5,IF(OR(ME14="",MF14=""),0,IF(ME$6=0,IF(ME14&gt;=ME$8,ME$5,IF(ME14&lt;MF14,0,ME$5*(ME14-MF14)/(ME$8-MF14))),IF(ME14&lt;=ME$8,ME$5,IF(ME14&gt;MF14,0,ME$5*(ME14-MF14)/(ME$8-MF14))))))</f>
      </c>
      <c r="MH14" s="126">
        <f>IF(OR(ME14="",MF14=""),0,ME$5)</f>
      </c>
      <c r="MI14" s="125">
        <f>IF(ME$6=0,RANK(MG14,MG$12:MG$42,0),RANK(MG14,MG$12:MG$42,1))</f>
      </c>
      <c r="MJ14" s="126">
        <v>6.514111328125</v>
      </c>
      <c r="MK14" s="126">
        <v>2.6279296875</v>
      </c>
      <c r="ML14" s="126">
        <f>IF((COUNTA(MJ$12:MJ$42)+COUNTA(MK$12:MK$42)=0),0.6*MJ$5,IF(OR(MJ14="",MK14=""),0,IF(MJ$6=0,IF(MJ14&gt;=MJ$8,MJ$5,IF(MJ14&lt;MK14,0,MJ$5*(MJ14-MK14)/(MJ$8-MK14))),IF(MJ14&lt;=MJ$8,MJ$5,IF(MJ14&gt;MK14,0,MJ$5*(MJ14-MK14)/(MJ$8-MK14))))))</f>
      </c>
      <c r="MM14" s="126">
        <f>IF(OR(MJ14="",MK14=""),0,MJ$5)</f>
      </c>
      <c r="MN14" s="125">
        <f>IF(MJ$6=0,RANK(ML14,ML$12:ML$42,0),RANK(ML14,ML$12:ML$42,1))</f>
      </c>
      <c r="MO14"/>
      <c r="MP14"/>
      <c r="MQ14" s="126">
        <f>IF((COUNTA(MO$12:MO$42)+COUNTA(MP$12:MP$42)=0),0.6*MO$5,IF(OR(MO14="",MP14=""),0,IF(MO$6=0,IF(MO14&gt;=MO$8,MO$5,IF(MO14&lt;MP14,0,MO$5*(MO14-MP14)/(MO$8-MP14))),IF(MO14&lt;=MO$8,MO$5,IF(MO14&gt;MP14,0,MO$5*(MO14-MP14)/(MO$8-MP14))))))</f>
      </c>
      <c r="MR14" s="126">
        <f>IF(OR(MO14="",MP14=""),0,MO$5)</f>
      </c>
      <c r="MS14" s="125">
        <f>IF(MO$6=0,RANK(MQ14,MQ$12:MQ$42,0),RANK(MQ14,MQ$12:MQ$42,1))</f>
      </c>
      <c r="MT14"/>
      <c r="MU14"/>
      <c r="MV14" s="126">
        <f>IF((COUNTA(MT$12:MT$42)+COUNTA(MU$12:MU$42)=0),0.6*MT$5,IF(OR(MT14="",MU14=""),0,IF(MT$6=0,IF(MT14&gt;=MT$8,MT$5,IF(MT14&lt;MU14,0,MT$5*(MT14-MU14)/(MT$8-MU14))),IF(MT14&lt;=MT$8,MT$5,IF(MT14&gt;MU14,0,MT$5*(MT14-MU14)/(MT$8-MU14))))))</f>
      </c>
      <c r="MW14" s="126">
        <f>IF(OR(MT14="",MU14=""),0,MT$5)</f>
      </c>
      <c r="MX14" s="125">
        <f>IF(MT$6=0,RANK(MV14,MV$12:MV$42,0),RANK(MV14,MV$12:MV$42,1))</f>
      </c>
      <c r="MY14"/>
      <c r="MZ14"/>
      <c r="NA14" s="126">
        <f>IF((COUNTA(MY$12:MY$42)+COUNTA(MZ$12:MZ$42)=0),0.6*MY$5,IF(OR(MY14="",MZ14=""),0,IF(MY$6=0,IF(MY14&gt;=MY$8,MY$5,IF(MY14&lt;MZ14,0,MY$5*(MY14-MZ14)/(MY$8-MZ14))),IF(MY14&lt;=MY$8,MY$5,IF(MY14&gt;MZ14,0,MY$5*(MY14-MZ14)/(MY$8-MZ14))))))</f>
      </c>
      <c r="NB14" s="126">
        <f>IF(OR(MY14="",MZ14=""),0,MY$5)</f>
      </c>
      <c r="NC14" s="125">
        <f>IF(MY$6=0,RANK(NA14,NA$12:NA$42,0),RANK(NA14,NA$12:NA$42,1))</f>
      </c>
      <c r="ND14"/>
      <c r="NE14"/>
      <c r="NF14" s="126">
        <f>IF((COUNTA(ND$12:ND$42)+COUNTA(NE$12:NE$42)=0),0.6*ND$5,IF(OR(ND14="",NE14=""),0,IF(ND$6=0,IF(ND14&gt;=ND$8,ND$5,IF(ND14&lt;NE14,0,ND$5*(ND14-NE14)/(ND$8-NE14))),IF(ND14&lt;=ND$8,ND$5,IF(ND14&gt;NE14,0,ND$5*(ND14-NE14)/(ND$8-NE14))))))</f>
      </c>
      <c r="NG14" s="126">
        <f>IF(OR(ND14="",NE14=""),0,ND$5)</f>
      </c>
      <c r="NH14" s="125">
        <f>IF(ND$6=0,RANK(NF14,NF$12:NF$42,0),RANK(NF14,NF$12:NF$42,1))</f>
      </c>
      <c r="NI14"/>
      <c r="NJ14"/>
      <c r="NK14" s="126">
        <f>IF((COUNTA(NI$12:NI$42)+COUNTA(NJ$12:NJ$42)=0),0.6*NI$5,IF(OR(NI14="",NJ14=""),0,IF(NI$6=0,IF(NI14&gt;=NI$8,NI$5,IF(NI14&lt;NJ14,0,NI$5*(NI14-NJ14)/(NI$8-NJ14))),IF(NI14&lt;=NI$8,NI$5,IF(NI14&gt;NJ14,0,NI$5*(NI14-NJ14)/(NI$8-NJ14))))))</f>
      </c>
      <c r="NL14" s="126">
        <f>IF(OR(NI14="",NJ14=""),0,NI$5)</f>
      </c>
      <c r="NM14" s="125">
        <f>IF(NI$6=0,RANK(NK14,NK$12:NK$42,0),RANK(NK14,NK$12:NK$42,1))</f>
      </c>
      <c r="NN14"/>
      <c r="NO14"/>
      <c r="NP14" s="126">
        <f>IF((COUNTA(NN$12:NN$42)+COUNTA(NO$12:NO$42)=0),0.6*NN$5,IF(OR(NN14="",NO14=""),0,IF(NN$6=0,IF(NN14&gt;=NN$8,NN$5,IF(NN14&lt;NO14,0,NN$5*(NN14-NO14)/(NN$8-NO14))),IF(NN14&lt;=NN$8,NN$5,IF(NN14&gt;NO14,0,NN$5*(NN14-NO14)/(NN$8-NO14))))))</f>
      </c>
      <c r="NQ14" s="126">
        <f>IF(OR(NN14="",NO14=""),0,NN$5)</f>
      </c>
      <c r="NR14" s="125">
        <f>IF(NN$6=0,RANK(NP14,NP$12:NP$42,0),RANK(NP14,NP$12:NP$42,1))</f>
      </c>
      <c r="NS14"/>
      <c r="NT14"/>
      <c r="NU14" s="126">
        <f>IF((COUNTA(NS$12:NS$42)+COUNTA(NT$12:NT$42)=0),0.6*NS$5,IF(OR(NS14="",NT14=""),0,IF(NS$6=0,IF(NS14&gt;=NS$8,NS$5,IF(NS14&lt;NT14,0,NS$5*(NS14-NT14)/(NS$8-NT14))),IF(NS14&lt;=NS$8,NS$5,IF(NS14&gt;NT14,0,NS$5*(NS14-NT14)/(NS$8-NT14))))))</f>
      </c>
      <c r="NV14" s="126">
        <f>IF(OR(NS14="",NT14=""),0,NS$5)</f>
      </c>
      <c r="NW14" s="125">
        <f>IF(NS$6=0,RANK(NU14,NU$12:NU$42,0),RANK(NU14,NU$12:NU$42,1))</f>
      </c>
      <c r="NX14"/>
      <c r="NY14"/>
      <c r="NZ14" s="126">
        <f>IF((COUNTA(NX$12:NX$42)+COUNTA(NY$12:NY$42)=0),0.6*NX$5,IF(OR(NX14="",NY14=""),0,IF(NX$6=0,IF(NX14&gt;=NX$8,NX$5,IF(NX14&lt;NY14,0,NX$5*(NX14-NY14)/(NX$8-NY14))),IF(NX14&lt;=NX$8,NX$5,IF(NX14&gt;NY14,0,NX$5*(NX14-NY14)/(NX$8-NY14))))))</f>
      </c>
      <c r="OA14" s="126">
        <f>IF(OR(NX14="",NY14=""),0,NX$5)</f>
      </c>
      <c r="OB14" s="125">
        <f>IF(NX$6=0,RANK(NZ14,NZ$12:NZ$42,0),RANK(NZ14,NZ$12:NZ$42,1))</f>
      </c>
      <c r="OC14"/>
      <c r="OD14"/>
      <c r="OE14" s="126">
        <f>IF((COUNTA(OC$12:OC$42)+COUNTA(OD$12:OD$42)=0),0.6*OC$5,IF(OR(OC14="",OD14=""),0,IF(OC$6=0,IF(OC14&gt;=OC$8,OC$5,IF(OC14&lt;OD14,0,OC$5*(OC14-OD14)/(OC$8-OD14))),IF(OC14&lt;=OC$8,OC$5,IF(OC14&gt;OD14,0,OC$5*(OC14-OD14)/(OC$8-OD14))))))</f>
      </c>
      <c r="OF14" s="126">
        <f>IF(OR(OC14="",OD14=""),0,OC$5)</f>
      </c>
      <c r="OG14" s="125">
        <f>IF(OC$6=0,RANK(OE14,OE$12:OE$42,0),RANK(OE14,OE$12:OE$42,1))</f>
      </c>
      <c r="OH14"/>
      <c r="OI14"/>
      <c r="OJ14" s="126">
        <f>IF((COUNTA(OH$12:OH$42)+COUNTA(OI$12:OI$42)=0),0.6*OH$5,IF(OR(OH14="",OI14=""),0,IF(OH$6=0,IF(OH14&gt;=OH$8,OH$5,IF(OH14&lt;OI14,0,OH$5*(OH14-OI14)/(OH$8-OI14))),IF(OH14&lt;=OH$8,OH$5,IF(OH14&gt;OI14,0,OH$5*(OH14-OI14)/(OH$8-OI14))))))</f>
      </c>
      <c r="OK14" s="126">
        <f>IF(OR(OH14="",OI14=""),0,OH$5)</f>
      </c>
      <c r="OL14" s="125">
        <f>IF(OH$6=0,RANK(OJ14,OJ$12:OJ$42,0),RANK(OJ14,OJ$12:OJ$42,1))</f>
      </c>
      <c r="OM14"/>
      <c r="ON14"/>
      <c r="OO14" s="126">
        <f>IF((COUNTA(OM$12:OM$42)+COUNTA(ON$12:ON$42)=0),0.6*OM$5,IF(OR(OM14="",ON14=""),0,IF(OM$6=0,IF(OM14&gt;=OM$8,OM$5,IF(OM14&lt;ON14,0,OM$5*(OM14-ON14)/(OM$8-ON14))),IF(OM14&lt;=OM$8,OM$5,IF(OM14&gt;ON14,0,OM$5*(OM14-ON14)/(OM$8-ON14))))))</f>
      </c>
      <c r="OP14" s="126">
        <f>IF(OR(OM14="",ON14=""),0,OM$5)</f>
      </c>
      <c r="OQ14" s="125">
        <f>IF(OM$6=0,RANK(OO14,OO$12:OO$42,0),RANK(OO14,OO$12:OO$42,1))</f>
      </c>
      <c r="OR14"/>
      <c r="OS14"/>
      <c r="OT14" s="126">
        <f>IF((COUNTA(OR$12:OR$42)+COUNTA(OS$12:OS$42)=0),0.6*OR$5,IF(OR(OR14="",OS14=""),0,IF(OR$6=0,IF(OR14&gt;=OR$8,OR$5,IF(OR14&lt;OS14,0,OR$5*(OR14-OS14)/(OR$8-OS14))),IF(OR14&lt;=OR$8,OR$5,IF(OR14&gt;OS14,0,OR$5*(OR14-OS14)/(OR$8-OS14))))))</f>
      </c>
      <c r="OU14" s="126">
        <f>IF(OR(OR14="",OS14=""),0,OR$5)</f>
      </c>
      <c r="OV14" s="125">
        <f>IF(OR$6=0,RANK(OT14,OT$12:OT$42,0),RANK(OT14,OT$12:OT$42,1))</f>
      </c>
      <c r="OW14"/>
      <c r="OX14"/>
      <c r="OY14" s="126">
        <f>IF((COUNTA(OW$12:OW$42)+COUNTA(OX$12:OX$42)=0),0.6*OW$5,IF(OR(OW14="",OX14=""),0,IF(OW$6=0,IF(OW14&gt;=OW$8,OW$5,IF(OW14&lt;OX14,0,OW$5*(OW14-OX14)/(OW$8-OX14))),IF(OW14&lt;=OW$8,OW$5,IF(OW14&gt;OX14,0,OW$5*(OW14-OX14)/(OW$8-OX14))))))</f>
      </c>
      <c r="OZ14" s="126">
        <f>IF(OR(OW14="",OX14=""),0,OW$5)</f>
      </c>
      <c r="PA14" s="125">
        <f>IF(OW$6=0,RANK(OY14,OY$12:OY$42,0),RANK(OY14,OY$12:OY$42,1))</f>
      </c>
      <c r="PB14"/>
      <c r="PC14"/>
      <c r="PD14" s="126">
        <f>IF((COUNTA(PB$12:PB$42)+COUNTA(PC$12:PC$42)=0),0.6*PB$5,IF(OR(PB14="",PC14=""),0,IF(PB$6=0,IF(PB14&gt;=PB$8,PB$5,IF(PB14&lt;PC14,0,PB$5*(PB14-PC14)/(PB$8-PC14))),IF(PB14&lt;=PB$8,PB$5,IF(PB14&gt;PC14,0,PB$5*(PB14-PC14)/(PB$8-PC14))))))</f>
      </c>
      <c r="PE14" s="126">
        <f>IF(OR(PB14="",PC14=""),0,PB$5)</f>
      </c>
      <c r="PF14" s="125">
        <f>IF(PB$6=0,RANK(PD14,PD$12:PD$42,0),RANK(PD14,PD$12:PD$42,1))</f>
      </c>
      <c r="PG14"/>
      <c r="PH14"/>
      <c r="PI14" s="126">
        <f>IF((COUNTA(PG$12:PG$42)+COUNTA(PH$12:PH$42)=0),0.6*PG$5,IF(OR(PG14="",PH14=""),0,IF(PG$6=0,IF(PG14&gt;=PG$8,PG$5,IF(PG14&lt;PH14,0,PG$5*(PG14-PH14)/(PG$8-PH14))),IF(PG14&lt;=PG$8,PG$5,IF(PG14&gt;PH14,0,PG$5*(PG14-PH14)/(PG$8-PH14))))))</f>
      </c>
      <c r="PJ14" s="126">
        <f>IF(OR(PG14="",PH14=""),0,PG$5)</f>
      </c>
      <c r="PK14" s="125">
        <f>IF(PG$6=0,RANK(PI14,PI$12:PI$42,0),RANK(PI14,PI$12:PI$42,1))</f>
      </c>
      <c r="PL14"/>
      <c r="PM14"/>
      <c r="PN14" s="126">
        <f>IF((COUNTA(PL$12:PL$42)+COUNTA(PM$12:PM$42)=0),0.6*PL$5,IF(OR(PL14="",PM14=""),0,IF(PL$6=0,IF(PL14&gt;=PL$8,PL$5,IF(PL14&lt;PM14,0,PL$5*(PL14-PM14)/(PL$8-PM14))),IF(PL14&lt;=PL$8,PL$5,IF(PL14&gt;PM14,0,PL$5*(PL14-PM14)/(PL$8-PM14))))))</f>
      </c>
      <c r="PO14" s="126">
        <f>IF(OR(PL14="",PM14=""),0,PL$5)</f>
      </c>
      <c r="PP14" s="125">
        <f>IF(PL$6=0,RANK(PN14,PN$12:PN$42,0),RANK(PN14,PN$12:PN$42,1))</f>
      </c>
      <c r="PQ14"/>
      <c r="PR14"/>
      <c r="PS14" s="126">
        <f>IF((COUNTA(PQ$12:PQ$42)+COUNTA(PR$12:PR$42)=0),0.6*PQ$5,IF(OR(PQ14="",PR14=""),0,IF(PQ$6=0,IF(PQ14&gt;=PQ$8,PQ$5,IF(PQ14&lt;PR14,0,PQ$5*(PQ14-PR14)/(PQ$8-PR14))),IF(PQ14&lt;=PQ$8,PQ$5,IF(PQ14&gt;PR14,0,PQ$5*(PQ14-PR14)/(PQ$8-PR14))))))</f>
      </c>
      <c r="PT14" s="126">
        <f>IF(OR(PQ14="",PR14=""),0,PQ$5)</f>
      </c>
      <c r="PU14" s="125">
        <f>IF(PQ$6=0,RANK(PS14,PS$12:PS$42,0),RANK(PS14,PS$12:PS$42,1))</f>
      </c>
      <c r="PV14"/>
      <c r="PW14"/>
      <c r="PX14" s="126">
        <f>IF((COUNTA(PV$12:PV$42)+COUNTA(PW$12:PW$42)=0),0.6*PV$5,IF(OR(PV14="",PW14=""),0,IF(PV$6=0,IF(PV14&gt;=PV$8,PV$5,IF(PV14&lt;PW14,0,PV$5*(PV14-PW14)/(PV$8-PW14))),IF(PV14&lt;=PV$8,PV$5,IF(PV14&gt;PW14,0,PV$5*(PV14-PW14)/(PV$8-PW14))))))</f>
      </c>
      <c r="PY14" s="126">
        <f>IF(OR(PV14="",PW14=""),0,PV$5)</f>
      </c>
      <c r="PZ14" s="125">
        <f>IF(PV$6=0,RANK(PX14,PX$12:PX$42,0),RANK(PX14,PX$12:PX$42,1))</f>
      </c>
      <c r="QA14"/>
      <c r="QB14"/>
      <c r="QC14" s="126">
        <f>IF((COUNTA(QA$12:QA$42)+COUNTA(QB$12:QB$42)=0),0.6*QA$5,IF(OR(QA14="",QB14=""),0,IF(QA$6=0,IF(QA14&gt;=QA$8,QA$5,IF(QA14&lt;QB14,0,QA$5*(QA14-QB14)/(QA$8-QB14))),IF(QA14&lt;=QA$8,QA$5,IF(QA14&gt;QB14,0,QA$5*(QA14-QB14)/(QA$8-QB14))))))</f>
      </c>
      <c r="QD14" s="126">
        <f>IF(OR(QA14="",QB14=""),0,QA$5)</f>
      </c>
      <c r="QE14" s="125">
        <f>IF(QA$6=0,RANK(QC14,QC$12:QC$42,0),RANK(QC14,QC$12:QC$42,1))</f>
      </c>
      <c r="QF14"/>
      <c r="QG14"/>
      <c r="QH14" s="126">
        <f>IF((COUNTA(QF$12:QF$42)+COUNTA(QG$12:QG$42)=0),0.6*QF$5,IF(OR(QF14="",QG14=""),0,IF(QF$6=0,IF(QF14&gt;=QF$8,QF$5,IF(QF14&lt;QG14,0,QF$5*(QF14-QG14)/(QF$8-QG14))),IF(QF14&lt;=QF$8,QF$5,IF(QF14&gt;QG14,0,QF$5*(QF14-QG14)/(QF$8-QG14))))))</f>
      </c>
      <c r="QI14" s="126">
        <f>IF(OR(QF14="",QG14=""),0,QF$5)</f>
      </c>
      <c r="QJ14" s="125">
        <f>IF(QF$6=0,RANK(QH14,QH$12:QH$42,0),RANK(QH14,QH$12:QH$42,1))</f>
      </c>
      <c r="QK14"/>
      <c r="QL14"/>
      <c r="QM14" s="126">
        <f>IF((COUNTA(QK$12:QK$42)+COUNTA(QL$12:QL$42)=0),0.6*QK$5,IF(OR(QK14="",QL14=""),0,IF(QK$6=0,IF(QK14&gt;=QK$8,QK$5,IF(QK14&lt;QL14,0,QK$5*(QK14-QL14)/(QK$8-QL14))),IF(QK14&lt;=QK$8,QK$5,IF(QK14&gt;QL14,0,QK$5*(QK14-QL14)/(QK$8-QL14))))))</f>
      </c>
      <c r="QN14" s="126">
        <f>IF(OR(QK14="",QL14=""),0,QK$5)</f>
      </c>
      <c r="QO14" s="125">
        <f>IF(QK$6=0,RANK(QM14,QM$12:QM$42,0),RANK(QM14,QM$12:QM$42,1))</f>
      </c>
      <c r="QP14"/>
      <c r="QQ14"/>
      <c r="QR14" s="126">
        <f>IF((COUNTA(QP$12:QP$42)+COUNTA(QQ$12:QQ$42)=0),0.6*QP$5,IF(OR(QP14="",QQ14=""),0,IF(QP$6=0,IF(QP14&gt;=QP$8,QP$5,IF(QP14&lt;QQ14,0,QP$5*(QP14-QQ14)/(QP$8-QQ14))),IF(QP14&lt;=QP$8,QP$5,IF(QP14&gt;QQ14,0,QP$5*(QP14-QQ14)/(QP$8-QQ14))))))</f>
      </c>
      <c r="QS14" s="126">
        <f>IF(OR(QP14="",QQ14=""),0,QP$5)</f>
      </c>
      <c r="QT14" s="125">
        <f>IF(QP$6=0,RANK(QR14,QR$12:QR$42,0),RANK(QR14,QR$12:QR$42,1))</f>
      </c>
      <c r="QU14" s="126">
        <v>96.4</v>
      </c>
      <c r="QV14" s="126">
        <v>96.21</v>
      </c>
      <c r="QW14" s="126">
        <f>IF((COUNTA(QU$12:QU$42)+COUNTA(QV$12:QV$42)=0),0.6*QU$5,IF(OR(QU14="",QV14=""),0,IF(QU$6=0,IF(QU14&gt;=QU$8,QU$5,IF(QU14&lt;QV14,0,QU$5*(QU14-QV14)/(QU$8-QV14))),IF(QU14&lt;=QU$8,QU$5,IF(QU14&gt;QV14,0,QU$5*(QU14-QV14)/(QU$8-QV14))))))</f>
      </c>
      <c r="QX14" s="126">
        <f>IF(OR(QU14="",QV14=""),0,QU$5)</f>
      </c>
      <c r="QY14" s="125">
        <f>IF(QU$6=0,RANK(QW14,QW$12:QW$42,0),RANK(QW14,QW$12:QW$42,1))</f>
      </c>
      <c r="QZ14" s="126">
        <v>96.4</v>
      </c>
      <c r="RA14" s="126">
        <v>92.19</v>
      </c>
      <c r="RB14" s="126">
        <f>IF((COUNTA(QZ$12:QZ$42)+COUNTA(RA$12:RA$42)=0),0.6*QZ$5,IF(OR(QZ14="",RA14=""),0,IF(QZ$6=0,IF(QZ14&gt;=QZ$8,QZ$5,IF(QZ14&lt;RA14,0,QZ$5*(QZ14-RA14)/(QZ$8-RA14))),IF(QZ14&lt;=QZ$8,QZ$5,IF(QZ14&gt;RA14,0,QZ$5*(QZ14-RA14)/(QZ$8-RA14))))))</f>
      </c>
      <c r="RC14" s="126">
        <f>IF(OR(QZ14="",RA14=""),0,QZ$5)</f>
      </c>
      <c r="RD14" s="125">
        <f>IF(QZ$6=0,RANK(RB14,RB$12:RB$42,0),RANK(RB14,RB$12:RB$42,1))</f>
      </c>
      <c r="RE14" s="126">
        <v>100</v>
      </c>
      <c r="RF14" s="126">
        <v>15.63</v>
      </c>
      <c r="RG14" s="126">
        <f>IF((COUNTA(RE$12:RE$42)+COUNTA(RF$12:RF$42)=0),0.6*RE$5,IF(OR(RE14="",RF14=""),0,IF(RE$6=0,IF(RE14&gt;=RE$8,RE$5,IF(RE14&lt;RF14,0,RE$5*(RE14-RF14)/(RE$8-RF14))),IF(RE14&lt;=RE$8,RE$5,IF(RE14&gt;RF14,0,RE$5*(RE14-RF14)/(RE$8-RF14))))))</f>
      </c>
      <c r="RH14" s="126">
        <f>IF(OR(RE14="",RF14=""),0,RE$5)</f>
      </c>
      <c r="RI14" s="125">
        <f>IF(RE$6=0,RANK(RG14,RG$12:RG$42,0),RANK(RG14,RG$12:RG$42,1))</f>
      </c>
      <c r="RJ14" s="126">
        <v>100</v>
      </c>
      <c r="RK14" s="126">
        <v>100</v>
      </c>
      <c r="RL14" s="126">
        <f>IF((COUNTA(RJ$12:RJ$42)+COUNTA(RK$12:RK$42)=0),0.6*RJ$5,IF(OR(RJ14="",RK14=""),0,IF(RJ$6=0,IF(RJ14&gt;=RJ$8,RJ$5,IF(RJ14&lt;RK14,0,RJ$5*(RJ14-RK14)/(RJ$8-RK14))),IF(RJ14&lt;=RJ$8,RJ$5,IF(RJ14&gt;RK14,0,RJ$5*(RJ14-RK14)/(RJ$8-RK14))))))</f>
      </c>
      <c r="RM14" s="126">
        <f>IF(OR(RJ14="",RK14=""),0,RJ$5)</f>
      </c>
      <c r="RN14" s="125">
        <f>IF(RJ$6=0,RANK(RL14,RL$12:RL$42,0),RANK(RL14,RL$12:RL$42,1))</f>
      </c>
      <c r="RO14" s="126">
        <v>1.65</v>
      </c>
      <c r="RP14" s="126">
        <v>4.78</v>
      </c>
      <c r="RQ14" s="126">
        <f>IF((COUNTA(RO$12:RO$42)+COUNTA(RP$12:RP$42)=0),0.6*RO$5,IF(OR(RO14="",RP14=""),0,IF(RO$6=0,IF(RO14&gt;=RO$8,RO$5,IF(RO14&lt;RP14,0,RO$5*(RO14-RP14)/(RO$8-RP14))),IF(RO14&lt;=RO$8,RO$5,IF(RO14&gt;RP14,0,RO$5*(RO14-RP14)/(RO$8-RP14))))))</f>
      </c>
      <c r="RR14" s="126">
        <f>IF(OR(RO14="",RP14=""),0,RO$5)</f>
      </c>
      <c r="RS14" s="125">
        <f>IF(RO$6=0,RANK(RQ14,RQ$12:RQ$42,0),RANK(RQ14,RQ$12:RQ$42,1))</f>
      </c>
      <c r="RT14" s="126">
        <v>1.65</v>
      </c>
      <c r="RU14" s="126">
        <v>4.28</v>
      </c>
      <c r="RV14" s="126">
        <f>IF((COUNTA(RT$12:RT$42)+COUNTA(RU$12:RU$42)=0),0.6*RT$5,IF(OR(RT14="",RU14=""),0,IF(RT$6=0,IF(RT14&gt;=RT$8,RT$5,IF(RT14&lt;RU14,0,RT$5*(RT14-RU14)/(RT$8-RU14))),IF(RT14&lt;=RT$8,RT$5,IF(RT14&gt;RU14,0,RT$5*(RT14-RU14)/(RT$8-RU14))))))</f>
      </c>
      <c r="RW14" s="126">
        <f>IF(OR(RT14="",RU14=""),0,RT$5)</f>
      </c>
      <c r="RX14" s="125">
        <f>IF(RT$6=0,RANK(RV14,RV$12:RV$42,0),RANK(RV14,RV$12:RV$42,1))</f>
      </c>
      <c r="RY14" s="126">
        <v>98.01</v>
      </c>
      <c r="RZ14"/>
      <c r="SA14" s="126">
        <f>IF((COUNTA(RY$12:RY$42)+COUNTA(RZ$12:RZ$42)=0),0.6*RY$5,IF(OR(RY14="",RZ14=""),0,IF(RY$6=0,IF(RY14&gt;=RY$8,RY$5,IF(RY14&lt;RZ14,0,RY$5*(RY14-RZ14)/(RY$8-RZ14))),IF(RY14&lt;=RY$8,RY$5,IF(RY14&gt;RZ14,0,RY$5*(RY14-RZ14)/(RY$8-RZ14))))))</f>
      </c>
      <c r="SB14" s="126">
        <f>IF(OR(RY14="",RZ14=""),0,RY$5)</f>
      </c>
      <c r="SC14" s="125">
        <f>IF(RY$6=0,RANK(SA14,SA$12:SA$42,0),RANK(SA14,SA$12:SA$42,1))</f>
      </c>
      <c r="SD14" s="126">
        <v>98.01</v>
      </c>
      <c r="SE14"/>
      <c r="SF14" s="126">
        <f>IF((COUNTA(SD$12:SD$42)+COUNTA(SE$12:SE$42)=0),0.6*SD$5,IF(OR(SD14="",SE14=""),0,IF(SD$6=0,IF(SD14&gt;=SD$8,SD$5,IF(SD14&lt;SE14,0,SD$5*(SD14-SE14)/(SD$8-SE14))),IF(SD14&lt;=SD$8,SD$5,IF(SD14&gt;SE14,0,SD$5*(SD14-SE14)/(SD$8-SE14))))))</f>
      </c>
      <c r="SG14" s="126">
        <f>IF(OR(SD14="",SE14=""),0,SD$5)</f>
      </c>
      <c r="SH14" s="125">
        <f>IF(SD$6=0,RANK(SF14,SF$12:SF$42,0),RANK(SF14,SF$12:SF$42,1))</f>
      </c>
      <c r="SI14" s="126">
        <v>100</v>
      </c>
      <c r="SJ14" s="126">
        <v>100</v>
      </c>
      <c r="SK14" s="126">
        <f>IF((COUNTA(SI$12:SI$42)+COUNTA(SJ$12:SJ$42)=0),0.6*SI$5,IF(OR(SI14="",SJ14=""),0,IF(SI$6=0,IF(SI14&gt;=SI$8,SI$5,IF(SI14&lt;SJ14,0,SI$5*(SI14-SJ14)/(SI$8-SJ14))),IF(SI14&lt;=SI$8,SI$5,IF(SI14&gt;SJ14,0,SI$5*(SI14-SJ14)/(SI$8-SJ14))))))</f>
      </c>
      <c r="SL14" s="126">
        <f>IF(OR(SI14="",SJ14=""),0,SI$5)</f>
      </c>
      <c r="SM14" s="125">
        <f>IF(SI$6=0,RANK(SK14,SK$12:SK$42,0),RANK(SK14,SK$12:SK$42,1))</f>
      </c>
      <c r="SN14" s="126">
        <v>100</v>
      </c>
      <c r="SO14" s="126">
        <v>100</v>
      </c>
      <c r="SP14" s="126">
        <f>IF((COUNTA(SN$12:SN$42)+COUNTA(SO$12:SO$42)=0),0.6*SN$5,IF(OR(SN14="",SO14=""),0,IF(SN$6=0,IF(SN14&gt;=SN$8,SN$5,IF(SN14&lt;SO14,0,SN$5*(SN14-SO14)/(SN$8-SO14))),IF(SN14&lt;=SN$8,SN$5,IF(SN14&gt;SO14,0,SN$5*(SN14-SO14)/(SN$8-SO14))))))</f>
      </c>
      <c r="SQ14" s="126">
        <f>IF(OR(SN14="",SO14=""),0,SN$5)</f>
      </c>
      <c r="SR14" s="125">
        <f>IF(SN$6=0,RANK(SP14,SP$12:SP$42,0),RANK(SP14,SP$12:SP$42,1))</f>
      </c>
      <c r="SS14" s="126">
        <v>2.49</v>
      </c>
      <c r="ST14" s="126">
        <v>1.91</v>
      </c>
      <c r="SU14" s="126">
        <f>IF((COUNTA(SS$12:SS$42)+COUNTA(ST$12:ST$42)=0),0.6*SS$5,IF(OR(SS14="",ST14=""),0,IF(SS$6=0,IF(SS14&gt;=SS$8,SS$5,IF(SS14&lt;ST14,0,SS$5*(SS14-ST14)/(SS$8-ST14))),IF(SS14&lt;=SS$8,SS$5,IF(SS14&gt;ST14,0,SS$5*(SS14-ST14)/(SS$8-ST14))))))</f>
      </c>
      <c r="SV14" s="126">
        <f>IF(OR(SS14="",ST14=""),0,SS$5)</f>
      </c>
      <c r="SW14" s="125">
        <f>IF(SS$6=0,RANK(SU14,SU$12:SU$42,0),RANK(SU14,SU$12:SU$42,1))</f>
      </c>
      <c r="SX14" s="126">
        <v>2.49</v>
      </c>
      <c r="SY14" s="126">
        <v>2.5</v>
      </c>
      <c r="SZ14" s="126">
        <f>IF((COUNTA(SX$12:SX$42)+COUNTA(SY$12:SY$42)=0),0.6*SX$5,IF(OR(SX14="",SY14=""),0,IF(SX$6=0,IF(SX14&gt;=SX$8,SX$5,IF(SX14&lt;SY14,0,SX$5*(SX14-SY14)/(SX$8-SY14))),IF(SX14&lt;=SX$8,SX$5,IF(SX14&gt;SY14,0,SX$5*(SX14-SY14)/(SX$8-SY14))))))</f>
      </c>
      <c r="TA14" s="126">
        <f>IF(OR(SX14="",SY14=""),0,SX$5)</f>
      </c>
      <c r="TB14" s="125">
        <f>IF(SX$6=0,RANK(SZ14,SZ$12:SZ$42,0),RANK(SZ14,SZ$12:SZ$42,1))</f>
      </c>
      <c r="TC14" s="126">
        <v>100</v>
      </c>
      <c r="TD14" s="126">
        <v>100</v>
      </c>
      <c r="TE14" s="126">
        <f>IF((COUNTA(TC$12:TC$42)+COUNTA(TD$12:TD$42)=0),0.6*TC$5,IF(OR(TC14="",TD14=""),0,IF(TC$6=0,IF(TC14&gt;=TC$8,TC$5,IF(TC14&lt;TD14,0,TC$5*(TC14-TD14)/(TC$8-TD14))),IF(TC14&lt;=TC$8,TC$5,IF(TC14&gt;TD14,0,TC$5*(TC14-TD14)/(TC$8-TD14))))))</f>
      </c>
      <c r="TF14" s="126">
        <f>IF(OR(TC14="",TD14=""),0,TC$5)</f>
      </c>
      <c r="TG14" s="125">
        <f>IF(TC$6=0,RANK(TE14,TE$12:TE$42,0),RANK(TE14,TE$12:TE$42,1))</f>
      </c>
      <c r="TH14" s="126">
        <v>100</v>
      </c>
      <c r="TI14" s="126">
        <v>100</v>
      </c>
      <c r="TJ14" s="126">
        <f>IF((COUNTA(TH$12:TH$42)+COUNTA(TI$12:TI$42)=0),0.6*TH$5,IF(OR(TH14="",TI14=""),0,IF(TH$6=0,IF(TH14&gt;=TH$8,TH$5,IF(TH14&lt;TI14,0,TH$5*(TH14-TI14)/(TH$8-TI14))),IF(TH14&lt;=TH$8,TH$5,IF(TH14&gt;TI14,0,TH$5*(TH14-TI14)/(TH$8-TI14))))))</f>
      </c>
      <c r="TK14" s="126">
        <f>IF(OR(TH14="",TI14=""),0,TH$5)</f>
      </c>
      <c r="TL14" s="125">
        <f>IF(TH$6=0,RANK(TJ14,TJ$12:TJ$42,0),RANK(TJ14,TJ$12:TJ$42,1))</f>
      </c>
      <c r="TM14" s="126">
        <v>1.57</v>
      </c>
      <c r="TN14" s="126">
        <v>0.63</v>
      </c>
      <c r="TO14" s="126">
        <f>IF((COUNTA(TM$12:TM$42)+COUNTA(TN$12:TN$42)=0),0.6*TM$5,IF(OR(TM14="",TN14=""),0,IF(TM$6=0,IF(TM14&gt;=TM$8,TM$5,IF(TM14&lt;TN14,0,TM$5*(TM14-TN14)/(TM$8-TN14))),IF(TM14&lt;=TM$8,TM$5,IF(TM14&gt;TN14,0,TM$5*(TM14-TN14)/(TM$8-TN14))))))</f>
      </c>
      <c r="TP14" s="126">
        <f>IF(OR(TM14="",TN14=""),0,TM$5)</f>
      </c>
      <c r="TQ14" s="125">
        <f>IF(TM$6=0,RANK(TO14,TO$12:TO$42,0),RANK(TO14,TO$12:TO$42,1))</f>
      </c>
      <c r="TR14" s="126">
        <v>1.57</v>
      </c>
      <c r="TS14" s="126">
        <v>1.09</v>
      </c>
      <c r="TT14" s="126">
        <f>IF((COUNTA(TR$12:TR$42)+COUNTA(TS$12:TS$42)=0),0.6*TR$5,IF(OR(TR14="",TS14=""),0,IF(TR$6=0,IF(TR14&gt;=TR$8,TR$5,IF(TR14&lt;TS14,0,TR$5*(TR14-TS14)/(TR$8-TS14))),IF(TR14&lt;=TR$8,TR$5,IF(TR14&gt;TS14,0,TR$5*(TR14-TS14)/(TR$8-TS14))))))</f>
      </c>
      <c r="TU14" s="126">
        <f>IF(OR(TR14="",TS14=""),0,TR$5)</f>
      </c>
      <c r="TV14" s="125">
        <f>IF(TR$6=0,RANK(TT14,TT$12:TT$42,0),RANK(TT14,TT$12:TT$42,1))</f>
      </c>
      <c r="TW14" s="126">
        <v>0</v>
      </c>
      <c r="TX14" s="126">
        <v>0</v>
      </c>
      <c r="TY14" s="126">
        <f>IF((COUNTA(TW$12:TW$42)+COUNTA(TX$12:TX$42)=0),0.6*TW$5,IF(OR(TW14="",TX14=""),0,IF(TW$6=0,IF(TW14&gt;=TW$8,TW$5,IF(TW14&lt;TX14,0,TW$5*(TW14-TX14)/(TW$8-TX14))),IF(TW14&lt;=TW$8,TW$5,IF(TW14&gt;TX14,0,TW$5*(TW14-TX14)/(TW$8-TX14))))))</f>
      </c>
      <c r="TZ14" s="126">
        <f>IF(OR(TW14="",TX14=""),0,TW$5)</f>
      </c>
      <c r="UA14" s="125">
        <f>IF(TW$6=0,RANK(TY14,TY$12:TY$42,0),RANK(TY14,TY$12:TY$42,1))</f>
      </c>
      <c r="UB14" s="126">
        <v>0</v>
      </c>
      <c r="UC14" s="126">
        <v>0</v>
      </c>
      <c r="UD14" s="126">
        <f>IF((COUNTA(UB$12:UB$42)+COUNTA(UC$12:UC$42)=0),0.6*UB$5,IF(OR(UB14="",UC14=""),0,IF(UB$6=0,IF(UB14&gt;=UB$8,UB$5,IF(UB14&lt;UC14,0,UB$5*(UB14-UC14)/(UB$8-UC14))),IF(UB14&lt;=UB$8,UB$5,IF(UB14&gt;UC14,0,UB$5*(UB14-UC14)/(UB$8-UC14))))))</f>
      </c>
      <c r="UE14" s="126">
        <f>IF(OR(UB14="",UC14=""),0,UB$5)</f>
      </c>
      <c r="UF14" s="125">
        <f>IF(UB$6=0,RANK(UD14,UD$12:UD$42,0),RANK(UD14,UD$12:UD$42,1))</f>
      </c>
      <c r="UG14" s="126">
        <v>31.59</v>
      </c>
      <c r="UH14" s="126">
        <v>32.86</v>
      </c>
      <c r="UI14" s="126">
        <f>IF((COUNTA(UG$12:UG$42)+COUNTA(UH$12:UH$42)=0),0.6*UG$5,IF(OR(UG14="",UH14=""),0,IF(UG$6=0,IF(UG14&gt;=UG$8,UG$5,IF(UG14&lt;UH14,0,UG$5*(UG14-UH14)/(UG$8-UH14))),IF(UG14&lt;=UG$8,UG$5,IF(UG14&gt;UH14,0,UG$5*(UG14-UH14)/(UG$8-UH14))))))</f>
      </c>
      <c r="UJ14" s="126">
        <f>IF(OR(UG14="",UH14=""),0,UG$5)</f>
      </c>
      <c r="UK14" s="125">
        <f>IF(UG$6=0,RANK(UI14,UI$12:UI$42,0),RANK(UI14,UI$12:UI$42,1))</f>
      </c>
      <c r="UL14" s="126">
        <v>31.59</v>
      </c>
      <c r="UM14" s="126">
        <v>49.84</v>
      </c>
      <c r="UN14" s="126">
        <f>IF((COUNTA(UL$12:UL$42)+COUNTA(UM$12:UM$42)=0),0.6*UL$5,IF(OR(UL14="",UM14=""),0,IF(UL$6=0,IF(UL14&gt;=UL$8,UL$5,IF(UL14&lt;UM14,0,UL$5*(UL14-UM14)/(UL$8-UM14))),IF(UL14&lt;=UL$8,UL$5,IF(UL14&gt;UM14,0,UL$5*(UL14-UM14)/(UL$8-UM14))))))</f>
      </c>
      <c r="UO14" s="126">
        <f>IF(OR(UL14="",UM14=""),0,UL$5)</f>
      </c>
      <c r="UP14" s="125">
        <f>IF(UL$6=0,RANK(UN14,UN$12:UN$42,0),RANK(UN14,UN$12:UN$42,1))</f>
      </c>
      <c r="UQ14" s="126">
        <v>4.41</v>
      </c>
      <c r="UR14" s="126">
        <v>1.96</v>
      </c>
      <c r="US14" s="126">
        <f>IF((COUNTA(UQ$12:UQ$42)+COUNTA(UR$12:UR$42)=0),0.6*UQ$5,IF(OR(UQ14="",UR14=""),0,IF(UQ$6=0,IF(UQ14&gt;=UQ$8,UQ$5,IF(UQ14&lt;UR14,0,UQ$5*(UQ14-UR14)/(UQ$8-UR14))),IF(UQ14&lt;=UQ$8,UQ$5,IF(UQ14&gt;UR14,0,UQ$5*(UQ14-UR14)/(UQ$8-UR14))))))</f>
      </c>
      <c r="UT14" s="126">
        <f>IF(OR(UQ14="",UR14=""),0,UQ$5)</f>
      </c>
      <c r="UU14" s="125">
        <f>IF(UQ$6=0,RANK(US14,US$12:US$42,0),RANK(US14,US$12:US$42,1))</f>
      </c>
      <c r="UV14" s="126">
        <v>4.41</v>
      </c>
      <c r="UW14" s="126">
        <v>3.62</v>
      </c>
      <c r="UX14" s="126">
        <f>IF((COUNTA(UV$12:UV$42)+COUNTA(UW$12:UW$42)=0),0.6*UV$5,IF(OR(UV14="",UW14=""),0,IF(UV$6=0,IF(UV14&gt;=UV$8,UV$5,IF(UV14&lt;UW14,0,UV$5*(UV14-UW14)/(UV$8-UW14))),IF(UV14&lt;=UV$8,UV$5,IF(UV14&gt;UW14,0,UV$5*(UV14-UW14)/(UV$8-UW14))))))</f>
      </c>
      <c r="UY14" s="126">
        <f>IF(OR(UV14="",UW14=""),0,UV$5)</f>
      </c>
      <c r="UZ14" s="125">
        <f>IF(UV$6=0,RANK(UX14,UX$12:UX$42,0),RANK(UX14,UX$12:UX$42,1))</f>
      </c>
      <c r="VA14" s="126">
        <v>99.13</v>
      </c>
      <c r="VB14" s="126">
        <v>98.65</v>
      </c>
      <c r="VC14" s="126">
        <f>IF((COUNTA(VA$12:VA$42)+COUNTA(VB$12:VB$42)=0),0.6*VA$5,IF(OR(VA14="",VB14=""),0,IF(VA$6=0,IF(VA14&gt;=VA$8,VA$5,IF(VA14&lt;VB14,0,VA$5*(VA14-VB14)/(VA$8-VB14))),IF(VA14&lt;=VA$8,VA$5,IF(VA14&gt;VB14,0,VA$5*(VA14-VB14)/(VA$8-VB14))))))</f>
      </c>
      <c r="VD14" s="126">
        <f>IF(OR(VA14="",VB14=""),0,VA$5)</f>
      </c>
      <c r="VE14" s="125">
        <f>IF(VA$6=0,RANK(VC14,VC$12:VC$42,0),RANK(VC14,VC$12:VC$42,1))</f>
      </c>
      <c r="VF14" s="126">
        <v>99.13</v>
      </c>
      <c r="VG14" s="126">
        <v>93.62</v>
      </c>
      <c r="VH14" s="126">
        <f>IF((COUNTA(VF$12:VF$42)+COUNTA(VG$12:VG$42)=0),0.6*VF$5,IF(OR(VF14="",VG14=""),0,IF(VF$6=0,IF(VF14&gt;=VF$8,VF$5,IF(VF14&lt;VG14,0,VF$5*(VF14-VG14)/(VF$8-VG14))),IF(VF14&lt;=VF$8,VF$5,IF(VF14&gt;VG14,0,VF$5*(VF14-VG14)/(VF$8-VG14))))))</f>
      </c>
      <c r="VI14" s="126">
        <f>IF(OR(VF14="",VG14=""),0,VF$5)</f>
      </c>
      <c r="VJ14" s="125">
        <f>IF(VF$6=0,RANK(VH14,VH$12:VH$42,0),RANK(VH14,VH$12:VH$42,1))</f>
      </c>
      <c r="VK14" s="126">
        <v>99.32</v>
      </c>
      <c r="VL14" s="126">
        <v>98.75</v>
      </c>
      <c r="VM14" s="126">
        <f>IF((COUNTA(VK$12:VK$42)+COUNTA(VL$12:VL$42)=0),0.6*VK$5,IF(OR(VK14="",VL14=""),0,IF(VK$6=0,IF(VK14&gt;=VK$8,VK$5,IF(VK14&lt;VL14,0,VK$5*(VK14-VL14)/(VK$8-VL14))),IF(VK14&lt;=VK$8,VK$5,IF(VK14&gt;VL14,0,VK$5*(VK14-VL14)/(VK$8-VL14))))))</f>
      </c>
      <c r="VN14" s="126">
        <f>IF(OR(VK14="",VL14=""),0,VK$5)</f>
      </c>
      <c r="VO14" s="125">
        <f>IF(VK$6=0,RANK(VM14,VM$12:VM$42,0),RANK(VM14,VM$12:VM$42,1))</f>
      </c>
      <c r="VP14" s="126">
        <v>99.32</v>
      </c>
      <c r="VQ14" s="126">
        <v>100</v>
      </c>
      <c r="VR14" s="126">
        <f>IF((COUNTA(VP$12:VP$42)+COUNTA(VQ$12:VQ$42)=0),0.6*VP$5,IF(OR(VP14="",VQ14=""),0,IF(VP$6=0,IF(VP14&gt;=VP$8,VP$5,IF(VP14&lt;VQ14,0,VP$5*(VP14-VQ14)/(VP$8-VQ14))),IF(VP14&lt;=VP$8,VP$5,IF(VP14&gt;VQ14,0,VP$5*(VP14-VQ14)/(VP$8-VQ14))))))</f>
      </c>
      <c r="VS14" s="126">
        <f>IF(OR(VP14="",VQ14=""),0,VP$5)</f>
      </c>
      <c r="VT14" s="125">
        <f>IF(VP$6=0,RANK(VR14,VR$12:VR$42,0),RANK(VR14,VR$12:VR$42,1))</f>
      </c>
      <c r="VU14" s="126">
        <v>1.51</v>
      </c>
      <c r="VV14" s="126">
        <v>4.6</v>
      </c>
      <c r="VW14" s="126">
        <f>IF((COUNTA(VU$12:VU$42)+COUNTA(VV$12:VV$42)=0),0.6*VU$5,IF(OR(VU14="",VV14=""),0,IF(VU$6=0,IF(VU14&gt;=VU$8,VU$5,IF(VU14&lt;VV14,0,VU$5*(VU14-VV14)/(VU$8-VV14))),IF(VU14&lt;=VU$8,VU$5,IF(VU14&gt;VV14,0,VU$5*(VU14-VV14)/(VU$8-VV14))))))</f>
      </c>
      <c r="VX14" s="126">
        <f>IF(OR(VU14="",VV14=""),0,VU$5)</f>
      </c>
      <c r="VY14" s="125">
        <f>IF(VU$6=0,RANK(VW14,VW$12:VW$42,0),RANK(VW14,VW$12:VW$42,1))</f>
      </c>
      <c r="VZ14" s="126">
        <v>1.51</v>
      </c>
      <c r="WA14" s="126">
        <v>3.96</v>
      </c>
      <c r="WB14" s="126">
        <f>IF((COUNTA(VZ$12:VZ$42)+COUNTA(WA$12:WA$42)=0),0.6*VZ$5,IF(OR(VZ14="",WA14=""),0,IF(VZ$6=0,IF(VZ14&gt;=VZ$8,VZ$5,IF(VZ14&lt;WA14,0,VZ$5*(VZ14-WA14)/(VZ$8-WA14))),IF(VZ14&lt;=VZ$8,VZ$5,IF(VZ14&gt;WA14,0,VZ$5*(VZ14-WA14)/(VZ$8-WA14))))))</f>
      </c>
      <c r="WC14" s="126">
        <f>IF(OR(VZ14="",WA14=""),0,VZ$5)</f>
      </c>
      <c r="WD14" s="125">
        <f>IF(VZ$6=0,RANK(WB14,WB$12:WB$42,0),RANK(WB14,WB$12:WB$42,1))</f>
      </c>
      <c r="WE14" s="126">
        <v>97.9</v>
      </c>
      <c r="WF14"/>
      <c r="WG14" s="126">
        <f>IF((COUNTA(WE$12:WE$42)+COUNTA(WF$12:WF$42)=0),0.6*WE$5,IF(OR(WE14="",WF14=""),0,IF(WE$6=0,IF(WE14&gt;=WE$8,WE$5,IF(WE14&lt;WF14,0,WE$5*(WE14-WF14)/(WE$8-WF14))),IF(WE14&lt;=WE$8,WE$5,IF(WE14&gt;WF14,0,WE$5*(WE14-WF14)/(WE$8-WF14))))))</f>
      </c>
      <c r="WH14" s="126">
        <f>IF(OR(WE14="",WF14=""),0,WE$5)</f>
      </c>
      <c r="WI14" s="125">
        <f>IF(WE$6=0,RANK(WG14,WG$12:WG$42,0),RANK(WG14,WG$12:WG$42,1))</f>
      </c>
      <c r="WJ14" s="126">
        <v>97.9</v>
      </c>
      <c r="WK14"/>
      <c r="WL14" s="126">
        <f>IF((COUNTA(WJ$12:WJ$42)+COUNTA(WK$12:WK$42)=0),0.6*WJ$5,IF(OR(WJ14="",WK14=""),0,IF(WJ$6=0,IF(WJ14&gt;=WJ$8,WJ$5,IF(WJ14&lt;WK14,0,WJ$5*(WJ14-WK14)/(WJ$8-WK14))),IF(WJ14&lt;=WJ$8,WJ$5,IF(WJ14&gt;WK14,0,WJ$5*(WJ14-WK14)/(WJ$8-WK14))))))</f>
      </c>
      <c r="WM14" s="126">
        <f>IF(OR(WJ14="",WK14=""),0,WJ$5)</f>
      </c>
      <c r="WN14" s="125">
        <f>IF(WJ$6=0,RANK(WL14,WL$12:WL$42,0),RANK(WL14,WL$12:WL$42,1))</f>
      </c>
      <c r="WO14" s="126">
        <v>99.69</v>
      </c>
      <c r="WP14" s="126">
        <v>100</v>
      </c>
      <c r="WQ14" s="126">
        <f>IF((COUNTA(WO$12:WO$42)+COUNTA(WP$12:WP$42)=0),0.6*WO$5,IF(OR(WO14="",WP14=""),0,IF(WO$6=0,IF(WO14&gt;=WO$8,WO$5,IF(WO14&lt;WP14,0,WO$5*(WO14-WP14)/(WO$8-WP14))),IF(WO14&lt;=WO$8,WO$5,IF(WO14&gt;WP14,0,WO$5*(WO14-WP14)/(WO$8-WP14))))))</f>
      </c>
      <c r="WR14" s="126">
        <f>IF(OR(WO14="",WP14=""),0,WO$5)</f>
      </c>
      <c r="WS14" s="125">
        <f>IF(WO$6=0,RANK(WQ14,WQ$12:WQ$42,0),RANK(WQ14,WQ$12:WQ$42,1))</f>
      </c>
      <c r="WT14" s="126">
        <v>99.69</v>
      </c>
      <c r="WU14" s="126">
        <v>100</v>
      </c>
      <c r="WV14" s="126">
        <f>IF((COUNTA(WT$12:WT$42)+COUNTA(WU$12:WU$42)=0),0.6*WT$5,IF(OR(WT14="",WU14=""),0,IF(WT$6=0,IF(WT14&gt;=WT$8,WT$5,IF(WT14&lt;WU14,0,WT$5*(WT14-WU14)/(WT$8-WU14))),IF(WT14&lt;=WT$8,WT$5,IF(WT14&gt;WU14,0,WT$5*(WT14-WU14)/(WT$8-WU14))))))</f>
      </c>
      <c r="WW14" s="126">
        <f>IF(OR(WT14="",WU14=""),0,WT$5)</f>
      </c>
      <c r="WX14" s="125">
        <f>IF(WT$6=0,RANK(WV14,WV$12:WV$42,0),RANK(WV14,WV$12:WV$42,1))</f>
      </c>
      <c r="WY14" s="126">
        <v>2.23</v>
      </c>
      <c r="WZ14" s="126">
        <v>2.16</v>
      </c>
      <c r="XA14" s="126">
        <f>IF((COUNTA(WY$12:WY$42)+COUNTA(WZ$12:WZ$42)=0),0.6*WY$5,IF(OR(WY14="",WZ14=""),0,IF(WY$6=0,IF(WY14&gt;=WY$8,WY$5,IF(WY14&lt;WZ14,0,WY$5*(WY14-WZ14)/(WY$8-WZ14))),IF(WY14&lt;=WY$8,WY$5,IF(WY14&gt;WZ14,0,WY$5*(WY14-WZ14)/(WY$8-WZ14))))))</f>
      </c>
      <c r="XB14" s="126">
        <f>IF(OR(WY14="",WZ14=""),0,WY$5)</f>
      </c>
      <c r="XC14" s="125">
        <f>IF(WY$6=0,RANK(XA14,XA$12:XA$42,0),RANK(XA14,XA$12:XA$42,1))</f>
      </c>
      <c r="XD14" s="126">
        <v>2.23</v>
      </c>
      <c r="XE14" s="126">
        <v>2.31</v>
      </c>
      <c r="XF14" s="126">
        <f>IF((COUNTA(XD$12:XD$42)+COUNTA(XE$12:XE$42)=0),0.6*XD$5,IF(OR(XD14="",XE14=""),0,IF(XD$6=0,IF(XD14&gt;=XD$8,XD$5,IF(XD14&lt;XE14,0,XD$5*(XD14-XE14)/(XD$8-XE14))),IF(XD14&lt;=XD$8,XD$5,IF(XD14&gt;XE14,0,XD$5*(XD14-XE14)/(XD$8-XE14))))))</f>
      </c>
      <c r="XG14" s="126">
        <f>IF(OR(XD14="",XE14=""),0,XD$5)</f>
      </c>
      <c r="XH14" s="125">
        <f>IF(XD$6=0,RANK(XF14,XF$12:XF$42,0),RANK(XF14,XF$12:XF$42,1))</f>
      </c>
      <c r="XI14" s="126">
        <v>100</v>
      </c>
      <c r="XJ14" s="126">
        <v>100</v>
      </c>
      <c r="XK14" s="126">
        <f>IF((COUNTA(XI$12:XI$42)+COUNTA(XJ$12:XJ$42)=0),0.6*XI$5,IF(OR(XI14="",XJ14=""),0,IF(XI$6=0,IF(XI14&gt;=XI$8,XI$5,IF(XI14&lt;XJ14,0,XI$5*(XI14-XJ14)/(XI$8-XJ14))),IF(XI14&lt;=XI$8,XI$5,IF(XI14&gt;XJ14,0,XI$5*(XI14-XJ14)/(XI$8-XJ14))))))</f>
      </c>
      <c r="XL14" s="126">
        <f>IF(OR(XI14="",XJ14=""),0,XI$5)</f>
      </c>
      <c r="XM14" s="125">
        <f>IF(XI$6=0,RANK(XK14,XK$12:XK$42,0),RANK(XK14,XK$12:XK$42,1))</f>
      </c>
      <c r="XN14" s="126">
        <v>100</v>
      </c>
      <c r="XO14" s="126">
        <v>100</v>
      </c>
      <c r="XP14" s="126">
        <f>IF((COUNTA(XN$12:XN$42)+COUNTA(XO$12:XO$42)=0),0.6*XN$5,IF(OR(XN14="",XO14=""),0,IF(XN$6=0,IF(XN14&gt;=XN$8,XN$5,IF(XN14&lt;XO14,0,XN$5*(XN14-XO14)/(XN$8-XO14))),IF(XN14&lt;=XN$8,XN$5,IF(XN14&gt;XO14,0,XN$5*(XN14-XO14)/(XN$8-XO14))))))</f>
      </c>
      <c r="XQ14" s="126">
        <f>IF(OR(XN14="",XO14=""),0,XN$5)</f>
      </c>
      <c r="XR14" s="125">
        <f>IF(XN$6=0,RANK(XP14,XP$12:XP$42,0),RANK(XP14,XP$12:XP$42,1))</f>
      </c>
      <c r="XS14" s="126">
        <v>0.84</v>
      </c>
      <c r="XT14" s="126">
        <v>0.54</v>
      </c>
      <c r="XU14" s="126">
        <f>IF((COUNTA(XS$12:XS$42)+COUNTA(XT$12:XT$42)=0),0.6*XS$5,IF(OR(XS14="",XT14=""),0,IF(XS$6=0,IF(XS14&gt;=XS$8,XS$5,IF(XS14&lt;XT14,0,XS$5*(XS14-XT14)/(XS$8-XT14))),IF(XS14&lt;=XS$8,XS$5,IF(XS14&gt;XT14,0,XS$5*(XS14-XT14)/(XS$8-XT14))))))</f>
      </c>
      <c r="XV14" s="126">
        <f>IF(OR(XS14="",XT14=""),0,XS$5)</f>
      </c>
      <c r="XW14" s="125">
        <f>IF(XS$6=0,RANK(XU14,XU$12:XU$42,0),RANK(XU14,XU$12:XU$42,1))</f>
      </c>
      <c r="XX14" s="126">
        <v>0.84</v>
      </c>
      <c r="XY14" s="126">
        <v>0.64</v>
      </c>
      <c r="XZ14" s="126">
        <f>IF((COUNTA(XX$12:XX$42)+COUNTA(XY$12:XY$42)=0),0.6*XX$5,IF(OR(XX14="",XY14=""),0,IF(XX$6=0,IF(XX14&gt;=XX$8,XX$5,IF(XX14&lt;XY14,0,XX$5*(XX14-XY14)/(XX$8-XY14))),IF(XX14&lt;=XX$8,XX$5,IF(XX14&gt;XY14,0,XX$5*(XX14-XY14)/(XX$8-XY14))))))</f>
      </c>
      <c r="YA14" s="126">
        <f>IF(OR(XX14="",XY14=""),0,XX$5)</f>
      </c>
      <c r="YB14" s="125">
        <f>IF(XX$6=0,RANK(XZ14,XZ$12:XZ$42,0),RANK(XZ14,XZ$12:XZ$42,1))</f>
      </c>
      <c r="YC14" s="126">
        <v>0</v>
      </c>
      <c r="YD14" s="126">
        <v>0</v>
      </c>
      <c r="YE14" s="126">
        <f>IF((COUNTA(YC$12:YC$42)+COUNTA(YD$12:YD$42)=0),0.6*YC$5,IF(OR(YC14="",YD14=""),0,IF(YC$6=0,IF(YC14&gt;=YC$8,YC$5,IF(YC14&lt;YD14,0,YC$5*(YC14-YD14)/(YC$8-YD14))),IF(YC14&lt;=YC$8,YC$5,IF(YC14&gt;YD14,0,YC$5*(YC14-YD14)/(YC$8-YD14))))))</f>
      </c>
      <c r="YF14" s="126">
        <f>IF(OR(YC14="",YD14=""),0,YC$5)</f>
      </c>
      <c r="YG14" s="125">
        <f>IF(YC$6=0,RANK(YE14,YE$12:YE$42,0),RANK(YE14,YE$12:YE$42,1))</f>
      </c>
      <c r="YH14" s="126">
        <v>0</v>
      </c>
      <c r="YI14" s="126">
        <v>0</v>
      </c>
      <c r="YJ14" s="126">
        <f>IF((COUNTA(YH$12:YH$42)+COUNTA(YI$12:YI$42)=0),0.6*YH$5,IF(OR(YH14="",YI14=""),0,IF(YH$6=0,IF(YH14&gt;=YH$8,YH$5,IF(YH14&lt;YI14,0,YH$5*(YH14-YI14)/(YH$8-YI14))),IF(YH14&lt;=YH$8,YH$5,IF(YH14&gt;YI14,0,YH$5*(YH14-YI14)/(YH$8-YI14))))))</f>
      </c>
      <c r="YK14" s="126">
        <f>IF(OR(YH14="",YI14=""),0,YH$5)</f>
      </c>
      <c r="YL14" s="125">
        <f>IF(YH$6=0,RANK(YJ14,YJ$12:YJ$42,0),RANK(YJ14,YJ$12:YJ$42,1))</f>
      </c>
      <c r="YM14" s="126">
        <v>41.44</v>
      </c>
      <c r="YN14" s="126">
        <v>25.09</v>
      </c>
      <c r="YO14" s="126">
        <f>IF((COUNTA(YM$12:YM$42)+COUNTA(YN$12:YN$42)=0),0.6*YM$5,IF(OR(YM14="",YN14=""),0,IF(YM$6=0,IF(YM14&gt;=YM$8,YM$5,IF(YM14&lt;YN14,0,YM$5*(YM14-YN14)/(YM$8-YN14))),IF(YM14&lt;=YM$8,YM$5,IF(YM14&gt;YN14,0,YM$5*(YM14-YN14)/(YM$8-YN14))))))</f>
      </c>
      <c r="YP14" s="126">
        <f>IF(OR(YM14="",YN14=""),0,YM$5)</f>
      </c>
      <c r="YQ14" s="125">
        <f>IF(YM$6=0,RANK(YO14,YO$12:YO$42,0),RANK(YO14,YO$12:YO$42,1))</f>
      </c>
      <c r="YR14" s="126">
        <v>41.44</v>
      </c>
      <c r="YS14" s="126">
        <v>30.86</v>
      </c>
      <c r="YT14" s="126">
        <f>IF((COUNTA(YR$12:YR$42)+COUNTA(YS$12:YS$42)=0),0.6*YR$5,IF(OR(YR14="",YS14=""),0,IF(YR$6=0,IF(YR14&gt;=YR$8,YR$5,IF(YR14&lt;YS14,0,YR$5*(YR14-YS14)/(YR$8-YS14))),IF(YR14&lt;=YR$8,YR$5,IF(YR14&gt;YS14,0,YR$5*(YR14-YS14)/(YR$8-YS14))))))</f>
      </c>
      <c r="YU14" s="126">
        <f>IF(OR(YR14="",YS14=""),0,YR$5)</f>
      </c>
      <c r="YV14" s="125">
        <f>IF(YR$6=0,RANK(YT14,YT$12:YT$42,0),RANK(YT14,YT$12:YT$42,1))</f>
      </c>
      <c r="YW14" s="126">
        <v>5.2</v>
      </c>
      <c r="YX14" s="126">
        <v>5.11</v>
      </c>
      <c r="YY14" s="126">
        <f>IF((COUNTA(YW$12:YW$42)+COUNTA(YX$12:YX$42)=0),0.6*YW$5,IF(OR(YW14="",YX14=""),0,IF(YW$6=0,IF(YW14&gt;=YW$8,YW$5,IF(YW14&lt;YX14,0,YW$5*(YW14-YX14)/(YW$8-YX14))),IF(YW14&lt;=YW$8,YW$5,IF(YW14&gt;YX14,0,YW$5*(YW14-YX14)/(YW$8-YX14))))))</f>
      </c>
      <c r="YZ14" s="126">
        <f>IF(OR(YW14="",YX14=""),0,YW$5)</f>
      </c>
      <c r="ZA14" s="125">
        <f>IF(YW$6=0,RANK(YY14,YY$12:YY$42,0),RANK(YY14,YY$12:YY$42,1))</f>
      </c>
      <c r="ZB14" s="126">
        <v>5.2</v>
      </c>
      <c r="ZC14" s="126">
        <v>2.16</v>
      </c>
      <c r="ZD14" s="126">
        <f>IF((COUNTA(ZB$12:ZB$42)+COUNTA(ZC$12:ZC$42)=0),0.6*ZB$5,IF(OR(ZB14="",ZC14=""),0,IF(ZB$6=0,IF(ZB14&gt;=ZB$8,ZB$5,IF(ZB14&lt;ZC14,0,ZB$5*(ZB14-ZC14)/(ZB$8-ZC14))),IF(ZB14&lt;=ZB$8,ZB$5,IF(ZB14&gt;ZC14,0,ZB$5*(ZB14-ZC14)/(ZB$8-ZC14))))))</f>
      </c>
      <c r="ZE14" s="126">
        <f>IF(OR(ZB14="",ZC14=""),0,ZB$5)</f>
      </c>
      <c r="ZF14" s="125">
        <f>IF(ZB$6=0,RANK(ZD14,ZD$12:ZD$42,0),RANK(ZD14,ZD$12:ZD$42,1))</f>
      </c>
      <c r="ZG14" s="126">
        <v>99.8</v>
      </c>
      <c r="ZH14" s="126">
        <v>94.05</v>
      </c>
      <c r="ZI14" s="126">
        <f>IF((COUNTA(ZG$12:ZG$42)+COUNTA(ZH$12:ZH$42)=0),0.6*ZG$5,IF(OR(ZG14="",ZH14=""),0,IF(ZG$6=0,IF(ZG14&gt;=ZG$8,ZG$5,IF(ZG14&lt;ZH14,0,ZG$5*(ZG14-ZH14)/(ZG$8-ZH14))),IF(ZG14&lt;=ZG$8,ZG$5,IF(ZG14&gt;ZH14,0,ZG$5*(ZG14-ZH14)/(ZG$8-ZH14))))))</f>
      </c>
      <c r="ZJ14" s="126">
        <f>IF(OR(ZG14="",ZH14=""),0,ZG$5)</f>
      </c>
      <c r="ZK14" s="125">
        <f>IF(ZG$6=0,RANK(ZI14,ZI$12:ZI$42,0),RANK(ZI14,ZI$12:ZI$42,1))</f>
      </c>
      <c r="ZL14" s="126">
        <v>99.8</v>
      </c>
      <c r="ZM14" s="126">
        <v>66.52</v>
      </c>
      <c r="ZN14" s="126">
        <f>IF((COUNTA(ZL$12:ZL$42)+COUNTA(ZM$12:ZM$42)=0),0.6*ZL$5,IF(OR(ZL14="",ZM14=""),0,IF(ZL$6=0,IF(ZL14&gt;=ZL$8,ZL$5,IF(ZL14&lt;ZM14,0,ZL$5*(ZL14-ZM14)/(ZL$8-ZM14))),IF(ZL14&lt;=ZL$8,ZL$5,IF(ZL14&gt;ZM14,0,ZL$5*(ZL14-ZM14)/(ZL$8-ZM14))))))</f>
      </c>
      <c r="ZO14" s="126">
        <f>IF(OR(ZL14="",ZM14=""),0,ZL$5)</f>
      </c>
      <c r="ZP14" s="125">
        <f>IF(ZL$6=0,RANK(ZN14,ZN$12:ZN$42,0),RANK(ZN14,ZN$12:ZN$42,1))</f>
      </c>
      <c r="ZQ14" s="126">
        <v>99.82</v>
      </c>
      <c r="ZR14" s="126">
        <v>93.66</v>
      </c>
      <c r="ZS14" s="126">
        <f>IF((COUNTA(ZQ$12:ZQ$42)+COUNTA(ZR$12:ZR$42)=0),0.6*ZQ$5,IF(OR(ZQ14="",ZR14=""),0,IF(ZQ$6=0,IF(ZQ14&gt;=ZQ$8,ZQ$5,IF(ZQ14&lt;ZR14,0,ZQ$5*(ZQ14-ZR14)/(ZQ$8-ZR14))),IF(ZQ14&lt;=ZQ$8,ZQ$5,IF(ZQ14&gt;ZR14,0,ZQ$5*(ZQ14-ZR14)/(ZQ$8-ZR14))))))</f>
      </c>
      <c r="ZT14" s="126">
        <f>IF(OR(ZQ14="",ZR14=""),0,ZQ$5)</f>
      </c>
      <c r="ZU14" s="125">
        <f>IF(ZQ$6=0,RANK(ZS14,ZS$12:ZS$42,0),RANK(ZS14,ZS$12:ZS$42,1))</f>
      </c>
      <c r="ZV14" s="126">
        <v>99.82</v>
      </c>
      <c r="ZW14" s="126">
        <v>73.43</v>
      </c>
      <c r="ZX14" s="126">
        <f>IF((COUNTA(ZV$12:ZV$42)+COUNTA(ZW$12:ZW$42)=0),0.6*ZV$5,IF(OR(ZV14="",ZW14=""),0,IF(ZV$6=0,IF(ZV14&gt;=ZV$8,ZV$5,IF(ZV14&lt;ZW14,0,ZV$5*(ZV14-ZW14)/(ZV$8-ZW14))),IF(ZV14&lt;=ZV$8,ZV$5,IF(ZV14&gt;ZW14,0,ZV$5*(ZV14-ZW14)/(ZV$8-ZW14))))))</f>
      </c>
      <c r="ZY14" s="126">
        <f>IF(OR(ZV14="",ZW14=""),0,ZV$5)</f>
      </c>
      <c r="ZZ14" s="125">
        <f>IF(ZV$6=0,RANK(ZX14,ZX$12:ZX$42,0),RANK(ZX14,ZX$12:ZX$42,1))</f>
      </c>
      <c r="AAA14" s="126">
        <v>1.47</v>
      </c>
      <c r="AAB14" s="126">
        <v>5.65</v>
      </c>
      <c r="AAC14" s="126">
        <f>IF((COUNTA(AAA$12:AAA$42)+COUNTA(AAB$12:AAB$42)=0),0.6*AAA$5,IF(OR(AAA14="",AAB14=""),0,IF(AAA$6=0,IF(AAA14&gt;=AAA$8,AAA$5,IF(AAA14&lt;AAB14,0,AAA$5*(AAA14-AAB14)/(AAA$8-AAB14))),IF(AAA14&lt;=AAA$8,AAA$5,IF(AAA14&gt;AAB14,0,AAA$5*(AAA14-AAB14)/(AAA$8-AAB14))))))</f>
      </c>
      <c r="AAD14" s="126">
        <f>IF(OR(AAA14="",AAB14=""),0,AAA$5)</f>
      </c>
      <c r="AAE14" s="125">
        <f>IF(AAA$6=0,RANK(AAC14,AAC$12:AAC$42,0),RANK(AAC14,AAC$12:AAC$42,1))</f>
      </c>
      <c r="AAF14" s="126">
        <v>1.47</v>
      </c>
      <c r="AAG14" s="126">
        <v>5.51</v>
      </c>
      <c r="AAH14" s="126">
        <f>IF((COUNTA(AAF$12:AAF$42)+COUNTA(AAG$12:AAG$42)=0),0.6*AAF$5,IF(OR(AAF14="",AAG14=""),0,IF(AAF$6=0,IF(AAF14&gt;=AAF$8,AAF$5,IF(AAF14&lt;AAG14,0,AAF$5*(AAF14-AAG14)/(AAF$8-AAG14))),IF(AAF14&lt;=AAF$8,AAF$5,IF(AAF14&gt;AAG14,0,AAF$5*(AAF14-AAG14)/(AAF$8-AAG14))))))</f>
      </c>
      <c r="AAI14" s="126">
        <f>IF(OR(AAF14="",AAG14=""),0,AAF$5)</f>
      </c>
      <c r="AAJ14" s="125">
        <f>IF(AAF$6=0,RANK(AAH14,AAH$12:AAH$42,0),RANK(AAH14,AAH$12:AAH$42,1))</f>
      </c>
      <c r="AAK14" s="126">
        <v>99.69</v>
      </c>
      <c r="AAL14"/>
      <c r="AAM14" s="126">
        <f>IF((COUNTA(AAK$12:AAK$42)+COUNTA(AAL$12:AAL$42)=0),0.6*AAK$5,IF(OR(AAK14="",AAL14=""),0,IF(AAK$6=0,IF(AAK14&gt;=AAK$8,AAK$5,IF(AAK14&lt;AAL14,0,AAK$5*(AAK14-AAL14)/(AAK$8-AAL14))),IF(AAK14&lt;=AAK$8,AAK$5,IF(AAK14&gt;AAL14,0,AAK$5*(AAK14-AAL14)/(AAK$8-AAL14))))))</f>
      </c>
      <c r="AAN14" s="126">
        <f>IF(OR(AAK14="",AAL14=""),0,AAK$5)</f>
      </c>
      <c r="AAO14" s="125">
        <f>IF(AAK$6=0,RANK(AAM14,AAM$12:AAM$42,0),RANK(AAM14,AAM$12:AAM$42,1))</f>
      </c>
      <c r="AAP14" s="126">
        <v>99.69</v>
      </c>
      <c r="AAQ14"/>
      <c r="AAR14" s="126">
        <f>IF((COUNTA(AAP$12:AAP$42)+COUNTA(AAQ$12:AAQ$42)=0),0.6*AAP$5,IF(OR(AAP14="",AAQ14=""),0,IF(AAP$6=0,IF(AAP14&gt;=AAP$8,AAP$5,IF(AAP14&lt;AAQ14,0,AAP$5*(AAP14-AAQ14)/(AAP$8-AAQ14))),IF(AAP14&lt;=AAP$8,AAP$5,IF(AAP14&gt;AAQ14,0,AAP$5*(AAP14-AAQ14)/(AAP$8-AAQ14))))))</f>
      </c>
      <c r="AAS14" s="126">
        <f>IF(OR(AAP14="",AAQ14=""),0,AAP$5)</f>
      </c>
      <c r="AAT14" s="125">
        <f>IF(AAP$6=0,RANK(AAR14,AAR$12:AAR$42,0),RANK(AAR14,AAR$12:AAR$42,1))</f>
      </c>
      <c r="AAU14" s="126">
        <v>99.81</v>
      </c>
      <c r="AAV14" s="126">
        <v>99.83</v>
      </c>
      <c r="AAW14" s="126">
        <f>IF((COUNTA(AAU$12:AAU$42)+COUNTA(AAV$12:AAV$42)=0),0.6*AAU$5,IF(OR(AAU14="",AAV14=""),0,IF(AAU$6=0,IF(AAU14&gt;=AAU$8,AAU$5,IF(AAU14&lt;AAV14,0,AAU$5*(AAU14-AAV14)/(AAU$8-AAV14))),IF(AAU14&lt;=AAU$8,AAU$5,IF(AAU14&gt;AAV14,0,AAU$5*(AAU14-AAV14)/(AAU$8-AAV14))))))</f>
      </c>
      <c r="AAX14" s="126">
        <f>IF(OR(AAU14="",AAV14=""),0,AAU$5)</f>
      </c>
      <c r="AAY14" s="125">
        <f>IF(AAU$6=0,RANK(AAW14,AAW$12:AAW$42,0),RANK(AAW14,AAW$12:AAW$42,1))</f>
      </c>
      <c r="AAZ14" s="126">
        <v>99.81</v>
      </c>
      <c r="ABA14" s="126">
        <v>98.89</v>
      </c>
      <c r="ABB14" s="126">
        <f>IF((COUNTA(AAZ$12:AAZ$42)+COUNTA(ABA$12:ABA$42)=0),0.6*AAZ$5,IF(OR(AAZ14="",ABA14=""),0,IF(AAZ$6=0,IF(AAZ14&gt;=AAZ$8,AAZ$5,IF(AAZ14&lt;ABA14,0,AAZ$5*(AAZ14-ABA14)/(AAZ$8-ABA14))),IF(AAZ14&lt;=AAZ$8,AAZ$5,IF(AAZ14&gt;ABA14,0,AAZ$5*(AAZ14-ABA14)/(AAZ$8-ABA14))))))</f>
      </c>
      <c r="ABC14" s="126">
        <f>IF(OR(AAZ14="",ABA14=""),0,AAZ$5)</f>
      </c>
      <c r="ABD14" s="125">
        <f>IF(AAZ$6=0,RANK(ABB14,ABB$12:ABB$42,0),RANK(ABB14,ABB$12:ABB$42,1))</f>
      </c>
      <c r="ABE14" s="126">
        <v>2.26</v>
      </c>
      <c r="ABF14" s="126">
        <v>2.15</v>
      </c>
      <c r="ABG14" s="126">
        <f>IF((COUNTA(ABE$12:ABE$42)+COUNTA(ABF$12:ABF$42)=0),0.6*ABE$5,IF(OR(ABE14="",ABF14=""),0,IF(ABE$6=0,IF(ABE14&gt;=ABE$8,ABE$5,IF(ABE14&lt;ABF14,0,ABE$5*(ABE14-ABF14)/(ABE$8-ABF14))),IF(ABE14&lt;=ABE$8,ABE$5,IF(ABE14&gt;ABF14,0,ABE$5*(ABE14-ABF14)/(ABE$8-ABF14))))))</f>
      </c>
      <c r="ABH14" s="126">
        <f>IF(OR(ABE14="",ABF14=""),0,ABE$5)</f>
      </c>
      <c r="ABI14" s="125">
        <f>IF(ABE$6=0,RANK(ABG14,ABG$12:ABG$42,0),RANK(ABG14,ABG$12:ABG$42,1))</f>
      </c>
      <c r="ABJ14" s="126">
        <v>2.26</v>
      </c>
      <c r="ABK14" s="126">
        <v>2.98</v>
      </c>
      <c r="ABL14" s="126">
        <f>IF((COUNTA(ABJ$12:ABJ$42)+COUNTA(ABK$12:ABK$42)=0),0.6*ABJ$5,IF(OR(ABJ14="",ABK14=""),0,IF(ABJ$6=0,IF(ABJ14&gt;=ABJ$8,ABJ$5,IF(ABJ14&lt;ABK14,0,ABJ$5*(ABJ14-ABK14)/(ABJ$8-ABK14))),IF(ABJ14&lt;=ABJ$8,ABJ$5,IF(ABJ14&gt;ABK14,0,ABJ$5*(ABJ14-ABK14)/(ABJ$8-ABK14))))))</f>
      </c>
      <c r="ABM14" s="126">
        <f>IF(OR(ABJ14="",ABK14=""),0,ABJ$5)</f>
      </c>
      <c r="ABN14" s="125">
        <f>IF(ABJ$6=0,RANK(ABL14,ABL$12:ABL$42,0),RANK(ABL14,ABL$12:ABL$42,1))</f>
      </c>
      <c r="ABO14" s="126">
        <v>100</v>
      </c>
      <c r="ABP14" s="126">
        <v>96.61</v>
      </c>
      <c r="ABQ14" s="126">
        <f>IF((COUNTA(ABO$12:ABO$42)+COUNTA(ABP$12:ABP$42)=0),0.6*ABO$5,IF(OR(ABO14="",ABP14=""),0,IF(ABO$6=0,IF(ABO14&gt;=ABO$8,ABO$5,IF(ABO14&lt;ABP14,0,ABO$5*(ABO14-ABP14)/(ABO$8-ABP14))),IF(ABO14&lt;=ABO$8,ABO$5,IF(ABO14&gt;ABP14,0,ABO$5*(ABO14-ABP14)/(ABO$8-ABP14))))))</f>
      </c>
      <c r="ABR14" s="126">
        <f>IF(OR(ABO14="",ABP14=""),0,ABO$5)</f>
      </c>
      <c r="ABS14" s="125">
        <f>IF(ABO$6=0,RANK(ABQ14,ABQ$12:ABQ$42,0),RANK(ABQ14,ABQ$12:ABQ$42,1))</f>
      </c>
      <c r="ABT14" s="126">
        <v>100</v>
      </c>
      <c r="ABU14" s="126">
        <v>93.48</v>
      </c>
      <c r="ABV14" s="126">
        <f>IF((COUNTA(ABT$12:ABT$42)+COUNTA(ABU$12:ABU$42)=0),0.6*ABT$5,IF(OR(ABT14="",ABU14=""),0,IF(ABT$6=0,IF(ABT14&gt;=ABT$8,ABT$5,IF(ABT14&lt;ABU14,0,ABT$5*(ABT14-ABU14)/(ABT$8-ABU14))),IF(ABT14&lt;=ABT$8,ABT$5,IF(ABT14&gt;ABU14,0,ABT$5*(ABT14-ABU14)/(ABT$8-ABU14))))))</f>
      </c>
      <c r="ABW14" s="126">
        <f>IF(OR(ABT14="",ABU14=""),0,ABT$5)</f>
      </c>
      <c r="ABX14" s="125">
        <f>IF(ABT$6=0,RANK(ABV14,ABV$12:ABV$42,0),RANK(ABV14,ABV$12:ABV$42,1))</f>
      </c>
      <c r="ABY14" s="126">
        <v>0.94</v>
      </c>
      <c r="ABZ14" s="126">
        <v>0.74</v>
      </c>
      <c r="ACA14" s="126">
        <f>IF((COUNTA(ABY$12:ABY$42)+COUNTA(ABZ$12:ABZ$42)=0),0.6*ABY$5,IF(OR(ABY14="",ABZ14=""),0,IF(ABY$6=0,IF(ABY14&gt;=ABY$8,ABY$5,IF(ABY14&lt;ABZ14,0,ABY$5*(ABY14-ABZ14)/(ABY$8-ABZ14))),IF(ABY14&lt;=ABY$8,ABY$5,IF(ABY14&gt;ABZ14,0,ABY$5*(ABY14-ABZ14)/(ABY$8-ABZ14))))))</f>
      </c>
      <c r="ACB14" s="126">
        <f>IF(OR(ABY14="",ABZ14=""),0,ABY$5)</f>
      </c>
      <c r="ACC14" s="125">
        <f>IF(ABY$6=0,RANK(ACA14,ACA$12:ACA$42,0),RANK(ACA14,ACA$12:ACA$42,1))</f>
      </c>
      <c r="ACD14" s="126">
        <v>0.94</v>
      </c>
      <c r="ACE14" s="126">
        <v>1.68</v>
      </c>
      <c r="ACF14" s="126">
        <f>IF((COUNTA(ACD$12:ACD$42)+COUNTA(ACE$12:ACE$42)=0),0.6*ACD$5,IF(OR(ACD14="",ACE14=""),0,IF(ACD$6=0,IF(ACD14&gt;=ACD$8,ACD$5,IF(ACD14&lt;ACE14,0,ACD$5*(ACD14-ACE14)/(ACD$8-ACE14))),IF(ACD14&lt;=ACD$8,ACD$5,IF(ACD14&gt;ACE14,0,ACD$5*(ACD14-ACE14)/(ACD$8-ACE14))))))</f>
      </c>
      <c r="ACG14" s="126">
        <f>IF(OR(ACD14="",ACE14=""),0,ACD$5)</f>
      </c>
      <c r="ACH14" s="125">
        <f>IF(ACD$6=0,RANK(ACF14,ACF$12:ACF$42,0),RANK(ACF14,ACF$12:ACF$42,1))</f>
      </c>
      <c r="ACI14" s="126">
        <v>0</v>
      </c>
      <c r="ACJ14" s="126">
        <v>0.37</v>
      </c>
      <c r="ACK14" s="126">
        <f>IF((COUNTA(ACI$12:ACI$42)+COUNTA(ACJ$12:ACJ$42)=0),0.6*ACI$5,IF(OR(ACI14="",ACJ14=""),0,IF(ACI$6=0,IF(ACI14&gt;=ACI$8,ACI$5,IF(ACI14&lt;ACJ14,0,ACI$5*(ACI14-ACJ14)/(ACI$8-ACJ14))),IF(ACI14&lt;=ACI$8,ACI$5,IF(ACI14&gt;ACJ14,0,ACI$5*(ACI14-ACJ14)/(ACI$8-ACJ14))))))</f>
      </c>
      <c r="ACL14" s="126">
        <f>IF(OR(ACI14="",ACJ14=""),0,ACI$5)</f>
      </c>
      <c r="ACM14" s="125">
        <f>IF(ACI$6=0,RANK(ACK14,ACK$12:ACK$42,0),RANK(ACK14,ACK$12:ACK$42,1))</f>
      </c>
      <c r="ACN14" s="126">
        <v>0</v>
      </c>
      <c r="ACO14" s="126">
        <v>0.9</v>
      </c>
      <c r="ACP14" s="126">
        <f>IF((COUNTA(ACN$12:ACN$42)+COUNTA(ACO$12:ACO$42)=0),0.6*ACN$5,IF(OR(ACN14="",ACO14=""),0,IF(ACN$6=0,IF(ACN14&gt;=ACN$8,ACN$5,IF(ACN14&lt;ACO14,0,ACN$5*(ACN14-ACO14)/(ACN$8-ACO14))),IF(ACN14&lt;=ACN$8,ACN$5,IF(ACN14&gt;ACO14,0,ACN$5*(ACN14-ACO14)/(ACN$8-ACO14))))))</f>
      </c>
      <c r="ACQ14" s="126">
        <f>IF(OR(ACN14="",ACO14=""),0,ACN$5)</f>
      </c>
      <c r="ACR14" s="125">
        <f>IF(ACN$6=0,RANK(ACP14,ACP$12:ACP$42,0),RANK(ACP14,ACP$12:ACP$42,1))</f>
      </c>
      <c r="ACS14" s="126">
        <v>43.59</v>
      </c>
      <c r="ACT14" s="126">
        <v>22.64</v>
      </c>
      <c r="ACU14" s="126">
        <f>IF((COUNTA(ACS$12:ACS$42)+COUNTA(ACT$12:ACT$42)=0),0.6*ACS$5,IF(OR(ACS14="",ACT14=""),0,IF(ACS$6=0,IF(ACS14&gt;=ACS$8,ACS$5,IF(ACS14&lt;ACT14,0,ACS$5*(ACS14-ACT14)/(ACS$8-ACT14))),IF(ACS14&lt;=ACS$8,ACS$5,IF(ACS14&gt;ACT14,0,ACS$5*(ACS14-ACT14)/(ACS$8-ACT14))))))</f>
      </c>
      <c r="ACV14" s="126">
        <f>IF(OR(ACS14="",ACT14=""),0,ACS$5)</f>
      </c>
      <c r="ACW14" s="125">
        <f>IF(ACS$6=0,RANK(ACU14,ACU$12:ACU$42,0),RANK(ACU14,ACU$12:ACU$42,1))</f>
      </c>
      <c r="ACX14" s="126">
        <v>43.59</v>
      </c>
      <c r="ACY14" s="126">
        <v>15.77</v>
      </c>
      <c r="ACZ14" s="126">
        <f>IF((COUNTA(ACX$12:ACX$42)+COUNTA(ACY$12:ACY$42)=0),0.6*ACX$5,IF(OR(ACX14="",ACY14=""),0,IF(ACX$6=0,IF(ACX14&gt;=ACX$8,ACX$5,IF(ACX14&lt;ACY14,0,ACX$5*(ACX14-ACY14)/(ACX$8-ACY14))),IF(ACX14&lt;=ACX$8,ACX$5,IF(ACX14&gt;ACY14,0,ACX$5*(ACX14-ACY14)/(ACX$8-ACY14))))))</f>
      </c>
      <c r="ADA14" s="126">
        <f>IF(OR(ACX14="",ACY14=""),0,ACX$5)</f>
      </c>
      <c r="ADB14" s="125">
        <f>IF(ACX$6=0,RANK(ACZ14,ACZ$12:ACZ$42,0),RANK(ACZ14,ACZ$12:ACZ$42,1))</f>
      </c>
      <c r="ADC14" s="126">
        <v>6.94</v>
      </c>
      <c r="ADD14" s="126">
        <v>3.84</v>
      </c>
      <c r="ADE14" s="126">
        <f>IF((COUNTA(ADC$12:ADC$42)+COUNTA(ADD$12:ADD$42)=0),0.6*ADC$5,IF(OR(ADC14="",ADD14=""),0,IF(ADC$6=0,IF(ADC14&gt;=ADC$8,ADC$5,IF(ADC14&lt;ADD14,0,ADC$5*(ADC14-ADD14)/(ADC$8-ADD14))),IF(ADC14&lt;=ADC$8,ADC$5,IF(ADC14&gt;ADD14,0,ADC$5*(ADC14-ADD14)/(ADC$8-ADD14))))))</f>
      </c>
      <c r="ADF14" s="126">
        <f>IF(OR(ADC14="",ADD14=""),0,ADC$5)</f>
      </c>
      <c r="ADG14" s="125">
        <f>IF(ADC$6=0,RANK(ADE14,ADE$12:ADE$42,0),RANK(ADE14,ADE$12:ADE$42,1))</f>
      </c>
      <c r="ADH14" s="126">
        <v>6.94</v>
      </c>
      <c r="ADI14" s="126">
        <v>2.06</v>
      </c>
      <c r="ADJ14" s="126">
        <f>IF((COUNTA(ADH$12:ADH$42)+COUNTA(ADI$12:ADI$42)=0),0.6*ADH$5,IF(OR(ADH14="",ADI14=""),0,IF(ADH$6=0,IF(ADH14&gt;=ADH$8,ADH$5,IF(ADH14&lt;ADI14,0,ADH$5*(ADH14-ADI14)/(ADH$8-ADI14))),IF(ADH14&lt;=ADH$8,ADH$5,IF(ADH14&gt;ADI14,0,ADH$5*(ADH14-ADI14)/(ADH$8-ADI14))))))</f>
      </c>
      <c r="ADK14" s="126">
        <f>IF(OR(ADH14="",ADI14=""),0,ADH$5)</f>
      </c>
      <c r="ADL14" s="125">
        <f>IF(ADH$6=0,RANK(ADJ14,ADJ$12:ADJ$42,0),RANK(ADJ14,ADJ$12:ADJ$42,1))</f>
      </c>
      <c r="ADM14"/>
      <c r="ADN14"/>
      <c r="ADO14" s="126">
        <f>IF((COUNTA(ADM$12:ADM$42)+COUNTA(ADN$12:ADN$42)=0),0.6*ADM$5,IF(OR(ADM14="",ADN14=""),0,IF(ADM$6=0,IF(ADM14&gt;=ADM$8,ADM$5,IF(ADM14&lt;ADN14,0,ADM$5*(ADM14-ADN14)/(ADM$8-ADN14))),IF(ADM14&lt;=ADM$8,ADM$5,IF(ADM14&gt;ADN14,0,ADM$5*(ADM14-ADN14)/(ADM$8-ADN14))))))</f>
      </c>
      <c r="ADP14" s="126">
        <f>IF(OR(ADM14="",ADN14=""),0,ADM$5)</f>
      </c>
      <c r="ADQ14" s="125">
        <f>IF(ADM$6=0,RANK(ADO14,ADO$12:ADO$42,0),RANK(ADO14,ADO$12:ADO$42,1))</f>
      </c>
      <c r="ADR14"/>
      <c r="ADS14"/>
      <c r="ADT14" s="126">
        <f>IF((COUNTA(ADR$12:ADR$42)+COUNTA(ADS$12:ADS$42)=0),0.6*ADR$5,IF(OR(ADR14="",ADS14=""),0,IF(ADR$6=0,IF(ADR14&gt;=ADR$8,ADR$5,IF(ADR14&lt;ADS14,0,ADR$5*(ADR14-ADS14)/(ADR$8-ADS14))),IF(ADR14&lt;=ADR$8,ADR$5,IF(ADR14&gt;ADS14,0,ADR$5*(ADR14-ADS14)/(ADR$8-ADS14))))))</f>
      </c>
      <c r="ADU14" s="126">
        <f>IF(OR(ADR14="",ADS14=""),0,ADR$5)</f>
      </c>
      <c r="ADV14" s="125">
        <f>IF(ADR$6=0,RANK(ADT14,ADT$12:ADT$42,0),RANK(ADT14,ADT$12:ADT$42,1))</f>
      </c>
      <c r="ADW14"/>
      <c r="ADX14"/>
      <c r="ADY14" s="126">
        <f>IF((COUNTA(ADW$12:ADW$42)+COUNTA(ADX$12:ADX$42)=0),0.6*ADW$5,IF(OR(ADW14="",ADX14=""),0,IF(ADW$6=0,IF(ADW14&gt;=ADW$8,ADW$5,IF(ADW14&lt;ADX14,0,ADW$5*(ADW14-ADX14)/(ADW$8-ADX14))),IF(ADW14&lt;=ADW$8,ADW$5,IF(ADW14&gt;ADX14,0,ADW$5*(ADW14-ADX14)/(ADW$8-ADX14))))))</f>
      </c>
      <c r="ADZ14" s="126">
        <f>IF(OR(ADW14="",ADX14=""),0,ADW$5)</f>
      </c>
      <c r="AEA14" s="125">
        <f>IF(ADW$6=0,RANK(ADY14,ADY$12:ADY$42,0),RANK(ADY14,ADY$12:ADY$42,1))</f>
      </c>
      <c r="AEB14"/>
      <c r="AEC14"/>
      <c r="AED14" s="126">
        <f>IF((COUNTA(AEB$12:AEB$42)+COUNTA(AEC$12:AEC$42)=0),0.6*AEB$5,IF(OR(AEB14="",AEC14=""),0,IF(AEB$6=0,IF(AEB14&gt;=AEB$8,AEB$5,IF(AEB14&lt;AEC14,0,AEB$5*(AEB14-AEC14)/(AEB$8-AEC14))),IF(AEB14&lt;=AEB$8,AEB$5,IF(AEB14&gt;AEC14,0,AEB$5*(AEB14-AEC14)/(AEB$8-AEC14))))))</f>
      </c>
      <c r="AEE14" s="126">
        <f>IF(OR(AEB14="",AEC14=""),0,AEB$5)</f>
      </c>
      <c r="AEF14" s="125">
        <f>IF(AEB$6=0,RANK(AED14,AED$12:AED$42,0),RANK(AED14,AED$12:AED$42,1))</f>
      </c>
      <c r="AEG14"/>
      <c r="AEH14"/>
      <c r="AEI14" s="126">
        <f>IF((COUNTA(AEG$12:AEG$42)+COUNTA(AEH$12:AEH$42)=0),0.6*AEG$5,IF(OR(AEG14="",AEH14=""),0,IF(AEG$6=0,IF(AEG14&gt;=AEG$8,AEG$5,IF(AEG14&lt;AEH14,0,AEG$5*(AEG14-AEH14)/(AEG$8-AEH14))),IF(AEG14&lt;=AEG$8,AEG$5,IF(AEG14&gt;AEH14,0,AEG$5*(AEG14-AEH14)/(AEG$8-AEH14))))))</f>
      </c>
      <c r="AEJ14" s="126">
        <f>IF(OR(AEG14="",AEH14=""),0,AEG$5)</f>
      </c>
      <c r="AEK14" s="125">
        <f>IF(AEG$6=0,RANK(AEI14,AEI$12:AEI$42,0),RANK(AEI14,AEI$12:AEI$42,1))</f>
      </c>
      <c r="AEL14"/>
      <c r="AEM14"/>
      <c r="AEN14" s="126">
        <f>IF((COUNTA(AEL$12:AEL$42)+COUNTA(AEM$12:AEM$42)=0),0.6*AEL$5,IF(OR(AEL14="",AEM14=""),0,IF(AEL$6=0,IF(AEL14&gt;=AEL$8,AEL$5,IF(AEL14&lt;AEM14,0,AEL$5*(AEL14-AEM14)/(AEL$8-AEM14))),IF(AEL14&lt;=AEL$8,AEL$5,IF(AEL14&gt;AEM14,0,AEL$5*(AEL14-AEM14)/(AEL$8-AEM14))))))</f>
      </c>
      <c r="AEO14" s="126">
        <f>IF(OR(AEL14="",AEM14=""),0,AEL$5)</f>
      </c>
      <c r="AEP14" s="125">
        <f>IF(AEL$6=0,RANK(AEN14,AEN$12:AEN$42,0),RANK(AEN14,AEN$12:AEN$42,1))</f>
      </c>
      <c r="AEQ14"/>
      <c r="AER14"/>
      <c r="AES14" s="126">
        <f>IF((COUNTA(AEQ$12:AEQ$42)+COUNTA(AER$12:AER$42)=0),0.6*AEQ$5,IF(OR(AEQ14="",AER14=""),0,IF(AEQ$6=0,IF(AEQ14&gt;=AEQ$8,AEQ$5,IF(AEQ14&lt;AER14,0,AEQ$5*(AEQ14-AER14)/(AEQ$8-AER14))),IF(AEQ14&lt;=AEQ$8,AEQ$5,IF(AEQ14&gt;AER14,0,AEQ$5*(AEQ14-AER14)/(AEQ$8-AER14))))))</f>
      </c>
      <c r="AET14" s="126">
        <f>IF(OR(AEQ14="",AER14=""),0,AEQ$5)</f>
      </c>
      <c r="AEU14" s="125">
        <f>IF(AEQ$6=0,RANK(AES14,AES$12:AES$42,0),RANK(AES14,AES$12:AES$42,1))</f>
      </c>
      <c r="AEV14"/>
      <c r="AEW14"/>
      <c r="AEX14" s="126">
        <f>IF((COUNTA(AEV$12:AEV$42)+COUNTA(AEW$12:AEW$42)=0),0.6*AEV$5,IF(OR(AEV14="",AEW14=""),0,IF(AEV$6=0,IF(AEV14&gt;=AEV$8,AEV$5,IF(AEV14&lt;AEW14,0,AEV$5*(AEV14-AEW14)/(AEV$8-AEW14))),IF(AEV14&lt;=AEV$8,AEV$5,IF(AEV14&gt;AEW14,0,AEV$5*(AEV14-AEW14)/(AEV$8-AEW14))))))</f>
      </c>
      <c r="AEY14" s="126">
        <f>IF(OR(AEV14="",AEW14=""),0,AEV$5)</f>
      </c>
      <c r="AEZ14" s="125">
        <f>IF(AEV$6=0,RANK(AEX14,AEX$12:AEX$42,0),RANK(AEX14,AEX$12:AEX$42,1))</f>
      </c>
      <c r="AFA14"/>
      <c r="AFB14"/>
      <c r="AFC14" s="126">
        <f>IF((COUNTA(AFA$12:AFA$42)+COUNTA(AFB$12:AFB$42)=0),0.6*AFA$5,IF(OR(AFA14="",AFB14=""),0,IF(AFA$6=0,IF(AFA14&gt;=AFA$8,AFA$5,IF(AFA14&lt;AFB14,0,AFA$5*(AFA14-AFB14)/(AFA$8-AFB14))),IF(AFA14&lt;=AFA$8,AFA$5,IF(AFA14&gt;AFB14,0,AFA$5*(AFA14-AFB14)/(AFA$8-AFB14))))))</f>
      </c>
      <c r="AFD14" s="126">
        <f>IF(OR(AFA14="",AFB14=""),0,AFA$5)</f>
      </c>
      <c r="AFE14" s="125">
        <f>IF(AFA$6=0,RANK(AFC14,AFC$12:AFC$42,0),RANK(AFC14,AFC$12:AFC$42,1))</f>
      </c>
      <c r="AFF14"/>
      <c r="AFG14"/>
      <c r="AFH14" s="126">
        <f>IF((COUNTA(AFF$12:AFF$42)+COUNTA(AFG$12:AFG$42)=0),0.6*AFF$5,IF(OR(AFF14="",AFG14=""),0,IF(AFF$6=0,IF(AFF14&gt;=AFF$8,AFF$5,IF(AFF14&lt;AFG14,0,AFF$5*(AFF14-AFG14)/(AFF$8-AFG14))),IF(AFF14&lt;=AFF$8,AFF$5,IF(AFF14&gt;AFG14,0,AFF$5*(AFF14-AFG14)/(AFF$8-AFG14))))))</f>
      </c>
      <c r="AFI14" s="126">
        <f>IF(OR(AFF14="",AFG14=""),0,AFF$5)</f>
      </c>
      <c r="AFJ14" s="125">
        <f>IF(AFF$6=0,RANK(AFH14,AFH$12:AFH$42,0),RANK(AFH14,AFH$12:AFH$42,1))</f>
      </c>
      <c r="AFK14"/>
      <c r="AFL14"/>
      <c r="AFM14" s="126">
        <f>IF((COUNTA(AFK$12:AFK$42)+COUNTA(AFL$12:AFL$42)=0),0.6*AFK$5,IF(OR(AFK14="",AFL14=""),0,IF(AFK$6=0,IF(AFK14&gt;=AFK$8,AFK$5,IF(AFK14&lt;AFL14,0,AFK$5*(AFK14-AFL14)/(AFK$8-AFL14))),IF(AFK14&lt;=AFK$8,AFK$5,IF(AFK14&gt;AFL14,0,AFK$5*(AFK14-AFL14)/(AFK$8-AFL14))))))</f>
      </c>
      <c r="AFN14" s="126">
        <f>IF(OR(AFK14="",AFL14=""),0,AFK$5)</f>
      </c>
      <c r="AFO14" s="125">
        <f>IF(AFK$6=0,RANK(AFM14,AFM$12:AFM$42,0),RANK(AFM14,AFM$12:AFM$42,1))</f>
      </c>
      <c r="AFP14"/>
      <c r="AFQ14"/>
      <c r="AFR14" s="126">
        <f>IF((COUNTA(AFP$12:AFP$42)+COUNTA(AFQ$12:AFQ$42)=0),0.6*AFP$5,IF(OR(AFP14="",AFQ14=""),0,IF(AFP$6=0,IF(AFP14&gt;=AFP$8,AFP$5,IF(AFP14&lt;AFQ14,0,AFP$5*(AFP14-AFQ14)/(AFP$8-AFQ14))),IF(AFP14&lt;=AFP$8,AFP$5,IF(AFP14&gt;AFQ14,0,AFP$5*(AFP14-AFQ14)/(AFP$8-AFQ14))))))</f>
      </c>
      <c r="AFS14" s="126">
        <f>IF(OR(AFP14="",AFQ14=""),0,AFP$5)</f>
      </c>
      <c r="AFT14" s="125">
        <f>IF(AFP$6=0,RANK(AFR14,AFR$12:AFR$42,0),RANK(AFR14,AFR$12:AFR$42,1))</f>
      </c>
      <c r="AFU14"/>
      <c r="AFV14"/>
      <c r="AFW14" s="126">
        <f>IF((COUNTA(AFU$12:AFU$42)+COUNTA(AFV$12:AFV$42)=0),0.6*AFU$5,IF(OR(AFU14="",AFV14=""),0,IF(AFU$6=0,IF(AFU14&gt;=AFU$8,AFU$5,IF(AFU14&lt;AFV14,0,AFU$5*(AFU14-AFV14)/(AFU$8-AFV14))),IF(AFU14&lt;=AFU$8,AFU$5,IF(AFU14&gt;AFV14,0,AFU$5*(AFU14-AFV14)/(AFU$8-AFV14))))))</f>
      </c>
      <c r="AFX14" s="126">
        <f>IF(OR(AFU14="",AFV14=""),0,AFU$5)</f>
      </c>
      <c r="AFY14" s="125">
        <f>IF(AFU$6=0,RANK(AFW14,AFW$12:AFW$42,0),RANK(AFW14,AFW$12:AFW$42,1))</f>
      </c>
      <c r="AFZ14"/>
      <c r="AGA14"/>
      <c r="AGB14" s="126">
        <f>IF((COUNTA(AFZ$12:AFZ$42)+COUNTA(AGA$12:AGA$42)=0),0.6*AFZ$5,IF(OR(AFZ14="",AGA14=""),0,IF(AFZ$6=0,IF(AFZ14&gt;=AFZ$8,AFZ$5,IF(AFZ14&lt;AGA14,0,AFZ$5*(AFZ14-AGA14)/(AFZ$8-AGA14))),IF(AFZ14&lt;=AFZ$8,AFZ$5,IF(AFZ14&gt;AGA14,0,AFZ$5*(AFZ14-AGA14)/(AFZ$8-AGA14))))))</f>
      </c>
      <c r="AGC14" s="126">
        <f>IF(OR(AFZ14="",AGA14=""),0,AFZ$5)</f>
      </c>
      <c r="AGD14" s="125">
        <f>IF(AFZ$6=0,RANK(AGB14,AGB$12:AGB$42,0),RANK(AGB14,AGB$12:AGB$42,1))</f>
      </c>
      <c r="AGE14"/>
      <c r="AGF14"/>
      <c r="AGG14" s="126">
        <f>IF((COUNTA(AGE$12:AGE$42)+COUNTA(AGF$12:AGF$42)=0),0.6*AGE$5,IF(OR(AGE14="",AGF14=""),0,IF(AGE$6=0,IF(AGE14&gt;=AGE$8,AGE$5,IF(AGE14&lt;AGF14,0,AGE$5*(AGE14-AGF14)/(AGE$8-AGF14))),IF(AGE14&lt;=AGE$8,AGE$5,IF(AGE14&gt;AGF14,0,AGE$5*(AGE14-AGF14)/(AGE$8-AGF14))))))</f>
      </c>
      <c r="AGH14" s="126">
        <f>IF(OR(AGE14="",AGF14=""),0,AGE$5)</f>
      </c>
      <c r="AGI14" s="125">
        <f>IF(AGE$6=0,RANK(AGG14,AGG$12:AGG$42,0),RANK(AGG14,AGG$12:AGG$42,1))</f>
      </c>
      <c r="AGJ14"/>
      <c r="AGK14"/>
      <c r="AGL14" s="126">
        <f>IF((COUNTA(AGJ$12:AGJ$42)+COUNTA(AGK$12:AGK$42)=0),0.6*AGJ$5,IF(OR(AGJ14="",AGK14=""),0,IF(AGJ$6=0,IF(AGJ14&gt;=AGJ$8,AGJ$5,IF(AGJ14&lt;AGK14,0,AGJ$5*(AGJ14-AGK14)/(AGJ$8-AGK14))),IF(AGJ14&lt;=AGJ$8,AGJ$5,IF(AGJ14&gt;AGK14,0,AGJ$5*(AGJ14-AGK14)/(AGJ$8-AGK14))))))</f>
      </c>
      <c r="AGM14" s="126">
        <f>IF(OR(AGJ14="",AGK14=""),0,AGJ$5)</f>
      </c>
      <c r="AGN14" s="125">
        <f>IF(AGJ$6=0,RANK(AGL14,AGL$12:AGL$42,0),RANK(AGL14,AGL$12:AGL$42,1))</f>
      </c>
      <c r="AGO14"/>
      <c r="AGP14"/>
      <c r="AGQ14" s="126">
        <f>IF((COUNTA(AGO$12:AGO$42)+COUNTA(AGP$12:AGP$42)=0),0.6*AGO$5,IF(OR(AGO14="",AGP14=""),0,IF(AGO$6=0,IF(AGO14&gt;=AGO$8,AGO$5,IF(AGO14&lt;AGP14,0,AGO$5*(AGO14-AGP14)/(AGO$8-AGP14))),IF(AGO14&lt;=AGO$8,AGO$5,IF(AGO14&gt;AGP14,0,AGO$5*(AGO14-AGP14)/(AGO$8-AGP14))))))</f>
      </c>
      <c r="AGR14" s="126">
        <f>IF(OR(AGO14="",AGP14=""),0,AGO$5)</f>
      </c>
      <c r="AGS14" s="125">
        <f>IF(AGO$6=0,RANK(AGQ14,AGQ$12:AGQ$42,0),RANK(AGQ14,AGQ$12:AGQ$42,1))</f>
      </c>
      <c r="AGT14"/>
      <c r="AGU14"/>
      <c r="AGV14" s="126">
        <f>IF((COUNTA(AGT$12:AGT$42)+COUNTA(AGU$12:AGU$42)=0),0.6*AGT$5,IF(OR(AGT14="",AGU14=""),0,IF(AGT$6=0,IF(AGT14&gt;=AGT$8,AGT$5,IF(AGT14&lt;AGU14,0,AGT$5*(AGT14-AGU14)/(AGT$8-AGU14))),IF(AGT14&lt;=AGT$8,AGT$5,IF(AGT14&gt;AGU14,0,AGT$5*(AGT14-AGU14)/(AGT$8-AGU14))))))</f>
      </c>
      <c r="AGW14" s="126">
        <f>IF(OR(AGT14="",AGU14=""),0,AGT$5)</f>
      </c>
      <c r="AGX14" s="125">
        <f>IF(AGT$6=0,RANK(AGV14,AGV$12:AGV$42,0),RANK(AGV14,AGV$12:AGV$42,1))</f>
      </c>
      <c r="AGY14"/>
      <c r="AGZ14"/>
      <c r="AHA14" s="126">
        <f>IF((COUNTA(AGY$12:AGY$42)+COUNTA(AGZ$12:AGZ$42)=0),0.6*AGY$5,IF(OR(AGY14="",AGZ14=""),0,IF(AGY$6=0,IF(AGY14&gt;=AGY$8,AGY$5,IF(AGY14&lt;AGZ14,0,AGY$5*(AGY14-AGZ14)/(AGY$8-AGZ14))),IF(AGY14&lt;=AGY$8,AGY$5,IF(AGY14&gt;AGZ14,0,AGY$5*(AGY14-AGZ14)/(AGY$8-AGZ14))))))</f>
      </c>
      <c r="AHB14" s="126">
        <f>IF(OR(AGY14="",AGZ14=""),0,AGY$5)</f>
      </c>
      <c r="AHC14" s="125">
        <f>IF(AGY$6=0,RANK(AHA14,AHA$12:AHA$42,0),RANK(AHA14,AHA$12:AHA$42,1))</f>
      </c>
      <c r="AHD14"/>
      <c r="AHE14"/>
      <c r="AHF14" s="126">
        <f>IF((COUNTA(AHD$12:AHD$42)+COUNTA(AHE$12:AHE$42)=0),0.6*AHD$5,IF(OR(AHD14="",AHE14=""),0,IF(AHD$6=0,IF(AHD14&gt;=AHD$8,AHD$5,IF(AHD14&lt;AHE14,0,AHD$5*(AHD14-AHE14)/(AHD$8-AHE14))),IF(AHD14&lt;=AHD$8,AHD$5,IF(AHD14&gt;AHE14,0,AHD$5*(AHD14-AHE14)/(AHD$8-AHE14))))))</f>
      </c>
      <c r="AHG14" s="126">
        <f>IF(OR(AHD14="",AHE14=""),0,AHD$5)</f>
      </c>
      <c r="AHH14" s="125">
        <f>IF(AHD$6=0,RANK(AHF14,AHF$12:AHF$42,0),RANK(AHF14,AHF$12:AHF$42,1))</f>
      </c>
      <c r="AHI14"/>
      <c r="AHJ14"/>
      <c r="AHK14" s="126">
        <f>IF((COUNTA(AHI$12:AHI$42)+COUNTA(AHJ$12:AHJ$42)=0),0.6*AHI$5,IF(OR(AHI14="",AHJ14=""),0,IF(AHI$6=0,IF(AHI14&gt;=AHI$8,AHI$5,IF(AHI14&lt;AHJ14,0,AHI$5*(AHI14-AHJ14)/(AHI$8-AHJ14))),IF(AHI14&lt;=AHI$8,AHI$5,IF(AHI14&gt;AHJ14,0,AHI$5*(AHI14-AHJ14)/(AHI$8-AHJ14))))))</f>
      </c>
      <c r="AHL14" s="126">
        <f>IF(OR(AHI14="",AHJ14=""),0,AHI$5)</f>
      </c>
      <c r="AHM14" s="125">
        <f>IF(AHI$6=0,RANK(AHK14,AHK$12:AHK$42,0),RANK(AHK14,AHK$12:AHK$42,1))</f>
      </c>
      <c r="AHN14"/>
      <c r="AHO14"/>
      <c r="AHP14" s="126">
        <f>IF((COUNTA(AHN$12:AHN$42)+COUNTA(AHO$12:AHO$42)=0),0.6*AHN$5,IF(OR(AHN14="",AHO14=""),0,IF(AHN$6=0,IF(AHN14&gt;=AHN$8,AHN$5,IF(AHN14&lt;AHO14,0,AHN$5*(AHN14-AHO14)/(AHN$8-AHO14))),IF(AHN14&lt;=AHN$8,AHN$5,IF(AHN14&gt;AHO14,0,AHN$5*(AHN14-AHO14)/(AHN$8-AHO14))))))</f>
      </c>
      <c r="AHQ14" s="126">
        <f>IF(OR(AHN14="",AHO14=""),0,AHN$5)</f>
      </c>
      <c r="AHR14" s="125">
        <f>IF(AHN$6=0,RANK(AHP14,AHP$12:AHP$42,0),RANK(AHP14,AHP$12:AHP$42,1))</f>
      </c>
      <c r="AHS14" s="126">
        <v>99.51</v>
      </c>
      <c r="AHT14" s="126">
        <v>98.19</v>
      </c>
      <c r="AHU14" s="126">
        <f>IF((COUNTA(AHS$12:AHS$42)+COUNTA(AHT$12:AHT$42)=0),0.6*AHS$5,IF(OR(AHS14="",AHT14=""),0,IF(AHS$6=0,IF(AHS14&gt;=AHS$8,AHS$5,IF(AHS14&lt;AHT14,0,AHS$5*(AHS14-AHT14)/(AHS$8-AHT14))),IF(AHS14&lt;=AHS$8,AHS$5,IF(AHS14&gt;AHT14,0,AHS$5*(AHS14-AHT14)/(AHS$8-AHT14))))))</f>
      </c>
      <c r="AHV14" s="126">
        <f>IF(OR(AHS14="",AHT14=""),0,AHS$5)</f>
      </c>
      <c r="AHW14" s="125">
        <f>IF(AHS$6=0,RANK(AHU14,AHU$12:AHU$42,0),RANK(AHU14,AHU$12:AHU$42,1))</f>
      </c>
      <c r="AHX14" s="126">
        <v>99.51</v>
      </c>
      <c r="AHY14" s="126">
        <v>97.26</v>
      </c>
      <c r="AHZ14" s="126">
        <f>IF((COUNTA(AHX$12:AHX$42)+COUNTA(AHY$12:AHY$42)=0),0.6*AHX$5,IF(OR(AHX14="",AHY14=""),0,IF(AHX$6=0,IF(AHX14&gt;=AHX$8,AHX$5,IF(AHX14&lt;AHY14,0,AHX$5*(AHX14-AHY14)/(AHX$8-AHY14))),IF(AHX14&lt;=AHX$8,AHX$5,IF(AHX14&gt;AHY14,0,AHX$5*(AHX14-AHY14)/(AHX$8-AHY14))))))</f>
      </c>
      <c r="AIA14" s="126">
        <f>IF(OR(AHX14="",AHY14=""),0,AHX$5)</f>
      </c>
      <c r="AIB14" s="125">
        <f>IF(AHX$6=0,RANK(AHZ14,AHZ$12:AHZ$42,0),RANK(AHZ14,AHZ$12:AHZ$42,1))</f>
      </c>
      <c r="AIC14" s="126">
        <v>99.72</v>
      </c>
      <c r="AID14" s="126">
        <v>100</v>
      </c>
      <c r="AIE14" s="126">
        <f>IF((COUNTA(AIC$12:AIC$42)+COUNTA(AID$12:AID$42)=0),0.6*AIC$5,IF(OR(AIC14="",AID14=""),0,IF(AIC$6=0,IF(AIC14&gt;=AIC$8,AIC$5,IF(AIC14&lt;AID14,0,AIC$5*(AIC14-AID14)/(AIC$8-AID14))),IF(AIC14&lt;=AIC$8,AIC$5,IF(AIC14&gt;AID14,0,AIC$5*(AIC14-AID14)/(AIC$8-AID14))))))</f>
      </c>
      <c r="AIF14" s="126">
        <f>IF(OR(AIC14="",AID14=""),0,AIC$5)</f>
      </c>
      <c r="AIG14" s="125">
        <f>IF(AIC$6=0,RANK(AIE14,AIE$12:AIE$42,0),RANK(AIE14,AIE$12:AIE$42,1))</f>
      </c>
      <c r="AIH14" s="126">
        <v>99.72</v>
      </c>
      <c r="AII14" s="126">
        <v>63.64</v>
      </c>
      <c r="AIJ14" s="126">
        <f>IF((COUNTA(AIH$12:AIH$42)+COUNTA(AII$12:AII$42)=0),0.6*AIH$5,IF(OR(AIH14="",AII14=""),0,IF(AIH$6=0,IF(AIH14&gt;=AIH$8,AIH$5,IF(AIH14&lt;AII14,0,AIH$5*(AIH14-AII14)/(AIH$8-AII14))),IF(AIH14&lt;=AIH$8,AIH$5,IF(AIH14&gt;AII14,0,AIH$5*(AIH14-AII14)/(AIH$8-AII14))))))</f>
      </c>
      <c r="AIK14" s="126">
        <f>IF(OR(AIH14="",AII14=""),0,AIH$5)</f>
      </c>
      <c r="AIL14" s="125">
        <f>IF(AIH$6=0,RANK(AIJ14,AIJ$12:AIJ$42,0),RANK(AIJ14,AIJ$12:AIJ$42,1))</f>
      </c>
      <c r="AIM14" s="126">
        <v>1.53</v>
      </c>
      <c r="AIN14" s="126">
        <v>5.78</v>
      </c>
      <c r="AIO14" s="126">
        <f>IF((COUNTA(AIM$12:AIM$42)+COUNTA(AIN$12:AIN$42)=0),0.6*AIM$5,IF(OR(AIM14="",AIN14=""),0,IF(AIM$6=0,IF(AIM14&gt;=AIM$8,AIM$5,IF(AIM14&lt;AIN14,0,AIM$5*(AIM14-AIN14)/(AIM$8-AIN14))),IF(AIM14&lt;=AIM$8,AIM$5,IF(AIM14&gt;AIN14,0,AIM$5*(AIM14-AIN14)/(AIM$8-AIN14))))))</f>
      </c>
      <c r="AIP14" s="126">
        <f>IF(OR(AIM14="",AIN14=""),0,AIM$5)</f>
      </c>
      <c r="AIQ14" s="125">
        <f>IF(AIM$6=0,RANK(AIO14,AIO$12:AIO$42,0),RANK(AIO14,AIO$12:AIO$42,1))</f>
      </c>
      <c r="AIR14" s="126">
        <v>1.53</v>
      </c>
      <c r="AIS14" s="126">
        <v>4.23</v>
      </c>
      <c r="AIT14" s="126">
        <f>IF((COUNTA(AIR$12:AIR$42)+COUNTA(AIS$12:AIS$42)=0),0.6*AIR$5,IF(OR(AIR14="",AIS14=""),0,IF(AIR$6=0,IF(AIR14&gt;=AIR$8,AIR$5,IF(AIR14&lt;AIS14,0,AIR$5*(AIR14-AIS14)/(AIR$8-AIS14))),IF(AIR14&lt;=AIR$8,AIR$5,IF(AIR14&gt;AIS14,0,AIR$5*(AIR14-AIS14)/(AIR$8-AIS14))))))</f>
      </c>
      <c r="AIU14" s="126">
        <f>IF(OR(AIR14="",AIS14=""),0,AIR$5)</f>
      </c>
      <c r="AIV14" s="125">
        <f>IF(AIR$6=0,RANK(AIT14,AIT$12:AIT$42,0),RANK(AIT14,AIT$12:AIT$42,1))</f>
      </c>
      <c r="AIW14" s="126">
        <v>99.73</v>
      </c>
      <c r="AIX14"/>
      <c r="AIY14" s="126">
        <f>IF((COUNTA(AIW$12:AIW$42)+COUNTA(AIX$12:AIX$42)=0),0.6*AIW$5,IF(OR(AIW14="",AIX14=""),0,IF(AIW$6=0,IF(AIW14&gt;=AIW$8,AIW$5,IF(AIW14&lt;AIX14,0,AIW$5*(AIW14-AIX14)/(AIW$8-AIX14))),IF(AIW14&lt;=AIW$8,AIW$5,IF(AIW14&gt;AIX14,0,AIW$5*(AIW14-AIX14)/(AIW$8-AIX14))))))</f>
      </c>
      <c r="AIZ14" s="126">
        <f>IF(OR(AIW14="",AIX14=""),0,AIW$5)</f>
      </c>
      <c r="AJA14" s="125">
        <f>IF(AIW$6=0,RANK(AIY14,AIY$12:AIY$42,0),RANK(AIY14,AIY$12:AIY$42,1))</f>
      </c>
      <c r="AJB14" s="126">
        <v>99.73</v>
      </c>
      <c r="AJC14"/>
      <c r="AJD14" s="126">
        <f>IF((COUNTA(AJB$12:AJB$42)+COUNTA(AJC$12:AJC$42)=0),0.6*AJB$5,IF(OR(AJB14="",AJC14=""),0,IF(AJB$6=0,IF(AJB14&gt;=AJB$8,AJB$5,IF(AJB14&lt;AJC14,0,AJB$5*(AJB14-AJC14)/(AJB$8-AJC14))),IF(AJB14&lt;=AJB$8,AJB$5,IF(AJB14&gt;AJC14,0,AJB$5*(AJB14-AJC14)/(AJB$8-AJC14))))))</f>
      </c>
      <c r="AJE14" s="126">
        <f>IF(OR(AJB14="",AJC14=""),0,AJB$5)</f>
      </c>
      <c r="AJF14" s="125">
        <f>IF(AJB$6=0,RANK(AJD14,AJD$12:AJD$42,0),RANK(AJD14,AJD$12:AJD$42,1))</f>
      </c>
      <c r="AJG14" s="126">
        <v>98.47</v>
      </c>
      <c r="AJH14" s="126">
        <v>99.72</v>
      </c>
      <c r="AJI14" s="126">
        <f>IF((COUNTA(AJG$12:AJG$42)+COUNTA(AJH$12:AJH$42)=0),0.6*AJG$5,IF(OR(AJG14="",AJH14=""),0,IF(AJG$6=0,IF(AJG14&gt;=AJG$8,AJG$5,IF(AJG14&lt;AJH14,0,AJG$5*(AJG14-AJH14)/(AJG$8-AJH14))),IF(AJG14&lt;=AJG$8,AJG$5,IF(AJG14&gt;AJH14,0,AJG$5*(AJG14-AJH14)/(AJG$8-AJH14))))))</f>
      </c>
      <c r="AJJ14" s="126">
        <f>IF(OR(AJG14="",AJH14=""),0,AJG$5)</f>
      </c>
      <c r="AJK14" s="125">
        <f>IF(AJG$6=0,RANK(AJI14,AJI$12:AJI$42,0),RANK(AJI14,AJI$12:AJI$42,1))</f>
      </c>
      <c r="AJL14" s="126">
        <v>98.47</v>
      </c>
      <c r="AJM14" s="126">
        <v>100</v>
      </c>
      <c r="AJN14" s="126">
        <f>IF((COUNTA(AJL$12:AJL$42)+COUNTA(AJM$12:AJM$42)=0),0.6*AJL$5,IF(OR(AJL14="",AJM14=""),0,IF(AJL$6=0,IF(AJL14&gt;=AJL$8,AJL$5,IF(AJL14&lt;AJM14,0,AJL$5*(AJL14-AJM14)/(AJL$8-AJM14))),IF(AJL14&lt;=AJL$8,AJL$5,IF(AJL14&gt;AJM14,0,AJL$5*(AJL14-AJM14)/(AJL$8-AJM14))))))</f>
      </c>
      <c r="AJO14" s="126">
        <f>IF(OR(AJL14="",AJM14=""),0,AJL$5)</f>
      </c>
      <c r="AJP14" s="125">
        <f>IF(AJL$6=0,RANK(AJN14,AJN$12:AJN$42,0),RANK(AJN14,AJN$12:AJN$42,1))</f>
      </c>
      <c r="AJQ14" s="126">
        <v>2.31</v>
      </c>
      <c r="AJR14" s="126">
        <v>2.29</v>
      </c>
      <c r="AJS14" s="126">
        <f>IF((COUNTA(AJQ$12:AJQ$42)+COUNTA(AJR$12:AJR$42)=0),0.6*AJQ$5,IF(OR(AJQ14="",AJR14=""),0,IF(AJQ$6=0,IF(AJQ14&gt;=AJQ$8,AJQ$5,IF(AJQ14&lt;AJR14,0,AJQ$5*(AJQ14-AJR14)/(AJQ$8-AJR14))),IF(AJQ14&lt;=AJQ$8,AJQ$5,IF(AJQ14&gt;AJR14,0,AJQ$5*(AJQ14-AJR14)/(AJQ$8-AJR14))))))</f>
      </c>
      <c r="AJT14" s="126">
        <f>IF(OR(AJQ14="",AJR14=""),0,AJQ$5)</f>
      </c>
      <c r="AJU14" s="125">
        <f>IF(AJQ$6=0,RANK(AJS14,AJS$12:AJS$42,0),RANK(AJS14,AJS$12:AJS$42,1))</f>
      </c>
      <c r="AJV14" s="126">
        <v>2.31</v>
      </c>
      <c r="AJW14" s="126">
        <v>2.89</v>
      </c>
      <c r="AJX14" s="126">
        <f>IF((COUNTA(AJV$12:AJV$42)+COUNTA(AJW$12:AJW$42)=0),0.6*AJV$5,IF(OR(AJV14="",AJW14=""),0,IF(AJV$6=0,IF(AJV14&gt;=AJV$8,AJV$5,IF(AJV14&lt;AJW14,0,AJV$5*(AJV14-AJW14)/(AJV$8-AJW14))),IF(AJV14&lt;=AJV$8,AJV$5,IF(AJV14&gt;AJW14,0,AJV$5*(AJV14-AJW14)/(AJV$8-AJW14))))))</f>
      </c>
      <c r="AJY14" s="126">
        <f>IF(OR(AJV14="",AJW14=""),0,AJV$5)</f>
      </c>
      <c r="AJZ14" s="125">
        <f>IF(AJV$6=0,RANK(AJX14,AJX$12:AJX$42,0),RANK(AJX14,AJX$12:AJX$42,1))</f>
      </c>
      <c r="AKA14" s="126">
        <v>94.29</v>
      </c>
      <c r="AKB14" s="126">
        <v>100</v>
      </c>
      <c r="AKC14" s="126">
        <f>IF((COUNTA(AKA$12:AKA$42)+COUNTA(AKB$12:AKB$42)=0),0.6*AKA$5,IF(OR(AKA14="",AKB14=""),0,IF(AKA$6=0,IF(AKA14&gt;=AKA$8,AKA$5,IF(AKA14&lt;AKB14,0,AKA$5*(AKA14-AKB14)/(AKA$8-AKB14))),IF(AKA14&lt;=AKA$8,AKA$5,IF(AKA14&gt;AKB14,0,AKA$5*(AKA14-AKB14)/(AKA$8-AKB14))))))</f>
      </c>
      <c r="AKD14" s="126">
        <f>IF(OR(AKA14="",AKB14=""),0,AKA$5)</f>
      </c>
      <c r="AKE14" s="125">
        <f>IF(AKA$6=0,RANK(AKC14,AKC$12:AKC$42,0),RANK(AKC14,AKC$12:AKC$42,1))</f>
      </c>
      <c r="AKF14" s="126">
        <v>94.29</v>
      </c>
      <c r="AKG14" s="126">
        <v>100</v>
      </c>
      <c r="AKH14" s="126">
        <f>IF((COUNTA(AKF$12:AKF$42)+COUNTA(AKG$12:AKG$42)=0),0.6*AKF$5,IF(OR(AKF14="",AKG14=""),0,IF(AKF$6=0,IF(AKF14&gt;=AKF$8,AKF$5,IF(AKF14&lt;AKG14,0,AKF$5*(AKF14-AKG14)/(AKF$8-AKG14))),IF(AKF14&lt;=AKF$8,AKF$5,IF(AKF14&gt;AKG14,0,AKF$5*(AKF14-AKG14)/(AKF$8-AKG14))))))</f>
      </c>
      <c r="AKI14" s="126">
        <f>IF(OR(AKF14="",AKG14=""),0,AKF$5)</f>
      </c>
      <c r="AKJ14" s="125">
        <f>IF(AKF$6=0,RANK(AKH14,AKH$12:AKH$42,0),RANK(AKH14,AKH$12:AKH$42,1))</f>
      </c>
      <c r="AKK14" s="126">
        <v>0.82</v>
      </c>
      <c r="AKL14" s="126">
        <v>0.8</v>
      </c>
      <c r="AKM14" s="126">
        <f>IF((COUNTA(AKK$12:AKK$42)+COUNTA(AKL$12:AKL$42)=0),0.6*AKK$5,IF(OR(AKK14="",AKL14=""),0,IF(AKK$6=0,IF(AKK14&gt;=AKK$8,AKK$5,IF(AKK14&lt;AKL14,0,AKK$5*(AKK14-AKL14)/(AKK$8-AKL14))),IF(AKK14&lt;=AKK$8,AKK$5,IF(AKK14&gt;AKL14,0,AKK$5*(AKK14-AKL14)/(AKK$8-AKL14))))))</f>
      </c>
      <c r="AKN14" s="126">
        <f>IF(OR(AKK14="",AKL14=""),0,AKK$5)</f>
      </c>
      <c r="AKO14" s="125">
        <f>IF(AKK$6=0,RANK(AKM14,AKM$12:AKM$42,0),RANK(AKM14,AKM$12:AKM$42,1))</f>
      </c>
      <c r="AKP14" s="126">
        <v>0.82</v>
      </c>
      <c r="AKQ14" s="126">
        <v>0.98</v>
      </c>
      <c r="AKR14" s="126">
        <f>IF((COUNTA(AKP$12:AKP$42)+COUNTA(AKQ$12:AKQ$42)=0),0.6*AKP$5,IF(OR(AKP14="",AKQ14=""),0,IF(AKP$6=0,IF(AKP14&gt;=AKP$8,AKP$5,IF(AKP14&lt;AKQ14,0,AKP$5*(AKP14-AKQ14)/(AKP$8-AKQ14))),IF(AKP14&lt;=AKP$8,AKP$5,IF(AKP14&gt;AKQ14,0,AKP$5*(AKP14-AKQ14)/(AKP$8-AKQ14))))))</f>
      </c>
      <c r="AKS14" s="126">
        <f>IF(OR(AKP14="",AKQ14=""),0,AKP$5)</f>
      </c>
      <c r="AKT14" s="125">
        <f>IF(AKP$6=0,RANK(AKR14,AKR$12:AKR$42,0),RANK(AKR14,AKR$12:AKR$42,1))</f>
      </c>
      <c r="AKU14" s="126">
        <v>0</v>
      </c>
      <c r="AKV14" s="126">
        <v>0</v>
      </c>
      <c r="AKW14" s="126">
        <f>IF((COUNTA(AKU$12:AKU$42)+COUNTA(AKV$12:AKV$42)=0),0.6*AKU$5,IF(OR(AKU14="",AKV14=""),0,IF(AKU$6=0,IF(AKU14&gt;=AKU$8,AKU$5,IF(AKU14&lt;AKV14,0,AKU$5*(AKU14-AKV14)/(AKU$8-AKV14))),IF(AKU14&lt;=AKU$8,AKU$5,IF(AKU14&gt;AKV14,0,AKU$5*(AKU14-AKV14)/(AKU$8-AKV14))))))</f>
      </c>
      <c r="AKX14" s="126">
        <f>IF(OR(AKU14="",AKV14=""),0,AKU$5)</f>
      </c>
      <c r="AKY14" s="125">
        <f>IF(AKU$6=0,RANK(AKW14,AKW$12:AKW$42,0),RANK(AKW14,AKW$12:AKW$42,1))</f>
      </c>
      <c r="AKZ14" s="126">
        <v>0</v>
      </c>
      <c r="ALA14" s="126">
        <v>0</v>
      </c>
      <c r="ALB14" s="126">
        <f>IF((COUNTA(AKZ$12:AKZ$42)+COUNTA(ALA$12:ALA$42)=0),0.6*AKZ$5,IF(OR(AKZ14="",ALA14=""),0,IF(AKZ$6=0,IF(AKZ14&gt;=AKZ$8,AKZ$5,IF(AKZ14&lt;ALA14,0,AKZ$5*(AKZ14-ALA14)/(AKZ$8-ALA14))),IF(AKZ14&lt;=AKZ$8,AKZ$5,IF(AKZ14&gt;ALA14,0,AKZ$5*(AKZ14-ALA14)/(AKZ$8-ALA14))))))</f>
      </c>
      <c r="ALC14" s="126">
        <f>IF(OR(AKZ14="",ALA14=""),0,AKZ$5)</f>
      </c>
      <c r="ALD14" s="125">
        <f>IF(AKZ$6=0,RANK(ALB14,ALB$12:ALB$42,0),RANK(ALB14,ALB$12:ALB$42,1))</f>
      </c>
      <c r="ALE14" s="126">
        <v>49.11</v>
      </c>
      <c r="ALF14" s="126">
        <v>14.62</v>
      </c>
      <c r="ALG14" s="126">
        <f>IF((COUNTA(ALE$12:ALE$42)+COUNTA(ALF$12:ALF$42)=0),0.6*ALE$5,IF(OR(ALE14="",ALF14=""),0,IF(ALE$6=0,IF(ALE14&gt;=ALE$8,ALE$5,IF(ALE14&lt;ALF14,0,ALE$5*(ALE14-ALF14)/(ALE$8-ALF14))),IF(ALE14&lt;=ALE$8,ALE$5,IF(ALE14&gt;ALF14,0,ALE$5*(ALE14-ALF14)/(ALE$8-ALF14))))))</f>
      </c>
      <c r="ALH14" s="126">
        <f>IF(OR(ALE14="",ALF14=""),0,ALE$5)</f>
      </c>
      <c r="ALI14" s="125">
        <f>IF(ALE$6=0,RANK(ALG14,ALG$12:ALG$42,0),RANK(ALG14,ALG$12:ALG$42,1))</f>
      </c>
      <c r="ALJ14" s="126">
        <v>49.11</v>
      </c>
      <c r="ALK14" s="126">
        <v>16.8</v>
      </c>
      <c r="ALL14" s="126">
        <f>IF((COUNTA(ALJ$12:ALJ$42)+COUNTA(ALK$12:ALK$42)=0),0.6*ALJ$5,IF(OR(ALJ14="",ALK14=""),0,IF(ALJ$6=0,IF(ALJ14&gt;=ALJ$8,ALJ$5,IF(ALJ14&lt;ALK14,0,ALJ$5*(ALJ14-ALK14)/(ALJ$8-ALK14))),IF(ALJ14&lt;=ALJ$8,ALJ$5,IF(ALJ14&gt;ALK14,0,ALJ$5*(ALJ14-ALK14)/(ALJ$8-ALK14))))))</f>
      </c>
      <c r="ALM14" s="126">
        <f>IF(OR(ALJ14="",ALK14=""),0,ALJ$5)</f>
      </c>
      <c r="ALN14" s="125">
        <f>IF(ALJ$6=0,RANK(ALL14,ALL$12:ALL$42,0),RANK(ALL14,ALL$12:ALL$42,1))</f>
      </c>
      <c r="ALO14" s="126">
        <v>6.45</v>
      </c>
      <c r="ALP14" s="126">
        <v>3.7</v>
      </c>
      <c r="ALQ14" s="126">
        <f>IF((COUNTA(ALO$12:ALO$42)+COUNTA(ALP$12:ALP$42)=0),0.6*ALO$5,IF(OR(ALO14="",ALP14=""),0,IF(ALO$6=0,IF(ALO14&gt;=ALO$8,ALO$5,IF(ALO14&lt;ALP14,0,ALO$5*(ALO14-ALP14)/(ALO$8-ALP14))),IF(ALO14&lt;=ALO$8,ALO$5,IF(ALO14&gt;ALP14,0,ALO$5*(ALO14-ALP14)/(ALO$8-ALP14))))))</f>
      </c>
      <c r="ALR14" s="126">
        <f>IF(OR(ALO14="",ALP14=""),0,ALO$5)</f>
      </c>
      <c r="ALS14" s="125">
        <f>IF(ALO$6=0,RANK(ALQ14,ALQ$12:ALQ$42,0),RANK(ALQ14,ALQ$12:ALQ$42,1))</f>
      </c>
      <c r="ALT14" s="126">
        <v>6.45</v>
      </c>
      <c r="ALU14" s="126">
        <v>4.61</v>
      </c>
      <c r="ALV14" s="126">
        <f>IF((COUNTA(ALT$12:ALT$42)+COUNTA(ALU$12:ALU$42)=0),0.6*ALT$5,IF(OR(ALT14="",ALU14=""),0,IF(ALT$6=0,IF(ALT14&gt;=ALT$8,ALT$5,IF(ALT14&lt;ALU14,0,ALT$5*(ALT14-ALU14)/(ALT$8-ALU14))),IF(ALT14&lt;=ALT$8,ALT$5,IF(ALT14&gt;ALU14,0,ALT$5*(ALT14-ALU14)/(ALT$8-ALU14))))))</f>
      </c>
      <c r="ALW14" s="126">
        <f>IF(OR(ALT14="",ALU14=""),0,ALT$5)</f>
      </c>
      <c r="ALX14" s="125">
        <f>IF(ALT$6=0,RANK(ALV14,ALV$12:ALV$42,0),RANK(ALV14,ALV$12:ALV$42,1))</f>
      </c>
      <c r="ALY14" s="126">
        <v>99.77</v>
      </c>
      <c r="ALZ14" s="126">
        <v>97.62</v>
      </c>
      <c r="AMA14" s="126">
        <f>IF((COUNTA(ALY$12:ALY$42)+COUNTA(ALZ$12:ALZ$42)=0),0.6*ALY$5,IF(OR(ALY14="",ALZ14=""),0,IF(ALY$6=0,IF(ALY14&gt;=ALY$8,ALY$5,IF(ALY14&lt;ALZ14,0,ALY$5*(ALY14-ALZ14)/(ALY$8-ALZ14))),IF(ALY14&lt;=ALY$8,ALY$5,IF(ALY14&gt;ALZ14,0,ALY$5*(ALY14-ALZ14)/(ALY$8-ALZ14))))))</f>
      </c>
      <c r="AMB14" s="126">
        <f>IF(OR(ALY14="",ALZ14=""),0,ALY$5)</f>
      </c>
      <c r="AMC14" s="125">
        <f>IF(ALY$6=0,RANK(AMA14,AMA$12:AMA$42,0),RANK(AMA14,AMA$12:AMA$42,1))</f>
      </c>
      <c r="AMD14" s="126">
        <v>99.77</v>
      </c>
      <c r="AME14" s="126">
        <v>85.73</v>
      </c>
      <c r="AMF14" s="126">
        <f>IF((COUNTA(AMD$12:AMD$42)+COUNTA(AME$12:AME$42)=0),0.6*AMD$5,IF(OR(AMD14="",AME14=""),0,IF(AMD$6=0,IF(AMD14&gt;=AMD$8,AMD$5,IF(AMD14&lt;AME14,0,AMD$5*(AMD14-AME14)/(AMD$8-AME14))),IF(AMD14&lt;=AMD$8,AMD$5,IF(AMD14&gt;AME14,0,AMD$5*(AMD14-AME14)/(AMD$8-AME14))))))</f>
      </c>
      <c r="AMG14" s="126">
        <f>IF(OR(AMD14="",AME14=""),0,AMD$5)</f>
      </c>
      <c r="AMH14" s="125">
        <f>IF(AMD$6=0,RANK(AMF14,AMF$12:AMF$42,0),RANK(AMF14,AMF$12:AMF$42,1))</f>
      </c>
      <c r="AMI14" s="126">
        <v>100</v>
      </c>
      <c r="AMJ14" s="126">
        <v>99.15</v>
      </c>
      <c r="AMK14" s="126">
        <f>IF((COUNTA(AMI$12:AMI$42)+COUNTA(AMJ$12:AMJ$42)=0),0.6*AMI$5,IF(OR(AMI14="",AMJ14=""),0,IF(AMI$6=0,IF(AMI14&gt;=AMI$8,AMI$5,IF(AMI14&lt;AMJ14,0,AMI$5*(AMI14-AMJ14)/(AMI$8-AMJ14))),IF(AMI14&lt;=AMI$8,AMI$5,IF(AMI14&gt;AMJ14,0,AMI$5*(AMI14-AMJ14)/(AMI$8-AMJ14))))))</f>
      </c>
      <c r="AML14" s="126">
        <f>IF(OR(AMI14="",AMJ14=""),0,AMI$5)</f>
      </c>
      <c r="AMM14" s="125">
        <f>IF(AMI$6=0,RANK(AMK14,AMK$12:AMK$42,0),RANK(AMK14,AMK$12:AMK$42,1))</f>
      </c>
      <c r="AMN14" s="126">
        <v>100</v>
      </c>
      <c r="AMO14" s="126">
        <v>98.29</v>
      </c>
      <c r="AMP14" s="126">
        <f>IF((COUNTA(AMN$12:AMN$42)+COUNTA(AMO$12:AMO$42)=0),0.6*AMN$5,IF(OR(AMN14="",AMO14=""),0,IF(AMN$6=0,IF(AMN14&gt;=AMN$8,AMN$5,IF(AMN14&lt;AMO14,0,AMN$5*(AMN14-AMO14)/(AMN$8-AMO14))),IF(AMN14&lt;=AMN$8,AMN$5,IF(AMN14&gt;AMO14,0,AMN$5*(AMN14-AMO14)/(AMN$8-AMO14))))))</f>
      </c>
      <c r="AMQ14" s="126">
        <f>IF(OR(AMN14="",AMO14=""),0,AMN$5)</f>
      </c>
      <c r="AMR14" s="125">
        <f>IF(AMN$6=0,RANK(AMP14,AMP$12:AMP$42,0),RANK(AMP14,AMP$12:AMP$42,1))</f>
      </c>
      <c r="AMS14" s="126">
        <v>1.54</v>
      </c>
      <c r="AMT14" s="126">
        <v>5.55</v>
      </c>
      <c r="AMU14" s="126">
        <f>IF((COUNTA(AMS$12:AMS$42)+COUNTA(AMT$12:AMT$42)=0),0.6*AMS$5,IF(OR(AMS14="",AMT14=""),0,IF(AMS$6=0,IF(AMS14&gt;=AMS$8,AMS$5,IF(AMS14&lt;AMT14,0,AMS$5*(AMS14-AMT14)/(AMS$8-AMT14))),IF(AMS14&lt;=AMS$8,AMS$5,IF(AMS14&gt;AMT14,0,AMS$5*(AMS14-AMT14)/(AMS$8-AMT14))))))</f>
      </c>
      <c r="AMV14" s="126">
        <f>IF(OR(AMS14="",AMT14=""),0,AMS$5)</f>
      </c>
      <c r="AMW14" s="125">
        <f>IF(AMS$6=0,RANK(AMU14,AMU$12:AMU$42,0),RANK(AMU14,AMU$12:AMU$42,1))</f>
      </c>
      <c r="AMX14" s="126">
        <v>1.54</v>
      </c>
      <c r="AMY14" s="126">
        <v>4.31</v>
      </c>
      <c r="AMZ14" s="126">
        <f>IF((COUNTA(AMX$12:AMX$42)+COUNTA(AMY$12:AMY$42)=0),0.6*AMX$5,IF(OR(AMX14="",AMY14=""),0,IF(AMX$6=0,IF(AMX14&gt;=AMX$8,AMX$5,IF(AMX14&lt;AMY14,0,AMX$5*(AMX14-AMY14)/(AMX$8-AMY14))),IF(AMX14&lt;=AMX$8,AMX$5,IF(AMX14&gt;AMY14,0,AMX$5*(AMX14-AMY14)/(AMX$8-AMY14))))))</f>
      </c>
      <c r="ANA14" s="126">
        <f>IF(OR(AMX14="",AMY14=""),0,AMX$5)</f>
      </c>
      <c r="ANB14" s="125">
        <f>IF(AMX$6=0,RANK(AMZ14,AMZ$12:AMZ$42,0),RANK(AMZ14,AMZ$12:AMZ$42,1))</f>
      </c>
      <c r="ANC14" s="126">
        <v>99.84</v>
      </c>
      <c r="AND14"/>
      <c r="ANE14" s="126">
        <f>IF((COUNTA(ANC$12:ANC$42)+COUNTA(AND$12:AND$42)=0),0.6*ANC$5,IF(OR(ANC14="",AND14=""),0,IF(ANC$6=0,IF(ANC14&gt;=ANC$8,ANC$5,IF(ANC14&lt;AND14,0,ANC$5*(ANC14-AND14)/(ANC$8-AND14))),IF(ANC14&lt;=ANC$8,ANC$5,IF(ANC14&gt;AND14,0,ANC$5*(ANC14-AND14)/(ANC$8-AND14))))))</f>
      </c>
      <c r="ANF14" s="126">
        <f>IF(OR(ANC14="",AND14=""),0,ANC$5)</f>
      </c>
      <c r="ANG14" s="125">
        <f>IF(ANC$6=0,RANK(ANE14,ANE$12:ANE$42,0),RANK(ANE14,ANE$12:ANE$42,1))</f>
      </c>
      <c r="ANH14" s="126">
        <v>99.84</v>
      </c>
      <c r="ANI14"/>
      <c r="ANJ14" s="126">
        <f>IF((COUNTA(ANH$12:ANH$42)+COUNTA(ANI$12:ANI$42)=0),0.6*ANH$5,IF(OR(ANH14="",ANI14=""),0,IF(ANH$6=0,IF(ANH14&gt;=ANH$8,ANH$5,IF(ANH14&lt;ANI14,0,ANH$5*(ANH14-ANI14)/(ANH$8-ANI14))),IF(ANH14&lt;=ANH$8,ANH$5,IF(ANH14&gt;ANI14,0,ANH$5*(ANH14-ANI14)/(ANH$8-ANI14))))))</f>
      </c>
      <c r="ANK14" s="126">
        <f>IF(OR(ANH14="",ANI14=""),0,ANH$5)</f>
      </c>
      <c r="ANL14" s="125">
        <f>IF(ANH$6=0,RANK(ANJ14,ANJ$12:ANJ$42,0),RANK(ANJ14,ANJ$12:ANJ$42,1))</f>
      </c>
      <c r="ANM14" s="126">
        <v>100</v>
      </c>
      <c r="ANN14" s="126">
        <v>94.25</v>
      </c>
      <c r="ANO14" s="126">
        <f>IF((COUNTA(ANM$12:ANM$42)+COUNTA(ANN$12:ANN$42)=0),0.6*ANM$5,IF(OR(ANM14="",ANN14=""),0,IF(ANM$6=0,IF(ANM14&gt;=ANM$8,ANM$5,IF(ANM14&lt;ANN14,0,ANM$5*(ANM14-ANN14)/(ANM$8-ANN14))),IF(ANM14&lt;=ANM$8,ANM$5,IF(ANM14&gt;ANN14,0,ANM$5*(ANM14-ANN14)/(ANM$8-ANN14))))))</f>
      </c>
      <c r="ANP14" s="126">
        <f>IF(OR(ANM14="",ANN14=""),0,ANM$5)</f>
      </c>
      <c r="ANQ14" s="125">
        <f>IF(ANM$6=0,RANK(ANO14,ANO$12:ANO$42,0),RANK(ANO14,ANO$12:ANO$42,1))</f>
      </c>
      <c r="ANR14" s="126">
        <v>100</v>
      </c>
      <c r="ANS14" s="126">
        <v>100</v>
      </c>
      <c r="ANT14" s="126">
        <f>IF((COUNTA(ANR$12:ANR$42)+COUNTA(ANS$12:ANS$42)=0),0.6*ANR$5,IF(OR(ANR14="",ANS14=""),0,IF(ANR$6=0,IF(ANR14&gt;=ANR$8,ANR$5,IF(ANR14&lt;ANS14,0,ANR$5*(ANR14-ANS14)/(ANR$8-ANS14))),IF(ANR14&lt;=ANR$8,ANR$5,IF(ANR14&gt;ANS14,0,ANR$5*(ANR14-ANS14)/(ANR$8-ANS14))))))</f>
      </c>
      <c r="ANU14" s="126">
        <f>IF(OR(ANR14="",ANS14=""),0,ANR$5)</f>
      </c>
      <c r="ANV14" s="125">
        <f>IF(ANR$6=0,RANK(ANT14,ANT$12:ANT$42,0),RANK(ANT14,ANT$12:ANT$42,1))</f>
      </c>
      <c r="ANW14" s="126">
        <v>2.09</v>
      </c>
      <c r="ANX14" s="126">
        <v>4.71</v>
      </c>
      <c r="ANY14" s="126">
        <f>IF((COUNTA(ANW$12:ANW$42)+COUNTA(ANX$12:ANX$42)=0),0.6*ANW$5,IF(OR(ANW14="",ANX14=""),0,IF(ANW$6=0,IF(ANW14&gt;=ANW$8,ANW$5,IF(ANW14&lt;ANX14,0,ANW$5*(ANW14-ANX14)/(ANW$8-ANX14))),IF(ANW14&lt;=ANW$8,ANW$5,IF(ANW14&gt;ANX14,0,ANW$5*(ANW14-ANX14)/(ANW$8-ANX14))))))</f>
      </c>
      <c r="ANZ14" s="126">
        <f>IF(OR(ANW14="",ANX14=""),0,ANW$5)</f>
      </c>
      <c r="AOA14" s="125">
        <f>IF(ANW$6=0,RANK(ANY14,ANY$12:ANY$42,0),RANK(ANY14,ANY$12:ANY$42,1))</f>
      </c>
      <c r="AOB14" s="126">
        <v>2.09</v>
      </c>
      <c r="AOC14" s="126">
        <v>3.18</v>
      </c>
      <c r="AOD14" s="126">
        <f>IF((COUNTA(AOB$12:AOB$42)+COUNTA(AOC$12:AOC$42)=0),0.6*AOB$5,IF(OR(AOB14="",AOC14=""),0,IF(AOB$6=0,IF(AOB14&gt;=AOB$8,AOB$5,IF(AOB14&lt;AOC14,0,AOB$5*(AOB14-AOC14)/(AOB$8-AOC14))),IF(AOB14&lt;=AOB$8,AOB$5,IF(AOB14&gt;AOC14,0,AOB$5*(AOB14-AOC14)/(AOB$8-AOC14))))))</f>
      </c>
      <c r="AOE14" s="126">
        <f>IF(OR(AOB14="",AOC14=""),0,AOB$5)</f>
      </c>
      <c r="AOF14" s="125">
        <f>IF(AOB$6=0,RANK(AOD14,AOD$12:AOD$42,0),RANK(AOD14,AOD$12:AOD$42,1))</f>
      </c>
      <c r="AOG14" s="126">
        <v>100</v>
      </c>
      <c r="AOH14" s="126">
        <v>100</v>
      </c>
      <c r="AOI14" s="126">
        <f>IF((COUNTA(AOG$12:AOG$42)+COUNTA(AOH$12:AOH$42)=0),0.6*AOG$5,IF(OR(AOG14="",AOH14=""),0,IF(AOG$6=0,IF(AOG14&gt;=AOG$8,AOG$5,IF(AOG14&lt;AOH14,0,AOG$5*(AOG14-AOH14)/(AOG$8-AOH14))),IF(AOG14&lt;=AOG$8,AOG$5,IF(AOG14&gt;AOH14,0,AOG$5*(AOG14-AOH14)/(AOG$8-AOH14))))))</f>
      </c>
      <c r="AOJ14" s="126">
        <f>IF(OR(AOG14="",AOH14=""),0,AOG$5)</f>
      </c>
      <c r="AOK14" s="125">
        <f>IF(AOG$6=0,RANK(AOI14,AOI$12:AOI$42,0),RANK(AOI14,AOI$12:AOI$42,1))</f>
      </c>
      <c r="AOL14" s="126">
        <v>100</v>
      </c>
      <c r="AOM14" s="126">
        <v>100</v>
      </c>
      <c r="AON14" s="126">
        <f>IF((COUNTA(AOL$12:AOL$42)+COUNTA(AOM$12:AOM$42)=0),0.6*AOL$5,IF(OR(AOL14="",AOM14=""),0,IF(AOL$6=0,IF(AOL14&gt;=AOL$8,AOL$5,IF(AOL14&lt;AOM14,0,AOL$5*(AOL14-AOM14)/(AOL$8-AOM14))),IF(AOL14&lt;=AOL$8,AOL$5,IF(AOL14&gt;AOM14,0,AOL$5*(AOL14-AOM14)/(AOL$8-AOM14))))))</f>
      </c>
      <c r="AOO14" s="126">
        <f>IF(OR(AOL14="",AOM14=""),0,AOL$5)</f>
      </c>
      <c r="AOP14" s="125">
        <f>IF(AOL$6=0,RANK(AON14,AON$12:AON$42,0),RANK(AON14,AON$12:AON$42,1))</f>
      </c>
      <c r="AOQ14" s="126">
        <v>0.59</v>
      </c>
      <c r="AOR14" s="126">
        <v>0.59</v>
      </c>
      <c r="AOS14" s="126">
        <f>IF((COUNTA(AOQ$12:AOQ$42)+COUNTA(AOR$12:AOR$42)=0),0.6*AOQ$5,IF(OR(AOQ14="",AOR14=""),0,IF(AOQ$6=0,IF(AOQ14&gt;=AOQ$8,AOQ$5,IF(AOQ14&lt;AOR14,0,AOQ$5*(AOQ14-AOR14)/(AOQ$8-AOR14))),IF(AOQ14&lt;=AOQ$8,AOQ$5,IF(AOQ14&gt;AOR14,0,AOQ$5*(AOQ14-AOR14)/(AOQ$8-AOR14))))))</f>
      </c>
      <c r="AOT14" s="126">
        <f>IF(OR(AOQ14="",AOR14=""),0,AOQ$5)</f>
      </c>
      <c r="AOU14" s="125">
        <f>IF(AOQ$6=0,RANK(AOS14,AOS$12:AOS$42,0),RANK(AOS14,AOS$12:AOS$42,1))</f>
      </c>
      <c r="AOV14" s="126">
        <v>0.59</v>
      </c>
      <c r="AOW14" s="126">
        <v>0.69</v>
      </c>
      <c r="AOX14" s="126">
        <f>IF((COUNTA(AOV$12:AOV$42)+COUNTA(AOW$12:AOW$42)=0),0.6*AOV$5,IF(OR(AOV14="",AOW14=""),0,IF(AOV$6=0,IF(AOV14&gt;=AOV$8,AOV$5,IF(AOV14&lt;AOW14,0,AOV$5*(AOV14-AOW14)/(AOV$8-AOW14))),IF(AOV14&lt;=AOV$8,AOV$5,IF(AOV14&gt;AOW14,0,AOV$5*(AOV14-AOW14)/(AOV$8-AOW14))))))</f>
      </c>
      <c r="AOY14" s="126">
        <f>IF(OR(AOV14="",AOW14=""),0,AOV$5)</f>
      </c>
      <c r="AOZ14" s="125">
        <f>IF(AOV$6=0,RANK(AOX14,AOX$12:AOX$42,0),RANK(AOX14,AOX$12:AOX$42,1))</f>
      </c>
      <c r="APA14" s="126">
        <v>0</v>
      </c>
      <c r="APB14" s="126">
        <v>0</v>
      </c>
      <c r="APC14" s="126">
        <f>IF((COUNTA(APA$12:APA$42)+COUNTA(APB$12:APB$42)=0),0.6*APA$5,IF(OR(APA14="",APB14=""),0,IF(APA$6=0,IF(APA14&gt;=APA$8,APA$5,IF(APA14&lt;APB14,0,APA$5*(APA14-APB14)/(APA$8-APB14))),IF(APA14&lt;=APA$8,APA$5,IF(APA14&gt;APB14,0,APA$5*(APA14-APB14)/(APA$8-APB14))))))</f>
      </c>
      <c r="APD14" s="126">
        <f>IF(OR(APA14="",APB14=""),0,APA$5)</f>
      </c>
      <c r="APE14" s="125">
        <f>IF(APA$6=0,RANK(APC14,APC$12:APC$42,0),RANK(APC14,APC$12:APC$42,1))</f>
      </c>
      <c r="APF14" s="126">
        <v>0</v>
      </c>
      <c r="APG14" s="126">
        <v>0</v>
      </c>
      <c r="APH14" s="126">
        <f>IF((COUNTA(APF$12:APF$42)+COUNTA(APG$12:APG$42)=0),0.6*APF$5,IF(OR(APF14="",APG14=""),0,IF(APF$6=0,IF(APF14&gt;=APF$8,APF$5,IF(APF14&lt;APG14,0,APF$5*(APF14-APG14)/(APF$8-APG14))),IF(APF14&lt;=APF$8,APF$5,IF(APF14&gt;APG14,0,APF$5*(APF14-APG14)/(APF$8-APG14))))))</f>
      </c>
      <c r="API14" s="126">
        <f>IF(OR(APF14="",APG14=""),0,APF$5)</f>
      </c>
      <c r="APJ14" s="125">
        <f>IF(APF$6=0,RANK(APH14,APH$12:APH$42,0),RANK(APH14,APH$12:APH$42,1))</f>
      </c>
      <c r="APK14" s="126">
        <v>44.07</v>
      </c>
      <c r="APL14" s="126">
        <v>13.1</v>
      </c>
      <c r="APM14" s="126">
        <f>IF((COUNTA(APK$12:APK$42)+COUNTA(APL$12:APL$42)=0),0.6*APK$5,IF(OR(APK14="",APL14=""),0,IF(APK$6=0,IF(APK14&gt;=APK$8,APK$5,IF(APK14&lt;APL14,0,APK$5*(APK14-APL14)/(APK$8-APL14))),IF(APK14&lt;=APK$8,APK$5,IF(APK14&gt;APL14,0,APK$5*(APK14-APL14)/(APK$8-APL14))))))</f>
      </c>
      <c r="APN14" s="126">
        <f>IF(OR(APK14="",APL14=""),0,APK$5)</f>
      </c>
      <c r="APO14" s="125">
        <f>IF(APK$6=0,RANK(APM14,APM$12:APM$42,0),RANK(APM14,APM$12:APM$42,1))</f>
      </c>
      <c r="APP14" s="126">
        <v>44.07</v>
      </c>
      <c r="APQ14" s="126">
        <v>14.72</v>
      </c>
      <c r="APR14" s="126">
        <f>IF((COUNTA(APP$12:APP$42)+COUNTA(APQ$12:APQ$42)=0),0.6*APP$5,IF(OR(APP14="",APQ14=""),0,IF(APP$6=0,IF(APP14&gt;=APP$8,APP$5,IF(APP14&lt;APQ14,0,APP$5*(APP14-APQ14)/(APP$8-APQ14))),IF(APP14&lt;=APP$8,APP$5,IF(APP14&gt;APQ14,0,APP$5*(APP14-APQ14)/(APP$8-APQ14))))))</f>
      </c>
      <c r="APS14" s="126">
        <f>IF(OR(APP14="",APQ14=""),0,APP$5)</f>
      </c>
      <c r="APT14" s="125">
        <f>IF(APP$6=0,RANK(APR14,APR$12:APR$42,0),RANK(APR14,APR$12:APR$42,1))</f>
      </c>
      <c r="APU14" s="126">
        <v>6.24</v>
      </c>
      <c r="APV14" s="126">
        <v>1.52</v>
      </c>
      <c r="APW14" s="126">
        <f>IF((COUNTA(APU$12:APU$42)+COUNTA(APV$12:APV$42)=0),0.6*APU$5,IF(OR(APU14="",APV14=""),0,IF(APU$6=0,IF(APU14&gt;=APU$8,APU$5,IF(APU14&lt;APV14,0,APU$5*(APU14-APV14)/(APU$8-APV14))),IF(APU14&lt;=APU$8,APU$5,IF(APU14&gt;APV14,0,APU$5*(APU14-APV14)/(APU$8-APV14))))))</f>
      </c>
      <c r="APX14" s="126">
        <f>IF(OR(APU14="",APV14=""),0,APU$5)</f>
      </c>
      <c r="APY14" s="125">
        <f>IF(APU$6=0,RANK(APW14,APW$12:APW$42,0),RANK(APW14,APW$12:APW$42,1))</f>
      </c>
      <c r="APZ14" s="126">
        <v>6.24</v>
      </c>
      <c r="AQA14" s="126">
        <v>1.67</v>
      </c>
      <c r="AQB14" s="126">
        <f>IF((COUNTA(APZ$12:APZ$42)+COUNTA(AQA$12:AQA$42)=0),0.6*APZ$5,IF(OR(APZ14="",AQA14=""),0,IF(APZ$6=0,IF(APZ14&gt;=APZ$8,APZ$5,IF(APZ14&lt;AQA14,0,APZ$5*(APZ14-AQA14)/(APZ$8-AQA14))),IF(APZ14&lt;=APZ$8,APZ$5,IF(APZ14&gt;AQA14,0,APZ$5*(APZ14-AQA14)/(APZ$8-AQA14))))))</f>
      </c>
      <c r="AQC14" s="126">
        <f>IF(OR(APZ14="",AQA14=""),0,APZ$5)</f>
      </c>
      <c r="AQD14" s="125">
        <f>IF(APZ$6=0,RANK(AQB14,AQB$12:AQB$42,0),RANK(AQB14,AQB$12:AQB$42,1))</f>
      </c>
      <c r="AQE14" s="126">
        <v>99.44</v>
      </c>
      <c r="AQF14" s="126">
        <v>99.57</v>
      </c>
      <c r="AQG14" s="126">
        <f>IF((COUNTA(AQE$12:AQE$42)+COUNTA(AQF$12:AQF$42)=0),0.6*AQE$5,IF(OR(AQE14="",AQF14=""),0,IF(AQE$6=0,IF(AQE14&gt;=AQE$8,AQE$5,IF(AQE14&lt;AQF14,0,AQE$5*(AQE14-AQF14)/(AQE$8-AQF14))),IF(AQE14&lt;=AQE$8,AQE$5,IF(AQE14&gt;AQF14,0,AQE$5*(AQE14-AQF14)/(AQE$8-AQF14))))))</f>
      </c>
      <c r="AQH14" s="126">
        <f>IF(OR(AQE14="",AQF14=""),0,AQE$5)</f>
      </c>
      <c r="AQI14" s="125">
        <f>IF(AQE$6=0,RANK(AQG14,AQG$12:AQG$42,0),RANK(AQG14,AQG$12:AQG$42,1))</f>
      </c>
      <c r="AQJ14" s="126">
        <v>99.44</v>
      </c>
      <c r="AQK14" s="126">
        <v>99.81</v>
      </c>
      <c r="AQL14" s="126">
        <f>IF((COUNTA(AQJ$12:AQJ$42)+COUNTA(AQK$12:AQK$42)=0),0.6*AQJ$5,IF(OR(AQJ14="",AQK14=""),0,IF(AQJ$6=0,IF(AQJ14&gt;=AQJ$8,AQJ$5,IF(AQJ14&lt;AQK14,0,AQJ$5*(AQJ14-AQK14)/(AQJ$8-AQK14))),IF(AQJ14&lt;=AQJ$8,AQJ$5,IF(AQJ14&gt;AQK14,0,AQJ$5*(AQJ14-AQK14)/(AQJ$8-AQK14))))))</f>
      </c>
      <c r="AQM14" s="126">
        <f>IF(OR(AQJ14="",AQK14=""),0,AQJ$5)</f>
      </c>
      <c r="AQN14" s="125">
        <f>IF(AQJ$6=0,RANK(AQL14,AQL$12:AQL$42,0),RANK(AQL14,AQL$12:AQL$42,1))</f>
      </c>
      <c r="AQO14" s="126">
        <v>100</v>
      </c>
      <c r="AQP14"/>
      <c r="AQQ14" s="126">
        <f>IF((COUNTA(AQO$12:AQO$42)+COUNTA(AQP$12:AQP$42)=0),0.6*AQO$5,IF(OR(AQO14="",AQP14=""),0,IF(AQO$6=0,IF(AQO14&gt;=AQO$8,AQO$5,IF(AQO14&lt;AQP14,0,AQO$5*(AQO14-AQP14)/(AQO$8-AQP14))),IF(AQO14&lt;=AQO$8,AQO$5,IF(AQO14&gt;AQP14,0,AQO$5*(AQO14-AQP14)/(AQO$8-AQP14))))))</f>
      </c>
      <c r="AQR14" s="126">
        <f>IF(OR(AQO14="",AQP14=""),0,AQO$5)</f>
      </c>
      <c r="AQS14" s="125">
        <f>IF(AQO$6=0,RANK(AQQ14,AQQ$12:AQQ$42,0),RANK(AQQ14,AQQ$12:AQQ$42,1))</f>
      </c>
      <c r="AQT14" s="126">
        <v>100</v>
      </c>
      <c r="AQU14"/>
      <c r="AQV14" s="126">
        <f>IF((COUNTA(AQT$12:AQT$42)+COUNTA(AQU$12:AQU$42)=0),0.6*AQT$5,IF(OR(AQT14="",AQU14=""),0,IF(AQT$6=0,IF(AQT14&gt;=AQT$8,AQT$5,IF(AQT14&lt;AQU14,0,AQT$5*(AQT14-AQU14)/(AQT$8-AQU14))),IF(AQT14&lt;=AQT$8,AQT$5,IF(AQT14&gt;AQU14,0,AQT$5*(AQT14-AQU14)/(AQT$8-AQU14))))))</f>
      </c>
      <c r="AQW14" s="126">
        <f>IF(OR(AQT14="",AQU14=""),0,AQT$5)</f>
      </c>
      <c r="AQX14" s="125">
        <f>IF(AQT$6=0,RANK(AQV14,AQV$12:AQV$42,0),RANK(AQV14,AQV$12:AQV$42,1))</f>
      </c>
      <c r="AQY14" s="126">
        <v>1.45</v>
      </c>
      <c r="AQZ14" s="126">
        <v>4.9</v>
      </c>
      <c r="ARA14" s="126">
        <f>IF((COUNTA(AQY$12:AQY$42)+COUNTA(AQZ$12:AQZ$42)=0),0.6*AQY$5,IF(OR(AQY14="",AQZ14=""),0,IF(AQY$6=0,IF(AQY14&gt;=AQY$8,AQY$5,IF(AQY14&lt;AQZ14,0,AQY$5*(AQY14-AQZ14)/(AQY$8-AQZ14))),IF(AQY14&lt;=AQY$8,AQY$5,IF(AQY14&gt;AQZ14,0,AQY$5*(AQY14-AQZ14)/(AQY$8-AQZ14))))))</f>
      </c>
      <c r="ARB14" s="126">
        <f>IF(OR(AQY14="",AQZ14=""),0,AQY$5)</f>
      </c>
      <c r="ARC14" s="125">
        <f>IF(AQY$6=0,RANK(ARA14,ARA$12:ARA$42,0),RANK(ARA14,ARA$12:ARA$42,1))</f>
      </c>
      <c r="ARD14" s="126">
        <v>1.45</v>
      </c>
      <c r="ARE14" s="126">
        <v>4.22</v>
      </c>
      <c r="ARF14" s="126">
        <f>IF((COUNTA(ARD$12:ARD$42)+COUNTA(ARE$12:ARE$42)=0),0.6*ARD$5,IF(OR(ARD14="",ARE14=""),0,IF(ARD$6=0,IF(ARD14&gt;=ARD$8,ARD$5,IF(ARD14&lt;ARE14,0,ARD$5*(ARD14-ARE14)/(ARD$8-ARE14))),IF(ARD14&lt;=ARD$8,ARD$5,IF(ARD14&gt;ARE14,0,ARD$5*(ARD14-ARE14)/(ARD$8-ARE14))))))</f>
      </c>
      <c r="ARG14" s="126">
        <f>IF(OR(ARD14="",ARE14=""),0,ARD$5)</f>
      </c>
      <c r="ARH14" s="125">
        <f>IF(ARD$6=0,RANK(ARF14,ARF$12:ARF$42,0),RANK(ARF14,ARF$12:ARF$42,1))</f>
      </c>
      <c r="ARI14" s="126">
        <v>99.11</v>
      </c>
      <c r="ARJ14"/>
      <c r="ARK14" s="126">
        <f>IF((COUNTA(ARI$12:ARI$42)+COUNTA(ARJ$12:ARJ$42)=0),0.6*ARI$5,IF(OR(ARI14="",ARJ14=""),0,IF(ARI$6=0,IF(ARI14&gt;=ARI$8,ARI$5,IF(ARI14&lt;ARJ14,0,ARI$5*(ARI14-ARJ14)/(ARI$8-ARJ14))),IF(ARI14&lt;=ARI$8,ARI$5,IF(ARI14&gt;ARJ14,0,ARI$5*(ARI14-ARJ14)/(ARI$8-ARJ14))))))</f>
      </c>
      <c r="ARL14" s="126">
        <f>IF(OR(ARI14="",ARJ14=""),0,ARI$5)</f>
      </c>
      <c r="ARM14" s="125">
        <f>IF(ARI$6=0,RANK(ARK14,ARK$12:ARK$42,0),RANK(ARK14,ARK$12:ARK$42,1))</f>
      </c>
      <c r="ARN14" s="126">
        <v>99.11</v>
      </c>
      <c r="ARO14"/>
      <c r="ARP14" s="126">
        <f>IF((COUNTA(ARN$12:ARN$42)+COUNTA(ARO$12:ARO$42)=0),0.6*ARN$5,IF(OR(ARN14="",ARO14=""),0,IF(ARN$6=0,IF(ARN14&gt;=ARN$8,ARN$5,IF(ARN14&lt;ARO14,0,ARN$5*(ARN14-ARO14)/(ARN$8-ARO14))),IF(ARN14&lt;=ARN$8,ARN$5,IF(ARN14&gt;ARO14,0,ARN$5*(ARN14-ARO14)/(ARN$8-ARO14))))))</f>
      </c>
      <c r="ARQ14" s="126">
        <f>IF(OR(ARN14="",ARO14=""),0,ARN$5)</f>
      </c>
      <c r="ARR14" s="125">
        <f>IF(ARN$6=0,RANK(ARP14,ARP$12:ARP$42,0),RANK(ARP14,ARP$12:ARP$42,1))</f>
      </c>
      <c r="ARS14" s="126">
        <v>99.45</v>
      </c>
      <c r="ART14" s="126">
        <v>100</v>
      </c>
      <c r="ARU14" s="126">
        <f>IF((COUNTA(ARS$12:ARS$42)+COUNTA(ART$12:ART$42)=0),0.6*ARS$5,IF(OR(ARS14="",ART14=""),0,IF(ARS$6=0,IF(ARS14&gt;=ARS$8,ARS$5,IF(ARS14&lt;ART14,0,ARS$5*(ARS14-ART14)/(ARS$8-ART14))),IF(ARS14&lt;=ARS$8,ARS$5,IF(ARS14&gt;ART14,0,ARS$5*(ARS14-ART14)/(ARS$8-ART14))))))</f>
      </c>
      <c r="ARV14" s="126">
        <f>IF(OR(ARS14="",ART14=""),0,ARS$5)</f>
      </c>
      <c r="ARW14" s="125">
        <f>IF(ARS$6=0,RANK(ARU14,ARU$12:ARU$42,0),RANK(ARU14,ARU$12:ARU$42,1))</f>
      </c>
      <c r="ARX14" s="126">
        <v>99.45</v>
      </c>
      <c r="ARY14" s="126">
        <v>100</v>
      </c>
      <c r="ARZ14" s="126">
        <f>IF((COUNTA(ARX$12:ARX$42)+COUNTA(ARY$12:ARY$42)=0),0.6*ARX$5,IF(OR(ARX14="",ARY14=""),0,IF(ARX$6=0,IF(ARX14&gt;=ARX$8,ARX$5,IF(ARX14&lt;ARY14,0,ARX$5*(ARX14-ARY14)/(ARX$8-ARY14))),IF(ARX14&lt;=ARX$8,ARX$5,IF(ARX14&gt;ARY14,0,ARX$5*(ARX14-ARY14)/(ARX$8-ARY14))))))</f>
      </c>
      <c r="ASA14" s="126">
        <f>IF(OR(ARX14="",ARY14=""),0,ARX$5)</f>
      </c>
      <c r="ASB14" s="125">
        <f>IF(ARX$6=0,RANK(ARZ14,ARZ$12:ARZ$42,0),RANK(ARZ14,ARZ$12:ARZ$42,1))</f>
      </c>
      <c r="ASC14" s="126">
        <v>2.13</v>
      </c>
      <c r="ASD14" s="126">
        <v>2.43</v>
      </c>
      <c r="ASE14" s="126">
        <f>IF((COUNTA(ASC$12:ASC$42)+COUNTA(ASD$12:ASD$42)=0),0.6*ASC$5,IF(OR(ASC14="",ASD14=""),0,IF(ASC$6=0,IF(ASC14&gt;=ASC$8,ASC$5,IF(ASC14&lt;ASD14,0,ASC$5*(ASC14-ASD14)/(ASC$8-ASD14))),IF(ASC14&lt;=ASC$8,ASC$5,IF(ASC14&gt;ASD14,0,ASC$5*(ASC14-ASD14)/(ASC$8-ASD14))))))</f>
      </c>
      <c r="ASF14" s="126">
        <f>IF(OR(ASC14="",ASD14=""),0,ASC$5)</f>
      </c>
      <c r="ASG14" s="125">
        <f>IF(ASC$6=0,RANK(ASE14,ASE$12:ASE$42,0),RANK(ASE14,ASE$12:ASE$42,1))</f>
      </c>
      <c r="ASH14" s="126">
        <v>2.13</v>
      </c>
      <c r="ASI14" s="126">
        <v>2.39</v>
      </c>
      <c r="ASJ14" s="126">
        <f>IF((COUNTA(ASH$12:ASH$42)+COUNTA(ASI$12:ASI$42)=0),0.6*ASH$5,IF(OR(ASH14="",ASI14=""),0,IF(ASH$6=0,IF(ASH14&gt;=ASH$8,ASH$5,IF(ASH14&lt;ASI14,0,ASH$5*(ASH14-ASI14)/(ASH$8-ASI14))),IF(ASH14&lt;=ASH$8,ASH$5,IF(ASH14&gt;ASI14,0,ASH$5*(ASH14-ASI14)/(ASH$8-ASI14))))))</f>
      </c>
      <c r="ASK14" s="126">
        <f>IF(OR(ASH14="",ASI14=""),0,ASH$5)</f>
      </c>
      <c r="ASL14" s="125">
        <f>IF(ASH$6=0,RANK(ASJ14,ASJ$12:ASJ$42,0),RANK(ASJ14,ASJ$12:ASJ$42,1))</f>
      </c>
      <c r="ASM14" s="126">
        <v>100</v>
      </c>
      <c r="ASN14" s="126">
        <v>100</v>
      </c>
      <c r="ASO14" s="126">
        <f>IF((COUNTA(ASM$12:ASM$42)+COUNTA(ASN$12:ASN$42)=0),0.6*ASM$5,IF(OR(ASM14="",ASN14=""),0,IF(ASM$6=0,IF(ASM14&gt;=ASM$8,ASM$5,IF(ASM14&lt;ASN14,0,ASM$5*(ASM14-ASN14)/(ASM$8-ASN14))),IF(ASM14&lt;=ASM$8,ASM$5,IF(ASM14&gt;ASN14,0,ASM$5*(ASM14-ASN14)/(ASM$8-ASN14))))))</f>
      </c>
      <c r="ASP14" s="126">
        <f>IF(OR(ASM14="",ASN14=""),0,ASM$5)</f>
      </c>
      <c r="ASQ14" s="125">
        <f>IF(ASM$6=0,RANK(ASO14,ASO$12:ASO$42,0),RANK(ASO14,ASO$12:ASO$42,1))</f>
      </c>
      <c r="ASR14" s="126">
        <v>100</v>
      </c>
      <c r="ASS14" s="126">
        <v>100</v>
      </c>
      <c r="AST14" s="126">
        <f>IF((COUNTA(ASR$12:ASR$42)+COUNTA(ASS$12:ASS$42)=0),0.6*ASR$5,IF(OR(ASR14="",ASS14=""),0,IF(ASR$6=0,IF(ASR14&gt;=ASR$8,ASR$5,IF(ASR14&lt;ASS14,0,ASR$5*(ASR14-ASS14)/(ASR$8-ASS14))),IF(ASR14&lt;=ASR$8,ASR$5,IF(ASR14&gt;ASS14,0,ASR$5*(ASR14-ASS14)/(ASR$8-ASS14))))))</f>
      </c>
      <c r="ASU14" s="126">
        <f>IF(OR(ASR14="",ASS14=""),0,ASR$5)</f>
      </c>
      <c r="ASV14" s="125">
        <f>IF(ASR$6=0,RANK(AST14,AST$12:AST$42,0),RANK(AST14,AST$12:AST$42,1))</f>
      </c>
      <c r="ASW14" s="126">
        <v>0.77</v>
      </c>
      <c r="ASX14" s="126">
        <v>0.48</v>
      </c>
      <c r="ASY14" s="126">
        <f>IF((COUNTA(ASW$12:ASW$42)+COUNTA(ASX$12:ASX$42)=0),0.6*ASW$5,IF(OR(ASW14="",ASX14=""),0,IF(ASW$6=0,IF(ASW14&gt;=ASW$8,ASW$5,IF(ASW14&lt;ASX14,0,ASW$5*(ASW14-ASX14)/(ASW$8-ASX14))),IF(ASW14&lt;=ASW$8,ASW$5,IF(ASW14&gt;ASX14,0,ASW$5*(ASW14-ASX14)/(ASW$8-ASX14))))))</f>
      </c>
      <c r="ASZ14" s="126">
        <f>IF(OR(ASW14="",ASX14=""),0,ASW$5)</f>
      </c>
      <c r="ATA14" s="125">
        <f>IF(ASW$6=0,RANK(ASY14,ASY$12:ASY$42,0),RANK(ASY14,ASY$12:ASY$42,1))</f>
      </c>
      <c r="ATB14" s="126">
        <v>0.77</v>
      </c>
      <c r="ATC14" s="126">
        <v>0.5</v>
      </c>
      <c r="ATD14" s="126">
        <f>IF((COUNTA(ATB$12:ATB$42)+COUNTA(ATC$12:ATC$42)=0),0.6*ATB$5,IF(OR(ATB14="",ATC14=""),0,IF(ATB$6=0,IF(ATB14&gt;=ATB$8,ATB$5,IF(ATB14&lt;ATC14,0,ATB$5*(ATB14-ATC14)/(ATB$8-ATC14))),IF(ATB14&lt;=ATB$8,ATB$5,IF(ATB14&gt;ATC14,0,ATB$5*(ATB14-ATC14)/(ATB$8-ATC14))))))</f>
      </c>
      <c r="ATE14" s="126">
        <f>IF(OR(ATB14="",ATC14=""),0,ATB$5)</f>
      </c>
      <c r="ATF14" s="125">
        <f>IF(ATB$6=0,RANK(ATD14,ATD$12:ATD$42,0),RANK(ATD14,ATD$12:ATD$42,1))</f>
      </c>
      <c r="ATG14" s="126">
        <v>0</v>
      </c>
      <c r="ATH14" s="126">
        <v>0</v>
      </c>
      <c r="ATI14" s="126">
        <f>IF((COUNTA(ATG$12:ATG$42)+COUNTA(ATH$12:ATH$42)=0),0.6*ATG$5,IF(OR(ATG14="",ATH14=""),0,IF(ATG$6=0,IF(ATG14&gt;=ATG$8,ATG$5,IF(ATG14&lt;ATH14,0,ATG$5*(ATG14-ATH14)/(ATG$8-ATH14))),IF(ATG14&lt;=ATG$8,ATG$5,IF(ATG14&gt;ATH14,0,ATG$5*(ATG14-ATH14)/(ATG$8-ATH14))))))</f>
      </c>
      <c r="ATJ14" s="126">
        <f>IF(OR(ATG14="",ATH14=""),0,ATG$5)</f>
      </c>
      <c r="ATK14" s="125">
        <f>IF(ATG$6=0,RANK(ATI14,ATI$12:ATI$42,0),RANK(ATI14,ATI$12:ATI$42,1))</f>
      </c>
      <c r="ATL14" s="126">
        <v>0</v>
      </c>
      <c r="ATM14" s="126">
        <v>0</v>
      </c>
      <c r="ATN14" s="126">
        <f>IF((COUNTA(ATL$12:ATL$42)+COUNTA(ATM$12:ATM$42)=0),0.6*ATL$5,IF(OR(ATL14="",ATM14=""),0,IF(ATL$6=0,IF(ATL14&gt;=ATL$8,ATL$5,IF(ATL14&lt;ATM14,0,ATL$5*(ATL14-ATM14)/(ATL$8-ATM14))),IF(ATL14&lt;=ATL$8,ATL$5,IF(ATL14&gt;ATM14,0,ATL$5*(ATL14-ATM14)/(ATL$8-ATM14))))))</f>
      </c>
      <c r="ATO14" s="126">
        <f>IF(OR(ATL14="",ATM14=""),0,ATL$5)</f>
      </c>
      <c r="ATP14" s="125">
        <f>IF(ATL$6=0,RANK(ATN14,ATN$12:ATN$42,0),RANK(ATN14,ATN$12:ATN$42,1))</f>
      </c>
      <c r="ATQ14" s="126">
        <v>41.86</v>
      </c>
      <c r="ATR14" s="126">
        <v>11.53</v>
      </c>
      <c r="ATS14" s="126">
        <f>IF((COUNTA(ATQ$12:ATQ$42)+COUNTA(ATR$12:ATR$42)=0),0.6*ATQ$5,IF(OR(ATQ14="",ATR14=""),0,IF(ATQ$6=0,IF(ATQ14&gt;=ATQ$8,ATQ$5,IF(ATQ14&lt;ATR14,0,ATQ$5*(ATQ14-ATR14)/(ATQ$8-ATR14))),IF(ATQ14&lt;=ATQ$8,ATQ$5,IF(ATQ14&gt;ATR14,0,ATQ$5*(ATQ14-ATR14)/(ATQ$8-ATR14))))))</f>
      </c>
      <c r="ATT14" s="126">
        <f>IF(OR(ATQ14="",ATR14=""),0,ATQ$5)</f>
      </c>
      <c r="ATU14" s="125">
        <f>IF(ATQ$6=0,RANK(ATS14,ATS$12:ATS$42,0),RANK(ATS14,ATS$12:ATS$42,1))</f>
      </c>
      <c r="ATV14" s="126">
        <v>41.86</v>
      </c>
      <c r="ATW14" s="126">
        <v>9.07</v>
      </c>
      <c r="ATX14" s="126">
        <f>IF((COUNTA(ATV$12:ATV$42)+COUNTA(ATW$12:ATW$42)=0),0.6*ATV$5,IF(OR(ATV14="",ATW14=""),0,IF(ATV$6=0,IF(ATV14&gt;=ATV$8,ATV$5,IF(ATV14&lt;ATW14,0,ATV$5*(ATV14-ATW14)/(ATV$8-ATW14))),IF(ATV14&lt;=ATV$8,ATV$5,IF(ATV14&gt;ATW14,0,ATV$5*(ATV14-ATW14)/(ATV$8-ATW14))))))</f>
      </c>
      <c r="ATY14" s="126">
        <f>IF(OR(ATV14="",ATW14=""),0,ATV$5)</f>
      </c>
      <c r="ATZ14" s="125">
        <f>IF(ATV$6=0,RANK(ATX14,ATX$12:ATX$42,0),RANK(ATX14,ATX$12:ATX$42,1))</f>
      </c>
      <c r="AUA14" s="126">
        <v>5.11</v>
      </c>
      <c r="AUB14" s="126">
        <v>6.32</v>
      </c>
      <c r="AUC14" s="126">
        <f>IF((COUNTA(AUA$12:AUA$42)+COUNTA(AUB$12:AUB$42)=0),0.6*AUA$5,IF(OR(AUA14="",AUB14=""),0,IF(AUA$6=0,IF(AUA14&gt;=AUA$8,AUA$5,IF(AUA14&lt;AUB14,0,AUA$5*(AUA14-AUB14)/(AUA$8-AUB14))),IF(AUA14&lt;=AUA$8,AUA$5,IF(AUA14&gt;AUB14,0,AUA$5*(AUA14-AUB14)/(AUA$8-AUB14))))))</f>
      </c>
      <c r="AUD14" s="126">
        <f>IF(OR(AUA14="",AUB14=""),0,AUA$5)</f>
      </c>
      <c r="AUE14" s="125">
        <f>IF(AUA$6=0,RANK(AUC14,AUC$12:AUC$42,0),RANK(AUC14,AUC$12:AUC$42,1))</f>
      </c>
      <c r="AUF14" s="126">
        <v>5.11</v>
      </c>
      <c r="AUG14" s="126">
        <v>3.77</v>
      </c>
      <c r="AUH14" s="126">
        <f>IF((COUNTA(AUF$12:AUF$42)+COUNTA(AUG$12:AUG$42)=0),0.6*AUF$5,IF(OR(AUF14="",AUG14=""),0,IF(AUF$6=0,IF(AUF14&gt;=AUF$8,AUF$5,IF(AUF14&lt;AUG14,0,AUF$5*(AUF14-AUG14)/(AUF$8-AUG14))),IF(AUF14&lt;=AUF$8,AUF$5,IF(AUF14&gt;AUG14,0,AUF$5*(AUF14-AUG14)/(AUF$8-AUG14))))))</f>
      </c>
      <c r="AUI14" s="126">
        <f>IF(OR(AUF14="",AUG14=""),0,AUF$5)</f>
      </c>
      <c r="AUJ14" s="125">
        <f>IF(AUF$6=0,RANK(AUH14,AUH$12:AUH$42,0),RANK(AUH14,AUH$12:AUH$42,1))</f>
      </c>
      <c r="AUK14" s="126">
        <v>97.51</v>
      </c>
      <c r="AUL14" s="126">
        <f>IF(COUNTA(AUK$12:AUK$42)=0,0.6*AUK$5,IF(AUK14="",0,IF(AUK$6=0,IF(AUK14&gt;=AUK$8,AUK$5,IF(AUK14&lt;AUK$6,0,0.6*AUK$5+0.4*AUK$5*(AUK14-AUK$7)/(AUK$8-AUK$7))),IF(AUK14&lt;=AUK$8,AUK$5,IF(AUK14&gt;AUK$6,0,0.6*AUK$5+0.4*AUK$5*(AUK14-AUK$7)/(AUK$8-AUK$7))))))</f>
      </c>
      <c r="AUM14" s="126">
        <f>IF(AUK14&lt;&gt;"",AUK$5,0)</f>
      </c>
      <c r="AUN14" s="125">
        <f>IF(AUK$6=0,RANK(AUK14,AUK$12:AUK$42,0),RANK(AUK14,AUK$12:AUK$42,1))</f>
      </c>
      <c r="AUO14"/>
      <c r="AUP14" s="126">
        <f>IF(COUNTA(AUO$12:AUO$42)=0,0.6*AUO$5,IF(AUO14="",0,IF(AUO$6=0,IF(AUO14&gt;=AUO$8,AUO$5,IF(AUO14&lt;AUO$6,0,0.6*AUO$5+0.4*AUO$5*(AUO14-AUO$7)/(AUO$8-AUO$7))),IF(AUO14&lt;=AUO$8,AUO$5,IF(AUO14&gt;AUO$6,0,0.6*AUO$5+0.4*AUO$5*(AUO14-AUO$7)/(AUO$8-AUO$7))))))</f>
      </c>
      <c r="AUQ14" s="126">
        <f>IF(AUO14&lt;&gt;"",AUO$5,0)</f>
      </c>
      <c r="AUR14" s="125">
        <f>IF(AUO$6=0,RANK(AUO14,AUO$12:AUO$42,0),RANK(AUO14,AUO$12:AUO$42,1))</f>
      </c>
      <c r="AUS14"/>
      <c r="AUT14" s="126">
        <f>IF(COUNTA(AUS$12:AUS$42)=0,0.6*AUS$5,IF(AUS14="",0,IF(AUS$6=0,IF(AUS14&gt;=AUS$8,AUS$5,IF(AUS14&lt;AUS$6,0,0.6*AUS$5+0.4*AUS$5*(AUS14-AUS$7)/(AUS$8-AUS$7))),IF(AUS14&lt;=AUS$8,AUS$5,IF(AUS14&gt;AUS$6,0,0.6*AUS$5+0.4*AUS$5*(AUS14-AUS$7)/(AUS$8-AUS$7))))))</f>
      </c>
      <c r="AUU14" s="126">
        <f>IF(AUS14&lt;&gt;"",AUS$5,0)</f>
      </c>
      <c r="AUV14" s="125">
        <f>IF(AUS$6=0,RANK(AUS14,AUS$12:AUS$42,0),RANK(AUS14,AUS$12:AUS$42,1))</f>
      </c>
      <c r="AUW14"/>
      <c r="AUX14" s="126">
        <f>IF(COUNTA(AUW$12:AUW$42)=0,0.6*AUW$5,IF(AUW14="",0,IF(AUW$6=0,IF(AUW14&gt;=AUW$8,AUW$5,IF(AUW14&lt;AUW$6,0,0.6*AUW$5+0.4*AUW$5*(AUW14-AUW$7)/(AUW$8-AUW$7))),IF(AUW14&lt;=AUW$8,AUW$5,IF(AUW14&gt;AUW$6,0,0.6*AUW$5+0.4*AUW$5*(AUW14-AUW$7)/(AUW$8-AUW$7))))))</f>
      </c>
      <c r="AUY14" s="126">
        <f>IF(AUW14&lt;&gt;"",AUW$5,0)</f>
      </c>
      <c r="AUZ14" s="125">
        <f>IF(AUW$6=0,RANK(AUW14,AUW$12:AUW$42,0),RANK(AUW14,AUW$12:AUW$42,1))</f>
      </c>
      <c r="AVA14"/>
      <c r="AVB14" s="126">
        <f>IF(COUNTA(AVA$12:AVA$42)=0,0.6*AVA$5,IF(AVA14="",0,IF(AVA$6=0,IF(AVA14&gt;=AVA$8,AVA$5,IF(AVA14&lt;AVA$6,0,0.6*AVA$5+0.4*AVA$5*(AVA14-AVA$7)/(AVA$8-AVA$7))),IF(AVA14&lt;=AVA$8,AVA$5,IF(AVA14&gt;AVA$6,0,0.6*AVA$5+0.4*AVA$5*(AVA14-AVA$7)/(AVA$8-AVA$7))))))</f>
      </c>
      <c r="AVC14" s="126">
        <f>IF(AVA14&lt;&gt;"",AVA$5,0)</f>
      </c>
      <c r="AVD14" s="125">
        <f>IF(AVA$6=0,RANK(AVA14,AVA$12:AVA$42,0),RANK(AVA14,AVA$12:AVA$42,1))</f>
      </c>
      <c r="AVE14" s="126">
        <v>98.78</v>
      </c>
      <c r="AVF14" s="126">
        <f>IF(COUNTA(AVE$12:AVE$42)=0,0.6*AVE$5,IF(AVE14="",0,IF(AVE$6=0,IF(AVE14&gt;=AVE$8,AVE$5,IF(AVE14&lt;AVE$6,0,0.6*AVE$5+0.4*AVE$5*(AVE14-AVE$7)/(AVE$8-AVE$7))),IF(AVE14&lt;=AVE$8,AVE$5,IF(AVE14&gt;AVE$6,0,0.6*AVE$5+0.4*AVE$5*(AVE14-AVE$7)/(AVE$8-AVE$7))))))</f>
      </c>
      <c r="AVG14" s="126">
        <f>IF(AVE14&lt;&gt;"",AVE$5,0)</f>
      </c>
      <c r="AVH14" s="125">
        <f>IF(AVE$6=0,RANK(AVE14,AVE$12:AVE$42,0),RANK(AVE14,AVE$12:AVE$42,1))</f>
      </c>
      <c r="AVI14" s="126">
        <v>99.44</v>
      </c>
      <c r="AVJ14" s="126">
        <f>IF(COUNTA(AVI$12:AVI$42)=0,0.6*AVI$5,IF(AVI14="",0,IF(AVI$6=0,IF(AVI14&gt;=AVI$8,AVI$5,IF(AVI14&lt;AVI$6,0,0.6*AVI$5+0.4*AVI$5*(AVI14-AVI$7)/(AVI$8-AVI$7))),IF(AVI14&lt;=AVI$8,AVI$5,IF(AVI14&gt;AVI$6,0,0.6*AVI$5+0.4*AVI$5*(AVI14-AVI$7)/(AVI$8-AVI$7))))))</f>
      </c>
      <c r="AVK14" s="126">
        <f>IF(AVI14&lt;&gt;"",AVI$5,0)</f>
      </c>
      <c r="AVL14" s="125">
        <f>IF(AVI$6=0,RANK(AVI14,AVI$12:AVI$42,0),RANK(AVI14,AVI$12:AVI$42,1))</f>
      </c>
      <c r="AVM14" s="126">
        <v>1.54</v>
      </c>
      <c r="AVN14" s="126">
        <f>IF(COUNTA(AVM$12:AVM$42)=0,0.6*AVM$5,IF(AVM14="",0,IF(AVM$6=0,IF(AVM14&gt;=AVM$8,AVM$5,IF(AVM14&lt;AVM$6,0,0.6*AVM$5+0.4*AVM$5*(AVM14-AVM$7)/(AVM$8-AVM$7))),IF(AVM14&lt;=AVM$8,AVM$5,IF(AVM14&gt;AVM$6,0,0.6*AVM$5+0.4*AVM$5*(AVM14-AVM$7)/(AVM$8-AVM$7))))))</f>
      </c>
      <c r="AVO14" s="126">
        <f>IF(AVM14&lt;&gt;"",AVM$5,0)</f>
      </c>
      <c r="AVP14" s="125">
        <f>IF(AVM$6=0,RANK(AVM14,AVM$12:AVM$42,0),RANK(AVM14,AVM$12:AVM$42,1))</f>
      </c>
      <c r="AVQ14" s="126">
        <v>97.4</v>
      </c>
      <c r="AVR14" s="126">
        <f>IF(COUNTA(AVQ$12:AVQ$42)=0,0.6*AVQ$5,IF(AVQ14="",0,IF(AVQ$6=0,IF(AVQ14&gt;=AVQ$8,AVQ$5,IF(AVQ14&lt;AVQ$6,0,0.6*AVQ$5+0.4*AVQ$5*(AVQ14-AVQ$7)/(AVQ$8-AVQ$7))),IF(AVQ14&lt;=AVQ$8,AVQ$5,IF(AVQ14&gt;AVQ$6,0,0.6*AVQ$5+0.4*AVQ$5*(AVQ14-AVQ$7)/(AVQ$8-AVQ$7))))))</f>
      </c>
      <c r="AVS14" s="126">
        <f>IF(AVQ14&lt;&gt;"",AVQ$5,0)</f>
      </c>
      <c r="AVT14" s="125">
        <f>IF(AVQ$6=0,RANK(AVQ14,AVQ$12:AVQ$42,0),RANK(AVQ14,AVQ$12:AVQ$42,1))</f>
      </c>
      <c r="AVU14" s="126">
        <v>100</v>
      </c>
      <c r="AVV14" s="126">
        <f>IF(COUNTA(AVU$12:AVU$42)=0,0.6*AVU$5,IF(AVU14="",0,IF(AVU$6=0,IF(AVU14&gt;=AVU$8,AVU$5,IF(AVU14&lt;AVU$6,0,0.6*AVU$5+0.4*AVU$5*(AVU14-AVU$7)/(AVU$8-AVU$7))),IF(AVU14&lt;=AVU$8,AVU$5,IF(AVU14&gt;AVU$6,0,0.6*AVU$5+0.4*AVU$5*(AVU14-AVU$7)/(AVU$8-AVU$7))))))</f>
      </c>
      <c r="AVW14" s="126">
        <f>IF(AVU14&lt;&gt;"",AVU$5,0)</f>
      </c>
      <c r="AVX14" s="125">
        <f>IF(AVU$6=0,RANK(AVU14,AVU$12:AVU$42,0),RANK(AVU14,AVU$12:AVU$42,1))</f>
      </c>
      <c r="AVY14" s="126">
        <v>2.31</v>
      </c>
      <c r="AVZ14" s="126">
        <f>IF(COUNTA(AVY$12:AVY$42)=0,0.6*AVY$5,IF(AVY14="",0,IF(AVY$6=0,IF(AVY14&gt;=AVY$8,AVY$5,IF(AVY14&lt;AVY$6,0,0.6*AVY$5+0.4*AVY$5*(AVY14-AVY$7)/(AVY$8-AVY$7))),IF(AVY14&lt;=AVY$8,AVY$5,IF(AVY14&gt;AVY$6,0,0.6*AVY$5+0.4*AVY$5*(AVY14-AVY$7)/(AVY$8-AVY$7))))))</f>
      </c>
      <c r="AWA14" s="126">
        <f>IF(AVY14&lt;&gt;"",AVY$5,0)</f>
      </c>
      <c r="AWB14" s="125">
        <f>IF(AVY$6=0,RANK(AVY14,AVY$12:AVY$42,0),RANK(AVY14,AVY$12:AVY$42,1))</f>
      </c>
      <c r="AWC14" s="126">
        <v>100</v>
      </c>
      <c r="AWD14" s="126">
        <f>IF(COUNTA(AWC$12:AWC$42)=0,0.6*AWC$5,IF(AWC14="",0,IF(AWC$6=0,IF(AWC14&gt;=AWC$8,AWC$5,IF(AWC14&lt;AWC$6,0,0.6*AWC$5+0.4*AWC$5*(AWC14-AWC$7)/(AWC$8-AWC$7))),IF(AWC14&lt;=AWC$8,AWC$5,IF(AWC14&gt;AWC$6,0,0.6*AWC$5+0.4*AWC$5*(AWC14-AWC$7)/(AWC$8-AWC$7))))))</f>
      </c>
      <c r="AWE14" s="126">
        <f>IF(AWC14&lt;&gt;"",AWC$5,0)</f>
      </c>
      <c r="AWF14" s="125">
        <f>IF(AWC$6=0,RANK(AWC14,AWC$12:AWC$42,0),RANK(AWC14,AWC$12:AWC$42,1))</f>
      </c>
      <c r="AWG14" s="126">
        <v>0.81</v>
      </c>
      <c r="AWH14" s="126">
        <f>IF(COUNTA(AWG$12:AWG$42)=0,0.6*AWG$5,IF(AWG14="",0,IF(AWG$6=0,IF(AWG14&gt;=AWG$8,AWG$5,IF(AWG14&lt;AWG$6,0,0.6*AWG$5+0.4*AWG$5*(AWG14-AWG$7)/(AWG$8-AWG$7))),IF(AWG14&lt;=AWG$8,AWG$5,IF(AWG14&gt;AWG$6,0,0.6*AWG$5+0.4*AWG$5*(AWG14-AWG$7)/(AWG$8-AWG$7))))))</f>
      </c>
      <c r="AWI14" s="126">
        <f>IF(AWG14&lt;&gt;"",AWG$5,0)</f>
      </c>
      <c r="AWJ14" s="125">
        <f>IF(AWG$6=0,RANK(AWG14,AWG$12:AWG$42,0),RANK(AWG14,AWG$12:AWG$42,1))</f>
      </c>
      <c r="AWK14" s="126">
        <v>0</v>
      </c>
      <c r="AWL14" s="126">
        <f>IF(COUNTA(AWK$12:AWK$42)=0,0.6*AWK$5,IF(AWK14="",0,IF(AWK$6=0,IF(AWK14&gt;=AWK$8,AWK$5,IF(AWK14&lt;AWK$6,0,0.6*AWK$5+0.4*AWK$5*(AWK14-AWK$7)/(AWK$8-AWK$7))),IF(AWK14&lt;=AWK$8,AWK$5,IF(AWK14&gt;AWK$6,0,0.6*AWK$5+0.4*AWK$5*(AWK14-AWK$7)/(AWK$8-AWK$7))))))</f>
      </c>
      <c r="AWM14" s="126">
        <f>IF(AWK14&lt;&gt;"",AWK$5,0)</f>
      </c>
      <c r="AWN14" s="125">
        <f>IF(AWK$6=0,RANK(AWK14,AWK$12:AWK$42,0),RANK(AWK14,AWK$12:AWK$42,1))</f>
      </c>
      <c r="AWO14" s="126">
        <v>40.45</v>
      </c>
      <c r="AWP14" s="126">
        <f>IF(COUNTA(AWO$12:AWO$42)=0,0.6*AWO$5,IF(AWO14="",0,IF(AWO$6=0,IF(AWO14&gt;=AWO$8,AWO$5,IF(AWO14&lt;AWO$6,0,0.6*AWO$5+0.4*AWO$5*(AWO14-AWO$7)/(AWO$8-AWO$7))),IF(AWO14&lt;=AWO$8,AWO$5,IF(AWO14&gt;AWO$6,0,0.6*AWO$5+0.4*AWO$5*(AWO14-AWO$7)/(AWO$8-AWO$7))))))</f>
      </c>
      <c r="AWQ14" s="126">
        <f>IF(AWO14&lt;&gt;"",AWO$5,0)</f>
      </c>
      <c r="AWR14" s="125">
        <f>IF(AWO$6=0,RANK(AWO14,AWO$12:AWO$42,0),RANK(AWO14,AWO$12:AWO$42,1))</f>
      </c>
      <c r="AWS14" s="126">
        <v>6.26</v>
      </c>
      <c r="AWT14" s="126">
        <f>IF(COUNTA(AWS$12:AWS$42)=0,0.6*AWS$5,IF(AWS14="",0,IF(AWS$6=0,IF(AWS14&gt;=AWS$8,AWS$5,IF(AWS14&lt;AWS$6,0,0.6*AWS$5+0.4*AWS$5*(AWS14-AWS$7)/(AWS$8-AWS$7))),IF(AWS14&lt;=AWS$8,AWS$5,IF(AWS14&gt;AWS$6,0,0.6*AWS$5+0.4*AWS$5*(AWS14-AWS$7)/(AWS$8-AWS$7))))))</f>
      </c>
      <c r="AWU14" s="126">
        <f>IF(AWS14&lt;&gt;"",AWS$5,0)</f>
      </c>
      <c r="AWV14" s="125">
        <f>IF(AWS$6=0,RANK(AWS14,AWS$12:AWS$42,0),RANK(AWS14,AWS$12:AWS$42,1))</f>
      </c>
      <c r="AWW14" s="126">
        <v>94.59</v>
      </c>
      <c r="AWX14" s="126">
        <f>IF(COUNTA(AWW$12:AWW$42)=0,0.6*AWW$5,IF(AWW14="",0,IF(AWW$6=0,IF(AWW14&gt;=AWW$8,AWW$5,IF(AWW14&lt;AWW$6,0,0.6*AWW$5+0.4*AWW$5*(AWW14-AWW$7)/(AWW$8-AWW$7))),IF(AWW14&lt;=AWW$8,AWW$5,IF(AWW14&gt;AWW$6,0,0.6*AWW$5+0.4*AWW$5*(AWW14-AWW$7)/(AWW$8-AWW$7))))))</f>
      </c>
      <c r="AWY14" s="126">
        <f>IF(AWW14&lt;&gt;"",AWW$5,0)</f>
      </c>
      <c r="AWZ14" s="125">
        <f>IF(AWW$6=0,RANK(AWW14,AWW$12:AWW$42,0),RANK(AWW14,AWW$12:AWW$42,1))</f>
      </c>
      <c r="AXA14"/>
      <c r="AXB14" s="126">
        <f>IF(COUNTA(AXA$12:AXA$42)=0,0.6*AXA$5,IF(AXA14="",0,IF(AXA$6=0,IF(AXA14&gt;=AXA$8,AXA$5,IF(AXA14&lt;AXA$6,0,0.6*AXA$5+0.4*AXA$5*(AXA14-AXA$7)/(AXA$8-AXA$7))),IF(AXA14&lt;=AXA$8,AXA$5,IF(AXA14&gt;AXA$6,0,0.6*AXA$5+0.4*AXA$5*(AXA14-AXA$7)/(AXA$8-AXA$7))))))</f>
      </c>
      <c r="AXC14" s="126">
        <f>IF(AXA14&lt;&gt;"",AXA$5,0)</f>
      </c>
      <c r="AXD14" s="125">
        <f>IF(AXA$6=0,RANK(AXA14,AXA$12:AXA$42,0),RANK(AXA14,AXA$12:AXA$42,1))</f>
      </c>
      <c r="AXE14"/>
      <c r="AXF14" s="126">
        <f>IF(COUNTA(AXE$12:AXE$42)=0,0.6*AXE$5,IF(AXE14="",0,IF(AXE$6=0,IF(AXE14&gt;=AXE$8,AXE$5,IF(AXE14&lt;AXE$6,0,0.6*AXE$5+0.4*AXE$5*(AXE14-AXE$7)/(AXE$8-AXE$7))),IF(AXE14&lt;=AXE$8,AXE$5,IF(AXE14&gt;AXE$6,0,0.6*AXE$5+0.4*AXE$5*(AXE14-AXE$7)/(AXE$8-AXE$7))))))</f>
      </c>
      <c r="AXG14" s="126">
        <f>IF(AXE14&lt;&gt;"",AXE$5,0)</f>
      </c>
      <c r="AXH14" s="125">
        <f>IF(AXE$6=0,RANK(AXE14,AXE$12:AXE$42,0),RANK(AXE14,AXE$12:AXE$42,1))</f>
      </c>
      <c r="AXI14"/>
      <c r="AXJ14" s="126">
        <f>IF(COUNTA(AXI$12:AXI$42)=0,0.6*AXI$5,IF(AXI14="",0,IF(AXI$6=0,IF(AXI14&gt;=AXI$8,AXI$5,IF(AXI14&lt;AXI$6,0,0.6*AXI$5+0.4*AXI$5*(AXI14-AXI$7)/(AXI$8-AXI$7))),IF(AXI14&lt;=AXI$8,AXI$5,IF(AXI14&gt;AXI$6,0,0.6*AXI$5+0.4*AXI$5*(AXI14-AXI$7)/(AXI$8-AXI$7))))))</f>
      </c>
      <c r="AXK14" s="126">
        <f>IF(AXI14&lt;&gt;"",AXI$5,0)</f>
      </c>
      <c r="AXL14" s="125">
        <f>IF(AXI$6=0,RANK(AXI14,AXI$12:AXI$42,0),RANK(AXI14,AXI$12:AXI$42,1))</f>
      </c>
      <c r="AXM14"/>
      <c r="AXN14" s="126">
        <f>IF(COUNTA(AXM$12:AXM$42)=0,0.6*AXM$5,IF(AXM14="",0,IF(AXM$6=0,IF(AXM14&gt;=AXM$8,AXM$5,IF(AXM14&lt;AXM$6,0,0.6*AXM$5+0.4*AXM$5*(AXM14-AXM$7)/(AXM$8-AXM$7))),IF(AXM14&lt;=AXM$8,AXM$5,IF(AXM14&gt;AXM$6,0,0.6*AXM$5+0.4*AXM$5*(AXM14-AXM$7)/(AXM$8-AXM$7))))))</f>
      </c>
      <c r="AXO14" s="126">
        <f>IF(AXM14&lt;&gt;"",AXM$5,0)</f>
      </c>
      <c r="AXP14" s="125">
        <f>IF(AXM$6=0,RANK(AXM14,AXM$12:AXM$42,0),RANK(AXM14,AXM$12:AXM$42,1))</f>
      </c>
      <c r="AXQ14" s="126">
        <v>99.4</v>
      </c>
      <c r="AXR14" s="126">
        <f>IF(COUNTA(AXQ$12:AXQ$42)=0,0.6*AXQ$5,IF(AXQ14="",0,IF(AXQ$6=0,IF(AXQ14&gt;=AXQ$8,AXQ$5,IF(AXQ14&lt;AXQ$6,0,0.6*AXQ$5+0.4*AXQ$5*(AXQ14-AXQ$7)/(AXQ$8-AXQ$7))),IF(AXQ14&lt;=AXQ$8,AXQ$5,IF(AXQ14&gt;AXQ$6,0,0.6*AXQ$5+0.4*AXQ$5*(AXQ14-AXQ$7)/(AXQ$8-AXQ$7))))))</f>
      </c>
      <c r="AXS14" s="126">
        <f>IF(AXQ14&lt;&gt;"",AXQ$5,0)</f>
      </c>
      <c r="AXT14" s="125">
        <f>IF(AXQ$6=0,RANK(AXQ14,AXQ$12:AXQ$42,0),RANK(AXQ14,AXQ$12:AXQ$42,1))</f>
      </c>
      <c r="AXU14" s="126">
        <v>99.36</v>
      </c>
      <c r="AXV14" s="126">
        <f>IF(COUNTA(AXU$12:AXU$42)=0,0.6*AXU$5,IF(AXU14="",0,IF(AXU$6=0,IF(AXU14&gt;=AXU$8,AXU$5,IF(AXU14&lt;AXU$6,0,0.6*AXU$5+0.4*AXU$5*(AXU14-AXU$7)/(AXU$8-AXU$7))),IF(AXU14&lt;=AXU$8,AXU$5,IF(AXU14&gt;AXU$6,0,0.6*AXU$5+0.4*AXU$5*(AXU14-AXU$7)/(AXU$8-AXU$7))))))</f>
      </c>
      <c r="AXW14" s="126">
        <f>IF(AXU14&lt;&gt;"",AXU$5,0)</f>
      </c>
      <c r="AXX14" s="125">
        <f>IF(AXU$6=0,RANK(AXU14,AXU$12:AXU$42,0),RANK(AXU14,AXU$12:AXU$42,1))</f>
      </c>
      <c r="AXY14" s="126">
        <v>100</v>
      </c>
      <c r="AXZ14" s="126">
        <f>IF(COUNTA(AXY$12:AXY$42)=0,0.6*AXY$5,IF(AXY14="",0,IF(AXY$6=0,IF(AXY14&gt;=AXY$8,AXY$5,IF(AXY14&lt;AXY$6,0,0.6*AXY$5+0.4*AXY$5*(AXY14-AXY$7)/(AXY$8-AXY$7))),IF(AXY14&lt;=AXY$8,AXY$5,IF(AXY14&gt;AXY$6,0,0.6*AXY$5+0.4*AXY$5*(AXY14-AXY$7)/(AXY$8-AXY$7))))))</f>
      </c>
      <c r="AYA14" s="126">
        <f>IF(AXY14&lt;&gt;"",AXY$5,0)</f>
      </c>
      <c r="AYB14" s="125">
        <f>IF(AXY$6=0,RANK(AXY14,AXY$12:AXY$42,0),RANK(AXY14,AXY$12:AXY$42,1))</f>
      </c>
      <c r="AYC14" s="126">
        <v>1.42</v>
      </c>
      <c r="AYD14" s="126">
        <f>IF(COUNTA(AYC$12:AYC$42)=0,0.6*AYC$5,IF(AYC14="",0,IF(AYC$6=0,IF(AYC14&gt;=AYC$8,AYC$5,IF(AYC14&lt;AYC$6,0,0.6*AYC$5+0.4*AYC$5*(AYC14-AYC$7)/(AYC$8-AYC$7))),IF(AYC14&lt;=AYC$8,AYC$5,IF(AYC14&gt;AYC$6,0,0.6*AYC$5+0.4*AYC$5*(AYC14-AYC$7)/(AYC$8-AYC$7))))))</f>
      </c>
      <c r="AYE14" s="126">
        <f>IF(AYC14&lt;&gt;"",AYC$5,0)</f>
      </c>
      <c r="AYF14" s="125">
        <f>IF(AYC$6=0,RANK(AYC14,AYC$12:AYC$42,0),RANK(AYC14,AYC$12:AYC$42,1))</f>
      </c>
      <c r="AYG14" s="126">
        <v>99.4</v>
      </c>
      <c r="AYH14" s="126">
        <f>IF(COUNTA(AYG$12:AYG$42)=0,0.6*AYG$5,IF(AYG14="",0,IF(AYG$6=0,IF(AYG14&gt;=AYG$8,AYG$5,IF(AYG14&lt;AYG$6,0,0.6*AYG$5+0.4*AYG$5*(AYG14-AYG$7)/(AYG$8-AYG$7))),IF(AYG14&lt;=AYG$8,AYG$5,IF(AYG14&gt;AYG$6,0,0.6*AYG$5+0.4*AYG$5*(AYG14-AYG$7)/(AYG$8-AYG$7))))))</f>
      </c>
      <c r="AYI14" s="126">
        <f>IF(AYG14&lt;&gt;"",AYG$5,0)</f>
      </c>
      <c r="AYJ14" s="125">
        <f>IF(AYG$6=0,RANK(AYG14,AYG$12:AYG$42,0),RANK(AYG14,AYG$12:AYG$42,1))</f>
      </c>
      <c r="AYK14" s="126">
        <v>100</v>
      </c>
      <c r="AYL14" s="126">
        <f>IF(COUNTA(AYK$12:AYK$42)=0,0.6*AYK$5,IF(AYK14="",0,IF(AYK$6=0,IF(AYK14&gt;=AYK$8,AYK$5,IF(AYK14&lt;AYK$6,0,0.6*AYK$5+0.4*AYK$5*(AYK14-AYK$7)/(AYK$8-AYK$7))),IF(AYK14&lt;=AYK$8,AYK$5,IF(AYK14&gt;AYK$6,0,0.6*AYK$5+0.4*AYK$5*(AYK14-AYK$7)/(AYK$8-AYK$7))))))</f>
      </c>
      <c r="AYM14" s="126">
        <f>IF(AYK14&lt;&gt;"",AYK$5,0)</f>
      </c>
      <c r="AYN14" s="125">
        <f>IF(AYK$6=0,RANK(AYK14,AYK$12:AYK$42,0),RANK(AYK14,AYK$12:AYK$42,1))</f>
      </c>
      <c r="AYO14" s="126">
        <v>2.12</v>
      </c>
      <c r="AYP14" s="126">
        <f>IF(COUNTA(AYO$12:AYO$42)=0,0.6*AYO$5,IF(AYO14="",0,IF(AYO$6=0,IF(AYO14&gt;=AYO$8,AYO$5,IF(AYO14&lt;AYO$6,0,0.6*AYO$5+0.4*AYO$5*(AYO14-AYO$7)/(AYO$8-AYO$7))),IF(AYO14&lt;=AYO$8,AYO$5,IF(AYO14&gt;AYO$6,0,0.6*AYO$5+0.4*AYO$5*(AYO14-AYO$7)/(AYO$8-AYO$7))))))</f>
      </c>
      <c r="AYQ14" s="126">
        <f>IF(AYO14&lt;&gt;"",AYO$5,0)</f>
      </c>
      <c r="AYR14" s="125">
        <f>IF(AYO$6=0,RANK(AYO14,AYO$12:AYO$42,0),RANK(AYO14,AYO$12:AYO$42,1))</f>
      </c>
      <c r="AYS14" s="126">
        <v>100</v>
      </c>
      <c r="AYT14" s="126">
        <f>IF(COUNTA(AYS$12:AYS$42)=0,0.6*AYS$5,IF(AYS14="",0,IF(AYS$6=0,IF(AYS14&gt;=AYS$8,AYS$5,IF(AYS14&lt;AYS$6,0,0.6*AYS$5+0.4*AYS$5*(AYS14-AYS$7)/(AYS$8-AYS$7))),IF(AYS14&lt;=AYS$8,AYS$5,IF(AYS14&gt;AYS$6,0,0.6*AYS$5+0.4*AYS$5*(AYS14-AYS$7)/(AYS$8-AYS$7))))))</f>
      </c>
      <c r="AYU14" s="126">
        <f>IF(AYS14&lt;&gt;"",AYS$5,0)</f>
      </c>
      <c r="AYV14" s="125">
        <f>IF(AYS$6=0,RANK(AYS14,AYS$12:AYS$42,0),RANK(AYS14,AYS$12:AYS$42,1))</f>
      </c>
      <c r="AYW14" s="126">
        <v>0.78</v>
      </c>
      <c r="AYX14" s="126">
        <f>IF(COUNTA(AYW$12:AYW$42)=0,0.6*AYW$5,IF(AYW14="",0,IF(AYW$6=0,IF(AYW14&gt;=AYW$8,AYW$5,IF(AYW14&lt;AYW$6,0,0.6*AYW$5+0.4*AYW$5*(AYW14-AYW$7)/(AYW$8-AYW$7))),IF(AYW14&lt;=AYW$8,AYW$5,IF(AYW14&gt;AYW$6,0,0.6*AYW$5+0.4*AYW$5*(AYW14-AYW$7)/(AYW$8-AYW$7))))))</f>
      </c>
      <c r="AYY14" s="126">
        <f>IF(AYW14&lt;&gt;"",AYW$5,0)</f>
      </c>
      <c r="AYZ14" s="125">
        <f>IF(AYW$6=0,RANK(AYW14,AYW$12:AYW$42,0),RANK(AYW14,AYW$12:AYW$42,1))</f>
      </c>
      <c r="AZA14" s="126">
        <v>0</v>
      </c>
      <c r="AZB14" s="126">
        <f>IF(COUNTA(AZA$12:AZA$42)=0,0.6*AZA$5,IF(AZA14="",0,IF(AZA$6=0,IF(AZA14&gt;=AZA$8,AZA$5,IF(AZA14&lt;AZA$6,0,0.6*AZA$5+0.4*AZA$5*(AZA14-AZA$7)/(AZA$8-AZA$7))),IF(AZA14&lt;=AZA$8,AZA$5,IF(AZA14&gt;AZA$6,0,0.6*AZA$5+0.4*AZA$5*(AZA14-AZA$7)/(AZA$8-AZA$7))))))</f>
      </c>
      <c r="AZC14" s="126">
        <f>IF(AZA14&lt;&gt;"",AZA$5,0)</f>
      </c>
      <c r="AZD14" s="125">
        <f>IF(AZA$6=0,RANK(AZA14,AZA$12:AZA$42,0),RANK(AZA14,AZA$12:AZA$42,1))</f>
      </c>
      <c r="AZE14" s="126">
        <v>47.340439453125</v>
      </c>
      <c r="AZF14" s="126">
        <f>IF(COUNTA(AZE$12:AZE$42)=0,0.6*AZE$5,IF(AZE14="",0,IF(AZE$6=0,IF(AZE14&gt;=AZE$8,AZE$5,IF(AZE14&lt;AZE$6,0,0.6*AZE$5+0.4*AZE$5*(AZE14-AZE$7)/(AZE$8-AZE$7))),IF(AZE14&lt;=AZE$8,AZE$5,IF(AZE14&gt;AZE$6,0,0.6*AZE$5+0.4*AZE$5*(AZE14-AZE$7)/(AZE$8-AZE$7))))))</f>
      </c>
      <c r="AZG14" s="126">
        <f>IF(AZE14&lt;&gt;"",AZE$5,0)</f>
      </c>
      <c r="AZH14" s="125">
        <f>IF(AZE$6=0,RANK(AZE14,AZE$12:AZE$42,0),RANK(AZE14,AZE$12:AZE$42,1))</f>
      </c>
      <c r="AZI14" s="126">
        <v>6.514111328125</v>
      </c>
      <c r="AZJ14" s="126">
        <f>IF(COUNTA(AZI$12:AZI$42)=0,0.6*AZI$5,IF(AZI14="",0,IF(AZI$6=0,IF(AZI14&gt;=AZI$8,AZI$5,IF(AZI14&lt;AZI$6,0,0.6*AZI$5+0.4*AZI$5*(AZI14-AZI$7)/(AZI$8-AZI$7))),IF(AZI14&lt;=AZI$8,AZI$5,IF(AZI14&gt;AZI$6,0,0.6*AZI$5+0.4*AZI$5*(AZI14-AZI$7)/(AZI$8-AZI$7))))))</f>
      </c>
      <c r="AZK14" s="126">
        <f>IF(AZI14&lt;&gt;"",AZI$5,0)</f>
      </c>
      <c r="AZL14" s="125">
        <f>IF(AZI$6=0,RANK(AZI14,AZI$12:AZI$42,0),RANK(AZI14,AZI$12:AZI$42,1))</f>
      </c>
      <c r="AZM14"/>
      <c r="AZN14" s="126">
        <f>IF(COUNTA(AZM$12:AZM$42)=0,0.6*AZM$5,IF(AZM14="",0,IF(AZM$6=0,IF(AZM14&gt;=AZM$8,AZM$5,IF(AZM14&lt;AZM$6,0,0.6*AZM$5+0.4*AZM$5*(AZM14-AZM$7)/(AZM$8-AZM$7))),IF(AZM14&lt;=AZM$8,AZM$5,IF(AZM14&gt;AZM$6,0,0.6*AZM$5+0.4*AZM$5*(AZM14-AZM$7)/(AZM$8-AZM$7))))))</f>
      </c>
      <c r="AZO14" s="126">
        <f>IF(AZM14&lt;&gt;"",AZM$5,0)</f>
      </c>
      <c r="AZP14" s="125">
        <f>IF(AZM$6=0,RANK(AZM14,AZM$12:AZM$42,0),RANK(AZM14,AZM$12:AZM$42,1))</f>
      </c>
      <c r="AZQ14"/>
      <c r="AZR14" s="126">
        <f>IF(COUNTA(AZQ$12:AZQ$42)=0,0.6*AZQ$5,IF(AZQ14="",0,IF(AZQ$6=0,IF(AZQ14&gt;=AZQ$8,AZQ$5,IF(AZQ14&lt;AZQ$6,0,0.6*AZQ$5+0.4*AZQ$5*(AZQ14-AZQ$7)/(AZQ$8-AZQ$7))),IF(AZQ14&lt;=AZQ$8,AZQ$5,IF(AZQ14&gt;AZQ$6,0,0.6*AZQ$5+0.4*AZQ$5*(AZQ14-AZQ$7)/(AZQ$8-AZQ$7))))))</f>
      </c>
      <c r="AZS14" s="126">
        <f>IF(AZQ14&lt;&gt;"",AZQ$5,0)</f>
      </c>
      <c r="AZT14" s="125">
        <f>IF(AZQ$6=0,RANK(AZQ14,AZQ$12:AZQ$42,0),RANK(AZQ14,AZQ$12:AZQ$42,1))</f>
      </c>
      <c r="AZU14"/>
      <c r="AZV14" s="126">
        <f>IF(COUNTA(AZU$12:AZU$42)=0,0.6*AZU$5,IF(AZU14="",0,IF(AZU$6=0,IF(AZU14&gt;=AZU$8,AZU$5,IF(AZU14&lt;AZU$6,0,0.6*AZU$5+0.4*AZU$5*(AZU14-AZU$7)/(AZU$8-AZU$7))),IF(AZU14&lt;=AZU$8,AZU$5,IF(AZU14&gt;AZU$6,0,0.6*AZU$5+0.4*AZU$5*(AZU14-AZU$7)/(AZU$8-AZU$7))))))</f>
      </c>
      <c r="AZW14" s="126">
        <f>IF(AZU14&lt;&gt;"",AZU$5,0)</f>
      </c>
      <c r="AZX14" s="125">
        <f>IF(AZU$6=0,RANK(AZU14,AZU$12:AZU$42,0),RANK(AZU14,AZU$12:AZU$42,1))</f>
      </c>
      <c r="AZY14"/>
      <c r="AZZ14" s="126">
        <f>IF(COUNTA(AZY$12:AZY$42)=0,0.6*AZY$5,IF(AZY14="",0,IF(AZY$6=0,IF(AZY14&gt;=AZY$8,AZY$5,IF(AZY14&lt;AZY$6,0,0.6*AZY$5+0.4*AZY$5*(AZY14-AZY$7)/(AZY$8-AZY$7))),IF(AZY14&lt;=AZY$8,AZY$5,IF(AZY14&gt;AZY$6,0,0.6*AZY$5+0.4*AZY$5*(AZY14-AZY$7)/(AZY$8-AZY$7))))))</f>
      </c>
      <c r="BAA14" s="126">
        <f>IF(AZY14&lt;&gt;"",AZY$5,0)</f>
      </c>
      <c r="BAB14" s="125">
        <f>IF(AZY$6=0,RANK(AZY14,AZY$12:AZY$42,0),RANK(AZY14,AZY$12:AZY$42,1))</f>
      </c>
      <c r="BAC14"/>
      <c r="BAD14" s="126">
        <f>IF(COUNTA(BAC$12:BAC$42)=0,0.6*BAC$5,IF(BAC14="",0,IF(BAC$6=0,IF(BAC14&gt;=BAC$8,BAC$5,IF(BAC14&lt;BAC$6,0,0.6*BAC$5+0.4*BAC$5*(BAC14-BAC$7)/(BAC$8-BAC$7))),IF(BAC14&lt;=BAC$8,BAC$5,IF(BAC14&gt;BAC$6,0,0.6*BAC$5+0.4*BAC$5*(BAC14-BAC$7)/(BAC$8-BAC$7))))))</f>
      </c>
      <c r="BAE14" s="126">
        <f>IF(BAC14&lt;&gt;"",BAC$5,0)</f>
      </c>
      <c r="BAF14" s="125">
        <f>IF(BAC$6=0,RANK(BAC14,BAC$12:BAC$42,0),RANK(BAC14,BAC$12:BAC$42,1))</f>
      </c>
      <c r="BAG14"/>
      <c r="BAH14" s="126">
        <f>IF(COUNTA(BAG$12:BAG$42)=0,0.6*BAG$5,IF(BAG14="",0,IF(BAG$6=0,IF(BAG14&gt;=BAG$8,BAG$5,IF(BAG14&lt;BAG$6,0,0.6*BAG$5+0.4*BAG$5*(BAG14-BAG$7)/(BAG$8-BAG$7))),IF(BAG14&lt;=BAG$8,BAG$5,IF(BAG14&gt;BAG$6,0,0.6*BAG$5+0.4*BAG$5*(BAG14-BAG$7)/(BAG$8-BAG$7))))))</f>
      </c>
      <c r="BAI14" s="126">
        <f>IF(BAG14&lt;&gt;"",BAG$5,0)</f>
      </c>
      <c r="BAJ14" s="125">
        <f>IF(BAG$6=0,RANK(BAG14,BAG$12:BAG$42,0),RANK(BAG14,BAG$12:BAG$42,1))</f>
      </c>
      <c r="BAK14"/>
      <c r="BAL14" s="126">
        <f>IF(COUNTA(BAK$12:BAK$42)=0,0.6*BAK$5,IF(BAK14="",0,IF(BAK$6=0,IF(BAK14&gt;=BAK$8,BAK$5,IF(BAK14&lt;BAK$6,0,0.6*BAK$5+0.4*BAK$5*(BAK14-BAK$7)/(BAK$8-BAK$7))),IF(BAK14&lt;=BAK$8,BAK$5,IF(BAK14&gt;BAK$6,0,0.6*BAK$5+0.4*BAK$5*(BAK14-BAK$7)/(BAK$8-BAK$7))))))</f>
      </c>
      <c r="BAM14" s="126">
        <f>IF(BAK14&lt;&gt;"",BAK$5,0)</f>
      </c>
      <c r="BAN14" s="125">
        <f>IF(BAK$6=0,RANK(BAK14,BAK$12:BAK$42,0),RANK(BAK14,BAK$12:BAK$42,1))</f>
      </c>
      <c r="BAO14"/>
      <c r="BAP14" s="126">
        <f>IF(COUNTA(BAO$12:BAO$42)=0,0.6*BAO$5,IF(BAO14="",0,IF(BAO$6=0,IF(BAO14&gt;=BAO$8,BAO$5,IF(BAO14&lt;BAO$6,0,0.6*BAO$5+0.4*BAO$5*(BAO14-BAO$7)/(BAO$8-BAO$7))),IF(BAO14&lt;=BAO$8,BAO$5,IF(BAO14&gt;BAO$6,0,0.6*BAO$5+0.4*BAO$5*(BAO14-BAO$7)/(BAO$8-BAO$7))))))</f>
      </c>
      <c r="BAQ14" s="126">
        <f>IF(BAO14&lt;&gt;"",BAO$5,0)</f>
      </c>
      <c r="BAR14" s="125">
        <f>IF(BAO$6=0,RANK(BAO14,BAO$12:BAO$42,0),RANK(BAO14,BAO$12:BAO$42,1))</f>
      </c>
      <c r="BAS14"/>
      <c r="BAT14" s="126">
        <f>IF(COUNTA(BAS$12:BAS$42)=0,0.6*BAS$5,IF(BAS14="",0,IF(BAS$6=0,IF(BAS14&gt;=BAS$8,BAS$5,IF(BAS14&lt;BAS$6,0,0.6*BAS$5+0.4*BAS$5*(BAS14-BAS$7)/(BAS$8-BAS$7))),IF(BAS14&lt;=BAS$8,BAS$5,IF(BAS14&gt;BAS$6,0,0.6*BAS$5+0.4*BAS$5*(BAS14-BAS$7)/(BAS$8-BAS$7))))))</f>
      </c>
      <c r="BAU14" s="126">
        <f>IF(BAS14&lt;&gt;"",BAS$5,0)</f>
      </c>
      <c r="BAV14" s="125">
        <f>IF(BAS$6=0,RANK(BAS14,BAS$12:BAS$42,0),RANK(BAS14,BAS$12:BAS$42,1))</f>
      </c>
      <c r="BAW14"/>
      <c r="BAX14" s="126">
        <f>IF(COUNTA(BAW$12:BAW$42)=0,0.6*BAW$5,IF(BAW14="",0,IF(BAW$6=0,IF(BAW14&gt;=BAW$8,BAW$5,IF(BAW14&lt;BAW$6,0,0.6*BAW$5+0.4*BAW$5*(BAW14-BAW$7)/(BAW$8-BAW$7))),IF(BAW14&lt;=BAW$8,BAW$5,IF(BAW14&gt;BAW$6,0,0.6*BAW$5+0.4*BAW$5*(BAW14-BAW$7)/(BAW$8-BAW$7))))))</f>
      </c>
      <c r="BAY14" s="126">
        <f>IF(BAW14&lt;&gt;"",BAW$5,0)</f>
      </c>
      <c r="BAZ14" s="125">
        <f>IF(BAW$6=0,RANK(BAW14,BAW$12:BAW$42,0),RANK(BAW14,BAW$12:BAW$42,1))</f>
      </c>
      <c r="BBA14"/>
      <c r="BBB14" s="126">
        <f>IF(COUNTA(BBA$12:BBA$42)=0,0.6*BBA$5,IF(BBA14="",0,IF(BBA$6=0,IF(BBA14&gt;=BBA$8,BBA$5,IF(BBA14&lt;BBA$6,0,0.6*BBA$5+0.4*BBA$5*(BBA14-BBA$7)/(BBA$8-BBA$7))),IF(BBA14&lt;=BBA$8,BBA$5,IF(BBA14&gt;BBA$6,0,0.6*BBA$5+0.4*BBA$5*(BBA14-BBA$7)/(BBA$8-BBA$7))))))</f>
      </c>
      <c r="BBC14" s="126">
        <f>IF(BBA14&lt;&gt;"",BBA$5,0)</f>
      </c>
      <c r="BBD14" s="125">
        <f>IF(BBA$6=0,RANK(BBA14,BBA$12:BBA$42,0),RANK(BBA14,BBA$12:BBA$42,1))</f>
      </c>
      <c r="BBE14"/>
      <c r="BBF14" s="126">
        <f>IF(COUNTA(BBE$12:BBE$42)=0,0.6*BBE$5,IF(BBE14="",0,IF(BBE$6=0,IF(BBE14&gt;=BBE$8,BBE$5,IF(BBE14&lt;BBE$6,0,0.6*BBE$5+0.4*BBE$5*(BBE14-BBE$7)/(BBE$8-BBE$7))),IF(BBE14&lt;=BBE$8,BBE$5,IF(BBE14&gt;BBE$6,0,0.6*BBE$5+0.4*BBE$5*(BBE14-BBE$7)/(BBE$8-BBE$7))))))</f>
      </c>
      <c r="BBG14" s="126">
        <f>IF(BBE14&lt;&gt;"",BBE$5,0)</f>
      </c>
      <c r="BBH14" s="125">
        <f>IF(BBE$6=0,RANK(BBE14,BBE$12:BBE$42,0),RANK(BBE14,BBE$12:BBE$42,1))</f>
      </c>
      <c r="BBI14"/>
      <c r="BBJ14" s="126">
        <f>IF(COUNTA(BBI$12:BBI$42)=0,0.6*BBI$5,IF(BBI14="",0,IF(BBI$6=0,IF(BBI14&gt;=BBI$8,BBI$5,IF(BBI14&lt;BBI$6,0,0.6*BBI$5+0.4*BBI$5*(BBI14-BBI$7)/(BBI$8-BBI$7))),IF(BBI14&lt;=BBI$8,BBI$5,IF(BBI14&gt;BBI$6,0,0.6*BBI$5+0.4*BBI$5*(BBI14-BBI$7)/(BBI$8-BBI$7))))))</f>
      </c>
      <c r="BBK14" s="126">
        <f>IF(BBI14&lt;&gt;"",BBI$5,0)</f>
      </c>
      <c r="BBL14" s="125">
        <f>IF(BBI$6=0,RANK(BBI14,BBI$12:BBI$42,0),RANK(BBI14,BBI$12:BBI$42,1))</f>
      </c>
      <c r="BBM14" s="126">
        <v>96.4</v>
      </c>
      <c r="BBN14" s="126">
        <f>IF(COUNTA(BBM$12:BBM$42)=0,0.6*BBM$5,IF(BBM14="",0,IF(BBM$6=0,IF(BBM14&gt;=BBM$8,BBM$5,IF(BBM14&lt;BBM$6,0,0.6*BBM$5+0.4*BBM$5*(BBM14-BBM$7)/(BBM$8-BBM$7))),IF(BBM14&lt;=BBM$8,BBM$5,IF(BBM14&gt;BBM$6,0,0.6*BBM$5+0.4*BBM$5*(BBM14-BBM$7)/(BBM$8-BBM$7))))))</f>
      </c>
      <c r="BBO14" s="126">
        <f>IF(BBM14&lt;&gt;"",BBM$5,0)</f>
      </c>
      <c r="BBP14" s="125">
        <f>IF(BBM$6=0,RANK(BBM14,BBM$12:BBM$42,0),RANK(BBM14,BBM$12:BBM$42,1))</f>
      </c>
      <c r="BBQ14" s="126">
        <v>100</v>
      </c>
      <c r="BBR14" s="126">
        <f>IF(COUNTA(BBQ$12:BBQ$42)=0,0.6*BBQ$5,IF(BBQ14="",0,IF(BBQ$6=0,IF(BBQ14&gt;=BBQ$8,BBQ$5,IF(BBQ14&lt;BBQ$6,0,0.6*BBQ$5+0.4*BBQ$5*(BBQ14-BBQ$7)/(BBQ$8-BBQ$7))),IF(BBQ14&lt;=BBQ$8,BBQ$5,IF(BBQ14&gt;BBQ$6,0,0.6*BBQ$5+0.4*BBQ$5*(BBQ14-BBQ$7)/(BBQ$8-BBQ$7))))))</f>
      </c>
      <c r="BBS14" s="126">
        <f>IF(BBQ14&lt;&gt;"",BBQ$5,0)</f>
      </c>
      <c r="BBT14" s="125">
        <f>IF(BBQ$6=0,RANK(BBQ14,BBQ$12:BBQ$42,0),RANK(BBQ14,BBQ$12:BBQ$42,1))</f>
      </c>
      <c r="BBU14" s="126">
        <v>1.65</v>
      </c>
      <c r="BBV14" s="126">
        <f>IF(COUNTA(BBU$12:BBU$42)=0,0.6*BBU$5,IF(BBU14="",0,IF(BBU$6=0,IF(BBU14&gt;=BBU$8,BBU$5,IF(BBU14&lt;BBU$6,0,0.6*BBU$5+0.4*BBU$5*(BBU14-BBU$7)/(BBU$8-BBU$7))),IF(BBU14&lt;=BBU$8,BBU$5,IF(BBU14&gt;BBU$6,0,0.6*BBU$5+0.4*BBU$5*(BBU14-BBU$7)/(BBU$8-BBU$7))))))</f>
      </c>
      <c r="BBW14" s="126">
        <f>IF(BBU14&lt;&gt;"",BBU$5,0)</f>
      </c>
      <c r="BBX14" s="125">
        <f>IF(BBU$6=0,RANK(BBU14,BBU$12:BBU$42,0),RANK(BBU14,BBU$12:BBU$42,1))</f>
      </c>
      <c r="BBY14" s="126">
        <v>98.01</v>
      </c>
      <c r="BBZ14" s="126">
        <f>IF(COUNTA(BBY$12:BBY$42)=0,0.6*BBY$5,IF(BBY14="",0,IF(BBY$6=0,IF(BBY14&gt;=BBY$8,BBY$5,IF(BBY14&lt;BBY$6,0,0.6*BBY$5+0.4*BBY$5*(BBY14-BBY$7)/(BBY$8-BBY$7))),IF(BBY14&lt;=BBY$8,BBY$5,IF(BBY14&gt;BBY$6,0,0.6*BBY$5+0.4*BBY$5*(BBY14-BBY$7)/(BBY$8-BBY$7))))))</f>
      </c>
      <c r="BCA14" s="126">
        <f>IF(BBY14&lt;&gt;"",BBY$5,0)</f>
      </c>
      <c r="BCB14" s="125">
        <f>IF(BBY$6=0,RANK(BBY14,BBY$12:BBY$42,0),RANK(BBY14,BBY$12:BBY$42,1))</f>
      </c>
      <c r="BCC14" s="126">
        <v>100</v>
      </c>
      <c r="BCD14" s="126">
        <f>IF(COUNTA(BCC$12:BCC$42)=0,0.6*BCC$5,IF(BCC14="",0,IF(BCC$6=0,IF(BCC14&gt;=BCC$8,BCC$5,IF(BCC14&lt;BCC$6,0,0.6*BCC$5+0.4*BCC$5*(BCC14-BCC$7)/(BCC$8-BCC$7))),IF(BCC14&lt;=BCC$8,BCC$5,IF(BCC14&gt;BCC$6,0,0.6*BCC$5+0.4*BCC$5*(BCC14-BCC$7)/(BCC$8-BCC$7))))))</f>
      </c>
      <c r="BCE14" s="126">
        <f>IF(BCC14&lt;&gt;"",BCC$5,0)</f>
      </c>
      <c r="BCF14" s="125">
        <f>IF(BCC$6=0,RANK(BCC14,BCC$12:BCC$42,0),RANK(BCC14,BCC$12:BCC$42,1))</f>
      </c>
      <c r="BCG14" s="126">
        <v>2.49</v>
      </c>
      <c r="BCH14" s="126">
        <f>IF(COUNTA(BCG$12:BCG$42)=0,0.6*BCG$5,IF(BCG14="",0,IF(BCG$6=0,IF(BCG14&gt;=BCG$8,BCG$5,IF(BCG14&lt;BCG$6,0,0.6*BCG$5+0.4*BCG$5*(BCG14-BCG$7)/(BCG$8-BCG$7))),IF(BCG14&lt;=BCG$8,BCG$5,IF(BCG14&gt;BCG$6,0,0.6*BCG$5+0.4*BCG$5*(BCG14-BCG$7)/(BCG$8-BCG$7))))))</f>
      </c>
      <c r="BCI14" s="126">
        <f>IF(BCG14&lt;&gt;"",BCG$5,0)</f>
      </c>
      <c r="BCJ14" s="125">
        <f>IF(BCG$6=0,RANK(BCG14,BCG$12:BCG$42,0),RANK(BCG14,BCG$12:BCG$42,1))</f>
      </c>
      <c r="BCK14" s="126">
        <v>100</v>
      </c>
      <c r="BCL14" s="126">
        <f>IF(COUNTA(BCK$12:BCK$42)=0,0.6*BCK$5,IF(BCK14="",0,IF(BCK$6=0,IF(BCK14&gt;=BCK$8,BCK$5,IF(BCK14&lt;BCK$6,0,0.6*BCK$5+0.4*BCK$5*(BCK14-BCK$7)/(BCK$8-BCK$7))),IF(BCK14&lt;=BCK$8,BCK$5,IF(BCK14&gt;BCK$6,0,0.6*BCK$5+0.4*BCK$5*(BCK14-BCK$7)/(BCK$8-BCK$7))))))</f>
      </c>
      <c r="BCM14" s="126">
        <f>IF(BCK14&lt;&gt;"",BCK$5,0)</f>
      </c>
      <c r="BCN14" s="125">
        <f>IF(BCK$6=0,RANK(BCK14,BCK$12:BCK$42,0),RANK(BCK14,BCK$12:BCK$42,1))</f>
      </c>
      <c r="BCO14" s="126">
        <v>1.57</v>
      </c>
      <c r="BCP14" s="126">
        <f>IF(COUNTA(BCO$12:BCO$42)=0,0.6*BCO$5,IF(BCO14="",0,IF(BCO$6=0,IF(BCO14&gt;=BCO$8,BCO$5,IF(BCO14&lt;BCO$6,0,0.6*BCO$5+0.4*BCO$5*(BCO14-BCO$7)/(BCO$8-BCO$7))),IF(BCO14&lt;=BCO$8,BCO$5,IF(BCO14&gt;BCO$6,0,0.6*BCO$5+0.4*BCO$5*(BCO14-BCO$7)/(BCO$8-BCO$7))))))</f>
      </c>
      <c r="BCQ14" s="126">
        <f>IF(BCO14&lt;&gt;"",BCO$5,0)</f>
      </c>
      <c r="BCR14" s="125">
        <f>IF(BCO$6=0,RANK(BCO14,BCO$12:BCO$42,0),RANK(BCO14,BCO$12:BCO$42,1))</f>
      </c>
      <c r="BCS14" s="126">
        <v>0</v>
      </c>
      <c r="BCT14" s="126">
        <f>IF(COUNTA(BCS$12:BCS$42)=0,0.6*BCS$5,IF(BCS14="",0,IF(BCS$6=0,IF(BCS14&gt;=BCS$8,BCS$5,IF(BCS14&lt;BCS$6,0,0.6*BCS$5+0.4*BCS$5*(BCS14-BCS$7)/(BCS$8-BCS$7))),IF(BCS14&lt;=BCS$8,BCS$5,IF(BCS14&gt;BCS$6,0,0.6*BCS$5+0.4*BCS$5*(BCS14-BCS$7)/(BCS$8-BCS$7))))))</f>
      </c>
      <c r="BCU14" s="126">
        <f>IF(BCS14&lt;&gt;"",BCS$5,0)</f>
      </c>
      <c r="BCV14" s="125">
        <f>IF(BCS$6=0,RANK(BCS14,BCS$12:BCS$42,0),RANK(BCS14,BCS$12:BCS$42,1))</f>
      </c>
      <c r="BCW14" s="126">
        <v>31.59</v>
      </c>
      <c r="BCX14" s="126">
        <f>IF(COUNTA(BCW$12:BCW$42)=0,0.6*BCW$5,IF(BCW14="",0,IF(BCW$6=0,IF(BCW14&gt;=BCW$8,BCW$5,IF(BCW14&lt;BCW$6,0,0.6*BCW$5+0.4*BCW$5*(BCW14-BCW$7)/(BCW$8-BCW$7))),IF(BCW14&lt;=BCW$8,BCW$5,IF(BCW14&gt;BCW$6,0,0.6*BCW$5+0.4*BCW$5*(BCW14-BCW$7)/(BCW$8-BCW$7))))))</f>
      </c>
      <c r="BCY14" s="126">
        <f>IF(BCW14&lt;&gt;"",BCW$5,0)</f>
      </c>
      <c r="BCZ14" s="125">
        <f>IF(BCW$6=0,RANK(BCW14,BCW$12:BCW$42,0),RANK(BCW14,BCW$12:BCW$42,1))</f>
      </c>
      <c r="BDA14" s="126">
        <v>4.41</v>
      </c>
      <c r="BDB14" s="126">
        <f>IF(COUNTA(BDA$12:BDA$42)=0,0.6*BDA$5,IF(BDA14="",0,IF(BDA$6=0,IF(BDA14&gt;=BDA$8,BDA$5,IF(BDA14&lt;BDA$6,0,0.6*BDA$5+0.4*BDA$5*(BDA14-BDA$7)/(BDA$8-BDA$7))),IF(BDA14&lt;=BDA$8,BDA$5,IF(BDA14&gt;BDA$6,0,0.6*BDA$5+0.4*BDA$5*(BDA14-BDA$7)/(BDA$8-BDA$7))))))</f>
      </c>
      <c r="BDC14" s="126">
        <f>IF(BDA14&lt;&gt;"",BDA$5,0)</f>
      </c>
      <c r="BDD14" s="125">
        <f>IF(BDA$6=0,RANK(BDA14,BDA$12:BDA$42,0),RANK(BDA14,BDA$12:BDA$42,1))</f>
      </c>
      <c r="BDE14" s="126">
        <v>98.83</v>
      </c>
      <c r="BDF14" s="126">
        <f>IF(COUNTA(BDE$12:BDE$42)=0,0.6*BDE$5,IF(BDE14="",0,IF(BDE$6=0,IF(BDE14&gt;=BDE$8,BDE$5,IF(BDE14&lt;BDE$6,0,0.6*BDE$5+0.4*BDE$5*(BDE14-BDE$7)/(BDE$8-BDE$7))),IF(BDE14&lt;=BDE$8,BDE$5,IF(BDE14&gt;BDE$6,0,0.6*BDE$5+0.4*BDE$5*(BDE14-BDE$7)/(BDE$8-BDE$7))))))</f>
      </c>
      <c r="BDG14" s="126">
        <f>IF(BDE14&lt;&gt;"",BDE$5,0)</f>
      </c>
      <c r="BDH14" s="125">
        <f>IF(BDE$6=0,RANK(BDE14,BDE$12:BDE$42,0),RANK(BDE14,BDE$12:BDE$42,1))</f>
      </c>
      <c r="BDI14"/>
      <c r="BDJ14" s="126">
        <f>IF(COUNTA(BDI$12:BDI$42)=0,0.6*BDI$5,IF(BDI14="",0,IF(BDI$6=0,IF(BDI14&gt;=BDI$8,BDI$5,IF(BDI14&lt;BDI$6,0,0.6*BDI$5+0.4*BDI$5*(BDI14-BDI$7)/(BDI$8-BDI$7))),IF(BDI14&lt;=BDI$8,BDI$5,IF(BDI14&gt;BDI$6,0,0.6*BDI$5+0.4*BDI$5*(BDI14-BDI$7)/(BDI$8-BDI$7))))))</f>
      </c>
      <c r="BDK14" s="126">
        <f>IF(BDI14&lt;&gt;"",BDI$5,0)</f>
      </c>
      <c r="BDL14" s="125">
        <f>IF(BDI$6=0,RANK(BDI14,BDI$12:BDI$42,0),RANK(BDI14,BDI$12:BDI$42,1))</f>
      </c>
      <c r="BDM14"/>
      <c r="BDN14" s="126">
        <f>IF(COUNTA(BDM$12:BDM$42)=0,0.6*BDM$5,IF(BDM14="",0,IF(BDM$6=0,IF(BDM14&gt;=BDM$8,BDM$5,IF(BDM14&lt;BDM$6,0,0.6*BDM$5+0.4*BDM$5*(BDM14-BDM$7)/(BDM$8-BDM$7))),IF(BDM14&lt;=BDM$8,BDM$5,IF(BDM14&gt;BDM$6,0,0.6*BDM$5+0.4*BDM$5*(BDM14-BDM$7)/(BDM$8-BDM$7))))))</f>
      </c>
      <c r="BDO14" s="126">
        <f>IF(BDM14&lt;&gt;"",BDM$5,0)</f>
      </c>
      <c r="BDP14" s="125">
        <f>IF(BDM$6=0,RANK(BDM14,BDM$12:BDM$42,0),RANK(BDM14,BDM$12:BDM$42,1))</f>
      </c>
      <c r="BDQ14"/>
      <c r="BDR14" s="126">
        <f>IF(COUNTA(BDQ$12:BDQ$42)=0,0.6*BDQ$5,IF(BDQ14="",0,IF(BDQ$6=0,IF(BDQ14&gt;=BDQ$8,BDQ$5,IF(BDQ14&lt;BDQ$6,0,0.6*BDQ$5+0.4*BDQ$5*(BDQ14-BDQ$7)/(BDQ$8-BDQ$7))),IF(BDQ14&lt;=BDQ$8,BDQ$5,IF(BDQ14&gt;BDQ$6,0,0.6*BDQ$5+0.4*BDQ$5*(BDQ14-BDQ$7)/(BDQ$8-BDQ$7))))))</f>
      </c>
      <c r="BDS14" s="126">
        <f>IF(BDQ14&lt;&gt;"",BDQ$5,0)</f>
      </c>
      <c r="BDT14" s="125">
        <f>IF(BDQ$6=0,RANK(BDQ14,BDQ$12:BDQ$42,0),RANK(BDQ14,BDQ$12:BDQ$42,1))</f>
      </c>
      <c r="BDU14"/>
      <c r="BDV14" s="126">
        <f>IF(COUNTA(BDU$12:BDU$42)=0,0.6*BDU$5,IF(BDU14="",0,IF(BDU$6=0,IF(BDU14&gt;=BDU$8,BDU$5,IF(BDU14&lt;BDU$6,0,0.6*BDU$5+0.4*BDU$5*(BDU14-BDU$7)/(BDU$8-BDU$7))),IF(BDU14&lt;=BDU$8,BDU$5,IF(BDU14&gt;BDU$6,0,0.6*BDU$5+0.4*BDU$5*(BDU14-BDU$7)/(BDU$8-BDU$7))))))</f>
      </c>
      <c r="BDW14" s="126">
        <f>IF(BDU14&lt;&gt;"",BDU$5,0)</f>
      </c>
      <c r="BDX14" s="125">
        <f>IF(BDU$6=0,RANK(BDU14,BDU$12:BDU$42,0),RANK(BDU14,BDU$12:BDU$42,1))</f>
      </c>
      <c r="BDY14" s="126">
        <v>99.13</v>
      </c>
      <c r="BDZ14" s="126">
        <f>IF(COUNTA(BDY$12:BDY$42)=0,0.6*BDY$5,IF(BDY14="",0,IF(BDY$6=0,IF(BDY14&gt;=BDY$8,BDY$5,IF(BDY14&lt;BDY$6,0,0.6*BDY$5+0.4*BDY$5*(BDY14-BDY$7)/(BDY$8-BDY$7))),IF(BDY14&lt;=BDY$8,BDY$5,IF(BDY14&gt;BDY$6,0,0.6*BDY$5+0.4*BDY$5*(BDY14-BDY$7)/(BDY$8-BDY$7))))))</f>
      </c>
      <c r="BEA14" s="126">
        <f>IF(BDY14&lt;&gt;"",BDY$5,0)</f>
      </c>
      <c r="BEB14" s="125">
        <f>IF(BDY$6=0,RANK(BDY14,BDY$12:BDY$42,0),RANK(BDY14,BDY$12:BDY$42,1))</f>
      </c>
      <c r="BEC14" s="126">
        <v>99.32</v>
      </c>
      <c r="BED14" s="126">
        <f>IF(COUNTA(BEC$12:BEC$42)=0,0.6*BEC$5,IF(BEC14="",0,IF(BEC$6=0,IF(BEC14&gt;=BEC$8,BEC$5,IF(BEC14&lt;BEC$6,0,0.6*BEC$5+0.4*BEC$5*(BEC14-BEC$7)/(BEC$8-BEC$7))),IF(BEC14&lt;=BEC$8,BEC$5,IF(BEC14&gt;BEC$6,0,0.6*BEC$5+0.4*BEC$5*(BEC14-BEC$7)/(BEC$8-BEC$7))))))</f>
      </c>
      <c r="BEE14" s="126">
        <f>IF(BEC14&lt;&gt;"",BEC$5,0)</f>
      </c>
      <c r="BEF14" s="125">
        <f>IF(BEC$6=0,RANK(BEC14,BEC$12:BEC$42,0),RANK(BEC14,BEC$12:BEC$42,1))</f>
      </c>
      <c r="BEG14" s="126">
        <v>1.51</v>
      </c>
      <c r="BEH14" s="126">
        <f>IF(COUNTA(BEG$12:BEG$42)=0,0.6*BEG$5,IF(BEG14="",0,IF(BEG$6=0,IF(BEG14&gt;=BEG$8,BEG$5,IF(BEG14&lt;BEG$6,0,0.6*BEG$5+0.4*BEG$5*(BEG14-BEG$7)/(BEG$8-BEG$7))),IF(BEG14&lt;=BEG$8,BEG$5,IF(BEG14&gt;BEG$6,0,0.6*BEG$5+0.4*BEG$5*(BEG14-BEG$7)/(BEG$8-BEG$7))))))</f>
      </c>
      <c r="BEI14" s="126">
        <f>IF(BEG14&lt;&gt;"",BEG$5,0)</f>
      </c>
      <c r="BEJ14" s="125">
        <f>IF(BEG$6=0,RANK(BEG14,BEG$12:BEG$42,0),RANK(BEG14,BEG$12:BEG$42,1))</f>
      </c>
      <c r="BEK14" s="126">
        <v>97.9</v>
      </c>
      <c r="BEL14" s="126">
        <f>IF(COUNTA(BEK$12:BEK$42)=0,0.6*BEK$5,IF(BEK14="",0,IF(BEK$6=0,IF(BEK14&gt;=BEK$8,BEK$5,IF(BEK14&lt;BEK$6,0,0.6*BEK$5+0.4*BEK$5*(BEK14-BEK$7)/(BEK$8-BEK$7))),IF(BEK14&lt;=BEK$8,BEK$5,IF(BEK14&gt;BEK$6,0,0.6*BEK$5+0.4*BEK$5*(BEK14-BEK$7)/(BEK$8-BEK$7))))))</f>
      </c>
      <c r="BEM14" s="126">
        <f>IF(BEK14&lt;&gt;"",BEK$5,0)</f>
      </c>
      <c r="BEN14" s="125">
        <f>IF(BEK$6=0,RANK(BEK14,BEK$12:BEK$42,0),RANK(BEK14,BEK$12:BEK$42,1))</f>
      </c>
      <c r="BEO14" s="126">
        <v>99.69</v>
      </c>
      <c r="BEP14" s="126">
        <f>IF(COUNTA(BEO$12:BEO$42)=0,0.6*BEO$5,IF(BEO14="",0,IF(BEO$6=0,IF(BEO14&gt;=BEO$8,BEO$5,IF(BEO14&lt;BEO$6,0,0.6*BEO$5+0.4*BEO$5*(BEO14-BEO$7)/(BEO$8-BEO$7))),IF(BEO14&lt;=BEO$8,BEO$5,IF(BEO14&gt;BEO$6,0,0.6*BEO$5+0.4*BEO$5*(BEO14-BEO$7)/(BEO$8-BEO$7))))))</f>
      </c>
      <c r="BEQ14" s="126">
        <f>IF(BEO14&lt;&gt;"",BEO$5,0)</f>
      </c>
      <c r="BER14" s="125">
        <f>IF(BEO$6=0,RANK(BEO14,BEO$12:BEO$42,0),RANK(BEO14,BEO$12:BEO$42,1))</f>
      </c>
      <c r="BES14" s="126">
        <v>2.23</v>
      </c>
      <c r="BET14" s="126">
        <f>IF(COUNTA(BES$12:BES$42)=0,0.6*BES$5,IF(BES14="",0,IF(BES$6=0,IF(BES14&gt;=BES$8,BES$5,IF(BES14&lt;BES$6,0,0.6*BES$5+0.4*BES$5*(BES14-BES$7)/(BES$8-BES$7))),IF(BES14&lt;=BES$8,BES$5,IF(BES14&gt;BES$6,0,0.6*BES$5+0.4*BES$5*(BES14-BES$7)/(BES$8-BES$7))))))</f>
      </c>
      <c r="BEU14" s="126">
        <f>IF(BES14&lt;&gt;"",BES$5,0)</f>
      </c>
      <c r="BEV14" s="125">
        <f>IF(BES$6=0,RANK(BES14,BES$12:BES$42,0),RANK(BES14,BES$12:BES$42,1))</f>
      </c>
      <c r="BEW14" s="126">
        <v>100</v>
      </c>
      <c r="BEX14" s="126">
        <f>IF(COUNTA(BEW$12:BEW$42)=0,0.6*BEW$5,IF(BEW14="",0,IF(BEW$6=0,IF(BEW14&gt;=BEW$8,BEW$5,IF(BEW14&lt;BEW$6,0,0.6*BEW$5+0.4*BEW$5*(BEW14-BEW$7)/(BEW$8-BEW$7))),IF(BEW14&lt;=BEW$8,BEW$5,IF(BEW14&gt;BEW$6,0,0.6*BEW$5+0.4*BEW$5*(BEW14-BEW$7)/(BEW$8-BEW$7))))))</f>
      </c>
      <c r="BEY14" s="126">
        <f>IF(BEW14&lt;&gt;"",BEW$5,0)</f>
      </c>
      <c r="BEZ14" s="125">
        <f>IF(BEW$6=0,RANK(BEW14,BEW$12:BEW$42,0),RANK(BEW14,BEW$12:BEW$42,1))</f>
      </c>
      <c r="BFA14" s="126">
        <v>0.84</v>
      </c>
      <c r="BFB14" s="126">
        <f>IF(COUNTA(BFA$12:BFA$42)=0,0.6*BFA$5,IF(BFA14="",0,IF(BFA$6=0,IF(BFA14&gt;=BFA$8,BFA$5,IF(BFA14&lt;BFA$6,0,0.6*BFA$5+0.4*BFA$5*(BFA14-BFA$7)/(BFA$8-BFA$7))),IF(BFA14&lt;=BFA$8,BFA$5,IF(BFA14&gt;BFA$6,0,0.6*BFA$5+0.4*BFA$5*(BFA14-BFA$7)/(BFA$8-BFA$7))))))</f>
      </c>
      <c r="BFC14" s="126">
        <f>IF(BFA14&lt;&gt;"",BFA$5,0)</f>
      </c>
      <c r="BFD14" s="125">
        <f>IF(BFA$6=0,RANK(BFA14,BFA$12:BFA$42,0),RANK(BFA14,BFA$12:BFA$42,1))</f>
      </c>
      <c r="BFE14" s="126">
        <v>0</v>
      </c>
      <c r="BFF14" s="126">
        <f>IF(COUNTA(BFE$12:BFE$42)=0,0.6*BFE$5,IF(BFE14="",0,IF(BFE$6=0,IF(BFE14&gt;=BFE$8,BFE$5,IF(BFE14&lt;BFE$6,0,0.6*BFE$5+0.4*BFE$5*(BFE14-BFE$7)/(BFE$8-BFE$7))),IF(BFE14&lt;=BFE$8,BFE$5,IF(BFE14&gt;BFE$6,0,0.6*BFE$5+0.4*BFE$5*(BFE14-BFE$7)/(BFE$8-BFE$7))))))</f>
      </c>
      <c r="BFG14" s="126">
        <f>IF(BFE14&lt;&gt;"",BFE$5,0)</f>
      </c>
      <c r="BFH14" s="125">
        <f>IF(BFE$6=0,RANK(BFE14,BFE$12:BFE$42,0),RANK(BFE14,BFE$12:BFE$42,1))</f>
      </c>
      <c r="BFI14" s="126">
        <v>41.44</v>
      </c>
      <c r="BFJ14" s="126">
        <f>IF(COUNTA(BFI$12:BFI$42)=0,0.6*BFI$5,IF(BFI14="",0,IF(BFI$6=0,IF(BFI14&gt;=BFI$8,BFI$5,IF(BFI14&lt;BFI$6,0,0.6*BFI$5+0.4*BFI$5*(BFI14-BFI$7)/(BFI$8-BFI$7))),IF(BFI14&lt;=BFI$8,BFI$5,IF(BFI14&gt;BFI$6,0,0.6*BFI$5+0.4*BFI$5*(BFI14-BFI$7)/(BFI$8-BFI$7))))))</f>
      </c>
      <c r="BFK14" s="126">
        <f>IF(BFI14&lt;&gt;"",BFI$5,0)</f>
      </c>
      <c r="BFL14" s="125">
        <f>IF(BFI$6=0,RANK(BFI14,BFI$12:BFI$42,0),RANK(BFI14,BFI$12:BFI$42,1))</f>
      </c>
      <c r="BFM14" s="126">
        <v>5.2</v>
      </c>
      <c r="BFN14" s="126">
        <f>IF(COUNTA(BFM$12:BFM$42)=0,0.6*BFM$5,IF(BFM14="",0,IF(BFM$6=0,IF(BFM14&gt;=BFM$8,BFM$5,IF(BFM14&lt;BFM$6,0,0.6*BFM$5+0.4*BFM$5*(BFM14-BFM$7)/(BFM$8-BFM$7))),IF(BFM14&lt;=BFM$8,BFM$5,IF(BFM14&gt;BFM$6,0,0.6*BFM$5+0.4*BFM$5*(BFM14-BFM$7)/(BFM$8-BFM$7))))))</f>
      </c>
      <c r="BFO14" s="126">
        <f>IF(BFM14&lt;&gt;"",BFM$5,0)</f>
      </c>
      <c r="BFP14" s="125">
        <f>IF(BFM$6=0,RANK(BFM14,BFM$12:BFM$42,0),RANK(BFM14,BFM$12:BFM$42,1))</f>
      </c>
      <c r="BFQ14" s="126">
        <v>0.47</v>
      </c>
      <c r="BFR14" s="126">
        <f>IF(COUNTA(BFQ$12:BFQ$42)=0,0.6*BFQ$5,IF(BFQ14="",0,IF(BFQ$6=0,IF(BFQ14&gt;=BFQ$8,BFQ$5,IF(BFQ14&lt;BFQ$6,0,0.6*BFQ$5+0.4*BFQ$5*(BFQ14-BFQ$7)/(BFQ$8-BFQ$7))),IF(BFQ14&lt;=BFQ$8,BFQ$5,IF(BFQ14&gt;BFQ$6,0,0.6*BFQ$5+0.4*BFQ$5*(BFQ14-BFQ$7)/(BFQ$8-BFQ$7))))))</f>
      </c>
      <c r="BFS14" s="126">
        <f>IF(BFQ14&lt;&gt;"",BFQ$5,0)</f>
      </c>
      <c r="BFT14" s="125">
        <f>IF(BFQ$6=0,RANK(BFQ14,BFQ$12:BFQ$42,0),RANK(BFQ14,BFQ$12:BFQ$42,1))</f>
      </c>
      <c r="BFU14" s="126">
        <v>97.51</v>
      </c>
      <c r="BFV14" s="126">
        <f>IF(COUNTA(BFU$12:BFU$42)=0,0.6*BFU$5,IF(BFU14="",0,IF(BFU$6=0,IF(BFU14&gt;=BFU$8,BFU$5,IF(BFU14&lt;BFU$6,0,0.6*BFU$5+0.4*BFU$5*(BFU14-BFU$7)/(BFU$8-BFU$7))),IF(BFU14&lt;=BFU$8,BFU$5,IF(BFU14&gt;BFU$6,0,0.6*BFU$5+0.4*BFU$5*(BFU14-BFU$7)/(BFU$8-BFU$7))))))</f>
      </c>
      <c r="BFW14" s="126">
        <f>IF(BFU14&lt;&gt;"",BFU$5,0)</f>
      </c>
      <c r="BFX14" s="125">
        <f>IF(BFU$6=0,RANK(BFU14,BFU$12:BFU$42,0),RANK(BFU14,BFU$12:BFU$42,1))</f>
      </c>
      <c r="BFY14"/>
      <c r="BFZ14" s="126">
        <f>IF(COUNTA(BFY$12:BFY$42)=0,0.6*BFY$5,IF(BFY14="",0,IF(BFY$6=0,IF(BFY14&gt;=BFY$8,BFY$5,IF(BFY14&lt;BFY$6,0,0.6*BFY$5+0.4*BFY$5*(BFY14-BFY$7)/(BFY$8-BFY$7))),IF(BFY14&lt;=BFY$8,BFY$5,IF(BFY14&gt;BFY$6,0,0.6*BFY$5+0.4*BFY$5*(BFY14-BFY$7)/(BFY$8-BFY$7))))))</f>
      </c>
      <c r="BGA14" s="126">
        <f>IF(BFY14&lt;&gt;"",BFY$5,0)</f>
      </c>
      <c r="BGB14" s="125">
        <f>IF(BFY$6=0,RANK(BFY14,BFY$12:BFY$42,0),RANK(BFY14,BFY$12:BFY$42,1))</f>
      </c>
      <c r="BGC14"/>
      <c r="BGD14" s="126">
        <f>IF(COUNTA(BGC$12:BGC$42)=0,0.6*BGC$5,IF(BGC14="",0,IF(BGC$6=0,IF(BGC14&gt;=BGC$8,BGC$5,IF(BGC14&lt;BGC$6,0,0.6*BGC$5+0.4*BGC$5*(BGC14-BGC$7)/(BGC$8-BGC$7))),IF(BGC14&lt;=BGC$8,BGC$5,IF(BGC14&gt;BGC$6,0,0.6*BGC$5+0.4*BGC$5*(BGC14-BGC$7)/(BGC$8-BGC$7))))))</f>
      </c>
      <c r="BGE14" s="126">
        <f>IF(BGC14&lt;&gt;"",BGC$5,0)</f>
      </c>
      <c r="BGF14" s="125">
        <f>IF(BGC$6=0,RANK(BGC14,BGC$12:BGC$42,0),RANK(BGC14,BGC$12:BGC$42,1))</f>
      </c>
      <c r="BGG14"/>
      <c r="BGH14" s="126">
        <f>IF(COUNTA(BGG$12:BGG$42)=0,0.6*BGG$5,IF(BGG14="",0,IF(BGG$6=0,IF(BGG14&gt;=BGG$8,BGG$5,IF(BGG14&lt;BGG$6,0,0.6*BGG$5+0.4*BGG$5*(BGG14-BGG$7)/(BGG$8-BGG$7))),IF(BGG14&lt;=BGG$8,BGG$5,IF(BGG14&gt;BGG$6,0,0.6*BGG$5+0.4*BGG$5*(BGG14-BGG$7)/(BGG$8-BGG$7))))))</f>
      </c>
      <c r="BGI14" s="126">
        <f>IF(BGG14&lt;&gt;"",BGG$5,0)</f>
      </c>
      <c r="BGJ14" s="125">
        <f>IF(BGG$6=0,RANK(BGG14,BGG$12:BGG$42,0),RANK(BGG14,BGG$12:BGG$42,1))</f>
      </c>
      <c r="BGK14"/>
      <c r="BGL14" s="126">
        <f>IF(COUNTA(BGK$12:BGK$42)=0,0.6*BGK$5,IF(BGK14="",0,IF(BGK$6=0,IF(BGK14&gt;=BGK$8,BGK$5,IF(BGK14&lt;BGK$6,0,0.6*BGK$5+0.4*BGK$5*(BGK14-BGK$7)/(BGK$8-BGK$7))),IF(BGK14&lt;=BGK$8,BGK$5,IF(BGK14&gt;BGK$6,0,0.6*BGK$5+0.4*BGK$5*(BGK14-BGK$7)/(BGK$8-BGK$7))))))</f>
      </c>
      <c r="BGM14" s="126">
        <f>IF(BGK14&lt;&gt;"",BGK$5,0)</f>
      </c>
      <c r="BGN14" s="125">
        <f>IF(BGK$6=0,RANK(BGK14,BGK$12:BGK$42,0),RANK(BGK14,BGK$12:BGK$42,1))</f>
      </c>
      <c r="BGO14" s="126">
        <v>99.8</v>
      </c>
      <c r="BGP14" s="126">
        <f>IF(COUNTA(BGO$12:BGO$42)=0,0.6*BGO$5,IF(BGO14="",0,IF(BGO$6=0,IF(BGO14&gt;=BGO$8,BGO$5,IF(BGO14&lt;BGO$6,0,0.6*BGO$5+0.4*BGO$5*(BGO14-BGO$7)/(BGO$8-BGO$7))),IF(BGO14&lt;=BGO$8,BGO$5,IF(BGO14&gt;BGO$6,0,0.6*BGO$5+0.4*BGO$5*(BGO14-BGO$7)/(BGO$8-BGO$7))))))</f>
      </c>
      <c r="BGQ14" s="126">
        <f>IF(BGO14&lt;&gt;"",BGO$5,0)</f>
      </c>
      <c r="BGR14" s="125">
        <f>IF(BGO$6=0,RANK(BGO14,BGO$12:BGO$42,0),RANK(BGO14,BGO$12:BGO$42,1))</f>
      </c>
      <c r="BGS14" s="126">
        <v>99.82</v>
      </c>
      <c r="BGT14" s="126">
        <f>IF(COUNTA(BGS$12:BGS$42)=0,0.6*BGS$5,IF(BGS14="",0,IF(BGS$6=0,IF(BGS14&gt;=BGS$8,BGS$5,IF(BGS14&lt;BGS$6,0,0.6*BGS$5+0.4*BGS$5*(BGS14-BGS$7)/(BGS$8-BGS$7))),IF(BGS14&lt;=BGS$8,BGS$5,IF(BGS14&gt;BGS$6,0,0.6*BGS$5+0.4*BGS$5*(BGS14-BGS$7)/(BGS$8-BGS$7))))))</f>
      </c>
      <c r="BGU14" s="126">
        <f>IF(BGS14&lt;&gt;"",BGS$5,0)</f>
      </c>
      <c r="BGV14" s="125">
        <f>IF(BGS$6=0,RANK(BGS14,BGS$12:BGS$42,0),RANK(BGS14,BGS$12:BGS$42,1))</f>
      </c>
      <c r="BGW14" s="126">
        <v>1.47</v>
      </c>
      <c r="BGX14" s="126">
        <f>IF(COUNTA(BGW$12:BGW$42)=0,0.6*BGW$5,IF(BGW14="",0,IF(BGW$6=0,IF(BGW14&gt;=BGW$8,BGW$5,IF(BGW14&lt;BGW$6,0,0.6*BGW$5+0.4*BGW$5*(BGW14-BGW$7)/(BGW$8-BGW$7))),IF(BGW14&lt;=BGW$8,BGW$5,IF(BGW14&gt;BGW$6,0,0.6*BGW$5+0.4*BGW$5*(BGW14-BGW$7)/(BGW$8-BGW$7))))))</f>
      </c>
      <c r="BGY14" s="126">
        <f>IF(BGW14&lt;&gt;"",BGW$5,0)</f>
      </c>
      <c r="BGZ14" s="125">
        <f>IF(BGW$6=0,RANK(BGW14,BGW$12:BGW$42,0),RANK(BGW14,BGW$12:BGW$42,1))</f>
      </c>
      <c r="BHA14" s="126">
        <v>99.69</v>
      </c>
      <c r="BHB14" s="126">
        <f>IF(COUNTA(BHA$12:BHA$42)=0,0.6*BHA$5,IF(BHA14="",0,IF(BHA$6=0,IF(BHA14&gt;=BHA$8,BHA$5,IF(BHA14&lt;BHA$6,0,0.6*BHA$5+0.4*BHA$5*(BHA14-BHA$7)/(BHA$8-BHA$7))),IF(BHA14&lt;=BHA$8,BHA$5,IF(BHA14&gt;BHA$6,0,0.6*BHA$5+0.4*BHA$5*(BHA14-BHA$7)/(BHA$8-BHA$7))))))</f>
      </c>
      <c r="BHC14" s="126">
        <f>IF(BHA14&lt;&gt;"",BHA$5,0)</f>
      </c>
      <c r="BHD14" s="125">
        <f>IF(BHA$6=0,RANK(BHA14,BHA$12:BHA$42,0),RANK(BHA14,BHA$12:BHA$42,1))</f>
      </c>
      <c r="BHE14" s="126">
        <v>99.81</v>
      </c>
      <c r="BHF14" s="126">
        <f>IF(COUNTA(BHE$12:BHE$42)=0,0.6*BHE$5,IF(BHE14="",0,IF(BHE$6=0,IF(BHE14&gt;=BHE$8,BHE$5,IF(BHE14&lt;BHE$6,0,0.6*BHE$5+0.4*BHE$5*(BHE14-BHE$7)/(BHE$8-BHE$7))),IF(BHE14&lt;=BHE$8,BHE$5,IF(BHE14&gt;BHE$6,0,0.6*BHE$5+0.4*BHE$5*(BHE14-BHE$7)/(BHE$8-BHE$7))))))</f>
      </c>
      <c r="BHG14" s="126">
        <f>IF(BHE14&lt;&gt;"",BHE$5,0)</f>
      </c>
      <c r="BHH14" s="125">
        <f>IF(BHE$6=0,RANK(BHE14,BHE$12:BHE$42,0),RANK(BHE14,BHE$12:BHE$42,1))</f>
      </c>
      <c r="BHI14" s="126">
        <v>2.26</v>
      </c>
      <c r="BHJ14" s="126">
        <f>IF(COUNTA(BHI$12:BHI$42)=0,0.6*BHI$5,IF(BHI14="",0,IF(BHI$6=0,IF(BHI14&gt;=BHI$8,BHI$5,IF(BHI14&lt;BHI$6,0,0.6*BHI$5+0.4*BHI$5*(BHI14-BHI$7)/(BHI$8-BHI$7))),IF(BHI14&lt;=BHI$8,BHI$5,IF(BHI14&gt;BHI$6,0,0.6*BHI$5+0.4*BHI$5*(BHI14-BHI$7)/(BHI$8-BHI$7))))))</f>
      </c>
      <c r="BHK14" s="126">
        <f>IF(BHI14&lt;&gt;"",BHI$5,0)</f>
      </c>
      <c r="BHL14" s="125">
        <f>IF(BHI$6=0,RANK(BHI14,BHI$12:BHI$42,0),RANK(BHI14,BHI$12:BHI$42,1))</f>
      </c>
      <c r="BHM14" s="126">
        <v>100</v>
      </c>
      <c r="BHN14" s="126">
        <f>IF(COUNTA(BHM$12:BHM$42)=0,0.6*BHM$5,IF(BHM14="",0,IF(BHM$6=0,IF(BHM14&gt;=BHM$8,BHM$5,IF(BHM14&lt;BHM$6,0,0.6*BHM$5+0.4*BHM$5*(BHM14-BHM$7)/(BHM$8-BHM$7))),IF(BHM14&lt;=BHM$8,BHM$5,IF(BHM14&gt;BHM$6,0,0.6*BHM$5+0.4*BHM$5*(BHM14-BHM$7)/(BHM$8-BHM$7))))))</f>
      </c>
      <c r="BHO14" s="126">
        <f>IF(BHM14&lt;&gt;"",BHM$5,0)</f>
      </c>
      <c r="BHP14" s="125">
        <f>IF(BHM$6=0,RANK(BHM14,BHM$12:BHM$42,0),RANK(BHM14,BHM$12:BHM$42,1))</f>
      </c>
      <c r="BHQ14" s="126">
        <v>0.94</v>
      </c>
      <c r="BHR14" s="126">
        <f>IF(COUNTA(BHQ$12:BHQ$42)=0,0.6*BHQ$5,IF(BHQ14="",0,IF(BHQ$6=0,IF(BHQ14&gt;=BHQ$8,BHQ$5,IF(BHQ14&lt;BHQ$6,0,0.6*BHQ$5+0.4*BHQ$5*(BHQ14-BHQ$7)/(BHQ$8-BHQ$7))),IF(BHQ14&lt;=BHQ$8,BHQ$5,IF(BHQ14&gt;BHQ$6,0,0.6*BHQ$5+0.4*BHQ$5*(BHQ14-BHQ$7)/(BHQ$8-BHQ$7))))))</f>
      </c>
      <c r="BHS14" s="126">
        <f>IF(BHQ14&lt;&gt;"",BHQ$5,0)</f>
      </c>
      <c r="BHT14" s="125">
        <f>IF(BHQ$6=0,RANK(BHQ14,BHQ$12:BHQ$42,0),RANK(BHQ14,BHQ$12:BHQ$42,1))</f>
      </c>
      <c r="BHU14" s="126">
        <v>0</v>
      </c>
      <c r="BHV14" s="126">
        <f>IF(COUNTA(BHU$12:BHU$42)=0,0.6*BHU$5,IF(BHU14="",0,IF(BHU$6=0,IF(BHU14&gt;=BHU$8,BHU$5,IF(BHU14&lt;BHU$6,0,0.6*BHU$5+0.4*BHU$5*(BHU14-BHU$7)/(BHU$8-BHU$7))),IF(BHU14&lt;=BHU$8,BHU$5,IF(BHU14&gt;BHU$6,0,0.6*BHU$5+0.4*BHU$5*(BHU14-BHU$7)/(BHU$8-BHU$7))))))</f>
      </c>
      <c r="BHW14" s="126">
        <f>IF(BHU14&lt;&gt;"",BHU$5,0)</f>
      </c>
      <c r="BHX14" s="125">
        <f>IF(BHU$6=0,RANK(BHU14,BHU$12:BHU$42,0),RANK(BHU14,BHU$12:BHU$42,1))</f>
      </c>
      <c r="BHY14" s="126">
        <v>43.59</v>
      </c>
      <c r="BHZ14" s="126">
        <f>IF(COUNTA(BHY$12:BHY$42)=0,0.6*BHY$5,IF(BHY14="",0,IF(BHY$6=0,IF(BHY14&gt;=BHY$8,BHY$5,IF(BHY14&lt;BHY$6,0,0.6*BHY$5+0.4*BHY$5*(BHY14-BHY$7)/(BHY$8-BHY$7))),IF(BHY14&lt;=BHY$8,BHY$5,IF(BHY14&gt;BHY$6,0,0.6*BHY$5+0.4*BHY$5*(BHY14-BHY$7)/(BHY$8-BHY$7))))))</f>
      </c>
      <c r="BIA14" s="126">
        <f>IF(BHY14&lt;&gt;"",BHY$5,0)</f>
      </c>
      <c r="BIB14" s="125">
        <f>IF(BHY$6=0,RANK(BHY14,BHY$12:BHY$42,0),RANK(BHY14,BHY$12:BHY$42,1))</f>
      </c>
      <c r="BIC14" s="126">
        <v>6.94</v>
      </c>
      <c r="BID14" s="126">
        <f>IF(COUNTA(BIC$12:BIC$42)=0,0.6*BIC$5,IF(BIC14="",0,IF(BIC$6=0,IF(BIC14&gt;=BIC$8,BIC$5,IF(BIC14&lt;BIC$6,0,0.6*BIC$5+0.4*BIC$5*(BIC14-BIC$7)/(BIC$8-BIC$7))),IF(BIC14&lt;=BIC$8,BIC$5,IF(BIC14&gt;BIC$6,0,0.6*BIC$5+0.4*BIC$5*(BIC14-BIC$7)/(BIC$8-BIC$7))))))</f>
      </c>
      <c r="BIE14" s="126">
        <f>IF(BIC14&lt;&gt;"",BIC$5,0)</f>
      </c>
      <c r="BIF14" s="125">
        <f>IF(BIC$6=0,RANK(BIC14,BIC$12:BIC$42,0),RANK(BIC14,BIC$12:BIC$42,1))</f>
      </c>
      <c r="BIG14"/>
      <c r="BIH14" s="126">
        <f>IF(COUNTA(BIG$12:BIG$42)=0,0.6*BIG$5,IF(BIG14="",0,IF(BIG$6=0,IF(BIG14&gt;=BIG$8,BIG$5,IF(BIG14&lt;BIG$6,0,0.6*BIG$5+0.4*BIG$5*(BIG14-BIG$7)/(BIG$8-BIG$7))),IF(BIG14&lt;=BIG$8,BIG$5,IF(BIG14&gt;BIG$6,0,0.6*BIG$5+0.4*BIG$5*(BIG14-BIG$7)/(BIG$8-BIG$7))))))</f>
      </c>
      <c r="BII14" s="126">
        <f>IF(BIG14&lt;&gt;"",BIG$5,0)</f>
      </c>
      <c r="BIJ14" s="125">
        <f>IF(BIG$6=0,RANK(BIG14,BIG$12:BIG$42,0),RANK(BIG14,BIG$12:BIG$42,1))</f>
      </c>
      <c r="BIK14"/>
      <c r="BIL14" s="126">
        <f>IF(COUNTA(BIK$12:BIK$42)=0,0.6*BIK$5,IF(BIK14="",0,IF(BIK$6=0,IF(BIK14&gt;=BIK$8,BIK$5,IF(BIK14&lt;BIK$6,0,0.6*BIK$5+0.4*BIK$5*(BIK14-BIK$7)/(BIK$8-BIK$7))),IF(BIK14&lt;=BIK$8,BIK$5,IF(BIK14&gt;BIK$6,0,0.6*BIK$5+0.4*BIK$5*(BIK14-BIK$7)/(BIK$8-BIK$7))))))</f>
      </c>
      <c r="BIM14" s="126">
        <f>IF(BIK14&lt;&gt;"",BIK$5,0)</f>
      </c>
      <c r="BIN14" s="125">
        <f>IF(BIK$6=0,RANK(BIK14,BIK$12:BIK$42,0),RANK(BIK14,BIK$12:BIK$42,1))</f>
      </c>
      <c r="BIO14"/>
      <c r="BIP14" s="126">
        <f>IF(COUNTA(BIO$12:BIO$42)=0,0.6*BIO$5,IF(BIO14="",0,IF(BIO$6=0,IF(BIO14&gt;=BIO$8,BIO$5,IF(BIO14&lt;BIO$6,0,0.6*BIO$5+0.4*BIO$5*(BIO14-BIO$7)/(BIO$8-BIO$7))),IF(BIO14&lt;=BIO$8,BIO$5,IF(BIO14&gt;BIO$6,0,0.6*BIO$5+0.4*BIO$5*(BIO14-BIO$7)/(BIO$8-BIO$7))))))</f>
      </c>
      <c r="BIQ14" s="126">
        <f>IF(BIO14&lt;&gt;"",BIO$5,0)</f>
      </c>
      <c r="BIR14" s="125">
        <f>IF(BIO$6=0,RANK(BIO14,BIO$12:BIO$42,0),RANK(BIO14,BIO$12:BIO$42,1))</f>
      </c>
      <c r="BIS14"/>
      <c r="BIT14" s="126">
        <f>IF(COUNTA(BIS$12:BIS$42)=0,0.6*BIS$5,IF(BIS14="",0,IF(BIS$6=0,IF(BIS14&gt;=BIS$8,BIS$5,IF(BIS14&lt;BIS$6,0,0.6*BIS$5+0.4*BIS$5*(BIS14-BIS$7)/(BIS$8-BIS$7))),IF(BIS14&lt;=BIS$8,BIS$5,IF(BIS14&gt;BIS$6,0,0.6*BIS$5+0.4*BIS$5*(BIS14-BIS$7)/(BIS$8-BIS$7))))))</f>
      </c>
      <c r="BIU14" s="126">
        <f>IF(BIS14&lt;&gt;"",BIS$5,0)</f>
      </c>
      <c r="BIV14" s="125">
        <f>IF(BIS$6=0,RANK(BIS14,BIS$12:BIS$42,0),RANK(BIS14,BIS$12:BIS$42,1))</f>
      </c>
      <c r="BIW14"/>
      <c r="BIX14" s="126">
        <f>IF(COUNTA(BIW$12:BIW$42)=0,0.6*BIW$5,IF(BIW14="",0,IF(BIW$6=0,IF(BIW14&gt;=BIW$8,BIW$5,IF(BIW14&lt;BIW$6,0,0.6*BIW$5+0.4*BIW$5*(BIW14-BIW$7)/(BIW$8-BIW$7))),IF(BIW14&lt;=BIW$8,BIW$5,IF(BIW14&gt;BIW$6,0,0.6*BIW$5+0.4*BIW$5*(BIW14-BIW$7)/(BIW$8-BIW$7))))))</f>
      </c>
      <c r="BIY14" s="126">
        <f>IF(BIW14&lt;&gt;"",BIW$5,0)</f>
      </c>
      <c r="BIZ14" s="125">
        <f>IF(BIW$6=0,RANK(BIW14,BIW$12:BIW$42,0),RANK(BIW14,BIW$12:BIW$42,1))</f>
      </c>
      <c r="BJA14"/>
      <c r="BJB14" s="126">
        <f>IF(COUNTA(BJA$12:BJA$42)=0,0.6*BJA$5,IF(BJA14="",0,IF(BJA$6=0,IF(BJA14&gt;=BJA$8,BJA$5,IF(BJA14&lt;BJA$6,0,0.6*BJA$5+0.4*BJA$5*(BJA14-BJA$7)/(BJA$8-BJA$7))),IF(BJA14&lt;=BJA$8,BJA$5,IF(BJA14&gt;BJA$6,0,0.6*BJA$5+0.4*BJA$5*(BJA14-BJA$7)/(BJA$8-BJA$7))))))</f>
      </c>
      <c r="BJC14" s="126">
        <f>IF(BJA14&lt;&gt;"",BJA$5,0)</f>
      </c>
      <c r="BJD14" s="125">
        <f>IF(BJA$6=0,RANK(BJA14,BJA$12:BJA$42,0),RANK(BJA14,BJA$12:BJA$42,1))</f>
      </c>
      <c r="BJE14"/>
      <c r="BJF14" s="126">
        <f>IF(COUNTA(BJE$12:BJE$42)=0,0.6*BJE$5,IF(BJE14="",0,IF(BJE$6=0,IF(BJE14&gt;=BJE$8,BJE$5,IF(BJE14&lt;BJE$6,0,0.6*BJE$5+0.4*BJE$5*(BJE14-BJE$7)/(BJE$8-BJE$7))),IF(BJE14&lt;=BJE$8,BJE$5,IF(BJE14&gt;BJE$6,0,0.6*BJE$5+0.4*BJE$5*(BJE14-BJE$7)/(BJE$8-BJE$7))))))</f>
      </c>
      <c r="BJG14" s="126">
        <f>IF(BJE14&lt;&gt;"",BJE$5,0)</f>
      </c>
      <c r="BJH14" s="125">
        <f>IF(BJE$6=0,RANK(BJE14,BJE$12:BJE$42,0),RANK(BJE14,BJE$12:BJE$42,1))</f>
      </c>
      <c r="BJI14"/>
      <c r="BJJ14" s="126">
        <f>IF(COUNTA(BJI$12:BJI$42)=0,0.6*BJI$5,IF(BJI14="",0,IF(BJI$6=0,IF(BJI14&gt;=BJI$8,BJI$5,IF(BJI14&lt;BJI$6,0,0.6*BJI$5+0.4*BJI$5*(BJI14-BJI$7)/(BJI$8-BJI$7))),IF(BJI14&lt;=BJI$8,BJI$5,IF(BJI14&gt;BJI$6,0,0.6*BJI$5+0.4*BJI$5*(BJI14-BJI$7)/(BJI$8-BJI$7))))))</f>
      </c>
      <c r="BJK14" s="126">
        <f>IF(BJI14&lt;&gt;"",BJI$5,0)</f>
      </c>
      <c r="BJL14" s="125">
        <f>IF(BJI$6=0,RANK(BJI14,BJI$12:BJI$42,0),RANK(BJI14,BJI$12:BJI$42,1))</f>
      </c>
      <c r="BJM14"/>
      <c r="BJN14" s="126">
        <f>IF(COUNTA(BJM$12:BJM$42)=0,0.6*BJM$5,IF(BJM14="",0,IF(BJM$6=0,IF(BJM14&gt;=BJM$8,BJM$5,IF(BJM14&lt;BJM$6,0,0.6*BJM$5+0.4*BJM$5*(BJM14-BJM$7)/(BJM$8-BJM$7))),IF(BJM14&lt;=BJM$8,BJM$5,IF(BJM14&gt;BJM$6,0,0.6*BJM$5+0.4*BJM$5*(BJM14-BJM$7)/(BJM$8-BJM$7))))))</f>
      </c>
      <c r="BJO14" s="126">
        <f>IF(BJM14&lt;&gt;"",BJM$5,0)</f>
      </c>
      <c r="BJP14" s="125">
        <f>IF(BJM$6=0,RANK(BJM14,BJM$12:BJM$42,0),RANK(BJM14,BJM$12:BJM$42,1))</f>
      </c>
      <c r="BJQ14"/>
      <c r="BJR14" s="126">
        <f>IF(COUNTA(BJQ$12:BJQ$42)=0,0.6*BJQ$5,IF(BJQ14="",0,IF(BJQ$6=0,IF(BJQ14&gt;=BJQ$8,BJQ$5,IF(BJQ14&lt;BJQ$6,0,0.6*BJQ$5+0.4*BJQ$5*(BJQ14-BJQ$7)/(BJQ$8-BJQ$7))),IF(BJQ14&lt;=BJQ$8,BJQ$5,IF(BJQ14&gt;BJQ$6,0,0.6*BJQ$5+0.4*BJQ$5*(BJQ14-BJQ$7)/(BJQ$8-BJQ$7))))))</f>
      </c>
      <c r="BJS14" s="126">
        <f>IF(BJQ14&lt;&gt;"",BJQ$5,0)</f>
      </c>
      <c r="BJT14" s="125">
        <f>IF(BJQ$6=0,RANK(BJQ14,BJQ$12:BJQ$42,0),RANK(BJQ14,BJQ$12:BJQ$42,1))</f>
      </c>
      <c r="BJU14"/>
      <c r="BJV14" s="126">
        <f>IF(COUNTA(BJU$12:BJU$42)=0,0.6*BJU$5,IF(BJU14="",0,IF(BJU$6=0,IF(BJU14&gt;=BJU$8,BJU$5,IF(BJU14&lt;BJU$6,0,0.6*BJU$5+0.4*BJU$5*(BJU14-BJU$7)/(BJU$8-BJU$7))),IF(BJU14&lt;=BJU$8,BJU$5,IF(BJU14&gt;BJU$6,0,0.6*BJU$5+0.4*BJU$5*(BJU14-BJU$7)/(BJU$8-BJU$7))))))</f>
      </c>
      <c r="BJW14" s="126">
        <f>IF(BJU14&lt;&gt;"",BJU$5,0)</f>
      </c>
      <c r="BJX14" s="125">
        <f>IF(BJU$6=0,RANK(BJU14,BJU$12:BJU$42,0),RANK(BJU14,BJU$12:BJU$42,1))</f>
      </c>
      <c r="BJY14" s="126">
        <v>97</v>
      </c>
      <c r="BJZ14" s="126">
        <f>IF(COUNTA(BJY$12:BJY$42)=0,0.6*BJY$5,IF(BJY14="",0,IF(BJY$6=0,IF(BJY14&gt;=BJY$8,BJY$5,IF(BJY14&lt;BJY$6,0,0.6*BJY$5+0.4*BJY$5*(BJY14-BJY$7)/(BJY$8-BJY$7))),IF(BJY14&lt;=BJY$8,BJY$5,IF(BJY14&gt;BJY$6,0,0.6*BJY$5+0.4*BJY$5*(BJY14-BJY$7)/(BJY$8-BJY$7))))))</f>
      </c>
      <c r="BKA14" s="126">
        <f>IF(BJY14&lt;&gt;"",BJY$5,0)</f>
      </c>
      <c r="BKB14" s="125">
        <f>IF(BJY$6=0,RANK(BJY14,BJY$12:BJY$42,0),RANK(BJY14,BJY$12:BJY$42,1))</f>
      </c>
      <c r="BKC14"/>
      <c r="BKD14" s="126">
        <f>IF(COUNTA(BKC$12:BKC$42)=0,0.6*BKC$5,IF(BKC14="",0,IF(BKC$6=0,IF(BKC14&gt;=BKC$8,BKC$5,IF(BKC14&lt;BKC$6,0,0.6*BKC$5+0.4*BKC$5*(BKC14-BKC$7)/(BKC$8-BKC$7))),IF(BKC14&lt;=BKC$8,BKC$5,IF(BKC14&gt;BKC$6,0,0.6*BKC$5+0.4*BKC$5*(BKC14-BKC$7)/(BKC$8-BKC$7))))))</f>
      </c>
      <c r="BKE14" s="126">
        <f>IF(BKC14&lt;&gt;"",BKC$5,0)</f>
      </c>
      <c r="BKF14" s="125">
        <f>IF(BKC$6=0,RANK(BKC14,BKC$12:BKC$42,0),RANK(BKC14,BKC$12:BKC$42,1))</f>
      </c>
      <c r="BKG14"/>
      <c r="BKH14" s="126">
        <f>IF(COUNTA(BKG$12:BKG$42)=0,0.6*BKG$5,IF(BKG14="",0,IF(BKG$6=0,IF(BKG14&gt;=BKG$8,BKG$5,IF(BKG14&lt;BKG$6,0,0.6*BKG$5+0.4*BKG$5*(BKG14-BKG$7)/(BKG$8-BKG$7))),IF(BKG14&lt;=BKG$8,BKG$5,IF(BKG14&gt;BKG$6,0,0.6*BKG$5+0.4*BKG$5*(BKG14-BKG$7)/(BKG$8-BKG$7))))))</f>
      </c>
      <c r="BKI14" s="126">
        <f>IF(BKG14&lt;&gt;"",BKG$5,0)</f>
      </c>
      <c r="BKJ14" s="125">
        <f>IF(BKG$6=0,RANK(BKG14,BKG$12:BKG$42,0),RANK(BKG14,BKG$12:BKG$42,1))</f>
      </c>
      <c r="BKK14"/>
      <c r="BKL14" s="126">
        <f>IF(COUNTA(BKK$12:BKK$42)=0,0.6*BKK$5,IF(BKK14="",0,IF(BKK$6=0,IF(BKK14&gt;=BKK$8,BKK$5,IF(BKK14&lt;BKK$6,0,0.6*BKK$5+0.4*BKK$5*(BKK14-BKK$7)/(BKK$8-BKK$7))),IF(BKK14&lt;=BKK$8,BKK$5,IF(BKK14&gt;BKK$6,0,0.6*BKK$5+0.4*BKK$5*(BKK14-BKK$7)/(BKK$8-BKK$7))))))</f>
      </c>
      <c r="BKM14" s="126">
        <f>IF(BKK14&lt;&gt;"",BKK$5,0)</f>
      </c>
      <c r="BKN14" s="125">
        <f>IF(BKK$6=0,RANK(BKK14,BKK$12:BKK$42,0),RANK(BKK14,BKK$12:BKK$42,1))</f>
      </c>
      <c r="BKO14" s="126">
        <v>99.51</v>
      </c>
      <c r="BKP14" s="126">
        <f>IF(COUNTA(BKO$12:BKO$42)=0,0.6*BKO$5,IF(BKO14="",0,IF(BKO$6=0,IF(BKO14&gt;=BKO$8,BKO$5,IF(BKO14&lt;BKO$6,0,0.6*BKO$5+0.4*BKO$5*(BKO14-BKO$7)/(BKO$8-BKO$7))),IF(BKO14&lt;=BKO$8,BKO$5,IF(BKO14&gt;BKO$6,0,0.6*BKO$5+0.4*BKO$5*(BKO14-BKO$7)/(BKO$8-BKO$7))))))</f>
      </c>
      <c r="BKQ14" s="126">
        <f>IF(BKO14&lt;&gt;"",BKO$5,0)</f>
      </c>
      <c r="BKR14" s="125">
        <f>IF(BKO$6=0,RANK(BKO14,BKO$12:BKO$42,0),RANK(BKO14,BKO$12:BKO$42,1))</f>
      </c>
      <c r="BKS14" s="126">
        <v>99.72</v>
      </c>
      <c r="BKT14" s="126">
        <f>IF(COUNTA(BKS$12:BKS$42)=0,0.6*BKS$5,IF(BKS14="",0,IF(BKS$6=0,IF(BKS14&gt;=BKS$8,BKS$5,IF(BKS14&lt;BKS$6,0,0.6*BKS$5+0.4*BKS$5*(BKS14-BKS$7)/(BKS$8-BKS$7))),IF(BKS14&lt;=BKS$8,BKS$5,IF(BKS14&gt;BKS$6,0,0.6*BKS$5+0.4*BKS$5*(BKS14-BKS$7)/(BKS$8-BKS$7))))))</f>
      </c>
      <c r="BKU14" s="126">
        <f>IF(BKS14&lt;&gt;"",BKS$5,0)</f>
      </c>
      <c r="BKV14" s="125">
        <f>IF(BKS$6=0,RANK(BKS14,BKS$12:BKS$42,0),RANK(BKS14,BKS$12:BKS$42,1))</f>
      </c>
      <c r="BKW14" s="126">
        <v>1.53</v>
      </c>
      <c r="BKX14" s="126">
        <f>IF(COUNTA(BKW$12:BKW$42)=0,0.6*BKW$5,IF(BKW14="",0,IF(BKW$6=0,IF(BKW14&gt;=BKW$8,BKW$5,IF(BKW14&lt;BKW$6,0,0.6*BKW$5+0.4*BKW$5*(BKW14-BKW$7)/(BKW$8-BKW$7))),IF(BKW14&lt;=BKW$8,BKW$5,IF(BKW14&gt;BKW$6,0,0.6*BKW$5+0.4*BKW$5*(BKW14-BKW$7)/(BKW$8-BKW$7))))))</f>
      </c>
      <c r="BKY14" s="126">
        <f>IF(BKW14&lt;&gt;"",BKW$5,0)</f>
      </c>
      <c r="BKZ14" s="125">
        <f>IF(BKW$6=0,RANK(BKW14,BKW$12:BKW$42,0),RANK(BKW14,BKW$12:BKW$42,1))</f>
      </c>
      <c r="BLA14" s="126">
        <v>99.73</v>
      </c>
      <c r="BLB14" s="126">
        <f>IF(COUNTA(BLA$12:BLA$42)=0,0.6*BLA$5,IF(BLA14="",0,IF(BLA$6=0,IF(BLA14&gt;=BLA$8,BLA$5,IF(BLA14&lt;BLA$6,0,0.6*BLA$5+0.4*BLA$5*(BLA14-BLA$7)/(BLA$8-BLA$7))),IF(BLA14&lt;=BLA$8,BLA$5,IF(BLA14&gt;BLA$6,0,0.6*BLA$5+0.4*BLA$5*(BLA14-BLA$7)/(BLA$8-BLA$7))))))</f>
      </c>
      <c r="BLC14" s="126">
        <f>IF(BLA14&lt;&gt;"",BLA$5,0)</f>
      </c>
      <c r="BLD14" s="125">
        <f>IF(BLA$6=0,RANK(BLA14,BLA$12:BLA$42,0),RANK(BLA14,BLA$12:BLA$42,1))</f>
      </c>
      <c r="BLE14" s="126">
        <v>98.47</v>
      </c>
      <c r="BLF14" s="126">
        <f>IF(COUNTA(BLE$12:BLE$42)=0,0.6*BLE$5,IF(BLE14="",0,IF(BLE$6=0,IF(BLE14&gt;=BLE$8,BLE$5,IF(BLE14&lt;BLE$6,0,0.6*BLE$5+0.4*BLE$5*(BLE14-BLE$7)/(BLE$8-BLE$7))),IF(BLE14&lt;=BLE$8,BLE$5,IF(BLE14&gt;BLE$6,0,0.6*BLE$5+0.4*BLE$5*(BLE14-BLE$7)/(BLE$8-BLE$7))))))</f>
      </c>
      <c r="BLG14" s="126">
        <f>IF(BLE14&lt;&gt;"",BLE$5,0)</f>
      </c>
      <c r="BLH14" s="125">
        <f>IF(BLE$6=0,RANK(BLE14,BLE$12:BLE$42,0),RANK(BLE14,BLE$12:BLE$42,1))</f>
      </c>
      <c r="BLI14" s="126">
        <v>2.31</v>
      </c>
      <c r="BLJ14" s="126">
        <f>IF(COUNTA(BLI$12:BLI$42)=0,0.6*BLI$5,IF(BLI14="",0,IF(BLI$6=0,IF(BLI14&gt;=BLI$8,BLI$5,IF(BLI14&lt;BLI$6,0,0.6*BLI$5+0.4*BLI$5*(BLI14-BLI$7)/(BLI$8-BLI$7))),IF(BLI14&lt;=BLI$8,BLI$5,IF(BLI14&gt;BLI$6,0,0.6*BLI$5+0.4*BLI$5*(BLI14-BLI$7)/(BLI$8-BLI$7))))))</f>
      </c>
      <c r="BLK14" s="126">
        <f>IF(BLI14&lt;&gt;"",BLI$5,0)</f>
      </c>
      <c r="BLL14" s="125">
        <f>IF(BLI$6=0,RANK(BLI14,BLI$12:BLI$42,0),RANK(BLI14,BLI$12:BLI$42,1))</f>
      </c>
      <c r="BLM14" s="126">
        <v>94.29</v>
      </c>
      <c r="BLN14" s="126">
        <f>IF(COUNTA(BLM$12:BLM$42)=0,0.6*BLM$5,IF(BLM14="",0,IF(BLM$6=0,IF(BLM14&gt;=BLM$8,BLM$5,IF(BLM14&lt;BLM$6,0,0.6*BLM$5+0.4*BLM$5*(BLM14-BLM$7)/(BLM$8-BLM$7))),IF(BLM14&lt;=BLM$8,BLM$5,IF(BLM14&gt;BLM$6,0,0.6*BLM$5+0.4*BLM$5*(BLM14-BLM$7)/(BLM$8-BLM$7))))))</f>
      </c>
      <c r="BLO14" s="126">
        <f>IF(BLM14&lt;&gt;"",BLM$5,0)</f>
      </c>
      <c r="BLP14" s="125">
        <f>IF(BLM$6=0,RANK(BLM14,BLM$12:BLM$42,0),RANK(BLM14,BLM$12:BLM$42,1))</f>
      </c>
      <c r="BLQ14" s="126">
        <v>0.82</v>
      </c>
      <c r="BLR14" s="126">
        <f>IF(COUNTA(BLQ$12:BLQ$42)=0,0.6*BLQ$5,IF(BLQ14="",0,IF(BLQ$6=0,IF(BLQ14&gt;=BLQ$8,BLQ$5,IF(BLQ14&lt;BLQ$6,0,0.6*BLQ$5+0.4*BLQ$5*(BLQ14-BLQ$7)/(BLQ$8-BLQ$7))),IF(BLQ14&lt;=BLQ$8,BLQ$5,IF(BLQ14&gt;BLQ$6,0,0.6*BLQ$5+0.4*BLQ$5*(BLQ14-BLQ$7)/(BLQ$8-BLQ$7))))))</f>
      </c>
      <c r="BLS14" s="126">
        <f>IF(BLQ14&lt;&gt;"",BLQ$5,0)</f>
      </c>
      <c r="BLT14" s="125">
        <f>IF(BLQ$6=0,RANK(BLQ14,BLQ$12:BLQ$42,0),RANK(BLQ14,BLQ$12:BLQ$42,1))</f>
      </c>
      <c r="BLU14" s="126">
        <v>0</v>
      </c>
      <c r="BLV14" s="126">
        <f>IF(COUNTA(BLU$12:BLU$42)=0,0.6*BLU$5,IF(BLU14="",0,IF(BLU$6=0,IF(BLU14&gt;=BLU$8,BLU$5,IF(BLU14&lt;BLU$6,0,0.6*BLU$5+0.4*BLU$5*(BLU14-BLU$7)/(BLU$8-BLU$7))),IF(BLU14&lt;=BLU$8,BLU$5,IF(BLU14&gt;BLU$6,0,0.6*BLU$5+0.4*BLU$5*(BLU14-BLU$7)/(BLU$8-BLU$7))))))</f>
      </c>
      <c r="BLW14" s="126">
        <f>IF(BLU14&lt;&gt;"",BLU$5,0)</f>
      </c>
      <c r="BLX14" s="125">
        <f>IF(BLU$6=0,RANK(BLU14,BLU$12:BLU$42,0),RANK(BLU14,BLU$12:BLU$42,1))</f>
      </c>
      <c r="BLY14" s="126">
        <v>49.11</v>
      </c>
      <c r="BLZ14" s="126">
        <f>IF(COUNTA(BLY$12:BLY$42)=0,0.6*BLY$5,IF(BLY14="",0,IF(BLY$6=0,IF(BLY14&gt;=BLY$8,BLY$5,IF(BLY14&lt;BLY$6,0,0.6*BLY$5+0.4*BLY$5*(BLY14-BLY$7)/(BLY$8-BLY$7))),IF(BLY14&lt;=BLY$8,BLY$5,IF(BLY14&gt;BLY$6,0,0.6*BLY$5+0.4*BLY$5*(BLY14-BLY$7)/(BLY$8-BLY$7))))))</f>
      </c>
      <c r="BMA14" s="126">
        <f>IF(BLY14&lt;&gt;"",BLY$5,0)</f>
      </c>
      <c r="BMB14" s="125">
        <f>IF(BLY$6=0,RANK(BLY14,BLY$12:BLY$42,0),RANK(BLY14,BLY$12:BLY$42,1))</f>
      </c>
      <c r="BMC14" s="126">
        <v>6.45</v>
      </c>
      <c r="BMD14" s="126">
        <f>IF(COUNTA(BMC$12:BMC$42)=0,0.6*BMC$5,IF(BMC14="",0,IF(BMC$6=0,IF(BMC14&gt;=BMC$8,BMC$5,IF(BMC14&lt;BMC$6,0,0.6*BMC$5+0.4*BMC$5*(BMC14-BMC$7)/(BMC$8-BMC$7))),IF(BMC14&lt;=BMC$8,BMC$5,IF(BMC14&gt;BMC$6,0,0.6*BMC$5+0.4*BMC$5*(BMC14-BMC$7)/(BMC$8-BMC$7))))))</f>
      </c>
      <c r="BME14" s="126">
        <f>IF(BMC14&lt;&gt;"",BMC$5,0)</f>
      </c>
      <c r="BMF14" s="125">
        <f>IF(BMC$6=0,RANK(BMC14,BMC$12:BMC$42,0),RANK(BMC14,BMC$12:BMC$42,1))</f>
      </c>
      <c r="BMG14" s="126">
        <v>12.68</v>
      </c>
      <c r="BMH14" s="126">
        <f>IF(COUNTA(BMG$12:BMG$42)=0,0.6*BMG$5,IF(BMG14="",0,IF(AND(BMG14&gt;=BMG$7,BMG14&lt;=BMG$8),BMG$5,0)))</f>
      </c>
      <c r="BMI14" s="126">
        <f>IF(BMG14&lt;&gt;"",BMG$5,0)</f>
      </c>
      <c r="BMJ14" s="125">
        <f>IF(BMG$6=0,RANK(BMG14,BMG$12:BMG$42,0),RANK(BMG14,BMG$12:BMG$42,1))</f>
      </c>
      <c r="BMK14" s="126">
        <v>98.62</v>
      </c>
      <c r="BML14" s="126">
        <f>IF(COUNTA(BMK$12:BMK$42)=0,0.6*BMK$5,IF(BMK14="",0,IF(BMK$6=0,IF(BMK14&gt;=BMK$8,BMK$5,IF(BMK14&lt;BMK$6,0,0.6*BMK$5+0.4*BMK$5*(BMK14-BMK$7)/(BMK$8-BMK$7))),IF(BMK14&lt;=BMK$8,BMK$5,IF(BMK14&gt;BMK$6,0,0.6*BMK$5+0.4*BMK$5*(BMK14-BMK$7)/(BMK$8-BMK$7))))))</f>
      </c>
      <c r="BMM14" s="126">
        <f>IF(BMK14&lt;&gt;"",BMK$5,0)</f>
      </c>
      <c r="BMN14" s="125">
        <f>IF(BMK$6=0,RANK(BMK14,BMK$12:BMK$42,0),RANK(BMK14,BMK$12:BMK$42,1))</f>
      </c>
      <c r="BMO14"/>
      <c r="BMP14" s="126">
        <f>IF(COUNTA(BMO$12:BMO$42)=0,0.6*BMO$5,IF(BMO14="",0,IF(BMO$6=0,IF(BMO14&gt;=BMO$8,BMO$5,IF(BMO14&lt;BMO$6,0,0.6*BMO$5+0.4*BMO$5*(BMO14-BMO$7)/(BMO$8-BMO$7))),IF(BMO14&lt;=BMO$8,BMO$5,IF(BMO14&gt;BMO$6,0,0.6*BMO$5+0.4*BMO$5*(BMO14-BMO$7)/(BMO$8-BMO$7))))))</f>
      </c>
      <c r="BMQ14" s="126">
        <f>IF(BMO14&lt;&gt;"",BMO$5,0)</f>
      </c>
      <c r="BMR14" s="125">
        <f>IF(BMO$6=0,RANK(BMO14,BMO$12:BMO$42,0),RANK(BMO14,BMO$12:BMO$42,1))</f>
      </c>
      <c r="BMS14"/>
      <c r="BMT14" s="126">
        <f>IF(COUNTA(BMS$12:BMS$42)=0,0.6*BMS$5,IF(BMS14="",0,IF(BMS$6=0,IF(BMS14&gt;=BMS$8,BMS$5,IF(BMS14&lt;BMS$6,0,0.6*BMS$5+0.4*BMS$5*(BMS14-BMS$7)/(BMS$8-BMS$7))),IF(BMS14&lt;=BMS$8,BMS$5,IF(BMS14&gt;BMS$6,0,0.6*BMS$5+0.4*BMS$5*(BMS14-BMS$7)/(BMS$8-BMS$7))))))</f>
      </c>
      <c r="BMU14" s="126">
        <f>IF(BMS14&lt;&gt;"",BMS$5,0)</f>
      </c>
      <c r="BMV14" s="125">
        <f>IF(BMS$6=0,RANK(BMS14,BMS$12:BMS$42,0),RANK(BMS14,BMS$12:BMS$42,1))</f>
      </c>
      <c r="BMW14"/>
      <c r="BMX14" s="126">
        <f>IF(COUNTA(BMW$12:BMW$42)=0,0.6*BMW$5,IF(BMW14="",0,IF(BMW$6=0,IF(BMW14&gt;=BMW$8,BMW$5,IF(BMW14&lt;BMW$6,0,0.6*BMW$5+0.4*BMW$5*(BMW14-BMW$7)/(BMW$8-BMW$7))),IF(BMW14&lt;=BMW$8,BMW$5,IF(BMW14&gt;BMW$6,0,0.6*BMW$5+0.4*BMW$5*(BMW14-BMW$7)/(BMW$8-BMW$7))))))</f>
      </c>
      <c r="BMY14" s="126">
        <f>IF(BMW14&lt;&gt;"",BMW$5,0)</f>
      </c>
      <c r="BMZ14" s="125">
        <f>IF(BMW$6=0,RANK(BMW14,BMW$12:BMW$42,0),RANK(BMW14,BMW$12:BMW$42,1))</f>
      </c>
      <c r="BNA14" s="126">
        <v>99.77</v>
      </c>
      <c r="BNB14" s="126">
        <f>IF(COUNTA(BNA$12:BNA$42)=0,0.6*BNA$5,IF(BNA14="",0,IF(BNA$6=0,IF(BNA14&gt;=BNA$8,BNA$5,IF(BNA14&lt;BNA$6,0,0.6*BNA$5+0.4*BNA$5*(BNA14-BNA$7)/(BNA$8-BNA$7))),IF(BNA14&lt;=BNA$8,BNA$5,IF(BNA14&gt;BNA$6,0,0.6*BNA$5+0.4*BNA$5*(BNA14-BNA$7)/(BNA$8-BNA$7))))))</f>
      </c>
      <c r="BNC14" s="126">
        <f>IF(BNA14&lt;&gt;"",BNA$5,0)</f>
      </c>
      <c r="BND14" s="125">
        <f>IF(BNA$6=0,RANK(BNA14,BNA$12:BNA$42,0),RANK(BNA14,BNA$12:BNA$42,1))</f>
      </c>
      <c r="BNE14" s="126">
        <v>100</v>
      </c>
      <c r="BNF14" s="126">
        <f>IF(COUNTA(BNE$12:BNE$42)=0,0.6*BNE$5,IF(BNE14="",0,IF(BNE$6=0,IF(BNE14&gt;=BNE$8,BNE$5,IF(BNE14&lt;BNE$6,0,0.6*BNE$5+0.4*BNE$5*(BNE14-BNE$7)/(BNE$8-BNE$7))),IF(BNE14&lt;=BNE$8,BNE$5,IF(BNE14&gt;BNE$6,0,0.6*BNE$5+0.4*BNE$5*(BNE14-BNE$7)/(BNE$8-BNE$7))))))</f>
      </c>
      <c r="BNG14" s="126">
        <f>IF(BNE14&lt;&gt;"",BNE$5,0)</f>
      </c>
      <c r="BNH14" s="125">
        <f>IF(BNE$6=0,RANK(BNE14,BNE$12:BNE$42,0),RANK(BNE14,BNE$12:BNE$42,1))</f>
      </c>
      <c r="BNI14" s="126">
        <v>1.54</v>
      </c>
      <c r="BNJ14" s="126">
        <f>IF(COUNTA(BNI$12:BNI$42)=0,0.6*BNI$5,IF(BNI14="",0,IF(BNI$6=0,IF(BNI14&gt;=BNI$8,BNI$5,IF(BNI14&lt;BNI$6,0,0.6*BNI$5+0.4*BNI$5*(BNI14-BNI$7)/(BNI$8-BNI$7))),IF(BNI14&lt;=BNI$8,BNI$5,IF(BNI14&gt;BNI$6,0,0.6*BNI$5+0.4*BNI$5*(BNI14-BNI$7)/(BNI$8-BNI$7))))))</f>
      </c>
      <c r="BNK14" s="126">
        <f>IF(BNI14&lt;&gt;"",BNI$5,0)</f>
      </c>
      <c r="BNL14" s="125">
        <f>IF(BNI$6=0,RANK(BNI14,BNI$12:BNI$42,0),RANK(BNI14,BNI$12:BNI$42,1))</f>
      </c>
      <c r="BNM14" s="126">
        <v>99.84</v>
      </c>
      <c r="BNN14" s="126">
        <f>IF(COUNTA(BNM$12:BNM$42)=0,0.6*BNM$5,IF(BNM14="",0,IF(BNM$6=0,IF(BNM14&gt;=BNM$8,BNM$5,IF(BNM14&lt;BNM$6,0,0.6*BNM$5+0.4*BNM$5*(BNM14-BNM$7)/(BNM$8-BNM$7))),IF(BNM14&lt;=BNM$8,BNM$5,IF(BNM14&gt;BNM$6,0,0.6*BNM$5+0.4*BNM$5*(BNM14-BNM$7)/(BNM$8-BNM$7))))))</f>
      </c>
      <c r="BNO14" s="126">
        <f>IF(BNM14&lt;&gt;"",BNM$5,0)</f>
      </c>
      <c r="BNP14" s="125">
        <f>IF(BNM$6=0,RANK(BNM14,BNM$12:BNM$42,0),RANK(BNM14,BNM$12:BNM$42,1))</f>
      </c>
      <c r="BNQ14" s="126">
        <v>100</v>
      </c>
      <c r="BNR14" s="126">
        <f>IF(COUNTA(BNQ$12:BNQ$42)=0,0.6*BNQ$5,IF(BNQ14="",0,IF(BNQ$6=0,IF(BNQ14&gt;=BNQ$8,BNQ$5,IF(BNQ14&lt;BNQ$6,0,0.6*BNQ$5+0.4*BNQ$5*(BNQ14-BNQ$7)/(BNQ$8-BNQ$7))),IF(BNQ14&lt;=BNQ$8,BNQ$5,IF(BNQ14&gt;BNQ$6,0,0.6*BNQ$5+0.4*BNQ$5*(BNQ14-BNQ$7)/(BNQ$8-BNQ$7))))))</f>
      </c>
      <c r="BNS14" s="126">
        <f>IF(BNQ14&lt;&gt;"",BNQ$5,0)</f>
      </c>
      <c r="BNT14" s="125">
        <f>IF(BNQ$6=0,RANK(BNQ14,BNQ$12:BNQ$42,0),RANK(BNQ14,BNQ$12:BNQ$42,1))</f>
      </c>
      <c r="BNU14" s="126">
        <v>2.09</v>
      </c>
      <c r="BNV14" s="126">
        <f>IF(COUNTA(BNU$12:BNU$42)=0,0.6*BNU$5,IF(BNU14="",0,IF(BNU$6=0,IF(BNU14&gt;=BNU$8,BNU$5,IF(BNU14&lt;BNU$6,0,0.6*BNU$5+0.4*BNU$5*(BNU14-BNU$7)/(BNU$8-BNU$7))),IF(BNU14&lt;=BNU$8,BNU$5,IF(BNU14&gt;BNU$6,0,0.6*BNU$5+0.4*BNU$5*(BNU14-BNU$7)/(BNU$8-BNU$7))))))</f>
      </c>
      <c r="BNW14" s="126">
        <f>IF(BNU14&lt;&gt;"",BNU$5,0)</f>
      </c>
      <c r="BNX14" s="125">
        <f>IF(BNU$6=0,RANK(BNU14,BNU$12:BNU$42,0),RANK(BNU14,BNU$12:BNU$42,1))</f>
      </c>
      <c r="BNY14" s="126">
        <v>100</v>
      </c>
      <c r="BNZ14" s="126">
        <f>IF(COUNTA(BNY$12:BNY$42)=0,0.6*BNY$5,IF(BNY14="",0,IF(BNY$6=0,IF(BNY14&gt;=BNY$8,BNY$5,IF(BNY14&lt;BNY$6,0,0.6*BNY$5+0.4*BNY$5*(BNY14-BNY$7)/(BNY$8-BNY$7))),IF(BNY14&lt;=BNY$8,BNY$5,IF(BNY14&gt;BNY$6,0,0.6*BNY$5+0.4*BNY$5*(BNY14-BNY$7)/(BNY$8-BNY$7))))))</f>
      </c>
      <c r="BOA14" s="126">
        <f>IF(BNY14&lt;&gt;"",BNY$5,0)</f>
      </c>
      <c r="BOB14" s="125">
        <f>IF(BNY$6=0,RANK(BNY14,BNY$12:BNY$42,0),RANK(BNY14,BNY$12:BNY$42,1))</f>
      </c>
      <c r="BOC14" s="126">
        <v>0.59</v>
      </c>
      <c r="BOD14" s="126">
        <f>IF(COUNTA(BOC$12:BOC$42)=0,0.6*BOC$5,IF(BOC14="",0,IF(BOC$6=0,IF(BOC14&gt;=BOC$8,BOC$5,IF(BOC14&lt;BOC$6,0,0.6*BOC$5+0.4*BOC$5*(BOC14-BOC$7)/(BOC$8-BOC$7))),IF(BOC14&lt;=BOC$8,BOC$5,IF(BOC14&gt;BOC$6,0,0.6*BOC$5+0.4*BOC$5*(BOC14-BOC$7)/(BOC$8-BOC$7))))))</f>
      </c>
      <c r="BOE14" s="126">
        <f>IF(BOC14&lt;&gt;"",BOC$5,0)</f>
      </c>
      <c r="BOF14" s="125">
        <f>IF(BOC$6=0,RANK(BOC14,BOC$12:BOC$42,0),RANK(BOC14,BOC$12:BOC$42,1))</f>
      </c>
      <c r="BOG14" s="126">
        <v>0</v>
      </c>
      <c r="BOH14" s="126">
        <f>IF(COUNTA(BOG$12:BOG$42)=0,0.6*BOG$5,IF(BOG14="",0,IF(BOG$6=0,IF(BOG14&gt;=BOG$8,BOG$5,IF(BOG14&lt;BOG$6,0,0.6*BOG$5+0.4*BOG$5*(BOG14-BOG$7)/(BOG$8-BOG$7))),IF(BOG14&lt;=BOG$8,BOG$5,IF(BOG14&gt;BOG$6,0,0.6*BOG$5+0.4*BOG$5*(BOG14-BOG$7)/(BOG$8-BOG$7))))))</f>
      </c>
      <c r="BOI14" s="126">
        <f>IF(BOG14&lt;&gt;"",BOG$5,0)</f>
      </c>
      <c r="BOJ14" s="125">
        <f>IF(BOG$6=0,RANK(BOG14,BOG$12:BOG$42,0),RANK(BOG14,BOG$12:BOG$42,1))</f>
      </c>
      <c r="BOK14" s="126">
        <v>44.07</v>
      </c>
      <c r="BOL14" s="126">
        <f>IF(COUNTA(BOK$12:BOK$42)=0,0.6*BOK$5,IF(BOK14="",0,IF(BOK$6=0,IF(BOK14&gt;=BOK$8,BOK$5,IF(BOK14&lt;BOK$6,0,0.6*BOK$5+0.4*BOK$5*(BOK14-BOK$7)/(BOK$8-BOK$7))),IF(BOK14&lt;=BOK$8,BOK$5,IF(BOK14&gt;BOK$6,0,0.6*BOK$5+0.4*BOK$5*(BOK14-BOK$7)/(BOK$8-BOK$7))))))</f>
      </c>
      <c r="BOM14" s="126">
        <f>IF(BOK14&lt;&gt;"",BOK$5,0)</f>
      </c>
      <c r="BON14" s="125">
        <f>IF(BOK$6=0,RANK(BOK14,BOK$12:BOK$42,0),RANK(BOK14,BOK$12:BOK$42,1))</f>
      </c>
      <c r="BOO14" s="126">
        <v>6.24</v>
      </c>
      <c r="BOP14" s="126">
        <f>IF(COUNTA(BOO$12:BOO$42)=0,0.6*BOO$5,IF(BOO14="",0,IF(BOO$6=0,IF(BOO14&gt;=BOO$8,BOO$5,IF(BOO14&lt;BOO$6,0,0.6*BOO$5+0.4*BOO$5*(BOO14-BOO$7)/(BOO$8-BOO$7))),IF(BOO14&lt;=BOO$8,BOO$5,IF(BOO14&gt;BOO$6,0,0.6*BOO$5+0.4*BOO$5*(BOO14-BOO$7)/(BOO$8-BOO$7))))))</f>
      </c>
      <c r="BOQ14" s="126">
        <f>IF(BOO14&lt;&gt;"",BOO$5,0)</f>
      </c>
      <c r="BOR14" s="125">
        <f>IF(BOO$6=0,RANK(BOO14,BOO$12:BOO$42,0),RANK(BOO14,BOO$12:BOO$42,1))</f>
      </c>
      <c r="BOS14" s="126">
        <v>98.71</v>
      </c>
      <c r="BOT14" s="126">
        <f>IF(COUNTA(BOS$12:BOS$42)=0,0.6*BOS$5,IF(BOS14="",0,IF(BOS$6=0,IF(BOS14&gt;=BOS$8,BOS$5,IF(BOS14&lt;BOS$6,0,0.6*BOS$5+0.4*BOS$5*(BOS14-BOS$7)/(BOS$8-BOS$7))),IF(BOS14&lt;=BOS$8,BOS$5,IF(BOS14&gt;BOS$6,0,0.6*BOS$5+0.4*BOS$5*(BOS14-BOS$7)/(BOS$8-BOS$7))))))</f>
      </c>
      <c r="BOU14" s="126">
        <f>IF(BOS14&lt;&gt;"",BOS$5,0)</f>
      </c>
      <c r="BOV14" s="125">
        <f>IF(BOS$6=0,RANK(BOS14,BOS$12:BOS$42,0),RANK(BOS14,BOS$12:BOS$42,1))</f>
      </c>
      <c r="BOW14"/>
      <c r="BOX14" s="126">
        <f>IF(COUNTA(BOW$12:BOW$42)=0,0.6*BOW$5,IF(BOW14="",0,IF(BOW$6=0,IF(BOW14&gt;=BOW$8,BOW$5,IF(BOW14&lt;BOW$6,0,0.6*BOW$5+0.4*BOW$5*(BOW14-BOW$7)/(BOW$8-BOW$7))),IF(BOW14&lt;=BOW$8,BOW$5,IF(BOW14&gt;BOW$6,0,0.6*BOW$5+0.4*BOW$5*(BOW14-BOW$7)/(BOW$8-BOW$7))))))</f>
      </c>
      <c r="BOY14" s="126">
        <f>IF(BOW14&lt;&gt;"",BOW$5,0)</f>
      </c>
      <c r="BOZ14" s="125">
        <f>IF(BOW$6=0,RANK(BOW14,BOW$12:BOW$42,0),RANK(BOW14,BOW$12:BOW$42,1))</f>
      </c>
      <c r="BPA14"/>
      <c r="BPB14" s="126">
        <f>IF(COUNTA(BPA$12:BPA$42)=0,0.6*BPA$5,IF(BPA14="",0,IF(BPA$6=0,IF(BPA14&gt;=BPA$8,BPA$5,IF(BPA14&lt;BPA$6,0,0.6*BPA$5+0.4*BPA$5*(BPA14-BPA$7)/(BPA$8-BPA$7))),IF(BPA14&lt;=BPA$8,BPA$5,IF(BPA14&gt;BPA$6,0,0.6*BPA$5+0.4*BPA$5*(BPA14-BPA$7)/(BPA$8-BPA$7))))))</f>
      </c>
      <c r="BPC14" s="126">
        <f>IF(BPA14&lt;&gt;"",BPA$5,0)</f>
      </c>
      <c r="BPD14" s="125">
        <f>IF(BPA$6=0,RANK(BPA14,BPA$12:BPA$42,0),RANK(BPA14,BPA$12:BPA$42,1))</f>
      </c>
      <c r="BPE14"/>
      <c r="BPF14" s="126">
        <f>IF(COUNTA(BPE$12:BPE$42)=0,0.6*BPE$5,IF(BPE14="",0,IF(BPE$6=0,IF(BPE14&gt;=BPE$8,BPE$5,IF(BPE14&lt;BPE$6,0,0.6*BPE$5+0.4*BPE$5*(BPE14-BPE$7)/(BPE$8-BPE$7))),IF(BPE14&lt;=BPE$8,BPE$5,IF(BPE14&gt;BPE$6,0,0.6*BPE$5+0.4*BPE$5*(BPE14-BPE$7)/(BPE$8-BPE$7))))))</f>
      </c>
      <c r="BPG14" s="126">
        <f>IF(BPE14&lt;&gt;"",BPE$5,0)</f>
      </c>
      <c r="BPH14" s="125">
        <f>IF(BPE$6=0,RANK(BPE14,BPE$12:BPE$42,0),RANK(BPE14,BPE$12:BPE$42,1))</f>
      </c>
      <c r="BPI14"/>
      <c r="BPJ14" s="126">
        <f>IF(COUNTA(BPI$12:BPI$42)=0,0.6*BPI$5,IF(BPI14="",0,IF(BPI$6=0,IF(BPI14&gt;=BPI$8,BPI$5,IF(BPI14&lt;BPI$6,0,0.6*BPI$5+0.4*BPI$5*(BPI14-BPI$7)/(BPI$8-BPI$7))),IF(BPI14&lt;=BPI$8,BPI$5,IF(BPI14&gt;BPI$6,0,0.6*BPI$5+0.4*BPI$5*(BPI14-BPI$7)/(BPI$8-BPI$7))))))</f>
      </c>
      <c r="BPK14" s="126">
        <f>IF(BPI14&lt;&gt;"",BPI$5,0)</f>
      </c>
      <c r="BPL14" s="125">
        <f>IF(BPI$6=0,RANK(BPI14,BPI$12:BPI$42,0),RANK(BPI14,BPI$12:BPI$42,1))</f>
      </c>
      <c r="BPM14" s="126">
        <v>99.44</v>
      </c>
      <c r="BPN14" s="126">
        <f>IF(COUNTA(BPM$12:BPM$42)=0,0.6*BPM$5,IF(BPM14="",0,IF(BPM$6=0,IF(BPM14&gt;=BPM$8,BPM$5,IF(BPM14&lt;BPM$6,0,0.6*BPM$5+0.4*BPM$5*(BPM14-BPM$7)/(BPM$8-BPM$7))),IF(BPM14&lt;=BPM$8,BPM$5,IF(BPM14&gt;BPM$6,0,0.6*BPM$5+0.4*BPM$5*(BPM14-BPM$7)/(BPM$8-BPM$7))))))</f>
      </c>
      <c r="BPO14" s="126">
        <f>IF(BPM14&lt;&gt;"",BPM$5,0)</f>
      </c>
      <c r="BPP14" s="125">
        <f>IF(BPM$6=0,RANK(BPM14,BPM$12:BPM$42,0),RANK(BPM14,BPM$12:BPM$42,1))</f>
      </c>
      <c r="BPQ14" s="126">
        <v>100</v>
      </c>
      <c r="BPR14" s="126">
        <f>IF(COUNTA(BPQ$12:BPQ$42)=0,0.6*BPQ$5,IF(BPQ14="",0,IF(BPQ$6=0,IF(BPQ14&gt;=BPQ$8,BPQ$5,IF(BPQ14&lt;BPQ$6,0,0.6*BPQ$5+0.4*BPQ$5*(BPQ14-BPQ$7)/(BPQ$8-BPQ$7))),IF(BPQ14&lt;=BPQ$8,BPQ$5,IF(BPQ14&gt;BPQ$6,0,0.6*BPQ$5+0.4*BPQ$5*(BPQ14-BPQ$7)/(BPQ$8-BPQ$7))))))</f>
      </c>
      <c r="BPS14" s="126">
        <f>IF(BPQ14&lt;&gt;"",BPQ$5,0)</f>
      </c>
      <c r="BPT14" s="125">
        <f>IF(BPQ$6=0,RANK(BPQ14,BPQ$12:BPQ$42,0),RANK(BPQ14,BPQ$12:BPQ$42,1))</f>
      </c>
      <c r="BPU14" s="126">
        <v>1.45</v>
      </c>
      <c r="BPV14" s="126">
        <f>IF(COUNTA(BPU$12:BPU$42)=0,0.6*BPU$5,IF(BPU14="",0,IF(BPU$6=0,IF(BPU14&gt;=BPU$8,BPU$5,IF(BPU14&lt;BPU$6,0,0.6*BPU$5+0.4*BPU$5*(BPU14-BPU$7)/(BPU$8-BPU$7))),IF(BPU14&lt;=BPU$8,BPU$5,IF(BPU14&gt;BPU$6,0,0.6*BPU$5+0.4*BPU$5*(BPU14-BPU$7)/(BPU$8-BPU$7))))))</f>
      </c>
      <c r="BPW14" s="126">
        <f>IF(BPU14&lt;&gt;"",BPU$5,0)</f>
      </c>
      <c r="BPX14" s="125">
        <f>IF(BPU$6=0,RANK(BPU14,BPU$12:BPU$42,0),RANK(BPU14,BPU$12:BPU$42,1))</f>
      </c>
      <c r="BPY14" s="126">
        <v>99.11</v>
      </c>
      <c r="BPZ14" s="126">
        <f>IF(COUNTA(BPY$12:BPY$42)=0,0.6*BPY$5,IF(BPY14="",0,IF(BPY$6=0,IF(BPY14&gt;=BPY$8,BPY$5,IF(BPY14&lt;BPY$6,0,0.6*BPY$5+0.4*BPY$5*(BPY14-BPY$7)/(BPY$8-BPY$7))),IF(BPY14&lt;=BPY$8,BPY$5,IF(BPY14&gt;BPY$6,0,0.6*BPY$5+0.4*BPY$5*(BPY14-BPY$7)/(BPY$8-BPY$7))))))</f>
      </c>
      <c r="BQA14" s="126">
        <f>IF(BPY14&lt;&gt;"",BPY$5,0)</f>
      </c>
      <c r="BQB14" s="125">
        <f>IF(BPY$6=0,RANK(BPY14,BPY$12:BPY$42,0),RANK(BPY14,BPY$12:BPY$42,1))</f>
      </c>
      <c r="BQC14" s="126">
        <v>99.45</v>
      </c>
      <c r="BQD14" s="126">
        <f>IF(COUNTA(BQC$12:BQC$42)=0,0.6*BQC$5,IF(BQC14="",0,IF(BQC$6=0,IF(BQC14&gt;=BQC$8,BQC$5,IF(BQC14&lt;BQC$6,0,0.6*BQC$5+0.4*BQC$5*(BQC14-BQC$7)/(BQC$8-BQC$7))),IF(BQC14&lt;=BQC$8,BQC$5,IF(BQC14&gt;BQC$6,0,0.6*BQC$5+0.4*BQC$5*(BQC14-BQC$7)/(BQC$8-BQC$7))))))</f>
      </c>
      <c r="BQE14" s="126">
        <f>IF(BQC14&lt;&gt;"",BQC$5,0)</f>
      </c>
      <c r="BQF14" s="125">
        <f>IF(BQC$6=0,RANK(BQC14,BQC$12:BQC$42,0),RANK(BQC14,BQC$12:BQC$42,1))</f>
      </c>
      <c r="BQG14" s="126">
        <v>2.13</v>
      </c>
      <c r="BQH14" s="126">
        <f>IF(COUNTA(BQG$12:BQG$42)=0,0.6*BQG$5,IF(BQG14="",0,IF(BQG$6=0,IF(BQG14&gt;=BQG$8,BQG$5,IF(BQG14&lt;BQG$6,0,0.6*BQG$5+0.4*BQG$5*(BQG14-BQG$7)/(BQG$8-BQG$7))),IF(BQG14&lt;=BQG$8,BQG$5,IF(BQG14&gt;BQG$6,0,0.6*BQG$5+0.4*BQG$5*(BQG14-BQG$7)/(BQG$8-BQG$7))))))</f>
      </c>
      <c r="BQI14" s="126">
        <f>IF(BQG14&lt;&gt;"",BQG$5,0)</f>
      </c>
      <c r="BQJ14" s="125">
        <f>IF(BQG$6=0,RANK(BQG14,BQG$12:BQG$42,0),RANK(BQG14,BQG$12:BQG$42,1))</f>
      </c>
      <c r="BQK14" s="126">
        <v>100</v>
      </c>
      <c r="BQL14" s="126">
        <f>IF(COUNTA(BQK$12:BQK$42)=0,0.6*BQK$5,IF(BQK14="",0,IF(BQK$6=0,IF(BQK14&gt;=BQK$8,BQK$5,IF(BQK14&lt;BQK$6,0,0.6*BQK$5+0.4*BQK$5*(BQK14-BQK$7)/(BQK$8-BQK$7))),IF(BQK14&lt;=BQK$8,BQK$5,IF(BQK14&gt;BQK$6,0,0.6*BQK$5+0.4*BQK$5*(BQK14-BQK$7)/(BQK$8-BQK$7))))))</f>
      </c>
      <c r="BQM14" s="126">
        <f>IF(BQK14&lt;&gt;"",BQK$5,0)</f>
      </c>
      <c r="BQN14" s="125">
        <f>IF(BQK$6=0,RANK(BQK14,BQK$12:BQK$42,0),RANK(BQK14,BQK$12:BQK$42,1))</f>
      </c>
      <c r="BQO14" s="126">
        <v>0.77</v>
      </c>
      <c r="BQP14" s="126">
        <f>IF(COUNTA(BQO$12:BQO$42)=0,0.6*BQO$5,IF(BQO14="",0,IF(BQO$6=0,IF(BQO14&gt;=BQO$8,BQO$5,IF(BQO14&lt;BQO$6,0,0.6*BQO$5+0.4*BQO$5*(BQO14-BQO$7)/(BQO$8-BQO$7))),IF(BQO14&lt;=BQO$8,BQO$5,IF(BQO14&gt;BQO$6,0,0.6*BQO$5+0.4*BQO$5*(BQO14-BQO$7)/(BQO$8-BQO$7))))))</f>
      </c>
      <c r="BQQ14" s="126">
        <f>IF(BQO14&lt;&gt;"",BQO$5,0)</f>
      </c>
      <c r="BQR14" s="125">
        <f>IF(BQO$6=0,RANK(BQO14,BQO$12:BQO$42,0),RANK(BQO14,BQO$12:BQO$42,1))</f>
      </c>
      <c r="BQS14" s="126">
        <v>0</v>
      </c>
      <c r="BQT14" s="126">
        <f>IF(COUNTA(BQS$12:BQS$42)=0,0.6*BQS$5,IF(BQS14="",0,IF(BQS$6=0,IF(BQS14&gt;=BQS$8,BQS$5,IF(BQS14&lt;BQS$6,0,0.6*BQS$5+0.4*BQS$5*(BQS14-BQS$7)/(BQS$8-BQS$7))),IF(BQS14&lt;=BQS$8,BQS$5,IF(BQS14&gt;BQS$6,0,0.6*BQS$5+0.4*BQS$5*(BQS14-BQS$7)/(BQS$8-BQS$7))))))</f>
      </c>
      <c r="BQU14" s="126">
        <f>IF(BQS14&lt;&gt;"",BQS$5,0)</f>
      </c>
      <c r="BQV14" s="125">
        <f>IF(BQS$6=0,RANK(BQS14,BQS$12:BQS$42,0),RANK(BQS14,BQS$12:BQS$42,1))</f>
      </c>
      <c r="BQW14" s="126">
        <v>41.86</v>
      </c>
      <c r="BQX14" s="126">
        <f>IF(COUNTA(BQW$12:BQW$42)=0,0.6*BQW$5,IF(BQW14="",0,IF(BQW$6=0,IF(BQW14&gt;=BQW$8,BQW$5,IF(BQW14&lt;BQW$6,0,0.6*BQW$5+0.4*BQW$5*(BQW14-BQW$7)/(BQW$8-BQW$7))),IF(BQW14&lt;=BQW$8,BQW$5,IF(BQW14&gt;BQW$6,0,0.6*BQW$5+0.4*BQW$5*(BQW14-BQW$7)/(BQW$8-BQW$7))))))</f>
      </c>
      <c r="BQY14" s="126">
        <f>IF(BQW14&lt;&gt;"",BQW$5,0)</f>
      </c>
      <c r="BQZ14" s="125">
        <f>IF(BQW$6=0,RANK(BQW14,BQW$12:BQW$42,0),RANK(BQW14,BQW$12:BQW$42,1))</f>
      </c>
      <c r="BRA14" s="126">
        <v>5.11</v>
      </c>
      <c r="BRB14" s="126">
        <f>IF(COUNTA(BRA$12:BRA$42)=0,0.6*BRA$5,IF(BRA14="",0,IF(BRA$6=0,IF(BRA14&gt;=BRA$8,BRA$5,IF(BRA14&lt;BRA$6,0,0.6*BRA$5+0.4*BRA$5*(BRA14-BRA$7)/(BRA$8-BRA$7))),IF(BRA14&lt;=BRA$8,BRA$5,IF(BRA14&gt;BRA$6,0,0.6*BRA$5+0.4*BRA$5*(BRA14-BRA$7)/(BRA$8-BRA$7))))))</f>
      </c>
      <c r="BRC14" s="126">
        <f>IF(BRA14&lt;&gt;"",BRA$5,0)</f>
      </c>
      <c r="BRD14" s="125">
        <f>IF(BRA$6=0,RANK(BRA14,BRA$12:BRA$42,0),RANK(BRA14,BRA$12:BRA$42,1))</f>
      </c>
      <c r="BRE14" s="126">
        <v>0.3</v>
      </c>
      <c r="BRF14" s="126">
        <f>IF(COUNTA(BRE$12:BRE$42)=0,0.6*BRE$5,IF(BRE14="",0,IF(BRE$6=0,IF(BRE14&gt;=BRE$8,BRE$5,IF(BRE14&lt;BRE$6,0,0.6*BRE$5+0.4*BRE$5*(BRE14-BRE$7)/(BRE$8-BRE$7))),IF(BRE14&lt;=BRE$8,BRE$5,IF(BRE14&gt;BRE$6,0,0.6*BRE$5+0.4*BRE$5*(BRE14-BRE$7)/(BRE$8-BRE$7))))))</f>
      </c>
      <c r="BRG14" s="126">
        <f>IF(BRE14&lt;&gt;"",BRE$5,0)</f>
      </c>
      <c r="BRH14" s="125">
        <f>IF(BRE$6=0,RANK(BRE14,BRE$12:BRE$42,0),RANK(BRE14,BRE$12:BRE$42,1))</f>
      </c>
      <c r="BRI14" s="126">
        <v>0.07</v>
      </c>
      <c r="BRJ14" s="126">
        <f>IF(COUNTA(BRI$12:BRI$42)=0,0.6*BRI$5,IF(BRI14="",0,IF(BRI$6=0,IF(BRI14&gt;=BRI$8,BRI$5,IF(BRI14&lt;BRI$6,0,0.6*BRI$5+0.4*BRI$5*(BRI14-BRI$7)/(BRI$8-BRI$7))),IF(BRI14&lt;=BRI$8,BRI$5,IF(BRI14&gt;BRI$6,0,0.6*BRI$5+0.4*BRI$5*(BRI14-BRI$7)/(BRI$8-BRI$7))))))</f>
      </c>
      <c r="BRK14" s="126">
        <f>IF(BRI14&lt;&gt;"",BRI$5,0)</f>
      </c>
      <c r="BRL14" s="125">
        <f>IF(BRI$6=0,RANK(BRI14,BRI$12:BRI$42,0),RANK(BRI14,BRI$12:BRI$42,1))</f>
      </c>
      <c r="BRM14" s="126">
        <v>0.08</v>
      </c>
      <c r="BRN14" s="126">
        <f>IF(COUNTA(BRM$12:BRM$42)=0,0.6*BRM$5,IF(BRM14="",0,IF(BRM$6=0,IF(BRM14&gt;=BRM$8,BRM$5,IF(BRM14&lt;BRM$6,0,0.6*BRM$5+0.4*BRM$5*(BRM14-BRM$7)/(BRM$8-BRM$7))),IF(BRM14&lt;=BRM$8,BRM$5,IF(BRM14&gt;BRM$6,0,0.6*BRM$5+0.4*BRM$5*(BRM14-BRM$7)/(BRM$8-BRM$7))))))</f>
      </c>
      <c r="BRO14" s="126">
        <f>IF(BRM14&lt;&gt;"",BRM$5,0)</f>
      </c>
      <c r="BRP14" s="125">
        <f>IF(BRM$6=0,RANK(BRM14,BRM$12:BRM$42,0),RANK(BRM14,BRM$12:BRM$42,1))</f>
      </c>
      <c r="BRQ14"/>
      <c r="BRR14" s="126">
        <f>IF(COUNTA(BRQ$12:BRQ$42)=0,0.6*BRQ$5,IF(BRQ14="",0,IF(BRQ$6=0,IF(BRQ14&gt;=BRQ$8,BRQ$5,IF(BRQ14&lt;BRQ$6,0,0.6*BRQ$5+0.4*BRQ$5*(BRQ14-BRQ$7)/(BRQ$8-BRQ$7))),IF(BRQ14&lt;=BRQ$8,BRQ$5,IF(BRQ14&gt;BRQ$6,0,0.6*BRQ$5+0.4*BRQ$5*(BRQ14-BRQ$7)/(BRQ$8-BRQ$7))))))</f>
      </c>
      <c r="BRS14" s="126">
        <f>IF(BRQ14&lt;&gt;"",BRQ$5,0)</f>
      </c>
      <c r="BRT14" s="125">
        <f>IF(BRQ$6=0,RANK(BRQ14,BRQ$12:BRQ$42,0),RANK(BRQ14,BRQ$12:BRQ$42,1))</f>
      </c>
      <c r="BRU14"/>
      <c r="BRV14" s="126">
        <f>IF(COUNTA(BRU$12:BRU$42)=0,0.6*BRU$5,IF(BRU14="",0,IF(BRU$6=0,IF(BRU14&gt;=BRU$8,BRU$5,IF(BRU14&lt;BRU$6,0,0.6*BRU$5+0.4*BRU$5*(BRU14-BRU$7)/(BRU$8-BRU$7))),IF(BRU14&lt;=BRU$8,BRU$5,IF(BRU14&gt;BRU$6,0,0.6*BRU$5+0.4*BRU$5*(BRU14-BRU$7)/(BRU$8-BRU$7))))))</f>
      </c>
      <c r="BRW14" s="126">
        <f>IF(BRU14&lt;&gt;"",BRU$5,0)</f>
      </c>
      <c r="BRX14" s="125">
        <f>IF(BRU$6=0,RANK(BRU14,BRU$12:BRU$42,0),RANK(BRU14,BRU$12:BRU$42,1))</f>
      </c>
      <c r="BRY14"/>
      <c r="BRZ14" s="126">
        <f>IF(COUNTA(BRY$12:BRY$42)=0,0.6*BRY$5,IF(BRY14="",0,IF(BRY$6=0,IF(BRY14&gt;=BRY$8,BRY$5,IF(BRY14&lt;BRY$6,0,0.6*BRY$5+0.4*BRY$5*(BRY14-BRY$7)/(BRY$8-BRY$7))),IF(BRY14&lt;=BRY$8,BRY$5,IF(BRY14&gt;BRY$6,0,0.6*BRY$5+0.4*BRY$5*(BRY14-BRY$7)/(BRY$8-BRY$7))))))</f>
      </c>
      <c r="BSA14" s="126">
        <f>IF(BRY14&lt;&gt;"",BRY$5,0)</f>
      </c>
      <c r="BSB14" s="125">
        <f>IF(BRY$6=0,RANK(BRY14,BRY$12:BRY$42,0),RANK(BRY14,BRY$12:BRY$42,1))</f>
      </c>
      <c r="BSC14"/>
      <c r="BSD14" s="126">
        <f>IF(COUNTA(BSC$12:BSC$42)=0,0.6*BSC$5,IF(BSC14="",0,IF(BSC$6=0,IF(BSC14&gt;=BSC$8,BSC$5,IF(BSC14&lt;BSC$6,0,0.6*BSC$5+0.4*BSC$5*(BSC14-BSC$7)/(BSC$8-BSC$7))),IF(BSC14&lt;=BSC$8,BSC$5,IF(BSC14&gt;BSC$6,0,0.6*BSC$5+0.4*BSC$5*(BSC14-BSC$7)/(BSC$8-BSC$7))))))</f>
      </c>
      <c r="BSE14" s="126">
        <f>IF(BSC14&lt;&gt;"",BSC$5,0)</f>
      </c>
      <c r="BSF14" s="125">
        <f>IF(BSC$6=0,RANK(BSC14,BSC$12:BSC$42,0),RANK(BSC14,BSC$12:BSC$42,1))</f>
      </c>
      <c r="BSG14"/>
      <c r="BSH14" s="126">
        <f>IF(COUNTA(BSG$12:BSG$42)=0,0.6*BSG$5,IF(BSG14="",0,IF(BSG$6=0,IF(BSG14&gt;=BSG$8,BSG$5,IF(BSG14&lt;BSG$6,0,0.6*BSG$5+0.4*BSG$5*(BSG14-BSG$7)/(BSG$8-BSG$7))),IF(BSG14&lt;=BSG$8,BSG$5,IF(BSG14&gt;BSG$6,0,0.6*BSG$5+0.4*BSG$5*(BSG14-BSG$7)/(BSG$8-BSG$7))))))</f>
      </c>
      <c r="BSI14" s="126">
        <f>IF(BSG14&lt;&gt;"",BSG$5,0)</f>
      </c>
      <c r="BSJ14" s="125">
        <f>IF(BSG$6=0,RANK(BSG14,BSG$12:BSG$42,0),RANK(BSG14,BSG$12:BSG$42,1))</f>
      </c>
      <c r="BSK14"/>
      <c r="BSL14" s="126">
        <f>IF(COUNTA(BSK$12:BSK$42)=0,0.6*BSK$5,IF(BSK14="",0,IF(BSK$6=0,IF(BSK14&gt;=BSK$8,BSK$5,IF(BSK14&lt;BSK$6,0,0.6*BSK$5+0.4*BSK$5*(BSK14-BSK$7)/(BSK$8-BSK$7))),IF(BSK14&lt;=BSK$8,BSK$5,IF(BSK14&gt;BSK$6,0,0.6*BSK$5+0.4*BSK$5*(BSK14-BSK$7)/(BSK$8-BSK$7))))))</f>
      </c>
      <c r="BSM14" s="126">
        <f>IF(BSK14&lt;&gt;"",BSK$5,0)</f>
      </c>
      <c r="BSN14" s="125">
        <f>IF(BSK$6=0,RANK(BSK14,BSK$12:BSK$42,0),RANK(BSK14,BSK$12:BSK$42,1))</f>
      </c>
      <c r="BSO14"/>
      <c r="BSP14" s="126">
        <f>IF(COUNTA(BSO$12:BSO$42)=0,0.6*BSO$5,IF(BSO14="",0,IF(BSO$6=0,IF(BSO14&gt;=BSO$8,BSO$5,IF(BSO14&lt;BSO$6,0,0.6*BSO$5+0.4*BSO$5*(BSO14-BSO$7)/(BSO$8-BSO$7))),IF(BSO14&lt;=BSO$8,BSO$5,IF(BSO14&gt;BSO$6,0,0.6*BSO$5+0.4*BSO$5*(BSO14-BSO$7)/(BSO$8-BSO$7))))))</f>
      </c>
      <c r="BSQ14" s="126">
        <f>IF(BSO14&lt;&gt;"",BSO$5,0)</f>
      </c>
      <c r="BSR14" s="125">
        <f>IF(BSO$6=0,RANK(BSO14,BSO$12:BSO$42,0),RANK(BSO14,BSO$12:BSO$42,1))</f>
      </c>
      <c r="BSS14"/>
      <c r="BST14" s="126">
        <f>IF(COUNTA(BSS$12:BSS$42)=0,0.6*BSS$5,IF(BSS14="",0,IF(BSS$6=0,IF(BSS14&gt;=BSS$8,BSS$5,IF(BSS14&lt;BSS$6,0,0.6*BSS$5+0.4*BSS$5*(BSS14-BSS$7)/(BSS$8-BSS$7))),IF(BSS14&lt;=BSS$8,BSS$5,IF(BSS14&gt;BSS$6,0,0.6*BSS$5+0.4*BSS$5*(BSS14-BSS$7)/(BSS$8-BSS$7))))))</f>
      </c>
      <c r="BSU14" s="126">
        <f>IF(BSS14&lt;&gt;"",BSS$5,0)</f>
      </c>
      <c r="BSV14" s="125">
        <f>IF(BSS$6=0,RANK(BSS14,BSS$12:BSS$42,0),RANK(BSS14,BSS$12:BSS$42,1))</f>
      </c>
      <c r="BSW14"/>
      <c r="BSX14" s="126">
        <f>IF(COUNTA(BSW$12:BSW$42)=0,0.6*BSW$5,IF(BSW14="",0,IF(BSW$6=0,IF(BSW14&gt;=BSW$8,BSW$5,IF(BSW14&lt;BSW$6,0,0.6*BSW$5+0.4*BSW$5*(BSW14-BSW$7)/(BSW$8-BSW$7))),IF(BSW14&lt;=BSW$8,BSW$5,IF(BSW14&gt;BSW$6,0,0.6*BSW$5+0.4*BSW$5*(BSW14-BSW$7)/(BSW$8-BSW$7))))))</f>
      </c>
      <c r="BSY14" s="126">
        <f>IF(BSW14&lt;&gt;"",BSW$5,0)</f>
      </c>
      <c r="BSZ14" s="125">
        <f>IF(BSW$6=0,RANK(BSW14,BSW$12:BSW$42,0),RANK(BSW14,BSW$12:BSW$42,1))</f>
      </c>
      <c r="BTA14"/>
      <c r="BTB14" s="126">
        <f>IF(COUNTA(BTA$12:BTA$42)=0,0.6*BTA$5,IF(BTA14="",0,IF(BTA$6=0,IF(BTA14&gt;=BTA$8,BTA$5,IF(BTA14&lt;BTA$6,0,0.6*BTA$5+0.4*BTA$5*(BTA14-BTA$7)/(BTA$8-BTA$7))),IF(BTA14&lt;=BTA$8,BTA$5,IF(BTA14&gt;BTA$6,0,0.6*BTA$5+0.4*BTA$5*(BTA14-BTA$7)/(BTA$8-BTA$7))))))</f>
      </c>
      <c r="BTC14" s="126">
        <f>IF(BTA14&lt;&gt;"",BTA$5,0)</f>
      </c>
      <c r="BTD14" s="125">
        <f>IF(BTA$6=0,RANK(BTA14,BTA$12:BTA$42,0),RANK(BTA14,BTA$12:BTA$42,1))</f>
      </c>
      <c r="BTE14"/>
      <c r="BTF14" s="126">
        <f>IF(COUNTA(BTE$12:BTE$42)=0,0.6*BTE$5,IF(BTE14="",0,IF(BTE$6=0,IF(BTE14&gt;=BTE$8,BTE$5,IF(BTE14&lt;BTE$6,0,0.6*BTE$5+0.4*BTE$5*(BTE14-BTE$7)/(BTE$8-BTE$7))),IF(BTE14&lt;=BTE$8,BTE$5,IF(BTE14&gt;BTE$6,0,0.6*BTE$5+0.4*BTE$5*(BTE14-BTE$7)/(BTE$8-BTE$7))))))</f>
      </c>
      <c r="BTG14" s="126">
        <f>IF(BTE14&lt;&gt;"",BTE$5,0)</f>
      </c>
      <c r="BTH14" s="125">
        <f>IF(BTE$6=0,RANK(BTE14,BTE$12:BTE$42,0),RANK(BTE14,BTE$12:BTE$42,1))</f>
      </c>
      <c r="BTI14" s="126">
        <v>1.15</v>
      </c>
      <c r="BTJ14" s="126">
        <f>IF(COUNTA(BTI$12:BTI$42)=0,0.6*BTI$5,IF(BTI14="",0,IF(BTI$6=0,IF(BTI14&gt;=BTI$8,BTI$5,IF(BTI14&lt;BTI$6,0,0.6*BTI$5+0.4*BTI$5*(BTI14-BTI$7)/(BTI$8-BTI$7))),IF(BTI14&lt;=BTI$8,BTI$5,IF(BTI14&gt;BTI$6,0,0.6*BTI$5+0.4*BTI$5*(BTI14-BTI$7)/(BTI$8-BTI$7))))))</f>
      </c>
      <c r="BTK14" s="126">
        <f>IF(BTI14&lt;&gt;"",BTI$5,0)</f>
      </c>
      <c r="BTL14" s="125">
        <f>IF(BTI$6=0,RANK(BTI14,BTI$12:BTI$42,0),RANK(BTI14,BTI$12:BTI$42,1))</f>
      </c>
      <c r="BTM14" s="126">
        <v>3.99</v>
      </c>
      <c r="BTN14" s="126">
        <f>IF(COUNTA(BTM$12:BTM$42)=0,0.6*BTM$5,IF(BTM14="",0,IF(BTM$6=0,IF(BTM14&gt;=BTM$8,BTM$5,IF(BTM14&lt;BTM$6,0,0.6*BTM$5+0.4*BTM$5*(BTM14-BTM$7)/(BTM$8-BTM$7))),IF(BTM14&lt;=BTM$8,BTM$5,IF(BTM14&gt;BTM$6,0,0.6*BTM$5+0.4*BTM$5*(BTM14-BTM$7)/(BTM$8-BTM$7))))))</f>
      </c>
      <c r="BTO14" s="126">
        <f>IF(BTM14&lt;&gt;"",BTM$5,0)</f>
      </c>
      <c r="BTP14" s="125">
        <f>IF(BTM$6=0,RANK(BTM14,BTM$12:BTM$42,0),RANK(BTM14,BTM$12:BTM$42,1))</f>
      </c>
      <c r="BTQ14" s="126">
        <v>2.89</v>
      </c>
      <c r="BTR14" s="126">
        <f>IF(COUNTA(BTQ$12:BTQ$42)=0,0.6*BTQ$5,IF(BTQ14="",0,IF(BTQ$6=0,IF(BTQ14&gt;=BTQ$8,BTQ$5,IF(BTQ14&lt;BTQ$6,0,0.6*BTQ$5+0.4*BTQ$5*(BTQ14-BTQ$7)/(BTQ$8-BTQ$7))),IF(BTQ14&lt;=BTQ$8,BTQ$5,IF(BTQ14&gt;BTQ$6,0,0.6*BTQ$5+0.4*BTQ$5*(BTQ14-BTQ$7)/(BTQ$8-BTQ$7))))))</f>
      </c>
      <c r="BTS14" s="126">
        <f>IF(BTQ14&lt;&gt;"",BTQ$5,0)</f>
      </c>
      <c r="BTT14" s="125">
        <f>IF(BTQ$6=0,RANK(BTQ14,BTQ$12:BTQ$42,0),RANK(BTQ14,BTQ$12:BTQ$42,1))</f>
      </c>
      <c r="BTU14" s="126">
        <v>99.19</v>
      </c>
      <c r="BTV14" s="126">
        <f>IF(COUNTA(BTU$12:BTU$42)=0,0.6*BTU$5,IF(BTU14="",0,IF(BTU$6=0,IF(BTU14&gt;=BTU$8,BTU$5,IF(BTU14&lt;BTU$6,0,0.6*BTU$5+0.4*BTU$5*(BTU14-BTU$7)/(BTU$8-BTU$7))),IF(BTU14&lt;=BTU$8,BTU$5,IF(BTU14&gt;BTU$6,0,0.6*BTU$5+0.4*BTU$5*(BTU14-BTU$7)/(BTU$8-BTU$7))))))</f>
      </c>
      <c r="BTW14" s="126">
        <f>IF(BTU14&lt;&gt;"",BTU$5,0)</f>
      </c>
      <c r="BTX14" s="125">
        <f>IF(BTU$6=0,RANK(BTU14,BTU$12:BTU$42,0),RANK(BTU14,BTU$12:BTU$42,1))</f>
      </c>
      <c r="BTY14" s="126">
        <v>96.17</v>
      </c>
      <c r="BTZ14" s="126">
        <f>IF(COUNTA(BTY$12:BTY$42)=0,0.6*BTY$5,IF(BTY14="",0,IF(BTY$6=0,IF(BTY14&gt;=BTY$8,BTY$5,IF(BTY14&lt;BTY$6,0,0.6*BTY$5+0.4*BTY$5*(BTY14-BTY$7)/(BTY$8-BTY$7))),IF(BTY14&lt;=BTY$8,BTY$5,IF(BTY14&gt;BTY$6,0,0.6*BTY$5+0.4*BTY$5*(BTY14-BTY$7)/(BTY$8-BTY$7))))))</f>
      </c>
      <c r="BUA14" s="126">
        <f>IF(BTY14&lt;&gt;"",BTY$5,0)</f>
      </c>
      <c r="BUB14" s="125">
        <f>IF(BTY$6=0,RANK(BTY14,BTY$12:BTY$42,0),RANK(BTY14,BTY$12:BTY$42,1))</f>
      </c>
      <c r="BUC14" s="126">
        <v>98.25</v>
      </c>
      <c r="BUD14" s="126">
        <f>IF(COUNTA(BUC$12:BUC$42)=0,0.6*BUC$5,IF(BUC14="",0,IF(BUC$6=0,IF(BUC14&gt;=BUC$8,BUC$5,IF(BUC14&lt;BUC$6,0,0.6*BUC$5+0.4*BUC$5*(BUC14-BUC$7)/(BUC$8-BUC$7))),IF(BUC14&lt;=BUC$8,BUC$5,IF(BUC14&gt;BUC$6,0,0.6*BUC$5+0.4*BUC$5*(BUC14-BUC$7)/(BUC$8-BUC$7))))))</f>
      </c>
      <c r="BUE14" s="126">
        <f>IF(BUC14&lt;&gt;"",BUC$5,0)</f>
      </c>
      <c r="BUF14" s="125">
        <f>IF(BUC$6=0,RANK(BUC14,BUC$12:BUC$42,0),RANK(BUC14,BUC$12:BUC$42,1))</f>
      </c>
      <c r="BUG14" s="126">
        <v>2.93</v>
      </c>
      <c r="BUH14" s="126">
        <f>IF(COUNTA(BUG$12:BUG$42)=0,0.6*BUG$5,IF(BUG14="",0,IF(BUG$6=0,IF(BUG14&gt;=BUG$8,BUG$5,IF(BUG14&lt;BUG$6,0,0.6*BUG$5+0.4*BUG$5*(BUG14-BUG$7)/(BUG$8-BUG$7))),IF(BUG14&lt;=BUG$8,BUG$5,IF(BUG14&gt;BUG$6,0,0.6*BUG$5+0.4*BUG$5*(BUG14-BUG$7)/(BUG$8-BUG$7))))))</f>
      </c>
      <c r="BUI14" s="126">
        <f>IF(BUG14&lt;&gt;"",BUG$5,0)</f>
      </c>
      <c r="BUJ14" s="125">
        <f>IF(BUG$6=0,RANK(BUG14,BUG$12:BUG$42,0),RANK(BUG14,BUG$12:BUG$42,1))</f>
      </c>
      <c r="BUK14" s="126">
        <v>2.23</v>
      </c>
      <c r="BUL14" s="126">
        <f>IF(COUNTA(BUK$12:BUK$42)=0,0.6*BUK$5,IF(BUK14="",0,IF(BUK$6=0,IF(BUK14&gt;=BUK$8,BUK$5,IF(BUK14&lt;BUK$6,0,0.6*BUK$5+0.4*BUK$5*(BUK14-BUK$7)/(BUK$8-BUK$7))),IF(BUK14&lt;=BUK$8,BUK$5,IF(BUK14&gt;BUK$6,0,0.6*BUK$5+0.4*BUK$5*(BUK14-BUK$7)/(BUK$8-BUK$7))))))</f>
      </c>
      <c r="BUM14" s="126">
        <f>IF(BUK14&lt;&gt;"",BUK$5,0)</f>
      </c>
      <c r="BUN14" s="125">
        <f>IF(BUK$6=0,RANK(BUK14,BUK$12:BUK$42,0),RANK(BUK14,BUK$12:BUK$42,1))</f>
      </c>
      <c r="BUO14" s="126">
        <v>24.25</v>
      </c>
      <c r="BUP14" s="126">
        <f>IF(COUNTA(BUO$12:BUO$42)=0,0.6*BUO$5,IF(BUO14="",0,IF(AND(BUO14&gt;=BUO$7,BUO14&lt;=BUO$8),BUO$5,0)))</f>
      </c>
      <c r="BUQ14" s="126">
        <f>IF(BUO14&lt;&gt;"",BUO$5,0)</f>
      </c>
      <c r="BUR14" s="125">
        <f>IF(BUO$6=0,RANK(BUO14,BUO$12:BUO$42,0),RANK(BUO14,BUO$12:BUO$42,1))</f>
      </c>
      <c r="BUS14" s="126">
        <v>0.46</v>
      </c>
      <c r="BUT14" s="126">
        <f>IF(COUNTA(BUS$12:BUS$42)=0,0.6*BUS$5,IF(BUS14="",0,IF(BUS$6=0,IF(BUS14&gt;=BUS$8,BUS$5,IF(BUS14&lt;BUS$6,0,0.6*BUS$5+0.4*BUS$5*(BUS14-BUS$7)/(BUS$8-BUS$7))),IF(BUS14&lt;=BUS$8,BUS$5,IF(BUS14&gt;BUS$6,0,0.6*BUS$5+0.4*BUS$5*(BUS14-BUS$7)/(BUS$8-BUS$7))))))</f>
      </c>
      <c r="BUU14" s="126">
        <f>IF(BUS14&lt;&gt;"",BUS$5,0)</f>
      </c>
      <c r="BUV14" s="125">
        <f>IF(BUS$6=0,RANK(BUS14,BUS$12:BUS$42,0),RANK(BUS14,BUS$12:BUS$42,1))</f>
      </c>
      <c r="BUW14" s="126">
        <v>0.00919793966151582</v>
      </c>
      <c r="BUX14" s="126">
        <f>IF(COUNTA(BUW$12:BUW$42)=0,0.6*BUW$5,IF(BUW14="",0,IF(BUW$6=0,IF(BUW14&gt;=BUW$8,BUW$5,IF(BUW14&lt;BUW$6,0,0.6*BUW$5+0.4*BUW$5*(BUW14-BUW$7)/(BUW$8-BUW$7))),IF(BUW14&lt;=BUW$8,BUW$5,IF(BUW14&gt;BUW$6,0,0.6*BUW$5+0.4*BUW$5*(BUW14-BUW$7)/(BUW$8-BUW$7))))))</f>
      </c>
      <c r="BUY14" s="126">
        <f>IF(BUW14&lt;&gt;"",BUW$5,0)</f>
      </c>
      <c r="BUZ14" s="125">
        <f>IF(BUW$6=0,RANK(BUW14,BUW$12:BUW$42,0),RANK(BUW14,BUW$12:BUW$42,1))</f>
      </c>
      <c r="BVA14" s="126">
        <v>0.027</v>
      </c>
      <c r="BVB14" s="126">
        <f>IF(COUNTA(BVA$12:BVA$42)=0,0.6*BVA$5,IF(BVA14="",0,IF(BVA$6=0,IF(BVA14&gt;=BVA$8,BVA$5,IF(BVA14&lt;BVA$6,0,0.6*BVA$5+0.4*BVA$5*(BVA14-BVA$7)/(BVA$8-BVA$7))),IF(BVA14&lt;=BVA$8,BVA$5,IF(BVA14&gt;BVA$6,0,0.6*BVA$5+0.4*BVA$5*(BVA14-BVA$7)/(BVA$8-BVA$7))))))</f>
      </c>
      <c r="BVC14" s="126">
        <f>IF(BVA14&lt;&gt;"",BVA$5,0)</f>
      </c>
      <c r="BVD14" s="125">
        <f>IF(BVA$6=0,RANK(BVA14,BVA$12:BVA$42,0),RANK(BVA14,BVA$12:BVA$42,1))</f>
      </c>
      <c r="BVE14" s="126">
        <v>0.045</v>
      </c>
      <c r="BVF14" s="126">
        <f>IF(COUNTA(BVE$12:BVE$42)=0,0.6*BVE$5,IF(BVE14="",0,IF(BVE$6=0,IF(BVE14&gt;=BVE$8,BVE$5,IF(BVE14&lt;BVE$6,0,0.6*BVE$5+0.4*BVE$5*(BVE14-BVE$7)/(BVE$8-BVE$7))),IF(BVE14&lt;=BVE$8,BVE$5,IF(BVE14&gt;BVE$6,0,0.6*BVE$5+0.4*BVE$5*(BVE14-BVE$7)/(BVE$8-BVE$7))))))</f>
      </c>
      <c r="BVG14" s="126">
        <f>IF(BVE14&lt;&gt;"",BVE$5,0)</f>
      </c>
      <c r="BVH14" s="125">
        <f>IF(BVE$6=0,RANK(BVE14,BVE$12:BVE$42,0),RANK(BVE14,BVE$12:BVE$42,1))</f>
      </c>
      <c r="BVI14" s="126">
        <v>43.1984310367233</v>
      </c>
      <c r="BVJ14" s="126">
        <f>IF(COUNTA(BVI$12:BVI$42)=0,0.6*BVI$5,IF(BVI14="",0,IF(BVI$6=0,IF(BVI14&gt;=BVI$8,BVI$5,IF(BVI14&lt;BVI$6,0,0.6*BVI$5+0.4*BVI$5*(BVI14-BVI$7)/(BVI$8-BVI$7))),IF(BVI14&lt;=BVI$8,BVI$5,IF(BVI14&gt;BVI$6,0,0.6*BVI$5+0.4*BVI$5*(BVI14-BVI$7)/(BVI$8-BVI$7))))))</f>
      </c>
      <c r="BVK14" s="126">
        <f>IF(BVI14&lt;&gt;"",BVI$5,0)</f>
      </c>
      <c r="BVL14" s="125">
        <f>IF(BVI$6=0,RANK(BVI14,BVI$12:BVI$42,0),RANK(BVI14,BVI$12:BVI$42,1))</f>
      </c>
      <c r="BVM14" s="126">
        <v>0.45</v>
      </c>
      <c r="BVN14" s="126">
        <f>IF(COUNTA(BVM$12:BVM$42)=0,0.6*BVM$5,IF(BVM14="",0,IF(BVM$6=0,IF(BVM14&gt;=BVM$8,BVM$5,IF(BVM14&lt;BVM$6,0,0.6*BVM$5+0.4*BVM$5*(BVM14-BVM$7)/(BVM$8-BVM$7))),IF(BVM14&lt;=BVM$8,BVM$5,IF(BVM14&gt;BVM$6,0,0.6*BVM$5+0.4*BVM$5*(BVM14-BVM$7)/(BVM$8-BVM$7))))))</f>
      </c>
      <c r="BVO14" s="126">
        <f>IF(BVM14&lt;&gt;"",BVM$5,0)</f>
      </c>
      <c r="BVP14" s="125">
        <f>IF(BVM$6=0,RANK(BVM14,BVM$12:BVM$42,0),RANK(BVM14,BVM$12:BVM$42,1))</f>
      </c>
      <c r="BVQ14" s="126">
        <v>1.04</v>
      </c>
      <c r="BVR14" s="126">
        <f>IF(COUNTA(BVQ$12:BVQ$42)=0,0.6*BVQ$5,IF(BVQ14="",0,IF(BVQ$6=0,IF(BVQ14&gt;=BVQ$8,BVQ$5,IF(BVQ14&lt;BVQ$6,0,0.6*BVQ$5+0.4*BVQ$5*(BVQ14-BVQ$7)/(BVQ$8-BVQ$7))),IF(BVQ14&lt;=BVQ$8,BVQ$5,IF(BVQ14&gt;BVQ$6,0,0.6*BVQ$5+0.4*BVQ$5*(BVQ14-BVQ$7)/(BVQ$8-BVQ$7))))))</f>
      </c>
      <c r="BVS14" s="126">
        <f>IF(BVQ14&lt;&gt;"",BVQ$5,0)</f>
      </c>
      <c r="BVT14" s="125">
        <f>IF(BVQ$6=0,RANK(BVQ14,BVQ$12:BVQ$42,0),RANK(BVQ14,BVQ$12:BVQ$42,1))</f>
      </c>
      <c r="BVU14" s="126">
        <v>84.1446821372374</v>
      </c>
      <c r="BVV14" s="126">
        <f>IF(COUNTA(BVU$12:BVU$42)=0,0.6*BVU$5,IF(BVU14="",0,IF(BVU$6=0,IF(BVU14&gt;=BVU$8,BVU$5,IF(BVU14&lt;BVU$6,0,0.6*BVU$5+0.4*BVU$5*(BVU14-BVU$7)/(BVU$8-BVU$7))),IF(BVU14&lt;=BVU$8,BVU$5,IF(BVU14&gt;BVU$6,0,0.6*BVU$5+0.4*BVU$5*(BVU14-BVU$7)/(BVU$8-BVU$7))))))</f>
      </c>
      <c r="BVW14" s="126">
        <f>IF(BVU14&lt;&gt;"",BVU$5,0)</f>
      </c>
      <c r="BVX14" s="125">
        <f>IF(BVU$6=0,RANK(BVU14,BVU$12:BVU$42,0),RANK(BVU14,BVU$12:BVU$42,1))</f>
      </c>
      <c r="BVY14" s="126">
        <v>98.9247311827957</v>
      </c>
      <c r="BVZ14" s="126">
        <f>IF(COUNTA(BVY$12:BVY$42)=0,0.6*BVY$5,IF(BVY14="",0,IF(BVY$6=0,IF(BVY14&gt;=BVY$8,BVY$5,IF(BVY14&lt;BVY$6,0,0.6*BVY$5+0.4*BVY$5*(BVY14-BVY$7)/(BVY$8-BVY$7))),IF(BVY14&lt;=BVY$8,BVY$5,IF(BVY14&gt;BVY$6,0,0.6*BVY$5+0.4*BVY$5*(BVY14-BVY$7)/(BVY$8-BVY$7))))))</f>
      </c>
      <c r="BWA14" s="126">
        <f>IF(BVY14&lt;&gt;"",BVY$5,0)</f>
      </c>
      <c r="BWB14" s="125">
        <f>IF(BVY$6=0,RANK(BVY14,BVY$12:BVY$42,0),RANK(BVY14,BVY$12:BVY$42,1))</f>
      </c>
      <c r="BWC14" s="126">
        <v>100</v>
      </c>
      <c r="BWD14" s="126">
        <f>IF(COUNTA(BWC$12:BWC$42)=0,0.6*BWC$5,IF(BWC14="",0,IF(BWC$6=0,IF(BWC14&gt;=BWC$8,BWC$5,IF(BWC14&lt;BWC$6,0,0.6*BWC$5+0.4*BWC$5*(BWC14-BWC$7)/(BWC$8-BWC$7))),IF(BWC14&lt;=BWC$8,BWC$5,IF(BWC14&gt;BWC$6,0,0.6*BWC$5+0.4*BWC$5*(BWC14-BWC$7)/(BWC$8-BWC$7))))))</f>
      </c>
      <c r="BWE14" s="126">
        <f>IF(BWC14&lt;&gt;"",BWC$5,0)</f>
      </c>
      <c r="BWF14" s="125">
        <f>IF(BWC$6=0,RANK(BWC14,BWC$12:BWC$42,0),RANK(BWC14,BWC$12:BWC$42,1))</f>
      </c>
      <c r="BWG14" s="126">
        <v>98.2941005521651</v>
      </c>
      <c r="BWH14" s="126">
        <f>IF(COUNTA(BWG$12:BWG$42)=0,0.6*BWG$5,IF(BWG14="",0,IF(BWG$6=0,IF(BWG14&gt;=BWG$8,BWG$5,IF(BWG14&lt;BWG$6,0,0.6*BWG$5+0.4*BWG$5*(BWG14-BWG$7)/(BWG$8-BWG$7))),IF(BWG14&lt;=BWG$8,BWG$5,IF(BWG14&gt;BWG$6,0,0.6*BWG$5+0.4*BWG$5*(BWG14-BWG$7)/(BWG$8-BWG$7))))))</f>
      </c>
      <c r="BWI14" s="126">
        <f>IF(BWG14&lt;&gt;"",BWG$5,0)</f>
      </c>
      <c r="BWJ14" s="125">
        <f>IF(BWG$6=0,RANK(BWG14,BWG$12:BWG$42,0),RANK(BWG14,BWG$12:BWG$42,1))</f>
      </c>
      <c r="BWK14" s="126">
        <v>19</v>
      </c>
      <c r="BWL14" s="126">
        <f>IF(COUNTA(BWK$12:BWK$42)=0,0.6*BWK$5,IF(BWK14="",0,IF(AND(BWK14&gt;=BWK$7,BWK14&lt;=BWK$8),BWK$5,0)))</f>
      </c>
      <c r="BWM14" s="126">
        <f>IF(BWK14&lt;&gt;"",BWK$5,0)</f>
      </c>
      <c r="BWN14" s="125">
        <f>IF(BWK$6=0,RANK(BWK14,BWK$12:BWK$42,0),RANK(BWK14,BWK$12:BWK$42,1))</f>
      </c>
      <c r="BWO14" s="126">
        <v>0.37</v>
      </c>
      <c r="BWP14" s="126">
        <f>IF(COUNTA(BWO$12:BWO$42)=0,0.6*BWO$5,IF(BWO14="",0,IF(BWO$6=0,IF(BWO14&gt;=BWO$8,BWO$5,IF(BWO14&lt;BWO$6,0,0.6*BWO$5+0.4*BWO$5*(BWO14-BWO$7)/(BWO$8-BWO$7))),IF(BWO14&lt;=BWO$8,BWO$5,IF(BWO14&gt;BWO$6,0,0.6*BWO$5+0.4*BWO$5*(BWO14-BWO$7)/(BWO$8-BWO$7))))))</f>
      </c>
      <c r="BWQ14" s="126">
        <f>IF(BWO14&lt;&gt;"",BWO$5,0)</f>
      </c>
      <c r="BWR14" s="125">
        <f>IF(BWO$6=0,RANK(BWO14,BWO$12:BWO$42,0),RANK(BWO14,BWO$12:BWO$42,1))</f>
      </c>
      <c r="BWS14" s="126">
        <v>0.31</v>
      </c>
      <c r="BWT14" s="126">
        <f>IF(COUNTA(BWS$12:BWS$42)=0,0.6*BWS$5,IF(BWS14="",0,IF(BWS$6=0,IF(BWS14&gt;=BWS$8,BWS$5,IF(BWS14&lt;BWS$6,0,0.6*BWS$5+0.4*BWS$5*(BWS14-BWS$7)/(BWS$8-BWS$7))),IF(BWS14&lt;=BWS$8,BWS$5,IF(BWS14&gt;BWS$6,0,0.6*BWS$5+0.4*BWS$5*(BWS14-BWS$7)/(BWS$8-BWS$7))))))</f>
      </c>
      <c r="BWU14" s="126">
        <f>IF(BWS14&lt;&gt;"",BWS$5,0)</f>
      </c>
      <c r="BWV14" s="125">
        <f>IF(BWS$6=0,RANK(BWS14,BWS$12:BWS$42,0),RANK(BWS14,BWS$12:BWS$42,1))</f>
      </c>
      <c r="BWW14" s="125" t="s">
        <v>18</v>
      </c>
      <c r="BWX14" s="125">
        <f>(F14+J14+N14+R14+V14+Z14+AD14+AH14+AL14)*100</f>
      </c>
      <c r="BWY14" s="125">
        <f>RANK(BWX14,BWX$12:BWX$42,0)</f>
      </c>
      <c r="BWZ14" s="125" t="s">
        <v>18</v>
      </c>
      <c r="BXA14" s="125">
        <f>(AP14+AT14+AX14+BB14+BF14+BJ14+BN14+BR14+BV14+BZ14+CD14+CH14+CL14+CP14)*100</f>
      </c>
      <c r="BXB14" s="125">
        <f>RANK(BXA14,BXA$12:BXA$42,0)</f>
      </c>
      <c r="BXC14" s="125" t="s">
        <v>18</v>
      </c>
      <c r="BXD14" s="125">
        <f>(CT14)*100</f>
      </c>
      <c r="BXE14" s="125">
        <f>RANK(BXD14,BXD$12:BXD$42,0)</f>
      </c>
      <c r="BXF14" s="125" t="s">
        <v>18</v>
      </c>
      <c r="BXG14" s="125">
        <f>(CX14+DB14+DF14+DJ14+DN14+DR14+DV14+DZ14+EE14+EJ14+EO14+ET14+EY14+FD14+FI14+FN14+FS14+FX14+GC14+GH14+GM14+GR14+GW14+HB14+HG14+HL14+HQ14+HV14+IA14+IF14+IK14+IP14+IU14+IZ14+JE14+JJ14+JO14+JT14+JY14+KD14+KI14+KN14+KS14+KX14+LC14+LH14+LM14+LR14+LW14+MB14+MG14+ML14+MQ14+MV14+NA14+NF14+NK14+NP14+NU14+NZ14+OE14+OJ14+OO14+OT14+OY14+PD14+PI14+PN14+PS14+PX14+QC14+QH14+QM14+QR14+QW14+RB14+RG14+RL14+RQ14+RV14+SA14+SF14+SK14+SP14+SU14+SZ14+TE14+TJ14+TO14+TT14+TY14+UD14+UI14+UN14+US14+UX14+VC14+VH14+VM14+VR14+VW14+WB14+WG14+WL14+WQ14+WV14+XA14+XF14+XK14+XP14+XU14+XZ14+YE14+YJ14+YO14+YT14+YY14+ZD14+ZI14+ZN14+ZS14+ZX14+AAC14+AAH14+AAM14+AAR14+AAW14+ABB14+ABG14+ABL14+ABQ14+ABV14+ACA14+ACF14+ACK14+ACP14+ACU14+ACZ14+ADE14+ADJ14+ADO14+ADT14+ADY14+AED14+AEI14+AEN14+AES14+AEX14+AFC14+AFH14+AFM14+AFR14+AFW14+AGB14+AGG14+AGL14+AGQ14+AGV14+AHA14+AHF14+AHK14+AHP14+AHU14+AHZ14+AIE14+AIJ14+AIO14+AIT14+AIY14+AJD14+AJI14+AJN14+AJS14+AJX14+AKC14+AKH14+AKM14+AKR14+AKW14+ALB14+ALG14+ALL14+ALQ14+ALV14+AMA14+AMF14+AMK14+AMP14+AMU14+AMZ14+ANE14+ANJ14+ANO14+ANT14+ANY14+AOD14+AOI14+AON14+AOS14+AOX14+APC14+APH14+APM14+APR14+APW14+AQB14+AQG14+AQL14+AQQ14+AQV14+ARA14+ARF14+ARK14+ARP14+ARU14+ARZ14+ASE14+ASJ14+ASO14+AST14+ASY14+ATD14+ATI14+ATN14+ATS14+ATX14+AUC14+AUH14)*100</f>
      </c>
      <c r="BXH14" s="125">
        <f>RANK(BXG14,BXG$12:BXG$42,0)</f>
      </c>
      <c r="BXI14" s="125" t="s">
        <v>18</v>
      </c>
      <c r="BXJ14" s="125">
        <f>(AUL14+AUP14+AUT14+AUX14+AVB14+AVF14+AVJ14+AVN14+AVR14+AVV14+AVZ14+AWD14+AWH14+AWL14+AWP14+AWT14+AWX14+AXB14+AXF14+AXJ14+AXN14+AXR14+AXV14+AXZ14+AYD14+AYH14+AYL14+AYP14+AYT14+AYX14+AZB14+AZF14+AZJ14+AZN14+AZR14+AZV14+AZZ14+BAD14+BAH14+BAL14+BAP14+BAT14+BAX14+BBB14+BBF14+BBJ14+BBN14+BBR14+BBV14+BBZ14+BCD14+BCH14+BCL14+BCP14+BCT14+BCX14+BDB14+BDF14+BDJ14+BDN14+BDR14+BDV14+BDZ14+BED14+BEH14+BEL14+BEP14+BET14+BEX14+BFB14+BFF14+BFJ14+BFN14+BFR14+BFV14+BFZ14+BGD14+BGH14+BGL14+BGP14+BGT14+BGX14+BHB14+BHF14+BHJ14+BHN14+BHR14+BHV14+BHZ14+BID14+BIH14+BIL14+BIP14+BIT14+BIX14+BJB14+BJF14+BJJ14+BJN14+BJR14+BJV14+BJZ14+BKD14+BKH14+BKL14+BKP14+BKT14+BKX14+BLB14+BLF14+BLJ14+BLN14+BLR14+BLV14+BLZ14+BMD14+BMH14+BML14+BMP14+BMT14+BMX14+BNB14+BNF14+BNJ14+BNN14+BNR14+BNV14+BNZ14+BOD14+BOH14+BOL14+BOP14+BOT14+BOX14+BPB14+BPF14+BPJ14+BPN14+BPR14+BPV14+BPZ14+BQD14+BQH14+BQL14+BQP14+BQT14+BQX14+BRB14)*100</f>
      </c>
      <c r="BXK14" s="125">
        <f>RANK(BXJ14,BXJ$12:BXJ$42,0)</f>
      </c>
      <c r="BXL14" s="125" t="s">
        <v>18</v>
      </c>
      <c r="BXM14" s="125">
        <f>(BRF14+BRJ14+BRN14+BRR14+BRV14+BRZ14+BSD14+BSH14+BSL14+BSP14+BST14+BSX14+BTB14+BTF14+BTJ14+BTN14+BTR14)*100</f>
      </c>
      <c r="BXN14" s="125">
        <f>RANK(BXM14,BXM$12:BXM$42,0)</f>
      </c>
      <c r="BXO14" s="125" t="s">
        <v>18</v>
      </c>
      <c r="BXP14" s="125">
        <f>(BTV14+BTZ14+BUD14+BUH14+BUL14)*100</f>
      </c>
      <c r="BXQ14" s="125">
        <f>RANK(BXP14,BXP$12:BXP$42,0)</f>
      </c>
      <c r="BXR14" s="125" t="s">
        <v>18</v>
      </c>
      <c r="BXS14" s="125">
        <f>(BUP14+BUT14+BUX14)*100</f>
      </c>
      <c r="BXT14" s="125">
        <f>RANK(BXS14,BXS$12:BXS$42,0)</f>
      </c>
      <c r="BXU14" s="125" t="s">
        <v>18</v>
      </c>
      <c r="BXV14" s="125">
        <f>(BVB14+BVF14+BVJ14+BVN14+BVR14+BVV14+BVZ14+BWD14+BWH14+BWL14+BWP14+BWT14)*100</f>
      </c>
      <c r="BXW14" s="125">
        <f>RANK(BXV14,BXV$12:BXV$42,0)</f>
      </c>
    </row>
    <row r="15">
      <c r="A15" s="125" t="s">
        <v>19</v>
      </c>
      <c r="B15" s="125">
        <f>A15</f>
      </c>
      <c r="C15" s="125">
        <f>(F15+J15+N15+R15+V15+Z15+AD15+AH15+AL15+AP15+AT15+AX15+BB15+BF15+BJ15+BN15+BR15+BV15+BZ15+CD15+CH15+CL15+CP15+CT15+CX15+DB15+DF15+DJ15+DN15+DR15+DV15+DZ15+EE15+EJ15+EO15+ET15+EY15+FD15+FI15+FN15+FS15+FX15+GC15+GH15+GM15+GR15+GW15+HB15+HG15+HL15+HQ15+HV15+IA15+IF15+IK15+IP15+IU15+IZ15+JE15+JJ15+JO15+JT15+JY15+KD15+KI15+KN15+KS15+KX15+LC15+LH15+LM15+LR15+LW15+MB15+MG15+ML15+MQ15+MV15+NA15+NF15+NK15+NP15+NU15+NZ15+OE15+OJ15+OO15+OT15+OY15+PD15+PI15+PN15+PS15+PX15+QC15+QH15+QM15+QR15+QW15+RB15+RG15+RL15+RQ15+RV15+SA15+SF15+SK15+SP15+SU15+SZ15+TE15+TJ15+TO15+TT15+TY15+UD15+UI15+UN15+US15+UX15+VC15+VH15+VM15+VR15+VW15+WB15+WG15+WL15+WQ15+WV15+XA15+XF15+XK15+XP15+XU15+XZ15+YE15+YJ15+YO15+YT15+YY15+ZD15+ZI15+ZN15+ZS15+ZX15+AAC15+AAH15+AAM15+AAR15+AAW15+ABB15+ABG15+ABL15+ABQ15+ABV15+ACA15+ACF15+ACK15+ACP15+ACU15+ACZ15+ADE15+ADJ15+ADO15+ADT15+ADY15+AED15+AEI15+AEN15+AES15+AEX15+AFC15+AFH15+AFM15+AFR15+AFW15+AGB15+AGG15+AGL15+AGQ15+AGV15+AHA15+AHF15+AHK15+AHP15+AHU15+AHZ15+AIE15+AIJ15+AIO15+AIT15+AIY15+AJD15+AJI15+AJN15+AJS15+AJX15+AKC15+AKH15+AKM15+AKR15+AKW15+ALB15+ALG15+ALL15+ALQ15+ALV15+AMA15+AMF15+AMK15+AMP15+AMU15+AMZ15+ANE15+ANJ15+ANO15+ANT15+ANY15+AOD15+AOI15+AON15+AOS15+AOX15+APC15+APH15+APM15+APR15+APW15+AQB15+AQG15+AQL15+AQQ15+AQV15+ARA15+ARF15+ARK15+ARP15+ARU15+ARZ15+ASE15+ASJ15+ASO15+AST15+ASY15+ATD15+ATI15+ATN15+ATS15+ATX15+AUC15+AUH15+AUL15+AUP15+AUT15+AUX15+AVB15+AVF15+AVJ15+AVN15+AVR15+AVV15+AVZ15+AWD15+AWH15+AWL15+AWP15+AWT15+AWX15+AXB15+AXF15+AXJ15+AXN15+AXR15+AXV15+AXZ15+AYD15+AYH15+AYL15+AYP15+AYT15+AYX15+AZB15+AZF15+AZJ15+AZN15+AZR15+AZV15+AZZ15+BAD15+BAH15+BAL15+BAP15+BAT15+BAX15+BBB15+BBF15+BBJ15+BBN15+BBR15+BBV15+BBZ15+BCD15+BCH15+BCL15+BCP15+BCT15+BCX15+BDB15+BDF15+BDJ15+BDN15+BDR15+BDV15+BDZ15+BED15+BEH15+BEL15+BEP15+BET15+BEX15+BFB15+BFF15+BFJ15+BFN15+BFR15+BFV15+BFZ15+BGD15+BGH15+BGL15+BGP15+BGT15+BGX15+BHB15+BHF15+BHJ15+BHN15+BHR15+BHV15+BHZ15+BID15+BIH15+BIL15+BIP15+BIT15+BIX15+BJB15+BJF15+BJJ15+BJN15+BJR15+BJV15+BJZ15+BKD15+BKH15+BKL15+BKP15+BKT15+BKX15+BLB15+BLF15+BLJ15+BLN15+BLR15+BLV15+BLZ15+BMD15+BMH15+BML15+BMP15+BMT15+BMX15+BNB15+BNF15+BNJ15+BNN15+BNR15+BNV15+BNZ15+BOD15+BOH15+BOL15+BOP15+BOT15+BOX15+BPB15+BPF15+BPJ15+BPN15+BPR15+BPV15+BPZ15+BQD15+BQH15+BQL15+BQP15+BQT15+BQX15+BRB15+BRF15+BRJ15+BRN15+BRR15+BRV15+BRZ15+BSD15+BSH15+BSL15+BSP15+BST15+BSX15+BTB15+BTF15+BTJ15+BTN15+BTR15+BTV15+BTZ15+BUD15+BUH15+BUL15+BUP15+BUT15+BUX15+BVB15+BVF15+BVJ15+BVN15+BVR15+BVV15+BVZ15+BWD15+BWH15+BWL15+BWP15+BWT15)*100</f>
      </c>
      <c r="D15" s="125">
        <f>RANK(C15,C$12:C$42,0)</f>
      </c>
      <c r="E15" s="126">
        <v>70.8695445731354</v>
      </c>
      <c r="F15" s="126">
        <f>IF(COUNTA(E$12:E$42)=0,0.6*E$5,IF(E15="",0,IF(E$6=0,IF(E15&gt;=E$8,E$5,IF(E15&lt;E$6,0,0.6*E$5+0.4*E$5*(E15-E$7)/(E$8-E$7))),IF(E15&lt;=E$8,E$5,IF(E15&gt;E$6,0,0.6*E$5+0.4*E$5*(E15-E$7)/(E$8-E$7))))))</f>
      </c>
      <c r="G15" s="126">
        <f>IF(E15&lt;&gt;"",E$5,0)</f>
      </c>
      <c r="H15" s="125">
        <f>IF(E$6=0,RANK(E15,E$12:E$42,0),RANK(E15,E$12:E$42,1))</f>
      </c>
      <c r="I15" s="126">
        <v>86.0427109097415</v>
      </c>
      <c r="J15" s="126">
        <f>IF(COUNTA(I$12:I$42)=0,0.6*I$5,IF(I15="",0,IF(I$6=0,IF(I15&gt;=I$8,I$5,IF(I15&lt;I$6,0,0.6*I$5+0.4*I$5*(I15-I$7)/(I$8-I$7))),IF(I15&lt;=I$8,I$5,IF(I15&gt;I$6,0,0.6*I$5+0.4*I$5*(I15-I$7)/(I$8-I$7))))))</f>
      </c>
      <c r="K15" s="126">
        <f>IF(I15&lt;&gt;"",I$5,0)</f>
      </c>
      <c r="L15" s="125">
        <f>IF(I$6=0,RANK(I15,I$12:I$42,0),RANK(I15,I$12:I$42,1))</f>
      </c>
      <c r="M15"/>
      <c r="N15" s="126">
        <f>IF(COUNTA(M$12:M$42)=0,0.6*M$5,IF(M15="",0,IF(M$6=0,IF(M15&gt;=M$8,M$5,IF(M15&lt;M$6,0,0.6*M$5+0.4*M$5*(M15-M$7)/(M$8-M$7))),IF(M15&lt;=M$8,M$5,IF(M15&gt;M$6,0,0.6*M$5+0.4*M$5*(M15-M$7)/(M$8-M$7))))))</f>
      </c>
      <c r="O15" s="126">
        <f>IF(M15&lt;&gt;"",M$5,0)</f>
      </c>
      <c r="P15" s="125">
        <f>IF(M$6=0,RANK(M15,M$12:M$42,0),RANK(M15,M$12:M$42,1))</f>
      </c>
      <c r="Q15"/>
      <c r="R15" s="126">
        <f>IF(COUNTA(Q$12:Q$42)=0,0.6*Q$5,IF(Q15="",0,IF(Q$6=0,IF(Q15&gt;=Q$8,Q$5,IF(Q15&lt;Q$6,0,0.6*Q$5+0.4*Q$5*(Q15-Q$7)/(Q$8-Q$7))),IF(Q15&lt;=Q$8,Q$5,IF(Q15&gt;Q$6,0,0.6*Q$5+0.4*Q$5*(Q15-Q$7)/(Q$8-Q$7))))))</f>
      </c>
      <c r="S15" s="126">
        <f>IF(Q15&lt;&gt;"",Q$5,0)</f>
      </c>
      <c r="T15" s="125">
        <f>IF(Q$6=0,RANK(Q15,Q$12:Q$42,0),RANK(Q15,Q$12:Q$42,1))</f>
      </c>
      <c r="U15"/>
      <c r="V15" s="126">
        <f>IF(COUNTA(U$12:U$42)=0,0.6*U$5,IF(U15="",0,IF(U$6=0,IF(U15&gt;=U$8,U$5,IF(U15&lt;U$6,0,0.6*U$5+0.4*U$5*(U15-U$7)/(U$8-U$7))),IF(U15&lt;=U$8,U$5,IF(U15&gt;U$6,0,0.6*U$5+0.4*U$5*(U15-U$7)/(U$8-U$7))))))</f>
      </c>
      <c r="W15" s="126">
        <f>IF(U15&lt;&gt;"",U$5,0)</f>
      </c>
      <c r="X15" s="125">
        <f>IF(U$6=0,RANK(U15,U$12:U$42,0),RANK(U15,U$12:U$42,1))</f>
      </c>
      <c r="Y15"/>
      <c r="Z15" s="126">
        <f>IF(COUNTA(Y$12:Y$42)=0,0.6*Y$5,IF(Y15="",0,IF(Y$6=0,IF(Y15&gt;=Y$8,Y$5,IF(Y15&lt;Y$6,0,0.6*Y$5+0.4*Y$5*(Y15-Y$7)/(Y$8-Y$7))),IF(Y15&lt;=Y$8,Y$5,IF(Y15&gt;Y$6,0,0.6*Y$5+0.4*Y$5*(Y15-Y$7)/(Y$8-Y$7))))))</f>
      </c>
      <c r="AA15" s="126">
        <f>IF(Y15&lt;&gt;"",Y$5,0)</f>
      </c>
      <c r="AB15" s="125">
        <f>IF(Y$6=0,RANK(Y15,Y$12:Y$42,0),RANK(Y15,Y$12:Y$42,1))</f>
      </c>
      <c r="AC15"/>
      <c r="AD15" s="126">
        <f>IF(COUNTA(AC$12:AC$42)=0,0.6*AC$5,IF(AC15="",0,IF(AC$6=0,IF(AC15&gt;=AC$8,AC$5,IF(AC15&lt;AC$6,0,0.6*AC$5+0.4*AC$5*(AC15-AC$7)/(AC$8-AC$7))),IF(AC15&lt;=AC$8,AC$5,IF(AC15&gt;AC$6,0,0.6*AC$5+0.4*AC$5*(AC15-AC$7)/(AC$8-AC$7))))))</f>
      </c>
      <c r="AE15" s="126">
        <f>IF(AC15&lt;&gt;"",AC$5,0)</f>
      </c>
      <c r="AF15" s="125">
        <f>IF(AC$6=0,RANK(AC15,AC$12:AC$42,0),RANK(AC15,AC$12:AC$42,1))</f>
      </c>
      <c r="AG15"/>
      <c r="AH15" s="126">
        <f>IF(COUNTA(AG$12:AG$42)=0,0.6*AG$5,IF(AG15="",0,IF(AG$6=0,IF(AG15&gt;=AG$8,AG$5,IF(AG15&lt;AG$6,0,0.6*AG$5+0.4*AG$5*(AG15-AG$7)/(AG$8-AG$7))),IF(AG15&lt;=AG$8,AG$5,IF(AG15&gt;AG$6,0,0.6*AG$5+0.4*AG$5*(AG15-AG$7)/(AG$8-AG$7))))))</f>
      </c>
      <c r="AI15" s="126">
        <f>IF(AG15&lt;&gt;"",AG$5,0)</f>
      </c>
      <c r="AJ15" s="125">
        <f>IF(AG$6=0,RANK(AG15,AG$12:AG$42,0),RANK(AG15,AG$12:AG$42,1))</f>
      </c>
      <c r="AK15"/>
      <c r="AL15" s="126">
        <f>IF(COUNTA(AK$12:AK$42)=0,0.6*AK$5,IF(AK15="",0,IF(AK$6=0,IF(AK15&gt;=AK$8,AK$5,IF(AK15&lt;AK$6,0,0.6*AK$5+0.4*AK$5*(AK15-AK$7)/(AK$8-AK$7))),IF(AK15&lt;=AK$8,AK$5,IF(AK15&gt;AK$6,0,0.6*AK$5+0.4*AK$5*(AK15-AK$7)/(AK$8-AK$7))))))</f>
      </c>
      <c r="AM15" s="126">
        <f>IF(AK15&lt;&gt;"",AK$5,0)</f>
      </c>
      <c r="AN15" s="125">
        <f>IF(AK$6=0,RANK(AK15,AK$12:AK$42,0),RANK(AK15,AK$12:AK$42,1))</f>
      </c>
      <c r="AO15" s="126">
        <v>99.93</v>
      </c>
      <c r="AP15" s="126">
        <f>IF(COUNTA(AO$12:AO$42)=0,0.6*AO$5,IF(AO15="",0,IF(AO$6=0,IF(AO15&gt;=AO$8,AO$5,IF(AO15&lt;AO$6,0,0.6*AO$5+0.4*AO$5*(AO15-AO$7)/(AO$8-AO$7))),IF(AO15&lt;=AO$8,AO$5,IF(AO15&gt;AO$6,0,0.6*AO$5+0.4*AO$5*(AO15-AO$7)/(AO$8-AO$7))))))</f>
      </c>
      <c r="AQ15" s="126">
        <f>IF(AO15&lt;&gt;"",AO$5,0)</f>
      </c>
      <c r="AR15" s="125">
        <f>IF(AO$6=0,RANK(AO15,AO$12:AO$42,0),RANK(AO15,AO$12:AO$42,1))</f>
      </c>
      <c r="AS15" s="126">
        <v>0.01</v>
      </c>
      <c r="AT15" s="126">
        <f>IF(COUNTA(AS$12:AS$42)=0,0.6*AS$5,IF(AS15="",0,IF(AS$6=0,IF(AS15&gt;=AS$8,AS$5,IF(AS15&lt;AS$6,0,0.6*AS$5+0.4*AS$5*(AS15-AS$7)/(AS$8-AS$7))),IF(AS15&lt;=AS$8,AS$5,IF(AS15&gt;AS$6,0,0.6*AS$5+0.4*AS$5*(AS15-AS$7)/(AS$8-AS$7))))))</f>
      </c>
      <c r="AU15" s="126">
        <f>IF(AS15&lt;&gt;"",AS$5,0)</f>
      </c>
      <c r="AV15" s="125">
        <f>IF(AS$6=0,RANK(AS15,AS$12:AS$42,0),RANK(AS15,AS$12:AS$42,1))</f>
      </c>
      <c r="AW15" s="126">
        <v>99.78</v>
      </c>
      <c r="AX15" s="126">
        <f>IF(COUNTA(AW$12:AW$42)=0,0.6*AW$5,IF(AW15="",0,IF(AW$6=0,IF(AW15&gt;=AW$8,AW$5,IF(AW15&lt;AW$6,0,0.6*AW$5+0.4*AW$5*(AW15-AW$7)/(AW$8-AW$7))),IF(AW15&lt;=AW$8,AW$5,IF(AW15&gt;AW$6,0,0.6*AW$5+0.4*AW$5*(AW15-AW$7)/(AW$8-AW$7))))))</f>
      </c>
      <c r="AY15" s="126">
        <f>IF(AW15&lt;&gt;"",AW$5,0)</f>
      </c>
      <c r="AZ15" s="125">
        <f>IF(AW$6=0,RANK(AW15,AW$12:AW$42,0),RANK(AW15,AW$12:AW$42,1))</f>
      </c>
      <c r="BA15" s="126">
        <v>1.83124044561011</v>
      </c>
      <c r="BB15" s="126">
        <f>IF(COUNTA(BA$12:BA$42)=0,0.6*BA$5,IF(BA15="",0,IF(BA$6=0,IF(BA15&gt;=BA$8,BA$5,IF(BA15&lt;BA$6,0,0.6*BA$5+0.4*BA$5*(BA15-BA$7)/(BA$8-BA$7))),IF(BA15&lt;=BA$8,BA$5,IF(BA15&gt;BA$6,0,0.6*BA$5+0.4*BA$5*(BA15-BA$7)/(BA$8-BA$7))))))</f>
      </c>
      <c r="BC15" s="126">
        <f>IF(BA15&lt;&gt;"",BA$5,0)</f>
      </c>
      <c r="BD15" s="125">
        <f>IF(BA$6=0,RANK(BA15,BA$12:BA$42,0),RANK(BA15,BA$12:BA$42,1))</f>
      </c>
      <c r="BE15" s="126">
        <v>99.05</v>
      </c>
      <c r="BF15" s="126">
        <f>IF(COUNTA(BE$12:BE$42)=0,0.6*BE$5,IF(BE15="",0,IF(BE$6=0,IF(BE15&gt;=BE$8,BE$5,IF(BE15&lt;BE$6,0,0.6*BE$5+0.4*BE$5*(BE15-BE$7)/(BE$8-BE$7))),IF(BE15&lt;=BE$8,BE$5,IF(BE15&gt;BE$6,0,0.6*BE$5+0.4*BE$5*(BE15-BE$7)/(BE$8-BE$7))))))</f>
      </c>
      <c r="BG15" s="126">
        <f>IF(BE15&lt;&gt;"",BE$5,0)</f>
      </c>
      <c r="BH15" s="125">
        <f>IF(BE$6=0,RANK(BE15,BE$12:BE$42,0),RANK(BE15,BE$12:BE$42,1))</f>
      </c>
      <c r="BI15" s="126">
        <v>19</v>
      </c>
      <c r="BJ15" s="126">
        <f>IF(COUNTA(BI$12:BI$42)=0,0.6*BI$5,IF(BI15="",0,IF(BI$6=0,IF(BI15&gt;=BI$8,BI$5,IF(BI15&lt;BI$6,0,0.6*BI$5+0.4*BI$5*(BI15-BI$7)/(BI$8-BI$7))),IF(BI15&lt;=BI$8,BI$5,IF(BI15&gt;BI$6,0,0.6*BI$5+0.4*BI$5*(BI15-BI$7)/(BI$8-BI$7))))))</f>
      </c>
      <c r="BK15" s="126">
        <f>IF(BI15&lt;&gt;"",BI$5,0)</f>
      </c>
      <c r="BL15" s="125">
        <f>IF(BI$6=0,RANK(BI15,BI$12:BI$42,0),RANK(BI15,BI$12:BI$42,1))</f>
      </c>
      <c r="BM15" s="126">
        <v>99.8931</v>
      </c>
      <c r="BN15" s="126">
        <f>IF(COUNTA(BM$12:BM$42)=0,0.6*BM$5,IF(BM15="",0,IF(BM$6=0,IF(BM15&gt;=BM$8,BM$5,IF(BM15&lt;BM$6,0,0.6*BM$5+0.4*BM$5*(BM15-BM$7)/(BM$8-BM$7))),IF(BM15&lt;=BM$8,BM$5,IF(BM15&gt;BM$6,0,0.6*BM$5+0.4*BM$5*(BM15-BM$7)/(BM$8-BM$7))))))</f>
      </c>
      <c r="BO15" s="126">
        <f>IF(BM15&lt;&gt;"",BM$5,0)</f>
      </c>
      <c r="BP15" s="125">
        <f>IF(BM$6=0,RANK(BM15,BM$12:BM$42,0),RANK(BM15,BM$12:BM$42,1))</f>
      </c>
      <c r="BQ15" s="126">
        <v>32</v>
      </c>
      <c r="BR15" s="126">
        <f>IF(COUNTA(BQ$12:BQ$42)=0,0.6*BQ$5,IF(BQ15="",0,IF(BQ$6=0,IF(BQ15&gt;=BQ$8,BQ$5,IF(BQ15&lt;BQ$6,0,0.6*BQ$5+0.4*BQ$5*(BQ15-BQ$7)/(BQ$8-BQ$7))),IF(BQ15&lt;=BQ$8,BQ$5,IF(BQ15&gt;BQ$6,0,0.6*BQ$5+0.4*BQ$5*(BQ15-BQ$7)/(BQ$8-BQ$7))))))</f>
      </c>
      <c r="BS15" s="126">
        <f>IF(BQ15&lt;&gt;"",BQ$5,0)</f>
      </c>
      <c r="BT15" s="125">
        <f>IF(BQ$6=0,RANK(BQ15,BQ$12:BQ$42,0),RANK(BQ15,BQ$12:BQ$42,1))</f>
      </c>
      <c r="BU15" s="126">
        <v>3.3011</v>
      </c>
      <c r="BV15" s="126">
        <f>IF(COUNTA(BU$12:BU$42)=0,0.6*BU$5,IF(BU15="",0,IF(BU$6=0,IF(BU15&gt;=BU$8,BU$5,IF(BU15&lt;BU$6,0,0.6*BU$5+0.4*BU$5*(BU15-BU$7)/(BU$8-BU$7))),IF(BU15&lt;=BU$8,BU$5,IF(BU15&gt;BU$6,0,0.6*BU$5+0.4*BU$5*(BU15-BU$7)/(BU$8-BU$7))))))</f>
      </c>
      <c r="BW15" s="126">
        <f>IF(BU15&lt;&gt;"",BU$5,0)</f>
      </c>
      <c r="BX15" s="125">
        <f>IF(BU$6=0,RANK(BU15,BU$12:BU$42,0),RANK(BU15,BU$12:BU$42,1))</f>
      </c>
      <c r="BY15" s="126">
        <v>99.87</v>
      </c>
      <c r="BZ15" s="126">
        <f>IF(COUNTA(BY$12:BY$42)=0,0.6*BY$5,IF(BY15="",0,IF(BY$6=0,IF(BY15&gt;=BY$8,BY$5,IF(BY15&lt;BY$6,0,0.6*BY$5+0.4*BY$5*(BY15-BY$7)/(BY$8-BY$7))),IF(BY15&lt;=BY$8,BY$5,IF(BY15&gt;BY$6,0,0.6*BY$5+0.4*BY$5*(BY15-BY$7)/(BY$8-BY$7))))))</f>
      </c>
      <c r="CA15" s="126">
        <f>IF(BY15&lt;&gt;"",BY$5,0)</f>
      </c>
      <c r="CB15" s="125">
        <f>IF(BY$6=0,RANK(BY15,BY$12:BY$42,0),RANK(BY15,BY$12:BY$42,1))</f>
      </c>
      <c r="CC15"/>
      <c r="CD15" s="126">
        <f>IF(COUNTA(CC$12:CC$42)=0,0.6*CC$5,IF(CC15="",0,IF(CC$6=0,IF(CC15&gt;=CC$8,CC$5,IF(CC15&lt;CC$6,0,0.6*CC$5+0.4*CC$5*(CC15-CC$7)/(CC$8-CC$7))),IF(CC15&lt;=CC$8,CC$5,IF(CC15&gt;CC$6,0,0.6*CC$5+0.4*CC$5*(CC15-CC$7)/(CC$8-CC$7))))))</f>
      </c>
      <c r="CE15" s="126">
        <f>IF(CC15&lt;&gt;"",CC$5,0)</f>
      </c>
      <c r="CF15" s="125">
        <f>IF(CC$6=0,RANK(CC15,CC$12:CC$42,0),RANK(CC15,CC$12:CC$42,1))</f>
      </c>
      <c r="CG15"/>
      <c r="CH15" s="126">
        <f>IF(COUNTA(CG$12:CG$42)=0,0.6*CG$5,IF(CG15="",0,IF(CG$6=0,IF(CG15&gt;=CG$8,CG$5,IF(CG15&lt;CG$6,0,0.6*CG$5+0.4*CG$5*(CG15-CG$7)/(CG$8-CG$7))),IF(CG15&lt;=CG$8,CG$5,IF(CG15&gt;CG$6,0,0.6*CG$5+0.4*CG$5*(CG15-CG$7)/(CG$8-CG$7))))))</f>
      </c>
      <c r="CI15" s="126">
        <f>IF(CG15&lt;&gt;"",CG$5,0)</f>
      </c>
      <c r="CJ15" s="125">
        <f>IF(CG$6=0,RANK(CG15,CG$12:CG$42,0),RANK(CG15,CG$12:CG$42,1))</f>
      </c>
      <c r="CK15"/>
      <c r="CL15" s="126">
        <f>IF(COUNTA(CK$12:CK$42)=0,0.6*CK$5,IF(CK15="",0,IF(CK$6=0,IF(CK15&gt;=CK$8,CK$5,IF(CK15&lt;CK$6,0,0.6*CK$5+0.4*CK$5*(CK15-CK$7)/(CK$8-CK$7))),IF(CK15&lt;=CK$8,CK$5,IF(CK15&gt;CK$6,0,0.6*CK$5+0.4*CK$5*(CK15-CK$7)/(CK$8-CK$7))))))</f>
      </c>
      <c r="CM15" s="126">
        <f>IF(CK15&lt;&gt;"",CK$5,0)</f>
      </c>
      <c r="CN15" s="125">
        <f>IF(CK$6=0,RANK(CK15,CK$12:CK$42,0),RANK(CK15,CK$12:CK$42,1))</f>
      </c>
      <c r="CO15"/>
      <c r="CP15" s="126">
        <f>IF(COUNTA(CO$12:CO$42)=0,0.6*CO$5,IF(CO15="",0,IF(CO$6=0,IF(CO15&gt;=CO$8,CO$5,IF(CO15&lt;CO$6,0,0.6*CO$5+0.4*CO$5*(CO15-CO$7)/(CO$8-CO$7))),IF(CO15&lt;=CO$8,CO$5,IF(CO15&gt;CO$6,0,0.6*CO$5+0.4*CO$5*(CO15-CO$7)/(CO$8-CO$7))))))</f>
      </c>
      <c r="CQ15" s="126">
        <f>IF(CO15&lt;&gt;"",CO$5,0)</f>
      </c>
      <c r="CR15" s="125">
        <f>IF(CO$6=0,RANK(CO15,CO$12:CO$42,0),RANK(CO15,CO$12:CO$42,1))</f>
      </c>
      <c r="CS15"/>
      <c r="CT15" s="126">
        <f>IF(COUNTA(CS$12:CS$42)=0,0.6*CS$5,IF(CS15="",0,IF(CS$6=0,IF(CS15&gt;=CS$8,CS$5,IF(CS15&lt;CS$6,0,0.6*CS$5+0.4*CS$5*(CS15-CS$7)/(CS$8-CS$7))),IF(CS15&lt;=CS$8,CS$5,IF(CS15&gt;CS$6,0,0.6*CS$5+0.4*CS$5*(CS15-CS$7)/(CS$8-CS$7))))))</f>
      </c>
      <c r="CU15" s="126">
        <f>IF(CS15&lt;&gt;"",CS$5,0)</f>
      </c>
      <c r="CV15" s="125">
        <f>IF(CS$6=0,RANK(CS15,CS$12:CS$42,0),RANK(CS15,CS$12:CS$42,1))</f>
      </c>
      <c r="CW15" s="126">
        <v>1.16467526224866</v>
      </c>
      <c r="CX15" s="126">
        <f>IF(COUNTA(CW$12:CW$42)=0,0.6*CW$5,IF(CW15="",0,IF(CW$6=0,IF(CW15&gt;=CW$8,CW$5,IF(CW15&lt;CW$6,0,0.6*CW$5+0.4*CW$5*(CW15-CW$7)/(CW$8-CW$7))),IF(CW15&lt;=CW$8,CW$5,IF(CW15&gt;CW$6,0,0.6*CW$5+0.4*CW$5*(CW15-CW$7)/(CW$8-CW$7))))))</f>
      </c>
      <c r="CY15" s="126">
        <f>IF(CW15&lt;&gt;"",CW$5,0)</f>
      </c>
      <c r="CZ15" s="125">
        <f>IF(CW$6=0,RANK(CW15,CW$12:CW$42,0),RANK(CW15,CW$12:CW$42,1))</f>
      </c>
      <c r="DA15" s="126">
        <v>-1.91184175700401</v>
      </c>
      <c r="DB15" s="126">
        <f>IF(COUNTA(DA$12:DA$42)=0,0.6*DA$5,IF(DA15="",0,IF(DA$6=0,IF(DA15&gt;=DA$8,DA$5,IF(DA15&lt;DA$6,0,0.6*DA$5+0.4*DA$5*(DA15-DA$7)/(DA$8-DA$7))),IF(DA15&lt;=DA$8,DA$5,IF(DA15&gt;DA$6,0,0.6*DA$5+0.4*DA$5*(DA15-DA$7)/(DA$8-DA$7))))))</f>
      </c>
      <c r="DC15" s="126">
        <f>IF(DA15&lt;&gt;"",DA$5,0)</f>
      </c>
      <c r="DD15" s="125">
        <f>IF(DA$6=0,RANK(DA15,DA$12:DA$42,0),RANK(DA15,DA$12:DA$42,1))</f>
      </c>
      <c r="DE15" s="126">
        <v>0.455784697814934</v>
      </c>
      <c r="DF15" s="126">
        <f>IF(COUNTA(DE$12:DE$42)=0,0.6*DE$5,IF(DE15="",0,IF(DE$6=0,IF(DE15&gt;=DE$8,DE$5,IF(DE15&lt;DE$6,0,0.6*DE$5+0.4*DE$5*(DE15-DE$7)/(DE$8-DE$7))),IF(DE15&lt;=DE$8,DE$5,IF(DE15&gt;DE$6,0,0.6*DE$5+0.4*DE$5*(DE15-DE$7)/(DE$8-DE$7))))))</f>
      </c>
      <c r="DG15" s="126">
        <f>IF(DE15&lt;&gt;"",DE$5,0)</f>
      </c>
      <c r="DH15" s="125">
        <f>IF(DE$6=0,RANK(DE15,DE$12:DE$42,0),RANK(DE15,DE$12:DE$42,1))</f>
      </c>
      <c r="DI15" s="126">
        <v>2.08915462986528</v>
      </c>
      <c r="DJ15" s="126">
        <f>IF(COUNTA(DI$12:DI$42)=0,0.6*DI$5,IF(DI15="",0,IF(DI$6=0,IF(DI15&gt;=DI$8,DI$5,IF(DI15&lt;DI$6,0,0.6*DI$5+0.4*DI$5*(DI15-DI$7)/(DI$8-DI$7))),IF(DI15&lt;=DI$8,DI$5,IF(DI15&gt;DI$6,0,0.6*DI$5+0.4*DI$5*(DI15-DI$7)/(DI$8-DI$7))))))</f>
      </c>
      <c r="DK15" s="126">
        <f>IF(DI15&lt;&gt;"",DI$5,0)</f>
      </c>
      <c r="DL15" s="125">
        <f>IF(DI$6=0,RANK(DI15,DI$12:DI$42,0),RANK(DI15,DI$12:DI$42,1))</f>
      </c>
      <c r="DM15" s="126">
        <v>1.37</v>
      </c>
      <c r="DN15" s="126">
        <f>IF(COUNTA(DM$12:DM$42)=0,0.6*DM$5,IF(DM15="",0,IF(DM$6=0,IF(DM15&gt;=DM$8,DM$5,IF(DM15&lt;DM$6,0,0.6*DM$5+0.4*DM$5*(DM15-DM$7)/(DM$8-DM$7))),IF(DM15&lt;=DM$8,DM$5,IF(DM15&gt;DM$6,0,0.6*DM$5+0.4*DM$5*(DM15-DM$7)/(DM$8-DM$7))))))</f>
      </c>
      <c r="DO15" s="126">
        <f>IF(DM15&lt;&gt;"",DM$5,0)</f>
      </c>
      <c r="DP15" s="125">
        <f>IF(DM$6=0,RANK(DM15,DM$12:DM$42,0),RANK(DM15,DM$12:DM$42,1))</f>
      </c>
      <c r="DQ15" s="126">
        <v>0.88</v>
      </c>
      <c r="DR15" s="126">
        <f>IF(COUNTA(DQ$12:DQ$42)=0,0.6*DQ$5,IF(DQ15="",0,IF(DQ$6=0,IF(DQ15&gt;=DQ$8,DQ$5,IF(DQ15&lt;DQ$6,0,0.6*DQ$5+0.4*DQ$5*(DQ15-DQ$7)/(DQ$8-DQ$7))),IF(DQ15&lt;=DQ$8,DQ$5,IF(DQ15&gt;DQ$6,0,0.6*DQ$5+0.4*DQ$5*(DQ15-DQ$7)/(DQ$8-DQ$7))))))</f>
      </c>
      <c r="DS15" s="126">
        <f>IF(DQ15&lt;&gt;"",DQ$5,0)</f>
      </c>
      <c r="DT15" s="125">
        <f>IF(DQ$6=0,RANK(DQ15,DQ$12:DQ$42,0),RANK(DQ15,DQ$12:DQ$42,1))</f>
      </c>
      <c r="DU15" s="126">
        <v>0.62</v>
      </c>
      <c r="DV15" s="126">
        <f>IF(COUNTA(DU$12:DU$42)=0,0.6*DU$5,IF(DU15="",0,IF(DU$6=0,IF(DU15&gt;=DU$8,DU$5,IF(DU15&lt;DU$6,0,0.6*DU$5+0.4*DU$5*(DU15-DU$7)/(DU$8-DU$7))),IF(DU15&lt;=DU$8,DU$5,IF(DU15&gt;DU$6,0,0.6*DU$5+0.4*DU$5*(DU15-DU$7)/(DU$8-DU$7))))))</f>
      </c>
      <c r="DW15" s="126">
        <f>IF(DU15&lt;&gt;"",DU$5,0)</f>
      </c>
      <c r="DX15" s="125">
        <f>IF(DU$6=0,RANK(DU15,DU$12:DU$42,0),RANK(DU15,DU$12:DU$42,1))</f>
      </c>
      <c r="DY15" s="126">
        <v>0.65</v>
      </c>
      <c r="DZ15" s="126">
        <f>IF(COUNTA(DY$12:DY$42)=0,0.6*DY$5,IF(DY15="",0,IF(DY$6=0,IF(DY15&gt;=DY$8,DY$5,IF(DY15&lt;DY$6,0,0.6*DY$5+0.4*DY$5*(DY15-DY$7)/(DY$8-DY$7))),IF(DY15&lt;=DY$8,DY$5,IF(DY15&gt;DY$6,0,0.6*DY$5+0.4*DY$5*(DY15-DY$7)/(DY$8-DY$7))))))</f>
      </c>
      <c r="EA15" s="126">
        <f>IF(DY15&lt;&gt;"",DY$5,0)</f>
      </c>
      <c r="EB15" s="125">
        <f>IF(DY$6=0,RANK(DY15,DY$12:DY$42,0),RANK(DY15,DY$12:DY$42,1))</f>
      </c>
      <c r="EC15" s="126">
        <v>99.98</v>
      </c>
      <c r="ED15" s="126">
        <v>85.0485764694661</v>
      </c>
      <c r="EE15" s="126">
        <f>IF((COUNTA(EC$12:EC$42)+COUNTA(ED$12:ED$42)=0),0.6*EC$5,IF(OR(EC15="",ED15=""),0,IF(EC$6=0,IF(EC15&gt;=EC$8,EC$5,IF(EC15&lt;ED15,0,EC$5*(EC15-ED15)/(EC$8-ED15))),IF(EC15&lt;=EC$8,EC$5,IF(EC15&gt;ED15,0,EC$5*(EC15-ED15)/(EC$8-ED15))))))</f>
      </c>
      <c r="EF15" s="126">
        <f>IF(OR(EC15="",ED15=""),0,EC$5)</f>
      </c>
      <c r="EG15" s="125">
        <f>IF(EC$6=0,RANK(EE15,EE$12:EE$42,0),RANK(EE15,EE$12:EE$42,1))</f>
      </c>
      <c r="EH15" s="126">
        <v>99.98</v>
      </c>
      <c r="EI15" s="126">
        <v>86.1644439253006</v>
      </c>
      <c r="EJ15" s="126">
        <f>IF((COUNTA(EH$12:EH$42)+COUNTA(EI$12:EI$42)=0),0.6*EH$5,IF(OR(EH15="",EI15=""),0,IF(EH$6=0,IF(EH15&gt;=EH$8,EH$5,IF(EH15&lt;EI15,0,EH$5*(EH15-EI15)/(EH$8-EI15))),IF(EH15&lt;=EH$8,EH$5,IF(EH15&gt;EI15,0,EH$5*(EH15-EI15)/(EH$8-EI15))))))</f>
      </c>
      <c r="EK15" s="126">
        <f>IF(OR(EH15="",EI15=""),0,EH$5)</f>
      </c>
      <c r="EL15" s="125">
        <f>IF(EH$6=0,RANK(EJ15,EJ$12:EJ$42,0),RANK(EJ15,EJ$12:EJ$42,1))</f>
      </c>
      <c r="EM15"/>
      <c r="EN15" s="126">
        <v>86.0898328690808</v>
      </c>
      <c r="EO15" s="126">
        <f>IF((COUNTA(EM$12:EM$42)+COUNTA(EN$12:EN$42)=0),0.6*EM$5,IF(OR(EM15="",EN15=""),0,IF(EM$6=0,IF(EM15&gt;=EM$8,EM$5,IF(EM15&lt;EN15,0,EM$5*(EM15-EN15)/(EM$8-EN15))),IF(EM15&lt;=EM$8,EM$5,IF(EM15&gt;EN15,0,EM$5*(EM15-EN15)/(EM$8-EN15))))))</f>
      </c>
      <c r="EP15" s="126">
        <f>IF(OR(EM15="",EN15=""),0,EM$5)</f>
      </c>
      <c r="EQ15" s="125">
        <f>IF(EM$6=0,RANK(EO15,EO$12:EO$42,0),RANK(EO15,EO$12:EO$42,1))</f>
      </c>
      <c r="ER15"/>
      <c r="ES15" s="126">
        <v>84.4373099019939</v>
      </c>
      <c r="ET15" s="126">
        <f>IF((COUNTA(ER$12:ER$42)+COUNTA(ES$12:ES$42)=0),0.6*ER$5,IF(OR(ER15="",ES15=""),0,IF(ER$6=0,IF(ER15&gt;=ER$8,ER$5,IF(ER15&lt;ES15,0,ER$5*(ER15-ES15)/(ER$8-ES15))),IF(ER15&lt;=ER$8,ER$5,IF(ER15&gt;ES15,0,ER$5*(ER15-ES15)/(ER$8-ES15))))))</f>
      </c>
      <c r="EU15" s="126">
        <f>IF(OR(ER15="",ES15=""),0,ER$5)</f>
      </c>
      <c r="EV15" s="125">
        <f>IF(ER$6=0,RANK(ET15,ET$12:ET$42,0),RANK(ET15,ET$12:ET$42,1))</f>
      </c>
      <c r="EW15" s="126">
        <v>1.07</v>
      </c>
      <c r="EX15" s="126">
        <v>7.92</v>
      </c>
      <c r="EY15" s="126">
        <f>IF((COUNTA(EW$12:EW$42)+COUNTA(EX$12:EX$42)=0),0.6*EW$5,IF(OR(EW15="",EX15=""),0,IF(EW$6=0,IF(EW15&gt;=EW$8,EW$5,IF(EW15&lt;EX15,0,EW$5*(EW15-EX15)/(EW$8-EX15))),IF(EW15&lt;=EW$8,EW$5,IF(EW15&gt;EX15,0,EW$5*(EW15-EX15)/(EW$8-EX15))))))</f>
      </c>
      <c r="EZ15" s="126">
        <f>IF(OR(EW15="",EX15=""),0,EW$5)</f>
      </c>
      <c r="FA15" s="125">
        <f>IF(EW$6=0,RANK(EY15,EY$12:EY$42,0),RANK(EY15,EY$12:EY$42,1))</f>
      </c>
      <c r="FB15" s="126">
        <v>1.07</v>
      </c>
      <c r="FC15" s="126">
        <v>4.77</v>
      </c>
      <c r="FD15" s="126">
        <f>IF((COUNTA(FB$12:FB$42)+COUNTA(FC$12:FC$42)=0),0.6*FB$5,IF(OR(FB15="",FC15=""),0,IF(FB$6=0,IF(FB15&gt;=FB$8,FB$5,IF(FB15&lt;FC15,0,FB$5*(FB15-FC15)/(FB$8-FC15))),IF(FB15&lt;=FB$8,FB$5,IF(FB15&gt;FC15,0,FB$5*(FB15-FC15)/(FB$8-FC15))))))</f>
      </c>
      <c r="FE15" s="126">
        <f>IF(OR(FB15="",FC15=""),0,FB$5)</f>
      </c>
      <c r="FF15" s="125">
        <f>IF(FB$6=0,RANK(FD15,FD$12:FD$42,0),RANK(FD15,FD$12:FD$42,1))</f>
      </c>
      <c r="FG15"/>
      <c r="FH15"/>
      <c r="FI15" s="126">
        <f>IF((COUNTA(FG$12:FG$42)+COUNTA(FH$12:FH$42)=0),0.6*FG$5,IF(OR(FG15="",FH15=""),0,IF(FG$6=0,IF(FG15&gt;=FG$8,FG$5,IF(FG15&lt;FH15,0,FG$5*(FG15-FH15)/(FG$8-FH15))),IF(FG15&lt;=FG$8,FG$5,IF(FG15&gt;FH15,0,FG$5*(FG15-FH15)/(FG$8-FH15))))))</f>
      </c>
      <c r="FJ15" s="126">
        <f>IF(OR(FG15="",FH15=""),0,FG$5)</f>
      </c>
      <c r="FK15" s="125">
        <f>IF(FG$6=0,RANK(FI15,FI$12:FI$42,0),RANK(FI15,FI$12:FI$42,1))</f>
      </c>
      <c r="FL15"/>
      <c r="FM15"/>
      <c r="FN15" s="126">
        <f>IF((COUNTA(FL$12:FL$42)+COUNTA(FM$12:FM$42)=0),0.6*FL$5,IF(OR(FL15="",FM15=""),0,IF(FL$6=0,IF(FL15&gt;=FL$8,FL$5,IF(FL15&lt;FM15,0,FL$5*(FL15-FM15)/(FL$8-FM15))),IF(FL15&lt;=FL$8,FL$5,IF(FL15&gt;FM15,0,FL$5*(FL15-FM15)/(FL$8-FM15))))))</f>
      </c>
      <c r="FO15" s="126">
        <f>IF(OR(FL15="",FM15=""),0,FL$5)</f>
      </c>
      <c r="FP15" s="125">
        <f>IF(FL$6=0,RANK(FN15,FN$12:FN$42,0),RANK(FN15,FN$12:FN$42,1))</f>
      </c>
      <c r="FQ15"/>
      <c r="FR15" s="126">
        <v>96.21</v>
      </c>
      <c r="FS15" s="126">
        <f>IF((COUNTA(FQ$12:FQ$42)+COUNTA(FR$12:FR$42)=0),0.6*FQ$5,IF(OR(FQ15="",FR15=""),0,IF(FQ$6=0,IF(FQ15&gt;=FQ$8,FQ$5,IF(FQ15&lt;FR15,0,FQ$5*(FQ15-FR15)/(FQ$8-FR15))),IF(FQ15&lt;=FQ$8,FQ$5,IF(FQ15&gt;FR15,0,FQ$5*(FQ15-FR15)/(FQ$8-FR15))))))</f>
      </c>
      <c r="FT15" s="126">
        <f>IF(OR(FQ15="",FR15=""),0,FQ$5)</f>
      </c>
      <c r="FU15" s="125">
        <f>IF(FQ$6=0,RANK(FS15,FS$12:FS$42,0),RANK(FS15,FS$12:FS$42,1))</f>
      </c>
      <c r="FV15"/>
      <c r="FW15" s="126">
        <v>95.64</v>
      </c>
      <c r="FX15" s="126">
        <f>IF((COUNTA(FV$12:FV$42)+COUNTA(FW$12:FW$42)=0),0.6*FV$5,IF(OR(FV15="",FW15=""),0,IF(FV$6=0,IF(FV15&gt;=FV$8,FV$5,IF(FV15&lt;FW15,0,FV$5*(FV15-FW15)/(FV$8-FW15))),IF(FV15&lt;=FV$8,FV$5,IF(FV15&gt;FW15,0,FV$5*(FV15-FW15)/(FV$8-FW15))))))</f>
      </c>
      <c r="FY15" s="126">
        <f>IF(OR(FV15="",FW15=""),0,FV$5)</f>
      </c>
      <c r="FZ15" s="125">
        <f>IF(FV$6=0,RANK(FX15,FX$12:FX$42,0),RANK(FX15,FX$12:FX$42,1))</f>
      </c>
      <c r="GA15" s="126">
        <v>0.13</v>
      </c>
      <c r="GB15" s="126">
        <v>2.11</v>
      </c>
      <c r="GC15" s="126">
        <f>IF((COUNTA(GA$12:GA$42)+COUNTA(GB$12:GB$42)=0),0.6*GA$5,IF(OR(GA15="",GB15=""),0,IF(GA$6=0,IF(GA15&gt;=GA$8,GA$5,IF(GA15&lt;GB15,0,GA$5*(GA15-GB15)/(GA$8-GB15))),IF(GA15&lt;=GA$8,GA$5,IF(GA15&gt;GB15,0,GA$5*(GA15-GB15)/(GA$8-GB15))))))</f>
      </c>
      <c r="GD15" s="126">
        <f>IF(OR(GA15="",GB15=""),0,GA$5)</f>
      </c>
      <c r="GE15" s="125">
        <f>IF(GA$6=0,RANK(GC15,GC$12:GC$42,0),RANK(GC15,GC$12:GC$42,1))</f>
      </c>
      <c r="GF15" s="126">
        <v>0.13</v>
      </c>
      <c r="GG15" s="126">
        <v>2.57</v>
      </c>
      <c r="GH15" s="126">
        <f>IF((COUNTA(GF$12:GF$42)+COUNTA(GG$12:GG$42)=0),0.6*GF$5,IF(OR(GF15="",GG15=""),0,IF(GF$6=0,IF(GF15&gt;=GF$8,GF$5,IF(GF15&lt;GG15,0,GF$5*(GF15-GG15)/(GF$8-GG15))),IF(GF15&lt;=GF$8,GF$5,IF(GF15&gt;GG15,0,GF$5*(GF15-GG15)/(GF$8-GG15))))))</f>
      </c>
      <c r="GI15" s="126">
        <f>IF(OR(GF15="",GG15=""),0,GF$5)</f>
      </c>
      <c r="GJ15" s="125">
        <f>IF(GF$6=0,RANK(GH15,GH$12:GH$42,0),RANK(GH15,GH$12:GH$42,1))</f>
      </c>
      <c r="GK15" s="126">
        <v>100</v>
      </c>
      <c r="GL15" s="126">
        <v>97.25</v>
      </c>
      <c r="GM15" s="126">
        <f>IF((COUNTA(GK$12:GK$42)+COUNTA(GL$12:GL$42)=0),0.6*GK$5,IF(OR(GK15="",GL15=""),0,IF(GK$6=0,IF(GK15&gt;=GK$8,GK$5,IF(GK15&lt;GL15,0,GK$5*(GK15-GL15)/(GK$8-GL15))),IF(GK15&lt;=GK$8,GK$5,IF(GK15&gt;GL15,0,GK$5*(GK15-GL15)/(GK$8-GL15))))))</f>
      </c>
      <c r="GN15" s="126">
        <f>IF(OR(GK15="",GL15=""),0,GK$5)</f>
      </c>
      <c r="GO15" s="125">
        <f>IF(GK$6=0,RANK(GM15,GM$12:GM$42,0),RANK(GM15,GM$12:GM$42,1))</f>
      </c>
      <c r="GP15" s="126">
        <v>100</v>
      </c>
      <c r="GQ15" s="126">
        <v>96.32</v>
      </c>
      <c r="GR15" s="126">
        <f>IF((COUNTA(GP$12:GP$42)+COUNTA(GQ$12:GQ$42)=0),0.6*GP$5,IF(OR(GP15="",GQ15=""),0,IF(GP$6=0,IF(GP15&gt;=GP$8,GP$5,IF(GP15&lt;GQ15,0,GP$5*(GP15-GQ15)/(GP$8-GQ15))),IF(GP15&lt;=GP$8,GP$5,IF(GP15&gt;GQ15,0,GP$5*(GP15-GQ15)/(GP$8-GQ15))))))</f>
      </c>
      <c r="GS15" s="126">
        <f>IF(OR(GP15="",GQ15=""),0,GP$5)</f>
      </c>
      <c r="GT15" s="125">
        <f>IF(GP$6=0,RANK(GR15,GR$12:GR$42,0),RANK(GR15,GR$12:GR$42,1))</f>
      </c>
      <c r="GU15" s="126">
        <v>0.1</v>
      </c>
      <c r="GV15" s="126">
        <v>0.333333333333333</v>
      </c>
      <c r="GW15" s="126">
        <f>IF((COUNTA(GU$12:GU$42)+COUNTA(GV$12:GV$42)=0),0.6*GU$5,IF(OR(GU15="",GV15=""),0,IF(GU$6=0,IF(GU15&gt;=GU$8,GU$5,IF(GU15&lt;GV15,0,GU$5*(GU15-GV15)/(GU$8-GV15))),IF(GU15&lt;=GU$8,GU$5,IF(GU15&gt;GV15,0,GU$5*(GU15-GV15)/(GU$8-GV15))))))</f>
      </c>
      <c r="GX15" s="126">
        <f>IF(OR(GU15="",GV15=""),0,GU$5)</f>
      </c>
      <c r="GY15" s="125">
        <f>IF(GU$6=0,RANK(GW15,GW$12:GW$42,0),RANK(GW15,GW$12:GW$42,1))</f>
      </c>
      <c r="GZ15" s="126">
        <v>0.1</v>
      </c>
      <c r="HA15" s="126">
        <v>1.08</v>
      </c>
      <c r="HB15" s="126">
        <f>IF((COUNTA(GZ$12:GZ$42)+COUNTA(HA$12:HA$42)=0),0.6*GZ$5,IF(OR(GZ15="",HA15=""),0,IF(GZ$6=0,IF(GZ15&gt;=GZ$8,GZ$5,IF(GZ15&lt;HA15,0,GZ$5*(GZ15-HA15)/(GZ$8-HA15))),IF(GZ15&lt;=GZ$8,GZ$5,IF(GZ15&gt;HA15,0,GZ$5*(GZ15-HA15)/(GZ$8-HA15))))))</f>
      </c>
      <c r="HC15" s="126">
        <f>IF(OR(GZ15="",HA15=""),0,GZ$5)</f>
      </c>
      <c r="HD15" s="125">
        <f>IF(GZ$6=0,RANK(HB15,HB$12:HB$42,0),RANK(HB15,HB$12:HB$42,1))</f>
      </c>
      <c r="HE15" s="126">
        <v>0</v>
      </c>
      <c r="HF15" s="126">
        <v>2.03180111228418</v>
      </c>
      <c r="HG15" s="126">
        <f>IF((COUNTA(HE$12:HE$42)+COUNTA(HF$12:HF$42)=0),0.6*HE$5,IF(OR(HE15="",HF15=""),0,IF(HE$6=0,IF(HE15&gt;=HE$8,HE$5,IF(HE15&lt;HF15,0,HE$5*(HE15-HF15)/(HE$8-HF15))),IF(HE15&lt;=HE$8,HE$5,IF(HE15&gt;HF15,0,HE$5*(HE15-HF15)/(HE$8-HF15))))))</f>
      </c>
      <c r="HH15" s="126">
        <f>IF(OR(HE15="",HF15=""),0,HE$5)</f>
      </c>
      <c r="HI15" s="125">
        <f>IF(HE$6=0,RANK(HG15,HG$12:HG$42,0),RANK(HG15,HG$12:HG$42,1))</f>
      </c>
      <c r="HJ15" s="126">
        <v>0</v>
      </c>
      <c r="HK15" s="126">
        <v>2.80556970703297</v>
      </c>
      <c r="HL15" s="126">
        <f>IF((COUNTA(HJ$12:HJ$42)+COUNTA(HK$12:HK$42)=0),0.6*HJ$5,IF(OR(HJ15="",HK15=""),0,IF(HJ$6=0,IF(HJ15&gt;=HJ$8,HJ$5,IF(HJ15&lt;HK15,0,HJ$5*(HJ15-HK15)/(HJ$8-HK15))),IF(HJ15&lt;=HJ$8,HJ$5,IF(HJ15&gt;HK15,0,HJ$5*(HJ15-HK15)/(HJ$8-HK15))))))</f>
      </c>
      <c r="HM15" s="126">
        <f>IF(OR(HJ15="",HK15=""),0,HJ$5)</f>
      </c>
      <c r="HN15" s="125">
        <f>IF(HJ$6=0,RANK(HL15,HL$12:HL$42,0),RANK(HL15,HL$12:HL$42,1))</f>
      </c>
      <c r="HO15" s="126">
        <v>57.11</v>
      </c>
      <c r="HP15" s="126">
        <v>20.2225409375893</v>
      </c>
      <c r="HQ15" s="126">
        <f>IF((COUNTA(HO$12:HO$42)+COUNTA(HP$12:HP$42)=0),0.6*HO$5,IF(OR(HO15="",HP15=""),0,IF(HO$6=0,IF(HO15&gt;=HO$8,HO$5,IF(HO15&lt;HP15,0,HO$5*(HO15-HP15)/(HO$8-HP15))),IF(HO15&lt;=HO$8,HO$5,IF(HO15&gt;HP15,0,HO$5*(HO15-HP15)/(HO$8-HP15))))))</f>
      </c>
      <c r="HR15" s="126">
        <f>IF(OR(HO15="",HP15=""),0,HO$5)</f>
      </c>
      <c r="HS15" s="125">
        <f>IF(HO$6=0,RANK(HQ15,HQ$12:HQ$42,0),RANK(HQ15,HQ$12:HQ$42,1))</f>
      </c>
      <c r="HT15" s="126">
        <v>57.11</v>
      </c>
      <c r="HU15" s="126">
        <v>15.7411102705848</v>
      </c>
      <c r="HV15" s="126">
        <f>IF((COUNTA(HT$12:HT$42)+COUNTA(HU$12:HU$42)=0),0.6*HT$5,IF(OR(HT15="",HU15=""),0,IF(HT$6=0,IF(HT15&gt;=HT$8,HT$5,IF(HT15&lt;HU15,0,HT$5*(HT15-HU15)/(HT$8-HU15))),IF(HT15&lt;=HT$8,HT$5,IF(HT15&gt;HU15,0,HT$5*(HT15-HU15)/(HT$8-HU15))))))</f>
      </c>
      <c r="HW15" s="126">
        <f>IF(OR(HT15="",HU15=""),0,HT$5)</f>
      </c>
      <c r="HX15" s="125">
        <f>IF(HT$6=0,RANK(HV15,HV$12:HV$42,0),RANK(HV15,HV$12:HV$42,1))</f>
      </c>
      <c r="HY15" s="126">
        <v>13.33</v>
      </c>
      <c r="HZ15" s="126">
        <v>3.5463705270843</v>
      </c>
      <c r="IA15" s="126">
        <f>IF((COUNTA(HY$12:HY$42)+COUNTA(HZ$12:HZ$42)=0),0.6*HY$5,IF(OR(HY15="",HZ15=""),0,IF(HY$6=0,IF(HY15&gt;=HY$8,HY$5,IF(HY15&lt;HZ15,0,HY$5*(HY15-HZ15)/(HY$8-HZ15))),IF(HY15&lt;=HY$8,HY$5,IF(HY15&gt;HZ15,0,HY$5*(HY15-HZ15)/(HY$8-HZ15))))))</f>
      </c>
      <c r="IB15" s="126">
        <f>IF(OR(HY15="",HZ15=""),0,HY$5)</f>
      </c>
      <c r="IC15" s="125">
        <f>IF(HY$6=0,RANK(IA15,IA$12:IA$42,0),RANK(IA15,IA$12:IA$42,1))</f>
      </c>
      <c r="ID15" s="126">
        <v>13.33</v>
      </c>
      <c r="IE15" s="126">
        <v>1.76567933574342</v>
      </c>
      <c r="IF15" s="126">
        <f>IF((COUNTA(ID$12:ID$42)+COUNTA(IE$12:IE$42)=0),0.6*ID$5,IF(OR(ID15="",IE15=""),0,IF(ID$6=0,IF(ID15&gt;=ID$8,ID$5,IF(ID15&lt;IE15,0,ID$5*(ID15-IE15)/(ID$8-IE15))),IF(ID15&lt;=ID$8,ID$5,IF(ID15&gt;IE15,0,ID$5*(ID15-IE15)/(ID$8-IE15))))))</f>
      </c>
      <c r="IG15" s="126">
        <f>IF(OR(ID15="",IE15=""),0,ID$5)</f>
      </c>
      <c r="IH15" s="125">
        <f>IF(ID$6=0,RANK(IF15,IF$12:IF$42,0),RANK(IF15,IF$12:IF$42,1))</f>
      </c>
      <c r="II15"/>
      <c r="IJ15"/>
      <c r="IK15" s="126">
        <f>IF((COUNTA(II$12:II$42)+COUNTA(IJ$12:IJ$42)=0),0.6*II$5,IF(OR(II15="",IJ15=""),0,IF(II$6=0,IF(II15&gt;=II$8,II$5,IF(II15&lt;IJ15,0,II$5*(II15-IJ15)/(II$8-IJ15))),IF(II15&lt;=II$8,II$5,IF(II15&gt;IJ15,0,II$5*(II15-IJ15)/(II$8-IJ15))))))</f>
      </c>
      <c r="IL15" s="126">
        <f>IF(OR(II15="",IJ15=""),0,II$5)</f>
      </c>
      <c r="IM15" s="125">
        <f>IF(II$6=0,RANK(IK15,IK$12:IK$42,0),RANK(IK15,IK$12:IK$42,1))</f>
      </c>
      <c r="IN15"/>
      <c r="IO15"/>
      <c r="IP15" s="126">
        <f>IF((COUNTA(IN$12:IN$42)+COUNTA(IO$12:IO$42)=0),0.6*IN$5,IF(OR(IN15="",IO15=""),0,IF(IN$6=0,IF(IN15&gt;=IN$8,IN$5,IF(IN15&lt;IO15,0,IN$5*(IN15-IO15)/(IN$8-IO15))),IF(IN15&lt;=IN$8,IN$5,IF(IN15&gt;IO15,0,IN$5*(IN15-IO15)/(IN$8-IO15))))))</f>
      </c>
      <c r="IQ15" s="126">
        <f>IF(OR(IN15="",IO15=""),0,IN$5)</f>
      </c>
      <c r="IR15" s="125">
        <f>IF(IN$6=0,RANK(IP15,IP$12:IP$42,0),RANK(IP15,IP$12:IP$42,1))</f>
      </c>
      <c r="IS15"/>
      <c r="IT15"/>
      <c r="IU15" s="126">
        <f>IF((COUNTA(IS$12:IS$42)+COUNTA(IT$12:IT$42)=0),0.6*IS$5,IF(OR(IS15="",IT15=""),0,IF(IS$6=0,IF(IS15&gt;=IS$8,IS$5,IF(IS15&lt;IT15,0,IS$5*(IS15-IT15)/(IS$8-IT15))),IF(IS15&lt;=IS$8,IS$5,IF(IS15&gt;IT15,0,IS$5*(IS15-IT15)/(IS$8-IT15))))))</f>
      </c>
      <c r="IV15" s="126">
        <f>IF(OR(IS15="",IT15=""),0,IS$5)</f>
      </c>
      <c r="IW15" s="125">
        <f>IF(IS$6=0,RANK(IU15,IU$12:IU$42,0),RANK(IU15,IU$12:IU$42,1))</f>
      </c>
      <c r="IX15"/>
      <c r="IY15"/>
      <c r="IZ15" s="126">
        <f>IF((COUNTA(IX$12:IX$42)+COUNTA(IY$12:IY$42)=0),0.6*IX$5,IF(OR(IX15="",IY15=""),0,IF(IX$6=0,IF(IX15&gt;=IX$8,IX$5,IF(IX15&lt;IY15,0,IX$5*(IX15-IY15)/(IX$8-IY15))),IF(IX15&lt;=IX$8,IX$5,IF(IX15&gt;IY15,0,IX$5*(IX15-IY15)/(IX$8-IY15))))))</f>
      </c>
      <c r="JA15" s="126">
        <f>IF(OR(IX15="",IY15=""),0,IX$5)</f>
      </c>
      <c r="JB15" s="125">
        <f>IF(IX$6=0,RANK(IZ15,IZ$12:IZ$42,0),RANK(IZ15,IZ$12:IZ$42,1))</f>
      </c>
      <c r="JC15"/>
      <c r="JD15"/>
      <c r="JE15" s="126">
        <f>IF((COUNTA(JC$12:JC$42)+COUNTA(JD$12:JD$42)=0),0.6*JC$5,IF(OR(JC15="",JD15=""),0,IF(JC$6=0,IF(JC15&gt;=JC$8,JC$5,IF(JC15&lt;JD15,0,JC$5*(JC15-JD15)/(JC$8-JD15))),IF(JC15&lt;=JC$8,JC$5,IF(JC15&gt;JD15,0,JC$5*(JC15-JD15)/(JC$8-JD15))))))</f>
      </c>
      <c r="JF15" s="126">
        <f>IF(OR(JC15="",JD15=""),0,JC$5)</f>
      </c>
      <c r="JG15" s="125">
        <f>IF(JC$6=0,RANK(JE15,JE$12:JE$42,0),RANK(JE15,JE$12:JE$42,1))</f>
      </c>
      <c r="JH15"/>
      <c r="JI15"/>
      <c r="JJ15" s="126">
        <f>IF((COUNTA(JH$12:JH$42)+COUNTA(JI$12:JI$42)=0),0.6*JH$5,IF(OR(JH15="",JI15=""),0,IF(JH$6=0,IF(JH15&gt;=JH$8,JH$5,IF(JH15&lt;JI15,0,JH$5*(JH15-JI15)/(JH$8-JI15))),IF(JH15&lt;=JH$8,JH$5,IF(JH15&gt;JI15,0,JH$5*(JH15-JI15)/(JH$8-JI15))))))</f>
      </c>
      <c r="JK15" s="126">
        <f>IF(OR(JH15="",JI15=""),0,JH$5)</f>
      </c>
      <c r="JL15" s="125">
        <f>IF(JH$6=0,RANK(JJ15,JJ$12:JJ$42,0),RANK(JJ15,JJ$12:JJ$42,1))</f>
      </c>
      <c r="JM15"/>
      <c r="JN15"/>
      <c r="JO15" s="126">
        <f>IF((COUNTA(JM$12:JM$42)+COUNTA(JN$12:JN$42)=0),0.6*JM$5,IF(OR(JM15="",JN15=""),0,IF(JM$6=0,IF(JM15&gt;=JM$8,JM$5,IF(JM15&lt;JN15,0,JM$5*(JM15-JN15)/(JM$8-JN15))),IF(JM15&lt;=JM$8,JM$5,IF(JM15&gt;JN15,0,JM$5*(JM15-JN15)/(JM$8-JN15))))))</f>
      </c>
      <c r="JP15" s="126">
        <f>IF(OR(JM15="",JN15=""),0,JM$5)</f>
      </c>
      <c r="JQ15" s="125">
        <f>IF(JM$6=0,RANK(JO15,JO$12:JO$42,0),RANK(JO15,JO$12:JO$42,1))</f>
      </c>
      <c r="JR15"/>
      <c r="JS15"/>
      <c r="JT15" s="126">
        <f>IF((COUNTA(JR$12:JR$42)+COUNTA(JS$12:JS$42)=0),0.6*JR$5,IF(OR(JR15="",JS15=""),0,IF(JR$6=0,IF(JR15&gt;=JR$8,JR$5,IF(JR15&lt;JS15,0,JR$5*(JR15-JS15)/(JR$8-JS15))),IF(JR15&lt;=JR$8,JR$5,IF(JR15&gt;JS15,0,JR$5*(JR15-JS15)/(JR$8-JS15))))))</f>
      </c>
      <c r="JU15" s="126">
        <f>IF(OR(JR15="",JS15=""),0,JR$5)</f>
      </c>
      <c r="JV15" s="125">
        <f>IF(JR$6=0,RANK(JT15,JT$12:JT$42,0),RANK(JT15,JT$12:JT$42,1))</f>
      </c>
      <c r="JW15"/>
      <c r="JX15"/>
      <c r="JY15" s="126">
        <f>IF((COUNTA(JW$12:JW$42)+COUNTA(JX$12:JX$42)=0),0.6*JW$5,IF(OR(JW15="",JX15=""),0,IF(JW$6=0,IF(JW15&gt;=JW$8,JW$5,IF(JW15&lt;JX15,0,JW$5*(JW15-JX15)/(JW$8-JX15))),IF(JW15&lt;=JW$8,JW$5,IF(JW15&gt;JX15,0,JW$5*(JW15-JX15)/(JW$8-JX15))))))</f>
      </c>
      <c r="JZ15" s="126">
        <f>IF(OR(JW15="",JX15=""),0,JW$5)</f>
      </c>
      <c r="KA15" s="125">
        <f>IF(JW$6=0,RANK(JY15,JY$12:JY$42,0),RANK(JY15,JY$12:JY$42,1))</f>
      </c>
      <c r="KB15"/>
      <c r="KC15"/>
      <c r="KD15" s="126">
        <f>IF((COUNTA(KB$12:KB$42)+COUNTA(KC$12:KC$42)=0),0.6*KB$5,IF(OR(KB15="",KC15=""),0,IF(KB$6=0,IF(KB15&gt;=KB$8,KB$5,IF(KB15&lt;KC15,0,KB$5*(KB15-KC15)/(KB$8-KC15))),IF(KB15&lt;=KB$8,KB$5,IF(KB15&gt;KC15,0,KB$5*(KB15-KC15)/(KB$8-KC15))))))</f>
      </c>
      <c r="KE15" s="126">
        <f>IF(OR(KB15="",KC15=""),0,KB$5)</f>
      </c>
      <c r="KF15" s="125">
        <f>IF(KB$6=0,RANK(KD15,KD$12:KD$42,0),RANK(KD15,KD$12:KD$42,1))</f>
      </c>
      <c r="KG15"/>
      <c r="KH15"/>
      <c r="KI15" s="126">
        <f>IF((COUNTA(KG$12:KG$42)+COUNTA(KH$12:KH$42)=0),0.6*KG$5,IF(OR(KG15="",KH15=""),0,IF(KG$6=0,IF(KG15&gt;=KG$8,KG$5,IF(KG15&lt;KH15,0,KG$5*(KG15-KH15)/(KG$8-KH15))),IF(KG15&lt;=KG$8,KG$5,IF(KG15&gt;KH15,0,KG$5*(KG15-KH15)/(KG$8-KH15))))))</f>
      </c>
      <c r="KJ15" s="126">
        <f>IF(OR(KG15="",KH15=""),0,KG$5)</f>
      </c>
      <c r="KK15" s="125">
        <f>IF(KG$6=0,RANK(KI15,KI$12:KI$42,0),RANK(KI15,KI$12:KI$42,1))</f>
      </c>
      <c r="KL15"/>
      <c r="KM15"/>
      <c r="KN15" s="126">
        <f>IF((COUNTA(KL$12:KL$42)+COUNTA(KM$12:KM$42)=0),0.6*KL$5,IF(OR(KL15="",KM15=""),0,IF(KL$6=0,IF(KL15&gt;=KL$8,KL$5,IF(KL15&lt;KM15,0,KL$5*(KL15-KM15)/(KL$8-KM15))),IF(KL15&lt;=KL$8,KL$5,IF(KL15&gt;KM15,0,KL$5*(KL15-KM15)/(KL$8-KM15))))))</f>
      </c>
      <c r="KO15" s="126">
        <f>IF(OR(KL15="",KM15=""),0,KL$5)</f>
      </c>
      <c r="KP15" s="125">
        <f>IF(KL$6=0,RANK(KN15,KN$12:KN$42,0),RANK(KN15,KN$12:KN$42,1))</f>
      </c>
      <c r="KQ15"/>
      <c r="KR15"/>
      <c r="KS15" s="126">
        <f>IF((COUNTA(KQ$12:KQ$42)+COUNTA(KR$12:KR$42)=0),0.6*KQ$5,IF(OR(KQ15="",KR15=""),0,IF(KQ$6=0,IF(KQ15&gt;=KQ$8,KQ$5,IF(KQ15&lt;KR15,0,KQ$5*(KQ15-KR15)/(KQ$8-KR15))),IF(KQ15&lt;=KQ$8,KQ$5,IF(KQ15&gt;KR15,0,KQ$5*(KQ15-KR15)/(KQ$8-KR15))))))</f>
      </c>
      <c r="KT15" s="126">
        <f>IF(OR(KQ15="",KR15=""),0,KQ$5)</f>
      </c>
      <c r="KU15" s="125">
        <f>IF(KQ$6=0,RANK(KS15,KS$12:KS$42,0),RANK(KS15,KS$12:KS$42,1))</f>
      </c>
      <c r="KV15"/>
      <c r="KW15"/>
      <c r="KX15" s="126">
        <f>IF((COUNTA(KV$12:KV$42)+COUNTA(KW$12:KW$42)=0),0.6*KV$5,IF(OR(KV15="",KW15=""),0,IF(KV$6=0,IF(KV15&gt;=KV$8,KV$5,IF(KV15&lt;KW15,0,KV$5*(KV15-KW15)/(KV$8-KW15))),IF(KV15&lt;=KV$8,KV$5,IF(KV15&gt;KW15,0,KV$5*(KV15-KW15)/(KV$8-KW15))))))</f>
      </c>
      <c r="KY15" s="126">
        <f>IF(OR(KV15="",KW15=""),0,KV$5)</f>
      </c>
      <c r="KZ15" s="125">
        <f>IF(KV$6=0,RANK(KX15,KX$12:KX$42,0),RANK(KX15,KX$12:KX$42,1))</f>
      </c>
      <c r="LA15"/>
      <c r="LB15"/>
      <c r="LC15" s="126">
        <f>IF((COUNTA(LA$12:LA$42)+COUNTA(LB$12:LB$42)=0),0.6*LA$5,IF(OR(LA15="",LB15=""),0,IF(LA$6=0,IF(LA15&gt;=LA$8,LA$5,IF(LA15&lt;LB15,0,LA$5*(LA15-LB15)/(LA$8-LB15))),IF(LA15&lt;=LA$8,LA$5,IF(LA15&gt;LB15,0,LA$5*(LA15-LB15)/(LA$8-LB15))))))</f>
      </c>
      <c r="LD15" s="126">
        <f>IF(OR(LA15="",LB15=""),0,LA$5)</f>
      </c>
      <c r="LE15" s="125">
        <f>IF(LA$6=0,RANK(LC15,LC$12:LC$42,0),RANK(LC15,LC$12:LC$42,1))</f>
      </c>
      <c r="LF15"/>
      <c r="LG15"/>
      <c r="LH15" s="126">
        <f>IF((COUNTA(LF$12:LF$42)+COUNTA(LG$12:LG$42)=0),0.6*LF$5,IF(OR(LF15="",LG15=""),0,IF(LF$6=0,IF(LF15&gt;=LF$8,LF$5,IF(LF15&lt;LG15,0,LF$5*(LF15-LG15)/(LF$8-LG15))),IF(LF15&lt;=LF$8,LF$5,IF(LF15&gt;LG15,0,LF$5*(LF15-LG15)/(LF$8-LG15))))))</f>
      </c>
      <c r="LI15" s="126">
        <f>IF(OR(LF15="",LG15=""),0,LF$5)</f>
      </c>
      <c r="LJ15" s="125">
        <f>IF(LF$6=0,RANK(LH15,LH$12:LH$42,0),RANK(LH15,LH$12:LH$42,1))</f>
      </c>
      <c r="LK15"/>
      <c r="LL15"/>
      <c r="LM15" s="126">
        <f>IF((COUNTA(LK$12:LK$42)+COUNTA(LL$12:LL$42)=0),0.6*LK$5,IF(OR(LK15="",LL15=""),0,IF(LK$6=0,IF(LK15&gt;=LK$8,LK$5,IF(LK15&lt;LL15,0,LK$5*(LK15-LL15)/(LK$8-LL15))),IF(LK15&lt;=LK$8,LK$5,IF(LK15&gt;LL15,0,LK$5*(LK15-LL15)/(LK$8-LL15))))))</f>
      </c>
      <c r="LN15" s="126">
        <f>IF(OR(LK15="",LL15=""),0,LK$5)</f>
      </c>
      <c r="LO15" s="125">
        <f>IF(LK$6=0,RANK(LM15,LM$12:LM$42,0),RANK(LM15,LM$12:LM$42,1))</f>
      </c>
      <c r="LP15"/>
      <c r="LQ15"/>
      <c r="LR15" s="126">
        <f>IF((COUNTA(LP$12:LP$42)+COUNTA(LQ$12:LQ$42)=0),0.6*LP$5,IF(OR(LP15="",LQ15=""),0,IF(LP$6=0,IF(LP15&gt;=LP$8,LP$5,IF(LP15&lt;LQ15,0,LP$5*(LP15-LQ15)/(LP$8-LQ15))),IF(LP15&lt;=LP$8,LP$5,IF(LP15&gt;LQ15,0,LP$5*(LP15-LQ15)/(LP$8-LQ15))))))</f>
      </c>
      <c r="LS15" s="126">
        <f>IF(OR(LP15="",LQ15=""),0,LP$5)</f>
      </c>
      <c r="LT15" s="125">
        <f>IF(LP$6=0,RANK(LR15,LR$12:LR$42,0),RANK(LR15,LR$12:LR$42,1))</f>
      </c>
      <c r="LU15"/>
      <c r="LV15"/>
      <c r="LW15" s="126">
        <f>IF((COUNTA(LU$12:LU$42)+COUNTA(LV$12:LV$42)=0),0.6*LU$5,IF(OR(LU15="",LV15=""),0,IF(LU$6=0,IF(LU15&gt;=LU$8,LU$5,IF(LU15&lt;LV15,0,LU$5*(LU15-LV15)/(LU$8-LV15))),IF(LU15&lt;=LU$8,LU$5,IF(LU15&gt;LV15,0,LU$5*(LU15-LV15)/(LU$8-LV15))))))</f>
      </c>
      <c r="LX15" s="126">
        <f>IF(OR(LU15="",LV15=""),0,LU$5)</f>
      </c>
      <c r="LY15" s="125">
        <f>IF(LU$6=0,RANK(LW15,LW$12:LW$42,0),RANK(LW15,LW$12:LW$42,1))</f>
      </c>
      <c r="LZ15"/>
      <c r="MA15"/>
      <c r="MB15" s="126">
        <f>IF((COUNTA(LZ$12:LZ$42)+COUNTA(MA$12:MA$42)=0),0.6*LZ$5,IF(OR(LZ15="",MA15=""),0,IF(LZ$6=0,IF(LZ15&gt;=LZ$8,LZ$5,IF(LZ15&lt;MA15,0,LZ$5*(LZ15-MA15)/(LZ$8-MA15))),IF(LZ15&lt;=LZ$8,LZ$5,IF(LZ15&gt;MA15,0,LZ$5*(LZ15-MA15)/(LZ$8-MA15))))))</f>
      </c>
      <c r="MC15" s="126">
        <f>IF(OR(LZ15="",MA15=""),0,LZ$5)</f>
      </c>
      <c r="MD15" s="125">
        <f>IF(LZ$6=0,RANK(MB15,MB$12:MB$42,0),RANK(MB15,MB$12:MB$42,1))</f>
      </c>
      <c r="ME15"/>
      <c r="MF15"/>
      <c r="MG15" s="126">
        <f>IF((COUNTA(ME$12:ME$42)+COUNTA(MF$12:MF$42)=0),0.6*ME$5,IF(OR(ME15="",MF15=""),0,IF(ME$6=0,IF(ME15&gt;=ME$8,ME$5,IF(ME15&lt;MF15,0,ME$5*(ME15-MF15)/(ME$8-MF15))),IF(ME15&lt;=ME$8,ME$5,IF(ME15&gt;MF15,0,ME$5*(ME15-MF15)/(ME$8-MF15))))))</f>
      </c>
      <c r="MH15" s="126">
        <f>IF(OR(ME15="",MF15=""),0,ME$5)</f>
      </c>
      <c r="MI15" s="125">
        <f>IF(ME$6=0,RANK(MG15,MG$12:MG$42,0),RANK(MG15,MG$12:MG$42,1))</f>
      </c>
      <c r="MJ15"/>
      <c r="MK15"/>
      <c r="ML15" s="126">
        <f>IF((COUNTA(MJ$12:MJ$42)+COUNTA(MK$12:MK$42)=0),0.6*MJ$5,IF(OR(MJ15="",MK15=""),0,IF(MJ$6=0,IF(MJ15&gt;=MJ$8,MJ$5,IF(MJ15&lt;MK15,0,MJ$5*(MJ15-MK15)/(MJ$8-MK15))),IF(MJ15&lt;=MJ$8,MJ$5,IF(MJ15&gt;MK15,0,MJ$5*(MJ15-MK15)/(MJ$8-MK15))))))</f>
      </c>
      <c r="MM15" s="126">
        <f>IF(OR(MJ15="",MK15=""),0,MJ$5)</f>
      </c>
      <c r="MN15" s="125">
        <f>IF(MJ$6=0,RANK(ML15,ML$12:ML$42,0),RANK(ML15,ML$12:ML$42,1))</f>
      </c>
      <c r="MO15"/>
      <c r="MP15"/>
      <c r="MQ15" s="126">
        <f>IF((COUNTA(MO$12:MO$42)+COUNTA(MP$12:MP$42)=0),0.6*MO$5,IF(OR(MO15="",MP15=""),0,IF(MO$6=0,IF(MO15&gt;=MO$8,MO$5,IF(MO15&lt;MP15,0,MO$5*(MO15-MP15)/(MO$8-MP15))),IF(MO15&lt;=MO$8,MO$5,IF(MO15&gt;MP15,0,MO$5*(MO15-MP15)/(MO$8-MP15))))))</f>
      </c>
      <c r="MR15" s="126">
        <f>IF(OR(MO15="",MP15=""),0,MO$5)</f>
      </c>
      <c r="MS15" s="125">
        <f>IF(MO$6=0,RANK(MQ15,MQ$12:MQ$42,0),RANK(MQ15,MQ$12:MQ$42,1))</f>
      </c>
      <c r="MT15"/>
      <c r="MU15"/>
      <c r="MV15" s="126">
        <f>IF((COUNTA(MT$12:MT$42)+COUNTA(MU$12:MU$42)=0),0.6*MT$5,IF(OR(MT15="",MU15=""),0,IF(MT$6=0,IF(MT15&gt;=MT$8,MT$5,IF(MT15&lt;MU15,0,MT$5*(MT15-MU15)/(MT$8-MU15))),IF(MT15&lt;=MT$8,MT$5,IF(MT15&gt;MU15,0,MT$5*(MT15-MU15)/(MT$8-MU15))))))</f>
      </c>
      <c r="MW15" s="126">
        <f>IF(OR(MT15="",MU15=""),0,MT$5)</f>
      </c>
      <c r="MX15" s="125">
        <f>IF(MT$6=0,RANK(MV15,MV$12:MV$42,0),RANK(MV15,MV$12:MV$42,1))</f>
      </c>
      <c r="MY15"/>
      <c r="MZ15"/>
      <c r="NA15" s="126">
        <f>IF((COUNTA(MY$12:MY$42)+COUNTA(MZ$12:MZ$42)=0),0.6*MY$5,IF(OR(MY15="",MZ15=""),0,IF(MY$6=0,IF(MY15&gt;=MY$8,MY$5,IF(MY15&lt;MZ15,0,MY$5*(MY15-MZ15)/(MY$8-MZ15))),IF(MY15&lt;=MY$8,MY$5,IF(MY15&gt;MZ15,0,MY$5*(MY15-MZ15)/(MY$8-MZ15))))))</f>
      </c>
      <c r="NB15" s="126">
        <f>IF(OR(MY15="",MZ15=""),0,MY$5)</f>
      </c>
      <c r="NC15" s="125">
        <f>IF(MY$6=0,RANK(NA15,NA$12:NA$42,0),RANK(NA15,NA$12:NA$42,1))</f>
      </c>
      <c r="ND15"/>
      <c r="NE15"/>
      <c r="NF15" s="126">
        <f>IF((COUNTA(ND$12:ND$42)+COUNTA(NE$12:NE$42)=0),0.6*ND$5,IF(OR(ND15="",NE15=""),0,IF(ND$6=0,IF(ND15&gt;=ND$8,ND$5,IF(ND15&lt;NE15,0,ND$5*(ND15-NE15)/(ND$8-NE15))),IF(ND15&lt;=ND$8,ND$5,IF(ND15&gt;NE15,0,ND$5*(ND15-NE15)/(ND$8-NE15))))))</f>
      </c>
      <c r="NG15" s="126">
        <f>IF(OR(ND15="",NE15=""),0,ND$5)</f>
      </c>
      <c r="NH15" s="125">
        <f>IF(ND$6=0,RANK(NF15,NF$12:NF$42,0),RANK(NF15,NF$12:NF$42,1))</f>
      </c>
      <c r="NI15"/>
      <c r="NJ15"/>
      <c r="NK15" s="126">
        <f>IF((COUNTA(NI$12:NI$42)+COUNTA(NJ$12:NJ$42)=0),0.6*NI$5,IF(OR(NI15="",NJ15=""),0,IF(NI$6=0,IF(NI15&gt;=NI$8,NI$5,IF(NI15&lt;NJ15,0,NI$5*(NI15-NJ15)/(NI$8-NJ15))),IF(NI15&lt;=NI$8,NI$5,IF(NI15&gt;NJ15,0,NI$5*(NI15-NJ15)/(NI$8-NJ15))))))</f>
      </c>
      <c r="NL15" s="126">
        <f>IF(OR(NI15="",NJ15=""),0,NI$5)</f>
      </c>
      <c r="NM15" s="125">
        <f>IF(NI$6=0,RANK(NK15,NK$12:NK$42,0),RANK(NK15,NK$12:NK$42,1))</f>
      </c>
      <c r="NN15"/>
      <c r="NO15"/>
      <c r="NP15" s="126">
        <f>IF((COUNTA(NN$12:NN$42)+COUNTA(NO$12:NO$42)=0),0.6*NN$5,IF(OR(NN15="",NO15=""),0,IF(NN$6=0,IF(NN15&gt;=NN$8,NN$5,IF(NN15&lt;NO15,0,NN$5*(NN15-NO15)/(NN$8-NO15))),IF(NN15&lt;=NN$8,NN$5,IF(NN15&gt;NO15,0,NN$5*(NN15-NO15)/(NN$8-NO15))))))</f>
      </c>
      <c r="NQ15" s="126">
        <f>IF(OR(NN15="",NO15=""),0,NN$5)</f>
      </c>
      <c r="NR15" s="125">
        <f>IF(NN$6=0,RANK(NP15,NP$12:NP$42,0),RANK(NP15,NP$12:NP$42,1))</f>
      </c>
      <c r="NS15"/>
      <c r="NT15"/>
      <c r="NU15" s="126">
        <f>IF((COUNTA(NS$12:NS$42)+COUNTA(NT$12:NT$42)=0),0.6*NS$5,IF(OR(NS15="",NT15=""),0,IF(NS$6=0,IF(NS15&gt;=NS$8,NS$5,IF(NS15&lt;NT15,0,NS$5*(NS15-NT15)/(NS$8-NT15))),IF(NS15&lt;=NS$8,NS$5,IF(NS15&gt;NT15,0,NS$5*(NS15-NT15)/(NS$8-NT15))))))</f>
      </c>
      <c r="NV15" s="126">
        <f>IF(OR(NS15="",NT15=""),0,NS$5)</f>
      </c>
      <c r="NW15" s="125">
        <f>IF(NS$6=0,RANK(NU15,NU$12:NU$42,0),RANK(NU15,NU$12:NU$42,1))</f>
      </c>
      <c r="NX15"/>
      <c r="NY15"/>
      <c r="NZ15" s="126">
        <f>IF((COUNTA(NX$12:NX$42)+COUNTA(NY$12:NY$42)=0),0.6*NX$5,IF(OR(NX15="",NY15=""),0,IF(NX$6=0,IF(NX15&gt;=NX$8,NX$5,IF(NX15&lt;NY15,0,NX$5*(NX15-NY15)/(NX$8-NY15))),IF(NX15&lt;=NX$8,NX$5,IF(NX15&gt;NY15,0,NX$5*(NX15-NY15)/(NX$8-NY15))))))</f>
      </c>
      <c r="OA15" s="126">
        <f>IF(OR(NX15="",NY15=""),0,NX$5)</f>
      </c>
      <c r="OB15" s="125">
        <f>IF(NX$6=0,RANK(NZ15,NZ$12:NZ$42,0),RANK(NZ15,NZ$12:NZ$42,1))</f>
      </c>
      <c r="OC15"/>
      <c r="OD15"/>
      <c r="OE15" s="126">
        <f>IF((COUNTA(OC$12:OC$42)+COUNTA(OD$12:OD$42)=0),0.6*OC$5,IF(OR(OC15="",OD15=""),0,IF(OC$6=0,IF(OC15&gt;=OC$8,OC$5,IF(OC15&lt;OD15,0,OC$5*(OC15-OD15)/(OC$8-OD15))),IF(OC15&lt;=OC$8,OC$5,IF(OC15&gt;OD15,0,OC$5*(OC15-OD15)/(OC$8-OD15))))))</f>
      </c>
      <c r="OF15" s="126">
        <f>IF(OR(OC15="",OD15=""),0,OC$5)</f>
      </c>
      <c r="OG15" s="125">
        <f>IF(OC$6=0,RANK(OE15,OE$12:OE$42,0),RANK(OE15,OE$12:OE$42,1))</f>
      </c>
      <c r="OH15"/>
      <c r="OI15"/>
      <c r="OJ15" s="126">
        <f>IF((COUNTA(OH$12:OH$42)+COUNTA(OI$12:OI$42)=0),0.6*OH$5,IF(OR(OH15="",OI15=""),0,IF(OH$6=0,IF(OH15&gt;=OH$8,OH$5,IF(OH15&lt;OI15,0,OH$5*(OH15-OI15)/(OH$8-OI15))),IF(OH15&lt;=OH$8,OH$5,IF(OH15&gt;OI15,0,OH$5*(OH15-OI15)/(OH$8-OI15))))))</f>
      </c>
      <c r="OK15" s="126">
        <f>IF(OR(OH15="",OI15=""),0,OH$5)</f>
      </c>
      <c r="OL15" s="125">
        <f>IF(OH$6=0,RANK(OJ15,OJ$12:OJ$42,0),RANK(OJ15,OJ$12:OJ$42,1))</f>
      </c>
      <c r="OM15"/>
      <c r="ON15"/>
      <c r="OO15" s="126">
        <f>IF((COUNTA(OM$12:OM$42)+COUNTA(ON$12:ON$42)=0),0.6*OM$5,IF(OR(OM15="",ON15=""),0,IF(OM$6=0,IF(OM15&gt;=OM$8,OM$5,IF(OM15&lt;ON15,0,OM$5*(OM15-ON15)/(OM$8-ON15))),IF(OM15&lt;=OM$8,OM$5,IF(OM15&gt;ON15,0,OM$5*(OM15-ON15)/(OM$8-ON15))))))</f>
      </c>
      <c r="OP15" s="126">
        <f>IF(OR(OM15="",ON15=""),0,OM$5)</f>
      </c>
      <c r="OQ15" s="125">
        <f>IF(OM$6=0,RANK(OO15,OO$12:OO$42,0),RANK(OO15,OO$12:OO$42,1))</f>
      </c>
      <c r="OR15"/>
      <c r="OS15"/>
      <c r="OT15" s="126">
        <f>IF((COUNTA(OR$12:OR$42)+COUNTA(OS$12:OS$42)=0),0.6*OR$5,IF(OR(OR15="",OS15=""),0,IF(OR$6=0,IF(OR15&gt;=OR$8,OR$5,IF(OR15&lt;OS15,0,OR$5*(OR15-OS15)/(OR$8-OS15))),IF(OR15&lt;=OR$8,OR$5,IF(OR15&gt;OS15,0,OR$5*(OR15-OS15)/(OR$8-OS15))))))</f>
      </c>
      <c r="OU15" s="126">
        <f>IF(OR(OR15="",OS15=""),0,OR$5)</f>
      </c>
      <c r="OV15" s="125">
        <f>IF(OR$6=0,RANK(OT15,OT$12:OT$42,0),RANK(OT15,OT$12:OT$42,1))</f>
      </c>
      <c r="OW15"/>
      <c r="OX15"/>
      <c r="OY15" s="126">
        <f>IF((COUNTA(OW$12:OW$42)+COUNTA(OX$12:OX$42)=0),0.6*OW$5,IF(OR(OW15="",OX15=""),0,IF(OW$6=0,IF(OW15&gt;=OW$8,OW$5,IF(OW15&lt;OX15,0,OW$5*(OW15-OX15)/(OW$8-OX15))),IF(OW15&lt;=OW$8,OW$5,IF(OW15&gt;OX15,0,OW$5*(OW15-OX15)/(OW$8-OX15))))))</f>
      </c>
      <c r="OZ15" s="126">
        <f>IF(OR(OW15="",OX15=""),0,OW$5)</f>
      </c>
      <c r="PA15" s="125">
        <f>IF(OW$6=0,RANK(OY15,OY$12:OY$42,0),RANK(OY15,OY$12:OY$42,1))</f>
      </c>
      <c r="PB15"/>
      <c r="PC15"/>
      <c r="PD15" s="126">
        <f>IF((COUNTA(PB$12:PB$42)+COUNTA(PC$12:PC$42)=0),0.6*PB$5,IF(OR(PB15="",PC15=""),0,IF(PB$6=0,IF(PB15&gt;=PB$8,PB$5,IF(PB15&lt;PC15,0,PB$5*(PB15-PC15)/(PB$8-PC15))),IF(PB15&lt;=PB$8,PB$5,IF(PB15&gt;PC15,0,PB$5*(PB15-PC15)/(PB$8-PC15))))))</f>
      </c>
      <c r="PE15" s="126">
        <f>IF(OR(PB15="",PC15=""),0,PB$5)</f>
      </c>
      <c r="PF15" s="125">
        <f>IF(PB$6=0,RANK(PD15,PD$12:PD$42,0),RANK(PD15,PD$12:PD$42,1))</f>
      </c>
      <c r="PG15"/>
      <c r="PH15"/>
      <c r="PI15" s="126">
        <f>IF((COUNTA(PG$12:PG$42)+COUNTA(PH$12:PH$42)=0),0.6*PG$5,IF(OR(PG15="",PH15=""),0,IF(PG$6=0,IF(PG15&gt;=PG$8,PG$5,IF(PG15&lt;PH15,0,PG$5*(PG15-PH15)/(PG$8-PH15))),IF(PG15&lt;=PG$8,PG$5,IF(PG15&gt;PH15,0,PG$5*(PG15-PH15)/(PG$8-PH15))))))</f>
      </c>
      <c r="PJ15" s="126">
        <f>IF(OR(PG15="",PH15=""),0,PG$5)</f>
      </c>
      <c r="PK15" s="125">
        <f>IF(PG$6=0,RANK(PI15,PI$12:PI$42,0),RANK(PI15,PI$12:PI$42,1))</f>
      </c>
      <c r="PL15"/>
      <c r="PM15"/>
      <c r="PN15" s="126">
        <f>IF((COUNTA(PL$12:PL$42)+COUNTA(PM$12:PM$42)=0),0.6*PL$5,IF(OR(PL15="",PM15=""),0,IF(PL$6=0,IF(PL15&gt;=PL$8,PL$5,IF(PL15&lt;PM15,0,PL$5*(PL15-PM15)/(PL$8-PM15))),IF(PL15&lt;=PL$8,PL$5,IF(PL15&gt;PM15,0,PL$5*(PL15-PM15)/(PL$8-PM15))))))</f>
      </c>
      <c r="PO15" s="126">
        <f>IF(OR(PL15="",PM15=""),0,PL$5)</f>
      </c>
      <c r="PP15" s="125">
        <f>IF(PL$6=0,RANK(PN15,PN$12:PN$42,0),RANK(PN15,PN$12:PN$42,1))</f>
      </c>
      <c r="PQ15"/>
      <c r="PR15"/>
      <c r="PS15" s="126">
        <f>IF((COUNTA(PQ$12:PQ$42)+COUNTA(PR$12:PR$42)=0),0.6*PQ$5,IF(OR(PQ15="",PR15=""),0,IF(PQ$6=0,IF(PQ15&gt;=PQ$8,PQ$5,IF(PQ15&lt;PR15,0,PQ$5*(PQ15-PR15)/(PQ$8-PR15))),IF(PQ15&lt;=PQ$8,PQ$5,IF(PQ15&gt;PR15,0,PQ$5*(PQ15-PR15)/(PQ$8-PR15))))))</f>
      </c>
      <c r="PT15" s="126">
        <f>IF(OR(PQ15="",PR15=""),0,PQ$5)</f>
      </c>
      <c r="PU15" s="125">
        <f>IF(PQ$6=0,RANK(PS15,PS$12:PS$42,0),RANK(PS15,PS$12:PS$42,1))</f>
      </c>
      <c r="PV15"/>
      <c r="PW15"/>
      <c r="PX15" s="126">
        <f>IF((COUNTA(PV$12:PV$42)+COUNTA(PW$12:PW$42)=0),0.6*PV$5,IF(OR(PV15="",PW15=""),0,IF(PV$6=0,IF(PV15&gt;=PV$8,PV$5,IF(PV15&lt;PW15,0,PV$5*(PV15-PW15)/(PV$8-PW15))),IF(PV15&lt;=PV$8,PV$5,IF(PV15&gt;PW15,0,PV$5*(PV15-PW15)/(PV$8-PW15))))))</f>
      </c>
      <c r="PY15" s="126">
        <f>IF(OR(PV15="",PW15=""),0,PV$5)</f>
      </c>
      <c r="PZ15" s="125">
        <f>IF(PV$6=0,RANK(PX15,PX$12:PX$42,0),RANK(PX15,PX$12:PX$42,1))</f>
      </c>
      <c r="QA15"/>
      <c r="QB15"/>
      <c r="QC15" s="126">
        <f>IF((COUNTA(QA$12:QA$42)+COUNTA(QB$12:QB$42)=0),0.6*QA$5,IF(OR(QA15="",QB15=""),0,IF(QA$6=0,IF(QA15&gt;=QA$8,QA$5,IF(QA15&lt;QB15,0,QA$5*(QA15-QB15)/(QA$8-QB15))),IF(QA15&lt;=QA$8,QA$5,IF(QA15&gt;QB15,0,QA$5*(QA15-QB15)/(QA$8-QB15))))))</f>
      </c>
      <c r="QD15" s="126">
        <f>IF(OR(QA15="",QB15=""),0,QA$5)</f>
      </c>
      <c r="QE15" s="125">
        <f>IF(QA$6=0,RANK(QC15,QC$12:QC$42,0),RANK(QC15,QC$12:QC$42,1))</f>
      </c>
      <c r="QF15"/>
      <c r="QG15"/>
      <c r="QH15" s="126">
        <f>IF((COUNTA(QF$12:QF$42)+COUNTA(QG$12:QG$42)=0),0.6*QF$5,IF(OR(QF15="",QG15=""),0,IF(QF$6=0,IF(QF15&gt;=QF$8,QF$5,IF(QF15&lt;QG15,0,QF$5*(QF15-QG15)/(QF$8-QG15))),IF(QF15&lt;=QF$8,QF$5,IF(QF15&gt;QG15,0,QF$5*(QF15-QG15)/(QF$8-QG15))))))</f>
      </c>
      <c r="QI15" s="126">
        <f>IF(OR(QF15="",QG15=""),0,QF$5)</f>
      </c>
      <c r="QJ15" s="125">
        <f>IF(QF$6=0,RANK(QH15,QH$12:QH$42,0),RANK(QH15,QH$12:QH$42,1))</f>
      </c>
      <c r="QK15"/>
      <c r="QL15"/>
      <c r="QM15" s="126">
        <f>IF((COUNTA(QK$12:QK$42)+COUNTA(QL$12:QL$42)=0),0.6*QK$5,IF(OR(QK15="",QL15=""),0,IF(QK$6=0,IF(QK15&gt;=QK$8,QK$5,IF(QK15&lt;QL15,0,QK$5*(QK15-QL15)/(QK$8-QL15))),IF(QK15&lt;=QK$8,QK$5,IF(QK15&gt;QL15,0,QK$5*(QK15-QL15)/(QK$8-QL15))))))</f>
      </c>
      <c r="QN15" s="126">
        <f>IF(OR(QK15="",QL15=""),0,QK$5)</f>
      </c>
      <c r="QO15" s="125">
        <f>IF(QK$6=0,RANK(QM15,QM$12:QM$42,0),RANK(QM15,QM$12:QM$42,1))</f>
      </c>
      <c r="QP15"/>
      <c r="QQ15"/>
      <c r="QR15" s="126">
        <f>IF((COUNTA(QP$12:QP$42)+COUNTA(QQ$12:QQ$42)=0),0.6*QP$5,IF(OR(QP15="",QQ15=""),0,IF(QP$6=0,IF(QP15&gt;=QP$8,QP$5,IF(QP15&lt;QQ15,0,QP$5*(QP15-QQ15)/(QP$8-QQ15))),IF(QP15&lt;=QP$8,QP$5,IF(QP15&gt;QQ15,0,QP$5*(QP15-QQ15)/(QP$8-QQ15))))))</f>
      </c>
      <c r="QS15" s="126">
        <f>IF(OR(QP15="",QQ15=""),0,QP$5)</f>
      </c>
      <c r="QT15" s="125">
        <f>IF(QP$6=0,RANK(QR15,QR$12:QR$42,0),RANK(QR15,QR$12:QR$42,1))</f>
      </c>
      <c r="QU15" s="126">
        <v>99.83</v>
      </c>
      <c r="QV15" s="126">
        <v>68.78</v>
      </c>
      <c r="QW15" s="126">
        <f>IF((COUNTA(QU$12:QU$42)+COUNTA(QV$12:QV$42)=0),0.6*QU$5,IF(OR(QU15="",QV15=""),0,IF(QU$6=0,IF(QU15&gt;=QU$8,QU$5,IF(QU15&lt;QV15,0,QU$5*(QU15-QV15)/(QU$8-QV15))),IF(QU15&lt;=QU$8,QU$5,IF(QU15&gt;QV15,0,QU$5*(QU15-QV15)/(QU$8-QV15))))))</f>
      </c>
      <c r="QX15" s="126">
        <f>IF(OR(QU15="",QV15=""),0,QU$5)</f>
      </c>
      <c r="QY15" s="125">
        <f>IF(QU$6=0,RANK(QW15,QW$12:QW$42,0),RANK(QW15,QW$12:QW$42,1))</f>
      </c>
      <c r="QZ15" s="126">
        <v>99.83</v>
      </c>
      <c r="RA15" s="126">
        <v>80.55</v>
      </c>
      <c r="RB15" s="126">
        <f>IF((COUNTA(QZ$12:QZ$42)+COUNTA(RA$12:RA$42)=0),0.6*QZ$5,IF(OR(QZ15="",RA15=""),0,IF(QZ$6=0,IF(QZ15&gt;=QZ$8,QZ$5,IF(QZ15&lt;RA15,0,QZ$5*(QZ15-RA15)/(QZ$8-RA15))),IF(QZ15&lt;=QZ$8,QZ$5,IF(QZ15&gt;RA15,0,QZ$5*(QZ15-RA15)/(QZ$8-RA15))))))</f>
      </c>
      <c r="RC15" s="126">
        <f>IF(OR(QZ15="",RA15=""),0,QZ$5)</f>
      </c>
      <c r="RD15" s="125">
        <f>IF(QZ$6=0,RANK(RB15,RB$12:RB$42,0),RANK(RB15,RB$12:RB$42,1))</f>
      </c>
      <c r="RE15" s="126">
        <v>100</v>
      </c>
      <c r="RF15" s="126">
        <v>85.7</v>
      </c>
      <c r="RG15" s="126">
        <f>IF((COUNTA(RE$12:RE$42)+COUNTA(RF$12:RF$42)=0),0.6*RE$5,IF(OR(RE15="",RF15=""),0,IF(RE$6=0,IF(RE15&gt;=RE$8,RE$5,IF(RE15&lt;RF15,0,RE$5*(RE15-RF15)/(RE$8-RF15))),IF(RE15&lt;=RE$8,RE$5,IF(RE15&gt;RF15,0,RE$5*(RE15-RF15)/(RE$8-RF15))))))</f>
      </c>
      <c r="RH15" s="126">
        <f>IF(OR(RE15="",RF15=""),0,RE$5)</f>
      </c>
      <c r="RI15" s="125">
        <f>IF(RE$6=0,RANK(RG15,RG$12:RG$42,0),RANK(RG15,RG$12:RG$42,1))</f>
      </c>
      <c r="RJ15" s="126">
        <v>100</v>
      </c>
      <c r="RK15" s="126">
        <v>82.98</v>
      </c>
      <c r="RL15" s="126">
        <f>IF((COUNTA(RJ$12:RJ$42)+COUNTA(RK$12:RK$42)=0),0.6*RJ$5,IF(OR(RJ15="",RK15=""),0,IF(RJ$6=0,IF(RJ15&gt;=RJ$8,RJ$5,IF(RJ15&lt;RK15,0,RJ$5*(RJ15-RK15)/(RJ$8-RK15))),IF(RJ15&lt;=RJ$8,RJ$5,IF(RJ15&gt;RK15,0,RJ$5*(RJ15-RK15)/(RJ$8-RK15))))))</f>
      </c>
      <c r="RM15" s="126">
        <f>IF(OR(RJ15="",RK15=""),0,RJ$5)</f>
      </c>
      <c r="RN15" s="125">
        <f>IF(RJ$6=0,RANK(RL15,RL$12:RL$42,0),RANK(RL15,RL$12:RL$42,1))</f>
      </c>
      <c r="RO15" s="126">
        <v>1.37</v>
      </c>
      <c r="RP15" s="126">
        <v>6.33</v>
      </c>
      <c r="RQ15" s="126">
        <f>IF((COUNTA(RO$12:RO$42)+COUNTA(RP$12:RP$42)=0),0.6*RO$5,IF(OR(RO15="",RP15=""),0,IF(RO$6=0,IF(RO15&gt;=RO$8,RO$5,IF(RO15&lt;RP15,0,RO$5*(RO15-RP15)/(RO$8-RP15))),IF(RO15&lt;=RO$8,RO$5,IF(RO15&gt;RP15,0,RO$5*(RO15-RP15)/(RO$8-RP15))))))</f>
      </c>
      <c r="RR15" s="126">
        <f>IF(OR(RO15="",RP15=""),0,RO$5)</f>
      </c>
      <c r="RS15" s="125">
        <f>IF(RO$6=0,RANK(RQ15,RQ$12:RQ$42,0),RANK(RQ15,RQ$12:RQ$42,1))</f>
      </c>
      <c r="RT15" s="126">
        <v>1.37</v>
      </c>
      <c r="RU15" s="126">
        <v>5.91</v>
      </c>
      <c r="RV15" s="126">
        <f>IF((COUNTA(RT$12:RT$42)+COUNTA(RU$12:RU$42)=0),0.6*RT$5,IF(OR(RT15="",RU15=""),0,IF(RT$6=0,IF(RT15&gt;=RT$8,RT$5,IF(RT15&lt;RU15,0,RT$5*(RT15-RU15)/(RT$8-RU15))),IF(RT15&lt;=RT$8,RT$5,IF(RT15&gt;RU15,0,RT$5*(RT15-RU15)/(RT$8-RU15))))))</f>
      </c>
      <c r="RW15" s="126">
        <f>IF(OR(RT15="",RU15=""),0,RT$5)</f>
      </c>
      <c r="RX15" s="125">
        <f>IF(RT$6=0,RANK(RV15,RV$12:RV$42,0),RANK(RV15,RV$12:RV$42,1))</f>
      </c>
      <c r="RY15" s="126">
        <v>99.98</v>
      </c>
      <c r="RZ15"/>
      <c r="SA15" s="126">
        <f>IF((COUNTA(RY$12:RY$42)+COUNTA(RZ$12:RZ$42)=0),0.6*RY$5,IF(OR(RY15="",RZ15=""),0,IF(RY$6=0,IF(RY15&gt;=RY$8,RY$5,IF(RY15&lt;RZ15,0,RY$5*(RY15-RZ15)/(RY$8-RZ15))),IF(RY15&lt;=RY$8,RY$5,IF(RY15&gt;RZ15,0,RY$5*(RY15-RZ15)/(RY$8-RZ15))))))</f>
      </c>
      <c r="SB15" s="126">
        <f>IF(OR(RY15="",RZ15=""),0,RY$5)</f>
      </c>
      <c r="SC15" s="125">
        <f>IF(RY$6=0,RANK(SA15,SA$12:SA$42,0),RANK(SA15,SA$12:SA$42,1))</f>
      </c>
      <c r="SD15" s="126">
        <v>99.98</v>
      </c>
      <c r="SE15"/>
      <c r="SF15" s="126">
        <f>IF((COUNTA(SD$12:SD$42)+COUNTA(SE$12:SE$42)=0),0.6*SD$5,IF(OR(SD15="",SE15=""),0,IF(SD$6=0,IF(SD15&gt;=SD$8,SD$5,IF(SD15&lt;SE15,0,SD$5*(SD15-SE15)/(SD$8-SE15))),IF(SD15&lt;=SD$8,SD$5,IF(SD15&gt;SE15,0,SD$5*(SD15-SE15)/(SD$8-SE15))))))</f>
      </c>
      <c r="SG15" s="126">
        <f>IF(OR(SD15="",SE15=""),0,SD$5)</f>
      </c>
      <c r="SH15" s="125">
        <f>IF(SD$6=0,RANK(SF15,SF$12:SF$42,0),RANK(SF15,SF$12:SF$42,1))</f>
      </c>
      <c r="SI15" s="126">
        <v>100</v>
      </c>
      <c r="SJ15" s="126">
        <v>94.9</v>
      </c>
      <c r="SK15" s="126">
        <f>IF((COUNTA(SI$12:SI$42)+COUNTA(SJ$12:SJ$42)=0),0.6*SI$5,IF(OR(SI15="",SJ15=""),0,IF(SI$6=0,IF(SI15&gt;=SI$8,SI$5,IF(SI15&lt;SJ15,0,SI$5*(SI15-SJ15)/(SI$8-SJ15))),IF(SI15&lt;=SI$8,SI$5,IF(SI15&gt;SJ15,0,SI$5*(SI15-SJ15)/(SI$8-SJ15))))))</f>
      </c>
      <c r="SL15" s="126">
        <f>IF(OR(SI15="",SJ15=""),0,SI$5)</f>
      </c>
      <c r="SM15" s="125">
        <f>IF(SI$6=0,RANK(SK15,SK$12:SK$42,0),RANK(SK15,SK$12:SK$42,1))</f>
      </c>
      <c r="SN15" s="126">
        <v>100</v>
      </c>
      <c r="SO15" s="126">
        <v>93.37</v>
      </c>
      <c r="SP15" s="126">
        <f>IF((COUNTA(SN$12:SN$42)+COUNTA(SO$12:SO$42)=0),0.6*SN$5,IF(OR(SN15="",SO15=""),0,IF(SN$6=0,IF(SN15&gt;=SN$8,SN$5,IF(SN15&lt;SO15,0,SN$5*(SN15-SO15)/(SN$8-SO15))),IF(SN15&lt;=SN$8,SN$5,IF(SN15&gt;SO15,0,SN$5*(SN15-SO15)/(SN$8-SO15))))))</f>
      </c>
      <c r="SQ15" s="126">
        <f>IF(OR(SN15="",SO15=""),0,SN$5)</f>
      </c>
      <c r="SR15" s="125">
        <f>IF(SN$6=0,RANK(SP15,SP$12:SP$42,0),RANK(SP15,SP$12:SP$42,1))</f>
      </c>
      <c r="SS15" s="126">
        <v>0.12</v>
      </c>
      <c r="ST15" s="126">
        <v>2.69</v>
      </c>
      <c r="SU15" s="126">
        <f>IF((COUNTA(SS$12:SS$42)+COUNTA(ST$12:ST$42)=0),0.6*SS$5,IF(OR(SS15="",ST15=""),0,IF(SS$6=0,IF(SS15&gt;=SS$8,SS$5,IF(SS15&lt;ST15,0,SS$5*(SS15-ST15)/(SS$8-ST15))),IF(SS15&lt;=SS$8,SS$5,IF(SS15&gt;ST15,0,SS$5*(SS15-ST15)/(SS$8-ST15))))))</f>
      </c>
      <c r="SV15" s="126">
        <f>IF(OR(SS15="",ST15=""),0,SS$5)</f>
      </c>
      <c r="SW15" s="125">
        <f>IF(SS$6=0,RANK(SU15,SU$12:SU$42,0),RANK(SU15,SU$12:SU$42,1))</f>
      </c>
      <c r="SX15" s="126">
        <v>0.12</v>
      </c>
      <c r="SY15" s="126">
        <v>2.69</v>
      </c>
      <c r="SZ15" s="126">
        <f>IF((COUNTA(SX$12:SX$42)+COUNTA(SY$12:SY$42)=0),0.6*SX$5,IF(OR(SX15="",SY15=""),0,IF(SX$6=0,IF(SX15&gt;=SX$8,SX$5,IF(SX15&lt;SY15,0,SX$5*(SX15-SY15)/(SX$8-SY15))),IF(SX15&lt;=SX$8,SX$5,IF(SX15&gt;SY15,0,SX$5*(SX15-SY15)/(SX$8-SY15))))))</f>
      </c>
      <c r="TA15" s="126">
        <f>IF(OR(SX15="",SY15=""),0,SX$5)</f>
      </c>
      <c r="TB15" s="125">
        <f>IF(SX$6=0,RANK(SZ15,SZ$12:SZ$42,0),RANK(SZ15,SZ$12:SZ$42,1))</f>
      </c>
      <c r="TC15" s="126">
        <v>100</v>
      </c>
      <c r="TD15" s="126">
        <v>90.55</v>
      </c>
      <c r="TE15" s="126">
        <f>IF((COUNTA(TC$12:TC$42)+COUNTA(TD$12:TD$42)=0),0.6*TC$5,IF(OR(TC15="",TD15=""),0,IF(TC$6=0,IF(TC15&gt;=TC$8,TC$5,IF(TC15&lt;TD15,0,TC$5*(TC15-TD15)/(TC$8-TD15))),IF(TC15&lt;=TC$8,TC$5,IF(TC15&gt;TD15,0,TC$5*(TC15-TD15)/(TC$8-TD15))))))</f>
      </c>
      <c r="TF15" s="126">
        <f>IF(OR(TC15="",TD15=""),0,TC$5)</f>
      </c>
      <c r="TG15" s="125">
        <f>IF(TC$6=0,RANK(TE15,TE$12:TE$42,0),RANK(TE15,TE$12:TE$42,1))</f>
      </c>
      <c r="TH15" s="126">
        <v>100</v>
      </c>
      <c r="TI15" s="126">
        <v>85.46</v>
      </c>
      <c r="TJ15" s="126">
        <f>IF((COUNTA(TH$12:TH$42)+COUNTA(TI$12:TI$42)=0),0.6*TH$5,IF(OR(TH15="",TI15=""),0,IF(TH$6=0,IF(TH15&gt;=TH$8,TH$5,IF(TH15&lt;TI15,0,TH$5*(TH15-TI15)/(TH$8-TI15))),IF(TH15&lt;=TH$8,TH$5,IF(TH15&gt;TI15,0,TH$5*(TH15-TI15)/(TH$8-TI15))))))</f>
      </c>
      <c r="TK15" s="126">
        <f>IF(OR(TH15="",TI15=""),0,TH$5)</f>
      </c>
      <c r="TL15" s="125">
        <f>IF(TH$6=0,RANK(TJ15,TJ$12:TJ$42,0),RANK(TJ15,TJ$12:TJ$42,1))</f>
      </c>
      <c r="TM15" s="126">
        <v>0.24</v>
      </c>
      <c r="TN15" s="126">
        <v>2.99</v>
      </c>
      <c r="TO15" s="126">
        <f>IF((COUNTA(TM$12:TM$42)+COUNTA(TN$12:TN$42)=0),0.6*TM$5,IF(OR(TM15="",TN15=""),0,IF(TM$6=0,IF(TM15&gt;=TM$8,TM$5,IF(TM15&lt;TN15,0,TM$5*(TM15-TN15)/(TM$8-TN15))),IF(TM15&lt;=TM$8,TM$5,IF(TM15&gt;TN15,0,TM$5*(TM15-TN15)/(TM$8-TN15))))))</f>
      </c>
      <c r="TP15" s="126">
        <f>IF(OR(TM15="",TN15=""),0,TM$5)</f>
      </c>
      <c r="TQ15" s="125">
        <f>IF(TM$6=0,RANK(TO15,TO$12:TO$42,0),RANK(TO15,TO$12:TO$42,1))</f>
      </c>
      <c r="TR15" s="126">
        <v>0.24</v>
      </c>
      <c r="TS15" s="126">
        <v>3.35</v>
      </c>
      <c r="TT15" s="126">
        <f>IF((COUNTA(TR$12:TR$42)+COUNTA(TS$12:TS$42)=0),0.6*TR$5,IF(OR(TR15="",TS15=""),0,IF(TR$6=0,IF(TR15&gt;=TR$8,TR$5,IF(TR15&lt;TS15,0,TR$5*(TR15-TS15)/(TR$8-TS15))),IF(TR15&lt;=TR$8,TR$5,IF(TR15&gt;TS15,0,TR$5*(TR15-TS15)/(TR$8-TS15))))))</f>
      </c>
      <c r="TU15" s="126">
        <f>IF(OR(TR15="",TS15=""),0,TR$5)</f>
      </c>
      <c r="TV15" s="125">
        <f>IF(TR$6=0,RANK(TT15,TT$12:TT$42,0),RANK(TT15,TT$12:TT$42,1))</f>
      </c>
      <c r="TW15" s="126">
        <v>0</v>
      </c>
      <c r="TX15" s="126">
        <v>3.1</v>
      </c>
      <c r="TY15" s="126">
        <f>IF((COUNTA(TW$12:TW$42)+COUNTA(TX$12:TX$42)=0),0.6*TW$5,IF(OR(TW15="",TX15=""),0,IF(TW$6=0,IF(TW15&gt;=TW$8,TW$5,IF(TW15&lt;TX15,0,TW$5*(TW15-TX15)/(TW$8-TX15))),IF(TW15&lt;=TW$8,TW$5,IF(TW15&gt;TX15,0,TW$5*(TW15-TX15)/(TW$8-TX15))))))</f>
      </c>
      <c r="TZ15" s="126">
        <f>IF(OR(TW15="",TX15=""),0,TW$5)</f>
      </c>
      <c r="UA15" s="125">
        <f>IF(TW$6=0,RANK(TY15,TY$12:TY$42,0),RANK(TY15,TY$12:TY$42,1))</f>
      </c>
      <c r="UB15" s="126">
        <v>0</v>
      </c>
      <c r="UC15" s="126">
        <v>4.2</v>
      </c>
      <c r="UD15" s="126">
        <f>IF((COUNTA(UB$12:UB$42)+COUNTA(UC$12:UC$42)=0),0.6*UB$5,IF(OR(UB15="",UC15=""),0,IF(UB$6=0,IF(UB15&gt;=UB$8,UB$5,IF(UB15&lt;UC15,0,UB$5*(UB15-UC15)/(UB$8-UC15))),IF(UB15&lt;=UB$8,UB$5,IF(UB15&gt;UC15,0,UB$5*(UB15-UC15)/(UB$8-UC15))))))</f>
      </c>
      <c r="UE15" s="126">
        <f>IF(OR(UB15="",UC15=""),0,UB$5)</f>
      </c>
      <c r="UF15" s="125">
        <f>IF(UB$6=0,RANK(UD15,UD$12:UD$42,0),RANK(UD15,UD$12:UD$42,1))</f>
      </c>
      <c r="UG15" s="126">
        <v>44.32</v>
      </c>
      <c r="UH15" s="126">
        <v>19.13</v>
      </c>
      <c r="UI15" s="126">
        <f>IF((COUNTA(UG$12:UG$42)+COUNTA(UH$12:UH$42)=0),0.6*UG$5,IF(OR(UG15="",UH15=""),0,IF(UG$6=0,IF(UG15&gt;=UG$8,UG$5,IF(UG15&lt;UH15,0,UG$5*(UG15-UH15)/(UG$8-UH15))),IF(UG15&lt;=UG$8,UG$5,IF(UG15&gt;UH15,0,UG$5*(UG15-UH15)/(UG$8-UH15))))))</f>
      </c>
      <c r="UJ15" s="126">
        <f>IF(OR(UG15="",UH15=""),0,UG$5)</f>
      </c>
      <c r="UK15" s="125">
        <f>IF(UG$6=0,RANK(UI15,UI$12:UI$42,0),RANK(UI15,UI$12:UI$42,1))</f>
      </c>
      <c r="UL15" s="126">
        <v>44.32</v>
      </c>
      <c r="UM15" s="126">
        <v>15.11</v>
      </c>
      <c r="UN15" s="126">
        <f>IF((COUNTA(UL$12:UL$42)+COUNTA(UM$12:UM$42)=0),0.6*UL$5,IF(OR(UL15="",UM15=""),0,IF(UL$6=0,IF(UL15&gt;=UL$8,UL$5,IF(UL15&lt;UM15,0,UL$5*(UL15-UM15)/(UL$8-UM15))),IF(UL15&lt;=UL$8,UL$5,IF(UL15&gt;UM15,0,UL$5*(UL15-UM15)/(UL$8-UM15))))))</f>
      </c>
      <c r="UO15" s="126">
        <f>IF(OR(UL15="",UM15=""),0,UL$5)</f>
      </c>
      <c r="UP15" s="125">
        <f>IF(UL$6=0,RANK(UN15,UN$12:UN$42,0),RANK(UN15,UN$12:UN$42,1))</f>
      </c>
      <c r="UQ15" s="126">
        <v>7.04</v>
      </c>
      <c r="UR15" s="126">
        <v>4.23</v>
      </c>
      <c r="US15" s="126">
        <f>IF((COUNTA(UQ$12:UQ$42)+COUNTA(UR$12:UR$42)=0),0.6*UQ$5,IF(OR(UQ15="",UR15=""),0,IF(UQ$6=0,IF(UQ15&gt;=UQ$8,UQ$5,IF(UQ15&lt;UR15,0,UQ$5*(UQ15-UR15)/(UQ$8-UR15))),IF(UQ15&lt;=UQ$8,UQ$5,IF(UQ15&gt;UR15,0,UQ$5*(UQ15-UR15)/(UQ$8-UR15))))))</f>
      </c>
      <c r="UT15" s="126">
        <f>IF(OR(UQ15="",UR15=""),0,UQ$5)</f>
      </c>
      <c r="UU15" s="125">
        <f>IF(UQ$6=0,RANK(US15,US$12:US$42,0),RANK(US15,US$12:US$42,1))</f>
      </c>
      <c r="UV15" s="126">
        <v>7.04</v>
      </c>
      <c r="UW15" s="126">
        <v>1.12</v>
      </c>
      <c r="UX15" s="126">
        <f>IF((COUNTA(UV$12:UV$42)+COUNTA(UW$12:UW$42)=0),0.6*UV$5,IF(OR(UV15="",UW15=""),0,IF(UV$6=0,IF(UV15&gt;=UV$8,UV$5,IF(UV15&lt;UW15,0,UV$5*(UV15-UW15)/(UV$8-UW15))),IF(UV15&lt;=UV$8,UV$5,IF(UV15&gt;UW15,0,UV$5*(UV15-UW15)/(UV$8-UW15))))))</f>
      </c>
      <c r="UY15" s="126">
        <f>IF(OR(UV15="",UW15=""),0,UV$5)</f>
      </c>
      <c r="UZ15" s="125">
        <f>IF(UV$6=0,RANK(UX15,UX$12:UX$42,0),RANK(UX15,UX$12:UX$42,1))</f>
      </c>
      <c r="VA15" s="126">
        <v>99.93</v>
      </c>
      <c r="VB15" s="126">
        <v>89.55</v>
      </c>
      <c r="VC15" s="126">
        <f>IF((COUNTA(VA$12:VA$42)+COUNTA(VB$12:VB$42)=0),0.6*VA$5,IF(OR(VA15="",VB15=""),0,IF(VA$6=0,IF(VA15&gt;=VA$8,VA$5,IF(VA15&lt;VB15,0,VA$5*(VA15-VB15)/(VA$8-VB15))),IF(VA15&lt;=VA$8,VA$5,IF(VA15&gt;VB15,0,VA$5*(VA15-VB15)/(VA$8-VB15))))))</f>
      </c>
      <c r="VD15" s="126">
        <f>IF(OR(VA15="",VB15=""),0,VA$5)</f>
      </c>
      <c r="VE15" s="125">
        <f>IF(VA$6=0,RANK(VC15,VC$12:VC$42,0),RANK(VC15,VC$12:VC$42,1))</f>
      </c>
      <c r="VF15" s="126">
        <v>99.93</v>
      </c>
      <c r="VG15" s="126">
        <v>87.96</v>
      </c>
      <c r="VH15" s="126">
        <f>IF((COUNTA(VF$12:VF$42)+COUNTA(VG$12:VG$42)=0),0.6*VF$5,IF(OR(VF15="",VG15=""),0,IF(VF$6=0,IF(VF15&gt;=VF$8,VF$5,IF(VF15&lt;VG15,0,VF$5*(VF15-VG15)/(VF$8-VG15))),IF(VF15&lt;=VF$8,VF$5,IF(VF15&gt;VG15,0,VF$5*(VF15-VG15)/(VF$8-VG15))))))</f>
      </c>
      <c r="VI15" s="126">
        <f>IF(OR(VF15="",VG15=""),0,VF$5)</f>
      </c>
      <c r="VJ15" s="125">
        <f>IF(VF$6=0,RANK(VH15,VH$12:VH$42,0),RANK(VH15,VH$12:VH$42,1))</f>
      </c>
      <c r="VK15"/>
      <c r="VL15" s="126">
        <v>96.24</v>
      </c>
      <c r="VM15" s="126">
        <f>IF((COUNTA(VK$12:VK$42)+COUNTA(VL$12:VL$42)=0),0.6*VK$5,IF(OR(VK15="",VL15=""),0,IF(VK$6=0,IF(VK15&gt;=VK$8,VK$5,IF(VK15&lt;VL15,0,VK$5*(VK15-VL15)/(VK$8-VL15))),IF(VK15&lt;=VK$8,VK$5,IF(VK15&gt;VL15,0,VK$5*(VK15-VL15)/(VK$8-VL15))))))</f>
      </c>
      <c r="VN15" s="126">
        <f>IF(OR(VK15="",VL15=""),0,VK$5)</f>
      </c>
      <c r="VO15" s="125">
        <f>IF(VK$6=0,RANK(VM15,VM$12:VM$42,0),RANK(VM15,VM$12:VM$42,1))</f>
      </c>
      <c r="VP15"/>
      <c r="VQ15" s="126">
        <v>94.04</v>
      </c>
      <c r="VR15" s="126">
        <f>IF((COUNTA(VP$12:VP$42)+COUNTA(VQ$12:VQ$42)=0),0.6*VP$5,IF(OR(VP15="",VQ15=""),0,IF(VP$6=0,IF(VP15&gt;=VP$8,VP$5,IF(VP15&lt;VQ15,0,VP$5*(VP15-VQ15)/(VP$8-VQ15))),IF(VP15&lt;=VP$8,VP$5,IF(VP15&gt;VQ15,0,VP$5*(VP15-VQ15)/(VP$8-VQ15))))))</f>
      </c>
      <c r="VS15" s="126">
        <f>IF(OR(VP15="",VQ15=""),0,VP$5)</f>
      </c>
      <c r="VT15" s="125">
        <f>IF(VP$6=0,RANK(VR15,VR$12:VR$42,0),RANK(VR15,VR$12:VR$42,1))</f>
      </c>
      <c r="VU15" s="126">
        <v>1.07</v>
      </c>
      <c r="VV15" s="126">
        <v>6.07</v>
      </c>
      <c r="VW15" s="126">
        <f>IF((COUNTA(VU$12:VU$42)+COUNTA(VV$12:VV$42)=0),0.6*VU$5,IF(OR(VU15="",VV15=""),0,IF(VU$6=0,IF(VU15&gt;=VU$8,VU$5,IF(VU15&lt;VV15,0,VU$5*(VU15-VV15)/(VU$8-VV15))),IF(VU15&lt;=VU$8,VU$5,IF(VU15&gt;VV15,0,VU$5*(VU15-VV15)/(VU$8-VV15))))))</f>
      </c>
      <c r="VX15" s="126">
        <f>IF(OR(VU15="",VV15=""),0,VU$5)</f>
      </c>
      <c r="VY15" s="125">
        <f>IF(VU$6=0,RANK(VW15,VW$12:VW$42,0),RANK(VW15,VW$12:VW$42,1))</f>
      </c>
      <c r="VZ15" s="126">
        <v>1.07</v>
      </c>
      <c r="WA15" s="126">
        <v>5.38</v>
      </c>
      <c r="WB15" s="126">
        <f>IF((COUNTA(VZ$12:VZ$42)+COUNTA(WA$12:WA$42)=0),0.6*VZ$5,IF(OR(VZ15="",WA15=""),0,IF(VZ$6=0,IF(VZ15&gt;=VZ$8,VZ$5,IF(VZ15&lt;WA15,0,VZ$5*(VZ15-WA15)/(VZ$8-WA15))),IF(VZ15&lt;=VZ$8,VZ$5,IF(VZ15&gt;WA15,0,VZ$5*(VZ15-WA15)/(VZ$8-WA15))))))</f>
      </c>
      <c r="WC15" s="126">
        <f>IF(OR(VZ15="",WA15=""),0,VZ$5)</f>
      </c>
      <c r="WD15" s="125">
        <f>IF(VZ$6=0,RANK(WB15,WB$12:WB$42,0),RANK(WB15,WB$12:WB$42,1))</f>
      </c>
      <c r="WE15" s="126">
        <v>100</v>
      </c>
      <c r="WF15"/>
      <c r="WG15" s="126">
        <f>IF((COUNTA(WE$12:WE$42)+COUNTA(WF$12:WF$42)=0),0.6*WE$5,IF(OR(WE15="",WF15=""),0,IF(WE$6=0,IF(WE15&gt;=WE$8,WE$5,IF(WE15&lt;WF15,0,WE$5*(WE15-WF15)/(WE$8-WF15))),IF(WE15&lt;=WE$8,WE$5,IF(WE15&gt;WF15,0,WE$5*(WE15-WF15)/(WE$8-WF15))))))</f>
      </c>
      <c r="WH15" s="126">
        <f>IF(OR(WE15="",WF15=""),0,WE$5)</f>
      </c>
      <c r="WI15" s="125">
        <f>IF(WE$6=0,RANK(WG15,WG$12:WG$42,0),RANK(WG15,WG$12:WG$42,1))</f>
      </c>
      <c r="WJ15" s="126">
        <v>100</v>
      </c>
      <c r="WK15"/>
      <c r="WL15" s="126">
        <f>IF((COUNTA(WJ$12:WJ$42)+COUNTA(WK$12:WK$42)=0),0.6*WJ$5,IF(OR(WJ15="",WK15=""),0,IF(WJ$6=0,IF(WJ15&gt;=WJ$8,WJ$5,IF(WJ15&lt;WK15,0,WJ$5*(WJ15-WK15)/(WJ$8-WK15))),IF(WJ15&lt;=WJ$8,WJ$5,IF(WJ15&gt;WK15,0,WJ$5*(WJ15-WK15)/(WJ$8-WK15))))))</f>
      </c>
      <c r="WM15" s="126">
        <f>IF(OR(WJ15="",WK15=""),0,WJ$5)</f>
      </c>
      <c r="WN15" s="125">
        <f>IF(WJ$6=0,RANK(WL15,WL$12:WL$42,0),RANK(WL15,WL$12:WL$42,1))</f>
      </c>
      <c r="WO15" s="126">
        <v>100</v>
      </c>
      <c r="WP15" s="126">
        <v>95.91</v>
      </c>
      <c r="WQ15" s="126">
        <f>IF((COUNTA(WO$12:WO$42)+COUNTA(WP$12:WP$42)=0),0.6*WO$5,IF(OR(WO15="",WP15=""),0,IF(WO$6=0,IF(WO15&gt;=WO$8,WO$5,IF(WO15&lt;WP15,0,WO$5*(WO15-WP15)/(WO$8-WP15))),IF(WO15&lt;=WO$8,WO$5,IF(WO15&gt;WP15,0,WO$5*(WO15-WP15)/(WO$8-WP15))))))</f>
      </c>
      <c r="WR15" s="126">
        <f>IF(OR(WO15="",WP15=""),0,WO$5)</f>
      </c>
      <c r="WS15" s="125">
        <f>IF(WO$6=0,RANK(WQ15,WQ$12:WQ$42,0),RANK(WQ15,WQ$12:WQ$42,1))</f>
      </c>
      <c r="WT15" s="126">
        <v>100</v>
      </c>
      <c r="WU15" s="126">
        <v>91.02</v>
      </c>
      <c r="WV15" s="126">
        <f>IF((COUNTA(WT$12:WT$42)+COUNTA(WU$12:WU$42)=0),0.6*WT$5,IF(OR(WT15="",WU15=""),0,IF(WT$6=0,IF(WT15&gt;=WT$8,WT$5,IF(WT15&lt;WU15,0,WT$5*(WT15-WU15)/(WT$8-WU15))),IF(WT15&lt;=WT$8,WT$5,IF(WT15&gt;WU15,0,WT$5*(WT15-WU15)/(WT$8-WU15))))))</f>
      </c>
      <c r="WW15" s="126">
        <f>IF(OR(WT15="",WU15=""),0,WT$5)</f>
      </c>
      <c r="WX15" s="125">
        <f>IF(WT$6=0,RANK(WV15,WV$12:WV$42,0),RANK(WV15,WV$12:WV$42,1))</f>
      </c>
      <c r="WY15" s="126">
        <v>0.13</v>
      </c>
      <c r="WZ15" s="126">
        <v>3.24</v>
      </c>
      <c r="XA15" s="126">
        <f>IF((COUNTA(WY$12:WY$42)+COUNTA(WZ$12:WZ$42)=0),0.6*WY$5,IF(OR(WY15="",WZ15=""),0,IF(WY$6=0,IF(WY15&gt;=WY$8,WY$5,IF(WY15&lt;WZ15,0,WY$5*(WY15-WZ15)/(WY$8-WZ15))),IF(WY15&lt;=WY$8,WY$5,IF(WY15&gt;WZ15,0,WY$5*(WY15-WZ15)/(WY$8-WZ15))))))</f>
      </c>
      <c r="XB15" s="126">
        <f>IF(OR(WY15="",WZ15=""),0,WY$5)</f>
      </c>
      <c r="XC15" s="125">
        <f>IF(WY$6=0,RANK(XA15,XA$12:XA$42,0),RANK(XA15,XA$12:XA$42,1))</f>
      </c>
      <c r="XD15" s="126">
        <v>0.13</v>
      </c>
      <c r="XE15" s="126">
        <v>2.84</v>
      </c>
      <c r="XF15" s="126">
        <f>IF((COUNTA(XD$12:XD$42)+COUNTA(XE$12:XE$42)=0),0.6*XD$5,IF(OR(XD15="",XE15=""),0,IF(XD$6=0,IF(XD15&gt;=XD$8,XD$5,IF(XD15&lt;XE15,0,XD$5*(XD15-XE15)/(XD$8-XE15))),IF(XD15&lt;=XD$8,XD$5,IF(XD15&gt;XE15,0,XD$5*(XD15-XE15)/(XD$8-XE15))))))</f>
      </c>
      <c r="XG15" s="126">
        <f>IF(OR(XD15="",XE15=""),0,XD$5)</f>
      </c>
      <c r="XH15" s="125">
        <f>IF(XD$6=0,RANK(XF15,XF$12:XF$42,0),RANK(XF15,XF$12:XF$42,1))</f>
      </c>
      <c r="XI15" s="126">
        <v>100</v>
      </c>
      <c r="XJ15" s="126">
        <v>95.78</v>
      </c>
      <c r="XK15" s="126">
        <f>IF((COUNTA(XI$12:XI$42)+COUNTA(XJ$12:XJ$42)=0),0.6*XI$5,IF(OR(XI15="",XJ15=""),0,IF(XI$6=0,IF(XI15&gt;=XI$8,XI$5,IF(XI15&lt;XJ15,0,XI$5*(XI15-XJ15)/(XI$8-XJ15))),IF(XI15&lt;=XI$8,XI$5,IF(XI15&gt;XJ15,0,XI$5*(XI15-XJ15)/(XI$8-XJ15))))))</f>
      </c>
      <c r="XL15" s="126">
        <f>IF(OR(XI15="",XJ15=""),0,XI$5)</f>
      </c>
      <c r="XM15" s="125">
        <f>IF(XI$6=0,RANK(XK15,XK$12:XK$42,0),RANK(XK15,XK$12:XK$42,1))</f>
      </c>
      <c r="XN15" s="126">
        <v>100</v>
      </c>
      <c r="XO15" s="126">
        <v>92.85</v>
      </c>
      <c r="XP15" s="126">
        <f>IF((COUNTA(XN$12:XN$42)+COUNTA(XO$12:XO$42)=0),0.6*XN$5,IF(OR(XN15="",XO15=""),0,IF(XN$6=0,IF(XN15&gt;=XN$8,XN$5,IF(XN15&lt;XO15,0,XN$5*(XN15-XO15)/(XN$8-XO15))),IF(XN15&lt;=XN$8,XN$5,IF(XN15&gt;XO15,0,XN$5*(XN15-XO15)/(XN$8-XO15))))))</f>
      </c>
      <c r="XQ15" s="126">
        <f>IF(OR(XN15="",XO15=""),0,XN$5)</f>
      </c>
      <c r="XR15" s="125">
        <f>IF(XN$6=0,RANK(XP15,XP$12:XP$42,0),RANK(XP15,XP$12:XP$42,1))</f>
      </c>
      <c r="XS15" s="126">
        <v>0.11</v>
      </c>
      <c r="XT15" s="126">
        <v>3.04</v>
      </c>
      <c r="XU15" s="126">
        <f>IF((COUNTA(XS$12:XS$42)+COUNTA(XT$12:XT$42)=0),0.6*XS$5,IF(OR(XS15="",XT15=""),0,IF(XS$6=0,IF(XS15&gt;=XS$8,XS$5,IF(XS15&lt;XT15,0,XS$5*(XS15-XT15)/(XS$8-XT15))),IF(XS15&lt;=XS$8,XS$5,IF(XS15&gt;XT15,0,XS$5*(XS15-XT15)/(XS$8-XT15))))))</f>
      </c>
      <c r="XV15" s="126">
        <f>IF(OR(XS15="",XT15=""),0,XS$5)</f>
      </c>
      <c r="XW15" s="125">
        <f>IF(XS$6=0,RANK(XU15,XU$12:XU$42,0),RANK(XU15,XU$12:XU$42,1))</f>
      </c>
      <c r="XX15" s="126">
        <v>0.11</v>
      </c>
      <c r="XY15" s="126">
        <v>3.87</v>
      </c>
      <c r="XZ15" s="126">
        <f>IF((COUNTA(XX$12:XX$42)+COUNTA(XY$12:XY$42)=0),0.6*XX$5,IF(OR(XX15="",XY15=""),0,IF(XX$6=0,IF(XX15&gt;=XX$8,XX$5,IF(XX15&lt;XY15,0,XX$5*(XX15-XY15)/(XX$8-XY15))),IF(XX15&lt;=XX$8,XX$5,IF(XX15&gt;XY15,0,XX$5*(XX15-XY15)/(XX$8-XY15))))))</f>
      </c>
      <c r="YA15" s="126">
        <f>IF(OR(XX15="",XY15=""),0,XX$5)</f>
      </c>
      <c r="YB15" s="125">
        <f>IF(XX$6=0,RANK(XZ15,XZ$12:XZ$42,0),RANK(XZ15,XZ$12:XZ$42,1))</f>
      </c>
      <c r="YC15" s="126">
        <v>0</v>
      </c>
      <c r="YD15" s="126">
        <v>2.32</v>
      </c>
      <c r="YE15" s="126">
        <f>IF((COUNTA(YC$12:YC$42)+COUNTA(YD$12:YD$42)=0),0.6*YC$5,IF(OR(YC15="",YD15=""),0,IF(YC$6=0,IF(YC15&gt;=YC$8,YC$5,IF(YC15&lt;YD15,0,YC$5*(YC15-YD15)/(YC$8-YD15))),IF(YC15&lt;=YC$8,YC$5,IF(YC15&gt;YD15,0,YC$5*(YC15-YD15)/(YC$8-YD15))))))</f>
      </c>
      <c r="YF15" s="126">
        <f>IF(OR(YC15="",YD15=""),0,YC$5)</f>
      </c>
      <c r="YG15" s="125">
        <f>IF(YC$6=0,RANK(YE15,YE$12:YE$42,0),RANK(YE15,YE$12:YE$42,1))</f>
      </c>
      <c r="YH15" s="126">
        <v>0</v>
      </c>
      <c r="YI15" s="126">
        <v>2</v>
      </c>
      <c r="YJ15" s="126">
        <f>IF((COUNTA(YH$12:YH$42)+COUNTA(YI$12:YI$42)=0),0.6*YH$5,IF(OR(YH15="",YI15=""),0,IF(YH$6=0,IF(YH15&gt;=YH$8,YH$5,IF(YH15&lt;YI15,0,YH$5*(YH15-YI15)/(YH$8-YI15))),IF(YH15&lt;=YH$8,YH$5,IF(YH15&gt;YI15,0,YH$5*(YH15-YI15)/(YH$8-YI15))))))</f>
      </c>
      <c r="YK15" s="126">
        <f>IF(OR(YH15="",YI15=""),0,YH$5)</f>
      </c>
      <c r="YL15" s="125">
        <f>IF(YH$6=0,RANK(YJ15,YJ$12:YJ$42,0),RANK(YJ15,YJ$12:YJ$42,1))</f>
      </c>
      <c r="YM15" s="126">
        <v>57.66</v>
      </c>
      <c r="YN15" s="126">
        <v>21.09</v>
      </c>
      <c r="YO15" s="126">
        <f>IF((COUNTA(YM$12:YM$42)+COUNTA(YN$12:YN$42)=0),0.6*YM$5,IF(OR(YM15="",YN15=""),0,IF(YM$6=0,IF(YM15&gt;=YM$8,YM$5,IF(YM15&lt;YN15,0,YM$5*(YM15-YN15)/(YM$8-YN15))),IF(YM15&lt;=YM$8,YM$5,IF(YM15&gt;YN15,0,YM$5*(YM15-YN15)/(YM$8-YN15))))))</f>
      </c>
      <c r="YP15" s="126">
        <f>IF(OR(YM15="",YN15=""),0,YM$5)</f>
      </c>
      <c r="YQ15" s="125">
        <f>IF(YM$6=0,RANK(YO15,YO$12:YO$42,0),RANK(YO15,YO$12:YO$42,1))</f>
      </c>
      <c r="YR15" s="126">
        <v>57.66</v>
      </c>
      <c r="YS15" s="126">
        <v>17.55</v>
      </c>
      <c r="YT15" s="126">
        <f>IF((COUNTA(YR$12:YR$42)+COUNTA(YS$12:YS$42)=0),0.6*YR$5,IF(OR(YR15="",YS15=""),0,IF(YR$6=0,IF(YR15&gt;=YR$8,YR$5,IF(YR15&lt;YS15,0,YR$5*(YR15-YS15)/(YR$8-YS15))),IF(YR15&lt;=YR$8,YR$5,IF(YR15&gt;YS15,0,YR$5*(YR15-YS15)/(YR$8-YS15))))))</f>
      </c>
      <c r="YU15" s="126">
        <f>IF(OR(YR15="",YS15=""),0,YR$5)</f>
      </c>
      <c r="YV15" s="125">
        <f>IF(YR$6=0,RANK(YT15,YT$12:YT$42,0),RANK(YT15,YT$12:YT$42,1))</f>
      </c>
      <c r="YW15" s="126">
        <v>11.01</v>
      </c>
      <c r="YX15" s="126">
        <v>4.13</v>
      </c>
      <c r="YY15" s="126">
        <f>IF((COUNTA(YW$12:YW$42)+COUNTA(YX$12:YX$42)=0),0.6*YW$5,IF(OR(YW15="",YX15=""),0,IF(YW$6=0,IF(YW15&gt;=YW$8,YW$5,IF(YW15&lt;YX15,0,YW$5*(YW15-YX15)/(YW$8-YX15))),IF(YW15&lt;=YW$8,YW$5,IF(YW15&gt;YX15,0,YW$5*(YW15-YX15)/(YW$8-YX15))))))</f>
      </c>
      <c r="YZ15" s="126">
        <f>IF(OR(YW15="",YX15=""),0,YW$5)</f>
      </c>
      <c r="ZA15" s="125">
        <f>IF(YW$6=0,RANK(YY15,YY$12:YY$42,0),RANK(YY15,YY$12:YY$42,1))</f>
      </c>
      <c r="ZB15" s="126">
        <v>11.01</v>
      </c>
      <c r="ZC15" s="126">
        <v>1</v>
      </c>
      <c r="ZD15" s="126">
        <f>IF((COUNTA(ZB$12:ZB$42)+COUNTA(ZC$12:ZC$42)=0),0.6*ZB$5,IF(OR(ZB15="",ZC15=""),0,IF(ZB$6=0,IF(ZB15&gt;=ZB$8,ZB$5,IF(ZB15&lt;ZC15,0,ZB$5*(ZB15-ZC15)/(ZB$8-ZC15))),IF(ZB15&lt;=ZB$8,ZB$5,IF(ZB15&gt;ZC15,0,ZB$5*(ZB15-ZC15)/(ZB$8-ZC15))))))</f>
      </c>
      <c r="ZE15" s="126">
        <f>IF(OR(ZB15="",ZC15=""),0,ZB$5)</f>
      </c>
      <c r="ZF15" s="125">
        <f>IF(ZB$6=0,RANK(ZD15,ZD$12:ZD$42,0),RANK(ZD15,ZD$12:ZD$42,1))</f>
      </c>
      <c r="ZG15" s="126">
        <v>99.95</v>
      </c>
      <c r="ZH15" s="126">
        <v>91.56</v>
      </c>
      <c r="ZI15" s="126">
        <f>IF((COUNTA(ZG$12:ZG$42)+COUNTA(ZH$12:ZH$42)=0),0.6*ZG$5,IF(OR(ZG15="",ZH15=""),0,IF(ZG$6=0,IF(ZG15&gt;=ZG$8,ZG$5,IF(ZG15&lt;ZH15,0,ZG$5*(ZG15-ZH15)/(ZG$8-ZH15))),IF(ZG15&lt;=ZG$8,ZG$5,IF(ZG15&gt;ZH15,0,ZG$5*(ZG15-ZH15)/(ZG$8-ZH15))))))</f>
      </c>
      <c r="ZJ15" s="126">
        <f>IF(OR(ZG15="",ZH15=""),0,ZG$5)</f>
      </c>
      <c r="ZK15" s="125">
        <f>IF(ZG$6=0,RANK(ZI15,ZI$12:ZI$42,0),RANK(ZI15,ZI$12:ZI$42,1))</f>
      </c>
      <c r="ZL15" s="126">
        <v>99.95</v>
      </c>
      <c r="ZM15" s="126">
        <v>84.49</v>
      </c>
      <c r="ZN15" s="126">
        <f>IF((COUNTA(ZL$12:ZL$42)+COUNTA(ZM$12:ZM$42)=0),0.6*ZL$5,IF(OR(ZL15="",ZM15=""),0,IF(ZL$6=0,IF(ZL15&gt;=ZL$8,ZL$5,IF(ZL15&lt;ZM15,0,ZL$5*(ZL15-ZM15)/(ZL$8-ZM15))),IF(ZL15&lt;=ZL$8,ZL$5,IF(ZL15&gt;ZM15,0,ZL$5*(ZL15-ZM15)/(ZL$8-ZM15))))))</f>
      </c>
      <c r="ZO15" s="126">
        <f>IF(OR(ZL15="",ZM15=""),0,ZL$5)</f>
      </c>
      <c r="ZP15" s="125">
        <f>IF(ZL$6=0,RANK(ZN15,ZN$12:ZN$42,0),RANK(ZN15,ZN$12:ZN$42,1))</f>
      </c>
      <c r="ZQ15"/>
      <c r="ZR15" s="126">
        <v>94.18</v>
      </c>
      <c r="ZS15" s="126">
        <f>IF((COUNTA(ZQ$12:ZQ$42)+COUNTA(ZR$12:ZR$42)=0),0.6*ZQ$5,IF(OR(ZQ15="",ZR15=""),0,IF(ZQ$6=0,IF(ZQ15&gt;=ZQ$8,ZQ$5,IF(ZQ15&lt;ZR15,0,ZQ$5*(ZQ15-ZR15)/(ZQ$8-ZR15))),IF(ZQ15&lt;=ZQ$8,ZQ$5,IF(ZQ15&gt;ZR15,0,ZQ$5*(ZQ15-ZR15)/(ZQ$8-ZR15))))))</f>
      </c>
      <c r="ZT15" s="126">
        <f>IF(OR(ZQ15="",ZR15=""),0,ZQ$5)</f>
      </c>
      <c r="ZU15" s="125">
        <f>IF(ZQ$6=0,RANK(ZS15,ZS$12:ZS$42,0),RANK(ZS15,ZS$12:ZS$42,1))</f>
      </c>
      <c r="ZV15"/>
      <c r="ZW15" s="126">
        <v>90.39</v>
      </c>
      <c r="ZX15" s="126">
        <f>IF((COUNTA(ZV$12:ZV$42)+COUNTA(ZW$12:ZW$42)=0),0.6*ZV$5,IF(OR(ZV15="",ZW15=""),0,IF(ZV$6=0,IF(ZV15&gt;=ZV$8,ZV$5,IF(ZV15&lt;ZW15,0,ZV$5*(ZV15-ZW15)/(ZV$8-ZW15))),IF(ZV15&lt;=ZV$8,ZV$5,IF(ZV15&gt;ZW15,0,ZV$5*(ZV15-ZW15)/(ZV$8-ZW15))))))</f>
      </c>
      <c r="ZY15" s="126">
        <f>IF(OR(ZV15="",ZW15=""),0,ZV$5)</f>
      </c>
      <c r="ZZ15" s="125">
        <f>IF(ZV$6=0,RANK(ZX15,ZX$12:ZX$42,0),RANK(ZX15,ZX$12:ZX$42,1))</f>
      </c>
      <c r="AAA15" s="126">
        <v>1.18</v>
      </c>
      <c r="AAB15" s="126">
        <v>6.99</v>
      </c>
      <c r="AAC15" s="126">
        <f>IF((COUNTA(AAA$12:AAA$42)+COUNTA(AAB$12:AAB$42)=0),0.6*AAA$5,IF(OR(AAA15="",AAB15=""),0,IF(AAA$6=0,IF(AAA15&gt;=AAA$8,AAA$5,IF(AAA15&lt;AAB15,0,AAA$5*(AAA15-AAB15)/(AAA$8-AAB15))),IF(AAA15&lt;=AAA$8,AAA$5,IF(AAA15&gt;AAB15,0,AAA$5*(AAA15-AAB15)/(AAA$8-AAB15))))))</f>
      </c>
      <c r="AAD15" s="126">
        <f>IF(OR(AAA15="",AAB15=""),0,AAA$5)</f>
      </c>
      <c r="AAE15" s="125">
        <f>IF(AAA$6=0,RANK(AAC15,AAC$12:AAC$42,0),RANK(AAC15,AAC$12:AAC$42,1))</f>
      </c>
      <c r="AAF15" s="126">
        <v>1.18</v>
      </c>
      <c r="AAG15" s="126">
        <v>6.34</v>
      </c>
      <c r="AAH15" s="126">
        <f>IF((COUNTA(AAF$12:AAF$42)+COUNTA(AAG$12:AAG$42)=0),0.6*AAF$5,IF(OR(AAF15="",AAG15=""),0,IF(AAF$6=0,IF(AAF15&gt;=AAF$8,AAF$5,IF(AAF15&lt;AAG15,0,AAF$5*(AAF15-AAG15)/(AAF$8-AAG15))),IF(AAF15&lt;=AAF$8,AAF$5,IF(AAF15&gt;AAG15,0,AAF$5*(AAF15-AAG15)/(AAF$8-AAG15))))))</f>
      </c>
      <c r="AAI15" s="126">
        <f>IF(OR(AAF15="",AAG15=""),0,AAF$5)</f>
      </c>
      <c r="AAJ15" s="125">
        <f>IF(AAF$6=0,RANK(AAH15,AAH$12:AAH$42,0),RANK(AAH15,AAH$12:AAH$42,1))</f>
      </c>
      <c r="AAK15" s="126">
        <v>98.44</v>
      </c>
      <c r="AAL15"/>
      <c r="AAM15" s="126">
        <f>IF((COUNTA(AAK$12:AAK$42)+COUNTA(AAL$12:AAL$42)=0),0.6*AAK$5,IF(OR(AAK15="",AAL15=""),0,IF(AAK$6=0,IF(AAK15&gt;=AAK$8,AAK$5,IF(AAK15&lt;AAL15,0,AAK$5*(AAK15-AAL15)/(AAK$8-AAL15))),IF(AAK15&lt;=AAK$8,AAK$5,IF(AAK15&gt;AAL15,0,AAK$5*(AAK15-AAL15)/(AAK$8-AAL15))))))</f>
      </c>
      <c r="AAN15" s="126">
        <f>IF(OR(AAK15="",AAL15=""),0,AAK$5)</f>
      </c>
      <c r="AAO15" s="125">
        <f>IF(AAK$6=0,RANK(AAM15,AAM$12:AAM$42,0),RANK(AAM15,AAM$12:AAM$42,1))</f>
      </c>
      <c r="AAP15" s="126">
        <v>98.44</v>
      </c>
      <c r="AAQ15"/>
      <c r="AAR15" s="126">
        <f>IF((COUNTA(AAP$12:AAP$42)+COUNTA(AAQ$12:AAQ$42)=0),0.6*AAP$5,IF(OR(AAP15="",AAQ15=""),0,IF(AAP$6=0,IF(AAP15&gt;=AAP$8,AAP$5,IF(AAP15&lt;AAQ15,0,AAP$5*(AAP15-AAQ15)/(AAP$8-AAQ15))),IF(AAP15&lt;=AAP$8,AAP$5,IF(AAP15&gt;AAQ15,0,AAP$5*(AAP15-AAQ15)/(AAP$8-AAQ15))))))</f>
      </c>
      <c r="AAS15" s="126">
        <f>IF(OR(AAP15="",AAQ15=""),0,AAP$5)</f>
      </c>
      <c r="AAT15" s="125">
        <f>IF(AAP$6=0,RANK(AAR15,AAR$12:AAR$42,0),RANK(AAR15,AAR$12:AAR$42,1))</f>
      </c>
      <c r="AAU15" s="126">
        <v>100</v>
      </c>
      <c r="AAV15" s="126">
        <v>92.25</v>
      </c>
      <c r="AAW15" s="126">
        <f>IF((COUNTA(AAU$12:AAU$42)+COUNTA(AAV$12:AAV$42)=0),0.6*AAU$5,IF(OR(AAU15="",AAV15=""),0,IF(AAU$6=0,IF(AAU15&gt;=AAU$8,AAU$5,IF(AAU15&lt;AAV15,0,AAU$5*(AAU15-AAV15)/(AAU$8-AAV15))),IF(AAU15&lt;=AAU$8,AAU$5,IF(AAU15&gt;AAV15,0,AAU$5*(AAU15-AAV15)/(AAU$8-AAV15))))))</f>
      </c>
      <c r="AAX15" s="126">
        <f>IF(OR(AAU15="",AAV15=""),0,AAU$5)</f>
      </c>
      <c r="AAY15" s="125">
        <f>IF(AAU$6=0,RANK(AAW15,AAW$12:AAW$42,0),RANK(AAW15,AAW$12:AAW$42,1))</f>
      </c>
      <c r="AAZ15" s="126">
        <v>100</v>
      </c>
      <c r="ABA15" s="126">
        <v>89.76</v>
      </c>
      <c r="ABB15" s="126">
        <f>IF((COUNTA(AAZ$12:AAZ$42)+COUNTA(ABA$12:ABA$42)=0),0.6*AAZ$5,IF(OR(AAZ15="",ABA15=""),0,IF(AAZ$6=0,IF(AAZ15&gt;=AAZ$8,AAZ$5,IF(AAZ15&lt;ABA15,0,AAZ$5*(AAZ15-ABA15)/(AAZ$8-ABA15))),IF(AAZ15&lt;=AAZ$8,AAZ$5,IF(AAZ15&gt;ABA15,0,AAZ$5*(AAZ15-ABA15)/(AAZ$8-ABA15))))))</f>
      </c>
      <c r="ABC15" s="126">
        <f>IF(OR(AAZ15="",ABA15=""),0,AAZ$5)</f>
      </c>
      <c r="ABD15" s="125">
        <f>IF(AAZ$6=0,RANK(ABB15,ABB$12:ABB$42,0),RANK(ABB15,ABB$12:ABB$42,1))</f>
      </c>
      <c r="ABE15" s="126">
        <v>0.13</v>
      </c>
      <c r="ABF15" s="126">
        <v>14.68</v>
      </c>
      <c r="ABG15" s="126">
        <f>IF((COUNTA(ABE$12:ABE$42)+COUNTA(ABF$12:ABF$42)=0),0.6*ABE$5,IF(OR(ABE15="",ABF15=""),0,IF(ABE$6=0,IF(ABE15&gt;=ABE$8,ABE$5,IF(ABE15&lt;ABF15,0,ABE$5*(ABE15-ABF15)/(ABE$8-ABF15))),IF(ABE15&lt;=ABE$8,ABE$5,IF(ABE15&gt;ABF15,0,ABE$5*(ABE15-ABF15)/(ABE$8-ABF15))))))</f>
      </c>
      <c r="ABH15" s="126">
        <f>IF(OR(ABE15="",ABF15=""),0,ABE$5)</f>
      </c>
      <c r="ABI15" s="125">
        <f>IF(ABE$6=0,RANK(ABG15,ABG$12:ABG$42,0),RANK(ABG15,ABG$12:ABG$42,1))</f>
      </c>
      <c r="ABJ15" s="126">
        <v>0.13</v>
      </c>
      <c r="ABK15" s="126">
        <v>14.82</v>
      </c>
      <c r="ABL15" s="126">
        <f>IF((COUNTA(ABJ$12:ABJ$42)+COUNTA(ABK$12:ABK$42)=0),0.6*ABJ$5,IF(OR(ABJ15="",ABK15=""),0,IF(ABJ$6=0,IF(ABJ15&gt;=ABJ$8,ABJ$5,IF(ABJ15&lt;ABK15,0,ABJ$5*(ABJ15-ABK15)/(ABJ$8-ABK15))),IF(ABJ15&lt;=ABJ$8,ABJ$5,IF(ABJ15&gt;ABK15,0,ABJ$5*(ABJ15-ABK15)/(ABJ$8-ABK15))))))</f>
      </c>
      <c r="ABM15" s="126">
        <f>IF(OR(ABJ15="",ABK15=""),0,ABJ$5)</f>
      </c>
      <c r="ABN15" s="125">
        <f>IF(ABJ$6=0,RANK(ABL15,ABL$12:ABL$42,0),RANK(ABL15,ABL$12:ABL$42,1))</f>
      </c>
      <c r="ABO15" s="126">
        <v>100</v>
      </c>
      <c r="ABP15" s="126">
        <v>87.38</v>
      </c>
      <c r="ABQ15" s="126">
        <f>IF((COUNTA(ABO$12:ABO$42)+COUNTA(ABP$12:ABP$42)=0),0.6*ABO$5,IF(OR(ABO15="",ABP15=""),0,IF(ABO$6=0,IF(ABO15&gt;=ABO$8,ABO$5,IF(ABO15&lt;ABP15,0,ABO$5*(ABO15-ABP15)/(ABO$8-ABP15))),IF(ABO15&lt;=ABO$8,ABO$5,IF(ABO15&gt;ABP15,0,ABO$5*(ABO15-ABP15)/(ABO$8-ABP15))))))</f>
      </c>
      <c r="ABR15" s="126">
        <f>IF(OR(ABO15="",ABP15=""),0,ABO$5)</f>
      </c>
      <c r="ABS15" s="125">
        <f>IF(ABO$6=0,RANK(ABQ15,ABQ$12:ABQ$42,0),RANK(ABQ15,ABQ$12:ABQ$42,1))</f>
      </c>
      <c r="ABT15" s="126">
        <v>100</v>
      </c>
      <c r="ABU15" s="126">
        <v>86.59</v>
      </c>
      <c r="ABV15" s="126">
        <f>IF((COUNTA(ABT$12:ABT$42)+COUNTA(ABU$12:ABU$42)=0),0.6*ABT$5,IF(OR(ABT15="",ABU15=""),0,IF(ABT$6=0,IF(ABT15&gt;=ABT$8,ABT$5,IF(ABT15&lt;ABU15,0,ABT$5*(ABT15-ABU15)/(ABT$8-ABU15))),IF(ABT15&lt;=ABT$8,ABT$5,IF(ABT15&gt;ABU15,0,ABT$5*(ABT15-ABU15)/(ABT$8-ABU15))))))</f>
      </c>
      <c r="ABW15" s="126">
        <f>IF(OR(ABT15="",ABU15=""),0,ABT$5)</f>
      </c>
      <c r="ABX15" s="125">
        <f>IF(ABT$6=0,RANK(ABV15,ABV$12:ABV$42,0),RANK(ABV15,ABV$12:ABV$42,1))</f>
      </c>
      <c r="ABY15" s="126">
        <v>0.12</v>
      </c>
      <c r="ABZ15" s="126">
        <v>3.67</v>
      </c>
      <c r="ACA15" s="126">
        <f>IF((COUNTA(ABY$12:ABY$42)+COUNTA(ABZ$12:ABZ$42)=0),0.6*ABY$5,IF(OR(ABY15="",ABZ15=""),0,IF(ABY$6=0,IF(ABY15&gt;=ABY$8,ABY$5,IF(ABY15&lt;ABZ15,0,ABY$5*(ABY15-ABZ15)/(ABY$8-ABZ15))),IF(ABY15&lt;=ABY$8,ABY$5,IF(ABY15&gt;ABZ15,0,ABY$5*(ABY15-ABZ15)/(ABY$8-ABZ15))))))</f>
      </c>
      <c r="ACB15" s="126">
        <f>IF(OR(ABY15="",ABZ15=""),0,ABY$5)</f>
      </c>
      <c r="ACC15" s="125">
        <f>IF(ABY$6=0,RANK(ACA15,ACA$12:ACA$42,0),RANK(ACA15,ACA$12:ACA$42,1))</f>
      </c>
      <c r="ACD15" s="126">
        <v>0.12</v>
      </c>
      <c r="ACE15" s="126">
        <v>3.06</v>
      </c>
      <c r="ACF15" s="126">
        <f>IF((COUNTA(ACD$12:ACD$42)+COUNTA(ACE$12:ACE$42)=0),0.6*ACD$5,IF(OR(ACD15="",ACE15=""),0,IF(ACD$6=0,IF(ACD15&gt;=ACD$8,ACD$5,IF(ACD15&lt;ACE15,0,ACD$5*(ACD15-ACE15)/(ACD$8-ACE15))),IF(ACD15&lt;=ACD$8,ACD$5,IF(ACD15&gt;ACE15,0,ACD$5*(ACD15-ACE15)/(ACD$8-ACE15))))))</f>
      </c>
      <c r="ACG15" s="126">
        <f>IF(OR(ACD15="",ACE15=""),0,ACD$5)</f>
      </c>
      <c r="ACH15" s="125">
        <f>IF(ACD$6=0,RANK(ACF15,ACF$12:ACF$42,0),RANK(ACF15,ACF$12:ACF$42,1))</f>
      </c>
      <c r="ACI15" s="126">
        <v>0</v>
      </c>
      <c r="ACJ15" s="126">
        <v>2.36</v>
      </c>
      <c r="ACK15" s="126">
        <f>IF((COUNTA(ACI$12:ACI$42)+COUNTA(ACJ$12:ACJ$42)=0),0.6*ACI$5,IF(OR(ACI15="",ACJ15=""),0,IF(ACI$6=0,IF(ACI15&gt;=ACI$8,ACI$5,IF(ACI15&lt;ACJ15,0,ACI$5*(ACI15-ACJ15)/(ACI$8-ACJ15))),IF(ACI15&lt;=ACI$8,ACI$5,IF(ACI15&gt;ACJ15,0,ACI$5*(ACI15-ACJ15)/(ACI$8-ACJ15))))))</f>
      </c>
      <c r="ACL15" s="126">
        <f>IF(OR(ACI15="",ACJ15=""),0,ACI$5)</f>
      </c>
      <c r="ACM15" s="125">
        <f>IF(ACI$6=0,RANK(ACK15,ACK$12:ACK$42,0),RANK(ACK15,ACK$12:ACK$42,1))</f>
      </c>
      <c r="ACN15" s="126">
        <v>0</v>
      </c>
      <c r="ACO15" s="126">
        <v>2.19</v>
      </c>
      <c r="ACP15" s="126">
        <f>IF((COUNTA(ACN$12:ACN$42)+COUNTA(ACO$12:ACO$42)=0),0.6*ACN$5,IF(OR(ACN15="",ACO15=""),0,IF(ACN$6=0,IF(ACN15&gt;=ACN$8,ACN$5,IF(ACN15&lt;ACO15,0,ACN$5*(ACN15-ACO15)/(ACN$8-ACO15))),IF(ACN15&lt;=ACN$8,ACN$5,IF(ACN15&gt;ACO15,0,ACN$5*(ACN15-ACO15)/(ACN$8-ACO15))))))</f>
      </c>
      <c r="ACQ15" s="126">
        <f>IF(OR(ACN15="",ACO15=""),0,ACN$5)</f>
      </c>
      <c r="ACR15" s="125">
        <f>IF(ACN$6=0,RANK(ACP15,ACP$12:ACP$42,0),RANK(ACP15,ACP$12:ACP$42,1))</f>
      </c>
      <c r="ACS15" s="126">
        <v>48</v>
      </c>
      <c r="ACT15" s="126">
        <v>16.51</v>
      </c>
      <c r="ACU15" s="126">
        <f>IF((COUNTA(ACS$12:ACS$42)+COUNTA(ACT$12:ACT$42)=0),0.6*ACS$5,IF(OR(ACS15="",ACT15=""),0,IF(ACS$6=0,IF(ACS15&gt;=ACS$8,ACS$5,IF(ACS15&lt;ACT15,0,ACS$5*(ACS15-ACT15)/(ACS$8-ACT15))),IF(ACS15&lt;=ACS$8,ACS$5,IF(ACS15&gt;ACT15,0,ACS$5*(ACS15-ACT15)/(ACS$8-ACT15))))))</f>
      </c>
      <c r="ACV15" s="126">
        <f>IF(OR(ACS15="",ACT15=""),0,ACS$5)</f>
      </c>
      <c r="ACW15" s="125">
        <f>IF(ACS$6=0,RANK(ACU15,ACU$12:ACU$42,0),RANK(ACU15,ACU$12:ACU$42,1))</f>
      </c>
      <c r="ACX15" s="126">
        <v>48</v>
      </c>
      <c r="ACY15" s="126">
        <v>17.29</v>
      </c>
      <c r="ACZ15" s="126">
        <f>IF((COUNTA(ACX$12:ACX$42)+COUNTA(ACY$12:ACY$42)=0),0.6*ACX$5,IF(OR(ACX15="",ACY15=""),0,IF(ACX$6=0,IF(ACX15&gt;=ACX$8,ACX$5,IF(ACX15&lt;ACY15,0,ACX$5*(ACX15-ACY15)/(ACX$8-ACY15))),IF(ACX15&lt;=ACX$8,ACX$5,IF(ACX15&gt;ACY15,0,ACX$5*(ACX15-ACY15)/(ACX$8-ACY15))))))</f>
      </c>
      <c r="ADA15" s="126">
        <f>IF(OR(ACX15="",ACY15=""),0,ACX$5)</f>
      </c>
      <c r="ADB15" s="125">
        <f>IF(ACX$6=0,RANK(ACZ15,ACZ$12:ACZ$42,0),RANK(ACZ15,ACZ$12:ACZ$42,1))</f>
      </c>
      <c r="ADC15" s="126">
        <v>9.73</v>
      </c>
      <c r="ADD15" s="126">
        <v>5.13</v>
      </c>
      <c r="ADE15" s="126">
        <f>IF((COUNTA(ADC$12:ADC$42)+COUNTA(ADD$12:ADD$42)=0),0.6*ADC$5,IF(OR(ADC15="",ADD15=""),0,IF(ADC$6=0,IF(ADC15&gt;=ADC$8,ADC$5,IF(ADC15&lt;ADD15,0,ADC$5*(ADC15-ADD15)/(ADC$8-ADD15))),IF(ADC15&lt;=ADC$8,ADC$5,IF(ADC15&gt;ADD15,0,ADC$5*(ADC15-ADD15)/(ADC$8-ADD15))))))</f>
      </c>
      <c r="ADF15" s="126">
        <f>IF(OR(ADC15="",ADD15=""),0,ADC$5)</f>
      </c>
      <c r="ADG15" s="125">
        <f>IF(ADC$6=0,RANK(ADE15,ADE$12:ADE$42,0),RANK(ADE15,ADE$12:ADE$42,1))</f>
      </c>
      <c r="ADH15" s="126">
        <v>9.73</v>
      </c>
      <c r="ADI15" s="126">
        <v>3.66</v>
      </c>
      <c r="ADJ15" s="126">
        <f>IF((COUNTA(ADH$12:ADH$42)+COUNTA(ADI$12:ADI$42)=0),0.6*ADH$5,IF(OR(ADH15="",ADI15=""),0,IF(ADH$6=0,IF(ADH15&gt;=ADH$8,ADH$5,IF(ADH15&lt;ADI15,0,ADH$5*(ADH15-ADI15)/(ADH$8-ADI15))),IF(ADH15&lt;=ADH$8,ADH$5,IF(ADH15&gt;ADI15,0,ADH$5*(ADH15-ADI15)/(ADH$8-ADI15))))))</f>
      </c>
      <c r="ADK15" s="126">
        <f>IF(OR(ADH15="",ADI15=""),0,ADH$5)</f>
      </c>
      <c r="ADL15" s="125">
        <f>IF(ADH$6=0,RANK(ADJ15,ADJ$12:ADJ$42,0),RANK(ADJ15,ADJ$12:ADJ$42,1))</f>
      </c>
      <c r="ADM15"/>
      <c r="ADN15"/>
      <c r="ADO15" s="126">
        <f>IF((COUNTA(ADM$12:ADM$42)+COUNTA(ADN$12:ADN$42)=0),0.6*ADM$5,IF(OR(ADM15="",ADN15=""),0,IF(ADM$6=0,IF(ADM15&gt;=ADM$8,ADM$5,IF(ADM15&lt;ADN15,0,ADM$5*(ADM15-ADN15)/(ADM$8-ADN15))),IF(ADM15&lt;=ADM$8,ADM$5,IF(ADM15&gt;ADN15,0,ADM$5*(ADM15-ADN15)/(ADM$8-ADN15))))))</f>
      </c>
      <c r="ADP15" s="126">
        <f>IF(OR(ADM15="",ADN15=""),0,ADM$5)</f>
      </c>
      <c r="ADQ15" s="125">
        <f>IF(ADM$6=0,RANK(ADO15,ADO$12:ADO$42,0),RANK(ADO15,ADO$12:ADO$42,1))</f>
      </c>
      <c r="ADR15"/>
      <c r="ADS15"/>
      <c r="ADT15" s="126">
        <f>IF((COUNTA(ADR$12:ADR$42)+COUNTA(ADS$12:ADS$42)=0),0.6*ADR$5,IF(OR(ADR15="",ADS15=""),0,IF(ADR$6=0,IF(ADR15&gt;=ADR$8,ADR$5,IF(ADR15&lt;ADS15,0,ADR$5*(ADR15-ADS15)/(ADR$8-ADS15))),IF(ADR15&lt;=ADR$8,ADR$5,IF(ADR15&gt;ADS15,0,ADR$5*(ADR15-ADS15)/(ADR$8-ADS15))))))</f>
      </c>
      <c r="ADU15" s="126">
        <f>IF(OR(ADR15="",ADS15=""),0,ADR$5)</f>
      </c>
      <c r="ADV15" s="125">
        <f>IF(ADR$6=0,RANK(ADT15,ADT$12:ADT$42,0),RANK(ADT15,ADT$12:ADT$42,1))</f>
      </c>
      <c r="ADW15"/>
      <c r="ADX15"/>
      <c r="ADY15" s="126">
        <f>IF((COUNTA(ADW$12:ADW$42)+COUNTA(ADX$12:ADX$42)=0),0.6*ADW$5,IF(OR(ADW15="",ADX15=""),0,IF(ADW$6=0,IF(ADW15&gt;=ADW$8,ADW$5,IF(ADW15&lt;ADX15,0,ADW$5*(ADW15-ADX15)/(ADW$8-ADX15))),IF(ADW15&lt;=ADW$8,ADW$5,IF(ADW15&gt;ADX15,0,ADW$5*(ADW15-ADX15)/(ADW$8-ADX15))))))</f>
      </c>
      <c r="ADZ15" s="126">
        <f>IF(OR(ADW15="",ADX15=""),0,ADW$5)</f>
      </c>
      <c r="AEA15" s="125">
        <f>IF(ADW$6=0,RANK(ADY15,ADY$12:ADY$42,0),RANK(ADY15,ADY$12:ADY$42,1))</f>
      </c>
      <c r="AEB15"/>
      <c r="AEC15"/>
      <c r="AED15" s="126">
        <f>IF((COUNTA(AEB$12:AEB$42)+COUNTA(AEC$12:AEC$42)=0),0.6*AEB$5,IF(OR(AEB15="",AEC15=""),0,IF(AEB$6=0,IF(AEB15&gt;=AEB$8,AEB$5,IF(AEB15&lt;AEC15,0,AEB$5*(AEB15-AEC15)/(AEB$8-AEC15))),IF(AEB15&lt;=AEB$8,AEB$5,IF(AEB15&gt;AEC15,0,AEB$5*(AEB15-AEC15)/(AEB$8-AEC15))))))</f>
      </c>
      <c r="AEE15" s="126">
        <f>IF(OR(AEB15="",AEC15=""),0,AEB$5)</f>
      </c>
      <c r="AEF15" s="125">
        <f>IF(AEB$6=0,RANK(AED15,AED$12:AED$42,0),RANK(AED15,AED$12:AED$42,1))</f>
      </c>
      <c r="AEG15"/>
      <c r="AEH15"/>
      <c r="AEI15" s="126">
        <f>IF((COUNTA(AEG$12:AEG$42)+COUNTA(AEH$12:AEH$42)=0),0.6*AEG$5,IF(OR(AEG15="",AEH15=""),0,IF(AEG$6=0,IF(AEG15&gt;=AEG$8,AEG$5,IF(AEG15&lt;AEH15,0,AEG$5*(AEG15-AEH15)/(AEG$8-AEH15))),IF(AEG15&lt;=AEG$8,AEG$5,IF(AEG15&gt;AEH15,0,AEG$5*(AEG15-AEH15)/(AEG$8-AEH15))))))</f>
      </c>
      <c r="AEJ15" s="126">
        <f>IF(OR(AEG15="",AEH15=""),0,AEG$5)</f>
      </c>
      <c r="AEK15" s="125">
        <f>IF(AEG$6=0,RANK(AEI15,AEI$12:AEI$42,0),RANK(AEI15,AEI$12:AEI$42,1))</f>
      </c>
      <c r="AEL15"/>
      <c r="AEM15"/>
      <c r="AEN15" s="126">
        <f>IF((COUNTA(AEL$12:AEL$42)+COUNTA(AEM$12:AEM$42)=0),0.6*AEL$5,IF(OR(AEL15="",AEM15=""),0,IF(AEL$6=0,IF(AEL15&gt;=AEL$8,AEL$5,IF(AEL15&lt;AEM15,0,AEL$5*(AEL15-AEM15)/(AEL$8-AEM15))),IF(AEL15&lt;=AEL$8,AEL$5,IF(AEL15&gt;AEM15,0,AEL$5*(AEL15-AEM15)/(AEL$8-AEM15))))))</f>
      </c>
      <c r="AEO15" s="126">
        <f>IF(OR(AEL15="",AEM15=""),0,AEL$5)</f>
      </c>
      <c r="AEP15" s="125">
        <f>IF(AEL$6=0,RANK(AEN15,AEN$12:AEN$42,0),RANK(AEN15,AEN$12:AEN$42,1))</f>
      </c>
      <c r="AEQ15"/>
      <c r="AER15"/>
      <c r="AES15" s="126">
        <f>IF((COUNTA(AEQ$12:AEQ$42)+COUNTA(AER$12:AER$42)=0),0.6*AEQ$5,IF(OR(AEQ15="",AER15=""),0,IF(AEQ$6=0,IF(AEQ15&gt;=AEQ$8,AEQ$5,IF(AEQ15&lt;AER15,0,AEQ$5*(AEQ15-AER15)/(AEQ$8-AER15))),IF(AEQ15&lt;=AEQ$8,AEQ$5,IF(AEQ15&gt;AER15,0,AEQ$5*(AEQ15-AER15)/(AEQ$8-AER15))))))</f>
      </c>
      <c r="AET15" s="126">
        <f>IF(OR(AEQ15="",AER15=""),0,AEQ$5)</f>
      </c>
      <c r="AEU15" s="125">
        <f>IF(AEQ$6=0,RANK(AES15,AES$12:AES$42,0),RANK(AES15,AES$12:AES$42,1))</f>
      </c>
      <c r="AEV15"/>
      <c r="AEW15"/>
      <c r="AEX15" s="126">
        <f>IF((COUNTA(AEV$12:AEV$42)+COUNTA(AEW$12:AEW$42)=0),0.6*AEV$5,IF(OR(AEV15="",AEW15=""),0,IF(AEV$6=0,IF(AEV15&gt;=AEV$8,AEV$5,IF(AEV15&lt;AEW15,0,AEV$5*(AEV15-AEW15)/(AEV$8-AEW15))),IF(AEV15&lt;=AEV$8,AEV$5,IF(AEV15&gt;AEW15,0,AEV$5*(AEV15-AEW15)/(AEV$8-AEW15))))))</f>
      </c>
      <c r="AEY15" s="126">
        <f>IF(OR(AEV15="",AEW15=""),0,AEV$5)</f>
      </c>
      <c r="AEZ15" s="125">
        <f>IF(AEV$6=0,RANK(AEX15,AEX$12:AEX$42,0),RANK(AEX15,AEX$12:AEX$42,1))</f>
      </c>
      <c r="AFA15"/>
      <c r="AFB15"/>
      <c r="AFC15" s="126">
        <f>IF((COUNTA(AFA$12:AFA$42)+COUNTA(AFB$12:AFB$42)=0),0.6*AFA$5,IF(OR(AFA15="",AFB15=""),0,IF(AFA$6=0,IF(AFA15&gt;=AFA$8,AFA$5,IF(AFA15&lt;AFB15,0,AFA$5*(AFA15-AFB15)/(AFA$8-AFB15))),IF(AFA15&lt;=AFA$8,AFA$5,IF(AFA15&gt;AFB15,0,AFA$5*(AFA15-AFB15)/(AFA$8-AFB15))))))</f>
      </c>
      <c r="AFD15" s="126">
        <f>IF(OR(AFA15="",AFB15=""),0,AFA$5)</f>
      </c>
      <c r="AFE15" s="125">
        <f>IF(AFA$6=0,RANK(AFC15,AFC$12:AFC$42,0),RANK(AFC15,AFC$12:AFC$42,1))</f>
      </c>
      <c r="AFF15"/>
      <c r="AFG15"/>
      <c r="AFH15" s="126">
        <f>IF((COUNTA(AFF$12:AFF$42)+COUNTA(AFG$12:AFG$42)=0),0.6*AFF$5,IF(OR(AFF15="",AFG15=""),0,IF(AFF$6=0,IF(AFF15&gt;=AFF$8,AFF$5,IF(AFF15&lt;AFG15,0,AFF$5*(AFF15-AFG15)/(AFF$8-AFG15))),IF(AFF15&lt;=AFF$8,AFF$5,IF(AFF15&gt;AFG15,0,AFF$5*(AFF15-AFG15)/(AFF$8-AFG15))))))</f>
      </c>
      <c r="AFI15" s="126">
        <f>IF(OR(AFF15="",AFG15=""),0,AFF$5)</f>
      </c>
      <c r="AFJ15" s="125">
        <f>IF(AFF$6=0,RANK(AFH15,AFH$12:AFH$42,0),RANK(AFH15,AFH$12:AFH$42,1))</f>
      </c>
      <c r="AFK15"/>
      <c r="AFL15"/>
      <c r="AFM15" s="126">
        <f>IF((COUNTA(AFK$12:AFK$42)+COUNTA(AFL$12:AFL$42)=0),0.6*AFK$5,IF(OR(AFK15="",AFL15=""),0,IF(AFK$6=0,IF(AFK15&gt;=AFK$8,AFK$5,IF(AFK15&lt;AFL15,0,AFK$5*(AFK15-AFL15)/(AFK$8-AFL15))),IF(AFK15&lt;=AFK$8,AFK$5,IF(AFK15&gt;AFL15,0,AFK$5*(AFK15-AFL15)/(AFK$8-AFL15))))))</f>
      </c>
      <c r="AFN15" s="126">
        <f>IF(OR(AFK15="",AFL15=""),0,AFK$5)</f>
      </c>
      <c r="AFO15" s="125">
        <f>IF(AFK$6=0,RANK(AFM15,AFM$12:AFM$42,0),RANK(AFM15,AFM$12:AFM$42,1))</f>
      </c>
      <c r="AFP15"/>
      <c r="AFQ15"/>
      <c r="AFR15" s="126">
        <f>IF((COUNTA(AFP$12:AFP$42)+COUNTA(AFQ$12:AFQ$42)=0),0.6*AFP$5,IF(OR(AFP15="",AFQ15=""),0,IF(AFP$6=0,IF(AFP15&gt;=AFP$8,AFP$5,IF(AFP15&lt;AFQ15,0,AFP$5*(AFP15-AFQ15)/(AFP$8-AFQ15))),IF(AFP15&lt;=AFP$8,AFP$5,IF(AFP15&gt;AFQ15,0,AFP$5*(AFP15-AFQ15)/(AFP$8-AFQ15))))))</f>
      </c>
      <c r="AFS15" s="126">
        <f>IF(OR(AFP15="",AFQ15=""),0,AFP$5)</f>
      </c>
      <c r="AFT15" s="125">
        <f>IF(AFP$6=0,RANK(AFR15,AFR$12:AFR$42,0),RANK(AFR15,AFR$12:AFR$42,1))</f>
      </c>
      <c r="AFU15"/>
      <c r="AFV15"/>
      <c r="AFW15" s="126">
        <f>IF((COUNTA(AFU$12:AFU$42)+COUNTA(AFV$12:AFV$42)=0),0.6*AFU$5,IF(OR(AFU15="",AFV15=""),0,IF(AFU$6=0,IF(AFU15&gt;=AFU$8,AFU$5,IF(AFU15&lt;AFV15,0,AFU$5*(AFU15-AFV15)/(AFU$8-AFV15))),IF(AFU15&lt;=AFU$8,AFU$5,IF(AFU15&gt;AFV15,0,AFU$5*(AFU15-AFV15)/(AFU$8-AFV15))))))</f>
      </c>
      <c r="AFX15" s="126">
        <f>IF(OR(AFU15="",AFV15=""),0,AFU$5)</f>
      </c>
      <c r="AFY15" s="125">
        <f>IF(AFU$6=0,RANK(AFW15,AFW$12:AFW$42,0),RANK(AFW15,AFW$12:AFW$42,1))</f>
      </c>
      <c r="AFZ15"/>
      <c r="AGA15"/>
      <c r="AGB15" s="126">
        <f>IF((COUNTA(AFZ$12:AFZ$42)+COUNTA(AGA$12:AGA$42)=0),0.6*AFZ$5,IF(OR(AFZ15="",AGA15=""),0,IF(AFZ$6=0,IF(AFZ15&gt;=AFZ$8,AFZ$5,IF(AFZ15&lt;AGA15,0,AFZ$5*(AFZ15-AGA15)/(AFZ$8-AGA15))),IF(AFZ15&lt;=AFZ$8,AFZ$5,IF(AFZ15&gt;AGA15,0,AFZ$5*(AFZ15-AGA15)/(AFZ$8-AGA15))))))</f>
      </c>
      <c r="AGC15" s="126">
        <f>IF(OR(AFZ15="",AGA15=""),0,AFZ$5)</f>
      </c>
      <c r="AGD15" s="125">
        <f>IF(AFZ$6=0,RANK(AGB15,AGB$12:AGB$42,0),RANK(AGB15,AGB$12:AGB$42,1))</f>
      </c>
      <c r="AGE15"/>
      <c r="AGF15"/>
      <c r="AGG15" s="126">
        <f>IF((COUNTA(AGE$12:AGE$42)+COUNTA(AGF$12:AGF$42)=0),0.6*AGE$5,IF(OR(AGE15="",AGF15=""),0,IF(AGE$6=0,IF(AGE15&gt;=AGE$8,AGE$5,IF(AGE15&lt;AGF15,0,AGE$5*(AGE15-AGF15)/(AGE$8-AGF15))),IF(AGE15&lt;=AGE$8,AGE$5,IF(AGE15&gt;AGF15,0,AGE$5*(AGE15-AGF15)/(AGE$8-AGF15))))))</f>
      </c>
      <c r="AGH15" s="126">
        <f>IF(OR(AGE15="",AGF15=""),0,AGE$5)</f>
      </c>
      <c r="AGI15" s="125">
        <f>IF(AGE$6=0,RANK(AGG15,AGG$12:AGG$42,0),RANK(AGG15,AGG$12:AGG$42,1))</f>
      </c>
      <c r="AGJ15"/>
      <c r="AGK15"/>
      <c r="AGL15" s="126">
        <f>IF((COUNTA(AGJ$12:AGJ$42)+COUNTA(AGK$12:AGK$42)=0),0.6*AGJ$5,IF(OR(AGJ15="",AGK15=""),0,IF(AGJ$6=0,IF(AGJ15&gt;=AGJ$8,AGJ$5,IF(AGJ15&lt;AGK15,0,AGJ$5*(AGJ15-AGK15)/(AGJ$8-AGK15))),IF(AGJ15&lt;=AGJ$8,AGJ$5,IF(AGJ15&gt;AGK15,0,AGJ$5*(AGJ15-AGK15)/(AGJ$8-AGK15))))))</f>
      </c>
      <c r="AGM15" s="126">
        <f>IF(OR(AGJ15="",AGK15=""),0,AGJ$5)</f>
      </c>
      <c r="AGN15" s="125">
        <f>IF(AGJ$6=0,RANK(AGL15,AGL$12:AGL$42,0),RANK(AGL15,AGL$12:AGL$42,1))</f>
      </c>
      <c r="AGO15"/>
      <c r="AGP15"/>
      <c r="AGQ15" s="126">
        <f>IF((COUNTA(AGO$12:AGO$42)+COUNTA(AGP$12:AGP$42)=0),0.6*AGO$5,IF(OR(AGO15="",AGP15=""),0,IF(AGO$6=0,IF(AGO15&gt;=AGO$8,AGO$5,IF(AGO15&lt;AGP15,0,AGO$5*(AGO15-AGP15)/(AGO$8-AGP15))),IF(AGO15&lt;=AGO$8,AGO$5,IF(AGO15&gt;AGP15,0,AGO$5*(AGO15-AGP15)/(AGO$8-AGP15))))))</f>
      </c>
      <c r="AGR15" s="126">
        <f>IF(OR(AGO15="",AGP15=""),0,AGO$5)</f>
      </c>
      <c r="AGS15" s="125">
        <f>IF(AGO$6=0,RANK(AGQ15,AGQ$12:AGQ$42,0),RANK(AGQ15,AGQ$12:AGQ$42,1))</f>
      </c>
      <c r="AGT15"/>
      <c r="AGU15"/>
      <c r="AGV15" s="126">
        <f>IF((COUNTA(AGT$12:AGT$42)+COUNTA(AGU$12:AGU$42)=0),0.6*AGT$5,IF(OR(AGT15="",AGU15=""),0,IF(AGT$6=0,IF(AGT15&gt;=AGT$8,AGT$5,IF(AGT15&lt;AGU15,0,AGT$5*(AGT15-AGU15)/(AGT$8-AGU15))),IF(AGT15&lt;=AGT$8,AGT$5,IF(AGT15&gt;AGU15,0,AGT$5*(AGT15-AGU15)/(AGT$8-AGU15))))))</f>
      </c>
      <c r="AGW15" s="126">
        <f>IF(OR(AGT15="",AGU15=""),0,AGT$5)</f>
      </c>
      <c r="AGX15" s="125">
        <f>IF(AGT$6=0,RANK(AGV15,AGV$12:AGV$42,0),RANK(AGV15,AGV$12:AGV$42,1))</f>
      </c>
      <c r="AGY15"/>
      <c r="AGZ15"/>
      <c r="AHA15" s="126">
        <f>IF((COUNTA(AGY$12:AGY$42)+COUNTA(AGZ$12:AGZ$42)=0),0.6*AGY$5,IF(OR(AGY15="",AGZ15=""),0,IF(AGY$6=0,IF(AGY15&gt;=AGY$8,AGY$5,IF(AGY15&lt;AGZ15,0,AGY$5*(AGY15-AGZ15)/(AGY$8-AGZ15))),IF(AGY15&lt;=AGY$8,AGY$5,IF(AGY15&gt;AGZ15,0,AGY$5*(AGY15-AGZ15)/(AGY$8-AGZ15))))))</f>
      </c>
      <c r="AHB15" s="126">
        <f>IF(OR(AGY15="",AGZ15=""),0,AGY$5)</f>
      </c>
      <c r="AHC15" s="125">
        <f>IF(AGY$6=0,RANK(AHA15,AHA$12:AHA$42,0),RANK(AHA15,AHA$12:AHA$42,1))</f>
      </c>
      <c r="AHD15"/>
      <c r="AHE15"/>
      <c r="AHF15" s="126">
        <f>IF((COUNTA(AHD$12:AHD$42)+COUNTA(AHE$12:AHE$42)=0),0.6*AHD$5,IF(OR(AHD15="",AHE15=""),0,IF(AHD$6=0,IF(AHD15&gt;=AHD$8,AHD$5,IF(AHD15&lt;AHE15,0,AHD$5*(AHD15-AHE15)/(AHD$8-AHE15))),IF(AHD15&lt;=AHD$8,AHD$5,IF(AHD15&gt;AHE15,0,AHD$5*(AHD15-AHE15)/(AHD$8-AHE15))))))</f>
      </c>
      <c r="AHG15" s="126">
        <f>IF(OR(AHD15="",AHE15=""),0,AHD$5)</f>
      </c>
      <c r="AHH15" s="125">
        <f>IF(AHD$6=0,RANK(AHF15,AHF$12:AHF$42,0),RANK(AHF15,AHF$12:AHF$42,1))</f>
      </c>
      <c r="AHI15"/>
      <c r="AHJ15"/>
      <c r="AHK15" s="126">
        <f>IF((COUNTA(AHI$12:AHI$42)+COUNTA(AHJ$12:AHJ$42)=0),0.6*AHI$5,IF(OR(AHI15="",AHJ15=""),0,IF(AHI$6=0,IF(AHI15&gt;=AHI$8,AHI$5,IF(AHI15&lt;AHJ15,0,AHI$5*(AHI15-AHJ15)/(AHI$8-AHJ15))),IF(AHI15&lt;=AHI$8,AHI$5,IF(AHI15&gt;AHJ15,0,AHI$5*(AHI15-AHJ15)/(AHI$8-AHJ15))))))</f>
      </c>
      <c r="AHL15" s="126">
        <f>IF(OR(AHI15="",AHJ15=""),0,AHI$5)</f>
      </c>
      <c r="AHM15" s="125">
        <f>IF(AHI$6=0,RANK(AHK15,AHK$12:AHK$42,0),RANK(AHK15,AHK$12:AHK$42,1))</f>
      </c>
      <c r="AHN15"/>
      <c r="AHO15"/>
      <c r="AHP15" s="126">
        <f>IF((COUNTA(AHN$12:AHN$42)+COUNTA(AHO$12:AHO$42)=0),0.6*AHN$5,IF(OR(AHN15="",AHO15=""),0,IF(AHN$6=0,IF(AHN15&gt;=AHN$8,AHN$5,IF(AHN15&lt;AHO15,0,AHN$5*(AHN15-AHO15)/(AHN$8-AHO15))),IF(AHN15&lt;=AHN$8,AHN$5,IF(AHN15&gt;AHO15,0,AHN$5*(AHN15-AHO15)/(AHN$8-AHO15))))))</f>
      </c>
      <c r="AHQ15" s="126">
        <f>IF(OR(AHN15="",AHO15=""),0,AHN$5)</f>
      </c>
      <c r="AHR15" s="125">
        <f>IF(AHN$6=0,RANK(AHP15,AHP$12:AHP$42,0),RANK(AHP15,AHP$12:AHP$42,1))</f>
      </c>
      <c r="AHS15" s="126">
        <v>99.85</v>
      </c>
      <c r="AHT15" s="126">
        <v>87.45</v>
      </c>
      <c r="AHU15" s="126">
        <f>IF((COUNTA(AHS$12:AHS$42)+COUNTA(AHT$12:AHT$42)=0),0.6*AHS$5,IF(OR(AHS15="",AHT15=""),0,IF(AHS$6=0,IF(AHS15&gt;=AHS$8,AHS$5,IF(AHS15&lt;AHT15,0,AHS$5*(AHS15-AHT15)/(AHS$8-AHT15))),IF(AHS15&lt;=AHS$8,AHS$5,IF(AHS15&gt;AHT15,0,AHS$5*(AHS15-AHT15)/(AHS$8-AHT15))))))</f>
      </c>
      <c r="AHV15" s="126">
        <f>IF(OR(AHS15="",AHT15=""),0,AHS$5)</f>
      </c>
      <c r="AHW15" s="125">
        <f>IF(AHS$6=0,RANK(AHU15,AHU$12:AHU$42,0),RANK(AHU15,AHU$12:AHU$42,1))</f>
      </c>
      <c r="AHX15" s="126">
        <v>99.85</v>
      </c>
      <c r="AHY15" s="126">
        <v>58.03</v>
      </c>
      <c r="AHZ15" s="126">
        <f>IF((COUNTA(AHX$12:AHX$42)+COUNTA(AHY$12:AHY$42)=0),0.6*AHX$5,IF(OR(AHX15="",AHY15=""),0,IF(AHX$6=0,IF(AHX15&gt;=AHX$8,AHX$5,IF(AHX15&lt;AHY15,0,AHX$5*(AHX15-AHY15)/(AHX$8-AHY15))),IF(AHX15&lt;=AHX$8,AHX$5,IF(AHX15&gt;AHY15,0,AHX$5*(AHX15-AHY15)/(AHX$8-AHY15))))))</f>
      </c>
      <c r="AIA15" s="126">
        <f>IF(OR(AHX15="",AHY15=""),0,AHX$5)</f>
      </c>
      <c r="AIB15" s="125">
        <f>IF(AHX$6=0,RANK(AHZ15,AHZ$12:AHZ$42,0),RANK(AHZ15,AHZ$12:AHZ$42,1))</f>
      </c>
      <c r="AIC15"/>
      <c r="AID15" s="126">
        <v>93.2</v>
      </c>
      <c r="AIE15" s="126">
        <f>IF((COUNTA(AIC$12:AIC$42)+COUNTA(AID$12:AID$42)=0),0.6*AIC$5,IF(OR(AIC15="",AID15=""),0,IF(AIC$6=0,IF(AIC15&gt;=AIC$8,AIC$5,IF(AIC15&lt;AID15,0,AIC$5*(AIC15-AID15)/(AIC$8-AID15))),IF(AIC15&lt;=AIC$8,AIC$5,IF(AIC15&gt;AID15,0,AIC$5*(AIC15-AID15)/(AIC$8-AID15))))))</f>
      </c>
      <c r="AIF15" s="126">
        <f>IF(OR(AIC15="",AID15=""),0,AIC$5)</f>
      </c>
      <c r="AIG15" s="125">
        <f>IF(AIC$6=0,RANK(AIE15,AIE$12:AIE$42,0),RANK(AIE15,AIE$12:AIE$42,1))</f>
      </c>
      <c r="AIH15"/>
      <c r="AII15" s="126">
        <v>88.71</v>
      </c>
      <c r="AIJ15" s="126">
        <f>IF((COUNTA(AIH$12:AIH$42)+COUNTA(AII$12:AII$42)=0),0.6*AIH$5,IF(OR(AIH15="",AII15=""),0,IF(AIH$6=0,IF(AIH15&gt;=AIH$8,AIH$5,IF(AIH15&lt;AII15,0,AIH$5*(AIH15-AII15)/(AIH$8-AII15))),IF(AIH15&lt;=AIH$8,AIH$5,IF(AIH15&gt;AII15,0,AIH$5*(AIH15-AII15)/(AIH$8-AII15))))))</f>
      </c>
      <c r="AIK15" s="126">
        <f>IF(OR(AIH15="",AII15=""),0,AIH$5)</f>
      </c>
      <c r="AIL15" s="125">
        <f>IF(AIH$6=0,RANK(AIJ15,AIJ$12:AIJ$42,0),RANK(AIJ15,AIJ$12:AIJ$42,1))</f>
      </c>
      <c r="AIM15" s="126">
        <v>1.09</v>
      </c>
      <c r="AIN15" s="126">
        <v>5.94</v>
      </c>
      <c r="AIO15" s="126">
        <f>IF((COUNTA(AIM$12:AIM$42)+COUNTA(AIN$12:AIN$42)=0),0.6*AIM$5,IF(OR(AIM15="",AIN15=""),0,IF(AIM$6=0,IF(AIM15&gt;=AIM$8,AIM$5,IF(AIM15&lt;AIN15,0,AIM$5*(AIM15-AIN15)/(AIM$8-AIN15))),IF(AIM15&lt;=AIM$8,AIM$5,IF(AIM15&gt;AIN15,0,AIM$5*(AIM15-AIN15)/(AIM$8-AIN15))))))</f>
      </c>
      <c r="AIP15" s="126">
        <f>IF(OR(AIM15="",AIN15=""),0,AIM$5)</f>
      </c>
      <c r="AIQ15" s="125">
        <f>IF(AIM$6=0,RANK(AIO15,AIO$12:AIO$42,0),RANK(AIO15,AIO$12:AIO$42,1))</f>
      </c>
      <c r="AIR15" s="126">
        <v>1.09</v>
      </c>
      <c r="AIS15" s="126">
        <v>6</v>
      </c>
      <c r="AIT15" s="126">
        <f>IF((COUNTA(AIR$12:AIR$42)+COUNTA(AIS$12:AIS$42)=0),0.6*AIR$5,IF(OR(AIR15="",AIS15=""),0,IF(AIR$6=0,IF(AIR15&gt;=AIR$8,AIR$5,IF(AIR15&lt;AIS15,0,AIR$5*(AIR15-AIS15)/(AIR$8-AIS15))),IF(AIR15&lt;=AIR$8,AIR$5,IF(AIR15&gt;AIS15,0,AIR$5*(AIR15-AIS15)/(AIR$8-AIS15))))))</f>
      </c>
      <c r="AIU15" s="126">
        <f>IF(OR(AIR15="",AIS15=""),0,AIR$5)</f>
      </c>
      <c r="AIV15" s="125">
        <f>IF(AIR$6=0,RANK(AIT15,AIT$12:AIT$42,0),RANK(AIT15,AIT$12:AIT$42,1))</f>
      </c>
      <c r="AIW15" s="126">
        <v>99.13</v>
      </c>
      <c r="AIX15"/>
      <c r="AIY15" s="126">
        <f>IF((COUNTA(AIW$12:AIW$42)+COUNTA(AIX$12:AIX$42)=0),0.6*AIW$5,IF(OR(AIW15="",AIX15=""),0,IF(AIW$6=0,IF(AIW15&gt;=AIW$8,AIW$5,IF(AIW15&lt;AIX15,0,AIW$5*(AIW15-AIX15)/(AIW$8-AIX15))),IF(AIW15&lt;=AIW$8,AIW$5,IF(AIW15&gt;AIX15,0,AIW$5*(AIW15-AIX15)/(AIW$8-AIX15))))))</f>
      </c>
      <c r="AIZ15" s="126">
        <f>IF(OR(AIW15="",AIX15=""),0,AIW$5)</f>
      </c>
      <c r="AJA15" s="125">
        <f>IF(AIW$6=0,RANK(AIY15,AIY$12:AIY$42,0),RANK(AIY15,AIY$12:AIY$42,1))</f>
      </c>
      <c r="AJB15" s="126">
        <v>99.13</v>
      </c>
      <c r="AJC15"/>
      <c r="AJD15" s="126">
        <f>IF((COUNTA(AJB$12:AJB$42)+COUNTA(AJC$12:AJC$42)=0),0.6*AJB$5,IF(OR(AJB15="",AJC15=""),0,IF(AJB$6=0,IF(AJB15&gt;=AJB$8,AJB$5,IF(AJB15&lt;AJC15,0,AJB$5*(AJB15-AJC15)/(AJB$8-AJC15))),IF(AJB15&lt;=AJB$8,AJB$5,IF(AJB15&gt;AJC15,0,AJB$5*(AJB15-AJC15)/(AJB$8-AJC15))))))</f>
      </c>
      <c r="AJE15" s="126">
        <f>IF(OR(AJB15="",AJC15=""),0,AJB$5)</f>
      </c>
      <c r="AJF15" s="125">
        <f>IF(AJB$6=0,RANK(AJD15,AJD$12:AJD$42,0),RANK(AJD15,AJD$12:AJD$42,1))</f>
      </c>
      <c r="AJG15" s="126">
        <v>100</v>
      </c>
      <c r="AJH15" s="126">
        <v>92.83</v>
      </c>
      <c r="AJI15" s="126">
        <f>IF((COUNTA(AJG$12:AJG$42)+COUNTA(AJH$12:AJH$42)=0),0.6*AJG$5,IF(OR(AJG15="",AJH15=""),0,IF(AJG$6=0,IF(AJG15&gt;=AJG$8,AJG$5,IF(AJG15&lt;AJH15,0,AJG$5*(AJG15-AJH15)/(AJG$8-AJH15))),IF(AJG15&lt;=AJG$8,AJG$5,IF(AJG15&gt;AJH15,0,AJG$5*(AJG15-AJH15)/(AJG$8-AJH15))))))</f>
      </c>
      <c r="AJJ15" s="126">
        <f>IF(OR(AJG15="",AJH15=""),0,AJG$5)</f>
      </c>
      <c r="AJK15" s="125">
        <f>IF(AJG$6=0,RANK(AJI15,AJI$12:AJI$42,0),RANK(AJI15,AJI$12:AJI$42,1))</f>
      </c>
      <c r="AJL15" s="126">
        <v>100</v>
      </c>
      <c r="AJM15" s="126">
        <v>89.14</v>
      </c>
      <c r="AJN15" s="126">
        <f>IF((COUNTA(AJL$12:AJL$42)+COUNTA(AJM$12:AJM$42)=0),0.6*AJL$5,IF(OR(AJL15="",AJM15=""),0,IF(AJL$6=0,IF(AJL15&gt;=AJL$8,AJL$5,IF(AJL15&lt;AJM15,0,AJL$5*(AJL15-AJM15)/(AJL$8-AJM15))),IF(AJL15&lt;=AJL$8,AJL$5,IF(AJL15&gt;AJM15,0,AJL$5*(AJL15-AJM15)/(AJL$8-AJM15))))))</f>
      </c>
      <c r="AJO15" s="126">
        <f>IF(OR(AJL15="",AJM15=""),0,AJL$5)</f>
      </c>
      <c r="AJP15" s="125">
        <f>IF(AJL$6=0,RANK(AJN15,AJN$12:AJN$42,0),RANK(AJN15,AJN$12:AJN$42,1))</f>
      </c>
      <c r="AJQ15" s="126">
        <v>0.12</v>
      </c>
      <c r="AJR15" s="126">
        <v>2.85</v>
      </c>
      <c r="AJS15" s="126">
        <f>IF((COUNTA(AJQ$12:AJQ$42)+COUNTA(AJR$12:AJR$42)=0),0.6*AJQ$5,IF(OR(AJQ15="",AJR15=""),0,IF(AJQ$6=0,IF(AJQ15&gt;=AJQ$8,AJQ$5,IF(AJQ15&lt;AJR15,0,AJQ$5*(AJQ15-AJR15)/(AJQ$8-AJR15))),IF(AJQ15&lt;=AJQ$8,AJQ$5,IF(AJQ15&gt;AJR15,0,AJQ$5*(AJQ15-AJR15)/(AJQ$8-AJR15))))))</f>
      </c>
      <c r="AJT15" s="126">
        <f>IF(OR(AJQ15="",AJR15=""),0,AJQ$5)</f>
      </c>
      <c r="AJU15" s="125">
        <f>IF(AJQ$6=0,RANK(AJS15,AJS$12:AJS$42,0),RANK(AJS15,AJS$12:AJS$42,1))</f>
      </c>
      <c r="AJV15" s="126">
        <v>0.12</v>
      </c>
      <c r="AJW15" s="126">
        <v>5.85</v>
      </c>
      <c r="AJX15" s="126">
        <f>IF((COUNTA(AJV$12:AJV$42)+COUNTA(AJW$12:AJW$42)=0),0.6*AJV$5,IF(OR(AJV15="",AJW15=""),0,IF(AJV$6=0,IF(AJV15&gt;=AJV$8,AJV$5,IF(AJV15&lt;AJW15,0,AJV$5*(AJV15-AJW15)/(AJV$8-AJW15))),IF(AJV15&lt;=AJV$8,AJV$5,IF(AJV15&gt;AJW15,0,AJV$5*(AJV15-AJW15)/(AJV$8-AJW15))))))</f>
      </c>
      <c r="AJY15" s="126">
        <f>IF(OR(AJV15="",AJW15=""),0,AJV$5)</f>
      </c>
      <c r="AJZ15" s="125">
        <f>IF(AJV$6=0,RANK(AJX15,AJX$12:AJX$42,0),RANK(AJX15,AJX$12:AJX$42,1))</f>
      </c>
      <c r="AKA15" s="126">
        <v>100</v>
      </c>
      <c r="AKB15" s="126">
        <v>94.81</v>
      </c>
      <c r="AKC15" s="126">
        <f>IF((COUNTA(AKA$12:AKA$42)+COUNTA(AKB$12:AKB$42)=0),0.6*AKA$5,IF(OR(AKA15="",AKB15=""),0,IF(AKA$6=0,IF(AKA15&gt;=AKA$8,AKA$5,IF(AKA15&lt;AKB15,0,AKA$5*(AKA15-AKB15)/(AKA$8-AKB15))),IF(AKA15&lt;=AKA$8,AKA$5,IF(AKA15&gt;AKB15,0,AKA$5*(AKA15-AKB15)/(AKA$8-AKB15))))))</f>
      </c>
      <c r="AKD15" s="126">
        <f>IF(OR(AKA15="",AKB15=""),0,AKA$5)</f>
      </c>
      <c r="AKE15" s="125">
        <f>IF(AKA$6=0,RANK(AKC15,AKC$12:AKC$42,0),RANK(AKC15,AKC$12:AKC$42,1))</f>
      </c>
      <c r="AKF15" s="126">
        <v>100</v>
      </c>
      <c r="AKG15" s="126">
        <v>86.49</v>
      </c>
      <c r="AKH15" s="126">
        <f>IF((COUNTA(AKF$12:AKF$42)+COUNTA(AKG$12:AKG$42)=0),0.6*AKF$5,IF(OR(AKF15="",AKG15=""),0,IF(AKF$6=0,IF(AKF15&gt;=AKF$8,AKF$5,IF(AKF15&lt;AKG15,0,AKF$5*(AKF15-AKG15)/(AKF$8-AKG15))),IF(AKF15&lt;=AKF$8,AKF$5,IF(AKF15&gt;AKG15,0,AKF$5*(AKF15-AKG15)/(AKF$8-AKG15))))))</f>
      </c>
      <c r="AKI15" s="126">
        <f>IF(OR(AKF15="",AKG15=""),0,AKF$5)</f>
      </c>
      <c r="AKJ15" s="125">
        <f>IF(AKF$6=0,RANK(AKH15,AKH$12:AKH$42,0),RANK(AKH15,AKH$12:AKH$42,1))</f>
      </c>
      <c r="AKK15" s="126">
        <v>0.11</v>
      </c>
      <c r="AKL15" s="126">
        <v>2.71</v>
      </c>
      <c r="AKM15" s="126">
        <f>IF((COUNTA(AKK$12:AKK$42)+COUNTA(AKL$12:AKL$42)=0),0.6*AKK$5,IF(OR(AKK15="",AKL15=""),0,IF(AKK$6=0,IF(AKK15&gt;=AKK$8,AKK$5,IF(AKK15&lt;AKL15,0,AKK$5*(AKK15-AKL15)/(AKK$8-AKL15))),IF(AKK15&lt;=AKK$8,AKK$5,IF(AKK15&gt;AKL15,0,AKK$5*(AKK15-AKL15)/(AKK$8-AKL15))))))</f>
      </c>
      <c r="AKN15" s="126">
        <f>IF(OR(AKK15="",AKL15=""),0,AKK$5)</f>
      </c>
      <c r="AKO15" s="125">
        <f>IF(AKK$6=0,RANK(AKM15,AKM$12:AKM$42,0),RANK(AKM15,AKM$12:AKM$42,1))</f>
      </c>
      <c r="AKP15" s="126">
        <v>0.11</v>
      </c>
      <c r="AKQ15" s="126">
        <v>1.7</v>
      </c>
      <c r="AKR15" s="126">
        <f>IF((COUNTA(AKP$12:AKP$42)+COUNTA(AKQ$12:AKQ$42)=0),0.6*AKP$5,IF(OR(AKP15="",AKQ15=""),0,IF(AKP$6=0,IF(AKP15&gt;=AKP$8,AKP$5,IF(AKP15&lt;AKQ15,0,AKP$5*(AKP15-AKQ15)/(AKP$8-AKQ15))),IF(AKP15&lt;=AKP$8,AKP$5,IF(AKP15&gt;AKQ15,0,AKP$5*(AKP15-AKQ15)/(AKP$8-AKQ15))))))</f>
      </c>
      <c r="AKS15" s="126">
        <f>IF(OR(AKP15="",AKQ15=""),0,AKP$5)</f>
      </c>
      <c r="AKT15" s="125">
        <f>IF(AKP$6=0,RANK(AKR15,AKR$12:AKR$42,0),RANK(AKR15,AKR$12:AKR$42,1))</f>
      </c>
      <c r="AKU15" s="126">
        <v>0</v>
      </c>
      <c r="AKV15" s="126">
        <v>1.89</v>
      </c>
      <c r="AKW15" s="126">
        <f>IF((COUNTA(AKU$12:AKU$42)+COUNTA(AKV$12:AKV$42)=0),0.6*AKU$5,IF(OR(AKU15="",AKV15=""),0,IF(AKU$6=0,IF(AKU15&gt;=AKU$8,AKU$5,IF(AKU15&lt;AKV15,0,AKU$5*(AKU15-AKV15)/(AKU$8-AKV15))),IF(AKU15&lt;=AKU$8,AKU$5,IF(AKU15&gt;AKV15,0,AKU$5*(AKU15-AKV15)/(AKU$8-AKV15))))))</f>
      </c>
      <c r="AKX15" s="126">
        <f>IF(OR(AKU15="",AKV15=""),0,AKU$5)</f>
      </c>
      <c r="AKY15" s="125">
        <f>IF(AKU$6=0,RANK(AKW15,AKW$12:AKW$42,0),RANK(AKW15,AKW$12:AKW$42,1))</f>
      </c>
      <c r="AKZ15" s="126">
        <v>0</v>
      </c>
      <c r="ALA15" s="126">
        <v>3.87</v>
      </c>
      <c r="ALB15" s="126">
        <f>IF((COUNTA(AKZ$12:AKZ$42)+COUNTA(ALA$12:ALA$42)=0),0.6*AKZ$5,IF(OR(AKZ15="",ALA15=""),0,IF(AKZ$6=0,IF(AKZ15&gt;=AKZ$8,AKZ$5,IF(AKZ15&lt;ALA15,0,AKZ$5*(AKZ15-ALA15)/(AKZ$8-ALA15))),IF(AKZ15&lt;=AKZ$8,AKZ$5,IF(AKZ15&gt;ALA15,0,AKZ$5*(AKZ15-ALA15)/(AKZ$8-ALA15))))))</f>
      </c>
      <c r="ALC15" s="126">
        <f>IF(OR(AKZ15="",ALA15=""),0,AKZ$5)</f>
      </c>
      <c r="ALD15" s="125">
        <f>IF(AKZ$6=0,RANK(ALB15,ALB$12:ALB$42,0),RANK(ALB15,ALB$12:ALB$42,1))</f>
      </c>
      <c r="ALE15" s="126">
        <v>58.28</v>
      </c>
      <c r="ALF15" s="126">
        <v>23.06</v>
      </c>
      <c r="ALG15" s="126">
        <f>IF((COUNTA(ALE$12:ALE$42)+COUNTA(ALF$12:ALF$42)=0),0.6*ALE$5,IF(OR(ALE15="",ALF15=""),0,IF(ALE$6=0,IF(ALE15&gt;=ALE$8,ALE$5,IF(ALE15&lt;ALF15,0,ALE$5*(ALE15-ALF15)/(ALE$8-ALF15))),IF(ALE15&lt;=ALE$8,ALE$5,IF(ALE15&gt;ALF15,0,ALE$5*(ALE15-ALF15)/(ALE$8-ALF15))))))</f>
      </c>
      <c r="ALH15" s="126">
        <f>IF(OR(ALE15="",ALF15=""),0,ALE$5)</f>
      </c>
      <c r="ALI15" s="125">
        <f>IF(ALE$6=0,RANK(ALG15,ALG$12:ALG$42,0),RANK(ALG15,ALG$12:ALG$42,1))</f>
      </c>
      <c r="ALJ15" s="126">
        <v>58.28</v>
      </c>
      <c r="ALK15" s="126">
        <v>15.71</v>
      </c>
      <c r="ALL15" s="126">
        <f>IF((COUNTA(ALJ$12:ALJ$42)+COUNTA(ALK$12:ALK$42)=0),0.6*ALJ$5,IF(OR(ALJ15="",ALK15=""),0,IF(ALJ$6=0,IF(ALJ15&gt;=ALJ$8,ALJ$5,IF(ALJ15&lt;ALK15,0,ALJ$5*(ALJ15-ALK15)/(ALJ$8-ALK15))),IF(ALJ15&lt;=ALJ$8,ALJ$5,IF(ALJ15&gt;ALK15,0,ALJ$5*(ALJ15-ALK15)/(ALJ$8-ALK15))))))</f>
      </c>
      <c r="ALM15" s="126">
        <f>IF(OR(ALJ15="",ALK15=""),0,ALJ$5)</f>
      </c>
      <c r="ALN15" s="125">
        <f>IF(ALJ$6=0,RANK(ALL15,ALL$12:ALL$42,0),RANK(ALL15,ALL$12:ALL$42,1))</f>
      </c>
      <c r="ALO15" s="126">
        <v>11.25</v>
      </c>
      <c r="ALP15" s="126">
        <v>3.72</v>
      </c>
      <c r="ALQ15" s="126">
        <f>IF((COUNTA(ALO$12:ALO$42)+COUNTA(ALP$12:ALP$42)=0),0.6*ALO$5,IF(OR(ALO15="",ALP15=""),0,IF(ALO$6=0,IF(ALO15&gt;=ALO$8,ALO$5,IF(ALO15&lt;ALP15,0,ALO$5*(ALO15-ALP15)/(ALO$8-ALP15))),IF(ALO15&lt;=ALO$8,ALO$5,IF(ALO15&gt;ALP15,0,ALO$5*(ALO15-ALP15)/(ALO$8-ALP15))))))</f>
      </c>
      <c r="ALR15" s="126">
        <f>IF(OR(ALO15="",ALP15=""),0,ALO$5)</f>
      </c>
      <c r="ALS15" s="125">
        <f>IF(ALO$6=0,RANK(ALQ15,ALQ$12:ALQ$42,0),RANK(ALQ15,ALQ$12:ALQ$42,1))</f>
      </c>
      <c r="ALT15" s="126">
        <v>11.25</v>
      </c>
      <c r="ALU15" s="126">
        <v>4.95</v>
      </c>
      <c r="ALV15" s="126">
        <f>IF((COUNTA(ALT$12:ALT$42)+COUNTA(ALU$12:ALU$42)=0),0.6*ALT$5,IF(OR(ALT15="",ALU15=""),0,IF(ALT$6=0,IF(ALT15&gt;=ALT$8,ALT$5,IF(ALT15&lt;ALU15,0,ALT$5*(ALT15-ALU15)/(ALT$8-ALU15))),IF(ALT15&lt;=ALT$8,ALT$5,IF(ALT15&gt;ALU15,0,ALT$5*(ALT15-ALU15)/(ALT$8-ALU15))))))</f>
      </c>
      <c r="ALW15" s="126">
        <f>IF(OR(ALT15="",ALU15=""),0,ALT$5)</f>
      </c>
      <c r="ALX15" s="125">
        <f>IF(ALT$6=0,RANK(ALV15,ALV$12:ALV$42,0),RANK(ALV15,ALV$12:ALV$42,1))</f>
      </c>
      <c r="ALY15" s="126">
        <v>99.86</v>
      </c>
      <c r="ALZ15" s="126">
        <v>90.47</v>
      </c>
      <c r="AMA15" s="126">
        <f>IF((COUNTA(ALY$12:ALY$42)+COUNTA(ALZ$12:ALZ$42)=0),0.6*ALY$5,IF(OR(ALY15="",ALZ15=""),0,IF(ALY$6=0,IF(ALY15&gt;=ALY$8,ALY$5,IF(ALY15&lt;ALZ15,0,ALY$5*(ALY15-ALZ15)/(ALY$8-ALZ15))),IF(ALY15&lt;=ALY$8,ALY$5,IF(ALY15&gt;ALZ15,0,ALY$5*(ALY15-ALZ15)/(ALY$8-ALZ15))))))</f>
      </c>
      <c r="AMB15" s="126">
        <f>IF(OR(ALY15="",ALZ15=""),0,ALY$5)</f>
      </c>
      <c r="AMC15" s="125">
        <f>IF(ALY$6=0,RANK(AMA15,AMA$12:AMA$42,0),RANK(AMA15,AMA$12:AMA$42,1))</f>
      </c>
      <c r="AMD15" s="126">
        <v>99.86</v>
      </c>
      <c r="AME15" s="126">
        <v>92.16</v>
      </c>
      <c r="AMF15" s="126">
        <f>IF((COUNTA(AMD$12:AMD$42)+COUNTA(AME$12:AME$42)=0),0.6*AMD$5,IF(OR(AMD15="",AME15=""),0,IF(AMD$6=0,IF(AMD15&gt;=AMD$8,AMD$5,IF(AMD15&lt;AME15,0,AMD$5*(AMD15-AME15)/(AMD$8-AME15))),IF(AMD15&lt;=AMD$8,AMD$5,IF(AMD15&gt;AME15,0,AMD$5*(AMD15-AME15)/(AMD$8-AME15))))))</f>
      </c>
      <c r="AMG15" s="126">
        <f>IF(OR(AMD15="",AME15=""),0,AMD$5)</f>
      </c>
      <c r="AMH15" s="125">
        <f>IF(AMD$6=0,RANK(AMF15,AMF$12:AMF$42,0),RANK(AMF15,AMF$12:AMF$42,1))</f>
      </c>
      <c r="AMI15"/>
      <c r="AMJ15" s="126">
        <v>95.22</v>
      </c>
      <c r="AMK15" s="126">
        <f>IF((COUNTA(AMI$12:AMI$42)+COUNTA(AMJ$12:AMJ$42)=0),0.6*AMI$5,IF(OR(AMI15="",AMJ15=""),0,IF(AMI$6=0,IF(AMI15&gt;=AMI$8,AMI$5,IF(AMI15&lt;AMJ15,0,AMI$5*(AMI15-AMJ15)/(AMI$8-AMJ15))),IF(AMI15&lt;=AMI$8,AMI$5,IF(AMI15&gt;AMJ15,0,AMI$5*(AMI15-AMJ15)/(AMI$8-AMJ15))))))</f>
      </c>
      <c r="AML15" s="126">
        <f>IF(OR(AMI15="",AMJ15=""),0,AMI$5)</f>
      </c>
      <c r="AMM15" s="125">
        <f>IF(AMI$6=0,RANK(AMK15,AMK$12:AMK$42,0),RANK(AMK15,AMK$12:AMK$42,1))</f>
      </c>
      <c r="AMN15"/>
      <c r="AMO15" s="126">
        <v>90.27</v>
      </c>
      <c r="AMP15" s="126">
        <f>IF((COUNTA(AMN$12:AMN$42)+COUNTA(AMO$12:AMO$42)=0),0.6*AMN$5,IF(OR(AMN15="",AMO15=""),0,IF(AMN$6=0,IF(AMN15&gt;=AMN$8,AMN$5,IF(AMN15&lt;AMO15,0,AMN$5*(AMN15-AMO15)/(AMN$8-AMO15))),IF(AMN15&lt;=AMN$8,AMN$5,IF(AMN15&gt;AMO15,0,AMN$5*(AMN15-AMO15)/(AMN$8-AMO15))))))</f>
      </c>
      <c r="AMQ15" s="126">
        <f>IF(OR(AMN15="",AMO15=""),0,AMN$5)</f>
      </c>
      <c r="AMR15" s="125">
        <f>IF(AMN$6=0,RANK(AMP15,AMP$12:AMP$42,0),RANK(AMP15,AMP$12:AMP$42,1))</f>
      </c>
      <c r="AMS15" s="126">
        <v>0.0107</v>
      </c>
      <c r="AMT15" s="126">
        <v>6.52</v>
      </c>
      <c r="AMU15" s="126">
        <f>IF((COUNTA(AMS$12:AMS$42)+COUNTA(AMT$12:AMT$42)=0),0.6*AMS$5,IF(OR(AMS15="",AMT15=""),0,IF(AMS$6=0,IF(AMS15&gt;=AMS$8,AMS$5,IF(AMS15&lt;AMT15,0,AMS$5*(AMS15-AMT15)/(AMS$8-AMT15))),IF(AMS15&lt;=AMS$8,AMS$5,IF(AMS15&gt;AMT15,0,AMS$5*(AMS15-AMT15)/(AMS$8-AMT15))))))</f>
      </c>
      <c r="AMV15" s="126">
        <f>IF(OR(AMS15="",AMT15=""),0,AMS$5)</f>
      </c>
      <c r="AMW15" s="125">
        <f>IF(AMS$6=0,RANK(AMU15,AMU$12:AMU$42,0),RANK(AMU15,AMU$12:AMU$42,1))</f>
      </c>
      <c r="AMX15" s="126">
        <v>0.0107</v>
      </c>
      <c r="AMY15" s="126">
        <v>4.71</v>
      </c>
      <c r="AMZ15" s="126">
        <f>IF((COUNTA(AMX$12:AMX$42)+COUNTA(AMY$12:AMY$42)=0),0.6*AMX$5,IF(OR(AMX15="",AMY15=""),0,IF(AMX$6=0,IF(AMX15&gt;=AMX$8,AMX$5,IF(AMX15&lt;AMY15,0,AMX$5*(AMX15-AMY15)/(AMX$8-AMY15))),IF(AMX15&lt;=AMX$8,AMX$5,IF(AMX15&gt;AMY15,0,AMX$5*(AMX15-AMY15)/(AMX$8-AMY15))))))</f>
      </c>
      <c r="ANA15" s="126">
        <f>IF(OR(AMX15="",AMY15=""),0,AMX$5)</f>
      </c>
      <c r="ANB15" s="125">
        <f>IF(AMX$6=0,RANK(AMZ15,AMZ$12:AMZ$42,0),RANK(AMZ15,AMZ$12:AMZ$42,1))</f>
      </c>
      <c r="ANC15" s="126">
        <v>99.13</v>
      </c>
      <c r="AND15"/>
      <c r="ANE15" s="126">
        <f>IF((COUNTA(ANC$12:ANC$42)+COUNTA(AND$12:AND$42)=0),0.6*ANC$5,IF(OR(ANC15="",AND15=""),0,IF(ANC$6=0,IF(ANC15&gt;=ANC$8,ANC$5,IF(ANC15&lt;AND15,0,ANC$5*(ANC15-AND15)/(ANC$8-AND15))),IF(ANC15&lt;=ANC$8,ANC$5,IF(ANC15&gt;AND15,0,ANC$5*(ANC15-AND15)/(ANC$8-AND15))))))</f>
      </c>
      <c r="ANF15" s="126">
        <f>IF(OR(ANC15="",AND15=""),0,ANC$5)</f>
      </c>
      <c r="ANG15" s="125">
        <f>IF(ANC$6=0,RANK(ANE15,ANE$12:ANE$42,0),RANK(ANE15,ANE$12:ANE$42,1))</f>
      </c>
      <c r="ANH15" s="126">
        <v>99.13</v>
      </c>
      <c r="ANI15"/>
      <c r="ANJ15" s="126">
        <f>IF((COUNTA(ANH$12:ANH$42)+COUNTA(ANI$12:ANI$42)=0),0.6*ANH$5,IF(OR(ANH15="",ANI15=""),0,IF(ANH$6=0,IF(ANH15&gt;=ANH$8,ANH$5,IF(ANH15&lt;ANI15,0,ANH$5*(ANH15-ANI15)/(ANH$8-ANI15))),IF(ANH15&lt;=ANH$8,ANH$5,IF(ANH15&gt;ANI15,0,ANH$5*(ANH15-ANI15)/(ANH$8-ANI15))))))</f>
      </c>
      <c r="ANK15" s="126">
        <f>IF(OR(ANH15="",ANI15=""),0,ANH$5)</f>
      </c>
      <c r="ANL15" s="125">
        <f>IF(ANH$6=0,RANK(ANJ15,ANJ$12:ANJ$42,0),RANK(ANJ15,ANJ$12:ANJ$42,1))</f>
      </c>
      <c r="ANM15" s="126">
        <v>100</v>
      </c>
      <c r="ANN15" s="126">
        <v>94.46</v>
      </c>
      <c r="ANO15" s="126">
        <f>IF((COUNTA(ANM$12:ANM$42)+COUNTA(ANN$12:ANN$42)=0),0.6*ANM$5,IF(OR(ANM15="",ANN15=""),0,IF(ANM$6=0,IF(ANM15&gt;=ANM$8,ANM$5,IF(ANM15&lt;ANN15,0,ANM$5*(ANM15-ANN15)/(ANM$8-ANN15))),IF(ANM15&lt;=ANM$8,ANM$5,IF(ANM15&gt;ANN15,0,ANM$5*(ANM15-ANN15)/(ANM$8-ANN15))))))</f>
      </c>
      <c r="ANP15" s="126">
        <f>IF(OR(ANM15="",ANN15=""),0,ANM$5)</f>
      </c>
      <c r="ANQ15" s="125">
        <f>IF(ANM$6=0,RANK(ANO15,ANO$12:ANO$42,0),RANK(ANO15,ANO$12:ANO$42,1))</f>
      </c>
      <c r="ANR15" s="126">
        <v>100</v>
      </c>
      <c r="ANS15" s="126">
        <v>91.03</v>
      </c>
      <c r="ANT15" s="126">
        <f>IF((COUNTA(ANR$12:ANR$42)+COUNTA(ANS$12:ANS$42)=0),0.6*ANR$5,IF(OR(ANR15="",ANS15=""),0,IF(ANR$6=0,IF(ANR15&gt;=ANR$8,ANR$5,IF(ANR15&lt;ANS15,0,ANR$5*(ANR15-ANS15)/(ANR$8-ANS15))),IF(ANR15&lt;=ANR$8,ANR$5,IF(ANR15&gt;ANS15,0,ANR$5*(ANR15-ANS15)/(ANR$8-ANS15))))))</f>
      </c>
      <c r="ANU15" s="126">
        <f>IF(OR(ANR15="",ANS15=""),0,ANR$5)</f>
      </c>
      <c r="ANV15" s="125">
        <f>IF(ANR$6=0,RANK(ANT15,ANT$12:ANT$42,0),RANK(ANT15,ANT$12:ANT$42,1))</f>
      </c>
      <c r="ANW15" s="126">
        <v>0.12</v>
      </c>
      <c r="ANX15" s="126">
        <v>4.1</v>
      </c>
      <c r="ANY15" s="126">
        <f>IF((COUNTA(ANW$12:ANW$42)+COUNTA(ANX$12:ANX$42)=0),0.6*ANW$5,IF(OR(ANW15="",ANX15=""),0,IF(ANW$6=0,IF(ANW15&gt;=ANW$8,ANW$5,IF(ANW15&lt;ANX15,0,ANW$5*(ANW15-ANX15)/(ANW$8-ANX15))),IF(ANW15&lt;=ANW$8,ANW$5,IF(ANW15&gt;ANX15,0,ANW$5*(ANW15-ANX15)/(ANW$8-ANX15))))))</f>
      </c>
      <c r="ANZ15" s="126">
        <f>IF(OR(ANW15="",ANX15=""),0,ANW$5)</f>
      </c>
      <c r="AOA15" s="125">
        <f>IF(ANW$6=0,RANK(ANY15,ANY$12:ANY$42,0),RANK(ANY15,ANY$12:ANY$42,1))</f>
      </c>
      <c r="AOB15" s="126">
        <v>0.12</v>
      </c>
      <c r="AOC15" s="126">
        <v>6.31</v>
      </c>
      <c r="AOD15" s="126">
        <f>IF((COUNTA(AOB$12:AOB$42)+COUNTA(AOC$12:AOC$42)=0),0.6*AOB$5,IF(OR(AOB15="",AOC15=""),0,IF(AOB$6=0,IF(AOB15&gt;=AOB$8,AOB$5,IF(AOB15&lt;AOC15,0,AOB$5*(AOB15-AOC15)/(AOB$8-AOC15))),IF(AOB15&lt;=AOB$8,AOB$5,IF(AOB15&gt;AOC15,0,AOB$5*(AOB15-AOC15)/(AOB$8-AOC15))))))</f>
      </c>
      <c r="AOE15" s="126">
        <f>IF(OR(AOB15="",AOC15=""),0,AOB$5)</f>
      </c>
      <c r="AOF15" s="125">
        <f>IF(AOB$6=0,RANK(AOD15,AOD$12:AOD$42,0),RANK(AOD15,AOD$12:AOD$42,1))</f>
      </c>
      <c r="AOG15" s="126">
        <v>100</v>
      </c>
      <c r="AOH15" s="126">
        <v>95.88</v>
      </c>
      <c r="AOI15" s="126">
        <f>IF((COUNTA(AOG$12:AOG$42)+COUNTA(AOH$12:AOH$42)=0),0.6*AOG$5,IF(OR(AOG15="",AOH15=""),0,IF(AOG$6=0,IF(AOG15&gt;=AOG$8,AOG$5,IF(AOG15&lt;AOH15,0,AOG$5*(AOG15-AOH15)/(AOG$8-AOH15))),IF(AOG15&lt;=AOG$8,AOG$5,IF(AOG15&gt;AOH15,0,AOG$5*(AOG15-AOH15)/(AOG$8-AOH15))))))</f>
      </c>
      <c r="AOJ15" s="126">
        <f>IF(OR(AOG15="",AOH15=""),0,AOG$5)</f>
      </c>
      <c r="AOK15" s="125">
        <f>IF(AOG$6=0,RANK(AOI15,AOI$12:AOI$42,0),RANK(AOI15,AOI$12:AOI$42,1))</f>
      </c>
      <c r="AOL15" s="126">
        <v>100</v>
      </c>
      <c r="AOM15" s="126">
        <v>83.33</v>
      </c>
      <c r="AON15" s="126">
        <f>IF((COUNTA(AOL$12:AOL$42)+COUNTA(AOM$12:AOM$42)=0),0.6*AOL$5,IF(OR(AOL15="",AOM15=""),0,IF(AOL$6=0,IF(AOL15&gt;=AOL$8,AOL$5,IF(AOL15&lt;AOM15,0,AOL$5*(AOL15-AOM15)/(AOL$8-AOM15))),IF(AOL15&lt;=AOL$8,AOL$5,IF(AOL15&gt;AOM15,0,AOL$5*(AOL15-AOM15)/(AOL$8-AOM15))))))</f>
      </c>
      <c r="AOO15" s="126">
        <f>IF(OR(AOL15="",AOM15=""),0,AOL$5)</f>
      </c>
      <c r="AOP15" s="125">
        <f>IF(AOL$6=0,RANK(AON15,AON$12:AON$42,0),RANK(AON15,AON$12:AON$42,1))</f>
      </c>
      <c r="AOQ15" s="126">
        <v>0.11</v>
      </c>
      <c r="AOR15" s="126">
        <v>3.09</v>
      </c>
      <c r="AOS15" s="126">
        <f>IF((COUNTA(AOQ$12:AOQ$42)+COUNTA(AOR$12:AOR$42)=0),0.6*AOQ$5,IF(OR(AOQ15="",AOR15=""),0,IF(AOQ$6=0,IF(AOQ15&gt;=AOQ$8,AOQ$5,IF(AOQ15&lt;AOR15,0,AOQ$5*(AOQ15-AOR15)/(AOQ$8-AOR15))),IF(AOQ15&lt;=AOQ$8,AOQ$5,IF(AOQ15&gt;AOR15,0,AOQ$5*(AOQ15-AOR15)/(AOQ$8-AOR15))))))</f>
      </c>
      <c r="AOT15" s="126">
        <f>IF(OR(AOQ15="",AOR15=""),0,AOQ$5)</f>
      </c>
      <c r="AOU15" s="125">
        <f>IF(AOQ$6=0,RANK(AOS15,AOS$12:AOS$42,0),RANK(AOS15,AOS$12:AOS$42,1))</f>
      </c>
      <c r="AOV15" s="126">
        <v>0.11</v>
      </c>
      <c r="AOW15" s="126">
        <v>2.83</v>
      </c>
      <c r="AOX15" s="126">
        <f>IF((COUNTA(AOV$12:AOV$42)+COUNTA(AOW$12:AOW$42)=0),0.6*AOV$5,IF(OR(AOV15="",AOW15=""),0,IF(AOV$6=0,IF(AOV15&gt;=AOV$8,AOV$5,IF(AOV15&lt;AOW15,0,AOV$5*(AOV15-AOW15)/(AOV$8-AOW15))),IF(AOV15&lt;=AOV$8,AOV$5,IF(AOV15&gt;AOW15,0,AOV$5*(AOV15-AOW15)/(AOV$8-AOW15))))))</f>
      </c>
      <c r="AOY15" s="126">
        <f>IF(OR(AOV15="",AOW15=""),0,AOV$5)</f>
      </c>
      <c r="AOZ15" s="125">
        <f>IF(AOV$6=0,RANK(AOX15,AOX$12:AOX$42,0),RANK(AOX15,AOX$12:AOX$42,1))</f>
      </c>
      <c r="APA15" s="126">
        <v>0</v>
      </c>
      <c r="APB15" s="126">
        <v>2.09</v>
      </c>
      <c r="APC15" s="126">
        <f>IF((COUNTA(APA$12:APA$42)+COUNTA(APB$12:APB$42)=0),0.6*APA$5,IF(OR(APA15="",APB15=""),0,IF(APA$6=0,IF(APA15&gt;=APA$8,APA$5,IF(APA15&lt;APB15,0,APA$5*(APA15-APB15)/(APA$8-APB15))),IF(APA15&lt;=APA$8,APA$5,IF(APA15&gt;APB15,0,APA$5*(APA15-APB15)/(APA$8-APB15))))))</f>
      </c>
      <c r="APD15" s="126">
        <f>IF(OR(APA15="",APB15=""),0,APA$5)</f>
      </c>
      <c r="APE15" s="125">
        <f>IF(APA$6=0,RANK(APC15,APC$12:APC$42,0),RANK(APC15,APC$12:APC$42,1))</f>
      </c>
      <c r="APF15" s="126">
        <v>0</v>
      </c>
      <c r="APG15" s="126">
        <v>2.35</v>
      </c>
      <c r="APH15" s="126">
        <f>IF((COUNTA(APF$12:APF$42)+COUNTA(APG$12:APG$42)=0),0.6*APF$5,IF(OR(APF15="",APG15=""),0,IF(APF$6=0,IF(APF15&gt;=APF$8,APF$5,IF(APF15&lt;APG15,0,APF$5*(APF15-APG15)/(APF$8-APG15))),IF(APF15&lt;=APF$8,APF$5,IF(APF15&gt;APG15,0,APF$5*(APF15-APG15)/(APF$8-APG15))))))</f>
      </c>
      <c r="API15" s="126">
        <f>IF(OR(APF15="",APG15=""),0,APF$5)</f>
      </c>
      <c r="APJ15" s="125">
        <f>IF(APF$6=0,RANK(APH15,APH$12:APH$42,0),RANK(APH15,APH$12:APH$42,1))</f>
      </c>
      <c r="APK15" s="126">
        <v>49.38</v>
      </c>
      <c r="APL15" s="126">
        <v>11.76</v>
      </c>
      <c r="APM15" s="126">
        <f>IF((COUNTA(APK$12:APK$42)+COUNTA(APL$12:APL$42)=0),0.6*APK$5,IF(OR(APK15="",APL15=""),0,IF(APK$6=0,IF(APK15&gt;=APK$8,APK$5,IF(APK15&lt;APL15,0,APK$5*(APK15-APL15)/(APK$8-APL15))),IF(APK15&lt;=APK$8,APK$5,IF(APK15&gt;APL15,0,APK$5*(APK15-APL15)/(APK$8-APL15))))))</f>
      </c>
      <c r="APN15" s="126">
        <f>IF(OR(APK15="",APL15=""),0,APK$5)</f>
      </c>
      <c r="APO15" s="125">
        <f>IF(APK$6=0,RANK(APM15,APM$12:APM$42,0),RANK(APM15,APM$12:APM$42,1))</f>
      </c>
      <c r="APP15" s="126">
        <v>49.38</v>
      </c>
      <c r="APQ15" s="126">
        <v>14.44</v>
      </c>
      <c r="APR15" s="126">
        <f>IF((COUNTA(APP$12:APP$42)+COUNTA(APQ$12:APQ$42)=0),0.6*APP$5,IF(OR(APP15="",APQ15=""),0,IF(APP$6=0,IF(APP15&gt;=APP$8,APP$5,IF(APP15&lt;APQ15,0,APP$5*(APP15-APQ15)/(APP$8-APQ15))),IF(APP15&lt;=APP$8,APP$5,IF(APP15&gt;APQ15,0,APP$5*(APP15-APQ15)/(APP$8-APQ15))))))</f>
      </c>
      <c r="APS15" s="126">
        <f>IF(OR(APP15="",APQ15=""),0,APP$5)</f>
      </c>
      <c r="APT15" s="125">
        <f>IF(APP$6=0,RANK(APR15,APR$12:APR$42,0),RANK(APR15,APR$12:APR$42,1))</f>
      </c>
      <c r="APU15" s="126">
        <v>9.14</v>
      </c>
      <c r="APV15" s="126">
        <v>2.63</v>
      </c>
      <c r="APW15" s="126">
        <f>IF((COUNTA(APU$12:APU$42)+COUNTA(APV$12:APV$42)=0),0.6*APU$5,IF(OR(APU15="",APV15=""),0,IF(APU$6=0,IF(APU15&gt;=APU$8,APU$5,IF(APU15&lt;APV15,0,APU$5*(APU15-APV15)/(APU$8-APV15))),IF(APU15&lt;=APU$8,APU$5,IF(APU15&gt;APV15,0,APU$5*(APU15-APV15)/(APU$8-APV15))))))</f>
      </c>
      <c r="APX15" s="126">
        <f>IF(OR(APU15="",APV15=""),0,APU$5)</f>
      </c>
      <c r="APY15" s="125">
        <f>IF(APU$6=0,RANK(APW15,APW$12:APW$42,0),RANK(APW15,APW$12:APW$42,1))</f>
      </c>
      <c r="APZ15" s="126">
        <v>9.14</v>
      </c>
      <c r="AQA15" s="126">
        <v>3.69</v>
      </c>
      <c r="AQB15" s="126">
        <f>IF((COUNTA(APZ$12:APZ$42)+COUNTA(AQA$12:AQA$42)=0),0.6*APZ$5,IF(OR(APZ15="",AQA15=""),0,IF(APZ$6=0,IF(APZ15&gt;=APZ$8,APZ$5,IF(APZ15&lt;AQA15,0,APZ$5*(APZ15-AQA15)/(APZ$8-AQA15))),IF(APZ15&lt;=APZ$8,APZ$5,IF(APZ15&gt;AQA15,0,APZ$5*(APZ15-AQA15)/(APZ$8-AQA15))))))</f>
      </c>
      <c r="AQC15" s="126">
        <f>IF(OR(APZ15="",AQA15=""),0,APZ$5)</f>
      </c>
      <c r="AQD15" s="125">
        <f>IF(APZ$6=0,RANK(AQB15,AQB$12:AQB$42,0),RANK(AQB15,AQB$12:AQB$42,1))</f>
      </c>
      <c r="AQE15" s="126">
        <v>100</v>
      </c>
      <c r="AQF15" s="126">
        <v>86.29</v>
      </c>
      <c r="AQG15" s="126">
        <f>IF((COUNTA(AQE$12:AQE$42)+COUNTA(AQF$12:AQF$42)=0),0.6*AQE$5,IF(OR(AQE15="",AQF15=""),0,IF(AQE$6=0,IF(AQE15&gt;=AQE$8,AQE$5,IF(AQE15&lt;AQF15,0,AQE$5*(AQE15-AQF15)/(AQE$8-AQF15))),IF(AQE15&lt;=AQE$8,AQE$5,IF(AQE15&gt;AQF15,0,AQE$5*(AQE15-AQF15)/(AQE$8-AQF15))))))</f>
      </c>
      <c r="AQH15" s="126">
        <f>IF(OR(AQE15="",AQF15=""),0,AQE$5)</f>
      </c>
      <c r="AQI15" s="125">
        <f>IF(AQE$6=0,RANK(AQG15,AQG$12:AQG$42,0),RANK(AQG15,AQG$12:AQG$42,1))</f>
      </c>
      <c r="AQJ15" s="126">
        <v>100</v>
      </c>
      <c r="AQK15" s="126">
        <v>78.7</v>
      </c>
      <c r="AQL15" s="126">
        <f>IF((COUNTA(AQJ$12:AQJ$42)+COUNTA(AQK$12:AQK$42)=0),0.6*AQJ$5,IF(OR(AQJ15="",AQK15=""),0,IF(AQJ$6=0,IF(AQJ15&gt;=AQJ$8,AQJ$5,IF(AQJ15&lt;AQK15,0,AQJ$5*(AQJ15-AQK15)/(AQJ$8-AQK15))),IF(AQJ15&lt;=AQJ$8,AQJ$5,IF(AQJ15&gt;AQK15,0,AQJ$5*(AQJ15-AQK15)/(AQJ$8-AQK15))))))</f>
      </c>
      <c r="AQM15" s="126">
        <f>IF(OR(AQJ15="",AQK15=""),0,AQJ$5)</f>
      </c>
      <c r="AQN15" s="125">
        <f>IF(AQJ$6=0,RANK(AQL15,AQL$12:AQL$42,0),RANK(AQL15,AQL$12:AQL$42,1))</f>
      </c>
      <c r="AQO15" s="126">
        <v>100</v>
      </c>
      <c r="AQP15"/>
      <c r="AQQ15" s="126">
        <f>IF((COUNTA(AQO$12:AQO$42)+COUNTA(AQP$12:AQP$42)=0),0.6*AQO$5,IF(OR(AQO15="",AQP15=""),0,IF(AQO$6=0,IF(AQO15&gt;=AQO$8,AQO$5,IF(AQO15&lt;AQP15,0,AQO$5*(AQO15-AQP15)/(AQO$8-AQP15))),IF(AQO15&lt;=AQO$8,AQO$5,IF(AQO15&gt;AQP15,0,AQO$5*(AQO15-AQP15)/(AQO$8-AQP15))))))</f>
      </c>
      <c r="AQR15" s="126">
        <f>IF(OR(AQO15="",AQP15=""),0,AQO$5)</f>
      </c>
      <c r="AQS15" s="125">
        <f>IF(AQO$6=0,RANK(AQQ15,AQQ$12:AQQ$42,0),RANK(AQQ15,AQQ$12:AQQ$42,1))</f>
      </c>
      <c r="AQT15" s="126">
        <v>100</v>
      </c>
      <c r="AQU15"/>
      <c r="AQV15" s="126">
        <f>IF((COUNTA(AQT$12:AQT$42)+COUNTA(AQU$12:AQU$42)=0),0.6*AQT$5,IF(OR(AQT15="",AQU15=""),0,IF(AQT$6=0,IF(AQT15&gt;=AQT$8,AQT$5,IF(AQT15&lt;AQU15,0,AQT$5*(AQT15-AQU15)/(AQT$8-AQU15))),IF(AQT15&lt;=AQT$8,AQT$5,IF(AQT15&gt;AQU15,0,AQT$5*(AQT15-AQU15)/(AQT$8-AQU15))))))</f>
      </c>
      <c r="AQW15" s="126">
        <f>IF(OR(AQT15="",AQU15=""),0,AQT$5)</f>
      </c>
      <c r="AQX15" s="125">
        <f>IF(AQT$6=0,RANK(AQV15,AQV$12:AQV$42,0),RANK(AQV15,AQV$12:AQV$42,1))</f>
      </c>
      <c r="AQY15" s="126">
        <v>1.12</v>
      </c>
      <c r="AQZ15" s="126">
        <v>6.49</v>
      </c>
      <c r="ARA15" s="126">
        <f>IF((COUNTA(AQY$12:AQY$42)+COUNTA(AQZ$12:AQZ$42)=0),0.6*AQY$5,IF(OR(AQY15="",AQZ15=""),0,IF(AQY$6=0,IF(AQY15&gt;=AQY$8,AQY$5,IF(AQY15&lt;AQZ15,0,AQY$5*(AQY15-AQZ15)/(AQY$8-AQZ15))),IF(AQY15&lt;=AQY$8,AQY$5,IF(AQY15&gt;AQZ15,0,AQY$5*(AQY15-AQZ15)/(AQY$8-AQZ15))))))</f>
      </c>
      <c r="ARB15" s="126">
        <f>IF(OR(AQY15="",AQZ15=""),0,AQY$5)</f>
      </c>
      <c r="ARC15" s="125">
        <f>IF(AQY$6=0,RANK(ARA15,ARA$12:ARA$42,0),RANK(ARA15,ARA$12:ARA$42,1))</f>
      </c>
      <c r="ARD15" s="126">
        <v>1.12</v>
      </c>
      <c r="ARE15" s="126">
        <v>4.26</v>
      </c>
      <c r="ARF15" s="126">
        <f>IF((COUNTA(ARD$12:ARD$42)+COUNTA(ARE$12:ARE$42)=0),0.6*ARD$5,IF(OR(ARD15="",ARE15=""),0,IF(ARD$6=0,IF(ARD15&gt;=ARD$8,ARD$5,IF(ARD15&lt;ARE15,0,ARD$5*(ARD15-ARE15)/(ARD$8-ARE15))),IF(ARD15&lt;=ARD$8,ARD$5,IF(ARD15&gt;ARE15,0,ARD$5*(ARD15-ARE15)/(ARD$8-ARE15))))))</f>
      </c>
      <c r="ARG15" s="126">
        <f>IF(OR(ARD15="",ARE15=""),0,ARD$5)</f>
      </c>
      <c r="ARH15" s="125">
        <f>IF(ARD$6=0,RANK(ARF15,ARF$12:ARF$42,0),RANK(ARF15,ARF$12:ARF$42,1))</f>
      </c>
      <c r="ARI15" s="126">
        <v>99.19</v>
      </c>
      <c r="ARJ15"/>
      <c r="ARK15" s="126">
        <f>IF((COUNTA(ARI$12:ARI$42)+COUNTA(ARJ$12:ARJ$42)=0),0.6*ARI$5,IF(OR(ARI15="",ARJ15=""),0,IF(ARI$6=0,IF(ARI15&gt;=ARI$8,ARI$5,IF(ARI15&lt;ARJ15,0,ARI$5*(ARI15-ARJ15)/(ARI$8-ARJ15))),IF(ARI15&lt;=ARI$8,ARI$5,IF(ARI15&gt;ARJ15,0,ARI$5*(ARI15-ARJ15)/(ARI$8-ARJ15))))))</f>
      </c>
      <c r="ARL15" s="126">
        <f>IF(OR(ARI15="",ARJ15=""),0,ARI$5)</f>
      </c>
      <c r="ARM15" s="125">
        <f>IF(ARI$6=0,RANK(ARK15,ARK$12:ARK$42,0),RANK(ARK15,ARK$12:ARK$42,1))</f>
      </c>
      <c r="ARN15" s="126">
        <v>99.19</v>
      </c>
      <c r="ARO15"/>
      <c r="ARP15" s="126">
        <f>IF((COUNTA(ARN$12:ARN$42)+COUNTA(ARO$12:ARO$42)=0),0.6*ARN$5,IF(OR(ARN15="",ARO15=""),0,IF(ARN$6=0,IF(ARN15&gt;=ARN$8,ARN$5,IF(ARN15&lt;ARO15,0,ARN$5*(ARN15-ARO15)/(ARN$8-ARO15))),IF(ARN15&lt;=ARN$8,ARN$5,IF(ARN15&gt;ARO15,0,ARN$5*(ARN15-ARO15)/(ARN$8-ARO15))))))</f>
      </c>
      <c r="ARQ15" s="126">
        <f>IF(OR(ARN15="",ARO15=""),0,ARN$5)</f>
      </c>
      <c r="ARR15" s="125">
        <f>IF(ARN$6=0,RANK(ARP15,ARP$12:ARP$42,0),RANK(ARP15,ARP$12:ARP$42,1))</f>
      </c>
      <c r="ARS15" s="126">
        <v>100</v>
      </c>
      <c r="ART15" s="126">
        <v>93.92</v>
      </c>
      <c r="ARU15" s="126">
        <f>IF((COUNTA(ARS$12:ARS$42)+COUNTA(ART$12:ART$42)=0),0.6*ARS$5,IF(OR(ARS15="",ART15=""),0,IF(ARS$6=0,IF(ARS15&gt;=ARS$8,ARS$5,IF(ARS15&lt;ART15,0,ARS$5*(ARS15-ART15)/(ARS$8-ART15))),IF(ARS15&lt;=ARS$8,ARS$5,IF(ARS15&gt;ART15,0,ARS$5*(ARS15-ART15)/(ARS$8-ART15))))))</f>
      </c>
      <c r="ARV15" s="126">
        <f>IF(OR(ARS15="",ART15=""),0,ARS$5)</f>
      </c>
      <c r="ARW15" s="125">
        <f>IF(ARS$6=0,RANK(ARU15,ARU$12:ARU$42,0),RANK(ARU15,ARU$12:ARU$42,1))</f>
      </c>
      <c r="ARX15" s="126">
        <v>100</v>
      </c>
      <c r="ARY15" s="126">
        <v>92.37</v>
      </c>
      <c r="ARZ15" s="126">
        <f>IF((COUNTA(ARX$12:ARX$42)+COUNTA(ARY$12:ARY$42)=0),0.6*ARX$5,IF(OR(ARX15="",ARY15=""),0,IF(ARX$6=0,IF(ARX15&gt;=ARX$8,ARX$5,IF(ARX15&lt;ARY15,0,ARX$5*(ARX15-ARY15)/(ARX$8-ARY15))),IF(ARX15&lt;=ARX$8,ARX$5,IF(ARX15&gt;ARY15,0,ARX$5*(ARX15-ARY15)/(ARX$8-ARY15))))))</f>
      </c>
      <c r="ASA15" s="126">
        <f>IF(OR(ARX15="",ARY15=""),0,ARX$5)</f>
      </c>
      <c r="ASB15" s="125">
        <f>IF(ARX$6=0,RANK(ARZ15,ARZ$12:ARZ$42,0),RANK(ARZ15,ARZ$12:ARZ$42,1))</f>
      </c>
      <c r="ASC15" s="126">
        <v>0.11</v>
      </c>
      <c r="ASD15" s="126">
        <v>2.84</v>
      </c>
      <c r="ASE15" s="126">
        <f>IF((COUNTA(ASC$12:ASC$42)+COUNTA(ASD$12:ASD$42)=0),0.6*ASC$5,IF(OR(ASC15="",ASD15=""),0,IF(ASC$6=0,IF(ASC15&gt;=ASC$8,ASC$5,IF(ASC15&lt;ASD15,0,ASC$5*(ASC15-ASD15)/(ASC$8-ASD15))),IF(ASC15&lt;=ASC$8,ASC$5,IF(ASC15&gt;ASD15,0,ASC$5*(ASC15-ASD15)/(ASC$8-ASD15))))))</f>
      </c>
      <c r="ASF15" s="126">
        <f>IF(OR(ASC15="",ASD15=""),0,ASC$5)</f>
      </c>
      <c r="ASG15" s="125">
        <f>IF(ASC$6=0,RANK(ASE15,ASE$12:ASE$42,0),RANK(ASE15,ASE$12:ASE$42,1))</f>
      </c>
      <c r="ASH15" s="126">
        <v>0.11</v>
      </c>
      <c r="ASI15" s="126">
        <v>3.12</v>
      </c>
      <c r="ASJ15" s="126">
        <f>IF((COUNTA(ASH$12:ASH$42)+COUNTA(ASI$12:ASI$42)=0),0.6*ASH$5,IF(OR(ASH15="",ASI15=""),0,IF(ASH$6=0,IF(ASH15&gt;=ASH$8,ASH$5,IF(ASH15&lt;ASI15,0,ASH$5*(ASH15-ASI15)/(ASH$8-ASI15))),IF(ASH15&lt;=ASH$8,ASH$5,IF(ASH15&gt;ASI15,0,ASH$5*(ASH15-ASI15)/(ASH$8-ASI15))))))</f>
      </c>
      <c r="ASK15" s="126">
        <f>IF(OR(ASH15="",ASI15=""),0,ASH$5)</f>
      </c>
      <c r="ASL15" s="125">
        <f>IF(ASH$6=0,RANK(ASJ15,ASJ$12:ASJ$42,0),RANK(ASJ15,ASJ$12:ASJ$42,1))</f>
      </c>
      <c r="ASM15" s="126">
        <v>100</v>
      </c>
      <c r="ASN15" s="126">
        <v>95.37</v>
      </c>
      <c r="ASO15" s="126">
        <f>IF((COUNTA(ASM$12:ASM$42)+COUNTA(ASN$12:ASN$42)=0),0.6*ASM$5,IF(OR(ASM15="",ASN15=""),0,IF(ASM$6=0,IF(ASM15&gt;=ASM$8,ASM$5,IF(ASM15&lt;ASN15,0,ASM$5*(ASM15-ASN15)/(ASM$8-ASN15))),IF(ASM15&lt;=ASM$8,ASM$5,IF(ASM15&gt;ASN15,0,ASM$5*(ASM15-ASN15)/(ASM$8-ASN15))))))</f>
      </c>
      <c r="ASP15" s="126">
        <f>IF(OR(ASM15="",ASN15=""),0,ASM$5)</f>
      </c>
      <c r="ASQ15" s="125">
        <f>IF(ASM$6=0,RANK(ASO15,ASO$12:ASO$42,0),RANK(ASO15,ASO$12:ASO$42,1))</f>
      </c>
      <c r="ASR15" s="126">
        <v>100</v>
      </c>
      <c r="ASS15" s="126">
        <v>94.07</v>
      </c>
      <c r="AST15" s="126">
        <f>IF((COUNTA(ASR$12:ASR$42)+COUNTA(ASS$12:ASS$42)=0),0.6*ASR$5,IF(OR(ASR15="",ASS15=""),0,IF(ASR$6=0,IF(ASR15&gt;=ASR$8,ASR$5,IF(ASR15&lt;ASS15,0,ASR$5*(ASR15-ASS15)/(ASR$8-ASS15))),IF(ASR15&lt;=ASR$8,ASR$5,IF(ASR15&gt;ASS15,0,ASR$5*(ASR15-ASS15)/(ASR$8-ASS15))))))</f>
      </c>
      <c r="ASU15" s="126">
        <f>IF(OR(ASR15="",ASS15=""),0,ASR$5)</f>
      </c>
      <c r="ASV15" s="125">
        <f>IF(ASR$6=0,RANK(AST15,AST$12:AST$42,0),RANK(AST15,AST$12:AST$42,1))</f>
      </c>
      <c r="ASW15" s="126">
        <v>0.14</v>
      </c>
      <c r="ASX15" s="126">
        <v>2.92</v>
      </c>
      <c r="ASY15" s="126">
        <f>IF((COUNTA(ASW$12:ASW$42)+COUNTA(ASX$12:ASX$42)=0),0.6*ASW$5,IF(OR(ASW15="",ASX15=""),0,IF(ASW$6=0,IF(ASW15&gt;=ASW$8,ASW$5,IF(ASW15&lt;ASX15,0,ASW$5*(ASW15-ASX15)/(ASW$8-ASX15))),IF(ASW15&lt;=ASW$8,ASW$5,IF(ASW15&gt;ASX15,0,ASW$5*(ASW15-ASX15)/(ASW$8-ASX15))))))</f>
      </c>
      <c r="ASZ15" s="126">
        <f>IF(OR(ASW15="",ASX15=""),0,ASW$5)</f>
      </c>
      <c r="ATA15" s="125">
        <f>IF(ASW$6=0,RANK(ASY15,ASY$12:ASY$42,0),RANK(ASY15,ASY$12:ASY$42,1))</f>
      </c>
      <c r="ATB15" s="126">
        <v>0.14</v>
      </c>
      <c r="ATC15" s="126">
        <v>3.53</v>
      </c>
      <c r="ATD15" s="126">
        <f>IF((COUNTA(ATB$12:ATB$42)+COUNTA(ATC$12:ATC$42)=0),0.6*ATB$5,IF(OR(ATB15="",ATC15=""),0,IF(ATB$6=0,IF(ATB15&gt;=ATB$8,ATB$5,IF(ATB15&lt;ATC15,0,ATB$5*(ATB15-ATC15)/(ATB$8-ATC15))),IF(ATB15&lt;=ATB$8,ATB$5,IF(ATB15&gt;ATC15,0,ATB$5*(ATB15-ATC15)/(ATB$8-ATC15))))))</f>
      </c>
      <c r="ATE15" s="126">
        <f>IF(OR(ATB15="",ATC15=""),0,ATB$5)</f>
      </c>
      <c r="ATF15" s="125">
        <f>IF(ATB$6=0,RANK(ATD15,ATD$12:ATD$42,0),RANK(ATD15,ATD$12:ATD$42,1))</f>
      </c>
      <c r="ATG15" s="126">
        <v>0</v>
      </c>
      <c r="ATH15" s="126">
        <v>5.54</v>
      </c>
      <c r="ATI15" s="126">
        <f>IF((COUNTA(ATG$12:ATG$42)+COUNTA(ATH$12:ATH$42)=0),0.6*ATG$5,IF(OR(ATG15="",ATH15=""),0,IF(ATG$6=0,IF(ATG15&gt;=ATG$8,ATG$5,IF(ATG15&lt;ATH15,0,ATG$5*(ATG15-ATH15)/(ATG$8-ATH15))),IF(ATG15&lt;=ATG$8,ATG$5,IF(ATG15&gt;ATH15,0,ATG$5*(ATG15-ATH15)/(ATG$8-ATH15))))))</f>
      </c>
      <c r="ATJ15" s="126">
        <f>IF(OR(ATG15="",ATH15=""),0,ATG$5)</f>
      </c>
      <c r="ATK15" s="125">
        <f>IF(ATG$6=0,RANK(ATI15,ATI$12:ATI$42,0),RANK(ATI15,ATI$12:ATI$42,1))</f>
      </c>
      <c r="ATL15" s="126">
        <v>0</v>
      </c>
      <c r="ATM15" s="126">
        <v>7.61</v>
      </c>
      <c r="ATN15" s="126">
        <f>IF((COUNTA(ATL$12:ATL$42)+COUNTA(ATM$12:ATM$42)=0),0.6*ATL$5,IF(OR(ATL15="",ATM15=""),0,IF(ATL$6=0,IF(ATL15&gt;=ATL$8,ATL$5,IF(ATL15&lt;ATM15,0,ATL$5*(ATL15-ATM15)/(ATL$8-ATM15))),IF(ATL15&lt;=ATL$8,ATL$5,IF(ATL15&gt;ATM15,0,ATL$5*(ATL15-ATM15)/(ATL$8-ATM15))))))</f>
      </c>
      <c r="ATO15" s="126">
        <f>IF(OR(ATL15="",ATM15=""),0,ATL$5)</f>
      </c>
      <c r="ATP15" s="125">
        <f>IF(ATL$6=0,RANK(ATN15,ATN$12:ATN$42,0),RANK(ATN15,ATN$12:ATN$42,1))</f>
      </c>
      <c r="ATQ15" s="126">
        <v>68.7123560133469</v>
      </c>
      <c r="ATR15" s="126">
        <v>14.33</v>
      </c>
      <c r="ATS15" s="126">
        <f>IF((COUNTA(ATQ$12:ATQ$42)+COUNTA(ATR$12:ATR$42)=0),0.6*ATQ$5,IF(OR(ATQ15="",ATR15=""),0,IF(ATQ$6=0,IF(ATQ15&gt;=ATQ$8,ATQ$5,IF(ATQ15&lt;ATR15,0,ATQ$5*(ATQ15-ATR15)/(ATQ$8-ATR15))),IF(ATQ15&lt;=ATQ$8,ATQ$5,IF(ATQ15&gt;ATR15,0,ATQ$5*(ATQ15-ATR15)/(ATQ$8-ATR15))))))</f>
      </c>
      <c r="ATT15" s="126">
        <f>IF(OR(ATQ15="",ATR15=""),0,ATQ$5)</f>
      </c>
      <c r="ATU15" s="125">
        <f>IF(ATQ$6=0,RANK(ATS15,ATS$12:ATS$42,0),RANK(ATS15,ATS$12:ATS$42,1))</f>
      </c>
      <c r="ATV15" s="126">
        <v>68.7123560133469</v>
      </c>
      <c r="ATW15" s="126">
        <v>10.71</v>
      </c>
      <c r="ATX15" s="126">
        <f>IF((COUNTA(ATV$12:ATV$42)+COUNTA(ATW$12:ATW$42)=0),0.6*ATV$5,IF(OR(ATV15="",ATW15=""),0,IF(ATV$6=0,IF(ATV15&gt;=ATV$8,ATV$5,IF(ATV15&lt;ATW15,0,ATV$5*(ATV15-ATW15)/(ATV$8-ATW15))),IF(ATV15&lt;=ATV$8,ATV$5,IF(ATV15&gt;ATW15,0,ATV$5*(ATV15-ATW15)/(ATV$8-ATW15))))))</f>
      </c>
      <c r="ATY15" s="126">
        <f>IF(OR(ATV15="",ATW15=""),0,ATV$5)</f>
      </c>
      <c r="ATZ15" s="125">
        <f>IF(ATV$6=0,RANK(ATX15,ATX$12:ATX$42,0),RANK(ATX15,ATX$12:ATX$42,1))</f>
      </c>
      <c r="AUA15" s="126">
        <v>16.8845051544999</v>
      </c>
      <c r="AUB15" s="126">
        <v>2.55</v>
      </c>
      <c r="AUC15" s="126">
        <f>IF((COUNTA(AUA$12:AUA$42)+COUNTA(AUB$12:AUB$42)=0),0.6*AUA$5,IF(OR(AUA15="",AUB15=""),0,IF(AUA$6=0,IF(AUA15&gt;=AUA$8,AUA$5,IF(AUA15&lt;AUB15,0,AUA$5*(AUA15-AUB15)/(AUA$8-AUB15))),IF(AUA15&lt;=AUA$8,AUA$5,IF(AUA15&gt;AUB15,0,AUA$5*(AUA15-AUB15)/(AUA$8-AUB15))))))</f>
      </c>
      <c r="AUD15" s="126">
        <f>IF(OR(AUA15="",AUB15=""),0,AUA$5)</f>
      </c>
      <c r="AUE15" s="125">
        <f>IF(AUA$6=0,RANK(AUC15,AUC$12:AUC$42,0),RANK(AUC15,AUC$12:AUC$42,1))</f>
      </c>
      <c r="AUF15" s="126">
        <v>16.8845051544999</v>
      </c>
      <c r="AUG15" s="126">
        <v>1.98</v>
      </c>
      <c r="AUH15" s="126">
        <f>IF((COUNTA(AUF$12:AUF$42)+COUNTA(AUG$12:AUG$42)=0),0.6*AUF$5,IF(OR(AUF15="",AUG15=""),0,IF(AUF$6=0,IF(AUF15&gt;=AUF$8,AUF$5,IF(AUF15&lt;AUG15,0,AUF$5*(AUF15-AUG15)/(AUF$8-AUG15))),IF(AUF15&lt;=AUF$8,AUF$5,IF(AUF15&gt;AUG15,0,AUF$5*(AUF15-AUG15)/(AUF$8-AUG15))))))</f>
      </c>
      <c r="AUI15" s="126">
        <f>IF(OR(AUF15="",AUG15=""),0,AUF$5)</f>
      </c>
      <c r="AUJ15" s="125">
        <f>IF(AUF$6=0,RANK(AUH15,AUH$12:AUH$42,0),RANK(AUH15,AUH$12:AUH$42,1))</f>
      </c>
      <c r="AUK15" s="126">
        <v>98.1</v>
      </c>
      <c r="AUL15" s="126">
        <f>IF(COUNTA(AUK$12:AUK$42)=0,0.6*AUK$5,IF(AUK15="",0,IF(AUK$6=0,IF(AUK15&gt;=AUK$8,AUK$5,IF(AUK15&lt;AUK$6,0,0.6*AUK$5+0.4*AUK$5*(AUK15-AUK$7)/(AUK$8-AUK$7))),IF(AUK15&lt;=AUK$8,AUK$5,IF(AUK15&gt;AUK$6,0,0.6*AUK$5+0.4*AUK$5*(AUK15-AUK$7)/(AUK$8-AUK$7))))))</f>
      </c>
      <c r="AUM15" s="126">
        <f>IF(AUK15&lt;&gt;"",AUK$5,0)</f>
      </c>
      <c r="AUN15" s="125">
        <f>IF(AUK$6=0,RANK(AUK15,AUK$12:AUK$42,0),RANK(AUK15,AUK$12:AUK$42,1))</f>
      </c>
      <c r="AUO15"/>
      <c r="AUP15" s="126">
        <f>IF(COUNTA(AUO$12:AUO$42)=0,0.6*AUO$5,IF(AUO15="",0,IF(AUO$6=0,IF(AUO15&gt;=AUO$8,AUO$5,IF(AUO15&lt;AUO$6,0,0.6*AUO$5+0.4*AUO$5*(AUO15-AUO$7)/(AUO$8-AUO$7))),IF(AUO15&lt;=AUO$8,AUO$5,IF(AUO15&gt;AUO$6,0,0.6*AUO$5+0.4*AUO$5*(AUO15-AUO$7)/(AUO$8-AUO$7))))))</f>
      </c>
      <c r="AUQ15" s="126">
        <f>IF(AUO15&lt;&gt;"",AUO$5,0)</f>
      </c>
      <c r="AUR15" s="125">
        <f>IF(AUO$6=0,RANK(AUO15,AUO$12:AUO$42,0),RANK(AUO15,AUO$12:AUO$42,1))</f>
      </c>
      <c r="AUS15"/>
      <c r="AUT15" s="126">
        <f>IF(COUNTA(AUS$12:AUS$42)=0,0.6*AUS$5,IF(AUS15="",0,IF(AUS$6=0,IF(AUS15&gt;=AUS$8,AUS$5,IF(AUS15&lt;AUS$6,0,0.6*AUS$5+0.4*AUS$5*(AUS15-AUS$7)/(AUS$8-AUS$7))),IF(AUS15&lt;=AUS$8,AUS$5,IF(AUS15&gt;AUS$6,0,0.6*AUS$5+0.4*AUS$5*(AUS15-AUS$7)/(AUS$8-AUS$7))))))</f>
      </c>
      <c r="AUU15" s="126">
        <f>IF(AUS15&lt;&gt;"",AUS$5,0)</f>
      </c>
      <c r="AUV15" s="125">
        <f>IF(AUS$6=0,RANK(AUS15,AUS$12:AUS$42,0),RANK(AUS15,AUS$12:AUS$42,1))</f>
      </c>
      <c r="AUW15"/>
      <c r="AUX15" s="126">
        <f>IF(COUNTA(AUW$12:AUW$42)=0,0.6*AUW$5,IF(AUW15="",0,IF(AUW$6=0,IF(AUW15&gt;=AUW$8,AUW$5,IF(AUW15&lt;AUW$6,0,0.6*AUW$5+0.4*AUW$5*(AUW15-AUW$7)/(AUW$8-AUW$7))),IF(AUW15&lt;=AUW$8,AUW$5,IF(AUW15&gt;AUW$6,0,0.6*AUW$5+0.4*AUW$5*(AUW15-AUW$7)/(AUW$8-AUW$7))))))</f>
      </c>
      <c r="AUY15" s="126">
        <f>IF(AUW15&lt;&gt;"",AUW$5,0)</f>
      </c>
      <c r="AUZ15" s="125">
        <f>IF(AUW$6=0,RANK(AUW15,AUW$12:AUW$42,0),RANK(AUW15,AUW$12:AUW$42,1))</f>
      </c>
      <c r="AVA15"/>
      <c r="AVB15" s="126">
        <f>IF(COUNTA(AVA$12:AVA$42)=0,0.6*AVA$5,IF(AVA15="",0,IF(AVA$6=0,IF(AVA15&gt;=AVA$8,AVA$5,IF(AVA15&lt;AVA$6,0,0.6*AVA$5+0.4*AVA$5*(AVA15-AVA$7)/(AVA$8-AVA$7))),IF(AVA15&lt;=AVA$8,AVA$5,IF(AVA15&gt;AVA$6,0,0.6*AVA$5+0.4*AVA$5*(AVA15-AVA$7)/(AVA$8-AVA$7))))))</f>
      </c>
      <c r="AVC15" s="126">
        <f>IF(AVA15&lt;&gt;"",AVA$5,0)</f>
      </c>
      <c r="AVD15" s="125">
        <f>IF(AVA$6=0,RANK(AVA15,AVA$12:AVA$42,0),RANK(AVA15,AVA$12:AVA$42,1))</f>
      </c>
      <c r="AVE15" s="126">
        <v>99.98</v>
      </c>
      <c r="AVF15" s="126">
        <f>IF(COUNTA(AVE$12:AVE$42)=0,0.6*AVE$5,IF(AVE15="",0,IF(AVE$6=0,IF(AVE15&gt;=AVE$8,AVE$5,IF(AVE15&lt;AVE$6,0,0.6*AVE$5+0.4*AVE$5*(AVE15-AVE$7)/(AVE$8-AVE$7))),IF(AVE15&lt;=AVE$8,AVE$5,IF(AVE15&gt;AVE$6,0,0.6*AVE$5+0.4*AVE$5*(AVE15-AVE$7)/(AVE$8-AVE$7))))))</f>
      </c>
      <c r="AVG15" s="126">
        <f>IF(AVE15&lt;&gt;"",AVE$5,0)</f>
      </c>
      <c r="AVH15" s="125">
        <f>IF(AVE$6=0,RANK(AVE15,AVE$12:AVE$42,0),RANK(AVE15,AVE$12:AVE$42,1))</f>
      </c>
      <c r="AVI15"/>
      <c r="AVJ15" s="126">
        <f>IF(COUNTA(AVI$12:AVI$42)=0,0.6*AVI$5,IF(AVI15="",0,IF(AVI$6=0,IF(AVI15&gt;=AVI$8,AVI$5,IF(AVI15&lt;AVI$6,0,0.6*AVI$5+0.4*AVI$5*(AVI15-AVI$7)/(AVI$8-AVI$7))),IF(AVI15&lt;=AVI$8,AVI$5,IF(AVI15&gt;AVI$6,0,0.6*AVI$5+0.4*AVI$5*(AVI15-AVI$7)/(AVI$8-AVI$7))))))</f>
      </c>
      <c r="AVK15" s="126">
        <f>IF(AVI15&lt;&gt;"",AVI$5,0)</f>
      </c>
      <c r="AVL15" s="125">
        <f>IF(AVI$6=0,RANK(AVI15,AVI$12:AVI$42,0),RANK(AVI15,AVI$12:AVI$42,1))</f>
      </c>
      <c r="AVM15" s="126">
        <v>1.07</v>
      </c>
      <c r="AVN15" s="126">
        <f>IF(COUNTA(AVM$12:AVM$42)=0,0.6*AVM$5,IF(AVM15="",0,IF(AVM$6=0,IF(AVM15&gt;=AVM$8,AVM$5,IF(AVM15&lt;AVM$6,0,0.6*AVM$5+0.4*AVM$5*(AVM15-AVM$7)/(AVM$8-AVM$7))),IF(AVM15&lt;=AVM$8,AVM$5,IF(AVM15&gt;AVM$6,0,0.6*AVM$5+0.4*AVM$5*(AVM15-AVM$7)/(AVM$8-AVM$7))))))</f>
      </c>
      <c r="AVO15" s="126">
        <f>IF(AVM15&lt;&gt;"",AVM$5,0)</f>
      </c>
      <c r="AVP15" s="125">
        <f>IF(AVM$6=0,RANK(AVM15,AVM$12:AVM$42,0),RANK(AVM15,AVM$12:AVM$42,1))</f>
      </c>
      <c r="AVQ15"/>
      <c r="AVR15" s="126">
        <f>IF(COUNTA(AVQ$12:AVQ$42)=0,0.6*AVQ$5,IF(AVQ15="",0,IF(AVQ$6=0,IF(AVQ15&gt;=AVQ$8,AVQ$5,IF(AVQ15&lt;AVQ$6,0,0.6*AVQ$5+0.4*AVQ$5*(AVQ15-AVQ$7)/(AVQ$8-AVQ$7))),IF(AVQ15&lt;=AVQ$8,AVQ$5,IF(AVQ15&gt;AVQ$6,0,0.6*AVQ$5+0.4*AVQ$5*(AVQ15-AVQ$7)/(AVQ$8-AVQ$7))))))</f>
      </c>
      <c r="AVS15" s="126">
        <f>IF(AVQ15&lt;&gt;"",AVQ$5,0)</f>
      </c>
      <c r="AVT15" s="125">
        <f>IF(AVQ$6=0,RANK(AVQ15,AVQ$12:AVQ$42,0),RANK(AVQ15,AVQ$12:AVQ$42,1))</f>
      </c>
      <c r="AVU15"/>
      <c r="AVV15" s="126">
        <f>IF(COUNTA(AVU$12:AVU$42)=0,0.6*AVU$5,IF(AVU15="",0,IF(AVU$6=0,IF(AVU15&gt;=AVU$8,AVU$5,IF(AVU15&lt;AVU$6,0,0.6*AVU$5+0.4*AVU$5*(AVU15-AVU$7)/(AVU$8-AVU$7))),IF(AVU15&lt;=AVU$8,AVU$5,IF(AVU15&gt;AVU$6,0,0.6*AVU$5+0.4*AVU$5*(AVU15-AVU$7)/(AVU$8-AVU$7))))))</f>
      </c>
      <c r="AVW15" s="126">
        <f>IF(AVU15&lt;&gt;"",AVU$5,0)</f>
      </c>
      <c r="AVX15" s="125">
        <f>IF(AVU$6=0,RANK(AVU15,AVU$12:AVU$42,0),RANK(AVU15,AVU$12:AVU$42,1))</f>
      </c>
      <c r="AVY15" s="126">
        <v>0.13</v>
      </c>
      <c r="AVZ15" s="126">
        <f>IF(COUNTA(AVY$12:AVY$42)=0,0.6*AVY$5,IF(AVY15="",0,IF(AVY$6=0,IF(AVY15&gt;=AVY$8,AVY$5,IF(AVY15&lt;AVY$6,0,0.6*AVY$5+0.4*AVY$5*(AVY15-AVY$7)/(AVY$8-AVY$7))),IF(AVY15&lt;=AVY$8,AVY$5,IF(AVY15&gt;AVY$6,0,0.6*AVY$5+0.4*AVY$5*(AVY15-AVY$7)/(AVY$8-AVY$7))))))</f>
      </c>
      <c r="AWA15" s="126">
        <f>IF(AVY15&lt;&gt;"",AVY$5,0)</f>
      </c>
      <c r="AWB15" s="125">
        <f>IF(AVY$6=0,RANK(AVY15,AVY$12:AVY$42,0),RANK(AVY15,AVY$12:AVY$42,1))</f>
      </c>
      <c r="AWC15" s="126">
        <v>100</v>
      </c>
      <c r="AWD15" s="126">
        <f>IF(COUNTA(AWC$12:AWC$42)=0,0.6*AWC$5,IF(AWC15="",0,IF(AWC$6=0,IF(AWC15&gt;=AWC$8,AWC$5,IF(AWC15&lt;AWC$6,0,0.6*AWC$5+0.4*AWC$5*(AWC15-AWC$7)/(AWC$8-AWC$7))),IF(AWC15&lt;=AWC$8,AWC$5,IF(AWC15&gt;AWC$6,0,0.6*AWC$5+0.4*AWC$5*(AWC15-AWC$7)/(AWC$8-AWC$7))))))</f>
      </c>
      <c r="AWE15" s="126">
        <f>IF(AWC15&lt;&gt;"",AWC$5,0)</f>
      </c>
      <c r="AWF15" s="125">
        <f>IF(AWC$6=0,RANK(AWC15,AWC$12:AWC$42,0),RANK(AWC15,AWC$12:AWC$42,1))</f>
      </c>
      <c r="AWG15" s="126">
        <v>0.1</v>
      </c>
      <c r="AWH15" s="126">
        <f>IF(COUNTA(AWG$12:AWG$42)=0,0.6*AWG$5,IF(AWG15="",0,IF(AWG$6=0,IF(AWG15&gt;=AWG$8,AWG$5,IF(AWG15&lt;AWG$6,0,0.6*AWG$5+0.4*AWG$5*(AWG15-AWG$7)/(AWG$8-AWG$7))),IF(AWG15&lt;=AWG$8,AWG$5,IF(AWG15&gt;AWG$6,0,0.6*AWG$5+0.4*AWG$5*(AWG15-AWG$7)/(AWG$8-AWG$7))))))</f>
      </c>
      <c r="AWI15" s="126">
        <f>IF(AWG15&lt;&gt;"",AWG$5,0)</f>
      </c>
      <c r="AWJ15" s="125">
        <f>IF(AWG$6=0,RANK(AWG15,AWG$12:AWG$42,0),RANK(AWG15,AWG$12:AWG$42,1))</f>
      </c>
      <c r="AWK15" s="126">
        <v>0</v>
      </c>
      <c r="AWL15" s="126">
        <f>IF(COUNTA(AWK$12:AWK$42)=0,0.6*AWK$5,IF(AWK15="",0,IF(AWK$6=0,IF(AWK15&gt;=AWK$8,AWK$5,IF(AWK15&lt;AWK$6,0,0.6*AWK$5+0.4*AWK$5*(AWK15-AWK$7)/(AWK$8-AWK$7))),IF(AWK15&lt;=AWK$8,AWK$5,IF(AWK15&gt;AWK$6,0,0.6*AWK$5+0.4*AWK$5*(AWK15-AWK$7)/(AWK$8-AWK$7))))))</f>
      </c>
      <c r="AWM15" s="126">
        <f>IF(AWK15&lt;&gt;"",AWK$5,0)</f>
      </c>
      <c r="AWN15" s="125">
        <f>IF(AWK$6=0,RANK(AWK15,AWK$12:AWK$42,0),RANK(AWK15,AWK$12:AWK$42,1))</f>
      </c>
      <c r="AWO15" s="126">
        <v>57.11</v>
      </c>
      <c r="AWP15" s="126">
        <f>IF(COUNTA(AWO$12:AWO$42)=0,0.6*AWO$5,IF(AWO15="",0,IF(AWO$6=0,IF(AWO15&gt;=AWO$8,AWO$5,IF(AWO15&lt;AWO$6,0,0.6*AWO$5+0.4*AWO$5*(AWO15-AWO$7)/(AWO$8-AWO$7))),IF(AWO15&lt;=AWO$8,AWO$5,IF(AWO15&gt;AWO$6,0,0.6*AWO$5+0.4*AWO$5*(AWO15-AWO$7)/(AWO$8-AWO$7))))))</f>
      </c>
      <c r="AWQ15" s="126">
        <f>IF(AWO15&lt;&gt;"",AWO$5,0)</f>
      </c>
      <c r="AWR15" s="125">
        <f>IF(AWO$6=0,RANK(AWO15,AWO$12:AWO$42,0),RANK(AWO15,AWO$12:AWO$42,1))</f>
      </c>
      <c r="AWS15" s="126">
        <v>13.33</v>
      </c>
      <c r="AWT15" s="126">
        <f>IF(COUNTA(AWS$12:AWS$42)=0,0.6*AWS$5,IF(AWS15="",0,IF(AWS$6=0,IF(AWS15&gt;=AWS$8,AWS$5,IF(AWS15&lt;AWS$6,0,0.6*AWS$5+0.4*AWS$5*(AWS15-AWS$7)/(AWS$8-AWS$7))),IF(AWS15&lt;=AWS$8,AWS$5,IF(AWS15&gt;AWS$6,0,0.6*AWS$5+0.4*AWS$5*(AWS15-AWS$7)/(AWS$8-AWS$7))))))</f>
      </c>
      <c r="AWU15" s="126">
        <f>IF(AWS15&lt;&gt;"",AWS$5,0)</f>
      </c>
      <c r="AWV15" s="125">
        <f>IF(AWS$6=0,RANK(AWS15,AWS$12:AWS$42,0),RANK(AWS15,AWS$12:AWS$42,1))</f>
      </c>
      <c r="AWW15" s="126">
        <v>96.41</v>
      </c>
      <c r="AWX15" s="126">
        <f>IF(COUNTA(AWW$12:AWW$42)=0,0.6*AWW$5,IF(AWW15="",0,IF(AWW$6=0,IF(AWW15&gt;=AWW$8,AWW$5,IF(AWW15&lt;AWW$6,0,0.6*AWW$5+0.4*AWW$5*(AWW15-AWW$7)/(AWW$8-AWW$7))),IF(AWW15&lt;=AWW$8,AWW$5,IF(AWW15&gt;AWW$6,0,0.6*AWW$5+0.4*AWW$5*(AWW15-AWW$7)/(AWW$8-AWW$7))))))</f>
      </c>
      <c r="AWY15" s="126">
        <f>IF(AWW15&lt;&gt;"",AWW$5,0)</f>
      </c>
      <c r="AWZ15" s="125">
        <f>IF(AWW$6=0,RANK(AWW15,AWW$12:AWW$42,0),RANK(AWW15,AWW$12:AWW$42,1))</f>
      </c>
      <c r="AXA15"/>
      <c r="AXB15" s="126">
        <f>IF(COUNTA(AXA$12:AXA$42)=0,0.6*AXA$5,IF(AXA15="",0,IF(AXA$6=0,IF(AXA15&gt;=AXA$8,AXA$5,IF(AXA15&lt;AXA$6,0,0.6*AXA$5+0.4*AXA$5*(AXA15-AXA$7)/(AXA$8-AXA$7))),IF(AXA15&lt;=AXA$8,AXA$5,IF(AXA15&gt;AXA$6,0,0.6*AXA$5+0.4*AXA$5*(AXA15-AXA$7)/(AXA$8-AXA$7))))))</f>
      </c>
      <c r="AXC15" s="126">
        <f>IF(AXA15&lt;&gt;"",AXA$5,0)</f>
      </c>
      <c r="AXD15" s="125">
        <f>IF(AXA$6=0,RANK(AXA15,AXA$12:AXA$42,0),RANK(AXA15,AXA$12:AXA$42,1))</f>
      </c>
      <c r="AXE15"/>
      <c r="AXF15" s="126">
        <f>IF(COUNTA(AXE$12:AXE$42)=0,0.6*AXE$5,IF(AXE15="",0,IF(AXE$6=0,IF(AXE15&gt;=AXE$8,AXE$5,IF(AXE15&lt;AXE$6,0,0.6*AXE$5+0.4*AXE$5*(AXE15-AXE$7)/(AXE$8-AXE$7))),IF(AXE15&lt;=AXE$8,AXE$5,IF(AXE15&gt;AXE$6,0,0.6*AXE$5+0.4*AXE$5*(AXE15-AXE$7)/(AXE$8-AXE$7))))))</f>
      </c>
      <c r="AXG15" s="126">
        <f>IF(AXE15&lt;&gt;"",AXE$5,0)</f>
      </c>
      <c r="AXH15" s="125">
        <f>IF(AXE$6=0,RANK(AXE15,AXE$12:AXE$42,0),RANK(AXE15,AXE$12:AXE$42,1))</f>
      </c>
      <c r="AXI15"/>
      <c r="AXJ15" s="126">
        <f>IF(COUNTA(AXI$12:AXI$42)=0,0.6*AXI$5,IF(AXI15="",0,IF(AXI$6=0,IF(AXI15&gt;=AXI$8,AXI$5,IF(AXI15&lt;AXI$6,0,0.6*AXI$5+0.4*AXI$5*(AXI15-AXI$7)/(AXI$8-AXI$7))),IF(AXI15&lt;=AXI$8,AXI$5,IF(AXI15&gt;AXI$6,0,0.6*AXI$5+0.4*AXI$5*(AXI15-AXI$7)/(AXI$8-AXI$7))))))</f>
      </c>
      <c r="AXK15" s="126">
        <f>IF(AXI15&lt;&gt;"",AXI$5,0)</f>
      </c>
      <c r="AXL15" s="125">
        <f>IF(AXI$6=0,RANK(AXI15,AXI$12:AXI$42,0),RANK(AXI15,AXI$12:AXI$42,1))</f>
      </c>
      <c r="AXM15"/>
      <c r="AXN15" s="126">
        <f>IF(COUNTA(AXM$12:AXM$42)=0,0.6*AXM$5,IF(AXM15="",0,IF(AXM$6=0,IF(AXM15&gt;=AXM$8,AXM$5,IF(AXM15&lt;AXM$6,0,0.6*AXM$5+0.4*AXM$5*(AXM15-AXM$7)/(AXM$8-AXM$7))),IF(AXM15&lt;=AXM$8,AXM$5,IF(AXM15&gt;AXM$6,0,0.6*AXM$5+0.4*AXM$5*(AXM15-AXM$7)/(AXM$8-AXM$7))))))</f>
      </c>
      <c r="AXO15" s="126">
        <f>IF(AXM15&lt;&gt;"",AXM$5,0)</f>
      </c>
      <c r="AXP15" s="125">
        <f>IF(AXM$6=0,RANK(AXM15,AXM$12:AXM$42,0),RANK(AXM15,AXM$12:AXM$42,1))</f>
      </c>
      <c r="AXQ15"/>
      <c r="AXR15" s="126">
        <f>IF(COUNTA(AXQ$12:AXQ$42)=0,0.6*AXQ$5,IF(AXQ15="",0,IF(AXQ$6=0,IF(AXQ15&gt;=AXQ$8,AXQ$5,IF(AXQ15&lt;AXQ$6,0,0.6*AXQ$5+0.4*AXQ$5*(AXQ15-AXQ$7)/(AXQ$8-AXQ$7))),IF(AXQ15&lt;=AXQ$8,AXQ$5,IF(AXQ15&gt;AXQ$6,0,0.6*AXQ$5+0.4*AXQ$5*(AXQ15-AXQ$7)/(AXQ$8-AXQ$7))))))</f>
      </c>
      <c r="AXS15" s="126">
        <f>IF(AXQ15&lt;&gt;"",AXQ$5,0)</f>
      </c>
      <c r="AXT15" s="125">
        <f>IF(AXQ$6=0,RANK(AXQ15,AXQ$12:AXQ$42,0),RANK(AXQ15,AXQ$12:AXQ$42,1))</f>
      </c>
      <c r="AXU15"/>
      <c r="AXV15" s="126">
        <f>IF(COUNTA(AXU$12:AXU$42)=0,0.6*AXU$5,IF(AXU15="",0,IF(AXU$6=0,IF(AXU15&gt;=AXU$8,AXU$5,IF(AXU15&lt;AXU$6,0,0.6*AXU$5+0.4*AXU$5*(AXU15-AXU$7)/(AXU$8-AXU$7))),IF(AXU15&lt;=AXU$8,AXU$5,IF(AXU15&gt;AXU$6,0,0.6*AXU$5+0.4*AXU$5*(AXU15-AXU$7)/(AXU$8-AXU$7))))))</f>
      </c>
      <c r="AXW15" s="126">
        <f>IF(AXU15&lt;&gt;"",AXU$5,0)</f>
      </c>
      <c r="AXX15" s="125">
        <f>IF(AXU$6=0,RANK(AXU15,AXU$12:AXU$42,0),RANK(AXU15,AXU$12:AXU$42,1))</f>
      </c>
      <c r="AXY15"/>
      <c r="AXZ15" s="126">
        <f>IF(COUNTA(AXY$12:AXY$42)=0,0.6*AXY$5,IF(AXY15="",0,IF(AXY$6=0,IF(AXY15&gt;=AXY$8,AXY$5,IF(AXY15&lt;AXY$6,0,0.6*AXY$5+0.4*AXY$5*(AXY15-AXY$7)/(AXY$8-AXY$7))),IF(AXY15&lt;=AXY$8,AXY$5,IF(AXY15&gt;AXY$6,0,0.6*AXY$5+0.4*AXY$5*(AXY15-AXY$7)/(AXY$8-AXY$7))))))</f>
      </c>
      <c r="AYA15" s="126">
        <f>IF(AXY15&lt;&gt;"",AXY$5,0)</f>
      </c>
      <c r="AYB15" s="125">
        <f>IF(AXY$6=0,RANK(AXY15,AXY$12:AXY$42,0),RANK(AXY15,AXY$12:AXY$42,1))</f>
      </c>
      <c r="AYC15"/>
      <c r="AYD15" s="126">
        <f>IF(COUNTA(AYC$12:AYC$42)=0,0.6*AYC$5,IF(AYC15="",0,IF(AYC$6=0,IF(AYC15&gt;=AYC$8,AYC$5,IF(AYC15&lt;AYC$6,0,0.6*AYC$5+0.4*AYC$5*(AYC15-AYC$7)/(AYC$8-AYC$7))),IF(AYC15&lt;=AYC$8,AYC$5,IF(AYC15&gt;AYC$6,0,0.6*AYC$5+0.4*AYC$5*(AYC15-AYC$7)/(AYC$8-AYC$7))))))</f>
      </c>
      <c r="AYE15" s="126">
        <f>IF(AYC15&lt;&gt;"",AYC$5,0)</f>
      </c>
      <c r="AYF15" s="125">
        <f>IF(AYC$6=0,RANK(AYC15,AYC$12:AYC$42,0),RANK(AYC15,AYC$12:AYC$42,1))</f>
      </c>
      <c r="AYG15"/>
      <c r="AYH15" s="126">
        <f>IF(COUNTA(AYG$12:AYG$42)=0,0.6*AYG$5,IF(AYG15="",0,IF(AYG$6=0,IF(AYG15&gt;=AYG$8,AYG$5,IF(AYG15&lt;AYG$6,0,0.6*AYG$5+0.4*AYG$5*(AYG15-AYG$7)/(AYG$8-AYG$7))),IF(AYG15&lt;=AYG$8,AYG$5,IF(AYG15&gt;AYG$6,0,0.6*AYG$5+0.4*AYG$5*(AYG15-AYG$7)/(AYG$8-AYG$7))))))</f>
      </c>
      <c r="AYI15" s="126">
        <f>IF(AYG15&lt;&gt;"",AYG$5,0)</f>
      </c>
      <c r="AYJ15" s="125">
        <f>IF(AYG$6=0,RANK(AYG15,AYG$12:AYG$42,0),RANK(AYG15,AYG$12:AYG$42,1))</f>
      </c>
      <c r="AYK15"/>
      <c r="AYL15" s="126">
        <f>IF(COUNTA(AYK$12:AYK$42)=0,0.6*AYK$5,IF(AYK15="",0,IF(AYK$6=0,IF(AYK15&gt;=AYK$8,AYK$5,IF(AYK15&lt;AYK$6,0,0.6*AYK$5+0.4*AYK$5*(AYK15-AYK$7)/(AYK$8-AYK$7))),IF(AYK15&lt;=AYK$8,AYK$5,IF(AYK15&gt;AYK$6,0,0.6*AYK$5+0.4*AYK$5*(AYK15-AYK$7)/(AYK$8-AYK$7))))))</f>
      </c>
      <c r="AYM15" s="126">
        <f>IF(AYK15&lt;&gt;"",AYK$5,0)</f>
      </c>
      <c r="AYN15" s="125">
        <f>IF(AYK$6=0,RANK(AYK15,AYK$12:AYK$42,0),RANK(AYK15,AYK$12:AYK$42,1))</f>
      </c>
      <c r="AYO15"/>
      <c r="AYP15" s="126">
        <f>IF(COUNTA(AYO$12:AYO$42)=0,0.6*AYO$5,IF(AYO15="",0,IF(AYO$6=0,IF(AYO15&gt;=AYO$8,AYO$5,IF(AYO15&lt;AYO$6,0,0.6*AYO$5+0.4*AYO$5*(AYO15-AYO$7)/(AYO$8-AYO$7))),IF(AYO15&lt;=AYO$8,AYO$5,IF(AYO15&gt;AYO$6,0,0.6*AYO$5+0.4*AYO$5*(AYO15-AYO$7)/(AYO$8-AYO$7))))))</f>
      </c>
      <c r="AYQ15" s="126">
        <f>IF(AYO15&lt;&gt;"",AYO$5,0)</f>
      </c>
      <c r="AYR15" s="125">
        <f>IF(AYO$6=0,RANK(AYO15,AYO$12:AYO$42,0),RANK(AYO15,AYO$12:AYO$42,1))</f>
      </c>
      <c r="AYS15"/>
      <c r="AYT15" s="126">
        <f>IF(COUNTA(AYS$12:AYS$42)=0,0.6*AYS$5,IF(AYS15="",0,IF(AYS$6=0,IF(AYS15&gt;=AYS$8,AYS$5,IF(AYS15&lt;AYS$6,0,0.6*AYS$5+0.4*AYS$5*(AYS15-AYS$7)/(AYS$8-AYS$7))),IF(AYS15&lt;=AYS$8,AYS$5,IF(AYS15&gt;AYS$6,0,0.6*AYS$5+0.4*AYS$5*(AYS15-AYS$7)/(AYS$8-AYS$7))))))</f>
      </c>
      <c r="AYU15" s="126">
        <f>IF(AYS15&lt;&gt;"",AYS$5,0)</f>
      </c>
      <c r="AYV15" s="125">
        <f>IF(AYS$6=0,RANK(AYS15,AYS$12:AYS$42,0),RANK(AYS15,AYS$12:AYS$42,1))</f>
      </c>
      <c r="AYW15"/>
      <c r="AYX15" s="126">
        <f>IF(COUNTA(AYW$12:AYW$42)=0,0.6*AYW$5,IF(AYW15="",0,IF(AYW$6=0,IF(AYW15&gt;=AYW$8,AYW$5,IF(AYW15&lt;AYW$6,0,0.6*AYW$5+0.4*AYW$5*(AYW15-AYW$7)/(AYW$8-AYW$7))),IF(AYW15&lt;=AYW$8,AYW$5,IF(AYW15&gt;AYW$6,0,0.6*AYW$5+0.4*AYW$5*(AYW15-AYW$7)/(AYW$8-AYW$7))))))</f>
      </c>
      <c r="AYY15" s="126">
        <f>IF(AYW15&lt;&gt;"",AYW$5,0)</f>
      </c>
      <c r="AYZ15" s="125">
        <f>IF(AYW$6=0,RANK(AYW15,AYW$12:AYW$42,0),RANK(AYW15,AYW$12:AYW$42,1))</f>
      </c>
      <c r="AZA15"/>
      <c r="AZB15" s="126">
        <f>IF(COUNTA(AZA$12:AZA$42)=0,0.6*AZA$5,IF(AZA15="",0,IF(AZA$6=0,IF(AZA15&gt;=AZA$8,AZA$5,IF(AZA15&lt;AZA$6,0,0.6*AZA$5+0.4*AZA$5*(AZA15-AZA$7)/(AZA$8-AZA$7))),IF(AZA15&lt;=AZA$8,AZA$5,IF(AZA15&gt;AZA$6,0,0.6*AZA$5+0.4*AZA$5*(AZA15-AZA$7)/(AZA$8-AZA$7))))))</f>
      </c>
      <c r="AZC15" s="126">
        <f>IF(AZA15&lt;&gt;"",AZA$5,0)</f>
      </c>
      <c r="AZD15" s="125">
        <f>IF(AZA$6=0,RANK(AZA15,AZA$12:AZA$42,0),RANK(AZA15,AZA$12:AZA$42,1))</f>
      </c>
      <c r="AZE15"/>
      <c r="AZF15" s="126">
        <f>IF(COUNTA(AZE$12:AZE$42)=0,0.6*AZE$5,IF(AZE15="",0,IF(AZE$6=0,IF(AZE15&gt;=AZE$8,AZE$5,IF(AZE15&lt;AZE$6,0,0.6*AZE$5+0.4*AZE$5*(AZE15-AZE$7)/(AZE$8-AZE$7))),IF(AZE15&lt;=AZE$8,AZE$5,IF(AZE15&gt;AZE$6,0,0.6*AZE$5+0.4*AZE$5*(AZE15-AZE$7)/(AZE$8-AZE$7))))))</f>
      </c>
      <c r="AZG15" s="126">
        <f>IF(AZE15&lt;&gt;"",AZE$5,0)</f>
      </c>
      <c r="AZH15" s="125">
        <f>IF(AZE$6=0,RANK(AZE15,AZE$12:AZE$42,0),RANK(AZE15,AZE$12:AZE$42,1))</f>
      </c>
      <c r="AZI15"/>
      <c r="AZJ15" s="126">
        <f>IF(COUNTA(AZI$12:AZI$42)=0,0.6*AZI$5,IF(AZI15="",0,IF(AZI$6=0,IF(AZI15&gt;=AZI$8,AZI$5,IF(AZI15&lt;AZI$6,0,0.6*AZI$5+0.4*AZI$5*(AZI15-AZI$7)/(AZI$8-AZI$7))),IF(AZI15&lt;=AZI$8,AZI$5,IF(AZI15&gt;AZI$6,0,0.6*AZI$5+0.4*AZI$5*(AZI15-AZI$7)/(AZI$8-AZI$7))))))</f>
      </c>
      <c r="AZK15" s="126">
        <f>IF(AZI15&lt;&gt;"",AZI$5,0)</f>
      </c>
      <c r="AZL15" s="125">
        <f>IF(AZI$6=0,RANK(AZI15,AZI$12:AZI$42,0),RANK(AZI15,AZI$12:AZI$42,1))</f>
      </c>
      <c r="AZM15"/>
      <c r="AZN15" s="126">
        <f>IF(COUNTA(AZM$12:AZM$42)=0,0.6*AZM$5,IF(AZM15="",0,IF(AZM$6=0,IF(AZM15&gt;=AZM$8,AZM$5,IF(AZM15&lt;AZM$6,0,0.6*AZM$5+0.4*AZM$5*(AZM15-AZM$7)/(AZM$8-AZM$7))),IF(AZM15&lt;=AZM$8,AZM$5,IF(AZM15&gt;AZM$6,0,0.6*AZM$5+0.4*AZM$5*(AZM15-AZM$7)/(AZM$8-AZM$7))))))</f>
      </c>
      <c r="AZO15" s="126">
        <f>IF(AZM15&lt;&gt;"",AZM$5,0)</f>
      </c>
      <c r="AZP15" s="125">
        <f>IF(AZM$6=0,RANK(AZM15,AZM$12:AZM$42,0),RANK(AZM15,AZM$12:AZM$42,1))</f>
      </c>
      <c r="AZQ15"/>
      <c r="AZR15" s="126">
        <f>IF(COUNTA(AZQ$12:AZQ$42)=0,0.6*AZQ$5,IF(AZQ15="",0,IF(AZQ$6=0,IF(AZQ15&gt;=AZQ$8,AZQ$5,IF(AZQ15&lt;AZQ$6,0,0.6*AZQ$5+0.4*AZQ$5*(AZQ15-AZQ$7)/(AZQ$8-AZQ$7))),IF(AZQ15&lt;=AZQ$8,AZQ$5,IF(AZQ15&gt;AZQ$6,0,0.6*AZQ$5+0.4*AZQ$5*(AZQ15-AZQ$7)/(AZQ$8-AZQ$7))))))</f>
      </c>
      <c r="AZS15" s="126">
        <f>IF(AZQ15&lt;&gt;"",AZQ$5,0)</f>
      </c>
      <c r="AZT15" s="125">
        <f>IF(AZQ$6=0,RANK(AZQ15,AZQ$12:AZQ$42,0),RANK(AZQ15,AZQ$12:AZQ$42,1))</f>
      </c>
      <c r="AZU15"/>
      <c r="AZV15" s="126">
        <f>IF(COUNTA(AZU$12:AZU$42)=0,0.6*AZU$5,IF(AZU15="",0,IF(AZU$6=0,IF(AZU15&gt;=AZU$8,AZU$5,IF(AZU15&lt;AZU$6,0,0.6*AZU$5+0.4*AZU$5*(AZU15-AZU$7)/(AZU$8-AZU$7))),IF(AZU15&lt;=AZU$8,AZU$5,IF(AZU15&gt;AZU$6,0,0.6*AZU$5+0.4*AZU$5*(AZU15-AZU$7)/(AZU$8-AZU$7))))))</f>
      </c>
      <c r="AZW15" s="126">
        <f>IF(AZU15&lt;&gt;"",AZU$5,0)</f>
      </c>
      <c r="AZX15" s="125">
        <f>IF(AZU$6=0,RANK(AZU15,AZU$12:AZU$42,0),RANK(AZU15,AZU$12:AZU$42,1))</f>
      </c>
      <c r="AZY15"/>
      <c r="AZZ15" s="126">
        <f>IF(COUNTA(AZY$12:AZY$42)=0,0.6*AZY$5,IF(AZY15="",0,IF(AZY$6=0,IF(AZY15&gt;=AZY$8,AZY$5,IF(AZY15&lt;AZY$6,0,0.6*AZY$5+0.4*AZY$5*(AZY15-AZY$7)/(AZY$8-AZY$7))),IF(AZY15&lt;=AZY$8,AZY$5,IF(AZY15&gt;AZY$6,0,0.6*AZY$5+0.4*AZY$5*(AZY15-AZY$7)/(AZY$8-AZY$7))))))</f>
      </c>
      <c r="BAA15" s="126">
        <f>IF(AZY15&lt;&gt;"",AZY$5,0)</f>
      </c>
      <c r="BAB15" s="125">
        <f>IF(AZY$6=0,RANK(AZY15,AZY$12:AZY$42,0),RANK(AZY15,AZY$12:AZY$42,1))</f>
      </c>
      <c r="BAC15"/>
      <c r="BAD15" s="126">
        <f>IF(COUNTA(BAC$12:BAC$42)=0,0.6*BAC$5,IF(BAC15="",0,IF(BAC$6=0,IF(BAC15&gt;=BAC$8,BAC$5,IF(BAC15&lt;BAC$6,0,0.6*BAC$5+0.4*BAC$5*(BAC15-BAC$7)/(BAC$8-BAC$7))),IF(BAC15&lt;=BAC$8,BAC$5,IF(BAC15&gt;BAC$6,0,0.6*BAC$5+0.4*BAC$5*(BAC15-BAC$7)/(BAC$8-BAC$7))))))</f>
      </c>
      <c r="BAE15" s="126">
        <f>IF(BAC15&lt;&gt;"",BAC$5,0)</f>
      </c>
      <c r="BAF15" s="125">
        <f>IF(BAC$6=0,RANK(BAC15,BAC$12:BAC$42,0),RANK(BAC15,BAC$12:BAC$42,1))</f>
      </c>
      <c r="BAG15"/>
      <c r="BAH15" s="126">
        <f>IF(COUNTA(BAG$12:BAG$42)=0,0.6*BAG$5,IF(BAG15="",0,IF(BAG$6=0,IF(BAG15&gt;=BAG$8,BAG$5,IF(BAG15&lt;BAG$6,0,0.6*BAG$5+0.4*BAG$5*(BAG15-BAG$7)/(BAG$8-BAG$7))),IF(BAG15&lt;=BAG$8,BAG$5,IF(BAG15&gt;BAG$6,0,0.6*BAG$5+0.4*BAG$5*(BAG15-BAG$7)/(BAG$8-BAG$7))))))</f>
      </c>
      <c r="BAI15" s="126">
        <f>IF(BAG15&lt;&gt;"",BAG$5,0)</f>
      </c>
      <c r="BAJ15" s="125">
        <f>IF(BAG$6=0,RANK(BAG15,BAG$12:BAG$42,0),RANK(BAG15,BAG$12:BAG$42,1))</f>
      </c>
      <c r="BAK15"/>
      <c r="BAL15" s="126">
        <f>IF(COUNTA(BAK$12:BAK$42)=0,0.6*BAK$5,IF(BAK15="",0,IF(BAK$6=0,IF(BAK15&gt;=BAK$8,BAK$5,IF(BAK15&lt;BAK$6,0,0.6*BAK$5+0.4*BAK$5*(BAK15-BAK$7)/(BAK$8-BAK$7))),IF(BAK15&lt;=BAK$8,BAK$5,IF(BAK15&gt;BAK$6,0,0.6*BAK$5+0.4*BAK$5*(BAK15-BAK$7)/(BAK$8-BAK$7))))))</f>
      </c>
      <c r="BAM15" s="126">
        <f>IF(BAK15&lt;&gt;"",BAK$5,0)</f>
      </c>
      <c r="BAN15" s="125">
        <f>IF(BAK$6=0,RANK(BAK15,BAK$12:BAK$42,0),RANK(BAK15,BAK$12:BAK$42,1))</f>
      </c>
      <c r="BAO15"/>
      <c r="BAP15" s="126">
        <f>IF(COUNTA(BAO$12:BAO$42)=0,0.6*BAO$5,IF(BAO15="",0,IF(BAO$6=0,IF(BAO15&gt;=BAO$8,BAO$5,IF(BAO15&lt;BAO$6,0,0.6*BAO$5+0.4*BAO$5*(BAO15-BAO$7)/(BAO$8-BAO$7))),IF(BAO15&lt;=BAO$8,BAO$5,IF(BAO15&gt;BAO$6,0,0.6*BAO$5+0.4*BAO$5*(BAO15-BAO$7)/(BAO$8-BAO$7))))))</f>
      </c>
      <c r="BAQ15" s="126">
        <f>IF(BAO15&lt;&gt;"",BAO$5,0)</f>
      </c>
      <c r="BAR15" s="125">
        <f>IF(BAO$6=0,RANK(BAO15,BAO$12:BAO$42,0),RANK(BAO15,BAO$12:BAO$42,1))</f>
      </c>
      <c r="BAS15"/>
      <c r="BAT15" s="126">
        <f>IF(COUNTA(BAS$12:BAS$42)=0,0.6*BAS$5,IF(BAS15="",0,IF(BAS$6=0,IF(BAS15&gt;=BAS$8,BAS$5,IF(BAS15&lt;BAS$6,0,0.6*BAS$5+0.4*BAS$5*(BAS15-BAS$7)/(BAS$8-BAS$7))),IF(BAS15&lt;=BAS$8,BAS$5,IF(BAS15&gt;BAS$6,0,0.6*BAS$5+0.4*BAS$5*(BAS15-BAS$7)/(BAS$8-BAS$7))))))</f>
      </c>
      <c r="BAU15" s="126">
        <f>IF(BAS15&lt;&gt;"",BAS$5,0)</f>
      </c>
      <c r="BAV15" s="125">
        <f>IF(BAS$6=0,RANK(BAS15,BAS$12:BAS$42,0),RANK(BAS15,BAS$12:BAS$42,1))</f>
      </c>
      <c r="BAW15"/>
      <c r="BAX15" s="126">
        <f>IF(COUNTA(BAW$12:BAW$42)=0,0.6*BAW$5,IF(BAW15="",0,IF(BAW$6=0,IF(BAW15&gt;=BAW$8,BAW$5,IF(BAW15&lt;BAW$6,0,0.6*BAW$5+0.4*BAW$5*(BAW15-BAW$7)/(BAW$8-BAW$7))),IF(BAW15&lt;=BAW$8,BAW$5,IF(BAW15&gt;BAW$6,0,0.6*BAW$5+0.4*BAW$5*(BAW15-BAW$7)/(BAW$8-BAW$7))))))</f>
      </c>
      <c r="BAY15" s="126">
        <f>IF(BAW15&lt;&gt;"",BAW$5,0)</f>
      </c>
      <c r="BAZ15" s="125">
        <f>IF(BAW$6=0,RANK(BAW15,BAW$12:BAW$42,0),RANK(BAW15,BAW$12:BAW$42,1))</f>
      </c>
      <c r="BBA15"/>
      <c r="BBB15" s="126">
        <f>IF(COUNTA(BBA$12:BBA$42)=0,0.6*BBA$5,IF(BBA15="",0,IF(BBA$6=0,IF(BBA15&gt;=BBA$8,BBA$5,IF(BBA15&lt;BBA$6,0,0.6*BBA$5+0.4*BBA$5*(BBA15-BBA$7)/(BBA$8-BBA$7))),IF(BBA15&lt;=BBA$8,BBA$5,IF(BBA15&gt;BBA$6,0,0.6*BBA$5+0.4*BBA$5*(BBA15-BBA$7)/(BBA$8-BBA$7))))))</f>
      </c>
      <c r="BBC15" s="126">
        <f>IF(BBA15&lt;&gt;"",BBA$5,0)</f>
      </c>
      <c r="BBD15" s="125">
        <f>IF(BBA$6=0,RANK(BBA15,BBA$12:BBA$42,0),RANK(BBA15,BBA$12:BBA$42,1))</f>
      </c>
      <c r="BBE15"/>
      <c r="BBF15" s="126">
        <f>IF(COUNTA(BBE$12:BBE$42)=0,0.6*BBE$5,IF(BBE15="",0,IF(BBE$6=0,IF(BBE15&gt;=BBE$8,BBE$5,IF(BBE15&lt;BBE$6,0,0.6*BBE$5+0.4*BBE$5*(BBE15-BBE$7)/(BBE$8-BBE$7))),IF(BBE15&lt;=BBE$8,BBE$5,IF(BBE15&gt;BBE$6,0,0.6*BBE$5+0.4*BBE$5*(BBE15-BBE$7)/(BBE$8-BBE$7))))))</f>
      </c>
      <c r="BBG15" s="126">
        <f>IF(BBE15&lt;&gt;"",BBE$5,0)</f>
      </c>
      <c r="BBH15" s="125">
        <f>IF(BBE$6=0,RANK(BBE15,BBE$12:BBE$42,0),RANK(BBE15,BBE$12:BBE$42,1))</f>
      </c>
      <c r="BBI15"/>
      <c r="BBJ15" s="126">
        <f>IF(COUNTA(BBI$12:BBI$42)=0,0.6*BBI$5,IF(BBI15="",0,IF(BBI$6=0,IF(BBI15&gt;=BBI$8,BBI$5,IF(BBI15&lt;BBI$6,0,0.6*BBI$5+0.4*BBI$5*(BBI15-BBI$7)/(BBI$8-BBI$7))),IF(BBI15&lt;=BBI$8,BBI$5,IF(BBI15&gt;BBI$6,0,0.6*BBI$5+0.4*BBI$5*(BBI15-BBI$7)/(BBI$8-BBI$7))))))</f>
      </c>
      <c r="BBK15" s="126">
        <f>IF(BBI15&lt;&gt;"",BBI$5,0)</f>
      </c>
      <c r="BBL15" s="125">
        <f>IF(BBI$6=0,RANK(BBI15,BBI$12:BBI$42,0),RANK(BBI15,BBI$12:BBI$42,1))</f>
      </c>
      <c r="BBM15" s="126">
        <v>99.83</v>
      </c>
      <c r="BBN15" s="126">
        <f>IF(COUNTA(BBM$12:BBM$42)=0,0.6*BBM$5,IF(BBM15="",0,IF(BBM$6=0,IF(BBM15&gt;=BBM$8,BBM$5,IF(BBM15&lt;BBM$6,0,0.6*BBM$5+0.4*BBM$5*(BBM15-BBM$7)/(BBM$8-BBM$7))),IF(BBM15&lt;=BBM$8,BBM$5,IF(BBM15&gt;BBM$6,0,0.6*BBM$5+0.4*BBM$5*(BBM15-BBM$7)/(BBM$8-BBM$7))))))</f>
      </c>
      <c r="BBO15" s="126">
        <f>IF(BBM15&lt;&gt;"",BBM$5,0)</f>
      </c>
      <c r="BBP15" s="125">
        <f>IF(BBM$6=0,RANK(BBM15,BBM$12:BBM$42,0),RANK(BBM15,BBM$12:BBM$42,1))</f>
      </c>
      <c r="BBQ15" s="126">
        <v>100</v>
      </c>
      <c r="BBR15" s="126">
        <f>IF(COUNTA(BBQ$12:BBQ$42)=0,0.6*BBQ$5,IF(BBQ15="",0,IF(BBQ$6=0,IF(BBQ15&gt;=BBQ$8,BBQ$5,IF(BBQ15&lt;BBQ$6,0,0.6*BBQ$5+0.4*BBQ$5*(BBQ15-BBQ$7)/(BBQ$8-BBQ$7))),IF(BBQ15&lt;=BBQ$8,BBQ$5,IF(BBQ15&gt;BBQ$6,0,0.6*BBQ$5+0.4*BBQ$5*(BBQ15-BBQ$7)/(BBQ$8-BBQ$7))))))</f>
      </c>
      <c r="BBS15" s="126">
        <f>IF(BBQ15&lt;&gt;"",BBQ$5,0)</f>
      </c>
      <c r="BBT15" s="125">
        <f>IF(BBQ$6=0,RANK(BBQ15,BBQ$12:BBQ$42,0),RANK(BBQ15,BBQ$12:BBQ$42,1))</f>
      </c>
      <c r="BBU15" s="126">
        <v>1.37</v>
      </c>
      <c r="BBV15" s="126">
        <f>IF(COUNTA(BBU$12:BBU$42)=0,0.6*BBU$5,IF(BBU15="",0,IF(BBU$6=0,IF(BBU15&gt;=BBU$8,BBU$5,IF(BBU15&lt;BBU$6,0,0.6*BBU$5+0.4*BBU$5*(BBU15-BBU$7)/(BBU$8-BBU$7))),IF(BBU15&lt;=BBU$8,BBU$5,IF(BBU15&gt;BBU$6,0,0.6*BBU$5+0.4*BBU$5*(BBU15-BBU$7)/(BBU$8-BBU$7))))))</f>
      </c>
      <c r="BBW15" s="126">
        <f>IF(BBU15&lt;&gt;"",BBU$5,0)</f>
      </c>
      <c r="BBX15" s="125">
        <f>IF(BBU$6=0,RANK(BBU15,BBU$12:BBU$42,0),RANK(BBU15,BBU$12:BBU$42,1))</f>
      </c>
      <c r="BBY15" s="126">
        <v>99.98</v>
      </c>
      <c r="BBZ15" s="126">
        <f>IF(COUNTA(BBY$12:BBY$42)=0,0.6*BBY$5,IF(BBY15="",0,IF(BBY$6=0,IF(BBY15&gt;=BBY$8,BBY$5,IF(BBY15&lt;BBY$6,0,0.6*BBY$5+0.4*BBY$5*(BBY15-BBY$7)/(BBY$8-BBY$7))),IF(BBY15&lt;=BBY$8,BBY$5,IF(BBY15&gt;BBY$6,0,0.6*BBY$5+0.4*BBY$5*(BBY15-BBY$7)/(BBY$8-BBY$7))))))</f>
      </c>
      <c r="BCA15" s="126">
        <f>IF(BBY15&lt;&gt;"",BBY$5,0)</f>
      </c>
      <c r="BCB15" s="125">
        <f>IF(BBY$6=0,RANK(BBY15,BBY$12:BBY$42,0),RANK(BBY15,BBY$12:BBY$42,1))</f>
      </c>
      <c r="BCC15" s="126">
        <v>100</v>
      </c>
      <c r="BCD15" s="126">
        <f>IF(COUNTA(BCC$12:BCC$42)=0,0.6*BCC$5,IF(BCC15="",0,IF(BCC$6=0,IF(BCC15&gt;=BCC$8,BCC$5,IF(BCC15&lt;BCC$6,0,0.6*BCC$5+0.4*BCC$5*(BCC15-BCC$7)/(BCC$8-BCC$7))),IF(BCC15&lt;=BCC$8,BCC$5,IF(BCC15&gt;BCC$6,0,0.6*BCC$5+0.4*BCC$5*(BCC15-BCC$7)/(BCC$8-BCC$7))))))</f>
      </c>
      <c r="BCE15" s="126">
        <f>IF(BCC15&lt;&gt;"",BCC$5,0)</f>
      </c>
      <c r="BCF15" s="125">
        <f>IF(BCC$6=0,RANK(BCC15,BCC$12:BCC$42,0),RANK(BCC15,BCC$12:BCC$42,1))</f>
      </c>
      <c r="BCG15" s="126">
        <v>0.12</v>
      </c>
      <c r="BCH15" s="126">
        <f>IF(COUNTA(BCG$12:BCG$42)=0,0.6*BCG$5,IF(BCG15="",0,IF(BCG$6=0,IF(BCG15&gt;=BCG$8,BCG$5,IF(BCG15&lt;BCG$6,0,0.6*BCG$5+0.4*BCG$5*(BCG15-BCG$7)/(BCG$8-BCG$7))),IF(BCG15&lt;=BCG$8,BCG$5,IF(BCG15&gt;BCG$6,0,0.6*BCG$5+0.4*BCG$5*(BCG15-BCG$7)/(BCG$8-BCG$7))))))</f>
      </c>
      <c r="BCI15" s="126">
        <f>IF(BCG15&lt;&gt;"",BCG$5,0)</f>
      </c>
      <c r="BCJ15" s="125">
        <f>IF(BCG$6=0,RANK(BCG15,BCG$12:BCG$42,0),RANK(BCG15,BCG$12:BCG$42,1))</f>
      </c>
      <c r="BCK15" s="126">
        <v>100</v>
      </c>
      <c r="BCL15" s="126">
        <f>IF(COUNTA(BCK$12:BCK$42)=0,0.6*BCK$5,IF(BCK15="",0,IF(BCK$6=0,IF(BCK15&gt;=BCK$8,BCK$5,IF(BCK15&lt;BCK$6,0,0.6*BCK$5+0.4*BCK$5*(BCK15-BCK$7)/(BCK$8-BCK$7))),IF(BCK15&lt;=BCK$8,BCK$5,IF(BCK15&gt;BCK$6,0,0.6*BCK$5+0.4*BCK$5*(BCK15-BCK$7)/(BCK$8-BCK$7))))))</f>
      </c>
      <c r="BCM15" s="126">
        <f>IF(BCK15&lt;&gt;"",BCK$5,0)</f>
      </c>
      <c r="BCN15" s="125">
        <f>IF(BCK$6=0,RANK(BCK15,BCK$12:BCK$42,0),RANK(BCK15,BCK$12:BCK$42,1))</f>
      </c>
      <c r="BCO15" s="126">
        <v>0.24</v>
      </c>
      <c r="BCP15" s="126">
        <f>IF(COUNTA(BCO$12:BCO$42)=0,0.6*BCO$5,IF(BCO15="",0,IF(BCO$6=0,IF(BCO15&gt;=BCO$8,BCO$5,IF(BCO15&lt;BCO$6,0,0.6*BCO$5+0.4*BCO$5*(BCO15-BCO$7)/(BCO$8-BCO$7))),IF(BCO15&lt;=BCO$8,BCO$5,IF(BCO15&gt;BCO$6,0,0.6*BCO$5+0.4*BCO$5*(BCO15-BCO$7)/(BCO$8-BCO$7))))))</f>
      </c>
      <c r="BCQ15" s="126">
        <f>IF(BCO15&lt;&gt;"",BCO$5,0)</f>
      </c>
      <c r="BCR15" s="125">
        <f>IF(BCO$6=0,RANK(BCO15,BCO$12:BCO$42,0),RANK(BCO15,BCO$12:BCO$42,1))</f>
      </c>
      <c r="BCS15" s="126">
        <v>0</v>
      </c>
      <c r="BCT15" s="126">
        <f>IF(COUNTA(BCS$12:BCS$42)=0,0.6*BCS$5,IF(BCS15="",0,IF(BCS$6=0,IF(BCS15&gt;=BCS$8,BCS$5,IF(BCS15&lt;BCS$6,0,0.6*BCS$5+0.4*BCS$5*(BCS15-BCS$7)/(BCS$8-BCS$7))),IF(BCS15&lt;=BCS$8,BCS$5,IF(BCS15&gt;BCS$6,0,0.6*BCS$5+0.4*BCS$5*(BCS15-BCS$7)/(BCS$8-BCS$7))))))</f>
      </c>
      <c r="BCU15" s="126">
        <f>IF(BCS15&lt;&gt;"",BCS$5,0)</f>
      </c>
      <c r="BCV15" s="125">
        <f>IF(BCS$6=0,RANK(BCS15,BCS$12:BCS$42,0),RANK(BCS15,BCS$12:BCS$42,1))</f>
      </c>
      <c r="BCW15" s="126">
        <v>44.32</v>
      </c>
      <c r="BCX15" s="126">
        <f>IF(COUNTA(BCW$12:BCW$42)=0,0.6*BCW$5,IF(BCW15="",0,IF(BCW$6=0,IF(BCW15&gt;=BCW$8,BCW$5,IF(BCW15&lt;BCW$6,0,0.6*BCW$5+0.4*BCW$5*(BCW15-BCW$7)/(BCW$8-BCW$7))),IF(BCW15&lt;=BCW$8,BCW$5,IF(BCW15&gt;BCW$6,0,0.6*BCW$5+0.4*BCW$5*(BCW15-BCW$7)/(BCW$8-BCW$7))))))</f>
      </c>
      <c r="BCY15" s="126">
        <f>IF(BCW15&lt;&gt;"",BCW$5,0)</f>
      </c>
      <c r="BCZ15" s="125">
        <f>IF(BCW$6=0,RANK(BCW15,BCW$12:BCW$42,0),RANK(BCW15,BCW$12:BCW$42,1))</f>
      </c>
      <c r="BDA15" s="126">
        <v>7.04</v>
      </c>
      <c r="BDB15" s="126">
        <f>IF(COUNTA(BDA$12:BDA$42)=0,0.6*BDA$5,IF(BDA15="",0,IF(BDA$6=0,IF(BDA15&gt;=BDA$8,BDA$5,IF(BDA15&lt;BDA$6,0,0.6*BDA$5+0.4*BDA$5*(BDA15-BDA$7)/(BDA$8-BDA$7))),IF(BDA15&lt;=BDA$8,BDA$5,IF(BDA15&gt;BDA$6,0,0.6*BDA$5+0.4*BDA$5*(BDA15-BDA$7)/(BDA$8-BDA$7))))))</f>
      </c>
      <c r="BDC15" s="126">
        <f>IF(BDA15&lt;&gt;"",BDA$5,0)</f>
      </c>
      <c r="BDD15" s="125">
        <f>IF(BDA$6=0,RANK(BDA15,BDA$12:BDA$42,0),RANK(BDA15,BDA$12:BDA$42,1))</f>
      </c>
      <c r="BDE15" s="126">
        <v>98.89</v>
      </c>
      <c r="BDF15" s="126">
        <f>IF(COUNTA(BDE$12:BDE$42)=0,0.6*BDE$5,IF(BDE15="",0,IF(BDE$6=0,IF(BDE15&gt;=BDE$8,BDE$5,IF(BDE15&lt;BDE$6,0,0.6*BDE$5+0.4*BDE$5*(BDE15-BDE$7)/(BDE$8-BDE$7))),IF(BDE15&lt;=BDE$8,BDE$5,IF(BDE15&gt;BDE$6,0,0.6*BDE$5+0.4*BDE$5*(BDE15-BDE$7)/(BDE$8-BDE$7))))))</f>
      </c>
      <c r="BDG15" s="126">
        <f>IF(BDE15&lt;&gt;"",BDE$5,0)</f>
      </c>
      <c r="BDH15" s="125">
        <f>IF(BDE$6=0,RANK(BDE15,BDE$12:BDE$42,0),RANK(BDE15,BDE$12:BDE$42,1))</f>
      </c>
      <c r="BDI15"/>
      <c r="BDJ15" s="126">
        <f>IF(COUNTA(BDI$12:BDI$42)=0,0.6*BDI$5,IF(BDI15="",0,IF(BDI$6=0,IF(BDI15&gt;=BDI$8,BDI$5,IF(BDI15&lt;BDI$6,0,0.6*BDI$5+0.4*BDI$5*(BDI15-BDI$7)/(BDI$8-BDI$7))),IF(BDI15&lt;=BDI$8,BDI$5,IF(BDI15&gt;BDI$6,0,0.6*BDI$5+0.4*BDI$5*(BDI15-BDI$7)/(BDI$8-BDI$7))))))</f>
      </c>
      <c r="BDK15" s="126">
        <f>IF(BDI15&lt;&gt;"",BDI$5,0)</f>
      </c>
      <c r="BDL15" s="125">
        <f>IF(BDI$6=0,RANK(BDI15,BDI$12:BDI$42,0),RANK(BDI15,BDI$12:BDI$42,1))</f>
      </c>
      <c r="BDM15"/>
      <c r="BDN15" s="126">
        <f>IF(COUNTA(BDM$12:BDM$42)=0,0.6*BDM$5,IF(BDM15="",0,IF(BDM$6=0,IF(BDM15&gt;=BDM$8,BDM$5,IF(BDM15&lt;BDM$6,0,0.6*BDM$5+0.4*BDM$5*(BDM15-BDM$7)/(BDM$8-BDM$7))),IF(BDM15&lt;=BDM$8,BDM$5,IF(BDM15&gt;BDM$6,0,0.6*BDM$5+0.4*BDM$5*(BDM15-BDM$7)/(BDM$8-BDM$7))))))</f>
      </c>
      <c r="BDO15" s="126">
        <f>IF(BDM15&lt;&gt;"",BDM$5,0)</f>
      </c>
      <c r="BDP15" s="125">
        <f>IF(BDM$6=0,RANK(BDM15,BDM$12:BDM$42,0),RANK(BDM15,BDM$12:BDM$42,1))</f>
      </c>
      <c r="BDQ15"/>
      <c r="BDR15" s="126">
        <f>IF(COUNTA(BDQ$12:BDQ$42)=0,0.6*BDQ$5,IF(BDQ15="",0,IF(BDQ$6=0,IF(BDQ15&gt;=BDQ$8,BDQ$5,IF(BDQ15&lt;BDQ$6,0,0.6*BDQ$5+0.4*BDQ$5*(BDQ15-BDQ$7)/(BDQ$8-BDQ$7))),IF(BDQ15&lt;=BDQ$8,BDQ$5,IF(BDQ15&gt;BDQ$6,0,0.6*BDQ$5+0.4*BDQ$5*(BDQ15-BDQ$7)/(BDQ$8-BDQ$7))))))</f>
      </c>
      <c r="BDS15" s="126">
        <f>IF(BDQ15&lt;&gt;"",BDQ$5,0)</f>
      </c>
      <c r="BDT15" s="125">
        <f>IF(BDQ$6=0,RANK(BDQ15,BDQ$12:BDQ$42,0),RANK(BDQ15,BDQ$12:BDQ$42,1))</f>
      </c>
      <c r="BDU15"/>
      <c r="BDV15" s="126">
        <f>IF(COUNTA(BDU$12:BDU$42)=0,0.6*BDU$5,IF(BDU15="",0,IF(BDU$6=0,IF(BDU15&gt;=BDU$8,BDU$5,IF(BDU15&lt;BDU$6,0,0.6*BDU$5+0.4*BDU$5*(BDU15-BDU$7)/(BDU$8-BDU$7))),IF(BDU15&lt;=BDU$8,BDU$5,IF(BDU15&gt;BDU$6,0,0.6*BDU$5+0.4*BDU$5*(BDU15-BDU$7)/(BDU$8-BDU$7))))))</f>
      </c>
      <c r="BDW15" s="126">
        <f>IF(BDU15&lt;&gt;"",BDU$5,0)</f>
      </c>
      <c r="BDX15" s="125">
        <f>IF(BDU$6=0,RANK(BDU15,BDU$12:BDU$42,0),RANK(BDU15,BDU$12:BDU$42,1))</f>
      </c>
      <c r="BDY15" s="126">
        <v>99.93</v>
      </c>
      <c r="BDZ15" s="126">
        <f>IF(COUNTA(BDY$12:BDY$42)=0,0.6*BDY$5,IF(BDY15="",0,IF(BDY$6=0,IF(BDY15&gt;=BDY$8,BDY$5,IF(BDY15&lt;BDY$6,0,0.6*BDY$5+0.4*BDY$5*(BDY15-BDY$7)/(BDY$8-BDY$7))),IF(BDY15&lt;=BDY$8,BDY$5,IF(BDY15&gt;BDY$6,0,0.6*BDY$5+0.4*BDY$5*(BDY15-BDY$7)/(BDY$8-BDY$7))))))</f>
      </c>
      <c r="BEA15" s="126">
        <f>IF(BDY15&lt;&gt;"",BDY$5,0)</f>
      </c>
      <c r="BEB15" s="125">
        <f>IF(BDY$6=0,RANK(BDY15,BDY$12:BDY$42,0),RANK(BDY15,BDY$12:BDY$42,1))</f>
      </c>
      <c r="BEC15"/>
      <c r="BED15" s="126">
        <f>IF(COUNTA(BEC$12:BEC$42)=0,0.6*BEC$5,IF(BEC15="",0,IF(BEC$6=0,IF(BEC15&gt;=BEC$8,BEC$5,IF(BEC15&lt;BEC$6,0,0.6*BEC$5+0.4*BEC$5*(BEC15-BEC$7)/(BEC$8-BEC$7))),IF(BEC15&lt;=BEC$8,BEC$5,IF(BEC15&gt;BEC$6,0,0.6*BEC$5+0.4*BEC$5*(BEC15-BEC$7)/(BEC$8-BEC$7))))))</f>
      </c>
      <c r="BEE15" s="126">
        <f>IF(BEC15&lt;&gt;"",BEC$5,0)</f>
      </c>
      <c r="BEF15" s="125">
        <f>IF(BEC$6=0,RANK(BEC15,BEC$12:BEC$42,0),RANK(BEC15,BEC$12:BEC$42,1))</f>
      </c>
      <c r="BEG15" s="126">
        <v>1.07</v>
      </c>
      <c r="BEH15" s="126">
        <f>IF(COUNTA(BEG$12:BEG$42)=0,0.6*BEG$5,IF(BEG15="",0,IF(BEG$6=0,IF(BEG15&gt;=BEG$8,BEG$5,IF(BEG15&lt;BEG$6,0,0.6*BEG$5+0.4*BEG$5*(BEG15-BEG$7)/(BEG$8-BEG$7))),IF(BEG15&lt;=BEG$8,BEG$5,IF(BEG15&gt;BEG$6,0,0.6*BEG$5+0.4*BEG$5*(BEG15-BEG$7)/(BEG$8-BEG$7))))))</f>
      </c>
      <c r="BEI15" s="126">
        <f>IF(BEG15&lt;&gt;"",BEG$5,0)</f>
      </c>
      <c r="BEJ15" s="125">
        <f>IF(BEG$6=0,RANK(BEG15,BEG$12:BEG$42,0),RANK(BEG15,BEG$12:BEG$42,1))</f>
      </c>
      <c r="BEK15" s="126">
        <v>100</v>
      </c>
      <c r="BEL15" s="126">
        <f>IF(COUNTA(BEK$12:BEK$42)=0,0.6*BEK$5,IF(BEK15="",0,IF(BEK$6=0,IF(BEK15&gt;=BEK$8,BEK$5,IF(BEK15&lt;BEK$6,0,0.6*BEK$5+0.4*BEK$5*(BEK15-BEK$7)/(BEK$8-BEK$7))),IF(BEK15&lt;=BEK$8,BEK$5,IF(BEK15&gt;BEK$6,0,0.6*BEK$5+0.4*BEK$5*(BEK15-BEK$7)/(BEK$8-BEK$7))))))</f>
      </c>
      <c r="BEM15" s="126">
        <f>IF(BEK15&lt;&gt;"",BEK$5,0)</f>
      </c>
      <c r="BEN15" s="125">
        <f>IF(BEK$6=0,RANK(BEK15,BEK$12:BEK$42,0),RANK(BEK15,BEK$12:BEK$42,1))</f>
      </c>
      <c r="BEO15" s="126">
        <v>100</v>
      </c>
      <c r="BEP15" s="126">
        <f>IF(COUNTA(BEO$12:BEO$42)=0,0.6*BEO$5,IF(BEO15="",0,IF(BEO$6=0,IF(BEO15&gt;=BEO$8,BEO$5,IF(BEO15&lt;BEO$6,0,0.6*BEO$5+0.4*BEO$5*(BEO15-BEO$7)/(BEO$8-BEO$7))),IF(BEO15&lt;=BEO$8,BEO$5,IF(BEO15&gt;BEO$6,0,0.6*BEO$5+0.4*BEO$5*(BEO15-BEO$7)/(BEO$8-BEO$7))))))</f>
      </c>
      <c r="BEQ15" s="126">
        <f>IF(BEO15&lt;&gt;"",BEO$5,0)</f>
      </c>
      <c r="BER15" s="125">
        <f>IF(BEO$6=0,RANK(BEO15,BEO$12:BEO$42,0),RANK(BEO15,BEO$12:BEO$42,1))</f>
      </c>
      <c r="BES15" s="126">
        <v>0.13</v>
      </c>
      <c r="BET15" s="126">
        <f>IF(COUNTA(BES$12:BES$42)=0,0.6*BES$5,IF(BES15="",0,IF(BES$6=0,IF(BES15&gt;=BES$8,BES$5,IF(BES15&lt;BES$6,0,0.6*BES$5+0.4*BES$5*(BES15-BES$7)/(BES$8-BES$7))),IF(BES15&lt;=BES$8,BES$5,IF(BES15&gt;BES$6,0,0.6*BES$5+0.4*BES$5*(BES15-BES$7)/(BES$8-BES$7))))))</f>
      </c>
      <c r="BEU15" s="126">
        <f>IF(BES15&lt;&gt;"",BES$5,0)</f>
      </c>
      <c r="BEV15" s="125">
        <f>IF(BES$6=0,RANK(BES15,BES$12:BES$42,0),RANK(BES15,BES$12:BES$42,1))</f>
      </c>
      <c r="BEW15" s="126">
        <v>100</v>
      </c>
      <c r="BEX15" s="126">
        <f>IF(COUNTA(BEW$12:BEW$42)=0,0.6*BEW$5,IF(BEW15="",0,IF(BEW$6=0,IF(BEW15&gt;=BEW$8,BEW$5,IF(BEW15&lt;BEW$6,0,0.6*BEW$5+0.4*BEW$5*(BEW15-BEW$7)/(BEW$8-BEW$7))),IF(BEW15&lt;=BEW$8,BEW$5,IF(BEW15&gt;BEW$6,0,0.6*BEW$5+0.4*BEW$5*(BEW15-BEW$7)/(BEW$8-BEW$7))))))</f>
      </c>
      <c r="BEY15" s="126">
        <f>IF(BEW15&lt;&gt;"",BEW$5,0)</f>
      </c>
      <c r="BEZ15" s="125">
        <f>IF(BEW$6=0,RANK(BEW15,BEW$12:BEW$42,0),RANK(BEW15,BEW$12:BEW$42,1))</f>
      </c>
      <c r="BFA15" s="126">
        <v>0.11</v>
      </c>
      <c r="BFB15" s="126">
        <f>IF(COUNTA(BFA$12:BFA$42)=0,0.6*BFA$5,IF(BFA15="",0,IF(BFA$6=0,IF(BFA15&gt;=BFA$8,BFA$5,IF(BFA15&lt;BFA$6,0,0.6*BFA$5+0.4*BFA$5*(BFA15-BFA$7)/(BFA$8-BFA$7))),IF(BFA15&lt;=BFA$8,BFA$5,IF(BFA15&gt;BFA$6,0,0.6*BFA$5+0.4*BFA$5*(BFA15-BFA$7)/(BFA$8-BFA$7))))))</f>
      </c>
      <c r="BFC15" s="126">
        <f>IF(BFA15&lt;&gt;"",BFA$5,0)</f>
      </c>
      <c r="BFD15" s="125">
        <f>IF(BFA$6=0,RANK(BFA15,BFA$12:BFA$42,0),RANK(BFA15,BFA$12:BFA$42,1))</f>
      </c>
      <c r="BFE15" s="126">
        <v>0</v>
      </c>
      <c r="BFF15" s="126">
        <f>IF(COUNTA(BFE$12:BFE$42)=0,0.6*BFE$5,IF(BFE15="",0,IF(BFE$6=0,IF(BFE15&gt;=BFE$8,BFE$5,IF(BFE15&lt;BFE$6,0,0.6*BFE$5+0.4*BFE$5*(BFE15-BFE$7)/(BFE$8-BFE$7))),IF(BFE15&lt;=BFE$8,BFE$5,IF(BFE15&gt;BFE$6,0,0.6*BFE$5+0.4*BFE$5*(BFE15-BFE$7)/(BFE$8-BFE$7))))))</f>
      </c>
      <c r="BFG15" s="126">
        <f>IF(BFE15&lt;&gt;"",BFE$5,0)</f>
      </c>
      <c r="BFH15" s="125">
        <f>IF(BFE$6=0,RANK(BFE15,BFE$12:BFE$42,0),RANK(BFE15,BFE$12:BFE$42,1))</f>
      </c>
      <c r="BFI15" s="126">
        <v>57.66</v>
      </c>
      <c r="BFJ15" s="126">
        <f>IF(COUNTA(BFI$12:BFI$42)=0,0.6*BFI$5,IF(BFI15="",0,IF(BFI$6=0,IF(BFI15&gt;=BFI$8,BFI$5,IF(BFI15&lt;BFI$6,0,0.6*BFI$5+0.4*BFI$5*(BFI15-BFI$7)/(BFI$8-BFI$7))),IF(BFI15&lt;=BFI$8,BFI$5,IF(BFI15&gt;BFI$6,0,0.6*BFI$5+0.4*BFI$5*(BFI15-BFI$7)/(BFI$8-BFI$7))))))</f>
      </c>
      <c r="BFK15" s="126">
        <f>IF(BFI15&lt;&gt;"",BFI$5,0)</f>
      </c>
      <c r="BFL15" s="125">
        <f>IF(BFI$6=0,RANK(BFI15,BFI$12:BFI$42,0),RANK(BFI15,BFI$12:BFI$42,1))</f>
      </c>
      <c r="BFM15" s="126">
        <v>11.01</v>
      </c>
      <c r="BFN15" s="126">
        <f>IF(COUNTA(BFM$12:BFM$42)=0,0.6*BFM$5,IF(BFM15="",0,IF(BFM$6=0,IF(BFM15&gt;=BFM$8,BFM$5,IF(BFM15&lt;BFM$6,0,0.6*BFM$5+0.4*BFM$5*(BFM15-BFM$7)/(BFM$8-BFM$7))),IF(BFM15&lt;=BFM$8,BFM$5,IF(BFM15&gt;BFM$6,0,0.6*BFM$5+0.4*BFM$5*(BFM15-BFM$7)/(BFM$8-BFM$7))))))</f>
      </c>
      <c r="BFO15" s="126">
        <f>IF(BFM15&lt;&gt;"",BFM$5,0)</f>
      </c>
      <c r="BFP15" s="125">
        <f>IF(BFM$6=0,RANK(BFM15,BFM$12:BFM$42,0),RANK(BFM15,BFM$12:BFM$42,1))</f>
      </c>
      <c r="BFQ15" s="126">
        <v>0.22</v>
      </c>
      <c r="BFR15" s="126">
        <f>IF(COUNTA(BFQ$12:BFQ$42)=0,0.6*BFQ$5,IF(BFQ15="",0,IF(BFQ$6=0,IF(BFQ15&gt;=BFQ$8,BFQ$5,IF(BFQ15&lt;BFQ$6,0,0.6*BFQ$5+0.4*BFQ$5*(BFQ15-BFQ$7)/(BFQ$8-BFQ$7))),IF(BFQ15&lt;=BFQ$8,BFQ$5,IF(BFQ15&gt;BFQ$6,0,0.6*BFQ$5+0.4*BFQ$5*(BFQ15-BFQ$7)/(BFQ$8-BFQ$7))))))</f>
      </c>
      <c r="BFS15" s="126">
        <f>IF(BFQ15&lt;&gt;"",BFQ$5,0)</f>
      </c>
      <c r="BFT15" s="125">
        <f>IF(BFQ$6=0,RANK(BFQ15,BFQ$12:BFQ$42,0),RANK(BFQ15,BFQ$12:BFQ$42,1))</f>
      </c>
      <c r="BFU15" s="126">
        <v>98.15</v>
      </c>
      <c r="BFV15" s="126">
        <f>IF(COUNTA(BFU$12:BFU$42)=0,0.6*BFU$5,IF(BFU15="",0,IF(BFU$6=0,IF(BFU15&gt;=BFU$8,BFU$5,IF(BFU15&lt;BFU$6,0,0.6*BFU$5+0.4*BFU$5*(BFU15-BFU$7)/(BFU$8-BFU$7))),IF(BFU15&lt;=BFU$8,BFU$5,IF(BFU15&gt;BFU$6,0,0.6*BFU$5+0.4*BFU$5*(BFU15-BFU$7)/(BFU$8-BFU$7))))))</f>
      </c>
      <c r="BFW15" s="126">
        <f>IF(BFU15&lt;&gt;"",BFU$5,0)</f>
      </c>
      <c r="BFX15" s="125">
        <f>IF(BFU$6=0,RANK(BFU15,BFU$12:BFU$42,0),RANK(BFU15,BFU$12:BFU$42,1))</f>
      </c>
      <c r="BFY15"/>
      <c r="BFZ15" s="126">
        <f>IF(COUNTA(BFY$12:BFY$42)=0,0.6*BFY$5,IF(BFY15="",0,IF(BFY$6=0,IF(BFY15&gt;=BFY$8,BFY$5,IF(BFY15&lt;BFY$6,0,0.6*BFY$5+0.4*BFY$5*(BFY15-BFY$7)/(BFY$8-BFY$7))),IF(BFY15&lt;=BFY$8,BFY$5,IF(BFY15&gt;BFY$6,0,0.6*BFY$5+0.4*BFY$5*(BFY15-BFY$7)/(BFY$8-BFY$7))))))</f>
      </c>
      <c r="BGA15" s="126">
        <f>IF(BFY15&lt;&gt;"",BFY$5,0)</f>
      </c>
      <c r="BGB15" s="125">
        <f>IF(BFY$6=0,RANK(BFY15,BFY$12:BFY$42,0),RANK(BFY15,BFY$12:BFY$42,1))</f>
      </c>
      <c r="BGC15"/>
      <c r="BGD15" s="126">
        <f>IF(COUNTA(BGC$12:BGC$42)=0,0.6*BGC$5,IF(BGC15="",0,IF(BGC$6=0,IF(BGC15&gt;=BGC$8,BGC$5,IF(BGC15&lt;BGC$6,0,0.6*BGC$5+0.4*BGC$5*(BGC15-BGC$7)/(BGC$8-BGC$7))),IF(BGC15&lt;=BGC$8,BGC$5,IF(BGC15&gt;BGC$6,0,0.6*BGC$5+0.4*BGC$5*(BGC15-BGC$7)/(BGC$8-BGC$7))))))</f>
      </c>
      <c r="BGE15" s="126">
        <f>IF(BGC15&lt;&gt;"",BGC$5,0)</f>
      </c>
      <c r="BGF15" s="125">
        <f>IF(BGC$6=0,RANK(BGC15,BGC$12:BGC$42,0),RANK(BGC15,BGC$12:BGC$42,1))</f>
      </c>
      <c r="BGG15"/>
      <c r="BGH15" s="126">
        <f>IF(COUNTA(BGG$12:BGG$42)=0,0.6*BGG$5,IF(BGG15="",0,IF(BGG$6=0,IF(BGG15&gt;=BGG$8,BGG$5,IF(BGG15&lt;BGG$6,0,0.6*BGG$5+0.4*BGG$5*(BGG15-BGG$7)/(BGG$8-BGG$7))),IF(BGG15&lt;=BGG$8,BGG$5,IF(BGG15&gt;BGG$6,0,0.6*BGG$5+0.4*BGG$5*(BGG15-BGG$7)/(BGG$8-BGG$7))))))</f>
      </c>
      <c r="BGI15" s="126">
        <f>IF(BGG15&lt;&gt;"",BGG$5,0)</f>
      </c>
      <c r="BGJ15" s="125">
        <f>IF(BGG$6=0,RANK(BGG15,BGG$12:BGG$42,0),RANK(BGG15,BGG$12:BGG$42,1))</f>
      </c>
      <c r="BGK15"/>
      <c r="BGL15" s="126">
        <f>IF(COUNTA(BGK$12:BGK$42)=0,0.6*BGK$5,IF(BGK15="",0,IF(BGK$6=0,IF(BGK15&gt;=BGK$8,BGK$5,IF(BGK15&lt;BGK$6,0,0.6*BGK$5+0.4*BGK$5*(BGK15-BGK$7)/(BGK$8-BGK$7))),IF(BGK15&lt;=BGK$8,BGK$5,IF(BGK15&gt;BGK$6,0,0.6*BGK$5+0.4*BGK$5*(BGK15-BGK$7)/(BGK$8-BGK$7))))))</f>
      </c>
      <c r="BGM15" s="126">
        <f>IF(BGK15&lt;&gt;"",BGK$5,0)</f>
      </c>
      <c r="BGN15" s="125">
        <f>IF(BGK$6=0,RANK(BGK15,BGK$12:BGK$42,0),RANK(BGK15,BGK$12:BGK$42,1))</f>
      </c>
      <c r="BGO15" s="126">
        <v>99.95</v>
      </c>
      <c r="BGP15" s="126">
        <f>IF(COUNTA(BGO$12:BGO$42)=0,0.6*BGO$5,IF(BGO15="",0,IF(BGO$6=0,IF(BGO15&gt;=BGO$8,BGO$5,IF(BGO15&lt;BGO$6,0,0.6*BGO$5+0.4*BGO$5*(BGO15-BGO$7)/(BGO$8-BGO$7))),IF(BGO15&lt;=BGO$8,BGO$5,IF(BGO15&gt;BGO$6,0,0.6*BGO$5+0.4*BGO$5*(BGO15-BGO$7)/(BGO$8-BGO$7))))))</f>
      </c>
      <c r="BGQ15" s="126">
        <f>IF(BGO15&lt;&gt;"",BGO$5,0)</f>
      </c>
      <c r="BGR15" s="125">
        <f>IF(BGO$6=0,RANK(BGO15,BGO$12:BGO$42,0),RANK(BGO15,BGO$12:BGO$42,1))</f>
      </c>
      <c r="BGS15"/>
      <c r="BGT15" s="126">
        <f>IF(COUNTA(BGS$12:BGS$42)=0,0.6*BGS$5,IF(BGS15="",0,IF(BGS$6=0,IF(BGS15&gt;=BGS$8,BGS$5,IF(BGS15&lt;BGS$6,0,0.6*BGS$5+0.4*BGS$5*(BGS15-BGS$7)/(BGS$8-BGS$7))),IF(BGS15&lt;=BGS$8,BGS$5,IF(BGS15&gt;BGS$6,0,0.6*BGS$5+0.4*BGS$5*(BGS15-BGS$7)/(BGS$8-BGS$7))))))</f>
      </c>
      <c r="BGU15" s="126">
        <f>IF(BGS15&lt;&gt;"",BGS$5,0)</f>
      </c>
      <c r="BGV15" s="125">
        <f>IF(BGS$6=0,RANK(BGS15,BGS$12:BGS$42,0),RANK(BGS15,BGS$12:BGS$42,1))</f>
      </c>
      <c r="BGW15" s="126">
        <v>1.18</v>
      </c>
      <c r="BGX15" s="126">
        <f>IF(COUNTA(BGW$12:BGW$42)=0,0.6*BGW$5,IF(BGW15="",0,IF(BGW$6=0,IF(BGW15&gt;=BGW$8,BGW$5,IF(BGW15&lt;BGW$6,0,0.6*BGW$5+0.4*BGW$5*(BGW15-BGW$7)/(BGW$8-BGW$7))),IF(BGW15&lt;=BGW$8,BGW$5,IF(BGW15&gt;BGW$6,0,0.6*BGW$5+0.4*BGW$5*(BGW15-BGW$7)/(BGW$8-BGW$7))))))</f>
      </c>
      <c r="BGY15" s="126">
        <f>IF(BGW15&lt;&gt;"",BGW$5,0)</f>
      </c>
      <c r="BGZ15" s="125">
        <f>IF(BGW$6=0,RANK(BGW15,BGW$12:BGW$42,0),RANK(BGW15,BGW$12:BGW$42,1))</f>
      </c>
      <c r="BHA15" s="126">
        <v>98.44</v>
      </c>
      <c r="BHB15" s="126">
        <f>IF(COUNTA(BHA$12:BHA$42)=0,0.6*BHA$5,IF(BHA15="",0,IF(BHA$6=0,IF(BHA15&gt;=BHA$8,BHA$5,IF(BHA15&lt;BHA$6,0,0.6*BHA$5+0.4*BHA$5*(BHA15-BHA$7)/(BHA$8-BHA$7))),IF(BHA15&lt;=BHA$8,BHA$5,IF(BHA15&gt;BHA$6,0,0.6*BHA$5+0.4*BHA$5*(BHA15-BHA$7)/(BHA$8-BHA$7))))))</f>
      </c>
      <c r="BHC15" s="126">
        <f>IF(BHA15&lt;&gt;"",BHA$5,0)</f>
      </c>
      <c r="BHD15" s="125">
        <f>IF(BHA$6=0,RANK(BHA15,BHA$12:BHA$42,0),RANK(BHA15,BHA$12:BHA$42,1))</f>
      </c>
      <c r="BHE15" s="126">
        <v>100</v>
      </c>
      <c r="BHF15" s="126">
        <f>IF(COUNTA(BHE$12:BHE$42)=0,0.6*BHE$5,IF(BHE15="",0,IF(BHE$6=0,IF(BHE15&gt;=BHE$8,BHE$5,IF(BHE15&lt;BHE$6,0,0.6*BHE$5+0.4*BHE$5*(BHE15-BHE$7)/(BHE$8-BHE$7))),IF(BHE15&lt;=BHE$8,BHE$5,IF(BHE15&gt;BHE$6,0,0.6*BHE$5+0.4*BHE$5*(BHE15-BHE$7)/(BHE$8-BHE$7))))))</f>
      </c>
      <c r="BHG15" s="126">
        <f>IF(BHE15&lt;&gt;"",BHE$5,0)</f>
      </c>
      <c r="BHH15" s="125">
        <f>IF(BHE$6=0,RANK(BHE15,BHE$12:BHE$42,0),RANK(BHE15,BHE$12:BHE$42,1))</f>
      </c>
      <c r="BHI15" s="126">
        <v>0.13</v>
      </c>
      <c r="BHJ15" s="126">
        <f>IF(COUNTA(BHI$12:BHI$42)=0,0.6*BHI$5,IF(BHI15="",0,IF(BHI$6=0,IF(BHI15&gt;=BHI$8,BHI$5,IF(BHI15&lt;BHI$6,0,0.6*BHI$5+0.4*BHI$5*(BHI15-BHI$7)/(BHI$8-BHI$7))),IF(BHI15&lt;=BHI$8,BHI$5,IF(BHI15&gt;BHI$6,0,0.6*BHI$5+0.4*BHI$5*(BHI15-BHI$7)/(BHI$8-BHI$7))))))</f>
      </c>
      <c r="BHK15" s="126">
        <f>IF(BHI15&lt;&gt;"",BHI$5,0)</f>
      </c>
      <c r="BHL15" s="125">
        <f>IF(BHI$6=0,RANK(BHI15,BHI$12:BHI$42,0),RANK(BHI15,BHI$12:BHI$42,1))</f>
      </c>
      <c r="BHM15" s="126">
        <v>100</v>
      </c>
      <c r="BHN15" s="126">
        <f>IF(COUNTA(BHM$12:BHM$42)=0,0.6*BHM$5,IF(BHM15="",0,IF(BHM$6=0,IF(BHM15&gt;=BHM$8,BHM$5,IF(BHM15&lt;BHM$6,0,0.6*BHM$5+0.4*BHM$5*(BHM15-BHM$7)/(BHM$8-BHM$7))),IF(BHM15&lt;=BHM$8,BHM$5,IF(BHM15&gt;BHM$6,0,0.6*BHM$5+0.4*BHM$5*(BHM15-BHM$7)/(BHM$8-BHM$7))))))</f>
      </c>
      <c r="BHO15" s="126">
        <f>IF(BHM15&lt;&gt;"",BHM$5,0)</f>
      </c>
      <c r="BHP15" s="125">
        <f>IF(BHM$6=0,RANK(BHM15,BHM$12:BHM$42,0),RANK(BHM15,BHM$12:BHM$42,1))</f>
      </c>
      <c r="BHQ15" s="126">
        <v>0.12</v>
      </c>
      <c r="BHR15" s="126">
        <f>IF(COUNTA(BHQ$12:BHQ$42)=0,0.6*BHQ$5,IF(BHQ15="",0,IF(BHQ$6=0,IF(BHQ15&gt;=BHQ$8,BHQ$5,IF(BHQ15&lt;BHQ$6,0,0.6*BHQ$5+0.4*BHQ$5*(BHQ15-BHQ$7)/(BHQ$8-BHQ$7))),IF(BHQ15&lt;=BHQ$8,BHQ$5,IF(BHQ15&gt;BHQ$6,0,0.6*BHQ$5+0.4*BHQ$5*(BHQ15-BHQ$7)/(BHQ$8-BHQ$7))))))</f>
      </c>
      <c r="BHS15" s="126">
        <f>IF(BHQ15&lt;&gt;"",BHQ$5,0)</f>
      </c>
      <c r="BHT15" s="125">
        <f>IF(BHQ$6=0,RANK(BHQ15,BHQ$12:BHQ$42,0),RANK(BHQ15,BHQ$12:BHQ$42,1))</f>
      </c>
      <c r="BHU15" s="126">
        <v>0</v>
      </c>
      <c r="BHV15" s="126">
        <f>IF(COUNTA(BHU$12:BHU$42)=0,0.6*BHU$5,IF(BHU15="",0,IF(BHU$6=0,IF(BHU15&gt;=BHU$8,BHU$5,IF(BHU15&lt;BHU$6,0,0.6*BHU$5+0.4*BHU$5*(BHU15-BHU$7)/(BHU$8-BHU$7))),IF(BHU15&lt;=BHU$8,BHU$5,IF(BHU15&gt;BHU$6,0,0.6*BHU$5+0.4*BHU$5*(BHU15-BHU$7)/(BHU$8-BHU$7))))))</f>
      </c>
      <c r="BHW15" s="126">
        <f>IF(BHU15&lt;&gt;"",BHU$5,0)</f>
      </c>
      <c r="BHX15" s="125">
        <f>IF(BHU$6=0,RANK(BHU15,BHU$12:BHU$42,0),RANK(BHU15,BHU$12:BHU$42,1))</f>
      </c>
      <c r="BHY15" s="126">
        <v>48</v>
      </c>
      <c r="BHZ15" s="126">
        <f>IF(COUNTA(BHY$12:BHY$42)=0,0.6*BHY$5,IF(BHY15="",0,IF(BHY$6=0,IF(BHY15&gt;=BHY$8,BHY$5,IF(BHY15&lt;BHY$6,0,0.6*BHY$5+0.4*BHY$5*(BHY15-BHY$7)/(BHY$8-BHY$7))),IF(BHY15&lt;=BHY$8,BHY$5,IF(BHY15&gt;BHY$6,0,0.6*BHY$5+0.4*BHY$5*(BHY15-BHY$7)/(BHY$8-BHY$7))))))</f>
      </c>
      <c r="BIA15" s="126">
        <f>IF(BHY15&lt;&gt;"",BHY$5,0)</f>
      </c>
      <c r="BIB15" s="125">
        <f>IF(BHY$6=0,RANK(BHY15,BHY$12:BHY$42,0),RANK(BHY15,BHY$12:BHY$42,1))</f>
      </c>
      <c r="BIC15" s="126">
        <v>9.73</v>
      </c>
      <c r="BID15" s="126">
        <f>IF(COUNTA(BIC$12:BIC$42)=0,0.6*BIC$5,IF(BIC15="",0,IF(BIC$6=0,IF(BIC15&gt;=BIC$8,BIC$5,IF(BIC15&lt;BIC$6,0,0.6*BIC$5+0.4*BIC$5*(BIC15-BIC$7)/(BIC$8-BIC$7))),IF(BIC15&lt;=BIC$8,BIC$5,IF(BIC15&gt;BIC$6,0,0.6*BIC$5+0.4*BIC$5*(BIC15-BIC$7)/(BIC$8-BIC$7))))))</f>
      </c>
      <c r="BIE15" s="126">
        <f>IF(BIC15&lt;&gt;"",BIC$5,0)</f>
      </c>
      <c r="BIF15" s="125">
        <f>IF(BIC$6=0,RANK(BIC15,BIC$12:BIC$42,0),RANK(BIC15,BIC$12:BIC$42,1))</f>
      </c>
      <c r="BIG15"/>
      <c r="BIH15" s="126">
        <f>IF(COUNTA(BIG$12:BIG$42)=0,0.6*BIG$5,IF(BIG15="",0,IF(BIG$6=0,IF(BIG15&gt;=BIG$8,BIG$5,IF(BIG15&lt;BIG$6,0,0.6*BIG$5+0.4*BIG$5*(BIG15-BIG$7)/(BIG$8-BIG$7))),IF(BIG15&lt;=BIG$8,BIG$5,IF(BIG15&gt;BIG$6,0,0.6*BIG$5+0.4*BIG$5*(BIG15-BIG$7)/(BIG$8-BIG$7))))))</f>
      </c>
      <c r="BII15" s="126">
        <f>IF(BIG15&lt;&gt;"",BIG$5,0)</f>
      </c>
      <c r="BIJ15" s="125">
        <f>IF(BIG$6=0,RANK(BIG15,BIG$12:BIG$42,0),RANK(BIG15,BIG$12:BIG$42,1))</f>
      </c>
      <c r="BIK15"/>
      <c r="BIL15" s="126">
        <f>IF(COUNTA(BIK$12:BIK$42)=0,0.6*BIK$5,IF(BIK15="",0,IF(BIK$6=0,IF(BIK15&gt;=BIK$8,BIK$5,IF(BIK15&lt;BIK$6,0,0.6*BIK$5+0.4*BIK$5*(BIK15-BIK$7)/(BIK$8-BIK$7))),IF(BIK15&lt;=BIK$8,BIK$5,IF(BIK15&gt;BIK$6,0,0.6*BIK$5+0.4*BIK$5*(BIK15-BIK$7)/(BIK$8-BIK$7))))))</f>
      </c>
      <c r="BIM15" s="126">
        <f>IF(BIK15&lt;&gt;"",BIK$5,0)</f>
      </c>
      <c r="BIN15" s="125">
        <f>IF(BIK$6=0,RANK(BIK15,BIK$12:BIK$42,0),RANK(BIK15,BIK$12:BIK$42,1))</f>
      </c>
      <c r="BIO15"/>
      <c r="BIP15" s="126">
        <f>IF(COUNTA(BIO$12:BIO$42)=0,0.6*BIO$5,IF(BIO15="",0,IF(BIO$6=0,IF(BIO15&gt;=BIO$8,BIO$5,IF(BIO15&lt;BIO$6,0,0.6*BIO$5+0.4*BIO$5*(BIO15-BIO$7)/(BIO$8-BIO$7))),IF(BIO15&lt;=BIO$8,BIO$5,IF(BIO15&gt;BIO$6,0,0.6*BIO$5+0.4*BIO$5*(BIO15-BIO$7)/(BIO$8-BIO$7))))))</f>
      </c>
      <c r="BIQ15" s="126">
        <f>IF(BIO15&lt;&gt;"",BIO$5,0)</f>
      </c>
      <c r="BIR15" s="125">
        <f>IF(BIO$6=0,RANK(BIO15,BIO$12:BIO$42,0),RANK(BIO15,BIO$12:BIO$42,1))</f>
      </c>
      <c r="BIS15"/>
      <c r="BIT15" s="126">
        <f>IF(COUNTA(BIS$12:BIS$42)=0,0.6*BIS$5,IF(BIS15="",0,IF(BIS$6=0,IF(BIS15&gt;=BIS$8,BIS$5,IF(BIS15&lt;BIS$6,0,0.6*BIS$5+0.4*BIS$5*(BIS15-BIS$7)/(BIS$8-BIS$7))),IF(BIS15&lt;=BIS$8,BIS$5,IF(BIS15&gt;BIS$6,0,0.6*BIS$5+0.4*BIS$5*(BIS15-BIS$7)/(BIS$8-BIS$7))))))</f>
      </c>
      <c r="BIU15" s="126">
        <f>IF(BIS15&lt;&gt;"",BIS$5,0)</f>
      </c>
      <c r="BIV15" s="125">
        <f>IF(BIS$6=0,RANK(BIS15,BIS$12:BIS$42,0),RANK(BIS15,BIS$12:BIS$42,1))</f>
      </c>
      <c r="BIW15"/>
      <c r="BIX15" s="126">
        <f>IF(COUNTA(BIW$12:BIW$42)=0,0.6*BIW$5,IF(BIW15="",0,IF(BIW$6=0,IF(BIW15&gt;=BIW$8,BIW$5,IF(BIW15&lt;BIW$6,0,0.6*BIW$5+0.4*BIW$5*(BIW15-BIW$7)/(BIW$8-BIW$7))),IF(BIW15&lt;=BIW$8,BIW$5,IF(BIW15&gt;BIW$6,0,0.6*BIW$5+0.4*BIW$5*(BIW15-BIW$7)/(BIW$8-BIW$7))))))</f>
      </c>
      <c r="BIY15" s="126">
        <f>IF(BIW15&lt;&gt;"",BIW$5,0)</f>
      </c>
      <c r="BIZ15" s="125">
        <f>IF(BIW$6=0,RANK(BIW15,BIW$12:BIW$42,0),RANK(BIW15,BIW$12:BIW$42,1))</f>
      </c>
      <c r="BJA15"/>
      <c r="BJB15" s="126">
        <f>IF(COUNTA(BJA$12:BJA$42)=0,0.6*BJA$5,IF(BJA15="",0,IF(BJA$6=0,IF(BJA15&gt;=BJA$8,BJA$5,IF(BJA15&lt;BJA$6,0,0.6*BJA$5+0.4*BJA$5*(BJA15-BJA$7)/(BJA$8-BJA$7))),IF(BJA15&lt;=BJA$8,BJA$5,IF(BJA15&gt;BJA$6,0,0.6*BJA$5+0.4*BJA$5*(BJA15-BJA$7)/(BJA$8-BJA$7))))))</f>
      </c>
      <c r="BJC15" s="126">
        <f>IF(BJA15&lt;&gt;"",BJA$5,0)</f>
      </c>
      <c r="BJD15" s="125">
        <f>IF(BJA$6=0,RANK(BJA15,BJA$12:BJA$42,0),RANK(BJA15,BJA$12:BJA$42,1))</f>
      </c>
      <c r="BJE15"/>
      <c r="BJF15" s="126">
        <f>IF(COUNTA(BJE$12:BJE$42)=0,0.6*BJE$5,IF(BJE15="",0,IF(BJE$6=0,IF(BJE15&gt;=BJE$8,BJE$5,IF(BJE15&lt;BJE$6,0,0.6*BJE$5+0.4*BJE$5*(BJE15-BJE$7)/(BJE$8-BJE$7))),IF(BJE15&lt;=BJE$8,BJE$5,IF(BJE15&gt;BJE$6,0,0.6*BJE$5+0.4*BJE$5*(BJE15-BJE$7)/(BJE$8-BJE$7))))))</f>
      </c>
      <c r="BJG15" s="126">
        <f>IF(BJE15&lt;&gt;"",BJE$5,0)</f>
      </c>
      <c r="BJH15" s="125">
        <f>IF(BJE$6=0,RANK(BJE15,BJE$12:BJE$42,0),RANK(BJE15,BJE$12:BJE$42,1))</f>
      </c>
      <c r="BJI15"/>
      <c r="BJJ15" s="126">
        <f>IF(COUNTA(BJI$12:BJI$42)=0,0.6*BJI$5,IF(BJI15="",0,IF(BJI$6=0,IF(BJI15&gt;=BJI$8,BJI$5,IF(BJI15&lt;BJI$6,0,0.6*BJI$5+0.4*BJI$5*(BJI15-BJI$7)/(BJI$8-BJI$7))),IF(BJI15&lt;=BJI$8,BJI$5,IF(BJI15&gt;BJI$6,0,0.6*BJI$5+0.4*BJI$5*(BJI15-BJI$7)/(BJI$8-BJI$7))))))</f>
      </c>
      <c r="BJK15" s="126">
        <f>IF(BJI15&lt;&gt;"",BJI$5,0)</f>
      </c>
      <c r="BJL15" s="125">
        <f>IF(BJI$6=0,RANK(BJI15,BJI$12:BJI$42,0),RANK(BJI15,BJI$12:BJI$42,1))</f>
      </c>
      <c r="BJM15"/>
      <c r="BJN15" s="126">
        <f>IF(COUNTA(BJM$12:BJM$42)=0,0.6*BJM$5,IF(BJM15="",0,IF(BJM$6=0,IF(BJM15&gt;=BJM$8,BJM$5,IF(BJM15&lt;BJM$6,0,0.6*BJM$5+0.4*BJM$5*(BJM15-BJM$7)/(BJM$8-BJM$7))),IF(BJM15&lt;=BJM$8,BJM$5,IF(BJM15&gt;BJM$6,0,0.6*BJM$5+0.4*BJM$5*(BJM15-BJM$7)/(BJM$8-BJM$7))))))</f>
      </c>
      <c r="BJO15" s="126">
        <f>IF(BJM15&lt;&gt;"",BJM$5,0)</f>
      </c>
      <c r="BJP15" s="125">
        <f>IF(BJM$6=0,RANK(BJM15,BJM$12:BJM$42,0),RANK(BJM15,BJM$12:BJM$42,1))</f>
      </c>
      <c r="BJQ15"/>
      <c r="BJR15" s="126">
        <f>IF(COUNTA(BJQ$12:BJQ$42)=0,0.6*BJQ$5,IF(BJQ15="",0,IF(BJQ$6=0,IF(BJQ15&gt;=BJQ$8,BJQ$5,IF(BJQ15&lt;BJQ$6,0,0.6*BJQ$5+0.4*BJQ$5*(BJQ15-BJQ$7)/(BJQ$8-BJQ$7))),IF(BJQ15&lt;=BJQ$8,BJQ$5,IF(BJQ15&gt;BJQ$6,0,0.6*BJQ$5+0.4*BJQ$5*(BJQ15-BJQ$7)/(BJQ$8-BJQ$7))))))</f>
      </c>
      <c r="BJS15" s="126">
        <f>IF(BJQ15&lt;&gt;"",BJQ$5,0)</f>
      </c>
      <c r="BJT15" s="125">
        <f>IF(BJQ$6=0,RANK(BJQ15,BJQ$12:BJQ$42,0),RANK(BJQ15,BJQ$12:BJQ$42,1))</f>
      </c>
      <c r="BJU15"/>
      <c r="BJV15" s="126">
        <f>IF(COUNTA(BJU$12:BJU$42)=0,0.6*BJU$5,IF(BJU15="",0,IF(BJU$6=0,IF(BJU15&gt;=BJU$8,BJU$5,IF(BJU15&lt;BJU$6,0,0.6*BJU$5+0.4*BJU$5*(BJU15-BJU$7)/(BJU$8-BJU$7))),IF(BJU15&lt;=BJU$8,BJU$5,IF(BJU15&gt;BJU$6,0,0.6*BJU$5+0.4*BJU$5*(BJU15-BJU$7)/(BJU$8-BJU$7))))))</f>
      </c>
      <c r="BJW15" s="126">
        <f>IF(BJU15&lt;&gt;"",BJU$5,0)</f>
      </c>
      <c r="BJX15" s="125">
        <f>IF(BJU$6=0,RANK(BJU15,BJU$12:BJU$42,0),RANK(BJU15,BJU$12:BJU$42,1))</f>
      </c>
      <c r="BJY15" s="126">
        <v>98.23</v>
      </c>
      <c r="BJZ15" s="126">
        <f>IF(COUNTA(BJY$12:BJY$42)=0,0.6*BJY$5,IF(BJY15="",0,IF(BJY$6=0,IF(BJY15&gt;=BJY$8,BJY$5,IF(BJY15&lt;BJY$6,0,0.6*BJY$5+0.4*BJY$5*(BJY15-BJY$7)/(BJY$8-BJY$7))),IF(BJY15&lt;=BJY$8,BJY$5,IF(BJY15&gt;BJY$6,0,0.6*BJY$5+0.4*BJY$5*(BJY15-BJY$7)/(BJY$8-BJY$7))))))</f>
      </c>
      <c r="BKA15" s="126">
        <f>IF(BJY15&lt;&gt;"",BJY$5,0)</f>
      </c>
      <c r="BKB15" s="125">
        <f>IF(BJY$6=0,RANK(BJY15,BJY$12:BJY$42,0),RANK(BJY15,BJY$12:BJY$42,1))</f>
      </c>
      <c r="BKC15"/>
      <c r="BKD15" s="126">
        <f>IF(COUNTA(BKC$12:BKC$42)=0,0.6*BKC$5,IF(BKC15="",0,IF(BKC$6=0,IF(BKC15&gt;=BKC$8,BKC$5,IF(BKC15&lt;BKC$6,0,0.6*BKC$5+0.4*BKC$5*(BKC15-BKC$7)/(BKC$8-BKC$7))),IF(BKC15&lt;=BKC$8,BKC$5,IF(BKC15&gt;BKC$6,0,0.6*BKC$5+0.4*BKC$5*(BKC15-BKC$7)/(BKC$8-BKC$7))))))</f>
      </c>
      <c r="BKE15" s="126">
        <f>IF(BKC15&lt;&gt;"",BKC$5,0)</f>
      </c>
      <c r="BKF15" s="125">
        <f>IF(BKC$6=0,RANK(BKC15,BKC$12:BKC$42,0),RANK(BKC15,BKC$12:BKC$42,1))</f>
      </c>
      <c r="BKG15"/>
      <c r="BKH15" s="126">
        <f>IF(COUNTA(BKG$12:BKG$42)=0,0.6*BKG$5,IF(BKG15="",0,IF(BKG$6=0,IF(BKG15&gt;=BKG$8,BKG$5,IF(BKG15&lt;BKG$6,0,0.6*BKG$5+0.4*BKG$5*(BKG15-BKG$7)/(BKG$8-BKG$7))),IF(BKG15&lt;=BKG$8,BKG$5,IF(BKG15&gt;BKG$6,0,0.6*BKG$5+0.4*BKG$5*(BKG15-BKG$7)/(BKG$8-BKG$7))))))</f>
      </c>
      <c r="BKI15" s="126">
        <f>IF(BKG15&lt;&gt;"",BKG$5,0)</f>
      </c>
      <c r="BKJ15" s="125">
        <f>IF(BKG$6=0,RANK(BKG15,BKG$12:BKG$42,0),RANK(BKG15,BKG$12:BKG$42,1))</f>
      </c>
      <c r="BKK15"/>
      <c r="BKL15" s="126">
        <f>IF(COUNTA(BKK$12:BKK$42)=0,0.6*BKK$5,IF(BKK15="",0,IF(BKK$6=0,IF(BKK15&gt;=BKK$8,BKK$5,IF(BKK15&lt;BKK$6,0,0.6*BKK$5+0.4*BKK$5*(BKK15-BKK$7)/(BKK$8-BKK$7))),IF(BKK15&lt;=BKK$8,BKK$5,IF(BKK15&gt;BKK$6,0,0.6*BKK$5+0.4*BKK$5*(BKK15-BKK$7)/(BKK$8-BKK$7))))))</f>
      </c>
      <c r="BKM15" s="126">
        <f>IF(BKK15&lt;&gt;"",BKK$5,0)</f>
      </c>
      <c r="BKN15" s="125">
        <f>IF(BKK$6=0,RANK(BKK15,BKK$12:BKK$42,0),RANK(BKK15,BKK$12:BKK$42,1))</f>
      </c>
      <c r="BKO15" s="126">
        <v>99.85</v>
      </c>
      <c r="BKP15" s="126">
        <f>IF(COUNTA(BKO$12:BKO$42)=0,0.6*BKO$5,IF(BKO15="",0,IF(BKO$6=0,IF(BKO15&gt;=BKO$8,BKO$5,IF(BKO15&lt;BKO$6,0,0.6*BKO$5+0.4*BKO$5*(BKO15-BKO$7)/(BKO$8-BKO$7))),IF(BKO15&lt;=BKO$8,BKO$5,IF(BKO15&gt;BKO$6,0,0.6*BKO$5+0.4*BKO$5*(BKO15-BKO$7)/(BKO$8-BKO$7))))))</f>
      </c>
      <c r="BKQ15" s="126">
        <f>IF(BKO15&lt;&gt;"",BKO$5,0)</f>
      </c>
      <c r="BKR15" s="125">
        <f>IF(BKO$6=0,RANK(BKO15,BKO$12:BKO$42,0),RANK(BKO15,BKO$12:BKO$42,1))</f>
      </c>
      <c r="BKS15"/>
      <c r="BKT15" s="126">
        <f>IF(COUNTA(BKS$12:BKS$42)=0,0.6*BKS$5,IF(BKS15="",0,IF(BKS$6=0,IF(BKS15&gt;=BKS$8,BKS$5,IF(BKS15&lt;BKS$6,0,0.6*BKS$5+0.4*BKS$5*(BKS15-BKS$7)/(BKS$8-BKS$7))),IF(BKS15&lt;=BKS$8,BKS$5,IF(BKS15&gt;BKS$6,0,0.6*BKS$5+0.4*BKS$5*(BKS15-BKS$7)/(BKS$8-BKS$7))))))</f>
      </c>
      <c r="BKU15" s="126">
        <f>IF(BKS15&lt;&gt;"",BKS$5,0)</f>
      </c>
      <c r="BKV15" s="125">
        <f>IF(BKS$6=0,RANK(BKS15,BKS$12:BKS$42,0),RANK(BKS15,BKS$12:BKS$42,1))</f>
      </c>
      <c r="BKW15" s="126">
        <v>1.09</v>
      </c>
      <c r="BKX15" s="126">
        <f>IF(COUNTA(BKW$12:BKW$42)=0,0.6*BKW$5,IF(BKW15="",0,IF(BKW$6=0,IF(BKW15&gt;=BKW$8,BKW$5,IF(BKW15&lt;BKW$6,0,0.6*BKW$5+0.4*BKW$5*(BKW15-BKW$7)/(BKW$8-BKW$7))),IF(BKW15&lt;=BKW$8,BKW$5,IF(BKW15&gt;BKW$6,0,0.6*BKW$5+0.4*BKW$5*(BKW15-BKW$7)/(BKW$8-BKW$7))))))</f>
      </c>
      <c r="BKY15" s="126">
        <f>IF(BKW15&lt;&gt;"",BKW$5,0)</f>
      </c>
      <c r="BKZ15" s="125">
        <f>IF(BKW$6=0,RANK(BKW15,BKW$12:BKW$42,0),RANK(BKW15,BKW$12:BKW$42,1))</f>
      </c>
      <c r="BLA15" s="126">
        <v>99.13</v>
      </c>
      <c r="BLB15" s="126">
        <f>IF(COUNTA(BLA$12:BLA$42)=0,0.6*BLA$5,IF(BLA15="",0,IF(BLA$6=0,IF(BLA15&gt;=BLA$8,BLA$5,IF(BLA15&lt;BLA$6,0,0.6*BLA$5+0.4*BLA$5*(BLA15-BLA$7)/(BLA$8-BLA$7))),IF(BLA15&lt;=BLA$8,BLA$5,IF(BLA15&gt;BLA$6,0,0.6*BLA$5+0.4*BLA$5*(BLA15-BLA$7)/(BLA$8-BLA$7))))))</f>
      </c>
      <c r="BLC15" s="126">
        <f>IF(BLA15&lt;&gt;"",BLA$5,0)</f>
      </c>
      <c r="BLD15" s="125">
        <f>IF(BLA$6=0,RANK(BLA15,BLA$12:BLA$42,0),RANK(BLA15,BLA$12:BLA$42,1))</f>
      </c>
      <c r="BLE15" s="126">
        <v>100</v>
      </c>
      <c r="BLF15" s="126">
        <f>IF(COUNTA(BLE$12:BLE$42)=0,0.6*BLE$5,IF(BLE15="",0,IF(BLE$6=0,IF(BLE15&gt;=BLE$8,BLE$5,IF(BLE15&lt;BLE$6,0,0.6*BLE$5+0.4*BLE$5*(BLE15-BLE$7)/(BLE$8-BLE$7))),IF(BLE15&lt;=BLE$8,BLE$5,IF(BLE15&gt;BLE$6,0,0.6*BLE$5+0.4*BLE$5*(BLE15-BLE$7)/(BLE$8-BLE$7))))))</f>
      </c>
      <c r="BLG15" s="126">
        <f>IF(BLE15&lt;&gt;"",BLE$5,0)</f>
      </c>
      <c r="BLH15" s="125">
        <f>IF(BLE$6=0,RANK(BLE15,BLE$12:BLE$42,0),RANK(BLE15,BLE$12:BLE$42,1))</f>
      </c>
      <c r="BLI15" s="126">
        <v>0.12</v>
      </c>
      <c r="BLJ15" s="126">
        <f>IF(COUNTA(BLI$12:BLI$42)=0,0.6*BLI$5,IF(BLI15="",0,IF(BLI$6=0,IF(BLI15&gt;=BLI$8,BLI$5,IF(BLI15&lt;BLI$6,0,0.6*BLI$5+0.4*BLI$5*(BLI15-BLI$7)/(BLI$8-BLI$7))),IF(BLI15&lt;=BLI$8,BLI$5,IF(BLI15&gt;BLI$6,0,0.6*BLI$5+0.4*BLI$5*(BLI15-BLI$7)/(BLI$8-BLI$7))))))</f>
      </c>
      <c r="BLK15" s="126">
        <f>IF(BLI15&lt;&gt;"",BLI$5,0)</f>
      </c>
      <c r="BLL15" s="125">
        <f>IF(BLI$6=0,RANK(BLI15,BLI$12:BLI$42,0),RANK(BLI15,BLI$12:BLI$42,1))</f>
      </c>
      <c r="BLM15" s="126">
        <v>100</v>
      </c>
      <c r="BLN15" s="126">
        <f>IF(COUNTA(BLM$12:BLM$42)=0,0.6*BLM$5,IF(BLM15="",0,IF(BLM$6=0,IF(BLM15&gt;=BLM$8,BLM$5,IF(BLM15&lt;BLM$6,0,0.6*BLM$5+0.4*BLM$5*(BLM15-BLM$7)/(BLM$8-BLM$7))),IF(BLM15&lt;=BLM$8,BLM$5,IF(BLM15&gt;BLM$6,0,0.6*BLM$5+0.4*BLM$5*(BLM15-BLM$7)/(BLM$8-BLM$7))))))</f>
      </c>
      <c r="BLO15" s="126">
        <f>IF(BLM15&lt;&gt;"",BLM$5,0)</f>
      </c>
      <c r="BLP15" s="125">
        <f>IF(BLM$6=0,RANK(BLM15,BLM$12:BLM$42,0),RANK(BLM15,BLM$12:BLM$42,1))</f>
      </c>
      <c r="BLQ15" s="126">
        <v>0.11</v>
      </c>
      <c r="BLR15" s="126">
        <f>IF(COUNTA(BLQ$12:BLQ$42)=0,0.6*BLQ$5,IF(BLQ15="",0,IF(BLQ$6=0,IF(BLQ15&gt;=BLQ$8,BLQ$5,IF(BLQ15&lt;BLQ$6,0,0.6*BLQ$5+0.4*BLQ$5*(BLQ15-BLQ$7)/(BLQ$8-BLQ$7))),IF(BLQ15&lt;=BLQ$8,BLQ$5,IF(BLQ15&gt;BLQ$6,0,0.6*BLQ$5+0.4*BLQ$5*(BLQ15-BLQ$7)/(BLQ$8-BLQ$7))))))</f>
      </c>
      <c r="BLS15" s="126">
        <f>IF(BLQ15&lt;&gt;"",BLQ$5,0)</f>
      </c>
      <c r="BLT15" s="125">
        <f>IF(BLQ$6=0,RANK(BLQ15,BLQ$12:BLQ$42,0),RANK(BLQ15,BLQ$12:BLQ$42,1))</f>
      </c>
      <c r="BLU15" s="126">
        <v>0</v>
      </c>
      <c r="BLV15" s="126">
        <f>IF(COUNTA(BLU$12:BLU$42)=0,0.6*BLU$5,IF(BLU15="",0,IF(BLU$6=0,IF(BLU15&gt;=BLU$8,BLU$5,IF(BLU15&lt;BLU$6,0,0.6*BLU$5+0.4*BLU$5*(BLU15-BLU$7)/(BLU$8-BLU$7))),IF(BLU15&lt;=BLU$8,BLU$5,IF(BLU15&gt;BLU$6,0,0.6*BLU$5+0.4*BLU$5*(BLU15-BLU$7)/(BLU$8-BLU$7))))))</f>
      </c>
      <c r="BLW15" s="126">
        <f>IF(BLU15&lt;&gt;"",BLU$5,0)</f>
      </c>
      <c r="BLX15" s="125">
        <f>IF(BLU$6=0,RANK(BLU15,BLU$12:BLU$42,0),RANK(BLU15,BLU$12:BLU$42,1))</f>
      </c>
      <c r="BLY15" s="126">
        <v>58.28</v>
      </c>
      <c r="BLZ15" s="126">
        <f>IF(COUNTA(BLY$12:BLY$42)=0,0.6*BLY$5,IF(BLY15="",0,IF(BLY$6=0,IF(BLY15&gt;=BLY$8,BLY$5,IF(BLY15&lt;BLY$6,0,0.6*BLY$5+0.4*BLY$5*(BLY15-BLY$7)/(BLY$8-BLY$7))),IF(BLY15&lt;=BLY$8,BLY$5,IF(BLY15&gt;BLY$6,0,0.6*BLY$5+0.4*BLY$5*(BLY15-BLY$7)/(BLY$8-BLY$7))))))</f>
      </c>
      <c r="BMA15" s="126">
        <f>IF(BLY15&lt;&gt;"",BLY$5,0)</f>
      </c>
      <c r="BMB15" s="125">
        <f>IF(BLY$6=0,RANK(BLY15,BLY$12:BLY$42,0),RANK(BLY15,BLY$12:BLY$42,1))</f>
      </c>
      <c r="BMC15" s="126">
        <v>11.25</v>
      </c>
      <c r="BMD15" s="126">
        <f>IF(COUNTA(BMC$12:BMC$42)=0,0.6*BMC$5,IF(BMC15="",0,IF(BMC$6=0,IF(BMC15&gt;=BMC$8,BMC$5,IF(BMC15&lt;BMC$6,0,0.6*BMC$5+0.4*BMC$5*(BMC15-BMC$7)/(BMC$8-BMC$7))),IF(BMC15&lt;=BMC$8,BMC$5,IF(BMC15&gt;BMC$6,0,0.6*BMC$5+0.4*BMC$5*(BMC15-BMC$7)/(BMC$8-BMC$7))))))</f>
      </c>
      <c r="BME15" s="126">
        <f>IF(BMC15&lt;&gt;"",BMC$5,0)</f>
      </c>
      <c r="BMF15" s="125">
        <f>IF(BMC$6=0,RANK(BMC15,BMC$12:BMC$42,0),RANK(BMC15,BMC$12:BMC$42,1))</f>
      </c>
      <c r="BMG15" s="126">
        <v>10.23</v>
      </c>
      <c r="BMH15" s="126">
        <f>IF(COUNTA(BMG$12:BMG$42)=0,0.6*BMG$5,IF(BMG15="",0,IF(AND(BMG15&gt;=BMG$7,BMG15&lt;=BMG$8),BMG$5,0)))</f>
      </c>
      <c r="BMI15" s="126">
        <f>IF(BMG15&lt;&gt;"",BMG$5,0)</f>
      </c>
      <c r="BMJ15" s="125">
        <f>IF(BMG$6=0,RANK(BMG15,BMG$12:BMG$42,0),RANK(BMG15,BMG$12:BMG$42,1))</f>
      </c>
      <c r="BMK15" s="126">
        <v>98.9</v>
      </c>
      <c r="BML15" s="126">
        <f>IF(COUNTA(BMK$12:BMK$42)=0,0.6*BMK$5,IF(BMK15="",0,IF(BMK$6=0,IF(BMK15&gt;=BMK$8,BMK$5,IF(BMK15&lt;BMK$6,0,0.6*BMK$5+0.4*BMK$5*(BMK15-BMK$7)/(BMK$8-BMK$7))),IF(BMK15&lt;=BMK$8,BMK$5,IF(BMK15&gt;BMK$6,0,0.6*BMK$5+0.4*BMK$5*(BMK15-BMK$7)/(BMK$8-BMK$7))))))</f>
      </c>
      <c r="BMM15" s="126">
        <f>IF(BMK15&lt;&gt;"",BMK$5,0)</f>
      </c>
      <c r="BMN15" s="125">
        <f>IF(BMK$6=0,RANK(BMK15,BMK$12:BMK$42,0),RANK(BMK15,BMK$12:BMK$42,1))</f>
      </c>
      <c r="BMO15"/>
      <c r="BMP15" s="126">
        <f>IF(COUNTA(BMO$12:BMO$42)=0,0.6*BMO$5,IF(BMO15="",0,IF(BMO$6=0,IF(BMO15&gt;=BMO$8,BMO$5,IF(BMO15&lt;BMO$6,0,0.6*BMO$5+0.4*BMO$5*(BMO15-BMO$7)/(BMO$8-BMO$7))),IF(BMO15&lt;=BMO$8,BMO$5,IF(BMO15&gt;BMO$6,0,0.6*BMO$5+0.4*BMO$5*(BMO15-BMO$7)/(BMO$8-BMO$7))))))</f>
      </c>
      <c r="BMQ15" s="126">
        <f>IF(BMO15&lt;&gt;"",BMO$5,0)</f>
      </c>
      <c r="BMR15" s="125">
        <f>IF(BMO$6=0,RANK(BMO15,BMO$12:BMO$42,0),RANK(BMO15,BMO$12:BMO$42,1))</f>
      </c>
      <c r="BMS15"/>
      <c r="BMT15" s="126">
        <f>IF(COUNTA(BMS$12:BMS$42)=0,0.6*BMS$5,IF(BMS15="",0,IF(BMS$6=0,IF(BMS15&gt;=BMS$8,BMS$5,IF(BMS15&lt;BMS$6,0,0.6*BMS$5+0.4*BMS$5*(BMS15-BMS$7)/(BMS$8-BMS$7))),IF(BMS15&lt;=BMS$8,BMS$5,IF(BMS15&gt;BMS$6,0,0.6*BMS$5+0.4*BMS$5*(BMS15-BMS$7)/(BMS$8-BMS$7))))))</f>
      </c>
      <c r="BMU15" s="126">
        <f>IF(BMS15&lt;&gt;"",BMS$5,0)</f>
      </c>
      <c r="BMV15" s="125">
        <f>IF(BMS$6=0,RANK(BMS15,BMS$12:BMS$42,0),RANK(BMS15,BMS$12:BMS$42,1))</f>
      </c>
      <c r="BMW15"/>
      <c r="BMX15" s="126">
        <f>IF(COUNTA(BMW$12:BMW$42)=0,0.6*BMW$5,IF(BMW15="",0,IF(BMW$6=0,IF(BMW15&gt;=BMW$8,BMW$5,IF(BMW15&lt;BMW$6,0,0.6*BMW$5+0.4*BMW$5*(BMW15-BMW$7)/(BMW$8-BMW$7))),IF(BMW15&lt;=BMW$8,BMW$5,IF(BMW15&gt;BMW$6,0,0.6*BMW$5+0.4*BMW$5*(BMW15-BMW$7)/(BMW$8-BMW$7))))))</f>
      </c>
      <c r="BMY15" s="126">
        <f>IF(BMW15&lt;&gt;"",BMW$5,0)</f>
      </c>
      <c r="BMZ15" s="125">
        <f>IF(BMW$6=0,RANK(BMW15,BMW$12:BMW$42,0),RANK(BMW15,BMW$12:BMW$42,1))</f>
      </c>
      <c r="BNA15" s="126">
        <v>99.86</v>
      </c>
      <c r="BNB15" s="126">
        <f>IF(COUNTA(BNA$12:BNA$42)=0,0.6*BNA$5,IF(BNA15="",0,IF(BNA$6=0,IF(BNA15&gt;=BNA$8,BNA$5,IF(BNA15&lt;BNA$6,0,0.6*BNA$5+0.4*BNA$5*(BNA15-BNA$7)/(BNA$8-BNA$7))),IF(BNA15&lt;=BNA$8,BNA$5,IF(BNA15&gt;BNA$6,0,0.6*BNA$5+0.4*BNA$5*(BNA15-BNA$7)/(BNA$8-BNA$7))))))</f>
      </c>
      <c r="BNC15" s="126">
        <f>IF(BNA15&lt;&gt;"",BNA$5,0)</f>
      </c>
      <c r="BND15" s="125">
        <f>IF(BNA$6=0,RANK(BNA15,BNA$12:BNA$42,0),RANK(BNA15,BNA$12:BNA$42,1))</f>
      </c>
      <c r="BNE15"/>
      <c r="BNF15" s="126">
        <f>IF(COUNTA(BNE$12:BNE$42)=0,0.6*BNE$5,IF(BNE15="",0,IF(BNE$6=0,IF(BNE15&gt;=BNE$8,BNE$5,IF(BNE15&lt;BNE$6,0,0.6*BNE$5+0.4*BNE$5*(BNE15-BNE$7)/(BNE$8-BNE$7))),IF(BNE15&lt;=BNE$8,BNE$5,IF(BNE15&gt;BNE$6,0,0.6*BNE$5+0.4*BNE$5*(BNE15-BNE$7)/(BNE$8-BNE$7))))))</f>
      </c>
      <c r="BNG15" s="126">
        <f>IF(BNE15&lt;&gt;"",BNE$5,0)</f>
      </c>
      <c r="BNH15" s="125">
        <f>IF(BNE$6=0,RANK(BNE15,BNE$12:BNE$42,0),RANK(BNE15,BNE$12:BNE$42,1))</f>
      </c>
      <c r="BNI15" s="126">
        <v>0.0107</v>
      </c>
      <c r="BNJ15" s="126">
        <f>IF(COUNTA(BNI$12:BNI$42)=0,0.6*BNI$5,IF(BNI15="",0,IF(BNI$6=0,IF(BNI15&gt;=BNI$8,BNI$5,IF(BNI15&lt;BNI$6,0,0.6*BNI$5+0.4*BNI$5*(BNI15-BNI$7)/(BNI$8-BNI$7))),IF(BNI15&lt;=BNI$8,BNI$5,IF(BNI15&gt;BNI$6,0,0.6*BNI$5+0.4*BNI$5*(BNI15-BNI$7)/(BNI$8-BNI$7))))))</f>
      </c>
      <c r="BNK15" s="126">
        <f>IF(BNI15&lt;&gt;"",BNI$5,0)</f>
      </c>
      <c r="BNL15" s="125">
        <f>IF(BNI$6=0,RANK(BNI15,BNI$12:BNI$42,0),RANK(BNI15,BNI$12:BNI$42,1))</f>
      </c>
      <c r="BNM15" s="126">
        <v>99.13</v>
      </c>
      <c r="BNN15" s="126">
        <f>IF(COUNTA(BNM$12:BNM$42)=0,0.6*BNM$5,IF(BNM15="",0,IF(BNM$6=0,IF(BNM15&gt;=BNM$8,BNM$5,IF(BNM15&lt;BNM$6,0,0.6*BNM$5+0.4*BNM$5*(BNM15-BNM$7)/(BNM$8-BNM$7))),IF(BNM15&lt;=BNM$8,BNM$5,IF(BNM15&gt;BNM$6,0,0.6*BNM$5+0.4*BNM$5*(BNM15-BNM$7)/(BNM$8-BNM$7))))))</f>
      </c>
      <c r="BNO15" s="126">
        <f>IF(BNM15&lt;&gt;"",BNM$5,0)</f>
      </c>
      <c r="BNP15" s="125">
        <f>IF(BNM$6=0,RANK(BNM15,BNM$12:BNM$42,0),RANK(BNM15,BNM$12:BNM$42,1))</f>
      </c>
      <c r="BNQ15" s="126">
        <v>100</v>
      </c>
      <c r="BNR15" s="126">
        <f>IF(COUNTA(BNQ$12:BNQ$42)=0,0.6*BNQ$5,IF(BNQ15="",0,IF(BNQ$6=0,IF(BNQ15&gt;=BNQ$8,BNQ$5,IF(BNQ15&lt;BNQ$6,0,0.6*BNQ$5+0.4*BNQ$5*(BNQ15-BNQ$7)/(BNQ$8-BNQ$7))),IF(BNQ15&lt;=BNQ$8,BNQ$5,IF(BNQ15&gt;BNQ$6,0,0.6*BNQ$5+0.4*BNQ$5*(BNQ15-BNQ$7)/(BNQ$8-BNQ$7))))))</f>
      </c>
      <c r="BNS15" s="126">
        <f>IF(BNQ15&lt;&gt;"",BNQ$5,0)</f>
      </c>
      <c r="BNT15" s="125">
        <f>IF(BNQ$6=0,RANK(BNQ15,BNQ$12:BNQ$42,0),RANK(BNQ15,BNQ$12:BNQ$42,1))</f>
      </c>
      <c r="BNU15" s="126">
        <v>0.12</v>
      </c>
      <c r="BNV15" s="126">
        <f>IF(COUNTA(BNU$12:BNU$42)=0,0.6*BNU$5,IF(BNU15="",0,IF(BNU$6=0,IF(BNU15&gt;=BNU$8,BNU$5,IF(BNU15&lt;BNU$6,0,0.6*BNU$5+0.4*BNU$5*(BNU15-BNU$7)/(BNU$8-BNU$7))),IF(BNU15&lt;=BNU$8,BNU$5,IF(BNU15&gt;BNU$6,0,0.6*BNU$5+0.4*BNU$5*(BNU15-BNU$7)/(BNU$8-BNU$7))))))</f>
      </c>
      <c r="BNW15" s="126">
        <f>IF(BNU15&lt;&gt;"",BNU$5,0)</f>
      </c>
      <c r="BNX15" s="125">
        <f>IF(BNU$6=0,RANK(BNU15,BNU$12:BNU$42,0),RANK(BNU15,BNU$12:BNU$42,1))</f>
      </c>
      <c r="BNY15" s="126">
        <v>100</v>
      </c>
      <c r="BNZ15" s="126">
        <f>IF(COUNTA(BNY$12:BNY$42)=0,0.6*BNY$5,IF(BNY15="",0,IF(BNY$6=0,IF(BNY15&gt;=BNY$8,BNY$5,IF(BNY15&lt;BNY$6,0,0.6*BNY$5+0.4*BNY$5*(BNY15-BNY$7)/(BNY$8-BNY$7))),IF(BNY15&lt;=BNY$8,BNY$5,IF(BNY15&gt;BNY$6,0,0.6*BNY$5+0.4*BNY$5*(BNY15-BNY$7)/(BNY$8-BNY$7))))))</f>
      </c>
      <c r="BOA15" s="126">
        <f>IF(BNY15&lt;&gt;"",BNY$5,0)</f>
      </c>
      <c r="BOB15" s="125">
        <f>IF(BNY$6=0,RANK(BNY15,BNY$12:BNY$42,0),RANK(BNY15,BNY$12:BNY$42,1))</f>
      </c>
      <c r="BOC15" s="126">
        <v>0.11</v>
      </c>
      <c r="BOD15" s="126">
        <f>IF(COUNTA(BOC$12:BOC$42)=0,0.6*BOC$5,IF(BOC15="",0,IF(BOC$6=0,IF(BOC15&gt;=BOC$8,BOC$5,IF(BOC15&lt;BOC$6,0,0.6*BOC$5+0.4*BOC$5*(BOC15-BOC$7)/(BOC$8-BOC$7))),IF(BOC15&lt;=BOC$8,BOC$5,IF(BOC15&gt;BOC$6,0,0.6*BOC$5+0.4*BOC$5*(BOC15-BOC$7)/(BOC$8-BOC$7))))))</f>
      </c>
      <c r="BOE15" s="126">
        <f>IF(BOC15&lt;&gt;"",BOC$5,0)</f>
      </c>
      <c r="BOF15" s="125">
        <f>IF(BOC$6=0,RANK(BOC15,BOC$12:BOC$42,0),RANK(BOC15,BOC$12:BOC$42,1))</f>
      </c>
      <c r="BOG15" s="126">
        <v>0</v>
      </c>
      <c r="BOH15" s="126">
        <f>IF(COUNTA(BOG$12:BOG$42)=0,0.6*BOG$5,IF(BOG15="",0,IF(BOG$6=0,IF(BOG15&gt;=BOG$8,BOG$5,IF(BOG15&lt;BOG$6,0,0.6*BOG$5+0.4*BOG$5*(BOG15-BOG$7)/(BOG$8-BOG$7))),IF(BOG15&lt;=BOG$8,BOG$5,IF(BOG15&gt;BOG$6,0,0.6*BOG$5+0.4*BOG$5*(BOG15-BOG$7)/(BOG$8-BOG$7))))))</f>
      </c>
      <c r="BOI15" s="126">
        <f>IF(BOG15&lt;&gt;"",BOG$5,0)</f>
      </c>
      <c r="BOJ15" s="125">
        <f>IF(BOG$6=0,RANK(BOG15,BOG$12:BOG$42,0),RANK(BOG15,BOG$12:BOG$42,1))</f>
      </c>
      <c r="BOK15" s="126">
        <v>49.38</v>
      </c>
      <c r="BOL15" s="126">
        <f>IF(COUNTA(BOK$12:BOK$42)=0,0.6*BOK$5,IF(BOK15="",0,IF(BOK$6=0,IF(BOK15&gt;=BOK$8,BOK$5,IF(BOK15&lt;BOK$6,0,0.6*BOK$5+0.4*BOK$5*(BOK15-BOK$7)/(BOK$8-BOK$7))),IF(BOK15&lt;=BOK$8,BOK$5,IF(BOK15&gt;BOK$6,0,0.6*BOK$5+0.4*BOK$5*(BOK15-BOK$7)/(BOK$8-BOK$7))))))</f>
      </c>
      <c r="BOM15" s="126">
        <f>IF(BOK15&lt;&gt;"",BOK$5,0)</f>
      </c>
      <c r="BON15" s="125">
        <f>IF(BOK$6=0,RANK(BOK15,BOK$12:BOK$42,0),RANK(BOK15,BOK$12:BOK$42,1))</f>
      </c>
      <c r="BOO15" s="126">
        <v>9.14</v>
      </c>
      <c r="BOP15" s="126">
        <f>IF(COUNTA(BOO$12:BOO$42)=0,0.6*BOO$5,IF(BOO15="",0,IF(BOO$6=0,IF(BOO15&gt;=BOO$8,BOO$5,IF(BOO15&lt;BOO$6,0,0.6*BOO$5+0.4*BOO$5*(BOO15-BOO$7)/(BOO$8-BOO$7))),IF(BOO15&lt;=BOO$8,BOO$5,IF(BOO15&gt;BOO$6,0,0.6*BOO$5+0.4*BOO$5*(BOO15-BOO$7)/(BOO$8-BOO$7))))))</f>
      </c>
      <c r="BOQ15" s="126">
        <f>IF(BOO15&lt;&gt;"",BOO$5,0)</f>
      </c>
      <c r="BOR15" s="125">
        <f>IF(BOO$6=0,RANK(BOO15,BOO$12:BOO$42,0),RANK(BOO15,BOO$12:BOO$42,1))</f>
      </c>
      <c r="BOS15" s="126">
        <v>99.09</v>
      </c>
      <c r="BOT15" s="126">
        <f>IF(COUNTA(BOS$12:BOS$42)=0,0.6*BOS$5,IF(BOS15="",0,IF(BOS$6=0,IF(BOS15&gt;=BOS$8,BOS$5,IF(BOS15&lt;BOS$6,0,0.6*BOS$5+0.4*BOS$5*(BOS15-BOS$7)/(BOS$8-BOS$7))),IF(BOS15&lt;=BOS$8,BOS$5,IF(BOS15&gt;BOS$6,0,0.6*BOS$5+0.4*BOS$5*(BOS15-BOS$7)/(BOS$8-BOS$7))))))</f>
      </c>
      <c r="BOU15" s="126">
        <f>IF(BOS15&lt;&gt;"",BOS$5,0)</f>
      </c>
      <c r="BOV15" s="125">
        <f>IF(BOS$6=0,RANK(BOS15,BOS$12:BOS$42,0),RANK(BOS15,BOS$12:BOS$42,1))</f>
      </c>
      <c r="BOW15"/>
      <c r="BOX15" s="126">
        <f>IF(COUNTA(BOW$12:BOW$42)=0,0.6*BOW$5,IF(BOW15="",0,IF(BOW$6=0,IF(BOW15&gt;=BOW$8,BOW$5,IF(BOW15&lt;BOW$6,0,0.6*BOW$5+0.4*BOW$5*(BOW15-BOW$7)/(BOW$8-BOW$7))),IF(BOW15&lt;=BOW$8,BOW$5,IF(BOW15&gt;BOW$6,0,0.6*BOW$5+0.4*BOW$5*(BOW15-BOW$7)/(BOW$8-BOW$7))))))</f>
      </c>
      <c r="BOY15" s="126">
        <f>IF(BOW15&lt;&gt;"",BOW$5,0)</f>
      </c>
      <c r="BOZ15" s="125">
        <f>IF(BOW$6=0,RANK(BOW15,BOW$12:BOW$42,0),RANK(BOW15,BOW$12:BOW$42,1))</f>
      </c>
      <c r="BPA15"/>
      <c r="BPB15" s="126">
        <f>IF(COUNTA(BPA$12:BPA$42)=0,0.6*BPA$5,IF(BPA15="",0,IF(BPA$6=0,IF(BPA15&gt;=BPA$8,BPA$5,IF(BPA15&lt;BPA$6,0,0.6*BPA$5+0.4*BPA$5*(BPA15-BPA$7)/(BPA$8-BPA$7))),IF(BPA15&lt;=BPA$8,BPA$5,IF(BPA15&gt;BPA$6,0,0.6*BPA$5+0.4*BPA$5*(BPA15-BPA$7)/(BPA$8-BPA$7))))))</f>
      </c>
      <c r="BPC15" s="126">
        <f>IF(BPA15&lt;&gt;"",BPA$5,0)</f>
      </c>
      <c r="BPD15" s="125">
        <f>IF(BPA$6=0,RANK(BPA15,BPA$12:BPA$42,0),RANK(BPA15,BPA$12:BPA$42,1))</f>
      </c>
      <c r="BPE15"/>
      <c r="BPF15" s="126">
        <f>IF(COUNTA(BPE$12:BPE$42)=0,0.6*BPE$5,IF(BPE15="",0,IF(BPE$6=0,IF(BPE15&gt;=BPE$8,BPE$5,IF(BPE15&lt;BPE$6,0,0.6*BPE$5+0.4*BPE$5*(BPE15-BPE$7)/(BPE$8-BPE$7))),IF(BPE15&lt;=BPE$8,BPE$5,IF(BPE15&gt;BPE$6,0,0.6*BPE$5+0.4*BPE$5*(BPE15-BPE$7)/(BPE$8-BPE$7))))))</f>
      </c>
      <c r="BPG15" s="126">
        <f>IF(BPE15&lt;&gt;"",BPE$5,0)</f>
      </c>
      <c r="BPH15" s="125">
        <f>IF(BPE$6=0,RANK(BPE15,BPE$12:BPE$42,0),RANK(BPE15,BPE$12:BPE$42,1))</f>
      </c>
      <c r="BPI15"/>
      <c r="BPJ15" s="126">
        <f>IF(COUNTA(BPI$12:BPI$42)=0,0.6*BPI$5,IF(BPI15="",0,IF(BPI$6=0,IF(BPI15&gt;=BPI$8,BPI$5,IF(BPI15&lt;BPI$6,0,0.6*BPI$5+0.4*BPI$5*(BPI15-BPI$7)/(BPI$8-BPI$7))),IF(BPI15&lt;=BPI$8,BPI$5,IF(BPI15&gt;BPI$6,0,0.6*BPI$5+0.4*BPI$5*(BPI15-BPI$7)/(BPI$8-BPI$7))))))</f>
      </c>
      <c r="BPK15" s="126">
        <f>IF(BPI15&lt;&gt;"",BPI$5,0)</f>
      </c>
      <c r="BPL15" s="125">
        <f>IF(BPI$6=0,RANK(BPI15,BPI$12:BPI$42,0),RANK(BPI15,BPI$12:BPI$42,1))</f>
      </c>
      <c r="BPM15" s="126">
        <v>100</v>
      </c>
      <c r="BPN15" s="126">
        <f>IF(COUNTA(BPM$12:BPM$42)=0,0.6*BPM$5,IF(BPM15="",0,IF(BPM$6=0,IF(BPM15&gt;=BPM$8,BPM$5,IF(BPM15&lt;BPM$6,0,0.6*BPM$5+0.4*BPM$5*(BPM15-BPM$7)/(BPM$8-BPM$7))),IF(BPM15&lt;=BPM$8,BPM$5,IF(BPM15&gt;BPM$6,0,0.6*BPM$5+0.4*BPM$5*(BPM15-BPM$7)/(BPM$8-BPM$7))))))</f>
      </c>
      <c r="BPO15" s="126">
        <f>IF(BPM15&lt;&gt;"",BPM$5,0)</f>
      </c>
      <c r="BPP15" s="125">
        <f>IF(BPM$6=0,RANK(BPM15,BPM$12:BPM$42,0),RANK(BPM15,BPM$12:BPM$42,1))</f>
      </c>
      <c r="BPQ15" s="126">
        <v>100</v>
      </c>
      <c r="BPR15" s="126">
        <f>IF(COUNTA(BPQ$12:BPQ$42)=0,0.6*BPQ$5,IF(BPQ15="",0,IF(BPQ$6=0,IF(BPQ15&gt;=BPQ$8,BPQ$5,IF(BPQ15&lt;BPQ$6,0,0.6*BPQ$5+0.4*BPQ$5*(BPQ15-BPQ$7)/(BPQ$8-BPQ$7))),IF(BPQ15&lt;=BPQ$8,BPQ$5,IF(BPQ15&gt;BPQ$6,0,0.6*BPQ$5+0.4*BPQ$5*(BPQ15-BPQ$7)/(BPQ$8-BPQ$7))))))</f>
      </c>
      <c r="BPS15" s="126">
        <f>IF(BPQ15&lt;&gt;"",BPQ$5,0)</f>
      </c>
      <c r="BPT15" s="125">
        <f>IF(BPQ$6=0,RANK(BPQ15,BPQ$12:BPQ$42,0),RANK(BPQ15,BPQ$12:BPQ$42,1))</f>
      </c>
      <c r="BPU15" s="126">
        <v>1.12</v>
      </c>
      <c r="BPV15" s="126">
        <f>IF(COUNTA(BPU$12:BPU$42)=0,0.6*BPU$5,IF(BPU15="",0,IF(BPU$6=0,IF(BPU15&gt;=BPU$8,BPU$5,IF(BPU15&lt;BPU$6,0,0.6*BPU$5+0.4*BPU$5*(BPU15-BPU$7)/(BPU$8-BPU$7))),IF(BPU15&lt;=BPU$8,BPU$5,IF(BPU15&gt;BPU$6,0,0.6*BPU$5+0.4*BPU$5*(BPU15-BPU$7)/(BPU$8-BPU$7))))))</f>
      </c>
      <c r="BPW15" s="126">
        <f>IF(BPU15&lt;&gt;"",BPU$5,0)</f>
      </c>
      <c r="BPX15" s="125">
        <f>IF(BPU$6=0,RANK(BPU15,BPU$12:BPU$42,0),RANK(BPU15,BPU$12:BPU$42,1))</f>
      </c>
      <c r="BPY15" s="126">
        <v>99.19</v>
      </c>
      <c r="BPZ15" s="126">
        <f>IF(COUNTA(BPY$12:BPY$42)=0,0.6*BPY$5,IF(BPY15="",0,IF(BPY$6=0,IF(BPY15&gt;=BPY$8,BPY$5,IF(BPY15&lt;BPY$6,0,0.6*BPY$5+0.4*BPY$5*(BPY15-BPY$7)/(BPY$8-BPY$7))),IF(BPY15&lt;=BPY$8,BPY$5,IF(BPY15&gt;BPY$6,0,0.6*BPY$5+0.4*BPY$5*(BPY15-BPY$7)/(BPY$8-BPY$7))))))</f>
      </c>
      <c r="BQA15" s="126">
        <f>IF(BPY15&lt;&gt;"",BPY$5,0)</f>
      </c>
      <c r="BQB15" s="125">
        <f>IF(BPY$6=0,RANK(BPY15,BPY$12:BPY$42,0),RANK(BPY15,BPY$12:BPY$42,1))</f>
      </c>
      <c r="BQC15" s="126">
        <v>100</v>
      </c>
      <c r="BQD15" s="126">
        <f>IF(COUNTA(BQC$12:BQC$42)=0,0.6*BQC$5,IF(BQC15="",0,IF(BQC$6=0,IF(BQC15&gt;=BQC$8,BQC$5,IF(BQC15&lt;BQC$6,0,0.6*BQC$5+0.4*BQC$5*(BQC15-BQC$7)/(BQC$8-BQC$7))),IF(BQC15&lt;=BQC$8,BQC$5,IF(BQC15&gt;BQC$6,0,0.6*BQC$5+0.4*BQC$5*(BQC15-BQC$7)/(BQC$8-BQC$7))))))</f>
      </c>
      <c r="BQE15" s="126">
        <f>IF(BQC15&lt;&gt;"",BQC$5,0)</f>
      </c>
      <c r="BQF15" s="125">
        <f>IF(BQC$6=0,RANK(BQC15,BQC$12:BQC$42,0),RANK(BQC15,BQC$12:BQC$42,1))</f>
      </c>
      <c r="BQG15" s="126">
        <v>0.11</v>
      </c>
      <c r="BQH15" s="126">
        <f>IF(COUNTA(BQG$12:BQG$42)=0,0.6*BQG$5,IF(BQG15="",0,IF(BQG$6=0,IF(BQG15&gt;=BQG$8,BQG$5,IF(BQG15&lt;BQG$6,0,0.6*BQG$5+0.4*BQG$5*(BQG15-BQG$7)/(BQG$8-BQG$7))),IF(BQG15&lt;=BQG$8,BQG$5,IF(BQG15&gt;BQG$6,0,0.6*BQG$5+0.4*BQG$5*(BQG15-BQG$7)/(BQG$8-BQG$7))))))</f>
      </c>
      <c r="BQI15" s="126">
        <f>IF(BQG15&lt;&gt;"",BQG$5,0)</f>
      </c>
      <c r="BQJ15" s="125">
        <f>IF(BQG$6=0,RANK(BQG15,BQG$12:BQG$42,0),RANK(BQG15,BQG$12:BQG$42,1))</f>
      </c>
      <c r="BQK15" s="126">
        <v>100</v>
      </c>
      <c r="BQL15" s="126">
        <f>IF(COUNTA(BQK$12:BQK$42)=0,0.6*BQK$5,IF(BQK15="",0,IF(BQK$6=0,IF(BQK15&gt;=BQK$8,BQK$5,IF(BQK15&lt;BQK$6,0,0.6*BQK$5+0.4*BQK$5*(BQK15-BQK$7)/(BQK$8-BQK$7))),IF(BQK15&lt;=BQK$8,BQK$5,IF(BQK15&gt;BQK$6,0,0.6*BQK$5+0.4*BQK$5*(BQK15-BQK$7)/(BQK$8-BQK$7))))))</f>
      </c>
      <c r="BQM15" s="126">
        <f>IF(BQK15&lt;&gt;"",BQK$5,0)</f>
      </c>
      <c r="BQN15" s="125">
        <f>IF(BQK$6=0,RANK(BQK15,BQK$12:BQK$42,0),RANK(BQK15,BQK$12:BQK$42,1))</f>
      </c>
      <c r="BQO15" s="126">
        <v>0.14</v>
      </c>
      <c r="BQP15" s="126">
        <f>IF(COUNTA(BQO$12:BQO$42)=0,0.6*BQO$5,IF(BQO15="",0,IF(BQO$6=0,IF(BQO15&gt;=BQO$8,BQO$5,IF(BQO15&lt;BQO$6,0,0.6*BQO$5+0.4*BQO$5*(BQO15-BQO$7)/(BQO$8-BQO$7))),IF(BQO15&lt;=BQO$8,BQO$5,IF(BQO15&gt;BQO$6,0,0.6*BQO$5+0.4*BQO$5*(BQO15-BQO$7)/(BQO$8-BQO$7))))))</f>
      </c>
      <c r="BQQ15" s="126">
        <f>IF(BQO15&lt;&gt;"",BQO$5,0)</f>
      </c>
      <c r="BQR15" s="125">
        <f>IF(BQO$6=0,RANK(BQO15,BQO$12:BQO$42,0),RANK(BQO15,BQO$12:BQO$42,1))</f>
      </c>
      <c r="BQS15" s="126">
        <v>0</v>
      </c>
      <c r="BQT15" s="126">
        <f>IF(COUNTA(BQS$12:BQS$42)=0,0.6*BQS$5,IF(BQS15="",0,IF(BQS$6=0,IF(BQS15&gt;=BQS$8,BQS$5,IF(BQS15&lt;BQS$6,0,0.6*BQS$5+0.4*BQS$5*(BQS15-BQS$7)/(BQS$8-BQS$7))),IF(BQS15&lt;=BQS$8,BQS$5,IF(BQS15&gt;BQS$6,0,0.6*BQS$5+0.4*BQS$5*(BQS15-BQS$7)/(BQS$8-BQS$7))))))</f>
      </c>
      <c r="BQU15" s="126">
        <f>IF(BQS15&lt;&gt;"",BQS$5,0)</f>
      </c>
      <c r="BQV15" s="125">
        <f>IF(BQS$6=0,RANK(BQS15,BQS$12:BQS$42,0),RANK(BQS15,BQS$12:BQS$42,1))</f>
      </c>
      <c r="BQW15" s="126">
        <v>68.7123560133469</v>
      </c>
      <c r="BQX15" s="126">
        <f>IF(COUNTA(BQW$12:BQW$42)=0,0.6*BQW$5,IF(BQW15="",0,IF(BQW$6=0,IF(BQW15&gt;=BQW$8,BQW$5,IF(BQW15&lt;BQW$6,0,0.6*BQW$5+0.4*BQW$5*(BQW15-BQW$7)/(BQW$8-BQW$7))),IF(BQW15&lt;=BQW$8,BQW$5,IF(BQW15&gt;BQW$6,0,0.6*BQW$5+0.4*BQW$5*(BQW15-BQW$7)/(BQW$8-BQW$7))))))</f>
      </c>
      <c r="BQY15" s="126">
        <f>IF(BQW15&lt;&gt;"",BQW$5,0)</f>
      </c>
      <c r="BQZ15" s="125">
        <f>IF(BQW$6=0,RANK(BQW15,BQW$12:BQW$42,0),RANK(BQW15,BQW$12:BQW$42,1))</f>
      </c>
      <c r="BRA15" s="126">
        <v>16.8845051544999</v>
      </c>
      <c r="BRB15" s="126">
        <f>IF(COUNTA(BRA$12:BRA$42)=0,0.6*BRA$5,IF(BRA15="",0,IF(BRA$6=0,IF(BRA15&gt;=BRA$8,BRA$5,IF(BRA15&lt;BRA$6,0,0.6*BRA$5+0.4*BRA$5*(BRA15-BRA$7)/(BRA$8-BRA$7))),IF(BRA15&lt;=BRA$8,BRA$5,IF(BRA15&gt;BRA$6,0,0.6*BRA$5+0.4*BRA$5*(BRA15-BRA$7)/(BRA$8-BRA$7))))))</f>
      </c>
      <c r="BRC15" s="126">
        <f>IF(BRA15&lt;&gt;"",BRA$5,0)</f>
      </c>
      <c r="BRD15" s="125">
        <f>IF(BRA$6=0,RANK(BRA15,BRA$12:BRA$42,0),RANK(BRA15,BRA$12:BRA$42,1))</f>
      </c>
      <c r="BRE15" s="126">
        <v>0.08</v>
      </c>
      <c r="BRF15" s="126">
        <f>IF(COUNTA(BRE$12:BRE$42)=0,0.6*BRE$5,IF(BRE15="",0,IF(BRE$6=0,IF(BRE15&gt;=BRE$8,BRE$5,IF(BRE15&lt;BRE$6,0,0.6*BRE$5+0.4*BRE$5*(BRE15-BRE$7)/(BRE$8-BRE$7))),IF(BRE15&lt;=BRE$8,BRE$5,IF(BRE15&gt;BRE$6,0,0.6*BRE$5+0.4*BRE$5*(BRE15-BRE$7)/(BRE$8-BRE$7))))))</f>
      </c>
      <c r="BRG15" s="126">
        <f>IF(BRE15&lt;&gt;"",BRE$5,0)</f>
      </c>
      <c r="BRH15" s="125">
        <f>IF(BRE$6=0,RANK(BRE15,BRE$12:BRE$42,0),RANK(BRE15,BRE$12:BRE$42,1))</f>
      </c>
      <c r="BRI15" s="126">
        <v>0.03</v>
      </c>
      <c r="BRJ15" s="126">
        <f>IF(COUNTA(BRI$12:BRI$42)=0,0.6*BRI$5,IF(BRI15="",0,IF(BRI$6=0,IF(BRI15&gt;=BRI$8,BRI$5,IF(BRI15&lt;BRI$6,0,0.6*BRI$5+0.4*BRI$5*(BRI15-BRI$7)/(BRI$8-BRI$7))),IF(BRI15&lt;=BRI$8,BRI$5,IF(BRI15&gt;BRI$6,0,0.6*BRI$5+0.4*BRI$5*(BRI15-BRI$7)/(BRI$8-BRI$7))))))</f>
      </c>
      <c r="BRK15" s="126">
        <f>IF(BRI15&lt;&gt;"",BRI$5,0)</f>
      </c>
      <c r="BRL15" s="125">
        <f>IF(BRI$6=0,RANK(BRI15,BRI$12:BRI$42,0),RANK(BRI15,BRI$12:BRI$42,1))</f>
      </c>
      <c r="BRM15" s="126">
        <v>0.07</v>
      </c>
      <c r="BRN15" s="126">
        <f>IF(COUNTA(BRM$12:BRM$42)=0,0.6*BRM$5,IF(BRM15="",0,IF(BRM$6=0,IF(BRM15&gt;=BRM$8,BRM$5,IF(BRM15&lt;BRM$6,0,0.6*BRM$5+0.4*BRM$5*(BRM15-BRM$7)/(BRM$8-BRM$7))),IF(BRM15&lt;=BRM$8,BRM$5,IF(BRM15&gt;BRM$6,0,0.6*BRM$5+0.4*BRM$5*(BRM15-BRM$7)/(BRM$8-BRM$7))))))</f>
      </c>
      <c r="BRO15" s="126">
        <f>IF(BRM15&lt;&gt;"",BRM$5,0)</f>
      </c>
      <c r="BRP15" s="125">
        <f>IF(BRM$6=0,RANK(BRM15,BRM$12:BRM$42,0),RANK(BRM15,BRM$12:BRM$42,1))</f>
      </c>
      <c r="BRQ15"/>
      <c r="BRR15" s="126">
        <f>IF(COUNTA(BRQ$12:BRQ$42)=0,0.6*BRQ$5,IF(BRQ15="",0,IF(BRQ$6=0,IF(BRQ15&gt;=BRQ$8,BRQ$5,IF(BRQ15&lt;BRQ$6,0,0.6*BRQ$5+0.4*BRQ$5*(BRQ15-BRQ$7)/(BRQ$8-BRQ$7))),IF(BRQ15&lt;=BRQ$8,BRQ$5,IF(BRQ15&gt;BRQ$6,0,0.6*BRQ$5+0.4*BRQ$5*(BRQ15-BRQ$7)/(BRQ$8-BRQ$7))))))</f>
      </c>
      <c r="BRS15" s="126">
        <f>IF(BRQ15&lt;&gt;"",BRQ$5,0)</f>
      </c>
      <c r="BRT15" s="125">
        <f>IF(BRQ$6=0,RANK(BRQ15,BRQ$12:BRQ$42,0),RANK(BRQ15,BRQ$12:BRQ$42,1))</f>
      </c>
      <c r="BRU15"/>
      <c r="BRV15" s="126">
        <f>IF(COUNTA(BRU$12:BRU$42)=0,0.6*BRU$5,IF(BRU15="",0,IF(BRU$6=0,IF(BRU15&gt;=BRU$8,BRU$5,IF(BRU15&lt;BRU$6,0,0.6*BRU$5+0.4*BRU$5*(BRU15-BRU$7)/(BRU$8-BRU$7))),IF(BRU15&lt;=BRU$8,BRU$5,IF(BRU15&gt;BRU$6,0,0.6*BRU$5+0.4*BRU$5*(BRU15-BRU$7)/(BRU$8-BRU$7))))))</f>
      </c>
      <c r="BRW15" s="126">
        <f>IF(BRU15&lt;&gt;"",BRU$5,0)</f>
      </c>
      <c r="BRX15" s="125">
        <f>IF(BRU$6=0,RANK(BRU15,BRU$12:BRU$42,0),RANK(BRU15,BRU$12:BRU$42,1))</f>
      </c>
      <c r="BRY15"/>
      <c r="BRZ15" s="126">
        <f>IF(COUNTA(BRY$12:BRY$42)=0,0.6*BRY$5,IF(BRY15="",0,IF(BRY$6=0,IF(BRY15&gt;=BRY$8,BRY$5,IF(BRY15&lt;BRY$6,0,0.6*BRY$5+0.4*BRY$5*(BRY15-BRY$7)/(BRY$8-BRY$7))),IF(BRY15&lt;=BRY$8,BRY$5,IF(BRY15&gt;BRY$6,0,0.6*BRY$5+0.4*BRY$5*(BRY15-BRY$7)/(BRY$8-BRY$7))))))</f>
      </c>
      <c r="BSA15" s="126">
        <f>IF(BRY15&lt;&gt;"",BRY$5,0)</f>
      </c>
      <c r="BSB15" s="125">
        <f>IF(BRY$6=0,RANK(BRY15,BRY$12:BRY$42,0),RANK(BRY15,BRY$12:BRY$42,1))</f>
      </c>
      <c r="BSC15"/>
      <c r="BSD15" s="126">
        <f>IF(COUNTA(BSC$12:BSC$42)=0,0.6*BSC$5,IF(BSC15="",0,IF(BSC$6=0,IF(BSC15&gt;=BSC$8,BSC$5,IF(BSC15&lt;BSC$6,0,0.6*BSC$5+0.4*BSC$5*(BSC15-BSC$7)/(BSC$8-BSC$7))),IF(BSC15&lt;=BSC$8,BSC$5,IF(BSC15&gt;BSC$6,0,0.6*BSC$5+0.4*BSC$5*(BSC15-BSC$7)/(BSC$8-BSC$7))))))</f>
      </c>
      <c r="BSE15" s="126">
        <f>IF(BSC15&lt;&gt;"",BSC$5,0)</f>
      </c>
      <c r="BSF15" s="125">
        <f>IF(BSC$6=0,RANK(BSC15,BSC$12:BSC$42,0),RANK(BSC15,BSC$12:BSC$42,1))</f>
      </c>
      <c r="BSG15"/>
      <c r="BSH15" s="126">
        <f>IF(COUNTA(BSG$12:BSG$42)=0,0.6*BSG$5,IF(BSG15="",0,IF(BSG$6=0,IF(BSG15&gt;=BSG$8,BSG$5,IF(BSG15&lt;BSG$6,0,0.6*BSG$5+0.4*BSG$5*(BSG15-BSG$7)/(BSG$8-BSG$7))),IF(BSG15&lt;=BSG$8,BSG$5,IF(BSG15&gt;BSG$6,0,0.6*BSG$5+0.4*BSG$5*(BSG15-BSG$7)/(BSG$8-BSG$7))))))</f>
      </c>
      <c r="BSI15" s="126">
        <f>IF(BSG15&lt;&gt;"",BSG$5,0)</f>
      </c>
      <c r="BSJ15" s="125">
        <f>IF(BSG$6=0,RANK(BSG15,BSG$12:BSG$42,0),RANK(BSG15,BSG$12:BSG$42,1))</f>
      </c>
      <c r="BSK15"/>
      <c r="BSL15" s="126">
        <f>IF(COUNTA(BSK$12:BSK$42)=0,0.6*BSK$5,IF(BSK15="",0,IF(BSK$6=0,IF(BSK15&gt;=BSK$8,BSK$5,IF(BSK15&lt;BSK$6,0,0.6*BSK$5+0.4*BSK$5*(BSK15-BSK$7)/(BSK$8-BSK$7))),IF(BSK15&lt;=BSK$8,BSK$5,IF(BSK15&gt;BSK$6,0,0.6*BSK$5+0.4*BSK$5*(BSK15-BSK$7)/(BSK$8-BSK$7))))))</f>
      </c>
      <c r="BSM15" s="126">
        <f>IF(BSK15&lt;&gt;"",BSK$5,0)</f>
      </c>
      <c r="BSN15" s="125">
        <f>IF(BSK$6=0,RANK(BSK15,BSK$12:BSK$42,0),RANK(BSK15,BSK$12:BSK$42,1))</f>
      </c>
      <c r="BSO15"/>
      <c r="BSP15" s="126">
        <f>IF(COUNTA(BSO$12:BSO$42)=0,0.6*BSO$5,IF(BSO15="",0,IF(BSO$6=0,IF(BSO15&gt;=BSO$8,BSO$5,IF(BSO15&lt;BSO$6,0,0.6*BSO$5+0.4*BSO$5*(BSO15-BSO$7)/(BSO$8-BSO$7))),IF(BSO15&lt;=BSO$8,BSO$5,IF(BSO15&gt;BSO$6,0,0.6*BSO$5+0.4*BSO$5*(BSO15-BSO$7)/(BSO$8-BSO$7))))))</f>
      </c>
      <c r="BSQ15" s="126">
        <f>IF(BSO15&lt;&gt;"",BSO$5,0)</f>
      </c>
      <c r="BSR15" s="125">
        <f>IF(BSO$6=0,RANK(BSO15,BSO$12:BSO$42,0),RANK(BSO15,BSO$12:BSO$42,1))</f>
      </c>
      <c r="BSS15"/>
      <c r="BST15" s="126">
        <f>IF(COUNTA(BSS$12:BSS$42)=0,0.6*BSS$5,IF(BSS15="",0,IF(BSS$6=0,IF(BSS15&gt;=BSS$8,BSS$5,IF(BSS15&lt;BSS$6,0,0.6*BSS$5+0.4*BSS$5*(BSS15-BSS$7)/(BSS$8-BSS$7))),IF(BSS15&lt;=BSS$8,BSS$5,IF(BSS15&gt;BSS$6,0,0.6*BSS$5+0.4*BSS$5*(BSS15-BSS$7)/(BSS$8-BSS$7))))))</f>
      </c>
      <c r="BSU15" s="126">
        <f>IF(BSS15&lt;&gt;"",BSS$5,0)</f>
      </c>
      <c r="BSV15" s="125">
        <f>IF(BSS$6=0,RANK(BSS15,BSS$12:BSS$42,0),RANK(BSS15,BSS$12:BSS$42,1))</f>
      </c>
      <c r="BSW15"/>
      <c r="BSX15" s="126">
        <f>IF(COUNTA(BSW$12:BSW$42)=0,0.6*BSW$5,IF(BSW15="",0,IF(BSW$6=0,IF(BSW15&gt;=BSW$8,BSW$5,IF(BSW15&lt;BSW$6,0,0.6*BSW$5+0.4*BSW$5*(BSW15-BSW$7)/(BSW$8-BSW$7))),IF(BSW15&lt;=BSW$8,BSW$5,IF(BSW15&gt;BSW$6,0,0.6*BSW$5+0.4*BSW$5*(BSW15-BSW$7)/(BSW$8-BSW$7))))))</f>
      </c>
      <c r="BSY15" s="126">
        <f>IF(BSW15&lt;&gt;"",BSW$5,0)</f>
      </c>
      <c r="BSZ15" s="125">
        <f>IF(BSW$6=0,RANK(BSW15,BSW$12:BSW$42,0),RANK(BSW15,BSW$12:BSW$42,1))</f>
      </c>
      <c r="BTA15"/>
      <c r="BTB15" s="126">
        <f>IF(COUNTA(BTA$12:BTA$42)=0,0.6*BTA$5,IF(BTA15="",0,IF(BTA$6=0,IF(BTA15&gt;=BTA$8,BTA$5,IF(BTA15&lt;BTA$6,0,0.6*BTA$5+0.4*BTA$5*(BTA15-BTA$7)/(BTA$8-BTA$7))),IF(BTA15&lt;=BTA$8,BTA$5,IF(BTA15&gt;BTA$6,0,0.6*BTA$5+0.4*BTA$5*(BTA15-BTA$7)/(BTA$8-BTA$7))))))</f>
      </c>
      <c r="BTC15" s="126">
        <f>IF(BTA15&lt;&gt;"",BTA$5,0)</f>
      </c>
      <c r="BTD15" s="125">
        <f>IF(BTA$6=0,RANK(BTA15,BTA$12:BTA$42,0),RANK(BTA15,BTA$12:BTA$42,1))</f>
      </c>
      <c r="BTE15"/>
      <c r="BTF15" s="126">
        <f>IF(COUNTA(BTE$12:BTE$42)=0,0.6*BTE$5,IF(BTE15="",0,IF(BTE$6=0,IF(BTE15&gt;=BTE$8,BTE$5,IF(BTE15&lt;BTE$6,0,0.6*BTE$5+0.4*BTE$5*(BTE15-BTE$7)/(BTE$8-BTE$7))),IF(BTE15&lt;=BTE$8,BTE$5,IF(BTE15&gt;BTE$6,0,0.6*BTE$5+0.4*BTE$5*(BTE15-BTE$7)/(BTE$8-BTE$7))))))</f>
      </c>
      <c r="BTG15" s="126">
        <f>IF(BTE15&lt;&gt;"",BTE$5,0)</f>
      </c>
      <c r="BTH15" s="125">
        <f>IF(BTE$6=0,RANK(BTE15,BTE$12:BTE$42,0),RANK(BTE15,BTE$12:BTE$42,1))</f>
      </c>
      <c r="BTI15" s="126">
        <v>0.42</v>
      </c>
      <c r="BTJ15" s="126">
        <f>IF(COUNTA(BTI$12:BTI$42)=0,0.6*BTI$5,IF(BTI15="",0,IF(BTI$6=0,IF(BTI15&gt;=BTI$8,BTI$5,IF(BTI15&lt;BTI$6,0,0.6*BTI$5+0.4*BTI$5*(BTI15-BTI$7)/(BTI$8-BTI$7))),IF(BTI15&lt;=BTI$8,BTI$5,IF(BTI15&gt;BTI$6,0,0.6*BTI$5+0.4*BTI$5*(BTI15-BTI$7)/(BTI$8-BTI$7))))))</f>
      </c>
      <c r="BTK15" s="126">
        <f>IF(BTI15&lt;&gt;"",BTI$5,0)</f>
      </c>
      <c r="BTL15" s="125">
        <f>IF(BTI$6=0,RANK(BTI15,BTI$12:BTI$42,0),RANK(BTI15,BTI$12:BTI$42,1))</f>
      </c>
      <c r="BTM15" s="126">
        <v>1.37</v>
      </c>
      <c r="BTN15" s="126">
        <f>IF(COUNTA(BTM$12:BTM$42)=0,0.6*BTM$5,IF(BTM15="",0,IF(BTM$6=0,IF(BTM15&gt;=BTM$8,BTM$5,IF(BTM15&lt;BTM$6,0,0.6*BTM$5+0.4*BTM$5*(BTM15-BTM$7)/(BTM$8-BTM$7))),IF(BTM15&lt;=BTM$8,BTM$5,IF(BTM15&gt;BTM$6,0,0.6*BTM$5+0.4*BTM$5*(BTM15-BTM$7)/(BTM$8-BTM$7))))))</f>
      </c>
      <c r="BTO15" s="126">
        <f>IF(BTM15&lt;&gt;"",BTM$5,0)</f>
      </c>
      <c r="BTP15" s="125">
        <f>IF(BTM$6=0,RANK(BTM15,BTM$12:BTM$42,0),RANK(BTM15,BTM$12:BTM$42,1))</f>
      </c>
      <c r="BTQ15" s="126">
        <v>0.79</v>
      </c>
      <c r="BTR15" s="126">
        <f>IF(COUNTA(BTQ$12:BTQ$42)=0,0.6*BTQ$5,IF(BTQ15="",0,IF(BTQ$6=0,IF(BTQ15&gt;=BTQ$8,BTQ$5,IF(BTQ15&lt;BTQ$6,0,0.6*BTQ$5+0.4*BTQ$5*(BTQ15-BTQ$7)/(BTQ$8-BTQ$7))),IF(BTQ15&lt;=BTQ$8,BTQ$5,IF(BTQ15&gt;BTQ$6,0,0.6*BTQ$5+0.4*BTQ$5*(BTQ15-BTQ$7)/(BTQ$8-BTQ$7))))))</f>
      </c>
      <c r="BTS15" s="126">
        <f>IF(BTQ15&lt;&gt;"",BTQ$5,0)</f>
      </c>
      <c r="BTT15" s="125">
        <f>IF(BTQ$6=0,RANK(BTQ15,BTQ$12:BTQ$42,0),RANK(BTQ15,BTQ$12:BTQ$42,1))</f>
      </c>
      <c r="BTU15" s="126">
        <v>98.33</v>
      </c>
      <c r="BTV15" s="126">
        <f>IF(COUNTA(BTU$12:BTU$42)=0,0.6*BTU$5,IF(BTU15="",0,IF(BTU$6=0,IF(BTU15&gt;=BTU$8,BTU$5,IF(BTU15&lt;BTU$6,0,0.6*BTU$5+0.4*BTU$5*(BTU15-BTU$7)/(BTU$8-BTU$7))),IF(BTU15&lt;=BTU$8,BTU$5,IF(BTU15&gt;BTU$6,0,0.6*BTU$5+0.4*BTU$5*(BTU15-BTU$7)/(BTU$8-BTU$7))))))</f>
      </c>
      <c r="BTW15" s="126">
        <f>IF(BTU15&lt;&gt;"",BTU$5,0)</f>
      </c>
      <c r="BTX15" s="125">
        <f>IF(BTU$6=0,RANK(BTU15,BTU$12:BTU$42,0),RANK(BTU15,BTU$12:BTU$42,1))</f>
      </c>
      <c r="BTY15" s="126">
        <v>97.22</v>
      </c>
      <c r="BTZ15" s="126">
        <f>IF(COUNTA(BTY$12:BTY$42)=0,0.6*BTY$5,IF(BTY15="",0,IF(BTY$6=0,IF(BTY15&gt;=BTY$8,BTY$5,IF(BTY15&lt;BTY$6,0,0.6*BTY$5+0.4*BTY$5*(BTY15-BTY$7)/(BTY$8-BTY$7))),IF(BTY15&lt;=BTY$8,BTY$5,IF(BTY15&gt;BTY$6,0,0.6*BTY$5+0.4*BTY$5*(BTY15-BTY$7)/(BTY$8-BTY$7))))))</f>
      </c>
      <c r="BUA15" s="126">
        <f>IF(BTY15&lt;&gt;"",BTY$5,0)</f>
      </c>
      <c r="BUB15" s="125">
        <f>IF(BTY$6=0,RANK(BTY15,BTY$12:BTY$42,0),RANK(BTY15,BTY$12:BTY$42,1))</f>
      </c>
      <c r="BUC15" s="126">
        <v>98.93</v>
      </c>
      <c r="BUD15" s="126">
        <f>IF(COUNTA(BUC$12:BUC$42)=0,0.6*BUC$5,IF(BUC15="",0,IF(BUC$6=0,IF(BUC15&gt;=BUC$8,BUC$5,IF(BUC15&lt;BUC$6,0,0.6*BUC$5+0.4*BUC$5*(BUC15-BUC$7)/(BUC$8-BUC$7))),IF(BUC15&lt;=BUC$8,BUC$5,IF(BUC15&gt;BUC$6,0,0.6*BUC$5+0.4*BUC$5*(BUC15-BUC$7)/(BUC$8-BUC$7))))))</f>
      </c>
      <c r="BUE15" s="126">
        <f>IF(BUC15&lt;&gt;"",BUC$5,0)</f>
      </c>
      <c r="BUF15" s="125">
        <f>IF(BUC$6=0,RANK(BUC15,BUC$12:BUC$42,0),RANK(BUC15,BUC$12:BUC$42,1))</f>
      </c>
      <c r="BUG15" s="126">
        <v>1.1</v>
      </c>
      <c r="BUH15" s="126">
        <f>IF(COUNTA(BUG$12:BUG$42)=0,0.6*BUG$5,IF(BUG15="",0,IF(BUG$6=0,IF(BUG15&gt;=BUG$8,BUG$5,IF(BUG15&lt;BUG$6,0,0.6*BUG$5+0.4*BUG$5*(BUG15-BUG$7)/(BUG$8-BUG$7))),IF(BUG15&lt;=BUG$8,BUG$5,IF(BUG15&gt;BUG$6,0,0.6*BUG$5+0.4*BUG$5*(BUG15-BUG$7)/(BUG$8-BUG$7))))))</f>
      </c>
      <c r="BUI15" s="126">
        <f>IF(BUG15&lt;&gt;"",BUG$5,0)</f>
      </c>
      <c r="BUJ15" s="125">
        <f>IF(BUG$6=0,RANK(BUG15,BUG$12:BUG$42,0),RANK(BUG15,BUG$12:BUG$42,1))</f>
      </c>
      <c r="BUK15" s="126">
        <v>0.58</v>
      </c>
      <c r="BUL15" s="126">
        <f>IF(COUNTA(BUK$12:BUK$42)=0,0.6*BUK$5,IF(BUK15="",0,IF(BUK$6=0,IF(BUK15&gt;=BUK$8,BUK$5,IF(BUK15&lt;BUK$6,0,0.6*BUK$5+0.4*BUK$5*(BUK15-BUK$7)/(BUK$8-BUK$7))),IF(BUK15&lt;=BUK$8,BUK$5,IF(BUK15&gt;BUK$6,0,0.6*BUK$5+0.4*BUK$5*(BUK15-BUK$7)/(BUK$8-BUK$7))))))</f>
      </c>
      <c r="BUM15" s="126">
        <f>IF(BUK15&lt;&gt;"",BUK$5,0)</f>
      </c>
      <c r="BUN15" s="125">
        <f>IF(BUK$6=0,RANK(BUK15,BUK$12:BUK$42,0),RANK(BUK15,BUK$12:BUK$42,1))</f>
      </c>
      <c r="BUO15" s="126">
        <v>22.32</v>
      </c>
      <c r="BUP15" s="126">
        <f>IF(COUNTA(BUO$12:BUO$42)=0,0.6*BUO$5,IF(BUO15="",0,IF(AND(BUO15&gt;=BUO$7,BUO15&lt;=BUO$8),BUO$5,0)))</f>
      </c>
      <c r="BUQ15" s="126">
        <f>IF(BUO15&lt;&gt;"",BUO$5,0)</f>
      </c>
      <c r="BUR15" s="125">
        <f>IF(BUO$6=0,RANK(BUO15,BUO$12:BUO$42,0),RANK(BUO15,BUO$12:BUO$42,1))</f>
      </c>
      <c r="BUS15" s="126">
        <v>0.15</v>
      </c>
      <c r="BUT15" s="126">
        <f>IF(COUNTA(BUS$12:BUS$42)=0,0.6*BUS$5,IF(BUS15="",0,IF(BUS$6=0,IF(BUS15&gt;=BUS$8,BUS$5,IF(BUS15&lt;BUS$6,0,0.6*BUS$5+0.4*BUS$5*(BUS15-BUS$7)/(BUS$8-BUS$7))),IF(BUS15&lt;=BUS$8,BUS$5,IF(BUS15&gt;BUS$6,0,0.6*BUS$5+0.4*BUS$5*(BUS15-BUS$7)/(BUS$8-BUS$7))))))</f>
      </c>
      <c r="BUU15" s="126">
        <f>IF(BUS15&lt;&gt;"",BUS$5,0)</f>
      </c>
      <c r="BUV15" s="125">
        <f>IF(BUS$6=0,RANK(BUS15,BUS$12:BUS$42,0),RANK(BUS15,BUS$12:BUS$42,1))</f>
      </c>
      <c r="BUW15" s="126">
        <v>0</v>
      </c>
      <c r="BUX15" s="126">
        <f>IF(COUNTA(BUW$12:BUW$42)=0,0.6*BUW$5,IF(BUW15="",0,IF(BUW$6=0,IF(BUW15&gt;=BUW$8,BUW$5,IF(BUW15&lt;BUW$6,0,0.6*BUW$5+0.4*BUW$5*(BUW15-BUW$7)/(BUW$8-BUW$7))),IF(BUW15&lt;=BUW$8,BUW$5,IF(BUW15&gt;BUW$6,0,0.6*BUW$5+0.4*BUW$5*(BUW15-BUW$7)/(BUW$8-BUW$7))))))</f>
      </c>
      <c r="BUY15" s="126">
        <f>IF(BUW15&lt;&gt;"",BUW$5,0)</f>
      </c>
      <c r="BUZ15" s="125">
        <f>IF(BUW$6=0,RANK(BUW15,BUW$12:BUW$42,0),RANK(BUW15,BUW$12:BUW$42,1))</f>
      </c>
      <c r="BVA15" s="126">
        <v>0.284</v>
      </c>
      <c r="BVB15" s="126">
        <f>IF(COUNTA(BVA$12:BVA$42)=0,0.6*BVA$5,IF(BVA15="",0,IF(BVA$6=0,IF(BVA15&gt;=BVA$8,BVA$5,IF(BVA15&lt;BVA$6,0,0.6*BVA$5+0.4*BVA$5*(BVA15-BVA$7)/(BVA$8-BVA$7))),IF(BVA15&lt;=BVA$8,BVA$5,IF(BVA15&gt;BVA$6,0,0.6*BVA$5+0.4*BVA$5*(BVA15-BVA$7)/(BVA$8-BVA$7))))))</f>
      </c>
      <c r="BVC15" s="126">
        <f>IF(BVA15&lt;&gt;"",BVA$5,0)</f>
      </c>
      <c r="BVD15" s="125">
        <f>IF(BVA$6=0,RANK(BVA15,BVA$12:BVA$42,0),RANK(BVA15,BVA$12:BVA$42,1))</f>
      </c>
      <c r="BVE15" s="126">
        <v>0.156</v>
      </c>
      <c r="BVF15" s="126">
        <f>IF(COUNTA(BVE$12:BVE$42)=0,0.6*BVE$5,IF(BVE15="",0,IF(BVE$6=0,IF(BVE15&gt;=BVE$8,BVE$5,IF(BVE15&lt;BVE$6,0,0.6*BVE$5+0.4*BVE$5*(BVE15-BVE$7)/(BVE$8-BVE$7))),IF(BVE15&lt;=BVE$8,BVE$5,IF(BVE15&gt;BVE$6,0,0.6*BVE$5+0.4*BVE$5*(BVE15-BVE$7)/(BVE$8-BVE$7))))))</f>
      </c>
      <c r="BVG15" s="126">
        <f>IF(BVE15&lt;&gt;"",BVE$5,0)</f>
      </c>
      <c r="BVH15" s="125">
        <f>IF(BVE$6=0,RANK(BVE15,BVE$12:BVE$42,0),RANK(BVE15,BVE$12:BVE$42,1))</f>
      </c>
      <c r="BVI15" s="126">
        <v>36.8023514830915</v>
      </c>
      <c r="BVJ15" s="126">
        <f>IF(COUNTA(BVI$12:BVI$42)=0,0.6*BVI$5,IF(BVI15="",0,IF(BVI$6=0,IF(BVI15&gt;=BVI$8,BVI$5,IF(BVI15&lt;BVI$6,0,0.6*BVI$5+0.4*BVI$5*(BVI15-BVI$7)/(BVI$8-BVI$7))),IF(BVI15&lt;=BVI$8,BVI$5,IF(BVI15&gt;BVI$6,0,0.6*BVI$5+0.4*BVI$5*(BVI15-BVI$7)/(BVI$8-BVI$7))))))</f>
      </c>
      <c r="BVK15" s="126">
        <f>IF(BVI15&lt;&gt;"",BVI$5,0)</f>
      </c>
      <c r="BVL15" s="125">
        <f>IF(BVI$6=0,RANK(BVI15,BVI$12:BVI$42,0),RANK(BVI15,BVI$12:BVI$42,1))</f>
      </c>
      <c r="BVM15" s="126">
        <v>0.32</v>
      </c>
      <c r="BVN15" s="126">
        <f>IF(COUNTA(BVM$12:BVM$42)=0,0.6*BVM$5,IF(BVM15="",0,IF(BVM$6=0,IF(BVM15&gt;=BVM$8,BVM$5,IF(BVM15&lt;BVM$6,0,0.6*BVM$5+0.4*BVM$5*(BVM15-BVM$7)/(BVM$8-BVM$7))),IF(BVM15&lt;=BVM$8,BVM$5,IF(BVM15&gt;BVM$6,0,0.6*BVM$5+0.4*BVM$5*(BVM15-BVM$7)/(BVM$8-BVM$7))))))</f>
      </c>
      <c r="BVO15" s="126">
        <f>IF(BVM15&lt;&gt;"",BVM$5,0)</f>
      </c>
      <c r="BVP15" s="125">
        <f>IF(BVM$6=0,RANK(BVM15,BVM$12:BVM$42,0),RANK(BVM15,BVM$12:BVM$42,1))</f>
      </c>
      <c r="BVQ15" s="126">
        <v>0.9</v>
      </c>
      <c r="BVR15" s="126">
        <f>IF(COUNTA(BVQ$12:BVQ$42)=0,0.6*BVQ$5,IF(BVQ15="",0,IF(BVQ$6=0,IF(BVQ15&gt;=BVQ$8,BVQ$5,IF(BVQ15&lt;BVQ$6,0,0.6*BVQ$5+0.4*BVQ$5*(BVQ15-BVQ$7)/(BVQ$8-BVQ$7))),IF(BVQ15&lt;=BVQ$8,BVQ$5,IF(BVQ15&gt;BVQ$6,0,0.6*BVQ$5+0.4*BVQ$5*(BVQ15-BVQ$7)/(BVQ$8-BVQ$7))))))</f>
      </c>
      <c r="BVS15" s="126">
        <f>IF(BVQ15&lt;&gt;"",BVQ$5,0)</f>
      </c>
      <c r="BVT15" s="125">
        <f>IF(BVQ$6=0,RANK(BVQ15,BVQ$12:BVQ$42,0),RANK(BVQ15,BVQ$12:BVQ$42,1))</f>
      </c>
      <c r="BVU15" s="126">
        <v>83.5556896411152</v>
      </c>
      <c r="BVV15" s="126">
        <f>IF(COUNTA(BVU$12:BVU$42)=0,0.6*BVU$5,IF(BVU15="",0,IF(BVU$6=0,IF(BVU15&gt;=BVU$8,BVU$5,IF(BVU15&lt;BVU$6,0,0.6*BVU$5+0.4*BVU$5*(BVU15-BVU$7)/(BVU$8-BVU$7))),IF(BVU15&lt;=BVU$8,BVU$5,IF(BVU15&gt;BVU$6,0,0.6*BVU$5+0.4*BVU$5*(BVU15-BVU$7)/(BVU$8-BVU$7))))))</f>
      </c>
      <c r="BVW15" s="126">
        <f>IF(BVU15&lt;&gt;"",BVU$5,0)</f>
      </c>
      <c r="BVX15" s="125">
        <f>IF(BVU$6=0,RANK(BVU15,BVU$12:BVU$42,0),RANK(BVU15,BVU$12:BVU$42,1))</f>
      </c>
      <c r="BVY15" s="126">
        <v>98.720896809428</v>
      </c>
      <c r="BVZ15" s="126">
        <f>IF(COUNTA(BVY$12:BVY$42)=0,0.6*BVY$5,IF(BVY15="",0,IF(BVY$6=0,IF(BVY15&gt;=BVY$8,BVY$5,IF(BVY15&lt;BVY$6,0,0.6*BVY$5+0.4*BVY$5*(BVY15-BVY$7)/(BVY$8-BVY$7))),IF(BVY15&lt;=BVY$8,BVY$5,IF(BVY15&gt;BVY$6,0,0.6*BVY$5+0.4*BVY$5*(BVY15-BVY$7)/(BVY$8-BVY$7))))))</f>
      </c>
      <c r="BWA15" s="126">
        <f>IF(BVY15&lt;&gt;"",BVY$5,0)</f>
      </c>
      <c r="BWB15" s="125">
        <f>IF(BVY$6=0,RANK(BVY15,BVY$12:BVY$42,0),RANK(BVY15,BVY$12:BVY$42,1))</f>
      </c>
      <c r="BWC15" s="126">
        <v>100</v>
      </c>
      <c r="BWD15" s="126">
        <f>IF(COUNTA(BWC$12:BWC$42)=0,0.6*BWC$5,IF(BWC15="",0,IF(BWC$6=0,IF(BWC15&gt;=BWC$8,BWC$5,IF(BWC15&lt;BWC$6,0,0.6*BWC$5+0.4*BWC$5*(BWC15-BWC$7)/(BWC$8-BWC$7))),IF(BWC15&lt;=BWC$8,BWC$5,IF(BWC15&gt;BWC$6,0,0.6*BWC$5+0.4*BWC$5*(BWC15-BWC$7)/(BWC$8-BWC$7))))))</f>
      </c>
      <c r="BWE15" s="126">
        <f>IF(BWC15&lt;&gt;"",BWC$5,0)</f>
      </c>
      <c r="BWF15" s="125">
        <f>IF(BWC$6=0,RANK(BWC15,BWC$12:BWC$42,0),RANK(BWC15,BWC$12:BWC$42,1))</f>
      </c>
      <c r="BWG15" s="126">
        <v>98.4851968956597</v>
      </c>
      <c r="BWH15" s="126">
        <f>IF(COUNTA(BWG$12:BWG$42)=0,0.6*BWG$5,IF(BWG15="",0,IF(BWG$6=0,IF(BWG15&gt;=BWG$8,BWG$5,IF(BWG15&lt;BWG$6,0,0.6*BWG$5+0.4*BWG$5*(BWG15-BWG$7)/(BWG$8-BWG$7))),IF(BWG15&lt;=BWG$8,BWG$5,IF(BWG15&gt;BWG$6,0,0.6*BWG$5+0.4*BWG$5*(BWG15-BWG$7)/(BWG$8-BWG$7))))))</f>
      </c>
      <c r="BWI15" s="126">
        <f>IF(BWG15&lt;&gt;"",BWG$5,0)</f>
      </c>
      <c r="BWJ15" s="125">
        <f>IF(BWG$6=0,RANK(BWG15,BWG$12:BWG$42,0),RANK(BWG15,BWG$12:BWG$42,1))</f>
      </c>
      <c r="BWK15" s="126">
        <v>14</v>
      </c>
      <c r="BWL15" s="126">
        <f>IF(COUNTA(BWK$12:BWK$42)=0,0.6*BWK$5,IF(BWK15="",0,IF(AND(BWK15&gt;=BWK$7,BWK15&lt;=BWK$8),BWK$5,0)))</f>
      </c>
      <c r="BWM15" s="126">
        <f>IF(BWK15&lt;&gt;"",BWK$5,0)</f>
      </c>
      <c r="BWN15" s="125">
        <f>IF(BWK$6=0,RANK(BWK15,BWK$12:BWK$42,0),RANK(BWK15,BWK$12:BWK$42,1))</f>
      </c>
      <c r="BWO15" s="126">
        <v>4.67</v>
      </c>
      <c r="BWP15" s="126">
        <f>IF(COUNTA(BWO$12:BWO$42)=0,0.6*BWO$5,IF(BWO15="",0,IF(BWO$6=0,IF(BWO15&gt;=BWO$8,BWO$5,IF(BWO15&lt;BWO$6,0,0.6*BWO$5+0.4*BWO$5*(BWO15-BWO$7)/(BWO$8-BWO$7))),IF(BWO15&lt;=BWO$8,BWO$5,IF(BWO15&gt;BWO$6,0,0.6*BWO$5+0.4*BWO$5*(BWO15-BWO$7)/(BWO$8-BWO$7))))))</f>
      </c>
      <c r="BWQ15" s="126">
        <f>IF(BWO15&lt;&gt;"",BWO$5,0)</f>
      </c>
      <c r="BWR15" s="125">
        <f>IF(BWO$6=0,RANK(BWO15,BWO$12:BWO$42,0),RANK(BWO15,BWO$12:BWO$42,1))</f>
      </c>
      <c r="BWS15" s="126">
        <v>1.62</v>
      </c>
      <c r="BWT15" s="126">
        <f>IF(COUNTA(BWS$12:BWS$42)=0,0.6*BWS$5,IF(BWS15="",0,IF(BWS$6=0,IF(BWS15&gt;=BWS$8,BWS$5,IF(BWS15&lt;BWS$6,0,0.6*BWS$5+0.4*BWS$5*(BWS15-BWS$7)/(BWS$8-BWS$7))),IF(BWS15&lt;=BWS$8,BWS$5,IF(BWS15&gt;BWS$6,0,0.6*BWS$5+0.4*BWS$5*(BWS15-BWS$7)/(BWS$8-BWS$7))))))</f>
      </c>
      <c r="BWU15" s="126">
        <f>IF(BWS15&lt;&gt;"",BWS$5,0)</f>
      </c>
      <c r="BWV15" s="125">
        <f>IF(BWS$6=0,RANK(BWS15,BWS$12:BWS$42,0),RANK(BWS15,BWS$12:BWS$42,1))</f>
      </c>
      <c r="BWW15" s="125" t="s">
        <v>19</v>
      </c>
      <c r="BWX15" s="125">
        <f>(F15+J15+N15+R15+V15+Z15+AD15+AH15+AL15)*100</f>
      </c>
      <c r="BWY15" s="125">
        <f>RANK(BWX15,BWX$12:BWX$42,0)</f>
      </c>
      <c r="BWZ15" s="125" t="s">
        <v>19</v>
      </c>
      <c r="BXA15" s="125">
        <f>(AP15+AT15+AX15+BB15+BF15+BJ15+BN15+BR15+BV15+BZ15+CD15+CH15+CL15+CP15)*100</f>
      </c>
      <c r="BXB15" s="125">
        <f>RANK(BXA15,BXA$12:BXA$42,0)</f>
      </c>
      <c r="BXC15" s="125" t="s">
        <v>19</v>
      </c>
      <c r="BXD15" s="125">
        <f>(CT15)*100</f>
      </c>
      <c r="BXE15" s="125">
        <f>RANK(BXD15,BXD$12:BXD$42,0)</f>
      </c>
      <c r="BXF15" s="125" t="s">
        <v>19</v>
      </c>
      <c r="BXG15" s="125">
        <f>(CX15+DB15+DF15+DJ15+DN15+DR15+DV15+DZ15+EE15+EJ15+EO15+ET15+EY15+FD15+FI15+FN15+FS15+FX15+GC15+GH15+GM15+GR15+GW15+HB15+HG15+HL15+HQ15+HV15+IA15+IF15+IK15+IP15+IU15+IZ15+JE15+JJ15+JO15+JT15+JY15+KD15+KI15+KN15+KS15+KX15+LC15+LH15+LM15+LR15+LW15+MB15+MG15+ML15+MQ15+MV15+NA15+NF15+NK15+NP15+NU15+NZ15+OE15+OJ15+OO15+OT15+OY15+PD15+PI15+PN15+PS15+PX15+QC15+QH15+QM15+QR15+QW15+RB15+RG15+RL15+RQ15+RV15+SA15+SF15+SK15+SP15+SU15+SZ15+TE15+TJ15+TO15+TT15+TY15+UD15+UI15+UN15+US15+UX15+VC15+VH15+VM15+VR15+VW15+WB15+WG15+WL15+WQ15+WV15+XA15+XF15+XK15+XP15+XU15+XZ15+YE15+YJ15+YO15+YT15+YY15+ZD15+ZI15+ZN15+ZS15+ZX15+AAC15+AAH15+AAM15+AAR15+AAW15+ABB15+ABG15+ABL15+ABQ15+ABV15+ACA15+ACF15+ACK15+ACP15+ACU15+ACZ15+ADE15+ADJ15+ADO15+ADT15+ADY15+AED15+AEI15+AEN15+AES15+AEX15+AFC15+AFH15+AFM15+AFR15+AFW15+AGB15+AGG15+AGL15+AGQ15+AGV15+AHA15+AHF15+AHK15+AHP15+AHU15+AHZ15+AIE15+AIJ15+AIO15+AIT15+AIY15+AJD15+AJI15+AJN15+AJS15+AJX15+AKC15+AKH15+AKM15+AKR15+AKW15+ALB15+ALG15+ALL15+ALQ15+ALV15+AMA15+AMF15+AMK15+AMP15+AMU15+AMZ15+ANE15+ANJ15+ANO15+ANT15+ANY15+AOD15+AOI15+AON15+AOS15+AOX15+APC15+APH15+APM15+APR15+APW15+AQB15+AQG15+AQL15+AQQ15+AQV15+ARA15+ARF15+ARK15+ARP15+ARU15+ARZ15+ASE15+ASJ15+ASO15+AST15+ASY15+ATD15+ATI15+ATN15+ATS15+ATX15+AUC15+AUH15)*100</f>
      </c>
      <c r="BXH15" s="125">
        <f>RANK(BXG15,BXG$12:BXG$42,0)</f>
      </c>
      <c r="BXI15" s="125" t="s">
        <v>19</v>
      </c>
      <c r="BXJ15" s="125">
        <f>(AUL15+AUP15+AUT15+AUX15+AVB15+AVF15+AVJ15+AVN15+AVR15+AVV15+AVZ15+AWD15+AWH15+AWL15+AWP15+AWT15+AWX15+AXB15+AXF15+AXJ15+AXN15+AXR15+AXV15+AXZ15+AYD15+AYH15+AYL15+AYP15+AYT15+AYX15+AZB15+AZF15+AZJ15+AZN15+AZR15+AZV15+AZZ15+BAD15+BAH15+BAL15+BAP15+BAT15+BAX15+BBB15+BBF15+BBJ15+BBN15+BBR15+BBV15+BBZ15+BCD15+BCH15+BCL15+BCP15+BCT15+BCX15+BDB15+BDF15+BDJ15+BDN15+BDR15+BDV15+BDZ15+BED15+BEH15+BEL15+BEP15+BET15+BEX15+BFB15+BFF15+BFJ15+BFN15+BFR15+BFV15+BFZ15+BGD15+BGH15+BGL15+BGP15+BGT15+BGX15+BHB15+BHF15+BHJ15+BHN15+BHR15+BHV15+BHZ15+BID15+BIH15+BIL15+BIP15+BIT15+BIX15+BJB15+BJF15+BJJ15+BJN15+BJR15+BJV15+BJZ15+BKD15+BKH15+BKL15+BKP15+BKT15+BKX15+BLB15+BLF15+BLJ15+BLN15+BLR15+BLV15+BLZ15+BMD15+BMH15+BML15+BMP15+BMT15+BMX15+BNB15+BNF15+BNJ15+BNN15+BNR15+BNV15+BNZ15+BOD15+BOH15+BOL15+BOP15+BOT15+BOX15+BPB15+BPF15+BPJ15+BPN15+BPR15+BPV15+BPZ15+BQD15+BQH15+BQL15+BQP15+BQT15+BQX15+BRB15)*100</f>
      </c>
      <c r="BXK15" s="125">
        <f>RANK(BXJ15,BXJ$12:BXJ$42,0)</f>
      </c>
      <c r="BXL15" s="125" t="s">
        <v>19</v>
      </c>
      <c r="BXM15" s="125">
        <f>(BRF15+BRJ15+BRN15+BRR15+BRV15+BRZ15+BSD15+BSH15+BSL15+BSP15+BST15+BSX15+BTB15+BTF15+BTJ15+BTN15+BTR15)*100</f>
      </c>
      <c r="BXN15" s="125">
        <f>RANK(BXM15,BXM$12:BXM$42,0)</f>
      </c>
      <c r="BXO15" s="125" t="s">
        <v>19</v>
      </c>
      <c r="BXP15" s="125">
        <f>(BTV15+BTZ15+BUD15+BUH15+BUL15)*100</f>
      </c>
      <c r="BXQ15" s="125">
        <f>RANK(BXP15,BXP$12:BXP$42,0)</f>
      </c>
      <c r="BXR15" s="125" t="s">
        <v>19</v>
      </c>
      <c r="BXS15" s="125">
        <f>(BUP15+BUT15+BUX15)*100</f>
      </c>
      <c r="BXT15" s="125">
        <f>RANK(BXS15,BXS$12:BXS$42,0)</f>
      </c>
      <c r="BXU15" s="125" t="s">
        <v>19</v>
      </c>
      <c r="BXV15" s="125">
        <f>(BVB15+BVF15+BVJ15+BVN15+BVR15+BVV15+BVZ15+BWD15+BWH15+BWL15+BWP15+BWT15)*100</f>
      </c>
      <c r="BXW15" s="125">
        <f>RANK(BXV15,BXV$12:BXV$42,0)</f>
      </c>
    </row>
    <row r="16">
      <c r="A16" s="125" t="s">
        <v>20</v>
      </c>
      <c r="B16" s="125">
        <f>A16</f>
      </c>
      <c r="C16" s="125">
        <f>(F16+J16+N16+R16+V16+Z16+AD16+AH16+AL16+AP16+AT16+AX16+BB16+BF16+BJ16+BN16+BR16+BV16+BZ16+CD16+CH16+CL16+CP16+CT16+CX16+DB16+DF16+DJ16+DN16+DR16+DV16+DZ16+EE16+EJ16+EO16+ET16+EY16+FD16+FI16+FN16+FS16+FX16+GC16+GH16+GM16+GR16+GW16+HB16+HG16+HL16+HQ16+HV16+IA16+IF16+IK16+IP16+IU16+IZ16+JE16+JJ16+JO16+JT16+JY16+KD16+KI16+KN16+KS16+KX16+LC16+LH16+LM16+LR16+LW16+MB16+MG16+ML16+MQ16+MV16+NA16+NF16+NK16+NP16+NU16+NZ16+OE16+OJ16+OO16+OT16+OY16+PD16+PI16+PN16+PS16+PX16+QC16+QH16+QM16+QR16+QW16+RB16+RG16+RL16+RQ16+RV16+SA16+SF16+SK16+SP16+SU16+SZ16+TE16+TJ16+TO16+TT16+TY16+UD16+UI16+UN16+US16+UX16+VC16+VH16+VM16+VR16+VW16+WB16+WG16+WL16+WQ16+WV16+XA16+XF16+XK16+XP16+XU16+XZ16+YE16+YJ16+YO16+YT16+YY16+ZD16+ZI16+ZN16+ZS16+ZX16+AAC16+AAH16+AAM16+AAR16+AAW16+ABB16+ABG16+ABL16+ABQ16+ABV16+ACA16+ACF16+ACK16+ACP16+ACU16+ACZ16+ADE16+ADJ16+ADO16+ADT16+ADY16+AED16+AEI16+AEN16+AES16+AEX16+AFC16+AFH16+AFM16+AFR16+AFW16+AGB16+AGG16+AGL16+AGQ16+AGV16+AHA16+AHF16+AHK16+AHP16+AHU16+AHZ16+AIE16+AIJ16+AIO16+AIT16+AIY16+AJD16+AJI16+AJN16+AJS16+AJX16+AKC16+AKH16+AKM16+AKR16+AKW16+ALB16+ALG16+ALL16+ALQ16+ALV16+AMA16+AMF16+AMK16+AMP16+AMU16+AMZ16+ANE16+ANJ16+ANO16+ANT16+ANY16+AOD16+AOI16+AON16+AOS16+AOX16+APC16+APH16+APM16+APR16+APW16+AQB16+AQG16+AQL16+AQQ16+AQV16+ARA16+ARF16+ARK16+ARP16+ARU16+ARZ16+ASE16+ASJ16+ASO16+AST16+ASY16+ATD16+ATI16+ATN16+ATS16+ATX16+AUC16+AUH16+AUL16+AUP16+AUT16+AUX16+AVB16+AVF16+AVJ16+AVN16+AVR16+AVV16+AVZ16+AWD16+AWH16+AWL16+AWP16+AWT16+AWX16+AXB16+AXF16+AXJ16+AXN16+AXR16+AXV16+AXZ16+AYD16+AYH16+AYL16+AYP16+AYT16+AYX16+AZB16+AZF16+AZJ16+AZN16+AZR16+AZV16+AZZ16+BAD16+BAH16+BAL16+BAP16+BAT16+BAX16+BBB16+BBF16+BBJ16+BBN16+BBR16+BBV16+BBZ16+BCD16+BCH16+BCL16+BCP16+BCT16+BCX16+BDB16+BDF16+BDJ16+BDN16+BDR16+BDV16+BDZ16+BED16+BEH16+BEL16+BEP16+BET16+BEX16+BFB16+BFF16+BFJ16+BFN16+BFR16+BFV16+BFZ16+BGD16+BGH16+BGL16+BGP16+BGT16+BGX16+BHB16+BHF16+BHJ16+BHN16+BHR16+BHV16+BHZ16+BID16+BIH16+BIL16+BIP16+BIT16+BIX16+BJB16+BJF16+BJJ16+BJN16+BJR16+BJV16+BJZ16+BKD16+BKH16+BKL16+BKP16+BKT16+BKX16+BLB16+BLF16+BLJ16+BLN16+BLR16+BLV16+BLZ16+BMD16+BMH16+BML16+BMP16+BMT16+BMX16+BNB16+BNF16+BNJ16+BNN16+BNR16+BNV16+BNZ16+BOD16+BOH16+BOL16+BOP16+BOT16+BOX16+BPB16+BPF16+BPJ16+BPN16+BPR16+BPV16+BPZ16+BQD16+BQH16+BQL16+BQP16+BQT16+BQX16+BRB16+BRF16+BRJ16+BRN16+BRR16+BRV16+BRZ16+BSD16+BSH16+BSL16+BSP16+BST16+BSX16+BTB16+BTF16+BTJ16+BTN16+BTR16+BTV16+BTZ16+BUD16+BUH16+BUL16+BUP16+BUT16+BUX16+BVB16+BVF16+BVJ16+BVN16+BVR16+BVV16+BVZ16+BWD16+BWH16+BWL16+BWP16+BWT16)*100</f>
      </c>
      <c r="D16" s="125">
        <f>RANK(C16,C$12:C$42,0)</f>
      </c>
      <c r="E16" s="126">
        <v>70.948241406875</v>
      </c>
      <c r="F16" s="126">
        <f>IF(COUNTA(E$12:E$42)=0,0.6*E$5,IF(E16="",0,IF(E$6=0,IF(E16&gt;=E$8,E$5,IF(E16&lt;E$6,0,0.6*E$5+0.4*E$5*(E16-E$7)/(E$8-E$7))),IF(E16&lt;=E$8,E$5,IF(E16&gt;E$6,0,0.6*E$5+0.4*E$5*(E16-E$7)/(E$8-E$7))))))</f>
      </c>
      <c r="G16" s="126">
        <f>IF(E16&lt;&gt;"",E$5,0)</f>
      </c>
      <c r="H16" s="125">
        <f>IF(E$6=0,RANK(E16,E$12:E$42,0),RANK(E16,E$12:E$42,1))</f>
      </c>
      <c r="I16" s="126">
        <v>84.5525511553326</v>
      </c>
      <c r="J16" s="126">
        <f>IF(COUNTA(I$12:I$42)=0,0.6*I$5,IF(I16="",0,IF(I$6=0,IF(I16&gt;=I$8,I$5,IF(I16&lt;I$6,0,0.6*I$5+0.4*I$5*(I16-I$7)/(I$8-I$7))),IF(I16&lt;=I$8,I$5,IF(I16&gt;I$6,0,0.6*I$5+0.4*I$5*(I16-I$7)/(I$8-I$7))))))</f>
      </c>
      <c r="K16" s="126">
        <f>IF(I16&lt;&gt;"",I$5,0)</f>
      </c>
      <c r="L16" s="125">
        <f>IF(I$6=0,RANK(I16,I$12:I$42,0),RANK(I16,I$12:I$42,1))</f>
      </c>
      <c r="M16"/>
      <c r="N16" s="126">
        <f>IF(COUNTA(M$12:M$42)=0,0.6*M$5,IF(M16="",0,IF(M$6=0,IF(M16&gt;=M$8,M$5,IF(M16&lt;M$6,0,0.6*M$5+0.4*M$5*(M16-M$7)/(M$8-M$7))),IF(M16&lt;=M$8,M$5,IF(M16&gt;M$6,0,0.6*M$5+0.4*M$5*(M16-M$7)/(M$8-M$7))))))</f>
      </c>
      <c r="O16" s="126">
        <f>IF(M16&lt;&gt;"",M$5,0)</f>
      </c>
      <c r="P16" s="125">
        <f>IF(M$6=0,RANK(M16,M$12:M$42,0),RANK(M16,M$12:M$42,1))</f>
      </c>
      <c r="Q16"/>
      <c r="R16" s="126">
        <f>IF(COUNTA(Q$12:Q$42)=0,0.6*Q$5,IF(Q16="",0,IF(Q$6=0,IF(Q16&gt;=Q$8,Q$5,IF(Q16&lt;Q$6,0,0.6*Q$5+0.4*Q$5*(Q16-Q$7)/(Q$8-Q$7))),IF(Q16&lt;=Q$8,Q$5,IF(Q16&gt;Q$6,0,0.6*Q$5+0.4*Q$5*(Q16-Q$7)/(Q$8-Q$7))))))</f>
      </c>
      <c r="S16" s="126">
        <f>IF(Q16&lt;&gt;"",Q$5,0)</f>
      </c>
      <c r="T16" s="125">
        <f>IF(Q$6=0,RANK(Q16,Q$12:Q$42,0),RANK(Q16,Q$12:Q$42,1))</f>
      </c>
      <c r="U16"/>
      <c r="V16" s="126">
        <f>IF(COUNTA(U$12:U$42)=0,0.6*U$5,IF(U16="",0,IF(U$6=0,IF(U16&gt;=U$8,U$5,IF(U16&lt;U$6,0,0.6*U$5+0.4*U$5*(U16-U$7)/(U$8-U$7))),IF(U16&lt;=U$8,U$5,IF(U16&gt;U$6,0,0.6*U$5+0.4*U$5*(U16-U$7)/(U$8-U$7))))))</f>
      </c>
      <c r="W16" s="126">
        <f>IF(U16&lt;&gt;"",U$5,0)</f>
      </c>
      <c r="X16" s="125">
        <f>IF(U$6=0,RANK(U16,U$12:U$42,0),RANK(U16,U$12:U$42,1))</f>
      </c>
      <c r="Y16"/>
      <c r="Z16" s="126">
        <f>IF(COUNTA(Y$12:Y$42)=0,0.6*Y$5,IF(Y16="",0,IF(Y$6=0,IF(Y16&gt;=Y$8,Y$5,IF(Y16&lt;Y$6,0,0.6*Y$5+0.4*Y$5*(Y16-Y$7)/(Y$8-Y$7))),IF(Y16&lt;=Y$8,Y$5,IF(Y16&gt;Y$6,0,0.6*Y$5+0.4*Y$5*(Y16-Y$7)/(Y$8-Y$7))))))</f>
      </c>
      <c r="AA16" s="126">
        <f>IF(Y16&lt;&gt;"",Y$5,0)</f>
      </c>
      <c r="AB16" s="125">
        <f>IF(Y$6=0,RANK(Y16,Y$12:Y$42,0),RANK(Y16,Y$12:Y$42,1))</f>
      </c>
      <c r="AC16"/>
      <c r="AD16" s="126">
        <f>IF(COUNTA(AC$12:AC$42)=0,0.6*AC$5,IF(AC16="",0,IF(AC$6=0,IF(AC16&gt;=AC$8,AC$5,IF(AC16&lt;AC$6,0,0.6*AC$5+0.4*AC$5*(AC16-AC$7)/(AC$8-AC$7))),IF(AC16&lt;=AC$8,AC$5,IF(AC16&gt;AC$6,0,0.6*AC$5+0.4*AC$5*(AC16-AC$7)/(AC$8-AC$7))))))</f>
      </c>
      <c r="AE16" s="126">
        <f>IF(AC16&lt;&gt;"",AC$5,0)</f>
      </c>
      <c r="AF16" s="125">
        <f>IF(AC$6=0,RANK(AC16,AC$12:AC$42,0),RANK(AC16,AC$12:AC$42,1))</f>
      </c>
      <c r="AG16"/>
      <c r="AH16" s="126">
        <f>IF(COUNTA(AG$12:AG$42)=0,0.6*AG$5,IF(AG16="",0,IF(AG$6=0,IF(AG16&gt;=AG$8,AG$5,IF(AG16&lt;AG$6,0,0.6*AG$5+0.4*AG$5*(AG16-AG$7)/(AG$8-AG$7))),IF(AG16&lt;=AG$8,AG$5,IF(AG16&gt;AG$6,0,0.6*AG$5+0.4*AG$5*(AG16-AG$7)/(AG$8-AG$7))))))</f>
      </c>
      <c r="AI16" s="126">
        <f>IF(AG16&lt;&gt;"",AG$5,0)</f>
      </c>
      <c r="AJ16" s="125">
        <f>IF(AG$6=0,RANK(AG16,AG$12:AG$42,0),RANK(AG16,AG$12:AG$42,1))</f>
      </c>
      <c r="AK16"/>
      <c r="AL16" s="126">
        <f>IF(COUNTA(AK$12:AK$42)=0,0.6*AK$5,IF(AK16="",0,IF(AK$6=0,IF(AK16&gt;=AK$8,AK$5,IF(AK16&lt;AK$6,0,0.6*AK$5+0.4*AK$5*(AK16-AK$7)/(AK$8-AK$7))),IF(AK16&lt;=AK$8,AK$5,IF(AK16&gt;AK$6,0,0.6*AK$5+0.4*AK$5*(AK16-AK$7)/(AK$8-AK$7))))))</f>
      </c>
      <c r="AM16" s="126">
        <f>IF(AK16&lt;&gt;"",AK$5,0)</f>
      </c>
      <c r="AN16" s="125">
        <f>IF(AK$6=0,RANK(AK16,AK$12:AK$42,0),RANK(AK16,AK$12:AK$42,1))</f>
      </c>
      <c r="AO16" s="126">
        <v>99.96</v>
      </c>
      <c r="AP16" s="126">
        <f>IF(COUNTA(AO$12:AO$42)=0,0.6*AO$5,IF(AO16="",0,IF(AO$6=0,IF(AO16&gt;=AO$8,AO$5,IF(AO16&lt;AO$6,0,0.6*AO$5+0.4*AO$5*(AO16-AO$7)/(AO$8-AO$7))),IF(AO16&lt;=AO$8,AO$5,IF(AO16&gt;AO$6,0,0.6*AO$5+0.4*AO$5*(AO16-AO$7)/(AO$8-AO$7))))))</f>
      </c>
      <c r="AQ16" s="126">
        <f>IF(AO16&lt;&gt;"",AO$5,0)</f>
      </c>
      <c r="AR16" s="125">
        <f>IF(AO$6=0,RANK(AO16,AO$12:AO$42,0),RANK(AO16,AO$12:AO$42,1))</f>
      </c>
      <c r="AS16" s="126">
        <v>0.01</v>
      </c>
      <c r="AT16" s="126">
        <f>IF(COUNTA(AS$12:AS$42)=0,0.6*AS$5,IF(AS16="",0,IF(AS$6=0,IF(AS16&gt;=AS$8,AS$5,IF(AS16&lt;AS$6,0,0.6*AS$5+0.4*AS$5*(AS16-AS$7)/(AS$8-AS$7))),IF(AS16&lt;=AS$8,AS$5,IF(AS16&gt;AS$6,0,0.6*AS$5+0.4*AS$5*(AS16-AS$7)/(AS$8-AS$7))))))</f>
      </c>
      <c r="AU16" s="126">
        <f>IF(AS16&lt;&gt;"",AS$5,0)</f>
      </c>
      <c r="AV16" s="125">
        <f>IF(AS$6=0,RANK(AS16,AS$12:AS$42,0),RANK(AS16,AS$12:AS$42,1))</f>
      </c>
      <c r="AW16" s="126">
        <v>99.79</v>
      </c>
      <c r="AX16" s="126">
        <f>IF(COUNTA(AW$12:AW$42)=0,0.6*AW$5,IF(AW16="",0,IF(AW$6=0,IF(AW16&gt;=AW$8,AW$5,IF(AW16&lt;AW$6,0,0.6*AW$5+0.4*AW$5*(AW16-AW$7)/(AW$8-AW$7))),IF(AW16&lt;=AW$8,AW$5,IF(AW16&gt;AW$6,0,0.6*AW$5+0.4*AW$5*(AW16-AW$7)/(AW$8-AW$7))))))</f>
      </c>
      <c r="AY16" s="126">
        <f>IF(AW16&lt;&gt;"",AW$5,0)</f>
      </c>
      <c r="AZ16" s="125">
        <f>IF(AW$6=0,RANK(AW16,AW$12:AW$42,0),RANK(AW16,AW$12:AW$42,1))</f>
      </c>
      <c r="BA16" s="126">
        <v>0.353335421893108</v>
      </c>
      <c r="BB16" s="126">
        <f>IF(COUNTA(BA$12:BA$42)=0,0.6*BA$5,IF(BA16="",0,IF(BA$6=0,IF(BA16&gt;=BA$8,BA$5,IF(BA16&lt;BA$6,0,0.6*BA$5+0.4*BA$5*(BA16-BA$7)/(BA$8-BA$7))),IF(BA16&lt;=BA$8,BA$5,IF(BA16&gt;BA$6,0,0.6*BA$5+0.4*BA$5*(BA16-BA$7)/(BA$8-BA$7))))))</f>
      </c>
      <c r="BC16" s="126">
        <f>IF(BA16&lt;&gt;"",BA$5,0)</f>
      </c>
      <c r="BD16" s="125">
        <f>IF(BA$6=0,RANK(BA16,BA$12:BA$42,0),RANK(BA16,BA$12:BA$42,1))</f>
      </c>
      <c r="BE16" s="126">
        <v>98.72</v>
      </c>
      <c r="BF16" s="126">
        <f>IF(COUNTA(BE$12:BE$42)=0,0.6*BE$5,IF(BE16="",0,IF(BE$6=0,IF(BE16&gt;=BE$8,BE$5,IF(BE16&lt;BE$6,0,0.6*BE$5+0.4*BE$5*(BE16-BE$7)/(BE$8-BE$7))),IF(BE16&lt;=BE$8,BE$5,IF(BE16&gt;BE$6,0,0.6*BE$5+0.4*BE$5*(BE16-BE$7)/(BE$8-BE$7))))))</f>
      </c>
      <c r="BG16" s="126">
        <f>IF(BE16&lt;&gt;"",BE$5,0)</f>
      </c>
      <c r="BH16" s="125">
        <f>IF(BE$6=0,RANK(BE16,BE$12:BE$42,0),RANK(BE16,BE$12:BE$42,1))</f>
      </c>
      <c r="BI16" s="126">
        <v>13</v>
      </c>
      <c r="BJ16" s="126">
        <f>IF(COUNTA(BI$12:BI$42)=0,0.6*BI$5,IF(BI16="",0,IF(BI$6=0,IF(BI16&gt;=BI$8,BI$5,IF(BI16&lt;BI$6,0,0.6*BI$5+0.4*BI$5*(BI16-BI$7)/(BI$8-BI$7))),IF(BI16&lt;=BI$8,BI$5,IF(BI16&gt;BI$6,0,0.6*BI$5+0.4*BI$5*(BI16-BI$7)/(BI$8-BI$7))))))</f>
      </c>
      <c r="BK16" s="126">
        <f>IF(BI16&lt;&gt;"",BI$5,0)</f>
      </c>
      <c r="BL16" s="125">
        <f>IF(BI$6=0,RANK(BI16,BI$12:BI$42,0),RANK(BI16,BI$12:BI$42,1))</f>
      </c>
      <c r="BM16" s="126">
        <v>99.9194</v>
      </c>
      <c r="BN16" s="126">
        <f>IF(COUNTA(BM$12:BM$42)=0,0.6*BM$5,IF(BM16="",0,IF(BM$6=0,IF(BM16&gt;=BM$8,BM$5,IF(BM16&lt;BM$6,0,0.6*BM$5+0.4*BM$5*(BM16-BM$7)/(BM$8-BM$7))),IF(BM16&lt;=BM$8,BM$5,IF(BM16&gt;BM$6,0,0.6*BM$5+0.4*BM$5*(BM16-BM$7)/(BM$8-BM$7))))))</f>
      </c>
      <c r="BO16" s="126">
        <f>IF(BM16&lt;&gt;"",BM$5,0)</f>
      </c>
      <c r="BP16" s="125">
        <f>IF(BM$6=0,RANK(BM16,BM$12:BM$42,0),RANK(BM16,BM$12:BM$42,1))</f>
      </c>
      <c r="BQ16" s="126">
        <v>24</v>
      </c>
      <c r="BR16" s="126">
        <f>IF(COUNTA(BQ$12:BQ$42)=0,0.6*BQ$5,IF(BQ16="",0,IF(BQ$6=0,IF(BQ16&gt;=BQ$8,BQ$5,IF(BQ16&lt;BQ$6,0,0.6*BQ$5+0.4*BQ$5*(BQ16-BQ$7)/(BQ$8-BQ$7))),IF(BQ16&lt;=BQ$8,BQ$5,IF(BQ16&gt;BQ$6,0,0.6*BQ$5+0.4*BQ$5*(BQ16-BQ$7)/(BQ$8-BQ$7))))))</f>
      </c>
      <c r="BS16" s="126">
        <f>IF(BQ16&lt;&gt;"",BQ$5,0)</f>
      </c>
      <c r="BT16" s="125">
        <f>IF(BQ$6=0,RANK(BQ16,BQ$12:BQ$42,0),RANK(BQ16,BQ$12:BQ$42,1))</f>
      </c>
      <c r="BU16" s="126">
        <v>5.247</v>
      </c>
      <c r="BV16" s="126">
        <f>IF(COUNTA(BU$12:BU$42)=0,0.6*BU$5,IF(BU16="",0,IF(BU$6=0,IF(BU16&gt;=BU$8,BU$5,IF(BU16&lt;BU$6,0,0.6*BU$5+0.4*BU$5*(BU16-BU$7)/(BU$8-BU$7))),IF(BU16&lt;=BU$8,BU$5,IF(BU16&gt;BU$6,0,0.6*BU$5+0.4*BU$5*(BU16-BU$7)/(BU$8-BU$7))))))</f>
      </c>
      <c r="BW16" s="126">
        <f>IF(BU16&lt;&gt;"",BU$5,0)</f>
      </c>
      <c r="BX16" s="125">
        <f>IF(BU$6=0,RANK(BU16,BU$12:BU$42,0),RANK(BU16,BU$12:BU$42,1))</f>
      </c>
      <c r="BY16" s="126">
        <v>99.75</v>
      </c>
      <c r="BZ16" s="126">
        <f>IF(COUNTA(BY$12:BY$42)=0,0.6*BY$5,IF(BY16="",0,IF(BY$6=0,IF(BY16&gt;=BY$8,BY$5,IF(BY16&lt;BY$6,0,0.6*BY$5+0.4*BY$5*(BY16-BY$7)/(BY$8-BY$7))),IF(BY16&lt;=BY$8,BY$5,IF(BY16&gt;BY$6,0,0.6*BY$5+0.4*BY$5*(BY16-BY$7)/(BY$8-BY$7))))))</f>
      </c>
      <c r="CA16" s="126">
        <f>IF(BY16&lt;&gt;"",BY$5,0)</f>
      </c>
      <c r="CB16" s="125">
        <f>IF(BY$6=0,RANK(BY16,BY$12:BY$42,0),RANK(BY16,BY$12:BY$42,1))</f>
      </c>
      <c r="CC16"/>
      <c r="CD16" s="126">
        <f>IF(COUNTA(CC$12:CC$42)=0,0.6*CC$5,IF(CC16="",0,IF(CC$6=0,IF(CC16&gt;=CC$8,CC$5,IF(CC16&lt;CC$6,0,0.6*CC$5+0.4*CC$5*(CC16-CC$7)/(CC$8-CC$7))),IF(CC16&lt;=CC$8,CC$5,IF(CC16&gt;CC$6,0,0.6*CC$5+0.4*CC$5*(CC16-CC$7)/(CC$8-CC$7))))))</f>
      </c>
      <c r="CE16" s="126">
        <f>IF(CC16&lt;&gt;"",CC$5,0)</f>
      </c>
      <c r="CF16" s="125">
        <f>IF(CC$6=0,RANK(CC16,CC$12:CC$42,0),RANK(CC16,CC$12:CC$42,1))</f>
      </c>
      <c r="CG16"/>
      <c r="CH16" s="126">
        <f>IF(COUNTA(CG$12:CG$42)=0,0.6*CG$5,IF(CG16="",0,IF(CG$6=0,IF(CG16&gt;=CG$8,CG$5,IF(CG16&lt;CG$6,0,0.6*CG$5+0.4*CG$5*(CG16-CG$7)/(CG$8-CG$7))),IF(CG16&lt;=CG$8,CG$5,IF(CG16&gt;CG$6,0,0.6*CG$5+0.4*CG$5*(CG16-CG$7)/(CG$8-CG$7))))))</f>
      </c>
      <c r="CI16" s="126">
        <f>IF(CG16&lt;&gt;"",CG$5,0)</f>
      </c>
      <c r="CJ16" s="125">
        <f>IF(CG$6=0,RANK(CG16,CG$12:CG$42,0),RANK(CG16,CG$12:CG$42,1))</f>
      </c>
      <c r="CK16"/>
      <c r="CL16" s="126">
        <f>IF(COUNTA(CK$12:CK$42)=0,0.6*CK$5,IF(CK16="",0,IF(CK$6=0,IF(CK16&gt;=CK$8,CK$5,IF(CK16&lt;CK$6,0,0.6*CK$5+0.4*CK$5*(CK16-CK$7)/(CK$8-CK$7))),IF(CK16&lt;=CK$8,CK$5,IF(CK16&gt;CK$6,0,0.6*CK$5+0.4*CK$5*(CK16-CK$7)/(CK$8-CK$7))))))</f>
      </c>
      <c r="CM16" s="126">
        <f>IF(CK16&lt;&gt;"",CK$5,0)</f>
      </c>
      <c r="CN16" s="125">
        <f>IF(CK$6=0,RANK(CK16,CK$12:CK$42,0),RANK(CK16,CK$12:CK$42,1))</f>
      </c>
      <c r="CO16"/>
      <c r="CP16" s="126">
        <f>IF(COUNTA(CO$12:CO$42)=0,0.6*CO$5,IF(CO16="",0,IF(CO$6=0,IF(CO16&gt;=CO$8,CO$5,IF(CO16&lt;CO$6,0,0.6*CO$5+0.4*CO$5*(CO16-CO$7)/(CO$8-CO$7))),IF(CO16&lt;=CO$8,CO$5,IF(CO16&gt;CO$6,0,0.6*CO$5+0.4*CO$5*(CO16-CO$7)/(CO$8-CO$7))))))</f>
      </c>
      <c r="CQ16" s="126">
        <f>IF(CO16&lt;&gt;"",CO$5,0)</f>
      </c>
      <c r="CR16" s="125">
        <f>IF(CO$6=0,RANK(CO16,CO$12:CO$42,0),RANK(CO16,CO$12:CO$42,1))</f>
      </c>
      <c r="CS16"/>
      <c r="CT16" s="126">
        <f>IF(COUNTA(CS$12:CS$42)=0,0.6*CS$5,IF(CS16="",0,IF(CS$6=0,IF(CS16&gt;=CS$8,CS$5,IF(CS16&lt;CS$6,0,0.6*CS$5+0.4*CS$5*(CS16-CS$7)/(CS$8-CS$7))),IF(CS16&lt;=CS$8,CS$5,IF(CS16&gt;CS$6,0,0.6*CS$5+0.4*CS$5*(CS16-CS$7)/(CS$8-CS$7))))))</f>
      </c>
      <c r="CU16" s="126">
        <f>IF(CS16&lt;&gt;"",CS$5,0)</f>
      </c>
      <c r="CV16" s="125">
        <f>IF(CS$6=0,RANK(CS16,CS$12:CS$42,0),RANK(CS16,CS$12:CS$42,1))</f>
      </c>
      <c r="CW16" s="126">
        <v>-1.0093006910561</v>
      </c>
      <c r="CX16" s="126">
        <f>IF(COUNTA(CW$12:CW$42)=0,0.6*CW$5,IF(CW16="",0,IF(CW$6=0,IF(CW16&gt;=CW$8,CW$5,IF(CW16&lt;CW$6,0,0.6*CW$5+0.4*CW$5*(CW16-CW$7)/(CW$8-CW$7))),IF(CW16&lt;=CW$8,CW$5,IF(CW16&gt;CW$6,0,0.6*CW$5+0.4*CW$5*(CW16-CW$7)/(CW$8-CW$7))))))</f>
      </c>
      <c r="CY16" s="126">
        <f>IF(CW16&lt;&gt;"",CW$5,0)</f>
      </c>
      <c r="CZ16" s="125">
        <f>IF(CW$6=0,RANK(CW16,CW$12:CW$42,0),RANK(CW16,CW$12:CW$42,1))</f>
      </c>
      <c r="DA16" s="126">
        <v>1.87056861726535</v>
      </c>
      <c r="DB16" s="126">
        <f>IF(COUNTA(DA$12:DA$42)=0,0.6*DA$5,IF(DA16="",0,IF(DA$6=0,IF(DA16&gt;=DA$8,DA$5,IF(DA16&lt;DA$6,0,0.6*DA$5+0.4*DA$5*(DA16-DA$7)/(DA$8-DA$7))),IF(DA16&lt;=DA$8,DA$5,IF(DA16&gt;DA$6,0,0.6*DA$5+0.4*DA$5*(DA16-DA$7)/(DA$8-DA$7))))))</f>
      </c>
      <c r="DC16" s="126">
        <f>IF(DA16&lt;&gt;"",DA$5,0)</f>
      </c>
      <c r="DD16" s="125">
        <f>IF(DA$6=0,RANK(DA16,DA$12:DA$42,0),RANK(DA16,DA$12:DA$42,1))</f>
      </c>
      <c r="DE16" s="126">
        <v>2.25359953876324</v>
      </c>
      <c r="DF16" s="126">
        <f>IF(COUNTA(DE$12:DE$42)=0,0.6*DE$5,IF(DE16="",0,IF(DE$6=0,IF(DE16&gt;=DE$8,DE$5,IF(DE16&lt;DE$6,0,0.6*DE$5+0.4*DE$5*(DE16-DE$7)/(DE$8-DE$7))),IF(DE16&lt;=DE$8,DE$5,IF(DE16&gt;DE$6,0,0.6*DE$5+0.4*DE$5*(DE16-DE$7)/(DE$8-DE$7))))))</f>
      </c>
      <c r="DG16" s="126">
        <f>IF(DE16&lt;&gt;"",DE$5,0)</f>
      </c>
      <c r="DH16" s="125">
        <f>IF(DE$6=0,RANK(DE16,DE$12:DE$42,0),RANK(DE16,DE$12:DE$42,1))</f>
      </c>
      <c r="DI16" s="126">
        <v>3.79773711697513</v>
      </c>
      <c r="DJ16" s="126">
        <f>IF(COUNTA(DI$12:DI$42)=0,0.6*DI$5,IF(DI16="",0,IF(DI$6=0,IF(DI16&gt;=DI$8,DI$5,IF(DI16&lt;DI$6,0,0.6*DI$5+0.4*DI$5*(DI16-DI$7)/(DI$8-DI$7))),IF(DI16&lt;=DI$8,DI$5,IF(DI16&gt;DI$6,0,0.6*DI$5+0.4*DI$5*(DI16-DI$7)/(DI$8-DI$7))))))</f>
      </c>
      <c r="DK16" s="126">
        <f>IF(DI16&lt;&gt;"",DI$5,0)</f>
      </c>
      <c r="DL16" s="125">
        <f>IF(DI$6=0,RANK(DI16,DI$12:DI$42,0),RANK(DI16,DI$12:DI$42,1))</f>
      </c>
      <c r="DM16" s="126">
        <v>0.98</v>
      </c>
      <c r="DN16" s="126">
        <f>IF(COUNTA(DM$12:DM$42)=0,0.6*DM$5,IF(DM16="",0,IF(DM$6=0,IF(DM16&gt;=DM$8,DM$5,IF(DM16&lt;DM$6,0,0.6*DM$5+0.4*DM$5*(DM16-DM$7)/(DM$8-DM$7))),IF(DM16&lt;=DM$8,DM$5,IF(DM16&gt;DM$6,0,0.6*DM$5+0.4*DM$5*(DM16-DM$7)/(DM$8-DM$7))))))</f>
      </c>
      <c r="DO16" s="126">
        <f>IF(DM16&lt;&gt;"",DM$5,0)</f>
      </c>
      <c r="DP16" s="125">
        <f>IF(DM$6=0,RANK(DM16,DM$12:DM$42,0),RANK(DM16,DM$12:DM$42,1))</f>
      </c>
      <c r="DQ16" s="126">
        <v>0.8</v>
      </c>
      <c r="DR16" s="126">
        <f>IF(COUNTA(DQ$12:DQ$42)=0,0.6*DQ$5,IF(DQ16="",0,IF(DQ$6=0,IF(DQ16&gt;=DQ$8,DQ$5,IF(DQ16&lt;DQ$6,0,0.6*DQ$5+0.4*DQ$5*(DQ16-DQ$7)/(DQ$8-DQ$7))),IF(DQ16&lt;=DQ$8,DQ$5,IF(DQ16&gt;DQ$6,0,0.6*DQ$5+0.4*DQ$5*(DQ16-DQ$7)/(DQ$8-DQ$7))))))</f>
      </c>
      <c r="DS16" s="126">
        <f>IF(DQ16&lt;&gt;"",DQ$5,0)</f>
      </c>
      <c r="DT16" s="125">
        <f>IF(DQ$6=0,RANK(DQ16,DQ$12:DQ$42,0),RANK(DQ16,DQ$12:DQ$42,1))</f>
      </c>
      <c r="DU16" s="126">
        <v>0.36</v>
      </c>
      <c r="DV16" s="126">
        <f>IF(COUNTA(DU$12:DU$42)=0,0.6*DU$5,IF(DU16="",0,IF(DU$6=0,IF(DU16&gt;=DU$8,DU$5,IF(DU16&lt;DU$6,0,0.6*DU$5+0.4*DU$5*(DU16-DU$7)/(DU$8-DU$7))),IF(DU16&lt;=DU$8,DU$5,IF(DU16&gt;DU$6,0,0.6*DU$5+0.4*DU$5*(DU16-DU$7)/(DU$8-DU$7))))))</f>
      </c>
      <c r="DW16" s="126">
        <f>IF(DU16&lt;&gt;"",DU$5,0)</f>
      </c>
      <c r="DX16" s="125">
        <f>IF(DU$6=0,RANK(DU16,DU$12:DU$42,0),RANK(DU16,DU$12:DU$42,1))</f>
      </c>
      <c r="DY16" s="126">
        <v>0.59</v>
      </c>
      <c r="DZ16" s="126">
        <f>IF(COUNTA(DY$12:DY$42)=0,0.6*DY$5,IF(DY16="",0,IF(DY$6=0,IF(DY16&gt;=DY$8,DY$5,IF(DY16&lt;DY$6,0,0.6*DY$5+0.4*DY$5*(DY16-DY$7)/(DY$8-DY$7))),IF(DY16&lt;=DY$8,DY$5,IF(DY16&gt;DY$6,0,0.6*DY$5+0.4*DY$5*(DY16-DY$7)/(DY$8-DY$7))))))</f>
      </c>
      <c r="EA16" s="126">
        <f>IF(DY16&lt;&gt;"",DY$5,0)</f>
      </c>
      <c r="EB16" s="125">
        <f>IF(DY$6=0,RANK(DY16,DY$12:DY$42,0),RANK(DY16,DY$12:DY$42,1))</f>
      </c>
      <c r="EC16" s="126">
        <v>99.16</v>
      </c>
      <c r="ED16" s="126">
        <v>89.222258</v>
      </c>
      <c r="EE16" s="126">
        <f>IF((COUNTA(EC$12:EC$42)+COUNTA(ED$12:ED$42)=0),0.6*EC$5,IF(OR(EC16="",ED16=""),0,IF(EC$6=0,IF(EC16&gt;=EC$8,EC$5,IF(EC16&lt;ED16,0,EC$5*(EC16-ED16)/(EC$8-ED16))),IF(EC16&lt;=EC$8,EC$5,IF(EC16&gt;ED16,0,EC$5*(EC16-ED16)/(EC$8-ED16))))))</f>
      </c>
      <c r="EF16" s="126">
        <f>IF(OR(EC16="",ED16=""),0,EC$5)</f>
      </c>
      <c r="EG16" s="125">
        <f>IF(EC$6=0,RANK(EE16,EE$12:EE$42,0),RANK(EE16,EE$12:EE$42,1))</f>
      </c>
      <c r="EH16" s="126">
        <v>99.16</v>
      </c>
      <c r="EI16" s="126">
        <v>93.5578781111111</v>
      </c>
      <c r="EJ16" s="126">
        <f>IF((COUNTA(EH$12:EH$42)+COUNTA(EI$12:EI$42)=0),0.6*EH$5,IF(OR(EH16="",EI16=""),0,IF(EH$6=0,IF(EH16&gt;=EH$8,EH$5,IF(EH16&lt;EI16,0,EH$5*(EH16-EI16)/(EH$8-EI16))),IF(EH16&lt;=EH$8,EH$5,IF(EH16&gt;EI16,0,EH$5*(EH16-EI16)/(EH$8-EI16))))))</f>
      </c>
      <c r="EK16" s="126">
        <f>IF(OR(EH16="",EI16=""),0,EH$5)</f>
      </c>
      <c r="EL16" s="125">
        <f>IF(EH$6=0,RANK(EJ16,EJ$12:EJ$42,0),RANK(EJ16,EJ$12:EJ$42,1))</f>
      </c>
      <c r="EM16"/>
      <c r="EN16" s="126">
        <v>92.7173913043478</v>
      </c>
      <c r="EO16" s="126">
        <f>IF((COUNTA(EM$12:EM$42)+COUNTA(EN$12:EN$42)=0),0.6*EM$5,IF(OR(EM16="",EN16=""),0,IF(EM$6=0,IF(EM16&gt;=EM$8,EM$5,IF(EM16&lt;EN16,0,EM$5*(EM16-EN16)/(EM$8-EN16))),IF(EM16&lt;=EM$8,EM$5,IF(EM16&gt;EN16,0,EM$5*(EM16-EN16)/(EM$8-EN16))))))</f>
      </c>
      <c r="EP16" s="126">
        <f>IF(OR(EM16="",EN16=""),0,EM$5)</f>
      </c>
      <c r="EQ16" s="125">
        <f>IF(EM$6=0,RANK(EO16,EO$12:EO$42,0),RANK(EO16,EO$12:EO$42,1))</f>
      </c>
      <c r="ER16"/>
      <c r="ES16" s="126">
        <v>78.0966767371601</v>
      </c>
      <c r="ET16" s="126">
        <f>IF((COUNTA(ER$12:ER$42)+COUNTA(ES$12:ES$42)=0),0.6*ER$5,IF(OR(ER16="",ES16=""),0,IF(ER$6=0,IF(ER16&gt;=ER$8,ER$5,IF(ER16&lt;ES16,0,ER$5*(ER16-ES16)/(ER$8-ES16))),IF(ER16&lt;=ER$8,ER$5,IF(ER16&gt;ES16,0,ER$5*(ER16-ES16)/(ER$8-ES16))))))</f>
      </c>
      <c r="EU16" s="126">
        <f>IF(OR(ER16="",ES16=""),0,ER$5)</f>
      </c>
      <c r="EV16" s="125">
        <f>IF(ER$6=0,RANK(ET16,ET$12:ET$42,0),RANK(ET16,ET$12:ET$42,1))</f>
      </c>
      <c r="EW16" s="126">
        <v>1.85777777777778</v>
      </c>
      <c r="EX16" s="126">
        <v>5.26666666666667</v>
      </c>
      <c r="EY16" s="126">
        <f>IF((COUNTA(EW$12:EW$42)+COUNTA(EX$12:EX$42)=0),0.6*EW$5,IF(OR(EW16="",EX16=""),0,IF(EW$6=0,IF(EW16&gt;=EW$8,EW$5,IF(EW16&lt;EX16,0,EW$5*(EW16-EX16)/(EW$8-EX16))),IF(EW16&lt;=EW$8,EW$5,IF(EW16&gt;EX16,0,EW$5*(EW16-EX16)/(EW$8-EX16))))))</f>
      </c>
      <c r="EZ16" s="126">
        <f>IF(OR(EW16="",EX16=""),0,EW$5)</f>
      </c>
      <c r="FA16" s="125">
        <f>IF(EW$6=0,RANK(EY16,EY$12:EY$42,0),RANK(EY16,EY$12:EY$42,1))</f>
      </c>
      <c r="FB16" s="126">
        <v>1.85777777777778</v>
      </c>
      <c r="FC16" s="126">
        <v>3.85444444444444</v>
      </c>
      <c r="FD16" s="126">
        <f>IF((COUNTA(FB$12:FB$42)+COUNTA(FC$12:FC$42)=0),0.6*FB$5,IF(OR(FB16="",FC16=""),0,IF(FB$6=0,IF(FB16&gt;=FB$8,FB$5,IF(FB16&lt;FC16,0,FB$5*(FB16-FC16)/(FB$8-FC16))),IF(FB16&lt;=FB$8,FB$5,IF(FB16&gt;FC16,0,FB$5*(FB16-FC16)/(FB$8-FC16))))))</f>
      </c>
      <c r="FE16" s="126">
        <f>IF(OR(FB16="",FC16=""),0,FB$5)</f>
      </c>
      <c r="FF16" s="125">
        <f>IF(FB$6=0,RANK(FD16,FD$12:FD$42,0),RANK(FD16,FD$12:FD$42,1))</f>
      </c>
      <c r="FG16" s="126">
        <v>95.73</v>
      </c>
      <c r="FH16"/>
      <c r="FI16" s="126">
        <f>IF((COUNTA(FG$12:FG$42)+COUNTA(FH$12:FH$42)=0),0.6*FG$5,IF(OR(FG16="",FH16=""),0,IF(FG$6=0,IF(FG16&gt;=FG$8,FG$5,IF(FG16&lt;FH16,0,FG$5*(FG16-FH16)/(FG$8-FH16))),IF(FG16&lt;=FG$8,FG$5,IF(FG16&gt;FH16,0,FG$5*(FG16-FH16)/(FG$8-FH16))))))</f>
      </c>
      <c r="FJ16" s="126">
        <f>IF(OR(FG16="",FH16=""),0,FG$5)</f>
      </c>
      <c r="FK16" s="125">
        <f>IF(FG$6=0,RANK(FI16,FI$12:FI$42,0),RANK(FI16,FI$12:FI$42,1))</f>
      </c>
      <c r="FL16" s="126">
        <v>95.73</v>
      </c>
      <c r="FM16"/>
      <c r="FN16" s="126">
        <f>IF((COUNTA(FL$12:FL$42)+COUNTA(FM$12:FM$42)=0),0.6*FL$5,IF(OR(FL16="",FM16=""),0,IF(FL$6=0,IF(FL16&gt;=FL$8,FL$5,IF(FL16&lt;FM16,0,FL$5*(FL16-FM16)/(FL$8-FM16))),IF(FL16&lt;=FL$8,FL$5,IF(FL16&gt;FM16,0,FL$5*(FL16-FM16)/(FL$8-FM16))))))</f>
      </c>
      <c r="FO16" s="126">
        <f>IF(OR(FL16="",FM16=""),0,FL$5)</f>
      </c>
      <c r="FP16" s="125">
        <f>IF(FL$6=0,RANK(FN16,FN$12:FN$42,0),RANK(FN16,FN$12:FN$42,1))</f>
      </c>
      <c r="FQ16" s="126">
        <v>99.5622222222222</v>
      </c>
      <c r="FR16" s="126">
        <v>98.9933333333333</v>
      </c>
      <c r="FS16" s="126">
        <f>IF((COUNTA(FQ$12:FQ$42)+COUNTA(FR$12:FR$42)=0),0.6*FQ$5,IF(OR(FQ16="",FR16=""),0,IF(FQ$6=0,IF(FQ16&gt;=FQ$8,FQ$5,IF(FQ16&lt;FR16,0,FQ$5*(FQ16-FR16)/(FQ$8-FR16))),IF(FQ16&lt;=FQ$8,FQ$5,IF(FQ16&gt;FR16,0,FQ$5*(FQ16-FR16)/(FQ$8-FR16))))))</f>
      </c>
      <c r="FT16" s="126">
        <f>IF(OR(FQ16="",FR16=""),0,FQ$5)</f>
      </c>
      <c r="FU16" s="125">
        <f>IF(FQ$6=0,RANK(FS16,FS$12:FS$42,0),RANK(FS16,FS$12:FS$42,1))</f>
      </c>
      <c r="FV16" s="126">
        <v>99.5622222222222</v>
      </c>
      <c r="FW16" s="126">
        <v>97.9</v>
      </c>
      <c r="FX16" s="126">
        <f>IF((COUNTA(FV$12:FV$42)+COUNTA(FW$12:FW$42)=0),0.6*FV$5,IF(OR(FV16="",FW16=""),0,IF(FV$6=0,IF(FV16&gt;=FV$8,FV$5,IF(FV16&lt;FW16,0,FV$5*(FV16-FW16)/(FV$8-FW16))),IF(FV16&lt;=FV$8,FV$5,IF(FV16&gt;FW16,0,FV$5*(FV16-FW16)/(FV$8-FW16))))))</f>
      </c>
      <c r="FY16" s="126">
        <f>IF(OR(FV16="",FW16=""),0,FV$5)</f>
      </c>
      <c r="FZ16" s="125">
        <f>IF(FV$6=0,RANK(FX16,FX$12:FX$42,0),RANK(FX16,FX$12:FX$42,1))</f>
      </c>
      <c r="GA16" s="126">
        <v>2.22</v>
      </c>
      <c r="GB16" s="126">
        <v>3.48666666666667</v>
      </c>
      <c r="GC16" s="126">
        <f>IF((COUNTA(GA$12:GA$42)+COUNTA(GB$12:GB$42)=0),0.6*GA$5,IF(OR(GA16="",GB16=""),0,IF(GA$6=0,IF(GA16&gt;=GA$8,GA$5,IF(GA16&lt;GB16,0,GA$5*(GA16-GB16)/(GA$8-GB16))),IF(GA16&lt;=GA$8,GA$5,IF(GA16&gt;GB16,0,GA$5*(GA16-GB16)/(GA$8-GB16))))))</f>
      </c>
      <c r="GD16" s="126">
        <f>IF(OR(GA16="",GB16=""),0,GA$5)</f>
      </c>
      <c r="GE16" s="125">
        <f>IF(GA$6=0,RANK(GC16,GC$12:GC$42,0),RANK(GC16,GC$12:GC$42,1))</f>
      </c>
      <c r="GF16" s="126">
        <v>2.22</v>
      </c>
      <c r="GG16" s="126">
        <v>3.57777777777778</v>
      </c>
      <c r="GH16" s="126">
        <f>IF((COUNTA(GF$12:GF$42)+COUNTA(GG$12:GG$42)=0),0.6*GF$5,IF(OR(GF16="",GG16=""),0,IF(GF$6=0,IF(GF16&gt;=GF$8,GF$5,IF(GF16&lt;GG16,0,GF$5*(GF16-GG16)/(GF$8-GG16))),IF(GF16&lt;=GF$8,GF$5,IF(GF16&gt;GG16,0,GF$5*(GF16-GG16)/(GF$8-GG16))))))</f>
      </c>
      <c r="GI16" s="126">
        <f>IF(OR(GF16="",GG16=""),0,GF$5)</f>
      </c>
      <c r="GJ16" s="125">
        <f>IF(GF$6=0,RANK(GH16,GH$12:GH$42,0),RANK(GH16,GH$12:GH$42,1))</f>
      </c>
      <c r="GK16" s="126">
        <v>100</v>
      </c>
      <c r="GL16" s="126">
        <v>97.7777777777778</v>
      </c>
      <c r="GM16" s="126">
        <f>IF((COUNTA(GK$12:GK$42)+COUNTA(GL$12:GL$42)=0),0.6*GK$5,IF(OR(GK16="",GL16=""),0,IF(GK$6=0,IF(GK16&gt;=GK$8,GK$5,IF(GK16&lt;GL16,0,GK$5*(GK16-GL16)/(GK$8-GL16))),IF(GK16&lt;=GK$8,GK$5,IF(GK16&gt;GL16,0,GK$5*(GK16-GL16)/(GK$8-GL16))))))</f>
      </c>
      <c r="GN16" s="126">
        <f>IF(OR(GK16="",GL16=""),0,GK$5)</f>
      </c>
      <c r="GO16" s="125">
        <f>IF(GK$6=0,RANK(GM16,GM$12:GM$42,0),RANK(GM16,GM$12:GM$42,1))</f>
      </c>
      <c r="GP16" s="126">
        <v>100</v>
      </c>
      <c r="GQ16" s="126">
        <v>95.2377777777778</v>
      </c>
      <c r="GR16" s="126">
        <f>IF((COUNTA(GP$12:GP$42)+COUNTA(GQ$12:GQ$42)=0),0.6*GP$5,IF(OR(GP16="",GQ16=""),0,IF(GP$6=0,IF(GP16&gt;=GP$8,GP$5,IF(GP16&lt;GQ16,0,GP$5*(GP16-GQ16)/(GP$8-GQ16))),IF(GP16&lt;=GP$8,GP$5,IF(GP16&gt;GQ16,0,GP$5*(GP16-GQ16)/(GP$8-GQ16))))))</f>
      </c>
      <c r="GS16" s="126">
        <f>IF(OR(GP16="",GQ16=""),0,GP$5)</f>
      </c>
      <c r="GT16" s="125">
        <f>IF(GP$6=0,RANK(GR16,GR$12:GR$42,0),RANK(GR16,GR$12:GR$42,1))</f>
      </c>
      <c r="GU16" s="126">
        <v>0.331111111111111</v>
      </c>
      <c r="GV16" s="126">
        <v>0.786666666666667</v>
      </c>
      <c r="GW16" s="126">
        <f>IF((COUNTA(GU$12:GU$42)+COUNTA(GV$12:GV$42)=0),0.6*GU$5,IF(OR(GU16="",GV16=""),0,IF(GU$6=0,IF(GU16&gt;=GU$8,GU$5,IF(GU16&lt;GV16,0,GU$5*(GU16-GV16)/(GU$8-GV16))),IF(GU16&lt;=GU$8,GU$5,IF(GU16&gt;GV16,0,GU$5*(GU16-GV16)/(GU$8-GV16))))))</f>
      </c>
      <c r="GX16" s="126">
        <f>IF(OR(GU16="",GV16=""),0,GU$5)</f>
      </c>
      <c r="GY16" s="125">
        <f>IF(GU$6=0,RANK(GW16,GW$12:GW$42,0),RANK(GW16,GW$12:GW$42,1))</f>
      </c>
      <c r="GZ16" s="126">
        <v>0.331111111111111</v>
      </c>
      <c r="HA16" s="126">
        <v>1.24</v>
      </c>
      <c r="HB16" s="126">
        <f>IF((COUNTA(GZ$12:GZ$42)+COUNTA(HA$12:HA$42)=0),0.6*GZ$5,IF(OR(GZ16="",HA16=""),0,IF(GZ$6=0,IF(GZ16&gt;=GZ$8,GZ$5,IF(GZ16&lt;HA16,0,GZ$5*(GZ16-HA16)/(GZ$8-HA16))),IF(GZ16&lt;=GZ$8,GZ$5,IF(GZ16&gt;HA16,0,GZ$5*(GZ16-HA16)/(GZ$8-HA16))))))</f>
      </c>
      <c r="HC16" s="126">
        <f>IF(OR(GZ16="",HA16=""),0,GZ$5)</f>
      </c>
      <c r="HD16" s="125">
        <f>IF(GZ$6=0,RANK(HB16,HB$12:HB$42,0),RANK(HB16,HB$12:HB$42,1))</f>
      </c>
      <c r="HE16" s="126">
        <v>0</v>
      </c>
      <c r="HF16" s="126">
        <v>0</v>
      </c>
      <c r="HG16" s="126">
        <f>IF((COUNTA(HE$12:HE$42)+COUNTA(HF$12:HF$42)=0),0.6*HE$5,IF(OR(HE16="",HF16=""),0,IF(HE$6=0,IF(HE16&gt;=HE$8,HE$5,IF(HE16&lt;HF16,0,HE$5*(HE16-HF16)/(HE$8-HF16))),IF(HE16&lt;=HE$8,HE$5,IF(HE16&gt;HF16,0,HE$5*(HE16-HF16)/(HE$8-HF16))))))</f>
      </c>
      <c r="HH16" s="126">
        <f>IF(OR(HE16="",HF16=""),0,HE$5)</f>
      </c>
      <c r="HI16" s="125">
        <f>IF(HE$6=0,RANK(HG16,HG$12:HG$42,0),RANK(HG16,HG$12:HG$42,1))</f>
      </c>
      <c r="HJ16" s="126">
        <v>0</v>
      </c>
      <c r="HK16" s="126">
        <v>0.514226590791516</v>
      </c>
      <c r="HL16" s="126">
        <f>IF((COUNTA(HJ$12:HJ$42)+COUNTA(HK$12:HK$42)=0),0.6*HJ$5,IF(OR(HJ16="",HK16=""),0,IF(HJ$6=0,IF(HJ16&gt;=HJ$8,HJ$5,IF(HJ16&lt;HK16,0,HJ$5*(HJ16-HK16)/(HJ$8-HK16))),IF(HJ16&lt;=HJ$8,HJ$5,IF(HJ16&gt;HK16,0,HJ$5*(HJ16-HK16)/(HJ$8-HK16))))))</f>
      </c>
      <c r="HM16" s="126">
        <f>IF(OR(HJ16="",HK16=""),0,HJ$5)</f>
      </c>
      <c r="HN16" s="125">
        <f>IF(HJ$6=0,RANK(HL16,HL$12:HL$42,0),RANK(HL16,HL$12:HL$42,1))</f>
      </c>
      <c r="HO16" s="126">
        <v>51.9079712080809</v>
      </c>
      <c r="HP16" s="126">
        <v>9.35010266414465</v>
      </c>
      <c r="HQ16" s="126">
        <f>IF((COUNTA(HO$12:HO$42)+COUNTA(HP$12:HP$42)=0),0.6*HO$5,IF(OR(HO16="",HP16=""),0,IF(HO$6=0,IF(HO16&gt;=HO$8,HO$5,IF(HO16&lt;HP16,0,HO$5*(HO16-HP16)/(HO$8-HP16))),IF(HO16&lt;=HO$8,HO$5,IF(HO16&gt;HP16,0,HO$5*(HO16-HP16)/(HO$8-HP16))))))</f>
      </c>
      <c r="HR16" s="126">
        <f>IF(OR(HO16="",HP16=""),0,HO$5)</f>
      </c>
      <c r="HS16" s="125">
        <f>IF(HO$6=0,RANK(HQ16,HQ$12:HQ$42,0),RANK(HQ16,HQ$12:HQ$42,1))</f>
      </c>
      <c r="HT16" s="126">
        <v>51.9079712080809</v>
      </c>
      <c r="HU16" s="126">
        <v>3.99295299192368</v>
      </c>
      <c r="HV16" s="126">
        <f>IF((COUNTA(HT$12:HT$42)+COUNTA(HU$12:HU$42)=0),0.6*HT$5,IF(OR(HT16="",HU16=""),0,IF(HT$6=0,IF(HT16&gt;=HT$8,HT$5,IF(HT16&lt;HU16,0,HT$5*(HT16-HU16)/(HT$8-HU16))),IF(HT16&lt;=HT$8,HT$5,IF(HT16&gt;HU16,0,HT$5*(HT16-HU16)/(HT$8-HU16))))))</f>
      </c>
      <c r="HW16" s="126">
        <f>IF(OR(HT16="",HU16=""),0,HT$5)</f>
      </c>
      <c r="HX16" s="125">
        <f>IF(HT$6=0,RANK(HV16,HV$12:HV$42,0),RANK(HV16,HV$12:HV$42,1))</f>
      </c>
      <c r="HY16" s="126">
        <v>7.81655935840958</v>
      </c>
      <c r="HZ16" s="126">
        <v>2.61602603589246</v>
      </c>
      <c r="IA16" s="126">
        <f>IF((COUNTA(HY$12:HY$42)+COUNTA(HZ$12:HZ$42)=0),0.6*HY$5,IF(OR(HY16="",HZ16=""),0,IF(HY$6=0,IF(HY16&gt;=HY$8,HY$5,IF(HY16&lt;HZ16,0,HY$5*(HY16-HZ16)/(HY$8-HZ16))),IF(HY16&lt;=HY$8,HY$5,IF(HY16&gt;HZ16,0,HY$5*(HY16-HZ16)/(HY$8-HZ16))))))</f>
      </c>
      <c r="IB16" s="126">
        <f>IF(OR(HY16="",HZ16=""),0,HY$5)</f>
      </c>
      <c r="IC16" s="125">
        <f>IF(HY$6=0,RANK(IA16,IA$12:IA$42,0),RANK(IA16,IA$12:IA$42,1))</f>
      </c>
      <c r="ID16" s="126">
        <v>7.81655935840958</v>
      </c>
      <c r="IE16" s="126">
        <v>1.22724246722047</v>
      </c>
      <c r="IF16" s="126">
        <f>IF((COUNTA(ID$12:ID$42)+COUNTA(IE$12:IE$42)=0),0.6*ID$5,IF(OR(ID16="",IE16=""),0,IF(ID$6=0,IF(ID16&gt;=ID$8,ID$5,IF(ID16&lt;IE16,0,ID$5*(ID16-IE16)/(ID$8-IE16))),IF(ID16&lt;=ID$8,ID$5,IF(ID16&gt;IE16,0,ID$5*(ID16-IE16)/(ID$8-IE16))))))</f>
      </c>
      <c r="IG16" s="126">
        <f>IF(OR(ID16="",IE16=""),0,ID$5)</f>
      </c>
      <c r="IH16" s="125">
        <f>IF(ID$6=0,RANK(IF16,IF$12:IF$42,0),RANK(IF16,IF$12:IF$42,1))</f>
      </c>
      <c r="II16" s="126">
        <v>99.7625136071429</v>
      </c>
      <c r="IJ16" s="126">
        <v>91.8833343571429</v>
      </c>
      <c r="IK16" s="126">
        <f>IF((COUNTA(II$12:II$42)+COUNTA(IJ$12:IJ$42)=0),0.6*II$5,IF(OR(II16="",IJ16=""),0,IF(II$6=0,IF(II16&gt;=II$8,II$5,IF(II16&lt;IJ16,0,II$5*(II16-IJ16)/(II$8-IJ16))),IF(II16&lt;=II$8,II$5,IF(II16&gt;IJ16,0,II$5*(II16-IJ16)/(II$8-IJ16))))))</f>
      </c>
      <c r="IL16" s="126">
        <f>IF(OR(II16="",IJ16=""),0,II$5)</f>
      </c>
      <c r="IM16" s="125">
        <f>IF(II$6=0,RANK(IK16,IK$12:IK$42,0),RANK(IK16,IK$12:IK$42,1))</f>
      </c>
      <c r="IN16" s="126">
        <v>99.7625136071429</v>
      </c>
      <c r="IO16" s="126">
        <v>95.4291469285714</v>
      </c>
      <c r="IP16" s="126">
        <f>IF((COUNTA(IN$12:IN$42)+COUNTA(IO$12:IO$42)=0),0.6*IN$5,IF(OR(IN16="",IO16=""),0,IF(IN$6=0,IF(IN16&gt;=IN$8,IN$5,IF(IN16&lt;IO16,0,IN$5*(IN16-IO16)/(IN$8-IO16))),IF(IN16&lt;=IN$8,IN$5,IF(IN16&gt;IO16,0,IN$5*(IN16-IO16)/(IN$8-IO16))))))</f>
      </c>
      <c r="IQ16" s="126">
        <f>IF(OR(IN16="",IO16=""),0,IN$5)</f>
      </c>
      <c r="IR16" s="125">
        <f>IF(IN$6=0,RANK(IP16,IP$12:IP$42,0),RANK(IP16,IP$12:IP$42,1))</f>
      </c>
      <c r="IS16" s="126">
        <v>100</v>
      </c>
      <c r="IT16"/>
      <c r="IU16" s="126">
        <f>IF((COUNTA(IS$12:IS$42)+COUNTA(IT$12:IT$42)=0),0.6*IS$5,IF(OR(IS16="",IT16=""),0,IF(IS$6=0,IF(IS16&gt;=IS$8,IS$5,IF(IS16&lt;IT16,0,IS$5*(IS16-IT16)/(IS$8-IT16))),IF(IS16&lt;=IS$8,IS$5,IF(IS16&gt;IT16,0,IS$5*(IS16-IT16)/(IS$8-IT16))))))</f>
      </c>
      <c r="IV16" s="126">
        <f>IF(OR(IS16="",IT16=""),0,IS$5)</f>
      </c>
      <c r="IW16" s="125">
        <f>IF(IS$6=0,RANK(IU16,IU$12:IU$42,0),RANK(IU16,IU$12:IU$42,1))</f>
      </c>
      <c r="IX16" s="126">
        <v>100</v>
      </c>
      <c r="IY16"/>
      <c r="IZ16" s="126">
        <f>IF((COUNTA(IX$12:IX$42)+COUNTA(IY$12:IY$42)=0),0.6*IX$5,IF(OR(IX16="",IY16=""),0,IF(IX$6=0,IF(IX16&gt;=IX$8,IX$5,IF(IX16&lt;IY16,0,IX$5*(IX16-IY16)/(IX$8-IY16))),IF(IX16&lt;=IX$8,IX$5,IF(IX16&gt;IY16,0,IX$5*(IX16-IY16)/(IX$8-IY16))))))</f>
      </c>
      <c r="JA16" s="126">
        <f>IF(OR(IX16="",IY16=""),0,IX$5)</f>
      </c>
      <c r="JB16" s="125">
        <f>IF(IX$6=0,RANK(IZ16,IZ$12:IZ$42,0),RANK(IZ16,IZ$12:IZ$42,1))</f>
      </c>
      <c r="JC16" s="126">
        <v>1.92642857142857</v>
      </c>
      <c r="JD16" s="126">
        <v>4.97964018243596</v>
      </c>
      <c r="JE16" s="126">
        <f>IF((COUNTA(JC$12:JC$42)+COUNTA(JD$12:JD$42)=0),0.6*JC$5,IF(OR(JC16="",JD16=""),0,IF(JC$6=0,IF(JC16&gt;=JC$8,JC$5,IF(JC16&lt;JD16,0,JC$5*(JC16-JD16)/(JC$8-JD16))),IF(JC16&lt;=JC$8,JC$5,IF(JC16&gt;JD16,0,JC$5*(JC16-JD16)/(JC$8-JD16))))))</f>
      </c>
      <c r="JF16" s="126">
        <f>IF(OR(JC16="",JD16=""),0,JC$5)</f>
      </c>
      <c r="JG16" s="125">
        <f>IF(JC$6=0,RANK(JE16,JE$12:JE$42,0),RANK(JE16,JE$12:JE$42,1))</f>
      </c>
      <c r="JH16" s="126">
        <v>1.92642857142857</v>
      </c>
      <c r="JI16" s="126">
        <v>3.56071428571429</v>
      </c>
      <c r="JJ16" s="126">
        <f>IF((COUNTA(JH$12:JH$42)+COUNTA(JI$12:JI$42)=0),0.6*JH$5,IF(OR(JH16="",JI16=""),0,IF(JH$6=0,IF(JH16&gt;=JH$8,JH$5,IF(JH16&lt;JI16,0,JH$5*(JH16-JI16)/(JH$8-JI16))),IF(JH16&lt;=JH$8,JH$5,IF(JH16&gt;JI16,0,JH$5*(JH16-JI16)/(JH$8-JI16))))))</f>
      </c>
      <c r="JK16" s="126">
        <f>IF(OR(JH16="",JI16=""),0,JH$5)</f>
      </c>
      <c r="JL16" s="125">
        <f>IF(JH$6=0,RANK(JJ16,JJ$12:JJ$42,0),RANK(JJ16,JJ$12:JJ$42,1))</f>
      </c>
      <c r="JM16" s="126">
        <v>99.0821428571429</v>
      </c>
      <c r="JN16"/>
      <c r="JO16" s="126">
        <f>IF((COUNTA(JM$12:JM$42)+COUNTA(JN$12:JN$42)=0),0.6*JM$5,IF(OR(JM16="",JN16=""),0,IF(JM$6=0,IF(JM16&gt;=JM$8,JM$5,IF(JM16&lt;JN16,0,JM$5*(JM16-JN16)/(JM$8-JN16))),IF(JM16&lt;=JM$8,JM$5,IF(JM16&gt;JN16,0,JM$5*(JM16-JN16)/(JM$8-JN16))))))</f>
      </c>
      <c r="JP16" s="126">
        <f>IF(OR(JM16="",JN16=""),0,JM$5)</f>
      </c>
      <c r="JQ16" s="125">
        <f>IF(JM$6=0,RANK(JO16,JO$12:JO$42,0),RANK(JO16,JO$12:JO$42,1))</f>
      </c>
      <c r="JR16" s="126">
        <v>99.0821428571429</v>
      </c>
      <c r="JS16"/>
      <c r="JT16" s="126">
        <f>IF((COUNTA(JR$12:JR$42)+COUNTA(JS$12:JS$42)=0),0.6*JR$5,IF(OR(JR16="",JS16=""),0,IF(JR$6=0,IF(JR16&gt;=JR$8,JR$5,IF(JR16&lt;JS16,0,JR$5*(JR16-JS16)/(JR$8-JS16))),IF(JR16&lt;=JR$8,JR$5,IF(JR16&gt;JS16,0,JR$5*(JR16-JS16)/(JR$8-JS16))))))</f>
      </c>
      <c r="JU16" s="126">
        <f>IF(OR(JR16="",JS16=""),0,JR$5)</f>
      </c>
      <c r="JV16" s="125">
        <f>IF(JR$6=0,RANK(JT16,JT$12:JT$42,0),RANK(JT16,JT$12:JT$42,1))</f>
      </c>
      <c r="JW16" s="126">
        <v>99.7078571428571</v>
      </c>
      <c r="JX16" s="126">
        <v>97.2178571428571</v>
      </c>
      <c r="JY16" s="126">
        <f>IF((COUNTA(JW$12:JW$42)+COUNTA(JX$12:JX$42)=0),0.6*JW$5,IF(OR(JW16="",JX16=""),0,IF(JW$6=0,IF(JW16&gt;=JW$8,JW$5,IF(JW16&lt;JX16,0,JW$5*(JW16-JX16)/(JW$8-JX16))),IF(JW16&lt;=JW$8,JW$5,IF(JW16&gt;JX16,0,JW$5*(JW16-JX16)/(JW$8-JX16))))))</f>
      </c>
      <c r="JZ16" s="126">
        <f>IF(OR(JW16="",JX16=""),0,JW$5)</f>
      </c>
      <c r="KA16" s="125">
        <f>IF(JW$6=0,RANK(JY16,JY$12:JY$42,0),RANK(JY16,JY$12:JY$42,1))</f>
      </c>
      <c r="KB16" s="126">
        <v>99.7078571428571</v>
      </c>
      <c r="KC16" s="126">
        <v>98.1753571428571</v>
      </c>
      <c r="KD16" s="126">
        <f>IF((COUNTA(KB$12:KB$42)+COUNTA(KC$12:KC$42)=0),0.6*KB$5,IF(OR(KB16="",KC16=""),0,IF(KB$6=0,IF(KB16&gt;=KB$8,KB$5,IF(KB16&lt;KC16,0,KB$5*(KB16-KC16)/(KB$8-KC16))),IF(KB16&lt;=KB$8,KB$5,IF(KB16&gt;KC16,0,KB$5*(KB16-KC16)/(KB$8-KC16))))))</f>
      </c>
      <c r="KE16" s="126">
        <f>IF(OR(KB16="",KC16=""),0,KB$5)</f>
      </c>
      <c r="KF16" s="125">
        <f>IF(KB$6=0,RANK(KD16,KD$12:KD$42,0),RANK(KD16,KD$12:KD$42,1))</f>
      </c>
      <c r="KG16" s="126">
        <v>2.46464285714286</v>
      </c>
      <c r="KH16" s="126">
        <v>4.32071428571429</v>
      </c>
      <c r="KI16" s="126">
        <f>IF((COUNTA(KG$12:KG$42)+COUNTA(KH$12:KH$42)=0),0.6*KG$5,IF(OR(KG16="",KH16=""),0,IF(KG$6=0,IF(KG16&gt;=KG$8,KG$5,IF(KG16&lt;KH16,0,KG$5*(KG16-KH16)/(KG$8-KH16))),IF(KG16&lt;=KG$8,KG$5,IF(KG16&gt;KH16,0,KG$5*(KG16-KH16)/(KG$8-KH16))))))</f>
      </c>
      <c r="KJ16" s="126">
        <f>IF(OR(KG16="",KH16=""),0,KG$5)</f>
      </c>
      <c r="KK16" s="125">
        <f>IF(KG$6=0,RANK(KI16,KI$12:KI$42,0),RANK(KI16,KI$12:KI$42,1))</f>
      </c>
      <c r="KL16" s="126">
        <v>2.46464285714286</v>
      </c>
      <c r="KM16" s="126">
        <v>2.86428571428571</v>
      </c>
      <c r="KN16" s="126">
        <f>IF((COUNTA(KL$12:KL$42)+COUNTA(KM$12:KM$42)=0),0.6*KL$5,IF(OR(KL16="",KM16=""),0,IF(KL$6=0,IF(KL16&gt;=KL$8,KL$5,IF(KL16&lt;KM16,0,KL$5*(KL16-KM16)/(KL$8-KM16))),IF(KL16&lt;=KL$8,KL$5,IF(KL16&gt;KM16,0,KL$5*(KL16-KM16)/(KL$8-KM16))))))</f>
      </c>
      <c r="KO16" s="126">
        <f>IF(OR(KL16="",KM16=""),0,KL$5)</f>
      </c>
      <c r="KP16" s="125">
        <f>IF(KL$6=0,RANK(KN16,KN$12:KN$42,0),RANK(KN16,KN$12:KN$42,1))</f>
      </c>
      <c r="KQ16" s="126">
        <v>99.87</v>
      </c>
      <c r="KR16" s="126">
        <v>99.6164285714286</v>
      </c>
      <c r="KS16" s="126">
        <f>IF((COUNTA(KQ$12:KQ$42)+COUNTA(KR$12:KR$42)=0),0.6*KQ$5,IF(OR(KQ16="",KR16=""),0,IF(KQ$6=0,IF(KQ16&gt;=KQ$8,KQ$5,IF(KQ16&lt;KR16,0,KQ$5*(KQ16-KR16)/(KQ$8-KR16))),IF(KQ16&lt;=KQ$8,KQ$5,IF(KQ16&gt;KR16,0,KQ$5*(KQ16-KR16)/(KQ$8-KR16))))))</f>
      </c>
      <c r="KT16" s="126">
        <f>IF(OR(KQ16="",KR16=""),0,KQ$5)</f>
      </c>
      <c r="KU16" s="125">
        <f>IF(KQ$6=0,RANK(KS16,KS$12:KS$42,0),RANK(KS16,KS$12:KS$42,1))</f>
      </c>
      <c r="KV16" s="126">
        <v>99.87</v>
      </c>
      <c r="KW16" s="126">
        <v>97.2896428571429</v>
      </c>
      <c r="KX16" s="126">
        <f>IF((COUNTA(KV$12:KV$42)+COUNTA(KW$12:KW$42)=0),0.6*KV$5,IF(OR(KV16="",KW16=""),0,IF(KV$6=0,IF(KV16&gt;=KV$8,KV$5,IF(KV16&lt;KW16,0,KV$5*(KV16-KW16)/(KV$8-KW16))),IF(KV16&lt;=KV$8,KV$5,IF(KV16&gt;KW16,0,KV$5*(KV16-KW16)/(KV$8-KW16))))))</f>
      </c>
      <c r="KY16" s="126">
        <f>IF(OR(KV16="",KW16=""),0,KV$5)</f>
      </c>
      <c r="KZ16" s="125">
        <f>IF(KV$6=0,RANK(KX16,KX$12:KX$42,0),RANK(KX16,KX$12:KX$42,1))</f>
      </c>
      <c r="LA16" s="126">
        <v>0.608214285714286</v>
      </c>
      <c r="LB16" s="126">
        <v>1.04285714285714</v>
      </c>
      <c r="LC16" s="126">
        <f>IF((COUNTA(LA$12:LA$42)+COUNTA(LB$12:LB$42)=0),0.6*LA$5,IF(OR(LA16="",LB16=""),0,IF(LA$6=0,IF(LA16&gt;=LA$8,LA$5,IF(LA16&lt;LB16,0,LA$5*(LA16-LB16)/(LA$8-LB16))),IF(LA16&lt;=LA$8,LA$5,IF(LA16&gt;LB16,0,LA$5*(LA16-LB16)/(LA$8-LB16))))))</f>
      </c>
      <c r="LD16" s="126">
        <f>IF(OR(LA16="",LB16=""),0,LA$5)</f>
      </c>
      <c r="LE16" s="125">
        <f>IF(LA$6=0,RANK(LC16,LC$12:LC$42,0),RANK(LC16,LC$12:LC$42,1))</f>
      </c>
      <c r="LF16" s="126">
        <v>0.608214285714286</v>
      </c>
      <c r="LG16" s="126">
        <v>0.975357142857143</v>
      </c>
      <c r="LH16" s="126">
        <f>IF((COUNTA(LF$12:LF$42)+COUNTA(LG$12:LG$42)=0),0.6*LF$5,IF(OR(LF16="",LG16=""),0,IF(LF$6=0,IF(LF16&gt;=LF$8,LF$5,IF(LF16&lt;LG16,0,LF$5*(LF16-LG16)/(LF$8-LG16))),IF(LF16&lt;=LF$8,LF$5,IF(LF16&gt;LG16,0,LF$5*(LF16-LG16)/(LF$8-LG16))))))</f>
      </c>
      <c r="LI16" s="126">
        <f>IF(OR(LF16="",LG16=""),0,LF$5)</f>
      </c>
      <c r="LJ16" s="125">
        <f>IF(LF$6=0,RANK(LH16,LH$12:LH$42,0),RANK(LH16,LH$12:LH$42,1))</f>
      </c>
      <c r="LK16" s="126">
        <v>0</v>
      </c>
      <c r="LL16" s="126">
        <v>0.0875350140056022</v>
      </c>
      <c r="LM16" s="126">
        <f>IF((COUNTA(LK$12:LK$42)+COUNTA(LL$12:LL$42)=0),0.6*LK$5,IF(OR(LK16="",LL16=""),0,IF(LK$6=0,IF(LK16&gt;=LK$8,LK$5,IF(LK16&lt;LL16,0,LK$5*(LK16-LL16)/(LK$8-LL16))),IF(LK16&lt;=LK$8,LK$5,IF(LK16&gt;LL16,0,LK$5*(LK16-LL16)/(LK$8-LL16))))))</f>
      </c>
      <c r="LN16" s="126">
        <f>IF(OR(LK16="",LL16=""),0,LK$5)</f>
      </c>
      <c r="LO16" s="125">
        <f>IF(LK$6=0,RANK(LM16,LM$12:LM$42,0),RANK(LM16,LM$12:LM$42,1))</f>
      </c>
      <c r="LP16" s="126">
        <v>0</v>
      </c>
      <c r="LQ16" s="126">
        <v>1.00072893099216</v>
      </c>
      <c r="LR16" s="126">
        <f>IF((COUNTA(LP$12:LP$42)+COUNTA(LQ$12:LQ$42)=0),0.6*LP$5,IF(OR(LP16="",LQ16=""),0,IF(LP$6=0,IF(LP16&gt;=LP$8,LP$5,IF(LP16&lt;LQ16,0,LP$5*(LP16-LQ16)/(LP$8-LQ16))),IF(LP16&lt;=LP$8,LP$5,IF(LP16&gt;LQ16,0,LP$5*(LP16-LQ16)/(LP$8-LQ16))))))</f>
      </c>
      <c r="LS16" s="126">
        <f>IF(OR(LP16="",LQ16=""),0,LP$5)</f>
      </c>
      <c r="LT16" s="125">
        <f>IF(LP$6=0,RANK(LR16,LR$12:LR$42,0),RANK(LR16,LR$12:LR$42,1))</f>
      </c>
      <c r="LU16" s="126">
        <v>64.0630535016741</v>
      </c>
      <c r="LV16"/>
      <c r="LW16" s="126">
        <f>IF((COUNTA(LU$12:LU$42)+COUNTA(LV$12:LV$42)=0),0.6*LU$5,IF(OR(LU16="",LV16=""),0,IF(LU$6=0,IF(LU16&gt;=LU$8,LU$5,IF(LU16&lt;LV16,0,LU$5*(LU16-LV16)/(LU$8-LV16))),IF(LU16&lt;=LU$8,LU$5,IF(LU16&gt;LV16,0,LU$5*(LU16-LV16)/(LU$8-LV16))))))</f>
      </c>
      <c r="LX16" s="126">
        <f>IF(OR(LU16="",LV16=""),0,LU$5)</f>
      </c>
      <c r="LY16" s="125">
        <f>IF(LU$6=0,RANK(LW16,LW$12:LW$42,0),RANK(LW16,LW$12:LW$42,1))</f>
      </c>
      <c r="LZ16" s="126">
        <v>64.0630535016741</v>
      </c>
      <c r="MA16"/>
      <c r="MB16" s="126">
        <f>IF((COUNTA(LZ$12:LZ$42)+COUNTA(MA$12:MA$42)=0),0.6*LZ$5,IF(OR(LZ16="",MA16=""),0,IF(LZ$6=0,IF(LZ16&gt;=LZ$8,LZ$5,IF(LZ16&lt;MA16,0,LZ$5*(LZ16-MA16)/(LZ$8-MA16))),IF(LZ16&lt;=LZ$8,LZ$5,IF(LZ16&gt;MA16,0,LZ$5*(LZ16-MA16)/(LZ$8-MA16))))))</f>
      </c>
      <c r="MC16" s="126">
        <f>IF(OR(LZ16="",MA16=""),0,LZ$5)</f>
      </c>
      <c r="MD16" s="125">
        <f>IF(LZ$6=0,RANK(MB16,MB$12:MB$42,0),RANK(MB16,MB$12:MB$42,1))</f>
      </c>
      <c r="ME16" s="126">
        <v>12.006319405692</v>
      </c>
      <c r="MF16" s="126">
        <v>1.44373849051339</v>
      </c>
      <c r="MG16" s="126">
        <f>IF((COUNTA(ME$12:ME$42)+COUNTA(MF$12:MF$42)=0),0.6*ME$5,IF(OR(ME16="",MF16=""),0,IF(ME$6=0,IF(ME16&gt;=ME$8,ME$5,IF(ME16&lt;MF16,0,ME$5*(ME16-MF16)/(ME$8-MF16))),IF(ME16&lt;=ME$8,ME$5,IF(ME16&gt;MF16,0,ME$5*(ME16-MF16)/(ME$8-MF16))))))</f>
      </c>
      <c r="MH16" s="126">
        <f>IF(OR(ME16="",MF16=""),0,ME$5)</f>
      </c>
      <c r="MI16" s="125">
        <f>IF(ME$6=0,RANK(MG16,MG$12:MG$42,0),RANK(MG16,MG$12:MG$42,1))</f>
      </c>
      <c r="MJ16" s="126">
        <v>12.006319405692</v>
      </c>
      <c r="MK16" s="126">
        <v>1.49356340680804</v>
      </c>
      <c r="ML16" s="126">
        <f>IF((COUNTA(MJ$12:MJ$42)+COUNTA(MK$12:MK$42)=0),0.6*MJ$5,IF(OR(MJ16="",MK16=""),0,IF(MJ$6=0,IF(MJ16&gt;=MJ$8,MJ$5,IF(MJ16&lt;MK16,0,MJ$5*(MJ16-MK16)/(MJ$8-MK16))),IF(MJ16&lt;=MJ$8,MJ$5,IF(MJ16&gt;MK16,0,MJ$5*(MJ16-MK16)/(MJ$8-MK16))))))</f>
      </c>
      <c r="MM16" s="126">
        <f>IF(OR(MJ16="",MK16=""),0,MJ$5)</f>
      </c>
      <c r="MN16" s="125">
        <f>IF(MJ$6=0,RANK(ML16,ML$12:ML$42,0),RANK(ML16,ML$12:ML$42,1))</f>
      </c>
      <c r="MO16"/>
      <c r="MP16"/>
      <c r="MQ16" s="126">
        <f>IF((COUNTA(MO$12:MO$42)+COUNTA(MP$12:MP$42)=0),0.6*MO$5,IF(OR(MO16="",MP16=""),0,IF(MO$6=0,IF(MO16&gt;=MO$8,MO$5,IF(MO16&lt;MP16,0,MO$5*(MO16-MP16)/(MO$8-MP16))),IF(MO16&lt;=MO$8,MO$5,IF(MO16&gt;MP16,0,MO$5*(MO16-MP16)/(MO$8-MP16))))))</f>
      </c>
      <c r="MR16" s="126">
        <f>IF(OR(MO16="",MP16=""),0,MO$5)</f>
      </c>
      <c r="MS16" s="125">
        <f>IF(MO$6=0,RANK(MQ16,MQ$12:MQ$42,0),RANK(MQ16,MQ$12:MQ$42,1))</f>
      </c>
      <c r="MT16"/>
      <c r="MU16"/>
      <c r="MV16" s="126">
        <f>IF((COUNTA(MT$12:MT$42)+COUNTA(MU$12:MU$42)=0),0.6*MT$5,IF(OR(MT16="",MU16=""),0,IF(MT$6=0,IF(MT16&gt;=MT$8,MT$5,IF(MT16&lt;MU16,0,MT$5*(MT16-MU16)/(MT$8-MU16))),IF(MT16&lt;=MT$8,MT$5,IF(MT16&gt;MU16,0,MT$5*(MT16-MU16)/(MT$8-MU16))))))</f>
      </c>
      <c r="MW16" s="126">
        <f>IF(OR(MT16="",MU16=""),0,MT$5)</f>
      </c>
      <c r="MX16" s="125">
        <f>IF(MT$6=0,RANK(MV16,MV$12:MV$42,0),RANK(MV16,MV$12:MV$42,1))</f>
      </c>
      <c r="MY16"/>
      <c r="MZ16"/>
      <c r="NA16" s="126">
        <f>IF((COUNTA(MY$12:MY$42)+COUNTA(MZ$12:MZ$42)=0),0.6*MY$5,IF(OR(MY16="",MZ16=""),0,IF(MY$6=0,IF(MY16&gt;=MY$8,MY$5,IF(MY16&lt;MZ16,0,MY$5*(MY16-MZ16)/(MY$8-MZ16))),IF(MY16&lt;=MY$8,MY$5,IF(MY16&gt;MZ16,0,MY$5*(MY16-MZ16)/(MY$8-MZ16))))))</f>
      </c>
      <c r="NB16" s="126">
        <f>IF(OR(MY16="",MZ16=""),0,MY$5)</f>
      </c>
      <c r="NC16" s="125">
        <f>IF(MY$6=0,RANK(NA16,NA$12:NA$42,0),RANK(NA16,NA$12:NA$42,1))</f>
      </c>
      <c r="ND16"/>
      <c r="NE16"/>
      <c r="NF16" s="126">
        <f>IF((COUNTA(ND$12:ND$42)+COUNTA(NE$12:NE$42)=0),0.6*ND$5,IF(OR(ND16="",NE16=""),0,IF(ND$6=0,IF(ND16&gt;=ND$8,ND$5,IF(ND16&lt;NE16,0,ND$5*(ND16-NE16)/(ND$8-NE16))),IF(ND16&lt;=ND$8,ND$5,IF(ND16&gt;NE16,0,ND$5*(ND16-NE16)/(ND$8-NE16))))))</f>
      </c>
      <c r="NG16" s="126">
        <f>IF(OR(ND16="",NE16=""),0,ND$5)</f>
      </c>
      <c r="NH16" s="125">
        <f>IF(ND$6=0,RANK(NF16,NF$12:NF$42,0),RANK(NF16,NF$12:NF$42,1))</f>
      </c>
      <c r="NI16"/>
      <c r="NJ16"/>
      <c r="NK16" s="126">
        <f>IF((COUNTA(NI$12:NI$42)+COUNTA(NJ$12:NJ$42)=0),0.6*NI$5,IF(OR(NI16="",NJ16=""),0,IF(NI$6=0,IF(NI16&gt;=NI$8,NI$5,IF(NI16&lt;NJ16,0,NI$5*(NI16-NJ16)/(NI$8-NJ16))),IF(NI16&lt;=NI$8,NI$5,IF(NI16&gt;NJ16,0,NI$5*(NI16-NJ16)/(NI$8-NJ16))))))</f>
      </c>
      <c r="NL16" s="126">
        <f>IF(OR(NI16="",NJ16=""),0,NI$5)</f>
      </c>
      <c r="NM16" s="125">
        <f>IF(NI$6=0,RANK(NK16,NK$12:NK$42,0),RANK(NK16,NK$12:NK$42,1))</f>
      </c>
      <c r="NN16"/>
      <c r="NO16"/>
      <c r="NP16" s="126">
        <f>IF((COUNTA(NN$12:NN$42)+COUNTA(NO$12:NO$42)=0),0.6*NN$5,IF(OR(NN16="",NO16=""),0,IF(NN$6=0,IF(NN16&gt;=NN$8,NN$5,IF(NN16&lt;NO16,0,NN$5*(NN16-NO16)/(NN$8-NO16))),IF(NN16&lt;=NN$8,NN$5,IF(NN16&gt;NO16,0,NN$5*(NN16-NO16)/(NN$8-NO16))))))</f>
      </c>
      <c r="NQ16" s="126">
        <f>IF(OR(NN16="",NO16=""),0,NN$5)</f>
      </c>
      <c r="NR16" s="125">
        <f>IF(NN$6=0,RANK(NP16,NP$12:NP$42,0),RANK(NP16,NP$12:NP$42,1))</f>
      </c>
      <c r="NS16"/>
      <c r="NT16"/>
      <c r="NU16" s="126">
        <f>IF((COUNTA(NS$12:NS$42)+COUNTA(NT$12:NT$42)=0),0.6*NS$5,IF(OR(NS16="",NT16=""),0,IF(NS$6=0,IF(NS16&gt;=NS$8,NS$5,IF(NS16&lt;NT16,0,NS$5*(NS16-NT16)/(NS$8-NT16))),IF(NS16&lt;=NS$8,NS$5,IF(NS16&gt;NT16,0,NS$5*(NS16-NT16)/(NS$8-NT16))))))</f>
      </c>
      <c r="NV16" s="126">
        <f>IF(OR(NS16="",NT16=""),0,NS$5)</f>
      </c>
      <c r="NW16" s="125">
        <f>IF(NS$6=0,RANK(NU16,NU$12:NU$42,0),RANK(NU16,NU$12:NU$42,1))</f>
      </c>
      <c r="NX16"/>
      <c r="NY16"/>
      <c r="NZ16" s="126">
        <f>IF((COUNTA(NX$12:NX$42)+COUNTA(NY$12:NY$42)=0),0.6*NX$5,IF(OR(NX16="",NY16=""),0,IF(NX$6=0,IF(NX16&gt;=NX$8,NX$5,IF(NX16&lt;NY16,0,NX$5*(NX16-NY16)/(NX$8-NY16))),IF(NX16&lt;=NX$8,NX$5,IF(NX16&gt;NY16,0,NX$5*(NX16-NY16)/(NX$8-NY16))))))</f>
      </c>
      <c r="OA16" s="126">
        <f>IF(OR(NX16="",NY16=""),0,NX$5)</f>
      </c>
      <c r="OB16" s="125">
        <f>IF(NX$6=0,RANK(NZ16,NZ$12:NZ$42,0),RANK(NZ16,NZ$12:NZ$42,1))</f>
      </c>
      <c r="OC16"/>
      <c r="OD16"/>
      <c r="OE16" s="126">
        <f>IF((COUNTA(OC$12:OC$42)+COUNTA(OD$12:OD$42)=0),0.6*OC$5,IF(OR(OC16="",OD16=""),0,IF(OC$6=0,IF(OC16&gt;=OC$8,OC$5,IF(OC16&lt;OD16,0,OC$5*(OC16-OD16)/(OC$8-OD16))),IF(OC16&lt;=OC$8,OC$5,IF(OC16&gt;OD16,0,OC$5*(OC16-OD16)/(OC$8-OD16))))))</f>
      </c>
      <c r="OF16" s="126">
        <f>IF(OR(OC16="",OD16=""),0,OC$5)</f>
      </c>
      <c r="OG16" s="125">
        <f>IF(OC$6=0,RANK(OE16,OE$12:OE$42,0),RANK(OE16,OE$12:OE$42,1))</f>
      </c>
      <c r="OH16"/>
      <c r="OI16"/>
      <c r="OJ16" s="126">
        <f>IF((COUNTA(OH$12:OH$42)+COUNTA(OI$12:OI$42)=0),0.6*OH$5,IF(OR(OH16="",OI16=""),0,IF(OH$6=0,IF(OH16&gt;=OH$8,OH$5,IF(OH16&lt;OI16,0,OH$5*(OH16-OI16)/(OH$8-OI16))),IF(OH16&lt;=OH$8,OH$5,IF(OH16&gt;OI16,0,OH$5*(OH16-OI16)/(OH$8-OI16))))))</f>
      </c>
      <c r="OK16" s="126">
        <f>IF(OR(OH16="",OI16=""),0,OH$5)</f>
      </c>
      <c r="OL16" s="125">
        <f>IF(OH$6=0,RANK(OJ16,OJ$12:OJ$42,0),RANK(OJ16,OJ$12:OJ$42,1))</f>
      </c>
      <c r="OM16"/>
      <c r="ON16"/>
      <c r="OO16" s="126">
        <f>IF((COUNTA(OM$12:OM$42)+COUNTA(ON$12:ON$42)=0),0.6*OM$5,IF(OR(OM16="",ON16=""),0,IF(OM$6=0,IF(OM16&gt;=OM$8,OM$5,IF(OM16&lt;ON16,0,OM$5*(OM16-ON16)/(OM$8-ON16))),IF(OM16&lt;=OM$8,OM$5,IF(OM16&gt;ON16,0,OM$5*(OM16-ON16)/(OM$8-ON16))))))</f>
      </c>
      <c r="OP16" s="126">
        <f>IF(OR(OM16="",ON16=""),0,OM$5)</f>
      </c>
      <c r="OQ16" s="125">
        <f>IF(OM$6=0,RANK(OO16,OO$12:OO$42,0),RANK(OO16,OO$12:OO$42,1))</f>
      </c>
      <c r="OR16"/>
      <c r="OS16"/>
      <c r="OT16" s="126">
        <f>IF((COUNTA(OR$12:OR$42)+COUNTA(OS$12:OS$42)=0),0.6*OR$5,IF(OR(OR16="",OS16=""),0,IF(OR$6=0,IF(OR16&gt;=OR$8,OR$5,IF(OR16&lt;OS16,0,OR$5*(OR16-OS16)/(OR$8-OS16))),IF(OR16&lt;=OR$8,OR$5,IF(OR16&gt;OS16,0,OR$5*(OR16-OS16)/(OR$8-OS16))))))</f>
      </c>
      <c r="OU16" s="126">
        <f>IF(OR(OR16="",OS16=""),0,OR$5)</f>
      </c>
      <c r="OV16" s="125">
        <f>IF(OR$6=0,RANK(OT16,OT$12:OT$42,0),RANK(OT16,OT$12:OT$42,1))</f>
      </c>
      <c r="OW16"/>
      <c r="OX16"/>
      <c r="OY16" s="126">
        <f>IF((COUNTA(OW$12:OW$42)+COUNTA(OX$12:OX$42)=0),0.6*OW$5,IF(OR(OW16="",OX16=""),0,IF(OW$6=0,IF(OW16&gt;=OW$8,OW$5,IF(OW16&lt;OX16,0,OW$5*(OW16-OX16)/(OW$8-OX16))),IF(OW16&lt;=OW$8,OW$5,IF(OW16&gt;OX16,0,OW$5*(OW16-OX16)/(OW$8-OX16))))))</f>
      </c>
      <c r="OZ16" s="126">
        <f>IF(OR(OW16="",OX16=""),0,OW$5)</f>
      </c>
      <c r="PA16" s="125">
        <f>IF(OW$6=0,RANK(OY16,OY$12:OY$42,0),RANK(OY16,OY$12:OY$42,1))</f>
      </c>
      <c r="PB16"/>
      <c r="PC16"/>
      <c r="PD16" s="126">
        <f>IF((COUNTA(PB$12:PB$42)+COUNTA(PC$12:PC$42)=0),0.6*PB$5,IF(OR(PB16="",PC16=""),0,IF(PB$6=0,IF(PB16&gt;=PB$8,PB$5,IF(PB16&lt;PC16,0,PB$5*(PB16-PC16)/(PB$8-PC16))),IF(PB16&lt;=PB$8,PB$5,IF(PB16&gt;PC16,0,PB$5*(PB16-PC16)/(PB$8-PC16))))))</f>
      </c>
      <c r="PE16" s="126">
        <f>IF(OR(PB16="",PC16=""),0,PB$5)</f>
      </c>
      <c r="PF16" s="125">
        <f>IF(PB$6=0,RANK(PD16,PD$12:PD$42,0),RANK(PD16,PD$12:PD$42,1))</f>
      </c>
      <c r="PG16"/>
      <c r="PH16"/>
      <c r="PI16" s="126">
        <f>IF((COUNTA(PG$12:PG$42)+COUNTA(PH$12:PH$42)=0),0.6*PG$5,IF(OR(PG16="",PH16=""),0,IF(PG$6=0,IF(PG16&gt;=PG$8,PG$5,IF(PG16&lt;PH16,0,PG$5*(PG16-PH16)/(PG$8-PH16))),IF(PG16&lt;=PG$8,PG$5,IF(PG16&gt;PH16,0,PG$5*(PG16-PH16)/(PG$8-PH16))))))</f>
      </c>
      <c r="PJ16" s="126">
        <f>IF(OR(PG16="",PH16=""),0,PG$5)</f>
      </c>
      <c r="PK16" s="125">
        <f>IF(PG$6=0,RANK(PI16,PI$12:PI$42,0),RANK(PI16,PI$12:PI$42,1))</f>
      </c>
      <c r="PL16"/>
      <c r="PM16"/>
      <c r="PN16" s="126">
        <f>IF((COUNTA(PL$12:PL$42)+COUNTA(PM$12:PM$42)=0),0.6*PL$5,IF(OR(PL16="",PM16=""),0,IF(PL$6=0,IF(PL16&gt;=PL$8,PL$5,IF(PL16&lt;PM16,0,PL$5*(PL16-PM16)/(PL$8-PM16))),IF(PL16&lt;=PL$8,PL$5,IF(PL16&gt;PM16,0,PL$5*(PL16-PM16)/(PL$8-PM16))))))</f>
      </c>
      <c r="PO16" s="126">
        <f>IF(OR(PL16="",PM16=""),0,PL$5)</f>
      </c>
      <c r="PP16" s="125">
        <f>IF(PL$6=0,RANK(PN16,PN$12:PN$42,0),RANK(PN16,PN$12:PN$42,1))</f>
      </c>
      <c r="PQ16"/>
      <c r="PR16"/>
      <c r="PS16" s="126">
        <f>IF((COUNTA(PQ$12:PQ$42)+COUNTA(PR$12:PR$42)=0),0.6*PQ$5,IF(OR(PQ16="",PR16=""),0,IF(PQ$6=0,IF(PQ16&gt;=PQ$8,PQ$5,IF(PQ16&lt;PR16,0,PQ$5*(PQ16-PR16)/(PQ$8-PR16))),IF(PQ16&lt;=PQ$8,PQ$5,IF(PQ16&gt;PR16,0,PQ$5*(PQ16-PR16)/(PQ$8-PR16))))))</f>
      </c>
      <c r="PT16" s="126">
        <f>IF(OR(PQ16="",PR16=""),0,PQ$5)</f>
      </c>
      <c r="PU16" s="125">
        <f>IF(PQ$6=0,RANK(PS16,PS$12:PS$42,0),RANK(PS16,PS$12:PS$42,1))</f>
      </c>
      <c r="PV16"/>
      <c r="PW16"/>
      <c r="PX16" s="126">
        <f>IF((COUNTA(PV$12:PV$42)+COUNTA(PW$12:PW$42)=0),0.6*PV$5,IF(OR(PV16="",PW16=""),0,IF(PV$6=0,IF(PV16&gt;=PV$8,PV$5,IF(PV16&lt;PW16,0,PV$5*(PV16-PW16)/(PV$8-PW16))),IF(PV16&lt;=PV$8,PV$5,IF(PV16&gt;PW16,0,PV$5*(PV16-PW16)/(PV$8-PW16))))))</f>
      </c>
      <c r="PY16" s="126">
        <f>IF(OR(PV16="",PW16=""),0,PV$5)</f>
      </c>
      <c r="PZ16" s="125">
        <f>IF(PV$6=0,RANK(PX16,PX$12:PX$42,0),RANK(PX16,PX$12:PX$42,1))</f>
      </c>
      <c r="QA16"/>
      <c r="QB16"/>
      <c r="QC16" s="126">
        <f>IF((COUNTA(QA$12:QA$42)+COUNTA(QB$12:QB$42)=0),0.6*QA$5,IF(OR(QA16="",QB16=""),0,IF(QA$6=0,IF(QA16&gt;=QA$8,QA$5,IF(QA16&lt;QB16,0,QA$5*(QA16-QB16)/(QA$8-QB16))),IF(QA16&lt;=QA$8,QA$5,IF(QA16&gt;QB16,0,QA$5*(QA16-QB16)/(QA$8-QB16))))))</f>
      </c>
      <c r="QD16" s="126">
        <f>IF(OR(QA16="",QB16=""),0,QA$5)</f>
      </c>
      <c r="QE16" s="125">
        <f>IF(QA$6=0,RANK(QC16,QC$12:QC$42,0),RANK(QC16,QC$12:QC$42,1))</f>
      </c>
      <c r="QF16"/>
      <c r="QG16"/>
      <c r="QH16" s="126">
        <f>IF((COUNTA(QF$12:QF$42)+COUNTA(QG$12:QG$42)=0),0.6*QF$5,IF(OR(QF16="",QG16=""),0,IF(QF$6=0,IF(QF16&gt;=QF$8,QF$5,IF(QF16&lt;QG16,0,QF$5*(QF16-QG16)/(QF$8-QG16))),IF(QF16&lt;=QF$8,QF$5,IF(QF16&gt;QG16,0,QF$5*(QF16-QG16)/(QF$8-QG16))))))</f>
      </c>
      <c r="QI16" s="126">
        <f>IF(OR(QF16="",QG16=""),0,QF$5)</f>
      </c>
      <c r="QJ16" s="125">
        <f>IF(QF$6=0,RANK(QH16,QH$12:QH$42,0),RANK(QH16,QH$12:QH$42,1))</f>
      </c>
      <c r="QK16"/>
      <c r="QL16"/>
      <c r="QM16" s="126">
        <f>IF((COUNTA(QK$12:QK$42)+COUNTA(QL$12:QL$42)=0),0.6*QK$5,IF(OR(QK16="",QL16=""),0,IF(QK$6=0,IF(QK16&gt;=QK$8,QK$5,IF(QK16&lt;QL16,0,QK$5*(QK16-QL16)/(QK$8-QL16))),IF(QK16&lt;=QK$8,QK$5,IF(QK16&gt;QL16,0,QK$5*(QK16-QL16)/(QK$8-QL16))))))</f>
      </c>
      <c r="QN16" s="126">
        <f>IF(OR(QK16="",QL16=""),0,QK$5)</f>
      </c>
      <c r="QO16" s="125">
        <f>IF(QK$6=0,RANK(QM16,QM$12:QM$42,0),RANK(QM16,QM$12:QM$42,1))</f>
      </c>
      <c r="QP16"/>
      <c r="QQ16"/>
      <c r="QR16" s="126">
        <f>IF((COUNTA(QP$12:QP$42)+COUNTA(QQ$12:QQ$42)=0),0.6*QP$5,IF(OR(QP16="",QQ16=""),0,IF(QP$6=0,IF(QP16&gt;=QP$8,QP$5,IF(QP16&lt;QQ16,0,QP$5*(QP16-QQ16)/(QP$8-QQ16))),IF(QP16&lt;=QP$8,QP$5,IF(QP16&gt;QQ16,0,QP$5*(QP16-QQ16)/(QP$8-QQ16))))))</f>
      </c>
      <c r="QS16" s="126">
        <f>IF(OR(QP16="",QQ16=""),0,QP$5)</f>
      </c>
      <c r="QT16" s="125">
        <f>IF(QP$6=0,RANK(QR16,QR$12:QR$42,0),RANK(QR16,QR$12:QR$42,1))</f>
      </c>
      <c r="QU16" s="126">
        <v>98.57</v>
      </c>
      <c r="QV16" s="126">
        <v>86.234094</v>
      </c>
      <c r="QW16" s="126">
        <f>IF((COUNTA(QU$12:QU$42)+COUNTA(QV$12:QV$42)=0),0.6*QU$5,IF(OR(QU16="",QV16=""),0,IF(QU$6=0,IF(QU16&gt;=QU$8,QU$5,IF(QU16&lt;QV16,0,QU$5*(QU16-QV16)/(QU$8-QV16))),IF(QU16&lt;=QU$8,QU$5,IF(QU16&gt;QV16,0,QU$5*(QU16-QV16)/(QU$8-QV16))))))</f>
      </c>
      <c r="QX16" s="126">
        <f>IF(OR(QU16="",QV16=""),0,QU$5)</f>
      </c>
      <c r="QY16" s="125">
        <f>IF(QU$6=0,RANK(QW16,QW$12:QW$42,0),RANK(QW16,QW$12:QW$42,1))</f>
      </c>
      <c r="QZ16" s="126">
        <v>98.57</v>
      </c>
      <c r="RA16" s="126">
        <v>94.57</v>
      </c>
      <c r="RB16" s="126">
        <f>IF((COUNTA(QZ$12:QZ$42)+COUNTA(RA$12:RA$42)=0),0.6*QZ$5,IF(OR(QZ16="",RA16=""),0,IF(QZ$6=0,IF(QZ16&gt;=QZ$8,QZ$5,IF(QZ16&lt;RA16,0,QZ$5*(QZ16-RA16)/(QZ$8-RA16))),IF(QZ16&lt;=QZ$8,QZ$5,IF(QZ16&gt;RA16,0,QZ$5*(QZ16-RA16)/(QZ$8-RA16))))))</f>
      </c>
      <c r="RC16" s="126">
        <f>IF(OR(QZ16="",RA16=""),0,QZ$5)</f>
      </c>
      <c r="RD16" s="125">
        <f>IF(QZ$6=0,RANK(RB16,RB$12:RB$42,0),RANK(RB16,RB$12:RB$42,1))</f>
      </c>
      <c r="RE16" s="126">
        <v>100</v>
      </c>
      <c r="RF16" s="126">
        <v>95.54</v>
      </c>
      <c r="RG16" s="126">
        <f>IF((COUNTA(RE$12:RE$42)+COUNTA(RF$12:RF$42)=0),0.6*RE$5,IF(OR(RE16="",RF16=""),0,IF(RE$6=0,IF(RE16&gt;=RE$8,RE$5,IF(RE16&lt;RF16,0,RE$5*(RE16-RF16)/(RE$8-RF16))),IF(RE16&lt;=RE$8,RE$5,IF(RE16&gt;RF16,0,RE$5*(RE16-RF16)/(RE$8-RF16))))))</f>
      </c>
      <c r="RH16" s="126">
        <f>IF(OR(RE16="",RF16=""),0,RE$5)</f>
      </c>
      <c r="RI16" s="125">
        <f>IF(RE$6=0,RANK(RG16,RG$12:RG$42,0),RANK(RG16,RG$12:RG$42,1))</f>
      </c>
      <c r="RJ16" s="126">
        <v>100</v>
      </c>
      <c r="RK16" s="126">
        <v>100</v>
      </c>
      <c r="RL16" s="126">
        <f>IF((COUNTA(RJ$12:RJ$42)+COUNTA(RK$12:RK$42)=0),0.6*RJ$5,IF(OR(RJ16="",RK16=""),0,IF(RJ$6=0,IF(RJ16&gt;=RJ$8,RJ$5,IF(RJ16&lt;RK16,0,RJ$5*(RJ16-RK16)/(RJ$8-RK16))),IF(RJ16&lt;=RJ$8,RJ$5,IF(RJ16&gt;RK16,0,RJ$5*(RJ16-RK16)/(RJ$8-RK16))))))</f>
      </c>
      <c r="RM16" s="126">
        <f>IF(OR(RJ16="",RK16=""),0,RJ$5)</f>
      </c>
      <c r="RN16" s="125">
        <f>IF(RJ$6=0,RANK(RL16,RL$12:RL$42,0),RANK(RL16,RL$12:RL$42,1))</f>
      </c>
      <c r="RO16" s="126">
        <v>2.31</v>
      </c>
      <c r="RP16" s="126">
        <v>6.24</v>
      </c>
      <c r="RQ16" s="126">
        <f>IF((COUNTA(RO$12:RO$42)+COUNTA(RP$12:RP$42)=0),0.6*RO$5,IF(OR(RO16="",RP16=""),0,IF(RO$6=0,IF(RO16&gt;=RO$8,RO$5,IF(RO16&lt;RP16,0,RO$5*(RO16-RP16)/(RO$8-RP16))),IF(RO16&lt;=RO$8,RO$5,IF(RO16&gt;RP16,0,RO$5*(RO16-RP16)/(RO$8-RP16))))))</f>
      </c>
      <c r="RR16" s="126">
        <f>IF(OR(RO16="",RP16=""),0,RO$5)</f>
      </c>
      <c r="RS16" s="125">
        <f>IF(RO$6=0,RANK(RQ16,RQ$12:RQ$42,0),RANK(RQ16,RQ$12:RQ$42,1))</f>
      </c>
      <c r="RT16" s="126">
        <v>2.31</v>
      </c>
      <c r="RU16" s="126">
        <v>3.7</v>
      </c>
      <c r="RV16" s="126">
        <f>IF((COUNTA(RT$12:RT$42)+COUNTA(RU$12:RU$42)=0),0.6*RT$5,IF(OR(RT16="",RU16=""),0,IF(RT$6=0,IF(RT16&gt;=RT$8,RT$5,IF(RT16&lt;RU16,0,RT$5*(RT16-RU16)/(RT$8-RU16))),IF(RT16&lt;=RT$8,RT$5,IF(RT16&gt;RU16,0,RT$5*(RT16-RU16)/(RT$8-RU16))))))</f>
      </c>
      <c r="RW16" s="126">
        <f>IF(OR(RT16="",RU16=""),0,RT$5)</f>
      </c>
      <c r="RX16" s="125">
        <f>IF(RT$6=0,RANK(RV16,RV$12:RV$42,0),RANK(RV16,RV$12:RV$42,1))</f>
      </c>
      <c r="RY16" s="126">
        <v>97.24</v>
      </c>
      <c r="RZ16"/>
      <c r="SA16" s="126">
        <f>IF((COUNTA(RY$12:RY$42)+COUNTA(RZ$12:RZ$42)=0),0.6*RY$5,IF(OR(RY16="",RZ16=""),0,IF(RY$6=0,IF(RY16&gt;=RY$8,RY$5,IF(RY16&lt;RZ16,0,RY$5*(RY16-RZ16)/(RY$8-RZ16))),IF(RY16&lt;=RY$8,RY$5,IF(RY16&gt;RZ16,0,RY$5*(RY16-RZ16)/(RY$8-RZ16))))))</f>
      </c>
      <c r="SB16" s="126">
        <f>IF(OR(RY16="",RZ16=""),0,RY$5)</f>
      </c>
      <c r="SC16" s="125">
        <f>IF(RY$6=0,RANK(SA16,SA$12:SA$42,0),RANK(SA16,SA$12:SA$42,1))</f>
      </c>
      <c r="SD16" s="126">
        <v>97.24</v>
      </c>
      <c r="SE16"/>
      <c r="SF16" s="126">
        <f>IF((COUNTA(SD$12:SD$42)+COUNTA(SE$12:SE$42)=0),0.6*SD$5,IF(OR(SD16="",SE16=""),0,IF(SD$6=0,IF(SD16&gt;=SD$8,SD$5,IF(SD16&lt;SE16,0,SD$5*(SD16-SE16)/(SD$8-SE16))),IF(SD16&lt;=SD$8,SD$5,IF(SD16&gt;SE16,0,SD$5*(SD16-SE16)/(SD$8-SE16))))))</f>
      </c>
      <c r="SG16" s="126">
        <f>IF(OR(SD16="",SE16=""),0,SD$5)</f>
      </c>
      <c r="SH16" s="125">
        <f>IF(SD$6=0,RANK(SF16,SF$12:SF$42,0),RANK(SF16,SF$12:SF$42,1))</f>
      </c>
      <c r="SI16" s="126">
        <v>100</v>
      </c>
      <c r="SJ16" s="126">
        <v>100</v>
      </c>
      <c r="SK16" s="126">
        <f>IF((COUNTA(SI$12:SI$42)+COUNTA(SJ$12:SJ$42)=0),0.6*SI$5,IF(OR(SI16="",SJ16=""),0,IF(SI$6=0,IF(SI16&gt;=SI$8,SI$5,IF(SI16&lt;SJ16,0,SI$5*(SI16-SJ16)/(SI$8-SJ16))),IF(SI16&lt;=SI$8,SI$5,IF(SI16&gt;SJ16,0,SI$5*(SI16-SJ16)/(SI$8-SJ16))))))</f>
      </c>
      <c r="SL16" s="126">
        <f>IF(OR(SI16="",SJ16=""),0,SI$5)</f>
      </c>
      <c r="SM16" s="125">
        <f>IF(SI$6=0,RANK(SK16,SK$12:SK$42,0),RANK(SK16,SK$12:SK$42,1))</f>
      </c>
      <c r="SN16" s="126">
        <v>100</v>
      </c>
      <c r="SO16" s="126">
        <v>100</v>
      </c>
      <c r="SP16" s="126">
        <f>IF((COUNTA(SN$12:SN$42)+COUNTA(SO$12:SO$42)=0),0.6*SN$5,IF(OR(SN16="",SO16=""),0,IF(SN$6=0,IF(SN16&gt;=SN$8,SN$5,IF(SN16&lt;SO16,0,SN$5*(SN16-SO16)/(SN$8-SO16))),IF(SN16&lt;=SN$8,SN$5,IF(SN16&gt;SO16,0,SN$5*(SN16-SO16)/(SN$8-SO16))))))</f>
      </c>
      <c r="SQ16" s="126">
        <f>IF(OR(SN16="",SO16=""),0,SN$5)</f>
      </c>
      <c r="SR16" s="125">
        <f>IF(SN$6=0,RANK(SP16,SP$12:SP$42,0),RANK(SP16,SP$12:SP$42,1))</f>
      </c>
      <c r="SS16" s="126">
        <v>2.54</v>
      </c>
      <c r="ST16" s="126">
        <v>3.03</v>
      </c>
      <c r="SU16" s="126">
        <f>IF((COUNTA(SS$12:SS$42)+COUNTA(ST$12:ST$42)=0),0.6*SS$5,IF(OR(SS16="",ST16=""),0,IF(SS$6=0,IF(SS16&gt;=SS$8,SS$5,IF(SS16&lt;ST16,0,SS$5*(SS16-ST16)/(SS$8-ST16))),IF(SS16&lt;=SS$8,SS$5,IF(SS16&gt;ST16,0,SS$5*(SS16-ST16)/(SS$8-ST16))))))</f>
      </c>
      <c r="SV16" s="126">
        <f>IF(OR(SS16="",ST16=""),0,SS$5)</f>
      </c>
      <c r="SW16" s="125">
        <f>IF(SS$6=0,RANK(SU16,SU$12:SU$42,0),RANK(SU16,SU$12:SU$42,1))</f>
      </c>
      <c r="SX16" s="126">
        <v>2.54</v>
      </c>
      <c r="SY16" s="126">
        <v>2.58</v>
      </c>
      <c r="SZ16" s="126">
        <f>IF((COUNTA(SX$12:SX$42)+COUNTA(SY$12:SY$42)=0),0.6*SX$5,IF(OR(SX16="",SY16=""),0,IF(SX$6=0,IF(SX16&gt;=SX$8,SX$5,IF(SX16&lt;SY16,0,SX$5*(SX16-SY16)/(SX$8-SY16))),IF(SX16&lt;=SX$8,SX$5,IF(SX16&gt;SY16,0,SX$5*(SX16-SY16)/(SX$8-SY16))))))</f>
      </c>
      <c r="TA16" s="126">
        <f>IF(OR(SX16="",SY16=""),0,SX$5)</f>
      </c>
      <c r="TB16" s="125">
        <f>IF(SX$6=0,RANK(SZ16,SZ$12:SZ$42,0),RANK(SZ16,SZ$12:SZ$42,1))</f>
      </c>
      <c r="TC16" s="126">
        <v>100</v>
      </c>
      <c r="TD16" s="126">
        <v>100</v>
      </c>
      <c r="TE16" s="126">
        <f>IF((COUNTA(TC$12:TC$42)+COUNTA(TD$12:TD$42)=0),0.6*TC$5,IF(OR(TC16="",TD16=""),0,IF(TC$6=0,IF(TC16&gt;=TC$8,TC$5,IF(TC16&lt;TD16,0,TC$5*(TC16-TD16)/(TC$8-TD16))),IF(TC16&lt;=TC$8,TC$5,IF(TC16&gt;TD16,0,TC$5*(TC16-TD16)/(TC$8-TD16))))))</f>
      </c>
      <c r="TF16" s="126">
        <f>IF(OR(TC16="",TD16=""),0,TC$5)</f>
      </c>
      <c r="TG16" s="125">
        <f>IF(TC$6=0,RANK(TE16,TE$12:TE$42,0),RANK(TE16,TE$12:TE$42,1))</f>
      </c>
      <c r="TH16" s="126">
        <v>100</v>
      </c>
      <c r="TI16" s="126">
        <v>100</v>
      </c>
      <c r="TJ16" s="126">
        <f>IF((COUNTA(TH$12:TH$42)+COUNTA(TI$12:TI$42)=0),0.6*TH$5,IF(OR(TH16="",TI16=""),0,IF(TH$6=0,IF(TH16&gt;=TH$8,TH$5,IF(TH16&lt;TI16,0,TH$5*(TH16-TI16)/(TH$8-TI16))),IF(TH16&lt;=TH$8,TH$5,IF(TH16&gt;TI16,0,TH$5*(TH16-TI16)/(TH$8-TI16))))))</f>
      </c>
      <c r="TK16" s="126">
        <f>IF(OR(TH16="",TI16=""),0,TH$5)</f>
      </c>
      <c r="TL16" s="125">
        <f>IF(TH$6=0,RANK(TJ16,TJ$12:TJ$42,0),RANK(TJ16,TJ$12:TJ$42,1))</f>
      </c>
      <c r="TM16" s="126">
        <v>0.31</v>
      </c>
      <c r="TN16" s="126">
        <v>0.47</v>
      </c>
      <c r="TO16" s="126">
        <f>IF((COUNTA(TM$12:TM$42)+COUNTA(TN$12:TN$42)=0),0.6*TM$5,IF(OR(TM16="",TN16=""),0,IF(TM$6=0,IF(TM16&gt;=TM$8,TM$5,IF(TM16&lt;TN16,0,TM$5*(TM16-TN16)/(TM$8-TN16))),IF(TM16&lt;=TM$8,TM$5,IF(TM16&gt;TN16,0,TM$5*(TM16-TN16)/(TM$8-TN16))))))</f>
      </c>
      <c r="TP16" s="126">
        <f>IF(OR(TM16="",TN16=""),0,TM$5)</f>
      </c>
      <c r="TQ16" s="125">
        <f>IF(TM$6=0,RANK(TO16,TO$12:TO$42,0),RANK(TO16,TO$12:TO$42,1))</f>
      </c>
      <c r="TR16" s="126">
        <v>0.31</v>
      </c>
      <c r="TS16" s="126">
        <v>0.89</v>
      </c>
      <c r="TT16" s="126">
        <f>IF((COUNTA(TR$12:TR$42)+COUNTA(TS$12:TS$42)=0),0.6*TR$5,IF(OR(TR16="",TS16=""),0,IF(TR$6=0,IF(TR16&gt;=TR$8,TR$5,IF(TR16&lt;TS16,0,TR$5*(TR16-TS16)/(TR$8-TS16))),IF(TR16&lt;=TR$8,TR$5,IF(TR16&gt;TS16,0,TR$5*(TR16-TS16)/(TR$8-TS16))))))</f>
      </c>
      <c r="TU16" s="126">
        <f>IF(OR(TR16="",TS16=""),0,TR$5)</f>
      </c>
      <c r="TV16" s="125">
        <f>IF(TR$6=0,RANK(TT16,TT$12:TT$42,0),RANK(TT16,TT$12:TT$42,1))</f>
      </c>
      <c r="TW16" s="126">
        <v>0</v>
      </c>
      <c r="TX16" s="126">
        <v>0</v>
      </c>
      <c r="TY16" s="126">
        <f>IF((COUNTA(TW$12:TW$42)+COUNTA(TX$12:TX$42)=0),0.6*TW$5,IF(OR(TW16="",TX16=""),0,IF(TW$6=0,IF(TW16&gt;=TW$8,TW$5,IF(TW16&lt;TX16,0,TW$5*(TW16-TX16)/(TW$8-TX16))),IF(TW16&lt;=TW$8,TW$5,IF(TW16&gt;TX16,0,TW$5*(TW16-TX16)/(TW$8-TX16))))))</f>
      </c>
      <c r="TZ16" s="126">
        <f>IF(OR(TW16="",TX16=""),0,TW$5)</f>
      </c>
      <c r="UA16" s="125">
        <f>IF(TW$6=0,RANK(TY16,TY$12:TY$42,0),RANK(TY16,TY$12:TY$42,1))</f>
      </c>
      <c r="UB16" s="126">
        <v>0</v>
      </c>
      <c r="UC16" s="126">
        <v>0</v>
      </c>
      <c r="UD16" s="126">
        <f>IF((COUNTA(UB$12:UB$42)+COUNTA(UC$12:UC$42)=0),0.6*UB$5,IF(OR(UB16="",UC16=""),0,IF(UB$6=0,IF(UB16&gt;=UB$8,UB$5,IF(UB16&lt;UC16,0,UB$5*(UB16-UC16)/(UB$8-UC16))),IF(UB16&lt;=UB$8,UB$5,IF(UB16&gt;UC16,0,UB$5*(UB16-UC16)/(UB$8-UC16))))))</f>
      </c>
      <c r="UE16" s="126">
        <f>IF(OR(UB16="",UC16=""),0,UB$5)</f>
      </c>
      <c r="UF16" s="125">
        <f>IF(UB$6=0,RANK(UD16,UD$12:UD$42,0),RANK(UD16,UD$12:UD$42,1))</f>
      </c>
      <c r="UG16" s="126">
        <v>41.07091796875</v>
      </c>
      <c r="UH16"/>
      <c r="UI16" s="126">
        <f>IF((COUNTA(UG$12:UG$42)+COUNTA(UH$12:UH$42)=0),0.6*UG$5,IF(OR(UG16="",UH16=""),0,IF(UG$6=0,IF(UG16&gt;=UG$8,UG$5,IF(UG16&lt;UH16,0,UG$5*(UG16-UH16)/(UG$8-UH16))),IF(UG16&lt;=UG$8,UG$5,IF(UG16&gt;UH16,0,UG$5*(UG16-UH16)/(UG$8-UH16))))))</f>
      </c>
      <c r="UJ16" s="126">
        <f>IF(OR(UG16="",UH16=""),0,UG$5)</f>
      </c>
      <c r="UK16" s="125">
        <f>IF(UG$6=0,RANK(UI16,UI$12:UI$42,0),RANK(UI16,UI$12:UI$42,1))</f>
      </c>
      <c r="UL16" s="126">
        <v>41.07091796875</v>
      </c>
      <c r="UM16"/>
      <c r="UN16" s="126">
        <f>IF((COUNTA(UL$12:UL$42)+COUNTA(UM$12:UM$42)=0),0.6*UL$5,IF(OR(UL16="",UM16=""),0,IF(UL$6=0,IF(UL16&gt;=UL$8,UL$5,IF(UL16&lt;UM16,0,UL$5*(UL16-UM16)/(UL$8-UM16))),IF(UL16&lt;=UL$8,UL$5,IF(UL16&gt;UM16,0,UL$5*(UL16-UM16)/(UL$8-UM16))))))</f>
      </c>
      <c r="UO16" s="126">
        <f>IF(OR(UL16="",UM16=""),0,UL$5)</f>
      </c>
      <c r="UP16" s="125">
        <f>IF(UL$6=0,RANK(UN16,UN$12:UN$42,0),RANK(UN16,UN$12:UN$42,1))</f>
      </c>
      <c r="UQ16" s="126">
        <v>8.792236328125</v>
      </c>
      <c r="UR16" s="126">
        <v>4.2315234375</v>
      </c>
      <c r="US16" s="126">
        <f>IF((COUNTA(UQ$12:UQ$42)+COUNTA(UR$12:UR$42)=0),0.6*UQ$5,IF(OR(UQ16="",UR16=""),0,IF(UQ$6=0,IF(UQ16&gt;=UQ$8,UQ$5,IF(UQ16&lt;UR16,0,UQ$5*(UQ16-UR16)/(UQ$8-UR16))),IF(UQ16&lt;=UQ$8,UQ$5,IF(UQ16&gt;UR16,0,UQ$5*(UQ16-UR16)/(UQ$8-UR16))))))</f>
      </c>
      <c r="UT16" s="126">
        <f>IF(OR(UQ16="",UR16=""),0,UQ$5)</f>
      </c>
      <c r="UU16" s="125">
        <f>IF(UQ$6=0,RANK(US16,US$12:US$42,0),RANK(US16,US$12:US$42,1))</f>
      </c>
      <c r="UV16" s="126">
        <v>8.792236328125</v>
      </c>
      <c r="UW16" s="126">
        <v>1.2172265625</v>
      </c>
      <c r="UX16" s="126">
        <f>IF((COUNTA(UV$12:UV$42)+COUNTA(UW$12:UW$42)=0),0.6*UV$5,IF(OR(UV16="",UW16=""),0,IF(UV$6=0,IF(UV16&gt;=UV$8,UV$5,IF(UV16&lt;UW16,0,UV$5*(UV16-UW16)/(UV$8-UW16))),IF(UV16&lt;=UV$8,UV$5,IF(UV16&gt;UW16,0,UV$5*(UV16-UW16)/(UV$8-UW16))))))</f>
      </c>
      <c r="UY16" s="126">
        <f>IF(OR(UV16="",UW16=""),0,UV$5)</f>
      </c>
      <c r="UZ16" s="125">
        <f>IF(UV$6=0,RANK(UX16,UX$12:UX$42,0),RANK(UX16,UX$12:UX$42,1))</f>
      </c>
      <c r="VA16" s="126">
        <v>99.9166666666667</v>
      </c>
      <c r="VB16" s="126">
        <v>70.582824</v>
      </c>
      <c r="VC16" s="126">
        <f>IF((COUNTA(VA$12:VA$42)+COUNTA(VB$12:VB$42)=0),0.6*VA$5,IF(OR(VA16="",VB16=""),0,IF(VA$6=0,IF(VA16&gt;=VA$8,VA$5,IF(VA16&lt;VB16,0,VA$5*(VA16-VB16)/(VA$8-VB16))),IF(VA16&lt;=VA$8,VA$5,IF(VA16&gt;VB16,0,VA$5*(VA16-VB16)/(VA$8-VB16))))))</f>
      </c>
      <c r="VD16" s="126">
        <f>IF(OR(VA16="",VB16=""),0,VA$5)</f>
      </c>
      <c r="VE16" s="125">
        <f>IF(VA$6=0,RANK(VC16,VC$12:VC$42,0),RANK(VC16,VC$12:VC$42,1))</f>
      </c>
      <c r="VF16" s="126">
        <v>99.9166666666667</v>
      </c>
      <c r="VG16" s="126">
        <v>74.1240776666667</v>
      </c>
      <c r="VH16" s="126">
        <f>IF((COUNTA(VF$12:VF$42)+COUNTA(VG$12:VG$42)=0),0.6*VF$5,IF(OR(VF16="",VG16=""),0,IF(VF$6=0,IF(VF16&gt;=VF$8,VF$5,IF(VF16&lt;VG16,0,VF$5*(VF16-VG16)/(VF$8-VG16))),IF(VF16&lt;=VF$8,VF$5,IF(VF16&gt;VG16,0,VF$5*(VF16-VG16)/(VF$8-VG16))))))</f>
      </c>
      <c r="VI16" s="126">
        <f>IF(OR(VF16="",VG16=""),0,VF$5)</f>
      </c>
      <c r="VJ16" s="125">
        <f>IF(VF$6=0,RANK(VH16,VH$12:VH$42,0),RANK(VH16,VH$12:VH$42,1))</f>
      </c>
      <c r="VK16"/>
      <c r="VL16" s="126">
        <v>82.2933333333333</v>
      </c>
      <c r="VM16" s="126">
        <f>IF((COUNTA(VK$12:VK$42)+COUNTA(VL$12:VL$42)=0),0.6*VK$5,IF(OR(VK16="",VL16=""),0,IF(VK$6=0,IF(VK16&gt;=VK$8,VK$5,IF(VK16&lt;VL16,0,VK$5*(VK16-VL16)/(VK$8-VL16))),IF(VK16&lt;=VK$8,VK$5,IF(VK16&gt;VL16,0,VK$5*(VK16-VL16)/(VK$8-VL16))))))</f>
      </c>
      <c r="VN16" s="126">
        <f>IF(OR(VK16="",VL16=""),0,VK$5)</f>
      </c>
      <c r="VO16" s="125">
        <f>IF(VK$6=0,RANK(VM16,VM$12:VM$42,0),RANK(VM16,VM$12:VM$42,1))</f>
      </c>
      <c r="VP16"/>
      <c r="VQ16" s="126">
        <v>98.3333333333333</v>
      </c>
      <c r="VR16" s="126">
        <f>IF((COUNTA(VP$12:VP$42)+COUNTA(VQ$12:VQ$42)=0),0.6*VP$5,IF(OR(VP16="",VQ16=""),0,IF(VP$6=0,IF(VP16&gt;=VP$8,VP$5,IF(VP16&lt;VQ16,0,VP$5*(VP16-VQ16)/(VP$8-VQ16))),IF(VP16&lt;=VP$8,VP$5,IF(VP16&gt;VQ16,0,VP$5*(VP16-VQ16)/(VP$8-VQ16))))))</f>
      </c>
      <c r="VS16" s="126">
        <f>IF(OR(VP16="",VQ16=""),0,VP$5)</f>
      </c>
      <c r="VT16" s="125">
        <f>IF(VP$6=0,RANK(VR16,VR$12:VR$42,0),RANK(VR16,VR$12:VR$42,1))</f>
      </c>
      <c r="VU16" s="126">
        <v>2.54333333333333</v>
      </c>
      <c r="VV16" s="126">
        <v>5.94</v>
      </c>
      <c r="VW16" s="126">
        <f>IF((COUNTA(VU$12:VU$42)+COUNTA(VV$12:VV$42)=0),0.6*VU$5,IF(OR(VU16="",VV16=""),0,IF(VU$6=0,IF(VU16&gt;=VU$8,VU$5,IF(VU16&lt;VV16,0,VU$5*(VU16-VV16)/(VU$8-VV16))),IF(VU16&lt;=VU$8,VU$5,IF(VU16&gt;VV16,0,VU$5*(VU16-VV16)/(VU$8-VV16))))))</f>
      </c>
      <c r="VX16" s="126">
        <f>IF(OR(VU16="",VV16=""),0,VU$5)</f>
      </c>
      <c r="VY16" s="125">
        <f>IF(VU$6=0,RANK(VW16,VW$12:VW$42,0),RANK(VW16,VW$12:VW$42,1))</f>
      </c>
      <c r="VZ16" s="126">
        <v>2.54333333333333</v>
      </c>
      <c r="WA16" s="126">
        <v>3.61666666666667</v>
      </c>
      <c r="WB16" s="126">
        <f>IF((COUNTA(VZ$12:VZ$42)+COUNTA(WA$12:WA$42)=0),0.6*VZ$5,IF(OR(VZ16="",WA16=""),0,IF(VZ$6=0,IF(VZ16&gt;=VZ$8,VZ$5,IF(VZ16&lt;WA16,0,VZ$5*(VZ16-WA16)/(VZ$8-WA16))),IF(VZ16&lt;=VZ$8,VZ$5,IF(VZ16&gt;WA16,0,VZ$5*(VZ16-WA16)/(VZ$8-WA16))))))</f>
      </c>
      <c r="WC16" s="126">
        <f>IF(OR(VZ16="",WA16=""),0,VZ$5)</f>
      </c>
      <c r="WD16" s="125">
        <f>IF(VZ$6=0,RANK(WB16,WB$12:WB$42,0),RANK(WB16,WB$12:WB$42,1))</f>
      </c>
      <c r="WE16" s="126">
        <v>99.1733333333333</v>
      </c>
      <c r="WF16"/>
      <c r="WG16" s="126">
        <f>IF((COUNTA(WE$12:WE$42)+COUNTA(WF$12:WF$42)=0),0.6*WE$5,IF(OR(WE16="",WF16=""),0,IF(WE$6=0,IF(WE16&gt;=WE$8,WE$5,IF(WE16&lt;WF16,0,WE$5*(WE16-WF16)/(WE$8-WF16))),IF(WE16&lt;=WE$8,WE$5,IF(WE16&gt;WF16,0,WE$5*(WE16-WF16)/(WE$8-WF16))))))</f>
      </c>
      <c r="WH16" s="126">
        <f>IF(OR(WE16="",WF16=""),0,WE$5)</f>
      </c>
      <c r="WI16" s="125">
        <f>IF(WE$6=0,RANK(WG16,WG$12:WG$42,0),RANK(WG16,WG$12:WG$42,1))</f>
      </c>
      <c r="WJ16" s="126">
        <v>99.1733333333333</v>
      </c>
      <c r="WK16"/>
      <c r="WL16" s="126">
        <f>IF((COUNTA(WJ$12:WJ$42)+COUNTA(WK$12:WK$42)=0),0.6*WJ$5,IF(OR(WJ16="",WK16=""),0,IF(WJ$6=0,IF(WJ16&gt;=WJ$8,WJ$5,IF(WJ16&lt;WK16,0,WJ$5*(WJ16-WK16)/(WJ$8-WK16))),IF(WJ16&lt;=WJ$8,WJ$5,IF(WJ16&gt;WK16,0,WJ$5*(WJ16-WK16)/(WJ$8-WK16))))))</f>
      </c>
      <c r="WM16" s="126">
        <f>IF(OR(WJ16="",WK16=""),0,WJ$5)</f>
      </c>
      <c r="WN16" s="125">
        <f>IF(WJ$6=0,RANK(WL16,WL$12:WL$42,0),RANK(WL16,WL$12:WL$42,1))</f>
      </c>
      <c r="WO16" s="126">
        <v>99.7933333333333</v>
      </c>
      <c r="WP16" s="126">
        <v>89.3266666666667</v>
      </c>
      <c r="WQ16" s="126">
        <f>IF((COUNTA(WO$12:WO$42)+COUNTA(WP$12:WP$42)=0),0.6*WO$5,IF(OR(WO16="",WP16=""),0,IF(WO$6=0,IF(WO16&gt;=WO$8,WO$5,IF(WO16&lt;WP16,0,WO$5*(WO16-WP16)/(WO$8-WP16))),IF(WO16&lt;=WO$8,WO$5,IF(WO16&gt;WP16,0,WO$5*(WO16-WP16)/(WO$8-WP16))))))</f>
      </c>
      <c r="WR16" s="126">
        <f>IF(OR(WO16="",WP16=""),0,WO$5)</f>
      </c>
      <c r="WS16" s="125">
        <f>IF(WO$6=0,RANK(WQ16,WQ$12:WQ$42,0),RANK(WQ16,WQ$12:WQ$42,1))</f>
      </c>
      <c r="WT16" s="126">
        <v>99.7933333333333</v>
      </c>
      <c r="WU16" s="126">
        <v>63.1566666666667</v>
      </c>
      <c r="WV16" s="126">
        <f>IF((COUNTA(WT$12:WT$42)+COUNTA(WU$12:WU$42)=0),0.6*WT$5,IF(OR(WT16="",WU16=""),0,IF(WT$6=0,IF(WT16&gt;=WT$8,WT$5,IF(WT16&lt;WU16,0,WT$5*(WT16-WU16)/(WT$8-WU16))),IF(WT16&lt;=WT$8,WT$5,IF(WT16&gt;WU16,0,WT$5*(WT16-WU16)/(WT$8-WU16))))))</f>
      </c>
      <c r="WW16" s="126">
        <f>IF(OR(WT16="",WU16=""),0,WT$5)</f>
      </c>
      <c r="WX16" s="125">
        <f>IF(WT$6=0,RANK(WV16,WV$12:WV$42,0),RANK(WV16,WV$12:WV$42,1))</f>
      </c>
      <c r="WY16" s="126">
        <v>1.72</v>
      </c>
      <c r="WZ16" s="126">
        <v>4.29</v>
      </c>
      <c r="XA16" s="126">
        <f>IF((COUNTA(WY$12:WY$42)+COUNTA(WZ$12:WZ$42)=0),0.6*WY$5,IF(OR(WY16="",WZ16=""),0,IF(WY$6=0,IF(WY16&gt;=WY$8,WY$5,IF(WY16&lt;WZ16,0,WY$5*(WY16-WZ16)/(WY$8-WZ16))),IF(WY16&lt;=WY$8,WY$5,IF(WY16&gt;WZ16,0,WY$5*(WY16-WZ16)/(WY$8-WZ16))))))</f>
      </c>
      <c r="XB16" s="126">
        <f>IF(OR(WY16="",WZ16=""),0,WY$5)</f>
      </c>
      <c r="XC16" s="125">
        <f>IF(WY$6=0,RANK(XA16,XA$12:XA$42,0),RANK(XA16,XA$12:XA$42,1))</f>
      </c>
      <c r="XD16" s="126">
        <v>1.72</v>
      </c>
      <c r="XE16" s="126">
        <v>3.68333333333333</v>
      </c>
      <c r="XF16" s="126">
        <f>IF((COUNTA(XD$12:XD$42)+COUNTA(XE$12:XE$42)=0),0.6*XD$5,IF(OR(XD16="",XE16=""),0,IF(XD$6=0,IF(XD16&gt;=XD$8,XD$5,IF(XD16&lt;XE16,0,XD$5*(XD16-XE16)/(XD$8-XE16))),IF(XD16&lt;=XD$8,XD$5,IF(XD16&gt;XE16,0,XD$5*(XD16-XE16)/(XD$8-XE16))))))</f>
      </c>
      <c r="XG16" s="126">
        <f>IF(OR(XD16="",XE16=""),0,XD$5)</f>
      </c>
      <c r="XH16" s="125">
        <f>IF(XD$6=0,RANK(XF16,XF$12:XF$42,0),RANK(XF16,XF$12:XF$42,1))</f>
      </c>
      <c r="XI16" s="126">
        <v>97.4366666666667</v>
      </c>
      <c r="XJ16" s="126">
        <v>100</v>
      </c>
      <c r="XK16" s="126">
        <f>IF((COUNTA(XI$12:XI$42)+COUNTA(XJ$12:XJ$42)=0),0.6*XI$5,IF(OR(XI16="",XJ16=""),0,IF(XI$6=0,IF(XI16&gt;=XI$8,XI$5,IF(XI16&lt;XJ16,0,XI$5*(XI16-XJ16)/(XI$8-XJ16))),IF(XI16&lt;=XI$8,XI$5,IF(XI16&gt;XJ16,0,XI$5*(XI16-XJ16)/(XI$8-XJ16))))))</f>
      </c>
      <c r="XL16" s="126">
        <f>IF(OR(XI16="",XJ16=""),0,XI$5)</f>
      </c>
      <c r="XM16" s="125">
        <f>IF(XI$6=0,RANK(XK16,XK$12:XK$42,0),RANK(XK16,XK$12:XK$42,1))</f>
      </c>
      <c r="XN16" s="126">
        <v>97.4366666666667</v>
      </c>
      <c r="XO16" s="126">
        <v>66.6666666666667</v>
      </c>
      <c r="XP16" s="126">
        <f>IF((COUNTA(XN$12:XN$42)+COUNTA(XO$12:XO$42)=0),0.6*XN$5,IF(OR(XN16="",XO16=""),0,IF(XN$6=0,IF(XN16&gt;=XN$8,XN$5,IF(XN16&lt;XO16,0,XN$5*(XN16-XO16)/(XN$8-XO16))),IF(XN16&lt;=XN$8,XN$5,IF(XN16&gt;XO16,0,XN$5*(XN16-XO16)/(XN$8-XO16))))))</f>
      </c>
      <c r="XQ16" s="126">
        <f>IF(OR(XN16="",XO16=""),0,XN$5)</f>
      </c>
      <c r="XR16" s="125">
        <f>IF(XN$6=0,RANK(XP16,XP$12:XP$42,0),RANK(XP16,XP$12:XP$42,1))</f>
      </c>
      <c r="XS16" s="126">
        <v>0.376666666666667</v>
      </c>
      <c r="XT16" s="126">
        <v>1.67</v>
      </c>
      <c r="XU16" s="126">
        <f>IF((COUNTA(XS$12:XS$42)+COUNTA(XT$12:XT$42)=0),0.6*XS$5,IF(OR(XS16="",XT16=""),0,IF(XS$6=0,IF(XS16&gt;=XS$8,XS$5,IF(XS16&lt;XT16,0,XS$5*(XS16-XT16)/(XS$8-XT16))),IF(XS16&lt;=XS$8,XS$5,IF(XS16&gt;XT16,0,XS$5*(XS16-XT16)/(XS$8-XT16))))))</f>
      </c>
      <c r="XV16" s="126">
        <f>IF(OR(XS16="",XT16=""),0,XS$5)</f>
      </c>
      <c r="XW16" s="125">
        <f>IF(XS$6=0,RANK(XU16,XU$12:XU$42,0),RANK(XU16,XU$12:XU$42,1))</f>
      </c>
      <c r="XX16" s="126">
        <v>0.376666666666667</v>
      </c>
      <c r="XY16" s="126">
        <v>1.56333333333333</v>
      </c>
      <c r="XZ16" s="126">
        <f>IF((COUNTA(XX$12:XX$42)+COUNTA(XY$12:XY$42)=0),0.6*XX$5,IF(OR(XX16="",XY16=""),0,IF(XX$6=0,IF(XX16&gt;=XX$8,XX$5,IF(XX16&lt;XY16,0,XX$5*(XX16-XY16)/(XX$8-XY16))),IF(XX16&lt;=XX$8,XX$5,IF(XX16&gt;XY16,0,XX$5*(XX16-XY16)/(XX$8-XY16))))))</f>
      </c>
      <c r="YA16" s="126">
        <f>IF(OR(XX16="",XY16=""),0,XX$5)</f>
      </c>
      <c r="YB16" s="125">
        <f>IF(XX$6=0,RANK(XZ16,XZ$12:XZ$42,0),RANK(XZ16,XZ$12:XZ$42,1))</f>
      </c>
      <c r="YC16" s="126">
        <v>2.43277848911652</v>
      </c>
      <c r="YD16" s="126">
        <v>0</v>
      </c>
      <c r="YE16" s="126">
        <f>IF((COUNTA(YC$12:YC$42)+COUNTA(YD$12:YD$42)=0),0.6*YC$5,IF(OR(YC16="",YD16=""),0,IF(YC$6=0,IF(YC16&gt;=YC$8,YC$5,IF(YC16&lt;YD16,0,YC$5*(YC16-YD16)/(YC$8-YD16))),IF(YC16&lt;=YC$8,YC$5,IF(YC16&gt;YD16,0,YC$5*(YC16-YD16)/(YC$8-YD16))))))</f>
      </c>
      <c r="YF16" s="126">
        <f>IF(OR(YC16="",YD16=""),0,YC$5)</f>
      </c>
      <c r="YG16" s="125">
        <f>IF(YC$6=0,RANK(YE16,YE$12:YE$42,0),RANK(YE16,YE$12:YE$42,1))</f>
      </c>
      <c r="YH16" s="126">
        <v>2.43277848911652</v>
      </c>
      <c r="YI16" s="126">
        <v>0</v>
      </c>
      <c r="YJ16" s="126">
        <f>IF((COUNTA(YH$12:YH$42)+COUNTA(YI$12:YI$42)=0),0.6*YH$5,IF(OR(YH16="",YI16=""),0,IF(YH$6=0,IF(YH16&gt;=YH$8,YH$5,IF(YH16&lt;YI16,0,YH$5*(YH16-YI16)/(YH$8-YI16))),IF(YH16&lt;=YH$8,YH$5,IF(YH16&gt;YI16,0,YH$5*(YH16-YI16)/(YH$8-YI16))))))</f>
      </c>
      <c r="YK16" s="126">
        <f>IF(OR(YH16="",YI16=""),0,YH$5)</f>
      </c>
      <c r="YL16" s="125">
        <f>IF(YH$6=0,RANK(YJ16,YJ$12:YJ$42,0),RANK(YJ16,YJ$12:YJ$42,1))</f>
      </c>
      <c r="YM16" s="126">
        <v>77.4695768229167</v>
      </c>
      <c r="YN16"/>
      <c r="YO16" s="126">
        <f>IF((COUNTA(YM$12:YM$42)+COUNTA(YN$12:YN$42)=0),0.6*YM$5,IF(OR(YM16="",YN16=""),0,IF(YM$6=0,IF(YM16&gt;=YM$8,YM$5,IF(YM16&lt;YN16,0,YM$5*(YM16-YN16)/(YM$8-YN16))),IF(YM16&lt;=YM$8,YM$5,IF(YM16&gt;YN16,0,YM$5*(YM16-YN16)/(YM$8-YN16))))))</f>
      </c>
      <c r="YP16" s="126">
        <f>IF(OR(YM16="",YN16=""),0,YM$5)</f>
      </c>
      <c r="YQ16" s="125">
        <f>IF(YM$6=0,RANK(YO16,YO$12:YO$42,0),RANK(YO16,YO$12:YO$42,1))</f>
      </c>
      <c r="YR16" s="126">
        <v>77.4695768229167</v>
      </c>
      <c r="YS16"/>
      <c r="YT16" s="126">
        <f>IF((COUNTA(YR$12:YR$42)+COUNTA(YS$12:YS$42)=0),0.6*YR$5,IF(OR(YR16="",YS16=""),0,IF(YR$6=0,IF(YR16&gt;=YR$8,YR$5,IF(YR16&lt;YS16,0,YR$5*(YR16-YS16)/(YR$8-YS16))),IF(YR16&lt;=YR$8,YR$5,IF(YR16&gt;YS16,0,YR$5*(YR16-YS16)/(YR$8-YS16))))))</f>
      </c>
      <c r="YU16" s="126">
        <f>IF(OR(YR16="",YS16=""),0,YR$5)</f>
      </c>
      <c r="YV16" s="125">
        <f>IF(YR$6=0,RANK(YT16,YT$12:YT$42,0),RANK(YT16,YT$12:YT$42,1))</f>
      </c>
      <c r="YW16" s="126">
        <v>14.3555729166667</v>
      </c>
      <c r="YX16" s="126">
        <v>6.38828776041667</v>
      </c>
      <c r="YY16" s="126">
        <f>IF((COUNTA(YW$12:YW$42)+COUNTA(YX$12:YX$42)=0),0.6*YW$5,IF(OR(YW16="",YX16=""),0,IF(YW$6=0,IF(YW16&gt;=YW$8,YW$5,IF(YW16&lt;YX16,0,YW$5*(YW16-YX16)/(YW$8-YX16))),IF(YW16&lt;=YW$8,YW$5,IF(YW16&gt;YX16,0,YW$5*(YW16-YX16)/(YW$8-YX16))))))</f>
      </c>
      <c r="YZ16" s="126">
        <f>IF(OR(YW16="",YX16=""),0,YW$5)</f>
      </c>
      <c r="ZA16" s="125">
        <f>IF(YW$6=0,RANK(YY16,YY$12:YY$42,0),RANK(YY16,YY$12:YY$42,1))</f>
      </c>
      <c r="ZB16" s="126">
        <v>14.3555729166667</v>
      </c>
      <c r="ZC16" s="126">
        <v>0.337504557291667</v>
      </c>
      <c r="ZD16" s="126">
        <f>IF((COUNTA(ZB$12:ZB$42)+COUNTA(ZC$12:ZC$42)=0),0.6*ZB$5,IF(OR(ZB16="",ZC16=""),0,IF(ZB$6=0,IF(ZB16&gt;=ZB$8,ZB$5,IF(ZB16&lt;ZC16,0,ZB$5*(ZB16-ZC16)/(ZB$8-ZC16))),IF(ZB16&lt;=ZB$8,ZB$5,IF(ZB16&gt;ZC16,0,ZB$5*(ZB16-ZC16)/(ZB$8-ZC16))))))</f>
      </c>
      <c r="ZE16" s="126">
        <f>IF(OR(ZB16="",ZC16=""),0,ZB$5)</f>
      </c>
      <c r="ZF16" s="125">
        <f>IF(ZB$6=0,RANK(ZD16,ZD$12:ZD$42,0),RANK(ZD16,ZD$12:ZD$42,1))</f>
      </c>
      <c r="ZG16" s="126">
        <v>99.99956</v>
      </c>
      <c r="ZH16" s="126">
        <v>27.1255157874</v>
      </c>
      <c r="ZI16" s="126">
        <f>IF((COUNTA(ZG$12:ZG$42)+COUNTA(ZH$12:ZH$42)=0),0.6*ZG$5,IF(OR(ZG16="",ZH16=""),0,IF(ZG$6=0,IF(ZG16&gt;=ZG$8,ZG$5,IF(ZG16&lt;ZH16,0,ZG$5*(ZG16-ZH16)/(ZG$8-ZH16))),IF(ZG16&lt;=ZG$8,ZG$5,IF(ZG16&gt;ZH16,0,ZG$5*(ZG16-ZH16)/(ZG$8-ZH16))))))</f>
      </c>
      <c r="ZJ16" s="126">
        <f>IF(OR(ZG16="",ZH16=""),0,ZG$5)</f>
      </c>
      <c r="ZK16" s="125">
        <f>IF(ZG$6=0,RANK(ZI16,ZI$12:ZI$42,0),RANK(ZI16,ZI$12:ZI$42,1))</f>
      </c>
      <c r="ZL16" s="126">
        <v>99.99956</v>
      </c>
      <c r="ZM16" s="126">
        <v>29.827673958</v>
      </c>
      <c r="ZN16" s="126">
        <f>IF((COUNTA(ZL$12:ZL$42)+COUNTA(ZM$12:ZM$42)=0),0.6*ZL$5,IF(OR(ZL16="",ZM16=""),0,IF(ZL$6=0,IF(ZL16&gt;=ZL$8,ZL$5,IF(ZL16&lt;ZM16,0,ZL$5*(ZL16-ZM16)/(ZL$8-ZM16))),IF(ZL16&lt;=ZL$8,ZL$5,IF(ZL16&gt;ZM16,0,ZL$5*(ZL16-ZM16)/(ZL$8-ZM16))))))</f>
      </c>
      <c r="ZO16" s="126">
        <f>IF(OR(ZL16="",ZM16=""),0,ZL$5)</f>
      </c>
      <c r="ZP16" s="125">
        <f>IF(ZL$6=0,RANK(ZN16,ZN$12:ZN$42,0),RANK(ZN16,ZN$12:ZN$42,1))</f>
      </c>
      <c r="ZQ16"/>
      <c r="ZR16" s="126">
        <v>91.685</v>
      </c>
      <c r="ZS16" s="126">
        <f>IF((COUNTA(ZQ$12:ZQ$42)+COUNTA(ZR$12:ZR$42)=0),0.6*ZQ$5,IF(OR(ZQ16="",ZR16=""),0,IF(ZQ$6=0,IF(ZQ16&gt;=ZQ$8,ZQ$5,IF(ZQ16&lt;ZR16,0,ZQ$5*(ZQ16-ZR16)/(ZQ$8-ZR16))),IF(ZQ16&lt;=ZQ$8,ZQ$5,IF(ZQ16&gt;ZR16,0,ZQ$5*(ZQ16-ZR16)/(ZQ$8-ZR16))))))</f>
      </c>
      <c r="ZT16" s="126">
        <f>IF(OR(ZQ16="",ZR16=""),0,ZQ$5)</f>
      </c>
      <c r="ZU16" s="125">
        <f>IF(ZQ$6=0,RANK(ZS16,ZS$12:ZS$42,0),RANK(ZS16,ZS$12:ZS$42,1))</f>
      </c>
      <c r="ZV16"/>
      <c r="ZW16" s="126">
        <v>85.164</v>
      </c>
      <c r="ZX16" s="126">
        <f>IF((COUNTA(ZV$12:ZV$42)+COUNTA(ZW$12:ZW$42)=0),0.6*ZV$5,IF(OR(ZV16="",ZW16=""),0,IF(ZV$6=0,IF(ZV16&gt;=ZV$8,ZV$5,IF(ZV16&lt;ZW16,0,ZV$5*(ZV16-ZW16)/(ZV$8-ZW16))),IF(ZV16&lt;=ZV$8,ZV$5,IF(ZV16&gt;ZW16,0,ZV$5*(ZV16-ZW16)/(ZV$8-ZW16))))))</f>
      </c>
      <c r="ZY16" s="126">
        <f>IF(OR(ZV16="",ZW16=""),0,ZV$5)</f>
      </c>
      <c r="ZZ16" s="125">
        <f>IF(ZV$6=0,RANK(ZX16,ZX$12:ZX$42,0),RANK(ZX16,ZX$12:ZX$42,1))</f>
      </c>
      <c r="AAA16" s="126">
        <v>1.9863</v>
      </c>
      <c r="AAB16" s="126">
        <v>5.10082</v>
      </c>
      <c r="AAC16" s="126">
        <f>IF((COUNTA(AAA$12:AAA$42)+COUNTA(AAB$12:AAB$42)=0),0.6*AAA$5,IF(OR(AAA16="",AAB16=""),0,IF(AAA$6=0,IF(AAA16&gt;=AAA$8,AAA$5,IF(AAA16&lt;AAB16,0,AAA$5*(AAA16-AAB16)/(AAA$8-AAB16))),IF(AAA16&lt;=AAA$8,AAA$5,IF(AAA16&gt;AAB16,0,AAA$5*(AAA16-AAB16)/(AAA$8-AAB16))))))</f>
      </c>
      <c r="AAD16" s="126">
        <f>IF(OR(AAA16="",AAB16=""),0,AAA$5)</f>
      </c>
      <c r="AAE16" s="125">
        <f>IF(AAA$6=0,RANK(AAC16,AAC$12:AAC$42,0),RANK(AAC16,AAC$12:AAC$42,1))</f>
      </c>
      <c r="AAF16" s="126">
        <v>1.9863</v>
      </c>
      <c r="AAG16" s="126">
        <v>4.8953</v>
      </c>
      <c r="AAH16" s="126">
        <f>IF((COUNTA(AAF$12:AAF$42)+COUNTA(AAG$12:AAG$42)=0),0.6*AAF$5,IF(OR(AAF16="",AAG16=""),0,IF(AAF$6=0,IF(AAF16&gt;=AAF$8,AAF$5,IF(AAF16&lt;AAG16,0,AAF$5*(AAF16-AAG16)/(AAF$8-AAG16))),IF(AAF16&lt;=AAF$8,AAF$5,IF(AAF16&gt;AAG16,0,AAF$5*(AAF16-AAG16)/(AAF$8-AAG16))))))</f>
      </c>
      <c r="AAI16" s="126">
        <f>IF(OR(AAF16="",AAG16=""),0,AAF$5)</f>
      </c>
      <c r="AAJ16" s="125">
        <f>IF(AAF$6=0,RANK(AAH16,AAH$12:AAH$42,0),RANK(AAH16,AAH$12:AAH$42,1))</f>
      </c>
      <c r="AAK16" s="126">
        <v>99.828</v>
      </c>
      <c r="AAL16"/>
      <c r="AAM16" s="126">
        <f>IF((COUNTA(AAK$12:AAK$42)+COUNTA(AAL$12:AAL$42)=0),0.6*AAK$5,IF(OR(AAK16="",AAL16=""),0,IF(AAK$6=0,IF(AAK16&gt;=AAK$8,AAK$5,IF(AAK16&lt;AAL16,0,AAK$5*(AAK16-AAL16)/(AAK$8-AAL16))),IF(AAK16&lt;=AAK$8,AAK$5,IF(AAK16&gt;AAL16,0,AAK$5*(AAK16-AAL16)/(AAK$8-AAL16))))))</f>
      </c>
      <c r="AAN16" s="126">
        <f>IF(OR(AAK16="",AAL16=""),0,AAK$5)</f>
      </c>
      <c r="AAO16" s="125">
        <f>IF(AAK$6=0,RANK(AAM16,AAM$12:AAM$42,0),RANK(AAM16,AAM$12:AAM$42,1))</f>
      </c>
      <c r="AAP16" s="126">
        <v>99.828</v>
      </c>
      <c r="AAQ16"/>
      <c r="AAR16" s="126">
        <f>IF((COUNTA(AAP$12:AAP$42)+COUNTA(AAQ$12:AAQ$42)=0),0.6*AAP$5,IF(OR(AAP16="",AAQ16=""),0,IF(AAP$6=0,IF(AAP16&gt;=AAP$8,AAP$5,IF(AAP16&lt;AAQ16,0,AAP$5*(AAP16-AAQ16)/(AAP$8-AAQ16))),IF(AAP16&lt;=AAP$8,AAP$5,IF(AAP16&gt;AAQ16,0,AAP$5*(AAP16-AAQ16)/(AAP$8-AAQ16))))))</f>
      </c>
      <c r="AAS16" s="126">
        <f>IF(OR(AAP16="",AAQ16=""),0,AAP$5)</f>
      </c>
      <c r="AAT16" s="125">
        <f>IF(AAP$6=0,RANK(AAR16,AAR$12:AAR$42,0),RANK(AAR16,AAR$12:AAR$42,1))</f>
      </c>
      <c r="AAU16" s="126">
        <v>97.97287</v>
      </c>
      <c r="AAV16" s="126">
        <v>89.13366</v>
      </c>
      <c r="AAW16" s="126">
        <f>IF((COUNTA(AAU$12:AAU$42)+COUNTA(AAV$12:AAV$42)=0),0.6*AAU$5,IF(OR(AAU16="",AAV16=""),0,IF(AAU$6=0,IF(AAU16&gt;=AAU$8,AAU$5,IF(AAU16&lt;AAV16,0,AAU$5*(AAU16-AAV16)/(AAU$8-AAV16))),IF(AAU16&lt;=AAU$8,AAU$5,IF(AAU16&gt;AAV16,0,AAU$5*(AAU16-AAV16)/(AAU$8-AAV16))))))</f>
      </c>
      <c r="AAX16" s="126">
        <f>IF(OR(AAU16="",AAV16=""),0,AAU$5)</f>
      </c>
      <c r="AAY16" s="125">
        <f>IF(AAU$6=0,RANK(AAW16,AAW$12:AAW$42,0),RANK(AAW16,AAW$12:AAW$42,1))</f>
      </c>
      <c r="AAZ16" s="126">
        <v>97.97287</v>
      </c>
      <c r="ABA16" s="126">
        <v>82.81418</v>
      </c>
      <c r="ABB16" s="126">
        <f>IF((COUNTA(AAZ$12:AAZ$42)+COUNTA(ABA$12:ABA$42)=0),0.6*AAZ$5,IF(OR(AAZ16="",ABA16=""),0,IF(AAZ$6=0,IF(AAZ16&gt;=AAZ$8,AAZ$5,IF(AAZ16&lt;ABA16,0,AAZ$5*(AAZ16-ABA16)/(AAZ$8-ABA16))),IF(AAZ16&lt;=AAZ$8,AAZ$5,IF(AAZ16&gt;ABA16,0,AAZ$5*(AAZ16-ABA16)/(AAZ$8-ABA16))))))</f>
      </c>
      <c r="ABC16" s="126">
        <f>IF(OR(AAZ16="",ABA16=""),0,AAZ$5)</f>
      </c>
      <c r="ABD16" s="125">
        <f>IF(AAZ$6=0,RANK(ABB16,ABB$12:ABB$42,0),RANK(ABB16,ABB$12:ABB$42,1))</f>
      </c>
      <c r="ABE16" s="126">
        <v>2.8597</v>
      </c>
      <c r="ABF16" s="126">
        <v>3.91189</v>
      </c>
      <c r="ABG16" s="126">
        <f>IF((COUNTA(ABE$12:ABE$42)+COUNTA(ABF$12:ABF$42)=0),0.6*ABE$5,IF(OR(ABE16="",ABF16=""),0,IF(ABE$6=0,IF(ABE16&gt;=ABE$8,ABE$5,IF(ABE16&lt;ABF16,0,ABE$5*(ABE16-ABF16)/(ABE$8-ABF16))),IF(ABE16&lt;=ABE$8,ABE$5,IF(ABE16&gt;ABF16,0,ABE$5*(ABE16-ABF16)/(ABE$8-ABF16))))))</f>
      </c>
      <c r="ABH16" s="126">
        <f>IF(OR(ABE16="",ABF16=""),0,ABE$5)</f>
      </c>
      <c r="ABI16" s="125">
        <f>IF(ABE$6=0,RANK(ABG16,ABG$12:ABG$42,0),RANK(ABG16,ABG$12:ABG$42,1))</f>
      </c>
      <c r="ABJ16" s="126">
        <v>2.8597</v>
      </c>
      <c r="ABK16" s="126">
        <v>4.93008</v>
      </c>
      <c r="ABL16" s="126">
        <f>IF((COUNTA(ABJ$12:ABJ$42)+COUNTA(ABK$12:ABK$42)=0),0.6*ABJ$5,IF(OR(ABJ16="",ABK16=""),0,IF(ABJ$6=0,IF(ABJ16&gt;=ABJ$8,ABJ$5,IF(ABJ16&lt;ABK16,0,ABJ$5*(ABJ16-ABK16)/(ABJ$8-ABK16))),IF(ABJ16&lt;=ABJ$8,ABJ$5,IF(ABJ16&gt;ABK16,0,ABJ$5*(ABJ16-ABK16)/(ABJ$8-ABK16))))))</f>
      </c>
      <c r="ABM16" s="126">
        <f>IF(OR(ABJ16="",ABK16=""),0,ABJ$5)</f>
      </c>
      <c r="ABN16" s="125">
        <f>IF(ABJ$6=0,RANK(ABL16,ABL$12:ABL$42,0),RANK(ABL16,ABL$12:ABL$42,1))</f>
      </c>
      <c r="ABO16" s="126">
        <v>100</v>
      </c>
      <c r="ABP16" s="126">
        <v>74.778</v>
      </c>
      <c r="ABQ16" s="126">
        <f>IF((COUNTA(ABO$12:ABO$42)+COUNTA(ABP$12:ABP$42)=0),0.6*ABO$5,IF(OR(ABO16="",ABP16=""),0,IF(ABO$6=0,IF(ABO16&gt;=ABO$8,ABO$5,IF(ABO16&lt;ABP16,0,ABO$5*(ABO16-ABP16)/(ABO$8-ABP16))),IF(ABO16&lt;=ABO$8,ABO$5,IF(ABO16&gt;ABP16,0,ABO$5*(ABO16-ABP16)/(ABO$8-ABP16))))))</f>
      </c>
      <c r="ABR16" s="126">
        <f>IF(OR(ABO16="",ABP16=""),0,ABO$5)</f>
      </c>
      <c r="ABS16" s="125">
        <f>IF(ABO$6=0,RANK(ABQ16,ABQ$12:ABQ$42,0),RANK(ABQ16,ABQ$12:ABQ$42,1))</f>
      </c>
      <c r="ABT16" s="126">
        <v>100</v>
      </c>
      <c r="ABU16" s="126">
        <v>55.556</v>
      </c>
      <c r="ABV16" s="126">
        <f>IF((COUNTA(ABT$12:ABT$42)+COUNTA(ABU$12:ABU$42)=0),0.6*ABT$5,IF(OR(ABT16="",ABU16=""),0,IF(ABT$6=0,IF(ABT16&gt;=ABT$8,ABT$5,IF(ABT16&lt;ABU16,0,ABT$5*(ABT16-ABU16)/(ABT$8-ABU16))),IF(ABT16&lt;=ABT$8,ABT$5,IF(ABT16&gt;ABU16,0,ABT$5*(ABT16-ABU16)/(ABT$8-ABU16))))))</f>
      </c>
      <c r="ABW16" s="126">
        <f>IF(OR(ABT16="",ABU16=""),0,ABT$5)</f>
      </c>
      <c r="ABX16" s="125">
        <f>IF(ABT$6=0,RANK(ABV16,ABV$12:ABV$42,0),RANK(ABV16,ABV$12:ABV$42,1))</f>
      </c>
      <c r="ABY16" s="126">
        <v>0.77199</v>
      </c>
      <c r="ABZ16" s="126">
        <v>0.89965</v>
      </c>
      <c r="ACA16" s="126">
        <f>IF((COUNTA(ABY$12:ABY$42)+COUNTA(ABZ$12:ABZ$42)=0),0.6*ABY$5,IF(OR(ABY16="",ABZ16=""),0,IF(ABY$6=0,IF(ABY16&gt;=ABY$8,ABY$5,IF(ABY16&lt;ABZ16,0,ABY$5*(ABY16-ABZ16)/(ABY$8-ABZ16))),IF(ABY16&lt;=ABY$8,ABY$5,IF(ABY16&gt;ABZ16,0,ABY$5*(ABY16-ABZ16)/(ABY$8-ABZ16))))))</f>
      </c>
      <c r="ACB16" s="126">
        <f>IF(OR(ABY16="",ABZ16=""),0,ABY$5)</f>
      </c>
      <c r="ACC16" s="125">
        <f>IF(ABY$6=0,RANK(ACA16,ACA$12:ACA$42,0),RANK(ACA16,ACA$12:ACA$42,1))</f>
      </c>
      <c r="ACD16" s="126">
        <v>0.77199</v>
      </c>
      <c r="ACE16" s="126">
        <v>1.1025</v>
      </c>
      <c r="ACF16" s="126">
        <f>IF((COUNTA(ACD$12:ACD$42)+COUNTA(ACE$12:ACE$42)=0),0.6*ACD$5,IF(OR(ACD16="",ACE16=""),0,IF(ACD$6=0,IF(ACD16&gt;=ACD$8,ACD$5,IF(ACD16&lt;ACE16,0,ACD$5*(ACD16-ACE16)/(ACD$8-ACE16))),IF(ACD16&lt;=ACD$8,ACD$5,IF(ACD16&gt;ACE16,0,ACD$5*(ACD16-ACE16)/(ACD$8-ACE16))))))</f>
      </c>
      <c r="ACG16" s="126">
        <f>IF(OR(ACD16="",ACE16=""),0,ACD$5)</f>
      </c>
      <c r="ACH16" s="125">
        <f>IF(ACD$6=0,RANK(ACF16,ACF$12:ACF$42,0),RANK(ACF16,ACF$12:ACF$42,1))</f>
      </c>
      <c r="ACI16" s="126">
        <v>0.202326757713708</v>
      </c>
      <c r="ACJ16" s="126">
        <v>0.845979429445029</v>
      </c>
      <c r="ACK16" s="126">
        <f>IF((COUNTA(ACI$12:ACI$42)+COUNTA(ACJ$12:ACJ$42)=0),0.6*ACI$5,IF(OR(ACI16="",ACJ16=""),0,IF(ACI$6=0,IF(ACI16&gt;=ACI$8,ACI$5,IF(ACI16&lt;ACJ16,0,ACI$5*(ACI16-ACJ16)/(ACI$8-ACJ16))),IF(ACI16&lt;=ACI$8,ACI$5,IF(ACI16&gt;ACJ16,0,ACI$5*(ACI16-ACJ16)/(ACI$8-ACJ16))))))</f>
      </c>
      <c r="ACL16" s="126">
        <f>IF(OR(ACI16="",ACJ16=""),0,ACI$5)</f>
      </c>
      <c r="ACM16" s="125">
        <f>IF(ACI$6=0,RANK(ACK16,ACK$12:ACK$42,0),RANK(ACK16,ACK$12:ACK$42,1))</f>
      </c>
      <c r="ACN16" s="126">
        <v>0.202326757713708</v>
      </c>
      <c r="ACO16" s="126">
        <v>21.8490937723705</v>
      </c>
      <c r="ACP16" s="126">
        <f>IF((COUNTA(ACN$12:ACN$42)+COUNTA(ACO$12:ACO$42)=0),0.6*ACN$5,IF(OR(ACN16="",ACO16=""),0,IF(ACN$6=0,IF(ACN16&gt;=ACN$8,ACN$5,IF(ACN16&lt;ACO16,0,ACN$5*(ACN16-ACO16)/(ACN$8-ACO16))),IF(ACN16&lt;=ACN$8,ACN$5,IF(ACN16&gt;ACO16,0,ACN$5*(ACN16-ACO16)/(ACN$8-ACO16))))))</f>
      </c>
      <c r="ACQ16" s="126">
        <f>IF(OR(ACN16="",ACO16=""),0,ACN$5)</f>
      </c>
      <c r="ACR16" s="125">
        <f>IF(ACN$6=0,RANK(ACP16,ACP$12:ACP$42,0),RANK(ACP16,ACP$12:ACP$42,1))</f>
      </c>
      <c r="ACS16" s="126">
        <v>80.83644</v>
      </c>
      <c r="ACT16"/>
      <c r="ACU16" s="126">
        <f>IF((COUNTA(ACS$12:ACS$42)+COUNTA(ACT$12:ACT$42)=0),0.6*ACS$5,IF(OR(ACS16="",ACT16=""),0,IF(ACS$6=0,IF(ACS16&gt;=ACS$8,ACS$5,IF(ACS16&lt;ACT16,0,ACS$5*(ACS16-ACT16)/(ACS$8-ACT16))),IF(ACS16&lt;=ACS$8,ACS$5,IF(ACS16&gt;ACT16,0,ACS$5*(ACS16-ACT16)/(ACS$8-ACT16))))))</f>
      </c>
      <c r="ACV16" s="126">
        <f>IF(OR(ACS16="",ACT16=""),0,ACS$5)</f>
      </c>
      <c r="ACW16" s="125">
        <f>IF(ACS$6=0,RANK(ACU16,ACU$12:ACU$42,0),RANK(ACU16,ACU$12:ACU$42,1))</f>
      </c>
      <c r="ACX16" s="126">
        <v>80.83644</v>
      </c>
      <c r="ACY16"/>
      <c r="ACZ16" s="126">
        <f>IF((COUNTA(ACX$12:ACX$42)+COUNTA(ACY$12:ACY$42)=0),0.6*ACX$5,IF(OR(ACX16="",ACY16=""),0,IF(ACX$6=0,IF(ACX16&gt;=ACX$8,ACX$5,IF(ACX16&lt;ACY16,0,ACX$5*(ACX16-ACY16)/(ACX$8-ACY16))),IF(ACX16&lt;=ACX$8,ACX$5,IF(ACX16&gt;ACY16,0,ACX$5*(ACX16-ACY16)/(ACX$8-ACY16))))))</f>
      </c>
      <c r="ADA16" s="126">
        <f>IF(OR(ACX16="",ACY16=""),0,ACX$5)</f>
      </c>
      <c r="ADB16" s="125">
        <f>IF(ACX$6=0,RANK(ACZ16,ACZ$12:ACZ$42,0),RANK(ACZ16,ACZ$12:ACZ$42,1))</f>
      </c>
      <c r="ADC16" s="126">
        <v>10.9934</v>
      </c>
      <c r="ADD16" s="126">
        <v>1.66705</v>
      </c>
      <c r="ADE16" s="126">
        <f>IF((COUNTA(ADC$12:ADC$42)+COUNTA(ADD$12:ADD$42)=0),0.6*ADC$5,IF(OR(ADC16="",ADD16=""),0,IF(ADC$6=0,IF(ADC16&gt;=ADC$8,ADC$5,IF(ADC16&lt;ADD16,0,ADC$5*(ADC16-ADD16)/(ADC$8-ADD16))),IF(ADC16&lt;=ADC$8,ADC$5,IF(ADC16&gt;ADD16,0,ADC$5*(ADC16-ADD16)/(ADC$8-ADD16))))))</f>
      </c>
      <c r="ADF16" s="126">
        <f>IF(OR(ADC16="",ADD16=""),0,ADC$5)</f>
      </c>
      <c r="ADG16" s="125">
        <f>IF(ADC$6=0,RANK(ADE16,ADE$12:ADE$42,0),RANK(ADE16,ADE$12:ADE$42,1))</f>
      </c>
      <c r="ADH16" s="126">
        <v>10.9934</v>
      </c>
      <c r="ADI16" s="126">
        <v>0.70194</v>
      </c>
      <c r="ADJ16" s="126">
        <f>IF((COUNTA(ADH$12:ADH$42)+COUNTA(ADI$12:ADI$42)=0),0.6*ADH$5,IF(OR(ADH16="",ADI16=""),0,IF(ADH$6=0,IF(ADH16&gt;=ADH$8,ADH$5,IF(ADH16&lt;ADI16,0,ADH$5*(ADH16-ADI16)/(ADH$8-ADI16))),IF(ADH16&lt;=ADH$8,ADH$5,IF(ADH16&gt;ADI16,0,ADH$5*(ADH16-ADI16)/(ADH$8-ADI16))))))</f>
      </c>
      <c r="ADK16" s="126">
        <f>IF(OR(ADH16="",ADI16=""),0,ADH$5)</f>
      </c>
      <c r="ADL16" s="125">
        <f>IF(ADH$6=0,RANK(ADJ16,ADJ$12:ADJ$42,0),RANK(ADJ16,ADJ$12:ADJ$42,1))</f>
      </c>
      <c r="ADM16"/>
      <c r="ADN16"/>
      <c r="ADO16" s="126">
        <f>IF((COUNTA(ADM$12:ADM$42)+COUNTA(ADN$12:ADN$42)=0),0.6*ADM$5,IF(OR(ADM16="",ADN16=""),0,IF(ADM$6=0,IF(ADM16&gt;=ADM$8,ADM$5,IF(ADM16&lt;ADN16,0,ADM$5*(ADM16-ADN16)/(ADM$8-ADN16))),IF(ADM16&lt;=ADM$8,ADM$5,IF(ADM16&gt;ADN16,0,ADM$5*(ADM16-ADN16)/(ADM$8-ADN16))))))</f>
      </c>
      <c r="ADP16" s="126">
        <f>IF(OR(ADM16="",ADN16=""),0,ADM$5)</f>
      </c>
      <c r="ADQ16" s="125">
        <f>IF(ADM$6=0,RANK(ADO16,ADO$12:ADO$42,0),RANK(ADO16,ADO$12:ADO$42,1))</f>
      </c>
      <c r="ADR16"/>
      <c r="ADS16"/>
      <c r="ADT16" s="126">
        <f>IF((COUNTA(ADR$12:ADR$42)+COUNTA(ADS$12:ADS$42)=0),0.6*ADR$5,IF(OR(ADR16="",ADS16=""),0,IF(ADR$6=0,IF(ADR16&gt;=ADR$8,ADR$5,IF(ADR16&lt;ADS16,0,ADR$5*(ADR16-ADS16)/(ADR$8-ADS16))),IF(ADR16&lt;=ADR$8,ADR$5,IF(ADR16&gt;ADS16,0,ADR$5*(ADR16-ADS16)/(ADR$8-ADS16))))))</f>
      </c>
      <c r="ADU16" s="126">
        <f>IF(OR(ADR16="",ADS16=""),0,ADR$5)</f>
      </c>
      <c r="ADV16" s="125">
        <f>IF(ADR$6=0,RANK(ADT16,ADT$12:ADT$42,0),RANK(ADT16,ADT$12:ADT$42,1))</f>
      </c>
      <c r="ADW16"/>
      <c r="ADX16"/>
      <c r="ADY16" s="126">
        <f>IF((COUNTA(ADW$12:ADW$42)+COUNTA(ADX$12:ADX$42)=0),0.6*ADW$5,IF(OR(ADW16="",ADX16=""),0,IF(ADW$6=0,IF(ADW16&gt;=ADW$8,ADW$5,IF(ADW16&lt;ADX16,0,ADW$5*(ADW16-ADX16)/(ADW$8-ADX16))),IF(ADW16&lt;=ADW$8,ADW$5,IF(ADW16&gt;ADX16,0,ADW$5*(ADW16-ADX16)/(ADW$8-ADX16))))))</f>
      </c>
      <c r="ADZ16" s="126">
        <f>IF(OR(ADW16="",ADX16=""),0,ADW$5)</f>
      </c>
      <c r="AEA16" s="125">
        <f>IF(ADW$6=0,RANK(ADY16,ADY$12:ADY$42,0),RANK(ADY16,ADY$12:ADY$42,1))</f>
      </c>
      <c r="AEB16"/>
      <c r="AEC16"/>
      <c r="AED16" s="126">
        <f>IF((COUNTA(AEB$12:AEB$42)+COUNTA(AEC$12:AEC$42)=0),0.6*AEB$5,IF(OR(AEB16="",AEC16=""),0,IF(AEB$6=0,IF(AEB16&gt;=AEB$8,AEB$5,IF(AEB16&lt;AEC16,0,AEB$5*(AEB16-AEC16)/(AEB$8-AEC16))),IF(AEB16&lt;=AEB$8,AEB$5,IF(AEB16&gt;AEC16,0,AEB$5*(AEB16-AEC16)/(AEB$8-AEC16))))))</f>
      </c>
      <c r="AEE16" s="126">
        <f>IF(OR(AEB16="",AEC16=""),0,AEB$5)</f>
      </c>
      <c r="AEF16" s="125">
        <f>IF(AEB$6=0,RANK(AED16,AED$12:AED$42,0),RANK(AED16,AED$12:AED$42,1))</f>
      </c>
      <c r="AEG16"/>
      <c r="AEH16"/>
      <c r="AEI16" s="126">
        <f>IF((COUNTA(AEG$12:AEG$42)+COUNTA(AEH$12:AEH$42)=0),0.6*AEG$5,IF(OR(AEG16="",AEH16=""),0,IF(AEG$6=0,IF(AEG16&gt;=AEG$8,AEG$5,IF(AEG16&lt;AEH16,0,AEG$5*(AEG16-AEH16)/(AEG$8-AEH16))),IF(AEG16&lt;=AEG$8,AEG$5,IF(AEG16&gt;AEH16,0,AEG$5*(AEG16-AEH16)/(AEG$8-AEH16))))))</f>
      </c>
      <c r="AEJ16" s="126">
        <f>IF(OR(AEG16="",AEH16=""),0,AEG$5)</f>
      </c>
      <c r="AEK16" s="125">
        <f>IF(AEG$6=0,RANK(AEI16,AEI$12:AEI$42,0),RANK(AEI16,AEI$12:AEI$42,1))</f>
      </c>
      <c r="AEL16"/>
      <c r="AEM16"/>
      <c r="AEN16" s="126">
        <f>IF((COUNTA(AEL$12:AEL$42)+COUNTA(AEM$12:AEM$42)=0),0.6*AEL$5,IF(OR(AEL16="",AEM16=""),0,IF(AEL$6=0,IF(AEL16&gt;=AEL$8,AEL$5,IF(AEL16&lt;AEM16,0,AEL$5*(AEL16-AEM16)/(AEL$8-AEM16))),IF(AEL16&lt;=AEL$8,AEL$5,IF(AEL16&gt;AEM16,0,AEL$5*(AEL16-AEM16)/(AEL$8-AEM16))))))</f>
      </c>
      <c r="AEO16" s="126">
        <f>IF(OR(AEL16="",AEM16=""),0,AEL$5)</f>
      </c>
      <c r="AEP16" s="125">
        <f>IF(AEL$6=0,RANK(AEN16,AEN$12:AEN$42,0),RANK(AEN16,AEN$12:AEN$42,1))</f>
      </c>
      <c r="AEQ16"/>
      <c r="AER16"/>
      <c r="AES16" s="126">
        <f>IF((COUNTA(AEQ$12:AEQ$42)+COUNTA(AER$12:AER$42)=0),0.6*AEQ$5,IF(OR(AEQ16="",AER16=""),0,IF(AEQ$6=0,IF(AEQ16&gt;=AEQ$8,AEQ$5,IF(AEQ16&lt;AER16,0,AEQ$5*(AEQ16-AER16)/(AEQ$8-AER16))),IF(AEQ16&lt;=AEQ$8,AEQ$5,IF(AEQ16&gt;AER16,0,AEQ$5*(AEQ16-AER16)/(AEQ$8-AER16))))))</f>
      </c>
      <c r="AET16" s="126">
        <f>IF(OR(AEQ16="",AER16=""),0,AEQ$5)</f>
      </c>
      <c r="AEU16" s="125">
        <f>IF(AEQ$6=0,RANK(AES16,AES$12:AES$42,0),RANK(AES16,AES$12:AES$42,1))</f>
      </c>
      <c r="AEV16"/>
      <c r="AEW16"/>
      <c r="AEX16" s="126">
        <f>IF((COUNTA(AEV$12:AEV$42)+COUNTA(AEW$12:AEW$42)=0),0.6*AEV$5,IF(OR(AEV16="",AEW16=""),0,IF(AEV$6=0,IF(AEV16&gt;=AEV$8,AEV$5,IF(AEV16&lt;AEW16,0,AEV$5*(AEV16-AEW16)/(AEV$8-AEW16))),IF(AEV16&lt;=AEV$8,AEV$5,IF(AEV16&gt;AEW16,0,AEV$5*(AEV16-AEW16)/(AEV$8-AEW16))))))</f>
      </c>
      <c r="AEY16" s="126">
        <f>IF(OR(AEV16="",AEW16=""),0,AEV$5)</f>
      </c>
      <c r="AEZ16" s="125">
        <f>IF(AEV$6=0,RANK(AEX16,AEX$12:AEX$42,0),RANK(AEX16,AEX$12:AEX$42,1))</f>
      </c>
      <c r="AFA16"/>
      <c r="AFB16"/>
      <c r="AFC16" s="126">
        <f>IF((COUNTA(AFA$12:AFA$42)+COUNTA(AFB$12:AFB$42)=0),0.6*AFA$5,IF(OR(AFA16="",AFB16=""),0,IF(AFA$6=0,IF(AFA16&gt;=AFA$8,AFA$5,IF(AFA16&lt;AFB16,0,AFA$5*(AFA16-AFB16)/(AFA$8-AFB16))),IF(AFA16&lt;=AFA$8,AFA$5,IF(AFA16&gt;AFB16,0,AFA$5*(AFA16-AFB16)/(AFA$8-AFB16))))))</f>
      </c>
      <c r="AFD16" s="126">
        <f>IF(OR(AFA16="",AFB16=""),0,AFA$5)</f>
      </c>
      <c r="AFE16" s="125">
        <f>IF(AFA$6=0,RANK(AFC16,AFC$12:AFC$42,0),RANK(AFC16,AFC$12:AFC$42,1))</f>
      </c>
      <c r="AFF16"/>
      <c r="AFG16"/>
      <c r="AFH16" s="126">
        <f>IF((COUNTA(AFF$12:AFF$42)+COUNTA(AFG$12:AFG$42)=0),0.6*AFF$5,IF(OR(AFF16="",AFG16=""),0,IF(AFF$6=0,IF(AFF16&gt;=AFF$8,AFF$5,IF(AFF16&lt;AFG16,0,AFF$5*(AFF16-AFG16)/(AFF$8-AFG16))),IF(AFF16&lt;=AFF$8,AFF$5,IF(AFF16&gt;AFG16,0,AFF$5*(AFF16-AFG16)/(AFF$8-AFG16))))))</f>
      </c>
      <c r="AFI16" s="126">
        <f>IF(OR(AFF16="",AFG16=""),0,AFF$5)</f>
      </c>
      <c r="AFJ16" s="125">
        <f>IF(AFF$6=0,RANK(AFH16,AFH$12:AFH$42,0),RANK(AFH16,AFH$12:AFH$42,1))</f>
      </c>
      <c r="AFK16"/>
      <c r="AFL16"/>
      <c r="AFM16" s="126">
        <f>IF((COUNTA(AFK$12:AFK$42)+COUNTA(AFL$12:AFL$42)=0),0.6*AFK$5,IF(OR(AFK16="",AFL16=""),0,IF(AFK$6=0,IF(AFK16&gt;=AFK$8,AFK$5,IF(AFK16&lt;AFL16,0,AFK$5*(AFK16-AFL16)/(AFK$8-AFL16))),IF(AFK16&lt;=AFK$8,AFK$5,IF(AFK16&gt;AFL16,0,AFK$5*(AFK16-AFL16)/(AFK$8-AFL16))))))</f>
      </c>
      <c r="AFN16" s="126">
        <f>IF(OR(AFK16="",AFL16=""),0,AFK$5)</f>
      </c>
      <c r="AFO16" s="125">
        <f>IF(AFK$6=0,RANK(AFM16,AFM$12:AFM$42,0),RANK(AFM16,AFM$12:AFM$42,1))</f>
      </c>
      <c r="AFP16"/>
      <c r="AFQ16"/>
      <c r="AFR16" s="126">
        <f>IF((COUNTA(AFP$12:AFP$42)+COUNTA(AFQ$12:AFQ$42)=0),0.6*AFP$5,IF(OR(AFP16="",AFQ16=""),0,IF(AFP$6=0,IF(AFP16&gt;=AFP$8,AFP$5,IF(AFP16&lt;AFQ16,0,AFP$5*(AFP16-AFQ16)/(AFP$8-AFQ16))),IF(AFP16&lt;=AFP$8,AFP$5,IF(AFP16&gt;AFQ16,0,AFP$5*(AFP16-AFQ16)/(AFP$8-AFQ16))))))</f>
      </c>
      <c r="AFS16" s="126">
        <f>IF(OR(AFP16="",AFQ16=""),0,AFP$5)</f>
      </c>
      <c r="AFT16" s="125">
        <f>IF(AFP$6=0,RANK(AFR16,AFR$12:AFR$42,0),RANK(AFR16,AFR$12:AFR$42,1))</f>
      </c>
      <c r="AFU16"/>
      <c r="AFV16"/>
      <c r="AFW16" s="126">
        <f>IF((COUNTA(AFU$12:AFU$42)+COUNTA(AFV$12:AFV$42)=0),0.6*AFU$5,IF(OR(AFU16="",AFV16=""),0,IF(AFU$6=0,IF(AFU16&gt;=AFU$8,AFU$5,IF(AFU16&lt;AFV16,0,AFU$5*(AFU16-AFV16)/(AFU$8-AFV16))),IF(AFU16&lt;=AFU$8,AFU$5,IF(AFU16&gt;AFV16,0,AFU$5*(AFU16-AFV16)/(AFU$8-AFV16))))))</f>
      </c>
      <c r="AFX16" s="126">
        <f>IF(OR(AFU16="",AFV16=""),0,AFU$5)</f>
      </c>
      <c r="AFY16" s="125">
        <f>IF(AFU$6=0,RANK(AFW16,AFW$12:AFW$42,0),RANK(AFW16,AFW$12:AFW$42,1))</f>
      </c>
      <c r="AFZ16"/>
      <c r="AGA16"/>
      <c r="AGB16" s="126">
        <f>IF((COUNTA(AFZ$12:AFZ$42)+COUNTA(AGA$12:AGA$42)=0),0.6*AFZ$5,IF(OR(AFZ16="",AGA16=""),0,IF(AFZ$6=0,IF(AFZ16&gt;=AFZ$8,AFZ$5,IF(AFZ16&lt;AGA16,0,AFZ$5*(AFZ16-AGA16)/(AFZ$8-AGA16))),IF(AFZ16&lt;=AFZ$8,AFZ$5,IF(AFZ16&gt;AGA16,0,AFZ$5*(AFZ16-AGA16)/(AFZ$8-AGA16))))))</f>
      </c>
      <c r="AGC16" s="126">
        <f>IF(OR(AFZ16="",AGA16=""),0,AFZ$5)</f>
      </c>
      <c r="AGD16" s="125">
        <f>IF(AFZ$6=0,RANK(AGB16,AGB$12:AGB$42,0),RANK(AGB16,AGB$12:AGB$42,1))</f>
      </c>
      <c r="AGE16"/>
      <c r="AGF16"/>
      <c r="AGG16" s="126">
        <f>IF((COUNTA(AGE$12:AGE$42)+COUNTA(AGF$12:AGF$42)=0),0.6*AGE$5,IF(OR(AGE16="",AGF16=""),0,IF(AGE$6=0,IF(AGE16&gt;=AGE$8,AGE$5,IF(AGE16&lt;AGF16,0,AGE$5*(AGE16-AGF16)/(AGE$8-AGF16))),IF(AGE16&lt;=AGE$8,AGE$5,IF(AGE16&gt;AGF16,0,AGE$5*(AGE16-AGF16)/(AGE$8-AGF16))))))</f>
      </c>
      <c r="AGH16" s="126">
        <f>IF(OR(AGE16="",AGF16=""),0,AGE$5)</f>
      </c>
      <c r="AGI16" s="125">
        <f>IF(AGE$6=0,RANK(AGG16,AGG$12:AGG$42,0),RANK(AGG16,AGG$12:AGG$42,1))</f>
      </c>
      <c r="AGJ16"/>
      <c r="AGK16"/>
      <c r="AGL16" s="126">
        <f>IF((COUNTA(AGJ$12:AGJ$42)+COUNTA(AGK$12:AGK$42)=0),0.6*AGJ$5,IF(OR(AGJ16="",AGK16=""),0,IF(AGJ$6=0,IF(AGJ16&gt;=AGJ$8,AGJ$5,IF(AGJ16&lt;AGK16,0,AGJ$5*(AGJ16-AGK16)/(AGJ$8-AGK16))),IF(AGJ16&lt;=AGJ$8,AGJ$5,IF(AGJ16&gt;AGK16,0,AGJ$5*(AGJ16-AGK16)/(AGJ$8-AGK16))))))</f>
      </c>
      <c r="AGM16" s="126">
        <f>IF(OR(AGJ16="",AGK16=""),0,AGJ$5)</f>
      </c>
      <c r="AGN16" s="125">
        <f>IF(AGJ$6=0,RANK(AGL16,AGL$12:AGL$42,0),RANK(AGL16,AGL$12:AGL$42,1))</f>
      </c>
      <c r="AGO16"/>
      <c r="AGP16"/>
      <c r="AGQ16" s="126">
        <f>IF((COUNTA(AGO$12:AGO$42)+COUNTA(AGP$12:AGP$42)=0),0.6*AGO$5,IF(OR(AGO16="",AGP16=""),0,IF(AGO$6=0,IF(AGO16&gt;=AGO$8,AGO$5,IF(AGO16&lt;AGP16,0,AGO$5*(AGO16-AGP16)/(AGO$8-AGP16))),IF(AGO16&lt;=AGO$8,AGO$5,IF(AGO16&gt;AGP16,0,AGO$5*(AGO16-AGP16)/(AGO$8-AGP16))))))</f>
      </c>
      <c r="AGR16" s="126">
        <f>IF(OR(AGO16="",AGP16=""),0,AGO$5)</f>
      </c>
      <c r="AGS16" s="125">
        <f>IF(AGO$6=0,RANK(AGQ16,AGQ$12:AGQ$42,0),RANK(AGQ16,AGQ$12:AGQ$42,1))</f>
      </c>
      <c r="AGT16"/>
      <c r="AGU16"/>
      <c r="AGV16" s="126">
        <f>IF((COUNTA(AGT$12:AGT$42)+COUNTA(AGU$12:AGU$42)=0),0.6*AGT$5,IF(OR(AGT16="",AGU16=""),0,IF(AGT$6=0,IF(AGT16&gt;=AGT$8,AGT$5,IF(AGT16&lt;AGU16,0,AGT$5*(AGT16-AGU16)/(AGT$8-AGU16))),IF(AGT16&lt;=AGT$8,AGT$5,IF(AGT16&gt;AGU16,0,AGT$5*(AGT16-AGU16)/(AGT$8-AGU16))))))</f>
      </c>
      <c r="AGW16" s="126">
        <f>IF(OR(AGT16="",AGU16=""),0,AGT$5)</f>
      </c>
      <c r="AGX16" s="125">
        <f>IF(AGT$6=0,RANK(AGV16,AGV$12:AGV$42,0),RANK(AGV16,AGV$12:AGV$42,1))</f>
      </c>
      <c r="AGY16"/>
      <c r="AGZ16"/>
      <c r="AHA16" s="126">
        <f>IF((COUNTA(AGY$12:AGY$42)+COUNTA(AGZ$12:AGZ$42)=0),0.6*AGY$5,IF(OR(AGY16="",AGZ16=""),0,IF(AGY$6=0,IF(AGY16&gt;=AGY$8,AGY$5,IF(AGY16&lt;AGZ16,0,AGY$5*(AGY16-AGZ16)/(AGY$8-AGZ16))),IF(AGY16&lt;=AGY$8,AGY$5,IF(AGY16&gt;AGZ16,0,AGY$5*(AGY16-AGZ16)/(AGY$8-AGZ16))))))</f>
      </c>
      <c r="AHB16" s="126">
        <f>IF(OR(AGY16="",AGZ16=""),0,AGY$5)</f>
      </c>
      <c r="AHC16" s="125">
        <f>IF(AGY$6=0,RANK(AHA16,AHA$12:AHA$42,0),RANK(AHA16,AHA$12:AHA$42,1))</f>
      </c>
      <c r="AHD16"/>
      <c r="AHE16"/>
      <c r="AHF16" s="126">
        <f>IF((COUNTA(AHD$12:AHD$42)+COUNTA(AHE$12:AHE$42)=0),0.6*AHD$5,IF(OR(AHD16="",AHE16=""),0,IF(AHD$6=0,IF(AHD16&gt;=AHD$8,AHD$5,IF(AHD16&lt;AHE16,0,AHD$5*(AHD16-AHE16)/(AHD$8-AHE16))),IF(AHD16&lt;=AHD$8,AHD$5,IF(AHD16&gt;AHE16,0,AHD$5*(AHD16-AHE16)/(AHD$8-AHE16))))))</f>
      </c>
      <c r="AHG16" s="126">
        <f>IF(OR(AHD16="",AHE16=""),0,AHD$5)</f>
      </c>
      <c r="AHH16" s="125">
        <f>IF(AHD$6=0,RANK(AHF16,AHF$12:AHF$42,0),RANK(AHF16,AHF$12:AHF$42,1))</f>
      </c>
      <c r="AHI16"/>
      <c r="AHJ16"/>
      <c r="AHK16" s="126">
        <f>IF((COUNTA(AHI$12:AHI$42)+COUNTA(AHJ$12:AHJ$42)=0),0.6*AHI$5,IF(OR(AHI16="",AHJ16=""),0,IF(AHI$6=0,IF(AHI16&gt;=AHI$8,AHI$5,IF(AHI16&lt;AHJ16,0,AHI$5*(AHI16-AHJ16)/(AHI$8-AHJ16))),IF(AHI16&lt;=AHI$8,AHI$5,IF(AHI16&gt;AHJ16,0,AHI$5*(AHI16-AHJ16)/(AHI$8-AHJ16))))))</f>
      </c>
      <c r="AHL16" s="126">
        <f>IF(OR(AHI16="",AHJ16=""),0,AHI$5)</f>
      </c>
      <c r="AHM16" s="125">
        <f>IF(AHI$6=0,RANK(AHK16,AHK$12:AHK$42,0),RANK(AHK16,AHK$12:AHK$42,1))</f>
      </c>
      <c r="AHN16"/>
      <c r="AHO16"/>
      <c r="AHP16" s="126">
        <f>IF((COUNTA(AHN$12:AHN$42)+COUNTA(AHO$12:AHO$42)=0),0.6*AHN$5,IF(OR(AHN16="",AHO16=""),0,IF(AHN$6=0,IF(AHN16&gt;=AHN$8,AHN$5,IF(AHN16&lt;AHO16,0,AHN$5*(AHN16-AHO16)/(AHN$8-AHO16))),IF(AHN16&lt;=AHN$8,AHN$5,IF(AHN16&gt;AHO16,0,AHN$5*(AHN16-AHO16)/(AHN$8-AHO16))))))</f>
      </c>
      <c r="AHQ16" s="126">
        <f>IF(OR(AHN16="",AHO16=""),0,AHN$5)</f>
      </c>
      <c r="AHR16" s="125">
        <f>IF(AHN$6=0,RANK(AHP16,AHP$12:AHP$42,0),RANK(AHP16,AHP$12:AHP$42,1))</f>
      </c>
      <c r="AHS16" s="126">
        <v>99.9</v>
      </c>
      <c r="AHT16" s="126">
        <v>40.4023141666667</v>
      </c>
      <c r="AHU16" s="126">
        <f>IF((COUNTA(AHS$12:AHS$42)+COUNTA(AHT$12:AHT$42)=0),0.6*AHS$5,IF(OR(AHS16="",AHT16=""),0,IF(AHS$6=0,IF(AHS16&gt;=AHS$8,AHS$5,IF(AHS16&lt;AHT16,0,AHS$5*(AHS16-AHT16)/(AHS$8-AHT16))),IF(AHS16&lt;=AHS$8,AHS$5,IF(AHS16&gt;AHT16,0,AHS$5*(AHS16-AHT16)/(AHS$8-AHT16))))))</f>
      </c>
      <c r="AHV16" s="126">
        <f>IF(OR(AHS16="",AHT16=""),0,AHS$5)</f>
      </c>
      <c r="AHW16" s="125">
        <f>IF(AHS$6=0,RANK(AHU16,AHU$12:AHU$42,0),RANK(AHU16,AHU$12:AHU$42,1))</f>
      </c>
      <c r="AHX16" s="126">
        <v>99.9</v>
      </c>
      <c r="AHY16" s="126">
        <v>58.0606503333333</v>
      </c>
      <c r="AHZ16" s="126">
        <f>IF((COUNTA(AHX$12:AHX$42)+COUNTA(AHY$12:AHY$42)=0),0.6*AHX$5,IF(OR(AHX16="",AHY16=""),0,IF(AHX$6=0,IF(AHX16&gt;=AHX$8,AHX$5,IF(AHX16&lt;AHY16,0,AHX$5*(AHX16-AHY16)/(AHX$8-AHY16))),IF(AHX16&lt;=AHX$8,AHX$5,IF(AHX16&gt;AHY16,0,AHX$5*(AHX16-AHY16)/(AHX$8-AHY16))))))</f>
      </c>
      <c r="AIA16" s="126">
        <f>IF(OR(AHX16="",AHY16=""),0,AHX$5)</f>
      </c>
      <c r="AIB16" s="125">
        <f>IF(AHX$6=0,RANK(AHZ16,AHZ$12:AHZ$42,0),RANK(AHZ16,AHZ$12:AHZ$42,1))</f>
      </c>
      <c r="AIC16"/>
      <c r="AID16" s="126">
        <v>89.4616666666667</v>
      </c>
      <c r="AIE16" s="126">
        <f>IF((COUNTA(AIC$12:AIC$42)+COUNTA(AID$12:AID$42)=0),0.6*AIC$5,IF(OR(AIC16="",AID16=""),0,IF(AIC$6=0,IF(AIC16&gt;=AIC$8,AIC$5,IF(AIC16&lt;AID16,0,AIC$5*(AIC16-AID16)/(AIC$8-AID16))),IF(AIC16&lt;=AIC$8,AIC$5,IF(AIC16&gt;AID16,0,AIC$5*(AIC16-AID16)/(AIC$8-AID16))))))</f>
      </c>
      <c r="AIF16" s="126">
        <f>IF(OR(AIC16="",AID16=""),0,AIC$5)</f>
      </c>
      <c r="AIG16" s="125">
        <f>IF(AIC$6=0,RANK(AIE16,AIE$12:AIE$42,0),RANK(AIE16,AIE$12:AIE$42,1))</f>
      </c>
      <c r="AIH16"/>
      <c r="AII16" s="126">
        <v>98.8966666666667</v>
      </c>
      <c r="AIJ16" s="126">
        <f>IF((COUNTA(AIH$12:AIH$42)+COUNTA(AII$12:AII$42)=0),0.6*AIH$5,IF(OR(AIH16="",AII16=""),0,IF(AIH$6=0,IF(AIH16&gt;=AIH$8,AIH$5,IF(AIH16&lt;AII16,0,AIH$5*(AIH16-AII16)/(AIH$8-AII16))),IF(AIH16&lt;=AIH$8,AIH$5,IF(AIH16&gt;AII16,0,AIH$5*(AIH16-AII16)/(AIH$8-AII16))))))</f>
      </c>
      <c r="AIK16" s="126">
        <f>IF(OR(AIH16="",AII16=""),0,AIH$5)</f>
      </c>
      <c r="AIL16" s="125">
        <f>IF(AIH$6=0,RANK(AIJ16,AIJ$12:AIJ$42,0),RANK(AIJ16,AIJ$12:AIJ$42,1))</f>
      </c>
      <c r="AIM16" s="126">
        <v>2.49</v>
      </c>
      <c r="AIN16" s="126">
        <v>4.83333333333333</v>
      </c>
      <c r="AIO16" s="126">
        <f>IF((COUNTA(AIM$12:AIM$42)+COUNTA(AIN$12:AIN$42)=0),0.6*AIM$5,IF(OR(AIM16="",AIN16=""),0,IF(AIM$6=0,IF(AIM16&gt;=AIM$8,AIM$5,IF(AIM16&lt;AIN16,0,AIM$5*(AIM16-AIN16)/(AIM$8-AIN16))),IF(AIM16&lt;=AIM$8,AIM$5,IF(AIM16&gt;AIN16,0,AIM$5*(AIM16-AIN16)/(AIM$8-AIN16))))))</f>
      </c>
      <c r="AIP16" s="126">
        <f>IF(OR(AIM16="",AIN16=""),0,AIM$5)</f>
      </c>
      <c r="AIQ16" s="125">
        <f>IF(AIM$6=0,RANK(AIO16,AIO$12:AIO$42,0),RANK(AIO16,AIO$12:AIO$42,1))</f>
      </c>
      <c r="AIR16" s="126">
        <v>2.49</v>
      </c>
      <c r="AIS16" s="126">
        <v>5.19666666666667</v>
      </c>
      <c r="AIT16" s="126">
        <f>IF((COUNTA(AIR$12:AIR$42)+COUNTA(AIS$12:AIS$42)=0),0.6*AIR$5,IF(OR(AIR16="",AIS16=""),0,IF(AIR$6=0,IF(AIR16&gt;=AIR$8,AIR$5,IF(AIR16&lt;AIS16,0,AIR$5*(AIR16-AIS16)/(AIR$8-AIS16))),IF(AIR16&lt;=AIR$8,AIR$5,IF(AIR16&gt;AIS16,0,AIR$5*(AIR16-AIS16)/(AIR$8-AIS16))))))</f>
      </c>
      <c r="AIU16" s="126">
        <f>IF(OR(AIR16="",AIS16=""),0,AIR$5)</f>
      </c>
      <c r="AIV16" s="125">
        <f>IF(AIR$6=0,RANK(AIT16,AIT$12:AIT$42,0),RANK(AIT16,AIT$12:AIT$42,1))</f>
      </c>
      <c r="AIW16" s="126">
        <v>99.9333333333333</v>
      </c>
      <c r="AIX16"/>
      <c r="AIY16" s="126">
        <f>IF((COUNTA(AIW$12:AIW$42)+COUNTA(AIX$12:AIX$42)=0),0.6*AIW$5,IF(OR(AIW16="",AIX16=""),0,IF(AIW$6=0,IF(AIW16&gt;=AIW$8,AIW$5,IF(AIW16&lt;AIX16,0,AIW$5*(AIW16-AIX16)/(AIW$8-AIX16))),IF(AIW16&lt;=AIW$8,AIW$5,IF(AIW16&gt;AIX16,0,AIW$5*(AIW16-AIX16)/(AIW$8-AIX16))))))</f>
      </c>
      <c r="AIZ16" s="126">
        <f>IF(OR(AIW16="",AIX16=""),0,AIW$5)</f>
      </c>
      <c r="AJA16" s="125">
        <f>IF(AIW$6=0,RANK(AIY16,AIY$12:AIY$42,0),RANK(AIY16,AIY$12:AIY$42,1))</f>
      </c>
      <c r="AJB16" s="126">
        <v>99.9333333333333</v>
      </c>
      <c r="AJC16"/>
      <c r="AJD16" s="126">
        <f>IF((COUNTA(AJB$12:AJB$42)+COUNTA(AJC$12:AJC$42)=0),0.6*AJB$5,IF(OR(AJB16="",AJC16=""),0,IF(AJB$6=0,IF(AJB16&gt;=AJB$8,AJB$5,IF(AJB16&lt;AJC16,0,AJB$5*(AJB16-AJC16)/(AJB$8-AJC16))),IF(AJB16&lt;=AJB$8,AJB$5,IF(AJB16&gt;AJC16,0,AJB$5*(AJB16-AJC16)/(AJB$8-AJC16))))))</f>
      </c>
      <c r="AJE16" s="126">
        <f>IF(OR(AJB16="",AJC16=""),0,AJB$5)</f>
      </c>
      <c r="AJF16" s="125">
        <f>IF(AJB$6=0,RANK(AJD16,AJD$12:AJD$42,0),RANK(AJD16,AJD$12:AJD$42,1))</f>
      </c>
      <c r="AJG16" s="126">
        <v>99.695</v>
      </c>
      <c r="AJH16" s="126">
        <v>98.13</v>
      </c>
      <c r="AJI16" s="126">
        <f>IF((COUNTA(AJG$12:AJG$42)+COUNTA(AJH$12:AJH$42)=0),0.6*AJG$5,IF(OR(AJG16="",AJH16=""),0,IF(AJG$6=0,IF(AJG16&gt;=AJG$8,AJG$5,IF(AJG16&lt;AJH16,0,AJG$5*(AJG16-AJH16)/(AJG$8-AJH16))),IF(AJG16&lt;=AJG$8,AJG$5,IF(AJG16&gt;AJH16,0,AJG$5*(AJG16-AJH16)/(AJG$8-AJH16))))))</f>
      </c>
      <c r="AJJ16" s="126">
        <f>IF(OR(AJG16="",AJH16=""),0,AJG$5)</f>
      </c>
      <c r="AJK16" s="125">
        <f>IF(AJG$6=0,RANK(AJI16,AJI$12:AJI$42,0),RANK(AJI16,AJI$12:AJI$42,1))</f>
      </c>
      <c r="AJL16" s="126">
        <v>99.695</v>
      </c>
      <c r="AJM16" s="126">
        <v>97.845</v>
      </c>
      <c r="AJN16" s="126">
        <f>IF((COUNTA(AJL$12:AJL$42)+COUNTA(AJM$12:AJM$42)=0),0.6*AJL$5,IF(OR(AJL16="",AJM16=""),0,IF(AJL$6=0,IF(AJL16&gt;=AJL$8,AJL$5,IF(AJL16&lt;AJM16,0,AJL$5*(AJL16-AJM16)/(AJL$8-AJM16))),IF(AJL16&lt;=AJL$8,AJL$5,IF(AJL16&gt;AJM16,0,AJL$5*(AJL16-AJM16)/(AJL$8-AJM16))))))</f>
      </c>
      <c r="AJO16" s="126">
        <f>IF(OR(AJL16="",AJM16=""),0,AJL$5)</f>
      </c>
      <c r="AJP16" s="125">
        <f>IF(AJL$6=0,RANK(AJN16,AJN$12:AJN$42,0),RANK(AJN16,AJN$12:AJN$42,1))</f>
      </c>
      <c r="AJQ16" s="126">
        <v>3.06166666666667</v>
      </c>
      <c r="AJR16" s="126">
        <v>3.21166666666667</v>
      </c>
      <c r="AJS16" s="126">
        <f>IF((COUNTA(AJQ$12:AJQ$42)+COUNTA(AJR$12:AJR$42)=0),0.6*AJQ$5,IF(OR(AJQ16="",AJR16=""),0,IF(AJQ$6=0,IF(AJQ16&gt;=AJQ$8,AJQ$5,IF(AJQ16&lt;AJR16,0,AJQ$5*(AJQ16-AJR16)/(AJQ$8-AJR16))),IF(AJQ16&lt;=AJQ$8,AJQ$5,IF(AJQ16&gt;AJR16,0,AJQ$5*(AJQ16-AJR16)/(AJQ$8-AJR16))))))</f>
      </c>
      <c r="AJT16" s="126">
        <f>IF(OR(AJQ16="",AJR16=""),0,AJQ$5)</f>
      </c>
      <c r="AJU16" s="125">
        <f>IF(AJQ$6=0,RANK(AJS16,AJS$12:AJS$42,0),RANK(AJS16,AJS$12:AJS$42,1))</f>
      </c>
      <c r="AJV16" s="126">
        <v>3.06166666666667</v>
      </c>
      <c r="AJW16" s="126">
        <v>3.87666666666667</v>
      </c>
      <c r="AJX16" s="126">
        <f>IF((COUNTA(AJV$12:AJV$42)+COUNTA(AJW$12:AJW$42)=0),0.6*AJV$5,IF(OR(AJV16="",AJW16=""),0,IF(AJV$6=0,IF(AJV16&gt;=AJV$8,AJV$5,IF(AJV16&lt;AJW16,0,AJV$5*(AJV16-AJW16)/(AJV$8-AJW16))),IF(AJV16&lt;=AJV$8,AJV$5,IF(AJV16&gt;AJW16,0,AJV$5*(AJV16-AJW16)/(AJV$8-AJW16))))))</f>
      </c>
      <c r="AJY16" s="126">
        <f>IF(OR(AJV16="",AJW16=""),0,AJV$5)</f>
      </c>
      <c r="AJZ16" s="125">
        <f>IF(AJV$6=0,RANK(AJX16,AJX$12:AJX$42,0),RANK(AJX16,AJX$12:AJX$42,1))</f>
      </c>
      <c r="AKA16" s="126">
        <v>100</v>
      </c>
      <c r="AKB16" s="126">
        <v>98.485</v>
      </c>
      <c r="AKC16" s="126">
        <f>IF((COUNTA(AKA$12:AKA$42)+COUNTA(AKB$12:AKB$42)=0),0.6*AKA$5,IF(OR(AKA16="",AKB16=""),0,IF(AKA$6=0,IF(AKA16&gt;=AKA$8,AKA$5,IF(AKA16&lt;AKB16,0,AKA$5*(AKA16-AKB16)/(AKA$8-AKB16))),IF(AKA16&lt;=AKA$8,AKA$5,IF(AKA16&gt;AKB16,0,AKA$5*(AKA16-AKB16)/(AKA$8-AKB16))))))</f>
      </c>
      <c r="AKD16" s="126">
        <f>IF(OR(AKA16="",AKB16=""),0,AKA$5)</f>
      </c>
      <c r="AKE16" s="125">
        <f>IF(AKA$6=0,RANK(AKC16,AKC$12:AKC$42,0),RANK(AKC16,AKC$12:AKC$42,1))</f>
      </c>
      <c r="AKF16" s="126">
        <v>100</v>
      </c>
      <c r="AKG16" s="126">
        <v>96.2116666666667</v>
      </c>
      <c r="AKH16" s="126">
        <f>IF((COUNTA(AKF$12:AKF$42)+COUNTA(AKG$12:AKG$42)=0),0.6*AKF$5,IF(OR(AKF16="",AKG16=""),0,IF(AKF$6=0,IF(AKF16&gt;=AKF$8,AKF$5,IF(AKF16&lt;AKG16,0,AKF$5*(AKF16-AKG16)/(AKF$8-AKG16))),IF(AKF16&lt;=AKF$8,AKF$5,IF(AKF16&gt;AKG16,0,AKF$5*(AKF16-AKG16)/(AKF$8-AKG16))))))</f>
      </c>
      <c r="AKI16" s="126">
        <f>IF(OR(AKF16="",AKG16=""),0,AKF$5)</f>
      </c>
      <c r="AKJ16" s="125">
        <f>IF(AKF$6=0,RANK(AKH16,AKH$12:AKH$42,0),RANK(AKH16,AKH$12:AKH$42,1))</f>
      </c>
      <c r="AKK16" s="126">
        <v>0.636666666666667</v>
      </c>
      <c r="AKL16" s="126">
        <v>1.09166666666667</v>
      </c>
      <c r="AKM16" s="126">
        <f>IF((COUNTA(AKK$12:AKK$42)+COUNTA(AKL$12:AKL$42)=0),0.6*AKK$5,IF(OR(AKK16="",AKL16=""),0,IF(AKK$6=0,IF(AKK16&gt;=AKK$8,AKK$5,IF(AKK16&lt;AKL16,0,AKK$5*(AKK16-AKL16)/(AKK$8-AKL16))),IF(AKK16&lt;=AKK$8,AKK$5,IF(AKK16&gt;AKL16,0,AKK$5*(AKK16-AKL16)/(AKK$8-AKL16))))))</f>
      </c>
      <c r="AKN16" s="126">
        <f>IF(OR(AKK16="",AKL16=""),0,AKK$5)</f>
      </c>
      <c r="AKO16" s="125">
        <f>IF(AKK$6=0,RANK(AKM16,AKM$12:AKM$42,0),RANK(AKM16,AKM$12:AKM$42,1))</f>
      </c>
      <c r="AKP16" s="126">
        <v>0.636666666666667</v>
      </c>
      <c r="AKQ16" s="126">
        <v>1.12666666666667</v>
      </c>
      <c r="AKR16" s="126">
        <f>IF((COUNTA(AKP$12:AKP$42)+COUNTA(AKQ$12:AKQ$42)=0),0.6*AKP$5,IF(OR(AKP16="",AKQ16=""),0,IF(AKP$6=0,IF(AKP16&gt;=AKP$8,AKP$5,IF(AKP16&lt;AKQ16,0,AKP$5*(AKP16-AKQ16)/(AKP$8-AKQ16))),IF(AKP16&lt;=AKP$8,AKP$5,IF(AKP16&gt;AKQ16,0,AKP$5*(AKP16-AKQ16)/(AKP$8-AKQ16))))))</f>
      </c>
      <c r="AKS16" s="126">
        <f>IF(OR(AKP16="",AKQ16=""),0,AKP$5)</f>
      </c>
      <c r="AKT16" s="125">
        <f>IF(AKP$6=0,RANK(AKR16,AKR$12:AKR$42,0),RANK(AKR16,AKR$12:AKR$42,1))</f>
      </c>
      <c r="AKU16" s="126">
        <v>0</v>
      </c>
      <c r="AKV16" s="126">
        <v>0.280697527944954</v>
      </c>
      <c r="AKW16" s="126">
        <f>IF((COUNTA(AKU$12:AKU$42)+COUNTA(AKV$12:AKV$42)=0),0.6*AKU$5,IF(OR(AKU16="",AKV16=""),0,IF(AKU$6=0,IF(AKU16&gt;=AKU$8,AKU$5,IF(AKU16&lt;AKV16,0,AKU$5*(AKU16-AKV16)/(AKU$8-AKV16))),IF(AKU16&lt;=AKU$8,AKU$5,IF(AKU16&gt;AKV16,0,AKU$5*(AKU16-AKV16)/(AKU$8-AKV16))))))</f>
      </c>
      <c r="AKX16" s="126">
        <f>IF(OR(AKU16="",AKV16=""),0,AKU$5)</f>
      </c>
      <c r="AKY16" s="125">
        <f>IF(AKU$6=0,RANK(AKW16,AKW$12:AKW$42,0),RANK(AKW16,AKW$12:AKW$42,1))</f>
      </c>
      <c r="AKZ16" s="126">
        <v>0</v>
      </c>
      <c r="ALA16" s="126">
        <v>0</v>
      </c>
      <c r="ALB16" s="126">
        <f>IF((COUNTA(AKZ$12:AKZ$42)+COUNTA(ALA$12:ALA$42)=0),0.6*AKZ$5,IF(OR(AKZ16="",ALA16=""),0,IF(AKZ$6=0,IF(AKZ16&gt;=AKZ$8,AKZ$5,IF(AKZ16&lt;ALA16,0,AKZ$5*(AKZ16-ALA16)/(AKZ$8-ALA16))),IF(AKZ16&lt;=AKZ$8,AKZ$5,IF(AKZ16&gt;ALA16,0,AKZ$5*(AKZ16-ALA16)/(AKZ$8-ALA16))))))</f>
      </c>
      <c r="ALC16" s="126">
        <f>IF(OR(AKZ16="",ALA16=""),0,AKZ$5)</f>
      </c>
      <c r="ALD16" s="125">
        <f>IF(AKZ$6=0,RANK(ALB16,ALB$12:ALB$42,0),RANK(ALB16,ALB$12:ALB$42,1))</f>
      </c>
      <c r="ALE16" s="126">
        <v>65.05931640625</v>
      </c>
      <c r="ALF16"/>
      <c r="ALG16" s="126">
        <f>IF((COUNTA(ALE$12:ALE$42)+COUNTA(ALF$12:ALF$42)=0),0.6*ALE$5,IF(OR(ALE16="",ALF16=""),0,IF(ALE$6=0,IF(ALE16&gt;=ALE$8,ALE$5,IF(ALE16&lt;ALF16,0,ALE$5*(ALE16-ALF16)/(ALE$8-ALF16))),IF(ALE16&lt;=ALE$8,ALE$5,IF(ALE16&gt;ALF16,0,ALE$5*(ALE16-ALF16)/(ALE$8-ALF16))))))</f>
      </c>
      <c r="ALH16" s="126">
        <f>IF(OR(ALE16="",ALF16=""),0,ALE$5)</f>
      </c>
      <c r="ALI16" s="125">
        <f>IF(ALE$6=0,RANK(ALG16,ALG$12:ALG$42,0),RANK(ALG16,ALG$12:ALG$42,1))</f>
      </c>
      <c r="ALJ16" s="126">
        <v>65.05931640625</v>
      </c>
      <c r="ALK16"/>
      <c r="ALL16" s="126">
        <f>IF((COUNTA(ALJ$12:ALJ$42)+COUNTA(ALK$12:ALK$42)=0),0.6*ALJ$5,IF(OR(ALJ16="",ALK16=""),0,IF(ALJ$6=0,IF(ALJ16&gt;=ALJ$8,ALJ$5,IF(ALJ16&lt;ALK16,0,ALJ$5*(ALJ16-ALK16)/(ALJ$8-ALK16))),IF(ALJ16&lt;=ALJ$8,ALJ$5,IF(ALJ16&gt;ALK16,0,ALJ$5*(ALJ16-ALK16)/(ALJ$8-ALK16))))))</f>
      </c>
      <c r="ALM16" s="126">
        <f>IF(OR(ALJ16="",ALK16=""),0,ALJ$5)</f>
      </c>
      <c r="ALN16" s="125">
        <f>IF(ALJ$6=0,RANK(ALL16,ALL$12:ALL$42,0),RANK(ALL16,ALL$12:ALL$42,1))</f>
      </c>
      <c r="ALO16" s="126">
        <v>7.711865234375</v>
      </c>
      <c r="ALP16" s="126">
        <v>2.76742513020833</v>
      </c>
      <c r="ALQ16" s="126">
        <f>IF((COUNTA(ALO$12:ALO$42)+COUNTA(ALP$12:ALP$42)=0),0.6*ALO$5,IF(OR(ALO16="",ALP16=""),0,IF(ALO$6=0,IF(ALO16&gt;=ALO$8,ALO$5,IF(ALO16&lt;ALP16,0,ALO$5*(ALO16-ALP16)/(ALO$8-ALP16))),IF(ALO16&lt;=ALO$8,ALO$5,IF(ALO16&gt;ALP16,0,ALO$5*(ALO16-ALP16)/(ALO$8-ALP16))))))</f>
      </c>
      <c r="ALR16" s="126">
        <f>IF(OR(ALO16="",ALP16=""),0,ALO$5)</f>
      </c>
      <c r="ALS16" s="125">
        <f>IF(ALO$6=0,RANK(ALQ16,ALQ$12:ALQ$42,0),RANK(ALQ16,ALQ$12:ALQ$42,1))</f>
      </c>
      <c r="ALT16" s="126">
        <v>7.711865234375</v>
      </c>
      <c r="ALU16" s="126">
        <v>0.7596533203125</v>
      </c>
      <c r="ALV16" s="126">
        <f>IF((COUNTA(ALT$12:ALT$42)+COUNTA(ALU$12:ALU$42)=0),0.6*ALT$5,IF(OR(ALT16="",ALU16=""),0,IF(ALT$6=0,IF(ALT16&gt;=ALT$8,ALT$5,IF(ALT16&lt;ALU16,0,ALT$5*(ALT16-ALU16)/(ALT$8-ALU16))),IF(ALT16&lt;=ALT$8,ALT$5,IF(ALT16&gt;ALU16,0,ALT$5*(ALT16-ALU16)/(ALT$8-ALU16))))))</f>
      </c>
      <c r="ALW16" s="126">
        <f>IF(OR(ALT16="",ALU16=""),0,ALT$5)</f>
      </c>
      <c r="ALX16" s="125">
        <f>IF(ALT$6=0,RANK(ALV16,ALV$12:ALV$42,0),RANK(ALV16,ALV$12:ALV$42,1))</f>
      </c>
      <c r="ALY16" s="126">
        <v>99.9988666666667</v>
      </c>
      <c r="ALZ16" s="126">
        <v>95.7876</v>
      </c>
      <c r="AMA16" s="126">
        <f>IF((COUNTA(ALY$12:ALY$42)+COUNTA(ALZ$12:ALZ$42)=0),0.6*ALY$5,IF(OR(ALY16="",ALZ16=""),0,IF(ALY$6=0,IF(ALY16&gt;=ALY$8,ALY$5,IF(ALY16&lt;ALZ16,0,ALY$5*(ALY16-ALZ16)/(ALY$8-ALZ16))),IF(ALY16&lt;=ALY$8,ALY$5,IF(ALY16&gt;ALZ16,0,ALY$5*(ALY16-ALZ16)/(ALY$8-ALZ16))))))</f>
      </c>
      <c r="AMB16" s="126">
        <f>IF(OR(ALY16="",ALZ16=""),0,ALY$5)</f>
      </c>
      <c r="AMC16" s="125">
        <f>IF(ALY$6=0,RANK(AMA16,AMA$12:AMA$42,0),RANK(AMA16,AMA$12:AMA$42,1))</f>
      </c>
      <c r="AMD16" s="126">
        <v>99.9988666666667</v>
      </c>
      <c r="AME16" s="126">
        <v>79.1870033333333</v>
      </c>
      <c r="AMF16" s="126">
        <f>IF((COUNTA(AMD$12:AMD$42)+COUNTA(AME$12:AME$42)=0),0.6*AMD$5,IF(OR(AMD16="",AME16=""),0,IF(AMD$6=0,IF(AMD16&gt;=AMD$8,AMD$5,IF(AMD16&lt;AME16,0,AMD$5*(AMD16-AME16)/(AMD$8-AME16))),IF(AMD16&lt;=AMD$8,AMD$5,IF(AMD16&gt;AME16,0,AMD$5*(AMD16-AME16)/(AMD$8-AME16))))))</f>
      </c>
      <c r="AMG16" s="126">
        <f>IF(OR(AMD16="",AME16=""),0,AMD$5)</f>
      </c>
      <c r="AMH16" s="125">
        <f>IF(AMD$6=0,RANK(AMF16,AMF$12:AMF$42,0),RANK(AMF16,AMF$12:AMF$42,1))</f>
      </c>
      <c r="AMI16"/>
      <c r="AMJ16" s="126">
        <v>100</v>
      </c>
      <c r="AMK16" s="126">
        <f>IF((COUNTA(AMI$12:AMI$42)+COUNTA(AMJ$12:AMJ$42)=0),0.6*AMI$5,IF(OR(AMI16="",AMJ16=""),0,IF(AMI$6=0,IF(AMI16&gt;=AMI$8,AMI$5,IF(AMI16&lt;AMJ16,0,AMI$5*(AMI16-AMJ16)/(AMI$8-AMJ16))),IF(AMI16&lt;=AMI$8,AMI$5,IF(AMI16&gt;AMJ16,0,AMI$5*(AMI16-AMJ16)/(AMI$8-AMJ16))))))</f>
      </c>
      <c r="AML16" s="126">
        <f>IF(OR(AMI16="",AMJ16=""),0,AMI$5)</f>
      </c>
      <c r="AMM16" s="125">
        <f>IF(AMI$6=0,RANK(AMK16,AMK$12:AMK$42,0),RANK(AMK16,AMK$12:AMK$42,1))</f>
      </c>
      <c r="AMN16"/>
      <c r="AMO16" s="126">
        <v>66.6666666666667</v>
      </c>
      <c r="AMP16" s="126">
        <f>IF((COUNTA(AMN$12:AMN$42)+COUNTA(AMO$12:AMO$42)=0),0.6*AMN$5,IF(OR(AMN16="",AMO16=""),0,IF(AMN$6=0,IF(AMN16&gt;=AMN$8,AMN$5,IF(AMN16&lt;AMO16,0,AMN$5*(AMN16-AMO16)/(AMN$8-AMO16))),IF(AMN16&lt;=AMN$8,AMN$5,IF(AMN16&gt;AMO16,0,AMN$5*(AMN16-AMO16)/(AMN$8-AMO16))))))</f>
      </c>
      <c r="AMQ16" s="126">
        <f>IF(OR(AMN16="",AMO16=""),0,AMN$5)</f>
      </c>
      <c r="AMR16" s="125">
        <f>IF(AMN$6=0,RANK(AMP16,AMP$12:AMP$42,0),RANK(AMP16,AMP$12:AMP$42,1))</f>
      </c>
      <c r="AMS16" s="126">
        <v>2.1057</v>
      </c>
      <c r="AMT16" s="126">
        <v>5.302</v>
      </c>
      <c r="AMU16" s="126">
        <f>IF((COUNTA(AMS$12:AMS$42)+COUNTA(AMT$12:AMT$42)=0),0.6*AMS$5,IF(OR(AMS16="",AMT16=""),0,IF(AMS$6=0,IF(AMS16&gt;=AMS$8,AMS$5,IF(AMS16&lt;AMT16,0,AMS$5*(AMS16-AMT16)/(AMS$8-AMT16))),IF(AMS16&lt;=AMS$8,AMS$5,IF(AMS16&gt;AMT16,0,AMS$5*(AMS16-AMT16)/(AMS$8-AMT16))))))</f>
      </c>
      <c r="AMV16" s="126">
        <f>IF(OR(AMS16="",AMT16=""),0,AMS$5)</f>
      </c>
      <c r="AMW16" s="125">
        <f>IF(AMS$6=0,RANK(AMU16,AMU$12:AMU$42,0),RANK(AMU16,AMU$12:AMU$42,1))</f>
      </c>
      <c r="AMX16" s="126">
        <v>2.1057</v>
      </c>
      <c r="AMY16" s="126">
        <v>3.44</v>
      </c>
      <c r="AMZ16" s="126">
        <f>IF((COUNTA(AMX$12:AMX$42)+COUNTA(AMY$12:AMY$42)=0),0.6*AMX$5,IF(OR(AMX16="",AMY16=""),0,IF(AMX$6=0,IF(AMX16&gt;=AMX$8,AMX$5,IF(AMX16&lt;AMY16,0,AMX$5*(AMX16-AMY16)/(AMX$8-AMY16))),IF(AMX16&lt;=AMX$8,AMX$5,IF(AMX16&gt;AMY16,0,AMX$5*(AMX16-AMY16)/(AMX$8-AMY16))))))</f>
      </c>
      <c r="ANA16" s="126">
        <f>IF(OR(AMX16="",AMY16=""),0,AMX$5)</f>
      </c>
      <c r="ANB16" s="125">
        <f>IF(AMX$6=0,RANK(AMZ16,AMZ$12:AMZ$42,0),RANK(AMZ16,AMZ$12:AMZ$42,1))</f>
      </c>
      <c r="ANC16" s="126">
        <v>99.9566666666667</v>
      </c>
      <c r="AND16"/>
      <c r="ANE16" s="126">
        <f>IF((COUNTA(ANC$12:ANC$42)+COUNTA(AND$12:AND$42)=0),0.6*ANC$5,IF(OR(ANC16="",AND16=""),0,IF(ANC$6=0,IF(ANC16&gt;=ANC$8,ANC$5,IF(ANC16&lt;AND16,0,ANC$5*(ANC16-AND16)/(ANC$8-AND16))),IF(ANC16&lt;=ANC$8,ANC$5,IF(ANC16&gt;AND16,0,ANC$5*(ANC16-AND16)/(ANC$8-AND16))))))</f>
      </c>
      <c r="ANF16" s="126">
        <f>IF(OR(ANC16="",AND16=""),0,ANC$5)</f>
      </c>
      <c r="ANG16" s="125">
        <f>IF(ANC$6=0,RANK(ANE16,ANE$12:ANE$42,0),RANK(ANE16,ANE$12:ANE$42,1))</f>
      </c>
      <c r="ANH16" s="126">
        <v>99.9566666666667</v>
      </c>
      <c r="ANI16"/>
      <c r="ANJ16" s="126">
        <f>IF((COUNTA(ANH$12:ANH$42)+COUNTA(ANI$12:ANI$42)=0),0.6*ANH$5,IF(OR(ANH16="",ANI16=""),0,IF(ANH$6=0,IF(ANH16&gt;=ANH$8,ANH$5,IF(ANH16&lt;ANI16,0,ANH$5*(ANH16-ANI16)/(ANH$8-ANI16))),IF(ANH16&lt;=ANH$8,ANH$5,IF(ANH16&gt;ANI16,0,ANH$5*(ANH16-ANI16)/(ANH$8-ANI16))))))</f>
      </c>
      <c r="ANK16" s="126">
        <f>IF(OR(ANH16="",ANI16=""),0,ANH$5)</f>
      </c>
      <c r="ANL16" s="125">
        <f>IF(ANH$6=0,RANK(ANJ16,ANJ$12:ANJ$42,0),RANK(ANJ16,ANJ$12:ANJ$42,1))</f>
      </c>
      <c r="ANM16" s="126">
        <v>91.2172666666667</v>
      </c>
      <c r="ANN16" s="126">
        <v>92.8966666666667</v>
      </c>
      <c r="ANO16" s="126">
        <f>IF((COUNTA(ANM$12:ANM$42)+COUNTA(ANN$12:ANN$42)=0),0.6*ANM$5,IF(OR(ANM16="",ANN16=""),0,IF(ANM$6=0,IF(ANM16&gt;=ANM$8,ANM$5,IF(ANM16&lt;ANN16,0,ANM$5*(ANM16-ANN16)/(ANM$8-ANN16))),IF(ANM16&lt;=ANM$8,ANM$5,IF(ANM16&gt;ANN16,0,ANM$5*(ANM16-ANN16)/(ANM$8-ANN16))))))</f>
      </c>
      <c r="ANP16" s="126">
        <f>IF(OR(ANM16="",ANN16=""),0,ANM$5)</f>
      </c>
      <c r="ANQ16" s="125">
        <f>IF(ANM$6=0,RANK(ANO16,ANO$12:ANO$42,0),RANK(ANO16,ANO$12:ANO$42,1))</f>
      </c>
      <c r="ANR16" s="126">
        <v>91.2172666666667</v>
      </c>
      <c r="ANS16" s="126">
        <v>94.9633333333333</v>
      </c>
      <c r="ANT16" s="126">
        <f>IF((COUNTA(ANR$12:ANR$42)+COUNTA(ANS$12:ANS$42)=0),0.6*ANR$5,IF(OR(ANR16="",ANS16=""),0,IF(ANR$6=0,IF(ANR16&gt;=ANR$8,ANR$5,IF(ANR16&lt;ANS16,0,ANR$5*(ANR16-ANS16)/(ANR$8-ANS16))),IF(ANR16&lt;=ANR$8,ANR$5,IF(ANR16&gt;ANS16,0,ANR$5*(ANR16-ANS16)/(ANR$8-ANS16))))))</f>
      </c>
      <c r="ANU16" s="126">
        <f>IF(OR(ANR16="",ANS16=""),0,ANR$5)</f>
      </c>
      <c r="ANV16" s="125">
        <f>IF(ANR$6=0,RANK(ANT16,ANT$12:ANT$42,0),RANK(ANT16,ANT$12:ANT$42,1))</f>
      </c>
      <c r="ANW16" s="126">
        <v>3.7653</v>
      </c>
      <c r="ANX16" s="126">
        <v>4.8206</v>
      </c>
      <c r="ANY16" s="126">
        <f>IF((COUNTA(ANW$12:ANW$42)+COUNTA(ANX$12:ANX$42)=0),0.6*ANW$5,IF(OR(ANW16="",ANX16=""),0,IF(ANW$6=0,IF(ANW16&gt;=ANW$8,ANW$5,IF(ANW16&lt;ANX16,0,ANW$5*(ANW16-ANX16)/(ANW$8-ANX16))),IF(ANW16&lt;=ANW$8,ANW$5,IF(ANW16&gt;ANX16,0,ANW$5*(ANW16-ANX16)/(ANW$8-ANX16))))))</f>
      </c>
      <c r="ANZ16" s="126">
        <f>IF(OR(ANW16="",ANX16=""),0,ANW$5)</f>
      </c>
      <c r="AOA16" s="125">
        <f>IF(ANW$6=0,RANK(ANY16,ANY$12:ANY$42,0),RANK(ANY16,ANY$12:ANY$42,1))</f>
      </c>
      <c r="AOB16" s="126">
        <v>3.7653</v>
      </c>
      <c r="AOC16" s="126">
        <v>5.248</v>
      </c>
      <c r="AOD16" s="126">
        <f>IF((COUNTA(AOB$12:AOB$42)+COUNTA(AOC$12:AOC$42)=0),0.6*AOB$5,IF(OR(AOB16="",AOC16=""),0,IF(AOB$6=0,IF(AOB16&gt;=AOB$8,AOB$5,IF(AOB16&lt;AOC16,0,AOB$5*(AOB16-AOC16)/(AOB$8-AOC16))),IF(AOB16&lt;=AOB$8,AOB$5,IF(AOB16&gt;AOC16,0,AOB$5*(AOB16-AOC16)/(AOB$8-AOC16))))))</f>
      </c>
      <c r="AOE16" s="126">
        <f>IF(OR(AOB16="",AOC16=""),0,AOB$5)</f>
      </c>
      <c r="AOF16" s="125">
        <f>IF(AOB$6=0,RANK(AOD16,AOD$12:AOD$42,0),RANK(AOD16,AOD$12:AOD$42,1))</f>
      </c>
      <c r="AOG16" s="126">
        <v>100</v>
      </c>
      <c r="AOH16" s="126">
        <v>66.6666666666667</v>
      </c>
      <c r="AOI16" s="126">
        <f>IF((COUNTA(AOG$12:AOG$42)+COUNTA(AOH$12:AOH$42)=0),0.6*AOG$5,IF(OR(AOG16="",AOH16=""),0,IF(AOG$6=0,IF(AOG16&gt;=AOG$8,AOG$5,IF(AOG16&lt;AOH16,0,AOG$5*(AOG16-AOH16)/(AOG$8-AOH16))),IF(AOG16&lt;=AOG$8,AOG$5,IF(AOG16&gt;AOH16,0,AOG$5*(AOG16-AOH16)/(AOG$8-AOH16))))))</f>
      </c>
      <c r="AOJ16" s="126">
        <f>IF(OR(AOG16="",AOH16=""),0,AOG$5)</f>
      </c>
      <c r="AOK16" s="125">
        <f>IF(AOG$6=0,RANK(AOI16,AOI$12:AOI$42,0),RANK(AOI16,AOI$12:AOI$42,1))</f>
      </c>
      <c r="AOL16" s="126">
        <v>100</v>
      </c>
      <c r="AOM16" s="126">
        <v>91.6666666666667</v>
      </c>
      <c r="AON16" s="126">
        <f>IF((COUNTA(AOL$12:AOL$42)+COUNTA(AOM$12:AOM$42)=0),0.6*AOL$5,IF(OR(AOL16="",AOM16=""),0,IF(AOL$6=0,IF(AOL16&gt;=AOL$8,AOL$5,IF(AOL16&lt;AOM16,0,AOL$5*(AOL16-AOM16)/(AOL$8-AOM16))),IF(AOL16&lt;=AOL$8,AOL$5,IF(AOL16&gt;AOM16,0,AOL$5*(AOL16-AOM16)/(AOL$8-AOM16))))))</f>
      </c>
      <c r="AOO16" s="126">
        <f>IF(OR(AOL16="",AOM16=""),0,AOL$5)</f>
      </c>
      <c r="AOP16" s="125">
        <f>IF(AOL$6=0,RANK(AON16,AON$12:AON$42,0),RANK(AON16,AON$12:AON$42,1))</f>
      </c>
      <c r="AOQ16" s="126">
        <v>0.676633333333333</v>
      </c>
      <c r="AOR16" s="126">
        <v>0.58135</v>
      </c>
      <c r="AOS16" s="126">
        <f>IF((COUNTA(AOQ$12:AOQ$42)+COUNTA(AOR$12:AOR$42)=0),0.6*AOQ$5,IF(OR(AOQ16="",AOR16=""),0,IF(AOQ$6=0,IF(AOQ16&gt;=AOQ$8,AOQ$5,IF(AOQ16&lt;AOR16,0,AOQ$5*(AOQ16-AOR16)/(AOQ$8-AOR16))),IF(AOQ16&lt;=AOQ$8,AOQ$5,IF(AOQ16&gt;AOR16,0,AOQ$5*(AOQ16-AOR16)/(AOQ$8-AOR16))))))</f>
      </c>
      <c r="AOT16" s="126">
        <f>IF(OR(AOQ16="",AOR16=""),0,AOQ$5)</f>
      </c>
      <c r="AOU16" s="125">
        <f>IF(AOQ$6=0,RANK(AOS16,AOS$12:AOS$42,0),RANK(AOS16,AOS$12:AOS$42,1))</f>
      </c>
      <c r="AOV16" s="126">
        <v>0.676633333333333</v>
      </c>
      <c r="AOW16" s="126">
        <v>0.988133333333333</v>
      </c>
      <c r="AOX16" s="126">
        <f>IF((COUNTA(AOV$12:AOV$42)+COUNTA(AOW$12:AOW$42)=0),0.6*AOV$5,IF(OR(AOV16="",AOW16=""),0,IF(AOV$6=0,IF(AOV16&gt;=AOV$8,AOV$5,IF(AOV16&lt;AOW16,0,AOV$5*(AOV16-AOW16)/(AOV$8-AOW16))),IF(AOV16&lt;=AOV$8,AOV$5,IF(AOV16&gt;AOW16,0,AOV$5*(AOV16-AOW16)/(AOV$8-AOW16))))))</f>
      </c>
      <c r="AOY16" s="126">
        <f>IF(OR(AOV16="",AOW16=""),0,AOV$5)</f>
      </c>
      <c r="AOZ16" s="125">
        <f>IF(AOV$6=0,RANK(AOX16,AOX$12:AOX$42,0),RANK(AOX16,AOX$12:AOX$42,1))</f>
      </c>
      <c r="APA16" s="126">
        <v>0</v>
      </c>
      <c r="APB16" s="126">
        <v>0</v>
      </c>
      <c r="APC16" s="126">
        <f>IF((COUNTA(APA$12:APA$42)+COUNTA(APB$12:APB$42)=0),0.6*APA$5,IF(OR(APA16="",APB16=""),0,IF(APA$6=0,IF(APA16&gt;=APA$8,APA$5,IF(APA16&lt;APB16,0,APA$5*(APA16-APB16)/(APA$8-APB16))),IF(APA16&lt;=APA$8,APA$5,IF(APA16&gt;APB16,0,APA$5*(APA16-APB16)/(APA$8-APB16))))))</f>
      </c>
      <c r="APD16" s="126">
        <f>IF(OR(APA16="",APB16=""),0,APA$5)</f>
      </c>
      <c r="APE16" s="125">
        <f>IF(APA$6=0,RANK(APC16,APC$12:APC$42,0),RANK(APC16,APC$12:APC$42,1))</f>
      </c>
      <c r="APF16" s="126">
        <v>0</v>
      </c>
      <c r="APG16" s="126">
        <v>0</v>
      </c>
      <c r="APH16" s="126">
        <f>IF((COUNTA(APF$12:APF$42)+COUNTA(APG$12:APG$42)=0),0.6*APF$5,IF(OR(APF16="",APG16=""),0,IF(APF$6=0,IF(APF16&gt;=APF$8,APF$5,IF(APF16&lt;APG16,0,APF$5*(APF16-APG16)/(APF$8-APG16))),IF(APF16&lt;=APF$8,APF$5,IF(APF16&gt;APG16,0,APF$5*(APF16-APG16)/(APF$8-APG16))))))</f>
      </c>
      <c r="API16" s="126">
        <f>IF(OR(APF16="",APG16=""),0,APF$5)</f>
      </c>
      <c r="APJ16" s="125">
        <f>IF(APF$6=0,RANK(APH16,APH$12:APH$42,0),RANK(APH16,APH$12:APH$42,1))</f>
      </c>
      <c r="APK16" s="126">
        <v>76.1586639322917</v>
      </c>
      <c r="APL16"/>
      <c r="APM16" s="126">
        <f>IF((COUNTA(APK$12:APK$42)+COUNTA(APL$12:APL$42)=0),0.6*APK$5,IF(OR(APK16="",APL16=""),0,IF(APK$6=0,IF(APK16&gt;=APK$8,APK$5,IF(APK16&lt;APL16,0,APK$5*(APK16-APL16)/(APK$8-APL16))),IF(APK16&lt;=APK$8,APK$5,IF(APK16&gt;APL16,0,APK$5*(APK16-APL16)/(APK$8-APL16))))))</f>
      </c>
      <c r="APN16" s="126">
        <f>IF(OR(APK16="",APL16=""),0,APK$5)</f>
      </c>
      <c r="APO16" s="125">
        <f>IF(APK$6=0,RANK(APM16,APM$12:APM$42,0),RANK(APM16,APM$12:APM$42,1))</f>
      </c>
      <c r="APP16" s="126">
        <v>76.1586639322917</v>
      </c>
      <c r="APQ16"/>
      <c r="APR16" s="126">
        <f>IF((COUNTA(APP$12:APP$42)+COUNTA(APQ$12:APQ$42)=0),0.6*APP$5,IF(OR(APP16="",APQ16=""),0,IF(APP$6=0,IF(APP16&gt;=APP$8,APP$5,IF(APP16&lt;APQ16,0,APP$5*(APP16-APQ16)/(APP$8-APQ16))),IF(APP16&lt;=APP$8,APP$5,IF(APP16&gt;APQ16,0,APP$5*(APP16-APQ16)/(APP$8-APQ16))))))</f>
      </c>
      <c r="APS16" s="126">
        <f>IF(OR(APP16="",APQ16=""),0,APP$5)</f>
      </c>
      <c r="APT16" s="125">
        <f>IF(APP$6=0,RANK(APR16,APR$12:APR$42,0),RANK(APR16,APR$12:APR$42,1))</f>
      </c>
      <c r="APU16" s="126">
        <v>13.2813694010417</v>
      </c>
      <c r="APV16" s="126">
        <v>7.93474231770833</v>
      </c>
      <c r="APW16" s="126">
        <f>IF((COUNTA(APU$12:APU$42)+COUNTA(APV$12:APV$42)=0),0.6*APU$5,IF(OR(APU16="",APV16=""),0,IF(APU$6=0,IF(APU16&gt;=APU$8,APU$5,IF(APU16&lt;APV16,0,APU$5*(APU16-APV16)/(APU$8-APV16))),IF(APU16&lt;=APU$8,APU$5,IF(APU16&gt;APV16,0,APU$5*(APU16-APV16)/(APU$8-APV16))))))</f>
      </c>
      <c r="APX16" s="126">
        <f>IF(OR(APU16="",APV16=""),0,APU$5)</f>
      </c>
      <c r="APY16" s="125">
        <f>IF(APU$6=0,RANK(APW16,APW$12:APW$42,0),RANK(APW16,APW$12:APW$42,1))</f>
      </c>
      <c r="APZ16" s="126">
        <v>13.2813694010417</v>
      </c>
      <c r="AQA16" s="126">
        <v>0.612065364583333</v>
      </c>
      <c r="AQB16" s="126">
        <f>IF((COUNTA(APZ$12:APZ$42)+COUNTA(AQA$12:AQA$42)=0),0.6*APZ$5,IF(OR(APZ16="",AQA16=""),0,IF(APZ$6=0,IF(APZ16&gt;=APZ$8,APZ$5,IF(APZ16&lt;AQA16,0,APZ$5*(APZ16-AQA16)/(APZ$8-AQA16))),IF(APZ16&lt;=APZ$8,APZ$5,IF(APZ16&gt;AQA16,0,APZ$5*(APZ16-AQA16)/(APZ$8-AQA16))))))</f>
      </c>
      <c r="AQC16" s="126">
        <f>IF(OR(APZ16="",AQA16=""),0,APZ$5)</f>
      </c>
      <c r="AQD16" s="125">
        <f>IF(APZ$6=0,RANK(AQB16,AQB$12:AQB$42,0),RANK(AQB16,AQB$12:AQB$42,1))</f>
      </c>
      <c r="AQE16" s="126">
        <v>99.9892666666667</v>
      </c>
      <c r="AQF16" s="126">
        <v>50.9313153333333</v>
      </c>
      <c r="AQG16" s="126">
        <f>IF((COUNTA(AQE$12:AQE$42)+COUNTA(AQF$12:AQF$42)=0),0.6*AQE$5,IF(OR(AQE16="",AQF16=""),0,IF(AQE$6=0,IF(AQE16&gt;=AQE$8,AQE$5,IF(AQE16&lt;AQF16,0,AQE$5*(AQE16-AQF16)/(AQE$8-AQF16))),IF(AQE16&lt;=AQE$8,AQE$5,IF(AQE16&gt;AQF16,0,AQE$5*(AQE16-AQF16)/(AQE$8-AQF16))))))</f>
      </c>
      <c r="AQH16" s="126">
        <f>IF(OR(AQE16="",AQF16=""),0,AQE$5)</f>
      </c>
      <c r="AQI16" s="125">
        <f>IF(AQE$6=0,RANK(AQG16,AQG$12:AQG$42,0),RANK(AQG16,AQG$12:AQG$42,1))</f>
      </c>
      <c r="AQJ16" s="126">
        <v>99.9892666666667</v>
      </c>
      <c r="AQK16" s="126">
        <v>47.567422</v>
      </c>
      <c r="AQL16" s="126">
        <f>IF((COUNTA(AQJ$12:AQJ$42)+COUNTA(AQK$12:AQK$42)=0),0.6*AQJ$5,IF(OR(AQJ16="",AQK16=""),0,IF(AQJ$6=0,IF(AQJ16&gt;=AQJ$8,AQJ$5,IF(AQJ16&lt;AQK16,0,AQJ$5*(AQJ16-AQK16)/(AQJ$8-AQK16))),IF(AQJ16&lt;=AQJ$8,AQJ$5,IF(AQJ16&gt;AQK16,0,AQJ$5*(AQJ16-AQK16)/(AQJ$8-AQK16))))))</f>
      </c>
      <c r="AQM16" s="126">
        <f>IF(OR(AQJ16="",AQK16=""),0,AQJ$5)</f>
      </c>
      <c r="AQN16" s="125">
        <f>IF(AQJ$6=0,RANK(AQL16,AQL$12:AQL$42,0),RANK(AQL16,AQL$12:AQL$42,1))</f>
      </c>
      <c r="AQO16" s="126">
        <v>100</v>
      </c>
      <c r="AQP16"/>
      <c r="AQQ16" s="126">
        <f>IF((COUNTA(AQO$12:AQO$42)+COUNTA(AQP$12:AQP$42)=0),0.6*AQO$5,IF(OR(AQO16="",AQP16=""),0,IF(AQO$6=0,IF(AQO16&gt;=AQO$8,AQO$5,IF(AQO16&lt;AQP16,0,AQO$5*(AQO16-AQP16)/(AQO$8-AQP16))),IF(AQO16&lt;=AQO$8,AQO$5,IF(AQO16&gt;AQP16,0,AQO$5*(AQO16-AQP16)/(AQO$8-AQP16))))))</f>
      </c>
      <c r="AQR16" s="126">
        <f>IF(OR(AQO16="",AQP16=""),0,AQO$5)</f>
      </c>
      <c r="AQS16" s="125">
        <f>IF(AQO$6=0,RANK(AQQ16,AQQ$12:AQQ$42,0),RANK(AQQ16,AQQ$12:AQQ$42,1))</f>
      </c>
      <c r="AQT16" s="126">
        <v>100</v>
      </c>
      <c r="AQU16"/>
      <c r="AQV16" s="126">
        <f>IF((COUNTA(AQT$12:AQT$42)+COUNTA(AQU$12:AQU$42)=0),0.6*AQT$5,IF(OR(AQT16="",AQU16=""),0,IF(AQT$6=0,IF(AQT16&gt;=AQT$8,AQT$5,IF(AQT16&lt;AQU16,0,AQT$5*(AQT16-AQU16)/(AQT$8-AQU16))),IF(AQT16&lt;=AQT$8,AQT$5,IF(AQT16&gt;AQU16,0,AQT$5*(AQT16-AQU16)/(AQT$8-AQU16))))))</f>
      </c>
      <c r="AQW16" s="126">
        <f>IF(OR(AQT16="",AQU16=""),0,AQT$5)</f>
      </c>
      <c r="AQX16" s="125">
        <f>IF(AQT$6=0,RANK(AQV16,AQV$12:AQV$42,0),RANK(AQV16,AQV$12:AQV$42,1))</f>
      </c>
      <c r="AQY16" s="126">
        <v>2.36</v>
      </c>
      <c r="AQZ16" s="126">
        <v>5.32333333333333</v>
      </c>
      <c r="ARA16" s="126">
        <f>IF((COUNTA(AQY$12:AQY$42)+COUNTA(AQZ$12:AQZ$42)=0),0.6*AQY$5,IF(OR(AQY16="",AQZ16=""),0,IF(AQY$6=0,IF(AQY16&gt;=AQY$8,AQY$5,IF(AQY16&lt;AQZ16,0,AQY$5*(AQY16-AQZ16)/(AQY$8-AQZ16))),IF(AQY16&lt;=AQY$8,AQY$5,IF(AQY16&gt;AQZ16,0,AQY$5*(AQY16-AQZ16)/(AQY$8-AQZ16))))))</f>
      </c>
      <c r="ARB16" s="126">
        <f>IF(OR(AQY16="",AQZ16=""),0,AQY$5)</f>
      </c>
      <c r="ARC16" s="125">
        <f>IF(AQY$6=0,RANK(ARA16,ARA$12:ARA$42,0),RANK(ARA16,ARA$12:ARA$42,1))</f>
      </c>
      <c r="ARD16" s="126">
        <v>2.36</v>
      </c>
      <c r="ARE16" s="126">
        <v>4.4</v>
      </c>
      <c r="ARF16" s="126">
        <f>IF((COUNTA(ARD$12:ARD$42)+COUNTA(ARE$12:ARE$42)=0),0.6*ARD$5,IF(OR(ARD16="",ARE16=""),0,IF(ARD$6=0,IF(ARD16&gt;=ARD$8,ARD$5,IF(ARD16&lt;ARE16,0,ARD$5*(ARD16-ARE16)/(ARD$8-ARE16))),IF(ARD16&lt;=ARD$8,ARD$5,IF(ARD16&gt;ARE16,0,ARD$5*(ARD16-ARE16)/(ARD$8-ARE16))))))</f>
      </c>
      <c r="ARG16" s="126">
        <f>IF(OR(ARD16="",ARE16=""),0,ARD$5)</f>
      </c>
      <c r="ARH16" s="125">
        <f>IF(ARD$6=0,RANK(ARF16,ARF$12:ARF$42,0),RANK(ARF16,ARF$12:ARF$42,1))</f>
      </c>
      <c r="ARI16" s="126">
        <v>99.9466666666667</v>
      </c>
      <c r="ARJ16"/>
      <c r="ARK16" s="126">
        <f>IF((COUNTA(ARI$12:ARI$42)+COUNTA(ARJ$12:ARJ$42)=0),0.6*ARI$5,IF(OR(ARI16="",ARJ16=""),0,IF(ARI$6=0,IF(ARI16&gt;=ARI$8,ARI$5,IF(ARI16&lt;ARJ16,0,ARI$5*(ARI16-ARJ16)/(ARI$8-ARJ16))),IF(ARI16&lt;=ARI$8,ARI$5,IF(ARI16&gt;ARJ16,0,ARI$5*(ARI16-ARJ16)/(ARI$8-ARJ16))))))</f>
      </c>
      <c r="ARL16" s="126">
        <f>IF(OR(ARI16="",ARJ16=""),0,ARI$5)</f>
      </c>
      <c r="ARM16" s="125">
        <f>IF(ARI$6=0,RANK(ARK16,ARK$12:ARK$42,0),RANK(ARK16,ARK$12:ARK$42,1))</f>
      </c>
      <c r="ARN16" s="126">
        <v>99.9466666666667</v>
      </c>
      <c r="ARO16"/>
      <c r="ARP16" s="126">
        <f>IF((COUNTA(ARN$12:ARN$42)+COUNTA(ARO$12:ARO$42)=0),0.6*ARN$5,IF(OR(ARN16="",ARO16=""),0,IF(ARN$6=0,IF(ARN16&gt;=ARN$8,ARN$5,IF(ARN16&lt;ARO16,0,ARN$5*(ARN16-ARO16)/(ARN$8-ARO16))),IF(ARN16&lt;=ARN$8,ARN$5,IF(ARN16&gt;ARO16,0,ARN$5*(ARN16-ARO16)/(ARN$8-ARO16))))))</f>
      </c>
      <c r="ARQ16" s="126">
        <f>IF(OR(ARN16="",ARO16=""),0,ARN$5)</f>
      </c>
      <c r="ARR16" s="125">
        <f>IF(ARN$6=0,RANK(ARP16,ARP$12:ARP$42,0),RANK(ARP16,ARP$12:ARP$42,1))</f>
      </c>
      <c r="ARS16" s="126">
        <v>100</v>
      </c>
      <c r="ART16" s="126">
        <v>60.79</v>
      </c>
      <c r="ARU16" s="126">
        <f>IF((COUNTA(ARS$12:ARS$42)+COUNTA(ART$12:ART$42)=0),0.6*ARS$5,IF(OR(ARS16="",ART16=""),0,IF(ARS$6=0,IF(ARS16&gt;=ARS$8,ARS$5,IF(ARS16&lt;ART16,0,ARS$5*(ARS16-ART16)/(ARS$8-ART16))),IF(ARS16&lt;=ARS$8,ARS$5,IF(ARS16&gt;ART16,0,ARS$5*(ARS16-ART16)/(ARS$8-ART16))))))</f>
      </c>
      <c r="ARV16" s="126">
        <f>IF(OR(ARS16="",ART16=""),0,ARS$5)</f>
      </c>
      <c r="ARW16" s="125">
        <f>IF(ARS$6=0,RANK(ARU16,ARU$12:ARU$42,0),RANK(ARU16,ARU$12:ARU$42,1))</f>
      </c>
      <c r="ARX16" s="126">
        <v>100</v>
      </c>
      <c r="ARY16" s="126">
        <v>98.9233333333333</v>
      </c>
      <c r="ARZ16" s="126">
        <f>IF((COUNTA(ARX$12:ARX$42)+COUNTA(ARY$12:ARY$42)=0),0.6*ARX$5,IF(OR(ARX16="",ARY16=""),0,IF(ARX$6=0,IF(ARX16&gt;=ARX$8,ARX$5,IF(ARX16&lt;ARY16,0,ARX$5*(ARX16-ARY16)/(ARX$8-ARY16))),IF(ARX16&lt;=ARX$8,ARX$5,IF(ARX16&gt;ARY16,0,ARX$5*(ARX16-ARY16)/(ARX$8-ARY16))))))</f>
      </c>
      <c r="ASA16" s="126">
        <f>IF(OR(ARX16="",ARY16=""),0,ARX$5)</f>
      </c>
      <c r="ASB16" s="125">
        <f>IF(ARX$6=0,RANK(ARZ16,ARZ$12:ARZ$42,0),RANK(ARZ16,ARZ$12:ARZ$42,1))</f>
      </c>
      <c r="ASC16" s="126">
        <v>1.88666666666667</v>
      </c>
      <c r="ASD16" s="126">
        <v>3.76666666666667</v>
      </c>
      <c r="ASE16" s="126">
        <f>IF((COUNTA(ASC$12:ASC$42)+COUNTA(ASD$12:ASD$42)=0),0.6*ASC$5,IF(OR(ASC16="",ASD16=""),0,IF(ASC$6=0,IF(ASC16&gt;=ASC$8,ASC$5,IF(ASC16&lt;ASD16,0,ASC$5*(ASC16-ASD16)/(ASC$8-ASD16))),IF(ASC16&lt;=ASC$8,ASC$5,IF(ASC16&gt;ASD16,0,ASC$5*(ASC16-ASD16)/(ASC$8-ASD16))))))</f>
      </c>
      <c r="ASF16" s="126">
        <f>IF(OR(ASC16="",ASD16=""),0,ASC$5)</f>
      </c>
      <c r="ASG16" s="125">
        <f>IF(ASC$6=0,RANK(ASE16,ASE$12:ASE$42,0),RANK(ASE16,ASE$12:ASE$42,1))</f>
      </c>
      <c r="ASH16" s="126">
        <v>1.88666666666667</v>
      </c>
      <c r="ASI16" s="126">
        <v>4.22</v>
      </c>
      <c r="ASJ16" s="126">
        <f>IF((COUNTA(ASH$12:ASH$42)+COUNTA(ASI$12:ASI$42)=0),0.6*ASH$5,IF(OR(ASH16="",ASI16=""),0,IF(ASH$6=0,IF(ASH16&gt;=ASH$8,ASH$5,IF(ASH16&lt;ASI16,0,ASH$5*(ASH16-ASI16)/(ASH$8-ASI16))),IF(ASH16&lt;=ASH$8,ASH$5,IF(ASH16&gt;ASI16,0,ASH$5*(ASH16-ASI16)/(ASH$8-ASI16))))))</f>
      </c>
      <c r="ASK16" s="126">
        <f>IF(OR(ASH16="",ASI16=""),0,ASH$5)</f>
      </c>
      <c r="ASL16" s="125">
        <f>IF(ASH$6=0,RANK(ASJ16,ASJ$12:ASJ$42,0),RANK(ASJ16,ASJ$12:ASJ$42,1))</f>
      </c>
      <c r="ASM16" s="126">
        <v>100</v>
      </c>
      <c r="ASN16" s="126">
        <v>38.3333333333333</v>
      </c>
      <c r="ASO16" s="126">
        <f>IF((COUNTA(ASM$12:ASM$42)+COUNTA(ASN$12:ASN$42)=0),0.6*ASM$5,IF(OR(ASM16="",ASN16=""),0,IF(ASM$6=0,IF(ASM16&gt;=ASM$8,ASM$5,IF(ASM16&lt;ASN16,0,ASM$5*(ASM16-ASN16)/(ASM$8-ASN16))),IF(ASM16&lt;=ASM$8,ASM$5,IF(ASM16&gt;ASN16,0,ASM$5*(ASM16-ASN16)/(ASM$8-ASN16))))))</f>
      </c>
      <c r="ASP16" s="126">
        <f>IF(OR(ASM16="",ASN16=""),0,ASM$5)</f>
      </c>
      <c r="ASQ16" s="125">
        <f>IF(ASM$6=0,RANK(ASO16,ASO$12:ASO$42,0),RANK(ASO16,ASO$12:ASO$42,1))</f>
      </c>
      <c r="ASR16" s="126">
        <v>100</v>
      </c>
      <c r="ASS16" s="126">
        <v>32.54</v>
      </c>
      <c r="AST16" s="126">
        <f>IF((COUNTA(ASR$12:ASR$42)+COUNTA(ASS$12:ASS$42)=0),0.6*ASR$5,IF(OR(ASR16="",ASS16=""),0,IF(ASR$6=0,IF(ASR16&gt;=ASR$8,ASR$5,IF(ASR16&lt;ASS16,0,ASR$5*(ASR16-ASS16)/(ASR$8-ASS16))),IF(ASR16&lt;=ASR$8,ASR$5,IF(ASR16&gt;ASS16,0,ASR$5*(ASR16-ASS16)/(ASR$8-ASS16))))))</f>
      </c>
      <c r="ASU16" s="126">
        <f>IF(OR(ASR16="",ASS16=""),0,ASR$5)</f>
      </c>
      <c r="ASV16" s="125">
        <f>IF(ASR$6=0,RANK(AST16,AST$12:AST$42,0),RANK(AST16,AST$12:AST$42,1))</f>
      </c>
      <c r="ASW16" s="126">
        <v>0.45</v>
      </c>
      <c r="ASX16" s="126">
        <v>4.29666666666667</v>
      </c>
      <c r="ASY16" s="126">
        <f>IF((COUNTA(ASW$12:ASW$42)+COUNTA(ASX$12:ASX$42)=0),0.6*ASW$5,IF(OR(ASW16="",ASX16=""),0,IF(ASW$6=0,IF(ASW16&gt;=ASW$8,ASW$5,IF(ASW16&lt;ASX16,0,ASW$5*(ASW16-ASX16)/(ASW$8-ASX16))),IF(ASW16&lt;=ASW$8,ASW$5,IF(ASW16&gt;ASX16,0,ASW$5*(ASW16-ASX16)/(ASW$8-ASX16))))))</f>
      </c>
      <c r="ASZ16" s="126">
        <f>IF(OR(ASW16="",ASX16=""),0,ASW$5)</f>
      </c>
      <c r="ATA16" s="125">
        <f>IF(ASW$6=0,RANK(ASY16,ASY$12:ASY$42,0),RANK(ASY16,ASY$12:ASY$42,1))</f>
      </c>
      <c r="ATB16" s="126">
        <v>0.45</v>
      </c>
      <c r="ATC16" s="126">
        <v>2.52333333333333</v>
      </c>
      <c r="ATD16" s="126">
        <f>IF((COUNTA(ATB$12:ATB$42)+COUNTA(ATC$12:ATC$42)=0),0.6*ATB$5,IF(OR(ATB16="",ATC16=""),0,IF(ATB$6=0,IF(ATB16&gt;=ATB$8,ATB$5,IF(ATB16&lt;ATC16,0,ATB$5*(ATB16-ATC16)/(ATB$8-ATC16))),IF(ATB16&lt;=ATB$8,ATB$5,IF(ATB16&gt;ATC16,0,ATB$5*(ATB16-ATC16)/(ATB$8-ATC16))))))</f>
      </c>
      <c r="ATE16" s="126">
        <f>IF(OR(ATB16="",ATC16=""),0,ATB$5)</f>
      </c>
      <c r="ATF16" s="125">
        <f>IF(ATB$6=0,RANK(ATD16,ATD$12:ATD$42,0),RANK(ATD16,ATD$12:ATD$42,1))</f>
      </c>
      <c r="ATG16" s="126">
        <v>0</v>
      </c>
      <c r="ATH16" s="126">
        <v>14.8961108166368</v>
      </c>
      <c r="ATI16" s="126">
        <f>IF((COUNTA(ATG$12:ATG$42)+COUNTA(ATH$12:ATH$42)=0),0.6*ATG$5,IF(OR(ATG16="",ATH16=""),0,IF(ATG$6=0,IF(ATG16&gt;=ATG$8,ATG$5,IF(ATG16&lt;ATH16,0,ATG$5*(ATG16-ATH16)/(ATG$8-ATH16))),IF(ATG16&lt;=ATG$8,ATG$5,IF(ATG16&gt;ATH16,0,ATG$5*(ATG16-ATH16)/(ATG$8-ATH16))))))</f>
      </c>
      <c r="ATJ16" s="126">
        <f>IF(OR(ATG16="",ATH16=""),0,ATG$5)</f>
      </c>
      <c r="ATK16" s="125">
        <f>IF(ATG$6=0,RANK(ATI16,ATI$12:ATI$42,0),RANK(ATI16,ATI$12:ATI$42,1))</f>
      </c>
      <c r="ATL16" s="126">
        <v>0</v>
      </c>
      <c r="ATM16" s="126">
        <v>7.42872620005363</v>
      </c>
      <c r="ATN16" s="126">
        <f>IF((COUNTA(ATL$12:ATL$42)+COUNTA(ATM$12:ATM$42)=0),0.6*ATL$5,IF(OR(ATL16="",ATM16=""),0,IF(ATL$6=0,IF(ATL16&gt;=ATL$8,ATL$5,IF(ATL16&lt;ATM16,0,ATL$5*(ATL16-ATM16)/(ATL$8-ATM16))),IF(ATL16&lt;=ATL$8,ATL$5,IF(ATL16&gt;ATM16,0,ATL$5*(ATL16-ATM16)/(ATL$8-ATM16))))))</f>
      </c>
      <c r="ATO16" s="126">
        <f>IF(OR(ATL16="",ATM16=""),0,ATL$5)</f>
      </c>
      <c r="ATP16" s="125">
        <f>IF(ATL$6=0,RANK(ATN16,ATN$12:ATN$42,0),RANK(ATN16,ATN$12:ATN$42,1))</f>
      </c>
      <c r="ATQ16" s="126">
        <v>82.48859375</v>
      </c>
      <c r="ATR16"/>
      <c r="ATS16" s="126">
        <f>IF((COUNTA(ATQ$12:ATQ$42)+COUNTA(ATR$12:ATR$42)=0),0.6*ATQ$5,IF(OR(ATQ16="",ATR16=""),0,IF(ATQ$6=0,IF(ATQ16&gt;=ATQ$8,ATQ$5,IF(ATQ16&lt;ATR16,0,ATQ$5*(ATQ16-ATR16)/(ATQ$8-ATR16))),IF(ATQ16&lt;=ATQ$8,ATQ$5,IF(ATQ16&gt;ATR16,0,ATQ$5*(ATQ16-ATR16)/(ATQ$8-ATR16))))))</f>
      </c>
      <c r="ATT16" s="126">
        <f>IF(OR(ATQ16="",ATR16=""),0,ATQ$5)</f>
      </c>
      <c r="ATU16" s="125">
        <f>IF(ATQ$6=0,RANK(ATS16,ATS$12:ATS$42,0),RANK(ATS16,ATS$12:ATS$42,1))</f>
      </c>
      <c r="ATV16" s="126">
        <v>82.48859375</v>
      </c>
      <c r="ATW16"/>
      <c r="ATX16" s="126">
        <f>IF((COUNTA(ATV$12:ATV$42)+COUNTA(ATW$12:ATW$42)=0),0.6*ATV$5,IF(OR(ATV16="",ATW16=""),0,IF(ATV$6=0,IF(ATV16&gt;=ATV$8,ATV$5,IF(ATV16&lt;ATW16,0,ATV$5*(ATV16-ATW16)/(ATV$8-ATW16))),IF(ATV16&lt;=ATV$8,ATV$5,IF(ATV16&gt;ATW16,0,ATV$5*(ATV16-ATW16)/(ATV$8-ATW16))))))</f>
      </c>
      <c r="ATY16" s="126">
        <f>IF(OR(ATV16="",ATW16=""),0,ATV$5)</f>
      </c>
      <c r="ATZ16" s="125">
        <f>IF(ATV$6=0,RANK(ATX16,ATX$12:ATX$42,0),RANK(ATX16,ATX$12:ATX$42,1))</f>
      </c>
      <c r="AUA16" s="126">
        <v>24.9456119791667</v>
      </c>
      <c r="AUB16" s="126">
        <v>0.554996733333333</v>
      </c>
      <c r="AUC16" s="126">
        <f>IF((COUNTA(AUA$12:AUA$42)+COUNTA(AUB$12:AUB$42)=0),0.6*AUA$5,IF(OR(AUA16="",AUB16=""),0,IF(AUA$6=0,IF(AUA16&gt;=AUA$8,AUA$5,IF(AUA16&lt;AUB16,0,AUA$5*(AUA16-AUB16)/(AUA$8-AUB16))),IF(AUA16&lt;=AUA$8,AUA$5,IF(AUA16&gt;AUB16,0,AUA$5*(AUA16-AUB16)/(AUA$8-AUB16))))))</f>
      </c>
      <c r="AUD16" s="126">
        <f>IF(OR(AUA16="",AUB16=""),0,AUA$5)</f>
      </c>
      <c r="AUE16" s="125">
        <f>IF(AUA$6=0,RANK(AUC16,AUC$12:AUC$42,0),RANK(AUC16,AUC$12:AUC$42,1))</f>
      </c>
      <c r="AUF16" s="126">
        <v>24.9456119791667</v>
      </c>
      <c r="AUG16" s="126">
        <v>1.0859961</v>
      </c>
      <c r="AUH16" s="126">
        <f>IF((COUNTA(AUF$12:AUF$42)+COUNTA(AUG$12:AUG$42)=0),0.6*AUF$5,IF(OR(AUF16="",AUG16=""),0,IF(AUF$6=0,IF(AUF16&gt;=AUF$8,AUF$5,IF(AUF16&lt;AUG16,0,AUF$5*(AUF16-AUG16)/(AUF$8-AUG16))),IF(AUF16&lt;=AUF$8,AUF$5,IF(AUF16&gt;AUG16,0,AUF$5*(AUF16-AUG16)/(AUF$8-AUG16))))))</f>
      </c>
      <c r="AUI16" s="126">
        <f>IF(OR(AUF16="",AUG16=""),0,AUF$5)</f>
      </c>
      <c r="AUJ16" s="125">
        <f>IF(AUF$6=0,RANK(AUH16,AUH$12:AUH$42,0),RANK(AUH16,AUH$12:AUH$42,1))</f>
      </c>
      <c r="AUK16" s="126">
        <v>98.02</v>
      </c>
      <c r="AUL16" s="126">
        <f>IF(COUNTA(AUK$12:AUK$42)=0,0.6*AUK$5,IF(AUK16="",0,IF(AUK$6=0,IF(AUK16&gt;=AUK$8,AUK$5,IF(AUK16&lt;AUK$6,0,0.6*AUK$5+0.4*AUK$5*(AUK16-AUK$7)/(AUK$8-AUK$7))),IF(AUK16&lt;=AUK$8,AUK$5,IF(AUK16&gt;AUK$6,0,0.6*AUK$5+0.4*AUK$5*(AUK16-AUK$7)/(AUK$8-AUK$7))))))</f>
      </c>
      <c r="AUM16" s="126">
        <f>IF(AUK16&lt;&gt;"",AUK$5,0)</f>
      </c>
      <c r="AUN16" s="125">
        <f>IF(AUK$6=0,RANK(AUK16,AUK$12:AUK$42,0),RANK(AUK16,AUK$12:AUK$42,1))</f>
      </c>
      <c r="AUO16"/>
      <c r="AUP16" s="126">
        <f>IF(COUNTA(AUO$12:AUO$42)=0,0.6*AUO$5,IF(AUO16="",0,IF(AUO$6=0,IF(AUO16&gt;=AUO$8,AUO$5,IF(AUO16&lt;AUO$6,0,0.6*AUO$5+0.4*AUO$5*(AUO16-AUO$7)/(AUO$8-AUO$7))),IF(AUO16&lt;=AUO$8,AUO$5,IF(AUO16&gt;AUO$6,0,0.6*AUO$5+0.4*AUO$5*(AUO16-AUO$7)/(AUO$8-AUO$7))))))</f>
      </c>
      <c r="AUQ16" s="126">
        <f>IF(AUO16&lt;&gt;"",AUO$5,0)</f>
      </c>
      <c r="AUR16" s="125">
        <f>IF(AUO$6=0,RANK(AUO16,AUO$12:AUO$42,0),RANK(AUO16,AUO$12:AUO$42,1))</f>
      </c>
      <c r="AUS16"/>
      <c r="AUT16" s="126">
        <f>IF(COUNTA(AUS$12:AUS$42)=0,0.6*AUS$5,IF(AUS16="",0,IF(AUS$6=0,IF(AUS16&gt;=AUS$8,AUS$5,IF(AUS16&lt;AUS$6,0,0.6*AUS$5+0.4*AUS$5*(AUS16-AUS$7)/(AUS$8-AUS$7))),IF(AUS16&lt;=AUS$8,AUS$5,IF(AUS16&gt;AUS$6,0,0.6*AUS$5+0.4*AUS$5*(AUS16-AUS$7)/(AUS$8-AUS$7))))))</f>
      </c>
      <c r="AUU16" s="126">
        <f>IF(AUS16&lt;&gt;"",AUS$5,0)</f>
      </c>
      <c r="AUV16" s="125">
        <f>IF(AUS$6=0,RANK(AUS16,AUS$12:AUS$42,0),RANK(AUS16,AUS$12:AUS$42,1))</f>
      </c>
      <c r="AUW16"/>
      <c r="AUX16" s="126">
        <f>IF(COUNTA(AUW$12:AUW$42)=0,0.6*AUW$5,IF(AUW16="",0,IF(AUW$6=0,IF(AUW16&gt;=AUW$8,AUW$5,IF(AUW16&lt;AUW$6,0,0.6*AUW$5+0.4*AUW$5*(AUW16-AUW$7)/(AUW$8-AUW$7))),IF(AUW16&lt;=AUW$8,AUW$5,IF(AUW16&gt;AUW$6,0,0.6*AUW$5+0.4*AUW$5*(AUW16-AUW$7)/(AUW$8-AUW$7))))))</f>
      </c>
      <c r="AUY16" s="126">
        <f>IF(AUW16&lt;&gt;"",AUW$5,0)</f>
      </c>
      <c r="AUZ16" s="125">
        <f>IF(AUW$6=0,RANK(AUW16,AUW$12:AUW$42,0),RANK(AUW16,AUW$12:AUW$42,1))</f>
      </c>
      <c r="AVA16"/>
      <c r="AVB16" s="126">
        <f>IF(COUNTA(AVA$12:AVA$42)=0,0.6*AVA$5,IF(AVA16="",0,IF(AVA$6=0,IF(AVA16&gt;=AVA$8,AVA$5,IF(AVA16&lt;AVA$6,0,0.6*AVA$5+0.4*AVA$5*(AVA16-AVA$7)/(AVA$8-AVA$7))),IF(AVA16&lt;=AVA$8,AVA$5,IF(AVA16&gt;AVA$6,0,0.6*AVA$5+0.4*AVA$5*(AVA16-AVA$7)/(AVA$8-AVA$7))))))</f>
      </c>
      <c r="AVC16" s="126">
        <f>IF(AVA16&lt;&gt;"",AVA$5,0)</f>
      </c>
      <c r="AVD16" s="125">
        <f>IF(AVA$6=0,RANK(AVA16,AVA$12:AVA$42,0),RANK(AVA16,AVA$12:AVA$42,1))</f>
      </c>
      <c r="AVE16" s="126">
        <v>99.16</v>
      </c>
      <c r="AVF16" s="126">
        <f>IF(COUNTA(AVE$12:AVE$42)=0,0.6*AVE$5,IF(AVE16="",0,IF(AVE$6=0,IF(AVE16&gt;=AVE$8,AVE$5,IF(AVE16&lt;AVE$6,0,0.6*AVE$5+0.4*AVE$5*(AVE16-AVE$7)/(AVE$8-AVE$7))),IF(AVE16&lt;=AVE$8,AVE$5,IF(AVE16&gt;AVE$6,0,0.6*AVE$5+0.4*AVE$5*(AVE16-AVE$7)/(AVE$8-AVE$7))))))</f>
      </c>
      <c r="AVG16" s="126">
        <f>IF(AVE16&lt;&gt;"",AVE$5,0)</f>
      </c>
      <c r="AVH16" s="125">
        <f>IF(AVE$6=0,RANK(AVE16,AVE$12:AVE$42,0),RANK(AVE16,AVE$12:AVE$42,1))</f>
      </c>
      <c r="AVI16"/>
      <c r="AVJ16" s="126">
        <f>IF(COUNTA(AVI$12:AVI$42)=0,0.6*AVI$5,IF(AVI16="",0,IF(AVI$6=0,IF(AVI16&gt;=AVI$8,AVI$5,IF(AVI16&lt;AVI$6,0,0.6*AVI$5+0.4*AVI$5*(AVI16-AVI$7)/(AVI$8-AVI$7))),IF(AVI16&lt;=AVI$8,AVI$5,IF(AVI16&gt;AVI$6,0,0.6*AVI$5+0.4*AVI$5*(AVI16-AVI$7)/(AVI$8-AVI$7))))))</f>
      </c>
      <c r="AVK16" s="126">
        <f>IF(AVI16&lt;&gt;"",AVI$5,0)</f>
      </c>
      <c r="AVL16" s="125">
        <f>IF(AVI$6=0,RANK(AVI16,AVI$12:AVI$42,0),RANK(AVI16,AVI$12:AVI$42,1))</f>
      </c>
      <c r="AVM16" s="126">
        <v>1.85777777777778</v>
      </c>
      <c r="AVN16" s="126">
        <f>IF(COUNTA(AVM$12:AVM$42)=0,0.6*AVM$5,IF(AVM16="",0,IF(AVM$6=0,IF(AVM16&gt;=AVM$8,AVM$5,IF(AVM16&lt;AVM$6,0,0.6*AVM$5+0.4*AVM$5*(AVM16-AVM$7)/(AVM$8-AVM$7))),IF(AVM16&lt;=AVM$8,AVM$5,IF(AVM16&gt;AVM$6,0,0.6*AVM$5+0.4*AVM$5*(AVM16-AVM$7)/(AVM$8-AVM$7))))))</f>
      </c>
      <c r="AVO16" s="126">
        <f>IF(AVM16&lt;&gt;"",AVM$5,0)</f>
      </c>
      <c r="AVP16" s="125">
        <f>IF(AVM$6=0,RANK(AVM16,AVM$12:AVM$42,0),RANK(AVM16,AVM$12:AVM$42,1))</f>
      </c>
      <c r="AVQ16" s="126">
        <v>95.73</v>
      </c>
      <c r="AVR16" s="126">
        <f>IF(COUNTA(AVQ$12:AVQ$42)=0,0.6*AVQ$5,IF(AVQ16="",0,IF(AVQ$6=0,IF(AVQ16&gt;=AVQ$8,AVQ$5,IF(AVQ16&lt;AVQ$6,0,0.6*AVQ$5+0.4*AVQ$5*(AVQ16-AVQ$7)/(AVQ$8-AVQ$7))),IF(AVQ16&lt;=AVQ$8,AVQ$5,IF(AVQ16&gt;AVQ$6,0,0.6*AVQ$5+0.4*AVQ$5*(AVQ16-AVQ$7)/(AVQ$8-AVQ$7))))))</f>
      </c>
      <c r="AVS16" s="126">
        <f>IF(AVQ16&lt;&gt;"",AVQ$5,0)</f>
      </c>
      <c r="AVT16" s="125">
        <f>IF(AVQ$6=0,RANK(AVQ16,AVQ$12:AVQ$42,0),RANK(AVQ16,AVQ$12:AVQ$42,1))</f>
      </c>
      <c r="AVU16" s="126">
        <v>99.5622222222222</v>
      </c>
      <c r="AVV16" s="126">
        <f>IF(COUNTA(AVU$12:AVU$42)=0,0.6*AVU$5,IF(AVU16="",0,IF(AVU$6=0,IF(AVU16&gt;=AVU$8,AVU$5,IF(AVU16&lt;AVU$6,0,0.6*AVU$5+0.4*AVU$5*(AVU16-AVU$7)/(AVU$8-AVU$7))),IF(AVU16&lt;=AVU$8,AVU$5,IF(AVU16&gt;AVU$6,0,0.6*AVU$5+0.4*AVU$5*(AVU16-AVU$7)/(AVU$8-AVU$7))))))</f>
      </c>
      <c r="AVW16" s="126">
        <f>IF(AVU16&lt;&gt;"",AVU$5,0)</f>
      </c>
      <c r="AVX16" s="125">
        <f>IF(AVU$6=0,RANK(AVU16,AVU$12:AVU$42,0),RANK(AVU16,AVU$12:AVU$42,1))</f>
      </c>
      <c r="AVY16" s="126">
        <v>2.22</v>
      </c>
      <c r="AVZ16" s="126">
        <f>IF(COUNTA(AVY$12:AVY$42)=0,0.6*AVY$5,IF(AVY16="",0,IF(AVY$6=0,IF(AVY16&gt;=AVY$8,AVY$5,IF(AVY16&lt;AVY$6,0,0.6*AVY$5+0.4*AVY$5*(AVY16-AVY$7)/(AVY$8-AVY$7))),IF(AVY16&lt;=AVY$8,AVY$5,IF(AVY16&gt;AVY$6,0,0.6*AVY$5+0.4*AVY$5*(AVY16-AVY$7)/(AVY$8-AVY$7))))))</f>
      </c>
      <c r="AWA16" s="126">
        <f>IF(AVY16&lt;&gt;"",AVY$5,0)</f>
      </c>
      <c r="AWB16" s="125">
        <f>IF(AVY$6=0,RANK(AVY16,AVY$12:AVY$42,0),RANK(AVY16,AVY$12:AVY$42,1))</f>
      </c>
      <c r="AWC16" s="126">
        <v>100</v>
      </c>
      <c r="AWD16" s="126">
        <f>IF(COUNTA(AWC$12:AWC$42)=0,0.6*AWC$5,IF(AWC16="",0,IF(AWC$6=0,IF(AWC16&gt;=AWC$8,AWC$5,IF(AWC16&lt;AWC$6,0,0.6*AWC$5+0.4*AWC$5*(AWC16-AWC$7)/(AWC$8-AWC$7))),IF(AWC16&lt;=AWC$8,AWC$5,IF(AWC16&gt;AWC$6,0,0.6*AWC$5+0.4*AWC$5*(AWC16-AWC$7)/(AWC$8-AWC$7))))))</f>
      </c>
      <c r="AWE16" s="126">
        <f>IF(AWC16&lt;&gt;"",AWC$5,0)</f>
      </c>
      <c r="AWF16" s="125">
        <f>IF(AWC$6=0,RANK(AWC16,AWC$12:AWC$42,0),RANK(AWC16,AWC$12:AWC$42,1))</f>
      </c>
      <c r="AWG16" s="126">
        <v>0.331111111111111</v>
      </c>
      <c r="AWH16" s="126">
        <f>IF(COUNTA(AWG$12:AWG$42)=0,0.6*AWG$5,IF(AWG16="",0,IF(AWG$6=0,IF(AWG16&gt;=AWG$8,AWG$5,IF(AWG16&lt;AWG$6,0,0.6*AWG$5+0.4*AWG$5*(AWG16-AWG$7)/(AWG$8-AWG$7))),IF(AWG16&lt;=AWG$8,AWG$5,IF(AWG16&gt;AWG$6,0,0.6*AWG$5+0.4*AWG$5*(AWG16-AWG$7)/(AWG$8-AWG$7))))))</f>
      </c>
      <c r="AWI16" s="126">
        <f>IF(AWG16&lt;&gt;"",AWG$5,0)</f>
      </c>
      <c r="AWJ16" s="125">
        <f>IF(AWG$6=0,RANK(AWG16,AWG$12:AWG$42,0),RANK(AWG16,AWG$12:AWG$42,1))</f>
      </c>
      <c r="AWK16" s="126">
        <v>0</v>
      </c>
      <c r="AWL16" s="126">
        <f>IF(COUNTA(AWK$12:AWK$42)=0,0.6*AWK$5,IF(AWK16="",0,IF(AWK$6=0,IF(AWK16&gt;=AWK$8,AWK$5,IF(AWK16&lt;AWK$6,0,0.6*AWK$5+0.4*AWK$5*(AWK16-AWK$7)/(AWK$8-AWK$7))),IF(AWK16&lt;=AWK$8,AWK$5,IF(AWK16&gt;AWK$6,0,0.6*AWK$5+0.4*AWK$5*(AWK16-AWK$7)/(AWK$8-AWK$7))))))</f>
      </c>
      <c r="AWM16" s="126">
        <f>IF(AWK16&lt;&gt;"",AWK$5,0)</f>
      </c>
      <c r="AWN16" s="125">
        <f>IF(AWK$6=0,RANK(AWK16,AWK$12:AWK$42,0),RANK(AWK16,AWK$12:AWK$42,1))</f>
      </c>
      <c r="AWO16" s="126">
        <v>51.9079712080809</v>
      </c>
      <c r="AWP16" s="126">
        <f>IF(COUNTA(AWO$12:AWO$42)=0,0.6*AWO$5,IF(AWO16="",0,IF(AWO$6=0,IF(AWO16&gt;=AWO$8,AWO$5,IF(AWO16&lt;AWO$6,0,0.6*AWO$5+0.4*AWO$5*(AWO16-AWO$7)/(AWO$8-AWO$7))),IF(AWO16&lt;=AWO$8,AWO$5,IF(AWO16&gt;AWO$6,0,0.6*AWO$5+0.4*AWO$5*(AWO16-AWO$7)/(AWO$8-AWO$7))))))</f>
      </c>
      <c r="AWQ16" s="126">
        <f>IF(AWO16&lt;&gt;"",AWO$5,0)</f>
      </c>
      <c r="AWR16" s="125">
        <f>IF(AWO$6=0,RANK(AWO16,AWO$12:AWO$42,0),RANK(AWO16,AWO$12:AWO$42,1))</f>
      </c>
      <c r="AWS16" s="126">
        <v>7.81655935840958</v>
      </c>
      <c r="AWT16" s="126">
        <f>IF(COUNTA(AWS$12:AWS$42)=0,0.6*AWS$5,IF(AWS16="",0,IF(AWS$6=0,IF(AWS16&gt;=AWS$8,AWS$5,IF(AWS16&lt;AWS$6,0,0.6*AWS$5+0.4*AWS$5*(AWS16-AWS$7)/(AWS$8-AWS$7))),IF(AWS16&lt;=AWS$8,AWS$5,IF(AWS16&gt;AWS$6,0,0.6*AWS$5+0.4*AWS$5*(AWS16-AWS$7)/(AWS$8-AWS$7))))))</f>
      </c>
      <c r="AWU16" s="126">
        <f>IF(AWS16&lt;&gt;"",AWS$5,0)</f>
      </c>
      <c r="AWV16" s="125">
        <f>IF(AWS$6=0,RANK(AWS16,AWS$12:AWS$42,0),RANK(AWS16,AWS$12:AWS$42,1))</f>
      </c>
      <c r="AWW16" s="126">
        <v>96.41</v>
      </c>
      <c r="AWX16" s="126">
        <f>IF(COUNTA(AWW$12:AWW$42)=0,0.6*AWW$5,IF(AWW16="",0,IF(AWW$6=0,IF(AWW16&gt;=AWW$8,AWW$5,IF(AWW16&lt;AWW$6,0,0.6*AWW$5+0.4*AWW$5*(AWW16-AWW$7)/(AWW$8-AWW$7))),IF(AWW16&lt;=AWW$8,AWW$5,IF(AWW16&gt;AWW$6,0,0.6*AWW$5+0.4*AWW$5*(AWW16-AWW$7)/(AWW$8-AWW$7))))))</f>
      </c>
      <c r="AWY16" s="126">
        <f>IF(AWW16&lt;&gt;"",AWW$5,0)</f>
      </c>
      <c r="AWZ16" s="125">
        <f>IF(AWW$6=0,RANK(AWW16,AWW$12:AWW$42,0),RANK(AWW16,AWW$12:AWW$42,1))</f>
      </c>
      <c r="AXA16"/>
      <c r="AXB16" s="126">
        <f>IF(COUNTA(AXA$12:AXA$42)=0,0.6*AXA$5,IF(AXA16="",0,IF(AXA$6=0,IF(AXA16&gt;=AXA$8,AXA$5,IF(AXA16&lt;AXA$6,0,0.6*AXA$5+0.4*AXA$5*(AXA16-AXA$7)/(AXA$8-AXA$7))),IF(AXA16&lt;=AXA$8,AXA$5,IF(AXA16&gt;AXA$6,0,0.6*AXA$5+0.4*AXA$5*(AXA16-AXA$7)/(AXA$8-AXA$7))))))</f>
      </c>
      <c r="AXC16" s="126">
        <f>IF(AXA16&lt;&gt;"",AXA$5,0)</f>
      </c>
      <c r="AXD16" s="125">
        <f>IF(AXA$6=0,RANK(AXA16,AXA$12:AXA$42,0),RANK(AXA16,AXA$12:AXA$42,1))</f>
      </c>
      <c r="AXE16"/>
      <c r="AXF16" s="126">
        <f>IF(COUNTA(AXE$12:AXE$42)=0,0.6*AXE$5,IF(AXE16="",0,IF(AXE$6=0,IF(AXE16&gt;=AXE$8,AXE$5,IF(AXE16&lt;AXE$6,0,0.6*AXE$5+0.4*AXE$5*(AXE16-AXE$7)/(AXE$8-AXE$7))),IF(AXE16&lt;=AXE$8,AXE$5,IF(AXE16&gt;AXE$6,0,0.6*AXE$5+0.4*AXE$5*(AXE16-AXE$7)/(AXE$8-AXE$7))))))</f>
      </c>
      <c r="AXG16" s="126">
        <f>IF(AXE16&lt;&gt;"",AXE$5,0)</f>
      </c>
      <c r="AXH16" s="125">
        <f>IF(AXE$6=0,RANK(AXE16,AXE$12:AXE$42,0),RANK(AXE16,AXE$12:AXE$42,1))</f>
      </c>
      <c r="AXI16"/>
      <c r="AXJ16" s="126">
        <f>IF(COUNTA(AXI$12:AXI$42)=0,0.6*AXI$5,IF(AXI16="",0,IF(AXI$6=0,IF(AXI16&gt;=AXI$8,AXI$5,IF(AXI16&lt;AXI$6,0,0.6*AXI$5+0.4*AXI$5*(AXI16-AXI$7)/(AXI$8-AXI$7))),IF(AXI16&lt;=AXI$8,AXI$5,IF(AXI16&gt;AXI$6,0,0.6*AXI$5+0.4*AXI$5*(AXI16-AXI$7)/(AXI$8-AXI$7))))))</f>
      </c>
      <c r="AXK16" s="126">
        <f>IF(AXI16&lt;&gt;"",AXI$5,0)</f>
      </c>
      <c r="AXL16" s="125">
        <f>IF(AXI$6=0,RANK(AXI16,AXI$12:AXI$42,0),RANK(AXI16,AXI$12:AXI$42,1))</f>
      </c>
      <c r="AXM16"/>
      <c r="AXN16" s="126">
        <f>IF(COUNTA(AXM$12:AXM$42)=0,0.6*AXM$5,IF(AXM16="",0,IF(AXM$6=0,IF(AXM16&gt;=AXM$8,AXM$5,IF(AXM16&lt;AXM$6,0,0.6*AXM$5+0.4*AXM$5*(AXM16-AXM$7)/(AXM$8-AXM$7))),IF(AXM16&lt;=AXM$8,AXM$5,IF(AXM16&gt;AXM$6,0,0.6*AXM$5+0.4*AXM$5*(AXM16-AXM$7)/(AXM$8-AXM$7))))))</f>
      </c>
      <c r="AXO16" s="126">
        <f>IF(AXM16&lt;&gt;"",AXM$5,0)</f>
      </c>
      <c r="AXP16" s="125">
        <f>IF(AXM$6=0,RANK(AXM16,AXM$12:AXM$42,0),RANK(AXM16,AXM$12:AXM$42,1))</f>
      </c>
      <c r="AXQ16" s="126">
        <v>99.35</v>
      </c>
      <c r="AXR16" s="126">
        <f>IF(COUNTA(AXQ$12:AXQ$42)=0,0.6*AXQ$5,IF(AXQ16="",0,IF(AXQ$6=0,IF(AXQ16&gt;=AXQ$8,AXQ$5,IF(AXQ16&lt;AXQ$6,0,0.6*AXQ$5+0.4*AXQ$5*(AXQ16-AXQ$7)/(AXQ$8-AXQ$7))),IF(AXQ16&lt;=AXQ$8,AXQ$5,IF(AXQ16&gt;AXQ$6,0,0.6*AXQ$5+0.4*AXQ$5*(AXQ16-AXQ$7)/(AXQ$8-AXQ$7))))))</f>
      </c>
      <c r="AXS16" s="126">
        <f>IF(AXQ16&lt;&gt;"",AXQ$5,0)</f>
      </c>
      <c r="AXT16" s="125">
        <f>IF(AXQ$6=0,RANK(AXQ16,AXQ$12:AXQ$42,0),RANK(AXQ16,AXQ$12:AXQ$42,1))</f>
      </c>
      <c r="AXU16" s="126">
        <v>99.7625136071429</v>
      </c>
      <c r="AXV16" s="126">
        <f>IF(COUNTA(AXU$12:AXU$42)=0,0.6*AXU$5,IF(AXU16="",0,IF(AXU$6=0,IF(AXU16&gt;=AXU$8,AXU$5,IF(AXU16&lt;AXU$6,0,0.6*AXU$5+0.4*AXU$5*(AXU16-AXU$7)/(AXU$8-AXU$7))),IF(AXU16&lt;=AXU$8,AXU$5,IF(AXU16&gt;AXU$6,0,0.6*AXU$5+0.4*AXU$5*(AXU16-AXU$7)/(AXU$8-AXU$7))))))</f>
      </c>
      <c r="AXW16" s="126">
        <f>IF(AXU16&lt;&gt;"",AXU$5,0)</f>
      </c>
      <c r="AXX16" s="125">
        <f>IF(AXU$6=0,RANK(AXU16,AXU$12:AXU$42,0),RANK(AXU16,AXU$12:AXU$42,1))</f>
      </c>
      <c r="AXY16" s="126">
        <v>100</v>
      </c>
      <c r="AXZ16" s="126">
        <f>IF(COUNTA(AXY$12:AXY$42)=0,0.6*AXY$5,IF(AXY16="",0,IF(AXY$6=0,IF(AXY16&gt;=AXY$8,AXY$5,IF(AXY16&lt;AXY$6,0,0.6*AXY$5+0.4*AXY$5*(AXY16-AXY$7)/(AXY$8-AXY$7))),IF(AXY16&lt;=AXY$8,AXY$5,IF(AXY16&gt;AXY$6,0,0.6*AXY$5+0.4*AXY$5*(AXY16-AXY$7)/(AXY$8-AXY$7))))))</f>
      </c>
      <c r="AYA16" s="126">
        <f>IF(AXY16&lt;&gt;"",AXY$5,0)</f>
      </c>
      <c r="AYB16" s="125">
        <f>IF(AXY$6=0,RANK(AXY16,AXY$12:AXY$42,0),RANK(AXY16,AXY$12:AXY$42,1))</f>
      </c>
      <c r="AYC16" s="126">
        <v>1.92642857142857</v>
      </c>
      <c r="AYD16" s="126">
        <f>IF(COUNTA(AYC$12:AYC$42)=0,0.6*AYC$5,IF(AYC16="",0,IF(AYC$6=0,IF(AYC16&gt;=AYC$8,AYC$5,IF(AYC16&lt;AYC$6,0,0.6*AYC$5+0.4*AYC$5*(AYC16-AYC$7)/(AYC$8-AYC$7))),IF(AYC16&lt;=AYC$8,AYC$5,IF(AYC16&gt;AYC$6,0,0.6*AYC$5+0.4*AYC$5*(AYC16-AYC$7)/(AYC$8-AYC$7))))))</f>
      </c>
      <c r="AYE16" s="126">
        <f>IF(AYC16&lt;&gt;"",AYC$5,0)</f>
      </c>
      <c r="AYF16" s="125">
        <f>IF(AYC$6=0,RANK(AYC16,AYC$12:AYC$42,0),RANK(AYC16,AYC$12:AYC$42,1))</f>
      </c>
      <c r="AYG16" s="126">
        <v>99.0821428571429</v>
      </c>
      <c r="AYH16" s="126">
        <f>IF(COUNTA(AYG$12:AYG$42)=0,0.6*AYG$5,IF(AYG16="",0,IF(AYG$6=0,IF(AYG16&gt;=AYG$8,AYG$5,IF(AYG16&lt;AYG$6,0,0.6*AYG$5+0.4*AYG$5*(AYG16-AYG$7)/(AYG$8-AYG$7))),IF(AYG16&lt;=AYG$8,AYG$5,IF(AYG16&gt;AYG$6,0,0.6*AYG$5+0.4*AYG$5*(AYG16-AYG$7)/(AYG$8-AYG$7))))))</f>
      </c>
      <c r="AYI16" s="126">
        <f>IF(AYG16&lt;&gt;"",AYG$5,0)</f>
      </c>
      <c r="AYJ16" s="125">
        <f>IF(AYG$6=0,RANK(AYG16,AYG$12:AYG$42,0),RANK(AYG16,AYG$12:AYG$42,1))</f>
      </c>
      <c r="AYK16" s="126">
        <v>99.7078571428571</v>
      </c>
      <c r="AYL16" s="126">
        <f>IF(COUNTA(AYK$12:AYK$42)=0,0.6*AYK$5,IF(AYK16="",0,IF(AYK$6=0,IF(AYK16&gt;=AYK$8,AYK$5,IF(AYK16&lt;AYK$6,0,0.6*AYK$5+0.4*AYK$5*(AYK16-AYK$7)/(AYK$8-AYK$7))),IF(AYK16&lt;=AYK$8,AYK$5,IF(AYK16&gt;AYK$6,0,0.6*AYK$5+0.4*AYK$5*(AYK16-AYK$7)/(AYK$8-AYK$7))))))</f>
      </c>
      <c r="AYM16" s="126">
        <f>IF(AYK16&lt;&gt;"",AYK$5,0)</f>
      </c>
      <c r="AYN16" s="125">
        <f>IF(AYK$6=0,RANK(AYK16,AYK$12:AYK$42,0),RANK(AYK16,AYK$12:AYK$42,1))</f>
      </c>
      <c r="AYO16" s="126">
        <v>2.46464285714286</v>
      </c>
      <c r="AYP16" s="126">
        <f>IF(COUNTA(AYO$12:AYO$42)=0,0.6*AYO$5,IF(AYO16="",0,IF(AYO$6=0,IF(AYO16&gt;=AYO$8,AYO$5,IF(AYO16&lt;AYO$6,0,0.6*AYO$5+0.4*AYO$5*(AYO16-AYO$7)/(AYO$8-AYO$7))),IF(AYO16&lt;=AYO$8,AYO$5,IF(AYO16&gt;AYO$6,0,0.6*AYO$5+0.4*AYO$5*(AYO16-AYO$7)/(AYO$8-AYO$7))))))</f>
      </c>
      <c r="AYQ16" s="126">
        <f>IF(AYO16&lt;&gt;"",AYO$5,0)</f>
      </c>
      <c r="AYR16" s="125">
        <f>IF(AYO$6=0,RANK(AYO16,AYO$12:AYO$42,0),RANK(AYO16,AYO$12:AYO$42,1))</f>
      </c>
      <c r="AYS16" s="126">
        <v>99.87</v>
      </c>
      <c r="AYT16" s="126">
        <f>IF(COUNTA(AYS$12:AYS$42)=0,0.6*AYS$5,IF(AYS16="",0,IF(AYS$6=0,IF(AYS16&gt;=AYS$8,AYS$5,IF(AYS16&lt;AYS$6,0,0.6*AYS$5+0.4*AYS$5*(AYS16-AYS$7)/(AYS$8-AYS$7))),IF(AYS16&lt;=AYS$8,AYS$5,IF(AYS16&gt;AYS$6,0,0.6*AYS$5+0.4*AYS$5*(AYS16-AYS$7)/(AYS$8-AYS$7))))))</f>
      </c>
      <c r="AYU16" s="126">
        <f>IF(AYS16&lt;&gt;"",AYS$5,0)</f>
      </c>
      <c r="AYV16" s="125">
        <f>IF(AYS$6=0,RANK(AYS16,AYS$12:AYS$42,0),RANK(AYS16,AYS$12:AYS$42,1))</f>
      </c>
      <c r="AYW16" s="126">
        <v>0.608214285714286</v>
      </c>
      <c r="AYX16" s="126">
        <f>IF(COUNTA(AYW$12:AYW$42)=0,0.6*AYW$5,IF(AYW16="",0,IF(AYW$6=0,IF(AYW16&gt;=AYW$8,AYW$5,IF(AYW16&lt;AYW$6,0,0.6*AYW$5+0.4*AYW$5*(AYW16-AYW$7)/(AYW$8-AYW$7))),IF(AYW16&lt;=AYW$8,AYW$5,IF(AYW16&gt;AYW$6,0,0.6*AYW$5+0.4*AYW$5*(AYW16-AYW$7)/(AYW$8-AYW$7))))))</f>
      </c>
      <c r="AYY16" s="126">
        <f>IF(AYW16&lt;&gt;"",AYW$5,0)</f>
      </c>
      <c r="AYZ16" s="125">
        <f>IF(AYW$6=0,RANK(AYW16,AYW$12:AYW$42,0),RANK(AYW16,AYW$12:AYW$42,1))</f>
      </c>
      <c r="AZA16" s="126">
        <v>0</v>
      </c>
      <c r="AZB16" s="126">
        <f>IF(COUNTA(AZA$12:AZA$42)=0,0.6*AZA$5,IF(AZA16="",0,IF(AZA$6=0,IF(AZA16&gt;=AZA$8,AZA$5,IF(AZA16&lt;AZA$6,0,0.6*AZA$5+0.4*AZA$5*(AZA16-AZA$7)/(AZA$8-AZA$7))),IF(AZA16&lt;=AZA$8,AZA$5,IF(AZA16&gt;AZA$6,0,0.6*AZA$5+0.4*AZA$5*(AZA16-AZA$7)/(AZA$8-AZA$7))))))</f>
      </c>
      <c r="AZC16" s="126">
        <f>IF(AZA16&lt;&gt;"",AZA$5,0)</f>
      </c>
      <c r="AZD16" s="125">
        <f>IF(AZA$6=0,RANK(AZA16,AZA$12:AZA$42,0),RANK(AZA16,AZA$12:AZA$42,1))</f>
      </c>
      <c r="AZE16" s="126">
        <v>64.0630535016741</v>
      </c>
      <c r="AZF16" s="126">
        <f>IF(COUNTA(AZE$12:AZE$42)=0,0.6*AZE$5,IF(AZE16="",0,IF(AZE$6=0,IF(AZE16&gt;=AZE$8,AZE$5,IF(AZE16&lt;AZE$6,0,0.6*AZE$5+0.4*AZE$5*(AZE16-AZE$7)/(AZE$8-AZE$7))),IF(AZE16&lt;=AZE$8,AZE$5,IF(AZE16&gt;AZE$6,0,0.6*AZE$5+0.4*AZE$5*(AZE16-AZE$7)/(AZE$8-AZE$7))))))</f>
      </c>
      <c r="AZG16" s="126">
        <f>IF(AZE16&lt;&gt;"",AZE$5,0)</f>
      </c>
      <c r="AZH16" s="125">
        <f>IF(AZE$6=0,RANK(AZE16,AZE$12:AZE$42,0),RANK(AZE16,AZE$12:AZE$42,1))</f>
      </c>
      <c r="AZI16" s="126">
        <v>12.006319405692</v>
      </c>
      <c r="AZJ16" s="126">
        <f>IF(COUNTA(AZI$12:AZI$42)=0,0.6*AZI$5,IF(AZI16="",0,IF(AZI$6=0,IF(AZI16&gt;=AZI$8,AZI$5,IF(AZI16&lt;AZI$6,0,0.6*AZI$5+0.4*AZI$5*(AZI16-AZI$7)/(AZI$8-AZI$7))),IF(AZI16&lt;=AZI$8,AZI$5,IF(AZI16&gt;AZI$6,0,0.6*AZI$5+0.4*AZI$5*(AZI16-AZI$7)/(AZI$8-AZI$7))))))</f>
      </c>
      <c r="AZK16" s="126">
        <f>IF(AZI16&lt;&gt;"",AZI$5,0)</f>
      </c>
      <c r="AZL16" s="125">
        <f>IF(AZI$6=0,RANK(AZI16,AZI$12:AZI$42,0),RANK(AZI16,AZI$12:AZI$42,1))</f>
      </c>
      <c r="AZM16"/>
      <c r="AZN16" s="126">
        <f>IF(COUNTA(AZM$12:AZM$42)=0,0.6*AZM$5,IF(AZM16="",0,IF(AZM$6=0,IF(AZM16&gt;=AZM$8,AZM$5,IF(AZM16&lt;AZM$6,0,0.6*AZM$5+0.4*AZM$5*(AZM16-AZM$7)/(AZM$8-AZM$7))),IF(AZM16&lt;=AZM$8,AZM$5,IF(AZM16&gt;AZM$6,0,0.6*AZM$5+0.4*AZM$5*(AZM16-AZM$7)/(AZM$8-AZM$7))))))</f>
      </c>
      <c r="AZO16" s="126">
        <f>IF(AZM16&lt;&gt;"",AZM$5,0)</f>
      </c>
      <c r="AZP16" s="125">
        <f>IF(AZM$6=0,RANK(AZM16,AZM$12:AZM$42,0),RANK(AZM16,AZM$12:AZM$42,1))</f>
      </c>
      <c r="AZQ16"/>
      <c r="AZR16" s="126">
        <f>IF(COUNTA(AZQ$12:AZQ$42)=0,0.6*AZQ$5,IF(AZQ16="",0,IF(AZQ$6=0,IF(AZQ16&gt;=AZQ$8,AZQ$5,IF(AZQ16&lt;AZQ$6,0,0.6*AZQ$5+0.4*AZQ$5*(AZQ16-AZQ$7)/(AZQ$8-AZQ$7))),IF(AZQ16&lt;=AZQ$8,AZQ$5,IF(AZQ16&gt;AZQ$6,0,0.6*AZQ$5+0.4*AZQ$5*(AZQ16-AZQ$7)/(AZQ$8-AZQ$7))))))</f>
      </c>
      <c r="AZS16" s="126">
        <f>IF(AZQ16&lt;&gt;"",AZQ$5,0)</f>
      </c>
      <c r="AZT16" s="125">
        <f>IF(AZQ$6=0,RANK(AZQ16,AZQ$12:AZQ$42,0),RANK(AZQ16,AZQ$12:AZQ$42,1))</f>
      </c>
      <c r="AZU16"/>
      <c r="AZV16" s="126">
        <f>IF(COUNTA(AZU$12:AZU$42)=0,0.6*AZU$5,IF(AZU16="",0,IF(AZU$6=0,IF(AZU16&gt;=AZU$8,AZU$5,IF(AZU16&lt;AZU$6,0,0.6*AZU$5+0.4*AZU$5*(AZU16-AZU$7)/(AZU$8-AZU$7))),IF(AZU16&lt;=AZU$8,AZU$5,IF(AZU16&gt;AZU$6,0,0.6*AZU$5+0.4*AZU$5*(AZU16-AZU$7)/(AZU$8-AZU$7))))))</f>
      </c>
      <c r="AZW16" s="126">
        <f>IF(AZU16&lt;&gt;"",AZU$5,0)</f>
      </c>
      <c r="AZX16" s="125">
        <f>IF(AZU$6=0,RANK(AZU16,AZU$12:AZU$42,0),RANK(AZU16,AZU$12:AZU$42,1))</f>
      </c>
      <c r="AZY16"/>
      <c r="AZZ16" s="126">
        <f>IF(COUNTA(AZY$12:AZY$42)=0,0.6*AZY$5,IF(AZY16="",0,IF(AZY$6=0,IF(AZY16&gt;=AZY$8,AZY$5,IF(AZY16&lt;AZY$6,0,0.6*AZY$5+0.4*AZY$5*(AZY16-AZY$7)/(AZY$8-AZY$7))),IF(AZY16&lt;=AZY$8,AZY$5,IF(AZY16&gt;AZY$6,0,0.6*AZY$5+0.4*AZY$5*(AZY16-AZY$7)/(AZY$8-AZY$7))))))</f>
      </c>
      <c r="BAA16" s="126">
        <f>IF(AZY16&lt;&gt;"",AZY$5,0)</f>
      </c>
      <c r="BAB16" s="125">
        <f>IF(AZY$6=0,RANK(AZY16,AZY$12:AZY$42,0),RANK(AZY16,AZY$12:AZY$42,1))</f>
      </c>
      <c r="BAC16"/>
      <c r="BAD16" s="126">
        <f>IF(COUNTA(BAC$12:BAC$42)=0,0.6*BAC$5,IF(BAC16="",0,IF(BAC$6=0,IF(BAC16&gt;=BAC$8,BAC$5,IF(BAC16&lt;BAC$6,0,0.6*BAC$5+0.4*BAC$5*(BAC16-BAC$7)/(BAC$8-BAC$7))),IF(BAC16&lt;=BAC$8,BAC$5,IF(BAC16&gt;BAC$6,0,0.6*BAC$5+0.4*BAC$5*(BAC16-BAC$7)/(BAC$8-BAC$7))))))</f>
      </c>
      <c r="BAE16" s="126">
        <f>IF(BAC16&lt;&gt;"",BAC$5,0)</f>
      </c>
      <c r="BAF16" s="125">
        <f>IF(BAC$6=0,RANK(BAC16,BAC$12:BAC$42,0),RANK(BAC16,BAC$12:BAC$42,1))</f>
      </c>
      <c r="BAG16"/>
      <c r="BAH16" s="126">
        <f>IF(COUNTA(BAG$12:BAG$42)=0,0.6*BAG$5,IF(BAG16="",0,IF(BAG$6=0,IF(BAG16&gt;=BAG$8,BAG$5,IF(BAG16&lt;BAG$6,0,0.6*BAG$5+0.4*BAG$5*(BAG16-BAG$7)/(BAG$8-BAG$7))),IF(BAG16&lt;=BAG$8,BAG$5,IF(BAG16&gt;BAG$6,0,0.6*BAG$5+0.4*BAG$5*(BAG16-BAG$7)/(BAG$8-BAG$7))))))</f>
      </c>
      <c r="BAI16" s="126">
        <f>IF(BAG16&lt;&gt;"",BAG$5,0)</f>
      </c>
      <c r="BAJ16" s="125">
        <f>IF(BAG$6=0,RANK(BAG16,BAG$12:BAG$42,0),RANK(BAG16,BAG$12:BAG$42,1))</f>
      </c>
      <c r="BAK16"/>
      <c r="BAL16" s="126">
        <f>IF(COUNTA(BAK$12:BAK$42)=0,0.6*BAK$5,IF(BAK16="",0,IF(BAK$6=0,IF(BAK16&gt;=BAK$8,BAK$5,IF(BAK16&lt;BAK$6,0,0.6*BAK$5+0.4*BAK$5*(BAK16-BAK$7)/(BAK$8-BAK$7))),IF(BAK16&lt;=BAK$8,BAK$5,IF(BAK16&gt;BAK$6,0,0.6*BAK$5+0.4*BAK$5*(BAK16-BAK$7)/(BAK$8-BAK$7))))))</f>
      </c>
      <c r="BAM16" s="126">
        <f>IF(BAK16&lt;&gt;"",BAK$5,0)</f>
      </c>
      <c r="BAN16" s="125">
        <f>IF(BAK$6=0,RANK(BAK16,BAK$12:BAK$42,0),RANK(BAK16,BAK$12:BAK$42,1))</f>
      </c>
      <c r="BAO16"/>
      <c r="BAP16" s="126">
        <f>IF(COUNTA(BAO$12:BAO$42)=0,0.6*BAO$5,IF(BAO16="",0,IF(BAO$6=0,IF(BAO16&gt;=BAO$8,BAO$5,IF(BAO16&lt;BAO$6,0,0.6*BAO$5+0.4*BAO$5*(BAO16-BAO$7)/(BAO$8-BAO$7))),IF(BAO16&lt;=BAO$8,BAO$5,IF(BAO16&gt;BAO$6,0,0.6*BAO$5+0.4*BAO$5*(BAO16-BAO$7)/(BAO$8-BAO$7))))))</f>
      </c>
      <c r="BAQ16" s="126">
        <f>IF(BAO16&lt;&gt;"",BAO$5,0)</f>
      </c>
      <c r="BAR16" s="125">
        <f>IF(BAO$6=0,RANK(BAO16,BAO$12:BAO$42,0),RANK(BAO16,BAO$12:BAO$42,1))</f>
      </c>
      <c r="BAS16"/>
      <c r="BAT16" s="126">
        <f>IF(COUNTA(BAS$12:BAS$42)=0,0.6*BAS$5,IF(BAS16="",0,IF(BAS$6=0,IF(BAS16&gt;=BAS$8,BAS$5,IF(BAS16&lt;BAS$6,0,0.6*BAS$5+0.4*BAS$5*(BAS16-BAS$7)/(BAS$8-BAS$7))),IF(BAS16&lt;=BAS$8,BAS$5,IF(BAS16&gt;BAS$6,0,0.6*BAS$5+0.4*BAS$5*(BAS16-BAS$7)/(BAS$8-BAS$7))))))</f>
      </c>
      <c r="BAU16" s="126">
        <f>IF(BAS16&lt;&gt;"",BAS$5,0)</f>
      </c>
      <c r="BAV16" s="125">
        <f>IF(BAS$6=0,RANK(BAS16,BAS$12:BAS$42,0),RANK(BAS16,BAS$12:BAS$42,1))</f>
      </c>
      <c r="BAW16"/>
      <c r="BAX16" s="126">
        <f>IF(COUNTA(BAW$12:BAW$42)=0,0.6*BAW$5,IF(BAW16="",0,IF(BAW$6=0,IF(BAW16&gt;=BAW$8,BAW$5,IF(BAW16&lt;BAW$6,0,0.6*BAW$5+0.4*BAW$5*(BAW16-BAW$7)/(BAW$8-BAW$7))),IF(BAW16&lt;=BAW$8,BAW$5,IF(BAW16&gt;BAW$6,0,0.6*BAW$5+0.4*BAW$5*(BAW16-BAW$7)/(BAW$8-BAW$7))))))</f>
      </c>
      <c r="BAY16" s="126">
        <f>IF(BAW16&lt;&gt;"",BAW$5,0)</f>
      </c>
      <c r="BAZ16" s="125">
        <f>IF(BAW$6=0,RANK(BAW16,BAW$12:BAW$42,0),RANK(BAW16,BAW$12:BAW$42,1))</f>
      </c>
      <c r="BBA16"/>
      <c r="BBB16" s="126">
        <f>IF(COUNTA(BBA$12:BBA$42)=0,0.6*BBA$5,IF(BBA16="",0,IF(BBA$6=0,IF(BBA16&gt;=BBA$8,BBA$5,IF(BBA16&lt;BBA$6,0,0.6*BBA$5+0.4*BBA$5*(BBA16-BBA$7)/(BBA$8-BBA$7))),IF(BBA16&lt;=BBA$8,BBA$5,IF(BBA16&gt;BBA$6,0,0.6*BBA$5+0.4*BBA$5*(BBA16-BBA$7)/(BBA$8-BBA$7))))))</f>
      </c>
      <c r="BBC16" s="126">
        <f>IF(BBA16&lt;&gt;"",BBA$5,0)</f>
      </c>
      <c r="BBD16" s="125">
        <f>IF(BBA$6=0,RANK(BBA16,BBA$12:BBA$42,0),RANK(BBA16,BBA$12:BBA$42,1))</f>
      </c>
      <c r="BBE16"/>
      <c r="BBF16" s="126">
        <f>IF(COUNTA(BBE$12:BBE$42)=0,0.6*BBE$5,IF(BBE16="",0,IF(BBE$6=0,IF(BBE16&gt;=BBE$8,BBE$5,IF(BBE16&lt;BBE$6,0,0.6*BBE$5+0.4*BBE$5*(BBE16-BBE$7)/(BBE$8-BBE$7))),IF(BBE16&lt;=BBE$8,BBE$5,IF(BBE16&gt;BBE$6,0,0.6*BBE$5+0.4*BBE$5*(BBE16-BBE$7)/(BBE$8-BBE$7))))))</f>
      </c>
      <c r="BBG16" s="126">
        <f>IF(BBE16&lt;&gt;"",BBE$5,0)</f>
      </c>
      <c r="BBH16" s="125">
        <f>IF(BBE$6=0,RANK(BBE16,BBE$12:BBE$42,0),RANK(BBE16,BBE$12:BBE$42,1))</f>
      </c>
      <c r="BBI16"/>
      <c r="BBJ16" s="126">
        <f>IF(COUNTA(BBI$12:BBI$42)=0,0.6*BBI$5,IF(BBI16="",0,IF(BBI$6=0,IF(BBI16&gt;=BBI$8,BBI$5,IF(BBI16&lt;BBI$6,0,0.6*BBI$5+0.4*BBI$5*(BBI16-BBI$7)/(BBI$8-BBI$7))),IF(BBI16&lt;=BBI$8,BBI$5,IF(BBI16&gt;BBI$6,0,0.6*BBI$5+0.4*BBI$5*(BBI16-BBI$7)/(BBI$8-BBI$7))))))</f>
      </c>
      <c r="BBK16" s="126">
        <f>IF(BBI16&lt;&gt;"",BBI$5,0)</f>
      </c>
      <c r="BBL16" s="125">
        <f>IF(BBI$6=0,RANK(BBI16,BBI$12:BBI$42,0),RANK(BBI16,BBI$12:BBI$42,1))</f>
      </c>
      <c r="BBM16" s="126">
        <v>98.57</v>
      </c>
      <c r="BBN16" s="126">
        <f>IF(COUNTA(BBM$12:BBM$42)=0,0.6*BBM$5,IF(BBM16="",0,IF(BBM$6=0,IF(BBM16&gt;=BBM$8,BBM$5,IF(BBM16&lt;BBM$6,0,0.6*BBM$5+0.4*BBM$5*(BBM16-BBM$7)/(BBM$8-BBM$7))),IF(BBM16&lt;=BBM$8,BBM$5,IF(BBM16&gt;BBM$6,0,0.6*BBM$5+0.4*BBM$5*(BBM16-BBM$7)/(BBM$8-BBM$7))))))</f>
      </c>
      <c r="BBO16" s="126">
        <f>IF(BBM16&lt;&gt;"",BBM$5,0)</f>
      </c>
      <c r="BBP16" s="125">
        <f>IF(BBM$6=0,RANK(BBM16,BBM$12:BBM$42,0),RANK(BBM16,BBM$12:BBM$42,1))</f>
      </c>
      <c r="BBQ16" s="126">
        <v>100</v>
      </c>
      <c r="BBR16" s="126">
        <f>IF(COUNTA(BBQ$12:BBQ$42)=0,0.6*BBQ$5,IF(BBQ16="",0,IF(BBQ$6=0,IF(BBQ16&gt;=BBQ$8,BBQ$5,IF(BBQ16&lt;BBQ$6,0,0.6*BBQ$5+0.4*BBQ$5*(BBQ16-BBQ$7)/(BBQ$8-BBQ$7))),IF(BBQ16&lt;=BBQ$8,BBQ$5,IF(BBQ16&gt;BBQ$6,0,0.6*BBQ$5+0.4*BBQ$5*(BBQ16-BBQ$7)/(BBQ$8-BBQ$7))))))</f>
      </c>
      <c r="BBS16" s="126">
        <f>IF(BBQ16&lt;&gt;"",BBQ$5,0)</f>
      </c>
      <c r="BBT16" s="125">
        <f>IF(BBQ$6=0,RANK(BBQ16,BBQ$12:BBQ$42,0),RANK(BBQ16,BBQ$12:BBQ$42,1))</f>
      </c>
      <c r="BBU16" s="126">
        <v>2.31</v>
      </c>
      <c r="BBV16" s="126">
        <f>IF(COUNTA(BBU$12:BBU$42)=0,0.6*BBU$5,IF(BBU16="",0,IF(BBU$6=0,IF(BBU16&gt;=BBU$8,BBU$5,IF(BBU16&lt;BBU$6,0,0.6*BBU$5+0.4*BBU$5*(BBU16-BBU$7)/(BBU$8-BBU$7))),IF(BBU16&lt;=BBU$8,BBU$5,IF(BBU16&gt;BBU$6,0,0.6*BBU$5+0.4*BBU$5*(BBU16-BBU$7)/(BBU$8-BBU$7))))))</f>
      </c>
      <c r="BBW16" s="126">
        <f>IF(BBU16&lt;&gt;"",BBU$5,0)</f>
      </c>
      <c r="BBX16" s="125">
        <f>IF(BBU$6=0,RANK(BBU16,BBU$12:BBU$42,0),RANK(BBU16,BBU$12:BBU$42,1))</f>
      </c>
      <c r="BBY16" s="126">
        <v>97.24</v>
      </c>
      <c r="BBZ16" s="126">
        <f>IF(COUNTA(BBY$12:BBY$42)=0,0.6*BBY$5,IF(BBY16="",0,IF(BBY$6=0,IF(BBY16&gt;=BBY$8,BBY$5,IF(BBY16&lt;BBY$6,0,0.6*BBY$5+0.4*BBY$5*(BBY16-BBY$7)/(BBY$8-BBY$7))),IF(BBY16&lt;=BBY$8,BBY$5,IF(BBY16&gt;BBY$6,0,0.6*BBY$5+0.4*BBY$5*(BBY16-BBY$7)/(BBY$8-BBY$7))))))</f>
      </c>
      <c r="BCA16" s="126">
        <f>IF(BBY16&lt;&gt;"",BBY$5,0)</f>
      </c>
      <c r="BCB16" s="125">
        <f>IF(BBY$6=0,RANK(BBY16,BBY$12:BBY$42,0),RANK(BBY16,BBY$12:BBY$42,1))</f>
      </c>
      <c r="BCC16" s="126">
        <v>100</v>
      </c>
      <c r="BCD16" s="126">
        <f>IF(COUNTA(BCC$12:BCC$42)=0,0.6*BCC$5,IF(BCC16="",0,IF(BCC$6=0,IF(BCC16&gt;=BCC$8,BCC$5,IF(BCC16&lt;BCC$6,0,0.6*BCC$5+0.4*BCC$5*(BCC16-BCC$7)/(BCC$8-BCC$7))),IF(BCC16&lt;=BCC$8,BCC$5,IF(BCC16&gt;BCC$6,0,0.6*BCC$5+0.4*BCC$5*(BCC16-BCC$7)/(BCC$8-BCC$7))))))</f>
      </c>
      <c r="BCE16" s="126">
        <f>IF(BCC16&lt;&gt;"",BCC$5,0)</f>
      </c>
      <c r="BCF16" s="125">
        <f>IF(BCC$6=0,RANK(BCC16,BCC$12:BCC$42,0),RANK(BCC16,BCC$12:BCC$42,1))</f>
      </c>
      <c r="BCG16" s="126">
        <v>2.54</v>
      </c>
      <c r="BCH16" s="126">
        <f>IF(COUNTA(BCG$12:BCG$42)=0,0.6*BCG$5,IF(BCG16="",0,IF(BCG$6=0,IF(BCG16&gt;=BCG$8,BCG$5,IF(BCG16&lt;BCG$6,0,0.6*BCG$5+0.4*BCG$5*(BCG16-BCG$7)/(BCG$8-BCG$7))),IF(BCG16&lt;=BCG$8,BCG$5,IF(BCG16&gt;BCG$6,0,0.6*BCG$5+0.4*BCG$5*(BCG16-BCG$7)/(BCG$8-BCG$7))))))</f>
      </c>
      <c r="BCI16" s="126">
        <f>IF(BCG16&lt;&gt;"",BCG$5,0)</f>
      </c>
      <c r="BCJ16" s="125">
        <f>IF(BCG$6=0,RANK(BCG16,BCG$12:BCG$42,0),RANK(BCG16,BCG$12:BCG$42,1))</f>
      </c>
      <c r="BCK16" s="126">
        <v>100</v>
      </c>
      <c r="BCL16" s="126">
        <f>IF(COUNTA(BCK$12:BCK$42)=0,0.6*BCK$5,IF(BCK16="",0,IF(BCK$6=0,IF(BCK16&gt;=BCK$8,BCK$5,IF(BCK16&lt;BCK$6,0,0.6*BCK$5+0.4*BCK$5*(BCK16-BCK$7)/(BCK$8-BCK$7))),IF(BCK16&lt;=BCK$8,BCK$5,IF(BCK16&gt;BCK$6,0,0.6*BCK$5+0.4*BCK$5*(BCK16-BCK$7)/(BCK$8-BCK$7))))))</f>
      </c>
      <c r="BCM16" s="126">
        <f>IF(BCK16&lt;&gt;"",BCK$5,0)</f>
      </c>
      <c r="BCN16" s="125">
        <f>IF(BCK$6=0,RANK(BCK16,BCK$12:BCK$42,0),RANK(BCK16,BCK$12:BCK$42,1))</f>
      </c>
      <c r="BCO16" s="126">
        <v>0.31</v>
      </c>
      <c r="BCP16" s="126">
        <f>IF(COUNTA(BCO$12:BCO$42)=0,0.6*BCO$5,IF(BCO16="",0,IF(BCO$6=0,IF(BCO16&gt;=BCO$8,BCO$5,IF(BCO16&lt;BCO$6,0,0.6*BCO$5+0.4*BCO$5*(BCO16-BCO$7)/(BCO$8-BCO$7))),IF(BCO16&lt;=BCO$8,BCO$5,IF(BCO16&gt;BCO$6,0,0.6*BCO$5+0.4*BCO$5*(BCO16-BCO$7)/(BCO$8-BCO$7))))))</f>
      </c>
      <c r="BCQ16" s="126">
        <f>IF(BCO16&lt;&gt;"",BCO$5,0)</f>
      </c>
      <c r="BCR16" s="125">
        <f>IF(BCO$6=0,RANK(BCO16,BCO$12:BCO$42,0),RANK(BCO16,BCO$12:BCO$42,1))</f>
      </c>
      <c r="BCS16" s="126">
        <v>0</v>
      </c>
      <c r="BCT16" s="126">
        <f>IF(COUNTA(BCS$12:BCS$42)=0,0.6*BCS$5,IF(BCS16="",0,IF(BCS$6=0,IF(BCS16&gt;=BCS$8,BCS$5,IF(BCS16&lt;BCS$6,0,0.6*BCS$5+0.4*BCS$5*(BCS16-BCS$7)/(BCS$8-BCS$7))),IF(BCS16&lt;=BCS$8,BCS$5,IF(BCS16&gt;BCS$6,0,0.6*BCS$5+0.4*BCS$5*(BCS16-BCS$7)/(BCS$8-BCS$7))))))</f>
      </c>
      <c r="BCU16" s="126">
        <f>IF(BCS16&lt;&gt;"",BCS$5,0)</f>
      </c>
      <c r="BCV16" s="125">
        <f>IF(BCS$6=0,RANK(BCS16,BCS$12:BCS$42,0),RANK(BCS16,BCS$12:BCS$42,1))</f>
      </c>
      <c r="BCW16" s="126">
        <v>41.07091796875</v>
      </c>
      <c r="BCX16" s="126">
        <f>IF(COUNTA(BCW$12:BCW$42)=0,0.6*BCW$5,IF(BCW16="",0,IF(BCW$6=0,IF(BCW16&gt;=BCW$8,BCW$5,IF(BCW16&lt;BCW$6,0,0.6*BCW$5+0.4*BCW$5*(BCW16-BCW$7)/(BCW$8-BCW$7))),IF(BCW16&lt;=BCW$8,BCW$5,IF(BCW16&gt;BCW$6,0,0.6*BCW$5+0.4*BCW$5*(BCW16-BCW$7)/(BCW$8-BCW$7))))))</f>
      </c>
      <c r="BCY16" s="126">
        <f>IF(BCW16&lt;&gt;"",BCW$5,0)</f>
      </c>
      <c r="BCZ16" s="125">
        <f>IF(BCW$6=0,RANK(BCW16,BCW$12:BCW$42,0),RANK(BCW16,BCW$12:BCW$42,1))</f>
      </c>
      <c r="BDA16" s="126">
        <v>8.792236328125</v>
      </c>
      <c r="BDB16" s="126">
        <f>IF(COUNTA(BDA$12:BDA$42)=0,0.6*BDA$5,IF(BDA16="",0,IF(BDA$6=0,IF(BDA16&gt;=BDA$8,BDA$5,IF(BDA16&lt;BDA$6,0,0.6*BDA$5+0.4*BDA$5*(BDA16-BDA$7)/(BDA$8-BDA$7))),IF(BDA16&lt;=BDA$8,BDA$5,IF(BDA16&gt;BDA$6,0,0.6*BDA$5+0.4*BDA$5*(BDA16-BDA$7)/(BDA$8-BDA$7))))))</f>
      </c>
      <c r="BDC16" s="126">
        <f>IF(BDA16&lt;&gt;"",BDA$5,0)</f>
      </c>
      <c r="BDD16" s="125">
        <f>IF(BDA$6=0,RANK(BDA16,BDA$12:BDA$42,0),RANK(BDA16,BDA$12:BDA$42,1))</f>
      </c>
      <c r="BDE16" s="126">
        <v>98.97</v>
      </c>
      <c r="BDF16" s="126">
        <f>IF(COUNTA(BDE$12:BDE$42)=0,0.6*BDE$5,IF(BDE16="",0,IF(BDE$6=0,IF(BDE16&gt;=BDE$8,BDE$5,IF(BDE16&lt;BDE$6,0,0.6*BDE$5+0.4*BDE$5*(BDE16-BDE$7)/(BDE$8-BDE$7))),IF(BDE16&lt;=BDE$8,BDE$5,IF(BDE16&gt;BDE$6,0,0.6*BDE$5+0.4*BDE$5*(BDE16-BDE$7)/(BDE$8-BDE$7))))))</f>
      </c>
      <c r="BDG16" s="126">
        <f>IF(BDE16&lt;&gt;"",BDE$5,0)</f>
      </c>
      <c r="BDH16" s="125">
        <f>IF(BDE$6=0,RANK(BDE16,BDE$12:BDE$42,0),RANK(BDE16,BDE$12:BDE$42,1))</f>
      </c>
      <c r="BDI16"/>
      <c r="BDJ16" s="126">
        <f>IF(COUNTA(BDI$12:BDI$42)=0,0.6*BDI$5,IF(BDI16="",0,IF(BDI$6=0,IF(BDI16&gt;=BDI$8,BDI$5,IF(BDI16&lt;BDI$6,0,0.6*BDI$5+0.4*BDI$5*(BDI16-BDI$7)/(BDI$8-BDI$7))),IF(BDI16&lt;=BDI$8,BDI$5,IF(BDI16&gt;BDI$6,0,0.6*BDI$5+0.4*BDI$5*(BDI16-BDI$7)/(BDI$8-BDI$7))))))</f>
      </c>
      <c r="BDK16" s="126">
        <f>IF(BDI16&lt;&gt;"",BDI$5,0)</f>
      </c>
      <c r="BDL16" s="125">
        <f>IF(BDI$6=0,RANK(BDI16,BDI$12:BDI$42,0),RANK(BDI16,BDI$12:BDI$42,1))</f>
      </c>
      <c r="BDM16"/>
      <c r="BDN16" s="126">
        <f>IF(COUNTA(BDM$12:BDM$42)=0,0.6*BDM$5,IF(BDM16="",0,IF(BDM$6=0,IF(BDM16&gt;=BDM$8,BDM$5,IF(BDM16&lt;BDM$6,0,0.6*BDM$5+0.4*BDM$5*(BDM16-BDM$7)/(BDM$8-BDM$7))),IF(BDM16&lt;=BDM$8,BDM$5,IF(BDM16&gt;BDM$6,0,0.6*BDM$5+0.4*BDM$5*(BDM16-BDM$7)/(BDM$8-BDM$7))))))</f>
      </c>
      <c r="BDO16" s="126">
        <f>IF(BDM16&lt;&gt;"",BDM$5,0)</f>
      </c>
      <c r="BDP16" s="125">
        <f>IF(BDM$6=0,RANK(BDM16,BDM$12:BDM$42,0),RANK(BDM16,BDM$12:BDM$42,1))</f>
      </c>
      <c r="BDQ16"/>
      <c r="BDR16" s="126">
        <f>IF(COUNTA(BDQ$12:BDQ$42)=0,0.6*BDQ$5,IF(BDQ16="",0,IF(BDQ$6=0,IF(BDQ16&gt;=BDQ$8,BDQ$5,IF(BDQ16&lt;BDQ$6,0,0.6*BDQ$5+0.4*BDQ$5*(BDQ16-BDQ$7)/(BDQ$8-BDQ$7))),IF(BDQ16&lt;=BDQ$8,BDQ$5,IF(BDQ16&gt;BDQ$6,0,0.6*BDQ$5+0.4*BDQ$5*(BDQ16-BDQ$7)/(BDQ$8-BDQ$7))))))</f>
      </c>
      <c r="BDS16" s="126">
        <f>IF(BDQ16&lt;&gt;"",BDQ$5,0)</f>
      </c>
      <c r="BDT16" s="125">
        <f>IF(BDQ$6=0,RANK(BDQ16,BDQ$12:BDQ$42,0),RANK(BDQ16,BDQ$12:BDQ$42,1))</f>
      </c>
      <c r="BDU16"/>
      <c r="BDV16" s="126">
        <f>IF(COUNTA(BDU$12:BDU$42)=0,0.6*BDU$5,IF(BDU16="",0,IF(BDU$6=0,IF(BDU16&gt;=BDU$8,BDU$5,IF(BDU16&lt;BDU$6,0,0.6*BDU$5+0.4*BDU$5*(BDU16-BDU$7)/(BDU$8-BDU$7))),IF(BDU16&lt;=BDU$8,BDU$5,IF(BDU16&gt;BDU$6,0,0.6*BDU$5+0.4*BDU$5*(BDU16-BDU$7)/(BDU$8-BDU$7))))))</f>
      </c>
      <c r="BDW16" s="126">
        <f>IF(BDU16&lt;&gt;"",BDU$5,0)</f>
      </c>
      <c r="BDX16" s="125">
        <f>IF(BDU$6=0,RANK(BDU16,BDU$12:BDU$42,0),RANK(BDU16,BDU$12:BDU$42,1))</f>
      </c>
      <c r="BDY16" s="126">
        <v>99.9166666666667</v>
      </c>
      <c r="BDZ16" s="126">
        <f>IF(COUNTA(BDY$12:BDY$42)=0,0.6*BDY$5,IF(BDY16="",0,IF(BDY$6=0,IF(BDY16&gt;=BDY$8,BDY$5,IF(BDY16&lt;BDY$6,0,0.6*BDY$5+0.4*BDY$5*(BDY16-BDY$7)/(BDY$8-BDY$7))),IF(BDY16&lt;=BDY$8,BDY$5,IF(BDY16&gt;BDY$6,0,0.6*BDY$5+0.4*BDY$5*(BDY16-BDY$7)/(BDY$8-BDY$7))))))</f>
      </c>
      <c r="BEA16" s="126">
        <f>IF(BDY16&lt;&gt;"",BDY$5,0)</f>
      </c>
      <c r="BEB16" s="125">
        <f>IF(BDY$6=0,RANK(BDY16,BDY$12:BDY$42,0),RANK(BDY16,BDY$12:BDY$42,1))</f>
      </c>
      <c r="BEC16"/>
      <c r="BED16" s="126">
        <f>IF(COUNTA(BEC$12:BEC$42)=0,0.6*BEC$5,IF(BEC16="",0,IF(BEC$6=0,IF(BEC16&gt;=BEC$8,BEC$5,IF(BEC16&lt;BEC$6,0,0.6*BEC$5+0.4*BEC$5*(BEC16-BEC$7)/(BEC$8-BEC$7))),IF(BEC16&lt;=BEC$8,BEC$5,IF(BEC16&gt;BEC$6,0,0.6*BEC$5+0.4*BEC$5*(BEC16-BEC$7)/(BEC$8-BEC$7))))))</f>
      </c>
      <c r="BEE16" s="126">
        <f>IF(BEC16&lt;&gt;"",BEC$5,0)</f>
      </c>
      <c r="BEF16" s="125">
        <f>IF(BEC$6=0,RANK(BEC16,BEC$12:BEC$42,0),RANK(BEC16,BEC$12:BEC$42,1))</f>
      </c>
      <c r="BEG16" s="126">
        <v>2.54333333333333</v>
      </c>
      <c r="BEH16" s="126">
        <f>IF(COUNTA(BEG$12:BEG$42)=0,0.6*BEG$5,IF(BEG16="",0,IF(BEG$6=0,IF(BEG16&gt;=BEG$8,BEG$5,IF(BEG16&lt;BEG$6,0,0.6*BEG$5+0.4*BEG$5*(BEG16-BEG$7)/(BEG$8-BEG$7))),IF(BEG16&lt;=BEG$8,BEG$5,IF(BEG16&gt;BEG$6,0,0.6*BEG$5+0.4*BEG$5*(BEG16-BEG$7)/(BEG$8-BEG$7))))))</f>
      </c>
      <c r="BEI16" s="126">
        <f>IF(BEG16&lt;&gt;"",BEG$5,0)</f>
      </c>
      <c r="BEJ16" s="125">
        <f>IF(BEG$6=0,RANK(BEG16,BEG$12:BEG$42,0),RANK(BEG16,BEG$12:BEG$42,1))</f>
      </c>
      <c r="BEK16" s="126">
        <v>99.1733333333333</v>
      </c>
      <c r="BEL16" s="126">
        <f>IF(COUNTA(BEK$12:BEK$42)=0,0.6*BEK$5,IF(BEK16="",0,IF(BEK$6=0,IF(BEK16&gt;=BEK$8,BEK$5,IF(BEK16&lt;BEK$6,0,0.6*BEK$5+0.4*BEK$5*(BEK16-BEK$7)/(BEK$8-BEK$7))),IF(BEK16&lt;=BEK$8,BEK$5,IF(BEK16&gt;BEK$6,0,0.6*BEK$5+0.4*BEK$5*(BEK16-BEK$7)/(BEK$8-BEK$7))))))</f>
      </c>
      <c r="BEM16" s="126">
        <f>IF(BEK16&lt;&gt;"",BEK$5,0)</f>
      </c>
      <c r="BEN16" s="125">
        <f>IF(BEK$6=0,RANK(BEK16,BEK$12:BEK$42,0),RANK(BEK16,BEK$12:BEK$42,1))</f>
      </c>
      <c r="BEO16" s="126">
        <v>99.7933333333333</v>
      </c>
      <c r="BEP16" s="126">
        <f>IF(COUNTA(BEO$12:BEO$42)=0,0.6*BEO$5,IF(BEO16="",0,IF(BEO$6=0,IF(BEO16&gt;=BEO$8,BEO$5,IF(BEO16&lt;BEO$6,0,0.6*BEO$5+0.4*BEO$5*(BEO16-BEO$7)/(BEO$8-BEO$7))),IF(BEO16&lt;=BEO$8,BEO$5,IF(BEO16&gt;BEO$6,0,0.6*BEO$5+0.4*BEO$5*(BEO16-BEO$7)/(BEO$8-BEO$7))))))</f>
      </c>
      <c r="BEQ16" s="126">
        <f>IF(BEO16&lt;&gt;"",BEO$5,0)</f>
      </c>
      <c r="BER16" s="125">
        <f>IF(BEO$6=0,RANK(BEO16,BEO$12:BEO$42,0),RANK(BEO16,BEO$12:BEO$42,1))</f>
      </c>
      <c r="BES16" s="126">
        <v>1.72</v>
      </c>
      <c r="BET16" s="126">
        <f>IF(COUNTA(BES$12:BES$42)=0,0.6*BES$5,IF(BES16="",0,IF(BES$6=0,IF(BES16&gt;=BES$8,BES$5,IF(BES16&lt;BES$6,0,0.6*BES$5+0.4*BES$5*(BES16-BES$7)/(BES$8-BES$7))),IF(BES16&lt;=BES$8,BES$5,IF(BES16&gt;BES$6,0,0.6*BES$5+0.4*BES$5*(BES16-BES$7)/(BES$8-BES$7))))))</f>
      </c>
      <c r="BEU16" s="126">
        <f>IF(BES16&lt;&gt;"",BES$5,0)</f>
      </c>
      <c r="BEV16" s="125">
        <f>IF(BES$6=0,RANK(BES16,BES$12:BES$42,0),RANK(BES16,BES$12:BES$42,1))</f>
      </c>
      <c r="BEW16" s="126">
        <v>97.4366666666667</v>
      </c>
      <c r="BEX16" s="126">
        <f>IF(COUNTA(BEW$12:BEW$42)=0,0.6*BEW$5,IF(BEW16="",0,IF(BEW$6=0,IF(BEW16&gt;=BEW$8,BEW$5,IF(BEW16&lt;BEW$6,0,0.6*BEW$5+0.4*BEW$5*(BEW16-BEW$7)/(BEW$8-BEW$7))),IF(BEW16&lt;=BEW$8,BEW$5,IF(BEW16&gt;BEW$6,0,0.6*BEW$5+0.4*BEW$5*(BEW16-BEW$7)/(BEW$8-BEW$7))))))</f>
      </c>
      <c r="BEY16" s="126">
        <f>IF(BEW16&lt;&gt;"",BEW$5,0)</f>
      </c>
      <c r="BEZ16" s="125">
        <f>IF(BEW$6=0,RANK(BEW16,BEW$12:BEW$42,0),RANK(BEW16,BEW$12:BEW$42,1))</f>
      </c>
      <c r="BFA16" s="126">
        <v>0.376666666666667</v>
      </c>
      <c r="BFB16" s="126">
        <f>IF(COUNTA(BFA$12:BFA$42)=0,0.6*BFA$5,IF(BFA16="",0,IF(BFA$6=0,IF(BFA16&gt;=BFA$8,BFA$5,IF(BFA16&lt;BFA$6,0,0.6*BFA$5+0.4*BFA$5*(BFA16-BFA$7)/(BFA$8-BFA$7))),IF(BFA16&lt;=BFA$8,BFA$5,IF(BFA16&gt;BFA$6,0,0.6*BFA$5+0.4*BFA$5*(BFA16-BFA$7)/(BFA$8-BFA$7))))))</f>
      </c>
      <c r="BFC16" s="126">
        <f>IF(BFA16&lt;&gt;"",BFA$5,0)</f>
      </c>
      <c r="BFD16" s="125">
        <f>IF(BFA$6=0,RANK(BFA16,BFA$12:BFA$42,0),RANK(BFA16,BFA$12:BFA$42,1))</f>
      </c>
      <c r="BFE16" s="126">
        <v>2.43277848911652</v>
      </c>
      <c r="BFF16" s="126">
        <f>IF(COUNTA(BFE$12:BFE$42)=0,0.6*BFE$5,IF(BFE16="",0,IF(BFE$6=0,IF(BFE16&gt;=BFE$8,BFE$5,IF(BFE16&lt;BFE$6,0,0.6*BFE$5+0.4*BFE$5*(BFE16-BFE$7)/(BFE$8-BFE$7))),IF(BFE16&lt;=BFE$8,BFE$5,IF(BFE16&gt;BFE$6,0,0.6*BFE$5+0.4*BFE$5*(BFE16-BFE$7)/(BFE$8-BFE$7))))))</f>
      </c>
      <c r="BFG16" s="126">
        <f>IF(BFE16&lt;&gt;"",BFE$5,0)</f>
      </c>
      <c r="BFH16" s="125">
        <f>IF(BFE$6=0,RANK(BFE16,BFE$12:BFE$42,0),RANK(BFE16,BFE$12:BFE$42,1))</f>
      </c>
      <c r="BFI16" s="126">
        <v>77.4695768229167</v>
      </c>
      <c r="BFJ16" s="126">
        <f>IF(COUNTA(BFI$12:BFI$42)=0,0.6*BFI$5,IF(BFI16="",0,IF(BFI$6=0,IF(BFI16&gt;=BFI$8,BFI$5,IF(BFI16&lt;BFI$6,0,0.6*BFI$5+0.4*BFI$5*(BFI16-BFI$7)/(BFI$8-BFI$7))),IF(BFI16&lt;=BFI$8,BFI$5,IF(BFI16&gt;BFI$6,0,0.6*BFI$5+0.4*BFI$5*(BFI16-BFI$7)/(BFI$8-BFI$7))))))</f>
      </c>
      <c r="BFK16" s="126">
        <f>IF(BFI16&lt;&gt;"",BFI$5,0)</f>
      </c>
      <c r="BFL16" s="125">
        <f>IF(BFI$6=0,RANK(BFI16,BFI$12:BFI$42,0),RANK(BFI16,BFI$12:BFI$42,1))</f>
      </c>
      <c r="BFM16" s="126">
        <v>14.3555729166667</v>
      </c>
      <c r="BFN16" s="126">
        <f>IF(COUNTA(BFM$12:BFM$42)=0,0.6*BFM$5,IF(BFM16="",0,IF(BFM$6=0,IF(BFM16&gt;=BFM$8,BFM$5,IF(BFM16&lt;BFM$6,0,0.6*BFM$5+0.4*BFM$5*(BFM16-BFM$7)/(BFM$8-BFM$7))),IF(BFM16&lt;=BFM$8,BFM$5,IF(BFM16&gt;BFM$6,0,0.6*BFM$5+0.4*BFM$5*(BFM16-BFM$7)/(BFM$8-BFM$7))))))</f>
      </c>
      <c r="BFO16" s="126">
        <f>IF(BFM16&lt;&gt;"",BFM$5,0)</f>
      </c>
      <c r="BFP16" s="125">
        <f>IF(BFM$6=0,RANK(BFM16,BFM$12:BFM$42,0),RANK(BFM16,BFM$12:BFM$42,1))</f>
      </c>
      <c r="BFQ16" s="126">
        <v>0</v>
      </c>
      <c r="BFR16" s="126">
        <f>IF(COUNTA(BFQ$12:BFQ$42)=0,0.6*BFQ$5,IF(BFQ16="",0,IF(BFQ$6=0,IF(BFQ16&gt;=BFQ$8,BFQ$5,IF(BFQ16&lt;BFQ$6,0,0.6*BFQ$5+0.4*BFQ$5*(BFQ16-BFQ$7)/(BFQ$8-BFQ$7))),IF(BFQ16&lt;=BFQ$8,BFQ$5,IF(BFQ16&gt;BFQ$6,0,0.6*BFQ$5+0.4*BFQ$5*(BFQ16-BFQ$7)/(BFQ$8-BFQ$7))))))</f>
      </c>
      <c r="BFS16" s="126">
        <f>IF(BFQ16&lt;&gt;"",BFQ$5,0)</f>
      </c>
      <c r="BFT16" s="125">
        <f>IF(BFQ$6=0,RANK(BFQ16,BFQ$12:BFQ$42,0),RANK(BFQ16,BFQ$12:BFQ$42,1))</f>
      </c>
      <c r="BFU16" s="126">
        <v>97.95</v>
      </c>
      <c r="BFV16" s="126">
        <f>IF(COUNTA(BFU$12:BFU$42)=0,0.6*BFU$5,IF(BFU16="",0,IF(BFU$6=0,IF(BFU16&gt;=BFU$8,BFU$5,IF(BFU16&lt;BFU$6,0,0.6*BFU$5+0.4*BFU$5*(BFU16-BFU$7)/(BFU$8-BFU$7))),IF(BFU16&lt;=BFU$8,BFU$5,IF(BFU16&gt;BFU$6,0,0.6*BFU$5+0.4*BFU$5*(BFU16-BFU$7)/(BFU$8-BFU$7))))))</f>
      </c>
      <c r="BFW16" s="126">
        <f>IF(BFU16&lt;&gt;"",BFU$5,0)</f>
      </c>
      <c r="BFX16" s="125">
        <f>IF(BFU$6=0,RANK(BFU16,BFU$12:BFU$42,0),RANK(BFU16,BFU$12:BFU$42,1))</f>
      </c>
      <c r="BFY16"/>
      <c r="BFZ16" s="126">
        <f>IF(COUNTA(BFY$12:BFY$42)=0,0.6*BFY$5,IF(BFY16="",0,IF(BFY$6=0,IF(BFY16&gt;=BFY$8,BFY$5,IF(BFY16&lt;BFY$6,0,0.6*BFY$5+0.4*BFY$5*(BFY16-BFY$7)/(BFY$8-BFY$7))),IF(BFY16&lt;=BFY$8,BFY$5,IF(BFY16&gt;BFY$6,0,0.6*BFY$5+0.4*BFY$5*(BFY16-BFY$7)/(BFY$8-BFY$7))))))</f>
      </c>
      <c r="BGA16" s="126">
        <f>IF(BFY16&lt;&gt;"",BFY$5,0)</f>
      </c>
      <c r="BGB16" s="125">
        <f>IF(BFY$6=0,RANK(BFY16,BFY$12:BFY$42,0),RANK(BFY16,BFY$12:BFY$42,1))</f>
      </c>
      <c r="BGC16"/>
      <c r="BGD16" s="126">
        <f>IF(COUNTA(BGC$12:BGC$42)=0,0.6*BGC$5,IF(BGC16="",0,IF(BGC$6=0,IF(BGC16&gt;=BGC$8,BGC$5,IF(BGC16&lt;BGC$6,0,0.6*BGC$5+0.4*BGC$5*(BGC16-BGC$7)/(BGC$8-BGC$7))),IF(BGC16&lt;=BGC$8,BGC$5,IF(BGC16&gt;BGC$6,0,0.6*BGC$5+0.4*BGC$5*(BGC16-BGC$7)/(BGC$8-BGC$7))))))</f>
      </c>
      <c r="BGE16" s="126">
        <f>IF(BGC16&lt;&gt;"",BGC$5,0)</f>
      </c>
      <c r="BGF16" s="125">
        <f>IF(BGC$6=0,RANK(BGC16,BGC$12:BGC$42,0),RANK(BGC16,BGC$12:BGC$42,1))</f>
      </c>
      <c r="BGG16"/>
      <c r="BGH16" s="126">
        <f>IF(COUNTA(BGG$12:BGG$42)=0,0.6*BGG$5,IF(BGG16="",0,IF(BGG$6=0,IF(BGG16&gt;=BGG$8,BGG$5,IF(BGG16&lt;BGG$6,0,0.6*BGG$5+0.4*BGG$5*(BGG16-BGG$7)/(BGG$8-BGG$7))),IF(BGG16&lt;=BGG$8,BGG$5,IF(BGG16&gt;BGG$6,0,0.6*BGG$5+0.4*BGG$5*(BGG16-BGG$7)/(BGG$8-BGG$7))))))</f>
      </c>
      <c r="BGI16" s="126">
        <f>IF(BGG16&lt;&gt;"",BGG$5,0)</f>
      </c>
      <c r="BGJ16" s="125">
        <f>IF(BGG$6=0,RANK(BGG16,BGG$12:BGG$42,0),RANK(BGG16,BGG$12:BGG$42,1))</f>
      </c>
      <c r="BGK16"/>
      <c r="BGL16" s="126">
        <f>IF(COUNTA(BGK$12:BGK$42)=0,0.6*BGK$5,IF(BGK16="",0,IF(BGK$6=0,IF(BGK16&gt;=BGK$8,BGK$5,IF(BGK16&lt;BGK$6,0,0.6*BGK$5+0.4*BGK$5*(BGK16-BGK$7)/(BGK$8-BGK$7))),IF(BGK16&lt;=BGK$8,BGK$5,IF(BGK16&gt;BGK$6,0,0.6*BGK$5+0.4*BGK$5*(BGK16-BGK$7)/(BGK$8-BGK$7))))))</f>
      </c>
      <c r="BGM16" s="126">
        <f>IF(BGK16&lt;&gt;"",BGK$5,0)</f>
      </c>
      <c r="BGN16" s="125">
        <f>IF(BGK$6=0,RANK(BGK16,BGK$12:BGK$42,0),RANK(BGK16,BGK$12:BGK$42,1))</f>
      </c>
      <c r="BGO16" s="126">
        <v>99.99956</v>
      </c>
      <c r="BGP16" s="126">
        <f>IF(COUNTA(BGO$12:BGO$42)=0,0.6*BGO$5,IF(BGO16="",0,IF(BGO$6=0,IF(BGO16&gt;=BGO$8,BGO$5,IF(BGO16&lt;BGO$6,0,0.6*BGO$5+0.4*BGO$5*(BGO16-BGO$7)/(BGO$8-BGO$7))),IF(BGO16&lt;=BGO$8,BGO$5,IF(BGO16&gt;BGO$6,0,0.6*BGO$5+0.4*BGO$5*(BGO16-BGO$7)/(BGO$8-BGO$7))))))</f>
      </c>
      <c r="BGQ16" s="126">
        <f>IF(BGO16&lt;&gt;"",BGO$5,0)</f>
      </c>
      <c r="BGR16" s="125">
        <f>IF(BGO$6=0,RANK(BGO16,BGO$12:BGO$42,0),RANK(BGO16,BGO$12:BGO$42,1))</f>
      </c>
      <c r="BGS16"/>
      <c r="BGT16" s="126">
        <f>IF(COUNTA(BGS$12:BGS$42)=0,0.6*BGS$5,IF(BGS16="",0,IF(BGS$6=0,IF(BGS16&gt;=BGS$8,BGS$5,IF(BGS16&lt;BGS$6,0,0.6*BGS$5+0.4*BGS$5*(BGS16-BGS$7)/(BGS$8-BGS$7))),IF(BGS16&lt;=BGS$8,BGS$5,IF(BGS16&gt;BGS$6,0,0.6*BGS$5+0.4*BGS$5*(BGS16-BGS$7)/(BGS$8-BGS$7))))))</f>
      </c>
      <c r="BGU16" s="126">
        <f>IF(BGS16&lt;&gt;"",BGS$5,0)</f>
      </c>
      <c r="BGV16" s="125">
        <f>IF(BGS$6=0,RANK(BGS16,BGS$12:BGS$42,0),RANK(BGS16,BGS$12:BGS$42,1))</f>
      </c>
      <c r="BGW16" s="126">
        <v>1.9863</v>
      </c>
      <c r="BGX16" s="126">
        <f>IF(COUNTA(BGW$12:BGW$42)=0,0.6*BGW$5,IF(BGW16="",0,IF(BGW$6=0,IF(BGW16&gt;=BGW$8,BGW$5,IF(BGW16&lt;BGW$6,0,0.6*BGW$5+0.4*BGW$5*(BGW16-BGW$7)/(BGW$8-BGW$7))),IF(BGW16&lt;=BGW$8,BGW$5,IF(BGW16&gt;BGW$6,0,0.6*BGW$5+0.4*BGW$5*(BGW16-BGW$7)/(BGW$8-BGW$7))))))</f>
      </c>
      <c r="BGY16" s="126">
        <f>IF(BGW16&lt;&gt;"",BGW$5,0)</f>
      </c>
      <c r="BGZ16" s="125">
        <f>IF(BGW$6=0,RANK(BGW16,BGW$12:BGW$42,0),RANK(BGW16,BGW$12:BGW$42,1))</f>
      </c>
      <c r="BHA16" s="126">
        <v>99.828</v>
      </c>
      <c r="BHB16" s="126">
        <f>IF(COUNTA(BHA$12:BHA$42)=0,0.6*BHA$5,IF(BHA16="",0,IF(BHA$6=0,IF(BHA16&gt;=BHA$8,BHA$5,IF(BHA16&lt;BHA$6,0,0.6*BHA$5+0.4*BHA$5*(BHA16-BHA$7)/(BHA$8-BHA$7))),IF(BHA16&lt;=BHA$8,BHA$5,IF(BHA16&gt;BHA$6,0,0.6*BHA$5+0.4*BHA$5*(BHA16-BHA$7)/(BHA$8-BHA$7))))))</f>
      </c>
      <c r="BHC16" s="126">
        <f>IF(BHA16&lt;&gt;"",BHA$5,0)</f>
      </c>
      <c r="BHD16" s="125">
        <f>IF(BHA$6=0,RANK(BHA16,BHA$12:BHA$42,0),RANK(BHA16,BHA$12:BHA$42,1))</f>
      </c>
      <c r="BHE16" s="126">
        <v>97.97287</v>
      </c>
      <c r="BHF16" s="126">
        <f>IF(COUNTA(BHE$12:BHE$42)=0,0.6*BHE$5,IF(BHE16="",0,IF(BHE$6=0,IF(BHE16&gt;=BHE$8,BHE$5,IF(BHE16&lt;BHE$6,0,0.6*BHE$5+0.4*BHE$5*(BHE16-BHE$7)/(BHE$8-BHE$7))),IF(BHE16&lt;=BHE$8,BHE$5,IF(BHE16&gt;BHE$6,0,0.6*BHE$5+0.4*BHE$5*(BHE16-BHE$7)/(BHE$8-BHE$7))))))</f>
      </c>
      <c r="BHG16" s="126">
        <f>IF(BHE16&lt;&gt;"",BHE$5,0)</f>
      </c>
      <c r="BHH16" s="125">
        <f>IF(BHE$6=0,RANK(BHE16,BHE$12:BHE$42,0),RANK(BHE16,BHE$12:BHE$42,1))</f>
      </c>
      <c r="BHI16" s="126">
        <v>2.8597</v>
      </c>
      <c r="BHJ16" s="126">
        <f>IF(COUNTA(BHI$12:BHI$42)=0,0.6*BHI$5,IF(BHI16="",0,IF(BHI$6=0,IF(BHI16&gt;=BHI$8,BHI$5,IF(BHI16&lt;BHI$6,0,0.6*BHI$5+0.4*BHI$5*(BHI16-BHI$7)/(BHI$8-BHI$7))),IF(BHI16&lt;=BHI$8,BHI$5,IF(BHI16&gt;BHI$6,0,0.6*BHI$5+0.4*BHI$5*(BHI16-BHI$7)/(BHI$8-BHI$7))))))</f>
      </c>
      <c r="BHK16" s="126">
        <f>IF(BHI16&lt;&gt;"",BHI$5,0)</f>
      </c>
      <c r="BHL16" s="125">
        <f>IF(BHI$6=0,RANK(BHI16,BHI$12:BHI$42,0),RANK(BHI16,BHI$12:BHI$42,1))</f>
      </c>
      <c r="BHM16" s="126">
        <v>100</v>
      </c>
      <c r="BHN16" s="126">
        <f>IF(COUNTA(BHM$12:BHM$42)=0,0.6*BHM$5,IF(BHM16="",0,IF(BHM$6=0,IF(BHM16&gt;=BHM$8,BHM$5,IF(BHM16&lt;BHM$6,0,0.6*BHM$5+0.4*BHM$5*(BHM16-BHM$7)/(BHM$8-BHM$7))),IF(BHM16&lt;=BHM$8,BHM$5,IF(BHM16&gt;BHM$6,0,0.6*BHM$5+0.4*BHM$5*(BHM16-BHM$7)/(BHM$8-BHM$7))))))</f>
      </c>
      <c r="BHO16" s="126">
        <f>IF(BHM16&lt;&gt;"",BHM$5,0)</f>
      </c>
      <c r="BHP16" s="125">
        <f>IF(BHM$6=0,RANK(BHM16,BHM$12:BHM$42,0),RANK(BHM16,BHM$12:BHM$42,1))</f>
      </c>
      <c r="BHQ16" s="126">
        <v>0.77199</v>
      </c>
      <c r="BHR16" s="126">
        <f>IF(COUNTA(BHQ$12:BHQ$42)=0,0.6*BHQ$5,IF(BHQ16="",0,IF(BHQ$6=0,IF(BHQ16&gt;=BHQ$8,BHQ$5,IF(BHQ16&lt;BHQ$6,0,0.6*BHQ$5+0.4*BHQ$5*(BHQ16-BHQ$7)/(BHQ$8-BHQ$7))),IF(BHQ16&lt;=BHQ$8,BHQ$5,IF(BHQ16&gt;BHQ$6,0,0.6*BHQ$5+0.4*BHQ$5*(BHQ16-BHQ$7)/(BHQ$8-BHQ$7))))))</f>
      </c>
      <c r="BHS16" s="126">
        <f>IF(BHQ16&lt;&gt;"",BHQ$5,0)</f>
      </c>
      <c r="BHT16" s="125">
        <f>IF(BHQ$6=0,RANK(BHQ16,BHQ$12:BHQ$42,0),RANK(BHQ16,BHQ$12:BHQ$42,1))</f>
      </c>
      <c r="BHU16" s="126">
        <v>0.202326757713708</v>
      </c>
      <c r="BHV16" s="126">
        <f>IF(COUNTA(BHU$12:BHU$42)=0,0.6*BHU$5,IF(BHU16="",0,IF(BHU$6=0,IF(BHU16&gt;=BHU$8,BHU$5,IF(BHU16&lt;BHU$6,0,0.6*BHU$5+0.4*BHU$5*(BHU16-BHU$7)/(BHU$8-BHU$7))),IF(BHU16&lt;=BHU$8,BHU$5,IF(BHU16&gt;BHU$6,0,0.6*BHU$5+0.4*BHU$5*(BHU16-BHU$7)/(BHU$8-BHU$7))))))</f>
      </c>
      <c r="BHW16" s="126">
        <f>IF(BHU16&lt;&gt;"",BHU$5,0)</f>
      </c>
      <c r="BHX16" s="125">
        <f>IF(BHU$6=0,RANK(BHU16,BHU$12:BHU$42,0),RANK(BHU16,BHU$12:BHU$42,1))</f>
      </c>
      <c r="BHY16" s="126">
        <v>80.83644</v>
      </c>
      <c r="BHZ16" s="126">
        <f>IF(COUNTA(BHY$12:BHY$42)=0,0.6*BHY$5,IF(BHY16="",0,IF(BHY$6=0,IF(BHY16&gt;=BHY$8,BHY$5,IF(BHY16&lt;BHY$6,0,0.6*BHY$5+0.4*BHY$5*(BHY16-BHY$7)/(BHY$8-BHY$7))),IF(BHY16&lt;=BHY$8,BHY$5,IF(BHY16&gt;BHY$6,0,0.6*BHY$5+0.4*BHY$5*(BHY16-BHY$7)/(BHY$8-BHY$7))))))</f>
      </c>
      <c r="BIA16" s="126">
        <f>IF(BHY16&lt;&gt;"",BHY$5,0)</f>
      </c>
      <c r="BIB16" s="125">
        <f>IF(BHY$6=0,RANK(BHY16,BHY$12:BHY$42,0),RANK(BHY16,BHY$12:BHY$42,1))</f>
      </c>
      <c r="BIC16" s="126">
        <v>10.9934</v>
      </c>
      <c r="BID16" s="126">
        <f>IF(COUNTA(BIC$12:BIC$42)=0,0.6*BIC$5,IF(BIC16="",0,IF(BIC$6=0,IF(BIC16&gt;=BIC$8,BIC$5,IF(BIC16&lt;BIC$6,0,0.6*BIC$5+0.4*BIC$5*(BIC16-BIC$7)/(BIC$8-BIC$7))),IF(BIC16&lt;=BIC$8,BIC$5,IF(BIC16&gt;BIC$6,0,0.6*BIC$5+0.4*BIC$5*(BIC16-BIC$7)/(BIC$8-BIC$7))))))</f>
      </c>
      <c r="BIE16" s="126">
        <f>IF(BIC16&lt;&gt;"",BIC$5,0)</f>
      </c>
      <c r="BIF16" s="125">
        <f>IF(BIC$6=0,RANK(BIC16,BIC$12:BIC$42,0),RANK(BIC16,BIC$12:BIC$42,1))</f>
      </c>
      <c r="BIG16"/>
      <c r="BIH16" s="126">
        <f>IF(COUNTA(BIG$12:BIG$42)=0,0.6*BIG$5,IF(BIG16="",0,IF(BIG$6=0,IF(BIG16&gt;=BIG$8,BIG$5,IF(BIG16&lt;BIG$6,0,0.6*BIG$5+0.4*BIG$5*(BIG16-BIG$7)/(BIG$8-BIG$7))),IF(BIG16&lt;=BIG$8,BIG$5,IF(BIG16&gt;BIG$6,0,0.6*BIG$5+0.4*BIG$5*(BIG16-BIG$7)/(BIG$8-BIG$7))))))</f>
      </c>
      <c r="BII16" s="126">
        <f>IF(BIG16&lt;&gt;"",BIG$5,0)</f>
      </c>
      <c r="BIJ16" s="125">
        <f>IF(BIG$6=0,RANK(BIG16,BIG$12:BIG$42,0),RANK(BIG16,BIG$12:BIG$42,1))</f>
      </c>
      <c r="BIK16"/>
      <c r="BIL16" s="126">
        <f>IF(COUNTA(BIK$12:BIK$42)=0,0.6*BIK$5,IF(BIK16="",0,IF(BIK$6=0,IF(BIK16&gt;=BIK$8,BIK$5,IF(BIK16&lt;BIK$6,0,0.6*BIK$5+0.4*BIK$5*(BIK16-BIK$7)/(BIK$8-BIK$7))),IF(BIK16&lt;=BIK$8,BIK$5,IF(BIK16&gt;BIK$6,0,0.6*BIK$5+0.4*BIK$5*(BIK16-BIK$7)/(BIK$8-BIK$7))))))</f>
      </c>
      <c r="BIM16" s="126">
        <f>IF(BIK16&lt;&gt;"",BIK$5,0)</f>
      </c>
      <c r="BIN16" s="125">
        <f>IF(BIK$6=0,RANK(BIK16,BIK$12:BIK$42,0),RANK(BIK16,BIK$12:BIK$42,1))</f>
      </c>
      <c r="BIO16"/>
      <c r="BIP16" s="126">
        <f>IF(COUNTA(BIO$12:BIO$42)=0,0.6*BIO$5,IF(BIO16="",0,IF(BIO$6=0,IF(BIO16&gt;=BIO$8,BIO$5,IF(BIO16&lt;BIO$6,0,0.6*BIO$5+0.4*BIO$5*(BIO16-BIO$7)/(BIO$8-BIO$7))),IF(BIO16&lt;=BIO$8,BIO$5,IF(BIO16&gt;BIO$6,0,0.6*BIO$5+0.4*BIO$5*(BIO16-BIO$7)/(BIO$8-BIO$7))))))</f>
      </c>
      <c r="BIQ16" s="126">
        <f>IF(BIO16&lt;&gt;"",BIO$5,0)</f>
      </c>
      <c r="BIR16" s="125">
        <f>IF(BIO$6=0,RANK(BIO16,BIO$12:BIO$42,0),RANK(BIO16,BIO$12:BIO$42,1))</f>
      </c>
      <c r="BIS16"/>
      <c r="BIT16" s="126">
        <f>IF(COUNTA(BIS$12:BIS$42)=0,0.6*BIS$5,IF(BIS16="",0,IF(BIS$6=0,IF(BIS16&gt;=BIS$8,BIS$5,IF(BIS16&lt;BIS$6,0,0.6*BIS$5+0.4*BIS$5*(BIS16-BIS$7)/(BIS$8-BIS$7))),IF(BIS16&lt;=BIS$8,BIS$5,IF(BIS16&gt;BIS$6,0,0.6*BIS$5+0.4*BIS$5*(BIS16-BIS$7)/(BIS$8-BIS$7))))))</f>
      </c>
      <c r="BIU16" s="126">
        <f>IF(BIS16&lt;&gt;"",BIS$5,0)</f>
      </c>
      <c r="BIV16" s="125">
        <f>IF(BIS$6=0,RANK(BIS16,BIS$12:BIS$42,0),RANK(BIS16,BIS$12:BIS$42,1))</f>
      </c>
      <c r="BIW16"/>
      <c r="BIX16" s="126">
        <f>IF(COUNTA(BIW$12:BIW$42)=0,0.6*BIW$5,IF(BIW16="",0,IF(BIW$6=0,IF(BIW16&gt;=BIW$8,BIW$5,IF(BIW16&lt;BIW$6,0,0.6*BIW$5+0.4*BIW$5*(BIW16-BIW$7)/(BIW$8-BIW$7))),IF(BIW16&lt;=BIW$8,BIW$5,IF(BIW16&gt;BIW$6,0,0.6*BIW$5+0.4*BIW$5*(BIW16-BIW$7)/(BIW$8-BIW$7))))))</f>
      </c>
      <c r="BIY16" s="126">
        <f>IF(BIW16&lt;&gt;"",BIW$5,0)</f>
      </c>
      <c r="BIZ16" s="125">
        <f>IF(BIW$6=0,RANK(BIW16,BIW$12:BIW$42,0),RANK(BIW16,BIW$12:BIW$42,1))</f>
      </c>
      <c r="BJA16"/>
      <c r="BJB16" s="126">
        <f>IF(COUNTA(BJA$12:BJA$42)=0,0.6*BJA$5,IF(BJA16="",0,IF(BJA$6=0,IF(BJA16&gt;=BJA$8,BJA$5,IF(BJA16&lt;BJA$6,0,0.6*BJA$5+0.4*BJA$5*(BJA16-BJA$7)/(BJA$8-BJA$7))),IF(BJA16&lt;=BJA$8,BJA$5,IF(BJA16&gt;BJA$6,0,0.6*BJA$5+0.4*BJA$5*(BJA16-BJA$7)/(BJA$8-BJA$7))))))</f>
      </c>
      <c r="BJC16" s="126">
        <f>IF(BJA16&lt;&gt;"",BJA$5,0)</f>
      </c>
      <c r="BJD16" s="125">
        <f>IF(BJA$6=0,RANK(BJA16,BJA$12:BJA$42,0),RANK(BJA16,BJA$12:BJA$42,1))</f>
      </c>
      <c r="BJE16"/>
      <c r="BJF16" s="126">
        <f>IF(COUNTA(BJE$12:BJE$42)=0,0.6*BJE$5,IF(BJE16="",0,IF(BJE$6=0,IF(BJE16&gt;=BJE$8,BJE$5,IF(BJE16&lt;BJE$6,0,0.6*BJE$5+0.4*BJE$5*(BJE16-BJE$7)/(BJE$8-BJE$7))),IF(BJE16&lt;=BJE$8,BJE$5,IF(BJE16&gt;BJE$6,0,0.6*BJE$5+0.4*BJE$5*(BJE16-BJE$7)/(BJE$8-BJE$7))))))</f>
      </c>
      <c r="BJG16" s="126">
        <f>IF(BJE16&lt;&gt;"",BJE$5,0)</f>
      </c>
      <c r="BJH16" s="125">
        <f>IF(BJE$6=0,RANK(BJE16,BJE$12:BJE$42,0),RANK(BJE16,BJE$12:BJE$42,1))</f>
      </c>
      <c r="BJI16"/>
      <c r="BJJ16" s="126">
        <f>IF(COUNTA(BJI$12:BJI$42)=0,0.6*BJI$5,IF(BJI16="",0,IF(BJI$6=0,IF(BJI16&gt;=BJI$8,BJI$5,IF(BJI16&lt;BJI$6,0,0.6*BJI$5+0.4*BJI$5*(BJI16-BJI$7)/(BJI$8-BJI$7))),IF(BJI16&lt;=BJI$8,BJI$5,IF(BJI16&gt;BJI$6,0,0.6*BJI$5+0.4*BJI$5*(BJI16-BJI$7)/(BJI$8-BJI$7))))))</f>
      </c>
      <c r="BJK16" s="126">
        <f>IF(BJI16&lt;&gt;"",BJI$5,0)</f>
      </c>
      <c r="BJL16" s="125">
        <f>IF(BJI$6=0,RANK(BJI16,BJI$12:BJI$42,0),RANK(BJI16,BJI$12:BJI$42,1))</f>
      </c>
      <c r="BJM16"/>
      <c r="BJN16" s="126">
        <f>IF(COUNTA(BJM$12:BJM$42)=0,0.6*BJM$5,IF(BJM16="",0,IF(BJM$6=0,IF(BJM16&gt;=BJM$8,BJM$5,IF(BJM16&lt;BJM$6,0,0.6*BJM$5+0.4*BJM$5*(BJM16-BJM$7)/(BJM$8-BJM$7))),IF(BJM16&lt;=BJM$8,BJM$5,IF(BJM16&gt;BJM$6,0,0.6*BJM$5+0.4*BJM$5*(BJM16-BJM$7)/(BJM$8-BJM$7))))))</f>
      </c>
      <c r="BJO16" s="126">
        <f>IF(BJM16&lt;&gt;"",BJM$5,0)</f>
      </c>
      <c r="BJP16" s="125">
        <f>IF(BJM$6=0,RANK(BJM16,BJM$12:BJM$42,0),RANK(BJM16,BJM$12:BJM$42,1))</f>
      </c>
      <c r="BJQ16"/>
      <c r="BJR16" s="126">
        <f>IF(COUNTA(BJQ$12:BJQ$42)=0,0.6*BJQ$5,IF(BJQ16="",0,IF(BJQ$6=0,IF(BJQ16&gt;=BJQ$8,BJQ$5,IF(BJQ16&lt;BJQ$6,0,0.6*BJQ$5+0.4*BJQ$5*(BJQ16-BJQ$7)/(BJQ$8-BJQ$7))),IF(BJQ16&lt;=BJQ$8,BJQ$5,IF(BJQ16&gt;BJQ$6,0,0.6*BJQ$5+0.4*BJQ$5*(BJQ16-BJQ$7)/(BJQ$8-BJQ$7))))))</f>
      </c>
      <c r="BJS16" s="126">
        <f>IF(BJQ16&lt;&gt;"",BJQ$5,0)</f>
      </c>
      <c r="BJT16" s="125">
        <f>IF(BJQ$6=0,RANK(BJQ16,BJQ$12:BJQ$42,0),RANK(BJQ16,BJQ$12:BJQ$42,1))</f>
      </c>
      <c r="BJU16"/>
      <c r="BJV16" s="126">
        <f>IF(COUNTA(BJU$12:BJU$42)=0,0.6*BJU$5,IF(BJU16="",0,IF(BJU$6=0,IF(BJU16&gt;=BJU$8,BJU$5,IF(BJU16&lt;BJU$6,0,0.6*BJU$5+0.4*BJU$5*(BJU16-BJU$7)/(BJU$8-BJU$7))),IF(BJU16&lt;=BJU$8,BJU$5,IF(BJU16&gt;BJU$6,0,0.6*BJU$5+0.4*BJU$5*(BJU16-BJU$7)/(BJU$8-BJU$7))))))</f>
      </c>
      <c r="BJW16" s="126">
        <f>IF(BJU16&lt;&gt;"",BJU$5,0)</f>
      </c>
      <c r="BJX16" s="125">
        <f>IF(BJU$6=0,RANK(BJU16,BJU$12:BJU$42,0),RANK(BJU16,BJU$12:BJU$42,1))</f>
      </c>
      <c r="BJY16" s="126">
        <v>98.21</v>
      </c>
      <c r="BJZ16" s="126">
        <f>IF(COUNTA(BJY$12:BJY$42)=0,0.6*BJY$5,IF(BJY16="",0,IF(BJY$6=0,IF(BJY16&gt;=BJY$8,BJY$5,IF(BJY16&lt;BJY$6,0,0.6*BJY$5+0.4*BJY$5*(BJY16-BJY$7)/(BJY$8-BJY$7))),IF(BJY16&lt;=BJY$8,BJY$5,IF(BJY16&gt;BJY$6,0,0.6*BJY$5+0.4*BJY$5*(BJY16-BJY$7)/(BJY$8-BJY$7))))))</f>
      </c>
      <c r="BKA16" s="126">
        <f>IF(BJY16&lt;&gt;"",BJY$5,0)</f>
      </c>
      <c r="BKB16" s="125">
        <f>IF(BJY$6=0,RANK(BJY16,BJY$12:BJY$42,0),RANK(BJY16,BJY$12:BJY$42,1))</f>
      </c>
      <c r="BKC16"/>
      <c r="BKD16" s="126">
        <f>IF(COUNTA(BKC$12:BKC$42)=0,0.6*BKC$5,IF(BKC16="",0,IF(BKC$6=0,IF(BKC16&gt;=BKC$8,BKC$5,IF(BKC16&lt;BKC$6,0,0.6*BKC$5+0.4*BKC$5*(BKC16-BKC$7)/(BKC$8-BKC$7))),IF(BKC16&lt;=BKC$8,BKC$5,IF(BKC16&gt;BKC$6,0,0.6*BKC$5+0.4*BKC$5*(BKC16-BKC$7)/(BKC$8-BKC$7))))))</f>
      </c>
      <c r="BKE16" s="126">
        <f>IF(BKC16&lt;&gt;"",BKC$5,0)</f>
      </c>
      <c r="BKF16" s="125">
        <f>IF(BKC$6=0,RANK(BKC16,BKC$12:BKC$42,0),RANK(BKC16,BKC$12:BKC$42,1))</f>
      </c>
      <c r="BKG16"/>
      <c r="BKH16" s="126">
        <f>IF(COUNTA(BKG$12:BKG$42)=0,0.6*BKG$5,IF(BKG16="",0,IF(BKG$6=0,IF(BKG16&gt;=BKG$8,BKG$5,IF(BKG16&lt;BKG$6,0,0.6*BKG$5+0.4*BKG$5*(BKG16-BKG$7)/(BKG$8-BKG$7))),IF(BKG16&lt;=BKG$8,BKG$5,IF(BKG16&gt;BKG$6,0,0.6*BKG$5+0.4*BKG$5*(BKG16-BKG$7)/(BKG$8-BKG$7))))))</f>
      </c>
      <c r="BKI16" s="126">
        <f>IF(BKG16&lt;&gt;"",BKG$5,0)</f>
      </c>
      <c r="BKJ16" s="125">
        <f>IF(BKG$6=0,RANK(BKG16,BKG$12:BKG$42,0),RANK(BKG16,BKG$12:BKG$42,1))</f>
      </c>
      <c r="BKK16"/>
      <c r="BKL16" s="126">
        <f>IF(COUNTA(BKK$12:BKK$42)=0,0.6*BKK$5,IF(BKK16="",0,IF(BKK$6=0,IF(BKK16&gt;=BKK$8,BKK$5,IF(BKK16&lt;BKK$6,0,0.6*BKK$5+0.4*BKK$5*(BKK16-BKK$7)/(BKK$8-BKK$7))),IF(BKK16&lt;=BKK$8,BKK$5,IF(BKK16&gt;BKK$6,0,0.6*BKK$5+0.4*BKK$5*(BKK16-BKK$7)/(BKK$8-BKK$7))))))</f>
      </c>
      <c r="BKM16" s="126">
        <f>IF(BKK16&lt;&gt;"",BKK$5,0)</f>
      </c>
      <c r="BKN16" s="125">
        <f>IF(BKK$6=0,RANK(BKK16,BKK$12:BKK$42,0),RANK(BKK16,BKK$12:BKK$42,1))</f>
      </c>
      <c r="BKO16" s="126">
        <v>99.9</v>
      </c>
      <c r="BKP16" s="126">
        <f>IF(COUNTA(BKO$12:BKO$42)=0,0.6*BKO$5,IF(BKO16="",0,IF(BKO$6=0,IF(BKO16&gt;=BKO$8,BKO$5,IF(BKO16&lt;BKO$6,0,0.6*BKO$5+0.4*BKO$5*(BKO16-BKO$7)/(BKO$8-BKO$7))),IF(BKO16&lt;=BKO$8,BKO$5,IF(BKO16&gt;BKO$6,0,0.6*BKO$5+0.4*BKO$5*(BKO16-BKO$7)/(BKO$8-BKO$7))))))</f>
      </c>
      <c r="BKQ16" s="126">
        <f>IF(BKO16&lt;&gt;"",BKO$5,0)</f>
      </c>
      <c r="BKR16" s="125">
        <f>IF(BKO$6=0,RANK(BKO16,BKO$12:BKO$42,0),RANK(BKO16,BKO$12:BKO$42,1))</f>
      </c>
      <c r="BKS16"/>
      <c r="BKT16" s="126">
        <f>IF(COUNTA(BKS$12:BKS$42)=0,0.6*BKS$5,IF(BKS16="",0,IF(BKS$6=0,IF(BKS16&gt;=BKS$8,BKS$5,IF(BKS16&lt;BKS$6,0,0.6*BKS$5+0.4*BKS$5*(BKS16-BKS$7)/(BKS$8-BKS$7))),IF(BKS16&lt;=BKS$8,BKS$5,IF(BKS16&gt;BKS$6,0,0.6*BKS$5+0.4*BKS$5*(BKS16-BKS$7)/(BKS$8-BKS$7))))))</f>
      </c>
      <c r="BKU16" s="126">
        <f>IF(BKS16&lt;&gt;"",BKS$5,0)</f>
      </c>
      <c r="BKV16" s="125">
        <f>IF(BKS$6=0,RANK(BKS16,BKS$12:BKS$42,0),RANK(BKS16,BKS$12:BKS$42,1))</f>
      </c>
      <c r="BKW16" s="126">
        <v>2.49</v>
      </c>
      <c r="BKX16" s="126">
        <f>IF(COUNTA(BKW$12:BKW$42)=0,0.6*BKW$5,IF(BKW16="",0,IF(BKW$6=0,IF(BKW16&gt;=BKW$8,BKW$5,IF(BKW16&lt;BKW$6,0,0.6*BKW$5+0.4*BKW$5*(BKW16-BKW$7)/(BKW$8-BKW$7))),IF(BKW16&lt;=BKW$8,BKW$5,IF(BKW16&gt;BKW$6,0,0.6*BKW$5+0.4*BKW$5*(BKW16-BKW$7)/(BKW$8-BKW$7))))))</f>
      </c>
      <c r="BKY16" s="126">
        <f>IF(BKW16&lt;&gt;"",BKW$5,0)</f>
      </c>
      <c r="BKZ16" s="125">
        <f>IF(BKW$6=0,RANK(BKW16,BKW$12:BKW$42,0),RANK(BKW16,BKW$12:BKW$42,1))</f>
      </c>
      <c r="BLA16" s="126">
        <v>99.9333333333333</v>
      </c>
      <c r="BLB16" s="126">
        <f>IF(COUNTA(BLA$12:BLA$42)=0,0.6*BLA$5,IF(BLA16="",0,IF(BLA$6=0,IF(BLA16&gt;=BLA$8,BLA$5,IF(BLA16&lt;BLA$6,0,0.6*BLA$5+0.4*BLA$5*(BLA16-BLA$7)/(BLA$8-BLA$7))),IF(BLA16&lt;=BLA$8,BLA$5,IF(BLA16&gt;BLA$6,0,0.6*BLA$5+0.4*BLA$5*(BLA16-BLA$7)/(BLA$8-BLA$7))))))</f>
      </c>
      <c r="BLC16" s="126">
        <f>IF(BLA16&lt;&gt;"",BLA$5,0)</f>
      </c>
      <c r="BLD16" s="125">
        <f>IF(BLA$6=0,RANK(BLA16,BLA$12:BLA$42,0),RANK(BLA16,BLA$12:BLA$42,1))</f>
      </c>
      <c r="BLE16" s="126">
        <v>99.695</v>
      </c>
      <c r="BLF16" s="126">
        <f>IF(COUNTA(BLE$12:BLE$42)=0,0.6*BLE$5,IF(BLE16="",0,IF(BLE$6=0,IF(BLE16&gt;=BLE$8,BLE$5,IF(BLE16&lt;BLE$6,0,0.6*BLE$5+0.4*BLE$5*(BLE16-BLE$7)/(BLE$8-BLE$7))),IF(BLE16&lt;=BLE$8,BLE$5,IF(BLE16&gt;BLE$6,0,0.6*BLE$5+0.4*BLE$5*(BLE16-BLE$7)/(BLE$8-BLE$7))))))</f>
      </c>
      <c r="BLG16" s="126">
        <f>IF(BLE16&lt;&gt;"",BLE$5,0)</f>
      </c>
      <c r="BLH16" s="125">
        <f>IF(BLE$6=0,RANK(BLE16,BLE$12:BLE$42,0),RANK(BLE16,BLE$12:BLE$42,1))</f>
      </c>
      <c r="BLI16" s="126">
        <v>3.06166666666667</v>
      </c>
      <c r="BLJ16" s="126">
        <f>IF(COUNTA(BLI$12:BLI$42)=0,0.6*BLI$5,IF(BLI16="",0,IF(BLI$6=0,IF(BLI16&gt;=BLI$8,BLI$5,IF(BLI16&lt;BLI$6,0,0.6*BLI$5+0.4*BLI$5*(BLI16-BLI$7)/(BLI$8-BLI$7))),IF(BLI16&lt;=BLI$8,BLI$5,IF(BLI16&gt;BLI$6,0,0.6*BLI$5+0.4*BLI$5*(BLI16-BLI$7)/(BLI$8-BLI$7))))))</f>
      </c>
      <c r="BLK16" s="126">
        <f>IF(BLI16&lt;&gt;"",BLI$5,0)</f>
      </c>
      <c r="BLL16" s="125">
        <f>IF(BLI$6=0,RANK(BLI16,BLI$12:BLI$42,0),RANK(BLI16,BLI$12:BLI$42,1))</f>
      </c>
      <c r="BLM16" s="126">
        <v>100</v>
      </c>
      <c r="BLN16" s="126">
        <f>IF(COUNTA(BLM$12:BLM$42)=0,0.6*BLM$5,IF(BLM16="",0,IF(BLM$6=0,IF(BLM16&gt;=BLM$8,BLM$5,IF(BLM16&lt;BLM$6,0,0.6*BLM$5+0.4*BLM$5*(BLM16-BLM$7)/(BLM$8-BLM$7))),IF(BLM16&lt;=BLM$8,BLM$5,IF(BLM16&gt;BLM$6,0,0.6*BLM$5+0.4*BLM$5*(BLM16-BLM$7)/(BLM$8-BLM$7))))))</f>
      </c>
      <c r="BLO16" s="126">
        <f>IF(BLM16&lt;&gt;"",BLM$5,0)</f>
      </c>
      <c r="BLP16" s="125">
        <f>IF(BLM$6=0,RANK(BLM16,BLM$12:BLM$42,0),RANK(BLM16,BLM$12:BLM$42,1))</f>
      </c>
      <c r="BLQ16" s="126">
        <v>0.636666666666667</v>
      </c>
      <c r="BLR16" s="126">
        <f>IF(COUNTA(BLQ$12:BLQ$42)=0,0.6*BLQ$5,IF(BLQ16="",0,IF(BLQ$6=0,IF(BLQ16&gt;=BLQ$8,BLQ$5,IF(BLQ16&lt;BLQ$6,0,0.6*BLQ$5+0.4*BLQ$5*(BLQ16-BLQ$7)/(BLQ$8-BLQ$7))),IF(BLQ16&lt;=BLQ$8,BLQ$5,IF(BLQ16&gt;BLQ$6,0,0.6*BLQ$5+0.4*BLQ$5*(BLQ16-BLQ$7)/(BLQ$8-BLQ$7))))))</f>
      </c>
      <c r="BLS16" s="126">
        <f>IF(BLQ16&lt;&gt;"",BLQ$5,0)</f>
      </c>
      <c r="BLT16" s="125">
        <f>IF(BLQ$6=0,RANK(BLQ16,BLQ$12:BLQ$42,0),RANK(BLQ16,BLQ$12:BLQ$42,1))</f>
      </c>
      <c r="BLU16" s="126">
        <v>0</v>
      </c>
      <c r="BLV16" s="126">
        <f>IF(COUNTA(BLU$12:BLU$42)=0,0.6*BLU$5,IF(BLU16="",0,IF(BLU$6=0,IF(BLU16&gt;=BLU$8,BLU$5,IF(BLU16&lt;BLU$6,0,0.6*BLU$5+0.4*BLU$5*(BLU16-BLU$7)/(BLU$8-BLU$7))),IF(BLU16&lt;=BLU$8,BLU$5,IF(BLU16&gt;BLU$6,0,0.6*BLU$5+0.4*BLU$5*(BLU16-BLU$7)/(BLU$8-BLU$7))))))</f>
      </c>
      <c r="BLW16" s="126">
        <f>IF(BLU16&lt;&gt;"",BLU$5,0)</f>
      </c>
      <c r="BLX16" s="125">
        <f>IF(BLU$6=0,RANK(BLU16,BLU$12:BLU$42,0),RANK(BLU16,BLU$12:BLU$42,1))</f>
      </c>
      <c r="BLY16" s="126">
        <v>65.05931640625</v>
      </c>
      <c r="BLZ16" s="126">
        <f>IF(COUNTA(BLY$12:BLY$42)=0,0.6*BLY$5,IF(BLY16="",0,IF(BLY$6=0,IF(BLY16&gt;=BLY$8,BLY$5,IF(BLY16&lt;BLY$6,0,0.6*BLY$5+0.4*BLY$5*(BLY16-BLY$7)/(BLY$8-BLY$7))),IF(BLY16&lt;=BLY$8,BLY$5,IF(BLY16&gt;BLY$6,0,0.6*BLY$5+0.4*BLY$5*(BLY16-BLY$7)/(BLY$8-BLY$7))))))</f>
      </c>
      <c r="BMA16" s="126">
        <f>IF(BLY16&lt;&gt;"",BLY$5,0)</f>
      </c>
      <c r="BMB16" s="125">
        <f>IF(BLY$6=0,RANK(BLY16,BLY$12:BLY$42,0),RANK(BLY16,BLY$12:BLY$42,1))</f>
      </c>
      <c r="BMC16" s="126">
        <v>7.711865234375</v>
      </c>
      <c r="BMD16" s="126">
        <f>IF(COUNTA(BMC$12:BMC$42)=0,0.6*BMC$5,IF(BMC16="",0,IF(BMC$6=0,IF(BMC16&gt;=BMC$8,BMC$5,IF(BMC16&lt;BMC$6,0,0.6*BMC$5+0.4*BMC$5*(BMC16-BMC$7)/(BMC$8-BMC$7))),IF(BMC16&lt;=BMC$8,BMC$5,IF(BMC16&gt;BMC$6,0,0.6*BMC$5+0.4*BMC$5*(BMC16-BMC$7)/(BMC$8-BMC$7))))))</f>
      </c>
      <c r="BME16" s="126">
        <f>IF(BMC16&lt;&gt;"",BMC$5,0)</f>
      </c>
      <c r="BMF16" s="125">
        <f>IF(BMC$6=0,RANK(BMC16,BMC$12:BMC$42,0),RANK(BMC16,BMC$12:BMC$42,1))</f>
      </c>
      <c r="BMG16" s="126">
        <v>13.02</v>
      </c>
      <c r="BMH16" s="126">
        <f>IF(COUNTA(BMG$12:BMG$42)=0,0.6*BMG$5,IF(BMG16="",0,IF(AND(BMG16&gt;=BMG$7,BMG16&lt;=BMG$8),BMG$5,0)))</f>
      </c>
      <c r="BMI16" s="126">
        <f>IF(BMG16&lt;&gt;"",BMG$5,0)</f>
      </c>
      <c r="BMJ16" s="125">
        <f>IF(BMG$6=0,RANK(BMG16,BMG$12:BMG$42,0),RANK(BMG16,BMG$12:BMG$42,1))</f>
      </c>
      <c r="BMK16" s="126">
        <v>98.83</v>
      </c>
      <c r="BML16" s="126">
        <f>IF(COUNTA(BMK$12:BMK$42)=0,0.6*BMK$5,IF(BMK16="",0,IF(BMK$6=0,IF(BMK16&gt;=BMK$8,BMK$5,IF(BMK16&lt;BMK$6,0,0.6*BMK$5+0.4*BMK$5*(BMK16-BMK$7)/(BMK$8-BMK$7))),IF(BMK16&lt;=BMK$8,BMK$5,IF(BMK16&gt;BMK$6,0,0.6*BMK$5+0.4*BMK$5*(BMK16-BMK$7)/(BMK$8-BMK$7))))))</f>
      </c>
      <c r="BMM16" s="126">
        <f>IF(BMK16&lt;&gt;"",BMK$5,0)</f>
      </c>
      <c r="BMN16" s="125">
        <f>IF(BMK$6=0,RANK(BMK16,BMK$12:BMK$42,0),RANK(BMK16,BMK$12:BMK$42,1))</f>
      </c>
      <c r="BMO16"/>
      <c r="BMP16" s="126">
        <f>IF(COUNTA(BMO$12:BMO$42)=0,0.6*BMO$5,IF(BMO16="",0,IF(BMO$6=0,IF(BMO16&gt;=BMO$8,BMO$5,IF(BMO16&lt;BMO$6,0,0.6*BMO$5+0.4*BMO$5*(BMO16-BMO$7)/(BMO$8-BMO$7))),IF(BMO16&lt;=BMO$8,BMO$5,IF(BMO16&gt;BMO$6,0,0.6*BMO$5+0.4*BMO$5*(BMO16-BMO$7)/(BMO$8-BMO$7))))))</f>
      </c>
      <c r="BMQ16" s="126">
        <f>IF(BMO16&lt;&gt;"",BMO$5,0)</f>
      </c>
      <c r="BMR16" s="125">
        <f>IF(BMO$6=0,RANK(BMO16,BMO$12:BMO$42,0),RANK(BMO16,BMO$12:BMO$42,1))</f>
      </c>
      <c r="BMS16"/>
      <c r="BMT16" s="126">
        <f>IF(COUNTA(BMS$12:BMS$42)=0,0.6*BMS$5,IF(BMS16="",0,IF(BMS$6=0,IF(BMS16&gt;=BMS$8,BMS$5,IF(BMS16&lt;BMS$6,0,0.6*BMS$5+0.4*BMS$5*(BMS16-BMS$7)/(BMS$8-BMS$7))),IF(BMS16&lt;=BMS$8,BMS$5,IF(BMS16&gt;BMS$6,0,0.6*BMS$5+0.4*BMS$5*(BMS16-BMS$7)/(BMS$8-BMS$7))))))</f>
      </c>
      <c r="BMU16" s="126">
        <f>IF(BMS16&lt;&gt;"",BMS$5,0)</f>
      </c>
      <c r="BMV16" s="125">
        <f>IF(BMS$6=0,RANK(BMS16,BMS$12:BMS$42,0),RANK(BMS16,BMS$12:BMS$42,1))</f>
      </c>
      <c r="BMW16"/>
      <c r="BMX16" s="126">
        <f>IF(COUNTA(BMW$12:BMW$42)=0,0.6*BMW$5,IF(BMW16="",0,IF(BMW$6=0,IF(BMW16&gt;=BMW$8,BMW$5,IF(BMW16&lt;BMW$6,0,0.6*BMW$5+0.4*BMW$5*(BMW16-BMW$7)/(BMW$8-BMW$7))),IF(BMW16&lt;=BMW$8,BMW$5,IF(BMW16&gt;BMW$6,0,0.6*BMW$5+0.4*BMW$5*(BMW16-BMW$7)/(BMW$8-BMW$7))))))</f>
      </c>
      <c r="BMY16" s="126">
        <f>IF(BMW16&lt;&gt;"",BMW$5,0)</f>
      </c>
      <c r="BMZ16" s="125">
        <f>IF(BMW$6=0,RANK(BMW16,BMW$12:BMW$42,0),RANK(BMW16,BMW$12:BMW$42,1))</f>
      </c>
      <c r="BNA16" s="126">
        <v>99.9988666666667</v>
      </c>
      <c r="BNB16" s="126">
        <f>IF(COUNTA(BNA$12:BNA$42)=0,0.6*BNA$5,IF(BNA16="",0,IF(BNA$6=0,IF(BNA16&gt;=BNA$8,BNA$5,IF(BNA16&lt;BNA$6,0,0.6*BNA$5+0.4*BNA$5*(BNA16-BNA$7)/(BNA$8-BNA$7))),IF(BNA16&lt;=BNA$8,BNA$5,IF(BNA16&gt;BNA$6,0,0.6*BNA$5+0.4*BNA$5*(BNA16-BNA$7)/(BNA$8-BNA$7))))))</f>
      </c>
      <c r="BNC16" s="126">
        <f>IF(BNA16&lt;&gt;"",BNA$5,0)</f>
      </c>
      <c r="BND16" s="125">
        <f>IF(BNA$6=0,RANK(BNA16,BNA$12:BNA$42,0),RANK(BNA16,BNA$12:BNA$42,1))</f>
      </c>
      <c r="BNE16"/>
      <c r="BNF16" s="126">
        <f>IF(COUNTA(BNE$12:BNE$42)=0,0.6*BNE$5,IF(BNE16="",0,IF(BNE$6=0,IF(BNE16&gt;=BNE$8,BNE$5,IF(BNE16&lt;BNE$6,0,0.6*BNE$5+0.4*BNE$5*(BNE16-BNE$7)/(BNE$8-BNE$7))),IF(BNE16&lt;=BNE$8,BNE$5,IF(BNE16&gt;BNE$6,0,0.6*BNE$5+0.4*BNE$5*(BNE16-BNE$7)/(BNE$8-BNE$7))))))</f>
      </c>
      <c r="BNG16" s="126">
        <f>IF(BNE16&lt;&gt;"",BNE$5,0)</f>
      </c>
      <c r="BNH16" s="125">
        <f>IF(BNE$6=0,RANK(BNE16,BNE$12:BNE$42,0),RANK(BNE16,BNE$12:BNE$42,1))</f>
      </c>
      <c r="BNI16" s="126">
        <v>2.1057</v>
      </c>
      <c r="BNJ16" s="126">
        <f>IF(COUNTA(BNI$12:BNI$42)=0,0.6*BNI$5,IF(BNI16="",0,IF(BNI$6=0,IF(BNI16&gt;=BNI$8,BNI$5,IF(BNI16&lt;BNI$6,0,0.6*BNI$5+0.4*BNI$5*(BNI16-BNI$7)/(BNI$8-BNI$7))),IF(BNI16&lt;=BNI$8,BNI$5,IF(BNI16&gt;BNI$6,0,0.6*BNI$5+0.4*BNI$5*(BNI16-BNI$7)/(BNI$8-BNI$7))))))</f>
      </c>
      <c r="BNK16" s="126">
        <f>IF(BNI16&lt;&gt;"",BNI$5,0)</f>
      </c>
      <c r="BNL16" s="125">
        <f>IF(BNI$6=0,RANK(BNI16,BNI$12:BNI$42,0),RANK(BNI16,BNI$12:BNI$42,1))</f>
      </c>
      <c r="BNM16" s="126">
        <v>99.9566666666667</v>
      </c>
      <c r="BNN16" s="126">
        <f>IF(COUNTA(BNM$12:BNM$42)=0,0.6*BNM$5,IF(BNM16="",0,IF(BNM$6=0,IF(BNM16&gt;=BNM$8,BNM$5,IF(BNM16&lt;BNM$6,0,0.6*BNM$5+0.4*BNM$5*(BNM16-BNM$7)/(BNM$8-BNM$7))),IF(BNM16&lt;=BNM$8,BNM$5,IF(BNM16&gt;BNM$6,0,0.6*BNM$5+0.4*BNM$5*(BNM16-BNM$7)/(BNM$8-BNM$7))))))</f>
      </c>
      <c r="BNO16" s="126">
        <f>IF(BNM16&lt;&gt;"",BNM$5,0)</f>
      </c>
      <c r="BNP16" s="125">
        <f>IF(BNM$6=0,RANK(BNM16,BNM$12:BNM$42,0),RANK(BNM16,BNM$12:BNM$42,1))</f>
      </c>
      <c r="BNQ16" s="126">
        <v>91.2172666666667</v>
      </c>
      <c r="BNR16" s="126">
        <f>IF(COUNTA(BNQ$12:BNQ$42)=0,0.6*BNQ$5,IF(BNQ16="",0,IF(BNQ$6=0,IF(BNQ16&gt;=BNQ$8,BNQ$5,IF(BNQ16&lt;BNQ$6,0,0.6*BNQ$5+0.4*BNQ$5*(BNQ16-BNQ$7)/(BNQ$8-BNQ$7))),IF(BNQ16&lt;=BNQ$8,BNQ$5,IF(BNQ16&gt;BNQ$6,0,0.6*BNQ$5+0.4*BNQ$5*(BNQ16-BNQ$7)/(BNQ$8-BNQ$7))))))</f>
      </c>
      <c r="BNS16" s="126">
        <f>IF(BNQ16&lt;&gt;"",BNQ$5,0)</f>
      </c>
      <c r="BNT16" s="125">
        <f>IF(BNQ$6=0,RANK(BNQ16,BNQ$12:BNQ$42,0),RANK(BNQ16,BNQ$12:BNQ$42,1))</f>
      </c>
      <c r="BNU16" s="126">
        <v>3.7653</v>
      </c>
      <c r="BNV16" s="126">
        <f>IF(COUNTA(BNU$12:BNU$42)=0,0.6*BNU$5,IF(BNU16="",0,IF(BNU$6=0,IF(BNU16&gt;=BNU$8,BNU$5,IF(BNU16&lt;BNU$6,0,0.6*BNU$5+0.4*BNU$5*(BNU16-BNU$7)/(BNU$8-BNU$7))),IF(BNU16&lt;=BNU$8,BNU$5,IF(BNU16&gt;BNU$6,0,0.6*BNU$5+0.4*BNU$5*(BNU16-BNU$7)/(BNU$8-BNU$7))))))</f>
      </c>
      <c r="BNW16" s="126">
        <f>IF(BNU16&lt;&gt;"",BNU$5,0)</f>
      </c>
      <c r="BNX16" s="125">
        <f>IF(BNU$6=0,RANK(BNU16,BNU$12:BNU$42,0),RANK(BNU16,BNU$12:BNU$42,1))</f>
      </c>
      <c r="BNY16" s="126">
        <v>100</v>
      </c>
      <c r="BNZ16" s="126">
        <f>IF(COUNTA(BNY$12:BNY$42)=0,0.6*BNY$5,IF(BNY16="",0,IF(BNY$6=0,IF(BNY16&gt;=BNY$8,BNY$5,IF(BNY16&lt;BNY$6,0,0.6*BNY$5+0.4*BNY$5*(BNY16-BNY$7)/(BNY$8-BNY$7))),IF(BNY16&lt;=BNY$8,BNY$5,IF(BNY16&gt;BNY$6,0,0.6*BNY$5+0.4*BNY$5*(BNY16-BNY$7)/(BNY$8-BNY$7))))))</f>
      </c>
      <c r="BOA16" s="126">
        <f>IF(BNY16&lt;&gt;"",BNY$5,0)</f>
      </c>
      <c r="BOB16" s="125">
        <f>IF(BNY$6=0,RANK(BNY16,BNY$12:BNY$42,0),RANK(BNY16,BNY$12:BNY$42,1))</f>
      </c>
      <c r="BOC16" s="126">
        <v>0.676633333333333</v>
      </c>
      <c r="BOD16" s="126">
        <f>IF(COUNTA(BOC$12:BOC$42)=0,0.6*BOC$5,IF(BOC16="",0,IF(BOC$6=0,IF(BOC16&gt;=BOC$8,BOC$5,IF(BOC16&lt;BOC$6,0,0.6*BOC$5+0.4*BOC$5*(BOC16-BOC$7)/(BOC$8-BOC$7))),IF(BOC16&lt;=BOC$8,BOC$5,IF(BOC16&gt;BOC$6,0,0.6*BOC$5+0.4*BOC$5*(BOC16-BOC$7)/(BOC$8-BOC$7))))))</f>
      </c>
      <c r="BOE16" s="126">
        <f>IF(BOC16&lt;&gt;"",BOC$5,0)</f>
      </c>
      <c r="BOF16" s="125">
        <f>IF(BOC$6=0,RANK(BOC16,BOC$12:BOC$42,0),RANK(BOC16,BOC$12:BOC$42,1))</f>
      </c>
      <c r="BOG16" s="126">
        <v>0</v>
      </c>
      <c r="BOH16" s="126">
        <f>IF(COUNTA(BOG$12:BOG$42)=0,0.6*BOG$5,IF(BOG16="",0,IF(BOG$6=0,IF(BOG16&gt;=BOG$8,BOG$5,IF(BOG16&lt;BOG$6,0,0.6*BOG$5+0.4*BOG$5*(BOG16-BOG$7)/(BOG$8-BOG$7))),IF(BOG16&lt;=BOG$8,BOG$5,IF(BOG16&gt;BOG$6,0,0.6*BOG$5+0.4*BOG$5*(BOG16-BOG$7)/(BOG$8-BOG$7))))))</f>
      </c>
      <c r="BOI16" s="126">
        <f>IF(BOG16&lt;&gt;"",BOG$5,0)</f>
      </c>
      <c r="BOJ16" s="125">
        <f>IF(BOG$6=0,RANK(BOG16,BOG$12:BOG$42,0),RANK(BOG16,BOG$12:BOG$42,1))</f>
      </c>
      <c r="BOK16" s="126">
        <v>76.1586639322917</v>
      </c>
      <c r="BOL16" s="126">
        <f>IF(COUNTA(BOK$12:BOK$42)=0,0.6*BOK$5,IF(BOK16="",0,IF(BOK$6=0,IF(BOK16&gt;=BOK$8,BOK$5,IF(BOK16&lt;BOK$6,0,0.6*BOK$5+0.4*BOK$5*(BOK16-BOK$7)/(BOK$8-BOK$7))),IF(BOK16&lt;=BOK$8,BOK$5,IF(BOK16&gt;BOK$6,0,0.6*BOK$5+0.4*BOK$5*(BOK16-BOK$7)/(BOK$8-BOK$7))))))</f>
      </c>
      <c r="BOM16" s="126">
        <f>IF(BOK16&lt;&gt;"",BOK$5,0)</f>
      </c>
      <c r="BON16" s="125">
        <f>IF(BOK$6=0,RANK(BOK16,BOK$12:BOK$42,0),RANK(BOK16,BOK$12:BOK$42,1))</f>
      </c>
      <c r="BOO16" s="126">
        <v>13.2813694010417</v>
      </c>
      <c r="BOP16" s="126">
        <f>IF(COUNTA(BOO$12:BOO$42)=0,0.6*BOO$5,IF(BOO16="",0,IF(BOO$6=0,IF(BOO16&gt;=BOO$8,BOO$5,IF(BOO16&lt;BOO$6,0,0.6*BOO$5+0.4*BOO$5*(BOO16-BOO$7)/(BOO$8-BOO$7))),IF(BOO16&lt;=BOO$8,BOO$5,IF(BOO16&gt;BOO$6,0,0.6*BOO$5+0.4*BOO$5*(BOO16-BOO$7)/(BOO$8-BOO$7))))))</f>
      </c>
      <c r="BOQ16" s="126">
        <f>IF(BOO16&lt;&gt;"",BOO$5,0)</f>
      </c>
      <c r="BOR16" s="125">
        <f>IF(BOO$6=0,RANK(BOO16,BOO$12:BOO$42,0),RANK(BOO16,BOO$12:BOO$42,1))</f>
      </c>
      <c r="BOS16" s="126">
        <v>98.91</v>
      </c>
      <c r="BOT16" s="126">
        <f>IF(COUNTA(BOS$12:BOS$42)=0,0.6*BOS$5,IF(BOS16="",0,IF(BOS$6=0,IF(BOS16&gt;=BOS$8,BOS$5,IF(BOS16&lt;BOS$6,0,0.6*BOS$5+0.4*BOS$5*(BOS16-BOS$7)/(BOS$8-BOS$7))),IF(BOS16&lt;=BOS$8,BOS$5,IF(BOS16&gt;BOS$6,0,0.6*BOS$5+0.4*BOS$5*(BOS16-BOS$7)/(BOS$8-BOS$7))))))</f>
      </c>
      <c r="BOU16" s="126">
        <f>IF(BOS16&lt;&gt;"",BOS$5,0)</f>
      </c>
      <c r="BOV16" s="125">
        <f>IF(BOS$6=0,RANK(BOS16,BOS$12:BOS$42,0),RANK(BOS16,BOS$12:BOS$42,1))</f>
      </c>
      <c r="BOW16"/>
      <c r="BOX16" s="126">
        <f>IF(COUNTA(BOW$12:BOW$42)=0,0.6*BOW$5,IF(BOW16="",0,IF(BOW$6=0,IF(BOW16&gt;=BOW$8,BOW$5,IF(BOW16&lt;BOW$6,0,0.6*BOW$5+0.4*BOW$5*(BOW16-BOW$7)/(BOW$8-BOW$7))),IF(BOW16&lt;=BOW$8,BOW$5,IF(BOW16&gt;BOW$6,0,0.6*BOW$5+0.4*BOW$5*(BOW16-BOW$7)/(BOW$8-BOW$7))))))</f>
      </c>
      <c r="BOY16" s="126">
        <f>IF(BOW16&lt;&gt;"",BOW$5,0)</f>
      </c>
      <c r="BOZ16" s="125">
        <f>IF(BOW$6=0,RANK(BOW16,BOW$12:BOW$42,0),RANK(BOW16,BOW$12:BOW$42,1))</f>
      </c>
      <c r="BPA16"/>
      <c r="BPB16" s="126">
        <f>IF(COUNTA(BPA$12:BPA$42)=0,0.6*BPA$5,IF(BPA16="",0,IF(BPA$6=0,IF(BPA16&gt;=BPA$8,BPA$5,IF(BPA16&lt;BPA$6,0,0.6*BPA$5+0.4*BPA$5*(BPA16-BPA$7)/(BPA$8-BPA$7))),IF(BPA16&lt;=BPA$8,BPA$5,IF(BPA16&gt;BPA$6,0,0.6*BPA$5+0.4*BPA$5*(BPA16-BPA$7)/(BPA$8-BPA$7))))))</f>
      </c>
      <c r="BPC16" s="126">
        <f>IF(BPA16&lt;&gt;"",BPA$5,0)</f>
      </c>
      <c r="BPD16" s="125">
        <f>IF(BPA$6=0,RANK(BPA16,BPA$12:BPA$42,0),RANK(BPA16,BPA$12:BPA$42,1))</f>
      </c>
      <c r="BPE16"/>
      <c r="BPF16" s="126">
        <f>IF(COUNTA(BPE$12:BPE$42)=0,0.6*BPE$5,IF(BPE16="",0,IF(BPE$6=0,IF(BPE16&gt;=BPE$8,BPE$5,IF(BPE16&lt;BPE$6,0,0.6*BPE$5+0.4*BPE$5*(BPE16-BPE$7)/(BPE$8-BPE$7))),IF(BPE16&lt;=BPE$8,BPE$5,IF(BPE16&gt;BPE$6,0,0.6*BPE$5+0.4*BPE$5*(BPE16-BPE$7)/(BPE$8-BPE$7))))))</f>
      </c>
      <c r="BPG16" s="126">
        <f>IF(BPE16&lt;&gt;"",BPE$5,0)</f>
      </c>
      <c r="BPH16" s="125">
        <f>IF(BPE$6=0,RANK(BPE16,BPE$12:BPE$42,0),RANK(BPE16,BPE$12:BPE$42,1))</f>
      </c>
      <c r="BPI16"/>
      <c r="BPJ16" s="126">
        <f>IF(COUNTA(BPI$12:BPI$42)=0,0.6*BPI$5,IF(BPI16="",0,IF(BPI$6=0,IF(BPI16&gt;=BPI$8,BPI$5,IF(BPI16&lt;BPI$6,0,0.6*BPI$5+0.4*BPI$5*(BPI16-BPI$7)/(BPI$8-BPI$7))),IF(BPI16&lt;=BPI$8,BPI$5,IF(BPI16&gt;BPI$6,0,0.6*BPI$5+0.4*BPI$5*(BPI16-BPI$7)/(BPI$8-BPI$7))))))</f>
      </c>
      <c r="BPK16" s="126">
        <f>IF(BPI16&lt;&gt;"",BPI$5,0)</f>
      </c>
      <c r="BPL16" s="125">
        <f>IF(BPI$6=0,RANK(BPI16,BPI$12:BPI$42,0),RANK(BPI16,BPI$12:BPI$42,1))</f>
      </c>
      <c r="BPM16" s="126">
        <v>99.9892666666667</v>
      </c>
      <c r="BPN16" s="126">
        <f>IF(COUNTA(BPM$12:BPM$42)=0,0.6*BPM$5,IF(BPM16="",0,IF(BPM$6=0,IF(BPM16&gt;=BPM$8,BPM$5,IF(BPM16&lt;BPM$6,0,0.6*BPM$5+0.4*BPM$5*(BPM16-BPM$7)/(BPM$8-BPM$7))),IF(BPM16&lt;=BPM$8,BPM$5,IF(BPM16&gt;BPM$6,0,0.6*BPM$5+0.4*BPM$5*(BPM16-BPM$7)/(BPM$8-BPM$7))))))</f>
      </c>
      <c r="BPO16" s="126">
        <f>IF(BPM16&lt;&gt;"",BPM$5,0)</f>
      </c>
      <c r="BPP16" s="125">
        <f>IF(BPM$6=0,RANK(BPM16,BPM$12:BPM$42,0),RANK(BPM16,BPM$12:BPM$42,1))</f>
      </c>
      <c r="BPQ16" s="126">
        <v>100</v>
      </c>
      <c r="BPR16" s="126">
        <f>IF(COUNTA(BPQ$12:BPQ$42)=0,0.6*BPQ$5,IF(BPQ16="",0,IF(BPQ$6=0,IF(BPQ16&gt;=BPQ$8,BPQ$5,IF(BPQ16&lt;BPQ$6,0,0.6*BPQ$5+0.4*BPQ$5*(BPQ16-BPQ$7)/(BPQ$8-BPQ$7))),IF(BPQ16&lt;=BPQ$8,BPQ$5,IF(BPQ16&gt;BPQ$6,0,0.6*BPQ$5+0.4*BPQ$5*(BPQ16-BPQ$7)/(BPQ$8-BPQ$7))))))</f>
      </c>
      <c r="BPS16" s="126">
        <f>IF(BPQ16&lt;&gt;"",BPQ$5,0)</f>
      </c>
      <c r="BPT16" s="125">
        <f>IF(BPQ$6=0,RANK(BPQ16,BPQ$12:BPQ$42,0),RANK(BPQ16,BPQ$12:BPQ$42,1))</f>
      </c>
      <c r="BPU16" s="126">
        <v>2.36</v>
      </c>
      <c r="BPV16" s="126">
        <f>IF(COUNTA(BPU$12:BPU$42)=0,0.6*BPU$5,IF(BPU16="",0,IF(BPU$6=0,IF(BPU16&gt;=BPU$8,BPU$5,IF(BPU16&lt;BPU$6,0,0.6*BPU$5+0.4*BPU$5*(BPU16-BPU$7)/(BPU$8-BPU$7))),IF(BPU16&lt;=BPU$8,BPU$5,IF(BPU16&gt;BPU$6,0,0.6*BPU$5+0.4*BPU$5*(BPU16-BPU$7)/(BPU$8-BPU$7))))))</f>
      </c>
      <c r="BPW16" s="126">
        <f>IF(BPU16&lt;&gt;"",BPU$5,0)</f>
      </c>
      <c r="BPX16" s="125">
        <f>IF(BPU$6=0,RANK(BPU16,BPU$12:BPU$42,0),RANK(BPU16,BPU$12:BPU$42,1))</f>
      </c>
      <c r="BPY16" s="126">
        <v>99.9466666666667</v>
      </c>
      <c r="BPZ16" s="126">
        <f>IF(COUNTA(BPY$12:BPY$42)=0,0.6*BPY$5,IF(BPY16="",0,IF(BPY$6=0,IF(BPY16&gt;=BPY$8,BPY$5,IF(BPY16&lt;BPY$6,0,0.6*BPY$5+0.4*BPY$5*(BPY16-BPY$7)/(BPY$8-BPY$7))),IF(BPY16&lt;=BPY$8,BPY$5,IF(BPY16&gt;BPY$6,0,0.6*BPY$5+0.4*BPY$5*(BPY16-BPY$7)/(BPY$8-BPY$7))))))</f>
      </c>
      <c r="BQA16" s="126">
        <f>IF(BPY16&lt;&gt;"",BPY$5,0)</f>
      </c>
      <c r="BQB16" s="125">
        <f>IF(BPY$6=0,RANK(BPY16,BPY$12:BPY$42,0),RANK(BPY16,BPY$12:BPY$42,1))</f>
      </c>
      <c r="BQC16" s="126">
        <v>100</v>
      </c>
      <c r="BQD16" s="126">
        <f>IF(COUNTA(BQC$12:BQC$42)=0,0.6*BQC$5,IF(BQC16="",0,IF(BQC$6=0,IF(BQC16&gt;=BQC$8,BQC$5,IF(BQC16&lt;BQC$6,0,0.6*BQC$5+0.4*BQC$5*(BQC16-BQC$7)/(BQC$8-BQC$7))),IF(BQC16&lt;=BQC$8,BQC$5,IF(BQC16&gt;BQC$6,0,0.6*BQC$5+0.4*BQC$5*(BQC16-BQC$7)/(BQC$8-BQC$7))))))</f>
      </c>
      <c r="BQE16" s="126">
        <f>IF(BQC16&lt;&gt;"",BQC$5,0)</f>
      </c>
      <c r="BQF16" s="125">
        <f>IF(BQC$6=0,RANK(BQC16,BQC$12:BQC$42,0),RANK(BQC16,BQC$12:BQC$42,1))</f>
      </c>
      <c r="BQG16" s="126">
        <v>1.88666666666667</v>
      </c>
      <c r="BQH16" s="126">
        <f>IF(COUNTA(BQG$12:BQG$42)=0,0.6*BQG$5,IF(BQG16="",0,IF(BQG$6=0,IF(BQG16&gt;=BQG$8,BQG$5,IF(BQG16&lt;BQG$6,0,0.6*BQG$5+0.4*BQG$5*(BQG16-BQG$7)/(BQG$8-BQG$7))),IF(BQG16&lt;=BQG$8,BQG$5,IF(BQG16&gt;BQG$6,0,0.6*BQG$5+0.4*BQG$5*(BQG16-BQG$7)/(BQG$8-BQG$7))))))</f>
      </c>
      <c r="BQI16" s="126">
        <f>IF(BQG16&lt;&gt;"",BQG$5,0)</f>
      </c>
      <c r="BQJ16" s="125">
        <f>IF(BQG$6=0,RANK(BQG16,BQG$12:BQG$42,0),RANK(BQG16,BQG$12:BQG$42,1))</f>
      </c>
      <c r="BQK16" s="126">
        <v>100</v>
      </c>
      <c r="BQL16" s="126">
        <f>IF(COUNTA(BQK$12:BQK$42)=0,0.6*BQK$5,IF(BQK16="",0,IF(BQK$6=0,IF(BQK16&gt;=BQK$8,BQK$5,IF(BQK16&lt;BQK$6,0,0.6*BQK$5+0.4*BQK$5*(BQK16-BQK$7)/(BQK$8-BQK$7))),IF(BQK16&lt;=BQK$8,BQK$5,IF(BQK16&gt;BQK$6,0,0.6*BQK$5+0.4*BQK$5*(BQK16-BQK$7)/(BQK$8-BQK$7))))))</f>
      </c>
      <c r="BQM16" s="126">
        <f>IF(BQK16&lt;&gt;"",BQK$5,0)</f>
      </c>
      <c r="BQN16" s="125">
        <f>IF(BQK$6=0,RANK(BQK16,BQK$12:BQK$42,0),RANK(BQK16,BQK$12:BQK$42,1))</f>
      </c>
      <c r="BQO16" s="126">
        <v>0.45</v>
      </c>
      <c r="BQP16" s="126">
        <f>IF(COUNTA(BQO$12:BQO$42)=0,0.6*BQO$5,IF(BQO16="",0,IF(BQO$6=0,IF(BQO16&gt;=BQO$8,BQO$5,IF(BQO16&lt;BQO$6,0,0.6*BQO$5+0.4*BQO$5*(BQO16-BQO$7)/(BQO$8-BQO$7))),IF(BQO16&lt;=BQO$8,BQO$5,IF(BQO16&gt;BQO$6,0,0.6*BQO$5+0.4*BQO$5*(BQO16-BQO$7)/(BQO$8-BQO$7))))))</f>
      </c>
      <c r="BQQ16" s="126">
        <f>IF(BQO16&lt;&gt;"",BQO$5,0)</f>
      </c>
      <c r="BQR16" s="125">
        <f>IF(BQO$6=0,RANK(BQO16,BQO$12:BQO$42,0),RANK(BQO16,BQO$12:BQO$42,1))</f>
      </c>
      <c r="BQS16" s="126">
        <v>0</v>
      </c>
      <c r="BQT16" s="126">
        <f>IF(COUNTA(BQS$12:BQS$42)=0,0.6*BQS$5,IF(BQS16="",0,IF(BQS$6=0,IF(BQS16&gt;=BQS$8,BQS$5,IF(BQS16&lt;BQS$6,0,0.6*BQS$5+0.4*BQS$5*(BQS16-BQS$7)/(BQS$8-BQS$7))),IF(BQS16&lt;=BQS$8,BQS$5,IF(BQS16&gt;BQS$6,0,0.6*BQS$5+0.4*BQS$5*(BQS16-BQS$7)/(BQS$8-BQS$7))))))</f>
      </c>
      <c r="BQU16" s="126">
        <f>IF(BQS16&lt;&gt;"",BQS$5,0)</f>
      </c>
      <c r="BQV16" s="125">
        <f>IF(BQS$6=0,RANK(BQS16,BQS$12:BQS$42,0),RANK(BQS16,BQS$12:BQS$42,1))</f>
      </c>
      <c r="BQW16" s="126">
        <v>82.48859375</v>
      </c>
      <c r="BQX16" s="126">
        <f>IF(COUNTA(BQW$12:BQW$42)=0,0.6*BQW$5,IF(BQW16="",0,IF(BQW$6=0,IF(BQW16&gt;=BQW$8,BQW$5,IF(BQW16&lt;BQW$6,0,0.6*BQW$5+0.4*BQW$5*(BQW16-BQW$7)/(BQW$8-BQW$7))),IF(BQW16&lt;=BQW$8,BQW$5,IF(BQW16&gt;BQW$6,0,0.6*BQW$5+0.4*BQW$5*(BQW16-BQW$7)/(BQW$8-BQW$7))))))</f>
      </c>
      <c r="BQY16" s="126">
        <f>IF(BQW16&lt;&gt;"",BQW$5,0)</f>
      </c>
      <c r="BQZ16" s="125">
        <f>IF(BQW$6=0,RANK(BQW16,BQW$12:BQW$42,0),RANK(BQW16,BQW$12:BQW$42,1))</f>
      </c>
      <c r="BRA16" s="126">
        <v>24.9456119791667</v>
      </c>
      <c r="BRB16" s="126">
        <f>IF(COUNTA(BRA$12:BRA$42)=0,0.6*BRA$5,IF(BRA16="",0,IF(BRA$6=0,IF(BRA16&gt;=BRA$8,BRA$5,IF(BRA16&lt;BRA$6,0,0.6*BRA$5+0.4*BRA$5*(BRA16-BRA$7)/(BRA$8-BRA$7))),IF(BRA16&lt;=BRA$8,BRA$5,IF(BRA16&gt;BRA$6,0,0.6*BRA$5+0.4*BRA$5*(BRA16-BRA$7)/(BRA$8-BRA$7))))))</f>
      </c>
      <c r="BRC16" s="126">
        <f>IF(BRA16&lt;&gt;"",BRA$5,0)</f>
      </c>
      <c r="BRD16" s="125">
        <f>IF(BRA$6=0,RANK(BRA16,BRA$12:BRA$42,0),RANK(BRA16,BRA$12:BRA$42,1))</f>
      </c>
      <c r="BRE16" s="126">
        <v>0.07</v>
      </c>
      <c r="BRF16" s="126">
        <f>IF(COUNTA(BRE$12:BRE$42)=0,0.6*BRE$5,IF(BRE16="",0,IF(BRE$6=0,IF(BRE16&gt;=BRE$8,BRE$5,IF(BRE16&lt;BRE$6,0,0.6*BRE$5+0.4*BRE$5*(BRE16-BRE$7)/(BRE$8-BRE$7))),IF(BRE16&lt;=BRE$8,BRE$5,IF(BRE16&gt;BRE$6,0,0.6*BRE$5+0.4*BRE$5*(BRE16-BRE$7)/(BRE$8-BRE$7))))))</f>
      </c>
      <c r="BRG16" s="126">
        <f>IF(BRE16&lt;&gt;"",BRE$5,0)</f>
      </c>
      <c r="BRH16" s="125">
        <f>IF(BRE$6=0,RANK(BRE16,BRE$12:BRE$42,0),RANK(BRE16,BRE$12:BRE$42,1))</f>
      </c>
      <c r="BRI16" s="126">
        <v>0.06</v>
      </c>
      <c r="BRJ16" s="126">
        <f>IF(COUNTA(BRI$12:BRI$42)=0,0.6*BRI$5,IF(BRI16="",0,IF(BRI$6=0,IF(BRI16&gt;=BRI$8,BRI$5,IF(BRI16&lt;BRI$6,0,0.6*BRI$5+0.4*BRI$5*(BRI16-BRI$7)/(BRI$8-BRI$7))),IF(BRI16&lt;=BRI$8,BRI$5,IF(BRI16&gt;BRI$6,0,0.6*BRI$5+0.4*BRI$5*(BRI16-BRI$7)/(BRI$8-BRI$7))))))</f>
      </c>
      <c r="BRK16" s="126">
        <f>IF(BRI16&lt;&gt;"",BRI$5,0)</f>
      </c>
      <c r="BRL16" s="125">
        <f>IF(BRI$6=0,RANK(BRI16,BRI$12:BRI$42,0),RANK(BRI16,BRI$12:BRI$42,1))</f>
      </c>
      <c r="BRM16" s="126">
        <v>0.06</v>
      </c>
      <c r="BRN16" s="126">
        <f>IF(COUNTA(BRM$12:BRM$42)=0,0.6*BRM$5,IF(BRM16="",0,IF(BRM$6=0,IF(BRM16&gt;=BRM$8,BRM$5,IF(BRM16&lt;BRM$6,0,0.6*BRM$5+0.4*BRM$5*(BRM16-BRM$7)/(BRM$8-BRM$7))),IF(BRM16&lt;=BRM$8,BRM$5,IF(BRM16&gt;BRM$6,0,0.6*BRM$5+0.4*BRM$5*(BRM16-BRM$7)/(BRM$8-BRM$7))))))</f>
      </c>
      <c r="BRO16" s="126">
        <f>IF(BRM16&lt;&gt;"",BRM$5,0)</f>
      </c>
      <c r="BRP16" s="125">
        <f>IF(BRM$6=0,RANK(BRM16,BRM$12:BRM$42,0),RANK(BRM16,BRM$12:BRM$42,1))</f>
      </c>
      <c r="BRQ16"/>
      <c r="BRR16" s="126">
        <f>IF(COUNTA(BRQ$12:BRQ$42)=0,0.6*BRQ$5,IF(BRQ16="",0,IF(BRQ$6=0,IF(BRQ16&gt;=BRQ$8,BRQ$5,IF(BRQ16&lt;BRQ$6,0,0.6*BRQ$5+0.4*BRQ$5*(BRQ16-BRQ$7)/(BRQ$8-BRQ$7))),IF(BRQ16&lt;=BRQ$8,BRQ$5,IF(BRQ16&gt;BRQ$6,0,0.6*BRQ$5+0.4*BRQ$5*(BRQ16-BRQ$7)/(BRQ$8-BRQ$7))))))</f>
      </c>
      <c r="BRS16" s="126">
        <f>IF(BRQ16&lt;&gt;"",BRQ$5,0)</f>
      </c>
      <c r="BRT16" s="125">
        <f>IF(BRQ$6=0,RANK(BRQ16,BRQ$12:BRQ$42,0),RANK(BRQ16,BRQ$12:BRQ$42,1))</f>
      </c>
      <c r="BRU16"/>
      <c r="BRV16" s="126">
        <f>IF(COUNTA(BRU$12:BRU$42)=0,0.6*BRU$5,IF(BRU16="",0,IF(BRU$6=0,IF(BRU16&gt;=BRU$8,BRU$5,IF(BRU16&lt;BRU$6,0,0.6*BRU$5+0.4*BRU$5*(BRU16-BRU$7)/(BRU$8-BRU$7))),IF(BRU16&lt;=BRU$8,BRU$5,IF(BRU16&gt;BRU$6,0,0.6*BRU$5+0.4*BRU$5*(BRU16-BRU$7)/(BRU$8-BRU$7))))))</f>
      </c>
      <c r="BRW16" s="126">
        <f>IF(BRU16&lt;&gt;"",BRU$5,0)</f>
      </c>
      <c r="BRX16" s="125">
        <f>IF(BRU$6=0,RANK(BRU16,BRU$12:BRU$42,0),RANK(BRU16,BRU$12:BRU$42,1))</f>
      </c>
      <c r="BRY16"/>
      <c r="BRZ16" s="126">
        <f>IF(COUNTA(BRY$12:BRY$42)=0,0.6*BRY$5,IF(BRY16="",0,IF(BRY$6=0,IF(BRY16&gt;=BRY$8,BRY$5,IF(BRY16&lt;BRY$6,0,0.6*BRY$5+0.4*BRY$5*(BRY16-BRY$7)/(BRY$8-BRY$7))),IF(BRY16&lt;=BRY$8,BRY$5,IF(BRY16&gt;BRY$6,0,0.6*BRY$5+0.4*BRY$5*(BRY16-BRY$7)/(BRY$8-BRY$7))))))</f>
      </c>
      <c r="BSA16" s="126">
        <f>IF(BRY16&lt;&gt;"",BRY$5,0)</f>
      </c>
      <c r="BSB16" s="125">
        <f>IF(BRY$6=0,RANK(BRY16,BRY$12:BRY$42,0),RANK(BRY16,BRY$12:BRY$42,1))</f>
      </c>
      <c r="BSC16"/>
      <c r="BSD16" s="126">
        <f>IF(COUNTA(BSC$12:BSC$42)=0,0.6*BSC$5,IF(BSC16="",0,IF(BSC$6=0,IF(BSC16&gt;=BSC$8,BSC$5,IF(BSC16&lt;BSC$6,0,0.6*BSC$5+0.4*BSC$5*(BSC16-BSC$7)/(BSC$8-BSC$7))),IF(BSC16&lt;=BSC$8,BSC$5,IF(BSC16&gt;BSC$6,0,0.6*BSC$5+0.4*BSC$5*(BSC16-BSC$7)/(BSC$8-BSC$7))))))</f>
      </c>
      <c r="BSE16" s="126">
        <f>IF(BSC16&lt;&gt;"",BSC$5,0)</f>
      </c>
      <c r="BSF16" s="125">
        <f>IF(BSC$6=0,RANK(BSC16,BSC$12:BSC$42,0),RANK(BSC16,BSC$12:BSC$42,1))</f>
      </c>
      <c r="BSG16"/>
      <c r="BSH16" s="126">
        <f>IF(COUNTA(BSG$12:BSG$42)=0,0.6*BSG$5,IF(BSG16="",0,IF(BSG$6=0,IF(BSG16&gt;=BSG$8,BSG$5,IF(BSG16&lt;BSG$6,0,0.6*BSG$5+0.4*BSG$5*(BSG16-BSG$7)/(BSG$8-BSG$7))),IF(BSG16&lt;=BSG$8,BSG$5,IF(BSG16&gt;BSG$6,0,0.6*BSG$5+0.4*BSG$5*(BSG16-BSG$7)/(BSG$8-BSG$7))))))</f>
      </c>
      <c r="BSI16" s="126">
        <f>IF(BSG16&lt;&gt;"",BSG$5,0)</f>
      </c>
      <c r="BSJ16" s="125">
        <f>IF(BSG$6=0,RANK(BSG16,BSG$12:BSG$42,0),RANK(BSG16,BSG$12:BSG$42,1))</f>
      </c>
      <c r="BSK16"/>
      <c r="BSL16" s="126">
        <f>IF(COUNTA(BSK$12:BSK$42)=0,0.6*BSK$5,IF(BSK16="",0,IF(BSK$6=0,IF(BSK16&gt;=BSK$8,BSK$5,IF(BSK16&lt;BSK$6,0,0.6*BSK$5+0.4*BSK$5*(BSK16-BSK$7)/(BSK$8-BSK$7))),IF(BSK16&lt;=BSK$8,BSK$5,IF(BSK16&gt;BSK$6,0,0.6*BSK$5+0.4*BSK$5*(BSK16-BSK$7)/(BSK$8-BSK$7))))))</f>
      </c>
      <c r="BSM16" s="126">
        <f>IF(BSK16&lt;&gt;"",BSK$5,0)</f>
      </c>
      <c r="BSN16" s="125">
        <f>IF(BSK$6=0,RANK(BSK16,BSK$12:BSK$42,0),RANK(BSK16,BSK$12:BSK$42,1))</f>
      </c>
      <c r="BSO16"/>
      <c r="BSP16" s="126">
        <f>IF(COUNTA(BSO$12:BSO$42)=0,0.6*BSO$5,IF(BSO16="",0,IF(BSO$6=0,IF(BSO16&gt;=BSO$8,BSO$5,IF(BSO16&lt;BSO$6,0,0.6*BSO$5+0.4*BSO$5*(BSO16-BSO$7)/(BSO$8-BSO$7))),IF(BSO16&lt;=BSO$8,BSO$5,IF(BSO16&gt;BSO$6,0,0.6*BSO$5+0.4*BSO$5*(BSO16-BSO$7)/(BSO$8-BSO$7))))))</f>
      </c>
      <c r="BSQ16" s="126">
        <f>IF(BSO16&lt;&gt;"",BSO$5,0)</f>
      </c>
      <c r="BSR16" s="125">
        <f>IF(BSO$6=0,RANK(BSO16,BSO$12:BSO$42,0),RANK(BSO16,BSO$12:BSO$42,1))</f>
      </c>
      <c r="BSS16"/>
      <c r="BST16" s="126">
        <f>IF(COUNTA(BSS$12:BSS$42)=0,0.6*BSS$5,IF(BSS16="",0,IF(BSS$6=0,IF(BSS16&gt;=BSS$8,BSS$5,IF(BSS16&lt;BSS$6,0,0.6*BSS$5+0.4*BSS$5*(BSS16-BSS$7)/(BSS$8-BSS$7))),IF(BSS16&lt;=BSS$8,BSS$5,IF(BSS16&gt;BSS$6,0,0.6*BSS$5+0.4*BSS$5*(BSS16-BSS$7)/(BSS$8-BSS$7))))))</f>
      </c>
      <c r="BSU16" s="126">
        <f>IF(BSS16&lt;&gt;"",BSS$5,0)</f>
      </c>
      <c r="BSV16" s="125">
        <f>IF(BSS$6=0,RANK(BSS16,BSS$12:BSS$42,0),RANK(BSS16,BSS$12:BSS$42,1))</f>
      </c>
      <c r="BSW16"/>
      <c r="BSX16" s="126">
        <f>IF(COUNTA(BSW$12:BSW$42)=0,0.6*BSW$5,IF(BSW16="",0,IF(BSW$6=0,IF(BSW16&gt;=BSW$8,BSW$5,IF(BSW16&lt;BSW$6,0,0.6*BSW$5+0.4*BSW$5*(BSW16-BSW$7)/(BSW$8-BSW$7))),IF(BSW16&lt;=BSW$8,BSW$5,IF(BSW16&gt;BSW$6,0,0.6*BSW$5+0.4*BSW$5*(BSW16-BSW$7)/(BSW$8-BSW$7))))))</f>
      </c>
      <c r="BSY16" s="126">
        <f>IF(BSW16&lt;&gt;"",BSW$5,0)</f>
      </c>
      <c r="BSZ16" s="125">
        <f>IF(BSW$6=0,RANK(BSW16,BSW$12:BSW$42,0),RANK(BSW16,BSW$12:BSW$42,1))</f>
      </c>
      <c r="BTA16"/>
      <c r="BTB16" s="126">
        <f>IF(COUNTA(BTA$12:BTA$42)=0,0.6*BTA$5,IF(BTA16="",0,IF(BTA$6=0,IF(BTA16&gt;=BTA$8,BTA$5,IF(BTA16&lt;BTA$6,0,0.6*BTA$5+0.4*BTA$5*(BTA16-BTA$7)/(BTA$8-BTA$7))),IF(BTA16&lt;=BTA$8,BTA$5,IF(BTA16&gt;BTA$6,0,0.6*BTA$5+0.4*BTA$5*(BTA16-BTA$7)/(BTA$8-BTA$7))))))</f>
      </c>
      <c r="BTC16" s="126">
        <f>IF(BTA16&lt;&gt;"",BTA$5,0)</f>
      </c>
      <c r="BTD16" s="125">
        <f>IF(BTA$6=0,RANK(BTA16,BTA$12:BTA$42,0),RANK(BTA16,BTA$12:BTA$42,1))</f>
      </c>
      <c r="BTE16"/>
      <c r="BTF16" s="126">
        <f>IF(COUNTA(BTE$12:BTE$42)=0,0.6*BTE$5,IF(BTE16="",0,IF(BTE$6=0,IF(BTE16&gt;=BTE$8,BTE$5,IF(BTE16&lt;BTE$6,0,0.6*BTE$5+0.4*BTE$5*(BTE16-BTE$7)/(BTE$8-BTE$7))),IF(BTE16&lt;=BTE$8,BTE$5,IF(BTE16&gt;BTE$6,0,0.6*BTE$5+0.4*BTE$5*(BTE16-BTE$7)/(BTE$8-BTE$7))))))</f>
      </c>
      <c r="BTG16" s="126">
        <f>IF(BTE16&lt;&gt;"",BTE$5,0)</f>
      </c>
      <c r="BTH16" s="125">
        <f>IF(BTE$6=0,RANK(BTE16,BTE$12:BTE$42,0),RANK(BTE16,BTE$12:BTE$42,1))</f>
      </c>
      <c r="BTI16" s="126">
        <v>0.25</v>
      </c>
      <c r="BTJ16" s="126">
        <f>IF(COUNTA(BTI$12:BTI$42)=0,0.6*BTI$5,IF(BTI16="",0,IF(BTI$6=0,IF(BTI16&gt;=BTI$8,BTI$5,IF(BTI16&lt;BTI$6,0,0.6*BTI$5+0.4*BTI$5*(BTI16-BTI$7)/(BTI$8-BTI$7))),IF(BTI16&lt;=BTI$8,BTI$5,IF(BTI16&gt;BTI$6,0,0.6*BTI$5+0.4*BTI$5*(BTI16-BTI$7)/(BTI$8-BTI$7))))))</f>
      </c>
      <c r="BTK16" s="126">
        <f>IF(BTI16&lt;&gt;"",BTI$5,0)</f>
      </c>
      <c r="BTL16" s="125">
        <f>IF(BTI$6=0,RANK(BTI16,BTI$12:BTI$42,0),RANK(BTI16,BTI$12:BTI$42,1))</f>
      </c>
      <c r="BTM16" s="126">
        <v>1.36</v>
      </c>
      <c r="BTN16" s="126">
        <f>IF(COUNTA(BTM$12:BTM$42)=0,0.6*BTM$5,IF(BTM16="",0,IF(BTM$6=0,IF(BTM16&gt;=BTM$8,BTM$5,IF(BTM16&lt;BTM$6,0,0.6*BTM$5+0.4*BTM$5*(BTM16-BTM$7)/(BTM$8-BTM$7))),IF(BTM16&lt;=BTM$8,BTM$5,IF(BTM16&gt;BTM$6,0,0.6*BTM$5+0.4*BTM$5*(BTM16-BTM$7)/(BTM$8-BTM$7))))))</f>
      </c>
      <c r="BTO16" s="126">
        <f>IF(BTM16&lt;&gt;"",BTM$5,0)</f>
      </c>
      <c r="BTP16" s="125">
        <f>IF(BTM$6=0,RANK(BTM16,BTM$12:BTM$42,0),RANK(BTM16,BTM$12:BTM$42,1))</f>
      </c>
      <c r="BTQ16" s="126">
        <v>0.77</v>
      </c>
      <c r="BTR16" s="126">
        <f>IF(COUNTA(BTQ$12:BTQ$42)=0,0.6*BTQ$5,IF(BTQ16="",0,IF(BTQ$6=0,IF(BTQ16&gt;=BTQ$8,BTQ$5,IF(BTQ16&lt;BTQ$6,0,0.6*BTQ$5+0.4*BTQ$5*(BTQ16-BTQ$7)/(BTQ$8-BTQ$7))),IF(BTQ16&lt;=BTQ$8,BTQ$5,IF(BTQ16&gt;BTQ$6,0,0.6*BTQ$5+0.4*BTQ$5*(BTQ16-BTQ$7)/(BTQ$8-BTQ$7))))))</f>
      </c>
      <c r="BTS16" s="126">
        <f>IF(BTQ16&lt;&gt;"",BTQ$5,0)</f>
      </c>
      <c r="BTT16" s="125">
        <f>IF(BTQ$6=0,RANK(BTQ16,BTQ$12:BTQ$42,0),RANK(BTQ16,BTQ$12:BTQ$42,1))</f>
      </c>
      <c r="BTU16" s="126">
        <v>98.97</v>
      </c>
      <c r="BTV16" s="126">
        <f>IF(COUNTA(BTU$12:BTU$42)=0,0.6*BTU$5,IF(BTU16="",0,IF(BTU$6=0,IF(BTU16&gt;=BTU$8,BTU$5,IF(BTU16&lt;BTU$6,0,0.6*BTU$5+0.4*BTU$5*(BTU16-BTU$7)/(BTU$8-BTU$7))),IF(BTU16&lt;=BTU$8,BTU$5,IF(BTU16&gt;BTU$6,0,0.6*BTU$5+0.4*BTU$5*(BTU16-BTU$7)/(BTU$8-BTU$7))))))</f>
      </c>
      <c r="BTW16" s="126">
        <f>IF(BTU16&lt;&gt;"",BTU$5,0)</f>
      </c>
      <c r="BTX16" s="125">
        <f>IF(BTU$6=0,RANK(BTU16,BTU$12:BTU$42,0),RANK(BTU16,BTU$12:BTU$42,1))</f>
      </c>
      <c r="BTY16" s="126">
        <v>97.33</v>
      </c>
      <c r="BTZ16" s="126">
        <f>IF(COUNTA(BTY$12:BTY$42)=0,0.6*BTY$5,IF(BTY16="",0,IF(BTY$6=0,IF(BTY16&gt;=BTY$8,BTY$5,IF(BTY16&lt;BTY$6,0,0.6*BTY$5+0.4*BTY$5*(BTY16-BTY$7)/(BTY$8-BTY$7))),IF(BTY16&lt;=BTY$8,BTY$5,IF(BTY16&gt;BTY$6,0,0.6*BTY$5+0.4*BTY$5*(BTY16-BTY$7)/(BTY$8-BTY$7))))))</f>
      </c>
      <c r="BUA16" s="126">
        <f>IF(BTY16&lt;&gt;"",BTY$5,0)</f>
      </c>
      <c r="BUB16" s="125">
        <f>IF(BTY$6=0,RANK(BTY16,BTY$12:BTY$42,0),RANK(BTY16,BTY$12:BTY$42,1))</f>
      </c>
      <c r="BUC16" s="126">
        <v>98.74</v>
      </c>
      <c r="BUD16" s="126">
        <f>IF(COUNTA(BUC$12:BUC$42)=0,0.6*BUC$5,IF(BUC16="",0,IF(BUC$6=0,IF(BUC16&gt;=BUC$8,BUC$5,IF(BUC16&lt;BUC$6,0,0.6*BUC$5+0.4*BUC$5*(BUC16-BUC$7)/(BUC$8-BUC$7))),IF(BUC16&lt;=BUC$8,BUC$5,IF(BUC16&gt;BUC$6,0,0.6*BUC$5+0.4*BUC$5*(BUC16-BUC$7)/(BUC$8-BUC$7))))))</f>
      </c>
      <c r="BUE16" s="126">
        <f>IF(BUC16&lt;&gt;"",BUC$5,0)</f>
      </c>
      <c r="BUF16" s="125">
        <f>IF(BUC$6=0,RANK(BUC16,BUC$12:BUC$42,0),RANK(BUC16,BUC$12:BUC$42,1))</f>
      </c>
      <c r="BUG16" s="126">
        <v>1.04</v>
      </c>
      <c r="BUH16" s="126">
        <f>IF(COUNTA(BUG$12:BUG$42)=0,0.6*BUG$5,IF(BUG16="",0,IF(BUG$6=0,IF(BUG16&gt;=BUG$8,BUG$5,IF(BUG16&lt;BUG$6,0,0.6*BUG$5+0.4*BUG$5*(BUG16-BUG$7)/(BUG$8-BUG$7))),IF(BUG16&lt;=BUG$8,BUG$5,IF(BUG16&gt;BUG$6,0,0.6*BUG$5+0.4*BUG$5*(BUG16-BUG$7)/(BUG$8-BUG$7))))))</f>
      </c>
      <c r="BUI16" s="126">
        <f>IF(BUG16&lt;&gt;"",BUG$5,0)</f>
      </c>
      <c r="BUJ16" s="125">
        <f>IF(BUG$6=0,RANK(BUG16,BUG$12:BUG$42,0),RANK(BUG16,BUG$12:BUG$42,1))</f>
      </c>
      <c r="BUK16" s="126">
        <v>0.82</v>
      </c>
      <c r="BUL16" s="126">
        <f>IF(COUNTA(BUK$12:BUK$42)=0,0.6*BUK$5,IF(BUK16="",0,IF(BUK$6=0,IF(BUK16&gt;=BUK$8,BUK$5,IF(BUK16&lt;BUK$6,0,0.6*BUK$5+0.4*BUK$5*(BUK16-BUK$7)/(BUK$8-BUK$7))),IF(BUK16&lt;=BUK$8,BUK$5,IF(BUK16&gt;BUK$6,0,0.6*BUK$5+0.4*BUK$5*(BUK16-BUK$7)/(BUK$8-BUK$7))))))</f>
      </c>
      <c r="BUM16" s="126">
        <f>IF(BUK16&lt;&gt;"",BUK$5,0)</f>
      </c>
      <c r="BUN16" s="125">
        <f>IF(BUK$6=0,RANK(BUK16,BUK$12:BUK$42,0),RANK(BUK16,BUK$12:BUK$42,1))</f>
      </c>
      <c r="BUO16" s="126">
        <v>28.09</v>
      </c>
      <c r="BUP16" s="126">
        <f>IF(COUNTA(BUO$12:BUO$42)=0,0.6*BUO$5,IF(BUO16="",0,IF(AND(BUO16&gt;=BUO$7,BUO16&lt;=BUO$8),BUO$5,0)))</f>
      </c>
      <c r="BUQ16" s="126">
        <f>IF(BUO16&lt;&gt;"",BUO$5,0)</f>
      </c>
      <c r="BUR16" s="125">
        <f>IF(BUO$6=0,RANK(BUO16,BUO$12:BUO$42,0),RANK(BUO16,BUO$12:BUO$42,1))</f>
      </c>
      <c r="BUS16" s="126">
        <v>0.07</v>
      </c>
      <c r="BUT16" s="126">
        <f>IF(COUNTA(BUS$12:BUS$42)=0,0.6*BUS$5,IF(BUS16="",0,IF(BUS$6=0,IF(BUS16&gt;=BUS$8,BUS$5,IF(BUS16&lt;BUS$6,0,0.6*BUS$5+0.4*BUS$5*(BUS16-BUS$7)/(BUS$8-BUS$7))),IF(BUS16&lt;=BUS$8,BUS$5,IF(BUS16&gt;BUS$6,0,0.6*BUS$5+0.4*BUS$5*(BUS16-BUS$7)/(BUS$8-BUS$7))))))</f>
      </c>
      <c r="BUU16" s="126">
        <f>IF(BUS16&lt;&gt;"",BUS$5,0)</f>
      </c>
      <c r="BUV16" s="125">
        <f>IF(BUS$6=0,RANK(BUS16,BUS$12:BUS$42,0),RANK(BUS16,BUS$12:BUS$42,1))</f>
      </c>
      <c r="BUW16" s="126">
        <v>0</v>
      </c>
      <c r="BUX16" s="126">
        <f>IF(COUNTA(BUW$12:BUW$42)=0,0.6*BUW$5,IF(BUW16="",0,IF(BUW$6=0,IF(BUW16&gt;=BUW$8,BUW$5,IF(BUW16&lt;BUW$6,0,0.6*BUW$5+0.4*BUW$5*(BUW16-BUW$7)/(BUW$8-BUW$7))),IF(BUW16&lt;=BUW$8,BUW$5,IF(BUW16&gt;BUW$6,0,0.6*BUW$5+0.4*BUW$5*(BUW16-BUW$7)/(BUW$8-BUW$7))))))</f>
      </c>
      <c r="BUY16" s="126">
        <f>IF(BUW16&lt;&gt;"",BUW$5,0)</f>
      </c>
      <c r="BUZ16" s="125">
        <f>IF(BUW$6=0,RANK(BUW16,BUW$12:BUW$42,0),RANK(BUW16,BUW$12:BUW$42,1))</f>
      </c>
      <c r="BVA16" s="126">
        <v>0.026</v>
      </c>
      <c r="BVB16" s="126">
        <f>IF(COUNTA(BVA$12:BVA$42)=0,0.6*BVA$5,IF(BVA16="",0,IF(BVA$6=0,IF(BVA16&gt;=BVA$8,BVA$5,IF(BVA16&lt;BVA$6,0,0.6*BVA$5+0.4*BVA$5*(BVA16-BVA$7)/(BVA$8-BVA$7))),IF(BVA16&lt;=BVA$8,BVA$5,IF(BVA16&gt;BVA$6,0,0.6*BVA$5+0.4*BVA$5*(BVA16-BVA$7)/(BVA$8-BVA$7))))))</f>
      </c>
      <c r="BVC16" s="126">
        <f>IF(BVA16&lt;&gt;"",BVA$5,0)</f>
      </c>
      <c r="BVD16" s="125">
        <f>IF(BVA$6=0,RANK(BVA16,BVA$12:BVA$42,0),RANK(BVA16,BVA$12:BVA$42,1))</f>
      </c>
      <c r="BVE16" s="126">
        <v>0.046</v>
      </c>
      <c r="BVF16" s="126">
        <f>IF(COUNTA(BVE$12:BVE$42)=0,0.6*BVE$5,IF(BVE16="",0,IF(BVE$6=0,IF(BVE16&gt;=BVE$8,BVE$5,IF(BVE16&lt;BVE$6,0,0.6*BVE$5+0.4*BVE$5*(BVE16-BVE$7)/(BVE$8-BVE$7))),IF(BVE16&lt;=BVE$8,BVE$5,IF(BVE16&gt;BVE$6,0,0.6*BVE$5+0.4*BVE$5*(BVE16-BVE$7)/(BVE$8-BVE$7))))))</f>
      </c>
      <c r="BVG16" s="126">
        <f>IF(BVE16&lt;&gt;"",BVE$5,0)</f>
      </c>
      <c r="BVH16" s="125">
        <f>IF(BVE$6=0,RANK(BVE16,BVE$12:BVE$42,0),RANK(BVE16,BVE$12:BVE$42,1))</f>
      </c>
      <c r="BVI16" s="126">
        <v>51.6278941707355</v>
      </c>
      <c r="BVJ16" s="126">
        <f>IF(COUNTA(BVI$12:BVI$42)=0,0.6*BVI$5,IF(BVI16="",0,IF(BVI$6=0,IF(BVI16&gt;=BVI$8,BVI$5,IF(BVI16&lt;BVI$6,0,0.6*BVI$5+0.4*BVI$5*(BVI16-BVI$7)/(BVI$8-BVI$7))),IF(BVI16&lt;=BVI$8,BVI$5,IF(BVI16&gt;BVI$6,0,0.6*BVI$5+0.4*BVI$5*(BVI16-BVI$7)/(BVI$8-BVI$7))))))</f>
      </c>
      <c r="BVK16" s="126">
        <f>IF(BVI16&lt;&gt;"",BVI$5,0)</f>
      </c>
      <c r="BVL16" s="125">
        <f>IF(BVI$6=0,RANK(BVI16,BVI$12:BVI$42,0),RANK(BVI16,BVI$12:BVI$42,1))</f>
      </c>
      <c r="BVM16" s="126">
        <v>0.41</v>
      </c>
      <c r="BVN16" s="126">
        <f>IF(COUNTA(BVM$12:BVM$42)=0,0.6*BVM$5,IF(BVM16="",0,IF(BVM$6=0,IF(BVM16&gt;=BVM$8,BVM$5,IF(BVM16&lt;BVM$6,0,0.6*BVM$5+0.4*BVM$5*(BVM16-BVM$7)/(BVM$8-BVM$7))),IF(BVM16&lt;=BVM$8,BVM$5,IF(BVM16&gt;BVM$6,0,0.6*BVM$5+0.4*BVM$5*(BVM16-BVM$7)/(BVM$8-BVM$7))))))</f>
      </c>
      <c r="BVO16" s="126">
        <f>IF(BVM16&lt;&gt;"",BVM$5,0)</f>
      </c>
      <c r="BVP16" s="125">
        <f>IF(BVM$6=0,RANK(BVM16,BVM$12:BVM$42,0),RANK(BVM16,BVM$12:BVM$42,1))</f>
      </c>
      <c r="BVQ16" s="126">
        <v>0.93</v>
      </c>
      <c r="BVR16" s="126">
        <f>IF(COUNTA(BVQ$12:BVQ$42)=0,0.6*BVQ$5,IF(BVQ16="",0,IF(BVQ$6=0,IF(BVQ16&gt;=BVQ$8,BVQ$5,IF(BVQ16&lt;BVQ$6,0,0.6*BVQ$5+0.4*BVQ$5*(BVQ16-BVQ$7)/(BVQ$8-BVQ$7))),IF(BVQ16&lt;=BVQ$8,BVQ$5,IF(BVQ16&gt;BVQ$6,0,0.6*BVQ$5+0.4*BVQ$5*(BVQ16-BVQ$7)/(BVQ$8-BVQ$7))))))</f>
      </c>
      <c r="BVS16" s="126">
        <f>IF(BVQ16&lt;&gt;"",BVQ$5,0)</f>
      </c>
      <c r="BVT16" s="125">
        <f>IF(BVQ$6=0,RANK(BVQ16,BVQ$12:BVQ$42,0),RANK(BVQ16,BVQ$12:BVQ$42,1))</f>
      </c>
      <c r="BVU16" s="126">
        <v>98.8863140542231</v>
      </c>
      <c r="BVV16" s="126">
        <f>IF(COUNTA(BVU$12:BVU$42)=0,0.6*BVU$5,IF(BVU16="",0,IF(BVU$6=0,IF(BVU16&gt;=BVU$8,BVU$5,IF(BVU16&lt;BVU$6,0,0.6*BVU$5+0.4*BVU$5*(BVU16-BVU$7)/(BVU$8-BVU$7))),IF(BVU16&lt;=BVU$8,BVU$5,IF(BVU16&gt;BVU$6,0,0.6*BVU$5+0.4*BVU$5*(BVU16-BVU$7)/(BVU$8-BVU$7))))))</f>
      </c>
      <c r="BVW16" s="126">
        <f>IF(BVU16&lt;&gt;"",BVU$5,0)</f>
      </c>
      <c r="BVX16" s="125">
        <f>IF(BVU$6=0,RANK(BVU16,BVU$12:BVU$42,0),RANK(BVU16,BVU$12:BVU$42,1))</f>
      </c>
      <c r="BVY16" s="126">
        <v>99.8256177746776</v>
      </c>
      <c r="BVZ16" s="126">
        <f>IF(COUNTA(BVY$12:BVY$42)=0,0.6*BVY$5,IF(BVY16="",0,IF(BVY$6=0,IF(BVY16&gt;=BVY$8,BVY$5,IF(BVY16&lt;BVY$6,0,0.6*BVY$5+0.4*BVY$5*(BVY16-BVY$7)/(BVY$8-BVY$7))),IF(BVY16&lt;=BVY$8,BVY$5,IF(BVY16&gt;BVY$6,0,0.6*BVY$5+0.4*BVY$5*(BVY16-BVY$7)/(BVY$8-BVY$7))))))</f>
      </c>
      <c r="BWA16" s="126">
        <f>IF(BVY16&lt;&gt;"",BVY$5,0)</f>
      </c>
      <c r="BWB16" s="125">
        <f>IF(BVY$6=0,RANK(BVY16,BVY$12:BVY$42,0),RANK(BVY16,BVY$12:BVY$42,1))</f>
      </c>
      <c r="BWC16" s="126">
        <v>100</v>
      </c>
      <c r="BWD16" s="126">
        <f>IF(COUNTA(BWC$12:BWC$42)=0,0.6*BWC$5,IF(BWC16="",0,IF(BWC$6=0,IF(BWC16&gt;=BWC$8,BWC$5,IF(BWC16&lt;BWC$6,0,0.6*BWC$5+0.4*BWC$5*(BWC16-BWC$7)/(BWC$8-BWC$7))),IF(BWC16&lt;=BWC$8,BWC$5,IF(BWC16&gt;BWC$6,0,0.6*BWC$5+0.4*BWC$5*(BWC16-BWC$7)/(BWC$8-BWC$7))))))</f>
      </c>
      <c r="BWE16" s="126">
        <f>IF(BWC16&lt;&gt;"",BWC$5,0)</f>
      </c>
      <c r="BWF16" s="125">
        <f>IF(BWC$6=0,RANK(BWC16,BWC$12:BWC$42,0),RANK(BWC16,BWC$12:BWC$42,1))</f>
      </c>
      <c r="BWG16" s="126">
        <v>99.8881902202345</v>
      </c>
      <c r="BWH16" s="126">
        <f>IF(COUNTA(BWG$12:BWG$42)=0,0.6*BWG$5,IF(BWG16="",0,IF(BWG$6=0,IF(BWG16&gt;=BWG$8,BWG$5,IF(BWG16&lt;BWG$6,0,0.6*BWG$5+0.4*BWG$5*(BWG16-BWG$7)/(BWG$8-BWG$7))),IF(BWG16&lt;=BWG$8,BWG$5,IF(BWG16&gt;BWG$6,0,0.6*BWG$5+0.4*BWG$5*(BWG16-BWG$7)/(BWG$8-BWG$7))))))</f>
      </c>
      <c r="BWI16" s="126">
        <f>IF(BWG16&lt;&gt;"",BWG$5,0)</f>
      </c>
      <c r="BWJ16" s="125">
        <f>IF(BWG$6=0,RANK(BWG16,BWG$12:BWG$42,0),RANK(BWG16,BWG$12:BWG$42,1))</f>
      </c>
      <c r="BWK16" s="126">
        <v>13</v>
      </c>
      <c r="BWL16" s="126">
        <f>IF(COUNTA(BWK$12:BWK$42)=0,0.6*BWK$5,IF(BWK16="",0,IF(AND(BWK16&gt;=BWK$7,BWK16&lt;=BWK$8),BWK$5,0)))</f>
      </c>
      <c r="BWM16" s="126">
        <f>IF(BWK16&lt;&gt;"",BWK$5,0)</f>
      </c>
      <c r="BWN16" s="125">
        <f>IF(BWK$6=0,RANK(BWK16,BWK$12:BWK$42,0),RANK(BWK16,BWK$12:BWK$42,1))</f>
      </c>
      <c r="BWO16" s="126">
        <v>1.53</v>
      </c>
      <c r="BWP16" s="126">
        <f>IF(COUNTA(BWO$12:BWO$42)=0,0.6*BWO$5,IF(BWO16="",0,IF(BWO$6=0,IF(BWO16&gt;=BWO$8,BWO$5,IF(BWO16&lt;BWO$6,0,0.6*BWO$5+0.4*BWO$5*(BWO16-BWO$7)/(BWO$8-BWO$7))),IF(BWO16&lt;=BWO$8,BWO$5,IF(BWO16&gt;BWO$6,0,0.6*BWO$5+0.4*BWO$5*(BWO16-BWO$7)/(BWO$8-BWO$7))))))</f>
      </c>
      <c r="BWQ16" s="126">
        <f>IF(BWO16&lt;&gt;"",BWO$5,0)</f>
      </c>
      <c r="BWR16" s="125">
        <f>IF(BWO$6=0,RANK(BWO16,BWO$12:BWO$42,0),RANK(BWO16,BWO$12:BWO$42,1))</f>
      </c>
      <c r="BWS16" s="126">
        <v>1.74</v>
      </c>
      <c r="BWT16" s="126">
        <f>IF(COUNTA(BWS$12:BWS$42)=0,0.6*BWS$5,IF(BWS16="",0,IF(BWS$6=0,IF(BWS16&gt;=BWS$8,BWS$5,IF(BWS16&lt;BWS$6,0,0.6*BWS$5+0.4*BWS$5*(BWS16-BWS$7)/(BWS$8-BWS$7))),IF(BWS16&lt;=BWS$8,BWS$5,IF(BWS16&gt;BWS$6,0,0.6*BWS$5+0.4*BWS$5*(BWS16-BWS$7)/(BWS$8-BWS$7))))))</f>
      </c>
      <c r="BWU16" s="126">
        <f>IF(BWS16&lt;&gt;"",BWS$5,0)</f>
      </c>
      <c r="BWV16" s="125">
        <f>IF(BWS$6=0,RANK(BWS16,BWS$12:BWS$42,0),RANK(BWS16,BWS$12:BWS$42,1))</f>
      </c>
      <c r="BWW16" s="125" t="s">
        <v>20</v>
      </c>
      <c r="BWX16" s="125">
        <f>(F16+J16+N16+R16+V16+Z16+AD16+AH16+AL16)*100</f>
      </c>
      <c r="BWY16" s="125">
        <f>RANK(BWX16,BWX$12:BWX$42,0)</f>
      </c>
      <c r="BWZ16" s="125" t="s">
        <v>20</v>
      </c>
      <c r="BXA16" s="125">
        <f>(AP16+AT16+AX16+BB16+BF16+BJ16+BN16+BR16+BV16+BZ16+CD16+CH16+CL16+CP16)*100</f>
      </c>
      <c r="BXB16" s="125">
        <f>RANK(BXA16,BXA$12:BXA$42,0)</f>
      </c>
      <c r="BXC16" s="125" t="s">
        <v>20</v>
      </c>
      <c r="BXD16" s="125">
        <f>(CT16)*100</f>
      </c>
      <c r="BXE16" s="125">
        <f>RANK(BXD16,BXD$12:BXD$42,0)</f>
      </c>
      <c r="BXF16" s="125" t="s">
        <v>20</v>
      </c>
      <c r="BXG16" s="125">
        <f>(CX16+DB16+DF16+DJ16+DN16+DR16+DV16+DZ16+EE16+EJ16+EO16+ET16+EY16+FD16+FI16+FN16+FS16+FX16+GC16+GH16+GM16+GR16+GW16+HB16+HG16+HL16+HQ16+HV16+IA16+IF16+IK16+IP16+IU16+IZ16+JE16+JJ16+JO16+JT16+JY16+KD16+KI16+KN16+KS16+KX16+LC16+LH16+LM16+LR16+LW16+MB16+MG16+ML16+MQ16+MV16+NA16+NF16+NK16+NP16+NU16+NZ16+OE16+OJ16+OO16+OT16+OY16+PD16+PI16+PN16+PS16+PX16+QC16+QH16+QM16+QR16+QW16+RB16+RG16+RL16+RQ16+RV16+SA16+SF16+SK16+SP16+SU16+SZ16+TE16+TJ16+TO16+TT16+TY16+UD16+UI16+UN16+US16+UX16+VC16+VH16+VM16+VR16+VW16+WB16+WG16+WL16+WQ16+WV16+XA16+XF16+XK16+XP16+XU16+XZ16+YE16+YJ16+YO16+YT16+YY16+ZD16+ZI16+ZN16+ZS16+ZX16+AAC16+AAH16+AAM16+AAR16+AAW16+ABB16+ABG16+ABL16+ABQ16+ABV16+ACA16+ACF16+ACK16+ACP16+ACU16+ACZ16+ADE16+ADJ16+ADO16+ADT16+ADY16+AED16+AEI16+AEN16+AES16+AEX16+AFC16+AFH16+AFM16+AFR16+AFW16+AGB16+AGG16+AGL16+AGQ16+AGV16+AHA16+AHF16+AHK16+AHP16+AHU16+AHZ16+AIE16+AIJ16+AIO16+AIT16+AIY16+AJD16+AJI16+AJN16+AJS16+AJX16+AKC16+AKH16+AKM16+AKR16+AKW16+ALB16+ALG16+ALL16+ALQ16+ALV16+AMA16+AMF16+AMK16+AMP16+AMU16+AMZ16+ANE16+ANJ16+ANO16+ANT16+ANY16+AOD16+AOI16+AON16+AOS16+AOX16+APC16+APH16+APM16+APR16+APW16+AQB16+AQG16+AQL16+AQQ16+AQV16+ARA16+ARF16+ARK16+ARP16+ARU16+ARZ16+ASE16+ASJ16+ASO16+AST16+ASY16+ATD16+ATI16+ATN16+ATS16+ATX16+AUC16+AUH16)*100</f>
      </c>
      <c r="BXH16" s="125">
        <f>RANK(BXG16,BXG$12:BXG$42,0)</f>
      </c>
      <c r="BXI16" s="125" t="s">
        <v>20</v>
      </c>
      <c r="BXJ16" s="125">
        <f>(AUL16+AUP16+AUT16+AUX16+AVB16+AVF16+AVJ16+AVN16+AVR16+AVV16+AVZ16+AWD16+AWH16+AWL16+AWP16+AWT16+AWX16+AXB16+AXF16+AXJ16+AXN16+AXR16+AXV16+AXZ16+AYD16+AYH16+AYL16+AYP16+AYT16+AYX16+AZB16+AZF16+AZJ16+AZN16+AZR16+AZV16+AZZ16+BAD16+BAH16+BAL16+BAP16+BAT16+BAX16+BBB16+BBF16+BBJ16+BBN16+BBR16+BBV16+BBZ16+BCD16+BCH16+BCL16+BCP16+BCT16+BCX16+BDB16+BDF16+BDJ16+BDN16+BDR16+BDV16+BDZ16+BED16+BEH16+BEL16+BEP16+BET16+BEX16+BFB16+BFF16+BFJ16+BFN16+BFR16+BFV16+BFZ16+BGD16+BGH16+BGL16+BGP16+BGT16+BGX16+BHB16+BHF16+BHJ16+BHN16+BHR16+BHV16+BHZ16+BID16+BIH16+BIL16+BIP16+BIT16+BIX16+BJB16+BJF16+BJJ16+BJN16+BJR16+BJV16+BJZ16+BKD16+BKH16+BKL16+BKP16+BKT16+BKX16+BLB16+BLF16+BLJ16+BLN16+BLR16+BLV16+BLZ16+BMD16+BMH16+BML16+BMP16+BMT16+BMX16+BNB16+BNF16+BNJ16+BNN16+BNR16+BNV16+BNZ16+BOD16+BOH16+BOL16+BOP16+BOT16+BOX16+BPB16+BPF16+BPJ16+BPN16+BPR16+BPV16+BPZ16+BQD16+BQH16+BQL16+BQP16+BQT16+BQX16+BRB16)*100</f>
      </c>
      <c r="BXK16" s="125">
        <f>RANK(BXJ16,BXJ$12:BXJ$42,0)</f>
      </c>
      <c r="BXL16" s="125" t="s">
        <v>20</v>
      </c>
      <c r="BXM16" s="125">
        <f>(BRF16+BRJ16+BRN16+BRR16+BRV16+BRZ16+BSD16+BSH16+BSL16+BSP16+BST16+BSX16+BTB16+BTF16+BTJ16+BTN16+BTR16)*100</f>
      </c>
      <c r="BXN16" s="125">
        <f>RANK(BXM16,BXM$12:BXM$42,0)</f>
      </c>
      <c r="BXO16" s="125" t="s">
        <v>20</v>
      </c>
      <c r="BXP16" s="125">
        <f>(BTV16+BTZ16+BUD16+BUH16+BUL16)*100</f>
      </c>
      <c r="BXQ16" s="125">
        <f>RANK(BXP16,BXP$12:BXP$42,0)</f>
      </c>
      <c r="BXR16" s="125" t="s">
        <v>20</v>
      </c>
      <c r="BXS16" s="125">
        <f>(BUP16+BUT16+BUX16)*100</f>
      </c>
      <c r="BXT16" s="125">
        <f>RANK(BXS16,BXS$12:BXS$42,0)</f>
      </c>
      <c r="BXU16" s="125" t="s">
        <v>20</v>
      </c>
      <c r="BXV16" s="125">
        <f>(BVB16+BVF16+BVJ16+BVN16+BVR16+BVV16+BVZ16+BWD16+BWH16+BWL16+BWP16+BWT16)*100</f>
      </c>
      <c r="BXW16" s="125">
        <f>RANK(BXV16,BXV$12:BXV$42,0)</f>
      </c>
    </row>
    <row r="17">
      <c r="A17" s="125" t="s">
        <v>21</v>
      </c>
      <c r="B17" s="125">
        <f>A17</f>
      </c>
      <c r="C17" s="125">
        <f>(F17+J17+N17+R17+V17+Z17+AD17+AH17+AL17+AP17+AT17+AX17+BB17+BF17+BJ17+BN17+BR17+BV17+BZ17+CD17+CH17+CL17+CP17+CT17+CX17+DB17+DF17+DJ17+DN17+DR17+DV17+DZ17+EE17+EJ17+EO17+ET17+EY17+FD17+FI17+FN17+FS17+FX17+GC17+GH17+GM17+GR17+GW17+HB17+HG17+HL17+HQ17+HV17+IA17+IF17+IK17+IP17+IU17+IZ17+JE17+JJ17+JO17+JT17+JY17+KD17+KI17+KN17+KS17+KX17+LC17+LH17+LM17+LR17+LW17+MB17+MG17+ML17+MQ17+MV17+NA17+NF17+NK17+NP17+NU17+NZ17+OE17+OJ17+OO17+OT17+OY17+PD17+PI17+PN17+PS17+PX17+QC17+QH17+QM17+QR17+QW17+RB17+RG17+RL17+RQ17+RV17+SA17+SF17+SK17+SP17+SU17+SZ17+TE17+TJ17+TO17+TT17+TY17+UD17+UI17+UN17+US17+UX17+VC17+VH17+VM17+VR17+VW17+WB17+WG17+WL17+WQ17+WV17+XA17+XF17+XK17+XP17+XU17+XZ17+YE17+YJ17+YO17+YT17+YY17+ZD17+ZI17+ZN17+ZS17+ZX17+AAC17+AAH17+AAM17+AAR17+AAW17+ABB17+ABG17+ABL17+ABQ17+ABV17+ACA17+ACF17+ACK17+ACP17+ACU17+ACZ17+ADE17+ADJ17+ADO17+ADT17+ADY17+AED17+AEI17+AEN17+AES17+AEX17+AFC17+AFH17+AFM17+AFR17+AFW17+AGB17+AGG17+AGL17+AGQ17+AGV17+AHA17+AHF17+AHK17+AHP17+AHU17+AHZ17+AIE17+AIJ17+AIO17+AIT17+AIY17+AJD17+AJI17+AJN17+AJS17+AJX17+AKC17+AKH17+AKM17+AKR17+AKW17+ALB17+ALG17+ALL17+ALQ17+ALV17+AMA17+AMF17+AMK17+AMP17+AMU17+AMZ17+ANE17+ANJ17+ANO17+ANT17+ANY17+AOD17+AOI17+AON17+AOS17+AOX17+APC17+APH17+APM17+APR17+APW17+AQB17+AQG17+AQL17+AQQ17+AQV17+ARA17+ARF17+ARK17+ARP17+ARU17+ARZ17+ASE17+ASJ17+ASO17+AST17+ASY17+ATD17+ATI17+ATN17+ATS17+ATX17+AUC17+AUH17+AUL17+AUP17+AUT17+AUX17+AVB17+AVF17+AVJ17+AVN17+AVR17+AVV17+AVZ17+AWD17+AWH17+AWL17+AWP17+AWT17+AWX17+AXB17+AXF17+AXJ17+AXN17+AXR17+AXV17+AXZ17+AYD17+AYH17+AYL17+AYP17+AYT17+AYX17+AZB17+AZF17+AZJ17+AZN17+AZR17+AZV17+AZZ17+BAD17+BAH17+BAL17+BAP17+BAT17+BAX17+BBB17+BBF17+BBJ17+BBN17+BBR17+BBV17+BBZ17+BCD17+BCH17+BCL17+BCP17+BCT17+BCX17+BDB17+BDF17+BDJ17+BDN17+BDR17+BDV17+BDZ17+BED17+BEH17+BEL17+BEP17+BET17+BEX17+BFB17+BFF17+BFJ17+BFN17+BFR17+BFV17+BFZ17+BGD17+BGH17+BGL17+BGP17+BGT17+BGX17+BHB17+BHF17+BHJ17+BHN17+BHR17+BHV17+BHZ17+BID17+BIH17+BIL17+BIP17+BIT17+BIX17+BJB17+BJF17+BJJ17+BJN17+BJR17+BJV17+BJZ17+BKD17+BKH17+BKL17+BKP17+BKT17+BKX17+BLB17+BLF17+BLJ17+BLN17+BLR17+BLV17+BLZ17+BMD17+BMH17+BML17+BMP17+BMT17+BMX17+BNB17+BNF17+BNJ17+BNN17+BNR17+BNV17+BNZ17+BOD17+BOH17+BOL17+BOP17+BOT17+BOX17+BPB17+BPF17+BPJ17+BPN17+BPR17+BPV17+BPZ17+BQD17+BQH17+BQL17+BQP17+BQT17+BQX17+BRB17+BRF17+BRJ17+BRN17+BRR17+BRV17+BRZ17+BSD17+BSH17+BSL17+BSP17+BST17+BSX17+BTB17+BTF17+BTJ17+BTN17+BTR17+BTV17+BTZ17+BUD17+BUH17+BUL17+BUP17+BUT17+BUX17+BVB17+BVF17+BVJ17+BVN17+BVR17+BVV17+BVZ17+BWD17+BWH17+BWL17+BWP17+BWT17)*100</f>
      </c>
      <c r="D17" s="125">
        <f>RANK(C17,C$12:C$42,0)</f>
      </c>
      <c r="E17" s="126">
        <v>72.3627400170977</v>
      </c>
      <c r="F17" s="126">
        <f>IF(COUNTA(E$12:E$42)=0,0.6*E$5,IF(E17="",0,IF(E$6=0,IF(E17&gt;=E$8,E$5,IF(E17&lt;E$6,0,0.6*E$5+0.4*E$5*(E17-E$7)/(E$8-E$7))),IF(E17&lt;=E$8,E$5,IF(E17&gt;E$6,0,0.6*E$5+0.4*E$5*(E17-E$7)/(E$8-E$7))))))</f>
      </c>
      <c r="G17" s="126">
        <f>IF(E17&lt;&gt;"",E$5,0)</f>
      </c>
      <c r="H17" s="125">
        <f>IF(E$6=0,RANK(E17,E$12:E$42,0),RANK(E17,E$12:E$42,1))</f>
      </c>
      <c r="I17" s="126">
        <v>85.6823682573907</v>
      </c>
      <c r="J17" s="126">
        <f>IF(COUNTA(I$12:I$42)=0,0.6*I$5,IF(I17="",0,IF(I$6=0,IF(I17&gt;=I$8,I$5,IF(I17&lt;I$6,0,0.6*I$5+0.4*I$5*(I17-I$7)/(I$8-I$7))),IF(I17&lt;=I$8,I$5,IF(I17&gt;I$6,0,0.6*I$5+0.4*I$5*(I17-I$7)/(I$8-I$7))))))</f>
      </c>
      <c r="K17" s="126">
        <f>IF(I17&lt;&gt;"",I$5,0)</f>
      </c>
      <c r="L17" s="125">
        <f>IF(I$6=0,RANK(I17,I$12:I$42,0),RANK(I17,I$12:I$42,1))</f>
      </c>
      <c r="M17"/>
      <c r="N17" s="126">
        <f>IF(COUNTA(M$12:M$42)=0,0.6*M$5,IF(M17="",0,IF(M$6=0,IF(M17&gt;=M$8,M$5,IF(M17&lt;M$6,0,0.6*M$5+0.4*M$5*(M17-M$7)/(M$8-M$7))),IF(M17&lt;=M$8,M$5,IF(M17&gt;M$6,0,0.6*M$5+0.4*M$5*(M17-M$7)/(M$8-M$7))))))</f>
      </c>
      <c r="O17" s="126">
        <f>IF(M17&lt;&gt;"",M$5,0)</f>
      </c>
      <c r="P17" s="125">
        <f>IF(M$6=0,RANK(M17,M$12:M$42,0),RANK(M17,M$12:M$42,1))</f>
      </c>
      <c r="Q17"/>
      <c r="R17" s="126">
        <f>IF(COUNTA(Q$12:Q$42)=0,0.6*Q$5,IF(Q17="",0,IF(Q$6=0,IF(Q17&gt;=Q$8,Q$5,IF(Q17&lt;Q$6,0,0.6*Q$5+0.4*Q$5*(Q17-Q$7)/(Q$8-Q$7))),IF(Q17&lt;=Q$8,Q$5,IF(Q17&gt;Q$6,0,0.6*Q$5+0.4*Q$5*(Q17-Q$7)/(Q$8-Q$7))))))</f>
      </c>
      <c r="S17" s="126">
        <f>IF(Q17&lt;&gt;"",Q$5,0)</f>
      </c>
      <c r="T17" s="125">
        <f>IF(Q$6=0,RANK(Q17,Q$12:Q$42,0),RANK(Q17,Q$12:Q$42,1))</f>
      </c>
      <c r="U17"/>
      <c r="V17" s="126">
        <f>IF(COUNTA(U$12:U$42)=0,0.6*U$5,IF(U17="",0,IF(U$6=0,IF(U17&gt;=U$8,U$5,IF(U17&lt;U$6,0,0.6*U$5+0.4*U$5*(U17-U$7)/(U$8-U$7))),IF(U17&lt;=U$8,U$5,IF(U17&gt;U$6,0,0.6*U$5+0.4*U$5*(U17-U$7)/(U$8-U$7))))))</f>
      </c>
      <c r="W17" s="126">
        <f>IF(U17&lt;&gt;"",U$5,0)</f>
      </c>
      <c r="X17" s="125">
        <f>IF(U$6=0,RANK(U17,U$12:U$42,0),RANK(U17,U$12:U$42,1))</f>
      </c>
      <c r="Y17"/>
      <c r="Z17" s="126">
        <f>IF(COUNTA(Y$12:Y$42)=0,0.6*Y$5,IF(Y17="",0,IF(Y$6=0,IF(Y17&gt;=Y$8,Y$5,IF(Y17&lt;Y$6,0,0.6*Y$5+0.4*Y$5*(Y17-Y$7)/(Y$8-Y$7))),IF(Y17&lt;=Y$8,Y$5,IF(Y17&gt;Y$6,0,0.6*Y$5+0.4*Y$5*(Y17-Y$7)/(Y$8-Y$7))))))</f>
      </c>
      <c r="AA17" s="126">
        <f>IF(Y17&lt;&gt;"",Y$5,0)</f>
      </c>
      <c r="AB17" s="125">
        <f>IF(Y$6=0,RANK(Y17,Y$12:Y$42,0),RANK(Y17,Y$12:Y$42,1))</f>
      </c>
      <c r="AC17"/>
      <c r="AD17" s="126">
        <f>IF(COUNTA(AC$12:AC$42)=0,0.6*AC$5,IF(AC17="",0,IF(AC$6=0,IF(AC17&gt;=AC$8,AC$5,IF(AC17&lt;AC$6,0,0.6*AC$5+0.4*AC$5*(AC17-AC$7)/(AC$8-AC$7))),IF(AC17&lt;=AC$8,AC$5,IF(AC17&gt;AC$6,0,0.6*AC$5+0.4*AC$5*(AC17-AC$7)/(AC$8-AC$7))))))</f>
      </c>
      <c r="AE17" s="126">
        <f>IF(AC17&lt;&gt;"",AC$5,0)</f>
      </c>
      <c r="AF17" s="125">
        <f>IF(AC$6=0,RANK(AC17,AC$12:AC$42,0),RANK(AC17,AC$12:AC$42,1))</f>
      </c>
      <c r="AG17"/>
      <c r="AH17" s="126">
        <f>IF(COUNTA(AG$12:AG$42)=0,0.6*AG$5,IF(AG17="",0,IF(AG$6=0,IF(AG17&gt;=AG$8,AG$5,IF(AG17&lt;AG$6,0,0.6*AG$5+0.4*AG$5*(AG17-AG$7)/(AG$8-AG$7))),IF(AG17&lt;=AG$8,AG$5,IF(AG17&gt;AG$6,0,0.6*AG$5+0.4*AG$5*(AG17-AG$7)/(AG$8-AG$7))))))</f>
      </c>
      <c r="AI17" s="126">
        <f>IF(AG17&lt;&gt;"",AG$5,0)</f>
      </c>
      <c r="AJ17" s="125">
        <f>IF(AG$6=0,RANK(AG17,AG$12:AG$42,0),RANK(AG17,AG$12:AG$42,1))</f>
      </c>
      <c r="AK17"/>
      <c r="AL17" s="126">
        <f>IF(COUNTA(AK$12:AK$42)=0,0.6*AK$5,IF(AK17="",0,IF(AK$6=0,IF(AK17&gt;=AK$8,AK$5,IF(AK17&lt;AK$6,0,0.6*AK$5+0.4*AK$5*(AK17-AK$7)/(AK$8-AK$7))),IF(AK17&lt;=AK$8,AK$5,IF(AK17&gt;AK$6,0,0.6*AK$5+0.4*AK$5*(AK17-AK$7)/(AK$8-AK$7))))))</f>
      </c>
      <c r="AM17" s="126">
        <f>IF(AK17&lt;&gt;"",AK$5,0)</f>
      </c>
      <c r="AN17" s="125">
        <f>IF(AK$6=0,RANK(AK17,AK$12:AK$42,0),RANK(AK17,AK$12:AK$42,1))</f>
      </c>
      <c r="AO17" s="126">
        <v>99.95</v>
      </c>
      <c r="AP17" s="126">
        <f>IF(COUNTA(AO$12:AO$42)=0,0.6*AO$5,IF(AO17="",0,IF(AO$6=0,IF(AO17&gt;=AO$8,AO$5,IF(AO17&lt;AO$6,0,0.6*AO$5+0.4*AO$5*(AO17-AO$7)/(AO$8-AO$7))),IF(AO17&lt;=AO$8,AO$5,IF(AO17&gt;AO$6,0,0.6*AO$5+0.4*AO$5*(AO17-AO$7)/(AO$8-AO$7))))))</f>
      </c>
      <c r="AQ17" s="126">
        <f>IF(AO17&lt;&gt;"",AO$5,0)</f>
      </c>
      <c r="AR17" s="125">
        <f>IF(AO$6=0,RANK(AO17,AO$12:AO$42,0),RANK(AO17,AO$12:AO$42,1))</f>
      </c>
      <c r="AS17" s="126">
        <v>0.01</v>
      </c>
      <c r="AT17" s="126">
        <f>IF(COUNTA(AS$12:AS$42)=0,0.6*AS$5,IF(AS17="",0,IF(AS$6=0,IF(AS17&gt;=AS$8,AS$5,IF(AS17&lt;AS$6,0,0.6*AS$5+0.4*AS$5*(AS17-AS$7)/(AS$8-AS$7))),IF(AS17&lt;=AS$8,AS$5,IF(AS17&gt;AS$6,0,0.6*AS$5+0.4*AS$5*(AS17-AS$7)/(AS$8-AS$7))))))</f>
      </c>
      <c r="AU17" s="126">
        <f>IF(AS17&lt;&gt;"",AS$5,0)</f>
      </c>
      <c r="AV17" s="125">
        <f>IF(AS$6=0,RANK(AS17,AS$12:AS$42,0),RANK(AS17,AS$12:AS$42,1))</f>
      </c>
      <c r="AW17" s="126">
        <v>99.56</v>
      </c>
      <c r="AX17" s="126">
        <f>IF(COUNTA(AW$12:AW$42)=0,0.6*AW$5,IF(AW17="",0,IF(AW$6=0,IF(AW17&gt;=AW$8,AW$5,IF(AW17&lt;AW$6,0,0.6*AW$5+0.4*AW$5*(AW17-AW$7)/(AW$8-AW$7))),IF(AW17&lt;=AW$8,AW$5,IF(AW17&gt;AW$6,0,0.6*AW$5+0.4*AW$5*(AW17-AW$7)/(AW$8-AW$7))))))</f>
      </c>
      <c r="AY17" s="126">
        <f>IF(AW17&lt;&gt;"",AW$5,0)</f>
      </c>
      <c r="AZ17" s="125">
        <f>IF(AW$6=0,RANK(AW17,AW$12:AW$42,0),RANK(AW17,AW$12:AW$42,1))</f>
      </c>
      <c r="BA17" s="126">
        <v>0.68180306478404</v>
      </c>
      <c r="BB17" s="126">
        <f>IF(COUNTA(BA$12:BA$42)=0,0.6*BA$5,IF(BA17="",0,IF(BA$6=0,IF(BA17&gt;=BA$8,BA$5,IF(BA17&lt;BA$6,0,0.6*BA$5+0.4*BA$5*(BA17-BA$7)/(BA$8-BA$7))),IF(BA17&lt;=BA$8,BA$5,IF(BA17&gt;BA$6,0,0.6*BA$5+0.4*BA$5*(BA17-BA$7)/(BA$8-BA$7))))))</f>
      </c>
      <c r="BC17" s="126">
        <f>IF(BA17&lt;&gt;"",BA$5,0)</f>
      </c>
      <c r="BD17" s="125">
        <f>IF(BA$6=0,RANK(BA17,BA$12:BA$42,0),RANK(BA17,BA$12:BA$42,1))</f>
      </c>
      <c r="BE17" s="126">
        <v>97.95</v>
      </c>
      <c r="BF17" s="126">
        <f>IF(COUNTA(BE$12:BE$42)=0,0.6*BE$5,IF(BE17="",0,IF(BE$6=0,IF(BE17&gt;=BE$8,BE$5,IF(BE17&lt;BE$6,0,0.6*BE$5+0.4*BE$5*(BE17-BE$7)/(BE$8-BE$7))),IF(BE17&lt;=BE$8,BE$5,IF(BE17&gt;BE$6,0,0.6*BE$5+0.4*BE$5*(BE17-BE$7)/(BE$8-BE$7))))))</f>
      </c>
      <c r="BG17" s="126">
        <f>IF(BE17&lt;&gt;"",BE$5,0)</f>
      </c>
      <c r="BH17" s="125">
        <f>IF(BE$6=0,RANK(BE17,BE$12:BE$42,0),RANK(BE17,BE$12:BE$42,1))</f>
      </c>
      <c r="BI17" s="126">
        <v>24</v>
      </c>
      <c r="BJ17" s="126">
        <f>IF(COUNTA(BI$12:BI$42)=0,0.6*BI$5,IF(BI17="",0,IF(BI$6=0,IF(BI17&gt;=BI$8,BI$5,IF(BI17&lt;BI$6,0,0.6*BI$5+0.4*BI$5*(BI17-BI$7)/(BI$8-BI$7))),IF(BI17&lt;=BI$8,BI$5,IF(BI17&gt;BI$6,0,0.6*BI$5+0.4*BI$5*(BI17-BI$7)/(BI$8-BI$7))))))</f>
      </c>
      <c r="BK17" s="126">
        <f>IF(BI17&lt;&gt;"",BI$5,0)</f>
      </c>
      <c r="BL17" s="125">
        <f>IF(BI$6=0,RANK(BI17,BI$12:BI$42,0),RANK(BI17,BI$12:BI$42,1))</f>
      </c>
      <c r="BM17" s="126">
        <v>99.9229</v>
      </c>
      <c r="BN17" s="126">
        <f>IF(COUNTA(BM$12:BM$42)=0,0.6*BM$5,IF(BM17="",0,IF(BM$6=0,IF(BM17&gt;=BM$8,BM$5,IF(BM17&lt;BM$6,0,0.6*BM$5+0.4*BM$5*(BM17-BM$7)/(BM$8-BM$7))),IF(BM17&lt;=BM$8,BM$5,IF(BM17&gt;BM$6,0,0.6*BM$5+0.4*BM$5*(BM17-BM$7)/(BM$8-BM$7))))))</f>
      </c>
      <c r="BO17" s="126">
        <f>IF(BM17&lt;&gt;"",BM$5,0)</f>
      </c>
      <c r="BP17" s="125">
        <f>IF(BM$6=0,RANK(BM17,BM$12:BM$42,0),RANK(BM17,BM$12:BM$42,1))</f>
      </c>
      <c r="BQ17" s="126">
        <v>47</v>
      </c>
      <c r="BR17" s="126">
        <f>IF(COUNTA(BQ$12:BQ$42)=0,0.6*BQ$5,IF(BQ17="",0,IF(BQ$6=0,IF(BQ17&gt;=BQ$8,BQ$5,IF(BQ17&lt;BQ$6,0,0.6*BQ$5+0.4*BQ$5*(BQ17-BQ$7)/(BQ$8-BQ$7))),IF(BQ17&lt;=BQ$8,BQ$5,IF(BQ17&gt;BQ$6,0,0.6*BQ$5+0.4*BQ$5*(BQ17-BQ$7)/(BQ$8-BQ$7))))))</f>
      </c>
      <c r="BS17" s="126">
        <f>IF(BQ17&lt;&gt;"",BQ$5,0)</f>
      </c>
      <c r="BT17" s="125">
        <f>IF(BQ$6=0,RANK(BQ17,BQ$12:BQ$42,0),RANK(BQ17,BQ$12:BQ$42,1))</f>
      </c>
      <c r="BU17" s="126">
        <v>7.0461</v>
      </c>
      <c r="BV17" s="126">
        <f>IF(COUNTA(BU$12:BU$42)=0,0.6*BU$5,IF(BU17="",0,IF(BU$6=0,IF(BU17&gt;=BU$8,BU$5,IF(BU17&lt;BU$6,0,0.6*BU$5+0.4*BU$5*(BU17-BU$7)/(BU$8-BU$7))),IF(BU17&lt;=BU$8,BU$5,IF(BU17&gt;BU$6,0,0.6*BU$5+0.4*BU$5*(BU17-BU$7)/(BU$8-BU$7))))))</f>
      </c>
      <c r="BW17" s="126">
        <f>IF(BU17&lt;&gt;"",BU$5,0)</f>
      </c>
      <c r="BX17" s="125">
        <f>IF(BU$6=0,RANK(BU17,BU$12:BU$42,0),RANK(BU17,BU$12:BU$42,1))</f>
      </c>
      <c r="BY17" s="126">
        <v>99.79</v>
      </c>
      <c r="BZ17" s="126">
        <f>IF(COUNTA(BY$12:BY$42)=0,0.6*BY$5,IF(BY17="",0,IF(BY$6=0,IF(BY17&gt;=BY$8,BY$5,IF(BY17&lt;BY$6,0,0.6*BY$5+0.4*BY$5*(BY17-BY$7)/(BY$8-BY$7))),IF(BY17&lt;=BY$8,BY$5,IF(BY17&gt;BY$6,0,0.6*BY$5+0.4*BY$5*(BY17-BY$7)/(BY$8-BY$7))))))</f>
      </c>
      <c r="CA17" s="126">
        <f>IF(BY17&lt;&gt;"",BY$5,0)</f>
      </c>
      <c r="CB17" s="125">
        <f>IF(BY$6=0,RANK(BY17,BY$12:BY$42,0),RANK(BY17,BY$12:BY$42,1))</f>
      </c>
      <c r="CC17"/>
      <c r="CD17" s="126">
        <f>IF(COUNTA(CC$12:CC$42)=0,0.6*CC$5,IF(CC17="",0,IF(CC$6=0,IF(CC17&gt;=CC$8,CC$5,IF(CC17&lt;CC$6,0,0.6*CC$5+0.4*CC$5*(CC17-CC$7)/(CC$8-CC$7))),IF(CC17&lt;=CC$8,CC$5,IF(CC17&gt;CC$6,0,0.6*CC$5+0.4*CC$5*(CC17-CC$7)/(CC$8-CC$7))))))</f>
      </c>
      <c r="CE17" s="126">
        <f>IF(CC17&lt;&gt;"",CC$5,0)</f>
      </c>
      <c r="CF17" s="125">
        <f>IF(CC$6=0,RANK(CC17,CC$12:CC$42,0),RANK(CC17,CC$12:CC$42,1))</f>
      </c>
      <c r="CG17"/>
      <c r="CH17" s="126">
        <f>IF(COUNTA(CG$12:CG$42)=0,0.6*CG$5,IF(CG17="",0,IF(CG$6=0,IF(CG17&gt;=CG$8,CG$5,IF(CG17&lt;CG$6,0,0.6*CG$5+0.4*CG$5*(CG17-CG$7)/(CG$8-CG$7))),IF(CG17&lt;=CG$8,CG$5,IF(CG17&gt;CG$6,0,0.6*CG$5+0.4*CG$5*(CG17-CG$7)/(CG$8-CG$7))))))</f>
      </c>
      <c r="CI17" s="126">
        <f>IF(CG17&lt;&gt;"",CG$5,0)</f>
      </c>
      <c r="CJ17" s="125">
        <f>IF(CG$6=0,RANK(CG17,CG$12:CG$42,0),RANK(CG17,CG$12:CG$42,1))</f>
      </c>
      <c r="CK17"/>
      <c r="CL17" s="126">
        <f>IF(COUNTA(CK$12:CK$42)=0,0.6*CK$5,IF(CK17="",0,IF(CK$6=0,IF(CK17&gt;=CK$8,CK$5,IF(CK17&lt;CK$6,0,0.6*CK$5+0.4*CK$5*(CK17-CK$7)/(CK$8-CK$7))),IF(CK17&lt;=CK$8,CK$5,IF(CK17&gt;CK$6,0,0.6*CK$5+0.4*CK$5*(CK17-CK$7)/(CK$8-CK$7))))))</f>
      </c>
      <c r="CM17" s="126">
        <f>IF(CK17&lt;&gt;"",CK$5,0)</f>
      </c>
      <c r="CN17" s="125">
        <f>IF(CK$6=0,RANK(CK17,CK$12:CK$42,0),RANK(CK17,CK$12:CK$42,1))</f>
      </c>
      <c r="CO17"/>
      <c r="CP17" s="126">
        <f>IF(COUNTA(CO$12:CO$42)=0,0.6*CO$5,IF(CO17="",0,IF(CO$6=0,IF(CO17&gt;=CO$8,CO$5,IF(CO17&lt;CO$6,0,0.6*CO$5+0.4*CO$5*(CO17-CO$7)/(CO$8-CO$7))),IF(CO17&lt;=CO$8,CO$5,IF(CO17&gt;CO$6,0,0.6*CO$5+0.4*CO$5*(CO17-CO$7)/(CO$8-CO$7))))))</f>
      </c>
      <c r="CQ17" s="126">
        <f>IF(CO17&lt;&gt;"",CO$5,0)</f>
      </c>
      <c r="CR17" s="125">
        <f>IF(CO$6=0,RANK(CO17,CO$12:CO$42,0),RANK(CO17,CO$12:CO$42,1))</f>
      </c>
      <c r="CS17"/>
      <c r="CT17" s="126">
        <f>IF(COUNTA(CS$12:CS$42)=0,0.6*CS$5,IF(CS17="",0,IF(CS$6=0,IF(CS17&gt;=CS$8,CS$5,IF(CS17&lt;CS$6,0,0.6*CS$5+0.4*CS$5*(CS17-CS$7)/(CS$8-CS$7))),IF(CS17&lt;=CS$8,CS$5,IF(CS17&gt;CS$6,0,0.6*CS$5+0.4*CS$5*(CS17-CS$7)/(CS$8-CS$7))))))</f>
      </c>
      <c r="CU17" s="126">
        <f>IF(CS17&lt;&gt;"",CS$5,0)</f>
      </c>
      <c r="CV17" s="125">
        <f>IF(CS$6=0,RANK(CS17,CS$12:CS$42,0),RANK(CS17,CS$12:CS$42,1))</f>
      </c>
      <c r="CW17" s="126">
        <v>-1.65514330157734</v>
      </c>
      <c r="CX17" s="126">
        <f>IF(COUNTA(CW$12:CW$42)=0,0.6*CW$5,IF(CW17="",0,IF(CW$6=0,IF(CW17&gt;=CW$8,CW$5,IF(CW17&lt;CW$6,0,0.6*CW$5+0.4*CW$5*(CW17-CW$7)/(CW$8-CW$7))),IF(CW17&lt;=CW$8,CW$5,IF(CW17&gt;CW$6,0,0.6*CW$5+0.4*CW$5*(CW17-CW$7)/(CW$8-CW$7))))))</f>
      </c>
      <c r="CY17" s="126">
        <f>IF(CW17&lt;&gt;"",CW$5,0)</f>
      </c>
      <c r="CZ17" s="125">
        <f>IF(CW$6=0,RANK(CW17,CW$12:CW$42,0),RANK(CW17,CW$12:CW$42,1))</f>
      </c>
      <c r="DA17" s="126">
        <v>1.85241229731359</v>
      </c>
      <c r="DB17" s="126">
        <f>IF(COUNTA(DA$12:DA$42)=0,0.6*DA$5,IF(DA17="",0,IF(DA$6=0,IF(DA17&gt;=DA$8,DA$5,IF(DA17&lt;DA$6,0,0.6*DA$5+0.4*DA$5*(DA17-DA$7)/(DA$8-DA$7))),IF(DA17&lt;=DA$8,DA$5,IF(DA17&gt;DA$6,0,0.6*DA$5+0.4*DA$5*(DA17-DA$7)/(DA$8-DA$7))))))</f>
      </c>
      <c r="DC17" s="126">
        <f>IF(DA17&lt;&gt;"",DA$5,0)</f>
      </c>
      <c r="DD17" s="125">
        <f>IF(DA$6=0,RANK(DA17,DA$12:DA$42,0),RANK(DA17,DA$12:DA$42,1))</f>
      </c>
      <c r="DE17" s="126">
        <v>0.338721887585152</v>
      </c>
      <c r="DF17" s="126">
        <f>IF(COUNTA(DE$12:DE$42)=0,0.6*DE$5,IF(DE17="",0,IF(DE$6=0,IF(DE17&gt;=DE$8,DE$5,IF(DE17&lt;DE$6,0,0.6*DE$5+0.4*DE$5*(DE17-DE$7)/(DE$8-DE$7))),IF(DE17&lt;=DE$8,DE$5,IF(DE17&gt;DE$6,0,0.6*DE$5+0.4*DE$5*(DE17-DE$7)/(DE$8-DE$7))))))</f>
      </c>
      <c r="DG17" s="126">
        <f>IF(DE17&lt;&gt;"",DE$5,0)</f>
      </c>
      <c r="DH17" s="125">
        <f>IF(DE$6=0,RANK(DE17,DE$12:DE$42,0),RANK(DE17,DE$12:DE$42,1))</f>
      </c>
      <c r="DI17" s="126">
        <v>4.21833682621791</v>
      </c>
      <c r="DJ17" s="126">
        <f>IF(COUNTA(DI$12:DI$42)=0,0.6*DI$5,IF(DI17="",0,IF(DI$6=0,IF(DI17&gt;=DI$8,DI$5,IF(DI17&lt;DI$6,0,0.6*DI$5+0.4*DI$5*(DI17-DI$7)/(DI$8-DI$7))),IF(DI17&lt;=DI$8,DI$5,IF(DI17&gt;DI$6,0,0.6*DI$5+0.4*DI$5*(DI17-DI$7)/(DI$8-DI$7))))))</f>
      </c>
      <c r="DK17" s="126">
        <f>IF(DI17&lt;&gt;"",DI$5,0)</f>
      </c>
      <c r="DL17" s="125">
        <f>IF(DI$6=0,RANK(DI17,DI$12:DI$42,0),RANK(DI17,DI$12:DI$42,1))</f>
      </c>
      <c r="DM17" s="126">
        <v>1.68</v>
      </c>
      <c r="DN17" s="126">
        <f>IF(COUNTA(DM$12:DM$42)=0,0.6*DM$5,IF(DM17="",0,IF(DM$6=0,IF(DM17&gt;=DM$8,DM$5,IF(DM17&lt;DM$6,0,0.6*DM$5+0.4*DM$5*(DM17-DM$7)/(DM$8-DM$7))),IF(DM17&lt;=DM$8,DM$5,IF(DM17&gt;DM$6,0,0.6*DM$5+0.4*DM$5*(DM17-DM$7)/(DM$8-DM$7))))))</f>
      </c>
      <c r="DO17" s="126">
        <f>IF(DM17&lt;&gt;"",DM$5,0)</f>
      </c>
      <c r="DP17" s="125">
        <f>IF(DM$6=0,RANK(DM17,DM$12:DM$42,0),RANK(DM17,DM$12:DM$42,1))</f>
      </c>
      <c r="DQ17" s="126">
        <v>1.69</v>
      </c>
      <c r="DR17" s="126">
        <f>IF(COUNTA(DQ$12:DQ$42)=0,0.6*DQ$5,IF(DQ17="",0,IF(DQ$6=0,IF(DQ17&gt;=DQ$8,DQ$5,IF(DQ17&lt;DQ$6,0,0.6*DQ$5+0.4*DQ$5*(DQ17-DQ$7)/(DQ$8-DQ$7))),IF(DQ17&lt;=DQ$8,DQ$5,IF(DQ17&gt;DQ$6,0,0.6*DQ$5+0.4*DQ$5*(DQ17-DQ$7)/(DQ$8-DQ$7))))))</f>
      </c>
      <c r="DS17" s="126">
        <f>IF(DQ17&lt;&gt;"",DQ$5,0)</f>
      </c>
      <c r="DT17" s="125">
        <f>IF(DQ$6=0,RANK(DQ17,DQ$12:DQ$42,0),RANK(DQ17,DQ$12:DQ$42,1))</f>
      </c>
      <c r="DU17" s="126">
        <v>0.96</v>
      </c>
      <c r="DV17" s="126">
        <f>IF(COUNTA(DU$12:DU$42)=0,0.6*DU$5,IF(DU17="",0,IF(DU$6=0,IF(DU17&gt;=DU$8,DU$5,IF(DU17&lt;DU$6,0,0.6*DU$5+0.4*DU$5*(DU17-DU$7)/(DU$8-DU$7))),IF(DU17&lt;=DU$8,DU$5,IF(DU17&gt;DU$6,0,0.6*DU$5+0.4*DU$5*(DU17-DU$7)/(DU$8-DU$7))))))</f>
      </c>
      <c r="DW17" s="126">
        <f>IF(DU17&lt;&gt;"",DU$5,0)</f>
      </c>
      <c r="DX17" s="125">
        <f>IF(DU$6=0,RANK(DU17,DU$12:DU$42,0),RANK(DU17,DU$12:DU$42,1))</f>
      </c>
      <c r="DY17" s="126">
        <v>0.89</v>
      </c>
      <c r="DZ17" s="126">
        <f>IF(COUNTA(DY$12:DY$42)=0,0.6*DY$5,IF(DY17="",0,IF(DY$6=0,IF(DY17&gt;=DY$8,DY$5,IF(DY17&lt;DY$6,0,0.6*DY$5+0.4*DY$5*(DY17-DY$7)/(DY$8-DY$7))),IF(DY17&lt;=DY$8,DY$5,IF(DY17&gt;DY$6,0,0.6*DY$5+0.4*DY$5*(DY17-DY$7)/(DY$8-DY$7))))))</f>
      </c>
      <c r="EA17" s="126">
        <f>IF(DY17&lt;&gt;"",DY$5,0)</f>
      </c>
      <c r="EB17" s="125">
        <f>IF(DY$6=0,RANK(DY17,DY$12:DY$42,0),RANK(DY17,DY$12:DY$42,1))</f>
      </c>
      <c r="EC17" s="126">
        <v>98.13</v>
      </c>
      <c r="ED17" s="126">
        <v>84.18</v>
      </c>
      <c r="EE17" s="126">
        <f>IF((COUNTA(EC$12:EC$42)+COUNTA(ED$12:ED$42)=0),0.6*EC$5,IF(OR(EC17="",ED17=""),0,IF(EC$6=0,IF(EC17&gt;=EC$8,EC$5,IF(EC17&lt;ED17,0,EC$5*(EC17-ED17)/(EC$8-ED17))),IF(EC17&lt;=EC$8,EC$5,IF(EC17&gt;ED17,0,EC$5*(EC17-ED17)/(EC$8-ED17))))))</f>
      </c>
      <c r="EF17" s="126">
        <f>IF(OR(EC17="",ED17=""),0,EC$5)</f>
      </c>
      <c r="EG17" s="125">
        <f>IF(EC$6=0,RANK(EE17,EE$12:EE$42,0),RANK(EE17,EE$12:EE$42,1))</f>
      </c>
      <c r="EH17" s="126">
        <v>98.13</v>
      </c>
      <c r="EI17" s="126">
        <v>89.94</v>
      </c>
      <c r="EJ17" s="126">
        <f>IF((COUNTA(EH$12:EH$42)+COUNTA(EI$12:EI$42)=0),0.6*EH$5,IF(OR(EH17="",EI17=""),0,IF(EH$6=0,IF(EH17&gt;=EH$8,EH$5,IF(EH17&lt;EI17,0,EH$5*(EH17-EI17)/(EH$8-EI17))),IF(EH17&lt;=EH$8,EH$5,IF(EH17&gt;EI17,0,EH$5*(EH17-EI17)/(EH$8-EI17))))))</f>
      </c>
      <c r="EK17" s="126">
        <f>IF(OR(EH17="",EI17=""),0,EH$5)</f>
      </c>
      <c r="EL17" s="125">
        <f>IF(EH$6=0,RANK(EJ17,EJ$12:EJ$42,0),RANK(EJ17,EJ$12:EJ$42,1))</f>
      </c>
      <c r="EM17" s="126">
        <v>99.14</v>
      </c>
      <c r="EN17" s="126">
        <v>79.67</v>
      </c>
      <c r="EO17" s="126">
        <f>IF((COUNTA(EM$12:EM$42)+COUNTA(EN$12:EN$42)=0),0.6*EM$5,IF(OR(EM17="",EN17=""),0,IF(EM$6=0,IF(EM17&gt;=EM$8,EM$5,IF(EM17&lt;EN17,0,EM$5*(EM17-EN17)/(EM$8-EN17))),IF(EM17&lt;=EM$8,EM$5,IF(EM17&gt;EN17,0,EM$5*(EM17-EN17)/(EM$8-EN17))))))</f>
      </c>
      <c r="EP17" s="126">
        <f>IF(OR(EM17="",EN17=""),0,EM$5)</f>
      </c>
      <c r="EQ17" s="125">
        <f>IF(EM$6=0,RANK(EO17,EO$12:EO$42,0),RANK(EO17,EO$12:EO$42,1))</f>
      </c>
      <c r="ER17" s="126">
        <v>99.14</v>
      </c>
      <c r="ES17" s="126">
        <v>100</v>
      </c>
      <c r="ET17" s="126">
        <f>IF((COUNTA(ER$12:ER$42)+COUNTA(ES$12:ES$42)=0),0.6*ER$5,IF(OR(ER17="",ES17=""),0,IF(ER$6=0,IF(ER17&gt;=ER$8,ER$5,IF(ER17&lt;ES17,0,ER$5*(ER17-ES17)/(ER$8-ES17))),IF(ER17&lt;=ER$8,ER$5,IF(ER17&gt;ES17,0,ER$5*(ER17-ES17)/(ER$8-ES17))))))</f>
      </c>
      <c r="EU17" s="126">
        <f>IF(OR(ER17="",ES17=""),0,ER$5)</f>
      </c>
      <c r="EV17" s="125">
        <f>IF(ER$6=0,RANK(ET17,ET$12:ET$42,0),RANK(ET17,ET$12:ET$42,1))</f>
      </c>
      <c r="EW17" s="126">
        <v>1.92</v>
      </c>
      <c r="EX17" s="126">
        <v>7.36</v>
      </c>
      <c r="EY17" s="126">
        <f>IF((COUNTA(EW$12:EW$42)+COUNTA(EX$12:EX$42)=0),0.6*EW$5,IF(OR(EW17="",EX17=""),0,IF(EW$6=0,IF(EW17&gt;=EW$8,EW$5,IF(EW17&lt;EX17,0,EW$5*(EW17-EX17)/(EW$8-EX17))),IF(EW17&lt;=EW$8,EW$5,IF(EW17&gt;EX17,0,EW$5*(EW17-EX17)/(EW$8-EX17))))))</f>
      </c>
      <c r="EZ17" s="126">
        <f>IF(OR(EW17="",EX17=""),0,EW$5)</f>
      </c>
      <c r="FA17" s="125">
        <f>IF(EW$6=0,RANK(EY17,EY$12:EY$42,0),RANK(EY17,EY$12:EY$42,1))</f>
      </c>
      <c r="FB17" s="126">
        <v>1.92</v>
      </c>
      <c r="FC17" s="126">
        <v>3.81</v>
      </c>
      <c r="FD17" s="126">
        <f>IF((COUNTA(FB$12:FB$42)+COUNTA(FC$12:FC$42)=0),0.6*FB$5,IF(OR(FB17="",FC17=""),0,IF(FB$6=0,IF(FB17&gt;=FB$8,FB$5,IF(FB17&lt;FC17,0,FB$5*(FB17-FC17)/(FB$8-FC17))),IF(FB17&lt;=FB$8,FB$5,IF(FB17&gt;FC17,0,FB$5*(FB17-FC17)/(FB$8-FC17))))))</f>
      </c>
      <c r="FE17" s="126">
        <f>IF(OR(FB17="",FC17=""),0,FB$5)</f>
      </c>
      <c r="FF17" s="125">
        <f>IF(FB$6=0,RANK(FD17,FD$12:FD$42,0),RANK(FD17,FD$12:FD$42,1))</f>
      </c>
      <c r="FG17" s="126">
        <v>98.44</v>
      </c>
      <c r="FH17"/>
      <c r="FI17" s="126">
        <f>IF((COUNTA(FG$12:FG$42)+COUNTA(FH$12:FH$42)=0),0.6*FG$5,IF(OR(FG17="",FH17=""),0,IF(FG$6=0,IF(FG17&gt;=FG$8,FG$5,IF(FG17&lt;FH17,0,FG$5*(FG17-FH17)/(FG$8-FH17))),IF(FG17&lt;=FG$8,FG$5,IF(FG17&gt;FH17,0,FG$5*(FG17-FH17)/(FG$8-FH17))))))</f>
      </c>
      <c r="FJ17" s="126">
        <f>IF(OR(FG17="",FH17=""),0,FG$5)</f>
      </c>
      <c r="FK17" s="125">
        <f>IF(FG$6=0,RANK(FI17,FI$12:FI$42,0),RANK(FI17,FI$12:FI$42,1))</f>
      </c>
      <c r="FL17" s="126">
        <v>98.44</v>
      </c>
      <c r="FM17"/>
      <c r="FN17" s="126">
        <f>IF((COUNTA(FL$12:FL$42)+COUNTA(FM$12:FM$42)=0),0.6*FL$5,IF(OR(FL17="",FM17=""),0,IF(FL$6=0,IF(FL17&gt;=FL$8,FL$5,IF(FL17&lt;FM17,0,FL$5*(FL17-FM17)/(FL$8-FM17))),IF(FL17&lt;=FL$8,FL$5,IF(FL17&gt;FM17,0,FL$5*(FL17-FM17)/(FL$8-FM17))))))</f>
      </c>
      <c r="FO17" s="126">
        <f>IF(OR(FL17="",FM17=""),0,FL$5)</f>
      </c>
      <c r="FP17" s="125">
        <f>IF(FL$6=0,RANK(FN17,FN$12:FN$42,0),RANK(FN17,FN$12:FN$42,1))</f>
      </c>
      <c r="FQ17" s="126">
        <v>97.86</v>
      </c>
      <c r="FR17" s="126">
        <v>98.57</v>
      </c>
      <c r="FS17" s="126">
        <f>IF((COUNTA(FQ$12:FQ$42)+COUNTA(FR$12:FR$42)=0),0.6*FQ$5,IF(OR(FQ17="",FR17=""),0,IF(FQ$6=0,IF(FQ17&gt;=FQ$8,FQ$5,IF(FQ17&lt;FR17,0,FQ$5*(FQ17-FR17)/(FQ$8-FR17))),IF(FQ17&lt;=FQ$8,FQ$5,IF(FQ17&gt;FR17,0,FQ$5*(FQ17-FR17)/(FQ$8-FR17))))))</f>
      </c>
      <c r="FT17" s="126">
        <f>IF(OR(FQ17="",FR17=""),0,FQ$5)</f>
      </c>
      <c r="FU17" s="125">
        <f>IF(FQ$6=0,RANK(FS17,FS$12:FS$42,0),RANK(FS17,FS$12:FS$42,1))</f>
      </c>
      <c r="FV17" s="126">
        <v>97.86</v>
      </c>
      <c r="FW17" s="126">
        <v>100</v>
      </c>
      <c r="FX17" s="126">
        <f>IF((COUNTA(FV$12:FV$42)+COUNTA(FW$12:FW$42)=0),0.6*FV$5,IF(OR(FV17="",FW17=""),0,IF(FV$6=0,IF(FV17&gt;=FV$8,FV$5,IF(FV17&lt;FW17,0,FV$5*(FV17-FW17)/(FV$8-FW17))),IF(FV17&lt;=FV$8,FV$5,IF(FV17&gt;FW17,0,FV$5*(FV17-FW17)/(FV$8-FW17))))))</f>
      </c>
      <c r="FY17" s="126">
        <f>IF(OR(FV17="",FW17=""),0,FV$5)</f>
      </c>
      <c r="FZ17" s="125">
        <f>IF(FV$6=0,RANK(FX17,FX$12:FX$42,0),RANK(FX17,FX$12:FX$42,1))</f>
      </c>
      <c r="GA17" s="126">
        <v>2.7</v>
      </c>
      <c r="GB17" s="126">
        <v>3.39</v>
      </c>
      <c r="GC17" s="126">
        <f>IF((COUNTA(GA$12:GA$42)+COUNTA(GB$12:GB$42)=0),0.6*GA$5,IF(OR(GA17="",GB17=""),0,IF(GA$6=0,IF(GA17&gt;=GA$8,GA$5,IF(GA17&lt;GB17,0,GA$5*(GA17-GB17)/(GA$8-GB17))),IF(GA17&lt;=GA$8,GA$5,IF(GA17&gt;GB17,0,GA$5*(GA17-GB17)/(GA$8-GB17))))))</f>
      </c>
      <c r="GD17" s="126">
        <f>IF(OR(GA17="",GB17=""),0,GA$5)</f>
      </c>
      <c r="GE17" s="125">
        <f>IF(GA$6=0,RANK(GC17,GC$12:GC$42,0),RANK(GC17,GC$12:GC$42,1))</f>
      </c>
      <c r="GF17" s="126">
        <v>2.7</v>
      </c>
      <c r="GG17" s="126">
        <v>2.35</v>
      </c>
      <c r="GH17" s="126">
        <f>IF((COUNTA(GF$12:GF$42)+COUNTA(GG$12:GG$42)=0),0.6*GF$5,IF(OR(GF17="",GG17=""),0,IF(GF$6=0,IF(GF17&gt;=GF$8,GF$5,IF(GF17&lt;GG17,0,GF$5*(GF17-GG17)/(GF$8-GG17))),IF(GF17&lt;=GF$8,GF$5,IF(GF17&gt;GG17,0,GF$5*(GF17-GG17)/(GF$8-GG17))))))</f>
      </c>
      <c r="GI17" s="126">
        <f>IF(OR(GF17="",GG17=""),0,GF$5)</f>
      </c>
      <c r="GJ17" s="125">
        <f>IF(GF$6=0,RANK(GH17,GH$12:GH$42,0),RANK(GH17,GH$12:GH$42,1))</f>
      </c>
      <c r="GK17" s="126">
        <v>100</v>
      </c>
      <c r="GL17" s="126">
        <v>91.67</v>
      </c>
      <c r="GM17" s="126">
        <f>IF((COUNTA(GK$12:GK$42)+COUNTA(GL$12:GL$42)=0),0.6*GK$5,IF(OR(GK17="",GL17=""),0,IF(GK$6=0,IF(GK17&gt;=GK$8,GK$5,IF(GK17&lt;GL17,0,GK$5*(GK17-GL17)/(GK$8-GL17))),IF(GK17&lt;=GK$8,GK$5,IF(GK17&gt;GL17,0,GK$5*(GK17-GL17)/(GK$8-GL17))))))</f>
      </c>
      <c r="GN17" s="126">
        <f>IF(OR(GK17="",GL17=""),0,GK$5)</f>
      </c>
      <c r="GO17" s="125">
        <f>IF(GK$6=0,RANK(GM17,GM$12:GM$42,0),RANK(GM17,GM$12:GM$42,1))</f>
      </c>
      <c r="GP17" s="126">
        <v>100</v>
      </c>
      <c r="GQ17" s="126">
        <v>100</v>
      </c>
      <c r="GR17" s="126">
        <f>IF((COUNTA(GP$12:GP$42)+COUNTA(GQ$12:GQ$42)=0),0.6*GP$5,IF(OR(GP17="",GQ17=""),0,IF(GP$6=0,IF(GP17&gt;=GP$8,GP$5,IF(GP17&lt;GQ17,0,GP$5*(GP17-GQ17)/(GP$8-GQ17))),IF(GP17&lt;=GP$8,GP$5,IF(GP17&gt;GQ17,0,GP$5*(GP17-GQ17)/(GP$8-GQ17))))))</f>
      </c>
      <c r="GS17" s="126">
        <f>IF(OR(GP17="",GQ17=""),0,GP$5)</f>
      </c>
      <c r="GT17" s="125">
        <f>IF(GP$6=0,RANK(GR17,GR$12:GR$42,0),RANK(GR17,GR$12:GR$42,1))</f>
      </c>
      <c r="GU17" s="126">
        <v>0.35</v>
      </c>
      <c r="GV17"/>
      <c r="GW17" s="126">
        <f>IF((COUNTA(GU$12:GU$42)+COUNTA(GV$12:GV$42)=0),0.6*GU$5,IF(OR(GU17="",GV17=""),0,IF(GU$6=0,IF(GU17&gt;=GU$8,GU$5,IF(GU17&lt;GV17,0,GU$5*(GU17-GV17)/(GU$8-GV17))),IF(GU17&lt;=GU$8,GU$5,IF(GU17&gt;GV17,0,GU$5*(GU17-GV17)/(GU$8-GV17))))))</f>
      </c>
      <c r="GX17" s="126">
        <f>IF(OR(GU17="",GV17=""),0,GU$5)</f>
      </c>
      <c r="GY17" s="125">
        <f>IF(GU$6=0,RANK(GW17,GW$12:GW$42,0),RANK(GW17,GW$12:GW$42,1))</f>
      </c>
      <c r="GZ17" s="126">
        <v>0.35</v>
      </c>
      <c r="HA17"/>
      <c r="HB17" s="126">
        <f>IF((COUNTA(GZ$12:GZ$42)+COUNTA(HA$12:HA$42)=0),0.6*GZ$5,IF(OR(GZ17="",HA17=""),0,IF(GZ$6=0,IF(GZ17&gt;=GZ$8,GZ$5,IF(GZ17&lt;HA17,0,GZ$5*(GZ17-HA17)/(GZ$8-HA17))),IF(GZ17&lt;=GZ$8,GZ$5,IF(GZ17&gt;HA17,0,GZ$5*(GZ17-HA17)/(GZ$8-HA17))))))</f>
      </c>
      <c r="HC17" s="126">
        <f>IF(OR(GZ17="",HA17=""),0,GZ$5)</f>
      </c>
      <c r="HD17" s="125">
        <f>IF(GZ$6=0,RANK(HB17,HB$12:HB$42,0),RANK(HB17,HB$12:HB$42,1))</f>
      </c>
      <c r="HE17" s="126">
        <v>0</v>
      </c>
      <c r="HF17" s="126">
        <v>0</v>
      </c>
      <c r="HG17" s="126">
        <f>IF((COUNTA(HE$12:HE$42)+COUNTA(HF$12:HF$42)=0),0.6*HE$5,IF(OR(HE17="",HF17=""),0,IF(HE$6=0,IF(HE17&gt;=HE$8,HE$5,IF(HE17&lt;HF17,0,HE$5*(HE17-HF17)/(HE$8-HF17))),IF(HE17&lt;=HE$8,HE$5,IF(HE17&gt;HF17,0,HE$5*(HE17-HF17)/(HE$8-HF17))))))</f>
      </c>
      <c r="HH17" s="126">
        <f>IF(OR(HE17="",HF17=""),0,HE$5)</f>
      </c>
      <c r="HI17" s="125">
        <f>IF(HE$6=0,RANK(HG17,HG$12:HG$42,0),RANK(HG17,HG$12:HG$42,1))</f>
      </c>
      <c r="HJ17" s="126">
        <v>0</v>
      </c>
      <c r="HK17" s="126">
        <v>0</v>
      </c>
      <c r="HL17" s="126">
        <f>IF((COUNTA(HJ$12:HJ$42)+COUNTA(HK$12:HK$42)=0),0.6*HJ$5,IF(OR(HJ17="",HK17=""),0,IF(HJ$6=0,IF(HJ17&gt;=HJ$8,HJ$5,IF(HJ17&lt;HK17,0,HJ$5*(HJ17-HK17)/(HJ$8-HK17))),IF(HJ17&lt;=HJ$8,HJ$5,IF(HJ17&gt;HK17,0,HJ$5*(HJ17-HK17)/(HJ$8-HK17))))))</f>
      </c>
      <c r="HM17" s="126">
        <f>IF(OR(HJ17="",HK17=""),0,HJ$5)</f>
      </c>
      <c r="HN17" s="125">
        <f>IF(HJ$6=0,RANK(HL17,HL$12:HL$42,0),RANK(HL17,HL$12:HL$42,1))</f>
      </c>
      <c r="HO17" s="126">
        <v>37.76</v>
      </c>
      <c r="HP17" s="126">
        <v>9.37</v>
      </c>
      <c r="HQ17" s="126">
        <f>IF((COUNTA(HO$12:HO$42)+COUNTA(HP$12:HP$42)=0),0.6*HO$5,IF(OR(HO17="",HP17=""),0,IF(HO$6=0,IF(HO17&gt;=HO$8,HO$5,IF(HO17&lt;HP17,0,HO$5*(HO17-HP17)/(HO$8-HP17))),IF(HO17&lt;=HO$8,HO$5,IF(HO17&gt;HP17,0,HO$5*(HO17-HP17)/(HO$8-HP17))))))</f>
      </c>
      <c r="HR17" s="126">
        <f>IF(OR(HO17="",HP17=""),0,HO$5)</f>
      </c>
      <c r="HS17" s="125">
        <f>IF(HO$6=0,RANK(HQ17,HQ$12:HQ$42,0),RANK(HQ17,HQ$12:HQ$42,1))</f>
      </c>
      <c r="HT17" s="126">
        <v>37.76</v>
      </c>
      <c r="HU17" s="126">
        <v>25.77</v>
      </c>
      <c r="HV17" s="126">
        <f>IF((COUNTA(HT$12:HT$42)+COUNTA(HU$12:HU$42)=0),0.6*HT$5,IF(OR(HT17="",HU17=""),0,IF(HT$6=0,IF(HT17&gt;=HT$8,HT$5,IF(HT17&lt;HU17,0,HT$5*(HT17-HU17)/(HT$8-HU17))),IF(HT17&lt;=HT$8,HT$5,IF(HT17&gt;HU17,0,HT$5*(HT17-HU17)/(HT$8-HU17))))))</f>
      </c>
      <c r="HW17" s="126">
        <f>IF(OR(HT17="",HU17=""),0,HT$5)</f>
      </c>
      <c r="HX17" s="125">
        <f>IF(HT$6=0,RANK(HV17,HV$12:HV$42,0),RANK(HV17,HV$12:HV$42,1))</f>
      </c>
      <c r="HY17" s="126">
        <v>6.29</v>
      </c>
      <c r="HZ17" s="126">
        <v>10.25</v>
      </c>
      <c r="IA17" s="126">
        <f>IF((COUNTA(HY$12:HY$42)+COUNTA(HZ$12:HZ$42)=0),0.6*HY$5,IF(OR(HY17="",HZ17=""),0,IF(HY$6=0,IF(HY17&gt;=HY$8,HY$5,IF(HY17&lt;HZ17,0,HY$5*(HY17-HZ17)/(HY$8-HZ17))),IF(HY17&lt;=HY$8,HY$5,IF(HY17&gt;HZ17,0,HY$5*(HY17-HZ17)/(HY$8-HZ17))))))</f>
      </c>
      <c r="IB17" s="126">
        <f>IF(OR(HY17="",HZ17=""),0,HY$5)</f>
      </c>
      <c r="IC17" s="125">
        <f>IF(HY$6=0,RANK(IA17,IA$12:IA$42,0),RANK(IA17,IA$12:IA$42,1))</f>
      </c>
      <c r="ID17" s="126">
        <v>6.29</v>
      </c>
      <c r="IE17" s="126">
        <v>1.52</v>
      </c>
      <c r="IF17" s="126">
        <f>IF((COUNTA(ID$12:ID$42)+COUNTA(IE$12:IE$42)=0),0.6*ID$5,IF(OR(ID17="",IE17=""),0,IF(ID$6=0,IF(ID17&gt;=ID$8,ID$5,IF(ID17&lt;IE17,0,ID$5*(ID17-IE17)/(ID$8-IE17))),IF(ID17&lt;=ID$8,ID$5,IF(ID17&gt;IE17,0,ID$5*(ID17-IE17)/(ID$8-IE17))))))</f>
      </c>
      <c r="IG17" s="126">
        <f>IF(OR(ID17="",IE17=""),0,ID$5)</f>
      </c>
      <c r="IH17" s="125">
        <f>IF(ID$6=0,RANK(IF17,IF$12:IF$42,0),RANK(IF17,IF$12:IF$42,1))</f>
      </c>
      <c r="II17" s="126">
        <v>99.495</v>
      </c>
      <c r="IJ17" s="126">
        <v>97.045</v>
      </c>
      <c r="IK17" s="126">
        <f>IF((COUNTA(II$12:II$42)+COUNTA(IJ$12:IJ$42)=0),0.6*II$5,IF(OR(II17="",IJ17=""),0,IF(II$6=0,IF(II17&gt;=II$8,II$5,IF(II17&lt;IJ17,0,II$5*(II17-IJ17)/(II$8-IJ17))),IF(II17&lt;=II$8,II$5,IF(II17&gt;IJ17,0,II$5*(II17-IJ17)/(II$8-IJ17))))))</f>
      </c>
      <c r="IL17" s="126">
        <f>IF(OR(II17="",IJ17=""),0,II$5)</f>
      </c>
      <c r="IM17" s="125">
        <f>IF(II$6=0,RANK(IK17,IK$12:IK$42,0),RANK(IK17,IK$12:IK$42,1))</f>
      </c>
      <c r="IN17" s="126">
        <v>99.495</v>
      </c>
      <c r="IO17" s="126">
        <v>98.72</v>
      </c>
      <c r="IP17" s="126">
        <f>IF((COUNTA(IN$12:IN$42)+COUNTA(IO$12:IO$42)=0),0.6*IN$5,IF(OR(IN17="",IO17=""),0,IF(IN$6=0,IF(IN17&gt;=IN$8,IN$5,IF(IN17&lt;IO17,0,IN$5*(IN17-IO17)/(IN$8-IO17))),IF(IN17&lt;=IN$8,IN$5,IF(IN17&gt;IO17,0,IN$5*(IN17-IO17)/(IN$8-IO17))))))</f>
      </c>
      <c r="IQ17" s="126">
        <f>IF(OR(IN17="",IO17=""),0,IN$5)</f>
      </c>
      <c r="IR17" s="125">
        <f>IF(IN$6=0,RANK(IP17,IP$12:IP$42,0),RANK(IP17,IP$12:IP$42,1))</f>
      </c>
      <c r="IS17" s="126">
        <v>100</v>
      </c>
      <c r="IT17"/>
      <c r="IU17" s="126">
        <f>IF((COUNTA(IS$12:IS$42)+COUNTA(IT$12:IT$42)=0),0.6*IS$5,IF(OR(IS17="",IT17=""),0,IF(IS$6=0,IF(IS17&gt;=IS$8,IS$5,IF(IS17&lt;IT17,0,IS$5*(IS17-IT17)/(IS$8-IT17))),IF(IS17&lt;=IS$8,IS$5,IF(IS17&gt;IT17,0,IS$5*(IS17-IT17)/(IS$8-IT17))))))</f>
      </c>
      <c r="IV17" s="126">
        <f>IF(OR(IS17="",IT17=""),0,IS$5)</f>
      </c>
      <c r="IW17" s="125">
        <f>IF(IS$6=0,RANK(IU17,IU$12:IU$42,0),RANK(IU17,IU$12:IU$42,1))</f>
      </c>
      <c r="IX17" s="126">
        <v>100</v>
      </c>
      <c r="IY17"/>
      <c r="IZ17" s="126">
        <f>IF((COUNTA(IX$12:IX$42)+COUNTA(IY$12:IY$42)=0),0.6*IX$5,IF(OR(IX17="",IY17=""),0,IF(IX$6=0,IF(IX17&gt;=IX$8,IX$5,IF(IX17&lt;IY17,0,IX$5*(IX17-IY17)/(IX$8-IY17))),IF(IX17&lt;=IX$8,IX$5,IF(IX17&gt;IY17,0,IX$5*(IX17-IY17)/(IX$8-IY17))))))</f>
      </c>
      <c r="JA17" s="126">
        <f>IF(OR(IX17="",IY17=""),0,IX$5)</f>
      </c>
      <c r="JB17" s="125">
        <f>IF(IX$6=0,RANK(IZ17,IZ$12:IZ$42,0),RANK(IZ17,IZ$12:IZ$42,1))</f>
      </c>
      <c r="JC17" s="126">
        <v>2.5</v>
      </c>
      <c r="JD17" s="126">
        <v>6.35</v>
      </c>
      <c r="JE17" s="126">
        <f>IF((COUNTA(JC$12:JC$42)+COUNTA(JD$12:JD$42)=0),0.6*JC$5,IF(OR(JC17="",JD17=""),0,IF(JC$6=0,IF(JC17&gt;=JC$8,JC$5,IF(JC17&lt;JD17,0,JC$5*(JC17-JD17)/(JC$8-JD17))),IF(JC17&lt;=JC$8,JC$5,IF(JC17&gt;JD17,0,JC$5*(JC17-JD17)/(JC$8-JD17))))))</f>
      </c>
      <c r="JF17" s="126">
        <f>IF(OR(JC17="",JD17=""),0,JC$5)</f>
      </c>
      <c r="JG17" s="125">
        <f>IF(JC$6=0,RANK(JE17,JE$12:JE$42,0),RANK(JE17,JE$12:JE$42,1))</f>
      </c>
      <c r="JH17" s="126">
        <v>2.5</v>
      </c>
      <c r="JI17" s="126">
        <v>4.27</v>
      </c>
      <c r="JJ17" s="126">
        <f>IF((COUNTA(JH$12:JH$42)+COUNTA(JI$12:JI$42)=0),0.6*JH$5,IF(OR(JH17="",JI17=""),0,IF(JH$6=0,IF(JH17&gt;=JH$8,JH$5,IF(JH17&lt;JI17,0,JH$5*(JH17-JI17)/(JH$8-JI17))),IF(JH17&lt;=JH$8,JH$5,IF(JH17&gt;JI17,0,JH$5*(JH17-JI17)/(JH$8-JI17))))))</f>
      </c>
      <c r="JK17" s="126">
        <f>IF(OR(JH17="",JI17=""),0,JH$5)</f>
      </c>
      <c r="JL17" s="125">
        <f>IF(JH$6=0,RANK(JJ17,JJ$12:JJ$42,0),RANK(JJ17,JJ$12:JJ$42,1))</f>
      </c>
      <c r="JM17" s="126">
        <v>98.89</v>
      </c>
      <c r="JN17"/>
      <c r="JO17" s="126">
        <f>IF((COUNTA(JM$12:JM$42)+COUNTA(JN$12:JN$42)=0),0.6*JM$5,IF(OR(JM17="",JN17=""),0,IF(JM$6=0,IF(JM17&gt;=JM$8,JM$5,IF(JM17&lt;JN17,0,JM$5*(JM17-JN17)/(JM$8-JN17))),IF(JM17&lt;=JM$8,JM$5,IF(JM17&gt;JN17,0,JM$5*(JM17-JN17)/(JM$8-JN17))))))</f>
      </c>
      <c r="JP17" s="126">
        <f>IF(OR(JM17="",JN17=""),0,JM$5)</f>
      </c>
      <c r="JQ17" s="125">
        <f>IF(JM$6=0,RANK(JO17,JO$12:JO$42,0),RANK(JO17,JO$12:JO$42,1))</f>
      </c>
      <c r="JR17" s="126">
        <v>98.89</v>
      </c>
      <c r="JS17"/>
      <c r="JT17" s="126">
        <f>IF((COUNTA(JR$12:JR$42)+COUNTA(JS$12:JS$42)=0),0.6*JR$5,IF(OR(JR17="",JS17=""),0,IF(JR$6=0,IF(JR17&gt;=JR$8,JR$5,IF(JR17&lt;JS17,0,JR$5*(JR17-JS17)/(JR$8-JS17))),IF(JR17&lt;=JR$8,JR$5,IF(JR17&gt;JS17,0,JR$5*(JR17-JS17)/(JR$8-JS17))))))</f>
      </c>
      <c r="JU17" s="126">
        <f>IF(OR(JR17="",JS17=""),0,JR$5)</f>
      </c>
      <c r="JV17" s="125">
        <f>IF(JR$6=0,RANK(JT17,JT$12:JT$42,0),RANK(JT17,JT$12:JT$42,1))</f>
      </c>
      <c r="JW17" s="126">
        <v>96.66</v>
      </c>
      <c r="JX17" s="126">
        <v>100</v>
      </c>
      <c r="JY17" s="126">
        <f>IF((COUNTA(JW$12:JW$42)+COUNTA(JX$12:JX$42)=0),0.6*JW$5,IF(OR(JW17="",JX17=""),0,IF(JW$6=0,IF(JW17&gt;=JW$8,JW$5,IF(JW17&lt;JX17,0,JW$5*(JW17-JX17)/(JW$8-JX17))),IF(JW17&lt;=JW$8,JW$5,IF(JW17&gt;JX17,0,JW$5*(JW17-JX17)/(JW$8-JX17))))))</f>
      </c>
      <c r="JZ17" s="126">
        <f>IF(OR(JW17="",JX17=""),0,JW$5)</f>
      </c>
      <c r="KA17" s="125">
        <f>IF(JW$6=0,RANK(JY17,JY$12:JY$42,0),RANK(JY17,JY$12:JY$42,1))</f>
      </c>
      <c r="KB17" s="126">
        <v>96.66</v>
      </c>
      <c r="KC17" s="126">
        <v>98.875</v>
      </c>
      <c r="KD17" s="126">
        <f>IF((COUNTA(KB$12:KB$42)+COUNTA(KC$12:KC$42)=0),0.6*KB$5,IF(OR(KB17="",KC17=""),0,IF(KB$6=0,IF(KB17&gt;=KB$8,KB$5,IF(KB17&lt;KC17,0,KB$5*(KB17-KC17)/(KB$8-KC17))),IF(KB17&lt;=KB$8,KB$5,IF(KB17&gt;KC17,0,KB$5*(KB17-KC17)/(KB$8-KC17))))))</f>
      </c>
      <c r="KE17" s="126">
        <f>IF(OR(KB17="",KC17=""),0,KB$5)</f>
      </c>
      <c r="KF17" s="125">
        <f>IF(KB$6=0,RANK(KD17,KD$12:KD$42,0),RANK(KD17,KD$12:KD$42,1))</f>
      </c>
      <c r="KG17" s="126">
        <v>2.87</v>
      </c>
      <c r="KH17" s="126">
        <v>2.895</v>
      </c>
      <c r="KI17" s="126">
        <f>IF((COUNTA(KG$12:KG$42)+COUNTA(KH$12:KH$42)=0),0.6*KG$5,IF(OR(KG17="",KH17=""),0,IF(KG$6=0,IF(KG17&gt;=KG$8,KG$5,IF(KG17&lt;KH17,0,KG$5*(KG17-KH17)/(KG$8-KH17))),IF(KG17&lt;=KG$8,KG$5,IF(KG17&gt;KH17,0,KG$5*(KG17-KH17)/(KG$8-KH17))))))</f>
      </c>
      <c r="KJ17" s="126">
        <f>IF(OR(KG17="",KH17=""),0,KG$5)</f>
      </c>
      <c r="KK17" s="125">
        <f>IF(KG$6=0,RANK(KI17,KI$12:KI$42,0),RANK(KI17,KI$12:KI$42,1))</f>
      </c>
      <c r="KL17" s="126">
        <v>2.87</v>
      </c>
      <c r="KM17" s="126">
        <v>2.42</v>
      </c>
      <c r="KN17" s="126">
        <f>IF((COUNTA(KL$12:KL$42)+COUNTA(KM$12:KM$42)=0),0.6*KL$5,IF(OR(KL17="",KM17=""),0,IF(KL$6=0,IF(KL17&gt;=KL$8,KL$5,IF(KL17&lt;KM17,0,KL$5*(KL17-KM17)/(KL$8-KM17))),IF(KL17&lt;=KL$8,KL$5,IF(KL17&gt;KM17,0,KL$5*(KL17-KM17)/(KL$8-KM17))))))</f>
      </c>
      <c r="KO17" s="126">
        <f>IF(OR(KL17="",KM17=""),0,KL$5)</f>
      </c>
      <c r="KP17" s="125">
        <f>IF(KL$6=0,RANK(KN17,KN$12:KN$42,0),RANK(KN17,KN$12:KN$42,1))</f>
      </c>
      <c r="KQ17" s="126">
        <v>100</v>
      </c>
      <c r="KR17" s="126">
        <v>100</v>
      </c>
      <c r="KS17" s="126">
        <f>IF((COUNTA(KQ$12:KQ$42)+COUNTA(KR$12:KR$42)=0),0.6*KQ$5,IF(OR(KQ17="",KR17=""),0,IF(KQ$6=0,IF(KQ17&gt;=KQ$8,KQ$5,IF(KQ17&lt;KR17,0,KQ$5*(KQ17-KR17)/(KQ$8-KR17))),IF(KQ17&lt;=KQ$8,KQ$5,IF(KQ17&gt;KR17,0,KQ$5*(KQ17-KR17)/(KQ$8-KR17))))))</f>
      </c>
      <c r="KT17" s="126">
        <f>IF(OR(KQ17="",KR17=""),0,KQ$5)</f>
      </c>
      <c r="KU17" s="125">
        <f>IF(KQ$6=0,RANK(KS17,KS$12:KS$42,0),RANK(KS17,KS$12:KS$42,1))</f>
      </c>
      <c r="KV17" s="126">
        <v>100</v>
      </c>
      <c r="KW17" s="126">
        <v>100</v>
      </c>
      <c r="KX17" s="126">
        <f>IF((COUNTA(KV$12:KV$42)+COUNTA(KW$12:KW$42)=0),0.6*KV$5,IF(OR(KV17="",KW17=""),0,IF(KV$6=0,IF(KV17&gt;=KV$8,KV$5,IF(KV17&lt;KW17,0,KV$5*(KV17-KW17)/(KV$8-KW17))),IF(KV17&lt;=KV$8,KV$5,IF(KV17&gt;KW17,0,KV$5*(KV17-KW17)/(KV$8-KW17))))))</f>
      </c>
      <c r="KY17" s="126">
        <f>IF(OR(KV17="",KW17=""),0,KV$5)</f>
      </c>
      <c r="KZ17" s="125">
        <f>IF(KV$6=0,RANK(KX17,KX$12:KX$42,0),RANK(KX17,KX$12:KX$42,1))</f>
      </c>
      <c r="LA17" s="126">
        <v>0.325</v>
      </c>
      <c r="LB17" s="126">
        <v>0.49</v>
      </c>
      <c r="LC17" s="126">
        <f>IF((COUNTA(LA$12:LA$42)+COUNTA(LB$12:LB$42)=0),0.6*LA$5,IF(OR(LA17="",LB17=""),0,IF(LA$6=0,IF(LA17&gt;=LA$8,LA$5,IF(LA17&lt;LB17,0,LA$5*(LA17-LB17)/(LA$8-LB17))),IF(LA17&lt;=LA$8,LA$5,IF(LA17&gt;LB17,0,LA$5*(LA17-LB17)/(LA$8-LB17))))))</f>
      </c>
      <c r="LD17" s="126">
        <f>IF(OR(LA17="",LB17=""),0,LA$5)</f>
      </c>
      <c r="LE17" s="125">
        <f>IF(LA$6=0,RANK(LC17,LC$12:LC$42,0),RANK(LC17,LC$12:LC$42,1))</f>
      </c>
      <c r="LF17" s="126">
        <v>0.325</v>
      </c>
      <c r="LG17" s="126">
        <v>0.69</v>
      </c>
      <c r="LH17" s="126">
        <f>IF((COUNTA(LF$12:LF$42)+COUNTA(LG$12:LG$42)=0),0.6*LF$5,IF(OR(LF17="",LG17=""),0,IF(LF$6=0,IF(LF17&gt;=LF$8,LF$5,IF(LF17&lt;LG17,0,LF$5*(LF17-LG17)/(LF$8-LG17))),IF(LF17&lt;=LF$8,LF$5,IF(LF17&gt;LG17,0,LF$5*(LF17-LG17)/(LF$8-LG17))))))</f>
      </c>
      <c r="LI17" s="126">
        <f>IF(OR(LF17="",LG17=""),0,LF$5)</f>
      </c>
      <c r="LJ17" s="125">
        <f>IF(LF$6=0,RANK(LH17,LH$12:LH$42,0),RANK(LH17,LH$12:LH$42,1))</f>
      </c>
      <c r="LK17" s="126">
        <v>0</v>
      </c>
      <c r="LL17" s="126">
        <v>0</v>
      </c>
      <c r="LM17" s="126">
        <f>IF((COUNTA(LK$12:LK$42)+COUNTA(LL$12:LL$42)=0),0.6*LK$5,IF(OR(LK17="",LL17=""),0,IF(LK$6=0,IF(LK17&gt;=LK$8,LK$5,IF(LK17&lt;LL17,0,LK$5*(LK17-LL17)/(LK$8-LL17))),IF(LK17&lt;=LK$8,LK$5,IF(LK17&gt;LL17,0,LK$5*(LK17-LL17)/(LK$8-LL17))))))</f>
      </c>
      <c r="LN17" s="126">
        <f>IF(OR(LK17="",LL17=""),0,LK$5)</f>
      </c>
      <c r="LO17" s="125">
        <f>IF(LK$6=0,RANK(LM17,LM$12:LM$42,0),RANK(LM17,LM$12:LM$42,1))</f>
      </c>
      <c r="LP17" s="126">
        <v>0</v>
      </c>
      <c r="LQ17" s="126">
        <v>0</v>
      </c>
      <c r="LR17" s="126">
        <f>IF((COUNTA(LP$12:LP$42)+COUNTA(LQ$12:LQ$42)=0),0.6*LP$5,IF(OR(LP17="",LQ17=""),0,IF(LP$6=0,IF(LP17&gt;=LP$8,LP$5,IF(LP17&lt;LQ17,0,LP$5*(LP17-LQ17)/(LP$8-LQ17))),IF(LP17&lt;=LP$8,LP$5,IF(LP17&gt;LQ17,0,LP$5*(LP17-LQ17)/(LP$8-LQ17))))))</f>
      </c>
      <c r="LS17" s="126">
        <f>IF(OR(LP17="",LQ17=""),0,LP$5)</f>
      </c>
      <c r="LT17" s="125">
        <f>IF(LP$6=0,RANK(LR17,LR$12:LR$42,0),RANK(LR17,LR$12:LR$42,1))</f>
      </c>
      <c r="LU17" s="126">
        <v>59.7484814453125</v>
      </c>
      <c r="LV17" s="126">
        <v>31.0285546875</v>
      </c>
      <c r="LW17" s="126">
        <f>IF((COUNTA(LU$12:LU$42)+COUNTA(LV$12:LV$42)=0),0.6*LU$5,IF(OR(LU17="",LV17=""),0,IF(LU$6=0,IF(LU17&gt;=LU$8,LU$5,IF(LU17&lt;LV17,0,LU$5*(LU17-LV17)/(LU$8-LV17))),IF(LU17&lt;=LU$8,LU$5,IF(LU17&gt;LV17,0,LU$5*(LU17-LV17)/(LU$8-LV17))))))</f>
      </c>
      <c r="LX17" s="126">
        <f>IF(OR(LU17="",LV17=""),0,LU$5)</f>
      </c>
      <c r="LY17" s="125">
        <f>IF(LU$6=0,RANK(LW17,LW$12:LW$42,0),RANK(LW17,LW$12:LW$42,1))</f>
      </c>
      <c r="LZ17" s="126">
        <v>59.7484814453125</v>
      </c>
      <c r="MA17" s="126">
        <v>36.2508984375</v>
      </c>
      <c r="MB17" s="126">
        <f>IF((COUNTA(LZ$12:LZ$42)+COUNTA(MA$12:MA$42)=0),0.6*LZ$5,IF(OR(LZ17="",MA17=""),0,IF(LZ$6=0,IF(LZ17&gt;=LZ$8,LZ$5,IF(LZ17&lt;MA17,0,LZ$5*(LZ17-MA17)/(LZ$8-MA17))),IF(LZ17&lt;=LZ$8,LZ$5,IF(LZ17&gt;MA17,0,LZ$5*(LZ17-MA17)/(LZ$8-MA17))))))</f>
      </c>
      <c r="MC17" s="126">
        <f>IF(OR(LZ17="",MA17=""),0,LZ$5)</f>
      </c>
      <c r="MD17" s="125">
        <f>IF(LZ$6=0,RANK(MB17,MB$12:MB$42,0),RANK(MB17,MB$12:MB$42,1))</f>
      </c>
      <c r="ME17" s="126">
        <v>6.550869140625</v>
      </c>
      <c r="MF17" s="126">
        <v>0.74130859375</v>
      </c>
      <c r="MG17" s="126">
        <f>IF((COUNTA(ME$12:ME$42)+COUNTA(MF$12:MF$42)=0),0.6*ME$5,IF(OR(ME17="",MF17=""),0,IF(ME$6=0,IF(ME17&gt;=ME$8,ME$5,IF(ME17&lt;MF17,0,ME$5*(ME17-MF17)/(ME$8-MF17))),IF(ME17&lt;=ME$8,ME$5,IF(ME17&gt;MF17,0,ME$5*(ME17-MF17)/(ME$8-MF17))))))</f>
      </c>
      <c r="MH17" s="126">
        <f>IF(OR(ME17="",MF17=""),0,ME$5)</f>
      </c>
      <c r="MI17" s="125">
        <f>IF(ME$6=0,RANK(MG17,MG$12:MG$42,0),RANK(MG17,MG$12:MG$42,1))</f>
      </c>
      <c r="MJ17" s="126">
        <v>6.550869140625</v>
      </c>
      <c r="MK17" s="126">
        <v>10.4456640625</v>
      </c>
      <c r="ML17" s="126">
        <f>IF((COUNTA(MJ$12:MJ$42)+COUNTA(MK$12:MK$42)=0),0.6*MJ$5,IF(OR(MJ17="",MK17=""),0,IF(MJ$6=0,IF(MJ17&gt;=MJ$8,MJ$5,IF(MJ17&lt;MK17,0,MJ$5*(MJ17-MK17)/(MJ$8-MK17))),IF(MJ17&lt;=MJ$8,MJ$5,IF(MJ17&gt;MK17,0,MJ$5*(MJ17-MK17)/(MJ$8-MK17))))))</f>
      </c>
      <c r="MM17" s="126">
        <f>IF(OR(MJ17="",MK17=""),0,MJ$5)</f>
      </c>
      <c r="MN17" s="125">
        <f>IF(MJ$6=0,RANK(ML17,ML$12:ML$42,0),RANK(ML17,ML$12:ML$42,1))</f>
      </c>
      <c r="MO17"/>
      <c r="MP17"/>
      <c r="MQ17" s="126">
        <f>IF((COUNTA(MO$12:MO$42)+COUNTA(MP$12:MP$42)=0),0.6*MO$5,IF(OR(MO17="",MP17=""),0,IF(MO$6=0,IF(MO17&gt;=MO$8,MO$5,IF(MO17&lt;MP17,0,MO$5*(MO17-MP17)/(MO$8-MP17))),IF(MO17&lt;=MO$8,MO$5,IF(MO17&gt;MP17,0,MO$5*(MO17-MP17)/(MO$8-MP17))))))</f>
      </c>
      <c r="MR17" s="126">
        <f>IF(OR(MO17="",MP17=""),0,MO$5)</f>
      </c>
      <c r="MS17" s="125">
        <f>IF(MO$6=0,RANK(MQ17,MQ$12:MQ$42,0),RANK(MQ17,MQ$12:MQ$42,1))</f>
      </c>
      <c r="MT17"/>
      <c r="MU17"/>
      <c r="MV17" s="126">
        <f>IF((COUNTA(MT$12:MT$42)+COUNTA(MU$12:MU$42)=0),0.6*MT$5,IF(OR(MT17="",MU17=""),0,IF(MT$6=0,IF(MT17&gt;=MT$8,MT$5,IF(MT17&lt;MU17,0,MT$5*(MT17-MU17)/(MT$8-MU17))),IF(MT17&lt;=MT$8,MT$5,IF(MT17&gt;MU17,0,MT$5*(MT17-MU17)/(MT$8-MU17))))))</f>
      </c>
      <c r="MW17" s="126">
        <f>IF(OR(MT17="",MU17=""),0,MT$5)</f>
      </c>
      <c r="MX17" s="125">
        <f>IF(MT$6=0,RANK(MV17,MV$12:MV$42,0),RANK(MV17,MV$12:MV$42,1))</f>
      </c>
      <c r="MY17"/>
      <c r="MZ17"/>
      <c r="NA17" s="126">
        <f>IF((COUNTA(MY$12:MY$42)+COUNTA(MZ$12:MZ$42)=0),0.6*MY$5,IF(OR(MY17="",MZ17=""),0,IF(MY$6=0,IF(MY17&gt;=MY$8,MY$5,IF(MY17&lt;MZ17,0,MY$5*(MY17-MZ17)/(MY$8-MZ17))),IF(MY17&lt;=MY$8,MY$5,IF(MY17&gt;MZ17,0,MY$5*(MY17-MZ17)/(MY$8-MZ17))))))</f>
      </c>
      <c r="NB17" s="126">
        <f>IF(OR(MY17="",MZ17=""),0,MY$5)</f>
      </c>
      <c r="NC17" s="125">
        <f>IF(MY$6=0,RANK(NA17,NA$12:NA$42,0),RANK(NA17,NA$12:NA$42,1))</f>
      </c>
      <c r="ND17"/>
      <c r="NE17"/>
      <c r="NF17" s="126">
        <f>IF((COUNTA(ND$12:ND$42)+COUNTA(NE$12:NE$42)=0),0.6*ND$5,IF(OR(ND17="",NE17=""),0,IF(ND$6=0,IF(ND17&gt;=ND$8,ND$5,IF(ND17&lt;NE17,0,ND$5*(ND17-NE17)/(ND$8-NE17))),IF(ND17&lt;=ND$8,ND$5,IF(ND17&gt;NE17,0,ND$5*(ND17-NE17)/(ND$8-NE17))))))</f>
      </c>
      <c r="NG17" s="126">
        <f>IF(OR(ND17="",NE17=""),0,ND$5)</f>
      </c>
      <c r="NH17" s="125">
        <f>IF(ND$6=0,RANK(NF17,NF$12:NF$42,0),RANK(NF17,NF$12:NF$42,1))</f>
      </c>
      <c r="NI17"/>
      <c r="NJ17"/>
      <c r="NK17" s="126">
        <f>IF((COUNTA(NI$12:NI$42)+COUNTA(NJ$12:NJ$42)=0),0.6*NI$5,IF(OR(NI17="",NJ17=""),0,IF(NI$6=0,IF(NI17&gt;=NI$8,NI$5,IF(NI17&lt;NJ17,0,NI$5*(NI17-NJ17)/(NI$8-NJ17))),IF(NI17&lt;=NI$8,NI$5,IF(NI17&gt;NJ17,0,NI$5*(NI17-NJ17)/(NI$8-NJ17))))))</f>
      </c>
      <c r="NL17" s="126">
        <f>IF(OR(NI17="",NJ17=""),0,NI$5)</f>
      </c>
      <c r="NM17" s="125">
        <f>IF(NI$6=0,RANK(NK17,NK$12:NK$42,0),RANK(NK17,NK$12:NK$42,1))</f>
      </c>
      <c r="NN17"/>
      <c r="NO17"/>
      <c r="NP17" s="126">
        <f>IF((COUNTA(NN$12:NN$42)+COUNTA(NO$12:NO$42)=0),0.6*NN$5,IF(OR(NN17="",NO17=""),0,IF(NN$6=0,IF(NN17&gt;=NN$8,NN$5,IF(NN17&lt;NO17,0,NN$5*(NN17-NO17)/(NN$8-NO17))),IF(NN17&lt;=NN$8,NN$5,IF(NN17&gt;NO17,0,NN$5*(NN17-NO17)/(NN$8-NO17))))))</f>
      </c>
      <c r="NQ17" s="126">
        <f>IF(OR(NN17="",NO17=""),0,NN$5)</f>
      </c>
      <c r="NR17" s="125">
        <f>IF(NN$6=0,RANK(NP17,NP$12:NP$42,0),RANK(NP17,NP$12:NP$42,1))</f>
      </c>
      <c r="NS17"/>
      <c r="NT17"/>
      <c r="NU17" s="126">
        <f>IF((COUNTA(NS$12:NS$42)+COUNTA(NT$12:NT$42)=0),0.6*NS$5,IF(OR(NS17="",NT17=""),0,IF(NS$6=0,IF(NS17&gt;=NS$8,NS$5,IF(NS17&lt;NT17,0,NS$5*(NS17-NT17)/(NS$8-NT17))),IF(NS17&lt;=NS$8,NS$5,IF(NS17&gt;NT17,0,NS$5*(NS17-NT17)/(NS$8-NT17))))))</f>
      </c>
      <c r="NV17" s="126">
        <f>IF(OR(NS17="",NT17=""),0,NS$5)</f>
      </c>
      <c r="NW17" s="125">
        <f>IF(NS$6=0,RANK(NU17,NU$12:NU$42,0),RANK(NU17,NU$12:NU$42,1))</f>
      </c>
      <c r="NX17"/>
      <c r="NY17"/>
      <c r="NZ17" s="126">
        <f>IF((COUNTA(NX$12:NX$42)+COUNTA(NY$12:NY$42)=0),0.6*NX$5,IF(OR(NX17="",NY17=""),0,IF(NX$6=0,IF(NX17&gt;=NX$8,NX$5,IF(NX17&lt;NY17,0,NX$5*(NX17-NY17)/(NX$8-NY17))),IF(NX17&lt;=NX$8,NX$5,IF(NX17&gt;NY17,0,NX$5*(NX17-NY17)/(NX$8-NY17))))))</f>
      </c>
      <c r="OA17" s="126">
        <f>IF(OR(NX17="",NY17=""),0,NX$5)</f>
      </c>
      <c r="OB17" s="125">
        <f>IF(NX$6=0,RANK(NZ17,NZ$12:NZ$42,0),RANK(NZ17,NZ$12:NZ$42,1))</f>
      </c>
      <c r="OC17"/>
      <c r="OD17"/>
      <c r="OE17" s="126">
        <f>IF((COUNTA(OC$12:OC$42)+COUNTA(OD$12:OD$42)=0),0.6*OC$5,IF(OR(OC17="",OD17=""),0,IF(OC$6=0,IF(OC17&gt;=OC$8,OC$5,IF(OC17&lt;OD17,0,OC$5*(OC17-OD17)/(OC$8-OD17))),IF(OC17&lt;=OC$8,OC$5,IF(OC17&gt;OD17,0,OC$5*(OC17-OD17)/(OC$8-OD17))))))</f>
      </c>
      <c r="OF17" s="126">
        <f>IF(OR(OC17="",OD17=""),0,OC$5)</f>
      </c>
      <c r="OG17" s="125">
        <f>IF(OC$6=0,RANK(OE17,OE$12:OE$42,0),RANK(OE17,OE$12:OE$42,1))</f>
      </c>
      <c r="OH17"/>
      <c r="OI17"/>
      <c r="OJ17" s="126">
        <f>IF((COUNTA(OH$12:OH$42)+COUNTA(OI$12:OI$42)=0),0.6*OH$5,IF(OR(OH17="",OI17=""),0,IF(OH$6=0,IF(OH17&gt;=OH$8,OH$5,IF(OH17&lt;OI17,0,OH$5*(OH17-OI17)/(OH$8-OI17))),IF(OH17&lt;=OH$8,OH$5,IF(OH17&gt;OI17,0,OH$5*(OH17-OI17)/(OH$8-OI17))))))</f>
      </c>
      <c r="OK17" s="126">
        <f>IF(OR(OH17="",OI17=""),0,OH$5)</f>
      </c>
      <c r="OL17" s="125">
        <f>IF(OH$6=0,RANK(OJ17,OJ$12:OJ$42,0),RANK(OJ17,OJ$12:OJ$42,1))</f>
      </c>
      <c r="OM17"/>
      <c r="ON17"/>
      <c r="OO17" s="126">
        <f>IF((COUNTA(OM$12:OM$42)+COUNTA(ON$12:ON$42)=0),0.6*OM$5,IF(OR(OM17="",ON17=""),0,IF(OM$6=0,IF(OM17&gt;=OM$8,OM$5,IF(OM17&lt;ON17,0,OM$5*(OM17-ON17)/(OM$8-ON17))),IF(OM17&lt;=OM$8,OM$5,IF(OM17&gt;ON17,0,OM$5*(OM17-ON17)/(OM$8-ON17))))))</f>
      </c>
      <c r="OP17" s="126">
        <f>IF(OR(OM17="",ON17=""),0,OM$5)</f>
      </c>
      <c r="OQ17" s="125">
        <f>IF(OM$6=0,RANK(OO17,OO$12:OO$42,0),RANK(OO17,OO$12:OO$42,1))</f>
      </c>
      <c r="OR17"/>
      <c r="OS17"/>
      <c r="OT17" s="126">
        <f>IF((COUNTA(OR$12:OR$42)+COUNTA(OS$12:OS$42)=0),0.6*OR$5,IF(OR(OR17="",OS17=""),0,IF(OR$6=0,IF(OR17&gt;=OR$8,OR$5,IF(OR17&lt;OS17,0,OR$5*(OR17-OS17)/(OR$8-OS17))),IF(OR17&lt;=OR$8,OR$5,IF(OR17&gt;OS17,0,OR$5*(OR17-OS17)/(OR$8-OS17))))))</f>
      </c>
      <c r="OU17" s="126">
        <f>IF(OR(OR17="",OS17=""),0,OR$5)</f>
      </c>
      <c r="OV17" s="125">
        <f>IF(OR$6=0,RANK(OT17,OT$12:OT$42,0),RANK(OT17,OT$12:OT$42,1))</f>
      </c>
      <c r="OW17"/>
      <c r="OX17"/>
      <c r="OY17" s="126">
        <f>IF((COUNTA(OW$12:OW$42)+COUNTA(OX$12:OX$42)=0),0.6*OW$5,IF(OR(OW17="",OX17=""),0,IF(OW$6=0,IF(OW17&gt;=OW$8,OW$5,IF(OW17&lt;OX17,0,OW$5*(OW17-OX17)/(OW$8-OX17))),IF(OW17&lt;=OW$8,OW$5,IF(OW17&gt;OX17,0,OW$5*(OW17-OX17)/(OW$8-OX17))))))</f>
      </c>
      <c r="OZ17" s="126">
        <f>IF(OR(OW17="",OX17=""),0,OW$5)</f>
      </c>
      <c r="PA17" s="125">
        <f>IF(OW$6=0,RANK(OY17,OY$12:OY$42,0),RANK(OY17,OY$12:OY$42,1))</f>
      </c>
      <c r="PB17"/>
      <c r="PC17"/>
      <c r="PD17" s="126">
        <f>IF((COUNTA(PB$12:PB$42)+COUNTA(PC$12:PC$42)=0),0.6*PB$5,IF(OR(PB17="",PC17=""),0,IF(PB$6=0,IF(PB17&gt;=PB$8,PB$5,IF(PB17&lt;PC17,0,PB$5*(PB17-PC17)/(PB$8-PC17))),IF(PB17&lt;=PB$8,PB$5,IF(PB17&gt;PC17,0,PB$5*(PB17-PC17)/(PB$8-PC17))))))</f>
      </c>
      <c r="PE17" s="126">
        <f>IF(OR(PB17="",PC17=""),0,PB$5)</f>
      </c>
      <c r="PF17" s="125">
        <f>IF(PB$6=0,RANK(PD17,PD$12:PD$42,0),RANK(PD17,PD$12:PD$42,1))</f>
      </c>
      <c r="PG17"/>
      <c r="PH17"/>
      <c r="PI17" s="126">
        <f>IF((COUNTA(PG$12:PG$42)+COUNTA(PH$12:PH$42)=0),0.6*PG$5,IF(OR(PG17="",PH17=""),0,IF(PG$6=0,IF(PG17&gt;=PG$8,PG$5,IF(PG17&lt;PH17,0,PG$5*(PG17-PH17)/(PG$8-PH17))),IF(PG17&lt;=PG$8,PG$5,IF(PG17&gt;PH17,0,PG$5*(PG17-PH17)/(PG$8-PH17))))))</f>
      </c>
      <c r="PJ17" s="126">
        <f>IF(OR(PG17="",PH17=""),0,PG$5)</f>
      </c>
      <c r="PK17" s="125">
        <f>IF(PG$6=0,RANK(PI17,PI$12:PI$42,0),RANK(PI17,PI$12:PI$42,1))</f>
      </c>
      <c r="PL17"/>
      <c r="PM17"/>
      <c r="PN17" s="126">
        <f>IF((COUNTA(PL$12:PL$42)+COUNTA(PM$12:PM$42)=0),0.6*PL$5,IF(OR(PL17="",PM17=""),0,IF(PL$6=0,IF(PL17&gt;=PL$8,PL$5,IF(PL17&lt;PM17,0,PL$5*(PL17-PM17)/(PL$8-PM17))),IF(PL17&lt;=PL$8,PL$5,IF(PL17&gt;PM17,0,PL$5*(PL17-PM17)/(PL$8-PM17))))))</f>
      </c>
      <c r="PO17" s="126">
        <f>IF(OR(PL17="",PM17=""),0,PL$5)</f>
      </c>
      <c r="PP17" s="125">
        <f>IF(PL$6=0,RANK(PN17,PN$12:PN$42,0),RANK(PN17,PN$12:PN$42,1))</f>
      </c>
      <c r="PQ17"/>
      <c r="PR17"/>
      <c r="PS17" s="126">
        <f>IF((COUNTA(PQ$12:PQ$42)+COUNTA(PR$12:PR$42)=0),0.6*PQ$5,IF(OR(PQ17="",PR17=""),0,IF(PQ$6=0,IF(PQ17&gt;=PQ$8,PQ$5,IF(PQ17&lt;PR17,0,PQ$5*(PQ17-PR17)/(PQ$8-PR17))),IF(PQ17&lt;=PQ$8,PQ$5,IF(PQ17&gt;PR17,0,PQ$5*(PQ17-PR17)/(PQ$8-PR17))))))</f>
      </c>
      <c r="PT17" s="126">
        <f>IF(OR(PQ17="",PR17=""),0,PQ$5)</f>
      </c>
      <c r="PU17" s="125">
        <f>IF(PQ$6=0,RANK(PS17,PS$12:PS$42,0),RANK(PS17,PS$12:PS$42,1))</f>
      </c>
      <c r="PV17"/>
      <c r="PW17"/>
      <c r="PX17" s="126">
        <f>IF((COUNTA(PV$12:PV$42)+COUNTA(PW$12:PW$42)=0),0.6*PV$5,IF(OR(PV17="",PW17=""),0,IF(PV$6=0,IF(PV17&gt;=PV$8,PV$5,IF(PV17&lt;PW17,0,PV$5*(PV17-PW17)/(PV$8-PW17))),IF(PV17&lt;=PV$8,PV$5,IF(PV17&gt;PW17,0,PV$5*(PV17-PW17)/(PV$8-PW17))))))</f>
      </c>
      <c r="PY17" s="126">
        <f>IF(OR(PV17="",PW17=""),0,PV$5)</f>
      </c>
      <c r="PZ17" s="125">
        <f>IF(PV$6=0,RANK(PX17,PX$12:PX$42,0),RANK(PX17,PX$12:PX$42,1))</f>
      </c>
      <c r="QA17"/>
      <c r="QB17"/>
      <c r="QC17" s="126">
        <f>IF((COUNTA(QA$12:QA$42)+COUNTA(QB$12:QB$42)=0),0.6*QA$5,IF(OR(QA17="",QB17=""),0,IF(QA$6=0,IF(QA17&gt;=QA$8,QA$5,IF(QA17&lt;QB17,0,QA$5*(QA17-QB17)/(QA$8-QB17))),IF(QA17&lt;=QA$8,QA$5,IF(QA17&gt;QB17,0,QA$5*(QA17-QB17)/(QA$8-QB17))))))</f>
      </c>
      <c r="QD17" s="126">
        <f>IF(OR(QA17="",QB17=""),0,QA$5)</f>
      </c>
      <c r="QE17" s="125">
        <f>IF(QA$6=0,RANK(QC17,QC$12:QC$42,0),RANK(QC17,QC$12:QC$42,1))</f>
      </c>
      <c r="QF17"/>
      <c r="QG17"/>
      <c r="QH17" s="126">
        <f>IF((COUNTA(QF$12:QF$42)+COUNTA(QG$12:QG$42)=0),0.6*QF$5,IF(OR(QF17="",QG17=""),0,IF(QF$6=0,IF(QF17&gt;=QF$8,QF$5,IF(QF17&lt;QG17,0,QF$5*(QF17-QG17)/(QF$8-QG17))),IF(QF17&lt;=QF$8,QF$5,IF(QF17&gt;QG17,0,QF$5*(QF17-QG17)/(QF$8-QG17))))))</f>
      </c>
      <c r="QI17" s="126">
        <f>IF(OR(QF17="",QG17=""),0,QF$5)</f>
      </c>
      <c r="QJ17" s="125">
        <f>IF(QF$6=0,RANK(QH17,QH$12:QH$42,0),RANK(QH17,QH$12:QH$42,1))</f>
      </c>
      <c r="QK17"/>
      <c r="QL17"/>
      <c r="QM17" s="126">
        <f>IF((COUNTA(QK$12:QK$42)+COUNTA(QL$12:QL$42)=0),0.6*QK$5,IF(OR(QK17="",QL17=""),0,IF(QK$6=0,IF(QK17&gt;=QK$8,QK$5,IF(QK17&lt;QL17,0,QK$5*(QK17-QL17)/(QK$8-QL17))),IF(QK17&lt;=QK$8,QK$5,IF(QK17&gt;QL17,0,QK$5*(QK17-QL17)/(QK$8-QL17))))))</f>
      </c>
      <c r="QN17" s="126">
        <f>IF(OR(QK17="",QL17=""),0,QK$5)</f>
      </c>
      <c r="QO17" s="125">
        <f>IF(QK$6=0,RANK(QM17,QM$12:QM$42,0),RANK(QM17,QM$12:QM$42,1))</f>
      </c>
      <c r="QP17"/>
      <c r="QQ17"/>
      <c r="QR17" s="126">
        <f>IF((COUNTA(QP$12:QP$42)+COUNTA(QQ$12:QQ$42)=0),0.6*QP$5,IF(OR(QP17="",QQ17=""),0,IF(QP$6=0,IF(QP17&gt;=QP$8,QP$5,IF(QP17&lt;QQ17,0,QP$5*(QP17-QQ17)/(QP$8-QQ17))),IF(QP17&lt;=QP$8,QP$5,IF(QP17&gt;QQ17,0,QP$5*(QP17-QQ17)/(QP$8-QQ17))))))</f>
      </c>
      <c r="QS17" s="126">
        <f>IF(OR(QP17="",QQ17=""),0,QP$5)</f>
      </c>
      <c r="QT17" s="125">
        <f>IF(QP$6=0,RANK(QR17,QR$12:QR$42,0),RANK(QR17,QR$12:QR$42,1))</f>
      </c>
      <c r="QU17" s="126">
        <v>97.8</v>
      </c>
      <c r="QV17" s="126">
        <v>99.47</v>
      </c>
      <c r="QW17" s="126">
        <f>IF((COUNTA(QU$12:QU$42)+COUNTA(QV$12:QV$42)=0),0.6*QU$5,IF(OR(QU17="",QV17=""),0,IF(QU$6=0,IF(QU17&gt;=QU$8,QU$5,IF(QU17&lt;QV17,0,QU$5*(QU17-QV17)/(QU$8-QV17))),IF(QU17&lt;=QU$8,QU$5,IF(QU17&gt;QV17,0,QU$5*(QU17-QV17)/(QU$8-QV17))))))</f>
      </c>
      <c r="QX17" s="126">
        <f>IF(OR(QU17="",QV17=""),0,QU$5)</f>
      </c>
      <c r="QY17" s="125">
        <f>IF(QU$6=0,RANK(QW17,QW$12:QW$42,0),RANK(QW17,QW$12:QW$42,1))</f>
      </c>
      <c r="QZ17" s="126">
        <v>97.8</v>
      </c>
      <c r="RA17" s="126">
        <v>96.3</v>
      </c>
      <c r="RB17" s="126">
        <f>IF((COUNTA(QZ$12:QZ$42)+COUNTA(RA$12:RA$42)=0),0.6*QZ$5,IF(OR(QZ17="",RA17=""),0,IF(QZ$6=0,IF(QZ17&gt;=QZ$8,QZ$5,IF(QZ17&lt;RA17,0,QZ$5*(QZ17-RA17)/(QZ$8-RA17))),IF(QZ17&lt;=QZ$8,QZ$5,IF(QZ17&gt;RA17,0,QZ$5*(QZ17-RA17)/(QZ$8-RA17))))))</f>
      </c>
      <c r="RC17" s="126">
        <f>IF(OR(QZ17="",RA17=""),0,QZ$5)</f>
      </c>
      <c r="RD17" s="125">
        <f>IF(QZ$6=0,RANK(RB17,RB$12:RB$42,0),RANK(RB17,RB$12:RB$42,1))</f>
      </c>
      <c r="RE17" s="126">
        <v>100</v>
      </c>
      <c r="RF17" s="126">
        <v>95.72</v>
      </c>
      <c r="RG17" s="126">
        <f>IF((COUNTA(RE$12:RE$42)+COUNTA(RF$12:RF$42)=0),0.6*RE$5,IF(OR(RE17="",RF17=""),0,IF(RE$6=0,IF(RE17&gt;=RE$8,RE$5,IF(RE17&lt;RF17,0,RE$5*(RE17-RF17)/(RE$8-RF17))),IF(RE17&lt;=RE$8,RE$5,IF(RE17&gt;RF17,0,RE$5*(RE17-RF17)/(RE$8-RF17))))))</f>
      </c>
      <c r="RH17" s="126">
        <f>IF(OR(RE17="",RF17=""),0,RE$5)</f>
      </c>
      <c r="RI17" s="125">
        <f>IF(RE$6=0,RANK(RG17,RG$12:RG$42,0),RANK(RG17,RG$12:RG$42,1))</f>
      </c>
      <c r="RJ17" s="126">
        <v>100</v>
      </c>
      <c r="RK17" s="126">
        <v>100</v>
      </c>
      <c r="RL17" s="126">
        <f>IF((COUNTA(RJ$12:RJ$42)+COUNTA(RK$12:RK$42)=0),0.6*RJ$5,IF(OR(RJ17="",RK17=""),0,IF(RJ$6=0,IF(RJ17&gt;=RJ$8,RJ$5,IF(RJ17&lt;RK17,0,RJ$5*(RJ17-RK17)/(RJ$8-RK17))),IF(RJ17&lt;=RJ$8,RJ$5,IF(RJ17&gt;RK17,0,RJ$5*(RJ17-RK17)/(RJ$8-RK17))))))</f>
      </c>
      <c r="RM17" s="126">
        <f>IF(OR(RJ17="",RK17=""),0,RJ$5)</f>
      </c>
      <c r="RN17" s="125">
        <f>IF(RJ$6=0,RANK(RL17,RL$12:RL$42,0),RANK(RL17,RL$12:RL$42,1))</f>
      </c>
      <c r="RO17" s="126">
        <v>1.9</v>
      </c>
      <c r="RP17" s="126">
        <v>5.3</v>
      </c>
      <c r="RQ17" s="126">
        <f>IF((COUNTA(RO$12:RO$42)+COUNTA(RP$12:RP$42)=0),0.6*RO$5,IF(OR(RO17="",RP17=""),0,IF(RO$6=0,IF(RO17&gt;=RO$8,RO$5,IF(RO17&lt;RP17,0,RO$5*(RO17-RP17)/(RO$8-RP17))),IF(RO17&lt;=RO$8,RO$5,IF(RO17&gt;RP17,0,RO$5*(RO17-RP17)/(RO$8-RP17))))))</f>
      </c>
      <c r="RR17" s="126">
        <f>IF(OR(RO17="",RP17=""),0,RO$5)</f>
      </c>
      <c r="RS17" s="125">
        <f>IF(RO$6=0,RANK(RQ17,RQ$12:RQ$42,0),RANK(RQ17,RQ$12:RQ$42,1))</f>
      </c>
      <c r="RT17" s="126">
        <v>1.9</v>
      </c>
      <c r="RU17" s="126">
        <v>4.42</v>
      </c>
      <c r="RV17" s="126">
        <f>IF((COUNTA(RT$12:RT$42)+COUNTA(RU$12:RU$42)=0),0.6*RT$5,IF(OR(RT17="",RU17=""),0,IF(RT$6=0,IF(RT17&gt;=RT$8,RT$5,IF(RT17&lt;RU17,0,RT$5*(RT17-RU17)/(RT$8-RU17))),IF(RT17&lt;=RT$8,RT$5,IF(RT17&gt;RU17,0,RT$5*(RT17-RU17)/(RT$8-RU17))))))</f>
      </c>
      <c r="RW17" s="126">
        <f>IF(OR(RT17="",RU17=""),0,RT$5)</f>
      </c>
      <c r="RX17" s="125">
        <f>IF(RT$6=0,RANK(RV17,RV$12:RV$42,0),RANK(RV17,RV$12:RV$42,1))</f>
      </c>
      <c r="RY17" s="126">
        <v>96.62</v>
      </c>
      <c r="RZ17"/>
      <c r="SA17" s="126">
        <f>IF((COUNTA(RY$12:RY$42)+COUNTA(RZ$12:RZ$42)=0),0.6*RY$5,IF(OR(RY17="",RZ17=""),0,IF(RY$6=0,IF(RY17&gt;=RY$8,RY$5,IF(RY17&lt;RZ17,0,RY$5*(RY17-RZ17)/(RY$8-RZ17))),IF(RY17&lt;=RY$8,RY$5,IF(RY17&gt;RZ17,0,RY$5*(RY17-RZ17)/(RY$8-RZ17))))))</f>
      </c>
      <c r="SB17" s="126">
        <f>IF(OR(RY17="",RZ17=""),0,RY$5)</f>
      </c>
      <c r="SC17" s="125">
        <f>IF(RY$6=0,RANK(SA17,SA$12:SA$42,0),RANK(SA17,SA$12:SA$42,1))</f>
      </c>
      <c r="SD17" s="126">
        <v>96.62</v>
      </c>
      <c r="SE17"/>
      <c r="SF17" s="126">
        <f>IF((COUNTA(SD$12:SD$42)+COUNTA(SE$12:SE$42)=0),0.6*SD$5,IF(OR(SD17="",SE17=""),0,IF(SD$6=0,IF(SD17&gt;=SD$8,SD$5,IF(SD17&lt;SE17,0,SD$5*(SD17-SE17)/(SD$8-SE17))),IF(SD17&lt;=SD$8,SD$5,IF(SD17&gt;SE17,0,SD$5*(SD17-SE17)/(SD$8-SE17))))))</f>
      </c>
      <c r="SG17" s="126">
        <f>IF(OR(SD17="",SE17=""),0,SD$5)</f>
      </c>
      <c r="SH17" s="125">
        <f>IF(SD$6=0,RANK(SF17,SF$12:SF$42,0),RANK(SF17,SF$12:SF$42,1))</f>
      </c>
      <c r="SI17" s="126">
        <v>99.22</v>
      </c>
      <c r="SJ17" s="126">
        <v>100</v>
      </c>
      <c r="SK17" s="126">
        <f>IF((COUNTA(SI$12:SI$42)+COUNTA(SJ$12:SJ$42)=0),0.6*SI$5,IF(OR(SI17="",SJ17=""),0,IF(SI$6=0,IF(SI17&gt;=SI$8,SI$5,IF(SI17&lt;SJ17,0,SI$5*(SI17-SJ17)/(SI$8-SJ17))),IF(SI17&lt;=SI$8,SI$5,IF(SI17&gt;SJ17,0,SI$5*(SI17-SJ17)/(SI$8-SJ17))))))</f>
      </c>
      <c r="SL17" s="126">
        <f>IF(OR(SI17="",SJ17=""),0,SI$5)</f>
      </c>
      <c r="SM17" s="125">
        <f>IF(SI$6=0,RANK(SK17,SK$12:SK$42,0),RANK(SK17,SK$12:SK$42,1))</f>
      </c>
      <c r="SN17" s="126">
        <v>99.22</v>
      </c>
      <c r="SO17" s="126">
        <v>100</v>
      </c>
      <c r="SP17" s="126">
        <f>IF((COUNTA(SN$12:SN$42)+COUNTA(SO$12:SO$42)=0),0.6*SN$5,IF(OR(SN17="",SO17=""),0,IF(SN$6=0,IF(SN17&gt;=SN$8,SN$5,IF(SN17&lt;SO17,0,SN$5*(SN17-SO17)/(SN$8-SO17))),IF(SN17&lt;=SN$8,SN$5,IF(SN17&gt;SO17,0,SN$5*(SN17-SO17)/(SN$8-SO17))))))</f>
      </c>
      <c r="SQ17" s="126">
        <f>IF(OR(SN17="",SO17=""),0,SN$5)</f>
      </c>
      <c r="SR17" s="125">
        <f>IF(SN$6=0,RANK(SP17,SP$12:SP$42,0),RANK(SP17,SP$12:SP$42,1))</f>
      </c>
      <c r="SS17" s="126">
        <v>3.13</v>
      </c>
      <c r="ST17" s="126">
        <v>3.57</v>
      </c>
      <c r="SU17" s="126">
        <f>IF((COUNTA(SS$12:SS$42)+COUNTA(ST$12:ST$42)=0),0.6*SS$5,IF(OR(SS17="",ST17=""),0,IF(SS$6=0,IF(SS17&gt;=SS$8,SS$5,IF(SS17&lt;ST17,0,SS$5*(SS17-ST17)/(SS$8-ST17))),IF(SS17&lt;=SS$8,SS$5,IF(SS17&gt;ST17,0,SS$5*(SS17-ST17)/(SS$8-ST17))))))</f>
      </c>
      <c r="SV17" s="126">
        <f>IF(OR(SS17="",ST17=""),0,SS$5)</f>
      </c>
      <c r="SW17" s="125">
        <f>IF(SS$6=0,RANK(SU17,SU$12:SU$42,0),RANK(SU17,SU$12:SU$42,1))</f>
      </c>
      <c r="SX17" s="126">
        <v>3.13</v>
      </c>
      <c r="SY17" s="126">
        <v>2.28</v>
      </c>
      <c r="SZ17" s="126">
        <f>IF((COUNTA(SX$12:SX$42)+COUNTA(SY$12:SY$42)=0),0.6*SX$5,IF(OR(SX17="",SY17=""),0,IF(SX$6=0,IF(SX17&gt;=SX$8,SX$5,IF(SX17&lt;SY17,0,SX$5*(SX17-SY17)/(SX$8-SY17))),IF(SX17&lt;=SX$8,SX$5,IF(SX17&gt;SY17,0,SX$5*(SX17-SY17)/(SX$8-SY17))))))</f>
      </c>
      <c r="TA17" s="126">
        <f>IF(OR(SX17="",SY17=""),0,SX$5)</f>
      </c>
      <c r="TB17" s="125">
        <f>IF(SX$6=0,RANK(SZ17,SZ$12:SZ$42,0),RANK(SZ17,SZ$12:SZ$42,1))</f>
      </c>
      <c r="TC17" s="126">
        <v>100</v>
      </c>
      <c r="TD17" s="126">
        <v>100</v>
      </c>
      <c r="TE17" s="126">
        <f>IF((COUNTA(TC$12:TC$42)+COUNTA(TD$12:TD$42)=0),0.6*TC$5,IF(OR(TC17="",TD17=""),0,IF(TC$6=0,IF(TC17&gt;=TC$8,TC$5,IF(TC17&lt;TD17,0,TC$5*(TC17-TD17)/(TC$8-TD17))),IF(TC17&lt;=TC$8,TC$5,IF(TC17&gt;TD17,0,TC$5*(TC17-TD17)/(TC$8-TD17))))))</f>
      </c>
      <c r="TF17" s="126">
        <f>IF(OR(TC17="",TD17=""),0,TC$5)</f>
      </c>
      <c r="TG17" s="125">
        <f>IF(TC$6=0,RANK(TE17,TE$12:TE$42,0),RANK(TE17,TE$12:TE$42,1))</f>
      </c>
      <c r="TH17" s="126">
        <v>100</v>
      </c>
      <c r="TI17" s="126">
        <v>100</v>
      </c>
      <c r="TJ17" s="126">
        <f>IF((COUNTA(TH$12:TH$42)+COUNTA(TI$12:TI$42)=0),0.6*TH$5,IF(OR(TH17="",TI17=""),0,IF(TH$6=0,IF(TH17&gt;=TH$8,TH$5,IF(TH17&lt;TI17,0,TH$5*(TH17-TI17)/(TH$8-TI17))),IF(TH17&lt;=TH$8,TH$5,IF(TH17&gt;TI17,0,TH$5*(TH17-TI17)/(TH$8-TI17))))))</f>
      </c>
      <c r="TK17" s="126">
        <f>IF(OR(TH17="",TI17=""),0,TH$5)</f>
      </c>
      <c r="TL17" s="125">
        <f>IF(TH$6=0,RANK(TJ17,TJ$12:TJ$42,0),RANK(TJ17,TJ$12:TJ$42,1))</f>
      </c>
      <c r="TM17" s="126">
        <v>0.55</v>
      </c>
      <c r="TN17" s="126">
        <v>1.36</v>
      </c>
      <c r="TO17" s="126">
        <f>IF((COUNTA(TM$12:TM$42)+COUNTA(TN$12:TN$42)=0),0.6*TM$5,IF(OR(TM17="",TN17=""),0,IF(TM$6=0,IF(TM17&gt;=TM$8,TM$5,IF(TM17&lt;TN17,0,TM$5*(TM17-TN17)/(TM$8-TN17))),IF(TM17&lt;=TM$8,TM$5,IF(TM17&gt;TN17,0,TM$5*(TM17-TN17)/(TM$8-TN17))))))</f>
      </c>
      <c r="TP17" s="126">
        <f>IF(OR(TM17="",TN17=""),0,TM$5)</f>
      </c>
      <c r="TQ17" s="125">
        <f>IF(TM$6=0,RANK(TO17,TO$12:TO$42,0),RANK(TO17,TO$12:TO$42,1))</f>
      </c>
      <c r="TR17" s="126">
        <v>0.55</v>
      </c>
      <c r="TS17" s="126">
        <v>0.54</v>
      </c>
      <c r="TT17" s="126">
        <f>IF((COUNTA(TR$12:TR$42)+COUNTA(TS$12:TS$42)=0),0.6*TR$5,IF(OR(TR17="",TS17=""),0,IF(TR$6=0,IF(TR17&gt;=TR$8,TR$5,IF(TR17&lt;TS17,0,TR$5*(TR17-TS17)/(TR$8-TS17))),IF(TR17&lt;=TR$8,TR$5,IF(TR17&gt;TS17,0,TR$5*(TR17-TS17)/(TR$8-TS17))))))</f>
      </c>
      <c r="TU17" s="126">
        <f>IF(OR(TR17="",TS17=""),0,TR$5)</f>
      </c>
      <c r="TV17" s="125">
        <f>IF(TR$6=0,RANK(TT17,TT$12:TT$42,0),RANK(TT17,TT$12:TT$42,1))</f>
      </c>
      <c r="TW17" s="126">
        <v>0</v>
      </c>
      <c r="TX17" s="126">
        <v>0</v>
      </c>
      <c r="TY17" s="126">
        <f>IF((COUNTA(TW$12:TW$42)+COUNTA(TX$12:TX$42)=0),0.6*TW$5,IF(OR(TW17="",TX17=""),0,IF(TW$6=0,IF(TW17&gt;=TW$8,TW$5,IF(TW17&lt;TX17,0,TW$5*(TW17-TX17)/(TW$8-TX17))),IF(TW17&lt;=TW$8,TW$5,IF(TW17&gt;TX17,0,TW$5*(TW17-TX17)/(TW$8-TX17))))))</f>
      </c>
      <c r="TZ17" s="126">
        <f>IF(OR(TW17="",TX17=""),0,TW$5)</f>
      </c>
      <c r="UA17" s="125">
        <f>IF(TW$6=0,RANK(TY17,TY$12:TY$42,0),RANK(TY17,TY$12:TY$42,1))</f>
      </c>
      <c r="UB17" s="126">
        <v>0</v>
      </c>
      <c r="UC17" s="126">
        <v>0</v>
      </c>
      <c r="UD17" s="126">
        <f>IF((COUNTA(UB$12:UB$42)+COUNTA(UC$12:UC$42)=0),0.6*UB$5,IF(OR(UB17="",UC17=""),0,IF(UB$6=0,IF(UB17&gt;=UB$8,UB$5,IF(UB17&lt;UC17,0,UB$5*(UB17-UC17)/(UB$8-UC17))),IF(UB17&lt;=UB$8,UB$5,IF(UB17&gt;UC17,0,UB$5*(UB17-UC17)/(UB$8-UC17))))))</f>
      </c>
      <c r="UE17" s="126">
        <f>IF(OR(UB17="",UC17=""),0,UB$5)</f>
      </c>
      <c r="UF17" s="125">
        <f>IF(UB$6=0,RANK(UD17,UD$12:UD$42,0),RANK(UD17,UD$12:UD$42,1))</f>
      </c>
      <c r="UG17" s="126">
        <v>37.83</v>
      </c>
      <c r="UH17" s="126">
        <v>21.28</v>
      </c>
      <c r="UI17" s="126">
        <f>IF((COUNTA(UG$12:UG$42)+COUNTA(UH$12:UH$42)=0),0.6*UG$5,IF(OR(UG17="",UH17=""),0,IF(UG$6=0,IF(UG17&gt;=UG$8,UG$5,IF(UG17&lt;UH17,0,UG$5*(UG17-UH17)/(UG$8-UH17))),IF(UG17&lt;=UG$8,UG$5,IF(UG17&gt;UH17,0,UG$5*(UG17-UH17)/(UG$8-UH17))))))</f>
      </c>
      <c r="UJ17" s="126">
        <f>IF(OR(UG17="",UH17=""),0,UG$5)</f>
      </c>
      <c r="UK17" s="125">
        <f>IF(UG$6=0,RANK(UI17,UI$12:UI$42,0),RANK(UI17,UI$12:UI$42,1))</f>
      </c>
      <c r="UL17" s="126">
        <v>37.83</v>
      </c>
      <c r="UM17" s="126">
        <v>30.25</v>
      </c>
      <c r="UN17" s="126">
        <f>IF((COUNTA(UL$12:UL$42)+COUNTA(UM$12:UM$42)=0),0.6*UL$5,IF(OR(UL17="",UM17=""),0,IF(UL$6=0,IF(UL17&gt;=UL$8,UL$5,IF(UL17&lt;UM17,0,UL$5*(UL17-UM17)/(UL$8-UM17))),IF(UL17&lt;=UL$8,UL$5,IF(UL17&gt;UM17,0,UL$5*(UL17-UM17)/(UL$8-UM17))))))</f>
      </c>
      <c r="UO17" s="126">
        <f>IF(OR(UL17="",UM17=""),0,UL$5)</f>
      </c>
      <c r="UP17" s="125">
        <f>IF(UL$6=0,RANK(UN17,UN$12:UN$42,0),RANK(UN17,UN$12:UN$42,1))</f>
      </c>
      <c r="UQ17" s="126">
        <v>6.72</v>
      </c>
      <c r="UR17" s="126">
        <v>9.96</v>
      </c>
      <c r="US17" s="126">
        <f>IF((COUNTA(UQ$12:UQ$42)+COUNTA(UR$12:UR$42)=0),0.6*UQ$5,IF(OR(UQ17="",UR17=""),0,IF(UQ$6=0,IF(UQ17&gt;=UQ$8,UQ$5,IF(UQ17&lt;UR17,0,UQ$5*(UQ17-UR17)/(UQ$8-UR17))),IF(UQ17&lt;=UQ$8,UQ$5,IF(UQ17&gt;UR17,0,UQ$5*(UQ17-UR17)/(UQ$8-UR17))))))</f>
      </c>
      <c r="UT17" s="126">
        <f>IF(OR(UQ17="",UR17=""),0,UQ$5)</f>
      </c>
      <c r="UU17" s="125">
        <f>IF(UQ$6=0,RANK(US17,US$12:US$42,0),RANK(US17,US$12:US$42,1))</f>
      </c>
      <c r="UV17" s="126">
        <v>6.72</v>
      </c>
      <c r="UW17" s="126">
        <v>1.13</v>
      </c>
      <c r="UX17" s="126">
        <f>IF((COUNTA(UV$12:UV$42)+COUNTA(UW$12:UW$42)=0),0.6*UV$5,IF(OR(UV17="",UW17=""),0,IF(UV$6=0,IF(UV17&gt;=UV$8,UV$5,IF(UV17&lt;UW17,0,UV$5*(UV17-UW17)/(UV$8-UW17))),IF(UV17&lt;=UV$8,UV$5,IF(UV17&gt;UW17,0,UV$5*(UV17-UW17)/(UV$8-UW17))))))</f>
      </c>
      <c r="UY17" s="126">
        <f>IF(OR(UV17="",UW17=""),0,UV$5)</f>
      </c>
      <c r="UZ17" s="125">
        <f>IF(UV$6=0,RANK(UX17,UX$12:UX$42,0),RANK(UX17,UX$12:UX$42,1))</f>
      </c>
      <c r="VA17" s="126">
        <v>98.83</v>
      </c>
      <c r="VB17" s="126">
        <v>87.94</v>
      </c>
      <c r="VC17" s="126">
        <f>IF((COUNTA(VA$12:VA$42)+COUNTA(VB$12:VB$42)=0),0.6*VA$5,IF(OR(VA17="",VB17=""),0,IF(VA$6=0,IF(VA17&gt;=VA$8,VA$5,IF(VA17&lt;VB17,0,VA$5*(VA17-VB17)/(VA$8-VB17))),IF(VA17&lt;=VA$8,VA$5,IF(VA17&gt;VB17,0,VA$5*(VA17-VB17)/(VA$8-VB17))))))</f>
      </c>
      <c r="VD17" s="126">
        <f>IF(OR(VA17="",VB17=""),0,VA$5)</f>
      </c>
      <c r="VE17" s="125">
        <f>IF(VA$6=0,RANK(VC17,VC$12:VC$42,0),RANK(VC17,VC$12:VC$42,1))</f>
      </c>
      <c r="VF17" s="126">
        <v>98.83</v>
      </c>
      <c r="VG17" s="126">
        <v>92.41</v>
      </c>
      <c r="VH17" s="126">
        <f>IF((COUNTA(VF$12:VF$42)+COUNTA(VG$12:VG$42)=0),0.6*VF$5,IF(OR(VF17="",VG17=""),0,IF(VF$6=0,IF(VF17&gt;=VF$8,VF$5,IF(VF17&lt;VG17,0,VF$5*(VF17-VG17)/(VF$8-VG17))),IF(VF17&lt;=VF$8,VF$5,IF(VF17&gt;VG17,0,VF$5*(VF17-VG17)/(VF$8-VG17))))))</f>
      </c>
      <c r="VI17" s="126">
        <f>IF(OR(VF17="",VG17=""),0,VF$5)</f>
      </c>
      <c r="VJ17" s="125">
        <f>IF(VF$6=0,RANK(VH17,VH$12:VH$42,0),RANK(VH17,VH$12:VH$42,1))</f>
      </c>
      <c r="VK17" s="126">
        <v>100</v>
      </c>
      <c r="VL17" s="126">
        <v>87.3</v>
      </c>
      <c r="VM17" s="126">
        <f>IF((COUNTA(VK$12:VK$42)+COUNTA(VL$12:VL$42)=0),0.6*VK$5,IF(OR(VK17="",VL17=""),0,IF(VK$6=0,IF(VK17&gt;=VK$8,VK$5,IF(VK17&lt;VL17,0,VK$5*(VK17-VL17)/(VK$8-VL17))),IF(VK17&lt;=VK$8,VK$5,IF(VK17&gt;VL17,0,VK$5*(VK17-VL17)/(VK$8-VL17))))))</f>
      </c>
      <c r="VN17" s="126">
        <f>IF(OR(VK17="",VL17=""),0,VK$5)</f>
      </c>
      <c r="VO17" s="125">
        <f>IF(VK$6=0,RANK(VM17,VM$12:VM$42,0),RANK(VM17,VM$12:VM$42,1))</f>
      </c>
      <c r="VP17" s="126">
        <v>100</v>
      </c>
      <c r="VQ17" s="126">
        <v>88.83</v>
      </c>
      <c r="VR17" s="126">
        <f>IF((COUNTA(VP$12:VP$42)+COUNTA(VQ$12:VQ$42)=0),0.6*VP$5,IF(OR(VP17="",VQ17=""),0,IF(VP$6=0,IF(VP17&gt;=VP$8,VP$5,IF(VP17&lt;VQ17,0,VP$5*(VP17-VQ17)/(VP$8-VQ17))),IF(VP17&lt;=VP$8,VP$5,IF(VP17&gt;VQ17,0,VP$5*(VP17-VQ17)/(VP$8-VQ17))))))</f>
      </c>
      <c r="VS17" s="126">
        <f>IF(OR(VP17="",VQ17=""),0,VP$5)</f>
      </c>
      <c r="VT17" s="125">
        <f>IF(VP$6=0,RANK(VR17,VR$12:VR$42,0),RANK(VR17,VR$12:VR$42,1))</f>
      </c>
      <c r="VU17" s="126">
        <v>2.08</v>
      </c>
      <c r="VV17" s="126">
        <v>4.75</v>
      </c>
      <c r="VW17" s="126">
        <f>IF((COUNTA(VU$12:VU$42)+COUNTA(VV$12:VV$42)=0),0.6*VU$5,IF(OR(VU17="",VV17=""),0,IF(VU$6=0,IF(VU17&gt;=VU$8,VU$5,IF(VU17&lt;VV17,0,VU$5*(VU17-VV17)/(VU$8-VV17))),IF(VU17&lt;=VU$8,VU$5,IF(VU17&gt;VV17,0,VU$5*(VU17-VV17)/(VU$8-VV17))))))</f>
      </c>
      <c r="VX17" s="126">
        <f>IF(OR(VU17="",VV17=""),0,VU$5)</f>
      </c>
      <c r="VY17" s="125">
        <f>IF(VU$6=0,RANK(VW17,VW$12:VW$42,0),RANK(VW17,VW$12:VW$42,1))</f>
      </c>
      <c r="VZ17" s="126">
        <v>2.08</v>
      </c>
      <c r="WA17" s="126">
        <v>4.99</v>
      </c>
      <c r="WB17" s="126">
        <f>IF((COUNTA(VZ$12:VZ$42)+COUNTA(WA$12:WA$42)=0),0.6*VZ$5,IF(OR(VZ17="",WA17=""),0,IF(VZ$6=0,IF(VZ17&gt;=VZ$8,VZ$5,IF(VZ17&lt;WA17,0,VZ$5*(VZ17-WA17)/(VZ$8-WA17))),IF(VZ17&lt;=VZ$8,VZ$5,IF(VZ17&gt;WA17,0,VZ$5*(VZ17-WA17)/(VZ$8-WA17))))))</f>
      </c>
      <c r="WC17" s="126">
        <f>IF(OR(VZ17="",WA17=""),0,VZ$5)</f>
      </c>
      <c r="WD17" s="125">
        <f>IF(VZ$6=0,RANK(WB17,WB$12:WB$42,0),RANK(WB17,WB$12:WB$42,1))</f>
      </c>
      <c r="WE17" s="126">
        <v>97.43</v>
      </c>
      <c r="WF17"/>
      <c r="WG17" s="126">
        <f>IF((COUNTA(WE$12:WE$42)+COUNTA(WF$12:WF$42)=0),0.6*WE$5,IF(OR(WE17="",WF17=""),0,IF(WE$6=0,IF(WE17&gt;=WE$8,WE$5,IF(WE17&lt;WF17,0,WE$5*(WE17-WF17)/(WE$8-WF17))),IF(WE17&lt;=WE$8,WE$5,IF(WE17&gt;WF17,0,WE$5*(WE17-WF17)/(WE$8-WF17))))))</f>
      </c>
      <c r="WH17" s="126">
        <f>IF(OR(WE17="",WF17=""),0,WE$5)</f>
      </c>
      <c r="WI17" s="125">
        <f>IF(WE$6=0,RANK(WG17,WG$12:WG$42,0),RANK(WG17,WG$12:WG$42,1))</f>
      </c>
      <c r="WJ17" s="126">
        <v>97.43</v>
      </c>
      <c r="WK17"/>
      <c r="WL17" s="126">
        <f>IF((COUNTA(WJ$12:WJ$42)+COUNTA(WK$12:WK$42)=0),0.6*WJ$5,IF(OR(WJ17="",WK17=""),0,IF(WJ$6=0,IF(WJ17&gt;=WJ$8,WJ$5,IF(WJ17&lt;WK17,0,WJ$5*(WJ17-WK17)/(WJ$8-WK17))),IF(WJ17&lt;=WJ$8,WJ$5,IF(WJ17&gt;WK17,0,WJ$5*(WJ17-WK17)/(WJ$8-WK17))))))</f>
      </c>
      <c r="WM17" s="126">
        <f>IF(OR(WJ17="",WK17=""),0,WJ$5)</f>
      </c>
      <c r="WN17" s="125">
        <f>IF(WJ$6=0,RANK(WL17,WL$12:WL$42,0),RANK(WL17,WL$12:WL$42,1))</f>
      </c>
      <c r="WO17" s="126">
        <v>99.66</v>
      </c>
      <c r="WP17" s="126">
        <v>98.89</v>
      </c>
      <c r="WQ17" s="126">
        <f>IF((COUNTA(WO$12:WO$42)+COUNTA(WP$12:WP$42)=0),0.6*WO$5,IF(OR(WO17="",WP17=""),0,IF(WO$6=0,IF(WO17&gt;=WO$8,WO$5,IF(WO17&lt;WP17,0,WO$5*(WO17-WP17)/(WO$8-WP17))),IF(WO17&lt;=WO$8,WO$5,IF(WO17&gt;WP17,0,WO$5*(WO17-WP17)/(WO$8-WP17))))))</f>
      </c>
      <c r="WR17" s="126">
        <f>IF(OR(WO17="",WP17=""),0,WO$5)</f>
      </c>
      <c r="WS17" s="125">
        <f>IF(WO$6=0,RANK(WQ17,WQ$12:WQ$42,0),RANK(WQ17,WQ$12:WQ$42,1))</f>
      </c>
      <c r="WT17" s="126">
        <v>99.66</v>
      </c>
      <c r="WU17" s="126">
        <v>97.07</v>
      </c>
      <c r="WV17" s="126">
        <f>IF((COUNTA(WT$12:WT$42)+COUNTA(WU$12:WU$42)=0),0.6*WT$5,IF(OR(WT17="",WU17=""),0,IF(WT$6=0,IF(WT17&gt;=WT$8,WT$5,IF(WT17&lt;WU17,0,WT$5*(WT17-WU17)/(WT$8-WU17))),IF(WT17&lt;=WT$8,WT$5,IF(WT17&gt;WU17,0,WT$5*(WT17-WU17)/(WT$8-WU17))))))</f>
      </c>
      <c r="WW17" s="126">
        <f>IF(OR(WT17="",WU17=""),0,WT$5)</f>
      </c>
      <c r="WX17" s="125">
        <f>IF(WT$6=0,RANK(WV17,WV$12:WV$42,0),RANK(WV17,WV$12:WV$42,1))</f>
      </c>
      <c r="WY17" s="126">
        <v>2.58</v>
      </c>
      <c r="WZ17" s="126">
        <v>2.96</v>
      </c>
      <c r="XA17" s="126">
        <f>IF((COUNTA(WY$12:WY$42)+COUNTA(WZ$12:WZ$42)=0),0.6*WY$5,IF(OR(WY17="",WZ17=""),0,IF(WY$6=0,IF(WY17&gt;=WY$8,WY$5,IF(WY17&lt;WZ17,0,WY$5*(WY17-WZ17)/(WY$8-WZ17))),IF(WY17&lt;=WY$8,WY$5,IF(WY17&gt;WZ17,0,WY$5*(WY17-WZ17)/(WY$8-WZ17))))))</f>
      </c>
      <c r="XB17" s="126">
        <f>IF(OR(WY17="",WZ17=""),0,WY$5)</f>
      </c>
      <c r="XC17" s="125">
        <f>IF(WY$6=0,RANK(XA17,XA$12:XA$42,0),RANK(XA17,XA$12:XA$42,1))</f>
      </c>
      <c r="XD17" s="126">
        <v>2.58</v>
      </c>
      <c r="XE17" s="126">
        <v>3.13</v>
      </c>
      <c r="XF17" s="126">
        <f>IF((COUNTA(XD$12:XD$42)+COUNTA(XE$12:XE$42)=0),0.6*XD$5,IF(OR(XD17="",XE17=""),0,IF(XD$6=0,IF(XD17&gt;=XD$8,XD$5,IF(XD17&lt;XE17,0,XD$5*(XD17-XE17)/(XD$8-XE17))),IF(XD17&lt;=XD$8,XD$5,IF(XD17&gt;XE17,0,XD$5*(XD17-XE17)/(XD$8-XE17))))))</f>
      </c>
      <c r="XG17" s="126">
        <f>IF(OR(XD17="",XE17=""),0,XD$5)</f>
      </c>
      <c r="XH17" s="125">
        <f>IF(XD$6=0,RANK(XF17,XF$12:XF$42,0),RANK(XF17,XF$12:XF$42,1))</f>
      </c>
      <c r="XI17" s="126">
        <v>100</v>
      </c>
      <c r="XJ17" s="126">
        <v>94.87</v>
      </c>
      <c r="XK17" s="126">
        <f>IF((COUNTA(XI$12:XI$42)+COUNTA(XJ$12:XJ$42)=0),0.6*XI$5,IF(OR(XI17="",XJ17=""),0,IF(XI$6=0,IF(XI17&gt;=XI$8,XI$5,IF(XI17&lt;XJ17,0,XI$5*(XI17-XJ17)/(XI$8-XJ17))),IF(XI17&lt;=XI$8,XI$5,IF(XI17&gt;XJ17,0,XI$5*(XI17-XJ17)/(XI$8-XJ17))))))</f>
      </c>
      <c r="XL17" s="126">
        <f>IF(OR(XI17="",XJ17=""),0,XI$5)</f>
      </c>
      <c r="XM17" s="125">
        <f>IF(XI$6=0,RANK(XK17,XK$12:XK$42,0),RANK(XK17,XK$12:XK$42,1))</f>
      </c>
      <c r="XN17" s="126">
        <v>100</v>
      </c>
      <c r="XO17" s="126">
        <v>97.22</v>
      </c>
      <c r="XP17" s="126">
        <f>IF((COUNTA(XN$12:XN$42)+COUNTA(XO$12:XO$42)=0),0.6*XN$5,IF(OR(XN17="",XO17=""),0,IF(XN$6=0,IF(XN17&gt;=XN$8,XN$5,IF(XN17&lt;XO17,0,XN$5*(XN17-XO17)/(XN$8-XO17))),IF(XN17&lt;=XN$8,XN$5,IF(XN17&gt;XO17,0,XN$5*(XN17-XO17)/(XN$8-XO17))))))</f>
      </c>
      <c r="XQ17" s="126">
        <f>IF(OR(XN17="",XO17=""),0,XN$5)</f>
      </c>
      <c r="XR17" s="125">
        <f>IF(XN$6=0,RANK(XP17,XP$12:XP$42,0),RANK(XP17,XP$12:XP$42,1))</f>
      </c>
      <c r="XS17" s="126">
        <v>0.68</v>
      </c>
      <c r="XT17" s="126">
        <v>1.38</v>
      </c>
      <c r="XU17" s="126">
        <f>IF((COUNTA(XS$12:XS$42)+COUNTA(XT$12:XT$42)=0),0.6*XS$5,IF(OR(XS17="",XT17=""),0,IF(XS$6=0,IF(XS17&gt;=XS$8,XS$5,IF(XS17&lt;XT17,0,XS$5*(XS17-XT17)/(XS$8-XT17))),IF(XS17&lt;=XS$8,XS$5,IF(XS17&gt;XT17,0,XS$5*(XS17-XT17)/(XS$8-XT17))))))</f>
      </c>
      <c r="XV17" s="126">
        <f>IF(OR(XS17="",XT17=""),0,XS$5)</f>
      </c>
      <c r="XW17" s="125">
        <f>IF(XS$6=0,RANK(XU17,XU$12:XU$42,0),RANK(XU17,XU$12:XU$42,1))</f>
      </c>
      <c r="XX17" s="126">
        <v>0.68</v>
      </c>
      <c r="XY17" s="126">
        <v>1.07</v>
      </c>
      <c r="XZ17" s="126">
        <f>IF((COUNTA(XX$12:XX$42)+COUNTA(XY$12:XY$42)=0),0.6*XX$5,IF(OR(XX17="",XY17=""),0,IF(XX$6=0,IF(XX17&gt;=XX$8,XX$5,IF(XX17&lt;XY17,0,XX$5*(XX17-XY17)/(XX$8-XY17))),IF(XX17&lt;=XX$8,XX$5,IF(XX17&gt;XY17,0,XX$5*(XX17-XY17)/(XX$8-XY17))))))</f>
      </c>
      <c r="YA17" s="126">
        <f>IF(OR(XX17="",XY17=""),0,XX$5)</f>
      </c>
      <c r="YB17" s="125">
        <f>IF(XX$6=0,RANK(XZ17,XZ$12:XZ$42,0),RANK(XZ17,XZ$12:XZ$42,1))</f>
      </c>
      <c r="YC17" s="126">
        <v>0</v>
      </c>
      <c r="YD17" s="126">
        <v>0</v>
      </c>
      <c r="YE17" s="126">
        <f>IF((COUNTA(YC$12:YC$42)+COUNTA(YD$12:YD$42)=0),0.6*YC$5,IF(OR(YC17="",YD17=""),0,IF(YC$6=0,IF(YC17&gt;=YC$8,YC$5,IF(YC17&lt;YD17,0,YC$5*(YC17-YD17)/(YC$8-YD17))),IF(YC17&lt;=YC$8,YC$5,IF(YC17&gt;YD17,0,YC$5*(YC17-YD17)/(YC$8-YD17))))))</f>
      </c>
      <c r="YF17" s="126">
        <f>IF(OR(YC17="",YD17=""),0,YC$5)</f>
      </c>
      <c r="YG17" s="125">
        <f>IF(YC$6=0,RANK(YE17,YE$12:YE$42,0),RANK(YE17,YE$12:YE$42,1))</f>
      </c>
      <c r="YH17" s="126">
        <v>0</v>
      </c>
      <c r="YI17" s="126">
        <v>0</v>
      </c>
      <c r="YJ17" s="126">
        <f>IF((COUNTA(YH$12:YH$42)+COUNTA(YI$12:YI$42)=0),0.6*YH$5,IF(OR(YH17="",YI17=""),0,IF(YH$6=0,IF(YH17&gt;=YH$8,YH$5,IF(YH17&lt;YI17,0,YH$5*(YH17-YI17)/(YH$8-YI17))),IF(YH17&lt;=YH$8,YH$5,IF(YH17&gt;YI17,0,YH$5*(YH17-YI17)/(YH$8-YI17))))))</f>
      </c>
      <c r="YK17" s="126">
        <f>IF(OR(YH17="",YI17=""),0,YH$5)</f>
      </c>
      <c r="YL17" s="125">
        <f>IF(YH$6=0,RANK(YJ17,YJ$12:YJ$42,0),RANK(YJ17,YJ$12:YJ$42,1))</f>
      </c>
      <c r="YM17" s="126">
        <v>28.67</v>
      </c>
      <c r="YN17" s="126">
        <v>18.13</v>
      </c>
      <c r="YO17" s="126">
        <f>IF((COUNTA(YM$12:YM$42)+COUNTA(YN$12:YN$42)=0),0.6*YM$5,IF(OR(YM17="",YN17=""),0,IF(YM$6=0,IF(YM17&gt;=YM$8,YM$5,IF(YM17&lt;YN17,0,YM$5*(YM17-YN17)/(YM$8-YN17))),IF(YM17&lt;=YM$8,YM$5,IF(YM17&gt;YN17,0,YM$5*(YM17-YN17)/(YM$8-YN17))))))</f>
      </c>
      <c r="YP17" s="126">
        <f>IF(OR(YM17="",YN17=""),0,YM$5)</f>
      </c>
      <c r="YQ17" s="125">
        <f>IF(YM$6=0,RANK(YO17,YO$12:YO$42,0),RANK(YO17,YO$12:YO$42,1))</f>
      </c>
      <c r="YR17" s="126">
        <v>28.67</v>
      </c>
      <c r="YS17" s="126">
        <v>12.08</v>
      </c>
      <c r="YT17" s="126">
        <f>IF((COUNTA(YR$12:YR$42)+COUNTA(YS$12:YS$42)=0),0.6*YR$5,IF(OR(YR17="",YS17=""),0,IF(YR$6=0,IF(YR17&gt;=YR$8,YR$5,IF(YR17&lt;YS17,0,YR$5*(YR17-YS17)/(YR$8-YS17))),IF(YR17&lt;=YR$8,YR$5,IF(YR17&gt;YS17,0,YR$5*(YR17-YS17)/(YR$8-YS17))))))</f>
      </c>
      <c r="YU17" s="126">
        <f>IF(OR(YR17="",YS17=""),0,YR$5)</f>
      </c>
      <c r="YV17" s="125">
        <f>IF(YR$6=0,RANK(YT17,YT$12:YT$42,0),RANK(YT17,YT$12:YT$42,1))</f>
      </c>
      <c r="YW17" s="126">
        <v>4.38</v>
      </c>
      <c r="YX17" s="126">
        <v>3.87</v>
      </c>
      <c r="YY17" s="126">
        <f>IF((COUNTA(YW$12:YW$42)+COUNTA(YX$12:YX$42)=0),0.6*YW$5,IF(OR(YW17="",YX17=""),0,IF(YW$6=0,IF(YW17&gt;=YW$8,YW$5,IF(YW17&lt;YX17,0,YW$5*(YW17-YX17)/(YW$8-YX17))),IF(YW17&lt;=YW$8,YW$5,IF(YW17&gt;YX17,0,YW$5*(YW17-YX17)/(YW$8-YX17))))))</f>
      </c>
      <c r="YZ17" s="126">
        <f>IF(OR(YW17="",YX17=""),0,YW$5)</f>
      </c>
      <c r="ZA17" s="125">
        <f>IF(YW$6=0,RANK(YY17,YY$12:YY$42,0),RANK(YY17,YY$12:YY$42,1))</f>
      </c>
      <c r="ZB17" s="126">
        <v>4.38</v>
      </c>
      <c r="ZC17" s="126">
        <v>4.5</v>
      </c>
      <c r="ZD17" s="126">
        <f>IF((COUNTA(ZB$12:ZB$42)+COUNTA(ZC$12:ZC$42)=0),0.6*ZB$5,IF(OR(ZB17="",ZC17=""),0,IF(ZB$6=0,IF(ZB17&gt;=ZB$8,ZB$5,IF(ZB17&lt;ZC17,0,ZB$5*(ZB17-ZC17)/(ZB$8-ZC17))),IF(ZB17&lt;=ZB$8,ZB$5,IF(ZB17&gt;ZC17,0,ZB$5*(ZB17-ZC17)/(ZB$8-ZC17))))))</f>
      </c>
      <c r="ZE17" s="126">
        <f>IF(OR(ZB17="",ZC17=""),0,ZB$5)</f>
      </c>
      <c r="ZF17" s="125">
        <f>IF(ZB$6=0,RANK(ZD17,ZD$12:ZD$42,0),RANK(ZD17,ZD$12:ZD$42,1))</f>
      </c>
      <c r="ZG17" s="126">
        <v>99.74</v>
      </c>
      <c r="ZH17" s="126">
        <v>79.89</v>
      </c>
      <c r="ZI17" s="126">
        <f>IF((COUNTA(ZG$12:ZG$42)+COUNTA(ZH$12:ZH$42)=0),0.6*ZG$5,IF(OR(ZG17="",ZH17=""),0,IF(ZG$6=0,IF(ZG17&gt;=ZG$8,ZG$5,IF(ZG17&lt;ZH17,0,ZG$5*(ZG17-ZH17)/(ZG$8-ZH17))),IF(ZG17&lt;=ZG$8,ZG$5,IF(ZG17&gt;ZH17,0,ZG$5*(ZG17-ZH17)/(ZG$8-ZH17))))))</f>
      </c>
      <c r="ZJ17" s="126">
        <f>IF(OR(ZG17="",ZH17=""),0,ZG$5)</f>
      </c>
      <c r="ZK17" s="125">
        <f>IF(ZG$6=0,RANK(ZI17,ZI$12:ZI$42,0),RANK(ZI17,ZI$12:ZI$42,1))</f>
      </c>
      <c r="ZL17" s="126">
        <v>99.74</v>
      </c>
      <c r="ZM17" s="126">
        <v>77.76</v>
      </c>
      <c r="ZN17" s="126">
        <f>IF((COUNTA(ZL$12:ZL$42)+COUNTA(ZM$12:ZM$42)=0),0.6*ZL$5,IF(OR(ZL17="",ZM17=""),0,IF(ZL$6=0,IF(ZL17&gt;=ZL$8,ZL$5,IF(ZL17&lt;ZM17,0,ZL$5*(ZL17-ZM17)/(ZL$8-ZM17))),IF(ZL17&lt;=ZL$8,ZL$5,IF(ZL17&gt;ZM17,0,ZL$5*(ZL17-ZM17)/(ZL$8-ZM17))))))</f>
      </c>
      <c r="ZO17" s="126">
        <f>IF(OR(ZL17="",ZM17=""),0,ZL$5)</f>
      </c>
      <c r="ZP17" s="125">
        <f>IF(ZL$6=0,RANK(ZN17,ZN$12:ZN$42,0),RANK(ZN17,ZN$12:ZN$42,1))</f>
      </c>
      <c r="ZQ17" s="126">
        <v>100</v>
      </c>
      <c r="ZR17" s="126">
        <v>86.5</v>
      </c>
      <c r="ZS17" s="126">
        <f>IF((COUNTA(ZQ$12:ZQ$42)+COUNTA(ZR$12:ZR$42)=0),0.6*ZQ$5,IF(OR(ZQ17="",ZR17=""),0,IF(ZQ$6=0,IF(ZQ17&gt;=ZQ$8,ZQ$5,IF(ZQ17&lt;ZR17,0,ZQ$5*(ZQ17-ZR17)/(ZQ$8-ZR17))),IF(ZQ17&lt;=ZQ$8,ZQ$5,IF(ZQ17&gt;ZR17,0,ZQ$5*(ZQ17-ZR17)/(ZQ$8-ZR17))))))</f>
      </c>
      <c r="ZT17" s="126">
        <f>IF(OR(ZQ17="",ZR17=""),0,ZQ$5)</f>
      </c>
      <c r="ZU17" s="125">
        <f>IF(ZQ$6=0,RANK(ZS17,ZS$12:ZS$42,0),RANK(ZS17,ZS$12:ZS$42,1))</f>
      </c>
      <c r="ZV17" s="126">
        <v>100</v>
      </c>
      <c r="ZW17" s="126">
        <v>84.53</v>
      </c>
      <c r="ZX17" s="126">
        <f>IF((COUNTA(ZV$12:ZV$42)+COUNTA(ZW$12:ZW$42)=0),0.6*ZV$5,IF(OR(ZV17="",ZW17=""),0,IF(ZV$6=0,IF(ZV17&gt;=ZV$8,ZV$5,IF(ZV17&lt;ZW17,0,ZV$5*(ZV17-ZW17)/(ZV$8-ZW17))),IF(ZV17&lt;=ZV$8,ZV$5,IF(ZV17&gt;ZW17,0,ZV$5*(ZV17-ZW17)/(ZV$8-ZW17))))))</f>
      </c>
      <c r="ZY17" s="126">
        <f>IF(OR(ZV17="",ZW17=""),0,ZV$5)</f>
      </c>
      <c r="ZZ17" s="125">
        <f>IF(ZV$6=0,RANK(ZX17,ZX$12:ZX$42,0),RANK(ZX17,ZX$12:ZX$42,1))</f>
      </c>
      <c r="AAA17" s="126">
        <v>2.15</v>
      </c>
      <c r="AAB17" s="126">
        <v>5.06</v>
      </c>
      <c r="AAC17" s="126">
        <f>IF((COUNTA(AAA$12:AAA$42)+COUNTA(AAB$12:AAB$42)=0),0.6*AAA$5,IF(OR(AAA17="",AAB17=""),0,IF(AAA$6=0,IF(AAA17&gt;=AAA$8,AAA$5,IF(AAA17&lt;AAB17,0,AAA$5*(AAA17-AAB17)/(AAA$8-AAB17))),IF(AAA17&lt;=AAA$8,AAA$5,IF(AAA17&gt;AAB17,0,AAA$5*(AAA17-AAB17)/(AAA$8-AAB17))))))</f>
      </c>
      <c r="AAD17" s="126">
        <f>IF(OR(AAA17="",AAB17=""),0,AAA$5)</f>
      </c>
      <c r="AAE17" s="125">
        <f>IF(AAA$6=0,RANK(AAC17,AAC$12:AAC$42,0),RANK(AAC17,AAC$12:AAC$42,1))</f>
      </c>
      <c r="AAF17" s="126">
        <v>2.15</v>
      </c>
      <c r="AAG17" s="126">
        <v>4.99</v>
      </c>
      <c r="AAH17" s="126">
        <f>IF((COUNTA(AAF$12:AAF$42)+COUNTA(AAG$12:AAG$42)=0),0.6*AAF$5,IF(OR(AAF17="",AAG17=""),0,IF(AAF$6=0,IF(AAF17&gt;=AAF$8,AAF$5,IF(AAF17&lt;AAG17,0,AAF$5*(AAF17-AAG17)/(AAF$8-AAG17))),IF(AAF17&lt;=AAF$8,AAF$5,IF(AAF17&gt;AAG17,0,AAF$5*(AAF17-AAG17)/(AAF$8-AAG17))))))</f>
      </c>
      <c r="AAI17" s="126">
        <f>IF(OR(AAF17="",AAG17=""),0,AAF$5)</f>
      </c>
      <c r="AAJ17" s="125">
        <f>IF(AAF$6=0,RANK(AAH17,AAH$12:AAH$42,0),RANK(AAH17,AAH$12:AAH$42,1))</f>
      </c>
      <c r="AAK17" s="126">
        <v>99.8</v>
      </c>
      <c r="AAL17"/>
      <c r="AAM17" s="126">
        <f>IF((COUNTA(AAK$12:AAK$42)+COUNTA(AAL$12:AAL$42)=0),0.6*AAK$5,IF(OR(AAK17="",AAL17=""),0,IF(AAK$6=0,IF(AAK17&gt;=AAK$8,AAK$5,IF(AAK17&lt;AAL17,0,AAK$5*(AAK17-AAL17)/(AAK$8-AAL17))),IF(AAK17&lt;=AAK$8,AAK$5,IF(AAK17&gt;AAL17,0,AAK$5*(AAK17-AAL17)/(AAK$8-AAL17))))))</f>
      </c>
      <c r="AAN17" s="126">
        <f>IF(OR(AAK17="",AAL17=""),0,AAK$5)</f>
      </c>
      <c r="AAO17" s="125">
        <f>IF(AAK$6=0,RANK(AAM17,AAM$12:AAM$42,0),RANK(AAM17,AAM$12:AAM$42,1))</f>
      </c>
      <c r="AAP17" s="126">
        <v>99.8</v>
      </c>
      <c r="AAQ17"/>
      <c r="AAR17" s="126">
        <f>IF((COUNTA(AAP$12:AAP$42)+COUNTA(AAQ$12:AAQ$42)=0),0.6*AAP$5,IF(OR(AAP17="",AAQ17=""),0,IF(AAP$6=0,IF(AAP17&gt;=AAP$8,AAP$5,IF(AAP17&lt;AAQ17,0,AAP$5*(AAP17-AAQ17)/(AAP$8-AAQ17))),IF(AAP17&lt;=AAP$8,AAP$5,IF(AAP17&gt;AAQ17,0,AAP$5*(AAP17-AAQ17)/(AAP$8-AAQ17))))))</f>
      </c>
      <c r="AAS17" s="126">
        <f>IF(OR(AAP17="",AAQ17=""),0,AAP$5)</f>
      </c>
      <c r="AAT17" s="125">
        <f>IF(AAP$6=0,RANK(AAR17,AAR$12:AAR$42,0),RANK(AAR17,AAR$12:AAR$42,1))</f>
      </c>
      <c r="AAU17" s="126">
        <v>99.56</v>
      </c>
      <c r="AAV17" s="126">
        <v>99.31</v>
      </c>
      <c r="AAW17" s="126">
        <f>IF((COUNTA(AAU$12:AAU$42)+COUNTA(AAV$12:AAV$42)=0),0.6*AAU$5,IF(OR(AAU17="",AAV17=""),0,IF(AAU$6=0,IF(AAU17&gt;=AAU$8,AAU$5,IF(AAU17&lt;AAV17,0,AAU$5*(AAU17-AAV17)/(AAU$8-AAV17))),IF(AAU17&lt;=AAU$8,AAU$5,IF(AAU17&gt;AAV17,0,AAU$5*(AAU17-AAV17)/(AAU$8-AAV17))))))</f>
      </c>
      <c r="AAX17" s="126">
        <f>IF(OR(AAU17="",AAV17=""),0,AAU$5)</f>
      </c>
      <c r="AAY17" s="125">
        <f>IF(AAU$6=0,RANK(AAW17,AAW$12:AAW$42,0),RANK(AAW17,AAW$12:AAW$42,1))</f>
      </c>
      <c r="AAZ17" s="126">
        <v>99.56</v>
      </c>
      <c r="ABA17" s="126">
        <v>96.08</v>
      </c>
      <c r="ABB17" s="126">
        <f>IF((COUNTA(AAZ$12:AAZ$42)+COUNTA(ABA$12:ABA$42)=0),0.6*AAZ$5,IF(OR(AAZ17="",ABA17=""),0,IF(AAZ$6=0,IF(AAZ17&gt;=AAZ$8,AAZ$5,IF(AAZ17&lt;ABA17,0,AAZ$5*(AAZ17-ABA17)/(AAZ$8-ABA17))),IF(AAZ17&lt;=AAZ$8,AAZ$5,IF(AAZ17&gt;ABA17,0,AAZ$5*(AAZ17-ABA17)/(AAZ$8-ABA17))))))</f>
      </c>
      <c r="ABC17" s="126">
        <f>IF(OR(AAZ17="",ABA17=""),0,AAZ$5)</f>
      </c>
      <c r="ABD17" s="125">
        <f>IF(AAZ$6=0,RANK(ABB17,ABB$12:ABB$42,0),RANK(ABB17,ABB$12:ABB$42,1))</f>
      </c>
      <c r="ABE17" s="126">
        <v>2.81</v>
      </c>
      <c r="ABF17" s="126">
        <v>3.6</v>
      </c>
      <c r="ABG17" s="126">
        <f>IF((COUNTA(ABE$12:ABE$42)+COUNTA(ABF$12:ABF$42)=0),0.6*ABE$5,IF(OR(ABE17="",ABF17=""),0,IF(ABE$6=0,IF(ABE17&gt;=ABE$8,ABE$5,IF(ABE17&lt;ABF17,0,ABE$5*(ABE17-ABF17)/(ABE$8-ABF17))),IF(ABE17&lt;=ABE$8,ABE$5,IF(ABE17&gt;ABF17,0,ABE$5*(ABE17-ABF17)/(ABE$8-ABF17))))))</f>
      </c>
      <c r="ABH17" s="126">
        <f>IF(OR(ABE17="",ABF17=""),0,ABE$5)</f>
      </c>
      <c r="ABI17" s="125">
        <f>IF(ABE$6=0,RANK(ABG17,ABG$12:ABG$42,0),RANK(ABG17,ABG$12:ABG$42,1))</f>
      </c>
      <c r="ABJ17" s="126">
        <v>2.81</v>
      </c>
      <c r="ABK17" s="126">
        <v>3.74</v>
      </c>
      <c r="ABL17" s="126">
        <f>IF((COUNTA(ABJ$12:ABJ$42)+COUNTA(ABK$12:ABK$42)=0),0.6*ABJ$5,IF(OR(ABJ17="",ABK17=""),0,IF(ABJ$6=0,IF(ABJ17&gt;=ABJ$8,ABJ$5,IF(ABJ17&lt;ABK17,0,ABJ$5*(ABJ17-ABK17)/(ABJ$8-ABK17))),IF(ABJ17&lt;=ABJ$8,ABJ$5,IF(ABJ17&gt;ABK17,0,ABJ$5*(ABJ17-ABK17)/(ABJ$8-ABK17))))))</f>
      </c>
      <c r="ABM17" s="126">
        <f>IF(OR(ABJ17="",ABK17=""),0,ABJ$5)</f>
      </c>
      <c r="ABN17" s="125">
        <f>IF(ABJ$6=0,RANK(ABL17,ABL$12:ABL$42,0),RANK(ABL17,ABL$12:ABL$42,1))</f>
      </c>
      <c r="ABO17" s="126">
        <v>100</v>
      </c>
      <c r="ABP17" s="126">
        <v>86.19</v>
      </c>
      <c r="ABQ17" s="126">
        <f>IF((COUNTA(ABO$12:ABO$42)+COUNTA(ABP$12:ABP$42)=0),0.6*ABO$5,IF(OR(ABO17="",ABP17=""),0,IF(ABO$6=0,IF(ABO17&gt;=ABO$8,ABO$5,IF(ABO17&lt;ABP17,0,ABO$5*(ABO17-ABP17)/(ABO$8-ABP17))),IF(ABO17&lt;=ABO$8,ABO$5,IF(ABO17&gt;ABP17,0,ABO$5*(ABO17-ABP17)/(ABO$8-ABP17))))))</f>
      </c>
      <c r="ABR17" s="126">
        <f>IF(OR(ABO17="",ABP17=""),0,ABO$5)</f>
      </c>
      <c r="ABS17" s="125">
        <f>IF(ABO$6=0,RANK(ABQ17,ABQ$12:ABQ$42,0),RANK(ABQ17,ABQ$12:ABQ$42,1))</f>
      </c>
      <c r="ABT17" s="126">
        <v>100</v>
      </c>
      <c r="ABU17" s="126">
        <v>95</v>
      </c>
      <c r="ABV17" s="126">
        <f>IF((COUNTA(ABT$12:ABT$42)+COUNTA(ABU$12:ABU$42)=0),0.6*ABT$5,IF(OR(ABT17="",ABU17=""),0,IF(ABT$6=0,IF(ABT17&gt;=ABT$8,ABT$5,IF(ABT17&lt;ABU17,0,ABT$5*(ABT17-ABU17)/(ABT$8-ABU17))),IF(ABT17&lt;=ABT$8,ABT$5,IF(ABT17&gt;ABU17,0,ABT$5*(ABT17-ABU17)/(ABT$8-ABU17))))))</f>
      </c>
      <c r="ABW17" s="126">
        <f>IF(OR(ABT17="",ABU17=""),0,ABT$5)</f>
      </c>
      <c r="ABX17" s="125">
        <f>IF(ABT$6=0,RANK(ABV17,ABV$12:ABV$42,0),RANK(ABV17,ABV$12:ABV$42,1))</f>
      </c>
      <c r="ABY17" s="126">
        <v>0.56</v>
      </c>
      <c r="ABZ17" s="126">
        <v>15.36</v>
      </c>
      <c r="ACA17" s="126">
        <f>IF((COUNTA(ABY$12:ABY$42)+COUNTA(ABZ$12:ABZ$42)=0),0.6*ABY$5,IF(OR(ABY17="",ABZ17=""),0,IF(ABY$6=0,IF(ABY17&gt;=ABY$8,ABY$5,IF(ABY17&lt;ABZ17,0,ABY$5*(ABY17-ABZ17)/(ABY$8-ABZ17))),IF(ABY17&lt;=ABY$8,ABY$5,IF(ABY17&gt;ABZ17,0,ABY$5*(ABY17-ABZ17)/(ABY$8-ABZ17))))))</f>
      </c>
      <c r="ACB17" s="126">
        <f>IF(OR(ABY17="",ABZ17=""),0,ABY$5)</f>
      </c>
      <c r="ACC17" s="125">
        <f>IF(ABY$6=0,RANK(ACA17,ACA$12:ACA$42,0),RANK(ACA17,ACA$12:ACA$42,1))</f>
      </c>
      <c r="ACD17" s="126">
        <v>0.56</v>
      </c>
      <c r="ACE17" s="126">
        <v>0.83</v>
      </c>
      <c r="ACF17" s="126">
        <f>IF((COUNTA(ACD$12:ACD$42)+COUNTA(ACE$12:ACE$42)=0),0.6*ACD$5,IF(OR(ACD17="",ACE17=""),0,IF(ACD$6=0,IF(ACD17&gt;=ACD$8,ACD$5,IF(ACD17&lt;ACE17,0,ACD$5*(ACD17-ACE17)/(ACD$8-ACE17))),IF(ACD17&lt;=ACD$8,ACD$5,IF(ACD17&gt;ACE17,0,ACD$5*(ACD17-ACE17)/(ACD$8-ACE17))))))</f>
      </c>
      <c r="ACG17" s="126">
        <f>IF(OR(ACD17="",ACE17=""),0,ACD$5)</f>
      </c>
      <c r="ACH17" s="125">
        <f>IF(ACD$6=0,RANK(ACF17,ACF$12:ACF$42,0),RANK(ACF17,ACF$12:ACF$42,1))</f>
      </c>
      <c r="ACI17" s="126">
        <v>0</v>
      </c>
      <c r="ACJ17" s="126">
        <v>0</v>
      </c>
      <c r="ACK17" s="126">
        <f>IF((COUNTA(ACI$12:ACI$42)+COUNTA(ACJ$12:ACJ$42)=0),0.6*ACI$5,IF(OR(ACI17="",ACJ17=""),0,IF(ACI$6=0,IF(ACI17&gt;=ACI$8,ACI$5,IF(ACI17&lt;ACJ17,0,ACI$5*(ACI17-ACJ17)/(ACI$8-ACJ17))),IF(ACI17&lt;=ACI$8,ACI$5,IF(ACI17&gt;ACJ17,0,ACI$5*(ACI17-ACJ17)/(ACI$8-ACJ17))))))</f>
      </c>
      <c r="ACL17" s="126">
        <f>IF(OR(ACI17="",ACJ17=""),0,ACI$5)</f>
      </c>
      <c r="ACM17" s="125">
        <f>IF(ACI$6=0,RANK(ACK17,ACK$12:ACK$42,0),RANK(ACK17,ACK$12:ACK$42,1))</f>
      </c>
      <c r="ACN17" s="126">
        <v>0</v>
      </c>
      <c r="ACO17" s="126">
        <v>0.04</v>
      </c>
      <c r="ACP17" s="126">
        <f>IF((COUNTA(ACN$12:ACN$42)+COUNTA(ACO$12:ACO$42)=0),0.6*ACN$5,IF(OR(ACN17="",ACO17=""),0,IF(ACN$6=0,IF(ACN17&gt;=ACN$8,ACN$5,IF(ACN17&lt;ACO17,0,ACN$5*(ACN17-ACO17)/(ACN$8-ACO17))),IF(ACN17&lt;=ACN$8,ACN$5,IF(ACN17&gt;ACO17,0,ACN$5*(ACN17-ACO17)/(ACN$8-ACO17))))))</f>
      </c>
      <c r="ACQ17" s="126">
        <f>IF(OR(ACN17="",ACO17=""),0,ACN$5)</f>
      </c>
      <c r="ACR17" s="125">
        <f>IF(ACN$6=0,RANK(ACP17,ACP$12:ACP$42,0),RANK(ACP17,ACP$12:ACP$42,1))</f>
      </c>
      <c r="ACS17" s="126">
        <v>44.96</v>
      </c>
      <c r="ACT17" s="126">
        <v>18.8</v>
      </c>
      <c r="ACU17" s="126">
        <f>IF((COUNTA(ACS$12:ACS$42)+COUNTA(ACT$12:ACT$42)=0),0.6*ACS$5,IF(OR(ACS17="",ACT17=""),0,IF(ACS$6=0,IF(ACS17&gt;=ACS$8,ACS$5,IF(ACS17&lt;ACT17,0,ACS$5*(ACS17-ACT17)/(ACS$8-ACT17))),IF(ACS17&lt;=ACS$8,ACS$5,IF(ACS17&gt;ACT17,0,ACS$5*(ACS17-ACT17)/(ACS$8-ACT17))))))</f>
      </c>
      <c r="ACV17" s="126">
        <f>IF(OR(ACS17="",ACT17=""),0,ACS$5)</f>
      </c>
      <c r="ACW17" s="125">
        <f>IF(ACS$6=0,RANK(ACU17,ACU$12:ACU$42,0),RANK(ACU17,ACU$12:ACU$42,1))</f>
      </c>
      <c r="ACX17" s="126">
        <v>44.96</v>
      </c>
      <c r="ACY17" s="126">
        <v>20.29</v>
      </c>
      <c r="ACZ17" s="126">
        <f>IF((COUNTA(ACX$12:ACX$42)+COUNTA(ACY$12:ACY$42)=0),0.6*ACX$5,IF(OR(ACX17="",ACY17=""),0,IF(ACX$6=0,IF(ACX17&gt;=ACX$8,ACX$5,IF(ACX17&lt;ACY17,0,ACX$5*(ACX17-ACY17)/(ACX$8-ACY17))),IF(ACX17&lt;=ACX$8,ACX$5,IF(ACX17&gt;ACY17,0,ACX$5*(ACX17-ACY17)/(ACX$8-ACY17))))))</f>
      </c>
      <c r="ADA17" s="126">
        <f>IF(OR(ACX17="",ACY17=""),0,ACX$5)</f>
      </c>
      <c r="ADB17" s="125">
        <f>IF(ACX$6=0,RANK(ACZ17,ACZ$12:ACZ$42,0),RANK(ACZ17,ACZ$12:ACZ$42,1))</f>
      </c>
      <c r="ADC17" s="126">
        <v>5.33</v>
      </c>
      <c r="ADD17" s="126">
        <v>3.75</v>
      </c>
      <c r="ADE17" s="126">
        <f>IF((COUNTA(ADC$12:ADC$42)+COUNTA(ADD$12:ADD$42)=0),0.6*ADC$5,IF(OR(ADC17="",ADD17=""),0,IF(ADC$6=0,IF(ADC17&gt;=ADC$8,ADC$5,IF(ADC17&lt;ADD17,0,ADC$5*(ADC17-ADD17)/(ADC$8-ADD17))),IF(ADC17&lt;=ADC$8,ADC$5,IF(ADC17&gt;ADD17,0,ADC$5*(ADC17-ADD17)/(ADC$8-ADD17))))))</f>
      </c>
      <c r="ADF17" s="126">
        <f>IF(OR(ADC17="",ADD17=""),0,ADC$5)</f>
      </c>
      <c r="ADG17" s="125">
        <f>IF(ADC$6=0,RANK(ADE17,ADE$12:ADE$42,0),RANK(ADE17,ADE$12:ADE$42,1))</f>
      </c>
      <c r="ADH17" s="126">
        <v>5.33</v>
      </c>
      <c r="ADI17" s="126">
        <v>2.07</v>
      </c>
      <c r="ADJ17" s="126">
        <f>IF((COUNTA(ADH$12:ADH$42)+COUNTA(ADI$12:ADI$42)=0),0.6*ADH$5,IF(OR(ADH17="",ADI17=""),0,IF(ADH$6=0,IF(ADH17&gt;=ADH$8,ADH$5,IF(ADH17&lt;ADI17,0,ADH$5*(ADH17-ADI17)/(ADH$8-ADI17))),IF(ADH17&lt;=ADH$8,ADH$5,IF(ADH17&gt;ADI17,0,ADH$5*(ADH17-ADI17)/(ADH$8-ADI17))))))</f>
      </c>
      <c r="ADK17" s="126">
        <f>IF(OR(ADH17="",ADI17=""),0,ADH$5)</f>
      </c>
      <c r="ADL17" s="125">
        <f>IF(ADH$6=0,RANK(ADJ17,ADJ$12:ADJ$42,0),RANK(ADJ17,ADJ$12:ADJ$42,1))</f>
      </c>
      <c r="ADM17"/>
      <c r="ADN17"/>
      <c r="ADO17" s="126">
        <f>IF((COUNTA(ADM$12:ADM$42)+COUNTA(ADN$12:ADN$42)=0),0.6*ADM$5,IF(OR(ADM17="",ADN17=""),0,IF(ADM$6=0,IF(ADM17&gt;=ADM$8,ADM$5,IF(ADM17&lt;ADN17,0,ADM$5*(ADM17-ADN17)/(ADM$8-ADN17))),IF(ADM17&lt;=ADM$8,ADM$5,IF(ADM17&gt;ADN17,0,ADM$5*(ADM17-ADN17)/(ADM$8-ADN17))))))</f>
      </c>
      <c r="ADP17" s="126">
        <f>IF(OR(ADM17="",ADN17=""),0,ADM$5)</f>
      </c>
      <c r="ADQ17" s="125">
        <f>IF(ADM$6=0,RANK(ADO17,ADO$12:ADO$42,0),RANK(ADO17,ADO$12:ADO$42,1))</f>
      </c>
      <c r="ADR17"/>
      <c r="ADS17"/>
      <c r="ADT17" s="126">
        <f>IF((COUNTA(ADR$12:ADR$42)+COUNTA(ADS$12:ADS$42)=0),0.6*ADR$5,IF(OR(ADR17="",ADS17=""),0,IF(ADR$6=0,IF(ADR17&gt;=ADR$8,ADR$5,IF(ADR17&lt;ADS17,0,ADR$5*(ADR17-ADS17)/(ADR$8-ADS17))),IF(ADR17&lt;=ADR$8,ADR$5,IF(ADR17&gt;ADS17,0,ADR$5*(ADR17-ADS17)/(ADR$8-ADS17))))))</f>
      </c>
      <c r="ADU17" s="126">
        <f>IF(OR(ADR17="",ADS17=""),0,ADR$5)</f>
      </c>
      <c r="ADV17" s="125">
        <f>IF(ADR$6=0,RANK(ADT17,ADT$12:ADT$42,0),RANK(ADT17,ADT$12:ADT$42,1))</f>
      </c>
      <c r="ADW17"/>
      <c r="ADX17"/>
      <c r="ADY17" s="126">
        <f>IF((COUNTA(ADW$12:ADW$42)+COUNTA(ADX$12:ADX$42)=0),0.6*ADW$5,IF(OR(ADW17="",ADX17=""),0,IF(ADW$6=0,IF(ADW17&gt;=ADW$8,ADW$5,IF(ADW17&lt;ADX17,0,ADW$5*(ADW17-ADX17)/(ADW$8-ADX17))),IF(ADW17&lt;=ADW$8,ADW$5,IF(ADW17&gt;ADX17,0,ADW$5*(ADW17-ADX17)/(ADW$8-ADX17))))))</f>
      </c>
      <c r="ADZ17" s="126">
        <f>IF(OR(ADW17="",ADX17=""),0,ADW$5)</f>
      </c>
      <c r="AEA17" s="125">
        <f>IF(ADW$6=0,RANK(ADY17,ADY$12:ADY$42,0),RANK(ADY17,ADY$12:ADY$42,1))</f>
      </c>
      <c r="AEB17"/>
      <c r="AEC17"/>
      <c r="AED17" s="126">
        <f>IF((COUNTA(AEB$12:AEB$42)+COUNTA(AEC$12:AEC$42)=0),0.6*AEB$5,IF(OR(AEB17="",AEC17=""),0,IF(AEB$6=0,IF(AEB17&gt;=AEB$8,AEB$5,IF(AEB17&lt;AEC17,0,AEB$5*(AEB17-AEC17)/(AEB$8-AEC17))),IF(AEB17&lt;=AEB$8,AEB$5,IF(AEB17&gt;AEC17,0,AEB$5*(AEB17-AEC17)/(AEB$8-AEC17))))))</f>
      </c>
      <c r="AEE17" s="126">
        <f>IF(OR(AEB17="",AEC17=""),0,AEB$5)</f>
      </c>
      <c r="AEF17" s="125">
        <f>IF(AEB$6=0,RANK(AED17,AED$12:AED$42,0),RANK(AED17,AED$12:AED$42,1))</f>
      </c>
      <c r="AEG17"/>
      <c r="AEH17"/>
      <c r="AEI17" s="126">
        <f>IF((COUNTA(AEG$12:AEG$42)+COUNTA(AEH$12:AEH$42)=0),0.6*AEG$5,IF(OR(AEG17="",AEH17=""),0,IF(AEG$6=0,IF(AEG17&gt;=AEG$8,AEG$5,IF(AEG17&lt;AEH17,0,AEG$5*(AEG17-AEH17)/(AEG$8-AEH17))),IF(AEG17&lt;=AEG$8,AEG$5,IF(AEG17&gt;AEH17,0,AEG$5*(AEG17-AEH17)/(AEG$8-AEH17))))))</f>
      </c>
      <c r="AEJ17" s="126">
        <f>IF(OR(AEG17="",AEH17=""),0,AEG$5)</f>
      </c>
      <c r="AEK17" s="125">
        <f>IF(AEG$6=0,RANK(AEI17,AEI$12:AEI$42,0),RANK(AEI17,AEI$12:AEI$42,1))</f>
      </c>
      <c r="AEL17"/>
      <c r="AEM17"/>
      <c r="AEN17" s="126">
        <f>IF((COUNTA(AEL$12:AEL$42)+COUNTA(AEM$12:AEM$42)=0),0.6*AEL$5,IF(OR(AEL17="",AEM17=""),0,IF(AEL$6=0,IF(AEL17&gt;=AEL$8,AEL$5,IF(AEL17&lt;AEM17,0,AEL$5*(AEL17-AEM17)/(AEL$8-AEM17))),IF(AEL17&lt;=AEL$8,AEL$5,IF(AEL17&gt;AEM17,0,AEL$5*(AEL17-AEM17)/(AEL$8-AEM17))))))</f>
      </c>
      <c r="AEO17" s="126">
        <f>IF(OR(AEL17="",AEM17=""),0,AEL$5)</f>
      </c>
      <c r="AEP17" s="125">
        <f>IF(AEL$6=0,RANK(AEN17,AEN$12:AEN$42,0),RANK(AEN17,AEN$12:AEN$42,1))</f>
      </c>
      <c r="AEQ17"/>
      <c r="AER17"/>
      <c r="AES17" s="126">
        <f>IF((COUNTA(AEQ$12:AEQ$42)+COUNTA(AER$12:AER$42)=0),0.6*AEQ$5,IF(OR(AEQ17="",AER17=""),0,IF(AEQ$6=0,IF(AEQ17&gt;=AEQ$8,AEQ$5,IF(AEQ17&lt;AER17,0,AEQ$5*(AEQ17-AER17)/(AEQ$8-AER17))),IF(AEQ17&lt;=AEQ$8,AEQ$5,IF(AEQ17&gt;AER17,0,AEQ$5*(AEQ17-AER17)/(AEQ$8-AER17))))))</f>
      </c>
      <c r="AET17" s="126">
        <f>IF(OR(AEQ17="",AER17=""),0,AEQ$5)</f>
      </c>
      <c r="AEU17" s="125">
        <f>IF(AEQ$6=0,RANK(AES17,AES$12:AES$42,0),RANK(AES17,AES$12:AES$42,1))</f>
      </c>
      <c r="AEV17"/>
      <c r="AEW17"/>
      <c r="AEX17" s="126">
        <f>IF((COUNTA(AEV$12:AEV$42)+COUNTA(AEW$12:AEW$42)=0),0.6*AEV$5,IF(OR(AEV17="",AEW17=""),0,IF(AEV$6=0,IF(AEV17&gt;=AEV$8,AEV$5,IF(AEV17&lt;AEW17,0,AEV$5*(AEV17-AEW17)/(AEV$8-AEW17))),IF(AEV17&lt;=AEV$8,AEV$5,IF(AEV17&gt;AEW17,0,AEV$5*(AEV17-AEW17)/(AEV$8-AEW17))))))</f>
      </c>
      <c r="AEY17" s="126">
        <f>IF(OR(AEV17="",AEW17=""),0,AEV$5)</f>
      </c>
      <c r="AEZ17" s="125">
        <f>IF(AEV$6=0,RANK(AEX17,AEX$12:AEX$42,0),RANK(AEX17,AEX$12:AEX$42,1))</f>
      </c>
      <c r="AFA17"/>
      <c r="AFB17"/>
      <c r="AFC17" s="126">
        <f>IF((COUNTA(AFA$12:AFA$42)+COUNTA(AFB$12:AFB$42)=0),0.6*AFA$5,IF(OR(AFA17="",AFB17=""),0,IF(AFA$6=0,IF(AFA17&gt;=AFA$8,AFA$5,IF(AFA17&lt;AFB17,0,AFA$5*(AFA17-AFB17)/(AFA$8-AFB17))),IF(AFA17&lt;=AFA$8,AFA$5,IF(AFA17&gt;AFB17,0,AFA$5*(AFA17-AFB17)/(AFA$8-AFB17))))))</f>
      </c>
      <c r="AFD17" s="126">
        <f>IF(OR(AFA17="",AFB17=""),0,AFA$5)</f>
      </c>
      <c r="AFE17" s="125">
        <f>IF(AFA$6=0,RANK(AFC17,AFC$12:AFC$42,0),RANK(AFC17,AFC$12:AFC$42,1))</f>
      </c>
      <c r="AFF17"/>
      <c r="AFG17"/>
      <c r="AFH17" s="126">
        <f>IF((COUNTA(AFF$12:AFF$42)+COUNTA(AFG$12:AFG$42)=0),0.6*AFF$5,IF(OR(AFF17="",AFG17=""),0,IF(AFF$6=0,IF(AFF17&gt;=AFF$8,AFF$5,IF(AFF17&lt;AFG17,0,AFF$5*(AFF17-AFG17)/(AFF$8-AFG17))),IF(AFF17&lt;=AFF$8,AFF$5,IF(AFF17&gt;AFG17,0,AFF$5*(AFF17-AFG17)/(AFF$8-AFG17))))))</f>
      </c>
      <c r="AFI17" s="126">
        <f>IF(OR(AFF17="",AFG17=""),0,AFF$5)</f>
      </c>
      <c r="AFJ17" s="125">
        <f>IF(AFF$6=0,RANK(AFH17,AFH$12:AFH$42,0),RANK(AFH17,AFH$12:AFH$42,1))</f>
      </c>
      <c r="AFK17"/>
      <c r="AFL17"/>
      <c r="AFM17" s="126">
        <f>IF((COUNTA(AFK$12:AFK$42)+COUNTA(AFL$12:AFL$42)=0),0.6*AFK$5,IF(OR(AFK17="",AFL17=""),0,IF(AFK$6=0,IF(AFK17&gt;=AFK$8,AFK$5,IF(AFK17&lt;AFL17,0,AFK$5*(AFK17-AFL17)/(AFK$8-AFL17))),IF(AFK17&lt;=AFK$8,AFK$5,IF(AFK17&gt;AFL17,0,AFK$5*(AFK17-AFL17)/(AFK$8-AFL17))))))</f>
      </c>
      <c r="AFN17" s="126">
        <f>IF(OR(AFK17="",AFL17=""),0,AFK$5)</f>
      </c>
      <c r="AFO17" s="125">
        <f>IF(AFK$6=0,RANK(AFM17,AFM$12:AFM$42,0),RANK(AFM17,AFM$12:AFM$42,1))</f>
      </c>
      <c r="AFP17"/>
      <c r="AFQ17"/>
      <c r="AFR17" s="126">
        <f>IF((COUNTA(AFP$12:AFP$42)+COUNTA(AFQ$12:AFQ$42)=0),0.6*AFP$5,IF(OR(AFP17="",AFQ17=""),0,IF(AFP$6=0,IF(AFP17&gt;=AFP$8,AFP$5,IF(AFP17&lt;AFQ17,0,AFP$5*(AFP17-AFQ17)/(AFP$8-AFQ17))),IF(AFP17&lt;=AFP$8,AFP$5,IF(AFP17&gt;AFQ17,0,AFP$5*(AFP17-AFQ17)/(AFP$8-AFQ17))))))</f>
      </c>
      <c r="AFS17" s="126">
        <f>IF(OR(AFP17="",AFQ17=""),0,AFP$5)</f>
      </c>
      <c r="AFT17" s="125">
        <f>IF(AFP$6=0,RANK(AFR17,AFR$12:AFR$42,0),RANK(AFR17,AFR$12:AFR$42,1))</f>
      </c>
      <c r="AFU17"/>
      <c r="AFV17"/>
      <c r="AFW17" s="126">
        <f>IF((COUNTA(AFU$12:AFU$42)+COUNTA(AFV$12:AFV$42)=0),0.6*AFU$5,IF(OR(AFU17="",AFV17=""),0,IF(AFU$6=0,IF(AFU17&gt;=AFU$8,AFU$5,IF(AFU17&lt;AFV17,0,AFU$5*(AFU17-AFV17)/(AFU$8-AFV17))),IF(AFU17&lt;=AFU$8,AFU$5,IF(AFU17&gt;AFV17,0,AFU$5*(AFU17-AFV17)/(AFU$8-AFV17))))))</f>
      </c>
      <c r="AFX17" s="126">
        <f>IF(OR(AFU17="",AFV17=""),0,AFU$5)</f>
      </c>
      <c r="AFY17" s="125">
        <f>IF(AFU$6=0,RANK(AFW17,AFW$12:AFW$42,0),RANK(AFW17,AFW$12:AFW$42,1))</f>
      </c>
      <c r="AFZ17"/>
      <c r="AGA17"/>
      <c r="AGB17" s="126">
        <f>IF((COUNTA(AFZ$12:AFZ$42)+COUNTA(AGA$12:AGA$42)=0),0.6*AFZ$5,IF(OR(AFZ17="",AGA17=""),0,IF(AFZ$6=0,IF(AFZ17&gt;=AFZ$8,AFZ$5,IF(AFZ17&lt;AGA17,0,AFZ$5*(AFZ17-AGA17)/(AFZ$8-AGA17))),IF(AFZ17&lt;=AFZ$8,AFZ$5,IF(AFZ17&gt;AGA17,0,AFZ$5*(AFZ17-AGA17)/(AFZ$8-AGA17))))))</f>
      </c>
      <c r="AGC17" s="126">
        <f>IF(OR(AFZ17="",AGA17=""),0,AFZ$5)</f>
      </c>
      <c r="AGD17" s="125">
        <f>IF(AFZ$6=0,RANK(AGB17,AGB$12:AGB$42,0),RANK(AGB17,AGB$12:AGB$42,1))</f>
      </c>
      <c r="AGE17"/>
      <c r="AGF17"/>
      <c r="AGG17" s="126">
        <f>IF((COUNTA(AGE$12:AGE$42)+COUNTA(AGF$12:AGF$42)=0),0.6*AGE$5,IF(OR(AGE17="",AGF17=""),0,IF(AGE$6=0,IF(AGE17&gt;=AGE$8,AGE$5,IF(AGE17&lt;AGF17,0,AGE$5*(AGE17-AGF17)/(AGE$8-AGF17))),IF(AGE17&lt;=AGE$8,AGE$5,IF(AGE17&gt;AGF17,0,AGE$5*(AGE17-AGF17)/(AGE$8-AGF17))))))</f>
      </c>
      <c r="AGH17" s="126">
        <f>IF(OR(AGE17="",AGF17=""),0,AGE$5)</f>
      </c>
      <c r="AGI17" s="125">
        <f>IF(AGE$6=0,RANK(AGG17,AGG$12:AGG$42,0),RANK(AGG17,AGG$12:AGG$42,1))</f>
      </c>
      <c r="AGJ17"/>
      <c r="AGK17"/>
      <c r="AGL17" s="126">
        <f>IF((COUNTA(AGJ$12:AGJ$42)+COUNTA(AGK$12:AGK$42)=0),0.6*AGJ$5,IF(OR(AGJ17="",AGK17=""),0,IF(AGJ$6=0,IF(AGJ17&gt;=AGJ$8,AGJ$5,IF(AGJ17&lt;AGK17,0,AGJ$5*(AGJ17-AGK17)/(AGJ$8-AGK17))),IF(AGJ17&lt;=AGJ$8,AGJ$5,IF(AGJ17&gt;AGK17,0,AGJ$5*(AGJ17-AGK17)/(AGJ$8-AGK17))))))</f>
      </c>
      <c r="AGM17" s="126">
        <f>IF(OR(AGJ17="",AGK17=""),0,AGJ$5)</f>
      </c>
      <c r="AGN17" s="125">
        <f>IF(AGJ$6=0,RANK(AGL17,AGL$12:AGL$42,0),RANK(AGL17,AGL$12:AGL$42,1))</f>
      </c>
      <c r="AGO17"/>
      <c r="AGP17"/>
      <c r="AGQ17" s="126">
        <f>IF((COUNTA(AGO$12:AGO$42)+COUNTA(AGP$12:AGP$42)=0),0.6*AGO$5,IF(OR(AGO17="",AGP17=""),0,IF(AGO$6=0,IF(AGO17&gt;=AGO$8,AGO$5,IF(AGO17&lt;AGP17,0,AGO$5*(AGO17-AGP17)/(AGO$8-AGP17))),IF(AGO17&lt;=AGO$8,AGO$5,IF(AGO17&gt;AGP17,0,AGO$5*(AGO17-AGP17)/(AGO$8-AGP17))))))</f>
      </c>
      <c r="AGR17" s="126">
        <f>IF(OR(AGO17="",AGP17=""),0,AGO$5)</f>
      </c>
      <c r="AGS17" s="125">
        <f>IF(AGO$6=0,RANK(AGQ17,AGQ$12:AGQ$42,0),RANK(AGQ17,AGQ$12:AGQ$42,1))</f>
      </c>
      <c r="AGT17"/>
      <c r="AGU17"/>
      <c r="AGV17" s="126">
        <f>IF((COUNTA(AGT$12:AGT$42)+COUNTA(AGU$12:AGU$42)=0),0.6*AGT$5,IF(OR(AGT17="",AGU17=""),0,IF(AGT$6=0,IF(AGT17&gt;=AGT$8,AGT$5,IF(AGT17&lt;AGU17,0,AGT$5*(AGT17-AGU17)/(AGT$8-AGU17))),IF(AGT17&lt;=AGT$8,AGT$5,IF(AGT17&gt;AGU17,0,AGT$5*(AGT17-AGU17)/(AGT$8-AGU17))))))</f>
      </c>
      <c r="AGW17" s="126">
        <f>IF(OR(AGT17="",AGU17=""),0,AGT$5)</f>
      </c>
      <c r="AGX17" s="125">
        <f>IF(AGT$6=0,RANK(AGV17,AGV$12:AGV$42,0),RANK(AGV17,AGV$12:AGV$42,1))</f>
      </c>
      <c r="AGY17"/>
      <c r="AGZ17"/>
      <c r="AHA17" s="126">
        <f>IF((COUNTA(AGY$12:AGY$42)+COUNTA(AGZ$12:AGZ$42)=0),0.6*AGY$5,IF(OR(AGY17="",AGZ17=""),0,IF(AGY$6=0,IF(AGY17&gt;=AGY$8,AGY$5,IF(AGY17&lt;AGZ17,0,AGY$5*(AGY17-AGZ17)/(AGY$8-AGZ17))),IF(AGY17&lt;=AGY$8,AGY$5,IF(AGY17&gt;AGZ17,0,AGY$5*(AGY17-AGZ17)/(AGY$8-AGZ17))))))</f>
      </c>
      <c r="AHB17" s="126">
        <f>IF(OR(AGY17="",AGZ17=""),0,AGY$5)</f>
      </c>
      <c r="AHC17" s="125">
        <f>IF(AGY$6=0,RANK(AHA17,AHA$12:AHA$42,0),RANK(AHA17,AHA$12:AHA$42,1))</f>
      </c>
      <c r="AHD17"/>
      <c r="AHE17"/>
      <c r="AHF17" s="126">
        <f>IF((COUNTA(AHD$12:AHD$42)+COUNTA(AHE$12:AHE$42)=0),0.6*AHD$5,IF(OR(AHD17="",AHE17=""),0,IF(AHD$6=0,IF(AHD17&gt;=AHD$8,AHD$5,IF(AHD17&lt;AHE17,0,AHD$5*(AHD17-AHE17)/(AHD$8-AHE17))),IF(AHD17&lt;=AHD$8,AHD$5,IF(AHD17&gt;AHE17,0,AHD$5*(AHD17-AHE17)/(AHD$8-AHE17))))))</f>
      </c>
      <c r="AHG17" s="126">
        <f>IF(OR(AHD17="",AHE17=""),0,AHD$5)</f>
      </c>
      <c r="AHH17" s="125">
        <f>IF(AHD$6=0,RANK(AHF17,AHF$12:AHF$42,0),RANK(AHF17,AHF$12:AHF$42,1))</f>
      </c>
      <c r="AHI17"/>
      <c r="AHJ17"/>
      <c r="AHK17" s="126">
        <f>IF((COUNTA(AHI$12:AHI$42)+COUNTA(AHJ$12:AHJ$42)=0),0.6*AHI$5,IF(OR(AHI17="",AHJ17=""),0,IF(AHI$6=0,IF(AHI17&gt;=AHI$8,AHI$5,IF(AHI17&lt;AHJ17,0,AHI$5*(AHI17-AHJ17)/(AHI$8-AHJ17))),IF(AHI17&lt;=AHI$8,AHI$5,IF(AHI17&gt;AHJ17,0,AHI$5*(AHI17-AHJ17)/(AHI$8-AHJ17))))))</f>
      </c>
      <c r="AHL17" s="126">
        <f>IF(OR(AHI17="",AHJ17=""),0,AHI$5)</f>
      </c>
      <c r="AHM17" s="125">
        <f>IF(AHI$6=0,RANK(AHK17,AHK$12:AHK$42,0),RANK(AHK17,AHK$12:AHK$42,1))</f>
      </c>
      <c r="AHN17"/>
      <c r="AHO17"/>
      <c r="AHP17" s="126">
        <f>IF((COUNTA(AHN$12:AHN$42)+COUNTA(AHO$12:AHO$42)=0),0.6*AHN$5,IF(OR(AHN17="",AHO17=""),0,IF(AHN$6=0,IF(AHN17&gt;=AHN$8,AHN$5,IF(AHN17&lt;AHO17,0,AHN$5*(AHN17-AHO17)/(AHN$8-AHO17))),IF(AHN17&lt;=AHN$8,AHN$5,IF(AHN17&gt;AHO17,0,AHN$5*(AHN17-AHO17)/(AHN$8-AHO17))))))</f>
      </c>
      <c r="AHQ17" s="126">
        <f>IF(OR(AHN17="",AHO17=""),0,AHN$5)</f>
      </c>
      <c r="AHR17" s="125">
        <f>IF(AHN$6=0,RANK(AHP17,AHP$12:AHP$42,0),RANK(AHP17,AHP$12:AHP$42,1))</f>
      </c>
      <c r="AHS17" s="126">
        <v>99.17</v>
      </c>
      <c r="AHT17" s="126">
        <v>88.99</v>
      </c>
      <c r="AHU17" s="126">
        <f>IF((COUNTA(AHS$12:AHS$42)+COUNTA(AHT$12:AHT$42)=0),0.6*AHS$5,IF(OR(AHS17="",AHT17=""),0,IF(AHS$6=0,IF(AHS17&gt;=AHS$8,AHS$5,IF(AHS17&lt;AHT17,0,AHS$5*(AHS17-AHT17)/(AHS$8-AHT17))),IF(AHS17&lt;=AHS$8,AHS$5,IF(AHS17&gt;AHT17,0,AHS$5*(AHS17-AHT17)/(AHS$8-AHT17))))))</f>
      </c>
      <c r="AHV17" s="126">
        <f>IF(OR(AHS17="",AHT17=""),0,AHS$5)</f>
      </c>
      <c r="AHW17" s="125">
        <f>IF(AHS$6=0,RANK(AHU17,AHU$12:AHU$42,0),RANK(AHU17,AHU$12:AHU$42,1))</f>
      </c>
      <c r="AHX17" s="126">
        <v>99.17</v>
      </c>
      <c r="AHY17" s="126">
        <v>97.55</v>
      </c>
      <c r="AHZ17" s="126">
        <f>IF((COUNTA(AHX$12:AHX$42)+COUNTA(AHY$12:AHY$42)=0),0.6*AHX$5,IF(OR(AHX17="",AHY17=""),0,IF(AHX$6=0,IF(AHX17&gt;=AHX$8,AHX$5,IF(AHX17&lt;AHY17,0,AHX$5*(AHX17-AHY17)/(AHX$8-AHY17))),IF(AHX17&lt;=AHX$8,AHX$5,IF(AHX17&gt;AHY17,0,AHX$5*(AHX17-AHY17)/(AHX$8-AHY17))))))</f>
      </c>
      <c r="AIA17" s="126">
        <f>IF(OR(AHX17="",AHY17=""),0,AHX$5)</f>
      </c>
      <c r="AIB17" s="125">
        <f>IF(AHX$6=0,RANK(AHZ17,AHZ$12:AHZ$42,0),RANK(AHZ17,AHZ$12:AHZ$42,1))</f>
      </c>
      <c r="AIC17" s="126">
        <v>100</v>
      </c>
      <c r="AID17" s="126">
        <v>95.97</v>
      </c>
      <c r="AIE17" s="126">
        <f>IF((COUNTA(AIC$12:AIC$42)+COUNTA(AID$12:AID$42)=0),0.6*AIC$5,IF(OR(AIC17="",AID17=""),0,IF(AIC$6=0,IF(AIC17&gt;=AIC$8,AIC$5,IF(AIC17&lt;AID17,0,AIC$5*(AIC17-AID17)/(AIC$8-AID17))),IF(AIC17&lt;=AIC$8,AIC$5,IF(AIC17&gt;AID17,0,AIC$5*(AIC17-AID17)/(AIC$8-AID17))))))</f>
      </c>
      <c r="AIF17" s="126">
        <f>IF(OR(AIC17="",AID17=""),0,AIC$5)</f>
      </c>
      <c r="AIG17" s="125">
        <f>IF(AIC$6=0,RANK(AIE17,AIE$12:AIE$42,0),RANK(AIE17,AIE$12:AIE$42,1))</f>
      </c>
      <c r="AIH17" s="126">
        <v>100</v>
      </c>
      <c r="AII17" s="126">
        <v>98.82</v>
      </c>
      <c r="AIJ17" s="126">
        <f>IF((COUNTA(AIH$12:AIH$42)+COUNTA(AII$12:AII$42)=0),0.6*AIH$5,IF(OR(AIH17="",AII17=""),0,IF(AIH$6=0,IF(AIH17&gt;=AIH$8,AIH$5,IF(AIH17&lt;AII17,0,AIH$5*(AIH17-AII17)/(AIH$8-AII17))),IF(AIH17&lt;=AIH$8,AIH$5,IF(AIH17&gt;AII17,0,AIH$5*(AIH17-AII17)/(AIH$8-AII17))))))</f>
      </c>
      <c r="AIK17" s="126">
        <f>IF(OR(AIH17="",AII17=""),0,AIH$5)</f>
      </c>
      <c r="AIL17" s="125">
        <f>IF(AIH$6=0,RANK(AIJ17,AIJ$12:AIJ$42,0),RANK(AIJ17,AIJ$12:AIJ$42,1))</f>
      </c>
      <c r="AIM17" s="126">
        <v>1.91</v>
      </c>
      <c r="AIN17" s="126">
        <v>4.83</v>
      </c>
      <c r="AIO17" s="126">
        <f>IF((COUNTA(AIM$12:AIM$42)+COUNTA(AIN$12:AIN$42)=0),0.6*AIM$5,IF(OR(AIM17="",AIN17=""),0,IF(AIM$6=0,IF(AIM17&gt;=AIM$8,AIM$5,IF(AIM17&lt;AIN17,0,AIM$5*(AIM17-AIN17)/(AIM$8-AIN17))),IF(AIM17&lt;=AIM$8,AIM$5,IF(AIM17&gt;AIN17,0,AIM$5*(AIM17-AIN17)/(AIM$8-AIN17))))))</f>
      </c>
      <c r="AIP17" s="126">
        <f>IF(OR(AIM17="",AIN17=""),0,AIM$5)</f>
      </c>
      <c r="AIQ17" s="125">
        <f>IF(AIM$6=0,RANK(AIO17,AIO$12:AIO$42,0),RANK(AIO17,AIO$12:AIO$42,1))</f>
      </c>
      <c r="AIR17" s="126">
        <v>1.91</v>
      </c>
      <c r="AIS17" s="126">
        <v>5.09</v>
      </c>
      <c r="AIT17" s="126">
        <f>IF((COUNTA(AIR$12:AIR$42)+COUNTA(AIS$12:AIS$42)=0),0.6*AIR$5,IF(OR(AIR17="",AIS17=""),0,IF(AIR$6=0,IF(AIR17&gt;=AIR$8,AIR$5,IF(AIR17&lt;AIS17,0,AIR$5*(AIR17-AIS17)/(AIR$8-AIS17))),IF(AIR17&lt;=AIR$8,AIR$5,IF(AIR17&gt;AIS17,0,AIR$5*(AIR17-AIS17)/(AIR$8-AIS17))))))</f>
      </c>
      <c r="AIU17" s="126">
        <f>IF(OR(AIR17="",AIS17=""),0,AIR$5)</f>
      </c>
      <c r="AIV17" s="125">
        <f>IF(AIR$6=0,RANK(AIT17,AIT$12:AIT$42,0),RANK(AIT17,AIT$12:AIT$42,1))</f>
      </c>
      <c r="AIW17" s="126">
        <v>95.57</v>
      </c>
      <c r="AIX17"/>
      <c r="AIY17" s="126">
        <f>IF((COUNTA(AIW$12:AIW$42)+COUNTA(AIX$12:AIX$42)=0),0.6*AIW$5,IF(OR(AIW17="",AIX17=""),0,IF(AIW$6=0,IF(AIW17&gt;=AIW$8,AIW$5,IF(AIW17&lt;AIX17,0,AIW$5*(AIW17-AIX17)/(AIW$8-AIX17))),IF(AIW17&lt;=AIW$8,AIW$5,IF(AIW17&gt;AIX17,0,AIW$5*(AIW17-AIX17)/(AIW$8-AIX17))))))</f>
      </c>
      <c r="AIZ17" s="126">
        <f>IF(OR(AIW17="",AIX17=""),0,AIW$5)</f>
      </c>
      <c r="AJA17" s="125">
        <f>IF(AIW$6=0,RANK(AIY17,AIY$12:AIY$42,0),RANK(AIY17,AIY$12:AIY$42,1))</f>
      </c>
      <c r="AJB17" s="126">
        <v>95.57</v>
      </c>
      <c r="AJC17"/>
      <c r="AJD17" s="126">
        <f>IF((COUNTA(AJB$12:AJB$42)+COUNTA(AJC$12:AJC$42)=0),0.6*AJB$5,IF(OR(AJB17="",AJC17=""),0,IF(AJB$6=0,IF(AJB17&gt;=AJB$8,AJB$5,IF(AJB17&lt;AJC17,0,AJB$5*(AJB17-AJC17)/(AJB$8-AJC17))),IF(AJB17&lt;=AJB$8,AJB$5,IF(AJB17&gt;AJC17,0,AJB$5*(AJB17-AJC17)/(AJB$8-AJC17))))))</f>
      </c>
      <c r="AJE17" s="126">
        <f>IF(OR(AJB17="",AJC17=""),0,AJB$5)</f>
      </c>
      <c r="AJF17" s="125">
        <f>IF(AJB$6=0,RANK(AJD17,AJD$12:AJD$42,0),RANK(AJD17,AJD$12:AJD$42,1))</f>
      </c>
      <c r="AJG17" s="126">
        <v>99.64</v>
      </c>
      <c r="AJH17" s="126">
        <v>99.6</v>
      </c>
      <c r="AJI17" s="126">
        <f>IF((COUNTA(AJG$12:AJG$42)+COUNTA(AJH$12:AJH$42)=0),0.6*AJG$5,IF(OR(AJG17="",AJH17=""),0,IF(AJG$6=0,IF(AJG17&gt;=AJG$8,AJG$5,IF(AJG17&lt;AJH17,0,AJG$5*(AJG17-AJH17)/(AJG$8-AJH17))),IF(AJG17&lt;=AJG$8,AJG$5,IF(AJG17&gt;AJH17,0,AJG$5*(AJG17-AJH17)/(AJG$8-AJH17))))))</f>
      </c>
      <c r="AJJ17" s="126">
        <f>IF(OR(AJG17="",AJH17=""),0,AJG$5)</f>
      </c>
      <c r="AJK17" s="125">
        <f>IF(AJG$6=0,RANK(AJI17,AJI$12:AJI$42,0),RANK(AJI17,AJI$12:AJI$42,1))</f>
      </c>
      <c r="AJL17" s="126">
        <v>99.64</v>
      </c>
      <c r="AJM17" s="126">
        <v>99.2</v>
      </c>
      <c r="AJN17" s="126">
        <f>IF((COUNTA(AJL$12:AJL$42)+COUNTA(AJM$12:AJM$42)=0),0.6*AJL$5,IF(OR(AJL17="",AJM17=""),0,IF(AJL$6=0,IF(AJL17&gt;=AJL$8,AJL$5,IF(AJL17&lt;AJM17,0,AJL$5*(AJL17-AJM17)/(AJL$8-AJM17))),IF(AJL17&lt;=AJL$8,AJL$5,IF(AJL17&gt;AJM17,0,AJL$5*(AJL17-AJM17)/(AJL$8-AJM17))))))</f>
      </c>
      <c r="AJO17" s="126">
        <f>IF(OR(AJL17="",AJM17=""),0,AJL$5)</f>
      </c>
      <c r="AJP17" s="125">
        <f>IF(AJL$6=0,RANK(AJN17,AJN$12:AJN$42,0),RANK(AJN17,AJN$12:AJN$42,1))</f>
      </c>
      <c r="AJQ17" s="126">
        <v>2.9</v>
      </c>
      <c r="AJR17" s="126">
        <v>4.3</v>
      </c>
      <c r="AJS17" s="126">
        <f>IF((COUNTA(AJQ$12:AJQ$42)+COUNTA(AJR$12:AJR$42)=0),0.6*AJQ$5,IF(OR(AJQ17="",AJR17=""),0,IF(AJQ$6=0,IF(AJQ17&gt;=AJQ$8,AJQ$5,IF(AJQ17&lt;AJR17,0,AJQ$5*(AJQ17-AJR17)/(AJQ$8-AJR17))),IF(AJQ17&lt;=AJQ$8,AJQ$5,IF(AJQ17&gt;AJR17,0,AJQ$5*(AJQ17-AJR17)/(AJQ$8-AJR17))))))</f>
      </c>
      <c r="AJT17" s="126">
        <f>IF(OR(AJQ17="",AJR17=""),0,AJQ$5)</f>
      </c>
      <c r="AJU17" s="125">
        <f>IF(AJQ$6=0,RANK(AJS17,AJS$12:AJS$42,0),RANK(AJS17,AJS$12:AJS$42,1))</f>
      </c>
      <c r="AJV17" s="126">
        <v>2.9</v>
      </c>
      <c r="AJW17" s="126">
        <v>2.47</v>
      </c>
      <c r="AJX17" s="126">
        <f>IF((COUNTA(AJV$12:AJV$42)+COUNTA(AJW$12:AJW$42)=0),0.6*AJV$5,IF(OR(AJV17="",AJW17=""),0,IF(AJV$6=0,IF(AJV17&gt;=AJV$8,AJV$5,IF(AJV17&lt;AJW17,0,AJV$5*(AJV17-AJW17)/(AJV$8-AJW17))),IF(AJV17&lt;=AJV$8,AJV$5,IF(AJV17&gt;AJW17,0,AJV$5*(AJV17-AJW17)/(AJV$8-AJW17))))))</f>
      </c>
      <c r="AJY17" s="126">
        <f>IF(OR(AJV17="",AJW17=""),0,AJV$5)</f>
      </c>
      <c r="AJZ17" s="125">
        <f>IF(AJV$6=0,RANK(AJX17,AJX$12:AJX$42,0),RANK(AJX17,AJX$12:AJX$42,1))</f>
      </c>
      <c r="AKA17" s="126">
        <v>100</v>
      </c>
      <c r="AKB17" s="126">
        <v>100</v>
      </c>
      <c r="AKC17" s="126">
        <f>IF((COUNTA(AKA$12:AKA$42)+COUNTA(AKB$12:AKB$42)=0),0.6*AKA$5,IF(OR(AKA17="",AKB17=""),0,IF(AKA$6=0,IF(AKA17&gt;=AKA$8,AKA$5,IF(AKA17&lt;AKB17,0,AKA$5*(AKA17-AKB17)/(AKA$8-AKB17))),IF(AKA17&lt;=AKA$8,AKA$5,IF(AKA17&gt;AKB17,0,AKA$5*(AKA17-AKB17)/(AKA$8-AKB17))))))</f>
      </c>
      <c r="AKD17" s="126">
        <f>IF(OR(AKA17="",AKB17=""),0,AKA$5)</f>
      </c>
      <c r="AKE17" s="125">
        <f>IF(AKA$6=0,RANK(AKC17,AKC$12:AKC$42,0),RANK(AKC17,AKC$12:AKC$42,1))</f>
      </c>
      <c r="AKF17" s="126">
        <v>100</v>
      </c>
      <c r="AKG17" s="126">
        <v>100</v>
      </c>
      <c r="AKH17" s="126">
        <f>IF((COUNTA(AKF$12:AKF$42)+COUNTA(AKG$12:AKG$42)=0),0.6*AKF$5,IF(OR(AKF17="",AKG17=""),0,IF(AKF$6=0,IF(AKF17&gt;=AKF$8,AKF$5,IF(AKF17&lt;AKG17,0,AKF$5*(AKF17-AKG17)/(AKF$8-AKG17))),IF(AKF17&lt;=AKF$8,AKF$5,IF(AKF17&gt;AKG17,0,AKF$5*(AKF17-AKG17)/(AKF$8-AKG17))))))</f>
      </c>
      <c r="AKI17" s="126">
        <f>IF(OR(AKF17="",AKG17=""),0,AKF$5)</f>
      </c>
      <c r="AKJ17" s="125">
        <f>IF(AKF$6=0,RANK(AKH17,AKH$12:AKH$42,0),RANK(AKH17,AKH$12:AKH$42,1))</f>
      </c>
      <c r="AKK17" s="126">
        <v>0.5</v>
      </c>
      <c r="AKL17" s="126">
        <v>0.63</v>
      </c>
      <c r="AKM17" s="126">
        <f>IF((COUNTA(AKK$12:AKK$42)+COUNTA(AKL$12:AKL$42)=0),0.6*AKK$5,IF(OR(AKK17="",AKL17=""),0,IF(AKK$6=0,IF(AKK17&gt;=AKK$8,AKK$5,IF(AKK17&lt;AKL17,0,AKK$5*(AKK17-AKL17)/(AKK$8-AKL17))),IF(AKK17&lt;=AKK$8,AKK$5,IF(AKK17&gt;AKL17,0,AKK$5*(AKK17-AKL17)/(AKK$8-AKL17))))))</f>
      </c>
      <c r="AKN17" s="126">
        <f>IF(OR(AKK17="",AKL17=""),0,AKK$5)</f>
      </c>
      <c r="AKO17" s="125">
        <f>IF(AKK$6=0,RANK(AKM17,AKM$12:AKM$42,0),RANK(AKM17,AKM$12:AKM$42,1))</f>
      </c>
      <c r="AKP17" s="126">
        <v>0.5</v>
      </c>
      <c r="AKQ17" s="126">
        <v>1.02</v>
      </c>
      <c r="AKR17" s="126">
        <f>IF((COUNTA(AKP$12:AKP$42)+COUNTA(AKQ$12:AKQ$42)=0),0.6*AKP$5,IF(OR(AKP17="",AKQ17=""),0,IF(AKP$6=0,IF(AKP17&gt;=AKP$8,AKP$5,IF(AKP17&lt;AKQ17,0,AKP$5*(AKP17-AKQ17)/(AKP$8-AKQ17))),IF(AKP17&lt;=AKP$8,AKP$5,IF(AKP17&gt;AKQ17,0,AKP$5*(AKP17-AKQ17)/(AKP$8-AKQ17))))))</f>
      </c>
      <c r="AKS17" s="126">
        <f>IF(OR(AKP17="",AKQ17=""),0,AKP$5)</f>
      </c>
      <c r="AKT17" s="125">
        <f>IF(AKP$6=0,RANK(AKR17,AKR$12:AKR$42,0),RANK(AKR17,AKR$12:AKR$42,1))</f>
      </c>
      <c r="AKU17" s="126">
        <v>0</v>
      </c>
      <c r="AKV17" s="126">
        <v>0</v>
      </c>
      <c r="AKW17" s="126">
        <f>IF((COUNTA(AKU$12:AKU$42)+COUNTA(AKV$12:AKV$42)=0),0.6*AKU$5,IF(OR(AKU17="",AKV17=""),0,IF(AKU$6=0,IF(AKU17&gt;=AKU$8,AKU$5,IF(AKU17&lt;AKV17,0,AKU$5*(AKU17-AKV17)/(AKU$8-AKV17))),IF(AKU17&lt;=AKU$8,AKU$5,IF(AKU17&gt;AKV17,0,AKU$5*(AKU17-AKV17)/(AKU$8-AKV17))))))</f>
      </c>
      <c r="AKX17" s="126">
        <f>IF(OR(AKU17="",AKV17=""),0,AKU$5)</f>
      </c>
      <c r="AKY17" s="125">
        <f>IF(AKU$6=0,RANK(AKW17,AKW$12:AKW$42,0),RANK(AKW17,AKW$12:AKW$42,1))</f>
      </c>
      <c r="AKZ17" s="126">
        <v>0</v>
      </c>
      <c r="ALA17" s="126">
        <v>1.72</v>
      </c>
      <c r="ALB17" s="126">
        <f>IF((COUNTA(AKZ$12:AKZ$42)+COUNTA(ALA$12:ALA$42)=0),0.6*AKZ$5,IF(OR(AKZ17="",ALA17=""),0,IF(AKZ$6=0,IF(AKZ17&gt;=AKZ$8,AKZ$5,IF(AKZ17&lt;ALA17,0,AKZ$5*(AKZ17-ALA17)/(AKZ$8-ALA17))),IF(AKZ17&lt;=AKZ$8,AKZ$5,IF(AKZ17&gt;ALA17,0,AKZ$5*(AKZ17-ALA17)/(AKZ$8-ALA17))))))</f>
      </c>
      <c r="ALC17" s="126">
        <f>IF(OR(AKZ17="",ALA17=""),0,AKZ$5)</f>
      </c>
      <c r="ALD17" s="125">
        <f>IF(AKZ$6=0,RANK(ALB17,ALB$12:ALB$42,0),RANK(ALB17,ALB$12:ALB$42,1))</f>
      </c>
      <c r="ALE17" s="126">
        <v>42.81</v>
      </c>
      <c r="ALF17" s="126">
        <v>8.06</v>
      </c>
      <c r="ALG17" s="126">
        <f>IF((COUNTA(ALE$12:ALE$42)+COUNTA(ALF$12:ALF$42)=0),0.6*ALE$5,IF(OR(ALE17="",ALF17=""),0,IF(ALE$6=0,IF(ALE17&gt;=ALE$8,ALE$5,IF(ALE17&lt;ALF17,0,ALE$5*(ALE17-ALF17)/(ALE$8-ALF17))),IF(ALE17&lt;=ALE$8,ALE$5,IF(ALE17&gt;ALF17,0,ALE$5*(ALE17-ALF17)/(ALE$8-ALF17))))))</f>
      </c>
      <c r="ALH17" s="126">
        <f>IF(OR(ALE17="",ALF17=""),0,ALE$5)</f>
      </c>
      <c r="ALI17" s="125">
        <f>IF(ALE$6=0,RANK(ALG17,ALG$12:ALG$42,0),RANK(ALG17,ALG$12:ALG$42,1))</f>
      </c>
      <c r="ALJ17" s="126">
        <v>42.81</v>
      </c>
      <c r="ALK17" s="126">
        <v>50.2</v>
      </c>
      <c r="ALL17" s="126">
        <f>IF((COUNTA(ALJ$12:ALJ$42)+COUNTA(ALK$12:ALK$42)=0),0.6*ALJ$5,IF(OR(ALJ17="",ALK17=""),0,IF(ALJ$6=0,IF(ALJ17&gt;=ALJ$8,ALJ$5,IF(ALJ17&lt;ALK17,0,ALJ$5*(ALJ17-ALK17)/(ALJ$8-ALK17))),IF(ALJ17&lt;=ALJ$8,ALJ$5,IF(ALJ17&gt;ALK17,0,ALJ$5*(ALJ17-ALK17)/(ALJ$8-ALK17))))))</f>
      </c>
      <c r="ALM17" s="126">
        <f>IF(OR(ALJ17="",ALK17=""),0,ALJ$5)</f>
      </c>
      <c r="ALN17" s="125">
        <f>IF(ALJ$6=0,RANK(ALL17,ALL$12:ALL$42,0),RANK(ALL17,ALL$12:ALL$42,1))</f>
      </c>
      <c r="ALO17" s="126">
        <v>5.61</v>
      </c>
      <c r="ALP17" s="126">
        <v>4.92</v>
      </c>
      <c r="ALQ17" s="126">
        <f>IF((COUNTA(ALO$12:ALO$42)+COUNTA(ALP$12:ALP$42)=0),0.6*ALO$5,IF(OR(ALO17="",ALP17=""),0,IF(ALO$6=0,IF(ALO17&gt;=ALO$8,ALO$5,IF(ALO17&lt;ALP17,0,ALO$5*(ALO17-ALP17)/(ALO$8-ALP17))),IF(ALO17&lt;=ALO$8,ALO$5,IF(ALO17&gt;ALP17,0,ALO$5*(ALO17-ALP17)/(ALO$8-ALP17))))))</f>
      </c>
      <c r="ALR17" s="126">
        <f>IF(OR(ALO17="",ALP17=""),0,ALO$5)</f>
      </c>
      <c r="ALS17" s="125">
        <f>IF(ALO$6=0,RANK(ALQ17,ALQ$12:ALQ$42,0),RANK(ALQ17,ALQ$12:ALQ$42,1))</f>
      </c>
      <c r="ALT17" s="126">
        <v>5.61</v>
      </c>
      <c r="ALU17" s="126">
        <v>1.17</v>
      </c>
      <c r="ALV17" s="126">
        <f>IF((COUNTA(ALT$12:ALT$42)+COUNTA(ALU$12:ALU$42)=0),0.6*ALT$5,IF(OR(ALT17="",ALU17=""),0,IF(ALT$6=0,IF(ALT17&gt;=ALT$8,ALT$5,IF(ALT17&lt;ALU17,0,ALT$5*(ALT17-ALU17)/(ALT$8-ALU17))),IF(ALT17&lt;=ALT$8,ALT$5,IF(ALT17&gt;ALU17,0,ALT$5*(ALT17-ALU17)/(ALT$8-ALU17))))))</f>
      </c>
      <c r="ALW17" s="126">
        <f>IF(OR(ALT17="",ALU17=""),0,ALT$5)</f>
      </c>
      <c r="ALX17" s="125">
        <f>IF(ALT$6=0,RANK(ALV17,ALV$12:ALV$42,0),RANK(ALV17,ALV$12:ALV$42,1))</f>
      </c>
      <c r="ALY17" s="126">
        <v>99.91</v>
      </c>
      <c r="ALZ17" s="126">
        <v>75.37</v>
      </c>
      <c r="AMA17" s="126">
        <f>IF((COUNTA(ALY$12:ALY$42)+COUNTA(ALZ$12:ALZ$42)=0),0.6*ALY$5,IF(OR(ALY17="",ALZ17=""),0,IF(ALY$6=0,IF(ALY17&gt;=ALY$8,ALY$5,IF(ALY17&lt;ALZ17,0,ALY$5*(ALY17-ALZ17)/(ALY$8-ALZ17))),IF(ALY17&lt;=ALY$8,ALY$5,IF(ALY17&gt;ALZ17,0,ALY$5*(ALY17-ALZ17)/(ALY$8-ALZ17))))))</f>
      </c>
      <c r="AMB17" s="126">
        <f>IF(OR(ALY17="",ALZ17=""),0,ALY$5)</f>
      </c>
      <c r="AMC17" s="125">
        <f>IF(ALY$6=0,RANK(AMA17,AMA$12:AMA$42,0),RANK(AMA17,AMA$12:AMA$42,1))</f>
      </c>
      <c r="AMD17" s="126">
        <v>99.91</v>
      </c>
      <c r="AME17" s="126">
        <v>99.19</v>
      </c>
      <c r="AMF17" s="126">
        <f>IF((COUNTA(AMD$12:AMD$42)+COUNTA(AME$12:AME$42)=0),0.6*AMD$5,IF(OR(AMD17="",AME17=""),0,IF(AMD$6=0,IF(AMD17&gt;=AMD$8,AMD$5,IF(AMD17&lt;AME17,0,AMD$5*(AMD17-AME17)/(AMD$8-AME17))),IF(AMD17&lt;=AMD$8,AMD$5,IF(AMD17&gt;AME17,0,AMD$5*(AMD17-AME17)/(AMD$8-AME17))))))</f>
      </c>
      <c r="AMG17" s="126">
        <f>IF(OR(AMD17="",AME17=""),0,AMD$5)</f>
      </c>
      <c r="AMH17" s="125">
        <f>IF(AMD$6=0,RANK(AMF17,AMF$12:AMF$42,0),RANK(AMF17,AMF$12:AMF$42,1))</f>
      </c>
      <c r="AMI17" s="126">
        <v>100</v>
      </c>
      <c r="AMJ17" s="126">
        <v>89.43</v>
      </c>
      <c r="AMK17" s="126">
        <f>IF((COUNTA(AMI$12:AMI$42)+COUNTA(AMJ$12:AMJ$42)=0),0.6*AMI$5,IF(OR(AMI17="",AMJ17=""),0,IF(AMI$6=0,IF(AMI17&gt;=AMI$8,AMI$5,IF(AMI17&lt;AMJ17,0,AMI$5*(AMI17-AMJ17)/(AMI$8-AMJ17))),IF(AMI17&lt;=AMI$8,AMI$5,IF(AMI17&gt;AMJ17,0,AMI$5*(AMI17-AMJ17)/(AMI$8-AMJ17))))))</f>
      </c>
      <c r="AML17" s="126">
        <f>IF(OR(AMI17="",AMJ17=""),0,AMI$5)</f>
      </c>
      <c r="AMM17" s="125">
        <f>IF(AMI$6=0,RANK(AMK17,AMK$12:AMK$42,0),RANK(AMK17,AMK$12:AMK$42,1))</f>
      </c>
      <c r="AMN17" s="126">
        <v>100</v>
      </c>
      <c r="AMO17" s="126">
        <v>96.81</v>
      </c>
      <c r="AMP17" s="126">
        <f>IF((COUNTA(AMN$12:AMN$42)+COUNTA(AMO$12:AMO$42)=0),0.6*AMN$5,IF(OR(AMN17="",AMO17=""),0,IF(AMN$6=0,IF(AMN17&gt;=AMN$8,AMN$5,IF(AMN17&lt;AMO17,0,AMN$5*(AMN17-AMO17)/(AMN$8-AMO17))),IF(AMN17&lt;=AMN$8,AMN$5,IF(AMN17&gt;AMO17,0,AMN$5*(AMN17-AMO17)/(AMN$8-AMO17))))))</f>
      </c>
      <c r="AMQ17" s="126">
        <f>IF(OR(AMN17="",AMO17=""),0,AMN$5)</f>
      </c>
      <c r="AMR17" s="125">
        <f>IF(AMN$6=0,RANK(AMP17,AMP$12:AMP$42,0),RANK(AMP17,AMP$12:AMP$42,1))</f>
      </c>
      <c r="AMS17" s="126">
        <v>0.0231</v>
      </c>
      <c r="AMT17" s="126">
        <v>5.55</v>
      </c>
      <c r="AMU17" s="126">
        <f>IF((COUNTA(AMS$12:AMS$42)+COUNTA(AMT$12:AMT$42)=0),0.6*AMS$5,IF(OR(AMS17="",AMT17=""),0,IF(AMS$6=0,IF(AMS17&gt;=AMS$8,AMS$5,IF(AMS17&lt;AMT17,0,AMS$5*(AMS17-AMT17)/(AMS$8-AMT17))),IF(AMS17&lt;=AMS$8,AMS$5,IF(AMS17&gt;AMT17,0,AMS$5*(AMS17-AMT17)/(AMS$8-AMT17))))))</f>
      </c>
      <c r="AMV17" s="126">
        <f>IF(OR(AMS17="",AMT17=""),0,AMS$5)</f>
      </c>
      <c r="AMW17" s="125">
        <f>IF(AMS$6=0,RANK(AMU17,AMU$12:AMU$42,0),RANK(AMU17,AMU$12:AMU$42,1))</f>
      </c>
      <c r="AMX17" s="126">
        <v>0.0231</v>
      </c>
      <c r="AMY17" s="126">
        <v>4.89</v>
      </c>
      <c r="AMZ17" s="126">
        <f>IF((COUNTA(AMX$12:AMX$42)+COUNTA(AMY$12:AMY$42)=0),0.6*AMX$5,IF(OR(AMX17="",AMY17=""),0,IF(AMX$6=0,IF(AMX17&gt;=AMX$8,AMX$5,IF(AMX17&lt;AMY17,0,AMX$5*(AMX17-AMY17)/(AMX$8-AMY17))),IF(AMX17&lt;=AMX$8,AMX$5,IF(AMX17&gt;AMY17,0,AMX$5*(AMX17-AMY17)/(AMX$8-AMY17))))))</f>
      </c>
      <c r="ANA17" s="126">
        <f>IF(OR(AMX17="",AMY17=""),0,AMX$5)</f>
      </c>
      <c r="ANB17" s="125">
        <f>IF(AMX$6=0,RANK(AMZ17,AMZ$12:AMZ$42,0),RANK(AMZ17,AMZ$12:AMZ$42,1))</f>
      </c>
      <c r="ANC17" s="126">
        <v>99.77</v>
      </c>
      <c r="AND17"/>
      <c r="ANE17" s="126">
        <f>IF((COUNTA(ANC$12:ANC$42)+COUNTA(AND$12:AND$42)=0),0.6*ANC$5,IF(OR(ANC17="",AND17=""),0,IF(ANC$6=0,IF(ANC17&gt;=ANC$8,ANC$5,IF(ANC17&lt;AND17,0,ANC$5*(ANC17-AND17)/(ANC$8-AND17))),IF(ANC17&lt;=ANC$8,ANC$5,IF(ANC17&gt;AND17,0,ANC$5*(ANC17-AND17)/(ANC$8-AND17))))))</f>
      </c>
      <c r="ANF17" s="126">
        <f>IF(OR(ANC17="",AND17=""),0,ANC$5)</f>
      </c>
      <c r="ANG17" s="125">
        <f>IF(ANC$6=0,RANK(ANE17,ANE$12:ANE$42,0),RANK(ANE17,ANE$12:ANE$42,1))</f>
      </c>
      <c r="ANH17" s="126">
        <v>99.77</v>
      </c>
      <c r="ANI17"/>
      <c r="ANJ17" s="126">
        <f>IF((COUNTA(ANH$12:ANH$42)+COUNTA(ANI$12:ANI$42)=0),0.6*ANH$5,IF(OR(ANH17="",ANI17=""),0,IF(ANH$6=0,IF(ANH17&gt;=ANH$8,ANH$5,IF(ANH17&lt;ANI17,0,ANH$5*(ANH17-ANI17)/(ANH$8-ANI17))),IF(ANH17&lt;=ANH$8,ANH$5,IF(ANH17&gt;ANI17,0,ANH$5*(ANH17-ANI17)/(ANH$8-ANI17))))))</f>
      </c>
      <c r="ANK17" s="126">
        <f>IF(OR(ANH17="",ANI17=""),0,ANH$5)</f>
      </c>
      <c r="ANL17" s="125">
        <f>IF(ANH$6=0,RANK(ANJ17,ANJ$12:ANJ$42,0),RANK(ANJ17,ANJ$12:ANJ$42,1))</f>
      </c>
      <c r="ANM17" s="126">
        <v>98.73</v>
      </c>
      <c r="ANN17" s="126">
        <v>93.33</v>
      </c>
      <c r="ANO17" s="126">
        <f>IF((COUNTA(ANM$12:ANM$42)+COUNTA(ANN$12:ANN$42)=0),0.6*ANM$5,IF(OR(ANM17="",ANN17=""),0,IF(ANM$6=0,IF(ANM17&gt;=ANM$8,ANM$5,IF(ANM17&lt;ANN17,0,ANM$5*(ANM17-ANN17)/(ANM$8-ANN17))),IF(ANM17&lt;=ANM$8,ANM$5,IF(ANM17&gt;ANN17,0,ANM$5*(ANM17-ANN17)/(ANM$8-ANN17))))))</f>
      </c>
      <c r="ANP17" s="126">
        <f>IF(OR(ANM17="",ANN17=""),0,ANM$5)</f>
      </c>
      <c r="ANQ17" s="125">
        <f>IF(ANM$6=0,RANK(ANO17,ANO$12:ANO$42,0),RANK(ANO17,ANO$12:ANO$42,1))</f>
      </c>
      <c r="ANR17" s="126">
        <v>98.73</v>
      </c>
      <c r="ANS17" s="126">
        <v>87.67</v>
      </c>
      <c r="ANT17" s="126">
        <f>IF((COUNTA(ANR$12:ANR$42)+COUNTA(ANS$12:ANS$42)=0),0.6*ANR$5,IF(OR(ANR17="",ANS17=""),0,IF(ANR$6=0,IF(ANR17&gt;=ANR$8,ANR$5,IF(ANR17&lt;ANS17,0,ANR$5*(ANR17-ANS17)/(ANR$8-ANS17))),IF(ANR17&lt;=ANR$8,ANR$5,IF(ANR17&gt;ANS17,0,ANR$5*(ANR17-ANS17)/(ANR$8-ANS17))))))</f>
      </c>
      <c r="ANU17" s="126">
        <f>IF(OR(ANR17="",ANS17=""),0,ANR$5)</f>
      </c>
      <c r="ANV17" s="125">
        <f>IF(ANR$6=0,RANK(ANT17,ANT$12:ANT$42,0),RANK(ANT17,ANT$12:ANT$42,1))</f>
      </c>
      <c r="ANW17" s="126">
        <v>2.67</v>
      </c>
      <c r="ANX17" s="126">
        <v>4.06</v>
      </c>
      <c r="ANY17" s="126">
        <f>IF((COUNTA(ANW$12:ANW$42)+COUNTA(ANX$12:ANX$42)=0),0.6*ANW$5,IF(OR(ANW17="",ANX17=""),0,IF(ANW$6=0,IF(ANW17&gt;=ANW$8,ANW$5,IF(ANW17&lt;ANX17,0,ANW$5*(ANW17-ANX17)/(ANW$8-ANX17))),IF(ANW17&lt;=ANW$8,ANW$5,IF(ANW17&gt;ANX17,0,ANW$5*(ANW17-ANX17)/(ANW$8-ANX17))))))</f>
      </c>
      <c r="ANZ17" s="126">
        <f>IF(OR(ANW17="",ANX17=""),0,ANW$5)</f>
      </c>
      <c r="AOA17" s="125">
        <f>IF(ANW$6=0,RANK(ANY17,ANY$12:ANY$42,0),RANK(ANY17,ANY$12:ANY$42,1))</f>
      </c>
      <c r="AOB17" s="126">
        <v>2.67</v>
      </c>
      <c r="AOC17" s="126">
        <v>5.57</v>
      </c>
      <c r="AOD17" s="126">
        <f>IF((COUNTA(AOB$12:AOB$42)+COUNTA(AOC$12:AOC$42)=0),0.6*AOB$5,IF(OR(AOB17="",AOC17=""),0,IF(AOB$6=0,IF(AOB17&gt;=AOB$8,AOB$5,IF(AOB17&lt;AOC17,0,AOB$5*(AOB17-AOC17)/(AOB$8-AOC17))),IF(AOB17&lt;=AOB$8,AOB$5,IF(AOB17&gt;AOC17,0,AOB$5*(AOB17-AOC17)/(AOB$8-AOC17))))))</f>
      </c>
      <c r="AOE17" s="126">
        <f>IF(OR(AOB17="",AOC17=""),0,AOB$5)</f>
      </c>
      <c r="AOF17" s="125">
        <f>IF(AOB$6=0,RANK(AOD17,AOD$12:AOD$42,0),RANK(AOD17,AOD$12:AOD$42,1))</f>
      </c>
      <c r="AOG17" s="126">
        <v>100</v>
      </c>
      <c r="AOH17" s="126">
        <v>100</v>
      </c>
      <c r="AOI17" s="126">
        <f>IF((COUNTA(AOG$12:AOG$42)+COUNTA(AOH$12:AOH$42)=0),0.6*AOG$5,IF(OR(AOG17="",AOH17=""),0,IF(AOG$6=0,IF(AOG17&gt;=AOG$8,AOG$5,IF(AOG17&lt;AOH17,0,AOG$5*(AOG17-AOH17)/(AOG$8-AOH17))),IF(AOG17&lt;=AOG$8,AOG$5,IF(AOG17&gt;AOH17,0,AOG$5*(AOG17-AOH17)/(AOG$8-AOH17))))))</f>
      </c>
      <c r="AOJ17" s="126">
        <f>IF(OR(AOG17="",AOH17=""),0,AOG$5)</f>
      </c>
      <c r="AOK17" s="125">
        <f>IF(AOG$6=0,RANK(AOI17,AOI$12:AOI$42,0),RANK(AOI17,AOI$12:AOI$42,1))</f>
      </c>
      <c r="AOL17" s="126">
        <v>100</v>
      </c>
      <c r="AOM17" s="126">
        <v>83.33</v>
      </c>
      <c r="AON17" s="126">
        <f>IF((COUNTA(AOL$12:AOL$42)+COUNTA(AOM$12:AOM$42)=0),0.6*AOL$5,IF(OR(AOL17="",AOM17=""),0,IF(AOL$6=0,IF(AOL17&gt;=AOL$8,AOL$5,IF(AOL17&lt;AOM17,0,AOL$5*(AOL17-AOM17)/(AOL$8-AOM17))),IF(AOL17&lt;=AOL$8,AOL$5,IF(AOL17&gt;AOM17,0,AOL$5*(AOL17-AOM17)/(AOL$8-AOM17))))))</f>
      </c>
      <c r="AOO17" s="126">
        <f>IF(OR(AOL17="",AOM17=""),0,AOL$5)</f>
      </c>
      <c r="AOP17" s="125">
        <f>IF(AOL$6=0,RANK(AON17,AON$12:AON$42,0),RANK(AON17,AON$12:AON$42,1))</f>
      </c>
      <c r="AOQ17" s="126">
        <v>0.5</v>
      </c>
      <c r="AOR17" s="126">
        <v>1.24</v>
      </c>
      <c r="AOS17" s="126">
        <f>IF((COUNTA(AOQ$12:AOQ$42)+COUNTA(AOR$12:AOR$42)=0),0.6*AOQ$5,IF(OR(AOQ17="",AOR17=""),0,IF(AOQ$6=0,IF(AOQ17&gt;=AOQ$8,AOQ$5,IF(AOQ17&lt;AOR17,0,AOQ$5*(AOQ17-AOR17)/(AOQ$8-AOR17))),IF(AOQ17&lt;=AOQ$8,AOQ$5,IF(AOQ17&gt;AOR17,0,AOQ$5*(AOQ17-AOR17)/(AOQ$8-AOR17))))))</f>
      </c>
      <c r="AOT17" s="126">
        <f>IF(OR(AOQ17="",AOR17=""),0,AOQ$5)</f>
      </c>
      <c r="AOU17" s="125">
        <f>IF(AOQ$6=0,RANK(AOS17,AOS$12:AOS$42,0),RANK(AOS17,AOS$12:AOS$42,1))</f>
      </c>
      <c r="AOV17" s="126">
        <v>0.5</v>
      </c>
      <c r="AOW17" s="126">
        <v>0.6</v>
      </c>
      <c r="AOX17" s="126">
        <f>IF((COUNTA(AOV$12:AOV$42)+COUNTA(AOW$12:AOW$42)=0),0.6*AOV$5,IF(OR(AOV17="",AOW17=""),0,IF(AOV$6=0,IF(AOV17&gt;=AOV$8,AOV$5,IF(AOV17&lt;AOW17,0,AOV$5*(AOV17-AOW17)/(AOV$8-AOW17))),IF(AOV17&lt;=AOV$8,AOV$5,IF(AOV17&gt;AOW17,0,AOV$5*(AOV17-AOW17)/(AOV$8-AOW17))))))</f>
      </c>
      <c r="AOY17" s="126">
        <f>IF(OR(AOV17="",AOW17=""),0,AOV$5)</f>
      </c>
      <c r="AOZ17" s="125">
        <f>IF(AOV$6=0,RANK(AOX17,AOX$12:AOX$42,0),RANK(AOX17,AOX$12:AOX$42,1))</f>
      </c>
      <c r="APA17" s="126">
        <v>0</v>
      </c>
      <c r="APB17" s="126">
        <v>0</v>
      </c>
      <c r="APC17" s="126">
        <f>IF((COUNTA(APA$12:APA$42)+COUNTA(APB$12:APB$42)=0),0.6*APA$5,IF(OR(APA17="",APB17=""),0,IF(APA$6=0,IF(APA17&gt;=APA$8,APA$5,IF(APA17&lt;APB17,0,APA$5*(APA17-APB17)/(APA$8-APB17))),IF(APA17&lt;=APA$8,APA$5,IF(APA17&gt;APB17,0,APA$5*(APA17-APB17)/(APA$8-APB17))))))</f>
      </c>
      <c r="APD17" s="126">
        <f>IF(OR(APA17="",APB17=""),0,APA$5)</f>
      </c>
      <c r="APE17" s="125">
        <f>IF(APA$6=0,RANK(APC17,APC$12:APC$42,0),RANK(APC17,APC$12:APC$42,1))</f>
      </c>
      <c r="APF17" s="126">
        <v>0</v>
      </c>
      <c r="APG17" s="126">
        <v>0</v>
      </c>
      <c r="APH17" s="126">
        <f>IF((COUNTA(APF$12:APF$42)+COUNTA(APG$12:APG$42)=0),0.6*APF$5,IF(OR(APF17="",APG17=""),0,IF(APF$6=0,IF(APF17&gt;=APF$8,APF$5,IF(APF17&lt;APG17,0,APF$5*(APF17-APG17)/(APF$8-APG17))),IF(APF17&lt;=APF$8,APF$5,IF(APF17&gt;APG17,0,APF$5*(APF17-APG17)/(APF$8-APG17))))))</f>
      </c>
      <c r="API17" s="126">
        <f>IF(OR(APF17="",APG17=""),0,APF$5)</f>
      </c>
      <c r="APJ17" s="125">
        <f>IF(APF$6=0,RANK(APH17,APH$12:APH$42,0),RANK(APH17,APH$12:APH$42,1))</f>
      </c>
      <c r="APK17" s="126">
        <v>40.91</v>
      </c>
      <c r="APL17" s="126">
        <v>13.94</v>
      </c>
      <c r="APM17" s="126">
        <f>IF((COUNTA(APK$12:APK$42)+COUNTA(APL$12:APL$42)=0),0.6*APK$5,IF(OR(APK17="",APL17=""),0,IF(APK$6=0,IF(APK17&gt;=APK$8,APK$5,IF(APK17&lt;APL17,0,APK$5*(APK17-APL17)/(APK$8-APL17))),IF(APK17&lt;=APK$8,APK$5,IF(APK17&gt;APL17,0,APK$5*(APK17-APL17)/(APK$8-APL17))))))</f>
      </c>
      <c r="APN17" s="126">
        <f>IF(OR(APK17="",APL17=""),0,APK$5)</f>
      </c>
      <c r="APO17" s="125">
        <f>IF(APK$6=0,RANK(APM17,APM$12:APM$42,0),RANK(APM17,APM$12:APM$42,1))</f>
      </c>
      <c r="APP17" s="126">
        <v>40.91</v>
      </c>
      <c r="APQ17" s="126">
        <v>32.15</v>
      </c>
      <c r="APR17" s="126">
        <f>IF((COUNTA(APP$12:APP$42)+COUNTA(APQ$12:APQ$42)=0),0.6*APP$5,IF(OR(APP17="",APQ17=""),0,IF(APP$6=0,IF(APP17&gt;=APP$8,APP$5,IF(APP17&lt;APQ17,0,APP$5*(APP17-APQ17)/(APP$8-APQ17))),IF(APP17&lt;=APP$8,APP$5,IF(APP17&gt;APQ17,0,APP$5*(APP17-APQ17)/(APP$8-APQ17))))))</f>
      </c>
      <c r="APS17" s="126">
        <f>IF(OR(APP17="",APQ17=""),0,APP$5)</f>
      </c>
      <c r="APT17" s="125">
        <f>IF(APP$6=0,RANK(APR17,APR$12:APR$42,0),RANK(APR17,APR$12:APR$42,1))</f>
      </c>
      <c r="APU17" s="126">
        <v>4.86</v>
      </c>
      <c r="APV17" s="126">
        <v>7.64</v>
      </c>
      <c r="APW17" s="126">
        <f>IF((COUNTA(APU$12:APU$42)+COUNTA(APV$12:APV$42)=0),0.6*APU$5,IF(OR(APU17="",APV17=""),0,IF(APU$6=0,IF(APU17&gt;=APU$8,APU$5,IF(APU17&lt;APV17,0,APU$5*(APU17-APV17)/(APU$8-APV17))),IF(APU17&lt;=APU$8,APU$5,IF(APU17&gt;APV17,0,APU$5*(APU17-APV17)/(APU$8-APV17))))))</f>
      </c>
      <c r="APX17" s="126">
        <f>IF(OR(APU17="",APV17=""),0,APU$5)</f>
      </c>
      <c r="APY17" s="125">
        <f>IF(APU$6=0,RANK(APW17,APW$12:APW$42,0),RANK(APW17,APW$12:APW$42,1))</f>
      </c>
      <c r="APZ17" s="126">
        <v>4.86</v>
      </c>
      <c r="AQA17" s="126">
        <v>1.01</v>
      </c>
      <c r="AQB17" s="126">
        <f>IF((COUNTA(APZ$12:APZ$42)+COUNTA(AQA$12:AQA$42)=0),0.6*APZ$5,IF(OR(APZ17="",AQA17=""),0,IF(APZ$6=0,IF(APZ17&gt;=APZ$8,APZ$5,IF(APZ17&lt;AQA17,0,APZ$5*(APZ17-AQA17)/(APZ$8-AQA17))),IF(APZ17&lt;=APZ$8,APZ$5,IF(APZ17&gt;AQA17,0,APZ$5*(APZ17-AQA17)/(APZ$8-AQA17))))))</f>
      </c>
      <c r="AQC17" s="126">
        <f>IF(OR(APZ17="",AQA17=""),0,APZ$5)</f>
      </c>
      <c r="AQD17" s="125">
        <f>IF(APZ$6=0,RANK(AQB17,AQB$12:AQB$42,0),RANK(AQB17,AQB$12:AQB$42,1))</f>
      </c>
      <c r="AQE17" s="126">
        <v>100</v>
      </c>
      <c r="AQF17" s="126">
        <v>88.49</v>
      </c>
      <c r="AQG17" s="126">
        <f>IF((COUNTA(AQE$12:AQE$42)+COUNTA(AQF$12:AQF$42)=0),0.6*AQE$5,IF(OR(AQE17="",AQF17=""),0,IF(AQE$6=0,IF(AQE17&gt;=AQE$8,AQE$5,IF(AQE17&lt;AQF17,0,AQE$5*(AQE17-AQF17)/(AQE$8-AQF17))),IF(AQE17&lt;=AQE$8,AQE$5,IF(AQE17&gt;AQF17,0,AQE$5*(AQE17-AQF17)/(AQE$8-AQF17))))))</f>
      </c>
      <c r="AQH17" s="126">
        <f>IF(OR(AQE17="",AQF17=""),0,AQE$5)</f>
      </c>
      <c r="AQI17" s="125">
        <f>IF(AQE$6=0,RANK(AQG17,AQG$12:AQG$42,0),RANK(AQG17,AQG$12:AQG$42,1))</f>
      </c>
      <c r="AQJ17" s="126">
        <v>100</v>
      </c>
      <c r="AQK17" s="126">
        <v>84.19</v>
      </c>
      <c r="AQL17" s="126">
        <f>IF((COUNTA(AQJ$12:AQJ$42)+COUNTA(AQK$12:AQK$42)=0),0.6*AQJ$5,IF(OR(AQJ17="",AQK17=""),0,IF(AQJ$6=0,IF(AQJ17&gt;=AQJ$8,AQJ$5,IF(AQJ17&lt;AQK17,0,AQJ$5*(AQJ17-AQK17)/(AQJ$8-AQK17))),IF(AQJ17&lt;=AQJ$8,AQJ$5,IF(AQJ17&gt;AQK17,0,AQJ$5*(AQJ17-AQK17)/(AQJ$8-AQK17))))))</f>
      </c>
      <c r="AQM17" s="126">
        <f>IF(OR(AQJ17="",AQK17=""),0,AQJ$5)</f>
      </c>
      <c r="AQN17" s="125">
        <f>IF(AQJ$6=0,RANK(AQL17,AQL$12:AQL$42,0),RANK(AQL17,AQL$12:AQL$42,1))</f>
      </c>
      <c r="AQO17" s="126">
        <v>100</v>
      </c>
      <c r="AQP17"/>
      <c r="AQQ17" s="126">
        <f>IF((COUNTA(AQO$12:AQO$42)+COUNTA(AQP$12:AQP$42)=0),0.6*AQO$5,IF(OR(AQO17="",AQP17=""),0,IF(AQO$6=0,IF(AQO17&gt;=AQO$8,AQO$5,IF(AQO17&lt;AQP17,0,AQO$5*(AQO17-AQP17)/(AQO$8-AQP17))),IF(AQO17&lt;=AQO$8,AQO$5,IF(AQO17&gt;AQP17,0,AQO$5*(AQO17-AQP17)/(AQO$8-AQP17))))))</f>
      </c>
      <c r="AQR17" s="126">
        <f>IF(OR(AQO17="",AQP17=""),0,AQO$5)</f>
      </c>
      <c r="AQS17" s="125">
        <f>IF(AQO$6=0,RANK(AQQ17,AQQ$12:AQQ$42,0),RANK(AQQ17,AQQ$12:AQQ$42,1))</f>
      </c>
      <c r="AQT17" s="126">
        <v>100</v>
      </c>
      <c r="AQU17"/>
      <c r="AQV17" s="126">
        <f>IF((COUNTA(AQT$12:AQT$42)+COUNTA(AQU$12:AQU$42)=0),0.6*AQT$5,IF(OR(AQT17="",AQU17=""),0,IF(AQT$6=0,IF(AQT17&gt;=AQT$8,AQT$5,IF(AQT17&lt;AQU17,0,AQT$5*(AQT17-AQU17)/(AQT$8-AQU17))),IF(AQT17&lt;=AQT$8,AQT$5,IF(AQT17&gt;AQU17,0,AQT$5*(AQT17-AQU17)/(AQT$8-AQU17))))))</f>
      </c>
      <c r="AQW17" s="126">
        <f>IF(OR(AQT17="",AQU17=""),0,AQT$5)</f>
      </c>
      <c r="AQX17" s="125">
        <f>IF(AQT$6=0,RANK(AQV17,AQV$12:AQV$42,0),RANK(AQV17,AQV$12:AQV$42,1))</f>
      </c>
      <c r="AQY17" s="126">
        <v>2.9</v>
      </c>
      <c r="AQZ17" s="126">
        <v>4.44</v>
      </c>
      <c r="ARA17" s="126">
        <f>IF((COUNTA(AQY$12:AQY$42)+COUNTA(AQZ$12:AQZ$42)=0),0.6*AQY$5,IF(OR(AQY17="",AQZ17=""),0,IF(AQY$6=0,IF(AQY17&gt;=AQY$8,AQY$5,IF(AQY17&lt;AQZ17,0,AQY$5*(AQY17-AQZ17)/(AQY$8-AQZ17))),IF(AQY17&lt;=AQY$8,AQY$5,IF(AQY17&gt;AQZ17,0,AQY$5*(AQY17-AQZ17)/(AQY$8-AQZ17))))))</f>
      </c>
      <c r="ARB17" s="126">
        <f>IF(OR(AQY17="",AQZ17=""),0,AQY$5)</f>
      </c>
      <c r="ARC17" s="125">
        <f>IF(AQY$6=0,RANK(ARA17,ARA$12:ARA$42,0),RANK(ARA17,ARA$12:ARA$42,1))</f>
      </c>
      <c r="ARD17" s="126">
        <v>2.9</v>
      </c>
      <c r="ARE17" s="126">
        <v>5.24</v>
      </c>
      <c r="ARF17" s="126">
        <f>IF((COUNTA(ARD$12:ARD$42)+COUNTA(ARE$12:ARE$42)=0),0.6*ARD$5,IF(OR(ARD17="",ARE17=""),0,IF(ARD$6=0,IF(ARD17&gt;=ARD$8,ARD$5,IF(ARD17&lt;ARE17,0,ARD$5*(ARD17-ARE17)/(ARD$8-ARE17))),IF(ARD17&lt;=ARD$8,ARD$5,IF(ARD17&gt;ARE17,0,ARD$5*(ARD17-ARE17)/(ARD$8-ARE17))))))</f>
      </c>
      <c r="ARG17" s="126">
        <f>IF(OR(ARD17="",ARE17=""),0,ARD$5)</f>
      </c>
      <c r="ARH17" s="125">
        <f>IF(ARD$6=0,RANK(ARF17,ARF$12:ARF$42,0),RANK(ARF17,ARF$12:ARF$42,1))</f>
      </c>
      <c r="ARI17" s="126">
        <v>99.85</v>
      </c>
      <c r="ARJ17"/>
      <c r="ARK17" s="126">
        <f>IF((COUNTA(ARI$12:ARI$42)+COUNTA(ARJ$12:ARJ$42)=0),0.6*ARI$5,IF(OR(ARI17="",ARJ17=""),0,IF(ARI$6=0,IF(ARI17&gt;=ARI$8,ARI$5,IF(ARI17&lt;ARJ17,0,ARI$5*(ARI17-ARJ17)/(ARI$8-ARJ17))),IF(ARI17&lt;=ARI$8,ARI$5,IF(ARI17&gt;ARJ17,0,ARI$5*(ARI17-ARJ17)/(ARI$8-ARJ17))))))</f>
      </c>
      <c r="ARL17" s="126">
        <f>IF(OR(ARI17="",ARJ17=""),0,ARI$5)</f>
      </c>
      <c r="ARM17" s="125">
        <f>IF(ARI$6=0,RANK(ARK17,ARK$12:ARK$42,0),RANK(ARK17,ARK$12:ARK$42,1))</f>
      </c>
      <c r="ARN17" s="126">
        <v>99.85</v>
      </c>
      <c r="ARO17"/>
      <c r="ARP17" s="126">
        <f>IF((COUNTA(ARN$12:ARN$42)+COUNTA(ARO$12:ARO$42)=0),0.6*ARN$5,IF(OR(ARN17="",ARO17=""),0,IF(ARN$6=0,IF(ARN17&gt;=ARN$8,ARN$5,IF(ARN17&lt;ARO17,0,ARN$5*(ARN17-ARO17)/(ARN$8-ARO17))),IF(ARN17&lt;=ARN$8,ARN$5,IF(ARN17&gt;ARO17,0,ARN$5*(ARN17-ARO17)/(ARN$8-ARO17))))))</f>
      </c>
      <c r="ARQ17" s="126">
        <f>IF(OR(ARN17="",ARO17=""),0,ARN$5)</f>
      </c>
      <c r="ARR17" s="125">
        <f>IF(ARN$6=0,RANK(ARP17,ARP$12:ARP$42,0),RANK(ARP17,ARP$12:ARP$42,1))</f>
      </c>
      <c r="ARS17" s="126">
        <v>99.09</v>
      </c>
      <c r="ART17" s="126">
        <v>100</v>
      </c>
      <c r="ARU17" s="126">
        <f>IF((COUNTA(ARS$12:ARS$42)+COUNTA(ART$12:ART$42)=0),0.6*ARS$5,IF(OR(ARS17="",ART17=""),0,IF(ARS$6=0,IF(ARS17&gt;=ARS$8,ARS$5,IF(ARS17&lt;ART17,0,ARS$5*(ARS17-ART17)/(ARS$8-ART17))),IF(ARS17&lt;=ARS$8,ARS$5,IF(ARS17&gt;ART17,0,ARS$5*(ARS17-ART17)/(ARS$8-ART17))))))</f>
      </c>
      <c r="ARV17" s="126">
        <f>IF(OR(ARS17="",ART17=""),0,ARS$5)</f>
      </c>
      <c r="ARW17" s="125">
        <f>IF(ARS$6=0,RANK(ARU17,ARU$12:ARU$42,0),RANK(ARU17,ARU$12:ARU$42,1))</f>
      </c>
      <c r="ARX17" s="126">
        <v>99.09</v>
      </c>
      <c r="ARY17" s="126">
        <v>92.33</v>
      </c>
      <c r="ARZ17" s="126">
        <f>IF((COUNTA(ARX$12:ARX$42)+COUNTA(ARY$12:ARY$42)=0),0.6*ARX$5,IF(OR(ARX17="",ARY17=""),0,IF(ARX$6=0,IF(ARX17&gt;=ARX$8,ARX$5,IF(ARX17&lt;ARY17,0,ARX$5*(ARX17-ARY17)/(ARX$8-ARY17))),IF(ARX17&lt;=ARX$8,ARX$5,IF(ARX17&gt;ARY17,0,ARX$5*(ARX17-ARY17)/(ARX$8-ARY17))))))</f>
      </c>
      <c r="ASA17" s="126">
        <f>IF(OR(ARX17="",ARY17=""),0,ARX$5)</f>
      </c>
      <c r="ASB17" s="125">
        <f>IF(ARX$6=0,RANK(ARZ17,ARZ$12:ARZ$42,0),RANK(ARZ17,ARZ$12:ARZ$42,1))</f>
      </c>
      <c r="ASC17" s="126">
        <v>2.51</v>
      </c>
      <c r="ASD17" s="126">
        <v>3.06</v>
      </c>
      <c r="ASE17" s="126">
        <f>IF((COUNTA(ASC$12:ASC$42)+COUNTA(ASD$12:ASD$42)=0),0.6*ASC$5,IF(OR(ASC17="",ASD17=""),0,IF(ASC$6=0,IF(ASC17&gt;=ASC$8,ASC$5,IF(ASC17&lt;ASD17,0,ASC$5*(ASC17-ASD17)/(ASC$8-ASD17))),IF(ASC17&lt;=ASC$8,ASC$5,IF(ASC17&gt;ASD17,0,ASC$5*(ASC17-ASD17)/(ASC$8-ASD17))))))</f>
      </c>
      <c r="ASF17" s="126">
        <f>IF(OR(ASC17="",ASD17=""),0,ASC$5)</f>
      </c>
      <c r="ASG17" s="125">
        <f>IF(ASC$6=0,RANK(ASE17,ASE$12:ASE$42,0),RANK(ASE17,ASE$12:ASE$42,1))</f>
      </c>
      <c r="ASH17" s="126">
        <v>2.51</v>
      </c>
      <c r="ASI17" s="126">
        <v>6.21</v>
      </c>
      <c r="ASJ17" s="126">
        <f>IF((COUNTA(ASH$12:ASH$42)+COUNTA(ASI$12:ASI$42)=0),0.6*ASH$5,IF(OR(ASH17="",ASI17=""),0,IF(ASH$6=0,IF(ASH17&gt;=ASH$8,ASH$5,IF(ASH17&lt;ASI17,0,ASH$5*(ASH17-ASI17)/(ASH$8-ASI17))),IF(ASH17&lt;=ASH$8,ASH$5,IF(ASH17&gt;ASI17,0,ASH$5*(ASH17-ASI17)/(ASH$8-ASI17))))))</f>
      </c>
      <c r="ASK17" s="126">
        <f>IF(OR(ASH17="",ASI17=""),0,ASH$5)</f>
      </c>
      <c r="ASL17" s="125">
        <f>IF(ASH$6=0,RANK(ASJ17,ASJ$12:ASJ$42,0),RANK(ASJ17,ASJ$12:ASJ$42,1))</f>
      </c>
      <c r="ASM17" s="126">
        <v>100</v>
      </c>
      <c r="ASN17" s="126">
        <v>83.33</v>
      </c>
      <c r="ASO17" s="126">
        <f>IF((COUNTA(ASM$12:ASM$42)+COUNTA(ASN$12:ASN$42)=0),0.6*ASM$5,IF(OR(ASM17="",ASN17=""),0,IF(ASM$6=0,IF(ASM17&gt;=ASM$8,ASM$5,IF(ASM17&lt;ASN17,0,ASM$5*(ASM17-ASN17)/(ASM$8-ASN17))),IF(ASM17&lt;=ASM$8,ASM$5,IF(ASM17&gt;ASN17,0,ASM$5*(ASM17-ASN17)/(ASM$8-ASN17))))))</f>
      </c>
      <c r="ASP17" s="126">
        <f>IF(OR(ASM17="",ASN17=""),0,ASM$5)</f>
      </c>
      <c r="ASQ17" s="125">
        <f>IF(ASM$6=0,RANK(ASO17,ASO$12:ASO$42,0),RANK(ASO17,ASO$12:ASO$42,1))</f>
      </c>
      <c r="ASR17" s="126">
        <v>100</v>
      </c>
      <c r="ASS17" s="126">
        <v>83.33</v>
      </c>
      <c r="AST17" s="126">
        <f>IF((COUNTA(ASR$12:ASR$42)+COUNTA(ASS$12:ASS$42)=0),0.6*ASR$5,IF(OR(ASR17="",ASS17=""),0,IF(ASR$6=0,IF(ASR17&gt;=ASR$8,ASR$5,IF(ASR17&lt;ASS17,0,ASR$5*(ASR17-ASS17)/(ASR$8-ASS17))),IF(ASR17&lt;=ASR$8,ASR$5,IF(ASR17&gt;ASS17,0,ASR$5*(ASR17-ASS17)/(ASR$8-ASS17))))))</f>
      </c>
      <c r="ASU17" s="126">
        <f>IF(OR(ASR17="",ASS17=""),0,ASR$5)</f>
      </c>
      <c r="ASV17" s="125">
        <f>IF(ASR$6=0,RANK(AST17,AST$12:AST$42,0),RANK(AST17,AST$12:AST$42,1))</f>
      </c>
      <c r="ASW17" s="126">
        <v>0.54</v>
      </c>
      <c r="ASX17" s="126">
        <v>1.07</v>
      </c>
      <c r="ASY17" s="126">
        <f>IF((COUNTA(ASW$12:ASW$42)+COUNTA(ASX$12:ASX$42)=0),0.6*ASW$5,IF(OR(ASW17="",ASX17=""),0,IF(ASW$6=0,IF(ASW17&gt;=ASW$8,ASW$5,IF(ASW17&lt;ASX17,0,ASW$5*(ASW17-ASX17)/(ASW$8-ASX17))),IF(ASW17&lt;=ASW$8,ASW$5,IF(ASW17&gt;ASX17,0,ASW$5*(ASW17-ASX17)/(ASW$8-ASX17))))))</f>
      </c>
      <c r="ASZ17" s="126">
        <f>IF(OR(ASW17="",ASX17=""),0,ASW$5)</f>
      </c>
      <c r="ATA17" s="125">
        <f>IF(ASW$6=0,RANK(ASY17,ASY$12:ASY$42,0),RANK(ASY17,ASY$12:ASY$42,1))</f>
      </c>
      <c r="ATB17" s="126">
        <v>0.54</v>
      </c>
      <c r="ATC17" s="126">
        <v>1.48</v>
      </c>
      <c r="ATD17" s="126">
        <f>IF((COUNTA(ATB$12:ATB$42)+COUNTA(ATC$12:ATC$42)=0),0.6*ATB$5,IF(OR(ATB17="",ATC17=""),0,IF(ATB$6=0,IF(ATB17&gt;=ATB$8,ATB$5,IF(ATB17&lt;ATC17,0,ATB$5*(ATB17-ATC17)/(ATB$8-ATC17))),IF(ATB17&lt;=ATB$8,ATB$5,IF(ATB17&gt;ATC17,0,ATB$5*(ATB17-ATC17)/(ATB$8-ATC17))))))</f>
      </c>
      <c r="ATE17" s="126">
        <f>IF(OR(ATB17="",ATC17=""),0,ATB$5)</f>
      </c>
      <c r="ATF17" s="125">
        <f>IF(ATB$6=0,RANK(ATD17,ATD$12:ATD$42,0),RANK(ATD17,ATD$12:ATD$42,1))</f>
      </c>
      <c r="ATG17" s="126">
        <v>0</v>
      </c>
      <c r="ATH17" s="126">
        <v>0.16</v>
      </c>
      <c r="ATI17" s="126">
        <f>IF((COUNTA(ATG$12:ATG$42)+COUNTA(ATH$12:ATH$42)=0),0.6*ATG$5,IF(OR(ATG17="",ATH17=""),0,IF(ATG$6=0,IF(ATG17&gt;=ATG$8,ATG$5,IF(ATG17&lt;ATH17,0,ATG$5*(ATG17-ATH17)/(ATG$8-ATH17))),IF(ATG17&lt;=ATG$8,ATG$5,IF(ATG17&gt;ATH17,0,ATG$5*(ATG17-ATH17)/(ATG$8-ATH17))))))</f>
      </c>
      <c r="ATJ17" s="126">
        <f>IF(OR(ATG17="",ATH17=""),0,ATG$5)</f>
      </c>
      <c r="ATK17" s="125">
        <f>IF(ATG$6=0,RANK(ATI17,ATI$12:ATI$42,0),RANK(ATI17,ATI$12:ATI$42,1))</f>
      </c>
      <c r="ATL17" s="126">
        <v>0</v>
      </c>
      <c r="ATM17" s="126">
        <v>0.23</v>
      </c>
      <c r="ATN17" s="126">
        <f>IF((COUNTA(ATL$12:ATL$42)+COUNTA(ATM$12:ATM$42)=0),0.6*ATL$5,IF(OR(ATL17="",ATM17=""),0,IF(ATL$6=0,IF(ATL17&gt;=ATL$8,ATL$5,IF(ATL17&lt;ATM17,0,ATL$5*(ATL17-ATM17)/(ATL$8-ATM17))),IF(ATL17&lt;=ATL$8,ATL$5,IF(ATL17&gt;ATM17,0,ATL$5*(ATL17-ATM17)/(ATL$8-ATM17))))))</f>
      </c>
      <c r="ATO17" s="126">
        <f>IF(OR(ATL17="",ATM17=""),0,ATL$5)</f>
      </c>
      <c r="ATP17" s="125">
        <f>IF(ATL$6=0,RANK(ATN17,ATN$12:ATN$42,0),RANK(ATN17,ATN$12:ATN$42,1))</f>
      </c>
      <c r="ATQ17" s="126">
        <v>50.76</v>
      </c>
      <c r="ATR17" s="126">
        <v>14.19</v>
      </c>
      <c r="ATS17" s="126">
        <f>IF((COUNTA(ATQ$12:ATQ$42)+COUNTA(ATR$12:ATR$42)=0),0.6*ATQ$5,IF(OR(ATQ17="",ATR17=""),0,IF(ATQ$6=0,IF(ATQ17&gt;=ATQ$8,ATQ$5,IF(ATQ17&lt;ATR17,0,ATQ$5*(ATQ17-ATR17)/(ATQ$8-ATR17))),IF(ATQ17&lt;=ATQ$8,ATQ$5,IF(ATQ17&gt;ATR17,0,ATQ$5*(ATQ17-ATR17)/(ATQ$8-ATR17))))))</f>
      </c>
      <c r="ATT17" s="126">
        <f>IF(OR(ATQ17="",ATR17=""),0,ATQ$5)</f>
      </c>
      <c r="ATU17" s="125">
        <f>IF(ATQ$6=0,RANK(ATS17,ATS$12:ATS$42,0),RANK(ATS17,ATS$12:ATS$42,1))</f>
      </c>
      <c r="ATV17" s="126">
        <v>50.76</v>
      </c>
      <c r="ATW17" s="126">
        <v>10</v>
      </c>
      <c r="ATX17" s="126">
        <f>IF((COUNTA(ATV$12:ATV$42)+COUNTA(ATW$12:ATW$42)=0),0.6*ATV$5,IF(OR(ATV17="",ATW17=""),0,IF(ATV$6=0,IF(ATV17&gt;=ATV$8,ATV$5,IF(ATV17&lt;ATW17,0,ATV$5*(ATV17-ATW17)/(ATV$8-ATW17))),IF(ATV17&lt;=ATV$8,ATV$5,IF(ATV17&gt;ATW17,0,ATV$5*(ATV17-ATW17)/(ATV$8-ATW17))))))</f>
      </c>
      <c r="ATY17" s="126">
        <f>IF(OR(ATV17="",ATW17=""),0,ATV$5)</f>
      </c>
      <c r="ATZ17" s="125">
        <f>IF(ATV$6=0,RANK(ATX17,ATX$12:ATX$42,0),RANK(ATX17,ATX$12:ATX$42,1))</f>
      </c>
      <c r="AUA17" s="126">
        <v>5.71</v>
      </c>
      <c r="AUB17" s="126">
        <v>8.42</v>
      </c>
      <c r="AUC17" s="126">
        <f>IF((COUNTA(AUA$12:AUA$42)+COUNTA(AUB$12:AUB$42)=0),0.6*AUA$5,IF(OR(AUA17="",AUB17=""),0,IF(AUA$6=0,IF(AUA17&gt;=AUA$8,AUA$5,IF(AUA17&lt;AUB17,0,AUA$5*(AUA17-AUB17)/(AUA$8-AUB17))),IF(AUA17&lt;=AUA$8,AUA$5,IF(AUA17&gt;AUB17,0,AUA$5*(AUA17-AUB17)/(AUA$8-AUB17))))))</f>
      </c>
      <c r="AUD17" s="126">
        <f>IF(OR(AUA17="",AUB17=""),0,AUA$5)</f>
      </c>
      <c r="AUE17" s="125">
        <f>IF(AUA$6=0,RANK(AUC17,AUC$12:AUC$42,0),RANK(AUC17,AUC$12:AUC$42,1))</f>
      </c>
      <c r="AUF17" s="126">
        <v>5.71</v>
      </c>
      <c r="AUG17" s="126">
        <v>0.98</v>
      </c>
      <c r="AUH17" s="126">
        <f>IF((COUNTA(AUF$12:AUF$42)+COUNTA(AUG$12:AUG$42)=0),0.6*AUF$5,IF(OR(AUF17="",AUG17=""),0,IF(AUF$6=0,IF(AUF17&gt;=AUF$8,AUF$5,IF(AUF17&lt;AUG17,0,AUF$5*(AUF17-AUG17)/(AUF$8-AUG17))),IF(AUF17&lt;=AUF$8,AUF$5,IF(AUF17&gt;AUG17,0,AUF$5*(AUF17-AUG17)/(AUF$8-AUG17))))))</f>
      </c>
      <c r="AUI17" s="126">
        <f>IF(OR(AUF17="",AUG17=""),0,AUF$5)</f>
      </c>
      <c r="AUJ17" s="125">
        <f>IF(AUF$6=0,RANK(AUH17,AUH$12:AUH$42,0),RANK(AUH17,AUH$12:AUH$42,1))</f>
      </c>
      <c r="AUK17" s="126">
        <v>97.81</v>
      </c>
      <c r="AUL17" s="126">
        <f>IF(COUNTA(AUK$12:AUK$42)=0,0.6*AUK$5,IF(AUK17="",0,IF(AUK$6=0,IF(AUK17&gt;=AUK$8,AUK$5,IF(AUK17&lt;AUK$6,0,0.6*AUK$5+0.4*AUK$5*(AUK17-AUK$7)/(AUK$8-AUK$7))),IF(AUK17&lt;=AUK$8,AUK$5,IF(AUK17&gt;AUK$6,0,0.6*AUK$5+0.4*AUK$5*(AUK17-AUK$7)/(AUK$8-AUK$7))))))</f>
      </c>
      <c r="AUM17" s="126">
        <f>IF(AUK17&lt;&gt;"",AUK$5,0)</f>
      </c>
      <c r="AUN17" s="125">
        <f>IF(AUK$6=0,RANK(AUK17,AUK$12:AUK$42,0),RANK(AUK17,AUK$12:AUK$42,1))</f>
      </c>
      <c r="AUO17"/>
      <c r="AUP17" s="126">
        <f>IF(COUNTA(AUO$12:AUO$42)=0,0.6*AUO$5,IF(AUO17="",0,IF(AUO$6=0,IF(AUO17&gt;=AUO$8,AUO$5,IF(AUO17&lt;AUO$6,0,0.6*AUO$5+0.4*AUO$5*(AUO17-AUO$7)/(AUO$8-AUO$7))),IF(AUO17&lt;=AUO$8,AUO$5,IF(AUO17&gt;AUO$6,0,0.6*AUO$5+0.4*AUO$5*(AUO17-AUO$7)/(AUO$8-AUO$7))))))</f>
      </c>
      <c r="AUQ17" s="126">
        <f>IF(AUO17&lt;&gt;"",AUO$5,0)</f>
      </c>
      <c r="AUR17" s="125">
        <f>IF(AUO$6=0,RANK(AUO17,AUO$12:AUO$42,0),RANK(AUO17,AUO$12:AUO$42,1))</f>
      </c>
      <c r="AUS17"/>
      <c r="AUT17" s="126">
        <f>IF(COUNTA(AUS$12:AUS$42)=0,0.6*AUS$5,IF(AUS17="",0,IF(AUS$6=0,IF(AUS17&gt;=AUS$8,AUS$5,IF(AUS17&lt;AUS$6,0,0.6*AUS$5+0.4*AUS$5*(AUS17-AUS$7)/(AUS$8-AUS$7))),IF(AUS17&lt;=AUS$8,AUS$5,IF(AUS17&gt;AUS$6,0,0.6*AUS$5+0.4*AUS$5*(AUS17-AUS$7)/(AUS$8-AUS$7))))))</f>
      </c>
      <c r="AUU17" s="126">
        <f>IF(AUS17&lt;&gt;"",AUS$5,0)</f>
      </c>
      <c r="AUV17" s="125">
        <f>IF(AUS$6=0,RANK(AUS17,AUS$12:AUS$42,0),RANK(AUS17,AUS$12:AUS$42,1))</f>
      </c>
      <c r="AUW17"/>
      <c r="AUX17" s="126">
        <f>IF(COUNTA(AUW$12:AUW$42)=0,0.6*AUW$5,IF(AUW17="",0,IF(AUW$6=0,IF(AUW17&gt;=AUW$8,AUW$5,IF(AUW17&lt;AUW$6,0,0.6*AUW$5+0.4*AUW$5*(AUW17-AUW$7)/(AUW$8-AUW$7))),IF(AUW17&lt;=AUW$8,AUW$5,IF(AUW17&gt;AUW$6,0,0.6*AUW$5+0.4*AUW$5*(AUW17-AUW$7)/(AUW$8-AUW$7))))))</f>
      </c>
      <c r="AUY17" s="126">
        <f>IF(AUW17&lt;&gt;"",AUW$5,0)</f>
      </c>
      <c r="AUZ17" s="125">
        <f>IF(AUW$6=0,RANK(AUW17,AUW$12:AUW$42,0),RANK(AUW17,AUW$12:AUW$42,1))</f>
      </c>
      <c r="AVA17"/>
      <c r="AVB17" s="126">
        <f>IF(COUNTA(AVA$12:AVA$42)=0,0.6*AVA$5,IF(AVA17="",0,IF(AVA$6=0,IF(AVA17&gt;=AVA$8,AVA$5,IF(AVA17&lt;AVA$6,0,0.6*AVA$5+0.4*AVA$5*(AVA17-AVA$7)/(AVA$8-AVA$7))),IF(AVA17&lt;=AVA$8,AVA$5,IF(AVA17&gt;AVA$6,0,0.6*AVA$5+0.4*AVA$5*(AVA17-AVA$7)/(AVA$8-AVA$7))))))</f>
      </c>
      <c r="AVC17" s="126">
        <f>IF(AVA17&lt;&gt;"",AVA$5,0)</f>
      </c>
      <c r="AVD17" s="125">
        <f>IF(AVA$6=0,RANK(AVA17,AVA$12:AVA$42,0),RANK(AVA17,AVA$12:AVA$42,1))</f>
      </c>
      <c r="AVE17" s="126">
        <v>98.13</v>
      </c>
      <c r="AVF17" s="126">
        <f>IF(COUNTA(AVE$12:AVE$42)=0,0.6*AVE$5,IF(AVE17="",0,IF(AVE$6=0,IF(AVE17&gt;=AVE$8,AVE$5,IF(AVE17&lt;AVE$6,0,0.6*AVE$5+0.4*AVE$5*(AVE17-AVE$7)/(AVE$8-AVE$7))),IF(AVE17&lt;=AVE$8,AVE$5,IF(AVE17&gt;AVE$6,0,0.6*AVE$5+0.4*AVE$5*(AVE17-AVE$7)/(AVE$8-AVE$7))))))</f>
      </c>
      <c r="AVG17" s="126">
        <f>IF(AVE17&lt;&gt;"",AVE$5,0)</f>
      </c>
      <c r="AVH17" s="125">
        <f>IF(AVE$6=0,RANK(AVE17,AVE$12:AVE$42,0),RANK(AVE17,AVE$12:AVE$42,1))</f>
      </c>
      <c r="AVI17" s="126">
        <v>99.14</v>
      </c>
      <c r="AVJ17" s="126">
        <f>IF(COUNTA(AVI$12:AVI$42)=0,0.6*AVI$5,IF(AVI17="",0,IF(AVI$6=0,IF(AVI17&gt;=AVI$8,AVI$5,IF(AVI17&lt;AVI$6,0,0.6*AVI$5+0.4*AVI$5*(AVI17-AVI$7)/(AVI$8-AVI$7))),IF(AVI17&lt;=AVI$8,AVI$5,IF(AVI17&gt;AVI$6,0,0.6*AVI$5+0.4*AVI$5*(AVI17-AVI$7)/(AVI$8-AVI$7))))))</f>
      </c>
      <c r="AVK17" s="126">
        <f>IF(AVI17&lt;&gt;"",AVI$5,0)</f>
      </c>
      <c r="AVL17" s="125">
        <f>IF(AVI$6=0,RANK(AVI17,AVI$12:AVI$42,0),RANK(AVI17,AVI$12:AVI$42,1))</f>
      </c>
      <c r="AVM17" s="126">
        <v>1.92</v>
      </c>
      <c r="AVN17" s="126">
        <f>IF(COUNTA(AVM$12:AVM$42)=0,0.6*AVM$5,IF(AVM17="",0,IF(AVM$6=0,IF(AVM17&gt;=AVM$8,AVM$5,IF(AVM17&lt;AVM$6,0,0.6*AVM$5+0.4*AVM$5*(AVM17-AVM$7)/(AVM$8-AVM$7))),IF(AVM17&lt;=AVM$8,AVM$5,IF(AVM17&gt;AVM$6,0,0.6*AVM$5+0.4*AVM$5*(AVM17-AVM$7)/(AVM$8-AVM$7))))))</f>
      </c>
      <c r="AVO17" s="126">
        <f>IF(AVM17&lt;&gt;"",AVM$5,0)</f>
      </c>
      <c r="AVP17" s="125">
        <f>IF(AVM$6=0,RANK(AVM17,AVM$12:AVM$42,0),RANK(AVM17,AVM$12:AVM$42,1))</f>
      </c>
      <c r="AVQ17" s="126">
        <v>98.44</v>
      </c>
      <c r="AVR17" s="126">
        <f>IF(COUNTA(AVQ$12:AVQ$42)=0,0.6*AVQ$5,IF(AVQ17="",0,IF(AVQ$6=0,IF(AVQ17&gt;=AVQ$8,AVQ$5,IF(AVQ17&lt;AVQ$6,0,0.6*AVQ$5+0.4*AVQ$5*(AVQ17-AVQ$7)/(AVQ$8-AVQ$7))),IF(AVQ17&lt;=AVQ$8,AVQ$5,IF(AVQ17&gt;AVQ$6,0,0.6*AVQ$5+0.4*AVQ$5*(AVQ17-AVQ$7)/(AVQ$8-AVQ$7))))))</f>
      </c>
      <c r="AVS17" s="126">
        <f>IF(AVQ17&lt;&gt;"",AVQ$5,0)</f>
      </c>
      <c r="AVT17" s="125">
        <f>IF(AVQ$6=0,RANK(AVQ17,AVQ$12:AVQ$42,0),RANK(AVQ17,AVQ$12:AVQ$42,1))</f>
      </c>
      <c r="AVU17" s="126">
        <v>97.86</v>
      </c>
      <c r="AVV17" s="126">
        <f>IF(COUNTA(AVU$12:AVU$42)=0,0.6*AVU$5,IF(AVU17="",0,IF(AVU$6=0,IF(AVU17&gt;=AVU$8,AVU$5,IF(AVU17&lt;AVU$6,0,0.6*AVU$5+0.4*AVU$5*(AVU17-AVU$7)/(AVU$8-AVU$7))),IF(AVU17&lt;=AVU$8,AVU$5,IF(AVU17&gt;AVU$6,0,0.6*AVU$5+0.4*AVU$5*(AVU17-AVU$7)/(AVU$8-AVU$7))))))</f>
      </c>
      <c r="AVW17" s="126">
        <f>IF(AVU17&lt;&gt;"",AVU$5,0)</f>
      </c>
      <c r="AVX17" s="125">
        <f>IF(AVU$6=0,RANK(AVU17,AVU$12:AVU$42,0),RANK(AVU17,AVU$12:AVU$42,1))</f>
      </c>
      <c r="AVY17" s="126">
        <v>2.7</v>
      </c>
      <c r="AVZ17" s="126">
        <f>IF(COUNTA(AVY$12:AVY$42)=0,0.6*AVY$5,IF(AVY17="",0,IF(AVY$6=0,IF(AVY17&gt;=AVY$8,AVY$5,IF(AVY17&lt;AVY$6,0,0.6*AVY$5+0.4*AVY$5*(AVY17-AVY$7)/(AVY$8-AVY$7))),IF(AVY17&lt;=AVY$8,AVY$5,IF(AVY17&gt;AVY$6,0,0.6*AVY$5+0.4*AVY$5*(AVY17-AVY$7)/(AVY$8-AVY$7))))))</f>
      </c>
      <c r="AWA17" s="126">
        <f>IF(AVY17&lt;&gt;"",AVY$5,0)</f>
      </c>
      <c r="AWB17" s="125">
        <f>IF(AVY$6=0,RANK(AVY17,AVY$12:AVY$42,0),RANK(AVY17,AVY$12:AVY$42,1))</f>
      </c>
      <c r="AWC17" s="126">
        <v>100</v>
      </c>
      <c r="AWD17" s="126">
        <f>IF(COUNTA(AWC$12:AWC$42)=0,0.6*AWC$5,IF(AWC17="",0,IF(AWC$6=0,IF(AWC17&gt;=AWC$8,AWC$5,IF(AWC17&lt;AWC$6,0,0.6*AWC$5+0.4*AWC$5*(AWC17-AWC$7)/(AWC$8-AWC$7))),IF(AWC17&lt;=AWC$8,AWC$5,IF(AWC17&gt;AWC$6,0,0.6*AWC$5+0.4*AWC$5*(AWC17-AWC$7)/(AWC$8-AWC$7))))))</f>
      </c>
      <c r="AWE17" s="126">
        <f>IF(AWC17&lt;&gt;"",AWC$5,0)</f>
      </c>
      <c r="AWF17" s="125">
        <f>IF(AWC$6=0,RANK(AWC17,AWC$12:AWC$42,0),RANK(AWC17,AWC$12:AWC$42,1))</f>
      </c>
      <c r="AWG17" s="126">
        <v>0.35</v>
      </c>
      <c r="AWH17" s="126">
        <f>IF(COUNTA(AWG$12:AWG$42)=0,0.6*AWG$5,IF(AWG17="",0,IF(AWG$6=0,IF(AWG17&gt;=AWG$8,AWG$5,IF(AWG17&lt;AWG$6,0,0.6*AWG$5+0.4*AWG$5*(AWG17-AWG$7)/(AWG$8-AWG$7))),IF(AWG17&lt;=AWG$8,AWG$5,IF(AWG17&gt;AWG$6,0,0.6*AWG$5+0.4*AWG$5*(AWG17-AWG$7)/(AWG$8-AWG$7))))))</f>
      </c>
      <c r="AWI17" s="126">
        <f>IF(AWG17&lt;&gt;"",AWG$5,0)</f>
      </c>
      <c r="AWJ17" s="125">
        <f>IF(AWG$6=0,RANK(AWG17,AWG$12:AWG$42,0),RANK(AWG17,AWG$12:AWG$42,1))</f>
      </c>
      <c r="AWK17" s="126">
        <v>0</v>
      </c>
      <c r="AWL17" s="126">
        <f>IF(COUNTA(AWK$12:AWK$42)=0,0.6*AWK$5,IF(AWK17="",0,IF(AWK$6=0,IF(AWK17&gt;=AWK$8,AWK$5,IF(AWK17&lt;AWK$6,0,0.6*AWK$5+0.4*AWK$5*(AWK17-AWK$7)/(AWK$8-AWK$7))),IF(AWK17&lt;=AWK$8,AWK$5,IF(AWK17&gt;AWK$6,0,0.6*AWK$5+0.4*AWK$5*(AWK17-AWK$7)/(AWK$8-AWK$7))))))</f>
      </c>
      <c r="AWM17" s="126">
        <f>IF(AWK17&lt;&gt;"",AWK$5,0)</f>
      </c>
      <c r="AWN17" s="125">
        <f>IF(AWK$6=0,RANK(AWK17,AWK$12:AWK$42,0),RANK(AWK17,AWK$12:AWK$42,1))</f>
      </c>
      <c r="AWO17" s="126">
        <v>37.76</v>
      </c>
      <c r="AWP17" s="126">
        <f>IF(COUNTA(AWO$12:AWO$42)=0,0.6*AWO$5,IF(AWO17="",0,IF(AWO$6=0,IF(AWO17&gt;=AWO$8,AWO$5,IF(AWO17&lt;AWO$6,0,0.6*AWO$5+0.4*AWO$5*(AWO17-AWO$7)/(AWO$8-AWO$7))),IF(AWO17&lt;=AWO$8,AWO$5,IF(AWO17&gt;AWO$6,0,0.6*AWO$5+0.4*AWO$5*(AWO17-AWO$7)/(AWO$8-AWO$7))))))</f>
      </c>
      <c r="AWQ17" s="126">
        <f>IF(AWO17&lt;&gt;"",AWO$5,0)</f>
      </c>
      <c r="AWR17" s="125">
        <f>IF(AWO$6=0,RANK(AWO17,AWO$12:AWO$42,0),RANK(AWO17,AWO$12:AWO$42,1))</f>
      </c>
      <c r="AWS17" s="126">
        <v>6.29</v>
      </c>
      <c r="AWT17" s="126">
        <f>IF(COUNTA(AWS$12:AWS$42)=0,0.6*AWS$5,IF(AWS17="",0,IF(AWS$6=0,IF(AWS17&gt;=AWS$8,AWS$5,IF(AWS17&lt;AWS$6,0,0.6*AWS$5+0.4*AWS$5*(AWS17-AWS$7)/(AWS$8-AWS$7))),IF(AWS17&lt;=AWS$8,AWS$5,IF(AWS17&gt;AWS$6,0,0.6*AWS$5+0.4*AWS$5*(AWS17-AWS$7)/(AWS$8-AWS$7))))))</f>
      </c>
      <c r="AWU17" s="126">
        <f>IF(AWS17&lt;&gt;"",AWS$5,0)</f>
      </c>
      <c r="AWV17" s="125">
        <f>IF(AWS$6=0,RANK(AWS17,AWS$12:AWS$42,0),RANK(AWS17,AWS$12:AWS$42,1))</f>
      </c>
      <c r="AWW17" s="126">
        <v>95.34</v>
      </c>
      <c r="AWX17" s="126">
        <f>IF(COUNTA(AWW$12:AWW$42)=0,0.6*AWW$5,IF(AWW17="",0,IF(AWW$6=0,IF(AWW17&gt;=AWW$8,AWW$5,IF(AWW17&lt;AWW$6,0,0.6*AWW$5+0.4*AWW$5*(AWW17-AWW$7)/(AWW$8-AWW$7))),IF(AWW17&lt;=AWW$8,AWW$5,IF(AWW17&gt;AWW$6,0,0.6*AWW$5+0.4*AWW$5*(AWW17-AWW$7)/(AWW$8-AWW$7))))))</f>
      </c>
      <c r="AWY17" s="126">
        <f>IF(AWW17&lt;&gt;"",AWW$5,0)</f>
      </c>
      <c r="AWZ17" s="125">
        <f>IF(AWW$6=0,RANK(AWW17,AWW$12:AWW$42,0),RANK(AWW17,AWW$12:AWW$42,1))</f>
      </c>
      <c r="AXA17"/>
      <c r="AXB17" s="126">
        <f>IF(COUNTA(AXA$12:AXA$42)=0,0.6*AXA$5,IF(AXA17="",0,IF(AXA$6=0,IF(AXA17&gt;=AXA$8,AXA$5,IF(AXA17&lt;AXA$6,0,0.6*AXA$5+0.4*AXA$5*(AXA17-AXA$7)/(AXA$8-AXA$7))),IF(AXA17&lt;=AXA$8,AXA$5,IF(AXA17&gt;AXA$6,0,0.6*AXA$5+0.4*AXA$5*(AXA17-AXA$7)/(AXA$8-AXA$7))))))</f>
      </c>
      <c r="AXC17" s="126">
        <f>IF(AXA17&lt;&gt;"",AXA$5,0)</f>
      </c>
      <c r="AXD17" s="125">
        <f>IF(AXA$6=0,RANK(AXA17,AXA$12:AXA$42,0),RANK(AXA17,AXA$12:AXA$42,1))</f>
      </c>
      <c r="AXE17"/>
      <c r="AXF17" s="126">
        <f>IF(COUNTA(AXE$12:AXE$42)=0,0.6*AXE$5,IF(AXE17="",0,IF(AXE$6=0,IF(AXE17&gt;=AXE$8,AXE$5,IF(AXE17&lt;AXE$6,0,0.6*AXE$5+0.4*AXE$5*(AXE17-AXE$7)/(AXE$8-AXE$7))),IF(AXE17&lt;=AXE$8,AXE$5,IF(AXE17&gt;AXE$6,0,0.6*AXE$5+0.4*AXE$5*(AXE17-AXE$7)/(AXE$8-AXE$7))))))</f>
      </c>
      <c r="AXG17" s="126">
        <f>IF(AXE17&lt;&gt;"",AXE$5,0)</f>
      </c>
      <c r="AXH17" s="125">
        <f>IF(AXE$6=0,RANK(AXE17,AXE$12:AXE$42,0),RANK(AXE17,AXE$12:AXE$42,1))</f>
      </c>
      <c r="AXI17"/>
      <c r="AXJ17" s="126">
        <f>IF(COUNTA(AXI$12:AXI$42)=0,0.6*AXI$5,IF(AXI17="",0,IF(AXI$6=0,IF(AXI17&gt;=AXI$8,AXI$5,IF(AXI17&lt;AXI$6,0,0.6*AXI$5+0.4*AXI$5*(AXI17-AXI$7)/(AXI$8-AXI$7))),IF(AXI17&lt;=AXI$8,AXI$5,IF(AXI17&gt;AXI$6,0,0.6*AXI$5+0.4*AXI$5*(AXI17-AXI$7)/(AXI$8-AXI$7))))))</f>
      </c>
      <c r="AXK17" s="126">
        <f>IF(AXI17&lt;&gt;"",AXI$5,0)</f>
      </c>
      <c r="AXL17" s="125">
        <f>IF(AXI$6=0,RANK(AXI17,AXI$12:AXI$42,0),RANK(AXI17,AXI$12:AXI$42,1))</f>
      </c>
      <c r="AXM17"/>
      <c r="AXN17" s="126">
        <f>IF(COUNTA(AXM$12:AXM$42)=0,0.6*AXM$5,IF(AXM17="",0,IF(AXM$6=0,IF(AXM17&gt;=AXM$8,AXM$5,IF(AXM17&lt;AXM$6,0,0.6*AXM$5+0.4*AXM$5*(AXM17-AXM$7)/(AXM$8-AXM$7))),IF(AXM17&lt;=AXM$8,AXM$5,IF(AXM17&gt;AXM$6,0,0.6*AXM$5+0.4*AXM$5*(AXM17-AXM$7)/(AXM$8-AXM$7))))))</f>
      </c>
      <c r="AXO17" s="126">
        <f>IF(AXM17&lt;&gt;"",AXM$5,0)</f>
      </c>
      <c r="AXP17" s="125">
        <f>IF(AXM$6=0,RANK(AXM17,AXM$12:AXM$42,0),RANK(AXM17,AXM$12:AXM$42,1))</f>
      </c>
      <c r="AXQ17" s="126">
        <v>98.89</v>
      </c>
      <c r="AXR17" s="126">
        <f>IF(COUNTA(AXQ$12:AXQ$42)=0,0.6*AXQ$5,IF(AXQ17="",0,IF(AXQ$6=0,IF(AXQ17&gt;=AXQ$8,AXQ$5,IF(AXQ17&lt;AXQ$6,0,0.6*AXQ$5+0.4*AXQ$5*(AXQ17-AXQ$7)/(AXQ$8-AXQ$7))),IF(AXQ17&lt;=AXQ$8,AXQ$5,IF(AXQ17&gt;AXQ$6,0,0.6*AXQ$5+0.4*AXQ$5*(AXQ17-AXQ$7)/(AXQ$8-AXQ$7))))))</f>
      </c>
      <c r="AXS17" s="126">
        <f>IF(AXQ17&lt;&gt;"",AXQ$5,0)</f>
      </c>
      <c r="AXT17" s="125">
        <f>IF(AXQ$6=0,RANK(AXQ17,AXQ$12:AXQ$42,0),RANK(AXQ17,AXQ$12:AXQ$42,1))</f>
      </c>
      <c r="AXU17" s="126">
        <v>99.495</v>
      </c>
      <c r="AXV17" s="126">
        <f>IF(COUNTA(AXU$12:AXU$42)=0,0.6*AXU$5,IF(AXU17="",0,IF(AXU$6=0,IF(AXU17&gt;=AXU$8,AXU$5,IF(AXU17&lt;AXU$6,0,0.6*AXU$5+0.4*AXU$5*(AXU17-AXU$7)/(AXU$8-AXU$7))),IF(AXU17&lt;=AXU$8,AXU$5,IF(AXU17&gt;AXU$6,0,0.6*AXU$5+0.4*AXU$5*(AXU17-AXU$7)/(AXU$8-AXU$7))))))</f>
      </c>
      <c r="AXW17" s="126">
        <f>IF(AXU17&lt;&gt;"",AXU$5,0)</f>
      </c>
      <c r="AXX17" s="125">
        <f>IF(AXU$6=0,RANK(AXU17,AXU$12:AXU$42,0),RANK(AXU17,AXU$12:AXU$42,1))</f>
      </c>
      <c r="AXY17" s="126">
        <v>100</v>
      </c>
      <c r="AXZ17" s="126">
        <f>IF(COUNTA(AXY$12:AXY$42)=0,0.6*AXY$5,IF(AXY17="",0,IF(AXY$6=0,IF(AXY17&gt;=AXY$8,AXY$5,IF(AXY17&lt;AXY$6,0,0.6*AXY$5+0.4*AXY$5*(AXY17-AXY$7)/(AXY$8-AXY$7))),IF(AXY17&lt;=AXY$8,AXY$5,IF(AXY17&gt;AXY$6,0,0.6*AXY$5+0.4*AXY$5*(AXY17-AXY$7)/(AXY$8-AXY$7))))))</f>
      </c>
      <c r="AYA17" s="126">
        <f>IF(AXY17&lt;&gt;"",AXY$5,0)</f>
      </c>
      <c r="AYB17" s="125">
        <f>IF(AXY$6=0,RANK(AXY17,AXY$12:AXY$42,0),RANK(AXY17,AXY$12:AXY$42,1))</f>
      </c>
      <c r="AYC17" s="126">
        <v>2.5</v>
      </c>
      <c r="AYD17" s="126">
        <f>IF(COUNTA(AYC$12:AYC$42)=0,0.6*AYC$5,IF(AYC17="",0,IF(AYC$6=0,IF(AYC17&gt;=AYC$8,AYC$5,IF(AYC17&lt;AYC$6,0,0.6*AYC$5+0.4*AYC$5*(AYC17-AYC$7)/(AYC$8-AYC$7))),IF(AYC17&lt;=AYC$8,AYC$5,IF(AYC17&gt;AYC$6,0,0.6*AYC$5+0.4*AYC$5*(AYC17-AYC$7)/(AYC$8-AYC$7))))))</f>
      </c>
      <c r="AYE17" s="126">
        <f>IF(AYC17&lt;&gt;"",AYC$5,0)</f>
      </c>
      <c r="AYF17" s="125">
        <f>IF(AYC$6=0,RANK(AYC17,AYC$12:AYC$42,0),RANK(AYC17,AYC$12:AYC$42,1))</f>
      </c>
      <c r="AYG17" s="126">
        <v>98.89</v>
      </c>
      <c r="AYH17" s="126">
        <f>IF(COUNTA(AYG$12:AYG$42)=0,0.6*AYG$5,IF(AYG17="",0,IF(AYG$6=0,IF(AYG17&gt;=AYG$8,AYG$5,IF(AYG17&lt;AYG$6,0,0.6*AYG$5+0.4*AYG$5*(AYG17-AYG$7)/(AYG$8-AYG$7))),IF(AYG17&lt;=AYG$8,AYG$5,IF(AYG17&gt;AYG$6,0,0.6*AYG$5+0.4*AYG$5*(AYG17-AYG$7)/(AYG$8-AYG$7))))))</f>
      </c>
      <c r="AYI17" s="126">
        <f>IF(AYG17&lt;&gt;"",AYG$5,0)</f>
      </c>
      <c r="AYJ17" s="125">
        <f>IF(AYG$6=0,RANK(AYG17,AYG$12:AYG$42,0),RANK(AYG17,AYG$12:AYG$42,1))</f>
      </c>
      <c r="AYK17" s="126">
        <v>96.66</v>
      </c>
      <c r="AYL17" s="126">
        <f>IF(COUNTA(AYK$12:AYK$42)=0,0.6*AYK$5,IF(AYK17="",0,IF(AYK$6=0,IF(AYK17&gt;=AYK$8,AYK$5,IF(AYK17&lt;AYK$6,0,0.6*AYK$5+0.4*AYK$5*(AYK17-AYK$7)/(AYK$8-AYK$7))),IF(AYK17&lt;=AYK$8,AYK$5,IF(AYK17&gt;AYK$6,0,0.6*AYK$5+0.4*AYK$5*(AYK17-AYK$7)/(AYK$8-AYK$7))))))</f>
      </c>
      <c r="AYM17" s="126">
        <f>IF(AYK17&lt;&gt;"",AYK$5,0)</f>
      </c>
      <c r="AYN17" s="125">
        <f>IF(AYK$6=0,RANK(AYK17,AYK$12:AYK$42,0),RANK(AYK17,AYK$12:AYK$42,1))</f>
      </c>
      <c r="AYO17" s="126">
        <v>2.87</v>
      </c>
      <c r="AYP17" s="126">
        <f>IF(COUNTA(AYO$12:AYO$42)=0,0.6*AYO$5,IF(AYO17="",0,IF(AYO$6=0,IF(AYO17&gt;=AYO$8,AYO$5,IF(AYO17&lt;AYO$6,0,0.6*AYO$5+0.4*AYO$5*(AYO17-AYO$7)/(AYO$8-AYO$7))),IF(AYO17&lt;=AYO$8,AYO$5,IF(AYO17&gt;AYO$6,0,0.6*AYO$5+0.4*AYO$5*(AYO17-AYO$7)/(AYO$8-AYO$7))))))</f>
      </c>
      <c r="AYQ17" s="126">
        <f>IF(AYO17&lt;&gt;"",AYO$5,0)</f>
      </c>
      <c r="AYR17" s="125">
        <f>IF(AYO$6=0,RANK(AYO17,AYO$12:AYO$42,0),RANK(AYO17,AYO$12:AYO$42,1))</f>
      </c>
      <c r="AYS17" s="126">
        <v>100</v>
      </c>
      <c r="AYT17" s="126">
        <f>IF(COUNTA(AYS$12:AYS$42)=0,0.6*AYS$5,IF(AYS17="",0,IF(AYS$6=0,IF(AYS17&gt;=AYS$8,AYS$5,IF(AYS17&lt;AYS$6,0,0.6*AYS$5+0.4*AYS$5*(AYS17-AYS$7)/(AYS$8-AYS$7))),IF(AYS17&lt;=AYS$8,AYS$5,IF(AYS17&gt;AYS$6,0,0.6*AYS$5+0.4*AYS$5*(AYS17-AYS$7)/(AYS$8-AYS$7))))))</f>
      </c>
      <c r="AYU17" s="126">
        <f>IF(AYS17&lt;&gt;"",AYS$5,0)</f>
      </c>
      <c r="AYV17" s="125">
        <f>IF(AYS$6=0,RANK(AYS17,AYS$12:AYS$42,0),RANK(AYS17,AYS$12:AYS$42,1))</f>
      </c>
      <c r="AYW17" s="126">
        <v>0.325</v>
      </c>
      <c r="AYX17" s="126">
        <f>IF(COUNTA(AYW$12:AYW$42)=0,0.6*AYW$5,IF(AYW17="",0,IF(AYW$6=0,IF(AYW17&gt;=AYW$8,AYW$5,IF(AYW17&lt;AYW$6,0,0.6*AYW$5+0.4*AYW$5*(AYW17-AYW$7)/(AYW$8-AYW$7))),IF(AYW17&lt;=AYW$8,AYW$5,IF(AYW17&gt;AYW$6,0,0.6*AYW$5+0.4*AYW$5*(AYW17-AYW$7)/(AYW$8-AYW$7))))))</f>
      </c>
      <c r="AYY17" s="126">
        <f>IF(AYW17&lt;&gt;"",AYW$5,0)</f>
      </c>
      <c r="AYZ17" s="125">
        <f>IF(AYW$6=0,RANK(AYW17,AYW$12:AYW$42,0),RANK(AYW17,AYW$12:AYW$42,1))</f>
      </c>
      <c r="AZA17" s="126">
        <v>0</v>
      </c>
      <c r="AZB17" s="126">
        <f>IF(COUNTA(AZA$12:AZA$42)=0,0.6*AZA$5,IF(AZA17="",0,IF(AZA$6=0,IF(AZA17&gt;=AZA$8,AZA$5,IF(AZA17&lt;AZA$6,0,0.6*AZA$5+0.4*AZA$5*(AZA17-AZA$7)/(AZA$8-AZA$7))),IF(AZA17&lt;=AZA$8,AZA$5,IF(AZA17&gt;AZA$6,0,0.6*AZA$5+0.4*AZA$5*(AZA17-AZA$7)/(AZA$8-AZA$7))))))</f>
      </c>
      <c r="AZC17" s="126">
        <f>IF(AZA17&lt;&gt;"",AZA$5,0)</f>
      </c>
      <c r="AZD17" s="125">
        <f>IF(AZA$6=0,RANK(AZA17,AZA$12:AZA$42,0),RANK(AZA17,AZA$12:AZA$42,1))</f>
      </c>
      <c r="AZE17" s="126">
        <v>59.7484814453125</v>
      </c>
      <c r="AZF17" s="126">
        <f>IF(COUNTA(AZE$12:AZE$42)=0,0.6*AZE$5,IF(AZE17="",0,IF(AZE$6=0,IF(AZE17&gt;=AZE$8,AZE$5,IF(AZE17&lt;AZE$6,0,0.6*AZE$5+0.4*AZE$5*(AZE17-AZE$7)/(AZE$8-AZE$7))),IF(AZE17&lt;=AZE$8,AZE$5,IF(AZE17&gt;AZE$6,0,0.6*AZE$5+0.4*AZE$5*(AZE17-AZE$7)/(AZE$8-AZE$7))))))</f>
      </c>
      <c r="AZG17" s="126">
        <f>IF(AZE17&lt;&gt;"",AZE$5,0)</f>
      </c>
      <c r="AZH17" s="125">
        <f>IF(AZE$6=0,RANK(AZE17,AZE$12:AZE$42,0),RANK(AZE17,AZE$12:AZE$42,1))</f>
      </c>
      <c r="AZI17" s="126">
        <v>6.550869140625</v>
      </c>
      <c r="AZJ17" s="126">
        <f>IF(COUNTA(AZI$12:AZI$42)=0,0.6*AZI$5,IF(AZI17="",0,IF(AZI$6=0,IF(AZI17&gt;=AZI$8,AZI$5,IF(AZI17&lt;AZI$6,0,0.6*AZI$5+0.4*AZI$5*(AZI17-AZI$7)/(AZI$8-AZI$7))),IF(AZI17&lt;=AZI$8,AZI$5,IF(AZI17&gt;AZI$6,0,0.6*AZI$5+0.4*AZI$5*(AZI17-AZI$7)/(AZI$8-AZI$7))))))</f>
      </c>
      <c r="AZK17" s="126">
        <f>IF(AZI17&lt;&gt;"",AZI$5,0)</f>
      </c>
      <c r="AZL17" s="125">
        <f>IF(AZI$6=0,RANK(AZI17,AZI$12:AZI$42,0),RANK(AZI17,AZI$12:AZI$42,1))</f>
      </c>
      <c r="AZM17"/>
      <c r="AZN17" s="126">
        <f>IF(COUNTA(AZM$12:AZM$42)=0,0.6*AZM$5,IF(AZM17="",0,IF(AZM$6=0,IF(AZM17&gt;=AZM$8,AZM$5,IF(AZM17&lt;AZM$6,0,0.6*AZM$5+0.4*AZM$5*(AZM17-AZM$7)/(AZM$8-AZM$7))),IF(AZM17&lt;=AZM$8,AZM$5,IF(AZM17&gt;AZM$6,0,0.6*AZM$5+0.4*AZM$5*(AZM17-AZM$7)/(AZM$8-AZM$7))))))</f>
      </c>
      <c r="AZO17" s="126">
        <f>IF(AZM17&lt;&gt;"",AZM$5,0)</f>
      </c>
      <c r="AZP17" s="125">
        <f>IF(AZM$6=0,RANK(AZM17,AZM$12:AZM$42,0),RANK(AZM17,AZM$12:AZM$42,1))</f>
      </c>
      <c r="AZQ17"/>
      <c r="AZR17" s="126">
        <f>IF(COUNTA(AZQ$12:AZQ$42)=0,0.6*AZQ$5,IF(AZQ17="",0,IF(AZQ$6=0,IF(AZQ17&gt;=AZQ$8,AZQ$5,IF(AZQ17&lt;AZQ$6,0,0.6*AZQ$5+0.4*AZQ$5*(AZQ17-AZQ$7)/(AZQ$8-AZQ$7))),IF(AZQ17&lt;=AZQ$8,AZQ$5,IF(AZQ17&gt;AZQ$6,0,0.6*AZQ$5+0.4*AZQ$5*(AZQ17-AZQ$7)/(AZQ$8-AZQ$7))))))</f>
      </c>
      <c r="AZS17" s="126">
        <f>IF(AZQ17&lt;&gt;"",AZQ$5,0)</f>
      </c>
      <c r="AZT17" s="125">
        <f>IF(AZQ$6=0,RANK(AZQ17,AZQ$12:AZQ$42,0),RANK(AZQ17,AZQ$12:AZQ$42,1))</f>
      </c>
      <c r="AZU17"/>
      <c r="AZV17" s="126">
        <f>IF(COUNTA(AZU$12:AZU$42)=0,0.6*AZU$5,IF(AZU17="",0,IF(AZU$6=0,IF(AZU17&gt;=AZU$8,AZU$5,IF(AZU17&lt;AZU$6,0,0.6*AZU$5+0.4*AZU$5*(AZU17-AZU$7)/(AZU$8-AZU$7))),IF(AZU17&lt;=AZU$8,AZU$5,IF(AZU17&gt;AZU$6,0,0.6*AZU$5+0.4*AZU$5*(AZU17-AZU$7)/(AZU$8-AZU$7))))))</f>
      </c>
      <c r="AZW17" s="126">
        <f>IF(AZU17&lt;&gt;"",AZU$5,0)</f>
      </c>
      <c r="AZX17" s="125">
        <f>IF(AZU$6=0,RANK(AZU17,AZU$12:AZU$42,0),RANK(AZU17,AZU$12:AZU$42,1))</f>
      </c>
      <c r="AZY17"/>
      <c r="AZZ17" s="126">
        <f>IF(COUNTA(AZY$12:AZY$42)=0,0.6*AZY$5,IF(AZY17="",0,IF(AZY$6=0,IF(AZY17&gt;=AZY$8,AZY$5,IF(AZY17&lt;AZY$6,0,0.6*AZY$5+0.4*AZY$5*(AZY17-AZY$7)/(AZY$8-AZY$7))),IF(AZY17&lt;=AZY$8,AZY$5,IF(AZY17&gt;AZY$6,0,0.6*AZY$5+0.4*AZY$5*(AZY17-AZY$7)/(AZY$8-AZY$7))))))</f>
      </c>
      <c r="BAA17" s="126">
        <f>IF(AZY17&lt;&gt;"",AZY$5,0)</f>
      </c>
      <c r="BAB17" s="125">
        <f>IF(AZY$6=0,RANK(AZY17,AZY$12:AZY$42,0),RANK(AZY17,AZY$12:AZY$42,1))</f>
      </c>
      <c r="BAC17"/>
      <c r="BAD17" s="126">
        <f>IF(COUNTA(BAC$12:BAC$42)=0,0.6*BAC$5,IF(BAC17="",0,IF(BAC$6=0,IF(BAC17&gt;=BAC$8,BAC$5,IF(BAC17&lt;BAC$6,0,0.6*BAC$5+0.4*BAC$5*(BAC17-BAC$7)/(BAC$8-BAC$7))),IF(BAC17&lt;=BAC$8,BAC$5,IF(BAC17&gt;BAC$6,0,0.6*BAC$5+0.4*BAC$5*(BAC17-BAC$7)/(BAC$8-BAC$7))))))</f>
      </c>
      <c r="BAE17" s="126">
        <f>IF(BAC17&lt;&gt;"",BAC$5,0)</f>
      </c>
      <c r="BAF17" s="125">
        <f>IF(BAC$6=0,RANK(BAC17,BAC$12:BAC$42,0),RANK(BAC17,BAC$12:BAC$42,1))</f>
      </c>
      <c r="BAG17"/>
      <c r="BAH17" s="126">
        <f>IF(COUNTA(BAG$12:BAG$42)=0,0.6*BAG$5,IF(BAG17="",0,IF(BAG$6=0,IF(BAG17&gt;=BAG$8,BAG$5,IF(BAG17&lt;BAG$6,0,0.6*BAG$5+0.4*BAG$5*(BAG17-BAG$7)/(BAG$8-BAG$7))),IF(BAG17&lt;=BAG$8,BAG$5,IF(BAG17&gt;BAG$6,0,0.6*BAG$5+0.4*BAG$5*(BAG17-BAG$7)/(BAG$8-BAG$7))))))</f>
      </c>
      <c r="BAI17" s="126">
        <f>IF(BAG17&lt;&gt;"",BAG$5,0)</f>
      </c>
      <c r="BAJ17" s="125">
        <f>IF(BAG$6=0,RANK(BAG17,BAG$12:BAG$42,0),RANK(BAG17,BAG$12:BAG$42,1))</f>
      </c>
      <c r="BAK17"/>
      <c r="BAL17" s="126">
        <f>IF(COUNTA(BAK$12:BAK$42)=0,0.6*BAK$5,IF(BAK17="",0,IF(BAK$6=0,IF(BAK17&gt;=BAK$8,BAK$5,IF(BAK17&lt;BAK$6,0,0.6*BAK$5+0.4*BAK$5*(BAK17-BAK$7)/(BAK$8-BAK$7))),IF(BAK17&lt;=BAK$8,BAK$5,IF(BAK17&gt;BAK$6,0,0.6*BAK$5+0.4*BAK$5*(BAK17-BAK$7)/(BAK$8-BAK$7))))))</f>
      </c>
      <c r="BAM17" s="126">
        <f>IF(BAK17&lt;&gt;"",BAK$5,0)</f>
      </c>
      <c r="BAN17" s="125">
        <f>IF(BAK$6=0,RANK(BAK17,BAK$12:BAK$42,0),RANK(BAK17,BAK$12:BAK$42,1))</f>
      </c>
      <c r="BAO17"/>
      <c r="BAP17" s="126">
        <f>IF(COUNTA(BAO$12:BAO$42)=0,0.6*BAO$5,IF(BAO17="",0,IF(BAO$6=0,IF(BAO17&gt;=BAO$8,BAO$5,IF(BAO17&lt;BAO$6,0,0.6*BAO$5+0.4*BAO$5*(BAO17-BAO$7)/(BAO$8-BAO$7))),IF(BAO17&lt;=BAO$8,BAO$5,IF(BAO17&gt;BAO$6,0,0.6*BAO$5+0.4*BAO$5*(BAO17-BAO$7)/(BAO$8-BAO$7))))))</f>
      </c>
      <c r="BAQ17" s="126">
        <f>IF(BAO17&lt;&gt;"",BAO$5,0)</f>
      </c>
      <c r="BAR17" s="125">
        <f>IF(BAO$6=0,RANK(BAO17,BAO$12:BAO$42,0),RANK(BAO17,BAO$12:BAO$42,1))</f>
      </c>
      <c r="BAS17"/>
      <c r="BAT17" s="126">
        <f>IF(COUNTA(BAS$12:BAS$42)=0,0.6*BAS$5,IF(BAS17="",0,IF(BAS$6=0,IF(BAS17&gt;=BAS$8,BAS$5,IF(BAS17&lt;BAS$6,0,0.6*BAS$5+0.4*BAS$5*(BAS17-BAS$7)/(BAS$8-BAS$7))),IF(BAS17&lt;=BAS$8,BAS$5,IF(BAS17&gt;BAS$6,0,0.6*BAS$5+0.4*BAS$5*(BAS17-BAS$7)/(BAS$8-BAS$7))))))</f>
      </c>
      <c r="BAU17" s="126">
        <f>IF(BAS17&lt;&gt;"",BAS$5,0)</f>
      </c>
      <c r="BAV17" s="125">
        <f>IF(BAS$6=0,RANK(BAS17,BAS$12:BAS$42,0),RANK(BAS17,BAS$12:BAS$42,1))</f>
      </c>
      <c r="BAW17"/>
      <c r="BAX17" s="126">
        <f>IF(COUNTA(BAW$12:BAW$42)=0,0.6*BAW$5,IF(BAW17="",0,IF(BAW$6=0,IF(BAW17&gt;=BAW$8,BAW$5,IF(BAW17&lt;BAW$6,0,0.6*BAW$5+0.4*BAW$5*(BAW17-BAW$7)/(BAW$8-BAW$7))),IF(BAW17&lt;=BAW$8,BAW$5,IF(BAW17&gt;BAW$6,0,0.6*BAW$5+0.4*BAW$5*(BAW17-BAW$7)/(BAW$8-BAW$7))))))</f>
      </c>
      <c r="BAY17" s="126">
        <f>IF(BAW17&lt;&gt;"",BAW$5,0)</f>
      </c>
      <c r="BAZ17" s="125">
        <f>IF(BAW$6=0,RANK(BAW17,BAW$12:BAW$42,0),RANK(BAW17,BAW$12:BAW$42,1))</f>
      </c>
      <c r="BBA17"/>
      <c r="BBB17" s="126">
        <f>IF(COUNTA(BBA$12:BBA$42)=0,0.6*BBA$5,IF(BBA17="",0,IF(BBA$6=0,IF(BBA17&gt;=BBA$8,BBA$5,IF(BBA17&lt;BBA$6,0,0.6*BBA$5+0.4*BBA$5*(BBA17-BBA$7)/(BBA$8-BBA$7))),IF(BBA17&lt;=BBA$8,BBA$5,IF(BBA17&gt;BBA$6,0,0.6*BBA$5+0.4*BBA$5*(BBA17-BBA$7)/(BBA$8-BBA$7))))))</f>
      </c>
      <c r="BBC17" s="126">
        <f>IF(BBA17&lt;&gt;"",BBA$5,0)</f>
      </c>
      <c r="BBD17" s="125">
        <f>IF(BBA$6=0,RANK(BBA17,BBA$12:BBA$42,0),RANK(BBA17,BBA$12:BBA$42,1))</f>
      </c>
      <c r="BBE17"/>
      <c r="BBF17" s="126">
        <f>IF(COUNTA(BBE$12:BBE$42)=0,0.6*BBE$5,IF(BBE17="",0,IF(BBE$6=0,IF(BBE17&gt;=BBE$8,BBE$5,IF(BBE17&lt;BBE$6,0,0.6*BBE$5+0.4*BBE$5*(BBE17-BBE$7)/(BBE$8-BBE$7))),IF(BBE17&lt;=BBE$8,BBE$5,IF(BBE17&gt;BBE$6,0,0.6*BBE$5+0.4*BBE$5*(BBE17-BBE$7)/(BBE$8-BBE$7))))))</f>
      </c>
      <c r="BBG17" s="126">
        <f>IF(BBE17&lt;&gt;"",BBE$5,0)</f>
      </c>
      <c r="BBH17" s="125">
        <f>IF(BBE$6=0,RANK(BBE17,BBE$12:BBE$42,0),RANK(BBE17,BBE$12:BBE$42,1))</f>
      </c>
      <c r="BBI17"/>
      <c r="BBJ17" s="126">
        <f>IF(COUNTA(BBI$12:BBI$42)=0,0.6*BBI$5,IF(BBI17="",0,IF(BBI$6=0,IF(BBI17&gt;=BBI$8,BBI$5,IF(BBI17&lt;BBI$6,0,0.6*BBI$5+0.4*BBI$5*(BBI17-BBI$7)/(BBI$8-BBI$7))),IF(BBI17&lt;=BBI$8,BBI$5,IF(BBI17&gt;BBI$6,0,0.6*BBI$5+0.4*BBI$5*(BBI17-BBI$7)/(BBI$8-BBI$7))))))</f>
      </c>
      <c r="BBK17" s="126">
        <f>IF(BBI17&lt;&gt;"",BBI$5,0)</f>
      </c>
      <c r="BBL17" s="125">
        <f>IF(BBI$6=0,RANK(BBI17,BBI$12:BBI$42,0),RANK(BBI17,BBI$12:BBI$42,1))</f>
      </c>
      <c r="BBM17" s="126">
        <v>97.8</v>
      </c>
      <c r="BBN17" s="126">
        <f>IF(COUNTA(BBM$12:BBM$42)=0,0.6*BBM$5,IF(BBM17="",0,IF(BBM$6=0,IF(BBM17&gt;=BBM$8,BBM$5,IF(BBM17&lt;BBM$6,0,0.6*BBM$5+0.4*BBM$5*(BBM17-BBM$7)/(BBM$8-BBM$7))),IF(BBM17&lt;=BBM$8,BBM$5,IF(BBM17&gt;BBM$6,0,0.6*BBM$5+0.4*BBM$5*(BBM17-BBM$7)/(BBM$8-BBM$7))))))</f>
      </c>
      <c r="BBO17" s="126">
        <f>IF(BBM17&lt;&gt;"",BBM$5,0)</f>
      </c>
      <c r="BBP17" s="125">
        <f>IF(BBM$6=0,RANK(BBM17,BBM$12:BBM$42,0),RANK(BBM17,BBM$12:BBM$42,1))</f>
      </c>
      <c r="BBQ17" s="126">
        <v>100</v>
      </c>
      <c r="BBR17" s="126">
        <f>IF(COUNTA(BBQ$12:BBQ$42)=0,0.6*BBQ$5,IF(BBQ17="",0,IF(BBQ$6=0,IF(BBQ17&gt;=BBQ$8,BBQ$5,IF(BBQ17&lt;BBQ$6,0,0.6*BBQ$5+0.4*BBQ$5*(BBQ17-BBQ$7)/(BBQ$8-BBQ$7))),IF(BBQ17&lt;=BBQ$8,BBQ$5,IF(BBQ17&gt;BBQ$6,0,0.6*BBQ$5+0.4*BBQ$5*(BBQ17-BBQ$7)/(BBQ$8-BBQ$7))))))</f>
      </c>
      <c r="BBS17" s="126">
        <f>IF(BBQ17&lt;&gt;"",BBQ$5,0)</f>
      </c>
      <c r="BBT17" s="125">
        <f>IF(BBQ$6=0,RANK(BBQ17,BBQ$12:BBQ$42,0),RANK(BBQ17,BBQ$12:BBQ$42,1))</f>
      </c>
      <c r="BBU17" s="126">
        <v>1.9</v>
      </c>
      <c r="BBV17" s="126">
        <f>IF(COUNTA(BBU$12:BBU$42)=0,0.6*BBU$5,IF(BBU17="",0,IF(BBU$6=0,IF(BBU17&gt;=BBU$8,BBU$5,IF(BBU17&lt;BBU$6,0,0.6*BBU$5+0.4*BBU$5*(BBU17-BBU$7)/(BBU$8-BBU$7))),IF(BBU17&lt;=BBU$8,BBU$5,IF(BBU17&gt;BBU$6,0,0.6*BBU$5+0.4*BBU$5*(BBU17-BBU$7)/(BBU$8-BBU$7))))))</f>
      </c>
      <c r="BBW17" s="126">
        <f>IF(BBU17&lt;&gt;"",BBU$5,0)</f>
      </c>
      <c r="BBX17" s="125">
        <f>IF(BBU$6=0,RANK(BBU17,BBU$12:BBU$42,0),RANK(BBU17,BBU$12:BBU$42,1))</f>
      </c>
      <c r="BBY17" s="126">
        <v>96.62</v>
      </c>
      <c r="BBZ17" s="126">
        <f>IF(COUNTA(BBY$12:BBY$42)=0,0.6*BBY$5,IF(BBY17="",0,IF(BBY$6=0,IF(BBY17&gt;=BBY$8,BBY$5,IF(BBY17&lt;BBY$6,0,0.6*BBY$5+0.4*BBY$5*(BBY17-BBY$7)/(BBY$8-BBY$7))),IF(BBY17&lt;=BBY$8,BBY$5,IF(BBY17&gt;BBY$6,0,0.6*BBY$5+0.4*BBY$5*(BBY17-BBY$7)/(BBY$8-BBY$7))))))</f>
      </c>
      <c r="BCA17" s="126">
        <f>IF(BBY17&lt;&gt;"",BBY$5,0)</f>
      </c>
      <c r="BCB17" s="125">
        <f>IF(BBY$6=0,RANK(BBY17,BBY$12:BBY$42,0),RANK(BBY17,BBY$12:BBY$42,1))</f>
      </c>
      <c r="BCC17" s="126">
        <v>99.22</v>
      </c>
      <c r="BCD17" s="126">
        <f>IF(COUNTA(BCC$12:BCC$42)=0,0.6*BCC$5,IF(BCC17="",0,IF(BCC$6=0,IF(BCC17&gt;=BCC$8,BCC$5,IF(BCC17&lt;BCC$6,0,0.6*BCC$5+0.4*BCC$5*(BCC17-BCC$7)/(BCC$8-BCC$7))),IF(BCC17&lt;=BCC$8,BCC$5,IF(BCC17&gt;BCC$6,0,0.6*BCC$5+0.4*BCC$5*(BCC17-BCC$7)/(BCC$8-BCC$7))))))</f>
      </c>
      <c r="BCE17" s="126">
        <f>IF(BCC17&lt;&gt;"",BCC$5,0)</f>
      </c>
      <c r="BCF17" s="125">
        <f>IF(BCC$6=0,RANK(BCC17,BCC$12:BCC$42,0),RANK(BCC17,BCC$12:BCC$42,1))</f>
      </c>
      <c r="BCG17" s="126">
        <v>3.13</v>
      </c>
      <c r="BCH17" s="126">
        <f>IF(COUNTA(BCG$12:BCG$42)=0,0.6*BCG$5,IF(BCG17="",0,IF(BCG$6=0,IF(BCG17&gt;=BCG$8,BCG$5,IF(BCG17&lt;BCG$6,0,0.6*BCG$5+0.4*BCG$5*(BCG17-BCG$7)/(BCG$8-BCG$7))),IF(BCG17&lt;=BCG$8,BCG$5,IF(BCG17&gt;BCG$6,0,0.6*BCG$5+0.4*BCG$5*(BCG17-BCG$7)/(BCG$8-BCG$7))))))</f>
      </c>
      <c r="BCI17" s="126">
        <f>IF(BCG17&lt;&gt;"",BCG$5,0)</f>
      </c>
      <c r="BCJ17" s="125">
        <f>IF(BCG$6=0,RANK(BCG17,BCG$12:BCG$42,0),RANK(BCG17,BCG$12:BCG$42,1))</f>
      </c>
      <c r="BCK17" s="126">
        <v>100</v>
      </c>
      <c r="BCL17" s="126">
        <f>IF(COUNTA(BCK$12:BCK$42)=0,0.6*BCK$5,IF(BCK17="",0,IF(BCK$6=0,IF(BCK17&gt;=BCK$8,BCK$5,IF(BCK17&lt;BCK$6,0,0.6*BCK$5+0.4*BCK$5*(BCK17-BCK$7)/(BCK$8-BCK$7))),IF(BCK17&lt;=BCK$8,BCK$5,IF(BCK17&gt;BCK$6,0,0.6*BCK$5+0.4*BCK$5*(BCK17-BCK$7)/(BCK$8-BCK$7))))))</f>
      </c>
      <c r="BCM17" s="126">
        <f>IF(BCK17&lt;&gt;"",BCK$5,0)</f>
      </c>
      <c r="BCN17" s="125">
        <f>IF(BCK$6=0,RANK(BCK17,BCK$12:BCK$42,0),RANK(BCK17,BCK$12:BCK$42,1))</f>
      </c>
      <c r="BCO17" s="126">
        <v>0.55</v>
      </c>
      <c r="BCP17" s="126">
        <f>IF(COUNTA(BCO$12:BCO$42)=0,0.6*BCO$5,IF(BCO17="",0,IF(BCO$6=0,IF(BCO17&gt;=BCO$8,BCO$5,IF(BCO17&lt;BCO$6,0,0.6*BCO$5+0.4*BCO$5*(BCO17-BCO$7)/(BCO$8-BCO$7))),IF(BCO17&lt;=BCO$8,BCO$5,IF(BCO17&gt;BCO$6,0,0.6*BCO$5+0.4*BCO$5*(BCO17-BCO$7)/(BCO$8-BCO$7))))))</f>
      </c>
      <c r="BCQ17" s="126">
        <f>IF(BCO17&lt;&gt;"",BCO$5,0)</f>
      </c>
      <c r="BCR17" s="125">
        <f>IF(BCO$6=0,RANK(BCO17,BCO$12:BCO$42,0),RANK(BCO17,BCO$12:BCO$42,1))</f>
      </c>
      <c r="BCS17" s="126">
        <v>0</v>
      </c>
      <c r="BCT17" s="126">
        <f>IF(COUNTA(BCS$12:BCS$42)=0,0.6*BCS$5,IF(BCS17="",0,IF(BCS$6=0,IF(BCS17&gt;=BCS$8,BCS$5,IF(BCS17&lt;BCS$6,0,0.6*BCS$5+0.4*BCS$5*(BCS17-BCS$7)/(BCS$8-BCS$7))),IF(BCS17&lt;=BCS$8,BCS$5,IF(BCS17&gt;BCS$6,0,0.6*BCS$5+0.4*BCS$5*(BCS17-BCS$7)/(BCS$8-BCS$7))))))</f>
      </c>
      <c r="BCU17" s="126">
        <f>IF(BCS17&lt;&gt;"",BCS$5,0)</f>
      </c>
      <c r="BCV17" s="125">
        <f>IF(BCS$6=0,RANK(BCS17,BCS$12:BCS$42,0),RANK(BCS17,BCS$12:BCS$42,1))</f>
      </c>
      <c r="BCW17" s="126">
        <v>37.83</v>
      </c>
      <c r="BCX17" s="126">
        <f>IF(COUNTA(BCW$12:BCW$42)=0,0.6*BCW$5,IF(BCW17="",0,IF(BCW$6=0,IF(BCW17&gt;=BCW$8,BCW$5,IF(BCW17&lt;BCW$6,0,0.6*BCW$5+0.4*BCW$5*(BCW17-BCW$7)/(BCW$8-BCW$7))),IF(BCW17&lt;=BCW$8,BCW$5,IF(BCW17&gt;BCW$6,0,0.6*BCW$5+0.4*BCW$5*(BCW17-BCW$7)/(BCW$8-BCW$7))))))</f>
      </c>
      <c r="BCY17" s="126">
        <f>IF(BCW17&lt;&gt;"",BCW$5,0)</f>
      </c>
      <c r="BCZ17" s="125">
        <f>IF(BCW$6=0,RANK(BCW17,BCW$12:BCW$42,0),RANK(BCW17,BCW$12:BCW$42,1))</f>
      </c>
      <c r="BDA17" s="126">
        <v>6.72</v>
      </c>
      <c r="BDB17" s="126">
        <f>IF(COUNTA(BDA$12:BDA$42)=0,0.6*BDA$5,IF(BDA17="",0,IF(BDA$6=0,IF(BDA17&gt;=BDA$8,BDA$5,IF(BDA17&lt;BDA$6,0,0.6*BDA$5+0.4*BDA$5*(BDA17-BDA$7)/(BDA$8-BDA$7))),IF(BDA17&lt;=BDA$8,BDA$5,IF(BDA17&gt;BDA$6,0,0.6*BDA$5+0.4*BDA$5*(BDA17-BDA$7)/(BDA$8-BDA$7))))))</f>
      </c>
      <c r="BDC17" s="126">
        <f>IF(BDA17&lt;&gt;"",BDA$5,0)</f>
      </c>
      <c r="BDD17" s="125">
        <f>IF(BDA$6=0,RANK(BDA17,BDA$12:BDA$42,0),RANK(BDA17,BDA$12:BDA$42,1))</f>
      </c>
      <c r="BDE17" s="126">
        <v>98.68</v>
      </c>
      <c r="BDF17" s="126">
        <f>IF(COUNTA(BDE$12:BDE$42)=0,0.6*BDE$5,IF(BDE17="",0,IF(BDE$6=0,IF(BDE17&gt;=BDE$8,BDE$5,IF(BDE17&lt;BDE$6,0,0.6*BDE$5+0.4*BDE$5*(BDE17-BDE$7)/(BDE$8-BDE$7))),IF(BDE17&lt;=BDE$8,BDE$5,IF(BDE17&gt;BDE$6,0,0.6*BDE$5+0.4*BDE$5*(BDE17-BDE$7)/(BDE$8-BDE$7))))))</f>
      </c>
      <c r="BDG17" s="126">
        <f>IF(BDE17&lt;&gt;"",BDE$5,0)</f>
      </c>
      <c r="BDH17" s="125">
        <f>IF(BDE$6=0,RANK(BDE17,BDE$12:BDE$42,0),RANK(BDE17,BDE$12:BDE$42,1))</f>
      </c>
      <c r="BDI17"/>
      <c r="BDJ17" s="126">
        <f>IF(COUNTA(BDI$12:BDI$42)=0,0.6*BDI$5,IF(BDI17="",0,IF(BDI$6=0,IF(BDI17&gt;=BDI$8,BDI$5,IF(BDI17&lt;BDI$6,0,0.6*BDI$5+0.4*BDI$5*(BDI17-BDI$7)/(BDI$8-BDI$7))),IF(BDI17&lt;=BDI$8,BDI$5,IF(BDI17&gt;BDI$6,0,0.6*BDI$5+0.4*BDI$5*(BDI17-BDI$7)/(BDI$8-BDI$7))))))</f>
      </c>
      <c r="BDK17" s="126">
        <f>IF(BDI17&lt;&gt;"",BDI$5,0)</f>
      </c>
      <c r="BDL17" s="125">
        <f>IF(BDI$6=0,RANK(BDI17,BDI$12:BDI$42,0),RANK(BDI17,BDI$12:BDI$42,1))</f>
      </c>
      <c r="BDM17"/>
      <c r="BDN17" s="126">
        <f>IF(COUNTA(BDM$12:BDM$42)=0,0.6*BDM$5,IF(BDM17="",0,IF(BDM$6=0,IF(BDM17&gt;=BDM$8,BDM$5,IF(BDM17&lt;BDM$6,0,0.6*BDM$5+0.4*BDM$5*(BDM17-BDM$7)/(BDM$8-BDM$7))),IF(BDM17&lt;=BDM$8,BDM$5,IF(BDM17&gt;BDM$6,0,0.6*BDM$5+0.4*BDM$5*(BDM17-BDM$7)/(BDM$8-BDM$7))))))</f>
      </c>
      <c r="BDO17" s="126">
        <f>IF(BDM17&lt;&gt;"",BDM$5,0)</f>
      </c>
      <c r="BDP17" s="125">
        <f>IF(BDM$6=0,RANK(BDM17,BDM$12:BDM$42,0),RANK(BDM17,BDM$12:BDM$42,1))</f>
      </c>
      <c r="BDQ17"/>
      <c r="BDR17" s="126">
        <f>IF(COUNTA(BDQ$12:BDQ$42)=0,0.6*BDQ$5,IF(BDQ17="",0,IF(BDQ$6=0,IF(BDQ17&gt;=BDQ$8,BDQ$5,IF(BDQ17&lt;BDQ$6,0,0.6*BDQ$5+0.4*BDQ$5*(BDQ17-BDQ$7)/(BDQ$8-BDQ$7))),IF(BDQ17&lt;=BDQ$8,BDQ$5,IF(BDQ17&gt;BDQ$6,0,0.6*BDQ$5+0.4*BDQ$5*(BDQ17-BDQ$7)/(BDQ$8-BDQ$7))))))</f>
      </c>
      <c r="BDS17" s="126">
        <f>IF(BDQ17&lt;&gt;"",BDQ$5,0)</f>
      </c>
      <c r="BDT17" s="125">
        <f>IF(BDQ$6=0,RANK(BDQ17,BDQ$12:BDQ$42,0),RANK(BDQ17,BDQ$12:BDQ$42,1))</f>
      </c>
      <c r="BDU17"/>
      <c r="BDV17" s="126">
        <f>IF(COUNTA(BDU$12:BDU$42)=0,0.6*BDU$5,IF(BDU17="",0,IF(BDU$6=0,IF(BDU17&gt;=BDU$8,BDU$5,IF(BDU17&lt;BDU$6,0,0.6*BDU$5+0.4*BDU$5*(BDU17-BDU$7)/(BDU$8-BDU$7))),IF(BDU17&lt;=BDU$8,BDU$5,IF(BDU17&gt;BDU$6,0,0.6*BDU$5+0.4*BDU$5*(BDU17-BDU$7)/(BDU$8-BDU$7))))))</f>
      </c>
      <c r="BDW17" s="126">
        <f>IF(BDU17&lt;&gt;"",BDU$5,0)</f>
      </c>
      <c r="BDX17" s="125">
        <f>IF(BDU$6=0,RANK(BDU17,BDU$12:BDU$42,0),RANK(BDU17,BDU$12:BDU$42,1))</f>
      </c>
      <c r="BDY17" s="126">
        <v>98.83</v>
      </c>
      <c r="BDZ17" s="126">
        <f>IF(COUNTA(BDY$12:BDY$42)=0,0.6*BDY$5,IF(BDY17="",0,IF(BDY$6=0,IF(BDY17&gt;=BDY$8,BDY$5,IF(BDY17&lt;BDY$6,0,0.6*BDY$5+0.4*BDY$5*(BDY17-BDY$7)/(BDY$8-BDY$7))),IF(BDY17&lt;=BDY$8,BDY$5,IF(BDY17&gt;BDY$6,0,0.6*BDY$5+0.4*BDY$5*(BDY17-BDY$7)/(BDY$8-BDY$7))))))</f>
      </c>
      <c r="BEA17" s="126">
        <f>IF(BDY17&lt;&gt;"",BDY$5,0)</f>
      </c>
      <c r="BEB17" s="125">
        <f>IF(BDY$6=0,RANK(BDY17,BDY$12:BDY$42,0),RANK(BDY17,BDY$12:BDY$42,1))</f>
      </c>
      <c r="BEC17" s="126">
        <v>100</v>
      </c>
      <c r="BED17" s="126">
        <f>IF(COUNTA(BEC$12:BEC$42)=0,0.6*BEC$5,IF(BEC17="",0,IF(BEC$6=0,IF(BEC17&gt;=BEC$8,BEC$5,IF(BEC17&lt;BEC$6,0,0.6*BEC$5+0.4*BEC$5*(BEC17-BEC$7)/(BEC$8-BEC$7))),IF(BEC17&lt;=BEC$8,BEC$5,IF(BEC17&gt;BEC$6,0,0.6*BEC$5+0.4*BEC$5*(BEC17-BEC$7)/(BEC$8-BEC$7))))))</f>
      </c>
      <c r="BEE17" s="126">
        <f>IF(BEC17&lt;&gt;"",BEC$5,0)</f>
      </c>
      <c r="BEF17" s="125">
        <f>IF(BEC$6=0,RANK(BEC17,BEC$12:BEC$42,0),RANK(BEC17,BEC$12:BEC$42,1))</f>
      </c>
      <c r="BEG17" s="126">
        <v>2.08</v>
      </c>
      <c r="BEH17" s="126">
        <f>IF(COUNTA(BEG$12:BEG$42)=0,0.6*BEG$5,IF(BEG17="",0,IF(BEG$6=0,IF(BEG17&gt;=BEG$8,BEG$5,IF(BEG17&lt;BEG$6,0,0.6*BEG$5+0.4*BEG$5*(BEG17-BEG$7)/(BEG$8-BEG$7))),IF(BEG17&lt;=BEG$8,BEG$5,IF(BEG17&gt;BEG$6,0,0.6*BEG$5+0.4*BEG$5*(BEG17-BEG$7)/(BEG$8-BEG$7))))))</f>
      </c>
      <c r="BEI17" s="126">
        <f>IF(BEG17&lt;&gt;"",BEG$5,0)</f>
      </c>
      <c r="BEJ17" s="125">
        <f>IF(BEG$6=0,RANK(BEG17,BEG$12:BEG$42,0),RANK(BEG17,BEG$12:BEG$42,1))</f>
      </c>
      <c r="BEK17" s="126">
        <v>97.43</v>
      </c>
      <c r="BEL17" s="126">
        <f>IF(COUNTA(BEK$12:BEK$42)=0,0.6*BEK$5,IF(BEK17="",0,IF(BEK$6=0,IF(BEK17&gt;=BEK$8,BEK$5,IF(BEK17&lt;BEK$6,0,0.6*BEK$5+0.4*BEK$5*(BEK17-BEK$7)/(BEK$8-BEK$7))),IF(BEK17&lt;=BEK$8,BEK$5,IF(BEK17&gt;BEK$6,0,0.6*BEK$5+0.4*BEK$5*(BEK17-BEK$7)/(BEK$8-BEK$7))))))</f>
      </c>
      <c r="BEM17" s="126">
        <f>IF(BEK17&lt;&gt;"",BEK$5,0)</f>
      </c>
      <c r="BEN17" s="125">
        <f>IF(BEK$6=0,RANK(BEK17,BEK$12:BEK$42,0),RANK(BEK17,BEK$12:BEK$42,1))</f>
      </c>
      <c r="BEO17" s="126">
        <v>99.66</v>
      </c>
      <c r="BEP17" s="126">
        <f>IF(COUNTA(BEO$12:BEO$42)=0,0.6*BEO$5,IF(BEO17="",0,IF(BEO$6=0,IF(BEO17&gt;=BEO$8,BEO$5,IF(BEO17&lt;BEO$6,0,0.6*BEO$5+0.4*BEO$5*(BEO17-BEO$7)/(BEO$8-BEO$7))),IF(BEO17&lt;=BEO$8,BEO$5,IF(BEO17&gt;BEO$6,0,0.6*BEO$5+0.4*BEO$5*(BEO17-BEO$7)/(BEO$8-BEO$7))))))</f>
      </c>
      <c r="BEQ17" s="126">
        <f>IF(BEO17&lt;&gt;"",BEO$5,0)</f>
      </c>
      <c r="BER17" s="125">
        <f>IF(BEO$6=0,RANK(BEO17,BEO$12:BEO$42,0),RANK(BEO17,BEO$12:BEO$42,1))</f>
      </c>
      <c r="BES17" s="126">
        <v>2.58</v>
      </c>
      <c r="BET17" s="126">
        <f>IF(COUNTA(BES$12:BES$42)=0,0.6*BES$5,IF(BES17="",0,IF(BES$6=0,IF(BES17&gt;=BES$8,BES$5,IF(BES17&lt;BES$6,0,0.6*BES$5+0.4*BES$5*(BES17-BES$7)/(BES$8-BES$7))),IF(BES17&lt;=BES$8,BES$5,IF(BES17&gt;BES$6,0,0.6*BES$5+0.4*BES$5*(BES17-BES$7)/(BES$8-BES$7))))))</f>
      </c>
      <c r="BEU17" s="126">
        <f>IF(BES17&lt;&gt;"",BES$5,0)</f>
      </c>
      <c r="BEV17" s="125">
        <f>IF(BES$6=0,RANK(BES17,BES$12:BES$42,0),RANK(BES17,BES$12:BES$42,1))</f>
      </c>
      <c r="BEW17" s="126">
        <v>100</v>
      </c>
      <c r="BEX17" s="126">
        <f>IF(COUNTA(BEW$12:BEW$42)=0,0.6*BEW$5,IF(BEW17="",0,IF(BEW$6=0,IF(BEW17&gt;=BEW$8,BEW$5,IF(BEW17&lt;BEW$6,0,0.6*BEW$5+0.4*BEW$5*(BEW17-BEW$7)/(BEW$8-BEW$7))),IF(BEW17&lt;=BEW$8,BEW$5,IF(BEW17&gt;BEW$6,0,0.6*BEW$5+0.4*BEW$5*(BEW17-BEW$7)/(BEW$8-BEW$7))))))</f>
      </c>
      <c r="BEY17" s="126">
        <f>IF(BEW17&lt;&gt;"",BEW$5,0)</f>
      </c>
      <c r="BEZ17" s="125">
        <f>IF(BEW$6=0,RANK(BEW17,BEW$12:BEW$42,0),RANK(BEW17,BEW$12:BEW$42,1))</f>
      </c>
      <c r="BFA17" s="126">
        <v>0.68</v>
      </c>
      <c r="BFB17" s="126">
        <f>IF(COUNTA(BFA$12:BFA$42)=0,0.6*BFA$5,IF(BFA17="",0,IF(BFA$6=0,IF(BFA17&gt;=BFA$8,BFA$5,IF(BFA17&lt;BFA$6,0,0.6*BFA$5+0.4*BFA$5*(BFA17-BFA$7)/(BFA$8-BFA$7))),IF(BFA17&lt;=BFA$8,BFA$5,IF(BFA17&gt;BFA$6,0,0.6*BFA$5+0.4*BFA$5*(BFA17-BFA$7)/(BFA$8-BFA$7))))))</f>
      </c>
      <c r="BFC17" s="126">
        <f>IF(BFA17&lt;&gt;"",BFA$5,0)</f>
      </c>
      <c r="BFD17" s="125">
        <f>IF(BFA$6=0,RANK(BFA17,BFA$12:BFA$42,0),RANK(BFA17,BFA$12:BFA$42,1))</f>
      </c>
      <c r="BFE17" s="126">
        <v>0</v>
      </c>
      <c r="BFF17" s="126">
        <f>IF(COUNTA(BFE$12:BFE$42)=0,0.6*BFE$5,IF(BFE17="",0,IF(BFE$6=0,IF(BFE17&gt;=BFE$8,BFE$5,IF(BFE17&lt;BFE$6,0,0.6*BFE$5+0.4*BFE$5*(BFE17-BFE$7)/(BFE$8-BFE$7))),IF(BFE17&lt;=BFE$8,BFE$5,IF(BFE17&gt;BFE$6,0,0.6*BFE$5+0.4*BFE$5*(BFE17-BFE$7)/(BFE$8-BFE$7))))))</f>
      </c>
      <c r="BFG17" s="126">
        <f>IF(BFE17&lt;&gt;"",BFE$5,0)</f>
      </c>
      <c r="BFH17" s="125">
        <f>IF(BFE$6=0,RANK(BFE17,BFE$12:BFE$42,0),RANK(BFE17,BFE$12:BFE$42,1))</f>
      </c>
      <c r="BFI17" s="126">
        <v>28.67</v>
      </c>
      <c r="BFJ17" s="126">
        <f>IF(COUNTA(BFI$12:BFI$42)=0,0.6*BFI$5,IF(BFI17="",0,IF(BFI$6=0,IF(BFI17&gt;=BFI$8,BFI$5,IF(BFI17&lt;BFI$6,0,0.6*BFI$5+0.4*BFI$5*(BFI17-BFI$7)/(BFI$8-BFI$7))),IF(BFI17&lt;=BFI$8,BFI$5,IF(BFI17&gt;BFI$6,0,0.6*BFI$5+0.4*BFI$5*(BFI17-BFI$7)/(BFI$8-BFI$7))))))</f>
      </c>
      <c r="BFK17" s="126">
        <f>IF(BFI17&lt;&gt;"",BFI$5,0)</f>
      </c>
      <c r="BFL17" s="125">
        <f>IF(BFI$6=0,RANK(BFI17,BFI$12:BFI$42,0),RANK(BFI17,BFI$12:BFI$42,1))</f>
      </c>
      <c r="BFM17" s="126">
        <v>4.38</v>
      </c>
      <c r="BFN17" s="126">
        <f>IF(COUNTA(BFM$12:BFM$42)=0,0.6*BFM$5,IF(BFM17="",0,IF(BFM$6=0,IF(BFM17&gt;=BFM$8,BFM$5,IF(BFM17&lt;BFM$6,0,0.6*BFM$5+0.4*BFM$5*(BFM17-BFM$7)/(BFM$8-BFM$7))),IF(BFM17&lt;=BFM$8,BFM$5,IF(BFM17&gt;BFM$6,0,0.6*BFM$5+0.4*BFM$5*(BFM17-BFM$7)/(BFM$8-BFM$7))))))</f>
      </c>
      <c r="BFO17" s="126">
        <f>IF(BFM17&lt;&gt;"",BFM$5,0)</f>
      </c>
      <c r="BFP17" s="125">
        <f>IF(BFM$6=0,RANK(BFM17,BFM$12:BFM$42,0),RANK(BFM17,BFM$12:BFM$42,1))</f>
      </c>
      <c r="BFQ17" s="126">
        <v>1</v>
      </c>
      <c r="BFR17" s="126">
        <f>IF(COUNTA(BFQ$12:BFQ$42)=0,0.6*BFQ$5,IF(BFQ17="",0,IF(BFQ$6=0,IF(BFQ17&gt;=BFQ$8,BFQ$5,IF(BFQ17&lt;BFQ$6,0,0.6*BFQ$5+0.4*BFQ$5*(BFQ17-BFQ$7)/(BFQ$8-BFQ$7))),IF(BFQ17&lt;=BFQ$8,BFQ$5,IF(BFQ17&gt;BFQ$6,0,0.6*BFQ$5+0.4*BFQ$5*(BFQ17-BFQ$7)/(BFQ$8-BFQ$7))))))</f>
      </c>
      <c r="BFS17" s="126">
        <f>IF(BFQ17&lt;&gt;"",BFQ$5,0)</f>
      </c>
      <c r="BFT17" s="125">
        <f>IF(BFQ$6=0,RANK(BFQ17,BFQ$12:BFQ$42,0),RANK(BFQ17,BFQ$12:BFQ$42,1))</f>
      </c>
      <c r="BFU17" s="126">
        <v>97.93</v>
      </c>
      <c r="BFV17" s="126">
        <f>IF(COUNTA(BFU$12:BFU$42)=0,0.6*BFU$5,IF(BFU17="",0,IF(BFU$6=0,IF(BFU17&gt;=BFU$8,BFU$5,IF(BFU17&lt;BFU$6,0,0.6*BFU$5+0.4*BFU$5*(BFU17-BFU$7)/(BFU$8-BFU$7))),IF(BFU17&lt;=BFU$8,BFU$5,IF(BFU17&gt;BFU$6,0,0.6*BFU$5+0.4*BFU$5*(BFU17-BFU$7)/(BFU$8-BFU$7))))))</f>
      </c>
      <c r="BFW17" s="126">
        <f>IF(BFU17&lt;&gt;"",BFU$5,0)</f>
      </c>
      <c r="BFX17" s="125">
        <f>IF(BFU$6=0,RANK(BFU17,BFU$12:BFU$42,0),RANK(BFU17,BFU$12:BFU$42,1))</f>
      </c>
      <c r="BFY17"/>
      <c r="BFZ17" s="126">
        <f>IF(COUNTA(BFY$12:BFY$42)=0,0.6*BFY$5,IF(BFY17="",0,IF(BFY$6=0,IF(BFY17&gt;=BFY$8,BFY$5,IF(BFY17&lt;BFY$6,0,0.6*BFY$5+0.4*BFY$5*(BFY17-BFY$7)/(BFY$8-BFY$7))),IF(BFY17&lt;=BFY$8,BFY$5,IF(BFY17&gt;BFY$6,0,0.6*BFY$5+0.4*BFY$5*(BFY17-BFY$7)/(BFY$8-BFY$7))))))</f>
      </c>
      <c r="BGA17" s="126">
        <f>IF(BFY17&lt;&gt;"",BFY$5,0)</f>
      </c>
      <c r="BGB17" s="125">
        <f>IF(BFY$6=0,RANK(BFY17,BFY$12:BFY$42,0),RANK(BFY17,BFY$12:BFY$42,1))</f>
      </c>
      <c r="BGC17"/>
      <c r="BGD17" s="126">
        <f>IF(COUNTA(BGC$12:BGC$42)=0,0.6*BGC$5,IF(BGC17="",0,IF(BGC$6=0,IF(BGC17&gt;=BGC$8,BGC$5,IF(BGC17&lt;BGC$6,0,0.6*BGC$5+0.4*BGC$5*(BGC17-BGC$7)/(BGC$8-BGC$7))),IF(BGC17&lt;=BGC$8,BGC$5,IF(BGC17&gt;BGC$6,0,0.6*BGC$5+0.4*BGC$5*(BGC17-BGC$7)/(BGC$8-BGC$7))))))</f>
      </c>
      <c r="BGE17" s="126">
        <f>IF(BGC17&lt;&gt;"",BGC$5,0)</f>
      </c>
      <c r="BGF17" s="125">
        <f>IF(BGC$6=0,RANK(BGC17,BGC$12:BGC$42,0),RANK(BGC17,BGC$12:BGC$42,1))</f>
      </c>
      <c r="BGG17"/>
      <c r="BGH17" s="126">
        <f>IF(COUNTA(BGG$12:BGG$42)=0,0.6*BGG$5,IF(BGG17="",0,IF(BGG$6=0,IF(BGG17&gt;=BGG$8,BGG$5,IF(BGG17&lt;BGG$6,0,0.6*BGG$5+0.4*BGG$5*(BGG17-BGG$7)/(BGG$8-BGG$7))),IF(BGG17&lt;=BGG$8,BGG$5,IF(BGG17&gt;BGG$6,0,0.6*BGG$5+0.4*BGG$5*(BGG17-BGG$7)/(BGG$8-BGG$7))))))</f>
      </c>
      <c r="BGI17" s="126">
        <f>IF(BGG17&lt;&gt;"",BGG$5,0)</f>
      </c>
      <c r="BGJ17" s="125">
        <f>IF(BGG$6=0,RANK(BGG17,BGG$12:BGG$42,0),RANK(BGG17,BGG$12:BGG$42,1))</f>
      </c>
      <c r="BGK17"/>
      <c r="BGL17" s="126">
        <f>IF(COUNTA(BGK$12:BGK$42)=0,0.6*BGK$5,IF(BGK17="",0,IF(BGK$6=0,IF(BGK17&gt;=BGK$8,BGK$5,IF(BGK17&lt;BGK$6,0,0.6*BGK$5+0.4*BGK$5*(BGK17-BGK$7)/(BGK$8-BGK$7))),IF(BGK17&lt;=BGK$8,BGK$5,IF(BGK17&gt;BGK$6,0,0.6*BGK$5+0.4*BGK$5*(BGK17-BGK$7)/(BGK$8-BGK$7))))))</f>
      </c>
      <c r="BGM17" s="126">
        <f>IF(BGK17&lt;&gt;"",BGK$5,0)</f>
      </c>
      <c r="BGN17" s="125">
        <f>IF(BGK$6=0,RANK(BGK17,BGK$12:BGK$42,0),RANK(BGK17,BGK$12:BGK$42,1))</f>
      </c>
      <c r="BGO17" s="126">
        <v>99.74</v>
      </c>
      <c r="BGP17" s="126">
        <f>IF(COUNTA(BGO$12:BGO$42)=0,0.6*BGO$5,IF(BGO17="",0,IF(BGO$6=0,IF(BGO17&gt;=BGO$8,BGO$5,IF(BGO17&lt;BGO$6,0,0.6*BGO$5+0.4*BGO$5*(BGO17-BGO$7)/(BGO$8-BGO$7))),IF(BGO17&lt;=BGO$8,BGO$5,IF(BGO17&gt;BGO$6,0,0.6*BGO$5+0.4*BGO$5*(BGO17-BGO$7)/(BGO$8-BGO$7))))))</f>
      </c>
      <c r="BGQ17" s="126">
        <f>IF(BGO17&lt;&gt;"",BGO$5,0)</f>
      </c>
      <c r="BGR17" s="125">
        <f>IF(BGO$6=0,RANK(BGO17,BGO$12:BGO$42,0),RANK(BGO17,BGO$12:BGO$42,1))</f>
      </c>
      <c r="BGS17" s="126">
        <v>100</v>
      </c>
      <c r="BGT17" s="126">
        <f>IF(COUNTA(BGS$12:BGS$42)=0,0.6*BGS$5,IF(BGS17="",0,IF(BGS$6=0,IF(BGS17&gt;=BGS$8,BGS$5,IF(BGS17&lt;BGS$6,0,0.6*BGS$5+0.4*BGS$5*(BGS17-BGS$7)/(BGS$8-BGS$7))),IF(BGS17&lt;=BGS$8,BGS$5,IF(BGS17&gt;BGS$6,0,0.6*BGS$5+0.4*BGS$5*(BGS17-BGS$7)/(BGS$8-BGS$7))))))</f>
      </c>
      <c r="BGU17" s="126">
        <f>IF(BGS17&lt;&gt;"",BGS$5,0)</f>
      </c>
      <c r="BGV17" s="125">
        <f>IF(BGS$6=0,RANK(BGS17,BGS$12:BGS$42,0),RANK(BGS17,BGS$12:BGS$42,1))</f>
      </c>
      <c r="BGW17" s="126">
        <v>2.15</v>
      </c>
      <c r="BGX17" s="126">
        <f>IF(COUNTA(BGW$12:BGW$42)=0,0.6*BGW$5,IF(BGW17="",0,IF(BGW$6=0,IF(BGW17&gt;=BGW$8,BGW$5,IF(BGW17&lt;BGW$6,0,0.6*BGW$5+0.4*BGW$5*(BGW17-BGW$7)/(BGW$8-BGW$7))),IF(BGW17&lt;=BGW$8,BGW$5,IF(BGW17&gt;BGW$6,0,0.6*BGW$5+0.4*BGW$5*(BGW17-BGW$7)/(BGW$8-BGW$7))))))</f>
      </c>
      <c r="BGY17" s="126">
        <f>IF(BGW17&lt;&gt;"",BGW$5,0)</f>
      </c>
      <c r="BGZ17" s="125">
        <f>IF(BGW$6=0,RANK(BGW17,BGW$12:BGW$42,0),RANK(BGW17,BGW$12:BGW$42,1))</f>
      </c>
      <c r="BHA17" s="126">
        <v>99.8</v>
      </c>
      <c r="BHB17" s="126">
        <f>IF(COUNTA(BHA$12:BHA$42)=0,0.6*BHA$5,IF(BHA17="",0,IF(BHA$6=0,IF(BHA17&gt;=BHA$8,BHA$5,IF(BHA17&lt;BHA$6,0,0.6*BHA$5+0.4*BHA$5*(BHA17-BHA$7)/(BHA$8-BHA$7))),IF(BHA17&lt;=BHA$8,BHA$5,IF(BHA17&gt;BHA$6,0,0.6*BHA$5+0.4*BHA$5*(BHA17-BHA$7)/(BHA$8-BHA$7))))))</f>
      </c>
      <c r="BHC17" s="126">
        <f>IF(BHA17&lt;&gt;"",BHA$5,0)</f>
      </c>
      <c r="BHD17" s="125">
        <f>IF(BHA$6=0,RANK(BHA17,BHA$12:BHA$42,0),RANK(BHA17,BHA$12:BHA$42,1))</f>
      </c>
      <c r="BHE17" s="126">
        <v>99.56</v>
      </c>
      <c r="BHF17" s="126">
        <f>IF(COUNTA(BHE$12:BHE$42)=0,0.6*BHE$5,IF(BHE17="",0,IF(BHE$6=0,IF(BHE17&gt;=BHE$8,BHE$5,IF(BHE17&lt;BHE$6,0,0.6*BHE$5+0.4*BHE$5*(BHE17-BHE$7)/(BHE$8-BHE$7))),IF(BHE17&lt;=BHE$8,BHE$5,IF(BHE17&gt;BHE$6,0,0.6*BHE$5+0.4*BHE$5*(BHE17-BHE$7)/(BHE$8-BHE$7))))))</f>
      </c>
      <c r="BHG17" s="126">
        <f>IF(BHE17&lt;&gt;"",BHE$5,0)</f>
      </c>
      <c r="BHH17" s="125">
        <f>IF(BHE$6=0,RANK(BHE17,BHE$12:BHE$42,0),RANK(BHE17,BHE$12:BHE$42,1))</f>
      </c>
      <c r="BHI17" s="126">
        <v>2.81</v>
      </c>
      <c r="BHJ17" s="126">
        <f>IF(COUNTA(BHI$12:BHI$42)=0,0.6*BHI$5,IF(BHI17="",0,IF(BHI$6=0,IF(BHI17&gt;=BHI$8,BHI$5,IF(BHI17&lt;BHI$6,0,0.6*BHI$5+0.4*BHI$5*(BHI17-BHI$7)/(BHI$8-BHI$7))),IF(BHI17&lt;=BHI$8,BHI$5,IF(BHI17&gt;BHI$6,0,0.6*BHI$5+0.4*BHI$5*(BHI17-BHI$7)/(BHI$8-BHI$7))))))</f>
      </c>
      <c r="BHK17" s="126">
        <f>IF(BHI17&lt;&gt;"",BHI$5,0)</f>
      </c>
      <c r="BHL17" s="125">
        <f>IF(BHI$6=0,RANK(BHI17,BHI$12:BHI$42,0),RANK(BHI17,BHI$12:BHI$42,1))</f>
      </c>
      <c r="BHM17" s="126">
        <v>100</v>
      </c>
      <c r="BHN17" s="126">
        <f>IF(COUNTA(BHM$12:BHM$42)=0,0.6*BHM$5,IF(BHM17="",0,IF(BHM$6=0,IF(BHM17&gt;=BHM$8,BHM$5,IF(BHM17&lt;BHM$6,0,0.6*BHM$5+0.4*BHM$5*(BHM17-BHM$7)/(BHM$8-BHM$7))),IF(BHM17&lt;=BHM$8,BHM$5,IF(BHM17&gt;BHM$6,0,0.6*BHM$5+0.4*BHM$5*(BHM17-BHM$7)/(BHM$8-BHM$7))))))</f>
      </c>
      <c r="BHO17" s="126">
        <f>IF(BHM17&lt;&gt;"",BHM$5,0)</f>
      </c>
      <c r="BHP17" s="125">
        <f>IF(BHM$6=0,RANK(BHM17,BHM$12:BHM$42,0),RANK(BHM17,BHM$12:BHM$42,1))</f>
      </c>
      <c r="BHQ17" s="126">
        <v>0.56</v>
      </c>
      <c r="BHR17" s="126">
        <f>IF(COUNTA(BHQ$12:BHQ$42)=0,0.6*BHQ$5,IF(BHQ17="",0,IF(BHQ$6=0,IF(BHQ17&gt;=BHQ$8,BHQ$5,IF(BHQ17&lt;BHQ$6,0,0.6*BHQ$5+0.4*BHQ$5*(BHQ17-BHQ$7)/(BHQ$8-BHQ$7))),IF(BHQ17&lt;=BHQ$8,BHQ$5,IF(BHQ17&gt;BHQ$6,0,0.6*BHQ$5+0.4*BHQ$5*(BHQ17-BHQ$7)/(BHQ$8-BHQ$7))))))</f>
      </c>
      <c r="BHS17" s="126">
        <f>IF(BHQ17&lt;&gt;"",BHQ$5,0)</f>
      </c>
      <c r="BHT17" s="125">
        <f>IF(BHQ$6=0,RANK(BHQ17,BHQ$12:BHQ$42,0),RANK(BHQ17,BHQ$12:BHQ$42,1))</f>
      </c>
      <c r="BHU17" s="126">
        <v>0</v>
      </c>
      <c r="BHV17" s="126">
        <f>IF(COUNTA(BHU$12:BHU$42)=0,0.6*BHU$5,IF(BHU17="",0,IF(BHU$6=0,IF(BHU17&gt;=BHU$8,BHU$5,IF(BHU17&lt;BHU$6,0,0.6*BHU$5+0.4*BHU$5*(BHU17-BHU$7)/(BHU$8-BHU$7))),IF(BHU17&lt;=BHU$8,BHU$5,IF(BHU17&gt;BHU$6,0,0.6*BHU$5+0.4*BHU$5*(BHU17-BHU$7)/(BHU$8-BHU$7))))))</f>
      </c>
      <c r="BHW17" s="126">
        <f>IF(BHU17&lt;&gt;"",BHU$5,0)</f>
      </c>
      <c r="BHX17" s="125">
        <f>IF(BHU$6=0,RANK(BHU17,BHU$12:BHU$42,0),RANK(BHU17,BHU$12:BHU$42,1))</f>
      </c>
      <c r="BHY17" s="126">
        <v>44.96</v>
      </c>
      <c r="BHZ17" s="126">
        <f>IF(COUNTA(BHY$12:BHY$42)=0,0.6*BHY$5,IF(BHY17="",0,IF(BHY$6=0,IF(BHY17&gt;=BHY$8,BHY$5,IF(BHY17&lt;BHY$6,0,0.6*BHY$5+0.4*BHY$5*(BHY17-BHY$7)/(BHY$8-BHY$7))),IF(BHY17&lt;=BHY$8,BHY$5,IF(BHY17&gt;BHY$6,0,0.6*BHY$5+0.4*BHY$5*(BHY17-BHY$7)/(BHY$8-BHY$7))))))</f>
      </c>
      <c r="BIA17" s="126">
        <f>IF(BHY17&lt;&gt;"",BHY$5,0)</f>
      </c>
      <c r="BIB17" s="125">
        <f>IF(BHY$6=0,RANK(BHY17,BHY$12:BHY$42,0),RANK(BHY17,BHY$12:BHY$42,1))</f>
      </c>
      <c r="BIC17" s="126">
        <v>5.33</v>
      </c>
      <c r="BID17" s="126">
        <f>IF(COUNTA(BIC$12:BIC$42)=0,0.6*BIC$5,IF(BIC17="",0,IF(BIC$6=0,IF(BIC17&gt;=BIC$8,BIC$5,IF(BIC17&lt;BIC$6,0,0.6*BIC$5+0.4*BIC$5*(BIC17-BIC$7)/(BIC$8-BIC$7))),IF(BIC17&lt;=BIC$8,BIC$5,IF(BIC17&gt;BIC$6,0,0.6*BIC$5+0.4*BIC$5*(BIC17-BIC$7)/(BIC$8-BIC$7))))))</f>
      </c>
      <c r="BIE17" s="126">
        <f>IF(BIC17&lt;&gt;"",BIC$5,0)</f>
      </c>
      <c r="BIF17" s="125">
        <f>IF(BIC$6=0,RANK(BIC17,BIC$12:BIC$42,0),RANK(BIC17,BIC$12:BIC$42,1))</f>
      </c>
      <c r="BIG17"/>
      <c r="BIH17" s="126">
        <f>IF(COUNTA(BIG$12:BIG$42)=0,0.6*BIG$5,IF(BIG17="",0,IF(BIG$6=0,IF(BIG17&gt;=BIG$8,BIG$5,IF(BIG17&lt;BIG$6,0,0.6*BIG$5+0.4*BIG$5*(BIG17-BIG$7)/(BIG$8-BIG$7))),IF(BIG17&lt;=BIG$8,BIG$5,IF(BIG17&gt;BIG$6,0,0.6*BIG$5+0.4*BIG$5*(BIG17-BIG$7)/(BIG$8-BIG$7))))))</f>
      </c>
      <c r="BII17" s="126">
        <f>IF(BIG17&lt;&gt;"",BIG$5,0)</f>
      </c>
      <c r="BIJ17" s="125">
        <f>IF(BIG$6=0,RANK(BIG17,BIG$12:BIG$42,0),RANK(BIG17,BIG$12:BIG$42,1))</f>
      </c>
      <c r="BIK17"/>
      <c r="BIL17" s="126">
        <f>IF(COUNTA(BIK$12:BIK$42)=0,0.6*BIK$5,IF(BIK17="",0,IF(BIK$6=0,IF(BIK17&gt;=BIK$8,BIK$5,IF(BIK17&lt;BIK$6,0,0.6*BIK$5+0.4*BIK$5*(BIK17-BIK$7)/(BIK$8-BIK$7))),IF(BIK17&lt;=BIK$8,BIK$5,IF(BIK17&gt;BIK$6,0,0.6*BIK$5+0.4*BIK$5*(BIK17-BIK$7)/(BIK$8-BIK$7))))))</f>
      </c>
      <c r="BIM17" s="126">
        <f>IF(BIK17&lt;&gt;"",BIK$5,0)</f>
      </c>
      <c r="BIN17" s="125">
        <f>IF(BIK$6=0,RANK(BIK17,BIK$12:BIK$42,0),RANK(BIK17,BIK$12:BIK$42,1))</f>
      </c>
      <c r="BIO17"/>
      <c r="BIP17" s="126">
        <f>IF(COUNTA(BIO$12:BIO$42)=0,0.6*BIO$5,IF(BIO17="",0,IF(BIO$6=0,IF(BIO17&gt;=BIO$8,BIO$5,IF(BIO17&lt;BIO$6,0,0.6*BIO$5+0.4*BIO$5*(BIO17-BIO$7)/(BIO$8-BIO$7))),IF(BIO17&lt;=BIO$8,BIO$5,IF(BIO17&gt;BIO$6,0,0.6*BIO$5+0.4*BIO$5*(BIO17-BIO$7)/(BIO$8-BIO$7))))))</f>
      </c>
      <c r="BIQ17" s="126">
        <f>IF(BIO17&lt;&gt;"",BIO$5,0)</f>
      </c>
      <c r="BIR17" s="125">
        <f>IF(BIO$6=0,RANK(BIO17,BIO$12:BIO$42,0),RANK(BIO17,BIO$12:BIO$42,1))</f>
      </c>
      <c r="BIS17"/>
      <c r="BIT17" s="126">
        <f>IF(COUNTA(BIS$12:BIS$42)=0,0.6*BIS$5,IF(BIS17="",0,IF(BIS$6=0,IF(BIS17&gt;=BIS$8,BIS$5,IF(BIS17&lt;BIS$6,0,0.6*BIS$5+0.4*BIS$5*(BIS17-BIS$7)/(BIS$8-BIS$7))),IF(BIS17&lt;=BIS$8,BIS$5,IF(BIS17&gt;BIS$6,0,0.6*BIS$5+0.4*BIS$5*(BIS17-BIS$7)/(BIS$8-BIS$7))))))</f>
      </c>
      <c r="BIU17" s="126">
        <f>IF(BIS17&lt;&gt;"",BIS$5,0)</f>
      </c>
      <c r="BIV17" s="125">
        <f>IF(BIS$6=0,RANK(BIS17,BIS$12:BIS$42,0),RANK(BIS17,BIS$12:BIS$42,1))</f>
      </c>
      <c r="BIW17"/>
      <c r="BIX17" s="126">
        <f>IF(COUNTA(BIW$12:BIW$42)=0,0.6*BIW$5,IF(BIW17="",0,IF(BIW$6=0,IF(BIW17&gt;=BIW$8,BIW$5,IF(BIW17&lt;BIW$6,0,0.6*BIW$5+0.4*BIW$5*(BIW17-BIW$7)/(BIW$8-BIW$7))),IF(BIW17&lt;=BIW$8,BIW$5,IF(BIW17&gt;BIW$6,0,0.6*BIW$5+0.4*BIW$5*(BIW17-BIW$7)/(BIW$8-BIW$7))))))</f>
      </c>
      <c r="BIY17" s="126">
        <f>IF(BIW17&lt;&gt;"",BIW$5,0)</f>
      </c>
      <c r="BIZ17" s="125">
        <f>IF(BIW$6=0,RANK(BIW17,BIW$12:BIW$42,0),RANK(BIW17,BIW$12:BIW$42,1))</f>
      </c>
      <c r="BJA17"/>
      <c r="BJB17" s="126">
        <f>IF(COUNTA(BJA$12:BJA$42)=0,0.6*BJA$5,IF(BJA17="",0,IF(BJA$6=0,IF(BJA17&gt;=BJA$8,BJA$5,IF(BJA17&lt;BJA$6,0,0.6*BJA$5+0.4*BJA$5*(BJA17-BJA$7)/(BJA$8-BJA$7))),IF(BJA17&lt;=BJA$8,BJA$5,IF(BJA17&gt;BJA$6,0,0.6*BJA$5+0.4*BJA$5*(BJA17-BJA$7)/(BJA$8-BJA$7))))))</f>
      </c>
      <c r="BJC17" s="126">
        <f>IF(BJA17&lt;&gt;"",BJA$5,0)</f>
      </c>
      <c r="BJD17" s="125">
        <f>IF(BJA$6=0,RANK(BJA17,BJA$12:BJA$42,0),RANK(BJA17,BJA$12:BJA$42,1))</f>
      </c>
      <c r="BJE17"/>
      <c r="BJF17" s="126">
        <f>IF(COUNTA(BJE$12:BJE$42)=0,0.6*BJE$5,IF(BJE17="",0,IF(BJE$6=0,IF(BJE17&gt;=BJE$8,BJE$5,IF(BJE17&lt;BJE$6,0,0.6*BJE$5+0.4*BJE$5*(BJE17-BJE$7)/(BJE$8-BJE$7))),IF(BJE17&lt;=BJE$8,BJE$5,IF(BJE17&gt;BJE$6,0,0.6*BJE$5+0.4*BJE$5*(BJE17-BJE$7)/(BJE$8-BJE$7))))))</f>
      </c>
      <c r="BJG17" s="126">
        <f>IF(BJE17&lt;&gt;"",BJE$5,0)</f>
      </c>
      <c r="BJH17" s="125">
        <f>IF(BJE$6=0,RANK(BJE17,BJE$12:BJE$42,0),RANK(BJE17,BJE$12:BJE$42,1))</f>
      </c>
      <c r="BJI17"/>
      <c r="BJJ17" s="126">
        <f>IF(COUNTA(BJI$12:BJI$42)=0,0.6*BJI$5,IF(BJI17="",0,IF(BJI$6=0,IF(BJI17&gt;=BJI$8,BJI$5,IF(BJI17&lt;BJI$6,0,0.6*BJI$5+0.4*BJI$5*(BJI17-BJI$7)/(BJI$8-BJI$7))),IF(BJI17&lt;=BJI$8,BJI$5,IF(BJI17&gt;BJI$6,0,0.6*BJI$5+0.4*BJI$5*(BJI17-BJI$7)/(BJI$8-BJI$7))))))</f>
      </c>
      <c r="BJK17" s="126">
        <f>IF(BJI17&lt;&gt;"",BJI$5,0)</f>
      </c>
      <c r="BJL17" s="125">
        <f>IF(BJI$6=0,RANK(BJI17,BJI$12:BJI$42,0),RANK(BJI17,BJI$12:BJI$42,1))</f>
      </c>
      <c r="BJM17"/>
      <c r="BJN17" s="126">
        <f>IF(COUNTA(BJM$12:BJM$42)=0,0.6*BJM$5,IF(BJM17="",0,IF(BJM$6=0,IF(BJM17&gt;=BJM$8,BJM$5,IF(BJM17&lt;BJM$6,0,0.6*BJM$5+0.4*BJM$5*(BJM17-BJM$7)/(BJM$8-BJM$7))),IF(BJM17&lt;=BJM$8,BJM$5,IF(BJM17&gt;BJM$6,0,0.6*BJM$5+0.4*BJM$5*(BJM17-BJM$7)/(BJM$8-BJM$7))))))</f>
      </c>
      <c r="BJO17" s="126">
        <f>IF(BJM17&lt;&gt;"",BJM$5,0)</f>
      </c>
      <c r="BJP17" s="125">
        <f>IF(BJM$6=0,RANK(BJM17,BJM$12:BJM$42,0),RANK(BJM17,BJM$12:BJM$42,1))</f>
      </c>
      <c r="BJQ17"/>
      <c r="BJR17" s="126">
        <f>IF(COUNTA(BJQ$12:BJQ$42)=0,0.6*BJQ$5,IF(BJQ17="",0,IF(BJQ$6=0,IF(BJQ17&gt;=BJQ$8,BJQ$5,IF(BJQ17&lt;BJQ$6,0,0.6*BJQ$5+0.4*BJQ$5*(BJQ17-BJQ$7)/(BJQ$8-BJQ$7))),IF(BJQ17&lt;=BJQ$8,BJQ$5,IF(BJQ17&gt;BJQ$6,0,0.6*BJQ$5+0.4*BJQ$5*(BJQ17-BJQ$7)/(BJQ$8-BJQ$7))))))</f>
      </c>
      <c r="BJS17" s="126">
        <f>IF(BJQ17&lt;&gt;"",BJQ$5,0)</f>
      </c>
      <c r="BJT17" s="125">
        <f>IF(BJQ$6=0,RANK(BJQ17,BJQ$12:BJQ$42,0),RANK(BJQ17,BJQ$12:BJQ$42,1))</f>
      </c>
      <c r="BJU17"/>
      <c r="BJV17" s="126">
        <f>IF(COUNTA(BJU$12:BJU$42)=0,0.6*BJU$5,IF(BJU17="",0,IF(BJU$6=0,IF(BJU17&gt;=BJU$8,BJU$5,IF(BJU17&lt;BJU$6,0,0.6*BJU$5+0.4*BJU$5*(BJU17-BJU$7)/(BJU$8-BJU$7))),IF(BJU17&lt;=BJU$8,BJU$5,IF(BJU17&gt;BJU$6,0,0.6*BJU$5+0.4*BJU$5*(BJU17-BJU$7)/(BJU$8-BJU$7))))))</f>
      </c>
      <c r="BJW17" s="126">
        <f>IF(BJU17&lt;&gt;"",BJU$5,0)</f>
      </c>
      <c r="BJX17" s="125">
        <f>IF(BJU$6=0,RANK(BJU17,BJU$12:BJU$42,0),RANK(BJU17,BJU$12:BJU$42,1))</f>
      </c>
      <c r="BJY17" s="126">
        <v>97.74</v>
      </c>
      <c r="BJZ17" s="126">
        <f>IF(COUNTA(BJY$12:BJY$42)=0,0.6*BJY$5,IF(BJY17="",0,IF(BJY$6=0,IF(BJY17&gt;=BJY$8,BJY$5,IF(BJY17&lt;BJY$6,0,0.6*BJY$5+0.4*BJY$5*(BJY17-BJY$7)/(BJY$8-BJY$7))),IF(BJY17&lt;=BJY$8,BJY$5,IF(BJY17&gt;BJY$6,0,0.6*BJY$5+0.4*BJY$5*(BJY17-BJY$7)/(BJY$8-BJY$7))))))</f>
      </c>
      <c r="BKA17" s="126">
        <f>IF(BJY17&lt;&gt;"",BJY$5,0)</f>
      </c>
      <c r="BKB17" s="125">
        <f>IF(BJY$6=0,RANK(BJY17,BJY$12:BJY$42,0),RANK(BJY17,BJY$12:BJY$42,1))</f>
      </c>
      <c r="BKC17"/>
      <c r="BKD17" s="126">
        <f>IF(COUNTA(BKC$12:BKC$42)=0,0.6*BKC$5,IF(BKC17="",0,IF(BKC$6=0,IF(BKC17&gt;=BKC$8,BKC$5,IF(BKC17&lt;BKC$6,0,0.6*BKC$5+0.4*BKC$5*(BKC17-BKC$7)/(BKC$8-BKC$7))),IF(BKC17&lt;=BKC$8,BKC$5,IF(BKC17&gt;BKC$6,0,0.6*BKC$5+0.4*BKC$5*(BKC17-BKC$7)/(BKC$8-BKC$7))))))</f>
      </c>
      <c r="BKE17" s="126">
        <f>IF(BKC17&lt;&gt;"",BKC$5,0)</f>
      </c>
      <c r="BKF17" s="125">
        <f>IF(BKC$6=0,RANK(BKC17,BKC$12:BKC$42,0),RANK(BKC17,BKC$12:BKC$42,1))</f>
      </c>
      <c r="BKG17"/>
      <c r="BKH17" s="126">
        <f>IF(COUNTA(BKG$12:BKG$42)=0,0.6*BKG$5,IF(BKG17="",0,IF(BKG$6=0,IF(BKG17&gt;=BKG$8,BKG$5,IF(BKG17&lt;BKG$6,0,0.6*BKG$5+0.4*BKG$5*(BKG17-BKG$7)/(BKG$8-BKG$7))),IF(BKG17&lt;=BKG$8,BKG$5,IF(BKG17&gt;BKG$6,0,0.6*BKG$5+0.4*BKG$5*(BKG17-BKG$7)/(BKG$8-BKG$7))))))</f>
      </c>
      <c r="BKI17" s="126">
        <f>IF(BKG17&lt;&gt;"",BKG$5,0)</f>
      </c>
      <c r="BKJ17" s="125">
        <f>IF(BKG$6=0,RANK(BKG17,BKG$12:BKG$42,0),RANK(BKG17,BKG$12:BKG$42,1))</f>
      </c>
      <c r="BKK17"/>
      <c r="BKL17" s="126">
        <f>IF(COUNTA(BKK$12:BKK$42)=0,0.6*BKK$5,IF(BKK17="",0,IF(BKK$6=0,IF(BKK17&gt;=BKK$8,BKK$5,IF(BKK17&lt;BKK$6,0,0.6*BKK$5+0.4*BKK$5*(BKK17-BKK$7)/(BKK$8-BKK$7))),IF(BKK17&lt;=BKK$8,BKK$5,IF(BKK17&gt;BKK$6,0,0.6*BKK$5+0.4*BKK$5*(BKK17-BKK$7)/(BKK$8-BKK$7))))))</f>
      </c>
      <c r="BKM17" s="126">
        <f>IF(BKK17&lt;&gt;"",BKK$5,0)</f>
      </c>
      <c r="BKN17" s="125">
        <f>IF(BKK$6=0,RANK(BKK17,BKK$12:BKK$42,0),RANK(BKK17,BKK$12:BKK$42,1))</f>
      </c>
      <c r="BKO17" s="126">
        <v>99.17</v>
      </c>
      <c r="BKP17" s="126">
        <f>IF(COUNTA(BKO$12:BKO$42)=0,0.6*BKO$5,IF(BKO17="",0,IF(BKO$6=0,IF(BKO17&gt;=BKO$8,BKO$5,IF(BKO17&lt;BKO$6,0,0.6*BKO$5+0.4*BKO$5*(BKO17-BKO$7)/(BKO$8-BKO$7))),IF(BKO17&lt;=BKO$8,BKO$5,IF(BKO17&gt;BKO$6,0,0.6*BKO$5+0.4*BKO$5*(BKO17-BKO$7)/(BKO$8-BKO$7))))))</f>
      </c>
      <c r="BKQ17" s="126">
        <f>IF(BKO17&lt;&gt;"",BKO$5,0)</f>
      </c>
      <c r="BKR17" s="125">
        <f>IF(BKO$6=0,RANK(BKO17,BKO$12:BKO$42,0),RANK(BKO17,BKO$12:BKO$42,1))</f>
      </c>
      <c r="BKS17" s="126">
        <v>100</v>
      </c>
      <c r="BKT17" s="126">
        <f>IF(COUNTA(BKS$12:BKS$42)=0,0.6*BKS$5,IF(BKS17="",0,IF(BKS$6=0,IF(BKS17&gt;=BKS$8,BKS$5,IF(BKS17&lt;BKS$6,0,0.6*BKS$5+0.4*BKS$5*(BKS17-BKS$7)/(BKS$8-BKS$7))),IF(BKS17&lt;=BKS$8,BKS$5,IF(BKS17&gt;BKS$6,0,0.6*BKS$5+0.4*BKS$5*(BKS17-BKS$7)/(BKS$8-BKS$7))))))</f>
      </c>
      <c r="BKU17" s="126">
        <f>IF(BKS17&lt;&gt;"",BKS$5,0)</f>
      </c>
      <c r="BKV17" s="125">
        <f>IF(BKS$6=0,RANK(BKS17,BKS$12:BKS$42,0),RANK(BKS17,BKS$12:BKS$42,1))</f>
      </c>
      <c r="BKW17" s="126">
        <v>1.91</v>
      </c>
      <c r="BKX17" s="126">
        <f>IF(COUNTA(BKW$12:BKW$42)=0,0.6*BKW$5,IF(BKW17="",0,IF(BKW$6=0,IF(BKW17&gt;=BKW$8,BKW$5,IF(BKW17&lt;BKW$6,0,0.6*BKW$5+0.4*BKW$5*(BKW17-BKW$7)/(BKW$8-BKW$7))),IF(BKW17&lt;=BKW$8,BKW$5,IF(BKW17&gt;BKW$6,0,0.6*BKW$5+0.4*BKW$5*(BKW17-BKW$7)/(BKW$8-BKW$7))))))</f>
      </c>
      <c r="BKY17" s="126">
        <f>IF(BKW17&lt;&gt;"",BKW$5,0)</f>
      </c>
      <c r="BKZ17" s="125">
        <f>IF(BKW$6=0,RANK(BKW17,BKW$12:BKW$42,0),RANK(BKW17,BKW$12:BKW$42,1))</f>
      </c>
      <c r="BLA17" s="126">
        <v>95.57</v>
      </c>
      <c r="BLB17" s="126">
        <f>IF(COUNTA(BLA$12:BLA$42)=0,0.6*BLA$5,IF(BLA17="",0,IF(BLA$6=0,IF(BLA17&gt;=BLA$8,BLA$5,IF(BLA17&lt;BLA$6,0,0.6*BLA$5+0.4*BLA$5*(BLA17-BLA$7)/(BLA$8-BLA$7))),IF(BLA17&lt;=BLA$8,BLA$5,IF(BLA17&gt;BLA$6,0,0.6*BLA$5+0.4*BLA$5*(BLA17-BLA$7)/(BLA$8-BLA$7))))))</f>
      </c>
      <c r="BLC17" s="126">
        <f>IF(BLA17&lt;&gt;"",BLA$5,0)</f>
      </c>
      <c r="BLD17" s="125">
        <f>IF(BLA$6=0,RANK(BLA17,BLA$12:BLA$42,0),RANK(BLA17,BLA$12:BLA$42,1))</f>
      </c>
      <c r="BLE17" s="126">
        <v>99.64</v>
      </c>
      <c r="BLF17" s="126">
        <f>IF(COUNTA(BLE$12:BLE$42)=0,0.6*BLE$5,IF(BLE17="",0,IF(BLE$6=0,IF(BLE17&gt;=BLE$8,BLE$5,IF(BLE17&lt;BLE$6,0,0.6*BLE$5+0.4*BLE$5*(BLE17-BLE$7)/(BLE$8-BLE$7))),IF(BLE17&lt;=BLE$8,BLE$5,IF(BLE17&gt;BLE$6,0,0.6*BLE$5+0.4*BLE$5*(BLE17-BLE$7)/(BLE$8-BLE$7))))))</f>
      </c>
      <c r="BLG17" s="126">
        <f>IF(BLE17&lt;&gt;"",BLE$5,0)</f>
      </c>
      <c r="BLH17" s="125">
        <f>IF(BLE$6=0,RANK(BLE17,BLE$12:BLE$42,0),RANK(BLE17,BLE$12:BLE$42,1))</f>
      </c>
      <c r="BLI17" s="126">
        <v>2.9</v>
      </c>
      <c r="BLJ17" s="126">
        <f>IF(COUNTA(BLI$12:BLI$42)=0,0.6*BLI$5,IF(BLI17="",0,IF(BLI$6=0,IF(BLI17&gt;=BLI$8,BLI$5,IF(BLI17&lt;BLI$6,0,0.6*BLI$5+0.4*BLI$5*(BLI17-BLI$7)/(BLI$8-BLI$7))),IF(BLI17&lt;=BLI$8,BLI$5,IF(BLI17&gt;BLI$6,0,0.6*BLI$5+0.4*BLI$5*(BLI17-BLI$7)/(BLI$8-BLI$7))))))</f>
      </c>
      <c r="BLK17" s="126">
        <f>IF(BLI17&lt;&gt;"",BLI$5,0)</f>
      </c>
      <c r="BLL17" s="125">
        <f>IF(BLI$6=0,RANK(BLI17,BLI$12:BLI$42,0),RANK(BLI17,BLI$12:BLI$42,1))</f>
      </c>
      <c r="BLM17" s="126">
        <v>100</v>
      </c>
      <c r="BLN17" s="126">
        <f>IF(COUNTA(BLM$12:BLM$42)=0,0.6*BLM$5,IF(BLM17="",0,IF(BLM$6=0,IF(BLM17&gt;=BLM$8,BLM$5,IF(BLM17&lt;BLM$6,0,0.6*BLM$5+0.4*BLM$5*(BLM17-BLM$7)/(BLM$8-BLM$7))),IF(BLM17&lt;=BLM$8,BLM$5,IF(BLM17&gt;BLM$6,0,0.6*BLM$5+0.4*BLM$5*(BLM17-BLM$7)/(BLM$8-BLM$7))))))</f>
      </c>
      <c r="BLO17" s="126">
        <f>IF(BLM17&lt;&gt;"",BLM$5,0)</f>
      </c>
      <c r="BLP17" s="125">
        <f>IF(BLM$6=0,RANK(BLM17,BLM$12:BLM$42,0),RANK(BLM17,BLM$12:BLM$42,1))</f>
      </c>
      <c r="BLQ17" s="126">
        <v>0.5</v>
      </c>
      <c r="BLR17" s="126">
        <f>IF(COUNTA(BLQ$12:BLQ$42)=0,0.6*BLQ$5,IF(BLQ17="",0,IF(BLQ$6=0,IF(BLQ17&gt;=BLQ$8,BLQ$5,IF(BLQ17&lt;BLQ$6,0,0.6*BLQ$5+0.4*BLQ$5*(BLQ17-BLQ$7)/(BLQ$8-BLQ$7))),IF(BLQ17&lt;=BLQ$8,BLQ$5,IF(BLQ17&gt;BLQ$6,0,0.6*BLQ$5+0.4*BLQ$5*(BLQ17-BLQ$7)/(BLQ$8-BLQ$7))))))</f>
      </c>
      <c r="BLS17" s="126">
        <f>IF(BLQ17&lt;&gt;"",BLQ$5,0)</f>
      </c>
      <c r="BLT17" s="125">
        <f>IF(BLQ$6=0,RANK(BLQ17,BLQ$12:BLQ$42,0),RANK(BLQ17,BLQ$12:BLQ$42,1))</f>
      </c>
      <c r="BLU17" s="126">
        <v>0</v>
      </c>
      <c r="BLV17" s="126">
        <f>IF(COUNTA(BLU$12:BLU$42)=0,0.6*BLU$5,IF(BLU17="",0,IF(BLU$6=0,IF(BLU17&gt;=BLU$8,BLU$5,IF(BLU17&lt;BLU$6,0,0.6*BLU$5+0.4*BLU$5*(BLU17-BLU$7)/(BLU$8-BLU$7))),IF(BLU17&lt;=BLU$8,BLU$5,IF(BLU17&gt;BLU$6,0,0.6*BLU$5+0.4*BLU$5*(BLU17-BLU$7)/(BLU$8-BLU$7))))))</f>
      </c>
      <c r="BLW17" s="126">
        <f>IF(BLU17&lt;&gt;"",BLU$5,0)</f>
      </c>
      <c r="BLX17" s="125">
        <f>IF(BLU$6=0,RANK(BLU17,BLU$12:BLU$42,0),RANK(BLU17,BLU$12:BLU$42,1))</f>
      </c>
      <c r="BLY17" s="126">
        <v>42.81</v>
      </c>
      <c r="BLZ17" s="126">
        <f>IF(COUNTA(BLY$12:BLY$42)=0,0.6*BLY$5,IF(BLY17="",0,IF(BLY$6=0,IF(BLY17&gt;=BLY$8,BLY$5,IF(BLY17&lt;BLY$6,0,0.6*BLY$5+0.4*BLY$5*(BLY17-BLY$7)/(BLY$8-BLY$7))),IF(BLY17&lt;=BLY$8,BLY$5,IF(BLY17&gt;BLY$6,0,0.6*BLY$5+0.4*BLY$5*(BLY17-BLY$7)/(BLY$8-BLY$7))))))</f>
      </c>
      <c r="BMA17" s="126">
        <f>IF(BLY17&lt;&gt;"",BLY$5,0)</f>
      </c>
      <c r="BMB17" s="125">
        <f>IF(BLY$6=0,RANK(BLY17,BLY$12:BLY$42,0),RANK(BLY17,BLY$12:BLY$42,1))</f>
      </c>
      <c r="BMC17" s="126">
        <v>5.61</v>
      </c>
      <c r="BMD17" s="126">
        <f>IF(COUNTA(BMC$12:BMC$42)=0,0.6*BMC$5,IF(BMC17="",0,IF(BMC$6=0,IF(BMC17&gt;=BMC$8,BMC$5,IF(BMC17&lt;BMC$6,0,0.6*BMC$5+0.4*BMC$5*(BMC17-BMC$7)/(BMC$8-BMC$7))),IF(BMC17&lt;=BMC$8,BMC$5,IF(BMC17&gt;BMC$6,0,0.6*BMC$5+0.4*BMC$5*(BMC17-BMC$7)/(BMC$8-BMC$7))))))</f>
      </c>
      <c r="BME17" s="126">
        <f>IF(BMC17&lt;&gt;"",BMC$5,0)</f>
      </c>
      <c r="BMF17" s="125">
        <f>IF(BMC$6=0,RANK(BMC17,BMC$12:BMC$42,0),RANK(BMC17,BMC$12:BMC$42,1))</f>
      </c>
      <c r="BMG17" s="126">
        <v>14.23</v>
      </c>
      <c r="BMH17" s="126">
        <f>IF(COUNTA(BMG$12:BMG$42)=0,0.6*BMG$5,IF(BMG17="",0,IF(AND(BMG17&gt;=BMG$7,BMG17&lt;=BMG$8),BMG$5,0)))</f>
      </c>
      <c r="BMI17" s="126">
        <f>IF(BMG17&lt;&gt;"",BMG$5,0)</f>
      </c>
      <c r="BMJ17" s="125">
        <f>IF(BMG$6=0,RANK(BMG17,BMG$12:BMG$42,0),RANK(BMG17,BMG$12:BMG$42,1))</f>
      </c>
      <c r="BMK17" s="126">
        <v>98.73</v>
      </c>
      <c r="BML17" s="126">
        <f>IF(COUNTA(BMK$12:BMK$42)=0,0.6*BMK$5,IF(BMK17="",0,IF(BMK$6=0,IF(BMK17&gt;=BMK$8,BMK$5,IF(BMK17&lt;BMK$6,0,0.6*BMK$5+0.4*BMK$5*(BMK17-BMK$7)/(BMK$8-BMK$7))),IF(BMK17&lt;=BMK$8,BMK$5,IF(BMK17&gt;BMK$6,0,0.6*BMK$5+0.4*BMK$5*(BMK17-BMK$7)/(BMK$8-BMK$7))))))</f>
      </c>
      <c r="BMM17" s="126">
        <f>IF(BMK17&lt;&gt;"",BMK$5,0)</f>
      </c>
      <c r="BMN17" s="125">
        <f>IF(BMK$6=0,RANK(BMK17,BMK$12:BMK$42,0),RANK(BMK17,BMK$12:BMK$42,1))</f>
      </c>
      <c r="BMO17"/>
      <c r="BMP17" s="126">
        <f>IF(COUNTA(BMO$12:BMO$42)=0,0.6*BMO$5,IF(BMO17="",0,IF(BMO$6=0,IF(BMO17&gt;=BMO$8,BMO$5,IF(BMO17&lt;BMO$6,0,0.6*BMO$5+0.4*BMO$5*(BMO17-BMO$7)/(BMO$8-BMO$7))),IF(BMO17&lt;=BMO$8,BMO$5,IF(BMO17&gt;BMO$6,0,0.6*BMO$5+0.4*BMO$5*(BMO17-BMO$7)/(BMO$8-BMO$7))))))</f>
      </c>
      <c r="BMQ17" s="126">
        <f>IF(BMO17&lt;&gt;"",BMO$5,0)</f>
      </c>
      <c r="BMR17" s="125">
        <f>IF(BMO$6=0,RANK(BMO17,BMO$12:BMO$42,0),RANK(BMO17,BMO$12:BMO$42,1))</f>
      </c>
      <c r="BMS17"/>
      <c r="BMT17" s="126">
        <f>IF(COUNTA(BMS$12:BMS$42)=0,0.6*BMS$5,IF(BMS17="",0,IF(BMS$6=0,IF(BMS17&gt;=BMS$8,BMS$5,IF(BMS17&lt;BMS$6,0,0.6*BMS$5+0.4*BMS$5*(BMS17-BMS$7)/(BMS$8-BMS$7))),IF(BMS17&lt;=BMS$8,BMS$5,IF(BMS17&gt;BMS$6,0,0.6*BMS$5+0.4*BMS$5*(BMS17-BMS$7)/(BMS$8-BMS$7))))))</f>
      </c>
      <c r="BMU17" s="126">
        <f>IF(BMS17&lt;&gt;"",BMS$5,0)</f>
      </c>
      <c r="BMV17" s="125">
        <f>IF(BMS$6=0,RANK(BMS17,BMS$12:BMS$42,0),RANK(BMS17,BMS$12:BMS$42,1))</f>
      </c>
      <c r="BMW17"/>
      <c r="BMX17" s="126">
        <f>IF(COUNTA(BMW$12:BMW$42)=0,0.6*BMW$5,IF(BMW17="",0,IF(BMW$6=0,IF(BMW17&gt;=BMW$8,BMW$5,IF(BMW17&lt;BMW$6,0,0.6*BMW$5+0.4*BMW$5*(BMW17-BMW$7)/(BMW$8-BMW$7))),IF(BMW17&lt;=BMW$8,BMW$5,IF(BMW17&gt;BMW$6,0,0.6*BMW$5+0.4*BMW$5*(BMW17-BMW$7)/(BMW$8-BMW$7))))))</f>
      </c>
      <c r="BMY17" s="126">
        <f>IF(BMW17&lt;&gt;"",BMW$5,0)</f>
      </c>
      <c r="BMZ17" s="125">
        <f>IF(BMW$6=0,RANK(BMW17,BMW$12:BMW$42,0),RANK(BMW17,BMW$12:BMW$42,1))</f>
      </c>
      <c r="BNA17" s="126">
        <v>99.91</v>
      </c>
      <c r="BNB17" s="126">
        <f>IF(COUNTA(BNA$12:BNA$42)=0,0.6*BNA$5,IF(BNA17="",0,IF(BNA$6=0,IF(BNA17&gt;=BNA$8,BNA$5,IF(BNA17&lt;BNA$6,0,0.6*BNA$5+0.4*BNA$5*(BNA17-BNA$7)/(BNA$8-BNA$7))),IF(BNA17&lt;=BNA$8,BNA$5,IF(BNA17&gt;BNA$6,0,0.6*BNA$5+0.4*BNA$5*(BNA17-BNA$7)/(BNA$8-BNA$7))))))</f>
      </c>
      <c r="BNC17" s="126">
        <f>IF(BNA17&lt;&gt;"",BNA$5,0)</f>
      </c>
      <c r="BND17" s="125">
        <f>IF(BNA$6=0,RANK(BNA17,BNA$12:BNA$42,0),RANK(BNA17,BNA$12:BNA$42,1))</f>
      </c>
      <c r="BNE17" s="126">
        <v>100</v>
      </c>
      <c r="BNF17" s="126">
        <f>IF(COUNTA(BNE$12:BNE$42)=0,0.6*BNE$5,IF(BNE17="",0,IF(BNE$6=0,IF(BNE17&gt;=BNE$8,BNE$5,IF(BNE17&lt;BNE$6,0,0.6*BNE$5+0.4*BNE$5*(BNE17-BNE$7)/(BNE$8-BNE$7))),IF(BNE17&lt;=BNE$8,BNE$5,IF(BNE17&gt;BNE$6,0,0.6*BNE$5+0.4*BNE$5*(BNE17-BNE$7)/(BNE$8-BNE$7))))))</f>
      </c>
      <c r="BNG17" s="126">
        <f>IF(BNE17&lt;&gt;"",BNE$5,0)</f>
      </c>
      <c r="BNH17" s="125">
        <f>IF(BNE$6=0,RANK(BNE17,BNE$12:BNE$42,0),RANK(BNE17,BNE$12:BNE$42,1))</f>
      </c>
      <c r="BNI17" s="126">
        <v>0.0231</v>
      </c>
      <c r="BNJ17" s="126">
        <f>IF(COUNTA(BNI$12:BNI$42)=0,0.6*BNI$5,IF(BNI17="",0,IF(BNI$6=0,IF(BNI17&gt;=BNI$8,BNI$5,IF(BNI17&lt;BNI$6,0,0.6*BNI$5+0.4*BNI$5*(BNI17-BNI$7)/(BNI$8-BNI$7))),IF(BNI17&lt;=BNI$8,BNI$5,IF(BNI17&gt;BNI$6,0,0.6*BNI$5+0.4*BNI$5*(BNI17-BNI$7)/(BNI$8-BNI$7))))))</f>
      </c>
      <c r="BNK17" s="126">
        <f>IF(BNI17&lt;&gt;"",BNI$5,0)</f>
      </c>
      <c r="BNL17" s="125">
        <f>IF(BNI$6=0,RANK(BNI17,BNI$12:BNI$42,0),RANK(BNI17,BNI$12:BNI$42,1))</f>
      </c>
      <c r="BNM17" s="126">
        <v>99.77</v>
      </c>
      <c r="BNN17" s="126">
        <f>IF(COUNTA(BNM$12:BNM$42)=0,0.6*BNM$5,IF(BNM17="",0,IF(BNM$6=0,IF(BNM17&gt;=BNM$8,BNM$5,IF(BNM17&lt;BNM$6,0,0.6*BNM$5+0.4*BNM$5*(BNM17-BNM$7)/(BNM$8-BNM$7))),IF(BNM17&lt;=BNM$8,BNM$5,IF(BNM17&gt;BNM$6,0,0.6*BNM$5+0.4*BNM$5*(BNM17-BNM$7)/(BNM$8-BNM$7))))))</f>
      </c>
      <c r="BNO17" s="126">
        <f>IF(BNM17&lt;&gt;"",BNM$5,0)</f>
      </c>
      <c r="BNP17" s="125">
        <f>IF(BNM$6=0,RANK(BNM17,BNM$12:BNM$42,0),RANK(BNM17,BNM$12:BNM$42,1))</f>
      </c>
      <c r="BNQ17" s="126">
        <v>98.73</v>
      </c>
      <c r="BNR17" s="126">
        <f>IF(COUNTA(BNQ$12:BNQ$42)=0,0.6*BNQ$5,IF(BNQ17="",0,IF(BNQ$6=0,IF(BNQ17&gt;=BNQ$8,BNQ$5,IF(BNQ17&lt;BNQ$6,0,0.6*BNQ$5+0.4*BNQ$5*(BNQ17-BNQ$7)/(BNQ$8-BNQ$7))),IF(BNQ17&lt;=BNQ$8,BNQ$5,IF(BNQ17&gt;BNQ$6,0,0.6*BNQ$5+0.4*BNQ$5*(BNQ17-BNQ$7)/(BNQ$8-BNQ$7))))))</f>
      </c>
      <c r="BNS17" s="126">
        <f>IF(BNQ17&lt;&gt;"",BNQ$5,0)</f>
      </c>
      <c r="BNT17" s="125">
        <f>IF(BNQ$6=0,RANK(BNQ17,BNQ$12:BNQ$42,0),RANK(BNQ17,BNQ$12:BNQ$42,1))</f>
      </c>
      <c r="BNU17" s="126">
        <v>2.67</v>
      </c>
      <c r="BNV17" s="126">
        <f>IF(COUNTA(BNU$12:BNU$42)=0,0.6*BNU$5,IF(BNU17="",0,IF(BNU$6=0,IF(BNU17&gt;=BNU$8,BNU$5,IF(BNU17&lt;BNU$6,0,0.6*BNU$5+0.4*BNU$5*(BNU17-BNU$7)/(BNU$8-BNU$7))),IF(BNU17&lt;=BNU$8,BNU$5,IF(BNU17&gt;BNU$6,0,0.6*BNU$5+0.4*BNU$5*(BNU17-BNU$7)/(BNU$8-BNU$7))))))</f>
      </c>
      <c r="BNW17" s="126">
        <f>IF(BNU17&lt;&gt;"",BNU$5,0)</f>
      </c>
      <c r="BNX17" s="125">
        <f>IF(BNU$6=0,RANK(BNU17,BNU$12:BNU$42,0),RANK(BNU17,BNU$12:BNU$42,1))</f>
      </c>
      <c r="BNY17" s="126">
        <v>100</v>
      </c>
      <c r="BNZ17" s="126">
        <f>IF(COUNTA(BNY$12:BNY$42)=0,0.6*BNY$5,IF(BNY17="",0,IF(BNY$6=0,IF(BNY17&gt;=BNY$8,BNY$5,IF(BNY17&lt;BNY$6,0,0.6*BNY$5+0.4*BNY$5*(BNY17-BNY$7)/(BNY$8-BNY$7))),IF(BNY17&lt;=BNY$8,BNY$5,IF(BNY17&gt;BNY$6,0,0.6*BNY$5+0.4*BNY$5*(BNY17-BNY$7)/(BNY$8-BNY$7))))))</f>
      </c>
      <c r="BOA17" s="126">
        <f>IF(BNY17&lt;&gt;"",BNY$5,0)</f>
      </c>
      <c r="BOB17" s="125">
        <f>IF(BNY$6=0,RANK(BNY17,BNY$12:BNY$42,0),RANK(BNY17,BNY$12:BNY$42,1))</f>
      </c>
      <c r="BOC17" s="126">
        <v>0.5</v>
      </c>
      <c r="BOD17" s="126">
        <f>IF(COUNTA(BOC$12:BOC$42)=0,0.6*BOC$5,IF(BOC17="",0,IF(BOC$6=0,IF(BOC17&gt;=BOC$8,BOC$5,IF(BOC17&lt;BOC$6,0,0.6*BOC$5+0.4*BOC$5*(BOC17-BOC$7)/(BOC$8-BOC$7))),IF(BOC17&lt;=BOC$8,BOC$5,IF(BOC17&gt;BOC$6,0,0.6*BOC$5+0.4*BOC$5*(BOC17-BOC$7)/(BOC$8-BOC$7))))))</f>
      </c>
      <c r="BOE17" s="126">
        <f>IF(BOC17&lt;&gt;"",BOC$5,0)</f>
      </c>
      <c r="BOF17" s="125">
        <f>IF(BOC$6=0,RANK(BOC17,BOC$12:BOC$42,0),RANK(BOC17,BOC$12:BOC$42,1))</f>
      </c>
      <c r="BOG17" s="126">
        <v>0</v>
      </c>
      <c r="BOH17" s="126">
        <f>IF(COUNTA(BOG$12:BOG$42)=0,0.6*BOG$5,IF(BOG17="",0,IF(BOG$6=0,IF(BOG17&gt;=BOG$8,BOG$5,IF(BOG17&lt;BOG$6,0,0.6*BOG$5+0.4*BOG$5*(BOG17-BOG$7)/(BOG$8-BOG$7))),IF(BOG17&lt;=BOG$8,BOG$5,IF(BOG17&gt;BOG$6,0,0.6*BOG$5+0.4*BOG$5*(BOG17-BOG$7)/(BOG$8-BOG$7))))))</f>
      </c>
      <c r="BOI17" s="126">
        <f>IF(BOG17&lt;&gt;"",BOG$5,0)</f>
      </c>
      <c r="BOJ17" s="125">
        <f>IF(BOG$6=0,RANK(BOG17,BOG$12:BOG$42,0),RANK(BOG17,BOG$12:BOG$42,1))</f>
      </c>
      <c r="BOK17" s="126">
        <v>40.91</v>
      </c>
      <c r="BOL17" s="126">
        <f>IF(COUNTA(BOK$12:BOK$42)=0,0.6*BOK$5,IF(BOK17="",0,IF(BOK$6=0,IF(BOK17&gt;=BOK$8,BOK$5,IF(BOK17&lt;BOK$6,0,0.6*BOK$5+0.4*BOK$5*(BOK17-BOK$7)/(BOK$8-BOK$7))),IF(BOK17&lt;=BOK$8,BOK$5,IF(BOK17&gt;BOK$6,0,0.6*BOK$5+0.4*BOK$5*(BOK17-BOK$7)/(BOK$8-BOK$7))))))</f>
      </c>
      <c r="BOM17" s="126">
        <f>IF(BOK17&lt;&gt;"",BOK$5,0)</f>
      </c>
      <c r="BON17" s="125">
        <f>IF(BOK$6=0,RANK(BOK17,BOK$12:BOK$42,0),RANK(BOK17,BOK$12:BOK$42,1))</f>
      </c>
      <c r="BOO17" s="126">
        <v>4.86</v>
      </c>
      <c r="BOP17" s="126">
        <f>IF(COUNTA(BOO$12:BOO$42)=0,0.6*BOO$5,IF(BOO17="",0,IF(BOO$6=0,IF(BOO17&gt;=BOO$8,BOO$5,IF(BOO17&lt;BOO$6,0,0.6*BOO$5+0.4*BOO$5*(BOO17-BOO$7)/(BOO$8-BOO$7))),IF(BOO17&lt;=BOO$8,BOO$5,IF(BOO17&gt;BOO$6,0,0.6*BOO$5+0.4*BOO$5*(BOO17-BOO$7)/(BOO$8-BOO$7))))))</f>
      </c>
      <c r="BOQ17" s="126">
        <f>IF(BOO17&lt;&gt;"",BOO$5,0)</f>
      </c>
      <c r="BOR17" s="125">
        <f>IF(BOO$6=0,RANK(BOO17,BOO$12:BOO$42,0),RANK(BOO17,BOO$12:BOO$42,1))</f>
      </c>
      <c r="BOS17" s="126">
        <v>98.98</v>
      </c>
      <c r="BOT17" s="126">
        <f>IF(COUNTA(BOS$12:BOS$42)=0,0.6*BOS$5,IF(BOS17="",0,IF(BOS$6=0,IF(BOS17&gt;=BOS$8,BOS$5,IF(BOS17&lt;BOS$6,0,0.6*BOS$5+0.4*BOS$5*(BOS17-BOS$7)/(BOS$8-BOS$7))),IF(BOS17&lt;=BOS$8,BOS$5,IF(BOS17&gt;BOS$6,0,0.6*BOS$5+0.4*BOS$5*(BOS17-BOS$7)/(BOS$8-BOS$7))))))</f>
      </c>
      <c r="BOU17" s="126">
        <f>IF(BOS17&lt;&gt;"",BOS$5,0)</f>
      </c>
      <c r="BOV17" s="125">
        <f>IF(BOS$6=0,RANK(BOS17,BOS$12:BOS$42,0),RANK(BOS17,BOS$12:BOS$42,1))</f>
      </c>
      <c r="BOW17"/>
      <c r="BOX17" s="126">
        <f>IF(COUNTA(BOW$12:BOW$42)=0,0.6*BOW$5,IF(BOW17="",0,IF(BOW$6=0,IF(BOW17&gt;=BOW$8,BOW$5,IF(BOW17&lt;BOW$6,0,0.6*BOW$5+0.4*BOW$5*(BOW17-BOW$7)/(BOW$8-BOW$7))),IF(BOW17&lt;=BOW$8,BOW$5,IF(BOW17&gt;BOW$6,0,0.6*BOW$5+0.4*BOW$5*(BOW17-BOW$7)/(BOW$8-BOW$7))))))</f>
      </c>
      <c r="BOY17" s="126">
        <f>IF(BOW17&lt;&gt;"",BOW$5,0)</f>
      </c>
      <c r="BOZ17" s="125">
        <f>IF(BOW$6=0,RANK(BOW17,BOW$12:BOW$42,0),RANK(BOW17,BOW$12:BOW$42,1))</f>
      </c>
      <c r="BPA17"/>
      <c r="BPB17" s="126">
        <f>IF(COUNTA(BPA$12:BPA$42)=0,0.6*BPA$5,IF(BPA17="",0,IF(BPA$6=0,IF(BPA17&gt;=BPA$8,BPA$5,IF(BPA17&lt;BPA$6,0,0.6*BPA$5+0.4*BPA$5*(BPA17-BPA$7)/(BPA$8-BPA$7))),IF(BPA17&lt;=BPA$8,BPA$5,IF(BPA17&gt;BPA$6,0,0.6*BPA$5+0.4*BPA$5*(BPA17-BPA$7)/(BPA$8-BPA$7))))))</f>
      </c>
      <c r="BPC17" s="126">
        <f>IF(BPA17&lt;&gt;"",BPA$5,0)</f>
      </c>
      <c r="BPD17" s="125">
        <f>IF(BPA$6=0,RANK(BPA17,BPA$12:BPA$42,0),RANK(BPA17,BPA$12:BPA$42,1))</f>
      </c>
      <c r="BPE17"/>
      <c r="BPF17" s="126">
        <f>IF(COUNTA(BPE$12:BPE$42)=0,0.6*BPE$5,IF(BPE17="",0,IF(BPE$6=0,IF(BPE17&gt;=BPE$8,BPE$5,IF(BPE17&lt;BPE$6,0,0.6*BPE$5+0.4*BPE$5*(BPE17-BPE$7)/(BPE$8-BPE$7))),IF(BPE17&lt;=BPE$8,BPE$5,IF(BPE17&gt;BPE$6,0,0.6*BPE$5+0.4*BPE$5*(BPE17-BPE$7)/(BPE$8-BPE$7))))))</f>
      </c>
      <c r="BPG17" s="126">
        <f>IF(BPE17&lt;&gt;"",BPE$5,0)</f>
      </c>
      <c r="BPH17" s="125">
        <f>IF(BPE$6=0,RANK(BPE17,BPE$12:BPE$42,0),RANK(BPE17,BPE$12:BPE$42,1))</f>
      </c>
      <c r="BPI17"/>
      <c r="BPJ17" s="126">
        <f>IF(COUNTA(BPI$12:BPI$42)=0,0.6*BPI$5,IF(BPI17="",0,IF(BPI$6=0,IF(BPI17&gt;=BPI$8,BPI$5,IF(BPI17&lt;BPI$6,0,0.6*BPI$5+0.4*BPI$5*(BPI17-BPI$7)/(BPI$8-BPI$7))),IF(BPI17&lt;=BPI$8,BPI$5,IF(BPI17&gt;BPI$6,0,0.6*BPI$5+0.4*BPI$5*(BPI17-BPI$7)/(BPI$8-BPI$7))))))</f>
      </c>
      <c r="BPK17" s="126">
        <f>IF(BPI17&lt;&gt;"",BPI$5,0)</f>
      </c>
      <c r="BPL17" s="125">
        <f>IF(BPI$6=0,RANK(BPI17,BPI$12:BPI$42,0),RANK(BPI17,BPI$12:BPI$42,1))</f>
      </c>
      <c r="BPM17" s="126">
        <v>100</v>
      </c>
      <c r="BPN17" s="126">
        <f>IF(COUNTA(BPM$12:BPM$42)=0,0.6*BPM$5,IF(BPM17="",0,IF(BPM$6=0,IF(BPM17&gt;=BPM$8,BPM$5,IF(BPM17&lt;BPM$6,0,0.6*BPM$5+0.4*BPM$5*(BPM17-BPM$7)/(BPM$8-BPM$7))),IF(BPM17&lt;=BPM$8,BPM$5,IF(BPM17&gt;BPM$6,0,0.6*BPM$5+0.4*BPM$5*(BPM17-BPM$7)/(BPM$8-BPM$7))))))</f>
      </c>
      <c r="BPO17" s="126">
        <f>IF(BPM17&lt;&gt;"",BPM$5,0)</f>
      </c>
      <c r="BPP17" s="125">
        <f>IF(BPM$6=0,RANK(BPM17,BPM$12:BPM$42,0),RANK(BPM17,BPM$12:BPM$42,1))</f>
      </c>
      <c r="BPQ17" s="126">
        <v>100</v>
      </c>
      <c r="BPR17" s="126">
        <f>IF(COUNTA(BPQ$12:BPQ$42)=0,0.6*BPQ$5,IF(BPQ17="",0,IF(BPQ$6=0,IF(BPQ17&gt;=BPQ$8,BPQ$5,IF(BPQ17&lt;BPQ$6,0,0.6*BPQ$5+0.4*BPQ$5*(BPQ17-BPQ$7)/(BPQ$8-BPQ$7))),IF(BPQ17&lt;=BPQ$8,BPQ$5,IF(BPQ17&gt;BPQ$6,0,0.6*BPQ$5+0.4*BPQ$5*(BPQ17-BPQ$7)/(BPQ$8-BPQ$7))))))</f>
      </c>
      <c r="BPS17" s="126">
        <f>IF(BPQ17&lt;&gt;"",BPQ$5,0)</f>
      </c>
      <c r="BPT17" s="125">
        <f>IF(BPQ$6=0,RANK(BPQ17,BPQ$12:BPQ$42,0),RANK(BPQ17,BPQ$12:BPQ$42,1))</f>
      </c>
      <c r="BPU17" s="126">
        <v>2.9</v>
      </c>
      <c r="BPV17" s="126">
        <f>IF(COUNTA(BPU$12:BPU$42)=0,0.6*BPU$5,IF(BPU17="",0,IF(BPU$6=0,IF(BPU17&gt;=BPU$8,BPU$5,IF(BPU17&lt;BPU$6,0,0.6*BPU$5+0.4*BPU$5*(BPU17-BPU$7)/(BPU$8-BPU$7))),IF(BPU17&lt;=BPU$8,BPU$5,IF(BPU17&gt;BPU$6,0,0.6*BPU$5+0.4*BPU$5*(BPU17-BPU$7)/(BPU$8-BPU$7))))))</f>
      </c>
      <c r="BPW17" s="126">
        <f>IF(BPU17&lt;&gt;"",BPU$5,0)</f>
      </c>
      <c r="BPX17" s="125">
        <f>IF(BPU$6=0,RANK(BPU17,BPU$12:BPU$42,0),RANK(BPU17,BPU$12:BPU$42,1))</f>
      </c>
      <c r="BPY17" s="126">
        <v>99.85</v>
      </c>
      <c r="BPZ17" s="126">
        <f>IF(COUNTA(BPY$12:BPY$42)=0,0.6*BPY$5,IF(BPY17="",0,IF(BPY$6=0,IF(BPY17&gt;=BPY$8,BPY$5,IF(BPY17&lt;BPY$6,0,0.6*BPY$5+0.4*BPY$5*(BPY17-BPY$7)/(BPY$8-BPY$7))),IF(BPY17&lt;=BPY$8,BPY$5,IF(BPY17&gt;BPY$6,0,0.6*BPY$5+0.4*BPY$5*(BPY17-BPY$7)/(BPY$8-BPY$7))))))</f>
      </c>
      <c r="BQA17" s="126">
        <f>IF(BPY17&lt;&gt;"",BPY$5,0)</f>
      </c>
      <c r="BQB17" s="125">
        <f>IF(BPY$6=0,RANK(BPY17,BPY$12:BPY$42,0),RANK(BPY17,BPY$12:BPY$42,1))</f>
      </c>
      <c r="BQC17" s="126">
        <v>99.09</v>
      </c>
      <c r="BQD17" s="126">
        <f>IF(COUNTA(BQC$12:BQC$42)=0,0.6*BQC$5,IF(BQC17="",0,IF(BQC$6=0,IF(BQC17&gt;=BQC$8,BQC$5,IF(BQC17&lt;BQC$6,0,0.6*BQC$5+0.4*BQC$5*(BQC17-BQC$7)/(BQC$8-BQC$7))),IF(BQC17&lt;=BQC$8,BQC$5,IF(BQC17&gt;BQC$6,0,0.6*BQC$5+0.4*BQC$5*(BQC17-BQC$7)/(BQC$8-BQC$7))))))</f>
      </c>
      <c r="BQE17" s="126">
        <f>IF(BQC17&lt;&gt;"",BQC$5,0)</f>
      </c>
      <c r="BQF17" s="125">
        <f>IF(BQC$6=0,RANK(BQC17,BQC$12:BQC$42,0),RANK(BQC17,BQC$12:BQC$42,1))</f>
      </c>
      <c r="BQG17" s="126">
        <v>2.51</v>
      </c>
      <c r="BQH17" s="126">
        <f>IF(COUNTA(BQG$12:BQG$42)=0,0.6*BQG$5,IF(BQG17="",0,IF(BQG$6=0,IF(BQG17&gt;=BQG$8,BQG$5,IF(BQG17&lt;BQG$6,0,0.6*BQG$5+0.4*BQG$5*(BQG17-BQG$7)/(BQG$8-BQG$7))),IF(BQG17&lt;=BQG$8,BQG$5,IF(BQG17&gt;BQG$6,0,0.6*BQG$5+0.4*BQG$5*(BQG17-BQG$7)/(BQG$8-BQG$7))))))</f>
      </c>
      <c r="BQI17" s="126">
        <f>IF(BQG17&lt;&gt;"",BQG$5,0)</f>
      </c>
      <c r="BQJ17" s="125">
        <f>IF(BQG$6=0,RANK(BQG17,BQG$12:BQG$42,0),RANK(BQG17,BQG$12:BQG$42,1))</f>
      </c>
      <c r="BQK17" s="126">
        <v>100</v>
      </c>
      <c r="BQL17" s="126">
        <f>IF(COUNTA(BQK$12:BQK$42)=0,0.6*BQK$5,IF(BQK17="",0,IF(BQK$6=0,IF(BQK17&gt;=BQK$8,BQK$5,IF(BQK17&lt;BQK$6,0,0.6*BQK$5+0.4*BQK$5*(BQK17-BQK$7)/(BQK$8-BQK$7))),IF(BQK17&lt;=BQK$8,BQK$5,IF(BQK17&gt;BQK$6,0,0.6*BQK$5+0.4*BQK$5*(BQK17-BQK$7)/(BQK$8-BQK$7))))))</f>
      </c>
      <c r="BQM17" s="126">
        <f>IF(BQK17&lt;&gt;"",BQK$5,0)</f>
      </c>
      <c r="BQN17" s="125">
        <f>IF(BQK$6=0,RANK(BQK17,BQK$12:BQK$42,0),RANK(BQK17,BQK$12:BQK$42,1))</f>
      </c>
      <c r="BQO17" s="126">
        <v>0.54</v>
      </c>
      <c r="BQP17" s="126">
        <f>IF(COUNTA(BQO$12:BQO$42)=0,0.6*BQO$5,IF(BQO17="",0,IF(BQO$6=0,IF(BQO17&gt;=BQO$8,BQO$5,IF(BQO17&lt;BQO$6,0,0.6*BQO$5+0.4*BQO$5*(BQO17-BQO$7)/(BQO$8-BQO$7))),IF(BQO17&lt;=BQO$8,BQO$5,IF(BQO17&gt;BQO$6,0,0.6*BQO$5+0.4*BQO$5*(BQO17-BQO$7)/(BQO$8-BQO$7))))))</f>
      </c>
      <c r="BQQ17" s="126">
        <f>IF(BQO17&lt;&gt;"",BQO$5,0)</f>
      </c>
      <c r="BQR17" s="125">
        <f>IF(BQO$6=0,RANK(BQO17,BQO$12:BQO$42,0),RANK(BQO17,BQO$12:BQO$42,1))</f>
      </c>
      <c r="BQS17" s="126">
        <v>0</v>
      </c>
      <c r="BQT17" s="126">
        <f>IF(COUNTA(BQS$12:BQS$42)=0,0.6*BQS$5,IF(BQS17="",0,IF(BQS$6=0,IF(BQS17&gt;=BQS$8,BQS$5,IF(BQS17&lt;BQS$6,0,0.6*BQS$5+0.4*BQS$5*(BQS17-BQS$7)/(BQS$8-BQS$7))),IF(BQS17&lt;=BQS$8,BQS$5,IF(BQS17&gt;BQS$6,0,0.6*BQS$5+0.4*BQS$5*(BQS17-BQS$7)/(BQS$8-BQS$7))))))</f>
      </c>
      <c r="BQU17" s="126">
        <f>IF(BQS17&lt;&gt;"",BQS$5,0)</f>
      </c>
      <c r="BQV17" s="125">
        <f>IF(BQS$6=0,RANK(BQS17,BQS$12:BQS$42,0),RANK(BQS17,BQS$12:BQS$42,1))</f>
      </c>
      <c r="BQW17" s="126">
        <v>50.76</v>
      </c>
      <c r="BQX17" s="126">
        <f>IF(COUNTA(BQW$12:BQW$42)=0,0.6*BQW$5,IF(BQW17="",0,IF(BQW$6=0,IF(BQW17&gt;=BQW$8,BQW$5,IF(BQW17&lt;BQW$6,0,0.6*BQW$5+0.4*BQW$5*(BQW17-BQW$7)/(BQW$8-BQW$7))),IF(BQW17&lt;=BQW$8,BQW$5,IF(BQW17&gt;BQW$6,0,0.6*BQW$5+0.4*BQW$5*(BQW17-BQW$7)/(BQW$8-BQW$7))))))</f>
      </c>
      <c r="BQY17" s="126">
        <f>IF(BQW17&lt;&gt;"",BQW$5,0)</f>
      </c>
      <c r="BQZ17" s="125">
        <f>IF(BQW$6=0,RANK(BQW17,BQW$12:BQW$42,0),RANK(BQW17,BQW$12:BQW$42,1))</f>
      </c>
      <c r="BRA17" s="126">
        <v>5.71</v>
      </c>
      <c r="BRB17" s="126">
        <f>IF(COUNTA(BRA$12:BRA$42)=0,0.6*BRA$5,IF(BRA17="",0,IF(BRA$6=0,IF(BRA17&gt;=BRA$8,BRA$5,IF(BRA17&lt;BRA$6,0,0.6*BRA$5+0.4*BRA$5*(BRA17-BRA$7)/(BRA$8-BRA$7))),IF(BRA17&lt;=BRA$8,BRA$5,IF(BRA17&gt;BRA$6,0,0.6*BRA$5+0.4*BRA$5*(BRA17-BRA$7)/(BRA$8-BRA$7))))))</f>
      </c>
      <c r="BRC17" s="126">
        <f>IF(BRA17&lt;&gt;"",BRA$5,0)</f>
      </c>
      <c r="BRD17" s="125">
        <f>IF(BRA$6=0,RANK(BRA17,BRA$12:BRA$42,0),RANK(BRA17,BRA$12:BRA$42,1))</f>
      </c>
      <c r="BRE17" s="126">
        <v>0.15</v>
      </c>
      <c r="BRF17" s="126">
        <f>IF(COUNTA(BRE$12:BRE$42)=0,0.6*BRE$5,IF(BRE17="",0,IF(BRE$6=0,IF(BRE17&gt;=BRE$8,BRE$5,IF(BRE17&lt;BRE$6,0,0.6*BRE$5+0.4*BRE$5*(BRE17-BRE$7)/(BRE$8-BRE$7))),IF(BRE17&lt;=BRE$8,BRE$5,IF(BRE17&gt;BRE$6,0,0.6*BRE$5+0.4*BRE$5*(BRE17-BRE$7)/(BRE$8-BRE$7))))))</f>
      </c>
      <c r="BRG17" s="126">
        <f>IF(BRE17&lt;&gt;"",BRE$5,0)</f>
      </c>
      <c r="BRH17" s="125">
        <f>IF(BRE$6=0,RANK(BRE17,BRE$12:BRE$42,0),RANK(BRE17,BRE$12:BRE$42,1))</f>
      </c>
      <c r="BRI17" s="126">
        <v>0.06</v>
      </c>
      <c r="BRJ17" s="126">
        <f>IF(COUNTA(BRI$12:BRI$42)=0,0.6*BRI$5,IF(BRI17="",0,IF(BRI$6=0,IF(BRI17&gt;=BRI$8,BRI$5,IF(BRI17&lt;BRI$6,0,0.6*BRI$5+0.4*BRI$5*(BRI17-BRI$7)/(BRI$8-BRI$7))),IF(BRI17&lt;=BRI$8,BRI$5,IF(BRI17&gt;BRI$6,0,0.6*BRI$5+0.4*BRI$5*(BRI17-BRI$7)/(BRI$8-BRI$7))))))</f>
      </c>
      <c r="BRK17" s="126">
        <f>IF(BRI17&lt;&gt;"",BRI$5,0)</f>
      </c>
      <c r="BRL17" s="125">
        <f>IF(BRI$6=0,RANK(BRI17,BRI$12:BRI$42,0),RANK(BRI17,BRI$12:BRI$42,1))</f>
      </c>
      <c r="BRM17" s="126">
        <v>0.05</v>
      </c>
      <c r="BRN17" s="126">
        <f>IF(COUNTA(BRM$12:BRM$42)=0,0.6*BRM$5,IF(BRM17="",0,IF(BRM$6=0,IF(BRM17&gt;=BRM$8,BRM$5,IF(BRM17&lt;BRM$6,0,0.6*BRM$5+0.4*BRM$5*(BRM17-BRM$7)/(BRM$8-BRM$7))),IF(BRM17&lt;=BRM$8,BRM$5,IF(BRM17&gt;BRM$6,0,0.6*BRM$5+0.4*BRM$5*(BRM17-BRM$7)/(BRM$8-BRM$7))))))</f>
      </c>
      <c r="BRO17" s="126">
        <f>IF(BRM17&lt;&gt;"",BRM$5,0)</f>
      </c>
      <c r="BRP17" s="125">
        <f>IF(BRM$6=0,RANK(BRM17,BRM$12:BRM$42,0),RANK(BRM17,BRM$12:BRM$42,1))</f>
      </c>
      <c r="BRQ17"/>
      <c r="BRR17" s="126">
        <f>IF(COUNTA(BRQ$12:BRQ$42)=0,0.6*BRQ$5,IF(BRQ17="",0,IF(BRQ$6=0,IF(BRQ17&gt;=BRQ$8,BRQ$5,IF(BRQ17&lt;BRQ$6,0,0.6*BRQ$5+0.4*BRQ$5*(BRQ17-BRQ$7)/(BRQ$8-BRQ$7))),IF(BRQ17&lt;=BRQ$8,BRQ$5,IF(BRQ17&gt;BRQ$6,0,0.6*BRQ$5+0.4*BRQ$5*(BRQ17-BRQ$7)/(BRQ$8-BRQ$7))))))</f>
      </c>
      <c r="BRS17" s="126">
        <f>IF(BRQ17&lt;&gt;"",BRQ$5,0)</f>
      </c>
      <c r="BRT17" s="125">
        <f>IF(BRQ$6=0,RANK(BRQ17,BRQ$12:BRQ$42,0),RANK(BRQ17,BRQ$12:BRQ$42,1))</f>
      </c>
      <c r="BRU17"/>
      <c r="BRV17" s="126">
        <f>IF(COUNTA(BRU$12:BRU$42)=0,0.6*BRU$5,IF(BRU17="",0,IF(BRU$6=0,IF(BRU17&gt;=BRU$8,BRU$5,IF(BRU17&lt;BRU$6,0,0.6*BRU$5+0.4*BRU$5*(BRU17-BRU$7)/(BRU$8-BRU$7))),IF(BRU17&lt;=BRU$8,BRU$5,IF(BRU17&gt;BRU$6,0,0.6*BRU$5+0.4*BRU$5*(BRU17-BRU$7)/(BRU$8-BRU$7))))))</f>
      </c>
      <c r="BRW17" s="126">
        <f>IF(BRU17&lt;&gt;"",BRU$5,0)</f>
      </c>
      <c r="BRX17" s="125">
        <f>IF(BRU$6=0,RANK(BRU17,BRU$12:BRU$42,0),RANK(BRU17,BRU$12:BRU$42,1))</f>
      </c>
      <c r="BRY17"/>
      <c r="BRZ17" s="126">
        <f>IF(COUNTA(BRY$12:BRY$42)=0,0.6*BRY$5,IF(BRY17="",0,IF(BRY$6=0,IF(BRY17&gt;=BRY$8,BRY$5,IF(BRY17&lt;BRY$6,0,0.6*BRY$5+0.4*BRY$5*(BRY17-BRY$7)/(BRY$8-BRY$7))),IF(BRY17&lt;=BRY$8,BRY$5,IF(BRY17&gt;BRY$6,0,0.6*BRY$5+0.4*BRY$5*(BRY17-BRY$7)/(BRY$8-BRY$7))))))</f>
      </c>
      <c r="BSA17" s="126">
        <f>IF(BRY17&lt;&gt;"",BRY$5,0)</f>
      </c>
      <c r="BSB17" s="125">
        <f>IF(BRY$6=0,RANK(BRY17,BRY$12:BRY$42,0),RANK(BRY17,BRY$12:BRY$42,1))</f>
      </c>
      <c r="BSC17"/>
      <c r="BSD17" s="126">
        <f>IF(COUNTA(BSC$12:BSC$42)=0,0.6*BSC$5,IF(BSC17="",0,IF(BSC$6=0,IF(BSC17&gt;=BSC$8,BSC$5,IF(BSC17&lt;BSC$6,0,0.6*BSC$5+0.4*BSC$5*(BSC17-BSC$7)/(BSC$8-BSC$7))),IF(BSC17&lt;=BSC$8,BSC$5,IF(BSC17&gt;BSC$6,0,0.6*BSC$5+0.4*BSC$5*(BSC17-BSC$7)/(BSC$8-BSC$7))))))</f>
      </c>
      <c r="BSE17" s="126">
        <f>IF(BSC17&lt;&gt;"",BSC$5,0)</f>
      </c>
      <c r="BSF17" s="125">
        <f>IF(BSC$6=0,RANK(BSC17,BSC$12:BSC$42,0),RANK(BSC17,BSC$12:BSC$42,1))</f>
      </c>
      <c r="BSG17"/>
      <c r="BSH17" s="126">
        <f>IF(COUNTA(BSG$12:BSG$42)=0,0.6*BSG$5,IF(BSG17="",0,IF(BSG$6=0,IF(BSG17&gt;=BSG$8,BSG$5,IF(BSG17&lt;BSG$6,0,0.6*BSG$5+0.4*BSG$5*(BSG17-BSG$7)/(BSG$8-BSG$7))),IF(BSG17&lt;=BSG$8,BSG$5,IF(BSG17&gt;BSG$6,0,0.6*BSG$5+0.4*BSG$5*(BSG17-BSG$7)/(BSG$8-BSG$7))))))</f>
      </c>
      <c r="BSI17" s="126">
        <f>IF(BSG17&lt;&gt;"",BSG$5,0)</f>
      </c>
      <c r="BSJ17" s="125">
        <f>IF(BSG$6=0,RANK(BSG17,BSG$12:BSG$42,0),RANK(BSG17,BSG$12:BSG$42,1))</f>
      </c>
      <c r="BSK17"/>
      <c r="BSL17" s="126">
        <f>IF(COUNTA(BSK$12:BSK$42)=0,0.6*BSK$5,IF(BSK17="",0,IF(BSK$6=0,IF(BSK17&gt;=BSK$8,BSK$5,IF(BSK17&lt;BSK$6,0,0.6*BSK$5+0.4*BSK$5*(BSK17-BSK$7)/(BSK$8-BSK$7))),IF(BSK17&lt;=BSK$8,BSK$5,IF(BSK17&gt;BSK$6,0,0.6*BSK$5+0.4*BSK$5*(BSK17-BSK$7)/(BSK$8-BSK$7))))))</f>
      </c>
      <c r="BSM17" s="126">
        <f>IF(BSK17&lt;&gt;"",BSK$5,0)</f>
      </c>
      <c r="BSN17" s="125">
        <f>IF(BSK$6=0,RANK(BSK17,BSK$12:BSK$42,0),RANK(BSK17,BSK$12:BSK$42,1))</f>
      </c>
      <c r="BSO17"/>
      <c r="BSP17" s="126">
        <f>IF(COUNTA(BSO$12:BSO$42)=0,0.6*BSO$5,IF(BSO17="",0,IF(BSO$6=0,IF(BSO17&gt;=BSO$8,BSO$5,IF(BSO17&lt;BSO$6,0,0.6*BSO$5+0.4*BSO$5*(BSO17-BSO$7)/(BSO$8-BSO$7))),IF(BSO17&lt;=BSO$8,BSO$5,IF(BSO17&gt;BSO$6,0,0.6*BSO$5+0.4*BSO$5*(BSO17-BSO$7)/(BSO$8-BSO$7))))))</f>
      </c>
      <c r="BSQ17" s="126">
        <f>IF(BSO17&lt;&gt;"",BSO$5,0)</f>
      </c>
      <c r="BSR17" s="125">
        <f>IF(BSO$6=0,RANK(BSO17,BSO$12:BSO$42,0),RANK(BSO17,BSO$12:BSO$42,1))</f>
      </c>
      <c r="BSS17"/>
      <c r="BST17" s="126">
        <f>IF(COUNTA(BSS$12:BSS$42)=0,0.6*BSS$5,IF(BSS17="",0,IF(BSS$6=0,IF(BSS17&gt;=BSS$8,BSS$5,IF(BSS17&lt;BSS$6,0,0.6*BSS$5+0.4*BSS$5*(BSS17-BSS$7)/(BSS$8-BSS$7))),IF(BSS17&lt;=BSS$8,BSS$5,IF(BSS17&gt;BSS$6,0,0.6*BSS$5+0.4*BSS$5*(BSS17-BSS$7)/(BSS$8-BSS$7))))))</f>
      </c>
      <c r="BSU17" s="126">
        <f>IF(BSS17&lt;&gt;"",BSS$5,0)</f>
      </c>
      <c r="BSV17" s="125">
        <f>IF(BSS$6=0,RANK(BSS17,BSS$12:BSS$42,0),RANK(BSS17,BSS$12:BSS$42,1))</f>
      </c>
      <c r="BSW17"/>
      <c r="BSX17" s="126">
        <f>IF(COUNTA(BSW$12:BSW$42)=0,0.6*BSW$5,IF(BSW17="",0,IF(BSW$6=0,IF(BSW17&gt;=BSW$8,BSW$5,IF(BSW17&lt;BSW$6,0,0.6*BSW$5+0.4*BSW$5*(BSW17-BSW$7)/(BSW$8-BSW$7))),IF(BSW17&lt;=BSW$8,BSW$5,IF(BSW17&gt;BSW$6,0,0.6*BSW$5+0.4*BSW$5*(BSW17-BSW$7)/(BSW$8-BSW$7))))))</f>
      </c>
      <c r="BSY17" s="126">
        <f>IF(BSW17&lt;&gt;"",BSW$5,0)</f>
      </c>
      <c r="BSZ17" s="125">
        <f>IF(BSW$6=0,RANK(BSW17,BSW$12:BSW$42,0),RANK(BSW17,BSW$12:BSW$42,1))</f>
      </c>
      <c r="BTA17"/>
      <c r="BTB17" s="126">
        <f>IF(COUNTA(BTA$12:BTA$42)=0,0.6*BTA$5,IF(BTA17="",0,IF(BTA$6=0,IF(BTA17&gt;=BTA$8,BTA$5,IF(BTA17&lt;BTA$6,0,0.6*BTA$5+0.4*BTA$5*(BTA17-BTA$7)/(BTA$8-BTA$7))),IF(BTA17&lt;=BTA$8,BTA$5,IF(BTA17&gt;BTA$6,0,0.6*BTA$5+0.4*BTA$5*(BTA17-BTA$7)/(BTA$8-BTA$7))))))</f>
      </c>
      <c r="BTC17" s="126">
        <f>IF(BTA17&lt;&gt;"",BTA$5,0)</f>
      </c>
      <c r="BTD17" s="125">
        <f>IF(BTA$6=0,RANK(BTA17,BTA$12:BTA$42,0),RANK(BTA17,BTA$12:BTA$42,1))</f>
      </c>
      <c r="BTE17"/>
      <c r="BTF17" s="126">
        <f>IF(COUNTA(BTE$12:BTE$42)=0,0.6*BTE$5,IF(BTE17="",0,IF(BTE$6=0,IF(BTE17&gt;=BTE$8,BTE$5,IF(BTE17&lt;BTE$6,0,0.6*BTE$5+0.4*BTE$5*(BTE17-BTE$7)/(BTE$8-BTE$7))),IF(BTE17&lt;=BTE$8,BTE$5,IF(BTE17&gt;BTE$6,0,0.6*BTE$5+0.4*BTE$5*(BTE17-BTE$7)/(BTE$8-BTE$7))))))</f>
      </c>
      <c r="BTG17" s="126">
        <f>IF(BTE17&lt;&gt;"",BTE$5,0)</f>
      </c>
      <c r="BTH17" s="125">
        <f>IF(BTE$6=0,RANK(BTE17,BTE$12:BTE$42,0),RANK(BTE17,BTE$12:BTE$42,1))</f>
      </c>
      <c r="BTI17" s="126">
        <v>0.52</v>
      </c>
      <c r="BTJ17" s="126">
        <f>IF(COUNTA(BTI$12:BTI$42)=0,0.6*BTI$5,IF(BTI17="",0,IF(BTI$6=0,IF(BTI17&gt;=BTI$8,BTI$5,IF(BTI17&lt;BTI$6,0,0.6*BTI$5+0.4*BTI$5*(BTI17-BTI$7)/(BTI$8-BTI$7))),IF(BTI17&lt;=BTI$8,BTI$5,IF(BTI17&gt;BTI$6,0,0.6*BTI$5+0.4*BTI$5*(BTI17-BTI$7)/(BTI$8-BTI$7))))))</f>
      </c>
      <c r="BTK17" s="126">
        <f>IF(BTI17&lt;&gt;"",BTI$5,0)</f>
      </c>
      <c r="BTL17" s="125">
        <f>IF(BTI$6=0,RANK(BTI17,BTI$12:BTI$42,0),RANK(BTI17,BTI$12:BTI$42,1))</f>
      </c>
      <c r="BTM17" s="126">
        <v>1.55</v>
      </c>
      <c r="BTN17" s="126">
        <f>IF(COUNTA(BTM$12:BTM$42)=0,0.6*BTM$5,IF(BTM17="",0,IF(BTM$6=0,IF(BTM17&gt;=BTM$8,BTM$5,IF(BTM17&lt;BTM$6,0,0.6*BTM$5+0.4*BTM$5*(BTM17-BTM$7)/(BTM$8-BTM$7))),IF(BTM17&lt;=BTM$8,BTM$5,IF(BTM17&gt;BTM$6,0,0.6*BTM$5+0.4*BTM$5*(BTM17-BTM$7)/(BTM$8-BTM$7))))))</f>
      </c>
      <c r="BTO17" s="126">
        <f>IF(BTM17&lt;&gt;"",BTM$5,0)</f>
      </c>
      <c r="BTP17" s="125">
        <f>IF(BTM$6=0,RANK(BTM17,BTM$12:BTM$42,0),RANK(BTM17,BTM$12:BTM$42,1))</f>
      </c>
      <c r="BTQ17" s="126">
        <v>0.99</v>
      </c>
      <c r="BTR17" s="126">
        <f>IF(COUNTA(BTQ$12:BTQ$42)=0,0.6*BTQ$5,IF(BTQ17="",0,IF(BTQ$6=0,IF(BTQ17&gt;=BTQ$8,BTQ$5,IF(BTQ17&lt;BTQ$6,0,0.6*BTQ$5+0.4*BTQ$5*(BTQ17-BTQ$7)/(BTQ$8-BTQ$7))),IF(BTQ17&lt;=BTQ$8,BTQ$5,IF(BTQ17&gt;BTQ$6,0,0.6*BTQ$5+0.4*BTQ$5*(BTQ17-BTQ$7)/(BTQ$8-BTQ$7))))))</f>
      </c>
      <c r="BTS17" s="126">
        <f>IF(BTQ17&lt;&gt;"",BTQ$5,0)</f>
      </c>
      <c r="BTT17" s="125">
        <f>IF(BTQ$6=0,RANK(BTQ17,BTQ$12:BTQ$42,0),RANK(BTQ17,BTQ$12:BTQ$42,1))</f>
      </c>
      <c r="BTU17" s="126">
        <v>98.94</v>
      </c>
      <c r="BTV17" s="126">
        <f>IF(COUNTA(BTU$12:BTU$42)=0,0.6*BTU$5,IF(BTU17="",0,IF(BTU$6=0,IF(BTU17&gt;=BTU$8,BTU$5,IF(BTU17&lt;BTU$6,0,0.6*BTU$5+0.4*BTU$5*(BTU17-BTU$7)/(BTU$8-BTU$7))),IF(BTU17&lt;=BTU$8,BTU$5,IF(BTU17&gt;BTU$6,0,0.6*BTU$5+0.4*BTU$5*(BTU17-BTU$7)/(BTU$8-BTU$7))))))</f>
      </c>
      <c r="BTW17" s="126">
        <f>IF(BTU17&lt;&gt;"",BTU$5,0)</f>
      </c>
      <c r="BTX17" s="125">
        <f>IF(BTU$6=0,RANK(BTU17,BTU$12:BTU$42,0),RANK(BTU17,BTU$12:BTU$42,1))</f>
      </c>
      <c r="BTY17" s="126">
        <v>96.59</v>
      </c>
      <c r="BTZ17" s="126">
        <f>IF(COUNTA(BTY$12:BTY$42)=0,0.6*BTY$5,IF(BTY17="",0,IF(BTY$6=0,IF(BTY17&gt;=BTY$8,BTY$5,IF(BTY17&lt;BTY$6,0,0.6*BTY$5+0.4*BTY$5*(BTY17-BTY$7)/(BTY$8-BTY$7))),IF(BTY17&lt;=BTY$8,BTY$5,IF(BTY17&gt;BTY$6,0,0.6*BTY$5+0.4*BTY$5*(BTY17-BTY$7)/(BTY$8-BTY$7))))))</f>
      </c>
      <c r="BUA17" s="126">
        <f>IF(BTY17&lt;&gt;"",BTY$5,0)</f>
      </c>
      <c r="BUB17" s="125">
        <f>IF(BTY$6=0,RANK(BTY17,BTY$12:BTY$42,0),RANK(BTY17,BTY$12:BTY$42,1))</f>
      </c>
      <c r="BUC17" s="126">
        <v>98.72</v>
      </c>
      <c r="BUD17" s="126">
        <f>IF(COUNTA(BUC$12:BUC$42)=0,0.6*BUC$5,IF(BUC17="",0,IF(BUC$6=0,IF(BUC17&gt;=BUC$8,BUC$5,IF(BUC17&lt;BUC$6,0,0.6*BUC$5+0.4*BUC$5*(BUC17-BUC$7)/(BUC$8-BUC$7))),IF(BUC17&lt;=BUC$8,BUC$5,IF(BUC17&gt;BUC$6,0,0.6*BUC$5+0.4*BUC$5*(BUC17-BUC$7)/(BUC$8-BUC$7))))))</f>
      </c>
      <c r="BUE17" s="126">
        <f>IF(BUC17&lt;&gt;"",BUC$5,0)</f>
      </c>
      <c r="BUF17" s="125">
        <f>IF(BUC$6=0,RANK(BUC17,BUC$12:BUC$42,0),RANK(BUC17,BUC$12:BUC$42,1))</f>
      </c>
      <c r="BUG17" s="126">
        <v>1.81</v>
      </c>
      <c r="BUH17" s="126">
        <f>IF(COUNTA(BUG$12:BUG$42)=0,0.6*BUG$5,IF(BUG17="",0,IF(BUG$6=0,IF(BUG17&gt;=BUG$8,BUG$5,IF(BUG17&lt;BUG$6,0,0.6*BUG$5+0.4*BUG$5*(BUG17-BUG$7)/(BUG$8-BUG$7))),IF(BUG17&lt;=BUG$8,BUG$5,IF(BUG17&gt;BUG$6,0,0.6*BUG$5+0.4*BUG$5*(BUG17-BUG$7)/(BUG$8-BUG$7))))))</f>
      </c>
      <c r="BUI17" s="126">
        <f>IF(BUG17&lt;&gt;"",BUG$5,0)</f>
      </c>
      <c r="BUJ17" s="125">
        <f>IF(BUG$6=0,RANK(BUG17,BUG$12:BUG$42,0),RANK(BUG17,BUG$12:BUG$42,1))</f>
      </c>
      <c r="BUK17" s="126">
        <v>0.82</v>
      </c>
      <c r="BUL17" s="126">
        <f>IF(COUNTA(BUK$12:BUK$42)=0,0.6*BUK$5,IF(BUK17="",0,IF(BUK$6=0,IF(BUK17&gt;=BUK$8,BUK$5,IF(BUK17&lt;BUK$6,0,0.6*BUK$5+0.4*BUK$5*(BUK17-BUK$7)/(BUK$8-BUK$7))),IF(BUK17&lt;=BUK$8,BUK$5,IF(BUK17&gt;BUK$6,0,0.6*BUK$5+0.4*BUK$5*(BUK17-BUK$7)/(BUK$8-BUK$7))))))</f>
      </c>
      <c r="BUM17" s="126">
        <f>IF(BUK17&lt;&gt;"",BUK$5,0)</f>
      </c>
      <c r="BUN17" s="125">
        <f>IF(BUK$6=0,RANK(BUK17,BUK$12:BUK$42,0),RANK(BUK17,BUK$12:BUK$42,1))</f>
      </c>
      <c r="BUO17" s="126">
        <v>24.85</v>
      </c>
      <c r="BUP17" s="126">
        <f>IF(COUNTA(BUO$12:BUO$42)=0,0.6*BUO$5,IF(BUO17="",0,IF(AND(BUO17&gt;=BUO$7,BUO17&lt;=BUO$8),BUO$5,0)))</f>
      </c>
      <c r="BUQ17" s="126">
        <f>IF(BUO17&lt;&gt;"",BUO$5,0)</f>
      </c>
      <c r="BUR17" s="125">
        <f>IF(BUO$6=0,RANK(BUO17,BUO$12:BUO$42,0),RANK(BUO17,BUO$12:BUO$42,1))</f>
      </c>
      <c r="BUS17" s="126">
        <v>0.28</v>
      </c>
      <c r="BUT17" s="126">
        <f>IF(COUNTA(BUS$12:BUS$42)=0,0.6*BUS$5,IF(BUS17="",0,IF(BUS$6=0,IF(BUS17&gt;=BUS$8,BUS$5,IF(BUS17&lt;BUS$6,0,0.6*BUS$5+0.4*BUS$5*(BUS17-BUS$7)/(BUS$8-BUS$7))),IF(BUS17&lt;=BUS$8,BUS$5,IF(BUS17&gt;BUS$6,0,0.6*BUS$5+0.4*BUS$5*(BUS17-BUS$7)/(BUS$8-BUS$7))))))</f>
      </c>
      <c r="BUU17" s="126">
        <f>IF(BUS17&lt;&gt;"",BUS$5,0)</f>
      </c>
      <c r="BUV17" s="125">
        <f>IF(BUS$6=0,RANK(BUS17,BUS$12:BUS$42,0),RANK(BUS17,BUS$12:BUS$42,1))</f>
      </c>
      <c r="BUW17" s="126">
        <v>0</v>
      </c>
      <c r="BUX17" s="126">
        <f>IF(COUNTA(BUW$12:BUW$42)=0,0.6*BUW$5,IF(BUW17="",0,IF(BUW$6=0,IF(BUW17&gt;=BUW$8,BUW$5,IF(BUW17&lt;BUW$6,0,0.6*BUW$5+0.4*BUW$5*(BUW17-BUW$7)/(BUW$8-BUW$7))),IF(BUW17&lt;=BUW$8,BUW$5,IF(BUW17&gt;BUW$6,0,0.6*BUW$5+0.4*BUW$5*(BUW17-BUW$7)/(BUW$8-BUW$7))))))</f>
      </c>
      <c r="BUY17" s="126">
        <f>IF(BUW17&lt;&gt;"",BUW$5,0)</f>
      </c>
      <c r="BUZ17" s="125">
        <f>IF(BUW$6=0,RANK(BUW17,BUW$12:BUW$42,0),RANK(BUW17,BUW$12:BUW$42,1))</f>
      </c>
      <c r="BVA17" s="126">
        <v>0.328</v>
      </c>
      <c r="BVB17" s="126">
        <f>IF(COUNTA(BVA$12:BVA$42)=0,0.6*BVA$5,IF(BVA17="",0,IF(BVA$6=0,IF(BVA17&gt;=BVA$8,BVA$5,IF(BVA17&lt;BVA$6,0,0.6*BVA$5+0.4*BVA$5*(BVA17-BVA$7)/(BVA$8-BVA$7))),IF(BVA17&lt;=BVA$8,BVA$5,IF(BVA17&gt;BVA$6,0,0.6*BVA$5+0.4*BVA$5*(BVA17-BVA$7)/(BVA$8-BVA$7))))))</f>
      </c>
      <c r="BVC17" s="126">
        <f>IF(BVA17&lt;&gt;"",BVA$5,0)</f>
      </c>
      <c r="BVD17" s="125">
        <f>IF(BVA$6=0,RANK(BVA17,BVA$12:BVA$42,0),RANK(BVA17,BVA$12:BVA$42,1))</f>
      </c>
      <c r="BVE17" s="126">
        <v>0.209</v>
      </c>
      <c r="BVF17" s="126">
        <f>IF(COUNTA(BVE$12:BVE$42)=0,0.6*BVE$5,IF(BVE17="",0,IF(BVE$6=0,IF(BVE17&gt;=BVE$8,BVE$5,IF(BVE17&lt;BVE$6,0,0.6*BVE$5+0.4*BVE$5*(BVE17-BVE$7)/(BVE$8-BVE$7))),IF(BVE17&lt;=BVE$8,BVE$5,IF(BVE17&gt;BVE$6,0,0.6*BVE$5+0.4*BVE$5*(BVE17-BVE$7)/(BVE$8-BVE$7))))))</f>
      </c>
      <c r="BVG17" s="126">
        <f>IF(BVE17&lt;&gt;"",BVE$5,0)</f>
      </c>
      <c r="BVH17" s="125">
        <f>IF(BVE$6=0,RANK(BVE17,BVE$12:BVE$42,0),RANK(BVE17,BVE$12:BVE$42,1))</f>
      </c>
      <c r="BVI17" s="126">
        <v>46.5814793205384</v>
      </c>
      <c r="BVJ17" s="126">
        <f>IF(COUNTA(BVI$12:BVI$42)=0,0.6*BVI$5,IF(BVI17="",0,IF(BVI$6=0,IF(BVI17&gt;=BVI$8,BVI$5,IF(BVI17&lt;BVI$6,0,0.6*BVI$5+0.4*BVI$5*(BVI17-BVI$7)/(BVI$8-BVI$7))),IF(BVI17&lt;=BVI$8,BVI$5,IF(BVI17&gt;BVI$6,0,0.6*BVI$5+0.4*BVI$5*(BVI17-BVI$7)/(BVI$8-BVI$7))))))</f>
      </c>
      <c r="BVK17" s="126">
        <f>IF(BVI17&lt;&gt;"",BVI$5,0)</f>
      </c>
      <c r="BVL17" s="125">
        <f>IF(BVI$6=0,RANK(BVI17,BVI$12:BVI$42,0),RANK(BVI17,BVI$12:BVI$42,1))</f>
      </c>
      <c r="BVM17" s="126">
        <v>0.47</v>
      </c>
      <c r="BVN17" s="126">
        <f>IF(COUNTA(BVM$12:BVM$42)=0,0.6*BVM$5,IF(BVM17="",0,IF(BVM$6=0,IF(BVM17&gt;=BVM$8,BVM$5,IF(BVM17&lt;BVM$6,0,0.6*BVM$5+0.4*BVM$5*(BVM17-BVM$7)/(BVM$8-BVM$7))),IF(BVM17&lt;=BVM$8,BVM$5,IF(BVM17&gt;BVM$6,0,0.6*BVM$5+0.4*BVM$5*(BVM17-BVM$7)/(BVM$8-BVM$7))))))</f>
      </c>
      <c r="BVO17" s="126">
        <f>IF(BVM17&lt;&gt;"",BVM$5,0)</f>
      </c>
      <c r="BVP17" s="125">
        <f>IF(BVM$6=0,RANK(BVM17,BVM$12:BVM$42,0),RANK(BVM17,BVM$12:BVM$42,1))</f>
      </c>
      <c r="BVQ17" s="126">
        <v>1.07</v>
      </c>
      <c r="BVR17" s="126">
        <f>IF(COUNTA(BVQ$12:BVQ$42)=0,0.6*BVQ$5,IF(BVQ17="",0,IF(BVQ$6=0,IF(BVQ17&gt;=BVQ$8,BVQ$5,IF(BVQ17&lt;BVQ$6,0,0.6*BVQ$5+0.4*BVQ$5*(BVQ17-BVQ$7)/(BVQ$8-BVQ$7))),IF(BVQ17&lt;=BVQ$8,BVQ$5,IF(BVQ17&gt;BVQ$6,0,0.6*BVQ$5+0.4*BVQ$5*(BVQ17-BVQ$7)/(BVQ$8-BVQ$7))))))</f>
      </c>
      <c r="BVS17" s="126">
        <f>IF(BVQ17&lt;&gt;"",BVQ$5,0)</f>
      </c>
      <c r="BVT17" s="125">
        <f>IF(BVQ$6=0,RANK(BVQ17,BVQ$12:BVQ$42,0),RANK(BVQ17,BVQ$12:BVQ$42,1))</f>
      </c>
      <c r="BVU17" s="126">
        <v>92.857421909276</v>
      </c>
      <c r="BVV17" s="126">
        <f>IF(COUNTA(BVU$12:BVU$42)=0,0.6*BVU$5,IF(BVU17="",0,IF(BVU$6=0,IF(BVU17&gt;=BVU$8,BVU$5,IF(BVU17&lt;BVU$6,0,0.6*BVU$5+0.4*BVU$5*(BVU17-BVU$7)/(BVU$8-BVU$7))),IF(BVU17&lt;=BVU$8,BVU$5,IF(BVU17&gt;BVU$6,0,0.6*BVU$5+0.4*BVU$5*(BVU17-BVU$7)/(BVU$8-BVU$7))))))</f>
      </c>
      <c r="BVW17" s="126">
        <f>IF(BVU17&lt;&gt;"",BVU$5,0)</f>
      </c>
      <c r="BVX17" s="125">
        <f>IF(BVU$6=0,RANK(BVU17,BVU$12:BVU$42,0),RANK(BVU17,BVU$12:BVU$42,1))</f>
      </c>
      <c r="BVY17" s="126">
        <v>99.9793473771169</v>
      </c>
      <c r="BVZ17" s="126">
        <f>IF(COUNTA(BVY$12:BVY$42)=0,0.6*BVY$5,IF(BVY17="",0,IF(BVY$6=0,IF(BVY17&gt;=BVY$8,BVY$5,IF(BVY17&lt;BVY$6,0,0.6*BVY$5+0.4*BVY$5*(BVY17-BVY$7)/(BVY$8-BVY$7))),IF(BVY17&lt;=BVY$8,BVY$5,IF(BVY17&gt;BVY$6,0,0.6*BVY$5+0.4*BVY$5*(BVY17-BVY$7)/(BVY$8-BVY$7))))))</f>
      </c>
      <c r="BWA17" s="126">
        <f>IF(BVY17&lt;&gt;"",BVY$5,0)</f>
      </c>
      <c r="BWB17" s="125">
        <f>IF(BVY$6=0,RANK(BVY17,BVY$12:BVY$42,0),RANK(BVY17,BVY$12:BVY$42,1))</f>
      </c>
      <c r="BWC17" s="126">
        <v>100</v>
      </c>
      <c r="BWD17" s="126">
        <f>IF(COUNTA(BWC$12:BWC$42)=0,0.6*BWC$5,IF(BWC17="",0,IF(BWC$6=0,IF(BWC17&gt;=BWC$8,BWC$5,IF(BWC17&lt;BWC$6,0,0.6*BWC$5+0.4*BWC$5*(BWC17-BWC$7)/(BWC$8-BWC$7))),IF(BWC17&lt;=BWC$8,BWC$5,IF(BWC17&gt;BWC$6,0,0.6*BWC$5+0.4*BWC$5*(BWC17-BWC$7)/(BWC$8-BWC$7))))))</f>
      </c>
      <c r="BWE17" s="126">
        <f>IF(BWC17&lt;&gt;"",BWC$5,0)</f>
      </c>
      <c r="BWF17" s="125">
        <f>IF(BWC$6=0,RANK(BWC17,BWC$12:BWC$42,0),RANK(BWC17,BWC$12:BWC$42,1))</f>
      </c>
      <c r="BWG17" s="126">
        <v>99.2874845105328</v>
      </c>
      <c r="BWH17" s="126">
        <f>IF(COUNTA(BWG$12:BWG$42)=0,0.6*BWG$5,IF(BWG17="",0,IF(BWG$6=0,IF(BWG17&gt;=BWG$8,BWG$5,IF(BWG17&lt;BWG$6,0,0.6*BWG$5+0.4*BWG$5*(BWG17-BWG$7)/(BWG$8-BWG$7))),IF(BWG17&lt;=BWG$8,BWG$5,IF(BWG17&gt;BWG$6,0,0.6*BWG$5+0.4*BWG$5*(BWG17-BWG$7)/(BWG$8-BWG$7))))))</f>
      </c>
      <c r="BWI17" s="126">
        <f>IF(BWG17&lt;&gt;"",BWG$5,0)</f>
      </c>
      <c r="BWJ17" s="125">
        <f>IF(BWG$6=0,RANK(BWG17,BWG$12:BWG$42,0),RANK(BWG17,BWG$12:BWG$42,1))</f>
      </c>
      <c r="BWK17" s="126">
        <v>8</v>
      </c>
      <c r="BWL17" s="126">
        <f>IF(COUNTA(BWK$12:BWK$42)=0,0.6*BWK$5,IF(BWK17="",0,IF(AND(BWK17&gt;=BWK$7,BWK17&lt;=BWK$8),BWK$5,0)))</f>
      </c>
      <c r="BWM17" s="126">
        <f>IF(BWK17&lt;&gt;"",BWK$5,0)</f>
      </c>
      <c r="BWN17" s="125">
        <f>IF(BWK$6=0,RANK(BWK17,BWK$12:BWK$42,0),RANK(BWK17,BWK$12:BWK$42,1))</f>
      </c>
      <c r="BWO17" s="126">
        <v>2.89</v>
      </c>
      <c r="BWP17" s="126">
        <f>IF(COUNTA(BWO$12:BWO$42)=0,0.6*BWO$5,IF(BWO17="",0,IF(BWO$6=0,IF(BWO17&gt;=BWO$8,BWO$5,IF(BWO17&lt;BWO$6,0,0.6*BWO$5+0.4*BWO$5*(BWO17-BWO$7)/(BWO$8-BWO$7))),IF(BWO17&lt;=BWO$8,BWO$5,IF(BWO17&gt;BWO$6,0,0.6*BWO$5+0.4*BWO$5*(BWO17-BWO$7)/(BWO$8-BWO$7))))))</f>
      </c>
      <c r="BWQ17" s="126">
        <f>IF(BWO17&lt;&gt;"",BWO$5,0)</f>
      </c>
      <c r="BWR17" s="125">
        <f>IF(BWO$6=0,RANK(BWO17,BWO$12:BWO$42,0),RANK(BWO17,BWO$12:BWO$42,1))</f>
      </c>
      <c r="BWS17" s="126">
        <v>2.67</v>
      </c>
      <c r="BWT17" s="126">
        <f>IF(COUNTA(BWS$12:BWS$42)=0,0.6*BWS$5,IF(BWS17="",0,IF(BWS$6=0,IF(BWS17&gt;=BWS$8,BWS$5,IF(BWS17&lt;BWS$6,0,0.6*BWS$5+0.4*BWS$5*(BWS17-BWS$7)/(BWS$8-BWS$7))),IF(BWS17&lt;=BWS$8,BWS$5,IF(BWS17&gt;BWS$6,0,0.6*BWS$5+0.4*BWS$5*(BWS17-BWS$7)/(BWS$8-BWS$7))))))</f>
      </c>
      <c r="BWU17" s="126">
        <f>IF(BWS17&lt;&gt;"",BWS$5,0)</f>
      </c>
      <c r="BWV17" s="125">
        <f>IF(BWS$6=0,RANK(BWS17,BWS$12:BWS$42,0),RANK(BWS17,BWS$12:BWS$42,1))</f>
      </c>
      <c r="BWW17" s="125" t="s">
        <v>21</v>
      </c>
      <c r="BWX17" s="125">
        <f>(F17+J17+N17+R17+V17+Z17+AD17+AH17+AL17)*100</f>
      </c>
      <c r="BWY17" s="125">
        <f>RANK(BWX17,BWX$12:BWX$42,0)</f>
      </c>
      <c r="BWZ17" s="125" t="s">
        <v>21</v>
      </c>
      <c r="BXA17" s="125">
        <f>(AP17+AT17+AX17+BB17+BF17+BJ17+BN17+BR17+BV17+BZ17+CD17+CH17+CL17+CP17)*100</f>
      </c>
      <c r="BXB17" s="125">
        <f>RANK(BXA17,BXA$12:BXA$42,0)</f>
      </c>
      <c r="BXC17" s="125" t="s">
        <v>21</v>
      </c>
      <c r="BXD17" s="125">
        <f>(CT17)*100</f>
      </c>
      <c r="BXE17" s="125">
        <f>RANK(BXD17,BXD$12:BXD$42,0)</f>
      </c>
      <c r="BXF17" s="125" t="s">
        <v>21</v>
      </c>
      <c r="BXG17" s="125">
        <f>(CX17+DB17+DF17+DJ17+DN17+DR17+DV17+DZ17+EE17+EJ17+EO17+ET17+EY17+FD17+FI17+FN17+FS17+FX17+GC17+GH17+GM17+GR17+GW17+HB17+HG17+HL17+HQ17+HV17+IA17+IF17+IK17+IP17+IU17+IZ17+JE17+JJ17+JO17+JT17+JY17+KD17+KI17+KN17+KS17+KX17+LC17+LH17+LM17+LR17+LW17+MB17+MG17+ML17+MQ17+MV17+NA17+NF17+NK17+NP17+NU17+NZ17+OE17+OJ17+OO17+OT17+OY17+PD17+PI17+PN17+PS17+PX17+QC17+QH17+QM17+QR17+QW17+RB17+RG17+RL17+RQ17+RV17+SA17+SF17+SK17+SP17+SU17+SZ17+TE17+TJ17+TO17+TT17+TY17+UD17+UI17+UN17+US17+UX17+VC17+VH17+VM17+VR17+VW17+WB17+WG17+WL17+WQ17+WV17+XA17+XF17+XK17+XP17+XU17+XZ17+YE17+YJ17+YO17+YT17+YY17+ZD17+ZI17+ZN17+ZS17+ZX17+AAC17+AAH17+AAM17+AAR17+AAW17+ABB17+ABG17+ABL17+ABQ17+ABV17+ACA17+ACF17+ACK17+ACP17+ACU17+ACZ17+ADE17+ADJ17+ADO17+ADT17+ADY17+AED17+AEI17+AEN17+AES17+AEX17+AFC17+AFH17+AFM17+AFR17+AFW17+AGB17+AGG17+AGL17+AGQ17+AGV17+AHA17+AHF17+AHK17+AHP17+AHU17+AHZ17+AIE17+AIJ17+AIO17+AIT17+AIY17+AJD17+AJI17+AJN17+AJS17+AJX17+AKC17+AKH17+AKM17+AKR17+AKW17+ALB17+ALG17+ALL17+ALQ17+ALV17+AMA17+AMF17+AMK17+AMP17+AMU17+AMZ17+ANE17+ANJ17+ANO17+ANT17+ANY17+AOD17+AOI17+AON17+AOS17+AOX17+APC17+APH17+APM17+APR17+APW17+AQB17+AQG17+AQL17+AQQ17+AQV17+ARA17+ARF17+ARK17+ARP17+ARU17+ARZ17+ASE17+ASJ17+ASO17+AST17+ASY17+ATD17+ATI17+ATN17+ATS17+ATX17+AUC17+AUH17)*100</f>
      </c>
      <c r="BXH17" s="125">
        <f>RANK(BXG17,BXG$12:BXG$42,0)</f>
      </c>
      <c r="BXI17" s="125" t="s">
        <v>21</v>
      </c>
      <c r="BXJ17" s="125">
        <f>(AUL17+AUP17+AUT17+AUX17+AVB17+AVF17+AVJ17+AVN17+AVR17+AVV17+AVZ17+AWD17+AWH17+AWL17+AWP17+AWT17+AWX17+AXB17+AXF17+AXJ17+AXN17+AXR17+AXV17+AXZ17+AYD17+AYH17+AYL17+AYP17+AYT17+AYX17+AZB17+AZF17+AZJ17+AZN17+AZR17+AZV17+AZZ17+BAD17+BAH17+BAL17+BAP17+BAT17+BAX17+BBB17+BBF17+BBJ17+BBN17+BBR17+BBV17+BBZ17+BCD17+BCH17+BCL17+BCP17+BCT17+BCX17+BDB17+BDF17+BDJ17+BDN17+BDR17+BDV17+BDZ17+BED17+BEH17+BEL17+BEP17+BET17+BEX17+BFB17+BFF17+BFJ17+BFN17+BFR17+BFV17+BFZ17+BGD17+BGH17+BGL17+BGP17+BGT17+BGX17+BHB17+BHF17+BHJ17+BHN17+BHR17+BHV17+BHZ17+BID17+BIH17+BIL17+BIP17+BIT17+BIX17+BJB17+BJF17+BJJ17+BJN17+BJR17+BJV17+BJZ17+BKD17+BKH17+BKL17+BKP17+BKT17+BKX17+BLB17+BLF17+BLJ17+BLN17+BLR17+BLV17+BLZ17+BMD17+BMH17+BML17+BMP17+BMT17+BMX17+BNB17+BNF17+BNJ17+BNN17+BNR17+BNV17+BNZ17+BOD17+BOH17+BOL17+BOP17+BOT17+BOX17+BPB17+BPF17+BPJ17+BPN17+BPR17+BPV17+BPZ17+BQD17+BQH17+BQL17+BQP17+BQT17+BQX17+BRB17)*100</f>
      </c>
      <c r="BXK17" s="125">
        <f>RANK(BXJ17,BXJ$12:BXJ$42,0)</f>
      </c>
      <c r="BXL17" s="125" t="s">
        <v>21</v>
      </c>
      <c r="BXM17" s="125">
        <f>(BRF17+BRJ17+BRN17+BRR17+BRV17+BRZ17+BSD17+BSH17+BSL17+BSP17+BST17+BSX17+BTB17+BTF17+BTJ17+BTN17+BTR17)*100</f>
      </c>
      <c r="BXN17" s="125">
        <f>RANK(BXM17,BXM$12:BXM$42,0)</f>
      </c>
      <c r="BXO17" s="125" t="s">
        <v>21</v>
      </c>
      <c r="BXP17" s="125">
        <f>(BTV17+BTZ17+BUD17+BUH17+BUL17)*100</f>
      </c>
      <c r="BXQ17" s="125">
        <f>RANK(BXP17,BXP$12:BXP$42,0)</f>
      </c>
      <c r="BXR17" s="125" t="s">
        <v>21</v>
      </c>
      <c r="BXS17" s="125">
        <f>(BUP17+BUT17+BUX17)*100</f>
      </c>
      <c r="BXT17" s="125">
        <f>RANK(BXS17,BXS$12:BXS$42,0)</f>
      </c>
      <c r="BXU17" s="125" t="s">
        <v>21</v>
      </c>
      <c r="BXV17" s="125">
        <f>(BVB17+BVF17+BVJ17+BVN17+BVR17+BVV17+BVZ17+BWD17+BWH17+BWL17+BWP17+BWT17)*100</f>
      </c>
      <c r="BXW17" s="125">
        <f>RANK(BXV17,BXV$12:BXV$42,0)</f>
      </c>
    </row>
    <row r="18">
      <c r="A18" s="125" t="s">
        <v>22</v>
      </c>
      <c r="B18" s="125">
        <f>A18</f>
      </c>
      <c r="C18" s="125">
        <f>(F18+J18+N18+R18+V18+Z18+AD18+AH18+AL18+AP18+AT18+AX18+BB18+BF18+BJ18+BN18+BR18+BV18+BZ18+CD18+CH18+CL18+CP18+CT18+CX18+DB18+DF18+DJ18+DN18+DR18+DV18+DZ18+EE18+EJ18+EO18+ET18+EY18+FD18+FI18+FN18+FS18+FX18+GC18+GH18+GM18+GR18+GW18+HB18+HG18+HL18+HQ18+HV18+IA18+IF18+IK18+IP18+IU18+IZ18+JE18+JJ18+JO18+JT18+JY18+KD18+KI18+KN18+KS18+KX18+LC18+LH18+LM18+LR18+LW18+MB18+MG18+ML18+MQ18+MV18+NA18+NF18+NK18+NP18+NU18+NZ18+OE18+OJ18+OO18+OT18+OY18+PD18+PI18+PN18+PS18+PX18+QC18+QH18+QM18+QR18+QW18+RB18+RG18+RL18+RQ18+RV18+SA18+SF18+SK18+SP18+SU18+SZ18+TE18+TJ18+TO18+TT18+TY18+UD18+UI18+UN18+US18+UX18+VC18+VH18+VM18+VR18+VW18+WB18+WG18+WL18+WQ18+WV18+XA18+XF18+XK18+XP18+XU18+XZ18+YE18+YJ18+YO18+YT18+YY18+ZD18+ZI18+ZN18+ZS18+ZX18+AAC18+AAH18+AAM18+AAR18+AAW18+ABB18+ABG18+ABL18+ABQ18+ABV18+ACA18+ACF18+ACK18+ACP18+ACU18+ACZ18+ADE18+ADJ18+ADO18+ADT18+ADY18+AED18+AEI18+AEN18+AES18+AEX18+AFC18+AFH18+AFM18+AFR18+AFW18+AGB18+AGG18+AGL18+AGQ18+AGV18+AHA18+AHF18+AHK18+AHP18+AHU18+AHZ18+AIE18+AIJ18+AIO18+AIT18+AIY18+AJD18+AJI18+AJN18+AJS18+AJX18+AKC18+AKH18+AKM18+AKR18+AKW18+ALB18+ALG18+ALL18+ALQ18+ALV18+AMA18+AMF18+AMK18+AMP18+AMU18+AMZ18+ANE18+ANJ18+ANO18+ANT18+ANY18+AOD18+AOI18+AON18+AOS18+AOX18+APC18+APH18+APM18+APR18+APW18+AQB18+AQG18+AQL18+AQQ18+AQV18+ARA18+ARF18+ARK18+ARP18+ARU18+ARZ18+ASE18+ASJ18+ASO18+AST18+ASY18+ATD18+ATI18+ATN18+ATS18+ATX18+AUC18+AUH18+AUL18+AUP18+AUT18+AUX18+AVB18+AVF18+AVJ18+AVN18+AVR18+AVV18+AVZ18+AWD18+AWH18+AWL18+AWP18+AWT18+AWX18+AXB18+AXF18+AXJ18+AXN18+AXR18+AXV18+AXZ18+AYD18+AYH18+AYL18+AYP18+AYT18+AYX18+AZB18+AZF18+AZJ18+AZN18+AZR18+AZV18+AZZ18+BAD18+BAH18+BAL18+BAP18+BAT18+BAX18+BBB18+BBF18+BBJ18+BBN18+BBR18+BBV18+BBZ18+BCD18+BCH18+BCL18+BCP18+BCT18+BCX18+BDB18+BDF18+BDJ18+BDN18+BDR18+BDV18+BDZ18+BED18+BEH18+BEL18+BEP18+BET18+BEX18+BFB18+BFF18+BFJ18+BFN18+BFR18+BFV18+BFZ18+BGD18+BGH18+BGL18+BGP18+BGT18+BGX18+BHB18+BHF18+BHJ18+BHN18+BHR18+BHV18+BHZ18+BID18+BIH18+BIL18+BIP18+BIT18+BIX18+BJB18+BJF18+BJJ18+BJN18+BJR18+BJV18+BJZ18+BKD18+BKH18+BKL18+BKP18+BKT18+BKX18+BLB18+BLF18+BLJ18+BLN18+BLR18+BLV18+BLZ18+BMD18+BMH18+BML18+BMP18+BMT18+BMX18+BNB18+BNF18+BNJ18+BNN18+BNR18+BNV18+BNZ18+BOD18+BOH18+BOL18+BOP18+BOT18+BOX18+BPB18+BPF18+BPJ18+BPN18+BPR18+BPV18+BPZ18+BQD18+BQH18+BQL18+BQP18+BQT18+BQX18+BRB18+BRF18+BRJ18+BRN18+BRR18+BRV18+BRZ18+BSD18+BSH18+BSL18+BSP18+BST18+BSX18+BTB18+BTF18+BTJ18+BTN18+BTR18+BTV18+BTZ18+BUD18+BUH18+BUL18+BUP18+BUT18+BUX18+BVB18+BVF18+BVJ18+BVN18+BVR18+BVV18+BVZ18+BWD18+BWH18+BWL18+BWP18+BWT18)*100</f>
      </c>
      <c r="D18" s="125">
        <f>RANK(C18,C$12:C$42,0)</f>
      </c>
      <c r="E18" s="126">
        <v>66.0738365184292</v>
      </c>
      <c r="F18" s="126">
        <f>IF(COUNTA(E$12:E$42)=0,0.6*E$5,IF(E18="",0,IF(E$6=0,IF(E18&gt;=E$8,E$5,IF(E18&lt;E$6,0,0.6*E$5+0.4*E$5*(E18-E$7)/(E$8-E$7))),IF(E18&lt;=E$8,E$5,IF(E18&gt;E$6,0,0.6*E$5+0.4*E$5*(E18-E$7)/(E$8-E$7))))))</f>
      </c>
      <c r="G18" s="126">
        <f>IF(E18&lt;&gt;"",E$5,0)</f>
      </c>
      <c r="H18" s="125">
        <f>IF(E$6=0,RANK(E18,E$12:E$42,0),RANK(E18,E$12:E$42,1))</f>
      </c>
      <c r="I18" s="126">
        <v>82.6896798738282</v>
      </c>
      <c r="J18" s="126">
        <f>IF(COUNTA(I$12:I$42)=0,0.6*I$5,IF(I18="",0,IF(I$6=0,IF(I18&gt;=I$8,I$5,IF(I18&lt;I$6,0,0.6*I$5+0.4*I$5*(I18-I$7)/(I$8-I$7))),IF(I18&lt;=I$8,I$5,IF(I18&gt;I$6,0,0.6*I$5+0.4*I$5*(I18-I$7)/(I$8-I$7))))))</f>
      </c>
      <c r="K18" s="126">
        <f>IF(I18&lt;&gt;"",I$5,0)</f>
      </c>
      <c r="L18" s="125">
        <f>IF(I$6=0,RANK(I18,I$12:I$42,0),RANK(I18,I$12:I$42,1))</f>
      </c>
      <c r="M18"/>
      <c r="N18" s="126">
        <f>IF(COUNTA(M$12:M$42)=0,0.6*M$5,IF(M18="",0,IF(M$6=0,IF(M18&gt;=M$8,M$5,IF(M18&lt;M$6,0,0.6*M$5+0.4*M$5*(M18-M$7)/(M$8-M$7))),IF(M18&lt;=M$8,M$5,IF(M18&gt;M$6,0,0.6*M$5+0.4*M$5*(M18-M$7)/(M$8-M$7))))))</f>
      </c>
      <c r="O18" s="126">
        <f>IF(M18&lt;&gt;"",M$5,0)</f>
      </c>
      <c r="P18" s="125">
        <f>IF(M$6=0,RANK(M18,M$12:M$42,0),RANK(M18,M$12:M$42,1))</f>
      </c>
      <c r="Q18"/>
      <c r="R18" s="126">
        <f>IF(COUNTA(Q$12:Q$42)=0,0.6*Q$5,IF(Q18="",0,IF(Q$6=0,IF(Q18&gt;=Q$8,Q$5,IF(Q18&lt;Q$6,0,0.6*Q$5+0.4*Q$5*(Q18-Q$7)/(Q$8-Q$7))),IF(Q18&lt;=Q$8,Q$5,IF(Q18&gt;Q$6,0,0.6*Q$5+0.4*Q$5*(Q18-Q$7)/(Q$8-Q$7))))))</f>
      </c>
      <c r="S18" s="126">
        <f>IF(Q18&lt;&gt;"",Q$5,0)</f>
      </c>
      <c r="T18" s="125">
        <f>IF(Q$6=0,RANK(Q18,Q$12:Q$42,0),RANK(Q18,Q$12:Q$42,1))</f>
      </c>
      <c r="U18"/>
      <c r="V18" s="126">
        <f>IF(COUNTA(U$12:U$42)=0,0.6*U$5,IF(U18="",0,IF(U$6=0,IF(U18&gt;=U$8,U$5,IF(U18&lt;U$6,0,0.6*U$5+0.4*U$5*(U18-U$7)/(U$8-U$7))),IF(U18&lt;=U$8,U$5,IF(U18&gt;U$6,0,0.6*U$5+0.4*U$5*(U18-U$7)/(U$8-U$7))))))</f>
      </c>
      <c r="W18" s="126">
        <f>IF(U18&lt;&gt;"",U$5,0)</f>
      </c>
      <c r="X18" s="125">
        <f>IF(U$6=0,RANK(U18,U$12:U$42,0),RANK(U18,U$12:U$42,1))</f>
      </c>
      <c r="Y18"/>
      <c r="Z18" s="126">
        <f>IF(COUNTA(Y$12:Y$42)=0,0.6*Y$5,IF(Y18="",0,IF(Y$6=0,IF(Y18&gt;=Y$8,Y$5,IF(Y18&lt;Y$6,0,0.6*Y$5+0.4*Y$5*(Y18-Y$7)/(Y$8-Y$7))),IF(Y18&lt;=Y$8,Y$5,IF(Y18&gt;Y$6,0,0.6*Y$5+0.4*Y$5*(Y18-Y$7)/(Y$8-Y$7))))))</f>
      </c>
      <c r="AA18" s="126">
        <f>IF(Y18&lt;&gt;"",Y$5,0)</f>
      </c>
      <c r="AB18" s="125">
        <f>IF(Y$6=0,RANK(Y18,Y$12:Y$42,0),RANK(Y18,Y$12:Y$42,1))</f>
      </c>
      <c r="AC18"/>
      <c r="AD18" s="126">
        <f>IF(COUNTA(AC$12:AC$42)=0,0.6*AC$5,IF(AC18="",0,IF(AC$6=0,IF(AC18&gt;=AC$8,AC$5,IF(AC18&lt;AC$6,0,0.6*AC$5+0.4*AC$5*(AC18-AC$7)/(AC$8-AC$7))),IF(AC18&lt;=AC$8,AC$5,IF(AC18&gt;AC$6,0,0.6*AC$5+0.4*AC$5*(AC18-AC$7)/(AC$8-AC$7))))))</f>
      </c>
      <c r="AE18" s="126">
        <f>IF(AC18&lt;&gt;"",AC$5,0)</f>
      </c>
      <c r="AF18" s="125">
        <f>IF(AC$6=0,RANK(AC18,AC$12:AC$42,0),RANK(AC18,AC$12:AC$42,1))</f>
      </c>
      <c r="AG18"/>
      <c r="AH18" s="126">
        <f>IF(COUNTA(AG$12:AG$42)=0,0.6*AG$5,IF(AG18="",0,IF(AG$6=0,IF(AG18&gt;=AG$8,AG$5,IF(AG18&lt;AG$6,0,0.6*AG$5+0.4*AG$5*(AG18-AG$7)/(AG$8-AG$7))),IF(AG18&lt;=AG$8,AG$5,IF(AG18&gt;AG$6,0,0.6*AG$5+0.4*AG$5*(AG18-AG$7)/(AG$8-AG$7))))))</f>
      </c>
      <c r="AI18" s="126">
        <f>IF(AG18&lt;&gt;"",AG$5,0)</f>
      </c>
      <c r="AJ18" s="125">
        <f>IF(AG$6=0,RANK(AG18,AG$12:AG$42,0),RANK(AG18,AG$12:AG$42,1))</f>
      </c>
      <c r="AK18"/>
      <c r="AL18" s="126">
        <f>IF(COUNTA(AK$12:AK$42)=0,0.6*AK$5,IF(AK18="",0,IF(AK$6=0,IF(AK18&gt;=AK$8,AK$5,IF(AK18&lt;AK$6,0,0.6*AK$5+0.4*AK$5*(AK18-AK$7)/(AK$8-AK$7))),IF(AK18&lt;=AK$8,AK$5,IF(AK18&gt;AK$6,0,0.6*AK$5+0.4*AK$5*(AK18-AK$7)/(AK$8-AK$7))))))</f>
      </c>
      <c r="AM18" s="126">
        <f>IF(AK18&lt;&gt;"",AK$5,0)</f>
      </c>
      <c r="AN18" s="125">
        <f>IF(AK$6=0,RANK(AK18,AK$12:AK$42,0),RANK(AK18,AK$12:AK$42,1))</f>
      </c>
      <c r="AO18" s="126">
        <v>99.93</v>
      </c>
      <c r="AP18" s="126">
        <f>IF(COUNTA(AO$12:AO$42)=0,0.6*AO$5,IF(AO18="",0,IF(AO$6=0,IF(AO18&gt;=AO$8,AO$5,IF(AO18&lt;AO$6,0,0.6*AO$5+0.4*AO$5*(AO18-AO$7)/(AO$8-AO$7))),IF(AO18&lt;=AO$8,AO$5,IF(AO18&gt;AO$6,0,0.6*AO$5+0.4*AO$5*(AO18-AO$7)/(AO$8-AO$7))))))</f>
      </c>
      <c r="AQ18" s="126">
        <f>IF(AO18&lt;&gt;"",AO$5,0)</f>
      </c>
      <c r="AR18" s="125">
        <f>IF(AO$6=0,RANK(AO18,AO$12:AO$42,0),RANK(AO18,AO$12:AO$42,1))</f>
      </c>
      <c r="AS18" s="126">
        <v>0.02</v>
      </c>
      <c r="AT18" s="126">
        <f>IF(COUNTA(AS$12:AS$42)=0,0.6*AS$5,IF(AS18="",0,IF(AS$6=0,IF(AS18&gt;=AS$8,AS$5,IF(AS18&lt;AS$6,0,0.6*AS$5+0.4*AS$5*(AS18-AS$7)/(AS$8-AS$7))),IF(AS18&lt;=AS$8,AS$5,IF(AS18&gt;AS$6,0,0.6*AS$5+0.4*AS$5*(AS18-AS$7)/(AS$8-AS$7))))))</f>
      </c>
      <c r="AU18" s="126">
        <f>IF(AS18&lt;&gt;"",AS$5,0)</f>
      </c>
      <c r="AV18" s="125">
        <f>IF(AS$6=0,RANK(AS18,AS$12:AS$42,0),RANK(AS18,AS$12:AS$42,1))</f>
      </c>
      <c r="AW18" s="126">
        <v>99.71</v>
      </c>
      <c r="AX18" s="126">
        <f>IF(COUNTA(AW$12:AW$42)=0,0.6*AW$5,IF(AW18="",0,IF(AW$6=0,IF(AW18&gt;=AW$8,AW$5,IF(AW18&lt;AW$6,0,0.6*AW$5+0.4*AW$5*(AW18-AW$7)/(AW$8-AW$7))),IF(AW18&lt;=AW$8,AW$5,IF(AW18&gt;AW$6,0,0.6*AW$5+0.4*AW$5*(AW18-AW$7)/(AW$8-AW$7))))))</f>
      </c>
      <c r="AY18" s="126">
        <f>IF(AW18&lt;&gt;"",AW$5,0)</f>
      </c>
      <c r="AZ18" s="125">
        <f>IF(AW$6=0,RANK(AW18,AW$12:AW$42,0),RANK(AW18,AW$12:AW$42,1))</f>
      </c>
      <c r="BA18" s="126">
        <v>0.488816585260582</v>
      </c>
      <c r="BB18" s="126">
        <f>IF(COUNTA(BA$12:BA$42)=0,0.6*BA$5,IF(BA18="",0,IF(BA$6=0,IF(BA18&gt;=BA$8,BA$5,IF(BA18&lt;BA$6,0,0.6*BA$5+0.4*BA$5*(BA18-BA$7)/(BA$8-BA$7))),IF(BA18&lt;=BA$8,BA$5,IF(BA18&gt;BA$6,0,0.6*BA$5+0.4*BA$5*(BA18-BA$7)/(BA$8-BA$7))))))</f>
      </c>
      <c r="BC18" s="126">
        <f>IF(BA18&lt;&gt;"",BA$5,0)</f>
      </c>
      <c r="BD18" s="125">
        <f>IF(BA$6=0,RANK(BA18,BA$12:BA$42,0),RANK(BA18,BA$12:BA$42,1))</f>
      </c>
      <c r="BE18" s="126">
        <v>98.64</v>
      </c>
      <c r="BF18" s="126">
        <f>IF(COUNTA(BE$12:BE$42)=0,0.6*BE$5,IF(BE18="",0,IF(BE$6=0,IF(BE18&gt;=BE$8,BE$5,IF(BE18&lt;BE$6,0,0.6*BE$5+0.4*BE$5*(BE18-BE$7)/(BE$8-BE$7))),IF(BE18&lt;=BE$8,BE$5,IF(BE18&gt;BE$6,0,0.6*BE$5+0.4*BE$5*(BE18-BE$7)/(BE$8-BE$7))))))</f>
      </c>
      <c r="BG18" s="126">
        <f>IF(BE18&lt;&gt;"",BE$5,0)</f>
      </c>
      <c r="BH18" s="125">
        <f>IF(BE$6=0,RANK(BE18,BE$12:BE$42,0),RANK(BE18,BE$12:BE$42,1))</f>
      </c>
      <c r="BI18" s="126">
        <v>34</v>
      </c>
      <c r="BJ18" s="126">
        <f>IF(COUNTA(BI$12:BI$42)=0,0.6*BI$5,IF(BI18="",0,IF(BI$6=0,IF(BI18&gt;=BI$8,BI$5,IF(BI18&lt;BI$6,0,0.6*BI$5+0.4*BI$5*(BI18-BI$7)/(BI$8-BI$7))),IF(BI18&lt;=BI$8,BI$5,IF(BI18&gt;BI$6,0,0.6*BI$5+0.4*BI$5*(BI18-BI$7)/(BI$8-BI$7))))))</f>
      </c>
      <c r="BK18" s="126">
        <f>IF(BI18&lt;&gt;"",BI$5,0)</f>
      </c>
      <c r="BL18" s="125">
        <f>IF(BI$6=0,RANK(BI18,BI$12:BI$42,0),RANK(BI18,BI$12:BI$42,1))</f>
      </c>
      <c r="BM18" s="126">
        <v>99.751</v>
      </c>
      <c r="BN18" s="126">
        <f>IF(COUNTA(BM$12:BM$42)=0,0.6*BM$5,IF(BM18="",0,IF(BM$6=0,IF(BM18&gt;=BM$8,BM$5,IF(BM18&lt;BM$6,0,0.6*BM$5+0.4*BM$5*(BM18-BM$7)/(BM$8-BM$7))),IF(BM18&lt;=BM$8,BM$5,IF(BM18&gt;BM$6,0,0.6*BM$5+0.4*BM$5*(BM18-BM$7)/(BM$8-BM$7))))))</f>
      </c>
      <c r="BO18" s="126">
        <f>IF(BM18&lt;&gt;"",BM$5,0)</f>
      </c>
      <c r="BP18" s="125">
        <f>IF(BM$6=0,RANK(BM18,BM$12:BM$42,0),RANK(BM18,BM$12:BM$42,1))</f>
      </c>
      <c r="BQ18" s="126">
        <v>50</v>
      </c>
      <c r="BR18" s="126">
        <f>IF(COUNTA(BQ$12:BQ$42)=0,0.6*BQ$5,IF(BQ18="",0,IF(BQ$6=0,IF(BQ18&gt;=BQ$8,BQ$5,IF(BQ18&lt;BQ$6,0,0.6*BQ$5+0.4*BQ$5*(BQ18-BQ$7)/(BQ$8-BQ$7))),IF(BQ18&lt;=BQ$8,BQ$5,IF(BQ18&gt;BQ$6,0,0.6*BQ$5+0.4*BQ$5*(BQ18-BQ$7)/(BQ$8-BQ$7))))))</f>
      </c>
      <c r="BS18" s="126">
        <f>IF(BQ18&lt;&gt;"",BQ$5,0)</f>
      </c>
      <c r="BT18" s="125">
        <f>IF(BQ$6=0,RANK(BQ18,BQ$12:BQ$42,0),RANK(BQ18,BQ$12:BQ$42,1))</f>
      </c>
      <c r="BU18" s="126">
        <v>8.1921</v>
      </c>
      <c r="BV18" s="126">
        <f>IF(COUNTA(BU$12:BU$42)=0,0.6*BU$5,IF(BU18="",0,IF(BU$6=0,IF(BU18&gt;=BU$8,BU$5,IF(BU18&lt;BU$6,0,0.6*BU$5+0.4*BU$5*(BU18-BU$7)/(BU$8-BU$7))),IF(BU18&lt;=BU$8,BU$5,IF(BU18&gt;BU$6,0,0.6*BU$5+0.4*BU$5*(BU18-BU$7)/(BU$8-BU$7))))))</f>
      </c>
      <c r="BW18" s="126">
        <f>IF(BU18&lt;&gt;"",BU$5,0)</f>
      </c>
      <c r="BX18" s="125">
        <f>IF(BU$6=0,RANK(BU18,BU$12:BU$42,0),RANK(BU18,BU$12:BU$42,1))</f>
      </c>
      <c r="BY18" s="126">
        <v>99.79</v>
      </c>
      <c r="BZ18" s="126">
        <f>IF(COUNTA(BY$12:BY$42)=0,0.6*BY$5,IF(BY18="",0,IF(BY$6=0,IF(BY18&gt;=BY$8,BY$5,IF(BY18&lt;BY$6,0,0.6*BY$5+0.4*BY$5*(BY18-BY$7)/(BY$8-BY$7))),IF(BY18&lt;=BY$8,BY$5,IF(BY18&gt;BY$6,0,0.6*BY$5+0.4*BY$5*(BY18-BY$7)/(BY$8-BY$7))))))</f>
      </c>
      <c r="CA18" s="126">
        <f>IF(BY18&lt;&gt;"",BY$5,0)</f>
      </c>
      <c r="CB18" s="125">
        <f>IF(BY$6=0,RANK(BY18,BY$12:BY$42,0),RANK(BY18,BY$12:BY$42,1))</f>
      </c>
      <c r="CC18"/>
      <c r="CD18" s="126">
        <f>IF(COUNTA(CC$12:CC$42)=0,0.6*CC$5,IF(CC18="",0,IF(CC$6=0,IF(CC18&gt;=CC$8,CC$5,IF(CC18&lt;CC$6,0,0.6*CC$5+0.4*CC$5*(CC18-CC$7)/(CC$8-CC$7))),IF(CC18&lt;=CC$8,CC$5,IF(CC18&gt;CC$6,0,0.6*CC$5+0.4*CC$5*(CC18-CC$7)/(CC$8-CC$7))))))</f>
      </c>
      <c r="CE18" s="126">
        <f>IF(CC18&lt;&gt;"",CC$5,0)</f>
      </c>
      <c r="CF18" s="125">
        <f>IF(CC$6=0,RANK(CC18,CC$12:CC$42,0),RANK(CC18,CC$12:CC$42,1))</f>
      </c>
      <c r="CG18"/>
      <c r="CH18" s="126">
        <f>IF(COUNTA(CG$12:CG$42)=0,0.6*CG$5,IF(CG18="",0,IF(CG$6=0,IF(CG18&gt;=CG$8,CG$5,IF(CG18&lt;CG$6,0,0.6*CG$5+0.4*CG$5*(CG18-CG$7)/(CG$8-CG$7))),IF(CG18&lt;=CG$8,CG$5,IF(CG18&gt;CG$6,0,0.6*CG$5+0.4*CG$5*(CG18-CG$7)/(CG$8-CG$7))))))</f>
      </c>
      <c r="CI18" s="126">
        <f>IF(CG18&lt;&gt;"",CG$5,0)</f>
      </c>
      <c r="CJ18" s="125">
        <f>IF(CG$6=0,RANK(CG18,CG$12:CG$42,0),RANK(CG18,CG$12:CG$42,1))</f>
      </c>
      <c r="CK18"/>
      <c r="CL18" s="126">
        <f>IF(COUNTA(CK$12:CK$42)=0,0.6*CK$5,IF(CK18="",0,IF(CK$6=0,IF(CK18&gt;=CK$8,CK$5,IF(CK18&lt;CK$6,0,0.6*CK$5+0.4*CK$5*(CK18-CK$7)/(CK$8-CK$7))),IF(CK18&lt;=CK$8,CK$5,IF(CK18&gt;CK$6,0,0.6*CK$5+0.4*CK$5*(CK18-CK$7)/(CK$8-CK$7))))))</f>
      </c>
      <c r="CM18" s="126">
        <f>IF(CK18&lt;&gt;"",CK$5,0)</f>
      </c>
      <c r="CN18" s="125">
        <f>IF(CK$6=0,RANK(CK18,CK$12:CK$42,0),RANK(CK18,CK$12:CK$42,1))</f>
      </c>
      <c r="CO18"/>
      <c r="CP18" s="126">
        <f>IF(COUNTA(CO$12:CO$42)=0,0.6*CO$5,IF(CO18="",0,IF(CO$6=0,IF(CO18&gt;=CO$8,CO$5,IF(CO18&lt;CO$6,0,0.6*CO$5+0.4*CO$5*(CO18-CO$7)/(CO$8-CO$7))),IF(CO18&lt;=CO$8,CO$5,IF(CO18&gt;CO$6,0,0.6*CO$5+0.4*CO$5*(CO18-CO$7)/(CO$8-CO$7))))))</f>
      </c>
      <c r="CQ18" s="126">
        <f>IF(CO18&lt;&gt;"",CO$5,0)</f>
      </c>
      <c r="CR18" s="125">
        <f>IF(CO$6=0,RANK(CO18,CO$12:CO$42,0),RANK(CO18,CO$12:CO$42,1))</f>
      </c>
      <c r="CS18"/>
      <c r="CT18" s="126">
        <f>IF(COUNTA(CS$12:CS$42)=0,0.6*CS$5,IF(CS18="",0,IF(CS$6=0,IF(CS18&gt;=CS$8,CS$5,IF(CS18&lt;CS$6,0,0.6*CS$5+0.4*CS$5*(CS18-CS$7)/(CS$8-CS$7))),IF(CS18&lt;=CS$8,CS$5,IF(CS18&gt;CS$6,0,0.6*CS$5+0.4*CS$5*(CS18-CS$7)/(CS$8-CS$7))))))</f>
      </c>
      <c r="CU18" s="126">
        <f>IF(CS18&lt;&gt;"",CS$5,0)</f>
      </c>
      <c r="CV18" s="125">
        <f>IF(CS$6=0,RANK(CS18,CS$12:CS$42,0),RANK(CS18,CS$12:CS$42,1))</f>
      </c>
      <c r="CW18" s="126">
        <v>-6.43723598888754</v>
      </c>
      <c r="CX18" s="126">
        <f>IF(COUNTA(CW$12:CW$42)=0,0.6*CW$5,IF(CW18="",0,IF(CW$6=0,IF(CW18&gt;=CW$8,CW$5,IF(CW18&lt;CW$6,0,0.6*CW$5+0.4*CW$5*(CW18-CW$7)/(CW$8-CW$7))),IF(CW18&lt;=CW$8,CW$5,IF(CW18&gt;CW$6,0,0.6*CW$5+0.4*CW$5*(CW18-CW$7)/(CW$8-CW$7))))))</f>
      </c>
      <c r="CY18" s="126">
        <f>IF(CW18&lt;&gt;"",CW$5,0)</f>
      </c>
      <c r="CZ18" s="125">
        <f>IF(CW$6=0,RANK(CW18,CW$12:CW$42,0),RANK(CW18,CW$12:CW$42,1))</f>
      </c>
      <c r="DA18" s="126">
        <v>-7.25087256919186</v>
      </c>
      <c r="DB18" s="126">
        <f>IF(COUNTA(DA$12:DA$42)=0,0.6*DA$5,IF(DA18="",0,IF(DA$6=0,IF(DA18&gt;=DA$8,DA$5,IF(DA18&lt;DA$6,0,0.6*DA$5+0.4*DA$5*(DA18-DA$7)/(DA$8-DA$7))),IF(DA18&lt;=DA$8,DA$5,IF(DA18&gt;DA$6,0,0.6*DA$5+0.4*DA$5*(DA18-DA$7)/(DA$8-DA$7))))))</f>
      </c>
      <c r="DC18" s="126">
        <f>IF(DA18&lt;&gt;"",DA$5,0)</f>
      </c>
      <c r="DD18" s="125">
        <f>IF(DA$6=0,RANK(DA18,DA$12:DA$42,0),RANK(DA18,DA$12:DA$42,1))</f>
      </c>
      <c r="DE18" s="126">
        <v>-0.254108957611891</v>
      </c>
      <c r="DF18" s="126">
        <f>IF(COUNTA(DE$12:DE$42)=0,0.6*DE$5,IF(DE18="",0,IF(DE$6=0,IF(DE18&gt;=DE$8,DE$5,IF(DE18&lt;DE$6,0,0.6*DE$5+0.4*DE$5*(DE18-DE$7)/(DE$8-DE$7))),IF(DE18&lt;=DE$8,DE$5,IF(DE18&gt;DE$6,0,0.6*DE$5+0.4*DE$5*(DE18-DE$7)/(DE$8-DE$7))))))</f>
      </c>
      <c r="DG18" s="126">
        <f>IF(DE18&lt;&gt;"",DE$5,0)</f>
      </c>
      <c r="DH18" s="125">
        <f>IF(DE$6=0,RANK(DE18,DE$12:DE$42,0),RANK(DE18,DE$12:DE$42,1))</f>
      </c>
      <c r="DI18" s="126">
        <v>1.07638254872492</v>
      </c>
      <c r="DJ18" s="126">
        <f>IF(COUNTA(DI$12:DI$42)=0,0.6*DI$5,IF(DI18="",0,IF(DI$6=0,IF(DI18&gt;=DI$8,DI$5,IF(DI18&lt;DI$6,0,0.6*DI$5+0.4*DI$5*(DI18-DI$7)/(DI$8-DI$7))),IF(DI18&lt;=DI$8,DI$5,IF(DI18&gt;DI$6,0,0.6*DI$5+0.4*DI$5*(DI18-DI$7)/(DI$8-DI$7))))))</f>
      </c>
      <c r="DK18" s="126">
        <f>IF(DI18&lt;&gt;"",DI$5,0)</f>
      </c>
      <c r="DL18" s="125">
        <f>IF(DI$6=0,RANK(DI18,DI$12:DI$42,0),RANK(DI18,DI$12:DI$42,1))</f>
      </c>
      <c r="DM18" s="126">
        <v>1.1</v>
      </c>
      <c r="DN18" s="126">
        <f>IF(COUNTA(DM$12:DM$42)=0,0.6*DM$5,IF(DM18="",0,IF(DM$6=0,IF(DM18&gt;=DM$8,DM$5,IF(DM18&lt;DM$6,0,0.6*DM$5+0.4*DM$5*(DM18-DM$7)/(DM$8-DM$7))),IF(DM18&lt;=DM$8,DM$5,IF(DM18&gt;DM$6,0,0.6*DM$5+0.4*DM$5*(DM18-DM$7)/(DM$8-DM$7))))))</f>
      </c>
      <c r="DO18" s="126">
        <f>IF(DM18&lt;&gt;"",DM$5,0)</f>
      </c>
      <c r="DP18" s="125">
        <f>IF(DM$6=0,RANK(DM18,DM$12:DM$42,0),RANK(DM18,DM$12:DM$42,1))</f>
      </c>
      <c r="DQ18" s="126">
        <v>1.01</v>
      </c>
      <c r="DR18" s="126">
        <f>IF(COUNTA(DQ$12:DQ$42)=0,0.6*DQ$5,IF(DQ18="",0,IF(DQ$6=0,IF(DQ18&gt;=DQ$8,DQ$5,IF(DQ18&lt;DQ$6,0,0.6*DQ$5+0.4*DQ$5*(DQ18-DQ$7)/(DQ$8-DQ$7))),IF(DQ18&lt;=DQ$8,DQ$5,IF(DQ18&gt;DQ$6,0,0.6*DQ$5+0.4*DQ$5*(DQ18-DQ$7)/(DQ$8-DQ$7))))))</f>
      </c>
      <c r="DS18" s="126">
        <f>IF(DQ18&lt;&gt;"",DQ$5,0)</f>
      </c>
      <c r="DT18" s="125">
        <f>IF(DQ$6=0,RANK(DQ18,DQ$12:DQ$42,0),RANK(DQ18,DQ$12:DQ$42,1))</f>
      </c>
      <c r="DU18" s="126">
        <v>0.27</v>
      </c>
      <c r="DV18" s="126">
        <f>IF(COUNTA(DU$12:DU$42)=0,0.6*DU$5,IF(DU18="",0,IF(DU$6=0,IF(DU18&gt;=DU$8,DU$5,IF(DU18&lt;DU$6,0,0.6*DU$5+0.4*DU$5*(DU18-DU$7)/(DU$8-DU$7))),IF(DU18&lt;=DU$8,DU$5,IF(DU18&gt;DU$6,0,0.6*DU$5+0.4*DU$5*(DU18-DU$7)/(DU$8-DU$7))))))</f>
      </c>
      <c r="DW18" s="126">
        <f>IF(DU18&lt;&gt;"",DU$5,0)</f>
      </c>
      <c r="DX18" s="125">
        <f>IF(DU$6=0,RANK(DU18,DU$12:DU$42,0),RANK(DU18,DU$12:DU$42,1))</f>
      </c>
      <c r="DY18" s="126">
        <v>0.37</v>
      </c>
      <c r="DZ18" s="126">
        <f>IF(COUNTA(DY$12:DY$42)=0,0.6*DY$5,IF(DY18="",0,IF(DY$6=0,IF(DY18&gt;=DY$8,DY$5,IF(DY18&lt;DY$6,0,0.6*DY$5+0.4*DY$5*(DY18-DY$7)/(DY$8-DY$7))),IF(DY18&lt;=DY$8,DY$5,IF(DY18&gt;DY$6,0,0.6*DY$5+0.4*DY$5*(DY18-DY$7)/(DY$8-DY$7))))))</f>
      </c>
      <c r="EA18" s="126">
        <f>IF(DY18&lt;&gt;"",DY$5,0)</f>
      </c>
      <c r="EB18" s="125">
        <f>IF(DY$6=0,RANK(DY18,DY$12:DY$42,0),RANK(DY18,DY$12:DY$42,1))</f>
      </c>
      <c r="EC18" s="126">
        <v>97.623345</v>
      </c>
      <c r="ED18" s="126">
        <v>92.5308</v>
      </c>
      <c r="EE18" s="126">
        <f>IF((COUNTA(EC$12:EC$42)+COUNTA(ED$12:ED$42)=0),0.6*EC$5,IF(OR(EC18="",ED18=""),0,IF(EC$6=0,IF(EC18&gt;=EC$8,EC$5,IF(EC18&lt;ED18,0,EC$5*(EC18-ED18)/(EC$8-ED18))),IF(EC18&lt;=EC$8,EC$5,IF(EC18&gt;ED18,0,EC$5*(EC18-ED18)/(EC$8-ED18))))))</f>
      </c>
      <c r="EF18" s="126">
        <f>IF(OR(EC18="",ED18=""),0,EC$5)</f>
      </c>
      <c r="EG18" s="125">
        <f>IF(EC$6=0,RANK(EE18,EE$12:EE$42,0),RANK(EE18,EE$12:EE$42,1))</f>
      </c>
      <c r="EH18" s="126">
        <v>97.623345</v>
      </c>
      <c r="EI18" s="126">
        <v>93.896498</v>
      </c>
      <c r="EJ18" s="126">
        <f>IF((COUNTA(EH$12:EH$42)+COUNTA(EI$12:EI$42)=0),0.6*EH$5,IF(OR(EH18="",EI18=""),0,IF(EH$6=0,IF(EH18&gt;=EH$8,EH$5,IF(EH18&lt;EI18,0,EH$5*(EH18-EI18)/(EH$8-EI18))),IF(EH18&lt;=EH$8,EH$5,IF(EH18&gt;EI18,0,EH$5*(EH18-EI18)/(EH$8-EI18))))))</f>
      </c>
      <c r="EK18" s="126">
        <f>IF(OR(EH18="",EI18=""),0,EH$5)</f>
      </c>
      <c r="EL18" s="125">
        <f>IF(EH$6=0,RANK(EJ18,EJ$12:EJ$42,0),RANK(EJ18,EJ$12:EJ$42,1))</f>
      </c>
      <c r="EM18" s="126">
        <v>99.7</v>
      </c>
      <c r="EN18" s="126">
        <v>77.8933333333333</v>
      </c>
      <c r="EO18" s="126">
        <f>IF((COUNTA(EM$12:EM$42)+COUNTA(EN$12:EN$42)=0),0.6*EM$5,IF(OR(EM18="",EN18=""),0,IF(EM$6=0,IF(EM18&gt;=EM$8,EM$5,IF(EM18&lt;EN18,0,EM$5*(EM18-EN18)/(EM$8-EN18))),IF(EM18&lt;=EM$8,EM$5,IF(EM18&gt;EN18,0,EM$5*(EM18-EN18)/(EM$8-EN18))))))</f>
      </c>
      <c r="EP18" s="126">
        <f>IF(OR(EM18="",EN18=""),0,EM$5)</f>
      </c>
      <c r="EQ18" s="125">
        <f>IF(EM$6=0,RANK(EO18,EO$12:EO$42,0),RANK(EO18,EO$12:EO$42,1))</f>
      </c>
      <c r="ER18" s="126">
        <v>99.7</v>
      </c>
      <c r="ES18" s="126">
        <v>81.36</v>
      </c>
      <c r="ET18" s="126">
        <f>IF((COUNTA(ER$12:ER$42)+COUNTA(ES$12:ES$42)=0),0.6*ER$5,IF(OR(ER18="",ES18=""),0,IF(ER$6=0,IF(ER18&gt;=ER$8,ER$5,IF(ER18&lt;ES18,0,ER$5*(ER18-ES18)/(ER$8-ES18))),IF(ER18&lt;=ER$8,ER$5,IF(ER18&gt;ES18,0,ER$5*(ER18-ES18)/(ER$8-ES18))))))</f>
      </c>
      <c r="EU18" s="126">
        <f>IF(OR(ER18="",ES18=""),0,ER$5)</f>
      </c>
      <c r="EV18" s="125">
        <f>IF(ER$6=0,RANK(ET18,ET$12:ET$42,0),RANK(ET18,ET$12:ET$42,1))</f>
      </c>
      <c r="EW18" s="126">
        <v>1.67</v>
      </c>
      <c r="EX18" s="126">
        <v>8.52</v>
      </c>
      <c r="EY18" s="126">
        <f>IF((COUNTA(EW$12:EW$42)+COUNTA(EX$12:EX$42)=0),0.6*EW$5,IF(OR(EW18="",EX18=""),0,IF(EW$6=0,IF(EW18&gt;=EW$8,EW$5,IF(EW18&lt;EX18,0,EW$5*(EW18-EX18)/(EW$8-EX18))),IF(EW18&lt;=EW$8,EW$5,IF(EW18&gt;EX18,0,EW$5*(EW18-EX18)/(EW$8-EX18))))))</f>
      </c>
      <c r="EZ18" s="126">
        <f>IF(OR(EW18="",EX18=""),0,EW$5)</f>
      </c>
      <c r="FA18" s="125">
        <f>IF(EW$6=0,RANK(EY18,EY$12:EY$42,0),RANK(EY18,EY$12:EY$42,1))</f>
      </c>
      <c r="FB18" s="126">
        <v>1.67</v>
      </c>
      <c r="FC18" s="126">
        <v>9.36</v>
      </c>
      <c r="FD18" s="126">
        <f>IF((COUNTA(FB$12:FB$42)+COUNTA(FC$12:FC$42)=0),0.6*FB$5,IF(OR(FB18="",FC18=""),0,IF(FB$6=0,IF(FB18&gt;=FB$8,FB$5,IF(FB18&lt;FC18,0,FB$5*(FB18-FC18)/(FB$8-FC18))),IF(FB18&lt;=FB$8,FB$5,IF(FB18&gt;FC18,0,FB$5*(FB18-FC18)/(FB$8-FC18))))))</f>
      </c>
      <c r="FE18" s="126">
        <f>IF(OR(FB18="",FC18=""),0,FB$5)</f>
      </c>
      <c r="FF18" s="125">
        <f>IF(FB$6=0,RANK(FD18,FD$12:FD$42,0),RANK(FD18,FD$12:FD$42,1))</f>
      </c>
      <c r="FG18" s="126">
        <v>97.42</v>
      </c>
      <c r="FH18"/>
      <c r="FI18" s="126">
        <f>IF((COUNTA(FG$12:FG$42)+COUNTA(FH$12:FH$42)=0),0.6*FG$5,IF(OR(FG18="",FH18=""),0,IF(FG$6=0,IF(FG18&gt;=FG$8,FG$5,IF(FG18&lt;FH18,0,FG$5*(FG18-FH18)/(FG$8-FH18))),IF(FG18&lt;=FG$8,FG$5,IF(FG18&gt;FH18,0,FG$5*(FG18-FH18)/(FG$8-FH18))))))</f>
      </c>
      <c r="FJ18" s="126">
        <f>IF(OR(FG18="",FH18=""),0,FG$5)</f>
      </c>
      <c r="FK18" s="125">
        <f>IF(FG$6=0,RANK(FI18,FI$12:FI$42,0),RANK(FI18,FI$12:FI$42,1))</f>
      </c>
      <c r="FL18" s="126">
        <v>97.42</v>
      </c>
      <c r="FM18"/>
      <c r="FN18" s="126">
        <f>IF((COUNTA(FL$12:FL$42)+COUNTA(FM$12:FM$42)=0),0.6*FL$5,IF(OR(FL18="",FM18=""),0,IF(FL$6=0,IF(FL18&gt;=FL$8,FL$5,IF(FL18&lt;FM18,0,FL$5*(FL18-FM18)/(FL$8-FM18))),IF(FL18&lt;=FL$8,FL$5,IF(FL18&gt;FM18,0,FL$5*(FL18-FM18)/(FL$8-FM18))))))</f>
      </c>
      <c r="FO18" s="126">
        <f>IF(OR(FL18="",FM18=""),0,FL$5)</f>
      </c>
      <c r="FP18" s="125">
        <f>IF(FL$6=0,RANK(FN18,FN$12:FN$42,0),RANK(FN18,FN$12:FN$42,1))</f>
      </c>
      <c r="FQ18" s="126">
        <v>100</v>
      </c>
      <c r="FR18" s="126">
        <v>100</v>
      </c>
      <c r="FS18" s="126">
        <f>IF((COUNTA(FQ$12:FQ$42)+COUNTA(FR$12:FR$42)=0),0.6*FQ$5,IF(OR(FQ18="",FR18=""),0,IF(FQ$6=0,IF(FQ18&gt;=FQ$8,FQ$5,IF(FQ18&lt;FR18,0,FQ$5*(FQ18-FR18)/(FQ$8-FR18))),IF(FQ18&lt;=FQ$8,FQ$5,IF(FQ18&gt;FR18,0,FQ$5*(FQ18-FR18)/(FQ$8-FR18))))))</f>
      </c>
      <c r="FT18" s="126">
        <f>IF(OR(FQ18="",FR18=""),0,FQ$5)</f>
      </c>
      <c r="FU18" s="125">
        <f>IF(FQ$6=0,RANK(FS18,FS$12:FS$42,0),RANK(FS18,FS$12:FS$42,1))</f>
      </c>
      <c r="FV18" s="126">
        <v>100</v>
      </c>
      <c r="FW18" s="126">
        <v>100</v>
      </c>
      <c r="FX18" s="126">
        <f>IF((COUNTA(FV$12:FV$42)+COUNTA(FW$12:FW$42)=0),0.6*FV$5,IF(OR(FV18="",FW18=""),0,IF(FV$6=0,IF(FV18&gt;=FV$8,FV$5,IF(FV18&lt;FW18,0,FV$5*(FV18-FW18)/(FV$8-FW18))),IF(FV18&lt;=FV$8,FV$5,IF(FV18&gt;FW18,0,FV$5*(FV18-FW18)/(FV$8-FW18))))))</f>
      </c>
      <c r="FY18" s="126">
        <f>IF(OR(FV18="",FW18=""),0,FV$5)</f>
      </c>
      <c r="FZ18" s="125">
        <f>IF(FV$6=0,RANK(FX18,FX$12:FX$42,0),RANK(FX18,FX$12:FX$42,1))</f>
      </c>
      <c r="GA18" s="126">
        <v>3.96</v>
      </c>
      <c r="GB18" s="126">
        <v>2.81</v>
      </c>
      <c r="GC18" s="126">
        <f>IF((COUNTA(GA$12:GA$42)+COUNTA(GB$12:GB$42)=0),0.6*GA$5,IF(OR(GA18="",GB18=""),0,IF(GA$6=0,IF(GA18&gt;=GA$8,GA$5,IF(GA18&lt;GB18,0,GA$5*(GA18-GB18)/(GA$8-GB18))),IF(GA18&lt;=GA$8,GA$5,IF(GA18&gt;GB18,0,GA$5*(GA18-GB18)/(GA$8-GB18))))))</f>
      </c>
      <c r="GD18" s="126">
        <f>IF(OR(GA18="",GB18=""),0,GA$5)</f>
      </c>
      <c r="GE18" s="125">
        <f>IF(GA$6=0,RANK(GC18,GC$12:GC$42,0),RANK(GC18,GC$12:GC$42,1))</f>
      </c>
      <c r="GF18" s="126">
        <v>3.96</v>
      </c>
      <c r="GG18" s="126">
        <v>2.39</v>
      </c>
      <c r="GH18" s="126">
        <f>IF((COUNTA(GF$12:GF$42)+COUNTA(GG$12:GG$42)=0),0.6*GF$5,IF(OR(GF18="",GG18=""),0,IF(GF$6=0,IF(GF18&gt;=GF$8,GF$5,IF(GF18&lt;GG18,0,GF$5*(GF18-GG18)/(GF$8-GG18))),IF(GF18&lt;=GF$8,GF$5,IF(GF18&gt;GG18,0,GF$5*(GF18-GG18)/(GF$8-GG18))))))</f>
      </c>
      <c r="GI18" s="126">
        <f>IF(OR(GF18="",GG18=""),0,GF$5)</f>
      </c>
      <c r="GJ18" s="125">
        <f>IF(GF$6=0,RANK(GH18,GH$12:GH$42,0),RANK(GH18,GH$12:GH$42,1))</f>
      </c>
      <c r="GK18" s="126">
        <v>100</v>
      </c>
      <c r="GL18" s="126">
        <v>100</v>
      </c>
      <c r="GM18" s="126">
        <f>IF((COUNTA(GK$12:GK$42)+COUNTA(GL$12:GL$42)=0),0.6*GK$5,IF(OR(GK18="",GL18=""),0,IF(GK$6=0,IF(GK18&gt;=GK$8,GK$5,IF(GK18&lt;GL18,0,GK$5*(GK18-GL18)/(GK$8-GL18))),IF(GK18&lt;=GK$8,GK$5,IF(GK18&gt;GL18,0,GK$5*(GK18-GL18)/(GK$8-GL18))))))</f>
      </c>
      <c r="GN18" s="126">
        <f>IF(OR(GK18="",GL18=""),0,GK$5)</f>
      </c>
      <c r="GO18" s="125">
        <f>IF(GK$6=0,RANK(GM18,GM$12:GM$42,0),RANK(GM18,GM$12:GM$42,1))</f>
      </c>
      <c r="GP18" s="126">
        <v>100</v>
      </c>
      <c r="GQ18" s="126">
        <v>100</v>
      </c>
      <c r="GR18" s="126">
        <f>IF((COUNTA(GP$12:GP$42)+COUNTA(GQ$12:GQ$42)=0),0.6*GP$5,IF(OR(GP18="",GQ18=""),0,IF(GP$6=0,IF(GP18&gt;=GP$8,GP$5,IF(GP18&lt;GQ18,0,GP$5*(GP18-GQ18)/(GP$8-GQ18))),IF(GP18&lt;=GP$8,GP$5,IF(GP18&gt;GQ18,0,GP$5*(GP18-GQ18)/(GP$8-GQ18))))))</f>
      </c>
      <c r="GS18" s="126">
        <f>IF(OR(GP18="",GQ18=""),0,GP$5)</f>
      </c>
      <c r="GT18" s="125">
        <f>IF(GP$6=0,RANK(GR18,GR$12:GR$42,0),RANK(GR18,GR$12:GR$42,1))</f>
      </c>
      <c r="GU18" s="126">
        <v>0.46</v>
      </c>
      <c r="GV18" s="126">
        <v>0.466666666666667</v>
      </c>
      <c r="GW18" s="126">
        <f>IF((COUNTA(GU$12:GU$42)+COUNTA(GV$12:GV$42)=0),0.6*GU$5,IF(OR(GU18="",GV18=""),0,IF(GU$6=0,IF(GU18&gt;=GU$8,GU$5,IF(GU18&lt;GV18,0,GU$5*(GU18-GV18)/(GU$8-GV18))),IF(GU18&lt;=GU$8,GU$5,IF(GU18&gt;GV18,0,GU$5*(GU18-GV18)/(GU$8-GV18))))))</f>
      </c>
      <c r="GX18" s="126">
        <f>IF(OR(GU18="",GV18=""),0,GU$5)</f>
      </c>
      <c r="GY18" s="125">
        <f>IF(GU$6=0,RANK(GW18,GW$12:GW$42,0),RANK(GW18,GW$12:GW$42,1))</f>
      </c>
      <c r="GZ18" s="126">
        <v>0.46</v>
      </c>
      <c r="HA18" s="126">
        <v>0.5</v>
      </c>
      <c r="HB18" s="126">
        <f>IF((COUNTA(GZ$12:GZ$42)+COUNTA(HA$12:HA$42)=0),0.6*GZ$5,IF(OR(GZ18="",HA18=""),0,IF(GZ$6=0,IF(GZ18&gt;=GZ$8,GZ$5,IF(GZ18&lt;HA18,0,GZ$5*(GZ18-HA18)/(GZ$8-HA18))),IF(GZ18&lt;=GZ$8,GZ$5,IF(GZ18&gt;HA18,0,GZ$5*(GZ18-HA18)/(GZ$8-HA18))))))</f>
      </c>
      <c r="HC18" s="126">
        <f>IF(OR(GZ18="",HA18=""),0,GZ$5)</f>
      </c>
      <c r="HD18" s="125">
        <f>IF(GZ$6=0,RANK(HB18,HB$12:HB$42,0),RANK(HB18,HB$12:HB$42,1))</f>
      </c>
      <c r="HE18" s="126">
        <v>0</v>
      </c>
      <c r="HF18" s="126">
        <v>0</v>
      </c>
      <c r="HG18" s="126">
        <f>IF((COUNTA(HE$12:HE$42)+COUNTA(HF$12:HF$42)=0),0.6*HE$5,IF(OR(HE18="",HF18=""),0,IF(HE$6=0,IF(HE18&gt;=HE$8,HE$5,IF(HE18&lt;HF18,0,HE$5*(HE18-HF18)/(HE$8-HF18))),IF(HE18&lt;=HE$8,HE$5,IF(HE18&gt;HF18,0,HE$5*(HE18-HF18)/(HE$8-HF18))))))</f>
      </c>
      <c r="HH18" s="126">
        <f>IF(OR(HE18="",HF18=""),0,HE$5)</f>
      </c>
      <c r="HI18" s="125">
        <f>IF(HE$6=0,RANK(HG18,HG$12:HG$42,0),RANK(HG18,HG$12:HG$42,1))</f>
      </c>
      <c r="HJ18" s="126">
        <v>0</v>
      </c>
      <c r="HK18" s="126">
        <v>0</v>
      </c>
      <c r="HL18" s="126">
        <f>IF((COUNTA(HJ$12:HJ$42)+COUNTA(HK$12:HK$42)=0),0.6*HJ$5,IF(OR(HJ18="",HK18=""),0,IF(HJ$6=0,IF(HJ18&gt;=HJ$8,HJ$5,IF(HJ18&lt;HK18,0,HJ$5*(HJ18-HK18)/(HJ$8-HK18))),IF(HJ18&lt;=HJ$8,HJ$5,IF(HJ18&gt;HK18,0,HJ$5*(HJ18-HK18)/(HJ$8-HK18))))))</f>
      </c>
      <c r="HM18" s="126">
        <f>IF(OR(HJ18="",HK18=""),0,HJ$5)</f>
      </c>
      <c r="HN18" s="125">
        <f>IF(HJ$6=0,RANK(HL18,HL$12:HL$42,0),RANK(HL18,HL$12:HL$42,1))</f>
      </c>
      <c r="HO18" s="126">
        <v>29.296484375</v>
      </c>
      <c r="HP18"/>
      <c r="HQ18" s="126">
        <f>IF((COUNTA(HO$12:HO$42)+COUNTA(HP$12:HP$42)=0),0.6*HO$5,IF(OR(HO18="",HP18=""),0,IF(HO$6=0,IF(HO18&gt;=HO$8,HO$5,IF(HO18&lt;HP18,0,HO$5*(HO18-HP18)/(HO$8-HP18))),IF(HO18&lt;=HO$8,HO$5,IF(HO18&gt;HP18,0,HO$5*(HO18-HP18)/(HO$8-HP18))))))</f>
      </c>
      <c r="HR18" s="126">
        <f>IF(OR(HO18="",HP18=""),0,HO$5)</f>
      </c>
      <c r="HS18" s="125">
        <f>IF(HO$6=0,RANK(HQ18,HQ$12:HQ$42,0),RANK(HQ18,HQ$12:HQ$42,1))</f>
      </c>
      <c r="HT18" s="126">
        <v>29.296484375</v>
      </c>
      <c r="HU18"/>
      <c r="HV18" s="126">
        <f>IF((COUNTA(HT$12:HT$42)+COUNTA(HU$12:HU$42)=0),0.6*HT$5,IF(OR(HT18="",HU18=""),0,IF(HT$6=0,IF(HT18&gt;=HT$8,HT$5,IF(HT18&lt;HU18,0,HT$5*(HT18-HU18)/(HT$8-HU18))),IF(HT18&lt;=HT$8,HT$5,IF(HT18&gt;HU18,0,HT$5*(HT18-HU18)/(HT$8-HU18))))))</f>
      </c>
      <c r="HW18" s="126">
        <f>IF(OR(HT18="",HU18=""),0,HT$5)</f>
      </c>
      <c r="HX18" s="125">
        <f>IF(HT$6=0,RANK(HV18,HV$12:HV$42,0),RANK(HV18,HV$12:HV$42,1))</f>
      </c>
      <c r="HY18" s="126">
        <v>7.061806640625</v>
      </c>
      <c r="HZ18" s="126">
        <v>5.98</v>
      </c>
      <c r="IA18" s="126">
        <f>IF((COUNTA(HY$12:HY$42)+COUNTA(HZ$12:HZ$42)=0),0.6*HY$5,IF(OR(HY18="",HZ18=""),0,IF(HY$6=0,IF(HY18&gt;=HY$8,HY$5,IF(HY18&lt;HZ18,0,HY$5*(HY18-HZ18)/(HY$8-HZ18))),IF(HY18&lt;=HY$8,HY$5,IF(HY18&gt;HZ18,0,HY$5*(HY18-HZ18)/(HY$8-HZ18))))))</f>
      </c>
      <c r="IB18" s="126">
        <f>IF(OR(HY18="",HZ18=""),0,HY$5)</f>
      </c>
      <c r="IC18" s="125">
        <f>IF(HY$6=0,RANK(IA18,IA$12:IA$42,0),RANK(IA18,IA$12:IA$42,1))</f>
      </c>
      <c r="ID18" s="126">
        <v>7.061806640625</v>
      </c>
      <c r="IE18" s="126">
        <v>9.353</v>
      </c>
      <c r="IF18" s="126">
        <f>IF((COUNTA(ID$12:ID$42)+COUNTA(IE$12:IE$42)=0),0.6*ID$5,IF(OR(ID18="",IE18=""),0,IF(ID$6=0,IF(ID18&gt;=ID$8,ID$5,IF(ID18&lt;IE18,0,ID$5*(ID18-IE18)/(ID$8-IE18))),IF(ID18&lt;=ID$8,ID$5,IF(ID18&gt;IE18,0,ID$5*(ID18-IE18)/(ID$8-IE18))))))</f>
      </c>
      <c r="IG18" s="126">
        <f>IF(OR(ID18="",IE18=""),0,ID$5)</f>
      </c>
      <c r="IH18" s="125">
        <f>IF(ID$6=0,RANK(IF18,IF$12:IF$42,0),RANK(IF18,IF$12:IF$42,1))</f>
      </c>
      <c r="II18" s="126">
        <v>99.57</v>
      </c>
      <c r="IJ18" s="126">
        <v>83.864652</v>
      </c>
      <c r="IK18" s="126">
        <f>IF((COUNTA(II$12:II$42)+COUNTA(IJ$12:IJ$42)=0),0.6*II$5,IF(OR(II18="",IJ18=""),0,IF(II$6=0,IF(II18&gt;=II$8,II$5,IF(II18&lt;IJ18,0,II$5*(II18-IJ18)/(II$8-IJ18))),IF(II18&lt;=II$8,II$5,IF(II18&gt;IJ18,0,II$5*(II18-IJ18)/(II$8-IJ18))))))</f>
      </c>
      <c r="IL18" s="126">
        <f>IF(OR(II18="",IJ18=""),0,II$5)</f>
      </c>
      <c r="IM18" s="125">
        <f>IF(II$6=0,RANK(IK18,IK$12:IK$42,0),RANK(IK18,IK$12:IK$42,1))</f>
      </c>
      <c r="IN18" s="126">
        <v>99.57</v>
      </c>
      <c r="IO18" s="126">
        <v>84.693184</v>
      </c>
      <c r="IP18" s="126">
        <f>IF((COUNTA(IN$12:IN$42)+COUNTA(IO$12:IO$42)=0),0.6*IN$5,IF(OR(IN18="",IO18=""),0,IF(IN$6=0,IF(IN18&gt;=IN$8,IN$5,IF(IN18&lt;IO18,0,IN$5*(IN18-IO18)/(IN$8-IO18))),IF(IN18&lt;=IN$8,IN$5,IF(IN18&gt;IO18,0,IN$5*(IN18-IO18)/(IN$8-IO18))))))</f>
      </c>
      <c r="IQ18" s="126">
        <f>IF(OR(IN18="",IO18=""),0,IN$5)</f>
      </c>
      <c r="IR18" s="125">
        <f>IF(IN$6=0,RANK(IP18,IP$12:IP$42,0),RANK(IP18,IP$12:IP$42,1))</f>
      </c>
      <c r="IS18" s="126">
        <v>100</v>
      </c>
      <c r="IT18"/>
      <c r="IU18" s="126">
        <f>IF((COUNTA(IS$12:IS$42)+COUNTA(IT$12:IT$42)=0),0.6*IS$5,IF(OR(IS18="",IT18=""),0,IF(IS$6=0,IF(IS18&gt;=IS$8,IS$5,IF(IS18&lt;IT18,0,IS$5*(IS18-IT18)/(IS$8-IT18))),IF(IS18&lt;=IS$8,IS$5,IF(IS18&gt;IT18,0,IS$5*(IS18-IT18)/(IS$8-IT18))))))</f>
      </c>
      <c r="IV18" s="126">
        <f>IF(OR(IS18="",IT18=""),0,IS$5)</f>
      </c>
      <c r="IW18" s="125">
        <f>IF(IS$6=0,RANK(IU18,IU$12:IU$42,0),RANK(IU18,IU$12:IU$42,1))</f>
      </c>
      <c r="IX18" s="126">
        <v>100</v>
      </c>
      <c r="IY18"/>
      <c r="IZ18" s="126">
        <f>IF((COUNTA(IX$12:IX$42)+COUNTA(IY$12:IY$42)=0),0.6*IX$5,IF(OR(IX18="",IY18=""),0,IF(IX$6=0,IF(IX18&gt;=IX$8,IX$5,IF(IX18&lt;IY18,0,IX$5*(IX18-IY18)/(IX$8-IY18))),IF(IX18&lt;=IX$8,IX$5,IF(IX18&gt;IY18,0,IX$5*(IX18-IY18)/(IX$8-IY18))))))</f>
      </c>
      <c r="JA18" s="126">
        <f>IF(OR(IX18="",IY18=""),0,IX$5)</f>
      </c>
      <c r="JB18" s="125">
        <f>IF(IX$6=0,RANK(IZ18,IZ$12:IZ$42,0),RANK(IZ18,IZ$12:IZ$42,1))</f>
      </c>
      <c r="JC18" s="126">
        <v>1.81</v>
      </c>
      <c r="JD18" s="126">
        <v>9.01</v>
      </c>
      <c r="JE18" s="126">
        <f>IF((COUNTA(JC$12:JC$42)+COUNTA(JD$12:JD$42)=0),0.6*JC$5,IF(OR(JC18="",JD18=""),0,IF(JC$6=0,IF(JC18&gt;=JC$8,JC$5,IF(JC18&lt;JD18,0,JC$5*(JC18-JD18)/(JC$8-JD18))),IF(JC18&lt;=JC$8,JC$5,IF(JC18&gt;JD18,0,JC$5*(JC18-JD18)/(JC$8-JD18))))))</f>
      </c>
      <c r="JF18" s="126">
        <f>IF(OR(JC18="",JD18=""),0,JC$5)</f>
      </c>
      <c r="JG18" s="125">
        <f>IF(JC$6=0,RANK(JE18,JE$12:JE$42,0),RANK(JE18,JE$12:JE$42,1))</f>
      </c>
      <c r="JH18" s="126">
        <v>1.81</v>
      </c>
      <c r="JI18" s="126">
        <v>4.94</v>
      </c>
      <c r="JJ18" s="126">
        <f>IF((COUNTA(JH$12:JH$42)+COUNTA(JI$12:JI$42)=0),0.6*JH$5,IF(OR(JH18="",JI18=""),0,IF(JH$6=0,IF(JH18&gt;=JH$8,JH$5,IF(JH18&lt;JI18,0,JH$5*(JH18-JI18)/(JH$8-JI18))),IF(JH18&lt;=JH$8,JH$5,IF(JH18&gt;JI18,0,JH$5*(JH18-JI18)/(JH$8-JI18))))))</f>
      </c>
      <c r="JK18" s="126">
        <f>IF(OR(JH18="",JI18=""),0,JH$5)</f>
      </c>
      <c r="JL18" s="125">
        <f>IF(JH$6=0,RANK(JJ18,JJ$12:JJ$42,0),RANK(JJ18,JJ$12:JJ$42,1))</f>
      </c>
      <c r="JM18" s="126">
        <v>99.34</v>
      </c>
      <c r="JN18"/>
      <c r="JO18" s="126">
        <f>IF((COUNTA(JM$12:JM$42)+COUNTA(JN$12:JN$42)=0),0.6*JM$5,IF(OR(JM18="",JN18=""),0,IF(JM$6=0,IF(JM18&gt;=JM$8,JM$5,IF(JM18&lt;JN18,0,JM$5*(JM18-JN18)/(JM$8-JN18))),IF(JM18&lt;=JM$8,JM$5,IF(JM18&gt;JN18,0,JM$5*(JM18-JN18)/(JM$8-JN18))))))</f>
      </c>
      <c r="JP18" s="126">
        <f>IF(OR(JM18="",JN18=""),0,JM$5)</f>
      </c>
      <c r="JQ18" s="125">
        <f>IF(JM$6=0,RANK(JO18,JO$12:JO$42,0),RANK(JO18,JO$12:JO$42,1))</f>
      </c>
      <c r="JR18" s="126">
        <v>99.34</v>
      </c>
      <c r="JS18"/>
      <c r="JT18" s="126">
        <f>IF((COUNTA(JR$12:JR$42)+COUNTA(JS$12:JS$42)=0),0.6*JR$5,IF(OR(JR18="",JS18=""),0,IF(JR$6=0,IF(JR18&gt;=JR$8,JR$5,IF(JR18&lt;JS18,0,JR$5*(JR18-JS18)/(JR$8-JS18))),IF(JR18&lt;=JR$8,JR$5,IF(JR18&gt;JS18,0,JR$5*(JR18-JS18)/(JR$8-JS18))))))</f>
      </c>
      <c r="JU18" s="126">
        <f>IF(OR(JR18="",JS18=""),0,JR$5)</f>
      </c>
      <c r="JV18" s="125">
        <f>IF(JR$6=0,RANK(JT18,JT$12:JT$42,0),RANK(JT18,JT$12:JT$42,1))</f>
      </c>
      <c r="JW18" s="126">
        <v>100</v>
      </c>
      <c r="JX18" s="126">
        <v>100</v>
      </c>
      <c r="JY18" s="126">
        <f>IF((COUNTA(JW$12:JW$42)+COUNTA(JX$12:JX$42)=0),0.6*JW$5,IF(OR(JW18="",JX18=""),0,IF(JW$6=0,IF(JW18&gt;=JW$8,JW$5,IF(JW18&lt;JX18,0,JW$5*(JW18-JX18)/(JW$8-JX18))),IF(JW18&lt;=JW$8,JW$5,IF(JW18&gt;JX18,0,JW$5*(JW18-JX18)/(JW$8-JX18))))))</f>
      </c>
      <c r="JZ18" s="126">
        <f>IF(OR(JW18="",JX18=""),0,JW$5)</f>
      </c>
      <c r="KA18" s="125">
        <f>IF(JW$6=0,RANK(JY18,JY$12:JY$42,0),RANK(JY18,JY$12:JY$42,1))</f>
      </c>
      <c r="KB18" s="126">
        <v>100</v>
      </c>
      <c r="KC18" s="126">
        <v>100</v>
      </c>
      <c r="KD18" s="126">
        <f>IF((COUNTA(KB$12:KB$42)+COUNTA(KC$12:KC$42)=0),0.6*KB$5,IF(OR(KB18="",KC18=""),0,IF(KB$6=0,IF(KB18&gt;=KB$8,KB$5,IF(KB18&lt;KC18,0,KB$5*(KB18-KC18)/(KB$8-KC18))),IF(KB18&lt;=KB$8,KB$5,IF(KB18&gt;KC18,0,KB$5*(KB18-KC18)/(KB$8-KC18))))))</f>
      </c>
      <c r="KE18" s="126">
        <f>IF(OR(KB18="",KC18=""),0,KB$5)</f>
      </c>
      <c r="KF18" s="125">
        <f>IF(KB$6=0,RANK(KD18,KD$12:KD$42,0),RANK(KD18,KD$12:KD$42,1))</f>
      </c>
      <c r="KG18" s="126">
        <v>4.62</v>
      </c>
      <c r="KH18" s="126">
        <v>2.42</v>
      </c>
      <c r="KI18" s="126">
        <f>IF((COUNTA(KG$12:KG$42)+COUNTA(KH$12:KH$42)=0),0.6*KG$5,IF(OR(KG18="",KH18=""),0,IF(KG$6=0,IF(KG18&gt;=KG$8,KG$5,IF(KG18&lt;KH18,0,KG$5*(KG18-KH18)/(KG$8-KH18))),IF(KG18&lt;=KG$8,KG$5,IF(KG18&gt;KH18,0,KG$5*(KG18-KH18)/(KG$8-KH18))))))</f>
      </c>
      <c r="KJ18" s="126">
        <f>IF(OR(KG18="",KH18=""),0,KG$5)</f>
      </c>
      <c r="KK18" s="125">
        <f>IF(KG$6=0,RANK(KI18,KI$12:KI$42,0),RANK(KI18,KI$12:KI$42,1))</f>
      </c>
      <c r="KL18" s="126">
        <v>4.62</v>
      </c>
      <c r="KM18" s="126">
        <v>2.47</v>
      </c>
      <c r="KN18" s="126">
        <f>IF((COUNTA(KL$12:KL$42)+COUNTA(KM$12:KM$42)=0),0.6*KL$5,IF(OR(KL18="",KM18=""),0,IF(KL$6=0,IF(KL18&gt;=KL$8,KL$5,IF(KL18&lt;KM18,0,KL$5*(KL18-KM18)/(KL$8-KM18))),IF(KL18&lt;=KL$8,KL$5,IF(KL18&gt;KM18,0,KL$5*(KL18-KM18)/(KL$8-KM18))))))</f>
      </c>
      <c r="KO18" s="126">
        <f>IF(OR(KL18="",KM18=""),0,KL$5)</f>
      </c>
      <c r="KP18" s="125">
        <f>IF(KL$6=0,RANK(KN18,KN$12:KN$42,0),RANK(KN18,KN$12:KN$42,1))</f>
      </c>
      <c r="KQ18" s="126">
        <v>100</v>
      </c>
      <c r="KR18" s="126">
        <v>100</v>
      </c>
      <c r="KS18" s="126">
        <f>IF((COUNTA(KQ$12:KQ$42)+COUNTA(KR$12:KR$42)=0),0.6*KQ$5,IF(OR(KQ18="",KR18=""),0,IF(KQ$6=0,IF(KQ18&gt;=KQ$8,KQ$5,IF(KQ18&lt;KR18,0,KQ$5*(KQ18-KR18)/(KQ$8-KR18))),IF(KQ18&lt;=KQ$8,KQ$5,IF(KQ18&gt;KR18,0,KQ$5*(KQ18-KR18)/(KQ$8-KR18))))))</f>
      </c>
      <c r="KT18" s="126">
        <f>IF(OR(KQ18="",KR18=""),0,KQ$5)</f>
      </c>
      <c r="KU18" s="125">
        <f>IF(KQ$6=0,RANK(KS18,KS$12:KS$42,0),RANK(KS18,KS$12:KS$42,1))</f>
      </c>
      <c r="KV18" s="126">
        <v>100</v>
      </c>
      <c r="KW18" s="126">
        <v>100</v>
      </c>
      <c r="KX18" s="126">
        <f>IF((COUNTA(KV$12:KV$42)+COUNTA(KW$12:KW$42)=0),0.6*KV$5,IF(OR(KV18="",KW18=""),0,IF(KV$6=0,IF(KV18&gt;=KV$8,KV$5,IF(KV18&lt;KW18,0,KV$5*(KV18-KW18)/(KV$8-KW18))),IF(KV18&lt;=KV$8,KV$5,IF(KV18&gt;KW18,0,KV$5*(KV18-KW18)/(KV$8-KW18))))))</f>
      </c>
      <c r="KY18" s="126">
        <f>IF(OR(KV18="",KW18=""),0,KV$5)</f>
      </c>
      <c r="KZ18" s="125">
        <f>IF(KV$6=0,RANK(KX18,KX$12:KX$42,0),RANK(KX18,KX$12:KX$42,1))</f>
      </c>
      <c r="LA18" s="126">
        <v>0.24</v>
      </c>
      <c r="LB18" s="126">
        <v>0.4</v>
      </c>
      <c r="LC18" s="126">
        <f>IF((COUNTA(LA$12:LA$42)+COUNTA(LB$12:LB$42)=0),0.6*LA$5,IF(OR(LA18="",LB18=""),0,IF(LA$6=0,IF(LA18&gt;=LA$8,LA$5,IF(LA18&lt;LB18,0,LA$5*(LA18-LB18)/(LA$8-LB18))),IF(LA18&lt;=LA$8,LA$5,IF(LA18&gt;LB18,0,LA$5*(LA18-LB18)/(LA$8-LB18))))))</f>
      </c>
      <c r="LD18" s="126">
        <f>IF(OR(LA18="",LB18=""),0,LA$5)</f>
      </c>
      <c r="LE18" s="125">
        <f>IF(LA$6=0,RANK(LC18,LC$12:LC$42,0),RANK(LC18,LC$12:LC$42,1))</f>
      </c>
      <c r="LF18" s="126">
        <v>0.24</v>
      </c>
      <c r="LG18" s="126">
        <v>0.25</v>
      </c>
      <c r="LH18" s="126">
        <f>IF((COUNTA(LF$12:LF$42)+COUNTA(LG$12:LG$42)=0),0.6*LF$5,IF(OR(LF18="",LG18=""),0,IF(LF$6=0,IF(LF18&gt;=LF$8,LF$5,IF(LF18&lt;LG18,0,LF$5*(LF18-LG18)/(LF$8-LG18))),IF(LF18&lt;=LF$8,LF$5,IF(LF18&gt;LG18,0,LF$5*(LF18-LG18)/(LF$8-LG18))))))</f>
      </c>
      <c r="LI18" s="126">
        <f>IF(OR(LF18="",LG18=""),0,LF$5)</f>
      </c>
      <c r="LJ18" s="125">
        <f>IF(LF$6=0,RANK(LH18,LH$12:LH$42,0),RANK(LH18,LH$12:LH$42,1))</f>
      </c>
      <c r="LK18" s="126">
        <v>0</v>
      </c>
      <c r="LL18" s="126">
        <v>0</v>
      </c>
      <c r="LM18" s="126">
        <f>IF((COUNTA(LK$12:LK$42)+COUNTA(LL$12:LL$42)=0),0.6*LK$5,IF(OR(LK18="",LL18=""),0,IF(LK$6=0,IF(LK18&gt;=LK$8,LK$5,IF(LK18&lt;LL18,0,LK$5*(LK18-LL18)/(LK$8-LL18))),IF(LK18&lt;=LK$8,LK$5,IF(LK18&gt;LL18,0,LK$5*(LK18-LL18)/(LK$8-LL18))))))</f>
      </c>
      <c r="LN18" s="126">
        <f>IF(OR(LK18="",LL18=""),0,LK$5)</f>
      </c>
      <c r="LO18" s="125">
        <f>IF(LK$6=0,RANK(LM18,LM$12:LM$42,0),RANK(LM18,LM$12:LM$42,1))</f>
      </c>
      <c r="LP18" s="126">
        <v>0</v>
      </c>
      <c r="LQ18" s="126">
        <v>0</v>
      </c>
      <c r="LR18" s="126">
        <f>IF((COUNTA(LP$12:LP$42)+COUNTA(LQ$12:LQ$42)=0),0.6*LP$5,IF(OR(LP18="",LQ18=""),0,IF(LP$6=0,IF(LP18&gt;=LP$8,LP$5,IF(LP18&lt;LQ18,0,LP$5*(LP18-LQ18)/(LP$8-LQ18))),IF(LP18&lt;=LP$8,LP$5,IF(LP18&gt;LQ18,0,LP$5*(LP18-LQ18)/(LP$8-LQ18))))))</f>
      </c>
      <c r="LS18" s="126">
        <f>IF(OR(LP18="",LQ18=""),0,LP$5)</f>
      </c>
      <c r="LT18" s="125">
        <f>IF(LP$6=0,RANK(LR18,LR$12:LR$42,0),RANK(LR18,LR$12:LR$42,1))</f>
      </c>
      <c r="LU18" s="126">
        <v>46.430234375</v>
      </c>
      <c r="LV18"/>
      <c r="LW18" s="126">
        <f>IF((COUNTA(LU$12:LU$42)+COUNTA(LV$12:LV$42)=0),0.6*LU$5,IF(OR(LU18="",LV18=""),0,IF(LU$6=0,IF(LU18&gt;=LU$8,LU$5,IF(LU18&lt;LV18,0,LU$5*(LU18-LV18)/(LU$8-LV18))),IF(LU18&lt;=LU$8,LU$5,IF(LU18&gt;LV18,0,LU$5*(LU18-LV18)/(LU$8-LV18))))))</f>
      </c>
      <c r="LX18" s="126">
        <f>IF(OR(LU18="",LV18=""),0,LU$5)</f>
      </c>
      <c r="LY18" s="125">
        <f>IF(LU$6=0,RANK(LW18,LW$12:LW$42,0),RANK(LW18,LW$12:LW$42,1))</f>
      </c>
      <c r="LZ18" s="126">
        <v>46.430234375</v>
      </c>
      <c r="MA18"/>
      <c r="MB18" s="126">
        <f>IF((COUNTA(LZ$12:LZ$42)+COUNTA(MA$12:MA$42)=0),0.6*LZ$5,IF(OR(LZ18="",MA18=""),0,IF(LZ$6=0,IF(LZ18&gt;=LZ$8,LZ$5,IF(LZ18&lt;MA18,0,LZ$5*(LZ18-MA18)/(LZ$8-MA18))),IF(LZ18&lt;=LZ$8,LZ$5,IF(LZ18&gt;MA18,0,LZ$5*(LZ18-MA18)/(LZ$8-MA18))))))</f>
      </c>
      <c r="MC18" s="126">
        <f>IF(OR(LZ18="",MA18=""),0,LZ$5)</f>
      </c>
      <c r="MD18" s="125">
        <f>IF(LZ$6=0,RANK(MB18,MB$12:MB$42,0),RANK(MB18,MB$12:MB$42,1))</f>
      </c>
      <c r="ME18" s="126">
        <v>5.39443359375</v>
      </c>
      <c r="MF18" s="126">
        <v>2.295048828125</v>
      </c>
      <c r="MG18" s="126">
        <f>IF((COUNTA(ME$12:ME$42)+COUNTA(MF$12:MF$42)=0),0.6*ME$5,IF(OR(ME18="",MF18=""),0,IF(ME$6=0,IF(ME18&gt;=ME$8,ME$5,IF(ME18&lt;MF18,0,ME$5*(ME18-MF18)/(ME$8-MF18))),IF(ME18&lt;=ME$8,ME$5,IF(ME18&gt;MF18,0,ME$5*(ME18-MF18)/(ME$8-MF18))))))</f>
      </c>
      <c r="MH18" s="126">
        <f>IF(OR(ME18="",MF18=""),0,ME$5)</f>
      </c>
      <c r="MI18" s="125">
        <f>IF(ME$6=0,RANK(MG18,MG$12:MG$42,0),RANK(MG18,MG$12:MG$42,1))</f>
      </c>
      <c r="MJ18" s="126">
        <v>5.39443359375</v>
      </c>
      <c r="MK18" s="126">
        <v>9.224560546875</v>
      </c>
      <c r="ML18" s="126">
        <f>IF((COUNTA(MJ$12:MJ$42)+COUNTA(MK$12:MK$42)=0),0.6*MJ$5,IF(OR(MJ18="",MK18=""),0,IF(MJ$6=0,IF(MJ18&gt;=MJ$8,MJ$5,IF(MJ18&lt;MK18,0,MJ$5*(MJ18-MK18)/(MJ$8-MK18))),IF(MJ18&lt;=MJ$8,MJ$5,IF(MJ18&gt;MK18,0,MJ$5*(MJ18-MK18)/(MJ$8-MK18))))))</f>
      </c>
      <c r="MM18" s="126">
        <f>IF(OR(MJ18="",MK18=""),0,MJ$5)</f>
      </c>
      <c r="MN18" s="125">
        <f>IF(MJ$6=0,RANK(ML18,ML$12:ML$42,0),RANK(ML18,ML$12:ML$42,1))</f>
      </c>
      <c r="MO18"/>
      <c r="MP18"/>
      <c r="MQ18" s="126">
        <f>IF((COUNTA(MO$12:MO$42)+COUNTA(MP$12:MP$42)=0),0.6*MO$5,IF(OR(MO18="",MP18=""),0,IF(MO$6=0,IF(MO18&gt;=MO$8,MO$5,IF(MO18&lt;MP18,0,MO$5*(MO18-MP18)/(MO$8-MP18))),IF(MO18&lt;=MO$8,MO$5,IF(MO18&gt;MP18,0,MO$5*(MO18-MP18)/(MO$8-MP18))))))</f>
      </c>
      <c r="MR18" s="126">
        <f>IF(OR(MO18="",MP18=""),0,MO$5)</f>
      </c>
      <c r="MS18" s="125">
        <f>IF(MO$6=0,RANK(MQ18,MQ$12:MQ$42,0),RANK(MQ18,MQ$12:MQ$42,1))</f>
      </c>
      <c r="MT18"/>
      <c r="MU18"/>
      <c r="MV18" s="126">
        <f>IF((COUNTA(MT$12:MT$42)+COUNTA(MU$12:MU$42)=0),0.6*MT$5,IF(OR(MT18="",MU18=""),0,IF(MT$6=0,IF(MT18&gt;=MT$8,MT$5,IF(MT18&lt;MU18,0,MT$5*(MT18-MU18)/(MT$8-MU18))),IF(MT18&lt;=MT$8,MT$5,IF(MT18&gt;MU18,0,MT$5*(MT18-MU18)/(MT$8-MU18))))))</f>
      </c>
      <c r="MW18" s="126">
        <f>IF(OR(MT18="",MU18=""),0,MT$5)</f>
      </c>
      <c r="MX18" s="125">
        <f>IF(MT$6=0,RANK(MV18,MV$12:MV$42,0),RANK(MV18,MV$12:MV$42,1))</f>
      </c>
      <c r="MY18"/>
      <c r="MZ18"/>
      <c r="NA18" s="126">
        <f>IF((COUNTA(MY$12:MY$42)+COUNTA(MZ$12:MZ$42)=0),0.6*MY$5,IF(OR(MY18="",MZ18=""),0,IF(MY$6=0,IF(MY18&gt;=MY$8,MY$5,IF(MY18&lt;MZ18,0,MY$5*(MY18-MZ18)/(MY$8-MZ18))),IF(MY18&lt;=MY$8,MY$5,IF(MY18&gt;MZ18,0,MY$5*(MY18-MZ18)/(MY$8-MZ18))))))</f>
      </c>
      <c r="NB18" s="126">
        <f>IF(OR(MY18="",MZ18=""),0,MY$5)</f>
      </c>
      <c r="NC18" s="125">
        <f>IF(MY$6=0,RANK(NA18,NA$12:NA$42,0),RANK(NA18,NA$12:NA$42,1))</f>
      </c>
      <c r="ND18"/>
      <c r="NE18"/>
      <c r="NF18" s="126">
        <f>IF((COUNTA(ND$12:ND$42)+COUNTA(NE$12:NE$42)=0),0.6*ND$5,IF(OR(ND18="",NE18=""),0,IF(ND$6=0,IF(ND18&gt;=ND$8,ND$5,IF(ND18&lt;NE18,0,ND$5*(ND18-NE18)/(ND$8-NE18))),IF(ND18&lt;=ND$8,ND$5,IF(ND18&gt;NE18,0,ND$5*(ND18-NE18)/(ND$8-NE18))))))</f>
      </c>
      <c r="NG18" s="126">
        <f>IF(OR(ND18="",NE18=""),0,ND$5)</f>
      </c>
      <c r="NH18" s="125">
        <f>IF(ND$6=0,RANK(NF18,NF$12:NF$42,0),RANK(NF18,NF$12:NF$42,1))</f>
      </c>
      <c r="NI18"/>
      <c r="NJ18"/>
      <c r="NK18" s="126">
        <f>IF((COUNTA(NI$12:NI$42)+COUNTA(NJ$12:NJ$42)=0),0.6*NI$5,IF(OR(NI18="",NJ18=""),0,IF(NI$6=0,IF(NI18&gt;=NI$8,NI$5,IF(NI18&lt;NJ18,0,NI$5*(NI18-NJ18)/(NI$8-NJ18))),IF(NI18&lt;=NI$8,NI$5,IF(NI18&gt;NJ18,0,NI$5*(NI18-NJ18)/(NI$8-NJ18))))))</f>
      </c>
      <c r="NL18" s="126">
        <f>IF(OR(NI18="",NJ18=""),0,NI$5)</f>
      </c>
      <c r="NM18" s="125">
        <f>IF(NI$6=0,RANK(NK18,NK$12:NK$42,0),RANK(NK18,NK$12:NK$42,1))</f>
      </c>
      <c r="NN18"/>
      <c r="NO18"/>
      <c r="NP18" s="126">
        <f>IF((COUNTA(NN$12:NN$42)+COUNTA(NO$12:NO$42)=0),0.6*NN$5,IF(OR(NN18="",NO18=""),0,IF(NN$6=0,IF(NN18&gt;=NN$8,NN$5,IF(NN18&lt;NO18,0,NN$5*(NN18-NO18)/(NN$8-NO18))),IF(NN18&lt;=NN$8,NN$5,IF(NN18&gt;NO18,0,NN$5*(NN18-NO18)/(NN$8-NO18))))))</f>
      </c>
      <c r="NQ18" s="126">
        <f>IF(OR(NN18="",NO18=""),0,NN$5)</f>
      </c>
      <c r="NR18" s="125">
        <f>IF(NN$6=0,RANK(NP18,NP$12:NP$42,0),RANK(NP18,NP$12:NP$42,1))</f>
      </c>
      <c r="NS18"/>
      <c r="NT18"/>
      <c r="NU18" s="126">
        <f>IF((COUNTA(NS$12:NS$42)+COUNTA(NT$12:NT$42)=0),0.6*NS$5,IF(OR(NS18="",NT18=""),0,IF(NS$6=0,IF(NS18&gt;=NS$8,NS$5,IF(NS18&lt;NT18,0,NS$5*(NS18-NT18)/(NS$8-NT18))),IF(NS18&lt;=NS$8,NS$5,IF(NS18&gt;NT18,0,NS$5*(NS18-NT18)/(NS$8-NT18))))))</f>
      </c>
      <c r="NV18" s="126">
        <f>IF(OR(NS18="",NT18=""),0,NS$5)</f>
      </c>
      <c r="NW18" s="125">
        <f>IF(NS$6=0,RANK(NU18,NU$12:NU$42,0),RANK(NU18,NU$12:NU$42,1))</f>
      </c>
      <c r="NX18"/>
      <c r="NY18"/>
      <c r="NZ18" s="126">
        <f>IF((COUNTA(NX$12:NX$42)+COUNTA(NY$12:NY$42)=0),0.6*NX$5,IF(OR(NX18="",NY18=""),0,IF(NX$6=0,IF(NX18&gt;=NX$8,NX$5,IF(NX18&lt;NY18,0,NX$5*(NX18-NY18)/(NX$8-NY18))),IF(NX18&lt;=NX$8,NX$5,IF(NX18&gt;NY18,0,NX$5*(NX18-NY18)/(NX$8-NY18))))))</f>
      </c>
      <c r="OA18" s="126">
        <f>IF(OR(NX18="",NY18=""),0,NX$5)</f>
      </c>
      <c r="OB18" s="125">
        <f>IF(NX$6=0,RANK(NZ18,NZ$12:NZ$42,0),RANK(NZ18,NZ$12:NZ$42,1))</f>
      </c>
      <c r="OC18"/>
      <c r="OD18"/>
      <c r="OE18" s="126">
        <f>IF((COUNTA(OC$12:OC$42)+COUNTA(OD$12:OD$42)=0),0.6*OC$5,IF(OR(OC18="",OD18=""),0,IF(OC$6=0,IF(OC18&gt;=OC$8,OC$5,IF(OC18&lt;OD18,0,OC$5*(OC18-OD18)/(OC$8-OD18))),IF(OC18&lt;=OC$8,OC$5,IF(OC18&gt;OD18,0,OC$5*(OC18-OD18)/(OC$8-OD18))))))</f>
      </c>
      <c r="OF18" s="126">
        <f>IF(OR(OC18="",OD18=""),0,OC$5)</f>
      </c>
      <c r="OG18" s="125">
        <f>IF(OC$6=0,RANK(OE18,OE$12:OE$42,0),RANK(OE18,OE$12:OE$42,1))</f>
      </c>
      <c r="OH18"/>
      <c r="OI18"/>
      <c r="OJ18" s="126">
        <f>IF((COUNTA(OH$12:OH$42)+COUNTA(OI$12:OI$42)=0),0.6*OH$5,IF(OR(OH18="",OI18=""),0,IF(OH$6=0,IF(OH18&gt;=OH$8,OH$5,IF(OH18&lt;OI18,0,OH$5*(OH18-OI18)/(OH$8-OI18))),IF(OH18&lt;=OH$8,OH$5,IF(OH18&gt;OI18,0,OH$5*(OH18-OI18)/(OH$8-OI18))))))</f>
      </c>
      <c r="OK18" s="126">
        <f>IF(OR(OH18="",OI18=""),0,OH$5)</f>
      </c>
      <c r="OL18" s="125">
        <f>IF(OH$6=0,RANK(OJ18,OJ$12:OJ$42,0),RANK(OJ18,OJ$12:OJ$42,1))</f>
      </c>
      <c r="OM18"/>
      <c r="ON18"/>
      <c r="OO18" s="126">
        <f>IF((COUNTA(OM$12:OM$42)+COUNTA(ON$12:ON$42)=0),0.6*OM$5,IF(OR(OM18="",ON18=""),0,IF(OM$6=0,IF(OM18&gt;=OM$8,OM$5,IF(OM18&lt;ON18,0,OM$5*(OM18-ON18)/(OM$8-ON18))),IF(OM18&lt;=OM$8,OM$5,IF(OM18&gt;ON18,0,OM$5*(OM18-ON18)/(OM$8-ON18))))))</f>
      </c>
      <c r="OP18" s="126">
        <f>IF(OR(OM18="",ON18=""),0,OM$5)</f>
      </c>
      <c r="OQ18" s="125">
        <f>IF(OM$6=0,RANK(OO18,OO$12:OO$42,0),RANK(OO18,OO$12:OO$42,1))</f>
      </c>
      <c r="OR18"/>
      <c r="OS18"/>
      <c r="OT18" s="126">
        <f>IF((COUNTA(OR$12:OR$42)+COUNTA(OS$12:OS$42)=0),0.6*OR$5,IF(OR(OR18="",OS18=""),0,IF(OR$6=0,IF(OR18&gt;=OR$8,OR$5,IF(OR18&lt;OS18,0,OR$5*(OR18-OS18)/(OR$8-OS18))),IF(OR18&lt;=OR$8,OR$5,IF(OR18&gt;OS18,0,OR$5*(OR18-OS18)/(OR$8-OS18))))))</f>
      </c>
      <c r="OU18" s="126">
        <f>IF(OR(OR18="",OS18=""),0,OR$5)</f>
      </c>
      <c r="OV18" s="125">
        <f>IF(OR$6=0,RANK(OT18,OT$12:OT$42,0),RANK(OT18,OT$12:OT$42,1))</f>
      </c>
      <c r="OW18"/>
      <c r="OX18"/>
      <c r="OY18" s="126">
        <f>IF((COUNTA(OW$12:OW$42)+COUNTA(OX$12:OX$42)=0),0.6*OW$5,IF(OR(OW18="",OX18=""),0,IF(OW$6=0,IF(OW18&gt;=OW$8,OW$5,IF(OW18&lt;OX18,0,OW$5*(OW18-OX18)/(OW$8-OX18))),IF(OW18&lt;=OW$8,OW$5,IF(OW18&gt;OX18,0,OW$5*(OW18-OX18)/(OW$8-OX18))))))</f>
      </c>
      <c r="OZ18" s="126">
        <f>IF(OR(OW18="",OX18=""),0,OW$5)</f>
      </c>
      <c r="PA18" s="125">
        <f>IF(OW$6=0,RANK(OY18,OY$12:OY$42,0),RANK(OY18,OY$12:OY$42,1))</f>
      </c>
      <c r="PB18"/>
      <c r="PC18"/>
      <c r="PD18" s="126">
        <f>IF((COUNTA(PB$12:PB$42)+COUNTA(PC$12:PC$42)=0),0.6*PB$5,IF(OR(PB18="",PC18=""),0,IF(PB$6=0,IF(PB18&gt;=PB$8,PB$5,IF(PB18&lt;PC18,0,PB$5*(PB18-PC18)/(PB$8-PC18))),IF(PB18&lt;=PB$8,PB$5,IF(PB18&gt;PC18,0,PB$5*(PB18-PC18)/(PB$8-PC18))))))</f>
      </c>
      <c r="PE18" s="126">
        <f>IF(OR(PB18="",PC18=""),0,PB$5)</f>
      </c>
      <c r="PF18" s="125">
        <f>IF(PB$6=0,RANK(PD18,PD$12:PD$42,0),RANK(PD18,PD$12:PD$42,1))</f>
      </c>
      <c r="PG18"/>
      <c r="PH18"/>
      <c r="PI18" s="126">
        <f>IF((COUNTA(PG$12:PG$42)+COUNTA(PH$12:PH$42)=0),0.6*PG$5,IF(OR(PG18="",PH18=""),0,IF(PG$6=0,IF(PG18&gt;=PG$8,PG$5,IF(PG18&lt;PH18,0,PG$5*(PG18-PH18)/(PG$8-PH18))),IF(PG18&lt;=PG$8,PG$5,IF(PG18&gt;PH18,0,PG$5*(PG18-PH18)/(PG$8-PH18))))))</f>
      </c>
      <c r="PJ18" s="126">
        <f>IF(OR(PG18="",PH18=""),0,PG$5)</f>
      </c>
      <c r="PK18" s="125">
        <f>IF(PG$6=0,RANK(PI18,PI$12:PI$42,0),RANK(PI18,PI$12:PI$42,1))</f>
      </c>
      <c r="PL18"/>
      <c r="PM18"/>
      <c r="PN18" s="126">
        <f>IF((COUNTA(PL$12:PL$42)+COUNTA(PM$12:PM$42)=0),0.6*PL$5,IF(OR(PL18="",PM18=""),0,IF(PL$6=0,IF(PL18&gt;=PL$8,PL$5,IF(PL18&lt;PM18,0,PL$5*(PL18-PM18)/(PL$8-PM18))),IF(PL18&lt;=PL$8,PL$5,IF(PL18&gt;PM18,0,PL$5*(PL18-PM18)/(PL$8-PM18))))))</f>
      </c>
      <c r="PO18" s="126">
        <f>IF(OR(PL18="",PM18=""),0,PL$5)</f>
      </c>
      <c r="PP18" s="125">
        <f>IF(PL$6=0,RANK(PN18,PN$12:PN$42,0),RANK(PN18,PN$12:PN$42,1))</f>
      </c>
      <c r="PQ18"/>
      <c r="PR18"/>
      <c r="PS18" s="126">
        <f>IF((COUNTA(PQ$12:PQ$42)+COUNTA(PR$12:PR$42)=0),0.6*PQ$5,IF(OR(PQ18="",PR18=""),0,IF(PQ$6=0,IF(PQ18&gt;=PQ$8,PQ$5,IF(PQ18&lt;PR18,0,PQ$5*(PQ18-PR18)/(PQ$8-PR18))),IF(PQ18&lt;=PQ$8,PQ$5,IF(PQ18&gt;PR18,0,PQ$5*(PQ18-PR18)/(PQ$8-PR18))))))</f>
      </c>
      <c r="PT18" s="126">
        <f>IF(OR(PQ18="",PR18=""),0,PQ$5)</f>
      </c>
      <c r="PU18" s="125">
        <f>IF(PQ$6=0,RANK(PS18,PS$12:PS$42,0),RANK(PS18,PS$12:PS$42,1))</f>
      </c>
      <c r="PV18"/>
      <c r="PW18"/>
      <c r="PX18" s="126">
        <f>IF((COUNTA(PV$12:PV$42)+COUNTA(PW$12:PW$42)=0),0.6*PV$5,IF(OR(PV18="",PW18=""),0,IF(PV$6=0,IF(PV18&gt;=PV$8,PV$5,IF(PV18&lt;PW18,0,PV$5*(PV18-PW18)/(PV$8-PW18))),IF(PV18&lt;=PV$8,PV$5,IF(PV18&gt;PW18,0,PV$5*(PV18-PW18)/(PV$8-PW18))))))</f>
      </c>
      <c r="PY18" s="126">
        <f>IF(OR(PV18="",PW18=""),0,PV$5)</f>
      </c>
      <c r="PZ18" s="125">
        <f>IF(PV$6=0,RANK(PX18,PX$12:PX$42,0),RANK(PX18,PX$12:PX$42,1))</f>
      </c>
      <c r="QA18"/>
      <c r="QB18"/>
      <c r="QC18" s="126">
        <f>IF((COUNTA(QA$12:QA$42)+COUNTA(QB$12:QB$42)=0),0.6*QA$5,IF(OR(QA18="",QB18=""),0,IF(QA$6=0,IF(QA18&gt;=QA$8,QA$5,IF(QA18&lt;QB18,0,QA$5*(QA18-QB18)/(QA$8-QB18))),IF(QA18&lt;=QA$8,QA$5,IF(QA18&gt;QB18,0,QA$5*(QA18-QB18)/(QA$8-QB18))))))</f>
      </c>
      <c r="QD18" s="126">
        <f>IF(OR(QA18="",QB18=""),0,QA$5)</f>
      </c>
      <c r="QE18" s="125">
        <f>IF(QA$6=0,RANK(QC18,QC$12:QC$42,0),RANK(QC18,QC$12:QC$42,1))</f>
      </c>
      <c r="QF18"/>
      <c r="QG18"/>
      <c r="QH18" s="126">
        <f>IF((COUNTA(QF$12:QF$42)+COUNTA(QG$12:QG$42)=0),0.6*QF$5,IF(OR(QF18="",QG18=""),0,IF(QF$6=0,IF(QF18&gt;=QF$8,QF$5,IF(QF18&lt;QG18,0,QF$5*(QF18-QG18)/(QF$8-QG18))),IF(QF18&lt;=QF$8,QF$5,IF(QF18&gt;QG18,0,QF$5*(QF18-QG18)/(QF$8-QG18))))))</f>
      </c>
      <c r="QI18" s="126">
        <f>IF(OR(QF18="",QG18=""),0,QF$5)</f>
      </c>
      <c r="QJ18" s="125">
        <f>IF(QF$6=0,RANK(QH18,QH$12:QH$42,0),RANK(QH18,QH$12:QH$42,1))</f>
      </c>
      <c r="QK18"/>
      <c r="QL18"/>
      <c r="QM18" s="126">
        <f>IF((COUNTA(QK$12:QK$42)+COUNTA(QL$12:QL$42)=0),0.6*QK$5,IF(OR(QK18="",QL18=""),0,IF(QK$6=0,IF(QK18&gt;=QK$8,QK$5,IF(QK18&lt;QL18,0,QK$5*(QK18-QL18)/(QK$8-QL18))),IF(QK18&lt;=QK$8,QK$5,IF(QK18&gt;QL18,0,QK$5*(QK18-QL18)/(QK$8-QL18))))))</f>
      </c>
      <c r="QN18" s="126">
        <f>IF(OR(QK18="",QL18=""),0,QK$5)</f>
      </c>
      <c r="QO18" s="125">
        <f>IF(QK$6=0,RANK(QM18,QM$12:QM$42,0),RANK(QM18,QM$12:QM$42,1))</f>
      </c>
      <c r="QP18"/>
      <c r="QQ18"/>
      <c r="QR18" s="126">
        <f>IF((COUNTA(QP$12:QP$42)+COUNTA(QQ$12:QQ$42)=0),0.6*QP$5,IF(OR(QP18="",QQ18=""),0,IF(QP$6=0,IF(QP18&gt;=QP$8,QP$5,IF(QP18&lt;QQ18,0,QP$5*(QP18-QQ18)/(QP$8-QQ18))),IF(QP18&lt;=QP$8,QP$5,IF(QP18&gt;QQ18,0,QP$5*(QP18-QQ18)/(QP$8-QQ18))))))</f>
      </c>
      <c r="QS18" s="126">
        <f>IF(OR(QP18="",QQ18=""),0,QP$5)</f>
      </c>
      <c r="QT18" s="125">
        <f>IF(QP$6=0,RANK(QR18,QR$12:QR$42,0),RANK(QR18,QR$12:QR$42,1))</f>
      </c>
      <c r="QU18"/>
      <c r="QV18"/>
      <c r="QW18" s="126">
        <f>IF((COUNTA(QU$12:QU$42)+COUNTA(QV$12:QV$42)=0),0.6*QU$5,IF(OR(QU18="",QV18=""),0,IF(QU$6=0,IF(QU18&gt;=QU$8,QU$5,IF(QU18&lt;QV18,0,QU$5*(QU18-QV18)/(QU$8-QV18))),IF(QU18&lt;=QU$8,QU$5,IF(QU18&gt;QV18,0,QU$5*(QU18-QV18)/(QU$8-QV18))))))</f>
      </c>
      <c r="QX18" s="126">
        <f>IF(OR(QU18="",QV18=""),0,QU$5)</f>
      </c>
      <c r="QY18" s="125">
        <f>IF(QU$6=0,RANK(QW18,QW$12:QW$42,0),RANK(QW18,QW$12:QW$42,1))</f>
      </c>
      <c r="QZ18"/>
      <c r="RA18"/>
      <c r="RB18" s="126">
        <f>IF((COUNTA(QZ$12:QZ$42)+COUNTA(RA$12:RA$42)=0),0.6*QZ$5,IF(OR(QZ18="",RA18=""),0,IF(QZ$6=0,IF(QZ18&gt;=QZ$8,QZ$5,IF(QZ18&lt;RA18,0,QZ$5*(QZ18-RA18)/(QZ$8-RA18))),IF(QZ18&lt;=QZ$8,QZ$5,IF(QZ18&gt;RA18,0,QZ$5*(QZ18-RA18)/(QZ$8-RA18))))))</f>
      </c>
      <c r="RC18" s="126">
        <f>IF(OR(QZ18="",RA18=""),0,QZ$5)</f>
      </c>
      <c r="RD18" s="125">
        <f>IF(QZ$6=0,RANK(RB18,RB$12:RB$42,0),RANK(RB18,RB$12:RB$42,1))</f>
      </c>
      <c r="RE18"/>
      <c r="RF18"/>
      <c r="RG18" s="126">
        <f>IF((COUNTA(RE$12:RE$42)+COUNTA(RF$12:RF$42)=0),0.6*RE$5,IF(OR(RE18="",RF18=""),0,IF(RE$6=0,IF(RE18&gt;=RE$8,RE$5,IF(RE18&lt;RF18,0,RE$5*(RE18-RF18)/(RE$8-RF18))),IF(RE18&lt;=RE$8,RE$5,IF(RE18&gt;RF18,0,RE$5*(RE18-RF18)/(RE$8-RF18))))))</f>
      </c>
      <c r="RH18" s="126">
        <f>IF(OR(RE18="",RF18=""),0,RE$5)</f>
      </c>
      <c r="RI18" s="125">
        <f>IF(RE$6=0,RANK(RG18,RG$12:RG$42,0),RANK(RG18,RG$12:RG$42,1))</f>
      </c>
      <c r="RJ18"/>
      <c r="RK18"/>
      <c r="RL18" s="126">
        <f>IF((COUNTA(RJ$12:RJ$42)+COUNTA(RK$12:RK$42)=0),0.6*RJ$5,IF(OR(RJ18="",RK18=""),0,IF(RJ$6=0,IF(RJ18&gt;=RJ$8,RJ$5,IF(RJ18&lt;RK18,0,RJ$5*(RJ18-RK18)/(RJ$8-RK18))),IF(RJ18&lt;=RJ$8,RJ$5,IF(RJ18&gt;RK18,0,RJ$5*(RJ18-RK18)/(RJ$8-RK18))))))</f>
      </c>
      <c r="RM18" s="126">
        <f>IF(OR(RJ18="",RK18=""),0,RJ$5)</f>
      </c>
      <c r="RN18" s="125">
        <f>IF(RJ$6=0,RANK(RL18,RL$12:RL$42,0),RANK(RL18,RL$12:RL$42,1))</f>
      </c>
      <c r="RO18"/>
      <c r="RP18"/>
      <c r="RQ18" s="126">
        <f>IF((COUNTA(RO$12:RO$42)+COUNTA(RP$12:RP$42)=0),0.6*RO$5,IF(OR(RO18="",RP18=""),0,IF(RO$6=0,IF(RO18&gt;=RO$8,RO$5,IF(RO18&lt;RP18,0,RO$5*(RO18-RP18)/(RO$8-RP18))),IF(RO18&lt;=RO$8,RO$5,IF(RO18&gt;RP18,0,RO$5*(RO18-RP18)/(RO$8-RP18))))))</f>
      </c>
      <c r="RR18" s="126">
        <f>IF(OR(RO18="",RP18=""),0,RO$5)</f>
      </c>
      <c r="RS18" s="125">
        <f>IF(RO$6=0,RANK(RQ18,RQ$12:RQ$42,0),RANK(RQ18,RQ$12:RQ$42,1))</f>
      </c>
      <c r="RT18"/>
      <c r="RU18"/>
      <c r="RV18" s="126">
        <f>IF((COUNTA(RT$12:RT$42)+COUNTA(RU$12:RU$42)=0),0.6*RT$5,IF(OR(RT18="",RU18=""),0,IF(RT$6=0,IF(RT18&gt;=RT$8,RT$5,IF(RT18&lt;RU18,0,RT$5*(RT18-RU18)/(RT$8-RU18))),IF(RT18&lt;=RT$8,RT$5,IF(RT18&gt;RU18,0,RT$5*(RT18-RU18)/(RT$8-RU18))))))</f>
      </c>
      <c r="RW18" s="126">
        <f>IF(OR(RT18="",RU18=""),0,RT$5)</f>
      </c>
      <c r="RX18" s="125">
        <f>IF(RT$6=0,RANK(RV18,RV$12:RV$42,0),RANK(RV18,RV$12:RV$42,1))</f>
      </c>
      <c r="RY18"/>
      <c r="RZ18"/>
      <c r="SA18" s="126">
        <f>IF((COUNTA(RY$12:RY$42)+COUNTA(RZ$12:RZ$42)=0),0.6*RY$5,IF(OR(RY18="",RZ18=""),0,IF(RY$6=0,IF(RY18&gt;=RY$8,RY$5,IF(RY18&lt;RZ18,0,RY$5*(RY18-RZ18)/(RY$8-RZ18))),IF(RY18&lt;=RY$8,RY$5,IF(RY18&gt;RZ18,0,RY$5*(RY18-RZ18)/(RY$8-RZ18))))))</f>
      </c>
      <c r="SB18" s="126">
        <f>IF(OR(RY18="",RZ18=""),0,RY$5)</f>
      </c>
      <c r="SC18" s="125">
        <f>IF(RY$6=0,RANK(SA18,SA$12:SA$42,0),RANK(SA18,SA$12:SA$42,1))</f>
      </c>
      <c r="SD18"/>
      <c r="SE18"/>
      <c r="SF18" s="126">
        <f>IF((COUNTA(SD$12:SD$42)+COUNTA(SE$12:SE$42)=0),0.6*SD$5,IF(OR(SD18="",SE18=""),0,IF(SD$6=0,IF(SD18&gt;=SD$8,SD$5,IF(SD18&lt;SE18,0,SD$5*(SD18-SE18)/(SD$8-SE18))),IF(SD18&lt;=SD$8,SD$5,IF(SD18&gt;SE18,0,SD$5*(SD18-SE18)/(SD$8-SE18))))))</f>
      </c>
      <c r="SG18" s="126">
        <f>IF(OR(SD18="",SE18=""),0,SD$5)</f>
      </c>
      <c r="SH18" s="125">
        <f>IF(SD$6=0,RANK(SF18,SF$12:SF$42,0),RANK(SF18,SF$12:SF$42,1))</f>
      </c>
      <c r="SI18"/>
      <c r="SJ18"/>
      <c r="SK18" s="126">
        <f>IF((COUNTA(SI$12:SI$42)+COUNTA(SJ$12:SJ$42)=0),0.6*SI$5,IF(OR(SI18="",SJ18=""),0,IF(SI$6=0,IF(SI18&gt;=SI$8,SI$5,IF(SI18&lt;SJ18,0,SI$5*(SI18-SJ18)/(SI$8-SJ18))),IF(SI18&lt;=SI$8,SI$5,IF(SI18&gt;SJ18,0,SI$5*(SI18-SJ18)/(SI$8-SJ18))))))</f>
      </c>
      <c r="SL18" s="126">
        <f>IF(OR(SI18="",SJ18=""),0,SI$5)</f>
      </c>
      <c r="SM18" s="125">
        <f>IF(SI$6=0,RANK(SK18,SK$12:SK$42,0),RANK(SK18,SK$12:SK$42,1))</f>
      </c>
      <c r="SN18"/>
      <c r="SO18"/>
      <c r="SP18" s="126">
        <f>IF((COUNTA(SN$12:SN$42)+COUNTA(SO$12:SO$42)=0),0.6*SN$5,IF(OR(SN18="",SO18=""),0,IF(SN$6=0,IF(SN18&gt;=SN$8,SN$5,IF(SN18&lt;SO18,0,SN$5*(SN18-SO18)/(SN$8-SO18))),IF(SN18&lt;=SN$8,SN$5,IF(SN18&gt;SO18,0,SN$5*(SN18-SO18)/(SN$8-SO18))))))</f>
      </c>
      <c r="SQ18" s="126">
        <f>IF(OR(SN18="",SO18=""),0,SN$5)</f>
      </c>
      <c r="SR18" s="125">
        <f>IF(SN$6=0,RANK(SP18,SP$12:SP$42,0),RANK(SP18,SP$12:SP$42,1))</f>
      </c>
      <c r="SS18"/>
      <c r="ST18"/>
      <c r="SU18" s="126">
        <f>IF((COUNTA(SS$12:SS$42)+COUNTA(ST$12:ST$42)=0),0.6*SS$5,IF(OR(SS18="",ST18=""),0,IF(SS$6=0,IF(SS18&gt;=SS$8,SS$5,IF(SS18&lt;ST18,0,SS$5*(SS18-ST18)/(SS$8-ST18))),IF(SS18&lt;=SS$8,SS$5,IF(SS18&gt;ST18,0,SS$5*(SS18-ST18)/(SS$8-ST18))))))</f>
      </c>
      <c r="SV18" s="126">
        <f>IF(OR(SS18="",ST18=""),0,SS$5)</f>
      </c>
      <c r="SW18" s="125">
        <f>IF(SS$6=0,RANK(SU18,SU$12:SU$42,0),RANK(SU18,SU$12:SU$42,1))</f>
      </c>
      <c r="SX18"/>
      <c r="SY18"/>
      <c r="SZ18" s="126">
        <f>IF((COUNTA(SX$12:SX$42)+COUNTA(SY$12:SY$42)=0),0.6*SX$5,IF(OR(SX18="",SY18=""),0,IF(SX$6=0,IF(SX18&gt;=SX$8,SX$5,IF(SX18&lt;SY18,0,SX$5*(SX18-SY18)/(SX$8-SY18))),IF(SX18&lt;=SX$8,SX$5,IF(SX18&gt;SY18,0,SX$5*(SX18-SY18)/(SX$8-SY18))))))</f>
      </c>
      <c r="TA18" s="126">
        <f>IF(OR(SX18="",SY18=""),0,SX$5)</f>
      </c>
      <c r="TB18" s="125">
        <f>IF(SX$6=0,RANK(SZ18,SZ$12:SZ$42,0),RANK(SZ18,SZ$12:SZ$42,1))</f>
      </c>
      <c r="TC18"/>
      <c r="TD18"/>
      <c r="TE18" s="126">
        <f>IF((COUNTA(TC$12:TC$42)+COUNTA(TD$12:TD$42)=0),0.6*TC$5,IF(OR(TC18="",TD18=""),0,IF(TC$6=0,IF(TC18&gt;=TC$8,TC$5,IF(TC18&lt;TD18,0,TC$5*(TC18-TD18)/(TC$8-TD18))),IF(TC18&lt;=TC$8,TC$5,IF(TC18&gt;TD18,0,TC$5*(TC18-TD18)/(TC$8-TD18))))))</f>
      </c>
      <c r="TF18" s="126">
        <f>IF(OR(TC18="",TD18=""),0,TC$5)</f>
      </c>
      <c r="TG18" s="125">
        <f>IF(TC$6=0,RANK(TE18,TE$12:TE$42,0),RANK(TE18,TE$12:TE$42,1))</f>
      </c>
      <c r="TH18"/>
      <c r="TI18"/>
      <c r="TJ18" s="126">
        <f>IF((COUNTA(TH$12:TH$42)+COUNTA(TI$12:TI$42)=0),0.6*TH$5,IF(OR(TH18="",TI18=""),0,IF(TH$6=0,IF(TH18&gt;=TH$8,TH$5,IF(TH18&lt;TI18,0,TH$5*(TH18-TI18)/(TH$8-TI18))),IF(TH18&lt;=TH$8,TH$5,IF(TH18&gt;TI18,0,TH$5*(TH18-TI18)/(TH$8-TI18))))))</f>
      </c>
      <c r="TK18" s="126">
        <f>IF(OR(TH18="",TI18=""),0,TH$5)</f>
      </c>
      <c r="TL18" s="125">
        <f>IF(TH$6=0,RANK(TJ18,TJ$12:TJ$42,0),RANK(TJ18,TJ$12:TJ$42,1))</f>
      </c>
      <c r="TM18"/>
      <c r="TN18"/>
      <c r="TO18" s="126">
        <f>IF((COUNTA(TM$12:TM$42)+COUNTA(TN$12:TN$42)=0),0.6*TM$5,IF(OR(TM18="",TN18=""),0,IF(TM$6=0,IF(TM18&gt;=TM$8,TM$5,IF(TM18&lt;TN18,0,TM$5*(TM18-TN18)/(TM$8-TN18))),IF(TM18&lt;=TM$8,TM$5,IF(TM18&gt;TN18,0,TM$5*(TM18-TN18)/(TM$8-TN18))))))</f>
      </c>
      <c r="TP18" s="126">
        <f>IF(OR(TM18="",TN18=""),0,TM$5)</f>
      </c>
      <c r="TQ18" s="125">
        <f>IF(TM$6=0,RANK(TO18,TO$12:TO$42,0),RANK(TO18,TO$12:TO$42,1))</f>
      </c>
      <c r="TR18"/>
      <c r="TS18"/>
      <c r="TT18" s="126">
        <f>IF((COUNTA(TR$12:TR$42)+COUNTA(TS$12:TS$42)=0),0.6*TR$5,IF(OR(TR18="",TS18=""),0,IF(TR$6=0,IF(TR18&gt;=TR$8,TR$5,IF(TR18&lt;TS18,0,TR$5*(TR18-TS18)/(TR$8-TS18))),IF(TR18&lt;=TR$8,TR$5,IF(TR18&gt;TS18,0,TR$5*(TR18-TS18)/(TR$8-TS18))))))</f>
      </c>
      <c r="TU18" s="126">
        <f>IF(OR(TR18="",TS18=""),0,TR$5)</f>
      </c>
      <c r="TV18" s="125">
        <f>IF(TR$6=0,RANK(TT18,TT$12:TT$42,0),RANK(TT18,TT$12:TT$42,1))</f>
      </c>
      <c r="TW18"/>
      <c r="TX18"/>
      <c r="TY18" s="126">
        <f>IF((COUNTA(TW$12:TW$42)+COUNTA(TX$12:TX$42)=0),0.6*TW$5,IF(OR(TW18="",TX18=""),0,IF(TW$6=0,IF(TW18&gt;=TW$8,TW$5,IF(TW18&lt;TX18,0,TW$5*(TW18-TX18)/(TW$8-TX18))),IF(TW18&lt;=TW$8,TW$5,IF(TW18&gt;TX18,0,TW$5*(TW18-TX18)/(TW$8-TX18))))))</f>
      </c>
      <c r="TZ18" s="126">
        <f>IF(OR(TW18="",TX18=""),0,TW$5)</f>
      </c>
      <c r="UA18" s="125">
        <f>IF(TW$6=0,RANK(TY18,TY$12:TY$42,0),RANK(TY18,TY$12:TY$42,1))</f>
      </c>
      <c r="UB18"/>
      <c r="UC18"/>
      <c r="UD18" s="126">
        <f>IF((COUNTA(UB$12:UB$42)+COUNTA(UC$12:UC$42)=0),0.6*UB$5,IF(OR(UB18="",UC18=""),0,IF(UB$6=0,IF(UB18&gt;=UB$8,UB$5,IF(UB18&lt;UC18,0,UB$5*(UB18-UC18)/(UB$8-UC18))),IF(UB18&lt;=UB$8,UB$5,IF(UB18&gt;UC18,0,UB$5*(UB18-UC18)/(UB$8-UC18))))))</f>
      </c>
      <c r="UE18" s="126">
        <f>IF(OR(UB18="",UC18=""),0,UB$5)</f>
      </c>
      <c r="UF18" s="125">
        <f>IF(UB$6=0,RANK(UD18,UD$12:UD$42,0),RANK(UD18,UD$12:UD$42,1))</f>
      </c>
      <c r="UG18"/>
      <c r="UH18"/>
      <c r="UI18" s="126">
        <f>IF((COUNTA(UG$12:UG$42)+COUNTA(UH$12:UH$42)=0),0.6*UG$5,IF(OR(UG18="",UH18=""),0,IF(UG$6=0,IF(UG18&gt;=UG$8,UG$5,IF(UG18&lt;UH18,0,UG$5*(UG18-UH18)/(UG$8-UH18))),IF(UG18&lt;=UG$8,UG$5,IF(UG18&gt;UH18,0,UG$5*(UG18-UH18)/(UG$8-UH18))))))</f>
      </c>
      <c r="UJ18" s="126">
        <f>IF(OR(UG18="",UH18=""),0,UG$5)</f>
      </c>
      <c r="UK18" s="125">
        <f>IF(UG$6=0,RANK(UI18,UI$12:UI$42,0),RANK(UI18,UI$12:UI$42,1))</f>
      </c>
      <c r="UL18"/>
      <c r="UM18"/>
      <c r="UN18" s="126">
        <f>IF((COUNTA(UL$12:UL$42)+COUNTA(UM$12:UM$42)=0),0.6*UL$5,IF(OR(UL18="",UM18=""),0,IF(UL$6=0,IF(UL18&gt;=UL$8,UL$5,IF(UL18&lt;UM18,0,UL$5*(UL18-UM18)/(UL$8-UM18))),IF(UL18&lt;=UL$8,UL$5,IF(UL18&gt;UM18,0,UL$5*(UL18-UM18)/(UL$8-UM18))))))</f>
      </c>
      <c r="UO18" s="126">
        <f>IF(OR(UL18="",UM18=""),0,UL$5)</f>
      </c>
      <c r="UP18" s="125">
        <f>IF(UL$6=0,RANK(UN18,UN$12:UN$42,0),RANK(UN18,UN$12:UN$42,1))</f>
      </c>
      <c r="UQ18"/>
      <c r="UR18"/>
      <c r="US18" s="126">
        <f>IF((COUNTA(UQ$12:UQ$42)+COUNTA(UR$12:UR$42)=0),0.6*UQ$5,IF(OR(UQ18="",UR18=""),0,IF(UQ$6=0,IF(UQ18&gt;=UQ$8,UQ$5,IF(UQ18&lt;UR18,0,UQ$5*(UQ18-UR18)/(UQ$8-UR18))),IF(UQ18&lt;=UQ$8,UQ$5,IF(UQ18&gt;UR18,0,UQ$5*(UQ18-UR18)/(UQ$8-UR18))))))</f>
      </c>
      <c r="UT18" s="126">
        <f>IF(OR(UQ18="",UR18=""),0,UQ$5)</f>
      </c>
      <c r="UU18" s="125">
        <f>IF(UQ$6=0,RANK(US18,US$12:US$42,0),RANK(US18,US$12:US$42,1))</f>
      </c>
      <c r="UV18"/>
      <c r="UW18"/>
      <c r="UX18" s="126">
        <f>IF((COUNTA(UV$12:UV$42)+COUNTA(UW$12:UW$42)=0),0.6*UV$5,IF(OR(UV18="",UW18=""),0,IF(UV$6=0,IF(UV18&gt;=UV$8,UV$5,IF(UV18&lt;UW18,0,UV$5*(UV18-UW18)/(UV$8-UW18))),IF(UV18&lt;=UV$8,UV$5,IF(UV18&gt;UW18,0,UV$5*(UV18-UW18)/(UV$8-UW18))))))</f>
      </c>
      <c r="UY18" s="126">
        <f>IF(OR(UV18="",UW18=""),0,UV$5)</f>
      </c>
      <c r="UZ18" s="125">
        <f>IF(UV$6=0,RANK(UX18,UX$12:UX$42,0),RANK(UX18,UX$12:UX$42,1))</f>
      </c>
      <c r="VA18" s="126">
        <v>97.20062</v>
      </c>
      <c r="VB18" s="126">
        <v>83.895136</v>
      </c>
      <c r="VC18" s="126">
        <f>IF((COUNTA(VA$12:VA$42)+COUNTA(VB$12:VB$42)=0),0.6*VA$5,IF(OR(VA18="",VB18=""),0,IF(VA$6=0,IF(VA18&gt;=VA$8,VA$5,IF(VA18&lt;VB18,0,VA$5*(VA18-VB18)/(VA$8-VB18))),IF(VA18&lt;=VA$8,VA$5,IF(VA18&gt;VB18,0,VA$5*(VA18-VB18)/(VA$8-VB18))))))</f>
      </c>
      <c r="VD18" s="126">
        <f>IF(OR(VA18="",VB18=""),0,VA$5)</f>
      </c>
      <c r="VE18" s="125">
        <f>IF(VA$6=0,RANK(VC18,VC$12:VC$42,0),RANK(VC18,VC$12:VC$42,1))</f>
      </c>
      <c r="VF18" s="126">
        <v>97.20062</v>
      </c>
      <c r="VG18" s="126">
        <v>80.3591846666667</v>
      </c>
      <c r="VH18" s="126">
        <f>IF((COUNTA(VF$12:VF$42)+COUNTA(VG$12:VG$42)=0),0.6*VF$5,IF(OR(VF18="",VG18=""),0,IF(VF$6=0,IF(VF18&gt;=VF$8,VF$5,IF(VF18&lt;VG18,0,VF$5*(VF18-VG18)/(VF$8-VG18))),IF(VF18&lt;=VF$8,VF$5,IF(VF18&gt;VG18,0,VF$5*(VF18-VG18)/(VF$8-VG18))))))</f>
      </c>
      <c r="VI18" s="126">
        <f>IF(OR(VF18="",VG18=""),0,VF$5)</f>
      </c>
      <c r="VJ18" s="125">
        <f>IF(VF$6=0,RANK(VH18,VH$12:VH$42,0),RANK(VH18,VH$12:VH$42,1))</f>
      </c>
      <c r="VK18" s="126">
        <v>99.5933333333333</v>
      </c>
      <c r="VL18" s="126">
        <v>95.513333333</v>
      </c>
      <c r="VM18" s="126">
        <f>IF((COUNTA(VK$12:VK$42)+COUNTA(VL$12:VL$42)=0),0.6*VK$5,IF(OR(VK18="",VL18=""),0,IF(VK$6=0,IF(VK18&gt;=VK$8,VK$5,IF(VK18&lt;VL18,0,VK$5*(VK18-VL18)/(VK$8-VL18))),IF(VK18&lt;=VK$8,VK$5,IF(VK18&gt;VL18,0,VK$5*(VK18-VL18)/(VK$8-VL18))))))</f>
      </c>
      <c r="VN18" s="126">
        <f>IF(OR(VK18="",VL18=""),0,VK$5)</f>
      </c>
      <c r="VO18" s="125">
        <f>IF(VK$6=0,RANK(VM18,VM$12:VM$42,0),RANK(VM18,VM$12:VM$42,1))</f>
      </c>
      <c r="VP18" s="126">
        <v>99.5933333333333</v>
      </c>
      <c r="VQ18" s="126">
        <v>81.9433333333333</v>
      </c>
      <c r="VR18" s="126">
        <f>IF((COUNTA(VP$12:VP$42)+COUNTA(VQ$12:VQ$42)=0),0.6*VP$5,IF(OR(VP18="",VQ18=""),0,IF(VP$6=0,IF(VP18&gt;=VP$8,VP$5,IF(VP18&lt;VQ18,0,VP$5*(VP18-VQ18)/(VP$8-VQ18))),IF(VP18&lt;=VP$8,VP$5,IF(VP18&gt;VQ18,0,VP$5*(VP18-VQ18)/(VP$8-VQ18))))))</f>
      </c>
      <c r="VS18" s="126">
        <f>IF(OR(VP18="",VQ18=""),0,VP$5)</f>
      </c>
      <c r="VT18" s="125">
        <f>IF(VP$6=0,RANK(VR18,VR$12:VR$42,0),RANK(VR18,VR$12:VR$42,1))</f>
      </c>
      <c r="VU18" s="126">
        <v>1.91333333333333</v>
      </c>
      <c r="VV18" s="126">
        <v>7.2533</v>
      </c>
      <c r="VW18" s="126">
        <f>IF((COUNTA(VU$12:VU$42)+COUNTA(VV$12:VV$42)=0),0.6*VU$5,IF(OR(VU18="",VV18=""),0,IF(VU$6=0,IF(VU18&gt;=VU$8,VU$5,IF(VU18&lt;VV18,0,VU$5*(VU18-VV18)/(VU$8-VV18))),IF(VU18&lt;=VU$8,VU$5,IF(VU18&gt;VV18,0,VU$5*(VU18-VV18)/(VU$8-VV18))))))</f>
      </c>
      <c r="VX18" s="126">
        <f>IF(OR(VU18="",VV18=""),0,VU$5)</f>
      </c>
      <c r="VY18" s="125">
        <f>IF(VU$6=0,RANK(VW18,VW$12:VW$42,0),RANK(VW18,VW$12:VW$42,1))</f>
      </c>
      <c r="VZ18" s="126">
        <v>1.91333333333333</v>
      </c>
      <c r="WA18" s="126">
        <v>3.91</v>
      </c>
      <c r="WB18" s="126">
        <f>IF((COUNTA(VZ$12:VZ$42)+COUNTA(WA$12:WA$42)=0),0.6*VZ$5,IF(OR(VZ18="",WA18=""),0,IF(VZ$6=0,IF(VZ18&gt;=VZ$8,VZ$5,IF(VZ18&lt;WA18,0,VZ$5*(VZ18-WA18)/(VZ$8-WA18))),IF(VZ18&lt;=VZ$8,VZ$5,IF(VZ18&gt;WA18,0,VZ$5*(VZ18-WA18)/(VZ$8-WA18))))))</f>
      </c>
      <c r="WC18" s="126">
        <f>IF(OR(VZ18="",WA18=""),0,VZ$5)</f>
      </c>
      <c r="WD18" s="125">
        <f>IF(VZ$6=0,RANK(WB18,WB$12:WB$42,0),RANK(WB18,WB$12:WB$42,1))</f>
      </c>
      <c r="WE18" s="126">
        <v>98.3066666666667</v>
      </c>
      <c r="WF18"/>
      <c r="WG18" s="126">
        <f>IF((COUNTA(WE$12:WE$42)+COUNTA(WF$12:WF$42)=0),0.6*WE$5,IF(OR(WE18="",WF18=""),0,IF(WE$6=0,IF(WE18&gt;=WE$8,WE$5,IF(WE18&lt;WF18,0,WE$5*(WE18-WF18)/(WE$8-WF18))),IF(WE18&lt;=WE$8,WE$5,IF(WE18&gt;WF18,0,WE$5*(WE18-WF18)/(WE$8-WF18))))))</f>
      </c>
      <c r="WH18" s="126">
        <f>IF(OR(WE18="",WF18=""),0,WE$5)</f>
      </c>
      <c r="WI18" s="125">
        <f>IF(WE$6=0,RANK(WG18,WG$12:WG$42,0),RANK(WG18,WG$12:WG$42,1))</f>
      </c>
      <c r="WJ18" s="126">
        <v>98.3066666666667</v>
      </c>
      <c r="WK18"/>
      <c r="WL18" s="126">
        <f>IF((COUNTA(WJ$12:WJ$42)+COUNTA(WK$12:WK$42)=0),0.6*WJ$5,IF(OR(WJ18="",WK18=""),0,IF(WJ$6=0,IF(WJ18&gt;=WJ$8,WJ$5,IF(WJ18&lt;WK18,0,WJ$5*(WJ18-WK18)/(WJ$8-WK18))),IF(WJ18&lt;=WJ$8,WJ$5,IF(WJ18&gt;WK18,0,WJ$5*(WJ18-WK18)/(WJ$8-WK18))))))</f>
      </c>
      <c r="WM18" s="126">
        <f>IF(OR(WJ18="",WK18=""),0,WJ$5)</f>
      </c>
      <c r="WN18" s="125">
        <f>IF(WJ$6=0,RANK(WL18,WL$12:WL$42,0),RANK(WL18,WL$12:WL$42,1))</f>
      </c>
      <c r="WO18" s="126">
        <v>97.37</v>
      </c>
      <c r="WP18" s="126">
        <v>95.72333</v>
      </c>
      <c r="WQ18" s="126">
        <f>IF((COUNTA(WO$12:WO$42)+COUNTA(WP$12:WP$42)=0),0.6*WO$5,IF(OR(WO18="",WP18=""),0,IF(WO$6=0,IF(WO18&gt;=WO$8,WO$5,IF(WO18&lt;WP18,0,WO$5*(WO18-WP18)/(WO$8-WP18))),IF(WO18&lt;=WO$8,WO$5,IF(WO18&gt;WP18,0,WO$5*(WO18-WP18)/(WO$8-WP18))))))</f>
      </c>
      <c r="WR18" s="126">
        <f>IF(OR(WO18="",WP18=""),0,WO$5)</f>
      </c>
      <c r="WS18" s="125">
        <f>IF(WO$6=0,RANK(WQ18,WQ$12:WQ$42,0),RANK(WQ18,WQ$12:WQ$42,1))</f>
      </c>
      <c r="WT18" s="126">
        <v>97.37</v>
      </c>
      <c r="WU18" s="126">
        <v>99.3833333333333</v>
      </c>
      <c r="WV18" s="126">
        <f>IF((COUNTA(WT$12:WT$42)+COUNTA(WU$12:WU$42)=0),0.6*WT$5,IF(OR(WT18="",WU18=""),0,IF(WT$6=0,IF(WT18&gt;=WT$8,WT$5,IF(WT18&lt;WU18,0,WT$5*(WT18-WU18)/(WT$8-WU18))),IF(WT18&lt;=WT$8,WT$5,IF(WT18&gt;WU18,0,WT$5*(WT18-WU18)/(WT$8-WU18))))))</f>
      </c>
      <c r="WW18" s="126">
        <f>IF(OR(WT18="",WU18=""),0,WT$5)</f>
      </c>
      <c r="WX18" s="125">
        <f>IF(WT$6=0,RANK(WV18,WV$12:WV$42,0),RANK(WV18,WV$12:WV$42,1))</f>
      </c>
      <c r="WY18" s="126">
        <v>3.24</v>
      </c>
      <c r="WZ18" s="126">
        <v>3.7</v>
      </c>
      <c r="XA18" s="126">
        <f>IF((COUNTA(WY$12:WY$42)+COUNTA(WZ$12:WZ$42)=0),0.6*WY$5,IF(OR(WY18="",WZ18=""),0,IF(WY$6=0,IF(WY18&gt;=WY$8,WY$5,IF(WY18&lt;WZ18,0,WY$5*(WY18-WZ18)/(WY$8-WZ18))),IF(WY18&lt;=WY$8,WY$5,IF(WY18&gt;WZ18,0,WY$5*(WY18-WZ18)/(WY$8-WZ18))))))</f>
      </c>
      <c r="XB18" s="126">
        <f>IF(OR(WY18="",WZ18=""),0,WY$5)</f>
      </c>
      <c r="XC18" s="125">
        <f>IF(WY$6=0,RANK(XA18,XA$12:XA$42,0),RANK(XA18,XA$12:XA$42,1))</f>
      </c>
      <c r="XD18" s="126">
        <v>3.24</v>
      </c>
      <c r="XE18" s="126">
        <v>2.4867</v>
      </c>
      <c r="XF18" s="126">
        <f>IF((COUNTA(XD$12:XD$42)+COUNTA(XE$12:XE$42)=0),0.6*XD$5,IF(OR(XD18="",XE18=""),0,IF(XD$6=0,IF(XD18&gt;=XD$8,XD$5,IF(XD18&lt;XE18,0,XD$5*(XD18-XE18)/(XD$8-XE18))),IF(XD18&lt;=XD$8,XD$5,IF(XD18&gt;XE18,0,XD$5*(XD18-XE18)/(XD$8-XE18))))))</f>
      </c>
      <c r="XG18" s="126">
        <f>IF(OR(XD18="",XE18=""),0,XD$5)</f>
      </c>
      <c r="XH18" s="125">
        <f>IF(XD$6=0,RANK(XF18,XF$12:XF$42,0),RANK(XF18,XF$12:XF$42,1))</f>
      </c>
      <c r="XI18" s="126">
        <v>100</v>
      </c>
      <c r="XJ18" s="126">
        <v>100</v>
      </c>
      <c r="XK18" s="126">
        <f>IF((COUNTA(XI$12:XI$42)+COUNTA(XJ$12:XJ$42)=0),0.6*XI$5,IF(OR(XI18="",XJ18=""),0,IF(XI$6=0,IF(XI18&gt;=XI$8,XI$5,IF(XI18&lt;XJ18,0,XI$5*(XI18-XJ18)/(XI$8-XJ18))),IF(XI18&lt;=XI$8,XI$5,IF(XI18&gt;XJ18,0,XI$5*(XI18-XJ18)/(XI$8-XJ18))))))</f>
      </c>
      <c r="XL18" s="126">
        <f>IF(OR(XI18="",XJ18=""),0,XI$5)</f>
      </c>
      <c r="XM18" s="125">
        <f>IF(XI$6=0,RANK(XK18,XK$12:XK$42,0),RANK(XK18,XK$12:XK$42,1))</f>
      </c>
      <c r="XN18" s="126">
        <v>100</v>
      </c>
      <c r="XO18" s="126">
        <v>100</v>
      </c>
      <c r="XP18" s="126">
        <f>IF((COUNTA(XN$12:XN$42)+COUNTA(XO$12:XO$42)=0),0.6*XN$5,IF(OR(XN18="",XO18=""),0,IF(XN$6=0,IF(XN18&gt;=XN$8,XN$5,IF(XN18&lt;XO18,0,XN$5*(XN18-XO18)/(XN$8-XO18))),IF(XN18&lt;=XN$8,XN$5,IF(XN18&gt;XO18,0,XN$5*(XN18-XO18)/(XN$8-XO18))))))</f>
      </c>
      <c r="XQ18" s="126">
        <f>IF(OR(XN18="",XO18=""),0,XN$5)</f>
      </c>
      <c r="XR18" s="125">
        <f>IF(XN$6=0,RANK(XP18,XP$12:XP$42,0),RANK(XP18,XP$12:XP$42,1))</f>
      </c>
      <c r="XS18" s="126">
        <v>0.34</v>
      </c>
      <c r="XT18" s="126">
        <v>1.043</v>
      </c>
      <c r="XU18" s="126">
        <f>IF((COUNTA(XS$12:XS$42)+COUNTA(XT$12:XT$42)=0),0.6*XS$5,IF(OR(XS18="",XT18=""),0,IF(XS$6=0,IF(XS18&gt;=XS$8,XS$5,IF(XS18&lt;XT18,0,XS$5*(XS18-XT18)/(XS$8-XT18))),IF(XS18&lt;=XS$8,XS$5,IF(XS18&gt;XT18,0,XS$5*(XS18-XT18)/(XS$8-XT18))))))</f>
      </c>
      <c r="XV18" s="126">
        <f>IF(OR(XS18="",XT18=""),0,XS$5)</f>
      </c>
      <c r="XW18" s="125">
        <f>IF(XS$6=0,RANK(XU18,XU$12:XU$42,0),RANK(XU18,XU$12:XU$42,1))</f>
      </c>
      <c r="XX18" s="126">
        <v>0.34</v>
      </c>
      <c r="XY18" s="126">
        <v>0.45667</v>
      </c>
      <c r="XZ18" s="126">
        <f>IF((COUNTA(XX$12:XX$42)+COUNTA(XY$12:XY$42)=0),0.6*XX$5,IF(OR(XX18="",XY18=""),0,IF(XX$6=0,IF(XX18&gt;=XX$8,XX$5,IF(XX18&lt;XY18,0,XX$5*(XX18-XY18)/(XX$8-XY18))),IF(XX18&lt;=XX$8,XX$5,IF(XX18&gt;XY18,0,XX$5*(XX18-XY18)/(XX$8-XY18))))))</f>
      </c>
      <c r="YA18" s="126">
        <f>IF(OR(XX18="",XY18=""),0,XX$5)</f>
      </c>
      <c r="YB18" s="125">
        <f>IF(XX$6=0,RANK(XZ18,XZ$12:XZ$42,0),RANK(XZ18,XZ$12:XZ$42,1))</f>
      </c>
      <c r="YC18" s="126">
        <v>0</v>
      </c>
      <c r="YD18" s="126">
        <v>0</v>
      </c>
      <c r="YE18" s="126">
        <f>IF((COUNTA(YC$12:YC$42)+COUNTA(YD$12:YD$42)=0),0.6*YC$5,IF(OR(YC18="",YD18=""),0,IF(YC$6=0,IF(YC18&gt;=YC$8,YC$5,IF(YC18&lt;YD18,0,YC$5*(YC18-YD18)/(YC$8-YD18))),IF(YC18&lt;=YC$8,YC$5,IF(YC18&gt;YD18,0,YC$5*(YC18-YD18)/(YC$8-YD18))))))</f>
      </c>
      <c r="YF18" s="126">
        <f>IF(OR(YC18="",YD18=""),0,YC$5)</f>
      </c>
      <c r="YG18" s="125">
        <f>IF(YC$6=0,RANK(YE18,YE$12:YE$42,0),RANK(YE18,YE$12:YE$42,1))</f>
      </c>
      <c r="YH18" s="126">
        <v>0</v>
      </c>
      <c r="YI18" s="126">
        <v>0</v>
      </c>
      <c r="YJ18" s="126">
        <f>IF((COUNTA(YH$12:YH$42)+COUNTA(YI$12:YI$42)=0),0.6*YH$5,IF(OR(YH18="",YI18=""),0,IF(YH$6=0,IF(YH18&gt;=YH$8,YH$5,IF(YH18&lt;YI18,0,YH$5*(YH18-YI18)/(YH$8-YI18))),IF(YH18&lt;=YH$8,YH$5,IF(YH18&gt;YI18,0,YH$5*(YH18-YI18)/(YH$8-YI18))))))</f>
      </c>
      <c r="YK18" s="126">
        <f>IF(OR(YH18="",YI18=""),0,YH$5)</f>
      </c>
      <c r="YL18" s="125">
        <f>IF(YH$6=0,RANK(YJ18,YJ$12:YJ$42,0),RANK(YJ18,YJ$12:YJ$42,1))</f>
      </c>
      <c r="YM18" s="126">
        <v>27.443525390625</v>
      </c>
      <c r="YN18"/>
      <c r="YO18" s="126">
        <f>IF((COUNTA(YM$12:YM$42)+COUNTA(YN$12:YN$42)=0),0.6*YM$5,IF(OR(YM18="",YN18=""),0,IF(YM$6=0,IF(YM18&gt;=YM$8,YM$5,IF(YM18&lt;YN18,0,YM$5*(YM18-YN18)/(YM$8-YN18))),IF(YM18&lt;=YM$8,YM$5,IF(YM18&gt;YN18,0,YM$5*(YM18-YN18)/(YM$8-YN18))))))</f>
      </c>
      <c r="YP18" s="126">
        <f>IF(OR(YM18="",YN18=""),0,YM$5)</f>
      </c>
      <c r="YQ18" s="125">
        <f>IF(YM$6=0,RANK(YO18,YO$12:YO$42,0),RANK(YO18,YO$12:YO$42,1))</f>
      </c>
      <c r="YR18" s="126">
        <v>27.443525390625</v>
      </c>
      <c r="YS18"/>
      <c r="YT18" s="126">
        <f>IF((COUNTA(YR$12:YR$42)+COUNTA(YS$12:YS$42)=0),0.6*YR$5,IF(OR(YR18="",YS18=""),0,IF(YR$6=0,IF(YR18&gt;=YR$8,YR$5,IF(YR18&lt;YS18,0,YR$5*(YR18-YS18)/(YR$8-YS18))),IF(YR18&lt;=YR$8,YR$5,IF(YR18&gt;YS18,0,YR$5*(YR18-YS18)/(YR$8-YS18))))))</f>
      </c>
      <c r="YU18" s="126">
        <f>IF(OR(YR18="",YS18=""),0,YR$5)</f>
      </c>
      <c r="YV18" s="125">
        <f>IF(YR$6=0,RANK(YT18,YT$12:YT$42,0),RANK(YT18,YT$12:YT$42,1))</f>
      </c>
      <c r="YW18" s="126">
        <v>3.718623046875</v>
      </c>
      <c r="YX18" s="126">
        <v>7.57331380208333</v>
      </c>
      <c r="YY18" s="126">
        <f>IF((COUNTA(YW$12:YW$42)+COUNTA(YX$12:YX$42)=0),0.6*YW$5,IF(OR(YW18="",YX18=""),0,IF(YW$6=0,IF(YW18&gt;=YW$8,YW$5,IF(YW18&lt;YX18,0,YW$5*(YW18-YX18)/(YW$8-YX18))),IF(YW18&lt;=YW$8,YW$5,IF(YW18&gt;YX18,0,YW$5*(YW18-YX18)/(YW$8-YX18))))))</f>
      </c>
      <c r="YZ18" s="126">
        <f>IF(OR(YW18="",YX18=""),0,YW$5)</f>
      </c>
      <c r="ZA18" s="125">
        <f>IF(YW$6=0,RANK(YY18,YY$12:YY$42,0),RANK(YY18,YY$12:YY$42,1))</f>
      </c>
      <c r="ZB18" s="126">
        <v>3.718623046875</v>
      </c>
      <c r="ZC18" s="126">
        <v>4.14726236979167</v>
      </c>
      <c r="ZD18" s="126">
        <f>IF((COUNTA(ZB$12:ZB$42)+COUNTA(ZC$12:ZC$42)=0),0.6*ZB$5,IF(OR(ZB18="",ZC18=""),0,IF(ZB$6=0,IF(ZB18&gt;=ZB$8,ZB$5,IF(ZB18&lt;ZC18,0,ZB$5*(ZB18-ZC18)/(ZB$8-ZC18))),IF(ZB18&lt;=ZB$8,ZB$5,IF(ZB18&gt;ZC18,0,ZB$5*(ZB18-ZC18)/(ZB$8-ZC18))))))</f>
      </c>
      <c r="ZE18" s="126">
        <f>IF(OR(ZB18="",ZC18=""),0,ZB$5)</f>
      </c>
      <c r="ZF18" s="125">
        <f>IF(ZB$6=0,RANK(ZD18,ZD$12:ZD$42,0),RANK(ZD18,ZD$12:ZD$42,1))</f>
      </c>
      <c r="ZG18" s="126">
        <v>98.23497</v>
      </c>
      <c r="ZH18" s="126">
        <v>73.3189567</v>
      </c>
      <c r="ZI18" s="126">
        <f>IF((COUNTA(ZG$12:ZG$42)+COUNTA(ZH$12:ZH$42)=0),0.6*ZG$5,IF(OR(ZG18="",ZH18=""),0,IF(ZG$6=0,IF(ZG18&gt;=ZG$8,ZG$5,IF(ZG18&lt;ZH18,0,ZG$5*(ZG18-ZH18)/(ZG$8-ZH18))),IF(ZG18&lt;=ZG$8,ZG$5,IF(ZG18&gt;ZH18,0,ZG$5*(ZG18-ZH18)/(ZG$8-ZH18))))))</f>
      </c>
      <c r="ZJ18" s="126">
        <f>IF(OR(ZG18="",ZH18=""),0,ZG$5)</f>
      </c>
      <c r="ZK18" s="125">
        <f>IF(ZG$6=0,RANK(ZI18,ZI$12:ZI$42,0),RANK(ZI18,ZI$12:ZI$42,1))</f>
      </c>
      <c r="ZL18" s="126">
        <v>98.23497</v>
      </c>
      <c r="ZM18" s="126">
        <v>53.2411863</v>
      </c>
      <c r="ZN18" s="126">
        <f>IF((COUNTA(ZL$12:ZL$42)+COUNTA(ZM$12:ZM$42)=0),0.6*ZL$5,IF(OR(ZL18="",ZM18=""),0,IF(ZL$6=0,IF(ZL18&gt;=ZL$8,ZL$5,IF(ZL18&lt;ZM18,0,ZL$5*(ZL18-ZM18)/(ZL$8-ZM18))),IF(ZL18&lt;=ZL$8,ZL$5,IF(ZL18&gt;ZM18,0,ZL$5*(ZL18-ZM18)/(ZL$8-ZM18))))))</f>
      </c>
      <c r="ZO18" s="126">
        <f>IF(OR(ZL18="",ZM18=""),0,ZL$5)</f>
      </c>
      <c r="ZP18" s="125">
        <f>IF(ZL$6=0,RANK(ZN18,ZN$12:ZN$42,0),RANK(ZN18,ZN$12:ZN$42,1))</f>
      </c>
      <c r="ZQ18" s="126">
        <v>99.332</v>
      </c>
      <c r="ZR18" s="126">
        <v>83.356</v>
      </c>
      <c r="ZS18" s="126">
        <f>IF((COUNTA(ZQ$12:ZQ$42)+COUNTA(ZR$12:ZR$42)=0),0.6*ZQ$5,IF(OR(ZQ18="",ZR18=""),0,IF(ZQ$6=0,IF(ZQ18&gt;=ZQ$8,ZQ$5,IF(ZQ18&lt;ZR18,0,ZQ$5*(ZQ18-ZR18)/(ZQ$8-ZR18))),IF(ZQ18&lt;=ZQ$8,ZQ$5,IF(ZQ18&gt;ZR18,0,ZQ$5*(ZQ18-ZR18)/(ZQ$8-ZR18))))))</f>
      </c>
      <c r="ZT18" s="126">
        <f>IF(OR(ZQ18="",ZR18=""),0,ZQ$5)</f>
      </c>
      <c r="ZU18" s="125">
        <f>IF(ZQ$6=0,RANK(ZS18,ZS$12:ZS$42,0),RANK(ZS18,ZS$12:ZS$42,1))</f>
      </c>
      <c r="ZV18" s="126">
        <v>99.332</v>
      </c>
      <c r="ZW18" s="126">
        <v>63.739</v>
      </c>
      <c r="ZX18" s="126">
        <f>IF((COUNTA(ZV$12:ZV$42)+COUNTA(ZW$12:ZW$42)=0),0.6*ZV$5,IF(OR(ZV18="",ZW18=""),0,IF(ZV$6=0,IF(ZV18&gt;=ZV$8,ZV$5,IF(ZV18&lt;ZW18,0,ZV$5*(ZV18-ZW18)/(ZV$8-ZW18))),IF(ZV18&lt;=ZV$8,ZV$5,IF(ZV18&gt;ZW18,0,ZV$5*(ZV18-ZW18)/(ZV$8-ZW18))))))</f>
      </c>
      <c r="ZY18" s="126">
        <f>IF(OR(ZV18="",ZW18=""),0,ZV$5)</f>
      </c>
      <c r="ZZ18" s="125">
        <f>IF(ZV$6=0,RANK(ZX18,ZX$12:ZX$42,0),RANK(ZX18,ZX$12:ZX$42,1))</f>
      </c>
      <c r="AAA18" s="126">
        <v>1.89</v>
      </c>
      <c r="AAB18" s="126">
        <v>7.306</v>
      </c>
      <c r="AAC18" s="126">
        <f>IF((COUNTA(AAA$12:AAA$42)+COUNTA(AAB$12:AAB$42)=0),0.6*AAA$5,IF(OR(AAA18="",AAB18=""),0,IF(AAA$6=0,IF(AAA18&gt;=AAA$8,AAA$5,IF(AAA18&lt;AAB18,0,AAA$5*(AAA18-AAB18)/(AAA$8-AAB18))),IF(AAA18&lt;=AAA$8,AAA$5,IF(AAA18&gt;AAB18,0,AAA$5*(AAA18-AAB18)/(AAA$8-AAB18))))))</f>
      </c>
      <c r="AAD18" s="126">
        <f>IF(OR(AAA18="",AAB18=""),0,AAA$5)</f>
      </c>
      <c r="AAE18" s="125">
        <f>IF(AAA$6=0,RANK(AAC18,AAC$12:AAC$42,0),RANK(AAC18,AAC$12:AAC$42,1))</f>
      </c>
      <c r="AAF18" s="126">
        <v>1.89</v>
      </c>
      <c r="AAG18" s="126">
        <v>3.698</v>
      </c>
      <c r="AAH18" s="126">
        <f>IF((COUNTA(AAF$12:AAF$42)+COUNTA(AAG$12:AAG$42)=0),0.6*AAF$5,IF(OR(AAF18="",AAG18=""),0,IF(AAF$6=0,IF(AAF18&gt;=AAF$8,AAF$5,IF(AAF18&lt;AAG18,0,AAF$5*(AAF18-AAG18)/(AAF$8-AAG18))),IF(AAF18&lt;=AAF$8,AAF$5,IF(AAF18&gt;AAG18,0,AAF$5*(AAF18-AAG18)/(AAF$8-AAG18))))))</f>
      </c>
      <c r="AAI18" s="126">
        <f>IF(OR(AAF18="",AAG18=""),0,AAF$5)</f>
      </c>
      <c r="AAJ18" s="125">
        <f>IF(AAF$6=0,RANK(AAH18,AAH$12:AAH$42,0),RANK(AAH18,AAH$12:AAH$42,1))</f>
      </c>
      <c r="AAK18" s="126">
        <v>99.12</v>
      </c>
      <c r="AAL18"/>
      <c r="AAM18" s="126">
        <f>IF((COUNTA(AAK$12:AAK$42)+COUNTA(AAL$12:AAL$42)=0),0.6*AAK$5,IF(OR(AAK18="",AAL18=""),0,IF(AAK$6=0,IF(AAK18&gt;=AAK$8,AAK$5,IF(AAK18&lt;AAL18,0,AAK$5*(AAK18-AAL18)/(AAK$8-AAL18))),IF(AAK18&lt;=AAK$8,AAK$5,IF(AAK18&gt;AAL18,0,AAK$5*(AAK18-AAL18)/(AAK$8-AAL18))))))</f>
      </c>
      <c r="AAN18" s="126">
        <f>IF(OR(AAK18="",AAL18=""),0,AAK$5)</f>
      </c>
      <c r="AAO18" s="125">
        <f>IF(AAK$6=0,RANK(AAM18,AAM$12:AAM$42,0),RANK(AAM18,AAM$12:AAM$42,1))</f>
      </c>
      <c r="AAP18" s="126">
        <v>99.12</v>
      </c>
      <c r="AAQ18"/>
      <c r="AAR18" s="126">
        <f>IF((COUNTA(AAP$12:AAP$42)+COUNTA(AAQ$12:AAQ$42)=0),0.6*AAP$5,IF(OR(AAP18="",AAQ18=""),0,IF(AAP$6=0,IF(AAP18&gt;=AAP$8,AAP$5,IF(AAP18&lt;AAQ18,0,AAP$5*(AAP18-AAQ18)/(AAP$8-AAQ18))),IF(AAP18&lt;=AAP$8,AAP$5,IF(AAP18&gt;AAQ18,0,AAP$5*(AAP18-AAQ18)/(AAP$8-AAQ18))))))</f>
      </c>
      <c r="AAS18" s="126">
        <f>IF(OR(AAP18="",AAQ18=""),0,AAP$5)</f>
      </c>
      <c r="AAT18" s="125">
        <f>IF(AAP$6=0,RANK(AAR18,AAR$12:AAR$42,0),RANK(AAR18,AAR$12:AAR$42,1))</f>
      </c>
      <c r="AAU18" s="126">
        <v>100</v>
      </c>
      <c r="AAV18" s="126">
        <v>99.411</v>
      </c>
      <c r="AAW18" s="126">
        <f>IF((COUNTA(AAU$12:AAU$42)+COUNTA(AAV$12:AAV$42)=0),0.6*AAU$5,IF(OR(AAU18="",AAV18=""),0,IF(AAU$6=0,IF(AAU18&gt;=AAU$8,AAU$5,IF(AAU18&lt;AAV18,0,AAU$5*(AAU18-AAV18)/(AAU$8-AAV18))),IF(AAU18&lt;=AAU$8,AAU$5,IF(AAU18&gt;AAV18,0,AAU$5*(AAU18-AAV18)/(AAU$8-AAV18))))))</f>
      </c>
      <c r="AAX18" s="126">
        <f>IF(OR(AAU18="",AAV18=""),0,AAU$5)</f>
      </c>
      <c r="AAY18" s="125">
        <f>IF(AAU$6=0,RANK(AAW18,AAW$12:AAW$42,0),RANK(AAW18,AAW$12:AAW$42,1))</f>
      </c>
      <c r="AAZ18" s="126">
        <v>100</v>
      </c>
      <c r="ABA18" s="126">
        <v>98.389</v>
      </c>
      <c r="ABB18" s="126">
        <f>IF((COUNTA(AAZ$12:AAZ$42)+COUNTA(ABA$12:ABA$42)=0),0.6*AAZ$5,IF(OR(AAZ18="",ABA18=""),0,IF(AAZ$6=0,IF(AAZ18&gt;=AAZ$8,AAZ$5,IF(AAZ18&lt;ABA18,0,AAZ$5*(AAZ18-ABA18)/(AAZ$8-ABA18))),IF(AAZ18&lt;=AAZ$8,AAZ$5,IF(AAZ18&gt;ABA18,0,AAZ$5*(AAZ18-ABA18)/(AAZ$8-ABA18))))))</f>
      </c>
      <c r="ABC18" s="126">
        <f>IF(OR(AAZ18="",ABA18=""),0,AAZ$5)</f>
      </c>
      <c r="ABD18" s="125">
        <f>IF(AAZ$6=0,RANK(ABB18,ABB$12:ABB$42,0),RANK(ABB18,ABB$12:ABB$42,1))</f>
      </c>
      <c r="ABE18" s="126">
        <v>3.44</v>
      </c>
      <c r="ABF18" s="126">
        <v>3.634</v>
      </c>
      <c r="ABG18" s="126">
        <f>IF((COUNTA(ABE$12:ABE$42)+COUNTA(ABF$12:ABF$42)=0),0.6*ABE$5,IF(OR(ABE18="",ABF18=""),0,IF(ABE$6=0,IF(ABE18&gt;=ABE$8,ABE$5,IF(ABE18&lt;ABF18,0,ABE$5*(ABE18-ABF18)/(ABE$8-ABF18))),IF(ABE18&lt;=ABE$8,ABE$5,IF(ABE18&gt;ABF18,0,ABE$5*(ABE18-ABF18)/(ABE$8-ABF18))))))</f>
      </c>
      <c r="ABH18" s="126">
        <f>IF(OR(ABE18="",ABF18=""),0,ABE$5)</f>
      </c>
      <c r="ABI18" s="125">
        <f>IF(ABE$6=0,RANK(ABG18,ABG$12:ABG$42,0),RANK(ABG18,ABG$12:ABG$42,1))</f>
      </c>
      <c r="ABJ18" s="126">
        <v>3.44</v>
      </c>
      <c r="ABK18" s="126">
        <v>3.896</v>
      </c>
      <c r="ABL18" s="126">
        <f>IF((COUNTA(ABJ$12:ABJ$42)+COUNTA(ABK$12:ABK$42)=0),0.6*ABJ$5,IF(OR(ABJ18="",ABK18=""),0,IF(ABJ$6=0,IF(ABJ18&gt;=ABJ$8,ABJ$5,IF(ABJ18&lt;ABK18,0,ABJ$5*(ABJ18-ABK18)/(ABJ$8-ABK18))),IF(ABJ18&lt;=ABJ$8,ABJ$5,IF(ABJ18&gt;ABK18,0,ABJ$5*(ABJ18-ABK18)/(ABJ$8-ABK18))))))</f>
      </c>
      <c r="ABM18" s="126">
        <f>IF(OR(ABJ18="",ABK18=""),0,ABJ$5)</f>
      </c>
      <c r="ABN18" s="125">
        <f>IF(ABJ$6=0,RANK(ABL18,ABL$12:ABL$42,0),RANK(ABL18,ABL$12:ABL$42,1))</f>
      </c>
      <c r="ABO18" s="126">
        <v>100</v>
      </c>
      <c r="ABP18" s="126">
        <v>100</v>
      </c>
      <c r="ABQ18" s="126">
        <f>IF((COUNTA(ABO$12:ABO$42)+COUNTA(ABP$12:ABP$42)=0),0.6*ABO$5,IF(OR(ABO18="",ABP18=""),0,IF(ABO$6=0,IF(ABO18&gt;=ABO$8,ABO$5,IF(ABO18&lt;ABP18,0,ABO$5*(ABO18-ABP18)/(ABO$8-ABP18))),IF(ABO18&lt;=ABO$8,ABO$5,IF(ABO18&gt;ABP18,0,ABO$5*(ABO18-ABP18)/(ABO$8-ABP18))))))</f>
      </c>
      <c r="ABR18" s="126">
        <f>IF(OR(ABO18="",ABP18=""),0,ABO$5)</f>
      </c>
      <c r="ABS18" s="125">
        <f>IF(ABO$6=0,RANK(ABQ18,ABQ$12:ABQ$42,0),RANK(ABQ18,ABQ$12:ABQ$42,1))</f>
      </c>
      <c r="ABT18" s="126">
        <v>100</v>
      </c>
      <c r="ABU18" s="126">
        <v>93.333</v>
      </c>
      <c r="ABV18" s="126">
        <f>IF((COUNTA(ABT$12:ABT$42)+COUNTA(ABU$12:ABU$42)=0),0.6*ABT$5,IF(OR(ABT18="",ABU18=""),0,IF(ABT$6=0,IF(ABT18&gt;=ABT$8,ABT$5,IF(ABT18&lt;ABU18,0,ABT$5*(ABT18-ABU18)/(ABT$8-ABU18))),IF(ABT18&lt;=ABT$8,ABT$5,IF(ABT18&gt;ABU18,0,ABT$5*(ABT18-ABU18)/(ABT$8-ABU18))))))</f>
      </c>
      <c r="ABW18" s="126">
        <f>IF(OR(ABT18="",ABU18=""),0,ABT$5)</f>
      </c>
      <c r="ABX18" s="125">
        <f>IF(ABT$6=0,RANK(ABV18,ABV$12:ABV$42,0),RANK(ABV18,ABV$12:ABV$42,1))</f>
      </c>
      <c r="ABY18" s="126">
        <v>0.35</v>
      </c>
      <c r="ABZ18" s="126">
        <v>0.603</v>
      </c>
      <c r="ACA18" s="126">
        <f>IF((COUNTA(ABY$12:ABY$42)+COUNTA(ABZ$12:ABZ$42)=0),0.6*ABY$5,IF(OR(ABY18="",ABZ18=""),0,IF(ABY$6=0,IF(ABY18&gt;=ABY$8,ABY$5,IF(ABY18&lt;ABZ18,0,ABY$5*(ABY18-ABZ18)/(ABY$8-ABZ18))),IF(ABY18&lt;=ABY$8,ABY$5,IF(ABY18&gt;ABZ18,0,ABY$5*(ABY18-ABZ18)/(ABY$8-ABZ18))))))</f>
      </c>
      <c r="ACB18" s="126">
        <f>IF(OR(ABY18="",ABZ18=""),0,ABY$5)</f>
      </c>
      <c r="ACC18" s="125">
        <f>IF(ABY$6=0,RANK(ACA18,ACA$12:ACA$42,0),RANK(ACA18,ACA$12:ACA$42,1))</f>
      </c>
      <c r="ACD18" s="126">
        <v>0.35</v>
      </c>
      <c r="ACE18" s="126">
        <v>3.049</v>
      </c>
      <c r="ACF18" s="126">
        <f>IF((COUNTA(ACD$12:ACD$42)+COUNTA(ACE$12:ACE$42)=0),0.6*ACD$5,IF(OR(ACD18="",ACE18=""),0,IF(ACD$6=0,IF(ACD18&gt;=ACD$8,ACD$5,IF(ACD18&lt;ACE18,0,ACD$5*(ACD18-ACE18)/(ACD$8-ACE18))),IF(ACD18&lt;=ACD$8,ACD$5,IF(ACD18&gt;ACE18,0,ACD$5*(ACD18-ACE18)/(ACD$8-ACE18))))))</f>
      </c>
      <c r="ACG18" s="126">
        <f>IF(OR(ACD18="",ACE18=""),0,ACD$5)</f>
      </c>
      <c r="ACH18" s="125">
        <f>IF(ACD$6=0,RANK(ACF18,ACF$12:ACF$42,0),RANK(ACF18,ACF$12:ACF$42,1))</f>
      </c>
      <c r="ACI18" s="126">
        <v>0</v>
      </c>
      <c r="ACJ18" s="126">
        <v>0</v>
      </c>
      <c r="ACK18" s="126">
        <f>IF((COUNTA(ACI$12:ACI$42)+COUNTA(ACJ$12:ACJ$42)=0),0.6*ACI$5,IF(OR(ACI18="",ACJ18=""),0,IF(ACI$6=0,IF(ACI18&gt;=ACI$8,ACI$5,IF(ACI18&lt;ACJ18,0,ACI$5*(ACI18-ACJ18)/(ACI$8-ACJ18))),IF(ACI18&lt;=ACI$8,ACI$5,IF(ACI18&gt;ACJ18,0,ACI$5*(ACI18-ACJ18)/(ACI$8-ACJ18))))))</f>
      </c>
      <c r="ACL18" s="126">
        <f>IF(OR(ACI18="",ACJ18=""),0,ACI$5)</f>
      </c>
      <c r="ACM18" s="125">
        <f>IF(ACI$6=0,RANK(ACK18,ACK$12:ACK$42,0),RANK(ACK18,ACK$12:ACK$42,1))</f>
      </c>
      <c r="ACN18" s="126">
        <v>0</v>
      </c>
      <c r="ACO18" s="126">
        <v>0</v>
      </c>
      <c r="ACP18" s="126">
        <f>IF((COUNTA(ACN$12:ACN$42)+COUNTA(ACO$12:ACO$42)=0),0.6*ACN$5,IF(OR(ACN18="",ACO18=""),0,IF(ACN$6=0,IF(ACN18&gt;=ACN$8,ACN$5,IF(ACN18&lt;ACO18,0,ACN$5*(ACN18-ACO18)/(ACN$8-ACO18))),IF(ACN18&lt;=ACN$8,ACN$5,IF(ACN18&gt;ACO18,0,ACN$5*(ACN18-ACO18)/(ACN$8-ACO18))))))</f>
      </c>
      <c r="ACQ18" s="126">
        <f>IF(OR(ACN18="",ACO18=""),0,ACN$5)</f>
      </c>
      <c r="ACR18" s="125">
        <f>IF(ACN$6=0,RANK(ACP18,ACP$12:ACP$42,0),RANK(ACP18,ACP$12:ACP$42,1))</f>
      </c>
      <c r="ACS18" s="126">
        <v>34.48927734375</v>
      </c>
      <c r="ACT18"/>
      <c r="ACU18" s="126">
        <f>IF((COUNTA(ACS$12:ACS$42)+COUNTA(ACT$12:ACT$42)=0),0.6*ACS$5,IF(OR(ACS18="",ACT18=""),0,IF(ACS$6=0,IF(ACS18&gt;=ACS$8,ACS$5,IF(ACS18&lt;ACT18,0,ACS$5*(ACS18-ACT18)/(ACS$8-ACT18))),IF(ACS18&lt;=ACS$8,ACS$5,IF(ACS18&gt;ACT18,0,ACS$5*(ACS18-ACT18)/(ACS$8-ACT18))))))</f>
      </c>
      <c r="ACV18" s="126">
        <f>IF(OR(ACS18="",ACT18=""),0,ACS$5)</f>
      </c>
      <c r="ACW18" s="125">
        <f>IF(ACS$6=0,RANK(ACU18,ACU$12:ACU$42,0),RANK(ACU18,ACU$12:ACU$42,1))</f>
      </c>
      <c r="ACX18" s="126">
        <v>34.48927734375</v>
      </c>
      <c r="ACY18"/>
      <c r="ACZ18" s="126">
        <f>IF((COUNTA(ACX$12:ACX$42)+COUNTA(ACY$12:ACY$42)=0),0.6*ACX$5,IF(OR(ACX18="",ACY18=""),0,IF(ACX$6=0,IF(ACX18&gt;=ACX$8,ACX$5,IF(ACX18&lt;ACY18,0,ACX$5*(ACX18-ACY18)/(ACX$8-ACY18))),IF(ACX18&lt;=ACX$8,ACX$5,IF(ACX18&gt;ACY18,0,ACX$5*(ACX18-ACY18)/(ACX$8-ACY18))))))</f>
      </c>
      <c r="ADA18" s="126">
        <f>IF(OR(ACX18="",ACY18=""),0,ACX$5)</f>
      </c>
      <c r="ADB18" s="125">
        <f>IF(ACX$6=0,RANK(ACZ18,ACZ$12:ACZ$42,0),RANK(ACZ18,ACZ$12:ACZ$42,1))</f>
      </c>
      <c r="ADC18" s="126">
        <v>5.1481640625</v>
      </c>
      <c r="ADD18" s="126">
        <v>4.5821171875</v>
      </c>
      <c r="ADE18" s="126">
        <f>IF((COUNTA(ADC$12:ADC$42)+COUNTA(ADD$12:ADD$42)=0),0.6*ADC$5,IF(OR(ADC18="",ADD18=""),0,IF(ADC$6=0,IF(ADC18&gt;=ADC$8,ADC$5,IF(ADC18&lt;ADD18,0,ADC$5*(ADC18-ADD18)/(ADC$8-ADD18))),IF(ADC18&lt;=ADC$8,ADC$5,IF(ADC18&gt;ADD18,0,ADC$5*(ADC18-ADD18)/(ADC$8-ADD18))))))</f>
      </c>
      <c r="ADF18" s="126">
        <f>IF(OR(ADC18="",ADD18=""),0,ADC$5)</f>
      </c>
      <c r="ADG18" s="125">
        <f>IF(ADC$6=0,RANK(ADE18,ADE$12:ADE$42,0),RANK(ADE18,ADE$12:ADE$42,1))</f>
      </c>
      <c r="ADH18" s="126">
        <v>5.1481640625</v>
      </c>
      <c r="ADI18" s="126">
        <v>3.3996689453125</v>
      </c>
      <c r="ADJ18" s="126">
        <f>IF((COUNTA(ADH$12:ADH$42)+COUNTA(ADI$12:ADI$42)=0),0.6*ADH$5,IF(OR(ADH18="",ADI18=""),0,IF(ADH$6=0,IF(ADH18&gt;=ADH$8,ADH$5,IF(ADH18&lt;ADI18,0,ADH$5*(ADH18-ADI18)/(ADH$8-ADI18))),IF(ADH18&lt;=ADH$8,ADH$5,IF(ADH18&gt;ADI18,0,ADH$5*(ADH18-ADI18)/(ADH$8-ADI18))))))</f>
      </c>
      <c r="ADK18" s="126">
        <f>IF(OR(ADH18="",ADI18=""),0,ADH$5)</f>
      </c>
      <c r="ADL18" s="125">
        <f>IF(ADH$6=0,RANK(ADJ18,ADJ$12:ADJ$42,0),RANK(ADJ18,ADJ$12:ADJ$42,1))</f>
      </c>
      <c r="ADM18"/>
      <c r="ADN18"/>
      <c r="ADO18" s="126">
        <f>IF((COUNTA(ADM$12:ADM$42)+COUNTA(ADN$12:ADN$42)=0),0.6*ADM$5,IF(OR(ADM18="",ADN18=""),0,IF(ADM$6=0,IF(ADM18&gt;=ADM$8,ADM$5,IF(ADM18&lt;ADN18,0,ADM$5*(ADM18-ADN18)/(ADM$8-ADN18))),IF(ADM18&lt;=ADM$8,ADM$5,IF(ADM18&gt;ADN18,0,ADM$5*(ADM18-ADN18)/(ADM$8-ADN18))))))</f>
      </c>
      <c r="ADP18" s="126">
        <f>IF(OR(ADM18="",ADN18=""),0,ADM$5)</f>
      </c>
      <c r="ADQ18" s="125">
        <f>IF(ADM$6=0,RANK(ADO18,ADO$12:ADO$42,0),RANK(ADO18,ADO$12:ADO$42,1))</f>
      </c>
      <c r="ADR18"/>
      <c r="ADS18"/>
      <c r="ADT18" s="126">
        <f>IF((COUNTA(ADR$12:ADR$42)+COUNTA(ADS$12:ADS$42)=0),0.6*ADR$5,IF(OR(ADR18="",ADS18=""),0,IF(ADR$6=0,IF(ADR18&gt;=ADR$8,ADR$5,IF(ADR18&lt;ADS18,0,ADR$5*(ADR18-ADS18)/(ADR$8-ADS18))),IF(ADR18&lt;=ADR$8,ADR$5,IF(ADR18&gt;ADS18,0,ADR$5*(ADR18-ADS18)/(ADR$8-ADS18))))))</f>
      </c>
      <c r="ADU18" s="126">
        <f>IF(OR(ADR18="",ADS18=""),0,ADR$5)</f>
      </c>
      <c r="ADV18" s="125">
        <f>IF(ADR$6=0,RANK(ADT18,ADT$12:ADT$42,0),RANK(ADT18,ADT$12:ADT$42,1))</f>
      </c>
      <c r="ADW18"/>
      <c r="ADX18"/>
      <c r="ADY18" s="126">
        <f>IF((COUNTA(ADW$12:ADW$42)+COUNTA(ADX$12:ADX$42)=0),0.6*ADW$5,IF(OR(ADW18="",ADX18=""),0,IF(ADW$6=0,IF(ADW18&gt;=ADW$8,ADW$5,IF(ADW18&lt;ADX18,0,ADW$5*(ADW18-ADX18)/(ADW$8-ADX18))),IF(ADW18&lt;=ADW$8,ADW$5,IF(ADW18&gt;ADX18,0,ADW$5*(ADW18-ADX18)/(ADW$8-ADX18))))))</f>
      </c>
      <c r="ADZ18" s="126">
        <f>IF(OR(ADW18="",ADX18=""),0,ADW$5)</f>
      </c>
      <c r="AEA18" s="125">
        <f>IF(ADW$6=0,RANK(ADY18,ADY$12:ADY$42,0),RANK(ADY18,ADY$12:ADY$42,1))</f>
      </c>
      <c r="AEB18"/>
      <c r="AEC18"/>
      <c r="AED18" s="126">
        <f>IF((COUNTA(AEB$12:AEB$42)+COUNTA(AEC$12:AEC$42)=0),0.6*AEB$5,IF(OR(AEB18="",AEC18=""),0,IF(AEB$6=0,IF(AEB18&gt;=AEB$8,AEB$5,IF(AEB18&lt;AEC18,0,AEB$5*(AEB18-AEC18)/(AEB$8-AEC18))),IF(AEB18&lt;=AEB$8,AEB$5,IF(AEB18&gt;AEC18,0,AEB$5*(AEB18-AEC18)/(AEB$8-AEC18))))))</f>
      </c>
      <c r="AEE18" s="126">
        <f>IF(OR(AEB18="",AEC18=""),0,AEB$5)</f>
      </c>
      <c r="AEF18" s="125">
        <f>IF(AEB$6=0,RANK(AED18,AED$12:AED$42,0),RANK(AED18,AED$12:AED$42,1))</f>
      </c>
      <c r="AEG18"/>
      <c r="AEH18"/>
      <c r="AEI18" s="126">
        <f>IF((COUNTA(AEG$12:AEG$42)+COUNTA(AEH$12:AEH$42)=0),0.6*AEG$5,IF(OR(AEG18="",AEH18=""),0,IF(AEG$6=0,IF(AEG18&gt;=AEG$8,AEG$5,IF(AEG18&lt;AEH18,0,AEG$5*(AEG18-AEH18)/(AEG$8-AEH18))),IF(AEG18&lt;=AEG$8,AEG$5,IF(AEG18&gt;AEH18,0,AEG$5*(AEG18-AEH18)/(AEG$8-AEH18))))))</f>
      </c>
      <c r="AEJ18" s="126">
        <f>IF(OR(AEG18="",AEH18=""),0,AEG$5)</f>
      </c>
      <c r="AEK18" s="125">
        <f>IF(AEG$6=0,RANK(AEI18,AEI$12:AEI$42,0),RANK(AEI18,AEI$12:AEI$42,1))</f>
      </c>
      <c r="AEL18"/>
      <c r="AEM18"/>
      <c r="AEN18" s="126">
        <f>IF((COUNTA(AEL$12:AEL$42)+COUNTA(AEM$12:AEM$42)=0),0.6*AEL$5,IF(OR(AEL18="",AEM18=""),0,IF(AEL$6=0,IF(AEL18&gt;=AEL$8,AEL$5,IF(AEL18&lt;AEM18,0,AEL$5*(AEL18-AEM18)/(AEL$8-AEM18))),IF(AEL18&lt;=AEL$8,AEL$5,IF(AEL18&gt;AEM18,0,AEL$5*(AEL18-AEM18)/(AEL$8-AEM18))))))</f>
      </c>
      <c r="AEO18" s="126">
        <f>IF(OR(AEL18="",AEM18=""),0,AEL$5)</f>
      </c>
      <c r="AEP18" s="125">
        <f>IF(AEL$6=0,RANK(AEN18,AEN$12:AEN$42,0),RANK(AEN18,AEN$12:AEN$42,1))</f>
      </c>
      <c r="AEQ18"/>
      <c r="AER18"/>
      <c r="AES18" s="126">
        <f>IF((COUNTA(AEQ$12:AEQ$42)+COUNTA(AER$12:AER$42)=0),0.6*AEQ$5,IF(OR(AEQ18="",AER18=""),0,IF(AEQ$6=0,IF(AEQ18&gt;=AEQ$8,AEQ$5,IF(AEQ18&lt;AER18,0,AEQ$5*(AEQ18-AER18)/(AEQ$8-AER18))),IF(AEQ18&lt;=AEQ$8,AEQ$5,IF(AEQ18&gt;AER18,0,AEQ$5*(AEQ18-AER18)/(AEQ$8-AER18))))))</f>
      </c>
      <c r="AET18" s="126">
        <f>IF(OR(AEQ18="",AER18=""),0,AEQ$5)</f>
      </c>
      <c r="AEU18" s="125">
        <f>IF(AEQ$6=0,RANK(AES18,AES$12:AES$42,0),RANK(AES18,AES$12:AES$42,1))</f>
      </c>
      <c r="AEV18"/>
      <c r="AEW18"/>
      <c r="AEX18" s="126">
        <f>IF((COUNTA(AEV$12:AEV$42)+COUNTA(AEW$12:AEW$42)=0),0.6*AEV$5,IF(OR(AEV18="",AEW18=""),0,IF(AEV$6=0,IF(AEV18&gt;=AEV$8,AEV$5,IF(AEV18&lt;AEW18,0,AEV$5*(AEV18-AEW18)/(AEV$8-AEW18))),IF(AEV18&lt;=AEV$8,AEV$5,IF(AEV18&gt;AEW18,0,AEV$5*(AEV18-AEW18)/(AEV$8-AEW18))))))</f>
      </c>
      <c r="AEY18" s="126">
        <f>IF(OR(AEV18="",AEW18=""),0,AEV$5)</f>
      </c>
      <c r="AEZ18" s="125">
        <f>IF(AEV$6=0,RANK(AEX18,AEX$12:AEX$42,0),RANK(AEX18,AEX$12:AEX$42,1))</f>
      </c>
      <c r="AFA18"/>
      <c r="AFB18"/>
      <c r="AFC18" s="126">
        <f>IF((COUNTA(AFA$12:AFA$42)+COUNTA(AFB$12:AFB$42)=0),0.6*AFA$5,IF(OR(AFA18="",AFB18=""),0,IF(AFA$6=0,IF(AFA18&gt;=AFA$8,AFA$5,IF(AFA18&lt;AFB18,0,AFA$5*(AFA18-AFB18)/(AFA$8-AFB18))),IF(AFA18&lt;=AFA$8,AFA$5,IF(AFA18&gt;AFB18,0,AFA$5*(AFA18-AFB18)/(AFA$8-AFB18))))))</f>
      </c>
      <c r="AFD18" s="126">
        <f>IF(OR(AFA18="",AFB18=""),0,AFA$5)</f>
      </c>
      <c r="AFE18" s="125">
        <f>IF(AFA$6=0,RANK(AFC18,AFC$12:AFC$42,0),RANK(AFC18,AFC$12:AFC$42,1))</f>
      </c>
      <c r="AFF18"/>
      <c r="AFG18"/>
      <c r="AFH18" s="126">
        <f>IF((COUNTA(AFF$12:AFF$42)+COUNTA(AFG$12:AFG$42)=0),0.6*AFF$5,IF(OR(AFF18="",AFG18=""),0,IF(AFF$6=0,IF(AFF18&gt;=AFF$8,AFF$5,IF(AFF18&lt;AFG18,0,AFF$5*(AFF18-AFG18)/(AFF$8-AFG18))),IF(AFF18&lt;=AFF$8,AFF$5,IF(AFF18&gt;AFG18,0,AFF$5*(AFF18-AFG18)/(AFF$8-AFG18))))))</f>
      </c>
      <c r="AFI18" s="126">
        <f>IF(OR(AFF18="",AFG18=""),0,AFF$5)</f>
      </c>
      <c r="AFJ18" s="125">
        <f>IF(AFF$6=0,RANK(AFH18,AFH$12:AFH$42,0),RANK(AFH18,AFH$12:AFH$42,1))</f>
      </c>
      <c r="AFK18"/>
      <c r="AFL18"/>
      <c r="AFM18" s="126">
        <f>IF((COUNTA(AFK$12:AFK$42)+COUNTA(AFL$12:AFL$42)=0),0.6*AFK$5,IF(OR(AFK18="",AFL18=""),0,IF(AFK$6=0,IF(AFK18&gt;=AFK$8,AFK$5,IF(AFK18&lt;AFL18,0,AFK$5*(AFK18-AFL18)/(AFK$8-AFL18))),IF(AFK18&lt;=AFK$8,AFK$5,IF(AFK18&gt;AFL18,0,AFK$5*(AFK18-AFL18)/(AFK$8-AFL18))))))</f>
      </c>
      <c r="AFN18" s="126">
        <f>IF(OR(AFK18="",AFL18=""),0,AFK$5)</f>
      </c>
      <c r="AFO18" s="125">
        <f>IF(AFK$6=0,RANK(AFM18,AFM$12:AFM$42,0),RANK(AFM18,AFM$12:AFM$42,1))</f>
      </c>
      <c r="AFP18"/>
      <c r="AFQ18"/>
      <c r="AFR18" s="126">
        <f>IF((COUNTA(AFP$12:AFP$42)+COUNTA(AFQ$12:AFQ$42)=0),0.6*AFP$5,IF(OR(AFP18="",AFQ18=""),0,IF(AFP$6=0,IF(AFP18&gt;=AFP$8,AFP$5,IF(AFP18&lt;AFQ18,0,AFP$5*(AFP18-AFQ18)/(AFP$8-AFQ18))),IF(AFP18&lt;=AFP$8,AFP$5,IF(AFP18&gt;AFQ18,0,AFP$5*(AFP18-AFQ18)/(AFP$8-AFQ18))))))</f>
      </c>
      <c r="AFS18" s="126">
        <f>IF(OR(AFP18="",AFQ18=""),0,AFP$5)</f>
      </c>
      <c r="AFT18" s="125">
        <f>IF(AFP$6=0,RANK(AFR18,AFR$12:AFR$42,0),RANK(AFR18,AFR$12:AFR$42,1))</f>
      </c>
      <c r="AFU18"/>
      <c r="AFV18"/>
      <c r="AFW18" s="126">
        <f>IF((COUNTA(AFU$12:AFU$42)+COUNTA(AFV$12:AFV$42)=0),0.6*AFU$5,IF(OR(AFU18="",AFV18=""),0,IF(AFU$6=0,IF(AFU18&gt;=AFU$8,AFU$5,IF(AFU18&lt;AFV18,0,AFU$5*(AFU18-AFV18)/(AFU$8-AFV18))),IF(AFU18&lt;=AFU$8,AFU$5,IF(AFU18&gt;AFV18,0,AFU$5*(AFU18-AFV18)/(AFU$8-AFV18))))))</f>
      </c>
      <c r="AFX18" s="126">
        <f>IF(OR(AFU18="",AFV18=""),0,AFU$5)</f>
      </c>
      <c r="AFY18" s="125">
        <f>IF(AFU$6=0,RANK(AFW18,AFW$12:AFW$42,0),RANK(AFW18,AFW$12:AFW$42,1))</f>
      </c>
      <c r="AFZ18"/>
      <c r="AGA18"/>
      <c r="AGB18" s="126">
        <f>IF((COUNTA(AFZ$12:AFZ$42)+COUNTA(AGA$12:AGA$42)=0),0.6*AFZ$5,IF(OR(AFZ18="",AGA18=""),0,IF(AFZ$6=0,IF(AFZ18&gt;=AFZ$8,AFZ$5,IF(AFZ18&lt;AGA18,0,AFZ$5*(AFZ18-AGA18)/(AFZ$8-AGA18))),IF(AFZ18&lt;=AFZ$8,AFZ$5,IF(AFZ18&gt;AGA18,0,AFZ$5*(AFZ18-AGA18)/(AFZ$8-AGA18))))))</f>
      </c>
      <c r="AGC18" s="126">
        <f>IF(OR(AFZ18="",AGA18=""),0,AFZ$5)</f>
      </c>
      <c r="AGD18" s="125">
        <f>IF(AFZ$6=0,RANK(AGB18,AGB$12:AGB$42,0),RANK(AGB18,AGB$12:AGB$42,1))</f>
      </c>
      <c r="AGE18"/>
      <c r="AGF18"/>
      <c r="AGG18" s="126">
        <f>IF((COUNTA(AGE$12:AGE$42)+COUNTA(AGF$12:AGF$42)=0),0.6*AGE$5,IF(OR(AGE18="",AGF18=""),0,IF(AGE$6=0,IF(AGE18&gt;=AGE$8,AGE$5,IF(AGE18&lt;AGF18,0,AGE$5*(AGE18-AGF18)/(AGE$8-AGF18))),IF(AGE18&lt;=AGE$8,AGE$5,IF(AGE18&gt;AGF18,0,AGE$5*(AGE18-AGF18)/(AGE$8-AGF18))))))</f>
      </c>
      <c r="AGH18" s="126">
        <f>IF(OR(AGE18="",AGF18=""),0,AGE$5)</f>
      </c>
      <c r="AGI18" s="125">
        <f>IF(AGE$6=0,RANK(AGG18,AGG$12:AGG$42,0),RANK(AGG18,AGG$12:AGG$42,1))</f>
      </c>
      <c r="AGJ18"/>
      <c r="AGK18"/>
      <c r="AGL18" s="126">
        <f>IF((COUNTA(AGJ$12:AGJ$42)+COUNTA(AGK$12:AGK$42)=0),0.6*AGJ$5,IF(OR(AGJ18="",AGK18=""),0,IF(AGJ$6=0,IF(AGJ18&gt;=AGJ$8,AGJ$5,IF(AGJ18&lt;AGK18,0,AGJ$5*(AGJ18-AGK18)/(AGJ$8-AGK18))),IF(AGJ18&lt;=AGJ$8,AGJ$5,IF(AGJ18&gt;AGK18,0,AGJ$5*(AGJ18-AGK18)/(AGJ$8-AGK18))))))</f>
      </c>
      <c r="AGM18" s="126">
        <f>IF(OR(AGJ18="",AGK18=""),0,AGJ$5)</f>
      </c>
      <c r="AGN18" s="125">
        <f>IF(AGJ$6=0,RANK(AGL18,AGL$12:AGL$42,0),RANK(AGL18,AGL$12:AGL$42,1))</f>
      </c>
      <c r="AGO18"/>
      <c r="AGP18"/>
      <c r="AGQ18" s="126">
        <f>IF((COUNTA(AGO$12:AGO$42)+COUNTA(AGP$12:AGP$42)=0),0.6*AGO$5,IF(OR(AGO18="",AGP18=""),0,IF(AGO$6=0,IF(AGO18&gt;=AGO$8,AGO$5,IF(AGO18&lt;AGP18,0,AGO$5*(AGO18-AGP18)/(AGO$8-AGP18))),IF(AGO18&lt;=AGO$8,AGO$5,IF(AGO18&gt;AGP18,0,AGO$5*(AGO18-AGP18)/(AGO$8-AGP18))))))</f>
      </c>
      <c r="AGR18" s="126">
        <f>IF(OR(AGO18="",AGP18=""),0,AGO$5)</f>
      </c>
      <c r="AGS18" s="125">
        <f>IF(AGO$6=0,RANK(AGQ18,AGQ$12:AGQ$42,0),RANK(AGQ18,AGQ$12:AGQ$42,1))</f>
      </c>
      <c r="AGT18"/>
      <c r="AGU18"/>
      <c r="AGV18" s="126">
        <f>IF((COUNTA(AGT$12:AGT$42)+COUNTA(AGU$12:AGU$42)=0),0.6*AGT$5,IF(OR(AGT18="",AGU18=""),0,IF(AGT$6=0,IF(AGT18&gt;=AGT$8,AGT$5,IF(AGT18&lt;AGU18,0,AGT$5*(AGT18-AGU18)/(AGT$8-AGU18))),IF(AGT18&lt;=AGT$8,AGT$5,IF(AGT18&gt;AGU18,0,AGT$5*(AGT18-AGU18)/(AGT$8-AGU18))))))</f>
      </c>
      <c r="AGW18" s="126">
        <f>IF(OR(AGT18="",AGU18=""),0,AGT$5)</f>
      </c>
      <c r="AGX18" s="125">
        <f>IF(AGT$6=0,RANK(AGV18,AGV$12:AGV$42,0),RANK(AGV18,AGV$12:AGV$42,1))</f>
      </c>
      <c r="AGY18"/>
      <c r="AGZ18"/>
      <c r="AHA18" s="126">
        <f>IF((COUNTA(AGY$12:AGY$42)+COUNTA(AGZ$12:AGZ$42)=0),0.6*AGY$5,IF(OR(AGY18="",AGZ18=""),0,IF(AGY$6=0,IF(AGY18&gt;=AGY$8,AGY$5,IF(AGY18&lt;AGZ18,0,AGY$5*(AGY18-AGZ18)/(AGY$8-AGZ18))),IF(AGY18&lt;=AGY$8,AGY$5,IF(AGY18&gt;AGZ18,0,AGY$5*(AGY18-AGZ18)/(AGY$8-AGZ18))))))</f>
      </c>
      <c r="AHB18" s="126">
        <f>IF(OR(AGY18="",AGZ18=""),0,AGY$5)</f>
      </c>
      <c r="AHC18" s="125">
        <f>IF(AGY$6=0,RANK(AHA18,AHA$12:AHA$42,0),RANK(AHA18,AHA$12:AHA$42,1))</f>
      </c>
      <c r="AHD18"/>
      <c r="AHE18"/>
      <c r="AHF18" s="126">
        <f>IF((COUNTA(AHD$12:AHD$42)+COUNTA(AHE$12:AHE$42)=0),0.6*AHD$5,IF(OR(AHD18="",AHE18=""),0,IF(AHD$6=0,IF(AHD18&gt;=AHD$8,AHD$5,IF(AHD18&lt;AHE18,0,AHD$5*(AHD18-AHE18)/(AHD$8-AHE18))),IF(AHD18&lt;=AHD$8,AHD$5,IF(AHD18&gt;AHE18,0,AHD$5*(AHD18-AHE18)/(AHD$8-AHE18))))))</f>
      </c>
      <c r="AHG18" s="126">
        <f>IF(OR(AHD18="",AHE18=""),0,AHD$5)</f>
      </c>
      <c r="AHH18" s="125">
        <f>IF(AHD$6=0,RANK(AHF18,AHF$12:AHF$42,0),RANK(AHF18,AHF$12:AHF$42,1))</f>
      </c>
      <c r="AHI18"/>
      <c r="AHJ18"/>
      <c r="AHK18" s="126">
        <f>IF((COUNTA(AHI$12:AHI$42)+COUNTA(AHJ$12:AHJ$42)=0),0.6*AHI$5,IF(OR(AHI18="",AHJ18=""),0,IF(AHI$6=0,IF(AHI18&gt;=AHI$8,AHI$5,IF(AHI18&lt;AHJ18,0,AHI$5*(AHI18-AHJ18)/(AHI$8-AHJ18))),IF(AHI18&lt;=AHI$8,AHI$5,IF(AHI18&gt;AHJ18,0,AHI$5*(AHI18-AHJ18)/(AHI$8-AHJ18))))))</f>
      </c>
      <c r="AHL18" s="126">
        <f>IF(OR(AHI18="",AHJ18=""),0,AHI$5)</f>
      </c>
      <c r="AHM18" s="125">
        <f>IF(AHI$6=0,RANK(AHK18,AHK$12:AHK$42,0),RANK(AHK18,AHK$12:AHK$42,1))</f>
      </c>
      <c r="AHN18"/>
      <c r="AHO18"/>
      <c r="AHP18" s="126">
        <f>IF((COUNTA(AHN$12:AHN$42)+COUNTA(AHO$12:AHO$42)=0),0.6*AHN$5,IF(OR(AHN18="",AHO18=""),0,IF(AHN$6=0,IF(AHN18&gt;=AHN$8,AHN$5,IF(AHN18&lt;AHO18,0,AHN$5*(AHN18-AHO18)/(AHN$8-AHO18))),IF(AHN18&lt;=AHN$8,AHN$5,IF(AHN18&gt;AHO18,0,AHN$5*(AHN18-AHO18)/(AHN$8-AHO18))))))</f>
      </c>
      <c r="AHQ18" s="126">
        <f>IF(OR(AHN18="",AHO18=""),0,AHN$5)</f>
      </c>
      <c r="AHR18" s="125">
        <f>IF(AHN$6=0,RANK(AHP18,AHP$12:AHP$42,0),RANK(AHP18,AHP$12:AHP$42,1))</f>
      </c>
      <c r="AHS18" s="126">
        <v>98.513658</v>
      </c>
      <c r="AHT18" s="126">
        <v>84.27</v>
      </c>
      <c r="AHU18" s="126">
        <f>IF((COUNTA(AHS$12:AHS$42)+COUNTA(AHT$12:AHT$42)=0),0.6*AHS$5,IF(OR(AHS18="",AHT18=""),0,IF(AHS$6=0,IF(AHS18&gt;=AHS$8,AHS$5,IF(AHS18&lt;AHT18,0,AHS$5*(AHS18-AHT18)/(AHS$8-AHT18))),IF(AHS18&lt;=AHS$8,AHS$5,IF(AHS18&gt;AHT18,0,AHS$5*(AHS18-AHT18)/(AHS$8-AHT18))))))</f>
      </c>
      <c r="AHV18" s="126">
        <f>IF(OR(AHS18="",AHT18=""),0,AHS$5)</f>
      </c>
      <c r="AHW18" s="125">
        <f>IF(AHS$6=0,RANK(AHU18,AHU$12:AHU$42,0),RANK(AHU18,AHU$12:AHU$42,1))</f>
      </c>
      <c r="AHX18" s="126">
        <v>98.513658</v>
      </c>
      <c r="AHY18" s="126">
        <v>79.85</v>
      </c>
      <c r="AHZ18" s="126">
        <f>IF((COUNTA(AHX$12:AHX$42)+COUNTA(AHY$12:AHY$42)=0),0.6*AHX$5,IF(OR(AHX18="",AHY18=""),0,IF(AHX$6=0,IF(AHX18&gt;=AHX$8,AHX$5,IF(AHX18&lt;AHY18,0,AHX$5*(AHX18-AHY18)/(AHX$8-AHY18))),IF(AHX18&lt;=AHX$8,AHX$5,IF(AHX18&gt;AHY18,0,AHX$5*(AHX18-AHY18)/(AHX$8-AHY18))))))</f>
      </c>
      <c r="AIA18" s="126">
        <f>IF(OR(AHX18="",AHY18=""),0,AHX$5)</f>
      </c>
      <c r="AIB18" s="125">
        <f>IF(AHX$6=0,RANK(AHZ18,AHZ$12:AHZ$42,0),RANK(AHZ18,AHZ$12:AHZ$42,1))</f>
      </c>
      <c r="AIC18" s="126">
        <v>99.76</v>
      </c>
      <c r="AID18" s="126">
        <v>97.25</v>
      </c>
      <c r="AIE18" s="126">
        <f>IF((COUNTA(AIC$12:AIC$42)+COUNTA(AID$12:AID$42)=0),0.6*AIC$5,IF(OR(AIC18="",AID18=""),0,IF(AIC$6=0,IF(AIC18&gt;=AIC$8,AIC$5,IF(AIC18&lt;AID18,0,AIC$5*(AIC18-AID18)/(AIC$8-AID18))),IF(AIC18&lt;=AIC$8,AIC$5,IF(AIC18&gt;AID18,0,AIC$5*(AIC18-AID18)/(AIC$8-AID18))))))</f>
      </c>
      <c r="AIF18" s="126">
        <f>IF(OR(AIC18="",AID18=""),0,AIC$5)</f>
      </c>
      <c r="AIG18" s="125">
        <f>IF(AIC$6=0,RANK(AIE18,AIE$12:AIE$42,0),RANK(AIE18,AIE$12:AIE$42,1))</f>
      </c>
      <c r="AIH18" s="126">
        <v>99.76</v>
      </c>
      <c r="AII18" s="126">
        <v>97.83</v>
      </c>
      <c r="AIJ18" s="126">
        <f>IF((COUNTA(AIH$12:AIH$42)+COUNTA(AII$12:AII$42)=0),0.6*AIH$5,IF(OR(AIH18="",AII18=""),0,IF(AIH$6=0,IF(AIH18&gt;=AIH$8,AIH$5,IF(AIH18&lt;AII18,0,AIH$5*(AIH18-AII18)/(AIH$8-AII18))),IF(AIH18&lt;=AIH$8,AIH$5,IF(AIH18&gt;AII18,0,AIH$5*(AIH18-AII18)/(AIH$8-AII18))))))</f>
      </c>
      <c r="AIK18" s="126">
        <f>IF(OR(AIH18="",AII18=""),0,AIH$5)</f>
      </c>
      <c r="AIL18" s="125">
        <f>IF(AIH$6=0,RANK(AIJ18,AIJ$12:AIJ$42,0),RANK(AIJ18,AIJ$12:AIJ$42,1))</f>
      </c>
      <c r="AIM18" s="126">
        <v>1.87</v>
      </c>
      <c r="AIN18" s="126">
        <v>6.48</v>
      </c>
      <c r="AIO18" s="126">
        <f>IF((COUNTA(AIM$12:AIM$42)+COUNTA(AIN$12:AIN$42)=0),0.6*AIM$5,IF(OR(AIM18="",AIN18=""),0,IF(AIM$6=0,IF(AIM18&gt;=AIM$8,AIM$5,IF(AIM18&lt;AIN18,0,AIM$5*(AIM18-AIN18)/(AIM$8-AIN18))),IF(AIM18&lt;=AIM$8,AIM$5,IF(AIM18&gt;AIN18,0,AIM$5*(AIM18-AIN18)/(AIM$8-AIN18))))))</f>
      </c>
      <c r="AIP18" s="126">
        <f>IF(OR(AIM18="",AIN18=""),0,AIM$5)</f>
      </c>
      <c r="AIQ18" s="125">
        <f>IF(AIM$6=0,RANK(AIO18,AIO$12:AIO$42,0),RANK(AIO18,AIO$12:AIO$42,1))</f>
      </c>
      <c r="AIR18" s="126">
        <v>1.87</v>
      </c>
      <c r="AIS18" s="126">
        <v>4.66</v>
      </c>
      <c r="AIT18" s="126">
        <f>IF((COUNTA(AIR$12:AIR$42)+COUNTA(AIS$12:AIS$42)=0),0.6*AIR$5,IF(OR(AIR18="",AIS18=""),0,IF(AIR$6=0,IF(AIR18&gt;=AIR$8,AIR$5,IF(AIR18&lt;AIS18,0,AIR$5*(AIR18-AIS18)/(AIR$8-AIS18))),IF(AIR18&lt;=AIR$8,AIR$5,IF(AIR18&gt;AIS18,0,AIR$5*(AIR18-AIS18)/(AIR$8-AIS18))))))</f>
      </c>
      <c r="AIU18" s="126">
        <f>IF(OR(AIR18="",AIS18=""),0,AIR$5)</f>
      </c>
      <c r="AIV18" s="125">
        <f>IF(AIR$6=0,RANK(AIT18,AIT$12:AIT$42,0),RANK(AIT18,AIT$12:AIT$42,1))</f>
      </c>
      <c r="AIW18" s="126">
        <v>99.22</v>
      </c>
      <c r="AIX18"/>
      <c r="AIY18" s="126">
        <f>IF((COUNTA(AIW$12:AIW$42)+COUNTA(AIX$12:AIX$42)=0),0.6*AIW$5,IF(OR(AIW18="",AIX18=""),0,IF(AIW$6=0,IF(AIW18&gt;=AIW$8,AIW$5,IF(AIW18&lt;AIX18,0,AIW$5*(AIW18-AIX18)/(AIW$8-AIX18))),IF(AIW18&lt;=AIW$8,AIW$5,IF(AIW18&gt;AIX18,0,AIW$5*(AIW18-AIX18)/(AIW$8-AIX18))))))</f>
      </c>
      <c r="AIZ18" s="126">
        <f>IF(OR(AIW18="",AIX18=""),0,AIW$5)</f>
      </c>
      <c r="AJA18" s="125">
        <f>IF(AIW$6=0,RANK(AIY18,AIY$12:AIY$42,0),RANK(AIY18,AIY$12:AIY$42,1))</f>
      </c>
      <c r="AJB18" s="126">
        <v>99.22</v>
      </c>
      <c r="AJC18"/>
      <c r="AJD18" s="126">
        <f>IF((COUNTA(AJB$12:AJB$42)+COUNTA(AJC$12:AJC$42)=0),0.6*AJB$5,IF(OR(AJB18="",AJC18=""),0,IF(AJB$6=0,IF(AJB18&gt;=AJB$8,AJB$5,IF(AJB18&lt;AJC18,0,AJB$5*(AJB18-AJC18)/(AJB$8-AJC18))),IF(AJB18&lt;=AJB$8,AJB$5,IF(AJB18&gt;AJC18,0,AJB$5*(AJB18-AJC18)/(AJB$8-AJC18))))))</f>
      </c>
      <c r="AJE18" s="126">
        <f>IF(OR(AJB18="",AJC18=""),0,AJB$5)</f>
      </c>
      <c r="AJF18" s="125">
        <f>IF(AJB$6=0,RANK(AJD18,AJD$12:AJD$42,0),RANK(AJD18,AJD$12:AJD$42,1))</f>
      </c>
      <c r="AJG18" s="126">
        <v>100</v>
      </c>
      <c r="AJH18" s="126">
        <v>98.49</v>
      </c>
      <c r="AJI18" s="126">
        <f>IF((COUNTA(AJG$12:AJG$42)+COUNTA(AJH$12:AJH$42)=0),0.6*AJG$5,IF(OR(AJG18="",AJH18=""),0,IF(AJG$6=0,IF(AJG18&gt;=AJG$8,AJG$5,IF(AJG18&lt;AJH18,0,AJG$5*(AJG18-AJH18)/(AJG$8-AJH18))),IF(AJG18&lt;=AJG$8,AJG$5,IF(AJG18&gt;AJH18,0,AJG$5*(AJG18-AJH18)/(AJG$8-AJH18))))))</f>
      </c>
      <c r="AJJ18" s="126">
        <f>IF(OR(AJG18="",AJH18=""),0,AJG$5)</f>
      </c>
      <c r="AJK18" s="125">
        <f>IF(AJG$6=0,RANK(AJI18,AJI$12:AJI$42,0),RANK(AJI18,AJI$12:AJI$42,1))</f>
      </c>
      <c r="AJL18" s="126">
        <v>100</v>
      </c>
      <c r="AJM18" s="126">
        <v>98.8</v>
      </c>
      <c r="AJN18" s="126">
        <f>IF((COUNTA(AJL$12:AJL$42)+COUNTA(AJM$12:AJM$42)=0),0.6*AJL$5,IF(OR(AJL18="",AJM18=""),0,IF(AJL$6=0,IF(AJL18&gt;=AJL$8,AJL$5,IF(AJL18&lt;AJM18,0,AJL$5*(AJL18-AJM18)/(AJL$8-AJM18))),IF(AJL18&lt;=AJL$8,AJL$5,IF(AJL18&gt;AJM18,0,AJL$5*(AJL18-AJM18)/(AJL$8-AJM18))))))</f>
      </c>
      <c r="AJO18" s="126">
        <f>IF(OR(AJL18="",AJM18=""),0,AJL$5)</f>
      </c>
      <c r="AJP18" s="125">
        <f>IF(AJL$6=0,RANK(AJN18,AJN$12:AJN$42,0),RANK(AJN18,AJN$12:AJN$42,1))</f>
      </c>
      <c r="AJQ18" s="126">
        <v>3</v>
      </c>
      <c r="AJR18" s="126">
        <v>3.26</v>
      </c>
      <c r="AJS18" s="126">
        <f>IF((COUNTA(AJQ$12:AJQ$42)+COUNTA(AJR$12:AJR$42)=0),0.6*AJQ$5,IF(OR(AJQ18="",AJR18=""),0,IF(AJQ$6=0,IF(AJQ18&gt;=AJQ$8,AJQ$5,IF(AJQ18&lt;AJR18,0,AJQ$5*(AJQ18-AJR18)/(AJQ$8-AJR18))),IF(AJQ18&lt;=AJQ$8,AJQ$5,IF(AJQ18&gt;AJR18,0,AJQ$5*(AJQ18-AJR18)/(AJQ$8-AJR18))))))</f>
      </c>
      <c r="AJT18" s="126">
        <f>IF(OR(AJQ18="",AJR18=""),0,AJQ$5)</f>
      </c>
      <c r="AJU18" s="125">
        <f>IF(AJQ$6=0,RANK(AJS18,AJS$12:AJS$42,0),RANK(AJS18,AJS$12:AJS$42,1))</f>
      </c>
      <c r="AJV18" s="126">
        <v>3</v>
      </c>
      <c r="AJW18" s="126">
        <v>3.46</v>
      </c>
      <c r="AJX18" s="126">
        <f>IF((COUNTA(AJV$12:AJV$42)+COUNTA(AJW$12:AJW$42)=0),0.6*AJV$5,IF(OR(AJV18="",AJW18=""),0,IF(AJV$6=0,IF(AJV18&gt;=AJV$8,AJV$5,IF(AJV18&lt;AJW18,0,AJV$5*(AJV18-AJW18)/(AJV$8-AJW18))),IF(AJV18&lt;=AJV$8,AJV$5,IF(AJV18&gt;AJW18,0,AJV$5*(AJV18-AJW18)/(AJV$8-AJW18))))))</f>
      </c>
      <c r="AJY18" s="126">
        <f>IF(OR(AJV18="",AJW18=""),0,AJV$5)</f>
      </c>
      <c r="AJZ18" s="125">
        <f>IF(AJV$6=0,RANK(AJX18,AJX$12:AJX$42,0),RANK(AJX18,AJX$12:AJX$42,1))</f>
      </c>
      <c r="AKA18" s="126">
        <v>100</v>
      </c>
      <c r="AKB18" s="126">
        <v>93.33</v>
      </c>
      <c r="AKC18" s="126">
        <f>IF((COUNTA(AKA$12:AKA$42)+COUNTA(AKB$12:AKB$42)=0),0.6*AKA$5,IF(OR(AKA18="",AKB18=""),0,IF(AKA$6=0,IF(AKA18&gt;=AKA$8,AKA$5,IF(AKA18&lt;AKB18,0,AKA$5*(AKA18-AKB18)/(AKA$8-AKB18))),IF(AKA18&lt;=AKA$8,AKA$5,IF(AKA18&gt;AKB18,0,AKA$5*(AKA18-AKB18)/(AKA$8-AKB18))))))</f>
      </c>
      <c r="AKD18" s="126">
        <f>IF(OR(AKA18="",AKB18=""),0,AKA$5)</f>
      </c>
      <c r="AKE18" s="125">
        <f>IF(AKA$6=0,RANK(AKC18,AKC$12:AKC$42,0),RANK(AKC18,AKC$12:AKC$42,1))</f>
      </c>
      <c r="AKF18" s="126">
        <v>100</v>
      </c>
      <c r="AKG18" s="126">
        <v>97.78</v>
      </c>
      <c r="AKH18" s="126">
        <f>IF((COUNTA(AKF$12:AKF$42)+COUNTA(AKG$12:AKG$42)=0),0.6*AKF$5,IF(OR(AKF18="",AKG18=""),0,IF(AKF$6=0,IF(AKF18&gt;=AKF$8,AKF$5,IF(AKF18&lt;AKG18,0,AKF$5*(AKF18-AKG18)/(AKF$8-AKG18))),IF(AKF18&lt;=AKF$8,AKF$5,IF(AKF18&gt;AKG18,0,AKF$5*(AKF18-AKG18)/(AKF$8-AKG18))))))</f>
      </c>
      <c r="AKI18" s="126">
        <f>IF(OR(AKF18="",AKG18=""),0,AKF$5)</f>
      </c>
      <c r="AKJ18" s="125">
        <f>IF(AKF$6=0,RANK(AKH18,AKH$12:AKH$42,0),RANK(AKH18,AKH$12:AKH$42,1))</f>
      </c>
      <c r="AKK18" s="126">
        <v>0.45</v>
      </c>
      <c r="AKL18" s="126">
        <v>2.95</v>
      </c>
      <c r="AKM18" s="126">
        <f>IF((COUNTA(AKK$12:AKK$42)+COUNTA(AKL$12:AKL$42)=0),0.6*AKK$5,IF(OR(AKK18="",AKL18=""),0,IF(AKK$6=0,IF(AKK18&gt;=AKK$8,AKK$5,IF(AKK18&lt;AKL18,0,AKK$5*(AKK18-AKL18)/(AKK$8-AKL18))),IF(AKK18&lt;=AKK$8,AKK$5,IF(AKK18&gt;AKL18,0,AKK$5*(AKK18-AKL18)/(AKK$8-AKL18))))))</f>
      </c>
      <c r="AKN18" s="126">
        <f>IF(OR(AKK18="",AKL18=""),0,AKK$5)</f>
      </c>
      <c r="AKO18" s="125">
        <f>IF(AKK$6=0,RANK(AKM18,AKM$12:AKM$42,0),RANK(AKM18,AKM$12:AKM$42,1))</f>
      </c>
      <c r="AKP18" s="126">
        <v>0.45</v>
      </c>
      <c r="AKQ18" s="126">
        <v>0.56</v>
      </c>
      <c r="AKR18" s="126">
        <f>IF((COUNTA(AKP$12:AKP$42)+COUNTA(AKQ$12:AKQ$42)=0),0.6*AKP$5,IF(OR(AKP18="",AKQ18=""),0,IF(AKP$6=0,IF(AKP18&gt;=AKP$8,AKP$5,IF(AKP18&lt;AKQ18,0,AKP$5*(AKP18-AKQ18)/(AKP$8-AKQ18))),IF(AKP18&lt;=AKP$8,AKP$5,IF(AKP18&gt;AKQ18,0,AKP$5*(AKP18-AKQ18)/(AKP$8-AKQ18))))))</f>
      </c>
      <c r="AKS18" s="126">
        <f>IF(OR(AKP18="",AKQ18=""),0,AKP$5)</f>
      </c>
      <c r="AKT18" s="125">
        <f>IF(AKP$6=0,RANK(AKR18,AKR$12:AKR$42,0),RANK(AKR18,AKR$12:AKR$42,1))</f>
      </c>
      <c r="AKU18" s="126">
        <v>0</v>
      </c>
      <c r="AKV18" s="126">
        <v>0</v>
      </c>
      <c r="AKW18" s="126">
        <f>IF((COUNTA(AKU$12:AKU$42)+COUNTA(AKV$12:AKV$42)=0),0.6*AKU$5,IF(OR(AKU18="",AKV18=""),0,IF(AKU$6=0,IF(AKU18&gt;=AKU$8,AKU$5,IF(AKU18&lt;AKV18,0,AKU$5*(AKU18-AKV18)/(AKU$8-AKV18))),IF(AKU18&lt;=AKU$8,AKU$5,IF(AKU18&gt;AKV18,0,AKU$5*(AKU18-AKV18)/(AKU$8-AKV18))))))</f>
      </c>
      <c r="AKX18" s="126">
        <f>IF(OR(AKU18="",AKV18=""),0,AKU$5)</f>
      </c>
      <c r="AKY18" s="125">
        <f>IF(AKU$6=0,RANK(AKW18,AKW$12:AKW$42,0),RANK(AKW18,AKW$12:AKW$42,1))</f>
      </c>
      <c r="AKZ18" s="126">
        <v>0</v>
      </c>
      <c r="ALA18" s="126">
        <v>0</v>
      </c>
      <c r="ALB18" s="126">
        <f>IF((COUNTA(AKZ$12:AKZ$42)+COUNTA(ALA$12:ALA$42)=0),0.6*AKZ$5,IF(OR(AKZ18="",ALA18=""),0,IF(AKZ$6=0,IF(AKZ18&gt;=AKZ$8,AKZ$5,IF(AKZ18&lt;ALA18,0,AKZ$5*(AKZ18-ALA18)/(AKZ$8-ALA18))),IF(AKZ18&lt;=AKZ$8,AKZ$5,IF(AKZ18&gt;ALA18,0,AKZ$5*(AKZ18-ALA18)/(AKZ$8-ALA18))))))</f>
      </c>
      <c r="ALC18" s="126">
        <f>IF(OR(AKZ18="",ALA18=""),0,AKZ$5)</f>
      </c>
      <c r="ALD18" s="125">
        <f>IF(AKZ$6=0,RANK(ALB18,ALB$12:ALB$42,0),RANK(ALB18,ALB$12:ALB$42,1))</f>
      </c>
      <c r="ALE18" s="126">
        <v>31.34748046875</v>
      </c>
      <c r="ALF18"/>
      <c r="ALG18" s="126">
        <f>IF((COUNTA(ALE$12:ALE$42)+COUNTA(ALF$12:ALF$42)=0),0.6*ALE$5,IF(OR(ALE18="",ALF18=""),0,IF(ALE$6=0,IF(ALE18&gt;=ALE$8,ALE$5,IF(ALE18&lt;ALF18,0,ALE$5*(ALE18-ALF18)/(ALE$8-ALF18))),IF(ALE18&lt;=ALE$8,ALE$5,IF(ALE18&gt;ALF18,0,ALE$5*(ALE18-ALF18)/(ALE$8-ALF18))))))</f>
      </c>
      <c r="ALH18" s="126">
        <f>IF(OR(ALE18="",ALF18=""),0,ALE$5)</f>
      </c>
      <c r="ALI18" s="125">
        <f>IF(ALE$6=0,RANK(ALG18,ALG$12:ALG$42,0),RANK(ALG18,ALG$12:ALG$42,1))</f>
      </c>
      <c r="ALJ18" s="126">
        <v>31.34748046875</v>
      </c>
      <c r="ALK18"/>
      <c r="ALL18" s="126">
        <f>IF((COUNTA(ALJ$12:ALJ$42)+COUNTA(ALK$12:ALK$42)=0),0.6*ALJ$5,IF(OR(ALJ18="",ALK18=""),0,IF(ALJ$6=0,IF(ALJ18&gt;=ALJ$8,ALJ$5,IF(ALJ18&lt;ALK18,0,ALJ$5*(ALJ18-ALK18)/(ALJ$8-ALK18))),IF(ALJ18&lt;=ALJ$8,ALJ$5,IF(ALJ18&gt;ALK18,0,ALJ$5*(ALJ18-ALK18)/(ALJ$8-ALK18))))))</f>
      </c>
      <c r="ALM18" s="126">
        <f>IF(OR(ALJ18="",ALK18=""),0,ALJ$5)</f>
      </c>
      <c r="ALN18" s="125">
        <f>IF(ALJ$6=0,RANK(ALL18,ALL$12:ALL$42,0),RANK(ALL18,ALL$12:ALL$42,1))</f>
      </c>
      <c r="ALO18" s="126">
        <v>5.284013671875</v>
      </c>
      <c r="ALP18" s="126">
        <v>5.72</v>
      </c>
      <c r="ALQ18" s="126">
        <f>IF((COUNTA(ALO$12:ALO$42)+COUNTA(ALP$12:ALP$42)=0),0.6*ALO$5,IF(OR(ALO18="",ALP18=""),0,IF(ALO$6=0,IF(ALO18&gt;=ALO$8,ALO$5,IF(ALO18&lt;ALP18,0,ALO$5*(ALO18-ALP18)/(ALO$8-ALP18))),IF(ALO18&lt;=ALO$8,ALO$5,IF(ALO18&gt;ALP18,0,ALO$5*(ALO18-ALP18)/(ALO$8-ALP18))))))</f>
      </c>
      <c r="ALR18" s="126">
        <f>IF(OR(ALO18="",ALP18=""),0,ALO$5)</f>
      </c>
      <c r="ALS18" s="125">
        <f>IF(ALO$6=0,RANK(ALQ18,ALQ$12:ALQ$42,0),RANK(ALQ18,ALQ$12:ALQ$42,1))</f>
      </c>
      <c r="ALT18" s="126">
        <v>5.284013671875</v>
      </c>
      <c r="ALU18" s="126">
        <v>8.79</v>
      </c>
      <c r="ALV18" s="126">
        <f>IF((COUNTA(ALT$12:ALT$42)+COUNTA(ALU$12:ALU$42)=0),0.6*ALT$5,IF(OR(ALT18="",ALU18=""),0,IF(ALT$6=0,IF(ALT18&gt;=ALT$8,ALT$5,IF(ALT18&lt;ALU18,0,ALT$5*(ALT18-ALU18)/(ALT$8-ALU18))),IF(ALT18&lt;=ALT$8,ALT$5,IF(ALT18&gt;ALU18,0,ALT$5*(ALT18-ALU18)/(ALT$8-ALU18))))))</f>
      </c>
      <c r="ALW18" s="126">
        <f>IF(OR(ALT18="",ALU18=""),0,ALT$5)</f>
      </c>
      <c r="ALX18" s="125">
        <f>IF(ALT$6=0,RANK(ALV18,ALV$12:ALV$42,0),RANK(ALV18,ALV$12:ALV$42,1))</f>
      </c>
      <c r="ALY18" s="126">
        <v>97.44365</v>
      </c>
      <c r="ALZ18" s="126">
        <v>60.78606114</v>
      </c>
      <c r="AMA18" s="126">
        <f>IF((COUNTA(ALY$12:ALY$42)+COUNTA(ALZ$12:ALZ$42)=0),0.6*ALY$5,IF(OR(ALY18="",ALZ18=""),0,IF(ALY$6=0,IF(ALY18&gt;=ALY$8,ALY$5,IF(ALY18&lt;ALZ18,0,ALY$5*(ALY18-ALZ18)/(ALY$8-ALZ18))),IF(ALY18&lt;=ALY$8,ALY$5,IF(ALY18&gt;ALZ18,0,ALY$5*(ALY18-ALZ18)/(ALY$8-ALZ18))))))</f>
      </c>
      <c r="AMB18" s="126">
        <f>IF(OR(ALY18="",ALZ18=""),0,ALY$5)</f>
      </c>
      <c r="AMC18" s="125">
        <f>IF(ALY$6=0,RANK(AMA18,AMA$12:AMA$42,0),RANK(AMA18,AMA$12:AMA$42,1))</f>
      </c>
      <c r="AMD18" s="126">
        <v>97.44365</v>
      </c>
      <c r="AME18" s="126">
        <v>62.8089586666667</v>
      </c>
      <c r="AMF18" s="126">
        <f>IF((COUNTA(AMD$12:AMD$42)+COUNTA(AME$12:AME$42)=0),0.6*AMD$5,IF(OR(AMD18="",AME18=""),0,IF(AMD$6=0,IF(AMD18&gt;=AMD$8,AMD$5,IF(AMD18&lt;AME18,0,AMD$5*(AMD18-AME18)/(AMD$8-AME18))),IF(AMD18&lt;=AMD$8,AMD$5,IF(AMD18&gt;AME18,0,AMD$5*(AMD18-AME18)/(AMD$8-AME18))))))</f>
      </c>
      <c r="AMG18" s="126">
        <f>IF(OR(AMD18="",AME18=""),0,AMD$5)</f>
      </c>
      <c r="AMH18" s="125">
        <f>IF(AMD$6=0,RANK(AMF18,AMF$12:AMF$42,0),RANK(AMF18,AMF$12:AMF$42,1))</f>
      </c>
      <c r="AMI18" s="126">
        <v>100</v>
      </c>
      <c r="AMJ18" s="126">
        <v>74.1533333333333</v>
      </c>
      <c r="AMK18" s="126">
        <f>IF((COUNTA(AMI$12:AMI$42)+COUNTA(AMJ$12:AMJ$42)=0),0.6*AMI$5,IF(OR(AMI18="",AMJ18=""),0,IF(AMI$6=0,IF(AMI18&gt;=AMI$8,AMI$5,IF(AMI18&lt;AMJ18,0,AMI$5*(AMI18-AMJ18)/(AMI$8-AMJ18))),IF(AMI18&lt;=AMI$8,AMI$5,IF(AMI18&gt;AMJ18,0,AMI$5*(AMI18-AMJ18)/(AMI$8-AMJ18))))))</f>
      </c>
      <c r="AML18" s="126">
        <f>IF(OR(AMI18="",AMJ18=""),0,AMI$5)</f>
      </c>
      <c r="AMM18" s="125">
        <f>IF(AMI$6=0,RANK(AMK18,AMK$12:AMK$42,0),RANK(AMK18,AMK$12:AMK$42,1))</f>
      </c>
      <c r="AMN18" s="126">
        <v>100</v>
      </c>
      <c r="AMO18" s="126">
        <v>66.13</v>
      </c>
      <c r="AMP18" s="126">
        <f>IF((COUNTA(AMN$12:AMN$42)+COUNTA(AMO$12:AMO$42)=0),0.6*AMN$5,IF(OR(AMN18="",AMO18=""),0,IF(AMN$6=0,IF(AMN18&gt;=AMN$8,AMN$5,IF(AMN18&lt;AMO18,0,AMN$5*(AMN18-AMO18)/(AMN$8-AMO18))),IF(AMN18&lt;=AMN$8,AMN$5,IF(AMN18&gt;AMO18,0,AMN$5*(AMN18-AMO18)/(AMN$8-AMO18))))))</f>
      </c>
      <c r="AMQ18" s="126">
        <f>IF(OR(AMN18="",AMO18=""),0,AMN$5)</f>
      </c>
      <c r="AMR18" s="125">
        <f>IF(AMN$6=0,RANK(AMP18,AMP$12:AMP$42,0),RANK(AMP18,AMP$12:AMP$42,1))</f>
      </c>
      <c r="AMS18" s="126">
        <v>0.0239</v>
      </c>
      <c r="AMT18" s="126">
        <v>6.63333333333333</v>
      </c>
      <c r="AMU18" s="126">
        <f>IF((COUNTA(AMS$12:AMS$42)+COUNTA(AMT$12:AMT$42)=0),0.6*AMS$5,IF(OR(AMS18="",AMT18=""),0,IF(AMS$6=0,IF(AMS18&gt;=AMS$8,AMS$5,IF(AMS18&lt;AMT18,0,AMS$5*(AMS18-AMT18)/(AMS$8-AMT18))),IF(AMS18&lt;=AMS$8,AMS$5,IF(AMS18&gt;AMT18,0,AMS$5*(AMS18-AMT18)/(AMS$8-AMT18))))))</f>
      </c>
      <c r="AMV18" s="126">
        <f>IF(OR(AMS18="",AMT18=""),0,AMS$5)</f>
      </c>
      <c r="AMW18" s="125">
        <f>IF(AMS$6=0,RANK(AMU18,AMU$12:AMU$42,0),RANK(AMU18,AMU$12:AMU$42,1))</f>
      </c>
      <c r="AMX18" s="126">
        <v>0.0239</v>
      </c>
      <c r="AMY18" s="126">
        <v>2.62666666666667</v>
      </c>
      <c r="AMZ18" s="126">
        <f>IF((COUNTA(AMX$12:AMX$42)+COUNTA(AMY$12:AMY$42)=0),0.6*AMX$5,IF(OR(AMX18="",AMY18=""),0,IF(AMX$6=0,IF(AMX18&gt;=AMX$8,AMX$5,IF(AMX18&lt;AMY18,0,AMX$5*(AMX18-AMY18)/(AMX$8-AMY18))),IF(AMX18&lt;=AMX$8,AMX$5,IF(AMX18&gt;AMY18,0,AMX$5*(AMX18-AMY18)/(AMX$8-AMY18))))))</f>
      </c>
      <c r="ANA18" s="126">
        <f>IF(OR(AMX18="",AMY18=""),0,AMX$5)</f>
      </c>
      <c r="ANB18" s="125">
        <f>IF(AMX$6=0,RANK(AMZ18,AMZ$12:AMZ$42,0),RANK(AMZ18,AMZ$12:AMZ$42,1))</f>
      </c>
      <c r="ANC18" s="126">
        <v>98.19</v>
      </c>
      <c r="AND18"/>
      <c r="ANE18" s="126">
        <f>IF((COUNTA(ANC$12:ANC$42)+COUNTA(AND$12:AND$42)=0),0.6*ANC$5,IF(OR(ANC18="",AND18=""),0,IF(ANC$6=0,IF(ANC18&gt;=ANC$8,ANC$5,IF(ANC18&lt;AND18,0,ANC$5*(ANC18-AND18)/(ANC$8-AND18))),IF(ANC18&lt;=ANC$8,ANC$5,IF(ANC18&gt;AND18,0,ANC$5*(ANC18-AND18)/(ANC$8-AND18))))))</f>
      </c>
      <c r="ANF18" s="126">
        <f>IF(OR(ANC18="",AND18=""),0,ANC$5)</f>
      </c>
      <c r="ANG18" s="125">
        <f>IF(ANC$6=0,RANK(ANE18,ANE$12:ANE$42,0),RANK(ANE18,ANE$12:ANE$42,1))</f>
      </c>
      <c r="ANH18" s="126">
        <v>98.19</v>
      </c>
      <c r="ANI18"/>
      <c r="ANJ18" s="126">
        <f>IF((COUNTA(ANH$12:ANH$42)+COUNTA(ANI$12:ANI$42)=0),0.6*ANH$5,IF(OR(ANH18="",ANI18=""),0,IF(ANH$6=0,IF(ANH18&gt;=ANH$8,ANH$5,IF(ANH18&lt;ANI18,0,ANH$5*(ANH18-ANI18)/(ANH$8-ANI18))),IF(ANH18&lt;=ANH$8,ANH$5,IF(ANH18&gt;ANI18,0,ANH$5*(ANH18-ANI18)/(ANH$8-ANI18))))))</f>
      </c>
      <c r="ANK18" s="126">
        <f>IF(OR(ANH18="",ANI18=""),0,ANH$5)</f>
      </c>
      <c r="ANL18" s="125">
        <f>IF(ANH$6=0,RANK(ANJ18,ANJ$12:ANJ$42,0),RANK(ANJ18,ANJ$12:ANJ$42,1))</f>
      </c>
      <c r="ANM18" s="126">
        <v>100</v>
      </c>
      <c r="ANN18" s="126">
        <v>98.7166666666667</v>
      </c>
      <c r="ANO18" s="126">
        <f>IF((COUNTA(ANM$12:ANM$42)+COUNTA(ANN$12:ANN$42)=0),0.6*ANM$5,IF(OR(ANM18="",ANN18=""),0,IF(ANM$6=0,IF(ANM18&gt;=ANM$8,ANM$5,IF(ANM18&lt;ANN18,0,ANM$5*(ANM18-ANN18)/(ANM$8-ANN18))),IF(ANM18&lt;=ANM$8,ANM$5,IF(ANM18&gt;ANN18,0,ANM$5*(ANM18-ANN18)/(ANM$8-ANN18))))))</f>
      </c>
      <c r="ANP18" s="126">
        <f>IF(OR(ANM18="",ANN18=""),0,ANM$5)</f>
      </c>
      <c r="ANQ18" s="125">
        <f>IF(ANM$6=0,RANK(ANO18,ANO$12:ANO$42,0),RANK(ANO18,ANO$12:ANO$42,1))</f>
      </c>
      <c r="ANR18" s="126">
        <v>100</v>
      </c>
      <c r="ANS18" s="126">
        <v>100</v>
      </c>
      <c r="ANT18" s="126">
        <f>IF((COUNTA(ANR$12:ANR$42)+COUNTA(ANS$12:ANS$42)=0),0.6*ANR$5,IF(OR(ANR18="",ANS18=""),0,IF(ANR$6=0,IF(ANR18&gt;=ANR$8,ANR$5,IF(ANR18&lt;ANS18,0,ANR$5*(ANR18-ANS18)/(ANR$8-ANS18))),IF(ANR18&lt;=ANR$8,ANR$5,IF(ANR18&gt;ANS18,0,ANR$5*(ANR18-ANS18)/(ANR$8-ANS18))))))</f>
      </c>
      <c r="ANU18" s="126">
        <f>IF(OR(ANR18="",ANS18=""),0,ANR$5)</f>
      </c>
      <c r="ANV18" s="125">
        <f>IF(ANR$6=0,RANK(ANT18,ANT$12:ANT$42,0),RANK(ANT18,ANT$12:ANT$42,1))</f>
      </c>
      <c r="ANW18" s="126">
        <v>3.97</v>
      </c>
      <c r="ANX18" s="126">
        <v>3.75666666666667</v>
      </c>
      <c r="ANY18" s="126">
        <f>IF((COUNTA(ANW$12:ANW$42)+COUNTA(ANX$12:ANX$42)=0),0.6*ANW$5,IF(OR(ANW18="",ANX18=""),0,IF(ANW$6=0,IF(ANW18&gt;=ANW$8,ANW$5,IF(ANW18&lt;ANX18,0,ANW$5*(ANW18-ANX18)/(ANW$8-ANX18))),IF(ANW18&lt;=ANW$8,ANW$5,IF(ANW18&gt;ANX18,0,ANW$5*(ANW18-ANX18)/(ANW$8-ANX18))))))</f>
      </c>
      <c r="ANZ18" s="126">
        <f>IF(OR(ANW18="",ANX18=""),0,ANW$5)</f>
      </c>
      <c r="AOA18" s="125">
        <f>IF(ANW$6=0,RANK(ANY18,ANY$12:ANY$42,0),RANK(ANY18,ANY$12:ANY$42,1))</f>
      </c>
      <c r="AOB18" s="126">
        <v>3.97</v>
      </c>
      <c r="AOC18" s="126">
        <v>4.38333333333333</v>
      </c>
      <c r="AOD18" s="126">
        <f>IF((COUNTA(AOB$12:AOB$42)+COUNTA(AOC$12:AOC$42)=0),0.6*AOB$5,IF(OR(AOB18="",AOC18=""),0,IF(AOB$6=0,IF(AOB18&gt;=AOB$8,AOB$5,IF(AOB18&lt;AOC18,0,AOB$5*(AOB18-AOC18)/(AOB$8-AOC18))),IF(AOB18&lt;=AOB$8,AOB$5,IF(AOB18&gt;AOC18,0,AOB$5*(AOB18-AOC18)/(AOB$8-AOC18))))))</f>
      </c>
      <c r="AOE18" s="126">
        <f>IF(OR(AOB18="",AOC18=""),0,AOB$5)</f>
      </c>
      <c r="AOF18" s="125">
        <f>IF(AOB$6=0,RANK(AOD18,AOD$12:AOD$42,0),RANK(AOD18,AOD$12:AOD$42,1))</f>
      </c>
      <c r="AOG18" s="126">
        <v>100</v>
      </c>
      <c r="AOH18" s="126">
        <v>100</v>
      </c>
      <c r="AOI18" s="126">
        <f>IF((COUNTA(AOG$12:AOG$42)+COUNTA(AOH$12:AOH$42)=0),0.6*AOG$5,IF(OR(AOG18="",AOH18=""),0,IF(AOG$6=0,IF(AOG18&gt;=AOG$8,AOG$5,IF(AOG18&lt;AOH18,0,AOG$5*(AOG18-AOH18)/(AOG$8-AOH18))),IF(AOG18&lt;=AOG$8,AOG$5,IF(AOG18&gt;AOH18,0,AOG$5*(AOG18-AOH18)/(AOG$8-AOH18))))))</f>
      </c>
      <c r="AOJ18" s="126">
        <f>IF(OR(AOG18="",AOH18=""),0,AOG$5)</f>
      </c>
      <c r="AOK18" s="125">
        <f>IF(AOG$6=0,RANK(AOI18,AOI$12:AOI$42,0),RANK(AOI18,AOI$12:AOI$42,1))</f>
      </c>
      <c r="AOL18" s="126">
        <v>100</v>
      </c>
      <c r="AOM18" s="126">
        <v>100</v>
      </c>
      <c r="AON18" s="126">
        <f>IF((COUNTA(AOL$12:AOL$42)+COUNTA(AOM$12:AOM$42)=0),0.6*AOL$5,IF(OR(AOL18="",AOM18=""),0,IF(AOL$6=0,IF(AOL18&gt;=AOL$8,AOL$5,IF(AOL18&lt;AOM18,0,AOL$5*(AOL18-AOM18)/(AOL$8-AOM18))),IF(AOL18&lt;=AOL$8,AOL$5,IF(AOL18&gt;AOM18,0,AOL$5*(AOL18-AOM18)/(AOL$8-AOM18))))))</f>
      </c>
      <c r="AOO18" s="126">
        <f>IF(OR(AOL18="",AOM18=""),0,AOL$5)</f>
      </c>
      <c r="AOP18" s="125">
        <f>IF(AOL$6=0,RANK(AON18,AON$12:AON$42,0),RANK(AON18,AON$12:AON$42,1))</f>
      </c>
      <c r="AOQ18" s="126">
        <v>0.48</v>
      </c>
      <c r="AOR18" s="126">
        <v>0.796666666666667</v>
      </c>
      <c r="AOS18" s="126">
        <f>IF((COUNTA(AOQ$12:AOQ$42)+COUNTA(AOR$12:AOR$42)=0),0.6*AOQ$5,IF(OR(AOQ18="",AOR18=""),0,IF(AOQ$6=0,IF(AOQ18&gt;=AOQ$8,AOQ$5,IF(AOQ18&lt;AOR18,0,AOQ$5*(AOQ18-AOR18)/(AOQ$8-AOR18))),IF(AOQ18&lt;=AOQ$8,AOQ$5,IF(AOQ18&gt;AOR18,0,AOQ$5*(AOQ18-AOR18)/(AOQ$8-AOR18))))))</f>
      </c>
      <c r="AOT18" s="126">
        <f>IF(OR(AOQ18="",AOR18=""),0,AOQ$5)</f>
      </c>
      <c r="AOU18" s="125">
        <f>IF(AOQ$6=0,RANK(AOS18,AOS$12:AOS$42,0),RANK(AOS18,AOS$12:AOS$42,1))</f>
      </c>
      <c r="AOV18" s="126">
        <v>0.48</v>
      </c>
      <c r="AOW18" s="126">
        <v>0.56</v>
      </c>
      <c r="AOX18" s="126">
        <f>IF((COUNTA(AOV$12:AOV$42)+COUNTA(AOW$12:AOW$42)=0),0.6*AOV$5,IF(OR(AOV18="",AOW18=""),0,IF(AOV$6=0,IF(AOV18&gt;=AOV$8,AOV$5,IF(AOV18&lt;AOW18,0,AOV$5*(AOV18-AOW18)/(AOV$8-AOW18))),IF(AOV18&lt;=AOV$8,AOV$5,IF(AOV18&gt;AOW18,0,AOV$5*(AOV18-AOW18)/(AOV$8-AOW18))))))</f>
      </c>
      <c r="AOY18" s="126">
        <f>IF(OR(AOV18="",AOW18=""),0,AOV$5)</f>
      </c>
      <c r="AOZ18" s="125">
        <f>IF(AOV$6=0,RANK(AOX18,AOX$12:AOX$42,0),RANK(AOX18,AOX$12:AOX$42,1))</f>
      </c>
      <c r="APA18" s="126">
        <v>0</v>
      </c>
      <c r="APB18" s="126">
        <v>0</v>
      </c>
      <c r="APC18" s="126">
        <f>IF((COUNTA(APA$12:APA$42)+COUNTA(APB$12:APB$42)=0),0.6*APA$5,IF(OR(APA18="",APB18=""),0,IF(APA$6=0,IF(APA18&gt;=APA$8,APA$5,IF(APA18&lt;APB18,0,APA$5*(APA18-APB18)/(APA$8-APB18))),IF(APA18&lt;=APA$8,APA$5,IF(APA18&gt;APB18,0,APA$5*(APA18-APB18)/(APA$8-APB18))))))</f>
      </c>
      <c r="APD18" s="126">
        <f>IF(OR(APA18="",APB18=""),0,APA$5)</f>
      </c>
      <c r="APE18" s="125">
        <f>IF(APA$6=0,RANK(APC18,APC$12:APC$42,0),RANK(APC18,APC$12:APC$42,1))</f>
      </c>
      <c r="APF18" s="126">
        <v>0</v>
      </c>
      <c r="APG18" s="126">
        <v>0</v>
      </c>
      <c r="APH18" s="126">
        <f>IF((COUNTA(APF$12:APF$42)+COUNTA(APG$12:APG$42)=0),0.6*APF$5,IF(OR(APF18="",APG18=""),0,IF(APF$6=0,IF(APF18&gt;=APF$8,APF$5,IF(APF18&lt;APG18,0,APF$5*(APF18-APG18)/(APF$8-APG18))),IF(APF18&lt;=APF$8,APF$5,IF(APF18&gt;APG18,0,APF$5*(APF18-APG18)/(APF$8-APG18))))))</f>
      </c>
      <c r="API18" s="126">
        <f>IF(OR(APF18="",APG18=""),0,APF$5)</f>
      </c>
      <c r="APJ18" s="125">
        <f>IF(APF$6=0,RANK(APH18,APH$12:APH$42,0),RANK(APH18,APH$12:APH$42,1))</f>
      </c>
      <c r="APK18" s="126">
        <v>30.258759765625</v>
      </c>
      <c r="APL18"/>
      <c r="APM18" s="126">
        <f>IF((COUNTA(APK$12:APK$42)+COUNTA(APL$12:APL$42)=0),0.6*APK$5,IF(OR(APK18="",APL18=""),0,IF(APK$6=0,IF(APK18&gt;=APK$8,APK$5,IF(APK18&lt;APL18,0,APK$5*(APK18-APL18)/(APK$8-APL18))),IF(APK18&lt;=APK$8,APK$5,IF(APK18&gt;APL18,0,APK$5*(APK18-APL18)/(APK$8-APL18))))))</f>
      </c>
      <c r="APN18" s="126">
        <f>IF(OR(APK18="",APL18=""),0,APK$5)</f>
      </c>
      <c r="APO18" s="125">
        <f>IF(APK$6=0,RANK(APM18,APM$12:APM$42,0),RANK(APM18,APM$12:APM$42,1))</f>
      </c>
      <c r="APP18" s="126">
        <v>30.258759765625</v>
      </c>
      <c r="APQ18"/>
      <c r="APR18" s="126">
        <f>IF((COUNTA(APP$12:APP$42)+COUNTA(APQ$12:APQ$42)=0),0.6*APP$5,IF(OR(APP18="",APQ18=""),0,IF(APP$6=0,IF(APP18&gt;=APP$8,APP$5,IF(APP18&lt;APQ18,0,APP$5*(APP18-APQ18)/(APP$8-APQ18))),IF(APP18&lt;=APP$8,APP$5,IF(APP18&gt;APQ18,0,APP$5*(APP18-APQ18)/(APP$8-APQ18))))))</f>
      </c>
      <c r="APS18" s="126">
        <f>IF(OR(APP18="",APQ18=""),0,APP$5)</f>
      </c>
      <c r="APT18" s="125">
        <f>IF(APP$6=0,RANK(APR18,APR$12:APR$42,0),RANK(APR18,APR$12:APR$42,1))</f>
      </c>
      <c r="APU18" s="126">
        <v>4.487109375</v>
      </c>
      <c r="APV18" s="126">
        <v>4.10612630208333</v>
      </c>
      <c r="APW18" s="126">
        <f>IF((COUNTA(APU$12:APU$42)+COUNTA(APV$12:APV$42)=0),0.6*APU$5,IF(OR(APU18="",APV18=""),0,IF(APU$6=0,IF(APU18&gt;=APU$8,APU$5,IF(APU18&lt;APV18,0,APU$5*(APU18-APV18)/(APU$8-APV18))),IF(APU18&lt;=APU$8,APU$5,IF(APU18&gt;APV18,0,APU$5*(APU18-APV18)/(APU$8-APV18))))))</f>
      </c>
      <c r="APX18" s="126">
        <f>IF(OR(APU18="",APV18=""),0,APU$5)</f>
      </c>
      <c r="APY18" s="125">
        <f>IF(APU$6=0,RANK(APW18,APW$12:APW$42,0),RANK(APW18,APW$12:APW$42,1))</f>
      </c>
      <c r="APZ18" s="126">
        <v>4.487109375</v>
      </c>
      <c r="AQA18" s="126">
        <v>5.23621419270833</v>
      </c>
      <c r="AQB18" s="126">
        <f>IF((COUNTA(APZ$12:APZ$42)+COUNTA(AQA$12:AQA$42)=0),0.6*APZ$5,IF(OR(APZ18="",AQA18=""),0,IF(APZ$6=0,IF(APZ18&gt;=APZ$8,APZ$5,IF(APZ18&lt;AQA18,0,APZ$5*(APZ18-AQA18)/(APZ$8-AQA18))),IF(APZ18&lt;=APZ$8,APZ$5,IF(APZ18&gt;AQA18,0,APZ$5*(APZ18-AQA18)/(APZ$8-AQA18))))))</f>
      </c>
      <c r="AQC18" s="126">
        <f>IF(OR(APZ18="",AQA18=""),0,APZ$5)</f>
      </c>
      <c r="AQD18" s="125">
        <f>IF(APZ$6=0,RANK(AQB18,AQB$12:AQB$42,0),RANK(AQB18,AQB$12:AQB$42,1))</f>
      </c>
      <c r="AQE18" s="126">
        <v>99.99</v>
      </c>
      <c r="AQF18" s="126">
        <v>84.824543</v>
      </c>
      <c r="AQG18" s="126">
        <f>IF((COUNTA(AQE$12:AQE$42)+COUNTA(AQF$12:AQF$42)=0),0.6*AQE$5,IF(OR(AQE18="",AQF18=""),0,IF(AQE$6=0,IF(AQE18&gt;=AQE$8,AQE$5,IF(AQE18&lt;AQF18,0,AQE$5*(AQE18-AQF18)/(AQE$8-AQF18))),IF(AQE18&lt;=AQE$8,AQE$5,IF(AQE18&gt;AQF18,0,AQE$5*(AQE18-AQF18)/(AQE$8-AQF18))))))</f>
      </c>
      <c r="AQH18" s="126">
        <f>IF(OR(AQE18="",AQF18=""),0,AQE$5)</f>
      </c>
      <c r="AQI18" s="125">
        <f>IF(AQE$6=0,RANK(AQG18,AQG$12:AQG$42,0),RANK(AQG18,AQG$12:AQG$42,1))</f>
      </c>
      <c r="AQJ18" s="126">
        <v>99.99</v>
      </c>
      <c r="AQK18" s="126">
        <v>89.5746303333333</v>
      </c>
      <c r="AQL18" s="126">
        <f>IF((COUNTA(AQJ$12:AQJ$42)+COUNTA(AQK$12:AQK$42)=0),0.6*AQJ$5,IF(OR(AQJ18="",AQK18=""),0,IF(AQJ$6=0,IF(AQJ18&gt;=AQJ$8,AQJ$5,IF(AQJ18&lt;AQK18,0,AQJ$5*(AQJ18-AQK18)/(AQJ$8-AQK18))),IF(AQJ18&lt;=AQJ$8,AQJ$5,IF(AQJ18&gt;AQK18,0,AQJ$5*(AQJ18-AQK18)/(AQJ$8-AQK18))))))</f>
      </c>
      <c r="AQM18" s="126">
        <f>IF(OR(AQJ18="",AQK18=""),0,AQJ$5)</f>
      </c>
      <c r="AQN18" s="125">
        <f>IF(AQJ$6=0,RANK(AQL18,AQL$12:AQL$42,0),RANK(AQL18,AQL$12:AQL$42,1))</f>
      </c>
      <c r="AQO18" s="126">
        <v>99.5233333333333</v>
      </c>
      <c r="AQP18"/>
      <c r="AQQ18" s="126">
        <f>IF((COUNTA(AQO$12:AQO$42)+COUNTA(AQP$12:AQP$42)=0),0.6*AQO$5,IF(OR(AQO18="",AQP18=""),0,IF(AQO$6=0,IF(AQO18&gt;=AQO$8,AQO$5,IF(AQO18&lt;AQP18,0,AQO$5*(AQO18-AQP18)/(AQO$8-AQP18))),IF(AQO18&lt;=AQO$8,AQO$5,IF(AQO18&gt;AQP18,0,AQO$5*(AQO18-AQP18)/(AQO$8-AQP18))))))</f>
      </c>
      <c r="AQR18" s="126">
        <f>IF(OR(AQO18="",AQP18=""),0,AQO$5)</f>
      </c>
      <c r="AQS18" s="125">
        <f>IF(AQO$6=0,RANK(AQQ18,AQQ$12:AQQ$42,0),RANK(AQQ18,AQQ$12:AQQ$42,1))</f>
      </c>
      <c r="AQT18" s="126">
        <v>99.5233333333333</v>
      </c>
      <c r="AQU18"/>
      <c r="AQV18" s="126">
        <f>IF((COUNTA(AQT$12:AQT$42)+COUNTA(AQU$12:AQU$42)=0),0.6*AQT$5,IF(OR(AQT18="",AQU18=""),0,IF(AQT$6=0,IF(AQT18&gt;=AQT$8,AQT$5,IF(AQT18&lt;AQU18,0,AQT$5*(AQT18-AQU18)/(AQT$8-AQU18))),IF(AQT18&lt;=AQT$8,AQT$5,IF(AQT18&gt;AQU18,0,AQT$5*(AQT18-AQU18)/(AQT$8-AQU18))))))</f>
      </c>
      <c r="AQW18" s="126">
        <f>IF(OR(AQT18="",AQU18=""),0,AQT$5)</f>
      </c>
      <c r="AQX18" s="125">
        <f>IF(AQT$6=0,RANK(AQV18,AQV$12:AQV$42,0),RANK(AQV18,AQV$12:AQV$42,1))</f>
      </c>
      <c r="AQY18" s="126">
        <v>1.93666666666667</v>
      </c>
      <c r="AQZ18" s="126">
        <v>7.65333333333333</v>
      </c>
      <c r="ARA18" s="126">
        <f>IF((COUNTA(AQY$12:AQY$42)+COUNTA(AQZ$12:AQZ$42)=0),0.6*AQY$5,IF(OR(AQY18="",AQZ18=""),0,IF(AQY$6=0,IF(AQY18&gt;=AQY$8,AQY$5,IF(AQY18&lt;AQZ18,0,AQY$5*(AQY18-AQZ18)/(AQY$8-AQZ18))),IF(AQY18&lt;=AQY$8,AQY$5,IF(AQY18&gt;AQZ18,0,AQY$5*(AQY18-AQZ18)/(AQY$8-AQZ18))))))</f>
      </c>
      <c r="ARB18" s="126">
        <f>IF(OR(AQY18="",AQZ18=""),0,AQY$5)</f>
      </c>
      <c r="ARC18" s="125">
        <f>IF(AQY$6=0,RANK(ARA18,ARA$12:ARA$42,0),RANK(ARA18,ARA$12:ARA$42,1))</f>
      </c>
      <c r="ARD18" s="126">
        <v>1.93666666666667</v>
      </c>
      <c r="ARE18" s="126">
        <v>1.94666666666667</v>
      </c>
      <c r="ARF18" s="126">
        <f>IF((COUNTA(ARD$12:ARD$42)+COUNTA(ARE$12:ARE$42)=0),0.6*ARD$5,IF(OR(ARD18="",ARE18=""),0,IF(ARD$6=0,IF(ARD18&gt;=ARD$8,ARD$5,IF(ARD18&lt;ARE18,0,ARD$5*(ARD18-ARE18)/(ARD$8-ARE18))),IF(ARD18&lt;=ARD$8,ARD$5,IF(ARD18&gt;ARE18,0,ARD$5*(ARD18-ARE18)/(ARD$8-ARE18))))))</f>
      </c>
      <c r="ARG18" s="126">
        <f>IF(OR(ARD18="",ARE18=""),0,ARD$5)</f>
      </c>
      <c r="ARH18" s="125">
        <f>IF(ARD$6=0,RANK(ARF18,ARF$12:ARF$42,0),RANK(ARF18,ARF$12:ARF$42,1))</f>
      </c>
      <c r="ARI18" s="126">
        <v>99.09</v>
      </c>
      <c r="ARJ18"/>
      <c r="ARK18" s="126">
        <f>IF((COUNTA(ARI$12:ARI$42)+COUNTA(ARJ$12:ARJ$42)=0),0.6*ARI$5,IF(OR(ARI18="",ARJ18=""),0,IF(ARI$6=0,IF(ARI18&gt;=ARI$8,ARI$5,IF(ARI18&lt;ARJ18,0,ARI$5*(ARI18-ARJ18)/(ARI$8-ARJ18))),IF(ARI18&lt;=ARI$8,ARI$5,IF(ARI18&gt;ARJ18,0,ARI$5*(ARI18-ARJ18)/(ARI$8-ARJ18))))))</f>
      </c>
      <c r="ARL18" s="126">
        <f>IF(OR(ARI18="",ARJ18=""),0,ARI$5)</f>
      </c>
      <c r="ARM18" s="125">
        <f>IF(ARI$6=0,RANK(ARK18,ARK$12:ARK$42,0),RANK(ARK18,ARK$12:ARK$42,1))</f>
      </c>
      <c r="ARN18" s="126">
        <v>99.09</v>
      </c>
      <c r="ARO18"/>
      <c r="ARP18" s="126">
        <f>IF((COUNTA(ARN$12:ARN$42)+COUNTA(ARO$12:ARO$42)=0),0.6*ARN$5,IF(OR(ARN18="",ARO18=""),0,IF(ARN$6=0,IF(ARN18&gt;=ARN$8,ARN$5,IF(ARN18&lt;ARO18,0,ARN$5*(ARN18-ARO18)/(ARN$8-ARO18))),IF(ARN18&lt;=ARN$8,ARN$5,IF(ARN18&gt;ARO18,0,ARN$5*(ARN18-ARO18)/(ARN$8-ARO18))))))</f>
      </c>
      <c r="ARQ18" s="126">
        <f>IF(OR(ARN18="",ARO18=""),0,ARN$5)</f>
      </c>
      <c r="ARR18" s="125">
        <f>IF(ARN$6=0,RANK(ARP18,ARP$12:ARP$42,0),RANK(ARP18,ARP$12:ARP$42,1))</f>
      </c>
      <c r="ARS18" s="126">
        <v>100</v>
      </c>
      <c r="ART18" s="126">
        <v>95.1166666666667</v>
      </c>
      <c r="ARU18" s="126">
        <f>IF((COUNTA(ARS$12:ARS$42)+COUNTA(ART$12:ART$42)=0),0.6*ARS$5,IF(OR(ARS18="",ART18=""),0,IF(ARS$6=0,IF(ARS18&gt;=ARS$8,ARS$5,IF(ARS18&lt;ART18,0,ARS$5*(ARS18-ART18)/(ARS$8-ART18))),IF(ARS18&lt;=ARS$8,ARS$5,IF(ARS18&gt;ART18,0,ARS$5*(ARS18-ART18)/(ARS$8-ART18))))))</f>
      </c>
      <c r="ARV18" s="126">
        <f>IF(OR(ARS18="",ART18=""),0,ARS$5)</f>
      </c>
      <c r="ARW18" s="125">
        <f>IF(ARS$6=0,RANK(ARU18,ARU$12:ARU$42,0),RANK(ARU18,ARU$12:ARU$42,1))</f>
      </c>
      <c r="ARX18" s="126">
        <v>100</v>
      </c>
      <c r="ARY18" s="126">
        <v>97.56</v>
      </c>
      <c r="ARZ18" s="126">
        <f>IF((COUNTA(ARX$12:ARX$42)+COUNTA(ARY$12:ARY$42)=0),0.6*ARX$5,IF(OR(ARX18="",ARY18=""),0,IF(ARX$6=0,IF(ARX18&gt;=ARX$8,ARX$5,IF(ARX18&lt;ARY18,0,ARX$5*(ARX18-ARY18)/(ARX$8-ARY18))),IF(ARX18&lt;=ARX$8,ARX$5,IF(ARX18&gt;ARY18,0,ARX$5*(ARX18-ARY18)/(ARX$8-ARY18))))))</f>
      </c>
      <c r="ASA18" s="126">
        <f>IF(OR(ARX18="",ARY18=""),0,ARX$5)</f>
      </c>
      <c r="ASB18" s="125">
        <f>IF(ARX$6=0,RANK(ARZ18,ARZ$12:ARZ$42,0),RANK(ARZ18,ARZ$12:ARZ$42,1))</f>
      </c>
      <c r="ASC18" s="126">
        <v>3.52</v>
      </c>
      <c r="ASD18" s="126">
        <v>4.09</v>
      </c>
      <c r="ASE18" s="126">
        <f>IF((COUNTA(ASC$12:ASC$42)+COUNTA(ASD$12:ASD$42)=0),0.6*ASC$5,IF(OR(ASC18="",ASD18=""),0,IF(ASC$6=0,IF(ASC18&gt;=ASC$8,ASC$5,IF(ASC18&lt;ASD18,0,ASC$5*(ASC18-ASD18)/(ASC$8-ASD18))),IF(ASC18&lt;=ASC$8,ASC$5,IF(ASC18&gt;ASD18,0,ASC$5*(ASC18-ASD18)/(ASC$8-ASD18))))))</f>
      </c>
      <c r="ASF18" s="126">
        <f>IF(OR(ASC18="",ASD18=""),0,ASC$5)</f>
      </c>
      <c r="ASG18" s="125">
        <f>IF(ASC$6=0,RANK(ASE18,ASE$12:ASE$42,0),RANK(ASE18,ASE$12:ASE$42,1))</f>
      </c>
      <c r="ASH18" s="126">
        <v>3.52</v>
      </c>
      <c r="ASI18" s="126">
        <v>1.72666666666667</v>
      </c>
      <c r="ASJ18" s="126">
        <f>IF((COUNTA(ASH$12:ASH$42)+COUNTA(ASI$12:ASI$42)=0),0.6*ASH$5,IF(OR(ASH18="",ASI18=""),0,IF(ASH$6=0,IF(ASH18&gt;=ASH$8,ASH$5,IF(ASH18&lt;ASI18,0,ASH$5*(ASH18-ASI18)/(ASH$8-ASI18))),IF(ASH18&lt;=ASH$8,ASH$5,IF(ASH18&gt;ASI18,0,ASH$5*(ASH18-ASI18)/(ASH$8-ASI18))))))</f>
      </c>
      <c r="ASK18" s="126">
        <f>IF(OR(ASH18="",ASI18=""),0,ASH$5)</f>
      </c>
      <c r="ASL18" s="125">
        <f>IF(ASH$6=0,RANK(ASJ18,ASJ$12:ASJ$42,0),RANK(ASJ18,ASJ$12:ASJ$42,1))</f>
      </c>
      <c r="ASM18" s="126">
        <v>100</v>
      </c>
      <c r="ASN18" s="126">
        <v>100</v>
      </c>
      <c r="ASO18" s="126">
        <f>IF((COUNTA(ASM$12:ASM$42)+COUNTA(ASN$12:ASN$42)=0),0.6*ASM$5,IF(OR(ASM18="",ASN18=""),0,IF(ASM$6=0,IF(ASM18&gt;=ASM$8,ASM$5,IF(ASM18&lt;ASN18,0,ASM$5*(ASM18-ASN18)/(ASM$8-ASN18))),IF(ASM18&lt;=ASM$8,ASM$5,IF(ASM18&gt;ASN18,0,ASM$5*(ASM18-ASN18)/(ASM$8-ASN18))))))</f>
      </c>
      <c r="ASP18" s="126">
        <f>IF(OR(ASM18="",ASN18=""),0,ASM$5)</f>
      </c>
      <c r="ASQ18" s="125">
        <f>IF(ASM$6=0,RANK(ASO18,ASO$12:ASO$42,0),RANK(ASO18,ASO$12:ASO$42,1))</f>
      </c>
      <c r="ASR18" s="126">
        <v>100</v>
      </c>
      <c r="ASS18" s="126">
        <v>100</v>
      </c>
      <c r="AST18" s="126">
        <f>IF((COUNTA(ASR$12:ASR$42)+COUNTA(ASS$12:ASS$42)=0),0.6*ASR$5,IF(OR(ASR18="",ASS18=""),0,IF(ASR$6=0,IF(ASR18&gt;=ASR$8,ASR$5,IF(ASR18&lt;ASS18,0,ASR$5*(ASR18-ASS18)/(ASR$8-ASS18))),IF(ASR18&lt;=ASR$8,ASR$5,IF(ASR18&gt;ASS18,0,ASR$5*(ASR18-ASS18)/(ASR$8-ASS18))))))</f>
      </c>
      <c r="ASU18" s="126">
        <f>IF(OR(ASR18="",ASS18=""),0,ASR$5)</f>
      </c>
      <c r="ASV18" s="125">
        <f>IF(ASR$6=0,RANK(AST18,AST$12:AST$42,0),RANK(AST18,AST$12:AST$42,1))</f>
      </c>
      <c r="ASW18" s="126">
        <v>0.42</v>
      </c>
      <c r="ASX18" s="126">
        <v>0.496666666666667</v>
      </c>
      <c r="ASY18" s="126">
        <f>IF((COUNTA(ASW$12:ASW$42)+COUNTA(ASX$12:ASX$42)=0),0.6*ASW$5,IF(OR(ASW18="",ASX18=""),0,IF(ASW$6=0,IF(ASW18&gt;=ASW$8,ASW$5,IF(ASW18&lt;ASX18,0,ASW$5*(ASW18-ASX18)/(ASW$8-ASX18))),IF(ASW18&lt;=ASW$8,ASW$5,IF(ASW18&gt;ASX18,0,ASW$5*(ASW18-ASX18)/(ASW$8-ASX18))))))</f>
      </c>
      <c r="ASZ18" s="126">
        <f>IF(OR(ASW18="",ASX18=""),0,ASW$5)</f>
      </c>
      <c r="ATA18" s="125">
        <f>IF(ASW$6=0,RANK(ASY18,ASY$12:ASY$42,0),RANK(ASY18,ASY$12:ASY$42,1))</f>
      </c>
      <c r="ATB18" s="126">
        <v>0.42</v>
      </c>
      <c r="ATC18" s="126">
        <v>0.32</v>
      </c>
      <c r="ATD18" s="126">
        <f>IF((COUNTA(ATB$12:ATB$42)+COUNTA(ATC$12:ATC$42)=0),0.6*ATB$5,IF(OR(ATB18="",ATC18=""),0,IF(ATB$6=0,IF(ATB18&gt;=ATB$8,ATB$5,IF(ATB18&lt;ATC18,0,ATB$5*(ATB18-ATC18)/(ATB$8-ATC18))),IF(ATB18&lt;=ATB$8,ATB$5,IF(ATB18&gt;ATC18,0,ATB$5*(ATB18-ATC18)/(ATB$8-ATC18))))))</f>
      </c>
      <c r="ATE18" s="126">
        <f>IF(OR(ATB18="",ATC18=""),0,ATB$5)</f>
      </c>
      <c r="ATF18" s="125">
        <f>IF(ATB$6=0,RANK(ATD18,ATD$12:ATD$42,0),RANK(ATD18,ATD$12:ATD$42,1))</f>
      </c>
      <c r="ATG18" s="126">
        <v>0</v>
      </c>
      <c r="ATH18" s="126">
        <v>0</v>
      </c>
      <c r="ATI18" s="126">
        <f>IF((COUNTA(ATG$12:ATG$42)+COUNTA(ATH$12:ATH$42)=0),0.6*ATG$5,IF(OR(ATG18="",ATH18=""),0,IF(ATG$6=0,IF(ATG18&gt;=ATG$8,ATG$5,IF(ATG18&lt;ATH18,0,ATG$5*(ATG18-ATH18)/(ATG$8-ATH18))),IF(ATG18&lt;=ATG$8,ATG$5,IF(ATG18&gt;ATH18,0,ATG$5*(ATG18-ATH18)/(ATG$8-ATH18))))))</f>
      </c>
      <c r="ATJ18" s="126">
        <f>IF(OR(ATG18="",ATH18=""),0,ATG$5)</f>
      </c>
      <c r="ATK18" s="125">
        <f>IF(ATG$6=0,RANK(ATI18,ATI$12:ATI$42,0),RANK(ATI18,ATI$12:ATI$42,1))</f>
      </c>
      <c r="ATL18" s="126">
        <v>0</v>
      </c>
      <c r="ATM18" s="126">
        <v>0</v>
      </c>
      <c r="ATN18" s="126">
        <f>IF((COUNTA(ATL$12:ATL$42)+COUNTA(ATM$12:ATM$42)=0),0.6*ATL$5,IF(OR(ATL18="",ATM18=""),0,IF(ATL$6=0,IF(ATL18&gt;=ATL$8,ATL$5,IF(ATL18&lt;ATM18,0,ATL$5*(ATL18-ATM18)/(ATL$8-ATM18))),IF(ATL18&lt;=ATL$8,ATL$5,IF(ATL18&gt;ATM18,0,ATL$5*(ATL18-ATM18)/(ATL$8-ATM18))))))</f>
      </c>
      <c r="ATO18" s="126">
        <f>IF(OR(ATL18="",ATM18=""),0,ATL$5)</f>
      </c>
      <c r="ATP18" s="125">
        <f>IF(ATL$6=0,RANK(ATN18,ATN$12:ATN$42,0),RANK(ATN18,ATN$12:ATN$42,1))</f>
      </c>
      <c r="ATQ18" s="126">
        <v>33.803173828125</v>
      </c>
      <c r="ATR18"/>
      <c r="ATS18" s="126">
        <f>IF((COUNTA(ATQ$12:ATQ$42)+COUNTA(ATR$12:ATR$42)=0),0.6*ATQ$5,IF(OR(ATQ18="",ATR18=""),0,IF(ATQ$6=0,IF(ATQ18&gt;=ATQ$8,ATQ$5,IF(ATQ18&lt;ATR18,0,ATQ$5*(ATQ18-ATR18)/(ATQ$8-ATR18))),IF(ATQ18&lt;=ATQ$8,ATQ$5,IF(ATQ18&gt;ATR18,0,ATQ$5*(ATQ18-ATR18)/(ATQ$8-ATR18))))))</f>
      </c>
      <c r="ATT18" s="126">
        <f>IF(OR(ATQ18="",ATR18=""),0,ATQ$5)</f>
      </c>
      <c r="ATU18" s="125">
        <f>IF(ATQ$6=0,RANK(ATS18,ATS$12:ATS$42,0),RANK(ATS18,ATS$12:ATS$42,1))</f>
      </c>
      <c r="ATV18" s="126">
        <v>33.803173828125</v>
      </c>
      <c r="ATW18"/>
      <c r="ATX18" s="126">
        <f>IF((COUNTA(ATV$12:ATV$42)+COUNTA(ATW$12:ATW$42)=0),0.6*ATV$5,IF(OR(ATV18="",ATW18=""),0,IF(ATV$6=0,IF(ATV18&gt;=ATV$8,ATV$5,IF(ATV18&lt;ATW18,0,ATV$5*(ATV18-ATW18)/(ATV$8-ATW18))),IF(ATV18&lt;=ATV$8,ATV$5,IF(ATV18&gt;ATW18,0,ATV$5*(ATV18-ATW18)/(ATV$8-ATW18))))))</f>
      </c>
      <c r="ATY18" s="126">
        <f>IF(OR(ATV18="",ATW18=""),0,ATV$5)</f>
      </c>
      <c r="ATZ18" s="125">
        <f>IF(ATV$6=0,RANK(ATX18,ATX$12:ATX$42,0),RANK(ATX18,ATX$12:ATX$42,1))</f>
      </c>
      <c r="AUA18" s="126">
        <v>4.451865234375</v>
      </c>
      <c r="AUB18" s="126">
        <v>4.7740253125</v>
      </c>
      <c r="AUC18" s="126">
        <f>IF((COUNTA(AUA$12:AUA$42)+COUNTA(AUB$12:AUB$42)=0),0.6*AUA$5,IF(OR(AUA18="",AUB18=""),0,IF(AUA$6=0,IF(AUA18&gt;=AUA$8,AUA$5,IF(AUA18&lt;AUB18,0,AUA$5*(AUA18-AUB18)/(AUA$8-AUB18))),IF(AUA18&lt;=AUA$8,AUA$5,IF(AUA18&gt;AUB18,0,AUA$5*(AUA18-AUB18)/(AUA$8-AUB18))))))</f>
      </c>
      <c r="AUD18" s="126">
        <f>IF(OR(AUA18="",AUB18=""),0,AUA$5)</f>
      </c>
      <c r="AUE18" s="125">
        <f>IF(AUA$6=0,RANK(AUC18,AUC$12:AUC$42,0),RANK(AUC18,AUC$12:AUC$42,1))</f>
      </c>
      <c r="AUF18" s="126">
        <v>4.451865234375</v>
      </c>
      <c r="AUG18" s="126">
        <v>1.87601515625</v>
      </c>
      <c r="AUH18" s="126">
        <f>IF((COUNTA(AUF$12:AUF$42)+COUNTA(AUG$12:AUG$42)=0),0.6*AUF$5,IF(OR(AUF18="",AUG18=""),0,IF(AUF$6=0,IF(AUF18&gt;=AUF$8,AUF$5,IF(AUF18&lt;AUG18,0,AUF$5*(AUF18-AUG18)/(AUF$8-AUG18))),IF(AUF18&lt;=AUF$8,AUF$5,IF(AUF18&gt;AUG18,0,AUF$5*(AUF18-AUG18)/(AUF$8-AUG18))))))</f>
      </c>
      <c r="AUI18" s="126">
        <f>IF(OR(AUF18="",AUG18=""),0,AUF$5)</f>
      </c>
      <c r="AUJ18" s="125">
        <f>IF(AUF$6=0,RANK(AUH18,AUH$12:AUH$42,0),RANK(AUH18,AUH$12:AUH$42,1))</f>
      </c>
      <c r="AUK18" s="126">
        <v>98.01</v>
      </c>
      <c r="AUL18" s="126">
        <f>IF(COUNTA(AUK$12:AUK$42)=0,0.6*AUK$5,IF(AUK18="",0,IF(AUK$6=0,IF(AUK18&gt;=AUK$8,AUK$5,IF(AUK18&lt;AUK$6,0,0.6*AUK$5+0.4*AUK$5*(AUK18-AUK$7)/(AUK$8-AUK$7))),IF(AUK18&lt;=AUK$8,AUK$5,IF(AUK18&gt;AUK$6,0,0.6*AUK$5+0.4*AUK$5*(AUK18-AUK$7)/(AUK$8-AUK$7))))))</f>
      </c>
      <c r="AUM18" s="126">
        <f>IF(AUK18&lt;&gt;"",AUK$5,0)</f>
      </c>
      <c r="AUN18" s="125">
        <f>IF(AUK$6=0,RANK(AUK18,AUK$12:AUK$42,0),RANK(AUK18,AUK$12:AUK$42,1))</f>
      </c>
      <c r="AUO18"/>
      <c r="AUP18" s="126">
        <f>IF(COUNTA(AUO$12:AUO$42)=0,0.6*AUO$5,IF(AUO18="",0,IF(AUO$6=0,IF(AUO18&gt;=AUO$8,AUO$5,IF(AUO18&lt;AUO$6,0,0.6*AUO$5+0.4*AUO$5*(AUO18-AUO$7)/(AUO$8-AUO$7))),IF(AUO18&lt;=AUO$8,AUO$5,IF(AUO18&gt;AUO$6,0,0.6*AUO$5+0.4*AUO$5*(AUO18-AUO$7)/(AUO$8-AUO$7))))))</f>
      </c>
      <c r="AUQ18" s="126">
        <f>IF(AUO18&lt;&gt;"",AUO$5,0)</f>
      </c>
      <c r="AUR18" s="125">
        <f>IF(AUO$6=0,RANK(AUO18,AUO$12:AUO$42,0),RANK(AUO18,AUO$12:AUO$42,1))</f>
      </c>
      <c r="AUS18"/>
      <c r="AUT18" s="126">
        <f>IF(COUNTA(AUS$12:AUS$42)=0,0.6*AUS$5,IF(AUS18="",0,IF(AUS$6=0,IF(AUS18&gt;=AUS$8,AUS$5,IF(AUS18&lt;AUS$6,0,0.6*AUS$5+0.4*AUS$5*(AUS18-AUS$7)/(AUS$8-AUS$7))),IF(AUS18&lt;=AUS$8,AUS$5,IF(AUS18&gt;AUS$6,0,0.6*AUS$5+0.4*AUS$5*(AUS18-AUS$7)/(AUS$8-AUS$7))))))</f>
      </c>
      <c r="AUU18" s="126">
        <f>IF(AUS18&lt;&gt;"",AUS$5,0)</f>
      </c>
      <c r="AUV18" s="125">
        <f>IF(AUS$6=0,RANK(AUS18,AUS$12:AUS$42,0),RANK(AUS18,AUS$12:AUS$42,1))</f>
      </c>
      <c r="AUW18"/>
      <c r="AUX18" s="126">
        <f>IF(COUNTA(AUW$12:AUW$42)=0,0.6*AUW$5,IF(AUW18="",0,IF(AUW$6=0,IF(AUW18&gt;=AUW$8,AUW$5,IF(AUW18&lt;AUW$6,0,0.6*AUW$5+0.4*AUW$5*(AUW18-AUW$7)/(AUW$8-AUW$7))),IF(AUW18&lt;=AUW$8,AUW$5,IF(AUW18&gt;AUW$6,0,0.6*AUW$5+0.4*AUW$5*(AUW18-AUW$7)/(AUW$8-AUW$7))))))</f>
      </c>
      <c r="AUY18" s="126">
        <f>IF(AUW18&lt;&gt;"",AUW$5,0)</f>
      </c>
      <c r="AUZ18" s="125">
        <f>IF(AUW$6=0,RANK(AUW18,AUW$12:AUW$42,0),RANK(AUW18,AUW$12:AUW$42,1))</f>
      </c>
      <c r="AVA18"/>
      <c r="AVB18" s="126">
        <f>IF(COUNTA(AVA$12:AVA$42)=0,0.6*AVA$5,IF(AVA18="",0,IF(AVA$6=0,IF(AVA18&gt;=AVA$8,AVA$5,IF(AVA18&lt;AVA$6,0,0.6*AVA$5+0.4*AVA$5*(AVA18-AVA$7)/(AVA$8-AVA$7))),IF(AVA18&lt;=AVA$8,AVA$5,IF(AVA18&gt;AVA$6,0,0.6*AVA$5+0.4*AVA$5*(AVA18-AVA$7)/(AVA$8-AVA$7))))))</f>
      </c>
      <c r="AVC18" s="126">
        <f>IF(AVA18&lt;&gt;"",AVA$5,0)</f>
      </c>
      <c r="AVD18" s="125">
        <f>IF(AVA$6=0,RANK(AVA18,AVA$12:AVA$42,0),RANK(AVA18,AVA$12:AVA$42,1))</f>
      </c>
      <c r="AVE18" s="126">
        <v>97.623345</v>
      </c>
      <c r="AVF18" s="126">
        <f>IF(COUNTA(AVE$12:AVE$42)=0,0.6*AVE$5,IF(AVE18="",0,IF(AVE$6=0,IF(AVE18&gt;=AVE$8,AVE$5,IF(AVE18&lt;AVE$6,0,0.6*AVE$5+0.4*AVE$5*(AVE18-AVE$7)/(AVE$8-AVE$7))),IF(AVE18&lt;=AVE$8,AVE$5,IF(AVE18&gt;AVE$6,0,0.6*AVE$5+0.4*AVE$5*(AVE18-AVE$7)/(AVE$8-AVE$7))))))</f>
      </c>
      <c r="AVG18" s="126">
        <f>IF(AVE18&lt;&gt;"",AVE$5,0)</f>
      </c>
      <c r="AVH18" s="125">
        <f>IF(AVE$6=0,RANK(AVE18,AVE$12:AVE$42,0),RANK(AVE18,AVE$12:AVE$42,1))</f>
      </c>
      <c r="AVI18" s="126">
        <v>99.7</v>
      </c>
      <c r="AVJ18" s="126">
        <f>IF(COUNTA(AVI$12:AVI$42)=0,0.6*AVI$5,IF(AVI18="",0,IF(AVI$6=0,IF(AVI18&gt;=AVI$8,AVI$5,IF(AVI18&lt;AVI$6,0,0.6*AVI$5+0.4*AVI$5*(AVI18-AVI$7)/(AVI$8-AVI$7))),IF(AVI18&lt;=AVI$8,AVI$5,IF(AVI18&gt;AVI$6,0,0.6*AVI$5+0.4*AVI$5*(AVI18-AVI$7)/(AVI$8-AVI$7))))))</f>
      </c>
      <c r="AVK18" s="126">
        <f>IF(AVI18&lt;&gt;"",AVI$5,0)</f>
      </c>
      <c r="AVL18" s="125">
        <f>IF(AVI$6=0,RANK(AVI18,AVI$12:AVI$42,0),RANK(AVI18,AVI$12:AVI$42,1))</f>
      </c>
      <c r="AVM18" s="126">
        <v>1.67</v>
      </c>
      <c r="AVN18" s="126">
        <f>IF(COUNTA(AVM$12:AVM$42)=0,0.6*AVM$5,IF(AVM18="",0,IF(AVM$6=0,IF(AVM18&gt;=AVM$8,AVM$5,IF(AVM18&lt;AVM$6,0,0.6*AVM$5+0.4*AVM$5*(AVM18-AVM$7)/(AVM$8-AVM$7))),IF(AVM18&lt;=AVM$8,AVM$5,IF(AVM18&gt;AVM$6,0,0.6*AVM$5+0.4*AVM$5*(AVM18-AVM$7)/(AVM$8-AVM$7))))))</f>
      </c>
      <c r="AVO18" s="126">
        <f>IF(AVM18&lt;&gt;"",AVM$5,0)</f>
      </c>
      <c r="AVP18" s="125">
        <f>IF(AVM$6=0,RANK(AVM18,AVM$12:AVM$42,0),RANK(AVM18,AVM$12:AVM$42,1))</f>
      </c>
      <c r="AVQ18" s="126">
        <v>97.42</v>
      </c>
      <c r="AVR18" s="126">
        <f>IF(COUNTA(AVQ$12:AVQ$42)=0,0.6*AVQ$5,IF(AVQ18="",0,IF(AVQ$6=0,IF(AVQ18&gt;=AVQ$8,AVQ$5,IF(AVQ18&lt;AVQ$6,0,0.6*AVQ$5+0.4*AVQ$5*(AVQ18-AVQ$7)/(AVQ$8-AVQ$7))),IF(AVQ18&lt;=AVQ$8,AVQ$5,IF(AVQ18&gt;AVQ$6,0,0.6*AVQ$5+0.4*AVQ$5*(AVQ18-AVQ$7)/(AVQ$8-AVQ$7))))))</f>
      </c>
      <c r="AVS18" s="126">
        <f>IF(AVQ18&lt;&gt;"",AVQ$5,0)</f>
      </c>
      <c r="AVT18" s="125">
        <f>IF(AVQ$6=0,RANK(AVQ18,AVQ$12:AVQ$42,0),RANK(AVQ18,AVQ$12:AVQ$42,1))</f>
      </c>
      <c r="AVU18" s="126">
        <v>100</v>
      </c>
      <c r="AVV18" s="126">
        <f>IF(COUNTA(AVU$12:AVU$42)=0,0.6*AVU$5,IF(AVU18="",0,IF(AVU$6=0,IF(AVU18&gt;=AVU$8,AVU$5,IF(AVU18&lt;AVU$6,0,0.6*AVU$5+0.4*AVU$5*(AVU18-AVU$7)/(AVU$8-AVU$7))),IF(AVU18&lt;=AVU$8,AVU$5,IF(AVU18&gt;AVU$6,0,0.6*AVU$5+0.4*AVU$5*(AVU18-AVU$7)/(AVU$8-AVU$7))))))</f>
      </c>
      <c r="AVW18" s="126">
        <f>IF(AVU18&lt;&gt;"",AVU$5,0)</f>
      </c>
      <c r="AVX18" s="125">
        <f>IF(AVU$6=0,RANK(AVU18,AVU$12:AVU$42,0),RANK(AVU18,AVU$12:AVU$42,1))</f>
      </c>
      <c r="AVY18" s="126">
        <v>3.96</v>
      </c>
      <c r="AVZ18" s="126">
        <f>IF(COUNTA(AVY$12:AVY$42)=0,0.6*AVY$5,IF(AVY18="",0,IF(AVY$6=0,IF(AVY18&gt;=AVY$8,AVY$5,IF(AVY18&lt;AVY$6,0,0.6*AVY$5+0.4*AVY$5*(AVY18-AVY$7)/(AVY$8-AVY$7))),IF(AVY18&lt;=AVY$8,AVY$5,IF(AVY18&gt;AVY$6,0,0.6*AVY$5+0.4*AVY$5*(AVY18-AVY$7)/(AVY$8-AVY$7))))))</f>
      </c>
      <c r="AWA18" s="126">
        <f>IF(AVY18&lt;&gt;"",AVY$5,0)</f>
      </c>
      <c r="AWB18" s="125">
        <f>IF(AVY$6=0,RANK(AVY18,AVY$12:AVY$42,0),RANK(AVY18,AVY$12:AVY$42,1))</f>
      </c>
      <c r="AWC18" s="126">
        <v>100</v>
      </c>
      <c r="AWD18" s="126">
        <f>IF(COUNTA(AWC$12:AWC$42)=0,0.6*AWC$5,IF(AWC18="",0,IF(AWC$6=0,IF(AWC18&gt;=AWC$8,AWC$5,IF(AWC18&lt;AWC$6,0,0.6*AWC$5+0.4*AWC$5*(AWC18-AWC$7)/(AWC$8-AWC$7))),IF(AWC18&lt;=AWC$8,AWC$5,IF(AWC18&gt;AWC$6,0,0.6*AWC$5+0.4*AWC$5*(AWC18-AWC$7)/(AWC$8-AWC$7))))))</f>
      </c>
      <c r="AWE18" s="126">
        <f>IF(AWC18&lt;&gt;"",AWC$5,0)</f>
      </c>
      <c r="AWF18" s="125">
        <f>IF(AWC$6=0,RANK(AWC18,AWC$12:AWC$42,0),RANK(AWC18,AWC$12:AWC$42,1))</f>
      </c>
      <c r="AWG18" s="126">
        <v>0.46</v>
      </c>
      <c r="AWH18" s="126">
        <f>IF(COUNTA(AWG$12:AWG$42)=0,0.6*AWG$5,IF(AWG18="",0,IF(AWG$6=0,IF(AWG18&gt;=AWG$8,AWG$5,IF(AWG18&lt;AWG$6,0,0.6*AWG$5+0.4*AWG$5*(AWG18-AWG$7)/(AWG$8-AWG$7))),IF(AWG18&lt;=AWG$8,AWG$5,IF(AWG18&gt;AWG$6,0,0.6*AWG$5+0.4*AWG$5*(AWG18-AWG$7)/(AWG$8-AWG$7))))))</f>
      </c>
      <c r="AWI18" s="126">
        <f>IF(AWG18&lt;&gt;"",AWG$5,0)</f>
      </c>
      <c r="AWJ18" s="125">
        <f>IF(AWG$6=0,RANK(AWG18,AWG$12:AWG$42,0),RANK(AWG18,AWG$12:AWG$42,1))</f>
      </c>
      <c r="AWK18" s="126">
        <v>0</v>
      </c>
      <c r="AWL18" s="126">
        <f>IF(COUNTA(AWK$12:AWK$42)=0,0.6*AWK$5,IF(AWK18="",0,IF(AWK$6=0,IF(AWK18&gt;=AWK$8,AWK$5,IF(AWK18&lt;AWK$6,0,0.6*AWK$5+0.4*AWK$5*(AWK18-AWK$7)/(AWK$8-AWK$7))),IF(AWK18&lt;=AWK$8,AWK$5,IF(AWK18&gt;AWK$6,0,0.6*AWK$5+0.4*AWK$5*(AWK18-AWK$7)/(AWK$8-AWK$7))))))</f>
      </c>
      <c r="AWM18" s="126">
        <f>IF(AWK18&lt;&gt;"",AWK$5,0)</f>
      </c>
      <c r="AWN18" s="125">
        <f>IF(AWK$6=0,RANK(AWK18,AWK$12:AWK$42,0),RANK(AWK18,AWK$12:AWK$42,1))</f>
      </c>
      <c r="AWO18" s="126">
        <v>29.296484375</v>
      </c>
      <c r="AWP18" s="126">
        <f>IF(COUNTA(AWO$12:AWO$42)=0,0.6*AWO$5,IF(AWO18="",0,IF(AWO$6=0,IF(AWO18&gt;=AWO$8,AWO$5,IF(AWO18&lt;AWO$6,0,0.6*AWO$5+0.4*AWO$5*(AWO18-AWO$7)/(AWO$8-AWO$7))),IF(AWO18&lt;=AWO$8,AWO$5,IF(AWO18&gt;AWO$6,0,0.6*AWO$5+0.4*AWO$5*(AWO18-AWO$7)/(AWO$8-AWO$7))))))</f>
      </c>
      <c r="AWQ18" s="126">
        <f>IF(AWO18&lt;&gt;"",AWO$5,0)</f>
      </c>
      <c r="AWR18" s="125">
        <f>IF(AWO$6=0,RANK(AWO18,AWO$12:AWO$42,0),RANK(AWO18,AWO$12:AWO$42,1))</f>
      </c>
      <c r="AWS18" s="126">
        <v>7.061806640625</v>
      </c>
      <c r="AWT18" s="126">
        <f>IF(COUNTA(AWS$12:AWS$42)=0,0.6*AWS$5,IF(AWS18="",0,IF(AWS$6=0,IF(AWS18&gt;=AWS$8,AWS$5,IF(AWS18&lt;AWS$6,0,0.6*AWS$5+0.4*AWS$5*(AWS18-AWS$7)/(AWS$8-AWS$7))),IF(AWS18&lt;=AWS$8,AWS$5,IF(AWS18&gt;AWS$6,0,0.6*AWS$5+0.4*AWS$5*(AWS18-AWS$7)/(AWS$8-AWS$7))))))</f>
      </c>
      <c r="AWU18" s="126">
        <f>IF(AWS18&lt;&gt;"",AWS$5,0)</f>
      </c>
      <c r="AWV18" s="125">
        <f>IF(AWS$6=0,RANK(AWS18,AWS$12:AWS$42,0),RANK(AWS18,AWS$12:AWS$42,1))</f>
      </c>
      <c r="AWW18" s="126">
        <v>96.64</v>
      </c>
      <c r="AWX18" s="126">
        <f>IF(COUNTA(AWW$12:AWW$42)=0,0.6*AWW$5,IF(AWW18="",0,IF(AWW$6=0,IF(AWW18&gt;=AWW$8,AWW$5,IF(AWW18&lt;AWW$6,0,0.6*AWW$5+0.4*AWW$5*(AWW18-AWW$7)/(AWW$8-AWW$7))),IF(AWW18&lt;=AWW$8,AWW$5,IF(AWW18&gt;AWW$6,0,0.6*AWW$5+0.4*AWW$5*(AWW18-AWW$7)/(AWW$8-AWW$7))))))</f>
      </c>
      <c r="AWY18" s="126">
        <f>IF(AWW18&lt;&gt;"",AWW$5,0)</f>
      </c>
      <c r="AWZ18" s="125">
        <f>IF(AWW$6=0,RANK(AWW18,AWW$12:AWW$42,0),RANK(AWW18,AWW$12:AWW$42,1))</f>
      </c>
      <c r="AXA18"/>
      <c r="AXB18" s="126">
        <f>IF(COUNTA(AXA$12:AXA$42)=0,0.6*AXA$5,IF(AXA18="",0,IF(AXA$6=0,IF(AXA18&gt;=AXA$8,AXA$5,IF(AXA18&lt;AXA$6,0,0.6*AXA$5+0.4*AXA$5*(AXA18-AXA$7)/(AXA$8-AXA$7))),IF(AXA18&lt;=AXA$8,AXA$5,IF(AXA18&gt;AXA$6,0,0.6*AXA$5+0.4*AXA$5*(AXA18-AXA$7)/(AXA$8-AXA$7))))))</f>
      </c>
      <c r="AXC18" s="126">
        <f>IF(AXA18&lt;&gt;"",AXA$5,0)</f>
      </c>
      <c r="AXD18" s="125">
        <f>IF(AXA$6=0,RANK(AXA18,AXA$12:AXA$42,0),RANK(AXA18,AXA$12:AXA$42,1))</f>
      </c>
      <c r="AXE18"/>
      <c r="AXF18" s="126">
        <f>IF(COUNTA(AXE$12:AXE$42)=0,0.6*AXE$5,IF(AXE18="",0,IF(AXE$6=0,IF(AXE18&gt;=AXE$8,AXE$5,IF(AXE18&lt;AXE$6,0,0.6*AXE$5+0.4*AXE$5*(AXE18-AXE$7)/(AXE$8-AXE$7))),IF(AXE18&lt;=AXE$8,AXE$5,IF(AXE18&gt;AXE$6,0,0.6*AXE$5+0.4*AXE$5*(AXE18-AXE$7)/(AXE$8-AXE$7))))))</f>
      </c>
      <c r="AXG18" s="126">
        <f>IF(AXE18&lt;&gt;"",AXE$5,0)</f>
      </c>
      <c r="AXH18" s="125">
        <f>IF(AXE$6=0,RANK(AXE18,AXE$12:AXE$42,0),RANK(AXE18,AXE$12:AXE$42,1))</f>
      </c>
      <c r="AXI18"/>
      <c r="AXJ18" s="126">
        <f>IF(COUNTA(AXI$12:AXI$42)=0,0.6*AXI$5,IF(AXI18="",0,IF(AXI$6=0,IF(AXI18&gt;=AXI$8,AXI$5,IF(AXI18&lt;AXI$6,0,0.6*AXI$5+0.4*AXI$5*(AXI18-AXI$7)/(AXI$8-AXI$7))),IF(AXI18&lt;=AXI$8,AXI$5,IF(AXI18&gt;AXI$6,0,0.6*AXI$5+0.4*AXI$5*(AXI18-AXI$7)/(AXI$8-AXI$7))))))</f>
      </c>
      <c r="AXK18" s="126">
        <f>IF(AXI18&lt;&gt;"",AXI$5,0)</f>
      </c>
      <c r="AXL18" s="125">
        <f>IF(AXI$6=0,RANK(AXI18,AXI$12:AXI$42,0),RANK(AXI18,AXI$12:AXI$42,1))</f>
      </c>
      <c r="AXM18"/>
      <c r="AXN18" s="126">
        <f>IF(COUNTA(AXM$12:AXM$42)=0,0.6*AXM$5,IF(AXM18="",0,IF(AXM$6=0,IF(AXM18&gt;=AXM$8,AXM$5,IF(AXM18&lt;AXM$6,0,0.6*AXM$5+0.4*AXM$5*(AXM18-AXM$7)/(AXM$8-AXM$7))),IF(AXM18&lt;=AXM$8,AXM$5,IF(AXM18&gt;AXM$6,0,0.6*AXM$5+0.4*AXM$5*(AXM18-AXM$7)/(AXM$8-AXM$7))))))</f>
      </c>
      <c r="AXO18" s="126">
        <f>IF(AXM18&lt;&gt;"",AXM$5,0)</f>
      </c>
      <c r="AXP18" s="125">
        <f>IF(AXM$6=0,RANK(AXM18,AXM$12:AXM$42,0),RANK(AXM18,AXM$12:AXM$42,1))</f>
      </c>
      <c r="AXQ18" s="126">
        <v>99.34</v>
      </c>
      <c r="AXR18" s="126">
        <f>IF(COUNTA(AXQ$12:AXQ$42)=0,0.6*AXQ$5,IF(AXQ18="",0,IF(AXQ$6=0,IF(AXQ18&gt;=AXQ$8,AXQ$5,IF(AXQ18&lt;AXQ$6,0,0.6*AXQ$5+0.4*AXQ$5*(AXQ18-AXQ$7)/(AXQ$8-AXQ$7))),IF(AXQ18&lt;=AXQ$8,AXQ$5,IF(AXQ18&gt;AXQ$6,0,0.6*AXQ$5+0.4*AXQ$5*(AXQ18-AXQ$7)/(AXQ$8-AXQ$7))))))</f>
      </c>
      <c r="AXS18" s="126">
        <f>IF(AXQ18&lt;&gt;"",AXQ$5,0)</f>
      </c>
      <c r="AXT18" s="125">
        <f>IF(AXQ$6=0,RANK(AXQ18,AXQ$12:AXQ$42,0),RANK(AXQ18,AXQ$12:AXQ$42,1))</f>
      </c>
      <c r="AXU18" s="126">
        <v>99.57</v>
      </c>
      <c r="AXV18" s="126">
        <f>IF(COUNTA(AXU$12:AXU$42)=0,0.6*AXU$5,IF(AXU18="",0,IF(AXU$6=0,IF(AXU18&gt;=AXU$8,AXU$5,IF(AXU18&lt;AXU$6,0,0.6*AXU$5+0.4*AXU$5*(AXU18-AXU$7)/(AXU$8-AXU$7))),IF(AXU18&lt;=AXU$8,AXU$5,IF(AXU18&gt;AXU$6,0,0.6*AXU$5+0.4*AXU$5*(AXU18-AXU$7)/(AXU$8-AXU$7))))))</f>
      </c>
      <c r="AXW18" s="126">
        <f>IF(AXU18&lt;&gt;"",AXU$5,0)</f>
      </c>
      <c r="AXX18" s="125">
        <f>IF(AXU$6=0,RANK(AXU18,AXU$12:AXU$42,0),RANK(AXU18,AXU$12:AXU$42,1))</f>
      </c>
      <c r="AXY18" s="126">
        <v>100</v>
      </c>
      <c r="AXZ18" s="126">
        <f>IF(COUNTA(AXY$12:AXY$42)=0,0.6*AXY$5,IF(AXY18="",0,IF(AXY$6=0,IF(AXY18&gt;=AXY$8,AXY$5,IF(AXY18&lt;AXY$6,0,0.6*AXY$5+0.4*AXY$5*(AXY18-AXY$7)/(AXY$8-AXY$7))),IF(AXY18&lt;=AXY$8,AXY$5,IF(AXY18&gt;AXY$6,0,0.6*AXY$5+0.4*AXY$5*(AXY18-AXY$7)/(AXY$8-AXY$7))))))</f>
      </c>
      <c r="AYA18" s="126">
        <f>IF(AXY18&lt;&gt;"",AXY$5,0)</f>
      </c>
      <c r="AYB18" s="125">
        <f>IF(AXY$6=0,RANK(AXY18,AXY$12:AXY$42,0),RANK(AXY18,AXY$12:AXY$42,1))</f>
      </c>
      <c r="AYC18" s="126">
        <v>1.81</v>
      </c>
      <c r="AYD18" s="126">
        <f>IF(COUNTA(AYC$12:AYC$42)=0,0.6*AYC$5,IF(AYC18="",0,IF(AYC$6=0,IF(AYC18&gt;=AYC$8,AYC$5,IF(AYC18&lt;AYC$6,0,0.6*AYC$5+0.4*AYC$5*(AYC18-AYC$7)/(AYC$8-AYC$7))),IF(AYC18&lt;=AYC$8,AYC$5,IF(AYC18&gt;AYC$6,0,0.6*AYC$5+0.4*AYC$5*(AYC18-AYC$7)/(AYC$8-AYC$7))))))</f>
      </c>
      <c r="AYE18" s="126">
        <f>IF(AYC18&lt;&gt;"",AYC$5,0)</f>
      </c>
      <c r="AYF18" s="125">
        <f>IF(AYC$6=0,RANK(AYC18,AYC$12:AYC$42,0),RANK(AYC18,AYC$12:AYC$42,1))</f>
      </c>
      <c r="AYG18" s="126">
        <v>99.34</v>
      </c>
      <c r="AYH18" s="126">
        <f>IF(COUNTA(AYG$12:AYG$42)=0,0.6*AYG$5,IF(AYG18="",0,IF(AYG$6=0,IF(AYG18&gt;=AYG$8,AYG$5,IF(AYG18&lt;AYG$6,0,0.6*AYG$5+0.4*AYG$5*(AYG18-AYG$7)/(AYG$8-AYG$7))),IF(AYG18&lt;=AYG$8,AYG$5,IF(AYG18&gt;AYG$6,0,0.6*AYG$5+0.4*AYG$5*(AYG18-AYG$7)/(AYG$8-AYG$7))))))</f>
      </c>
      <c r="AYI18" s="126">
        <f>IF(AYG18&lt;&gt;"",AYG$5,0)</f>
      </c>
      <c r="AYJ18" s="125">
        <f>IF(AYG$6=0,RANK(AYG18,AYG$12:AYG$42,0),RANK(AYG18,AYG$12:AYG$42,1))</f>
      </c>
      <c r="AYK18" s="126">
        <v>100</v>
      </c>
      <c r="AYL18" s="126">
        <f>IF(COUNTA(AYK$12:AYK$42)=0,0.6*AYK$5,IF(AYK18="",0,IF(AYK$6=0,IF(AYK18&gt;=AYK$8,AYK$5,IF(AYK18&lt;AYK$6,0,0.6*AYK$5+0.4*AYK$5*(AYK18-AYK$7)/(AYK$8-AYK$7))),IF(AYK18&lt;=AYK$8,AYK$5,IF(AYK18&gt;AYK$6,0,0.6*AYK$5+0.4*AYK$5*(AYK18-AYK$7)/(AYK$8-AYK$7))))))</f>
      </c>
      <c r="AYM18" s="126">
        <f>IF(AYK18&lt;&gt;"",AYK$5,0)</f>
      </c>
      <c r="AYN18" s="125">
        <f>IF(AYK$6=0,RANK(AYK18,AYK$12:AYK$42,0),RANK(AYK18,AYK$12:AYK$42,1))</f>
      </c>
      <c r="AYO18" s="126">
        <v>4.62</v>
      </c>
      <c r="AYP18" s="126">
        <f>IF(COUNTA(AYO$12:AYO$42)=0,0.6*AYO$5,IF(AYO18="",0,IF(AYO$6=0,IF(AYO18&gt;=AYO$8,AYO$5,IF(AYO18&lt;AYO$6,0,0.6*AYO$5+0.4*AYO$5*(AYO18-AYO$7)/(AYO$8-AYO$7))),IF(AYO18&lt;=AYO$8,AYO$5,IF(AYO18&gt;AYO$6,0,0.6*AYO$5+0.4*AYO$5*(AYO18-AYO$7)/(AYO$8-AYO$7))))))</f>
      </c>
      <c r="AYQ18" s="126">
        <f>IF(AYO18&lt;&gt;"",AYO$5,0)</f>
      </c>
      <c r="AYR18" s="125">
        <f>IF(AYO$6=0,RANK(AYO18,AYO$12:AYO$42,0),RANK(AYO18,AYO$12:AYO$42,1))</f>
      </c>
      <c r="AYS18" s="126">
        <v>100</v>
      </c>
      <c r="AYT18" s="126">
        <f>IF(COUNTA(AYS$12:AYS$42)=0,0.6*AYS$5,IF(AYS18="",0,IF(AYS$6=0,IF(AYS18&gt;=AYS$8,AYS$5,IF(AYS18&lt;AYS$6,0,0.6*AYS$5+0.4*AYS$5*(AYS18-AYS$7)/(AYS$8-AYS$7))),IF(AYS18&lt;=AYS$8,AYS$5,IF(AYS18&gt;AYS$6,0,0.6*AYS$5+0.4*AYS$5*(AYS18-AYS$7)/(AYS$8-AYS$7))))))</f>
      </c>
      <c r="AYU18" s="126">
        <f>IF(AYS18&lt;&gt;"",AYS$5,0)</f>
      </c>
      <c r="AYV18" s="125">
        <f>IF(AYS$6=0,RANK(AYS18,AYS$12:AYS$42,0),RANK(AYS18,AYS$12:AYS$42,1))</f>
      </c>
      <c r="AYW18" s="126">
        <v>0.24</v>
      </c>
      <c r="AYX18" s="126">
        <f>IF(COUNTA(AYW$12:AYW$42)=0,0.6*AYW$5,IF(AYW18="",0,IF(AYW$6=0,IF(AYW18&gt;=AYW$8,AYW$5,IF(AYW18&lt;AYW$6,0,0.6*AYW$5+0.4*AYW$5*(AYW18-AYW$7)/(AYW$8-AYW$7))),IF(AYW18&lt;=AYW$8,AYW$5,IF(AYW18&gt;AYW$6,0,0.6*AYW$5+0.4*AYW$5*(AYW18-AYW$7)/(AYW$8-AYW$7))))))</f>
      </c>
      <c r="AYY18" s="126">
        <f>IF(AYW18&lt;&gt;"",AYW$5,0)</f>
      </c>
      <c r="AYZ18" s="125">
        <f>IF(AYW$6=0,RANK(AYW18,AYW$12:AYW$42,0),RANK(AYW18,AYW$12:AYW$42,1))</f>
      </c>
      <c r="AZA18" s="126">
        <v>0</v>
      </c>
      <c r="AZB18" s="126">
        <f>IF(COUNTA(AZA$12:AZA$42)=0,0.6*AZA$5,IF(AZA18="",0,IF(AZA$6=0,IF(AZA18&gt;=AZA$8,AZA$5,IF(AZA18&lt;AZA$6,0,0.6*AZA$5+0.4*AZA$5*(AZA18-AZA$7)/(AZA$8-AZA$7))),IF(AZA18&lt;=AZA$8,AZA$5,IF(AZA18&gt;AZA$6,0,0.6*AZA$5+0.4*AZA$5*(AZA18-AZA$7)/(AZA$8-AZA$7))))))</f>
      </c>
      <c r="AZC18" s="126">
        <f>IF(AZA18&lt;&gt;"",AZA$5,0)</f>
      </c>
      <c r="AZD18" s="125">
        <f>IF(AZA$6=0,RANK(AZA18,AZA$12:AZA$42,0),RANK(AZA18,AZA$12:AZA$42,1))</f>
      </c>
      <c r="AZE18" s="126">
        <v>46.430234375</v>
      </c>
      <c r="AZF18" s="126">
        <f>IF(COUNTA(AZE$12:AZE$42)=0,0.6*AZE$5,IF(AZE18="",0,IF(AZE$6=0,IF(AZE18&gt;=AZE$8,AZE$5,IF(AZE18&lt;AZE$6,0,0.6*AZE$5+0.4*AZE$5*(AZE18-AZE$7)/(AZE$8-AZE$7))),IF(AZE18&lt;=AZE$8,AZE$5,IF(AZE18&gt;AZE$6,0,0.6*AZE$5+0.4*AZE$5*(AZE18-AZE$7)/(AZE$8-AZE$7))))))</f>
      </c>
      <c r="AZG18" s="126">
        <f>IF(AZE18&lt;&gt;"",AZE$5,0)</f>
      </c>
      <c r="AZH18" s="125">
        <f>IF(AZE$6=0,RANK(AZE18,AZE$12:AZE$42,0),RANK(AZE18,AZE$12:AZE$42,1))</f>
      </c>
      <c r="AZI18" s="126">
        <v>5.39443359375</v>
      </c>
      <c r="AZJ18" s="126">
        <f>IF(COUNTA(AZI$12:AZI$42)=0,0.6*AZI$5,IF(AZI18="",0,IF(AZI$6=0,IF(AZI18&gt;=AZI$8,AZI$5,IF(AZI18&lt;AZI$6,0,0.6*AZI$5+0.4*AZI$5*(AZI18-AZI$7)/(AZI$8-AZI$7))),IF(AZI18&lt;=AZI$8,AZI$5,IF(AZI18&gt;AZI$6,0,0.6*AZI$5+0.4*AZI$5*(AZI18-AZI$7)/(AZI$8-AZI$7))))))</f>
      </c>
      <c r="AZK18" s="126">
        <f>IF(AZI18&lt;&gt;"",AZI$5,0)</f>
      </c>
      <c r="AZL18" s="125">
        <f>IF(AZI$6=0,RANK(AZI18,AZI$12:AZI$42,0),RANK(AZI18,AZI$12:AZI$42,1))</f>
      </c>
      <c r="AZM18"/>
      <c r="AZN18" s="126">
        <f>IF(COUNTA(AZM$12:AZM$42)=0,0.6*AZM$5,IF(AZM18="",0,IF(AZM$6=0,IF(AZM18&gt;=AZM$8,AZM$5,IF(AZM18&lt;AZM$6,0,0.6*AZM$5+0.4*AZM$5*(AZM18-AZM$7)/(AZM$8-AZM$7))),IF(AZM18&lt;=AZM$8,AZM$5,IF(AZM18&gt;AZM$6,0,0.6*AZM$5+0.4*AZM$5*(AZM18-AZM$7)/(AZM$8-AZM$7))))))</f>
      </c>
      <c r="AZO18" s="126">
        <f>IF(AZM18&lt;&gt;"",AZM$5,0)</f>
      </c>
      <c r="AZP18" s="125">
        <f>IF(AZM$6=0,RANK(AZM18,AZM$12:AZM$42,0),RANK(AZM18,AZM$12:AZM$42,1))</f>
      </c>
      <c r="AZQ18"/>
      <c r="AZR18" s="126">
        <f>IF(COUNTA(AZQ$12:AZQ$42)=0,0.6*AZQ$5,IF(AZQ18="",0,IF(AZQ$6=0,IF(AZQ18&gt;=AZQ$8,AZQ$5,IF(AZQ18&lt;AZQ$6,0,0.6*AZQ$5+0.4*AZQ$5*(AZQ18-AZQ$7)/(AZQ$8-AZQ$7))),IF(AZQ18&lt;=AZQ$8,AZQ$5,IF(AZQ18&gt;AZQ$6,0,0.6*AZQ$5+0.4*AZQ$5*(AZQ18-AZQ$7)/(AZQ$8-AZQ$7))))))</f>
      </c>
      <c r="AZS18" s="126">
        <f>IF(AZQ18&lt;&gt;"",AZQ$5,0)</f>
      </c>
      <c r="AZT18" s="125">
        <f>IF(AZQ$6=0,RANK(AZQ18,AZQ$12:AZQ$42,0),RANK(AZQ18,AZQ$12:AZQ$42,1))</f>
      </c>
      <c r="AZU18"/>
      <c r="AZV18" s="126">
        <f>IF(COUNTA(AZU$12:AZU$42)=0,0.6*AZU$5,IF(AZU18="",0,IF(AZU$6=0,IF(AZU18&gt;=AZU$8,AZU$5,IF(AZU18&lt;AZU$6,0,0.6*AZU$5+0.4*AZU$5*(AZU18-AZU$7)/(AZU$8-AZU$7))),IF(AZU18&lt;=AZU$8,AZU$5,IF(AZU18&gt;AZU$6,0,0.6*AZU$5+0.4*AZU$5*(AZU18-AZU$7)/(AZU$8-AZU$7))))))</f>
      </c>
      <c r="AZW18" s="126">
        <f>IF(AZU18&lt;&gt;"",AZU$5,0)</f>
      </c>
      <c r="AZX18" s="125">
        <f>IF(AZU$6=0,RANK(AZU18,AZU$12:AZU$42,0),RANK(AZU18,AZU$12:AZU$42,1))</f>
      </c>
      <c r="AZY18"/>
      <c r="AZZ18" s="126">
        <f>IF(COUNTA(AZY$12:AZY$42)=0,0.6*AZY$5,IF(AZY18="",0,IF(AZY$6=0,IF(AZY18&gt;=AZY$8,AZY$5,IF(AZY18&lt;AZY$6,0,0.6*AZY$5+0.4*AZY$5*(AZY18-AZY$7)/(AZY$8-AZY$7))),IF(AZY18&lt;=AZY$8,AZY$5,IF(AZY18&gt;AZY$6,0,0.6*AZY$5+0.4*AZY$5*(AZY18-AZY$7)/(AZY$8-AZY$7))))))</f>
      </c>
      <c r="BAA18" s="126">
        <f>IF(AZY18&lt;&gt;"",AZY$5,0)</f>
      </c>
      <c r="BAB18" s="125">
        <f>IF(AZY$6=0,RANK(AZY18,AZY$12:AZY$42,0),RANK(AZY18,AZY$12:AZY$42,1))</f>
      </c>
      <c r="BAC18"/>
      <c r="BAD18" s="126">
        <f>IF(COUNTA(BAC$12:BAC$42)=0,0.6*BAC$5,IF(BAC18="",0,IF(BAC$6=0,IF(BAC18&gt;=BAC$8,BAC$5,IF(BAC18&lt;BAC$6,0,0.6*BAC$5+0.4*BAC$5*(BAC18-BAC$7)/(BAC$8-BAC$7))),IF(BAC18&lt;=BAC$8,BAC$5,IF(BAC18&gt;BAC$6,0,0.6*BAC$5+0.4*BAC$5*(BAC18-BAC$7)/(BAC$8-BAC$7))))))</f>
      </c>
      <c r="BAE18" s="126">
        <f>IF(BAC18&lt;&gt;"",BAC$5,0)</f>
      </c>
      <c r="BAF18" s="125">
        <f>IF(BAC$6=0,RANK(BAC18,BAC$12:BAC$42,0),RANK(BAC18,BAC$12:BAC$42,1))</f>
      </c>
      <c r="BAG18"/>
      <c r="BAH18" s="126">
        <f>IF(COUNTA(BAG$12:BAG$42)=0,0.6*BAG$5,IF(BAG18="",0,IF(BAG$6=0,IF(BAG18&gt;=BAG$8,BAG$5,IF(BAG18&lt;BAG$6,0,0.6*BAG$5+0.4*BAG$5*(BAG18-BAG$7)/(BAG$8-BAG$7))),IF(BAG18&lt;=BAG$8,BAG$5,IF(BAG18&gt;BAG$6,0,0.6*BAG$5+0.4*BAG$5*(BAG18-BAG$7)/(BAG$8-BAG$7))))))</f>
      </c>
      <c r="BAI18" s="126">
        <f>IF(BAG18&lt;&gt;"",BAG$5,0)</f>
      </c>
      <c r="BAJ18" s="125">
        <f>IF(BAG$6=0,RANK(BAG18,BAG$12:BAG$42,0),RANK(BAG18,BAG$12:BAG$42,1))</f>
      </c>
      <c r="BAK18"/>
      <c r="BAL18" s="126">
        <f>IF(COUNTA(BAK$12:BAK$42)=0,0.6*BAK$5,IF(BAK18="",0,IF(BAK$6=0,IF(BAK18&gt;=BAK$8,BAK$5,IF(BAK18&lt;BAK$6,0,0.6*BAK$5+0.4*BAK$5*(BAK18-BAK$7)/(BAK$8-BAK$7))),IF(BAK18&lt;=BAK$8,BAK$5,IF(BAK18&gt;BAK$6,0,0.6*BAK$5+0.4*BAK$5*(BAK18-BAK$7)/(BAK$8-BAK$7))))))</f>
      </c>
      <c r="BAM18" s="126">
        <f>IF(BAK18&lt;&gt;"",BAK$5,0)</f>
      </c>
      <c r="BAN18" s="125">
        <f>IF(BAK$6=0,RANK(BAK18,BAK$12:BAK$42,0),RANK(BAK18,BAK$12:BAK$42,1))</f>
      </c>
      <c r="BAO18"/>
      <c r="BAP18" s="126">
        <f>IF(COUNTA(BAO$12:BAO$42)=0,0.6*BAO$5,IF(BAO18="",0,IF(BAO$6=0,IF(BAO18&gt;=BAO$8,BAO$5,IF(BAO18&lt;BAO$6,0,0.6*BAO$5+0.4*BAO$5*(BAO18-BAO$7)/(BAO$8-BAO$7))),IF(BAO18&lt;=BAO$8,BAO$5,IF(BAO18&gt;BAO$6,0,0.6*BAO$5+0.4*BAO$5*(BAO18-BAO$7)/(BAO$8-BAO$7))))))</f>
      </c>
      <c r="BAQ18" s="126">
        <f>IF(BAO18&lt;&gt;"",BAO$5,0)</f>
      </c>
      <c r="BAR18" s="125">
        <f>IF(BAO$6=0,RANK(BAO18,BAO$12:BAO$42,0),RANK(BAO18,BAO$12:BAO$42,1))</f>
      </c>
      <c r="BAS18"/>
      <c r="BAT18" s="126">
        <f>IF(COUNTA(BAS$12:BAS$42)=0,0.6*BAS$5,IF(BAS18="",0,IF(BAS$6=0,IF(BAS18&gt;=BAS$8,BAS$5,IF(BAS18&lt;BAS$6,0,0.6*BAS$5+0.4*BAS$5*(BAS18-BAS$7)/(BAS$8-BAS$7))),IF(BAS18&lt;=BAS$8,BAS$5,IF(BAS18&gt;BAS$6,0,0.6*BAS$5+0.4*BAS$5*(BAS18-BAS$7)/(BAS$8-BAS$7))))))</f>
      </c>
      <c r="BAU18" s="126">
        <f>IF(BAS18&lt;&gt;"",BAS$5,0)</f>
      </c>
      <c r="BAV18" s="125">
        <f>IF(BAS$6=0,RANK(BAS18,BAS$12:BAS$42,0),RANK(BAS18,BAS$12:BAS$42,1))</f>
      </c>
      <c r="BAW18"/>
      <c r="BAX18" s="126">
        <f>IF(COUNTA(BAW$12:BAW$42)=0,0.6*BAW$5,IF(BAW18="",0,IF(BAW$6=0,IF(BAW18&gt;=BAW$8,BAW$5,IF(BAW18&lt;BAW$6,0,0.6*BAW$5+0.4*BAW$5*(BAW18-BAW$7)/(BAW$8-BAW$7))),IF(BAW18&lt;=BAW$8,BAW$5,IF(BAW18&gt;BAW$6,0,0.6*BAW$5+0.4*BAW$5*(BAW18-BAW$7)/(BAW$8-BAW$7))))))</f>
      </c>
      <c r="BAY18" s="126">
        <f>IF(BAW18&lt;&gt;"",BAW$5,0)</f>
      </c>
      <c r="BAZ18" s="125">
        <f>IF(BAW$6=0,RANK(BAW18,BAW$12:BAW$42,0),RANK(BAW18,BAW$12:BAW$42,1))</f>
      </c>
      <c r="BBA18"/>
      <c r="BBB18" s="126">
        <f>IF(COUNTA(BBA$12:BBA$42)=0,0.6*BBA$5,IF(BBA18="",0,IF(BBA$6=0,IF(BBA18&gt;=BBA$8,BBA$5,IF(BBA18&lt;BBA$6,0,0.6*BBA$5+0.4*BBA$5*(BBA18-BBA$7)/(BBA$8-BBA$7))),IF(BBA18&lt;=BBA$8,BBA$5,IF(BBA18&gt;BBA$6,0,0.6*BBA$5+0.4*BBA$5*(BBA18-BBA$7)/(BBA$8-BBA$7))))))</f>
      </c>
      <c r="BBC18" s="126">
        <f>IF(BBA18&lt;&gt;"",BBA$5,0)</f>
      </c>
      <c r="BBD18" s="125">
        <f>IF(BBA$6=0,RANK(BBA18,BBA$12:BBA$42,0),RANK(BBA18,BBA$12:BBA$42,1))</f>
      </c>
      <c r="BBE18"/>
      <c r="BBF18" s="126">
        <f>IF(COUNTA(BBE$12:BBE$42)=0,0.6*BBE$5,IF(BBE18="",0,IF(BBE$6=0,IF(BBE18&gt;=BBE$8,BBE$5,IF(BBE18&lt;BBE$6,0,0.6*BBE$5+0.4*BBE$5*(BBE18-BBE$7)/(BBE$8-BBE$7))),IF(BBE18&lt;=BBE$8,BBE$5,IF(BBE18&gt;BBE$6,0,0.6*BBE$5+0.4*BBE$5*(BBE18-BBE$7)/(BBE$8-BBE$7))))))</f>
      </c>
      <c r="BBG18" s="126">
        <f>IF(BBE18&lt;&gt;"",BBE$5,0)</f>
      </c>
      <c r="BBH18" s="125">
        <f>IF(BBE$6=0,RANK(BBE18,BBE$12:BBE$42,0),RANK(BBE18,BBE$12:BBE$42,1))</f>
      </c>
      <c r="BBI18"/>
      <c r="BBJ18" s="126">
        <f>IF(COUNTA(BBI$12:BBI$42)=0,0.6*BBI$5,IF(BBI18="",0,IF(BBI$6=0,IF(BBI18&gt;=BBI$8,BBI$5,IF(BBI18&lt;BBI$6,0,0.6*BBI$5+0.4*BBI$5*(BBI18-BBI$7)/(BBI$8-BBI$7))),IF(BBI18&lt;=BBI$8,BBI$5,IF(BBI18&gt;BBI$6,0,0.6*BBI$5+0.4*BBI$5*(BBI18-BBI$7)/(BBI$8-BBI$7))))))</f>
      </c>
      <c r="BBK18" s="126">
        <f>IF(BBI18&lt;&gt;"",BBI$5,0)</f>
      </c>
      <c r="BBL18" s="125">
        <f>IF(BBI$6=0,RANK(BBI18,BBI$12:BBI$42,0),RANK(BBI18,BBI$12:BBI$42,1))</f>
      </c>
      <c r="BBM18"/>
      <c r="BBN18" s="126">
        <f>IF(COUNTA(BBM$12:BBM$42)=0,0.6*BBM$5,IF(BBM18="",0,IF(BBM$6=0,IF(BBM18&gt;=BBM$8,BBM$5,IF(BBM18&lt;BBM$6,0,0.6*BBM$5+0.4*BBM$5*(BBM18-BBM$7)/(BBM$8-BBM$7))),IF(BBM18&lt;=BBM$8,BBM$5,IF(BBM18&gt;BBM$6,0,0.6*BBM$5+0.4*BBM$5*(BBM18-BBM$7)/(BBM$8-BBM$7))))))</f>
      </c>
      <c r="BBO18" s="126">
        <f>IF(BBM18&lt;&gt;"",BBM$5,0)</f>
      </c>
      <c r="BBP18" s="125">
        <f>IF(BBM$6=0,RANK(BBM18,BBM$12:BBM$42,0),RANK(BBM18,BBM$12:BBM$42,1))</f>
      </c>
      <c r="BBQ18"/>
      <c r="BBR18" s="126">
        <f>IF(COUNTA(BBQ$12:BBQ$42)=0,0.6*BBQ$5,IF(BBQ18="",0,IF(BBQ$6=0,IF(BBQ18&gt;=BBQ$8,BBQ$5,IF(BBQ18&lt;BBQ$6,0,0.6*BBQ$5+0.4*BBQ$5*(BBQ18-BBQ$7)/(BBQ$8-BBQ$7))),IF(BBQ18&lt;=BBQ$8,BBQ$5,IF(BBQ18&gt;BBQ$6,0,0.6*BBQ$5+0.4*BBQ$5*(BBQ18-BBQ$7)/(BBQ$8-BBQ$7))))))</f>
      </c>
      <c r="BBS18" s="126">
        <f>IF(BBQ18&lt;&gt;"",BBQ$5,0)</f>
      </c>
      <c r="BBT18" s="125">
        <f>IF(BBQ$6=0,RANK(BBQ18,BBQ$12:BBQ$42,0),RANK(BBQ18,BBQ$12:BBQ$42,1))</f>
      </c>
      <c r="BBU18"/>
      <c r="BBV18" s="126">
        <f>IF(COUNTA(BBU$12:BBU$42)=0,0.6*BBU$5,IF(BBU18="",0,IF(BBU$6=0,IF(BBU18&gt;=BBU$8,BBU$5,IF(BBU18&lt;BBU$6,0,0.6*BBU$5+0.4*BBU$5*(BBU18-BBU$7)/(BBU$8-BBU$7))),IF(BBU18&lt;=BBU$8,BBU$5,IF(BBU18&gt;BBU$6,0,0.6*BBU$5+0.4*BBU$5*(BBU18-BBU$7)/(BBU$8-BBU$7))))))</f>
      </c>
      <c r="BBW18" s="126">
        <f>IF(BBU18&lt;&gt;"",BBU$5,0)</f>
      </c>
      <c r="BBX18" s="125">
        <f>IF(BBU$6=0,RANK(BBU18,BBU$12:BBU$42,0),RANK(BBU18,BBU$12:BBU$42,1))</f>
      </c>
      <c r="BBY18"/>
      <c r="BBZ18" s="126">
        <f>IF(COUNTA(BBY$12:BBY$42)=0,0.6*BBY$5,IF(BBY18="",0,IF(BBY$6=0,IF(BBY18&gt;=BBY$8,BBY$5,IF(BBY18&lt;BBY$6,0,0.6*BBY$5+0.4*BBY$5*(BBY18-BBY$7)/(BBY$8-BBY$7))),IF(BBY18&lt;=BBY$8,BBY$5,IF(BBY18&gt;BBY$6,0,0.6*BBY$5+0.4*BBY$5*(BBY18-BBY$7)/(BBY$8-BBY$7))))))</f>
      </c>
      <c r="BCA18" s="126">
        <f>IF(BBY18&lt;&gt;"",BBY$5,0)</f>
      </c>
      <c r="BCB18" s="125">
        <f>IF(BBY$6=0,RANK(BBY18,BBY$12:BBY$42,0),RANK(BBY18,BBY$12:BBY$42,1))</f>
      </c>
      <c r="BCC18"/>
      <c r="BCD18" s="126">
        <f>IF(COUNTA(BCC$12:BCC$42)=0,0.6*BCC$5,IF(BCC18="",0,IF(BCC$6=0,IF(BCC18&gt;=BCC$8,BCC$5,IF(BCC18&lt;BCC$6,0,0.6*BCC$5+0.4*BCC$5*(BCC18-BCC$7)/(BCC$8-BCC$7))),IF(BCC18&lt;=BCC$8,BCC$5,IF(BCC18&gt;BCC$6,0,0.6*BCC$5+0.4*BCC$5*(BCC18-BCC$7)/(BCC$8-BCC$7))))))</f>
      </c>
      <c r="BCE18" s="126">
        <f>IF(BCC18&lt;&gt;"",BCC$5,0)</f>
      </c>
      <c r="BCF18" s="125">
        <f>IF(BCC$6=0,RANK(BCC18,BCC$12:BCC$42,0),RANK(BCC18,BCC$12:BCC$42,1))</f>
      </c>
      <c r="BCG18"/>
      <c r="BCH18" s="126">
        <f>IF(COUNTA(BCG$12:BCG$42)=0,0.6*BCG$5,IF(BCG18="",0,IF(BCG$6=0,IF(BCG18&gt;=BCG$8,BCG$5,IF(BCG18&lt;BCG$6,0,0.6*BCG$5+0.4*BCG$5*(BCG18-BCG$7)/(BCG$8-BCG$7))),IF(BCG18&lt;=BCG$8,BCG$5,IF(BCG18&gt;BCG$6,0,0.6*BCG$5+0.4*BCG$5*(BCG18-BCG$7)/(BCG$8-BCG$7))))))</f>
      </c>
      <c r="BCI18" s="126">
        <f>IF(BCG18&lt;&gt;"",BCG$5,0)</f>
      </c>
      <c r="BCJ18" s="125">
        <f>IF(BCG$6=0,RANK(BCG18,BCG$12:BCG$42,0),RANK(BCG18,BCG$12:BCG$42,1))</f>
      </c>
      <c r="BCK18"/>
      <c r="BCL18" s="126">
        <f>IF(COUNTA(BCK$12:BCK$42)=0,0.6*BCK$5,IF(BCK18="",0,IF(BCK$6=0,IF(BCK18&gt;=BCK$8,BCK$5,IF(BCK18&lt;BCK$6,0,0.6*BCK$5+0.4*BCK$5*(BCK18-BCK$7)/(BCK$8-BCK$7))),IF(BCK18&lt;=BCK$8,BCK$5,IF(BCK18&gt;BCK$6,0,0.6*BCK$5+0.4*BCK$5*(BCK18-BCK$7)/(BCK$8-BCK$7))))))</f>
      </c>
      <c r="BCM18" s="126">
        <f>IF(BCK18&lt;&gt;"",BCK$5,0)</f>
      </c>
      <c r="BCN18" s="125">
        <f>IF(BCK$6=0,RANK(BCK18,BCK$12:BCK$42,0),RANK(BCK18,BCK$12:BCK$42,1))</f>
      </c>
      <c r="BCO18"/>
      <c r="BCP18" s="126">
        <f>IF(COUNTA(BCO$12:BCO$42)=0,0.6*BCO$5,IF(BCO18="",0,IF(BCO$6=0,IF(BCO18&gt;=BCO$8,BCO$5,IF(BCO18&lt;BCO$6,0,0.6*BCO$5+0.4*BCO$5*(BCO18-BCO$7)/(BCO$8-BCO$7))),IF(BCO18&lt;=BCO$8,BCO$5,IF(BCO18&gt;BCO$6,0,0.6*BCO$5+0.4*BCO$5*(BCO18-BCO$7)/(BCO$8-BCO$7))))))</f>
      </c>
      <c r="BCQ18" s="126">
        <f>IF(BCO18&lt;&gt;"",BCO$5,0)</f>
      </c>
      <c r="BCR18" s="125">
        <f>IF(BCO$6=0,RANK(BCO18,BCO$12:BCO$42,0),RANK(BCO18,BCO$12:BCO$42,1))</f>
      </c>
      <c r="BCS18"/>
      <c r="BCT18" s="126">
        <f>IF(COUNTA(BCS$12:BCS$42)=0,0.6*BCS$5,IF(BCS18="",0,IF(BCS$6=0,IF(BCS18&gt;=BCS$8,BCS$5,IF(BCS18&lt;BCS$6,0,0.6*BCS$5+0.4*BCS$5*(BCS18-BCS$7)/(BCS$8-BCS$7))),IF(BCS18&lt;=BCS$8,BCS$5,IF(BCS18&gt;BCS$6,0,0.6*BCS$5+0.4*BCS$5*(BCS18-BCS$7)/(BCS$8-BCS$7))))))</f>
      </c>
      <c r="BCU18" s="126">
        <f>IF(BCS18&lt;&gt;"",BCS$5,0)</f>
      </c>
      <c r="BCV18" s="125">
        <f>IF(BCS$6=0,RANK(BCS18,BCS$12:BCS$42,0),RANK(BCS18,BCS$12:BCS$42,1))</f>
      </c>
      <c r="BCW18"/>
      <c r="BCX18" s="126">
        <f>IF(COUNTA(BCW$12:BCW$42)=0,0.6*BCW$5,IF(BCW18="",0,IF(BCW$6=0,IF(BCW18&gt;=BCW$8,BCW$5,IF(BCW18&lt;BCW$6,0,0.6*BCW$5+0.4*BCW$5*(BCW18-BCW$7)/(BCW$8-BCW$7))),IF(BCW18&lt;=BCW$8,BCW$5,IF(BCW18&gt;BCW$6,0,0.6*BCW$5+0.4*BCW$5*(BCW18-BCW$7)/(BCW$8-BCW$7))))))</f>
      </c>
      <c r="BCY18" s="126">
        <f>IF(BCW18&lt;&gt;"",BCW$5,0)</f>
      </c>
      <c r="BCZ18" s="125">
        <f>IF(BCW$6=0,RANK(BCW18,BCW$12:BCW$42,0),RANK(BCW18,BCW$12:BCW$42,1))</f>
      </c>
      <c r="BDA18"/>
      <c r="BDB18" s="126">
        <f>IF(COUNTA(BDA$12:BDA$42)=0,0.6*BDA$5,IF(BDA18="",0,IF(BDA$6=0,IF(BDA18&gt;=BDA$8,BDA$5,IF(BDA18&lt;BDA$6,0,0.6*BDA$5+0.4*BDA$5*(BDA18-BDA$7)/(BDA$8-BDA$7))),IF(BDA18&lt;=BDA$8,BDA$5,IF(BDA18&gt;BDA$6,0,0.6*BDA$5+0.4*BDA$5*(BDA18-BDA$7)/(BDA$8-BDA$7))))))</f>
      </c>
      <c r="BDC18" s="126">
        <f>IF(BDA18&lt;&gt;"",BDA$5,0)</f>
      </c>
      <c r="BDD18" s="125">
        <f>IF(BDA$6=0,RANK(BDA18,BDA$12:BDA$42,0),RANK(BDA18,BDA$12:BDA$42,1))</f>
      </c>
      <c r="BDE18" s="126">
        <v>98.73</v>
      </c>
      <c r="BDF18" s="126">
        <f>IF(COUNTA(BDE$12:BDE$42)=0,0.6*BDE$5,IF(BDE18="",0,IF(BDE$6=0,IF(BDE18&gt;=BDE$8,BDE$5,IF(BDE18&lt;BDE$6,0,0.6*BDE$5+0.4*BDE$5*(BDE18-BDE$7)/(BDE$8-BDE$7))),IF(BDE18&lt;=BDE$8,BDE$5,IF(BDE18&gt;BDE$6,0,0.6*BDE$5+0.4*BDE$5*(BDE18-BDE$7)/(BDE$8-BDE$7))))))</f>
      </c>
      <c r="BDG18" s="126">
        <f>IF(BDE18&lt;&gt;"",BDE$5,0)</f>
      </c>
      <c r="BDH18" s="125">
        <f>IF(BDE$6=0,RANK(BDE18,BDE$12:BDE$42,0),RANK(BDE18,BDE$12:BDE$42,1))</f>
      </c>
      <c r="BDI18"/>
      <c r="BDJ18" s="126">
        <f>IF(COUNTA(BDI$12:BDI$42)=0,0.6*BDI$5,IF(BDI18="",0,IF(BDI$6=0,IF(BDI18&gt;=BDI$8,BDI$5,IF(BDI18&lt;BDI$6,0,0.6*BDI$5+0.4*BDI$5*(BDI18-BDI$7)/(BDI$8-BDI$7))),IF(BDI18&lt;=BDI$8,BDI$5,IF(BDI18&gt;BDI$6,0,0.6*BDI$5+0.4*BDI$5*(BDI18-BDI$7)/(BDI$8-BDI$7))))))</f>
      </c>
      <c r="BDK18" s="126">
        <f>IF(BDI18&lt;&gt;"",BDI$5,0)</f>
      </c>
      <c r="BDL18" s="125">
        <f>IF(BDI$6=0,RANK(BDI18,BDI$12:BDI$42,0),RANK(BDI18,BDI$12:BDI$42,1))</f>
      </c>
      <c r="BDM18"/>
      <c r="BDN18" s="126">
        <f>IF(COUNTA(BDM$12:BDM$42)=0,0.6*BDM$5,IF(BDM18="",0,IF(BDM$6=0,IF(BDM18&gt;=BDM$8,BDM$5,IF(BDM18&lt;BDM$6,0,0.6*BDM$5+0.4*BDM$5*(BDM18-BDM$7)/(BDM$8-BDM$7))),IF(BDM18&lt;=BDM$8,BDM$5,IF(BDM18&gt;BDM$6,0,0.6*BDM$5+0.4*BDM$5*(BDM18-BDM$7)/(BDM$8-BDM$7))))))</f>
      </c>
      <c r="BDO18" s="126">
        <f>IF(BDM18&lt;&gt;"",BDM$5,0)</f>
      </c>
      <c r="BDP18" s="125">
        <f>IF(BDM$6=0,RANK(BDM18,BDM$12:BDM$42,0),RANK(BDM18,BDM$12:BDM$42,1))</f>
      </c>
      <c r="BDQ18"/>
      <c r="BDR18" s="126">
        <f>IF(COUNTA(BDQ$12:BDQ$42)=0,0.6*BDQ$5,IF(BDQ18="",0,IF(BDQ$6=0,IF(BDQ18&gt;=BDQ$8,BDQ$5,IF(BDQ18&lt;BDQ$6,0,0.6*BDQ$5+0.4*BDQ$5*(BDQ18-BDQ$7)/(BDQ$8-BDQ$7))),IF(BDQ18&lt;=BDQ$8,BDQ$5,IF(BDQ18&gt;BDQ$6,0,0.6*BDQ$5+0.4*BDQ$5*(BDQ18-BDQ$7)/(BDQ$8-BDQ$7))))))</f>
      </c>
      <c r="BDS18" s="126">
        <f>IF(BDQ18&lt;&gt;"",BDQ$5,0)</f>
      </c>
      <c r="BDT18" s="125">
        <f>IF(BDQ$6=0,RANK(BDQ18,BDQ$12:BDQ$42,0),RANK(BDQ18,BDQ$12:BDQ$42,1))</f>
      </c>
      <c r="BDU18"/>
      <c r="BDV18" s="126">
        <f>IF(COUNTA(BDU$12:BDU$42)=0,0.6*BDU$5,IF(BDU18="",0,IF(BDU$6=0,IF(BDU18&gt;=BDU$8,BDU$5,IF(BDU18&lt;BDU$6,0,0.6*BDU$5+0.4*BDU$5*(BDU18-BDU$7)/(BDU$8-BDU$7))),IF(BDU18&lt;=BDU$8,BDU$5,IF(BDU18&gt;BDU$6,0,0.6*BDU$5+0.4*BDU$5*(BDU18-BDU$7)/(BDU$8-BDU$7))))))</f>
      </c>
      <c r="BDW18" s="126">
        <f>IF(BDU18&lt;&gt;"",BDU$5,0)</f>
      </c>
      <c r="BDX18" s="125">
        <f>IF(BDU$6=0,RANK(BDU18,BDU$12:BDU$42,0),RANK(BDU18,BDU$12:BDU$42,1))</f>
      </c>
      <c r="BDY18" s="126">
        <v>97.20062</v>
      </c>
      <c r="BDZ18" s="126">
        <f>IF(COUNTA(BDY$12:BDY$42)=0,0.6*BDY$5,IF(BDY18="",0,IF(BDY$6=0,IF(BDY18&gt;=BDY$8,BDY$5,IF(BDY18&lt;BDY$6,0,0.6*BDY$5+0.4*BDY$5*(BDY18-BDY$7)/(BDY$8-BDY$7))),IF(BDY18&lt;=BDY$8,BDY$5,IF(BDY18&gt;BDY$6,0,0.6*BDY$5+0.4*BDY$5*(BDY18-BDY$7)/(BDY$8-BDY$7))))))</f>
      </c>
      <c r="BEA18" s="126">
        <f>IF(BDY18&lt;&gt;"",BDY$5,0)</f>
      </c>
      <c r="BEB18" s="125">
        <f>IF(BDY$6=0,RANK(BDY18,BDY$12:BDY$42,0),RANK(BDY18,BDY$12:BDY$42,1))</f>
      </c>
      <c r="BEC18" s="126">
        <v>99.5933333333333</v>
      </c>
      <c r="BED18" s="126">
        <f>IF(COUNTA(BEC$12:BEC$42)=0,0.6*BEC$5,IF(BEC18="",0,IF(BEC$6=0,IF(BEC18&gt;=BEC$8,BEC$5,IF(BEC18&lt;BEC$6,0,0.6*BEC$5+0.4*BEC$5*(BEC18-BEC$7)/(BEC$8-BEC$7))),IF(BEC18&lt;=BEC$8,BEC$5,IF(BEC18&gt;BEC$6,0,0.6*BEC$5+0.4*BEC$5*(BEC18-BEC$7)/(BEC$8-BEC$7))))))</f>
      </c>
      <c r="BEE18" s="126">
        <f>IF(BEC18&lt;&gt;"",BEC$5,0)</f>
      </c>
      <c r="BEF18" s="125">
        <f>IF(BEC$6=0,RANK(BEC18,BEC$12:BEC$42,0),RANK(BEC18,BEC$12:BEC$42,1))</f>
      </c>
      <c r="BEG18" s="126">
        <v>1.91333333333333</v>
      </c>
      <c r="BEH18" s="126">
        <f>IF(COUNTA(BEG$12:BEG$42)=0,0.6*BEG$5,IF(BEG18="",0,IF(BEG$6=0,IF(BEG18&gt;=BEG$8,BEG$5,IF(BEG18&lt;BEG$6,0,0.6*BEG$5+0.4*BEG$5*(BEG18-BEG$7)/(BEG$8-BEG$7))),IF(BEG18&lt;=BEG$8,BEG$5,IF(BEG18&gt;BEG$6,0,0.6*BEG$5+0.4*BEG$5*(BEG18-BEG$7)/(BEG$8-BEG$7))))))</f>
      </c>
      <c r="BEI18" s="126">
        <f>IF(BEG18&lt;&gt;"",BEG$5,0)</f>
      </c>
      <c r="BEJ18" s="125">
        <f>IF(BEG$6=0,RANK(BEG18,BEG$12:BEG$42,0),RANK(BEG18,BEG$12:BEG$42,1))</f>
      </c>
      <c r="BEK18" s="126">
        <v>98.3066666666667</v>
      </c>
      <c r="BEL18" s="126">
        <f>IF(COUNTA(BEK$12:BEK$42)=0,0.6*BEK$5,IF(BEK18="",0,IF(BEK$6=0,IF(BEK18&gt;=BEK$8,BEK$5,IF(BEK18&lt;BEK$6,0,0.6*BEK$5+0.4*BEK$5*(BEK18-BEK$7)/(BEK$8-BEK$7))),IF(BEK18&lt;=BEK$8,BEK$5,IF(BEK18&gt;BEK$6,0,0.6*BEK$5+0.4*BEK$5*(BEK18-BEK$7)/(BEK$8-BEK$7))))))</f>
      </c>
      <c r="BEM18" s="126">
        <f>IF(BEK18&lt;&gt;"",BEK$5,0)</f>
      </c>
      <c r="BEN18" s="125">
        <f>IF(BEK$6=0,RANK(BEK18,BEK$12:BEK$42,0),RANK(BEK18,BEK$12:BEK$42,1))</f>
      </c>
      <c r="BEO18" s="126">
        <v>97.37</v>
      </c>
      <c r="BEP18" s="126">
        <f>IF(COUNTA(BEO$12:BEO$42)=0,0.6*BEO$5,IF(BEO18="",0,IF(BEO$6=0,IF(BEO18&gt;=BEO$8,BEO$5,IF(BEO18&lt;BEO$6,0,0.6*BEO$5+0.4*BEO$5*(BEO18-BEO$7)/(BEO$8-BEO$7))),IF(BEO18&lt;=BEO$8,BEO$5,IF(BEO18&gt;BEO$6,0,0.6*BEO$5+0.4*BEO$5*(BEO18-BEO$7)/(BEO$8-BEO$7))))))</f>
      </c>
      <c r="BEQ18" s="126">
        <f>IF(BEO18&lt;&gt;"",BEO$5,0)</f>
      </c>
      <c r="BER18" s="125">
        <f>IF(BEO$6=0,RANK(BEO18,BEO$12:BEO$42,0),RANK(BEO18,BEO$12:BEO$42,1))</f>
      </c>
      <c r="BES18" s="126">
        <v>3.24</v>
      </c>
      <c r="BET18" s="126">
        <f>IF(COUNTA(BES$12:BES$42)=0,0.6*BES$5,IF(BES18="",0,IF(BES$6=0,IF(BES18&gt;=BES$8,BES$5,IF(BES18&lt;BES$6,0,0.6*BES$5+0.4*BES$5*(BES18-BES$7)/(BES$8-BES$7))),IF(BES18&lt;=BES$8,BES$5,IF(BES18&gt;BES$6,0,0.6*BES$5+0.4*BES$5*(BES18-BES$7)/(BES$8-BES$7))))))</f>
      </c>
      <c r="BEU18" s="126">
        <f>IF(BES18&lt;&gt;"",BES$5,0)</f>
      </c>
      <c r="BEV18" s="125">
        <f>IF(BES$6=0,RANK(BES18,BES$12:BES$42,0),RANK(BES18,BES$12:BES$42,1))</f>
      </c>
      <c r="BEW18" s="126">
        <v>100</v>
      </c>
      <c r="BEX18" s="126">
        <f>IF(COUNTA(BEW$12:BEW$42)=0,0.6*BEW$5,IF(BEW18="",0,IF(BEW$6=0,IF(BEW18&gt;=BEW$8,BEW$5,IF(BEW18&lt;BEW$6,0,0.6*BEW$5+0.4*BEW$5*(BEW18-BEW$7)/(BEW$8-BEW$7))),IF(BEW18&lt;=BEW$8,BEW$5,IF(BEW18&gt;BEW$6,0,0.6*BEW$5+0.4*BEW$5*(BEW18-BEW$7)/(BEW$8-BEW$7))))))</f>
      </c>
      <c r="BEY18" s="126">
        <f>IF(BEW18&lt;&gt;"",BEW$5,0)</f>
      </c>
      <c r="BEZ18" s="125">
        <f>IF(BEW$6=0,RANK(BEW18,BEW$12:BEW$42,0),RANK(BEW18,BEW$12:BEW$42,1))</f>
      </c>
      <c r="BFA18" s="126">
        <v>0.34</v>
      </c>
      <c r="BFB18" s="126">
        <f>IF(COUNTA(BFA$12:BFA$42)=0,0.6*BFA$5,IF(BFA18="",0,IF(BFA$6=0,IF(BFA18&gt;=BFA$8,BFA$5,IF(BFA18&lt;BFA$6,0,0.6*BFA$5+0.4*BFA$5*(BFA18-BFA$7)/(BFA$8-BFA$7))),IF(BFA18&lt;=BFA$8,BFA$5,IF(BFA18&gt;BFA$6,0,0.6*BFA$5+0.4*BFA$5*(BFA18-BFA$7)/(BFA$8-BFA$7))))))</f>
      </c>
      <c r="BFC18" s="126">
        <f>IF(BFA18&lt;&gt;"",BFA$5,0)</f>
      </c>
      <c r="BFD18" s="125">
        <f>IF(BFA$6=0,RANK(BFA18,BFA$12:BFA$42,0),RANK(BFA18,BFA$12:BFA$42,1))</f>
      </c>
      <c r="BFE18" s="126">
        <v>0</v>
      </c>
      <c r="BFF18" s="126">
        <f>IF(COUNTA(BFE$12:BFE$42)=0,0.6*BFE$5,IF(BFE18="",0,IF(BFE$6=0,IF(BFE18&gt;=BFE$8,BFE$5,IF(BFE18&lt;BFE$6,0,0.6*BFE$5+0.4*BFE$5*(BFE18-BFE$7)/(BFE$8-BFE$7))),IF(BFE18&lt;=BFE$8,BFE$5,IF(BFE18&gt;BFE$6,0,0.6*BFE$5+0.4*BFE$5*(BFE18-BFE$7)/(BFE$8-BFE$7))))))</f>
      </c>
      <c r="BFG18" s="126">
        <f>IF(BFE18&lt;&gt;"",BFE$5,0)</f>
      </c>
      <c r="BFH18" s="125">
        <f>IF(BFE$6=0,RANK(BFE18,BFE$12:BFE$42,0),RANK(BFE18,BFE$12:BFE$42,1))</f>
      </c>
      <c r="BFI18" s="126">
        <v>27.443525390625</v>
      </c>
      <c r="BFJ18" s="126">
        <f>IF(COUNTA(BFI$12:BFI$42)=0,0.6*BFI$5,IF(BFI18="",0,IF(BFI$6=0,IF(BFI18&gt;=BFI$8,BFI$5,IF(BFI18&lt;BFI$6,0,0.6*BFI$5+0.4*BFI$5*(BFI18-BFI$7)/(BFI$8-BFI$7))),IF(BFI18&lt;=BFI$8,BFI$5,IF(BFI18&gt;BFI$6,0,0.6*BFI$5+0.4*BFI$5*(BFI18-BFI$7)/(BFI$8-BFI$7))))))</f>
      </c>
      <c r="BFK18" s="126">
        <f>IF(BFI18&lt;&gt;"",BFI$5,0)</f>
      </c>
      <c r="BFL18" s="125">
        <f>IF(BFI$6=0,RANK(BFI18,BFI$12:BFI$42,0),RANK(BFI18,BFI$12:BFI$42,1))</f>
      </c>
      <c r="BFM18" s="126">
        <v>3.718623046875</v>
      </c>
      <c r="BFN18" s="126">
        <f>IF(COUNTA(BFM$12:BFM$42)=0,0.6*BFM$5,IF(BFM18="",0,IF(BFM$6=0,IF(BFM18&gt;=BFM$8,BFM$5,IF(BFM18&lt;BFM$6,0,0.6*BFM$5+0.4*BFM$5*(BFM18-BFM$7)/(BFM$8-BFM$7))),IF(BFM18&lt;=BFM$8,BFM$5,IF(BFM18&gt;BFM$6,0,0.6*BFM$5+0.4*BFM$5*(BFM18-BFM$7)/(BFM$8-BFM$7))))))</f>
      </c>
      <c r="BFO18" s="126">
        <f>IF(BFM18&lt;&gt;"",BFM$5,0)</f>
      </c>
      <c r="BFP18" s="125">
        <f>IF(BFM$6=0,RANK(BFM18,BFM$12:BFM$42,0),RANK(BFM18,BFM$12:BFM$42,1))</f>
      </c>
      <c r="BFQ18" s="126">
        <v>0.31</v>
      </c>
      <c r="BFR18" s="126">
        <f>IF(COUNTA(BFQ$12:BFQ$42)=0,0.6*BFQ$5,IF(BFQ18="",0,IF(BFQ$6=0,IF(BFQ18&gt;=BFQ$8,BFQ$5,IF(BFQ18&lt;BFQ$6,0,0.6*BFQ$5+0.4*BFQ$5*(BFQ18-BFQ$7)/(BFQ$8-BFQ$7))),IF(BFQ18&lt;=BFQ$8,BFQ$5,IF(BFQ18&gt;BFQ$6,0,0.6*BFQ$5+0.4*BFQ$5*(BFQ18-BFQ$7)/(BFQ$8-BFQ$7))))))</f>
      </c>
      <c r="BFS18" s="126">
        <f>IF(BFQ18&lt;&gt;"",BFQ$5,0)</f>
      </c>
      <c r="BFT18" s="125">
        <f>IF(BFQ$6=0,RANK(BFQ18,BFQ$12:BFQ$42,0),RANK(BFQ18,BFQ$12:BFQ$42,1))</f>
      </c>
      <c r="BFU18" s="126">
        <v>97.95</v>
      </c>
      <c r="BFV18" s="126">
        <f>IF(COUNTA(BFU$12:BFU$42)=0,0.6*BFU$5,IF(BFU18="",0,IF(BFU$6=0,IF(BFU18&gt;=BFU$8,BFU$5,IF(BFU18&lt;BFU$6,0,0.6*BFU$5+0.4*BFU$5*(BFU18-BFU$7)/(BFU$8-BFU$7))),IF(BFU18&lt;=BFU$8,BFU$5,IF(BFU18&gt;BFU$6,0,0.6*BFU$5+0.4*BFU$5*(BFU18-BFU$7)/(BFU$8-BFU$7))))))</f>
      </c>
      <c r="BFW18" s="126">
        <f>IF(BFU18&lt;&gt;"",BFU$5,0)</f>
      </c>
      <c r="BFX18" s="125">
        <f>IF(BFU$6=0,RANK(BFU18,BFU$12:BFU$42,0),RANK(BFU18,BFU$12:BFU$42,1))</f>
      </c>
      <c r="BFY18"/>
      <c r="BFZ18" s="126">
        <f>IF(COUNTA(BFY$12:BFY$42)=0,0.6*BFY$5,IF(BFY18="",0,IF(BFY$6=0,IF(BFY18&gt;=BFY$8,BFY$5,IF(BFY18&lt;BFY$6,0,0.6*BFY$5+0.4*BFY$5*(BFY18-BFY$7)/(BFY$8-BFY$7))),IF(BFY18&lt;=BFY$8,BFY$5,IF(BFY18&gt;BFY$6,0,0.6*BFY$5+0.4*BFY$5*(BFY18-BFY$7)/(BFY$8-BFY$7))))))</f>
      </c>
      <c r="BGA18" s="126">
        <f>IF(BFY18&lt;&gt;"",BFY$5,0)</f>
      </c>
      <c r="BGB18" s="125">
        <f>IF(BFY$6=0,RANK(BFY18,BFY$12:BFY$42,0),RANK(BFY18,BFY$12:BFY$42,1))</f>
      </c>
      <c r="BGC18"/>
      <c r="BGD18" s="126">
        <f>IF(COUNTA(BGC$12:BGC$42)=0,0.6*BGC$5,IF(BGC18="",0,IF(BGC$6=0,IF(BGC18&gt;=BGC$8,BGC$5,IF(BGC18&lt;BGC$6,0,0.6*BGC$5+0.4*BGC$5*(BGC18-BGC$7)/(BGC$8-BGC$7))),IF(BGC18&lt;=BGC$8,BGC$5,IF(BGC18&gt;BGC$6,0,0.6*BGC$5+0.4*BGC$5*(BGC18-BGC$7)/(BGC$8-BGC$7))))))</f>
      </c>
      <c r="BGE18" s="126">
        <f>IF(BGC18&lt;&gt;"",BGC$5,0)</f>
      </c>
      <c r="BGF18" s="125">
        <f>IF(BGC$6=0,RANK(BGC18,BGC$12:BGC$42,0),RANK(BGC18,BGC$12:BGC$42,1))</f>
      </c>
      <c r="BGG18"/>
      <c r="BGH18" s="126">
        <f>IF(COUNTA(BGG$12:BGG$42)=0,0.6*BGG$5,IF(BGG18="",0,IF(BGG$6=0,IF(BGG18&gt;=BGG$8,BGG$5,IF(BGG18&lt;BGG$6,0,0.6*BGG$5+0.4*BGG$5*(BGG18-BGG$7)/(BGG$8-BGG$7))),IF(BGG18&lt;=BGG$8,BGG$5,IF(BGG18&gt;BGG$6,0,0.6*BGG$5+0.4*BGG$5*(BGG18-BGG$7)/(BGG$8-BGG$7))))))</f>
      </c>
      <c r="BGI18" s="126">
        <f>IF(BGG18&lt;&gt;"",BGG$5,0)</f>
      </c>
      <c r="BGJ18" s="125">
        <f>IF(BGG$6=0,RANK(BGG18,BGG$12:BGG$42,0),RANK(BGG18,BGG$12:BGG$42,1))</f>
      </c>
      <c r="BGK18"/>
      <c r="BGL18" s="126">
        <f>IF(COUNTA(BGK$12:BGK$42)=0,0.6*BGK$5,IF(BGK18="",0,IF(BGK$6=0,IF(BGK18&gt;=BGK$8,BGK$5,IF(BGK18&lt;BGK$6,0,0.6*BGK$5+0.4*BGK$5*(BGK18-BGK$7)/(BGK$8-BGK$7))),IF(BGK18&lt;=BGK$8,BGK$5,IF(BGK18&gt;BGK$6,0,0.6*BGK$5+0.4*BGK$5*(BGK18-BGK$7)/(BGK$8-BGK$7))))))</f>
      </c>
      <c r="BGM18" s="126">
        <f>IF(BGK18&lt;&gt;"",BGK$5,0)</f>
      </c>
      <c r="BGN18" s="125">
        <f>IF(BGK$6=0,RANK(BGK18,BGK$12:BGK$42,0),RANK(BGK18,BGK$12:BGK$42,1))</f>
      </c>
      <c r="BGO18" s="126">
        <v>98.23497</v>
      </c>
      <c r="BGP18" s="126">
        <f>IF(COUNTA(BGO$12:BGO$42)=0,0.6*BGO$5,IF(BGO18="",0,IF(BGO$6=0,IF(BGO18&gt;=BGO$8,BGO$5,IF(BGO18&lt;BGO$6,0,0.6*BGO$5+0.4*BGO$5*(BGO18-BGO$7)/(BGO$8-BGO$7))),IF(BGO18&lt;=BGO$8,BGO$5,IF(BGO18&gt;BGO$6,0,0.6*BGO$5+0.4*BGO$5*(BGO18-BGO$7)/(BGO$8-BGO$7))))))</f>
      </c>
      <c r="BGQ18" s="126">
        <f>IF(BGO18&lt;&gt;"",BGO$5,0)</f>
      </c>
      <c r="BGR18" s="125">
        <f>IF(BGO$6=0,RANK(BGO18,BGO$12:BGO$42,0),RANK(BGO18,BGO$12:BGO$42,1))</f>
      </c>
      <c r="BGS18" s="126">
        <v>99.332</v>
      </c>
      <c r="BGT18" s="126">
        <f>IF(COUNTA(BGS$12:BGS$42)=0,0.6*BGS$5,IF(BGS18="",0,IF(BGS$6=0,IF(BGS18&gt;=BGS$8,BGS$5,IF(BGS18&lt;BGS$6,0,0.6*BGS$5+0.4*BGS$5*(BGS18-BGS$7)/(BGS$8-BGS$7))),IF(BGS18&lt;=BGS$8,BGS$5,IF(BGS18&gt;BGS$6,0,0.6*BGS$5+0.4*BGS$5*(BGS18-BGS$7)/(BGS$8-BGS$7))))))</f>
      </c>
      <c r="BGU18" s="126">
        <f>IF(BGS18&lt;&gt;"",BGS$5,0)</f>
      </c>
      <c r="BGV18" s="125">
        <f>IF(BGS$6=0,RANK(BGS18,BGS$12:BGS$42,0),RANK(BGS18,BGS$12:BGS$42,1))</f>
      </c>
      <c r="BGW18" s="126">
        <v>1.89</v>
      </c>
      <c r="BGX18" s="126">
        <f>IF(COUNTA(BGW$12:BGW$42)=0,0.6*BGW$5,IF(BGW18="",0,IF(BGW$6=0,IF(BGW18&gt;=BGW$8,BGW$5,IF(BGW18&lt;BGW$6,0,0.6*BGW$5+0.4*BGW$5*(BGW18-BGW$7)/(BGW$8-BGW$7))),IF(BGW18&lt;=BGW$8,BGW$5,IF(BGW18&gt;BGW$6,0,0.6*BGW$5+0.4*BGW$5*(BGW18-BGW$7)/(BGW$8-BGW$7))))))</f>
      </c>
      <c r="BGY18" s="126">
        <f>IF(BGW18&lt;&gt;"",BGW$5,0)</f>
      </c>
      <c r="BGZ18" s="125">
        <f>IF(BGW$6=0,RANK(BGW18,BGW$12:BGW$42,0),RANK(BGW18,BGW$12:BGW$42,1))</f>
      </c>
      <c r="BHA18" s="126">
        <v>99.12</v>
      </c>
      <c r="BHB18" s="126">
        <f>IF(COUNTA(BHA$12:BHA$42)=0,0.6*BHA$5,IF(BHA18="",0,IF(BHA$6=0,IF(BHA18&gt;=BHA$8,BHA$5,IF(BHA18&lt;BHA$6,0,0.6*BHA$5+0.4*BHA$5*(BHA18-BHA$7)/(BHA$8-BHA$7))),IF(BHA18&lt;=BHA$8,BHA$5,IF(BHA18&gt;BHA$6,0,0.6*BHA$5+0.4*BHA$5*(BHA18-BHA$7)/(BHA$8-BHA$7))))))</f>
      </c>
      <c r="BHC18" s="126">
        <f>IF(BHA18&lt;&gt;"",BHA$5,0)</f>
      </c>
      <c r="BHD18" s="125">
        <f>IF(BHA$6=0,RANK(BHA18,BHA$12:BHA$42,0),RANK(BHA18,BHA$12:BHA$42,1))</f>
      </c>
      <c r="BHE18" s="126">
        <v>100</v>
      </c>
      <c r="BHF18" s="126">
        <f>IF(COUNTA(BHE$12:BHE$42)=0,0.6*BHE$5,IF(BHE18="",0,IF(BHE$6=0,IF(BHE18&gt;=BHE$8,BHE$5,IF(BHE18&lt;BHE$6,0,0.6*BHE$5+0.4*BHE$5*(BHE18-BHE$7)/(BHE$8-BHE$7))),IF(BHE18&lt;=BHE$8,BHE$5,IF(BHE18&gt;BHE$6,0,0.6*BHE$5+0.4*BHE$5*(BHE18-BHE$7)/(BHE$8-BHE$7))))))</f>
      </c>
      <c r="BHG18" s="126">
        <f>IF(BHE18&lt;&gt;"",BHE$5,0)</f>
      </c>
      <c r="BHH18" s="125">
        <f>IF(BHE$6=0,RANK(BHE18,BHE$12:BHE$42,0),RANK(BHE18,BHE$12:BHE$42,1))</f>
      </c>
      <c r="BHI18" s="126">
        <v>3.44</v>
      </c>
      <c r="BHJ18" s="126">
        <f>IF(COUNTA(BHI$12:BHI$42)=0,0.6*BHI$5,IF(BHI18="",0,IF(BHI$6=0,IF(BHI18&gt;=BHI$8,BHI$5,IF(BHI18&lt;BHI$6,0,0.6*BHI$5+0.4*BHI$5*(BHI18-BHI$7)/(BHI$8-BHI$7))),IF(BHI18&lt;=BHI$8,BHI$5,IF(BHI18&gt;BHI$6,0,0.6*BHI$5+0.4*BHI$5*(BHI18-BHI$7)/(BHI$8-BHI$7))))))</f>
      </c>
      <c r="BHK18" s="126">
        <f>IF(BHI18&lt;&gt;"",BHI$5,0)</f>
      </c>
      <c r="BHL18" s="125">
        <f>IF(BHI$6=0,RANK(BHI18,BHI$12:BHI$42,0),RANK(BHI18,BHI$12:BHI$42,1))</f>
      </c>
      <c r="BHM18" s="126">
        <v>100</v>
      </c>
      <c r="BHN18" s="126">
        <f>IF(COUNTA(BHM$12:BHM$42)=0,0.6*BHM$5,IF(BHM18="",0,IF(BHM$6=0,IF(BHM18&gt;=BHM$8,BHM$5,IF(BHM18&lt;BHM$6,0,0.6*BHM$5+0.4*BHM$5*(BHM18-BHM$7)/(BHM$8-BHM$7))),IF(BHM18&lt;=BHM$8,BHM$5,IF(BHM18&gt;BHM$6,0,0.6*BHM$5+0.4*BHM$5*(BHM18-BHM$7)/(BHM$8-BHM$7))))))</f>
      </c>
      <c r="BHO18" s="126">
        <f>IF(BHM18&lt;&gt;"",BHM$5,0)</f>
      </c>
      <c r="BHP18" s="125">
        <f>IF(BHM$6=0,RANK(BHM18,BHM$12:BHM$42,0),RANK(BHM18,BHM$12:BHM$42,1))</f>
      </c>
      <c r="BHQ18" s="126">
        <v>0.35</v>
      </c>
      <c r="BHR18" s="126">
        <f>IF(COUNTA(BHQ$12:BHQ$42)=0,0.6*BHQ$5,IF(BHQ18="",0,IF(BHQ$6=0,IF(BHQ18&gt;=BHQ$8,BHQ$5,IF(BHQ18&lt;BHQ$6,0,0.6*BHQ$5+0.4*BHQ$5*(BHQ18-BHQ$7)/(BHQ$8-BHQ$7))),IF(BHQ18&lt;=BHQ$8,BHQ$5,IF(BHQ18&gt;BHQ$6,0,0.6*BHQ$5+0.4*BHQ$5*(BHQ18-BHQ$7)/(BHQ$8-BHQ$7))))))</f>
      </c>
      <c r="BHS18" s="126">
        <f>IF(BHQ18&lt;&gt;"",BHQ$5,0)</f>
      </c>
      <c r="BHT18" s="125">
        <f>IF(BHQ$6=0,RANK(BHQ18,BHQ$12:BHQ$42,0),RANK(BHQ18,BHQ$12:BHQ$42,1))</f>
      </c>
      <c r="BHU18" s="126">
        <v>0</v>
      </c>
      <c r="BHV18" s="126">
        <f>IF(COUNTA(BHU$12:BHU$42)=0,0.6*BHU$5,IF(BHU18="",0,IF(BHU$6=0,IF(BHU18&gt;=BHU$8,BHU$5,IF(BHU18&lt;BHU$6,0,0.6*BHU$5+0.4*BHU$5*(BHU18-BHU$7)/(BHU$8-BHU$7))),IF(BHU18&lt;=BHU$8,BHU$5,IF(BHU18&gt;BHU$6,0,0.6*BHU$5+0.4*BHU$5*(BHU18-BHU$7)/(BHU$8-BHU$7))))))</f>
      </c>
      <c r="BHW18" s="126">
        <f>IF(BHU18&lt;&gt;"",BHU$5,0)</f>
      </c>
      <c r="BHX18" s="125">
        <f>IF(BHU$6=0,RANK(BHU18,BHU$12:BHU$42,0),RANK(BHU18,BHU$12:BHU$42,1))</f>
      </c>
      <c r="BHY18" s="126">
        <v>34.48927734375</v>
      </c>
      <c r="BHZ18" s="126">
        <f>IF(COUNTA(BHY$12:BHY$42)=0,0.6*BHY$5,IF(BHY18="",0,IF(BHY$6=0,IF(BHY18&gt;=BHY$8,BHY$5,IF(BHY18&lt;BHY$6,0,0.6*BHY$5+0.4*BHY$5*(BHY18-BHY$7)/(BHY$8-BHY$7))),IF(BHY18&lt;=BHY$8,BHY$5,IF(BHY18&gt;BHY$6,0,0.6*BHY$5+0.4*BHY$5*(BHY18-BHY$7)/(BHY$8-BHY$7))))))</f>
      </c>
      <c r="BIA18" s="126">
        <f>IF(BHY18&lt;&gt;"",BHY$5,0)</f>
      </c>
      <c r="BIB18" s="125">
        <f>IF(BHY$6=0,RANK(BHY18,BHY$12:BHY$42,0),RANK(BHY18,BHY$12:BHY$42,1))</f>
      </c>
      <c r="BIC18" s="126">
        <v>5.1481640625</v>
      </c>
      <c r="BID18" s="126">
        <f>IF(COUNTA(BIC$12:BIC$42)=0,0.6*BIC$5,IF(BIC18="",0,IF(BIC$6=0,IF(BIC18&gt;=BIC$8,BIC$5,IF(BIC18&lt;BIC$6,0,0.6*BIC$5+0.4*BIC$5*(BIC18-BIC$7)/(BIC$8-BIC$7))),IF(BIC18&lt;=BIC$8,BIC$5,IF(BIC18&gt;BIC$6,0,0.6*BIC$5+0.4*BIC$5*(BIC18-BIC$7)/(BIC$8-BIC$7))))))</f>
      </c>
      <c r="BIE18" s="126">
        <f>IF(BIC18&lt;&gt;"",BIC$5,0)</f>
      </c>
      <c r="BIF18" s="125">
        <f>IF(BIC$6=0,RANK(BIC18,BIC$12:BIC$42,0),RANK(BIC18,BIC$12:BIC$42,1))</f>
      </c>
      <c r="BIG18"/>
      <c r="BIH18" s="126">
        <f>IF(COUNTA(BIG$12:BIG$42)=0,0.6*BIG$5,IF(BIG18="",0,IF(BIG$6=0,IF(BIG18&gt;=BIG$8,BIG$5,IF(BIG18&lt;BIG$6,0,0.6*BIG$5+0.4*BIG$5*(BIG18-BIG$7)/(BIG$8-BIG$7))),IF(BIG18&lt;=BIG$8,BIG$5,IF(BIG18&gt;BIG$6,0,0.6*BIG$5+0.4*BIG$5*(BIG18-BIG$7)/(BIG$8-BIG$7))))))</f>
      </c>
      <c r="BII18" s="126">
        <f>IF(BIG18&lt;&gt;"",BIG$5,0)</f>
      </c>
      <c r="BIJ18" s="125">
        <f>IF(BIG$6=0,RANK(BIG18,BIG$12:BIG$42,0),RANK(BIG18,BIG$12:BIG$42,1))</f>
      </c>
      <c r="BIK18"/>
      <c r="BIL18" s="126">
        <f>IF(COUNTA(BIK$12:BIK$42)=0,0.6*BIK$5,IF(BIK18="",0,IF(BIK$6=0,IF(BIK18&gt;=BIK$8,BIK$5,IF(BIK18&lt;BIK$6,0,0.6*BIK$5+0.4*BIK$5*(BIK18-BIK$7)/(BIK$8-BIK$7))),IF(BIK18&lt;=BIK$8,BIK$5,IF(BIK18&gt;BIK$6,0,0.6*BIK$5+0.4*BIK$5*(BIK18-BIK$7)/(BIK$8-BIK$7))))))</f>
      </c>
      <c r="BIM18" s="126">
        <f>IF(BIK18&lt;&gt;"",BIK$5,0)</f>
      </c>
      <c r="BIN18" s="125">
        <f>IF(BIK$6=0,RANK(BIK18,BIK$12:BIK$42,0),RANK(BIK18,BIK$12:BIK$42,1))</f>
      </c>
      <c r="BIO18"/>
      <c r="BIP18" s="126">
        <f>IF(COUNTA(BIO$12:BIO$42)=0,0.6*BIO$5,IF(BIO18="",0,IF(BIO$6=0,IF(BIO18&gt;=BIO$8,BIO$5,IF(BIO18&lt;BIO$6,0,0.6*BIO$5+0.4*BIO$5*(BIO18-BIO$7)/(BIO$8-BIO$7))),IF(BIO18&lt;=BIO$8,BIO$5,IF(BIO18&gt;BIO$6,0,0.6*BIO$5+0.4*BIO$5*(BIO18-BIO$7)/(BIO$8-BIO$7))))))</f>
      </c>
      <c r="BIQ18" s="126">
        <f>IF(BIO18&lt;&gt;"",BIO$5,0)</f>
      </c>
      <c r="BIR18" s="125">
        <f>IF(BIO$6=0,RANK(BIO18,BIO$12:BIO$42,0),RANK(BIO18,BIO$12:BIO$42,1))</f>
      </c>
      <c r="BIS18"/>
      <c r="BIT18" s="126">
        <f>IF(COUNTA(BIS$12:BIS$42)=0,0.6*BIS$5,IF(BIS18="",0,IF(BIS$6=0,IF(BIS18&gt;=BIS$8,BIS$5,IF(BIS18&lt;BIS$6,0,0.6*BIS$5+0.4*BIS$5*(BIS18-BIS$7)/(BIS$8-BIS$7))),IF(BIS18&lt;=BIS$8,BIS$5,IF(BIS18&gt;BIS$6,0,0.6*BIS$5+0.4*BIS$5*(BIS18-BIS$7)/(BIS$8-BIS$7))))))</f>
      </c>
      <c r="BIU18" s="126">
        <f>IF(BIS18&lt;&gt;"",BIS$5,0)</f>
      </c>
      <c r="BIV18" s="125">
        <f>IF(BIS$6=0,RANK(BIS18,BIS$12:BIS$42,0),RANK(BIS18,BIS$12:BIS$42,1))</f>
      </c>
      <c r="BIW18"/>
      <c r="BIX18" s="126">
        <f>IF(COUNTA(BIW$12:BIW$42)=0,0.6*BIW$5,IF(BIW18="",0,IF(BIW$6=0,IF(BIW18&gt;=BIW$8,BIW$5,IF(BIW18&lt;BIW$6,0,0.6*BIW$5+0.4*BIW$5*(BIW18-BIW$7)/(BIW$8-BIW$7))),IF(BIW18&lt;=BIW$8,BIW$5,IF(BIW18&gt;BIW$6,0,0.6*BIW$5+0.4*BIW$5*(BIW18-BIW$7)/(BIW$8-BIW$7))))))</f>
      </c>
      <c r="BIY18" s="126">
        <f>IF(BIW18&lt;&gt;"",BIW$5,0)</f>
      </c>
      <c r="BIZ18" s="125">
        <f>IF(BIW$6=0,RANK(BIW18,BIW$12:BIW$42,0),RANK(BIW18,BIW$12:BIW$42,1))</f>
      </c>
      <c r="BJA18"/>
      <c r="BJB18" s="126">
        <f>IF(COUNTA(BJA$12:BJA$42)=0,0.6*BJA$5,IF(BJA18="",0,IF(BJA$6=0,IF(BJA18&gt;=BJA$8,BJA$5,IF(BJA18&lt;BJA$6,0,0.6*BJA$5+0.4*BJA$5*(BJA18-BJA$7)/(BJA$8-BJA$7))),IF(BJA18&lt;=BJA$8,BJA$5,IF(BJA18&gt;BJA$6,0,0.6*BJA$5+0.4*BJA$5*(BJA18-BJA$7)/(BJA$8-BJA$7))))))</f>
      </c>
      <c r="BJC18" s="126">
        <f>IF(BJA18&lt;&gt;"",BJA$5,0)</f>
      </c>
      <c r="BJD18" s="125">
        <f>IF(BJA$6=0,RANK(BJA18,BJA$12:BJA$42,0),RANK(BJA18,BJA$12:BJA$42,1))</f>
      </c>
      <c r="BJE18"/>
      <c r="BJF18" s="126">
        <f>IF(COUNTA(BJE$12:BJE$42)=0,0.6*BJE$5,IF(BJE18="",0,IF(BJE$6=0,IF(BJE18&gt;=BJE$8,BJE$5,IF(BJE18&lt;BJE$6,0,0.6*BJE$5+0.4*BJE$5*(BJE18-BJE$7)/(BJE$8-BJE$7))),IF(BJE18&lt;=BJE$8,BJE$5,IF(BJE18&gt;BJE$6,0,0.6*BJE$5+0.4*BJE$5*(BJE18-BJE$7)/(BJE$8-BJE$7))))))</f>
      </c>
      <c r="BJG18" s="126">
        <f>IF(BJE18&lt;&gt;"",BJE$5,0)</f>
      </c>
      <c r="BJH18" s="125">
        <f>IF(BJE$6=0,RANK(BJE18,BJE$12:BJE$42,0),RANK(BJE18,BJE$12:BJE$42,1))</f>
      </c>
      <c r="BJI18"/>
      <c r="BJJ18" s="126">
        <f>IF(COUNTA(BJI$12:BJI$42)=0,0.6*BJI$5,IF(BJI18="",0,IF(BJI$6=0,IF(BJI18&gt;=BJI$8,BJI$5,IF(BJI18&lt;BJI$6,0,0.6*BJI$5+0.4*BJI$5*(BJI18-BJI$7)/(BJI$8-BJI$7))),IF(BJI18&lt;=BJI$8,BJI$5,IF(BJI18&gt;BJI$6,0,0.6*BJI$5+0.4*BJI$5*(BJI18-BJI$7)/(BJI$8-BJI$7))))))</f>
      </c>
      <c r="BJK18" s="126">
        <f>IF(BJI18&lt;&gt;"",BJI$5,0)</f>
      </c>
      <c r="BJL18" s="125">
        <f>IF(BJI$6=0,RANK(BJI18,BJI$12:BJI$42,0),RANK(BJI18,BJI$12:BJI$42,1))</f>
      </c>
      <c r="BJM18"/>
      <c r="BJN18" s="126">
        <f>IF(COUNTA(BJM$12:BJM$42)=0,0.6*BJM$5,IF(BJM18="",0,IF(BJM$6=0,IF(BJM18&gt;=BJM$8,BJM$5,IF(BJM18&lt;BJM$6,0,0.6*BJM$5+0.4*BJM$5*(BJM18-BJM$7)/(BJM$8-BJM$7))),IF(BJM18&lt;=BJM$8,BJM$5,IF(BJM18&gt;BJM$6,0,0.6*BJM$5+0.4*BJM$5*(BJM18-BJM$7)/(BJM$8-BJM$7))))))</f>
      </c>
      <c r="BJO18" s="126">
        <f>IF(BJM18&lt;&gt;"",BJM$5,0)</f>
      </c>
      <c r="BJP18" s="125">
        <f>IF(BJM$6=0,RANK(BJM18,BJM$12:BJM$42,0),RANK(BJM18,BJM$12:BJM$42,1))</f>
      </c>
      <c r="BJQ18"/>
      <c r="BJR18" s="126">
        <f>IF(COUNTA(BJQ$12:BJQ$42)=0,0.6*BJQ$5,IF(BJQ18="",0,IF(BJQ$6=0,IF(BJQ18&gt;=BJQ$8,BJQ$5,IF(BJQ18&lt;BJQ$6,0,0.6*BJQ$5+0.4*BJQ$5*(BJQ18-BJQ$7)/(BJQ$8-BJQ$7))),IF(BJQ18&lt;=BJQ$8,BJQ$5,IF(BJQ18&gt;BJQ$6,0,0.6*BJQ$5+0.4*BJQ$5*(BJQ18-BJQ$7)/(BJQ$8-BJQ$7))))))</f>
      </c>
      <c r="BJS18" s="126">
        <f>IF(BJQ18&lt;&gt;"",BJQ$5,0)</f>
      </c>
      <c r="BJT18" s="125">
        <f>IF(BJQ$6=0,RANK(BJQ18,BJQ$12:BJQ$42,0),RANK(BJQ18,BJQ$12:BJQ$42,1))</f>
      </c>
      <c r="BJU18"/>
      <c r="BJV18" s="126">
        <f>IF(COUNTA(BJU$12:BJU$42)=0,0.6*BJU$5,IF(BJU18="",0,IF(BJU$6=0,IF(BJU18&gt;=BJU$8,BJU$5,IF(BJU18&lt;BJU$6,0,0.6*BJU$5+0.4*BJU$5*(BJU18-BJU$7)/(BJU$8-BJU$7))),IF(BJU18&lt;=BJU$8,BJU$5,IF(BJU18&gt;BJU$6,0,0.6*BJU$5+0.4*BJU$5*(BJU18-BJU$7)/(BJU$8-BJU$7))))))</f>
      </c>
      <c r="BJW18" s="126">
        <f>IF(BJU18&lt;&gt;"",BJU$5,0)</f>
      </c>
      <c r="BJX18" s="125">
        <f>IF(BJU$6=0,RANK(BJU18,BJU$12:BJU$42,0),RANK(BJU18,BJU$12:BJU$42,1))</f>
      </c>
      <c r="BJY18" s="126">
        <v>98.26</v>
      </c>
      <c r="BJZ18" s="126">
        <f>IF(COUNTA(BJY$12:BJY$42)=0,0.6*BJY$5,IF(BJY18="",0,IF(BJY$6=0,IF(BJY18&gt;=BJY$8,BJY$5,IF(BJY18&lt;BJY$6,0,0.6*BJY$5+0.4*BJY$5*(BJY18-BJY$7)/(BJY$8-BJY$7))),IF(BJY18&lt;=BJY$8,BJY$5,IF(BJY18&gt;BJY$6,0,0.6*BJY$5+0.4*BJY$5*(BJY18-BJY$7)/(BJY$8-BJY$7))))))</f>
      </c>
      <c r="BKA18" s="126">
        <f>IF(BJY18&lt;&gt;"",BJY$5,0)</f>
      </c>
      <c r="BKB18" s="125">
        <f>IF(BJY$6=0,RANK(BJY18,BJY$12:BJY$42,0),RANK(BJY18,BJY$12:BJY$42,1))</f>
      </c>
      <c r="BKC18"/>
      <c r="BKD18" s="126">
        <f>IF(COUNTA(BKC$12:BKC$42)=0,0.6*BKC$5,IF(BKC18="",0,IF(BKC$6=0,IF(BKC18&gt;=BKC$8,BKC$5,IF(BKC18&lt;BKC$6,0,0.6*BKC$5+0.4*BKC$5*(BKC18-BKC$7)/(BKC$8-BKC$7))),IF(BKC18&lt;=BKC$8,BKC$5,IF(BKC18&gt;BKC$6,0,0.6*BKC$5+0.4*BKC$5*(BKC18-BKC$7)/(BKC$8-BKC$7))))))</f>
      </c>
      <c r="BKE18" s="126">
        <f>IF(BKC18&lt;&gt;"",BKC$5,0)</f>
      </c>
      <c r="BKF18" s="125">
        <f>IF(BKC$6=0,RANK(BKC18,BKC$12:BKC$42,0),RANK(BKC18,BKC$12:BKC$42,1))</f>
      </c>
      <c r="BKG18"/>
      <c r="BKH18" s="126">
        <f>IF(COUNTA(BKG$12:BKG$42)=0,0.6*BKG$5,IF(BKG18="",0,IF(BKG$6=0,IF(BKG18&gt;=BKG$8,BKG$5,IF(BKG18&lt;BKG$6,0,0.6*BKG$5+0.4*BKG$5*(BKG18-BKG$7)/(BKG$8-BKG$7))),IF(BKG18&lt;=BKG$8,BKG$5,IF(BKG18&gt;BKG$6,0,0.6*BKG$5+0.4*BKG$5*(BKG18-BKG$7)/(BKG$8-BKG$7))))))</f>
      </c>
      <c r="BKI18" s="126">
        <f>IF(BKG18&lt;&gt;"",BKG$5,0)</f>
      </c>
      <c r="BKJ18" s="125">
        <f>IF(BKG$6=0,RANK(BKG18,BKG$12:BKG$42,0),RANK(BKG18,BKG$12:BKG$42,1))</f>
      </c>
      <c r="BKK18"/>
      <c r="BKL18" s="126">
        <f>IF(COUNTA(BKK$12:BKK$42)=0,0.6*BKK$5,IF(BKK18="",0,IF(BKK$6=0,IF(BKK18&gt;=BKK$8,BKK$5,IF(BKK18&lt;BKK$6,0,0.6*BKK$5+0.4*BKK$5*(BKK18-BKK$7)/(BKK$8-BKK$7))),IF(BKK18&lt;=BKK$8,BKK$5,IF(BKK18&gt;BKK$6,0,0.6*BKK$5+0.4*BKK$5*(BKK18-BKK$7)/(BKK$8-BKK$7))))))</f>
      </c>
      <c r="BKM18" s="126">
        <f>IF(BKK18&lt;&gt;"",BKK$5,0)</f>
      </c>
      <c r="BKN18" s="125">
        <f>IF(BKK$6=0,RANK(BKK18,BKK$12:BKK$42,0),RANK(BKK18,BKK$12:BKK$42,1))</f>
      </c>
      <c r="BKO18" s="126">
        <v>98.513658</v>
      </c>
      <c r="BKP18" s="126">
        <f>IF(COUNTA(BKO$12:BKO$42)=0,0.6*BKO$5,IF(BKO18="",0,IF(BKO$6=0,IF(BKO18&gt;=BKO$8,BKO$5,IF(BKO18&lt;BKO$6,0,0.6*BKO$5+0.4*BKO$5*(BKO18-BKO$7)/(BKO$8-BKO$7))),IF(BKO18&lt;=BKO$8,BKO$5,IF(BKO18&gt;BKO$6,0,0.6*BKO$5+0.4*BKO$5*(BKO18-BKO$7)/(BKO$8-BKO$7))))))</f>
      </c>
      <c r="BKQ18" s="126">
        <f>IF(BKO18&lt;&gt;"",BKO$5,0)</f>
      </c>
      <c r="BKR18" s="125">
        <f>IF(BKO$6=0,RANK(BKO18,BKO$12:BKO$42,0),RANK(BKO18,BKO$12:BKO$42,1))</f>
      </c>
      <c r="BKS18" s="126">
        <v>99.76</v>
      </c>
      <c r="BKT18" s="126">
        <f>IF(COUNTA(BKS$12:BKS$42)=0,0.6*BKS$5,IF(BKS18="",0,IF(BKS$6=0,IF(BKS18&gt;=BKS$8,BKS$5,IF(BKS18&lt;BKS$6,0,0.6*BKS$5+0.4*BKS$5*(BKS18-BKS$7)/(BKS$8-BKS$7))),IF(BKS18&lt;=BKS$8,BKS$5,IF(BKS18&gt;BKS$6,0,0.6*BKS$5+0.4*BKS$5*(BKS18-BKS$7)/(BKS$8-BKS$7))))))</f>
      </c>
      <c r="BKU18" s="126">
        <f>IF(BKS18&lt;&gt;"",BKS$5,0)</f>
      </c>
      <c r="BKV18" s="125">
        <f>IF(BKS$6=0,RANK(BKS18,BKS$12:BKS$42,0),RANK(BKS18,BKS$12:BKS$42,1))</f>
      </c>
      <c r="BKW18" s="126">
        <v>1.87</v>
      </c>
      <c r="BKX18" s="126">
        <f>IF(COUNTA(BKW$12:BKW$42)=0,0.6*BKW$5,IF(BKW18="",0,IF(BKW$6=0,IF(BKW18&gt;=BKW$8,BKW$5,IF(BKW18&lt;BKW$6,0,0.6*BKW$5+0.4*BKW$5*(BKW18-BKW$7)/(BKW$8-BKW$7))),IF(BKW18&lt;=BKW$8,BKW$5,IF(BKW18&gt;BKW$6,0,0.6*BKW$5+0.4*BKW$5*(BKW18-BKW$7)/(BKW$8-BKW$7))))))</f>
      </c>
      <c r="BKY18" s="126">
        <f>IF(BKW18&lt;&gt;"",BKW$5,0)</f>
      </c>
      <c r="BKZ18" s="125">
        <f>IF(BKW$6=0,RANK(BKW18,BKW$12:BKW$42,0),RANK(BKW18,BKW$12:BKW$42,1))</f>
      </c>
      <c r="BLA18" s="126">
        <v>99.22</v>
      </c>
      <c r="BLB18" s="126">
        <f>IF(COUNTA(BLA$12:BLA$42)=0,0.6*BLA$5,IF(BLA18="",0,IF(BLA$6=0,IF(BLA18&gt;=BLA$8,BLA$5,IF(BLA18&lt;BLA$6,0,0.6*BLA$5+0.4*BLA$5*(BLA18-BLA$7)/(BLA$8-BLA$7))),IF(BLA18&lt;=BLA$8,BLA$5,IF(BLA18&gt;BLA$6,0,0.6*BLA$5+0.4*BLA$5*(BLA18-BLA$7)/(BLA$8-BLA$7))))))</f>
      </c>
      <c r="BLC18" s="126">
        <f>IF(BLA18&lt;&gt;"",BLA$5,0)</f>
      </c>
      <c r="BLD18" s="125">
        <f>IF(BLA$6=0,RANK(BLA18,BLA$12:BLA$42,0),RANK(BLA18,BLA$12:BLA$42,1))</f>
      </c>
      <c r="BLE18" s="126">
        <v>100</v>
      </c>
      <c r="BLF18" s="126">
        <f>IF(COUNTA(BLE$12:BLE$42)=0,0.6*BLE$5,IF(BLE18="",0,IF(BLE$6=0,IF(BLE18&gt;=BLE$8,BLE$5,IF(BLE18&lt;BLE$6,0,0.6*BLE$5+0.4*BLE$5*(BLE18-BLE$7)/(BLE$8-BLE$7))),IF(BLE18&lt;=BLE$8,BLE$5,IF(BLE18&gt;BLE$6,0,0.6*BLE$5+0.4*BLE$5*(BLE18-BLE$7)/(BLE$8-BLE$7))))))</f>
      </c>
      <c r="BLG18" s="126">
        <f>IF(BLE18&lt;&gt;"",BLE$5,0)</f>
      </c>
      <c r="BLH18" s="125">
        <f>IF(BLE$6=0,RANK(BLE18,BLE$12:BLE$42,0),RANK(BLE18,BLE$12:BLE$42,1))</f>
      </c>
      <c r="BLI18" s="126">
        <v>3</v>
      </c>
      <c r="BLJ18" s="126">
        <f>IF(COUNTA(BLI$12:BLI$42)=0,0.6*BLI$5,IF(BLI18="",0,IF(BLI$6=0,IF(BLI18&gt;=BLI$8,BLI$5,IF(BLI18&lt;BLI$6,0,0.6*BLI$5+0.4*BLI$5*(BLI18-BLI$7)/(BLI$8-BLI$7))),IF(BLI18&lt;=BLI$8,BLI$5,IF(BLI18&gt;BLI$6,0,0.6*BLI$5+0.4*BLI$5*(BLI18-BLI$7)/(BLI$8-BLI$7))))))</f>
      </c>
      <c r="BLK18" s="126">
        <f>IF(BLI18&lt;&gt;"",BLI$5,0)</f>
      </c>
      <c r="BLL18" s="125">
        <f>IF(BLI$6=0,RANK(BLI18,BLI$12:BLI$42,0),RANK(BLI18,BLI$12:BLI$42,1))</f>
      </c>
      <c r="BLM18" s="126">
        <v>100</v>
      </c>
      <c r="BLN18" s="126">
        <f>IF(COUNTA(BLM$12:BLM$42)=0,0.6*BLM$5,IF(BLM18="",0,IF(BLM$6=0,IF(BLM18&gt;=BLM$8,BLM$5,IF(BLM18&lt;BLM$6,0,0.6*BLM$5+0.4*BLM$5*(BLM18-BLM$7)/(BLM$8-BLM$7))),IF(BLM18&lt;=BLM$8,BLM$5,IF(BLM18&gt;BLM$6,0,0.6*BLM$5+0.4*BLM$5*(BLM18-BLM$7)/(BLM$8-BLM$7))))))</f>
      </c>
      <c r="BLO18" s="126">
        <f>IF(BLM18&lt;&gt;"",BLM$5,0)</f>
      </c>
      <c r="BLP18" s="125">
        <f>IF(BLM$6=0,RANK(BLM18,BLM$12:BLM$42,0),RANK(BLM18,BLM$12:BLM$42,1))</f>
      </c>
      <c r="BLQ18" s="126">
        <v>0.45</v>
      </c>
      <c r="BLR18" s="126">
        <f>IF(COUNTA(BLQ$12:BLQ$42)=0,0.6*BLQ$5,IF(BLQ18="",0,IF(BLQ$6=0,IF(BLQ18&gt;=BLQ$8,BLQ$5,IF(BLQ18&lt;BLQ$6,0,0.6*BLQ$5+0.4*BLQ$5*(BLQ18-BLQ$7)/(BLQ$8-BLQ$7))),IF(BLQ18&lt;=BLQ$8,BLQ$5,IF(BLQ18&gt;BLQ$6,0,0.6*BLQ$5+0.4*BLQ$5*(BLQ18-BLQ$7)/(BLQ$8-BLQ$7))))))</f>
      </c>
      <c r="BLS18" s="126">
        <f>IF(BLQ18&lt;&gt;"",BLQ$5,0)</f>
      </c>
      <c r="BLT18" s="125">
        <f>IF(BLQ$6=0,RANK(BLQ18,BLQ$12:BLQ$42,0),RANK(BLQ18,BLQ$12:BLQ$42,1))</f>
      </c>
      <c r="BLU18" s="126">
        <v>0</v>
      </c>
      <c r="BLV18" s="126">
        <f>IF(COUNTA(BLU$12:BLU$42)=0,0.6*BLU$5,IF(BLU18="",0,IF(BLU$6=0,IF(BLU18&gt;=BLU$8,BLU$5,IF(BLU18&lt;BLU$6,0,0.6*BLU$5+0.4*BLU$5*(BLU18-BLU$7)/(BLU$8-BLU$7))),IF(BLU18&lt;=BLU$8,BLU$5,IF(BLU18&gt;BLU$6,0,0.6*BLU$5+0.4*BLU$5*(BLU18-BLU$7)/(BLU$8-BLU$7))))))</f>
      </c>
      <c r="BLW18" s="126">
        <f>IF(BLU18&lt;&gt;"",BLU$5,0)</f>
      </c>
      <c r="BLX18" s="125">
        <f>IF(BLU$6=0,RANK(BLU18,BLU$12:BLU$42,0),RANK(BLU18,BLU$12:BLU$42,1))</f>
      </c>
      <c r="BLY18" s="126">
        <v>31.34748046875</v>
      </c>
      <c r="BLZ18" s="126">
        <f>IF(COUNTA(BLY$12:BLY$42)=0,0.6*BLY$5,IF(BLY18="",0,IF(BLY$6=0,IF(BLY18&gt;=BLY$8,BLY$5,IF(BLY18&lt;BLY$6,0,0.6*BLY$5+0.4*BLY$5*(BLY18-BLY$7)/(BLY$8-BLY$7))),IF(BLY18&lt;=BLY$8,BLY$5,IF(BLY18&gt;BLY$6,0,0.6*BLY$5+0.4*BLY$5*(BLY18-BLY$7)/(BLY$8-BLY$7))))))</f>
      </c>
      <c r="BMA18" s="126">
        <f>IF(BLY18&lt;&gt;"",BLY$5,0)</f>
      </c>
      <c r="BMB18" s="125">
        <f>IF(BLY$6=0,RANK(BLY18,BLY$12:BLY$42,0),RANK(BLY18,BLY$12:BLY$42,1))</f>
      </c>
      <c r="BMC18" s="126">
        <v>5.284013671875</v>
      </c>
      <c r="BMD18" s="126">
        <f>IF(COUNTA(BMC$12:BMC$42)=0,0.6*BMC$5,IF(BMC18="",0,IF(BMC$6=0,IF(BMC18&gt;=BMC$8,BMC$5,IF(BMC18&lt;BMC$6,0,0.6*BMC$5+0.4*BMC$5*(BMC18-BMC$7)/(BMC$8-BMC$7))),IF(BMC18&lt;=BMC$8,BMC$5,IF(BMC18&gt;BMC$6,0,0.6*BMC$5+0.4*BMC$5*(BMC18-BMC$7)/(BMC$8-BMC$7))))))</f>
      </c>
      <c r="BME18" s="126">
        <f>IF(BMC18&lt;&gt;"",BMC$5,0)</f>
      </c>
      <c r="BMF18" s="125">
        <f>IF(BMC$6=0,RANK(BMC18,BMC$12:BMC$42,0),RANK(BMC18,BMC$12:BMC$42,1))</f>
      </c>
      <c r="BMG18" s="126">
        <v>17.54</v>
      </c>
      <c r="BMH18" s="126">
        <f>IF(COUNTA(BMG$12:BMG$42)=0,0.6*BMG$5,IF(BMG18="",0,IF(AND(BMG18&gt;=BMG$7,BMG18&lt;=BMG$8),BMG$5,0)))</f>
      </c>
      <c r="BMI18" s="126">
        <f>IF(BMG18&lt;&gt;"",BMG$5,0)</f>
      </c>
      <c r="BMJ18" s="125">
        <f>IF(BMG$6=0,RANK(BMG18,BMG$12:BMG$42,0),RANK(BMG18,BMG$12:BMG$42,1))</f>
      </c>
      <c r="BMK18" s="126">
        <v>98.7</v>
      </c>
      <c r="BML18" s="126">
        <f>IF(COUNTA(BMK$12:BMK$42)=0,0.6*BMK$5,IF(BMK18="",0,IF(BMK$6=0,IF(BMK18&gt;=BMK$8,BMK$5,IF(BMK18&lt;BMK$6,0,0.6*BMK$5+0.4*BMK$5*(BMK18-BMK$7)/(BMK$8-BMK$7))),IF(BMK18&lt;=BMK$8,BMK$5,IF(BMK18&gt;BMK$6,0,0.6*BMK$5+0.4*BMK$5*(BMK18-BMK$7)/(BMK$8-BMK$7))))))</f>
      </c>
      <c r="BMM18" s="126">
        <f>IF(BMK18&lt;&gt;"",BMK$5,0)</f>
      </c>
      <c r="BMN18" s="125">
        <f>IF(BMK$6=0,RANK(BMK18,BMK$12:BMK$42,0),RANK(BMK18,BMK$12:BMK$42,1))</f>
      </c>
      <c r="BMO18"/>
      <c r="BMP18" s="126">
        <f>IF(COUNTA(BMO$12:BMO$42)=0,0.6*BMO$5,IF(BMO18="",0,IF(BMO$6=0,IF(BMO18&gt;=BMO$8,BMO$5,IF(BMO18&lt;BMO$6,0,0.6*BMO$5+0.4*BMO$5*(BMO18-BMO$7)/(BMO$8-BMO$7))),IF(BMO18&lt;=BMO$8,BMO$5,IF(BMO18&gt;BMO$6,0,0.6*BMO$5+0.4*BMO$5*(BMO18-BMO$7)/(BMO$8-BMO$7))))))</f>
      </c>
      <c r="BMQ18" s="126">
        <f>IF(BMO18&lt;&gt;"",BMO$5,0)</f>
      </c>
      <c r="BMR18" s="125">
        <f>IF(BMO$6=0,RANK(BMO18,BMO$12:BMO$42,0),RANK(BMO18,BMO$12:BMO$42,1))</f>
      </c>
      <c r="BMS18"/>
      <c r="BMT18" s="126">
        <f>IF(COUNTA(BMS$12:BMS$42)=0,0.6*BMS$5,IF(BMS18="",0,IF(BMS$6=0,IF(BMS18&gt;=BMS$8,BMS$5,IF(BMS18&lt;BMS$6,0,0.6*BMS$5+0.4*BMS$5*(BMS18-BMS$7)/(BMS$8-BMS$7))),IF(BMS18&lt;=BMS$8,BMS$5,IF(BMS18&gt;BMS$6,0,0.6*BMS$5+0.4*BMS$5*(BMS18-BMS$7)/(BMS$8-BMS$7))))))</f>
      </c>
      <c r="BMU18" s="126">
        <f>IF(BMS18&lt;&gt;"",BMS$5,0)</f>
      </c>
      <c r="BMV18" s="125">
        <f>IF(BMS$6=0,RANK(BMS18,BMS$12:BMS$42,0),RANK(BMS18,BMS$12:BMS$42,1))</f>
      </c>
      <c r="BMW18"/>
      <c r="BMX18" s="126">
        <f>IF(COUNTA(BMW$12:BMW$42)=0,0.6*BMW$5,IF(BMW18="",0,IF(BMW$6=0,IF(BMW18&gt;=BMW$8,BMW$5,IF(BMW18&lt;BMW$6,0,0.6*BMW$5+0.4*BMW$5*(BMW18-BMW$7)/(BMW$8-BMW$7))),IF(BMW18&lt;=BMW$8,BMW$5,IF(BMW18&gt;BMW$6,0,0.6*BMW$5+0.4*BMW$5*(BMW18-BMW$7)/(BMW$8-BMW$7))))))</f>
      </c>
      <c r="BMY18" s="126">
        <f>IF(BMW18&lt;&gt;"",BMW$5,0)</f>
      </c>
      <c r="BMZ18" s="125">
        <f>IF(BMW$6=0,RANK(BMW18,BMW$12:BMW$42,0),RANK(BMW18,BMW$12:BMW$42,1))</f>
      </c>
      <c r="BNA18" s="126">
        <v>97.44365</v>
      </c>
      <c r="BNB18" s="126">
        <f>IF(COUNTA(BNA$12:BNA$42)=0,0.6*BNA$5,IF(BNA18="",0,IF(BNA$6=0,IF(BNA18&gt;=BNA$8,BNA$5,IF(BNA18&lt;BNA$6,0,0.6*BNA$5+0.4*BNA$5*(BNA18-BNA$7)/(BNA$8-BNA$7))),IF(BNA18&lt;=BNA$8,BNA$5,IF(BNA18&gt;BNA$6,0,0.6*BNA$5+0.4*BNA$5*(BNA18-BNA$7)/(BNA$8-BNA$7))))))</f>
      </c>
      <c r="BNC18" s="126">
        <f>IF(BNA18&lt;&gt;"",BNA$5,0)</f>
      </c>
      <c r="BND18" s="125">
        <f>IF(BNA$6=0,RANK(BNA18,BNA$12:BNA$42,0),RANK(BNA18,BNA$12:BNA$42,1))</f>
      </c>
      <c r="BNE18" s="126">
        <v>100</v>
      </c>
      <c r="BNF18" s="126">
        <f>IF(COUNTA(BNE$12:BNE$42)=0,0.6*BNE$5,IF(BNE18="",0,IF(BNE$6=0,IF(BNE18&gt;=BNE$8,BNE$5,IF(BNE18&lt;BNE$6,0,0.6*BNE$5+0.4*BNE$5*(BNE18-BNE$7)/(BNE$8-BNE$7))),IF(BNE18&lt;=BNE$8,BNE$5,IF(BNE18&gt;BNE$6,0,0.6*BNE$5+0.4*BNE$5*(BNE18-BNE$7)/(BNE$8-BNE$7))))))</f>
      </c>
      <c r="BNG18" s="126">
        <f>IF(BNE18&lt;&gt;"",BNE$5,0)</f>
      </c>
      <c r="BNH18" s="125">
        <f>IF(BNE$6=0,RANK(BNE18,BNE$12:BNE$42,0),RANK(BNE18,BNE$12:BNE$42,1))</f>
      </c>
      <c r="BNI18" s="126">
        <v>0.0239</v>
      </c>
      <c r="BNJ18" s="126">
        <f>IF(COUNTA(BNI$12:BNI$42)=0,0.6*BNI$5,IF(BNI18="",0,IF(BNI$6=0,IF(BNI18&gt;=BNI$8,BNI$5,IF(BNI18&lt;BNI$6,0,0.6*BNI$5+0.4*BNI$5*(BNI18-BNI$7)/(BNI$8-BNI$7))),IF(BNI18&lt;=BNI$8,BNI$5,IF(BNI18&gt;BNI$6,0,0.6*BNI$5+0.4*BNI$5*(BNI18-BNI$7)/(BNI$8-BNI$7))))))</f>
      </c>
      <c r="BNK18" s="126">
        <f>IF(BNI18&lt;&gt;"",BNI$5,0)</f>
      </c>
      <c r="BNL18" s="125">
        <f>IF(BNI$6=0,RANK(BNI18,BNI$12:BNI$42,0),RANK(BNI18,BNI$12:BNI$42,1))</f>
      </c>
      <c r="BNM18" s="126">
        <v>98.19</v>
      </c>
      <c r="BNN18" s="126">
        <f>IF(COUNTA(BNM$12:BNM$42)=0,0.6*BNM$5,IF(BNM18="",0,IF(BNM$6=0,IF(BNM18&gt;=BNM$8,BNM$5,IF(BNM18&lt;BNM$6,0,0.6*BNM$5+0.4*BNM$5*(BNM18-BNM$7)/(BNM$8-BNM$7))),IF(BNM18&lt;=BNM$8,BNM$5,IF(BNM18&gt;BNM$6,0,0.6*BNM$5+0.4*BNM$5*(BNM18-BNM$7)/(BNM$8-BNM$7))))))</f>
      </c>
      <c r="BNO18" s="126">
        <f>IF(BNM18&lt;&gt;"",BNM$5,0)</f>
      </c>
      <c r="BNP18" s="125">
        <f>IF(BNM$6=0,RANK(BNM18,BNM$12:BNM$42,0),RANK(BNM18,BNM$12:BNM$42,1))</f>
      </c>
      <c r="BNQ18" s="126">
        <v>100</v>
      </c>
      <c r="BNR18" s="126">
        <f>IF(COUNTA(BNQ$12:BNQ$42)=0,0.6*BNQ$5,IF(BNQ18="",0,IF(BNQ$6=0,IF(BNQ18&gt;=BNQ$8,BNQ$5,IF(BNQ18&lt;BNQ$6,0,0.6*BNQ$5+0.4*BNQ$5*(BNQ18-BNQ$7)/(BNQ$8-BNQ$7))),IF(BNQ18&lt;=BNQ$8,BNQ$5,IF(BNQ18&gt;BNQ$6,0,0.6*BNQ$5+0.4*BNQ$5*(BNQ18-BNQ$7)/(BNQ$8-BNQ$7))))))</f>
      </c>
      <c r="BNS18" s="126">
        <f>IF(BNQ18&lt;&gt;"",BNQ$5,0)</f>
      </c>
      <c r="BNT18" s="125">
        <f>IF(BNQ$6=0,RANK(BNQ18,BNQ$12:BNQ$42,0),RANK(BNQ18,BNQ$12:BNQ$42,1))</f>
      </c>
      <c r="BNU18" s="126">
        <v>3.97</v>
      </c>
      <c r="BNV18" s="126">
        <f>IF(COUNTA(BNU$12:BNU$42)=0,0.6*BNU$5,IF(BNU18="",0,IF(BNU$6=0,IF(BNU18&gt;=BNU$8,BNU$5,IF(BNU18&lt;BNU$6,0,0.6*BNU$5+0.4*BNU$5*(BNU18-BNU$7)/(BNU$8-BNU$7))),IF(BNU18&lt;=BNU$8,BNU$5,IF(BNU18&gt;BNU$6,0,0.6*BNU$5+0.4*BNU$5*(BNU18-BNU$7)/(BNU$8-BNU$7))))))</f>
      </c>
      <c r="BNW18" s="126">
        <f>IF(BNU18&lt;&gt;"",BNU$5,0)</f>
      </c>
      <c r="BNX18" s="125">
        <f>IF(BNU$6=0,RANK(BNU18,BNU$12:BNU$42,0),RANK(BNU18,BNU$12:BNU$42,1))</f>
      </c>
      <c r="BNY18" s="126">
        <v>100</v>
      </c>
      <c r="BNZ18" s="126">
        <f>IF(COUNTA(BNY$12:BNY$42)=0,0.6*BNY$5,IF(BNY18="",0,IF(BNY$6=0,IF(BNY18&gt;=BNY$8,BNY$5,IF(BNY18&lt;BNY$6,0,0.6*BNY$5+0.4*BNY$5*(BNY18-BNY$7)/(BNY$8-BNY$7))),IF(BNY18&lt;=BNY$8,BNY$5,IF(BNY18&gt;BNY$6,0,0.6*BNY$5+0.4*BNY$5*(BNY18-BNY$7)/(BNY$8-BNY$7))))))</f>
      </c>
      <c r="BOA18" s="126">
        <f>IF(BNY18&lt;&gt;"",BNY$5,0)</f>
      </c>
      <c r="BOB18" s="125">
        <f>IF(BNY$6=0,RANK(BNY18,BNY$12:BNY$42,0),RANK(BNY18,BNY$12:BNY$42,1))</f>
      </c>
      <c r="BOC18" s="126">
        <v>0.48</v>
      </c>
      <c r="BOD18" s="126">
        <f>IF(COUNTA(BOC$12:BOC$42)=0,0.6*BOC$5,IF(BOC18="",0,IF(BOC$6=0,IF(BOC18&gt;=BOC$8,BOC$5,IF(BOC18&lt;BOC$6,0,0.6*BOC$5+0.4*BOC$5*(BOC18-BOC$7)/(BOC$8-BOC$7))),IF(BOC18&lt;=BOC$8,BOC$5,IF(BOC18&gt;BOC$6,0,0.6*BOC$5+0.4*BOC$5*(BOC18-BOC$7)/(BOC$8-BOC$7))))))</f>
      </c>
      <c r="BOE18" s="126">
        <f>IF(BOC18&lt;&gt;"",BOC$5,0)</f>
      </c>
      <c r="BOF18" s="125">
        <f>IF(BOC$6=0,RANK(BOC18,BOC$12:BOC$42,0),RANK(BOC18,BOC$12:BOC$42,1))</f>
      </c>
      <c r="BOG18" s="126">
        <v>0</v>
      </c>
      <c r="BOH18" s="126">
        <f>IF(COUNTA(BOG$12:BOG$42)=0,0.6*BOG$5,IF(BOG18="",0,IF(BOG$6=0,IF(BOG18&gt;=BOG$8,BOG$5,IF(BOG18&lt;BOG$6,0,0.6*BOG$5+0.4*BOG$5*(BOG18-BOG$7)/(BOG$8-BOG$7))),IF(BOG18&lt;=BOG$8,BOG$5,IF(BOG18&gt;BOG$6,0,0.6*BOG$5+0.4*BOG$5*(BOG18-BOG$7)/(BOG$8-BOG$7))))))</f>
      </c>
      <c r="BOI18" s="126">
        <f>IF(BOG18&lt;&gt;"",BOG$5,0)</f>
      </c>
      <c r="BOJ18" s="125">
        <f>IF(BOG$6=0,RANK(BOG18,BOG$12:BOG$42,0),RANK(BOG18,BOG$12:BOG$42,1))</f>
      </c>
      <c r="BOK18" s="126">
        <v>30.258759765625</v>
      </c>
      <c r="BOL18" s="126">
        <f>IF(COUNTA(BOK$12:BOK$42)=0,0.6*BOK$5,IF(BOK18="",0,IF(BOK$6=0,IF(BOK18&gt;=BOK$8,BOK$5,IF(BOK18&lt;BOK$6,0,0.6*BOK$5+0.4*BOK$5*(BOK18-BOK$7)/(BOK$8-BOK$7))),IF(BOK18&lt;=BOK$8,BOK$5,IF(BOK18&gt;BOK$6,0,0.6*BOK$5+0.4*BOK$5*(BOK18-BOK$7)/(BOK$8-BOK$7))))))</f>
      </c>
      <c r="BOM18" s="126">
        <f>IF(BOK18&lt;&gt;"",BOK$5,0)</f>
      </c>
      <c r="BON18" s="125">
        <f>IF(BOK$6=0,RANK(BOK18,BOK$12:BOK$42,0),RANK(BOK18,BOK$12:BOK$42,1))</f>
      </c>
      <c r="BOO18" s="126">
        <v>4.487109375</v>
      </c>
      <c r="BOP18" s="126">
        <f>IF(COUNTA(BOO$12:BOO$42)=0,0.6*BOO$5,IF(BOO18="",0,IF(BOO$6=0,IF(BOO18&gt;=BOO$8,BOO$5,IF(BOO18&lt;BOO$6,0,0.6*BOO$5+0.4*BOO$5*(BOO18-BOO$7)/(BOO$8-BOO$7))),IF(BOO18&lt;=BOO$8,BOO$5,IF(BOO18&gt;BOO$6,0,0.6*BOO$5+0.4*BOO$5*(BOO18-BOO$7)/(BOO$8-BOO$7))))))</f>
      </c>
      <c r="BOQ18" s="126">
        <f>IF(BOO18&lt;&gt;"",BOO$5,0)</f>
      </c>
      <c r="BOR18" s="125">
        <f>IF(BOO$6=0,RANK(BOO18,BOO$12:BOO$42,0),RANK(BOO18,BOO$12:BOO$42,1))</f>
      </c>
      <c r="BOS18" s="126">
        <v>98.91</v>
      </c>
      <c r="BOT18" s="126">
        <f>IF(COUNTA(BOS$12:BOS$42)=0,0.6*BOS$5,IF(BOS18="",0,IF(BOS$6=0,IF(BOS18&gt;=BOS$8,BOS$5,IF(BOS18&lt;BOS$6,0,0.6*BOS$5+0.4*BOS$5*(BOS18-BOS$7)/(BOS$8-BOS$7))),IF(BOS18&lt;=BOS$8,BOS$5,IF(BOS18&gt;BOS$6,0,0.6*BOS$5+0.4*BOS$5*(BOS18-BOS$7)/(BOS$8-BOS$7))))))</f>
      </c>
      <c r="BOU18" s="126">
        <f>IF(BOS18&lt;&gt;"",BOS$5,0)</f>
      </c>
      <c r="BOV18" s="125">
        <f>IF(BOS$6=0,RANK(BOS18,BOS$12:BOS$42,0),RANK(BOS18,BOS$12:BOS$42,1))</f>
      </c>
      <c r="BOW18"/>
      <c r="BOX18" s="126">
        <f>IF(COUNTA(BOW$12:BOW$42)=0,0.6*BOW$5,IF(BOW18="",0,IF(BOW$6=0,IF(BOW18&gt;=BOW$8,BOW$5,IF(BOW18&lt;BOW$6,0,0.6*BOW$5+0.4*BOW$5*(BOW18-BOW$7)/(BOW$8-BOW$7))),IF(BOW18&lt;=BOW$8,BOW$5,IF(BOW18&gt;BOW$6,0,0.6*BOW$5+0.4*BOW$5*(BOW18-BOW$7)/(BOW$8-BOW$7))))))</f>
      </c>
      <c r="BOY18" s="126">
        <f>IF(BOW18&lt;&gt;"",BOW$5,0)</f>
      </c>
      <c r="BOZ18" s="125">
        <f>IF(BOW$6=0,RANK(BOW18,BOW$12:BOW$42,0),RANK(BOW18,BOW$12:BOW$42,1))</f>
      </c>
      <c r="BPA18"/>
      <c r="BPB18" s="126">
        <f>IF(COUNTA(BPA$12:BPA$42)=0,0.6*BPA$5,IF(BPA18="",0,IF(BPA$6=0,IF(BPA18&gt;=BPA$8,BPA$5,IF(BPA18&lt;BPA$6,0,0.6*BPA$5+0.4*BPA$5*(BPA18-BPA$7)/(BPA$8-BPA$7))),IF(BPA18&lt;=BPA$8,BPA$5,IF(BPA18&gt;BPA$6,0,0.6*BPA$5+0.4*BPA$5*(BPA18-BPA$7)/(BPA$8-BPA$7))))))</f>
      </c>
      <c r="BPC18" s="126">
        <f>IF(BPA18&lt;&gt;"",BPA$5,0)</f>
      </c>
      <c r="BPD18" s="125">
        <f>IF(BPA$6=0,RANK(BPA18,BPA$12:BPA$42,0),RANK(BPA18,BPA$12:BPA$42,1))</f>
      </c>
      <c r="BPE18"/>
      <c r="BPF18" s="126">
        <f>IF(COUNTA(BPE$12:BPE$42)=0,0.6*BPE$5,IF(BPE18="",0,IF(BPE$6=0,IF(BPE18&gt;=BPE$8,BPE$5,IF(BPE18&lt;BPE$6,0,0.6*BPE$5+0.4*BPE$5*(BPE18-BPE$7)/(BPE$8-BPE$7))),IF(BPE18&lt;=BPE$8,BPE$5,IF(BPE18&gt;BPE$6,0,0.6*BPE$5+0.4*BPE$5*(BPE18-BPE$7)/(BPE$8-BPE$7))))))</f>
      </c>
      <c r="BPG18" s="126">
        <f>IF(BPE18&lt;&gt;"",BPE$5,0)</f>
      </c>
      <c r="BPH18" s="125">
        <f>IF(BPE$6=0,RANK(BPE18,BPE$12:BPE$42,0),RANK(BPE18,BPE$12:BPE$42,1))</f>
      </c>
      <c r="BPI18"/>
      <c r="BPJ18" s="126">
        <f>IF(COUNTA(BPI$12:BPI$42)=0,0.6*BPI$5,IF(BPI18="",0,IF(BPI$6=0,IF(BPI18&gt;=BPI$8,BPI$5,IF(BPI18&lt;BPI$6,0,0.6*BPI$5+0.4*BPI$5*(BPI18-BPI$7)/(BPI$8-BPI$7))),IF(BPI18&lt;=BPI$8,BPI$5,IF(BPI18&gt;BPI$6,0,0.6*BPI$5+0.4*BPI$5*(BPI18-BPI$7)/(BPI$8-BPI$7))))))</f>
      </c>
      <c r="BPK18" s="126">
        <f>IF(BPI18&lt;&gt;"",BPI$5,0)</f>
      </c>
      <c r="BPL18" s="125">
        <f>IF(BPI$6=0,RANK(BPI18,BPI$12:BPI$42,0),RANK(BPI18,BPI$12:BPI$42,1))</f>
      </c>
      <c r="BPM18" s="126">
        <v>99.99</v>
      </c>
      <c r="BPN18" s="126">
        <f>IF(COUNTA(BPM$12:BPM$42)=0,0.6*BPM$5,IF(BPM18="",0,IF(BPM$6=0,IF(BPM18&gt;=BPM$8,BPM$5,IF(BPM18&lt;BPM$6,0,0.6*BPM$5+0.4*BPM$5*(BPM18-BPM$7)/(BPM$8-BPM$7))),IF(BPM18&lt;=BPM$8,BPM$5,IF(BPM18&gt;BPM$6,0,0.6*BPM$5+0.4*BPM$5*(BPM18-BPM$7)/(BPM$8-BPM$7))))))</f>
      </c>
      <c r="BPO18" s="126">
        <f>IF(BPM18&lt;&gt;"",BPM$5,0)</f>
      </c>
      <c r="BPP18" s="125">
        <f>IF(BPM$6=0,RANK(BPM18,BPM$12:BPM$42,0),RANK(BPM18,BPM$12:BPM$42,1))</f>
      </c>
      <c r="BPQ18" s="126">
        <v>99.5233333333333</v>
      </c>
      <c r="BPR18" s="126">
        <f>IF(COUNTA(BPQ$12:BPQ$42)=0,0.6*BPQ$5,IF(BPQ18="",0,IF(BPQ$6=0,IF(BPQ18&gt;=BPQ$8,BPQ$5,IF(BPQ18&lt;BPQ$6,0,0.6*BPQ$5+0.4*BPQ$5*(BPQ18-BPQ$7)/(BPQ$8-BPQ$7))),IF(BPQ18&lt;=BPQ$8,BPQ$5,IF(BPQ18&gt;BPQ$6,0,0.6*BPQ$5+0.4*BPQ$5*(BPQ18-BPQ$7)/(BPQ$8-BPQ$7))))))</f>
      </c>
      <c r="BPS18" s="126">
        <f>IF(BPQ18&lt;&gt;"",BPQ$5,0)</f>
      </c>
      <c r="BPT18" s="125">
        <f>IF(BPQ$6=0,RANK(BPQ18,BPQ$12:BPQ$42,0),RANK(BPQ18,BPQ$12:BPQ$42,1))</f>
      </c>
      <c r="BPU18" s="126">
        <v>1.93666666666667</v>
      </c>
      <c r="BPV18" s="126">
        <f>IF(COUNTA(BPU$12:BPU$42)=0,0.6*BPU$5,IF(BPU18="",0,IF(BPU$6=0,IF(BPU18&gt;=BPU$8,BPU$5,IF(BPU18&lt;BPU$6,0,0.6*BPU$5+0.4*BPU$5*(BPU18-BPU$7)/(BPU$8-BPU$7))),IF(BPU18&lt;=BPU$8,BPU$5,IF(BPU18&gt;BPU$6,0,0.6*BPU$5+0.4*BPU$5*(BPU18-BPU$7)/(BPU$8-BPU$7))))))</f>
      </c>
      <c r="BPW18" s="126">
        <f>IF(BPU18&lt;&gt;"",BPU$5,0)</f>
      </c>
      <c r="BPX18" s="125">
        <f>IF(BPU$6=0,RANK(BPU18,BPU$12:BPU$42,0),RANK(BPU18,BPU$12:BPU$42,1))</f>
      </c>
      <c r="BPY18" s="126">
        <v>99.09</v>
      </c>
      <c r="BPZ18" s="126">
        <f>IF(COUNTA(BPY$12:BPY$42)=0,0.6*BPY$5,IF(BPY18="",0,IF(BPY$6=0,IF(BPY18&gt;=BPY$8,BPY$5,IF(BPY18&lt;BPY$6,0,0.6*BPY$5+0.4*BPY$5*(BPY18-BPY$7)/(BPY$8-BPY$7))),IF(BPY18&lt;=BPY$8,BPY$5,IF(BPY18&gt;BPY$6,0,0.6*BPY$5+0.4*BPY$5*(BPY18-BPY$7)/(BPY$8-BPY$7))))))</f>
      </c>
      <c r="BQA18" s="126">
        <f>IF(BPY18&lt;&gt;"",BPY$5,0)</f>
      </c>
      <c r="BQB18" s="125">
        <f>IF(BPY$6=0,RANK(BPY18,BPY$12:BPY$42,0),RANK(BPY18,BPY$12:BPY$42,1))</f>
      </c>
      <c r="BQC18" s="126">
        <v>100</v>
      </c>
      <c r="BQD18" s="126">
        <f>IF(COUNTA(BQC$12:BQC$42)=0,0.6*BQC$5,IF(BQC18="",0,IF(BQC$6=0,IF(BQC18&gt;=BQC$8,BQC$5,IF(BQC18&lt;BQC$6,0,0.6*BQC$5+0.4*BQC$5*(BQC18-BQC$7)/(BQC$8-BQC$7))),IF(BQC18&lt;=BQC$8,BQC$5,IF(BQC18&gt;BQC$6,0,0.6*BQC$5+0.4*BQC$5*(BQC18-BQC$7)/(BQC$8-BQC$7))))))</f>
      </c>
      <c r="BQE18" s="126">
        <f>IF(BQC18&lt;&gt;"",BQC$5,0)</f>
      </c>
      <c r="BQF18" s="125">
        <f>IF(BQC$6=0,RANK(BQC18,BQC$12:BQC$42,0),RANK(BQC18,BQC$12:BQC$42,1))</f>
      </c>
      <c r="BQG18" s="126">
        <v>3.52</v>
      </c>
      <c r="BQH18" s="126">
        <f>IF(COUNTA(BQG$12:BQG$42)=0,0.6*BQG$5,IF(BQG18="",0,IF(BQG$6=0,IF(BQG18&gt;=BQG$8,BQG$5,IF(BQG18&lt;BQG$6,0,0.6*BQG$5+0.4*BQG$5*(BQG18-BQG$7)/(BQG$8-BQG$7))),IF(BQG18&lt;=BQG$8,BQG$5,IF(BQG18&gt;BQG$6,0,0.6*BQG$5+0.4*BQG$5*(BQG18-BQG$7)/(BQG$8-BQG$7))))))</f>
      </c>
      <c r="BQI18" s="126">
        <f>IF(BQG18&lt;&gt;"",BQG$5,0)</f>
      </c>
      <c r="BQJ18" s="125">
        <f>IF(BQG$6=0,RANK(BQG18,BQG$12:BQG$42,0),RANK(BQG18,BQG$12:BQG$42,1))</f>
      </c>
      <c r="BQK18" s="126">
        <v>100</v>
      </c>
      <c r="BQL18" s="126">
        <f>IF(COUNTA(BQK$12:BQK$42)=0,0.6*BQK$5,IF(BQK18="",0,IF(BQK$6=0,IF(BQK18&gt;=BQK$8,BQK$5,IF(BQK18&lt;BQK$6,0,0.6*BQK$5+0.4*BQK$5*(BQK18-BQK$7)/(BQK$8-BQK$7))),IF(BQK18&lt;=BQK$8,BQK$5,IF(BQK18&gt;BQK$6,0,0.6*BQK$5+0.4*BQK$5*(BQK18-BQK$7)/(BQK$8-BQK$7))))))</f>
      </c>
      <c r="BQM18" s="126">
        <f>IF(BQK18&lt;&gt;"",BQK$5,0)</f>
      </c>
      <c r="BQN18" s="125">
        <f>IF(BQK$6=0,RANK(BQK18,BQK$12:BQK$42,0),RANK(BQK18,BQK$12:BQK$42,1))</f>
      </c>
      <c r="BQO18" s="126">
        <v>0.42</v>
      </c>
      <c r="BQP18" s="126">
        <f>IF(COUNTA(BQO$12:BQO$42)=0,0.6*BQO$5,IF(BQO18="",0,IF(BQO$6=0,IF(BQO18&gt;=BQO$8,BQO$5,IF(BQO18&lt;BQO$6,0,0.6*BQO$5+0.4*BQO$5*(BQO18-BQO$7)/(BQO$8-BQO$7))),IF(BQO18&lt;=BQO$8,BQO$5,IF(BQO18&gt;BQO$6,0,0.6*BQO$5+0.4*BQO$5*(BQO18-BQO$7)/(BQO$8-BQO$7))))))</f>
      </c>
      <c r="BQQ18" s="126">
        <f>IF(BQO18&lt;&gt;"",BQO$5,0)</f>
      </c>
      <c r="BQR18" s="125">
        <f>IF(BQO$6=0,RANK(BQO18,BQO$12:BQO$42,0),RANK(BQO18,BQO$12:BQO$42,1))</f>
      </c>
      <c r="BQS18" s="126">
        <v>0</v>
      </c>
      <c r="BQT18" s="126">
        <f>IF(COUNTA(BQS$12:BQS$42)=0,0.6*BQS$5,IF(BQS18="",0,IF(BQS$6=0,IF(BQS18&gt;=BQS$8,BQS$5,IF(BQS18&lt;BQS$6,0,0.6*BQS$5+0.4*BQS$5*(BQS18-BQS$7)/(BQS$8-BQS$7))),IF(BQS18&lt;=BQS$8,BQS$5,IF(BQS18&gt;BQS$6,0,0.6*BQS$5+0.4*BQS$5*(BQS18-BQS$7)/(BQS$8-BQS$7))))))</f>
      </c>
      <c r="BQU18" s="126">
        <f>IF(BQS18&lt;&gt;"",BQS$5,0)</f>
      </c>
      <c r="BQV18" s="125">
        <f>IF(BQS$6=0,RANK(BQS18,BQS$12:BQS$42,0),RANK(BQS18,BQS$12:BQS$42,1))</f>
      </c>
      <c r="BQW18" s="126">
        <v>33.803173828125</v>
      </c>
      <c r="BQX18" s="126">
        <f>IF(COUNTA(BQW$12:BQW$42)=0,0.6*BQW$5,IF(BQW18="",0,IF(BQW$6=0,IF(BQW18&gt;=BQW$8,BQW$5,IF(BQW18&lt;BQW$6,0,0.6*BQW$5+0.4*BQW$5*(BQW18-BQW$7)/(BQW$8-BQW$7))),IF(BQW18&lt;=BQW$8,BQW$5,IF(BQW18&gt;BQW$6,0,0.6*BQW$5+0.4*BQW$5*(BQW18-BQW$7)/(BQW$8-BQW$7))))))</f>
      </c>
      <c r="BQY18" s="126">
        <f>IF(BQW18&lt;&gt;"",BQW$5,0)</f>
      </c>
      <c r="BQZ18" s="125">
        <f>IF(BQW$6=0,RANK(BQW18,BQW$12:BQW$42,0),RANK(BQW18,BQW$12:BQW$42,1))</f>
      </c>
      <c r="BRA18" s="126">
        <v>4.451865234375</v>
      </c>
      <c r="BRB18" s="126">
        <f>IF(COUNTA(BRA$12:BRA$42)=0,0.6*BRA$5,IF(BRA18="",0,IF(BRA$6=0,IF(BRA18&gt;=BRA$8,BRA$5,IF(BRA18&lt;BRA$6,0,0.6*BRA$5+0.4*BRA$5*(BRA18-BRA$7)/(BRA$8-BRA$7))),IF(BRA18&lt;=BRA$8,BRA$5,IF(BRA18&gt;BRA$6,0,0.6*BRA$5+0.4*BRA$5*(BRA18-BRA$7)/(BRA$8-BRA$7))))))</f>
      </c>
      <c r="BRC18" s="126">
        <f>IF(BRA18&lt;&gt;"",BRA$5,0)</f>
      </c>
      <c r="BRD18" s="125">
        <f>IF(BRA$6=0,RANK(BRA18,BRA$12:BRA$42,0),RANK(BRA18,BRA$12:BRA$42,1))</f>
      </c>
      <c r="BRE18" s="126">
        <v>0.1</v>
      </c>
      <c r="BRF18" s="126">
        <f>IF(COUNTA(BRE$12:BRE$42)=0,0.6*BRE$5,IF(BRE18="",0,IF(BRE$6=0,IF(BRE18&gt;=BRE$8,BRE$5,IF(BRE18&lt;BRE$6,0,0.6*BRE$5+0.4*BRE$5*(BRE18-BRE$7)/(BRE$8-BRE$7))),IF(BRE18&lt;=BRE$8,BRE$5,IF(BRE18&gt;BRE$6,0,0.6*BRE$5+0.4*BRE$5*(BRE18-BRE$7)/(BRE$8-BRE$7))))))</f>
      </c>
      <c r="BRG18" s="126">
        <f>IF(BRE18&lt;&gt;"",BRE$5,0)</f>
      </c>
      <c r="BRH18" s="125">
        <f>IF(BRE$6=0,RANK(BRE18,BRE$12:BRE$42,0),RANK(BRE18,BRE$12:BRE$42,1))</f>
      </c>
      <c r="BRI18" s="126">
        <v>0.07</v>
      </c>
      <c r="BRJ18" s="126">
        <f>IF(COUNTA(BRI$12:BRI$42)=0,0.6*BRI$5,IF(BRI18="",0,IF(BRI$6=0,IF(BRI18&gt;=BRI$8,BRI$5,IF(BRI18&lt;BRI$6,0,0.6*BRI$5+0.4*BRI$5*(BRI18-BRI$7)/(BRI$8-BRI$7))),IF(BRI18&lt;=BRI$8,BRI$5,IF(BRI18&gt;BRI$6,0,0.6*BRI$5+0.4*BRI$5*(BRI18-BRI$7)/(BRI$8-BRI$7))))))</f>
      </c>
      <c r="BRK18" s="126">
        <f>IF(BRI18&lt;&gt;"",BRI$5,0)</f>
      </c>
      <c r="BRL18" s="125">
        <f>IF(BRI$6=0,RANK(BRI18,BRI$12:BRI$42,0),RANK(BRI18,BRI$12:BRI$42,1))</f>
      </c>
      <c r="BRM18" s="126">
        <v>0.07</v>
      </c>
      <c r="BRN18" s="126">
        <f>IF(COUNTA(BRM$12:BRM$42)=0,0.6*BRM$5,IF(BRM18="",0,IF(BRM$6=0,IF(BRM18&gt;=BRM$8,BRM$5,IF(BRM18&lt;BRM$6,0,0.6*BRM$5+0.4*BRM$5*(BRM18-BRM$7)/(BRM$8-BRM$7))),IF(BRM18&lt;=BRM$8,BRM$5,IF(BRM18&gt;BRM$6,0,0.6*BRM$5+0.4*BRM$5*(BRM18-BRM$7)/(BRM$8-BRM$7))))))</f>
      </c>
      <c r="BRO18" s="126">
        <f>IF(BRM18&lt;&gt;"",BRM$5,0)</f>
      </c>
      <c r="BRP18" s="125">
        <f>IF(BRM$6=0,RANK(BRM18,BRM$12:BRM$42,0),RANK(BRM18,BRM$12:BRM$42,1))</f>
      </c>
      <c r="BRQ18"/>
      <c r="BRR18" s="126">
        <f>IF(COUNTA(BRQ$12:BRQ$42)=0,0.6*BRQ$5,IF(BRQ18="",0,IF(BRQ$6=0,IF(BRQ18&gt;=BRQ$8,BRQ$5,IF(BRQ18&lt;BRQ$6,0,0.6*BRQ$5+0.4*BRQ$5*(BRQ18-BRQ$7)/(BRQ$8-BRQ$7))),IF(BRQ18&lt;=BRQ$8,BRQ$5,IF(BRQ18&gt;BRQ$6,0,0.6*BRQ$5+0.4*BRQ$5*(BRQ18-BRQ$7)/(BRQ$8-BRQ$7))))))</f>
      </c>
      <c r="BRS18" s="126">
        <f>IF(BRQ18&lt;&gt;"",BRQ$5,0)</f>
      </c>
      <c r="BRT18" s="125">
        <f>IF(BRQ$6=0,RANK(BRQ18,BRQ$12:BRQ$42,0),RANK(BRQ18,BRQ$12:BRQ$42,1))</f>
      </c>
      <c r="BRU18"/>
      <c r="BRV18" s="126">
        <f>IF(COUNTA(BRU$12:BRU$42)=0,0.6*BRU$5,IF(BRU18="",0,IF(BRU$6=0,IF(BRU18&gt;=BRU$8,BRU$5,IF(BRU18&lt;BRU$6,0,0.6*BRU$5+0.4*BRU$5*(BRU18-BRU$7)/(BRU$8-BRU$7))),IF(BRU18&lt;=BRU$8,BRU$5,IF(BRU18&gt;BRU$6,0,0.6*BRU$5+0.4*BRU$5*(BRU18-BRU$7)/(BRU$8-BRU$7))))))</f>
      </c>
      <c r="BRW18" s="126">
        <f>IF(BRU18&lt;&gt;"",BRU$5,0)</f>
      </c>
      <c r="BRX18" s="125">
        <f>IF(BRU$6=0,RANK(BRU18,BRU$12:BRU$42,0),RANK(BRU18,BRU$12:BRU$42,1))</f>
      </c>
      <c r="BRY18"/>
      <c r="BRZ18" s="126">
        <f>IF(COUNTA(BRY$12:BRY$42)=0,0.6*BRY$5,IF(BRY18="",0,IF(BRY$6=0,IF(BRY18&gt;=BRY$8,BRY$5,IF(BRY18&lt;BRY$6,0,0.6*BRY$5+0.4*BRY$5*(BRY18-BRY$7)/(BRY$8-BRY$7))),IF(BRY18&lt;=BRY$8,BRY$5,IF(BRY18&gt;BRY$6,0,0.6*BRY$5+0.4*BRY$5*(BRY18-BRY$7)/(BRY$8-BRY$7))))))</f>
      </c>
      <c r="BSA18" s="126">
        <f>IF(BRY18&lt;&gt;"",BRY$5,0)</f>
      </c>
      <c r="BSB18" s="125">
        <f>IF(BRY$6=0,RANK(BRY18,BRY$12:BRY$42,0),RANK(BRY18,BRY$12:BRY$42,1))</f>
      </c>
      <c r="BSC18"/>
      <c r="BSD18" s="126">
        <f>IF(COUNTA(BSC$12:BSC$42)=0,0.6*BSC$5,IF(BSC18="",0,IF(BSC$6=0,IF(BSC18&gt;=BSC$8,BSC$5,IF(BSC18&lt;BSC$6,0,0.6*BSC$5+0.4*BSC$5*(BSC18-BSC$7)/(BSC$8-BSC$7))),IF(BSC18&lt;=BSC$8,BSC$5,IF(BSC18&gt;BSC$6,0,0.6*BSC$5+0.4*BSC$5*(BSC18-BSC$7)/(BSC$8-BSC$7))))))</f>
      </c>
      <c r="BSE18" s="126">
        <f>IF(BSC18&lt;&gt;"",BSC$5,0)</f>
      </c>
      <c r="BSF18" s="125">
        <f>IF(BSC$6=0,RANK(BSC18,BSC$12:BSC$42,0),RANK(BSC18,BSC$12:BSC$42,1))</f>
      </c>
      <c r="BSG18"/>
      <c r="BSH18" s="126">
        <f>IF(COUNTA(BSG$12:BSG$42)=0,0.6*BSG$5,IF(BSG18="",0,IF(BSG$6=0,IF(BSG18&gt;=BSG$8,BSG$5,IF(BSG18&lt;BSG$6,0,0.6*BSG$5+0.4*BSG$5*(BSG18-BSG$7)/(BSG$8-BSG$7))),IF(BSG18&lt;=BSG$8,BSG$5,IF(BSG18&gt;BSG$6,0,0.6*BSG$5+0.4*BSG$5*(BSG18-BSG$7)/(BSG$8-BSG$7))))))</f>
      </c>
      <c r="BSI18" s="126">
        <f>IF(BSG18&lt;&gt;"",BSG$5,0)</f>
      </c>
      <c r="BSJ18" s="125">
        <f>IF(BSG$6=0,RANK(BSG18,BSG$12:BSG$42,0),RANK(BSG18,BSG$12:BSG$42,1))</f>
      </c>
      <c r="BSK18"/>
      <c r="BSL18" s="126">
        <f>IF(COUNTA(BSK$12:BSK$42)=0,0.6*BSK$5,IF(BSK18="",0,IF(BSK$6=0,IF(BSK18&gt;=BSK$8,BSK$5,IF(BSK18&lt;BSK$6,0,0.6*BSK$5+0.4*BSK$5*(BSK18-BSK$7)/(BSK$8-BSK$7))),IF(BSK18&lt;=BSK$8,BSK$5,IF(BSK18&gt;BSK$6,0,0.6*BSK$5+0.4*BSK$5*(BSK18-BSK$7)/(BSK$8-BSK$7))))))</f>
      </c>
      <c r="BSM18" s="126">
        <f>IF(BSK18&lt;&gt;"",BSK$5,0)</f>
      </c>
      <c r="BSN18" s="125">
        <f>IF(BSK$6=0,RANK(BSK18,BSK$12:BSK$42,0),RANK(BSK18,BSK$12:BSK$42,1))</f>
      </c>
      <c r="BSO18"/>
      <c r="BSP18" s="126">
        <f>IF(COUNTA(BSO$12:BSO$42)=0,0.6*BSO$5,IF(BSO18="",0,IF(BSO$6=0,IF(BSO18&gt;=BSO$8,BSO$5,IF(BSO18&lt;BSO$6,0,0.6*BSO$5+0.4*BSO$5*(BSO18-BSO$7)/(BSO$8-BSO$7))),IF(BSO18&lt;=BSO$8,BSO$5,IF(BSO18&gt;BSO$6,0,0.6*BSO$5+0.4*BSO$5*(BSO18-BSO$7)/(BSO$8-BSO$7))))))</f>
      </c>
      <c r="BSQ18" s="126">
        <f>IF(BSO18&lt;&gt;"",BSO$5,0)</f>
      </c>
      <c r="BSR18" s="125">
        <f>IF(BSO$6=0,RANK(BSO18,BSO$12:BSO$42,0),RANK(BSO18,BSO$12:BSO$42,1))</f>
      </c>
      <c r="BSS18"/>
      <c r="BST18" s="126">
        <f>IF(COUNTA(BSS$12:BSS$42)=0,0.6*BSS$5,IF(BSS18="",0,IF(BSS$6=0,IF(BSS18&gt;=BSS$8,BSS$5,IF(BSS18&lt;BSS$6,0,0.6*BSS$5+0.4*BSS$5*(BSS18-BSS$7)/(BSS$8-BSS$7))),IF(BSS18&lt;=BSS$8,BSS$5,IF(BSS18&gt;BSS$6,0,0.6*BSS$5+0.4*BSS$5*(BSS18-BSS$7)/(BSS$8-BSS$7))))))</f>
      </c>
      <c r="BSU18" s="126">
        <f>IF(BSS18&lt;&gt;"",BSS$5,0)</f>
      </c>
      <c r="BSV18" s="125">
        <f>IF(BSS$6=0,RANK(BSS18,BSS$12:BSS$42,0),RANK(BSS18,BSS$12:BSS$42,1))</f>
      </c>
      <c r="BSW18"/>
      <c r="BSX18" s="126">
        <f>IF(COUNTA(BSW$12:BSW$42)=0,0.6*BSW$5,IF(BSW18="",0,IF(BSW$6=0,IF(BSW18&gt;=BSW$8,BSW$5,IF(BSW18&lt;BSW$6,0,0.6*BSW$5+0.4*BSW$5*(BSW18-BSW$7)/(BSW$8-BSW$7))),IF(BSW18&lt;=BSW$8,BSW$5,IF(BSW18&gt;BSW$6,0,0.6*BSW$5+0.4*BSW$5*(BSW18-BSW$7)/(BSW$8-BSW$7))))))</f>
      </c>
      <c r="BSY18" s="126">
        <f>IF(BSW18&lt;&gt;"",BSW$5,0)</f>
      </c>
      <c r="BSZ18" s="125">
        <f>IF(BSW$6=0,RANK(BSW18,BSW$12:BSW$42,0),RANK(BSW18,BSW$12:BSW$42,1))</f>
      </c>
      <c r="BTA18"/>
      <c r="BTB18" s="126">
        <f>IF(COUNTA(BTA$12:BTA$42)=0,0.6*BTA$5,IF(BTA18="",0,IF(BTA$6=0,IF(BTA18&gt;=BTA$8,BTA$5,IF(BTA18&lt;BTA$6,0,0.6*BTA$5+0.4*BTA$5*(BTA18-BTA$7)/(BTA$8-BTA$7))),IF(BTA18&lt;=BTA$8,BTA$5,IF(BTA18&gt;BTA$6,0,0.6*BTA$5+0.4*BTA$5*(BTA18-BTA$7)/(BTA$8-BTA$7))))))</f>
      </c>
      <c r="BTC18" s="126">
        <f>IF(BTA18&lt;&gt;"",BTA$5,0)</f>
      </c>
      <c r="BTD18" s="125">
        <f>IF(BTA$6=0,RANK(BTA18,BTA$12:BTA$42,0),RANK(BTA18,BTA$12:BTA$42,1))</f>
      </c>
      <c r="BTE18"/>
      <c r="BTF18" s="126">
        <f>IF(COUNTA(BTE$12:BTE$42)=0,0.6*BTE$5,IF(BTE18="",0,IF(BTE$6=0,IF(BTE18&gt;=BTE$8,BTE$5,IF(BTE18&lt;BTE$6,0,0.6*BTE$5+0.4*BTE$5*(BTE18-BTE$7)/(BTE$8-BTE$7))),IF(BTE18&lt;=BTE$8,BTE$5,IF(BTE18&gt;BTE$6,0,0.6*BTE$5+0.4*BTE$5*(BTE18-BTE$7)/(BTE$8-BTE$7))))))</f>
      </c>
      <c r="BTG18" s="126">
        <f>IF(BTE18&lt;&gt;"",BTE$5,0)</f>
      </c>
      <c r="BTH18" s="125">
        <f>IF(BTE$6=0,RANK(BTE18,BTE$12:BTE$42,0),RANK(BTE18,BTE$12:BTE$42,1))</f>
      </c>
      <c r="BTI18" s="126">
        <v>0.39</v>
      </c>
      <c r="BTJ18" s="126">
        <f>IF(COUNTA(BTI$12:BTI$42)=0,0.6*BTI$5,IF(BTI18="",0,IF(BTI$6=0,IF(BTI18&gt;=BTI$8,BTI$5,IF(BTI18&lt;BTI$6,0,0.6*BTI$5+0.4*BTI$5*(BTI18-BTI$7)/(BTI$8-BTI$7))),IF(BTI18&lt;=BTI$8,BTI$5,IF(BTI18&gt;BTI$6,0,0.6*BTI$5+0.4*BTI$5*(BTI18-BTI$7)/(BTI$8-BTI$7))))))</f>
      </c>
      <c r="BTK18" s="126">
        <f>IF(BTI18&lt;&gt;"",BTI$5,0)</f>
      </c>
      <c r="BTL18" s="125">
        <f>IF(BTI$6=0,RANK(BTI18,BTI$12:BTI$42,0),RANK(BTI18,BTI$12:BTI$42,1))</f>
      </c>
      <c r="BTM18" s="126">
        <v>1.32</v>
      </c>
      <c r="BTN18" s="126">
        <f>IF(COUNTA(BTM$12:BTM$42)=0,0.6*BTM$5,IF(BTM18="",0,IF(BTM$6=0,IF(BTM18&gt;=BTM$8,BTM$5,IF(BTM18&lt;BTM$6,0,0.6*BTM$5+0.4*BTM$5*(BTM18-BTM$7)/(BTM$8-BTM$7))),IF(BTM18&lt;=BTM$8,BTM$5,IF(BTM18&gt;BTM$6,0,0.6*BTM$5+0.4*BTM$5*(BTM18-BTM$7)/(BTM$8-BTM$7))))))</f>
      </c>
      <c r="BTO18" s="126">
        <f>IF(BTM18&lt;&gt;"",BTM$5,0)</f>
      </c>
      <c r="BTP18" s="125">
        <f>IF(BTM$6=0,RANK(BTM18,BTM$12:BTM$42,0),RANK(BTM18,BTM$12:BTM$42,1))</f>
      </c>
      <c r="BTQ18" s="126">
        <v>0.93</v>
      </c>
      <c r="BTR18" s="126">
        <f>IF(COUNTA(BTQ$12:BTQ$42)=0,0.6*BTQ$5,IF(BTQ18="",0,IF(BTQ$6=0,IF(BTQ18&gt;=BTQ$8,BTQ$5,IF(BTQ18&lt;BTQ$6,0,0.6*BTQ$5+0.4*BTQ$5*(BTQ18-BTQ$7)/(BTQ$8-BTQ$7))),IF(BTQ18&lt;=BTQ$8,BTQ$5,IF(BTQ18&gt;BTQ$6,0,0.6*BTQ$5+0.4*BTQ$5*(BTQ18-BTQ$7)/(BTQ$8-BTQ$7))))))</f>
      </c>
      <c r="BTS18" s="126">
        <f>IF(BTQ18&lt;&gt;"",BTQ$5,0)</f>
      </c>
      <c r="BTT18" s="125">
        <f>IF(BTQ$6=0,RANK(BTQ18,BTQ$12:BTQ$42,0),RANK(BTQ18,BTQ$12:BTQ$42,1))</f>
      </c>
      <c r="BTU18" s="126">
        <v>98.9</v>
      </c>
      <c r="BTV18" s="126">
        <f>IF(COUNTA(BTU$12:BTU$42)=0,0.6*BTU$5,IF(BTU18="",0,IF(BTU$6=0,IF(BTU18&gt;=BTU$8,BTU$5,IF(BTU18&lt;BTU$6,0,0.6*BTU$5+0.4*BTU$5*(BTU18-BTU$7)/(BTU$8-BTU$7))),IF(BTU18&lt;=BTU$8,BTU$5,IF(BTU18&gt;BTU$6,0,0.6*BTU$5+0.4*BTU$5*(BTU18-BTU$7)/(BTU$8-BTU$7))))))</f>
      </c>
      <c r="BTW18" s="126">
        <f>IF(BTU18&lt;&gt;"",BTU$5,0)</f>
      </c>
      <c r="BTX18" s="125">
        <f>IF(BTU$6=0,RANK(BTU18,BTU$12:BTU$42,0),RANK(BTU18,BTU$12:BTU$42,1))</f>
      </c>
      <c r="BTY18" s="126">
        <v>96.96</v>
      </c>
      <c r="BTZ18" s="126">
        <f>IF(COUNTA(BTY$12:BTY$42)=0,0.6*BTY$5,IF(BTY18="",0,IF(BTY$6=0,IF(BTY18&gt;=BTY$8,BTY$5,IF(BTY18&lt;BTY$6,0,0.6*BTY$5+0.4*BTY$5*(BTY18-BTY$7)/(BTY$8-BTY$7))),IF(BTY18&lt;=BTY$8,BTY$5,IF(BTY18&gt;BTY$6,0,0.6*BTY$5+0.4*BTY$5*(BTY18-BTY$7)/(BTY$8-BTY$7))))))</f>
      </c>
      <c r="BUA18" s="126">
        <f>IF(BTY18&lt;&gt;"",BTY$5,0)</f>
      </c>
      <c r="BUB18" s="125">
        <f>IF(BTY$6=0,RANK(BTY18,BTY$12:BTY$42,0),RANK(BTY18,BTY$12:BTY$42,1))</f>
      </c>
      <c r="BUC18" s="126">
        <v>98.72</v>
      </c>
      <c r="BUD18" s="126">
        <f>IF(COUNTA(BUC$12:BUC$42)=0,0.6*BUC$5,IF(BUC18="",0,IF(BUC$6=0,IF(BUC18&gt;=BUC$8,BUC$5,IF(BUC18&lt;BUC$6,0,0.6*BUC$5+0.4*BUC$5*(BUC18-BUC$7)/(BUC$8-BUC$7))),IF(BUC18&lt;=BUC$8,BUC$5,IF(BUC18&gt;BUC$6,0,0.6*BUC$5+0.4*BUC$5*(BUC18-BUC$7)/(BUC$8-BUC$7))))))</f>
      </c>
      <c r="BUE18" s="126">
        <f>IF(BUC18&lt;&gt;"",BUC$5,0)</f>
      </c>
      <c r="BUF18" s="125">
        <f>IF(BUC$6=0,RANK(BUC18,BUC$12:BUC$42,0),RANK(BUC18,BUC$12:BUC$42,1))</f>
      </c>
      <c r="BUG18" s="126">
        <v>0.98</v>
      </c>
      <c r="BUH18" s="126">
        <f>IF(COUNTA(BUG$12:BUG$42)=0,0.6*BUG$5,IF(BUG18="",0,IF(BUG$6=0,IF(BUG18&gt;=BUG$8,BUG$5,IF(BUG18&lt;BUG$6,0,0.6*BUG$5+0.4*BUG$5*(BUG18-BUG$7)/(BUG$8-BUG$7))),IF(BUG18&lt;=BUG$8,BUG$5,IF(BUG18&gt;BUG$6,0,0.6*BUG$5+0.4*BUG$5*(BUG18-BUG$7)/(BUG$8-BUG$7))))))</f>
      </c>
      <c r="BUI18" s="126">
        <f>IF(BUG18&lt;&gt;"",BUG$5,0)</f>
      </c>
      <c r="BUJ18" s="125">
        <f>IF(BUG$6=0,RANK(BUG18,BUG$12:BUG$42,0),RANK(BUG18,BUG$12:BUG$42,1))</f>
      </c>
      <c r="BUK18" s="126">
        <v>0.81</v>
      </c>
      <c r="BUL18" s="126">
        <f>IF(COUNTA(BUK$12:BUK$42)=0,0.6*BUK$5,IF(BUK18="",0,IF(BUK$6=0,IF(BUK18&gt;=BUK$8,BUK$5,IF(BUK18&lt;BUK$6,0,0.6*BUK$5+0.4*BUK$5*(BUK18-BUK$7)/(BUK$8-BUK$7))),IF(BUK18&lt;=BUK$8,BUK$5,IF(BUK18&gt;BUK$6,0,0.6*BUK$5+0.4*BUK$5*(BUK18-BUK$7)/(BUK$8-BUK$7))))))</f>
      </c>
      <c r="BUM18" s="126">
        <f>IF(BUK18&lt;&gt;"",BUK$5,0)</f>
      </c>
      <c r="BUN18" s="125">
        <f>IF(BUK$6=0,RANK(BUK18,BUK$12:BUK$42,0),RANK(BUK18,BUK$12:BUK$42,1))</f>
      </c>
      <c r="BUO18" s="126">
        <v>25.83</v>
      </c>
      <c r="BUP18" s="126">
        <f>IF(COUNTA(BUO$12:BUO$42)=0,0.6*BUO$5,IF(BUO18="",0,IF(AND(BUO18&gt;=BUO$7,BUO18&lt;=BUO$8),BUO$5,0)))</f>
      </c>
      <c r="BUQ18" s="126">
        <f>IF(BUO18&lt;&gt;"",BUO$5,0)</f>
      </c>
      <c r="BUR18" s="125">
        <f>IF(BUO$6=0,RANK(BUO18,BUO$12:BUO$42,0),RANK(BUO18,BUO$12:BUO$42,1))</f>
      </c>
      <c r="BUS18" s="126">
        <v>0.16</v>
      </c>
      <c r="BUT18" s="126">
        <f>IF(COUNTA(BUS$12:BUS$42)=0,0.6*BUS$5,IF(BUS18="",0,IF(BUS$6=0,IF(BUS18&gt;=BUS$8,BUS$5,IF(BUS18&lt;BUS$6,0,0.6*BUS$5+0.4*BUS$5*(BUS18-BUS$7)/(BUS$8-BUS$7))),IF(BUS18&lt;=BUS$8,BUS$5,IF(BUS18&gt;BUS$6,0,0.6*BUS$5+0.4*BUS$5*(BUS18-BUS$7)/(BUS$8-BUS$7))))))</f>
      </c>
      <c r="BUU18" s="126">
        <f>IF(BUS18&lt;&gt;"",BUS$5,0)</f>
      </c>
      <c r="BUV18" s="125">
        <f>IF(BUS$6=0,RANK(BUS18,BUS$12:BUS$42,0),RANK(BUS18,BUS$12:BUS$42,1))</f>
      </c>
      <c r="BUW18" s="126">
        <v>0</v>
      </c>
      <c r="BUX18" s="126">
        <f>IF(COUNTA(BUW$12:BUW$42)=0,0.6*BUW$5,IF(BUW18="",0,IF(BUW$6=0,IF(BUW18&gt;=BUW$8,BUW$5,IF(BUW18&lt;BUW$6,0,0.6*BUW$5+0.4*BUW$5*(BUW18-BUW$7)/(BUW$8-BUW$7))),IF(BUW18&lt;=BUW$8,BUW$5,IF(BUW18&gt;BUW$6,0,0.6*BUW$5+0.4*BUW$5*(BUW18-BUW$7)/(BUW$8-BUW$7))))))</f>
      </c>
      <c r="BUY18" s="126">
        <f>IF(BUW18&lt;&gt;"",BUW$5,0)</f>
      </c>
      <c r="BUZ18" s="125">
        <f>IF(BUW$6=0,RANK(BUW18,BUW$12:BUW$42,0),RANK(BUW18,BUW$12:BUW$42,1))</f>
      </c>
      <c r="BVA18" s="126">
        <v>0.043</v>
      </c>
      <c r="BVB18" s="126">
        <f>IF(COUNTA(BVA$12:BVA$42)=0,0.6*BVA$5,IF(BVA18="",0,IF(BVA$6=0,IF(BVA18&gt;=BVA$8,BVA$5,IF(BVA18&lt;BVA$6,0,0.6*BVA$5+0.4*BVA$5*(BVA18-BVA$7)/(BVA$8-BVA$7))),IF(BVA18&lt;=BVA$8,BVA$5,IF(BVA18&gt;BVA$6,0,0.6*BVA$5+0.4*BVA$5*(BVA18-BVA$7)/(BVA$8-BVA$7))))))</f>
      </c>
      <c r="BVC18" s="126">
        <f>IF(BVA18&lt;&gt;"",BVA$5,0)</f>
      </c>
      <c r="BVD18" s="125">
        <f>IF(BVA$6=0,RANK(BVA18,BVA$12:BVA$42,0),RANK(BVA18,BVA$12:BVA$42,1))</f>
      </c>
      <c r="BVE18" s="126">
        <v>0.03</v>
      </c>
      <c r="BVF18" s="126">
        <f>IF(COUNTA(BVE$12:BVE$42)=0,0.6*BVE$5,IF(BVE18="",0,IF(BVE$6=0,IF(BVE18&gt;=BVE$8,BVE$5,IF(BVE18&lt;BVE$6,0,0.6*BVE$5+0.4*BVE$5*(BVE18-BVE$7)/(BVE$8-BVE$7))),IF(BVE18&lt;=BVE$8,BVE$5,IF(BVE18&gt;BVE$6,0,0.6*BVE$5+0.4*BVE$5*(BVE18-BVE$7)/(BVE$8-BVE$7))))))</f>
      </c>
      <c r="BVG18" s="126">
        <f>IF(BVE18&lt;&gt;"",BVE$5,0)</f>
      </c>
      <c r="BVH18" s="125">
        <f>IF(BVE$6=0,RANK(BVE18,BVE$12:BVE$42,0),RANK(BVE18,BVE$12:BVE$42,1))</f>
      </c>
      <c r="BVI18" s="126">
        <v>49.4485623244322</v>
      </c>
      <c r="BVJ18" s="126">
        <f>IF(COUNTA(BVI$12:BVI$42)=0,0.6*BVI$5,IF(BVI18="",0,IF(BVI$6=0,IF(BVI18&gt;=BVI$8,BVI$5,IF(BVI18&lt;BVI$6,0,0.6*BVI$5+0.4*BVI$5*(BVI18-BVI$7)/(BVI$8-BVI$7))),IF(BVI18&lt;=BVI$8,BVI$5,IF(BVI18&gt;BVI$6,0,0.6*BVI$5+0.4*BVI$5*(BVI18-BVI$7)/(BVI$8-BVI$7))))))</f>
      </c>
      <c r="BVK18" s="126">
        <f>IF(BVI18&lt;&gt;"",BVI$5,0)</f>
      </c>
      <c r="BVL18" s="125">
        <f>IF(BVI$6=0,RANK(BVI18,BVI$12:BVI$42,0),RANK(BVI18,BVI$12:BVI$42,1))</f>
      </c>
      <c r="BVM18" s="126">
        <v>0.53</v>
      </c>
      <c r="BVN18" s="126">
        <f>IF(COUNTA(BVM$12:BVM$42)=0,0.6*BVM$5,IF(BVM18="",0,IF(BVM$6=0,IF(BVM18&gt;=BVM$8,BVM$5,IF(BVM18&lt;BVM$6,0,0.6*BVM$5+0.4*BVM$5*(BVM18-BVM$7)/(BVM$8-BVM$7))),IF(BVM18&lt;=BVM$8,BVM$5,IF(BVM18&gt;BVM$6,0,0.6*BVM$5+0.4*BVM$5*(BVM18-BVM$7)/(BVM$8-BVM$7))))))</f>
      </c>
      <c r="BVO18" s="126">
        <f>IF(BVM18&lt;&gt;"",BVM$5,0)</f>
      </c>
      <c r="BVP18" s="125">
        <f>IF(BVM$6=0,RANK(BVM18,BVM$12:BVM$42,0),RANK(BVM18,BVM$12:BVM$42,1))</f>
      </c>
      <c r="BVQ18" s="126">
        <v>0.63</v>
      </c>
      <c r="BVR18" s="126">
        <f>IF(COUNTA(BVQ$12:BVQ$42)=0,0.6*BVQ$5,IF(BVQ18="",0,IF(BVQ$6=0,IF(BVQ18&gt;=BVQ$8,BVQ$5,IF(BVQ18&lt;BVQ$6,0,0.6*BVQ$5+0.4*BVQ$5*(BVQ18-BVQ$7)/(BVQ$8-BVQ$7))),IF(BVQ18&lt;=BVQ$8,BVQ$5,IF(BVQ18&gt;BVQ$6,0,0.6*BVQ$5+0.4*BVQ$5*(BVQ18-BVQ$7)/(BVQ$8-BVQ$7))))))</f>
      </c>
      <c r="BVS18" s="126">
        <f>IF(BVQ18&lt;&gt;"",BVQ$5,0)</f>
      </c>
      <c r="BVT18" s="125">
        <f>IF(BVQ$6=0,RANK(BVQ18,BVQ$12:BVQ$42,0),RANK(BVQ18,BVQ$12:BVQ$42,1))</f>
      </c>
      <c r="BVU18" s="126">
        <v>84.862267881097</v>
      </c>
      <c r="BVV18" s="126">
        <f>IF(COUNTA(BVU$12:BVU$42)=0,0.6*BVU$5,IF(BVU18="",0,IF(BVU$6=0,IF(BVU18&gt;=BVU$8,BVU$5,IF(BVU18&lt;BVU$6,0,0.6*BVU$5+0.4*BVU$5*(BVU18-BVU$7)/(BVU$8-BVU$7))),IF(BVU18&lt;=BVU$8,BVU$5,IF(BVU18&gt;BVU$6,0,0.6*BVU$5+0.4*BVU$5*(BVU18-BVU$7)/(BVU$8-BVU$7))))))</f>
      </c>
      <c r="BVW18" s="126">
        <f>IF(BVU18&lt;&gt;"",BVU$5,0)</f>
      </c>
      <c r="BVX18" s="125">
        <f>IF(BVU$6=0,RANK(BVU18,BVU$12:BVU$42,0),RANK(BVU18,BVU$12:BVU$42,1))</f>
      </c>
      <c r="BVY18" s="126">
        <v>97.6027024081944</v>
      </c>
      <c r="BVZ18" s="126">
        <f>IF(COUNTA(BVY$12:BVY$42)=0,0.6*BVY$5,IF(BVY18="",0,IF(BVY$6=0,IF(BVY18&gt;=BVY$8,BVY$5,IF(BVY18&lt;BVY$6,0,0.6*BVY$5+0.4*BVY$5*(BVY18-BVY$7)/(BVY$8-BVY$7))),IF(BVY18&lt;=BVY$8,BVY$5,IF(BVY18&gt;BVY$6,0,0.6*BVY$5+0.4*BVY$5*(BVY18-BVY$7)/(BVY$8-BVY$7))))))</f>
      </c>
      <c r="BWA18" s="126">
        <f>IF(BVY18&lt;&gt;"",BVY$5,0)</f>
      </c>
      <c r="BWB18" s="125">
        <f>IF(BVY$6=0,RANK(BVY18,BVY$12:BVY$42,0),RANK(BVY18,BVY$12:BVY$42,1))</f>
      </c>
      <c r="BWC18" s="126">
        <v>100</v>
      </c>
      <c r="BWD18" s="126">
        <f>IF(COUNTA(BWC$12:BWC$42)=0,0.6*BWC$5,IF(BWC18="",0,IF(BWC$6=0,IF(BWC18&gt;=BWC$8,BWC$5,IF(BWC18&lt;BWC$6,0,0.6*BWC$5+0.4*BWC$5*(BWC18-BWC$7)/(BWC$8-BWC$7))),IF(BWC18&lt;=BWC$8,BWC$5,IF(BWC18&gt;BWC$6,0,0.6*BWC$5+0.4*BWC$5*(BWC18-BWC$7)/(BWC$8-BWC$7))))))</f>
      </c>
      <c r="BWE18" s="126">
        <f>IF(BWC18&lt;&gt;"",BWC$5,0)</f>
      </c>
      <c r="BWF18" s="125">
        <f>IF(BWC$6=0,RANK(BWC18,BWC$12:BWC$42,0),RANK(BWC18,BWC$12:BWC$42,1))</f>
      </c>
      <c r="BWG18" s="126">
        <v>96.5348152991174</v>
      </c>
      <c r="BWH18" s="126">
        <f>IF(COUNTA(BWG$12:BWG$42)=0,0.6*BWG$5,IF(BWG18="",0,IF(BWG$6=0,IF(BWG18&gt;=BWG$8,BWG$5,IF(BWG18&lt;BWG$6,0,0.6*BWG$5+0.4*BWG$5*(BWG18-BWG$7)/(BWG$8-BWG$7))),IF(BWG18&lt;=BWG$8,BWG$5,IF(BWG18&gt;BWG$6,0,0.6*BWG$5+0.4*BWG$5*(BWG18-BWG$7)/(BWG$8-BWG$7))))))</f>
      </c>
      <c r="BWI18" s="126">
        <f>IF(BWG18&lt;&gt;"",BWG$5,0)</f>
      </c>
      <c r="BWJ18" s="125">
        <f>IF(BWG$6=0,RANK(BWG18,BWG$12:BWG$42,0),RANK(BWG18,BWG$12:BWG$42,1))</f>
      </c>
      <c r="BWK18" s="126">
        <v>10</v>
      </c>
      <c r="BWL18" s="126">
        <f>IF(COUNTA(BWK$12:BWK$42)=0,0.6*BWK$5,IF(BWK18="",0,IF(AND(BWK18&gt;=BWK$7,BWK18&lt;=BWK$8),BWK$5,0)))</f>
      </c>
      <c r="BWM18" s="126">
        <f>IF(BWK18&lt;&gt;"",BWK$5,0)</f>
      </c>
      <c r="BWN18" s="125">
        <f>IF(BWK$6=0,RANK(BWK18,BWK$12:BWK$42,0),RANK(BWK18,BWK$12:BWK$42,1))</f>
      </c>
      <c r="BWO18" s="126">
        <v>4.8</v>
      </c>
      <c r="BWP18" s="126">
        <f>IF(COUNTA(BWO$12:BWO$42)=0,0.6*BWO$5,IF(BWO18="",0,IF(BWO$6=0,IF(BWO18&gt;=BWO$8,BWO$5,IF(BWO18&lt;BWO$6,0,0.6*BWO$5+0.4*BWO$5*(BWO18-BWO$7)/(BWO$8-BWO$7))),IF(BWO18&lt;=BWO$8,BWO$5,IF(BWO18&gt;BWO$6,0,0.6*BWO$5+0.4*BWO$5*(BWO18-BWO$7)/(BWO$8-BWO$7))))))</f>
      </c>
      <c r="BWQ18" s="126">
        <f>IF(BWO18&lt;&gt;"",BWO$5,0)</f>
      </c>
      <c r="BWR18" s="125">
        <f>IF(BWO$6=0,RANK(BWO18,BWO$12:BWO$42,0),RANK(BWO18,BWO$12:BWO$42,1))</f>
      </c>
      <c r="BWS18" s="126">
        <v>3.77</v>
      </c>
      <c r="BWT18" s="126">
        <f>IF(COUNTA(BWS$12:BWS$42)=0,0.6*BWS$5,IF(BWS18="",0,IF(BWS$6=0,IF(BWS18&gt;=BWS$8,BWS$5,IF(BWS18&lt;BWS$6,0,0.6*BWS$5+0.4*BWS$5*(BWS18-BWS$7)/(BWS$8-BWS$7))),IF(BWS18&lt;=BWS$8,BWS$5,IF(BWS18&gt;BWS$6,0,0.6*BWS$5+0.4*BWS$5*(BWS18-BWS$7)/(BWS$8-BWS$7))))))</f>
      </c>
      <c r="BWU18" s="126">
        <f>IF(BWS18&lt;&gt;"",BWS$5,0)</f>
      </c>
      <c r="BWV18" s="125">
        <f>IF(BWS$6=0,RANK(BWS18,BWS$12:BWS$42,0),RANK(BWS18,BWS$12:BWS$42,1))</f>
      </c>
      <c r="BWW18" s="125" t="s">
        <v>22</v>
      </c>
      <c r="BWX18" s="125">
        <f>(F18+J18+N18+R18+V18+Z18+AD18+AH18+AL18)*100</f>
      </c>
      <c r="BWY18" s="125">
        <f>RANK(BWX18,BWX$12:BWX$42,0)</f>
      </c>
      <c r="BWZ18" s="125" t="s">
        <v>22</v>
      </c>
      <c r="BXA18" s="125">
        <f>(AP18+AT18+AX18+BB18+BF18+BJ18+BN18+BR18+BV18+BZ18+CD18+CH18+CL18+CP18)*100</f>
      </c>
      <c r="BXB18" s="125">
        <f>RANK(BXA18,BXA$12:BXA$42,0)</f>
      </c>
      <c r="BXC18" s="125" t="s">
        <v>22</v>
      </c>
      <c r="BXD18" s="125">
        <f>(CT18)*100</f>
      </c>
      <c r="BXE18" s="125">
        <f>RANK(BXD18,BXD$12:BXD$42,0)</f>
      </c>
      <c r="BXF18" s="125" t="s">
        <v>22</v>
      </c>
      <c r="BXG18" s="125">
        <f>(CX18+DB18+DF18+DJ18+DN18+DR18+DV18+DZ18+EE18+EJ18+EO18+ET18+EY18+FD18+FI18+FN18+FS18+FX18+GC18+GH18+GM18+GR18+GW18+HB18+HG18+HL18+HQ18+HV18+IA18+IF18+IK18+IP18+IU18+IZ18+JE18+JJ18+JO18+JT18+JY18+KD18+KI18+KN18+KS18+KX18+LC18+LH18+LM18+LR18+LW18+MB18+MG18+ML18+MQ18+MV18+NA18+NF18+NK18+NP18+NU18+NZ18+OE18+OJ18+OO18+OT18+OY18+PD18+PI18+PN18+PS18+PX18+QC18+QH18+QM18+QR18+QW18+RB18+RG18+RL18+RQ18+RV18+SA18+SF18+SK18+SP18+SU18+SZ18+TE18+TJ18+TO18+TT18+TY18+UD18+UI18+UN18+US18+UX18+VC18+VH18+VM18+VR18+VW18+WB18+WG18+WL18+WQ18+WV18+XA18+XF18+XK18+XP18+XU18+XZ18+YE18+YJ18+YO18+YT18+YY18+ZD18+ZI18+ZN18+ZS18+ZX18+AAC18+AAH18+AAM18+AAR18+AAW18+ABB18+ABG18+ABL18+ABQ18+ABV18+ACA18+ACF18+ACK18+ACP18+ACU18+ACZ18+ADE18+ADJ18+ADO18+ADT18+ADY18+AED18+AEI18+AEN18+AES18+AEX18+AFC18+AFH18+AFM18+AFR18+AFW18+AGB18+AGG18+AGL18+AGQ18+AGV18+AHA18+AHF18+AHK18+AHP18+AHU18+AHZ18+AIE18+AIJ18+AIO18+AIT18+AIY18+AJD18+AJI18+AJN18+AJS18+AJX18+AKC18+AKH18+AKM18+AKR18+AKW18+ALB18+ALG18+ALL18+ALQ18+ALV18+AMA18+AMF18+AMK18+AMP18+AMU18+AMZ18+ANE18+ANJ18+ANO18+ANT18+ANY18+AOD18+AOI18+AON18+AOS18+AOX18+APC18+APH18+APM18+APR18+APW18+AQB18+AQG18+AQL18+AQQ18+AQV18+ARA18+ARF18+ARK18+ARP18+ARU18+ARZ18+ASE18+ASJ18+ASO18+AST18+ASY18+ATD18+ATI18+ATN18+ATS18+ATX18+AUC18+AUH18)*100</f>
      </c>
      <c r="BXH18" s="125">
        <f>RANK(BXG18,BXG$12:BXG$42,0)</f>
      </c>
      <c r="BXI18" s="125" t="s">
        <v>22</v>
      </c>
      <c r="BXJ18" s="125">
        <f>(AUL18+AUP18+AUT18+AUX18+AVB18+AVF18+AVJ18+AVN18+AVR18+AVV18+AVZ18+AWD18+AWH18+AWL18+AWP18+AWT18+AWX18+AXB18+AXF18+AXJ18+AXN18+AXR18+AXV18+AXZ18+AYD18+AYH18+AYL18+AYP18+AYT18+AYX18+AZB18+AZF18+AZJ18+AZN18+AZR18+AZV18+AZZ18+BAD18+BAH18+BAL18+BAP18+BAT18+BAX18+BBB18+BBF18+BBJ18+BBN18+BBR18+BBV18+BBZ18+BCD18+BCH18+BCL18+BCP18+BCT18+BCX18+BDB18+BDF18+BDJ18+BDN18+BDR18+BDV18+BDZ18+BED18+BEH18+BEL18+BEP18+BET18+BEX18+BFB18+BFF18+BFJ18+BFN18+BFR18+BFV18+BFZ18+BGD18+BGH18+BGL18+BGP18+BGT18+BGX18+BHB18+BHF18+BHJ18+BHN18+BHR18+BHV18+BHZ18+BID18+BIH18+BIL18+BIP18+BIT18+BIX18+BJB18+BJF18+BJJ18+BJN18+BJR18+BJV18+BJZ18+BKD18+BKH18+BKL18+BKP18+BKT18+BKX18+BLB18+BLF18+BLJ18+BLN18+BLR18+BLV18+BLZ18+BMD18+BMH18+BML18+BMP18+BMT18+BMX18+BNB18+BNF18+BNJ18+BNN18+BNR18+BNV18+BNZ18+BOD18+BOH18+BOL18+BOP18+BOT18+BOX18+BPB18+BPF18+BPJ18+BPN18+BPR18+BPV18+BPZ18+BQD18+BQH18+BQL18+BQP18+BQT18+BQX18+BRB18)*100</f>
      </c>
      <c r="BXK18" s="125">
        <f>RANK(BXJ18,BXJ$12:BXJ$42,0)</f>
      </c>
      <c r="BXL18" s="125" t="s">
        <v>22</v>
      </c>
      <c r="BXM18" s="125">
        <f>(BRF18+BRJ18+BRN18+BRR18+BRV18+BRZ18+BSD18+BSH18+BSL18+BSP18+BST18+BSX18+BTB18+BTF18+BTJ18+BTN18+BTR18)*100</f>
      </c>
      <c r="BXN18" s="125">
        <f>RANK(BXM18,BXM$12:BXM$42,0)</f>
      </c>
      <c r="BXO18" s="125" t="s">
        <v>22</v>
      </c>
      <c r="BXP18" s="125">
        <f>(BTV18+BTZ18+BUD18+BUH18+BUL18)*100</f>
      </c>
      <c r="BXQ18" s="125">
        <f>RANK(BXP18,BXP$12:BXP$42,0)</f>
      </c>
      <c r="BXR18" s="125" t="s">
        <v>22</v>
      </c>
      <c r="BXS18" s="125">
        <f>(BUP18+BUT18+BUX18)*100</f>
      </c>
      <c r="BXT18" s="125">
        <f>RANK(BXS18,BXS$12:BXS$42,0)</f>
      </c>
      <c r="BXU18" s="125" t="s">
        <v>22</v>
      </c>
      <c r="BXV18" s="125">
        <f>(BVB18+BVF18+BVJ18+BVN18+BVR18+BVV18+BVZ18+BWD18+BWH18+BWL18+BWP18+BWT18)*100</f>
      </c>
      <c r="BXW18" s="125">
        <f>RANK(BXV18,BXV$12:BXV$42,0)</f>
      </c>
    </row>
    <row r="19">
      <c r="A19" s="125" t="s">
        <v>23</v>
      </c>
      <c r="B19" s="125">
        <f>A19</f>
      </c>
      <c r="C19" s="125">
        <f>(F19+J19+N19+R19+V19+Z19+AD19+AH19+AL19+AP19+AT19+AX19+BB19+BF19+BJ19+BN19+BR19+BV19+BZ19+CD19+CH19+CL19+CP19+CT19+CX19+DB19+DF19+DJ19+DN19+DR19+DV19+DZ19+EE19+EJ19+EO19+ET19+EY19+FD19+FI19+FN19+FS19+FX19+GC19+GH19+GM19+GR19+GW19+HB19+HG19+HL19+HQ19+HV19+IA19+IF19+IK19+IP19+IU19+IZ19+JE19+JJ19+JO19+JT19+JY19+KD19+KI19+KN19+KS19+KX19+LC19+LH19+LM19+LR19+LW19+MB19+MG19+ML19+MQ19+MV19+NA19+NF19+NK19+NP19+NU19+NZ19+OE19+OJ19+OO19+OT19+OY19+PD19+PI19+PN19+PS19+PX19+QC19+QH19+QM19+QR19+QW19+RB19+RG19+RL19+RQ19+RV19+SA19+SF19+SK19+SP19+SU19+SZ19+TE19+TJ19+TO19+TT19+TY19+UD19+UI19+UN19+US19+UX19+VC19+VH19+VM19+VR19+VW19+WB19+WG19+WL19+WQ19+WV19+XA19+XF19+XK19+XP19+XU19+XZ19+YE19+YJ19+YO19+YT19+YY19+ZD19+ZI19+ZN19+ZS19+ZX19+AAC19+AAH19+AAM19+AAR19+AAW19+ABB19+ABG19+ABL19+ABQ19+ABV19+ACA19+ACF19+ACK19+ACP19+ACU19+ACZ19+ADE19+ADJ19+ADO19+ADT19+ADY19+AED19+AEI19+AEN19+AES19+AEX19+AFC19+AFH19+AFM19+AFR19+AFW19+AGB19+AGG19+AGL19+AGQ19+AGV19+AHA19+AHF19+AHK19+AHP19+AHU19+AHZ19+AIE19+AIJ19+AIO19+AIT19+AIY19+AJD19+AJI19+AJN19+AJS19+AJX19+AKC19+AKH19+AKM19+AKR19+AKW19+ALB19+ALG19+ALL19+ALQ19+ALV19+AMA19+AMF19+AMK19+AMP19+AMU19+AMZ19+ANE19+ANJ19+ANO19+ANT19+ANY19+AOD19+AOI19+AON19+AOS19+AOX19+APC19+APH19+APM19+APR19+APW19+AQB19+AQG19+AQL19+AQQ19+AQV19+ARA19+ARF19+ARK19+ARP19+ARU19+ARZ19+ASE19+ASJ19+ASO19+AST19+ASY19+ATD19+ATI19+ATN19+ATS19+ATX19+AUC19+AUH19+AUL19+AUP19+AUT19+AUX19+AVB19+AVF19+AVJ19+AVN19+AVR19+AVV19+AVZ19+AWD19+AWH19+AWL19+AWP19+AWT19+AWX19+AXB19+AXF19+AXJ19+AXN19+AXR19+AXV19+AXZ19+AYD19+AYH19+AYL19+AYP19+AYT19+AYX19+AZB19+AZF19+AZJ19+AZN19+AZR19+AZV19+AZZ19+BAD19+BAH19+BAL19+BAP19+BAT19+BAX19+BBB19+BBF19+BBJ19+BBN19+BBR19+BBV19+BBZ19+BCD19+BCH19+BCL19+BCP19+BCT19+BCX19+BDB19+BDF19+BDJ19+BDN19+BDR19+BDV19+BDZ19+BED19+BEH19+BEL19+BEP19+BET19+BEX19+BFB19+BFF19+BFJ19+BFN19+BFR19+BFV19+BFZ19+BGD19+BGH19+BGL19+BGP19+BGT19+BGX19+BHB19+BHF19+BHJ19+BHN19+BHR19+BHV19+BHZ19+BID19+BIH19+BIL19+BIP19+BIT19+BIX19+BJB19+BJF19+BJJ19+BJN19+BJR19+BJV19+BJZ19+BKD19+BKH19+BKL19+BKP19+BKT19+BKX19+BLB19+BLF19+BLJ19+BLN19+BLR19+BLV19+BLZ19+BMD19+BMH19+BML19+BMP19+BMT19+BMX19+BNB19+BNF19+BNJ19+BNN19+BNR19+BNV19+BNZ19+BOD19+BOH19+BOL19+BOP19+BOT19+BOX19+BPB19+BPF19+BPJ19+BPN19+BPR19+BPV19+BPZ19+BQD19+BQH19+BQL19+BQP19+BQT19+BQX19+BRB19+BRF19+BRJ19+BRN19+BRR19+BRV19+BRZ19+BSD19+BSH19+BSL19+BSP19+BST19+BSX19+BTB19+BTF19+BTJ19+BTN19+BTR19+BTV19+BTZ19+BUD19+BUH19+BUL19+BUP19+BUT19+BUX19+BVB19+BVF19+BVJ19+BVN19+BVR19+BVV19+BVZ19+BWD19+BWH19+BWL19+BWP19+BWT19)*100</f>
      </c>
      <c r="D19" s="125">
        <f>RANK(C19,C$12:C$42,0)</f>
      </c>
      <c r="E19" s="126">
        <v>71.9623772760003</v>
      </c>
      <c r="F19" s="126">
        <f>IF(COUNTA(E$12:E$42)=0,0.6*E$5,IF(E19="",0,IF(E$6=0,IF(E19&gt;=E$8,E$5,IF(E19&lt;E$6,0,0.6*E$5+0.4*E$5*(E19-E$7)/(E$8-E$7))),IF(E19&lt;=E$8,E$5,IF(E19&gt;E$6,0,0.6*E$5+0.4*E$5*(E19-E$7)/(E$8-E$7))))))</f>
      </c>
      <c r="G19" s="126">
        <f>IF(E19&lt;&gt;"",E$5,0)</f>
      </c>
      <c r="H19" s="125">
        <f>IF(E$6=0,RANK(E19,E$12:E$42,0),RANK(E19,E$12:E$42,1))</f>
      </c>
      <c r="I19" s="126">
        <v>84.9392067086136</v>
      </c>
      <c r="J19" s="126">
        <f>IF(COUNTA(I$12:I$42)=0,0.6*I$5,IF(I19="",0,IF(I$6=0,IF(I19&gt;=I$8,I$5,IF(I19&lt;I$6,0,0.6*I$5+0.4*I$5*(I19-I$7)/(I$8-I$7))),IF(I19&lt;=I$8,I$5,IF(I19&gt;I$6,0,0.6*I$5+0.4*I$5*(I19-I$7)/(I$8-I$7))))))</f>
      </c>
      <c r="K19" s="126">
        <f>IF(I19&lt;&gt;"",I$5,0)</f>
      </c>
      <c r="L19" s="125">
        <f>IF(I$6=0,RANK(I19,I$12:I$42,0),RANK(I19,I$12:I$42,1))</f>
      </c>
      <c r="M19"/>
      <c r="N19" s="126">
        <f>IF(COUNTA(M$12:M$42)=0,0.6*M$5,IF(M19="",0,IF(M$6=0,IF(M19&gt;=M$8,M$5,IF(M19&lt;M$6,0,0.6*M$5+0.4*M$5*(M19-M$7)/(M$8-M$7))),IF(M19&lt;=M$8,M$5,IF(M19&gt;M$6,0,0.6*M$5+0.4*M$5*(M19-M$7)/(M$8-M$7))))))</f>
      </c>
      <c r="O19" s="126">
        <f>IF(M19&lt;&gt;"",M$5,0)</f>
      </c>
      <c r="P19" s="125">
        <f>IF(M$6=0,RANK(M19,M$12:M$42,0),RANK(M19,M$12:M$42,1))</f>
      </c>
      <c r="Q19"/>
      <c r="R19" s="126">
        <f>IF(COUNTA(Q$12:Q$42)=0,0.6*Q$5,IF(Q19="",0,IF(Q$6=0,IF(Q19&gt;=Q$8,Q$5,IF(Q19&lt;Q$6,0,0.6*Q$5+0.4*Q$5*(Q19-Q$7)/(Q$8-Q$7))),IF(Q19&lt;=Q$8,Q$5,IF(Q19&gt;Q$6,0,0.6*Q$5+0.4*Q$5*(Q19-Q$7)/(Q$8-Q$7))))))</f>
      </c>
      <c r="S19" s="126">
        <f>IF(Q19&lt;&gt;"",Q$5,0)</f>
      </c>
      <c r="T19" s="125">
        <f>IF(Q$6=0,RANK(Q19,Q$12:Q$42,0),RANK(Q19,Q$12:Q$42,1))</f>
      </c>
      <c r="U19"/>
      <c r="V19" s="126">
        <f>IF(COUNTA(U$12:U$42)=0,0.6*U$5,IF(U19="",0,IF(U$6=0,IF(U19&gt;=U$8,U$5,IF(U19&lt;U$6,0,0.6*U$5+0.4*U$5*(U19-U$7)/(U$8-U$7))),IF(U19&lt;=U$8,U$5,IF(U19&gt;U$6,0,0.6*U$5+0.4*U$5*(U19-U$7)/(U$8-U$7))))))</f>
      </c>
      <c r="W19" s="126">
        <f>IF(U19&lt;&gt;"",U$5,0)</f>
      </c>
      <c r="X19" s="125">
        <f>IF(U$6=0,RANK(U19,U$12:U$42,0),RANK(U19,U$12:U$42,1))</f>
      </c>
      <c r="Y19"/>
      <c r="Z19" s="126">
        <f>IF(COUNTA(Y$12:Y$42)=0,0.6*Y$5,IF(Y19="",0,IF(Y$6=0,IF(Y19&gt;=Y$8,Y$5,IF(Y19&lt;Y$6,0,0.6*Y$5+0.4*Y$5*(Y19-Y$7)/(Y$8-Y$7))),IF(Y19&lt;=Y$8,Y$5,IF(Y19&gt;Y$6,0,0.6*Y$5+0.4*Y$5*(Y19-Y$7)/(Y$8-Y$7))))))</f>
      </c>
      <c r="AA19" s="126">
        <f>IF(Y19&lt;&gt;"",Y$5,0)</f>
      </c>
      <c r="AB19" s="125">
        <f>IF(Y$6=0,RANK(Y19,Y$12:Y$42,0),RANK(Y19,Y$12:Y$42,1))</f>
      </c>
      <c r="AC19"/>
      <c r="AD19" s="126">
        <f>IF(COUNTA(AC$12:AC$42)=0,0.6*AC$5,IF(AC19="",0,IF(AC$6=0,IF(AC19&gt;=AC$8,AC$5,IF(AC19&lt;AC$6,0,0.6*AC$5+0.4*AC$5*(AC19-AC$7)/(AC$8-AC$7))),IF(AC19&lt;=AC$8,AC$5,IF(AC19&gt;AC$6,0,0.6*AC$5+0.4*AC$5*(AC19-AC$7)/(AC$8-AC$7))))))</f>
      </c>
      <c r="AE19" s="126">
        <f>IF(AC19&lt;&gt;"",AC$5,0)</f>
      </c>
      <c r="AF19" s="125">
        <f>IF(AC$6=0,RANK(AC19,AC$12:AC$42,0),RANK(AC19,AC$12:AC$42,1))</f>
      </c>
      <c r="AG19"/>
      <c r="AH19" s="126">
        <f>IF(COUNTA(AG$12:AG$42)=0,0.6*AG$5,IF(AG19="",0,IF(AG$6=0,IF(AG19&gt;=AG$8,AG$5,IF(AG19&lt;AG$6,0,0.6*AG$5+0.4*AG$5*(AG19-AG$7)/(AG$8-AG$7))),IF(AG19&lt;=AG$8,AG$5,IF(AG19&gt;AG$6,0,0.6*AG$5+0.4*AG$5*(AG19-AG$7)/(AG$8-AG$7))))))</f>
      </c>
      <c r="AI19" s="126">
        <f>IF(AG19&lt;&gt;"",AG$5,0)</f>
      </c>
      <c r="AJ19" s="125">
        <f>IF(AG$6=0,RANK(AG19,AG$12:AG$42,0),RANK(AG19,AG$12:AG$42,1))</f>
      </c>
      <c r="AK19"/>
      <c r="AL19" s="126">
        <f>IF(COUNTA(AK$12:AK$42)=0,0.6*AK$5,IF(AK19="",0,IF(AK$6=0,IF(AK19&gt;=AK$8,AK$5,IF(AK19&lt;AK$6,0,0.6*AK$5+0.4*AK$5*(AK19-AK$7)/(AK$8-AK$7))),IF(AK19&lt;=AK$8,AK$5,IF(AK19&gt;AK$6,0,0.6*AK$5+0.4*AK$5*(AK19-AK$7)/(AK$8-AK$7))))))</f>
      </c>
      <c r="AM19" s="126">
        <f>IF(AK19&lt;&gt;"",AK$5,0)</f>
      </c>
      <c r="AN19" s="125">
        <f>IF(AK$6=0,RANK(AK19,AK$12:AK$42,0),RANK(AK19,AK$12:AK$42,1))</f>
      </c>
      <c r="AO19" s="126">
        <v>99.93</v>
      </c>
      <c r="AP19" s="126">
        <f>IF(COUNTA(AO$12:AO$42)=0,0.6*AO$5,IF(AO19="",0,IF(AO$6=0,IF(AO19&gt;=AO$8,AO$5,IF(AO19&lt;AO$6,0,0.6*AO$5+0.4*AO$5*(AO19-AO$7)/(AO$8-AO$7))),IF(AO19&lt;=AO$8,AO$5,IF(AO19&gt;AO$6,0,0.6*AO$5+0.4*AO$5*(AO19-AO$7)/(AO$8-AO$7))))))</f>
      </c>
      <c r="AQ19" s="126">
        <f>IF(AO19&lt;&gt;"",AO$5,0)</f>
      </c>
      <c r="AR19" s="125">
        <f>IF(AO$6=0,RANK(AO19,AO$12:AO$42,0),RANK(AO19,AO$12:AO$42,1))</f>
      </c>
      <c r="AS19" s="126">
        <v>0.02</v>
      </c>
      <c r="AT19" s="126">
        <f>IF(COUNTA(AS$12:AS$42)=0,0.6*AS$5,IF(AS19="",0,IF(AS$6=0,IF(AS19&gt;=AS$8,AS$5,IF(AS19&lt;AS$6,0,0.6*AS$5+0.4*AS$5*(AS19-AS$7)/(AS$8-AS$7))),IF(AS19&lt;=AS$8,AS$5,IF(AS19&gt;AS$6,0,0.6*AS$5+0.4*AS$5*(AS19-AS$7)/(AS$8-AS$7))))))</f>
      </c>
      <c r="AU19" s="126">
        <f>IF(AS19&lt;&gt;"",AS$5,0)</f>
      </c>
      <c r="AV19" s="125">
        <f>IF(AS$6=0,RANK(AS19,AS$12:AS$42,0),RANK(AS19,AS$12:AS$42,1))</f>
      </c>
      <c r="AW19" s="126">
        <v>99.57</v>
      </c>
      <c r="AX19" s="126">
        <f>IF(COUNTA(AW$12:AW$42)=0,0.6*AW$5,IF(AW19="",0,IF(AW$6=0,IF(AW19&gt;=AW$8,AW$5,IF(AW19&lt;AW$6,0,0.6*AW$5+0.4*AW$5*(AW19-AW$7)/(AW$8-AW$7))),IF(AW19&lt;=AW$8,AW$5,IF(AW19&gt;AW$6,0,0.6*AW$5+0.4*AW$5*(AW19-AW$7)/(AW$8-AW$7))))))</f>
      </c>
      <c r="AY19" s="126">
        <f>IF(AW19&lt;&gt;"",AW$5,0)</f>
      </c>
      <c r="AZ19" s="125">
        <f>IF(AW$6=0,RANK(AW19,AW$12:AW$42,0),RANK(AW19,AW$12:AW$42,1))</f>
      </c>
      <c r="BA19" s="126">
        <v>0.770982004297346</v>
      </c>
      <c r="BB19" s="126">
        <f>IF(COUNTA(BA$12:BA$42)=0,0.6*BA$5,IF(BA19="",0,IF(BA$6=0,IF(BA19&gt;=BA$8,BA$5,IF(BA19&lt;BA$6,0,0.6*BA$5+0.4*BA$5*(BA19-BA$7)/(BA$8-BA$7))),IF(BA19&lt;=BA$8,BA$5,IF(BA19&gt;BA$6,0,0.6*BA$5+0.4*BA$5*(BA19-BA$7)/(BA$8-BA$7))))))</f>
      </c>
      <c r="BC19" s="126">
        <f>IF(BA19&lt;&gt;"",BA$5,0)</f>
      </c>
      <c r="BD19" s="125">
        <f>IF(BA$6=0,RANK(BA19,BA$12:BA$42,0),RANK(BA19,BA$12:BA$42,1))</f>
      </c>
      <c r="BE19" s="126">
        <v>98.41</v>
      </c>
      <c r="BF19" s="126">
        <f>IF(COUNTA(BE$12:BE$42)=0,0.6*BE$5,IF(BE19="",0,IF(BE$6=0,IF(BE19&gt;=BE$8,BE$5,IF(BE19&lt;BE$6,0,0.6*BE$5+0.4*BE$5*(BE19-BE$7)/(BE$8-BE$7))),IF(BE19&lt;=BE$8,BE$5,IF(BE19&gt;BE$6,0,0.6*BE$5+0.4*BE$5*(BE19-BE$7)/(BE$8-BE$7))))))</f>
      </c>
      <c r="BG19" s="126">
        <f>IF(BE19&lt;&gt;"",BE$5,0)</f>
      </c>
      <c r="BH19" s="125">
        <f>IF(BE$6=0,RANK(BE19,BE$12:BE$42,0),RANK(BE19,BE$12:BE$42,1))</f>
      </c>
      <c r="BI19" s="126">
        <v>31</v>
      </c>
      <c r="BJ19" s="126">
        <f>IF(COUNTA(BI$12:BI$42)=0,0.6*BI$5,IF(BI19="",0,IF(BI$6=0,IF(BI19&gt;=BI$8,BI$5,IF(BI19&lt;BI$6,0,0.6*BI$5+0.4*BI$5*(BI19-BI$7)/(BI$8-BI$7))),IF(BI19&lt;=BI$8,BI$5,IF(BI19&gt;BI$6,0,0.6*BI$5+0.4*BI$5*(BI19-BI$7)/(BI$8-BI$7))))))</f>
      </c>
      <c r="BK19" s="126">
        <f>IF(BI19&lt;&gt;"",BI$5,0)</f>
      </c>
      <c r="BL19" s="125">
        <f>IF(BI$6=0,RANK(BI19,BI$12:BI$42,0),RANK(BI19,BI$12:BI$42,1))</f>
      </c>
      <c r="BM19" s="126">
        <v>99.6108</v>
      </c>
      <c r="BN19" s="126">
        <f>IF(COUNTA(BM$12:BM$42)=0,0.6*BM$5,IF(BM19="",0,IF(BM$6=0,IF(BM19&gt;=BM$8,BM$5,IF(BM19&lt;BM$6,0,0.6*BM$5+0.4*BM$5*(BM19-BM$7)/(BM$8-BM$7))),IF(BM19&lt;=BM$8,BM$5,IF(BM19&gt;BM$6,0,0.6*BM$5+0.4*BM$5*(BM19-BM$7)/(BM$8-BM$7))))))</f>
      </c>
      <c r="BO19" s="126">
        <f>IF(BM19&lt;&gt;"",BM$5,0)</f>
      </c>
      <c r="BP19" s="125">
        <f>IF(BM$6=0,RANK(BM19,BM$12:BM$42,0),RANK(BM19,BM$12:BM$42,1))</f>
      </c>
      <c r="BQ19" s="126">
        <v>45</v>
      </c>
      <c r="BR19" s="126">
        <f>IF(COUNTA(BQ$12:BQ$42)=0,0.6*BQ$5,IF(BQ19="",0,IF(BQ$6=0,IF(BQ19&gt;=BQ$8,BQ$5,IF(BQ19&lt;BQ$6,0,0.6*BQ$5+0.4*BQ$5*(BQ19-BQ$7)/(BQ$8-BQ$7))),IF(BQ19&lt;=BQ$8,BQ$5,IF(BQ19&gt;BQ$6,0,0.6*BQ$5+0.4*BQ$5*(BQ19-BQ$7)/(BQ$8-BQ$7))))))</f>
      </c>
      <c r="BS19" s="126">
        <f>IF(BQ19&lt;&gt;"",BQ$5,0)</f>
      </c>
      <c r="BT19" s="125">
        <f>IF(BQ$6=0,RANK(BQ19,BQ$12:BQ$42,0),RANK(BQ19,BQ$12:BQ$42,1))</f>
      </c>
      <c r="BU19" s="126">
        <v>5.1444</v>
      </c>
      <c r="BV19" s="126">
        <f>IF(COUNTA(BU$12:BU$42)=0,0.6*BU$5,IF(BU19="",0,IF(BU$6=0,IF(BU19&gt;=BU$8,BU$5,IF(BU19&lt;BU$6,0,0.6*BU$5+0.4*BU$5*(BU19-BU$7)/(BU$8-BU$7))),IF(BU19&lt;=BU$8,BU$5,IF(BU19&gt;BU$6,0,0.6*BU$5+0.4*BU$5*(BU19-BU$7)/(BU$8-BU$7))))))</f>
      </c>
      <c r="BW19" s="126">
        <f>IF(BU19&lt;&gt;"",BU$5,0)</f>
      </c>
      <c r="BX19" s="125">
        <f>IF(BU$6=0,RANK(BU19,BU$12:BU$42,0),RANK(BU19,BU$12:BU$42,1))</f>
      </c>
      <c r="BY19" s="126">
        <v>99.86</v>
      </c>
      <c r="BZ19" s="126">
        <f>IF(COUNTA(BY$12:BY$42)=0,0.6*BY$5,IF(BY19="",0,IF(BY$6=0,IF(BY19&gt;=BY$8,BY$5,IF(BY19&lt;BY$6,0,0.6*BY$5+0.4*BY$5*(BY19-BY$7)/(BY$8-BY$7))),IF(BY19&lt;=BY$8,BY$5,IF(BY19&gt;BY$6,0,0.6*BY$5+0.4*BY$5*(BY19-BY$7)/(BY$8-BY$7))))))</f>
      </c>
      <c r="CA19" s="126">
        <f>IF(BY19&lt;&gt;"",BY$5,0)</f>
      </c>
      <c r="CB19" s="125">
        <f>IF(BY$6=0,RANK(BY19,BY$12:BY$42,0),RANK(BY19,BY$12:BY$42,1))</f>
      </c>
      <c r="CC19"/>
      <c r="CD19" s="126">
        <f>IF(COUNTA(CC$12:CC$42)=0,0.6*CC$5,IF(CC19="",0,IF(CC$6=0,IF(CC19&gt;=CC$8,CC$5,IF(CC19&lt;CC$6,0,0.6*CC$5+0.4*CC$5*(CC19-CC$7)/(CC$8-CC$7))),IF(CC19&lt;=CC$8,CC$5,IF(CC19&gt;CC$6,0,0.6*CC$5+0.4*CC$5*(CC19-CC$7)/(CC$8-CC$7))))))</f>
      </c>
      <c r="CE19" s="126">
        <f>IF(CC19&lt;&gt;"",CC$5,0)</f>
      </c>
      <c r="CF19" s="125">
        <f>IF(CC$6=0,RANK(CC19,CC$12:CC$42,0),RANK(CC19,CC$12:CC$42,1))</f>
      </c>
      <c r="CG19"/>
      <c r="CH19" s="126">
        <f>IF(COUNTA(CG$12:CG$42)=0,0.6*CG$5,IF(CG19="",0,IF(CG$6=0,IF(CG19&gt;=CG$8,CG$5,IF(CG19&lt;CG$6,0,0.6*CG$5+0.4*CG$5*(CG19-CG$7)/(CG$8-CG$7))),IF(CG19&lt;=CG$8,CG$5,IF(CG19&gt;CG$6,0,0.6*CG$5+0.4*CG$5*(CG19-CG$7)/(CG$8-CG$7))))))</f>
      </c>
      <c r="CI19" s="126">
        <f>IF(CG19&lt;&gt;"",CG$5,0)</f>
      </c>
      <c r="CJ19" s="125">
        <f>IF(CG$6=0,RANK(CG19,CG$12:CG$42,0),RANK(CG19,CG$12:CG$42,1))</f>
      </c>
      <c r="CK19"/>
      <c r="CL19" s="126">
        <f>IF(COUNTA(CK$12:CK$42)=0,0.6*CK$5,IF(CK19="",0,IF(CK$6=0,IF(CK19&gt;=CK$8,CK$5,IF(CK19&lt;CK$6,0,0.6*CK$5+0.4*CK$5*(CK19-CK$7)/(CK$8-CK$7))),IF(CK19&lt;=CK$8,CK$5,IF(CK19&gt;CK$6,0,0.6*CK$5+0.4*CK$5*(CK19-CK$7)/(CK$8-CK$7))))))</f>
      </c>
      <c r="CM19" s="126">
        <f>IF(CK19&lt;&gt;"",CK$5,0)</f>
      </c>
      <c r="CN19" s="125">
        <f>IF(CK$6=0,RANK(CK19,CK$12:CK$42,0),RANK(CK19,CK$12:CK$42,1))</f>
      </c>
      <c r="CO19"/>
      <c r="CP19" s="126">
        <f>IF(COUNTA(CO$12:CO$42)=0,0.6*CO$5,IF(CO19="",0,IF(CO$6=0,IF(CO19&gt;=CO$8,CO$5,IF(CO19&lt;CO$6,0,0.6*CO$5+0.4*CO$5*(CO19-CO$7)/(CO$8-CO$7))),IF(CO19&lt;=CO$8,CO$5,IF(CO19&gt;CO$6,0,0.6*CO$5+0.4*CO$5*(CO19-CO$7)/(CO$8-CO$7))))))</f>
      </c>
      <c r="CQ19" s="126">
        <f>IF(CO19&lt;&gt;"",CO$5,0)</f>
      </c>
      <c r="CR19" s="125">
        <f>IF(CO$6=0,RANK(CO19,CO$12:CO$42,0),RANK(CO19,CO$12:CO$42,1))</f>
      </c>
      <c r="CS19"/>
      <c r="CT19" s="126">
        <f>IF(COUNTA(CS$12:CS$42)=0,0.6*CS$5,IF(CS19="",0,IF(CS$6=0,IF(CS19&gt;=CS$8,CS$5,IF(CS19&lt;CS$6,0,0.6*CS$5+0.4*CS$5*(CS19-CS$7)/(CS$8-CS$7))),IF(CS19&lt;=CS$8,CS$5,IF(CS19&gt;CS$6,0,0.6*CS$5+0.4*CS$5*(CS19-CS$7)/(CS$8-CS$7))))))</f>
      </c>
      <c r="CU19" s="126">
        <f>IF(CS19&lt;&gt;"",CS$5,0)</f>
      </c>
      <c r="CV19" s="125">
        <f>IF(CS$6=0,RANK(CS19,CS$12:CS$42,0),RANK(CS19,CS$12:CS$42,1))</f>
      </c>
      <c r="CW19" s="126">
        <v>-2.20203179163481</v>
      </c>
      <c r="CX19" s="126">
        <f>IF(COUNTA(CW$12:CW$42)=0,0.6*CW$5,IF(CW19="",0,IF(CW$6=0,IF(CW19&gt;=CW$8,CW$5,IF(CW19&lt;CW$6,0,0.6*CW$5+0.4*CW$5*(CW19-CW$7)/(CW$8-CW$7))),IF(CW19&lt;=CW$8,CW$5,IF(CW19&gt;CW$6,0,0.6*CW$5+0.4*CW$5*(CW19-CW$7)/(CW$8-CW$7))))))</f>
      </c>
      <c r="CY19" s="126">
        <f>IF(CW19&lt;&gt;"",CW$5,0)</f>
      </c>
      <c r="CZ19" s="125">
        <f>IF(CW$6=0,RANK(CW19,CW$12:CW$42,0),RANK(CW19,CW$12:CW$42,1))</f>
      </c>
      <c r="DA19" s="126">
        <v>-1.32891314726943</v>
      </c>
      <c r="DB19" s="126">
        <f>IF(COUNTA(DA$12:DA$42)=0,0.6*DA$5,IF(DA19="",0,IF(DA$6=0,IF(DA19&gt;=DA$8,DA$5,IF(DA19&lt;DA$6,0,0.6*DA$5+0.4*DA$5*(DA19-DA$7)/(DA$8-DA$7))),IF(DA19&lt;=DA$8,DA$5,IF(DA19&gt;DA$6,0,0.6*DA$5+0.4*DA$5*(DA19-DA$7)/(DA$8-DA$7))))))</f>
      </c>
      <c r="DC19" s="126">
        <f>IF(DA19&lt;&gt;"",DA$5,0)</f>
      </c>
      <c r="DD19" s="125">
        <f>IF(DA$6=0,RANK(DA19,DA$12:DA$42,0),RANK(DA19,DA$12:DA$42,1))</f>
      </c>
      <c r="DE19" s="126">
        <v>0.305058676643199</v>
      </c>
      <c r="DF19" s="126">
        <f>IF(COUNTA(DE$12:DE$42)=0,0.6*DE$5,IF(DE19="",0,IF(DE$6=0,IF(DE19&gt;=DE$8,DE$5,IF(DE19&lt;DE$6,0,0.6*DE$5+0.4*DE$5*(DE19-DE$7)/(DE$8-DE$7))),IF(DE19&lt;=DE$8,DE$5,IF(DE19&gt;DE$6,0,0.6*DE$5+0.4*DE$5*(DE19-DE$7)/(DE$8-DE$7))))))</f>
      </c>
      <c r="DG19" s="126">
        <f>IF(DE19&lt;&gt;"",DE$5,0)</f>
      </c>
      <c r="DH19" s="125">
        <f>IF(DE$6=0,RANK(DE19,DE$12:DE$42,0),RANK(DE19,DE$12:DE$42,1))</f>
      </c>
      <c r="DI19" s="126">
        <v>2.60244548330181</v>
      </c>
      <c r="DJ19" s="126">
        <f>IF(COUNTA(DI$12:DI$42)=0,0.6*DI$5,IF(DI19="",0,IF(DI$6=0,IF(DI19&gt;=DI$8,DI$5,IF(DI19&lt;DI$6,0,0.6*DI$5+0.4*DI$5*(DI19-DI$7)/(DI$8-DI$7))),IF(DI19&lt;=DI$8,DI$5,IF(DI19&gt;DI$6,0,0.6*DI$5+0.4*DI$5*(DI19-DI$7)/(DI$8-DI$7))))))</f>
      </c>
      <c r="DK19" s="126">
        <f>IF(DI19&lt;&gt;"",DI$5,0)</f>
      </c>
      <c r="DL19" s="125">
        <f>IF(DI$6=0,RANK(DI19,DI$12:DI$42,0),RANK(DI19,DI$12:DI$42,1))</f>
      </c>
      <c r="DM19" s="126">
        <v>0.82</v>
      </c>
      <c r="DN19" s="126">
        <f>IF(COUNTA(DM$12:DM$42)=0,0.6*DM$5,IF(DM19="",0,IF(DM$6=0,IF(DM19&gt;=DM$8,DM$5,IF(DM19&lt;DM$6,0,0.6*DM$5+0.4*DM$5*(DM19-DM$7)/(DM$8-DM$7))),IF(DM19&lt;=DM$8,DM$5,IF(DM19&gt;DM$6,0,0.6*DM$5+0.4*DM$5*(DM19-DM$7)/(DM$8-DM$7))))))</f>
      </c>
      <c r="DO19" s="126">
        <f>IF(DM19&lt;&gt;"",DM$5,0)</f>
      </c>
      <c r="DP19" s="125">
        <f>IF(DM$6=0,RANK(DM19,DM$12:DM$42,0),RANK(DM19,DM$12:DM$42,1))</f>
      </c>
      <c r="DQ19" s="126">
        <v>0.76</v>
      </c>
      <c r="DR19" s="126">
        <f>IF(COUNTA(DQ$12:DQ$42)=0,0.6*DQ$5,IF(DQ19="",0,IF(DQ$6=0,IF(DQ19&gt;=DQ$8,DQ$5,IF(DQ19&lt;DQ$6,0,0.6*DQ$5+0.4*DQ$5*(DQ19-DQ$7)/(DQ$8-DQ$7))),IF(DQ19&lt;=DQ$8,DQ$5,IF(DQ19&gt;DQ$6,0,0.6*DQ$5+0.4*DQ$5*(DQ19-DQ$7)/(DQ$8-DQ$7))))))</f>
      </c>
      <c r="DS19" s="126">
        <f>IF(DQ19&lt;&gt;"",DQ$5,0)</f>
      </c>
      <c r="DT19" s="125">
        <f>IF(DQ$6=0,RANK(DQ19,DQ$12:DQ$42,0),RANK(DQ19,DQ$12:DQ$42,1))</f>
      </c>
      <c r="DU19" s="126">
        <v>0</v>
      </c>
      <c r="DV19" s="126">
        <f>IF(COUNTA(DU$12:DU$42)=0,0.6*DU$5,IF(DU19="",0,IF(DU$6=0,IF(DU19&gt;=DU$8,DU$5,IF(DU19&lt;DU$6,0,0.6*DU$5+0.4*DU$5*(DU19-DU$7)/(DU$8-DU$7))),IF(DU19&lt;=DU$8,DU$5,IF(DU19&gt;DU$6,0,0.6*DU$5+0.4*DU$5*(DU19-DU$7)/(DU$8-DU$7))))))</f>
      </c>
      <c r="DW19" s="126">
        <f>IF(DU19&lt;&gt;"",DU$5,0)</f>
      </c>
      <c r="DX19" s="125">
        <f>IF(DU$6=0,RANK(DU19,DU$12:DU$42,0),RANK(DU19,DU$12:DU$42,1))</f>
      </c>
      <c r="DY19" s="126">
        <v>0</v>
      </c>
      <c r="DZ19" s="126">
        <f>IF(COUNTA(DY$12:DY$42)=0,0.6*DY$5,IF(DY19="",0,IF(DY$6=0,IF(DY19&gt;=DY$8,DY$5,IF(DY19&lt;DY$6,0,0.6*DY$5+0.4*DY$5*(DY19-DY$7)/(DY$8-DY$7))),IF(DY19&lt;=DY$8,DY$5,IF(DY19&gt;DY$6,0,0.6*DY$5+0.4*DY$5*(DY19-DY$7)/(DY$8-DY$7))))))</f>
      </c>
      <c r="EA19" s="126">
        <f>IF(DY19&lt;&gt;"",DY$5,0)</f>
      </c>
      <c r="EB19" s="125">
        <f>IF(DY$6=0,RANK(DY19,DY$12:DY$42,0),RANK(DY19,DY$12:DY$42,1))</f>
      </c>
      <c r="EC19" s="126">
        <v>98.0791831666667</v>
      </c>
      <c r="ED19" s="126">
        <v>86.5966666666667</v>
      </c>
      <c r="EE19" s="126">
        <f>IF((COUNTA(EC$12:EC$42)+COUNTA(ED$12:ED$42)=0),0.6*EC$5,IF(OR(EC19="",ED19=""),0,IF(EC$6=0,IF(EC19&gt;=EC$8,EC$5,IF(EC19&lt;ED19,0,EC$5*(EC19-ED19)/(EC$8-ED19))),IF(EC19&lt;=EC$8,EC$5,IF(EC19&gt;ED19,0,EC$5*(EC19-ED19)/(EC$8-ED19))))))</f>
      </c>
      <c r="EF19" s="126">
        <f>IF(OR(EC19="",ED19=""),0,EC$5)</f>
      </c>
      <c r="EG19" s="125">
        <f>IF(EC$6=0,RANK(EE19,EE$12:EE$42,0),RANK(EE19,EE$12:EE$42,1))</f>
      </c>
      <c r="EH19" s="126">
        <v>98.0791831666667</v>
      </c>
      <c r="EI19" s="126">
        <v>90.2533333333333</v>
      </c>
      <c r="EJ19" s="126">
        <f>IF((COUNTA(EH$12:EH$42)+COUNTA(EI$12:EI$42)=0),0.6*EH$5,IF(OR(EH19="",EI19=""),0,IF(EH$6=0,IF(EH19&gt;=EH$8,EH$5,IF(EH19&lt;EI19,0,EH$5*(EH19-EI19)/(EH$8-EI19))),IF(EH19&lt;=EH$8,EH$5,IF(EH19&gt;EI19,0,EH$5*(EH19-EI19)/(EH$8-EI19))))))</f>
      </c>
      <c r="EK19" s="126">
        <f>IF(OR(EH19="",EI19=""),0,EH$5)</f>
      </c>
      <c r="EL19" s="125">
        <f>IF(EH$6=0,RANK(EJ19,EJ$12:EJ$42,0),RANK(EJ19,EJ$12:EJ$42,1))</f>
      </c>
      <c r="EM19" s="126">
        <v>99.885</v>
      </c>
      <c r="EN19" s="126">
        <v>80.5216666666667</v>
      </c>
      <c r="EO19" s="126">
        <f>IF((COUNTA(EM$12:EM$42)+COUNTA(EN$12:EN$42)=0),0.6*EM$5,IF(OR(EM19="",EN19=""),0,IF(EM$6=0,IF(EM19&gt;=EM$8,EM$5,IF(EM19&lt;EN19,0,EM$5*(EM19-EN19)/(EM$8-EN19))),IF(EM19&lt;=EM$8,EM$5,IF(EM19&gt;EN19,0,EM$5*(EM19-EN19)/(EM$8-EN19))))))</f>
      </c>
      <c r="EP19" s="126">
        <f>IF(OR(EM19="",EN19=""),0,EM$5)</f>
      </c>
      <c r="EQ19" s="125">
        <f>IF(EM$6=0,RANK(EO19,EO$12:EO$42,0),RANK(EO19,EO$12:EO$42,1))</f>
      </c>
      <c r="ER19" s="126">
        <v>99.885</v>
      </c>
      <c r="ES19" s="126">
        <v>91.355</v>
      </c>
      <c r="ET19" s="126">
        <f>IF((COUNTA(ER$12:ER$42)+COUNTA(ES$12:ES$42)=0),0.6*ER$5,IF(OR(ER19="",ES19=""),0,IF(ER$6=0,IF(ER19&gt;=ER$8,ER$5,IF(ER19&lt;ES19,0,ER$5*(ER19-ES19)/(ER$8-ES19))),IF(ER19&lt;=ER$8,ER$5,IF(ER19&gt;ES19,0,ER$5*(ER19-ES19)/(ER$8-ES19))))))</f>
      </c>
      <c r="EU19" s="126">
        <f>IF(OR(ER19="",ES19=""),0,ER$5)</f>
      </c>
      <c r="EV19" s="125">
        <f>IF(ER$6=0,RANK(ET19,ET$12:ET$42,0),RANK(ET19,ET$12:ET$42,1))</f>
      </c>
      <c r="EW19" s="126">
        <v>2.13166666666667</v>
      </c>
      <c r="EX19" s="126">
        <v>6.15</v>
      </c>
      <c r="EY19" s="126">
        <f>IF((COUNTA(EW$12:EW$42)+COUNTA(EX$12:EX$42)=0),0.6*EW$5,IF(OR(EW19="",EX19=""),0,IF(EW$6=0,IF(EW19&gt;=EW$8,EW$5,IF(EW19&lt;EX19,0,EW$5*(EW19-EX19)/(EW$8-EX19))),IF(EW19&lt;=EW$8,EW$5,IF(EW19&gt;EX19,0,EW$5*(EW19-EX19)/(EW$8-EX19))))))</f>
      </c>
      <c r="EZ19" s="126">
        <f>IF(OR(EW19="",EX19=""),0,EW$5)</f>
      </c>
      <c r="FA19" s="125">
        <f>IF(EW$6=0,RANK(EY19,EY$12:EY$42,0),RANK(EY19,EY$12:EY$42,1))</f>
      </c>
      <c r="FB19" s="126">
        <v>2.13166666666667</v>
      </c>
      <c r="FC19" s="126">
        <v>4.77</v>
      </c>
      <c r="FD19" s="126">
        <f>IF((COUNTA(FB$12:FB$42)+COUNTA(FC$12:FC$42)=0),0.6*FB$5,IF(OR(FB19="",FC19=""),0,IF(FB$6=0,IF(FB19&gt;=FB$8,FB$5,IF(FB19&lt;FC19,0,FB$5*(FB19-FC19)/(FB$8-FC19))),IF(FB19&lt;=FB$8,FB$5,IF(FB19&gt;FC19,0,FB$5*(FB19-FC19)/(FB$8-FC19))))))</f>
      </c>
      <c r="FE19" s="126">
        <f>IF(OR(FB19="",FC19=""),0,FB$5)</f>
      </c>
      <c r="FF19" s="125">
        <f>IF(FB$6=0,RANK(FD19,FD$12:FD$42,0),RANK(FD19,FD$12:FD$42,1))</f>
      </c>
      <c r="FG19" s="126">
        <v>95.91</v>
      </c>
      <c r="FH19"/>
      <c r="FI19" s="126">
        <f>IF((COUNTA(FG$12:FG$42)+COUNTA(FH$12:FH$42)=0),0.6*FG$5,IF(OR(FG19="",FH19=""),0,IF(FG$6=0,IF(FG19&gt;=FG$8,FG$5,IF(FG19&lt;FH19,0,FG$5*(FG19-FH19)/(FG$8-FH19))),IF(FG19&lt;=FG$8,FG$5,IF(FG19&gt;FH19,0,FG$5*(FG19-FH19)/(FG$8-FH19))))))</f>
      </c>
      <c r="FJ19" s="126">
        <f>IF(OR(FG19="",FH19=""),0,FG$5)</f>
      </c>
      <c r="FK19" s="125">
        <f>IF(FG$6=0,RANK(FI19,FI$12:FI$42,0),RANK(FI19,FI$12:FI$42,1))</f>
      </c>
      <c r="FL19" s="126">
        <v>95.91</v>
      </c>
      <c r="FM19"/>
      <c r="FN19" s="126">
        <f>IF((COUNTA(FL$12:FL$42)+COUNTA(FM$12:FM$42)=0),0.6*FL$5,IF(OR(FL19="",FM19=""),0,IF(FL$6=0,IF(FL19&gt;=FL$8,FL$5,IF(FL19&lt;FM19,0,FL$5*(FL19-FM19)/(FL$8-FM19))),IF(FL19&lt;=FL$8,FL$5,IF(FL19&gt;FM19,0,FL$5*(FL19-FM19)/(FL$8-FM19))))))</f>
      </c>
      <c r="FO19" s="126">
        <f>IF(OR(FL19="",FM19=""),0,FL$5)</f>
      </c>
      <c r="FP19" s="125">
        <f>IF(FL$6=0,RANK(FN19,FN$12:FN$42,0),RANK(FN19,FN$12:FN$42,1))</f>
      </c>
      <c r="FQ19" s="126">
        <v>93.095</v>
      </c>
      <c r="FR19" s="126">
        <v>97.3</v>
      </c>
      <c r="FS19" s="126">
        <f>IF((COUNTA(FQ$12:FQ$42)+COUNTA(FR$12:FR$42)=0),0.6*FQ$5,IF(OR(FQ19="",FR19=""),0,IF(FQ$6=0,IF(FQ19&gt;=FQ$8,FQ$5,IF(FQ19&lt;FR19,0,FQ$5*(FQ19-FR19)/(FQ$8-FR19))),IF(FQ19&lt;=FQ$8,FQ$5,IF(FQ19&gt;FR19,0,FQ$5*(FQ19-FR19)/(FQ$8-FR19))))))</f>
      </c>
      <c r="FT19" s="126">
        <f>IF(OR(FQ19="",FR19=""),0,FQ$5)</f>
      </c>
      <c r="FU19" s="125">
        <f>IF(FQ$6=0,RANK(FS19,FS$12:FS$42,0),RANK(FS19,FS$12:FS$42,1))</f>
      </c>
      <c r="FV19" s="126">
        <v>93.095</v>
      </c>
      <c r="FW19" s="126">
        <v>99.8216666666667</v>
      </c>
      <c r="FX19" s="126">
        <f>IF((COUNTA(FV$12:FV$42)+COUNTA(FW$12:FW$42)=0),0.6*FV$5,IF(OR(FV19="",FW19=""),0,IF(FV$6=0,IF(FV19&gt;=FV$8,FV$5,IF(FV19&lt;FW19,0,FV$5*(FV19-FW19)/(FV$8-FW19))),IF(FV19&lt;=FV$8,FV$5,IF(FV19&gt;FW19,0,FV$5*(FV19-FW19)/(FV$8-FW19))))))</f>
      </c>
      <c r="FY19" s="126">
        <f>IF(OR(FV19="",FW19=""),0,FV$5)</f>
      </c>
      <c r="FZ19" s="125">
        <f>IF(FV$6=0,RANK(FX19,FX$12:FX$42,0),RANK(FX19,FX$12:FX$42,1))</f>
      </c>
      <c r="GA19" s="126">
        <v>0.516</v>
      </c>
      <c r="GB19" s="126">
        <v>0.47</v>
      </c>
      <c r="GC19" s="126">
        <f>IF((COUNTA(GA$12:GA$42)+COUNTA(GB$12:GB$42)=0),0.6*GA$5,IF(OR(GA19="",GB19=""),0,IF(GA$6=0,IF(GA19&gt;=GA$8,GA$5,IF(GA19&lt;GB19,0,GA$5*(GA19-GB19)/(GA$8-GB19))),IF(GA19&lt;=GA$8,GA$5,IF(GA19&gt;GB19,0,GA$5*(GA19-GB19)/(GA$8-GB19))))))</f>
      </c>
      <c r="GD19" s="126">
        <f>IF(OR(GA19="",GB19=""),0,GA$5)</f>
      </c>
      <c r="GE19" s="125">
        <f>IF(GA$6=0,RANK(GC19,GC$12:GC$42,0),RANK(GC19,GC$12:GC$42,1))</f>
      </c>
      <c r="GF19" s="126">
        <v>0.516</v>
      </c>
      <c r="GG19" s="126">
        <v>0.41</v>
      </c>
      <c r="GH19" s="126">
        <f>IF((COUNTA(GF$12:GF$42)+COUNTA(GG$12:GG$42)=0),0.6*GF$5,IF(OR(GF19="",GG19=""),0,IF(GF$6=0,IF(GF19&gt;=GF$8,GF$5,IF(GF19&lt;GG19,0,GF$5*(GF19-GG19)/(GF$8-GG19))),IF(GF19&lt;=GF$8,GF$5,IF(GF19&gt;GG19,0,GF$5*(GF19-GG19)/(GF$8-GG19))))))</f>
      </c>
      <c r="GI19" s="126">
        <f>IF(OR(GF19="",GG19=""),0,GF$5)</f>
      </c>
      <c r="GJ19" s="125">
        <f>IF(GF$6=0,RANK(GH19,GH$12:GH$42,0),RANK(GH19,GH$12:GH$42,1))</f>
      </c>
      <c r="GK19" s="126">
        <v>100</v>
      </c>
      <c r="GL19" s="126">
        <v>97.11</v>
      </c>
      <c r="GM19" s="126">
        <f>IF((COUNTA(GK$12:GK$42)+COUNTA(GL$12:GL$42)=0),0.6*GK$5,IF(OR(GK19="",GL19=""),0,IF(GK$6=0,IF(GK19&gt;=GK$8,GK$5,IF(GK19&lt;GL19,0,GK$5*(GK19-GL19)/(GK$8-GL19))),IF(GK19&lt;=GK$8,GK$5,IF(GK19&gt;GL19,0,GK$5*(GK19-GL19)/(GK$8-GL19))))))</f>
      </c>
      <c r="GN19" s="126">
        <f>IF(OR(GK19="",GL19=""),0,GK$5)</f>
      </c>
      <c r="GO19" s="125">
        <f>IF(GK$6=0,RANK(GM19,GM$12:GM$42,0),RANK(GM19,GM$12:GM$42,1))</f>
      </c>
      <c r="GP19" s="126">
        <v>100</v>
      </c>
      <c r="GQ19" s="126">
        <v>98.72</v>
      </c>
      <c r="GR19" s="126">
        <f>IF((COUNTA(GP$12:GP$42)+COUNTA(GQ$12:GQ$42)=0),0.6*GP$5,IF(OR(GP19="",GQ19=""),0,IF(GP$6=0,IF(GP19&gt;=GP$8,GP$5,IF(GP19&lt;GQ19,0,GP$5*(GP19-GQ19)/(GP$8-GQ19))),IF(GP19&lt;=GP$8,GP$5,IF(GP19&gt;GQ19,0,GP$5*(GP19-GQ19)/(GP$8-GQ19))))))</f>
      </c>
      <c r="GS19" s="126">
        <f>IF(OR(GP19="",GQ19=""),0,GP$5)</f>
      </c>
      <c r="GT19" s="125">
        <f>IF(GP$6=0,RANK(GR19,GR$12:GR$42,0),RANK(GR19,GR$12:GR$42,1))</f>
      </c>
      <c r="GU19" s="126">
        <v>0</v>
      </c>
      <c r="GV19" s="126">
        <v>0.671666666666667</v>
      </c>
      <c r="GW19" s="126">
        <f>IF((COUNTA(GU$12:GU$42)+COUNTA(GV$12:GV$42)=0),0.6*GU$5,IF(OR(GU19="",GV19=""),0,IF(GU$6=0,IF(GU19&gt;=GU$8,GU$5,IF(GU19&lt;GV19,0,GU$5*(GU19-GV19)/(GU$8-GV19))),IF(GU19&lt;=GU$8,GU$5,IF(GU19&gt;GV19,0,GU$5*(GU19-GV19)/(GU$8-GV19))))))</f>
      </c>
      <c r="GX19" s="126">
        <f>IF(OR(GU19="",GV19=""),0,GU$5)</f>
      </c>
      <c r="GY19" s="125">
        <f>IF(GU$6=0,RANK(GW19,GW$12:GW$42,0),RANK(GW19,GW$12:GW$42,1))</f>
      </c>
      <c r="GZ19" s="126">
        <v>0</v>
      </c>
      <c r="HA19" s="126">
        <v>0.483333333333333</v>
      </c>
      <c r="HB19" s="126">
        <f>IF((COUNTA(GZ$12:GZ$42)+COUNTA(HA$12:HA$42)=0),0.6*GZ$5,IF(OR(GZ19="",HA19=""),0,IF(GZ$6=0,IF(GZ19&gt;=GZ$8,GZ$5,IF(GZ19&lt;HA19,0,GZ$5*(GZ19-HA19)/(GZ$8-HA19))),IF(GZ19&lt;=GZ$8,GZ$5,IF(GZ19&gt;HA19,0,GZ$5*(GZ19-HA19)/(GZ$8-HA19))))))</f>
      </c>
      <c r="HC19" s="126">
        <f>IF(OR(GZ19="",HA19=""),0,GZ$5)</f>
      </c>
      <c r="HD19" s="125">
        <f>IF(GZ$6=0,RANK(HB19,HB$12:HB$42,0),RANK(HB19,HB$12:HB$42,1))</f>
      </c>
      <c r="HE19" s="126">
        <v>0</v>
      </c>
      <c r="HF19" s="126">
        <v>1.62</v>
      </c>
      <c r="HG19" s="126">
        <f>IF((COUNTA(HE$12:HE$42)+COUNTA(HF$12:HF$42)=0),0.6*HE$5,IF(OR(HE19="",HF19=""),0,IF(HE$6=0,IF(HE19&gt;=HE$8,HE$5,IF(HE19&lt;HF19,0,HE$5*(HE19-HF19)/(HE$8-HF19))),IF(HE19&lt;=HE$8,HE$5,IF(HE19&gt;HF19,0,HE$5*(HE19-HF19)/(HE$8-HF19))))))</f>
      </c>
      <c r="HH19" s="126">
        <f>IF(OR(HE19="",HF19=""),0,HE$5)</f>
      </c>
      <c r="HI19" s="125">
        <f>IF(HE$6=0,RANK(HG19,HG$12:HG$42,0),RANK(HG19,HG$12:HG$42,1))</f>
      </c>
      <c r="HJ19" s="126">
        <v>0</v>
      </c>
      <c r="HK19" s="126">
        <v>2.17</v>
      </c>
      <c r="HL19" s="126">
        <f>IF((COUNTA(HJ$12:HJ$42)+COUNTA(HK$12:HK$42)=0),0.6*HJ$5,IF(OR(HJ19="",HK19=""),0,IF(HJ$6=0,IF(HJ19&gt;=HJ$8,HJ$5,IF(HJ19&lt;HK19,0,HJ$5*(HJ19-HK19)/(HJ$8-HK19))),IF(HJ19&lt;=HJ$8,HJ$5,IF(HJ19&gt;HK19,0,HJ$5*(HJ19-HK19)/(HJ$8-HK19))))))</f>
      </c>
      <c r="HM19" s="126">
        <f>IF(OR(HJ19="",HK19=""),0,HJ$5)</f>
      </c>
      <c r="HN19" s="125">
        <f>IF(HJ$6=0,RANK(HL19,HL$12:HL$42,0),RANK(HL19,HL$12:HL$42,1))</f>
      </c>
      <c r="HO19" s="126">
        <v>53.153135</v>
      </c>
      <c r="HP19"/>
      <c r="HQ19" s="126">
        <f>IF((COUNTA(HO$12:HO$42)+COUNTA(HP$12:HP$42)=0),0.6*HO$5,IF(OR(HO19="",HP19=""),0,IF(HO$6=0,IF(HO19&gt;=HO$8,HO$5,IF(HO19&lt;HP19,0,HO$5*(HO19-HP19)/(HO$8-HP19))),IF(HO19&lt;=HO$8,HO$5,IF(HO19&gt;HP19,0,HO$5*(HO19-HP19)/(HO$8-HP19))))))</f>
      </c>
      <c r="HR19" s="126">
        <f>IF(OR(HO19="",HP19=""),0,HO$5)</f>
      </c>
      <c r="HS19" s="125">
        <f>IF(HO$6=0,RANK(HQ19,HQ$12:HQ$42,0),RANK(HQ19,HQ$12:HQ$42,1))</f>
      </c>
      <c r="HT19" s="126">
        <v>53.153135</v>
      </c>
      <c r="HU19" s="126">
        <v>12.070165</v>
      </c>
      <c r="HV19" s="126">
        <f>IF((COUNTA(HT$12:HT$42)+COUNTA(HU$12:HU$42)=0),0.6*HT$5,IF(OR(HT19="",HU19=""),0,IF(HT$6=0,IF(HT19&gt;=HT$8,HT$5,IF(HT19&lt;HU19,0,HT$5*(HT19-HU19)/(HT$8-HU19))),IF(HT19&lt;=HT$8,HT$5,IF(HT19&gt;HU19,0,HT$5*(HT19-HU19)/(HT$8-HU19))))))</f>
      </c>
      <c r="HW19" s="126">
        <f>IF(OR(HT19="",HU19=""),0,HT$5)</f>
      </c>
      <c r="HX19" s="125">
        <f>IF(HT$6=0,RANK(HV19,HV$12:HV$42,0),RANK(HV19,HV$12:HV$42,1))</f>
      </c>
      <c r="HY19" s="126">
        <v>9.60957166666667</v>
      </c>
      <c r="HZ19" s="126">
        <v>2.07</v>
      </c>
      <c r="IA19" s="126">
        <f>IF((COUNTA(HY$12:HY$42)+COUNTA(HZ$12:HZ$42)=0),0.6*HY$5,IF(OR(HY19="",HZ19=""),0,IF(HY$6=0,IF(HY19&gt;=HY$8,HY$5,IF(HY19&lt;HZ19,0,HY$5*(HY19-HZ19)/(HY$8-HZ19))),IF(HY19&lt;=HY$8,HY$5,IF(HY19&gt;HZ19,0,HY$5*(HY19-HZ19)/(HY$8-HZ19))))))</f>
      </c>
      <c r="IB19" s="126">
        <f>IF(OR(HY19="",HZ19=""),0,HY$5)</f>
      </c>
      <c r="IC19" s="125">
        <f>IF(HY$6=0,RANK(IA19,IA$12:IA$42,0),RANK(IA19,IA$12:IA$42,1))</f>
      </c>
      <c r="ID19" s="126">
        <v>9.60957166666667</v>
      </c>
      <c r="IE19" s="126">
        <v>9.36</v>
      </c>
      <c r="IF19" s="126">
        <f>IF((COUNTA(ID$12:ID$42)+COUNTA(IE$12:IE$42)=0),0.6*ID$5,IF(OR(ID19="",IE19=""),0,IF(ID$6=0,IF(ID19&gt;=ID$8,ID$5,IF(ID19&lt;IE19,0,ID$5*(ID19-IE19)/(ID$8-IE19))),IF(ID19&lt;=ID$8,ID$5,IF(ID19&gt;IE19,0,ID$5*(ID19-IE19)/(ID$8-IE19))))))</f>
      </c>
      <c r="IG19" s="126">
        <f>IF(OR(ID19="",IE19=""),0,ID$5)</f>
      </c>
      <c r="IH19" s="125">
        <f>IF(ID$6=0,RANK(IF19,IF$12:IF$42,0),RANK(IF19,IF$12:IF$42,1))</f>
      </c>
      <c r="II19"/>
      <c r="IJ19"/>
      <c r="IK19" s="126">
        <f>IF((COUNTA(II$12:II$42)+COUNTA(IJ$12:IJ$42)=0),0.6*II$5,IF(OR(II19="",IJ19=""),0,IF(II$6=0,IF(II19&gt;=II$8,II$5,IF(II19&lt;IJ19,0,II$5*(II19-IJ19)/(II$8-IJ19))),IF(II19&lt;=II$8,II$5,IF(II19&gt;IJ19,0,II$5*(II19-IJ19)/(II$8-IJ19))))))</f>
      </c>
      <c r="IL19" s="126">
        <f>IF(OR(II19="",IJ19=""),0,II$5)</f>
      </c>
      <c r="IM19" s="125">
        <f>IF(II$6=0,RANK(IK19,IK$12:IK$42,0),RANK(IK19,IK$12:IK$42,1))</f>
      </c>
      <c r="IN19"/>
      <c r="IO19"/>
      <c r="IP19" s="126">
        <f>IF((COUNTA(IN$12:IN$42)+COUNTA(IO$12:IO$42)=0),0.6*IN$5,IF(OR(IN19="",IO19=""),0,IF(IN$6=0,IF(IN19&gt;=IN$8,IN$5,IF(IN19&lt;IO19,0,IN$5*(IN19-IO19)/(IN$8-IO19))),IF(IN19&lt;=IN$8,IN$5,IF(IN19&gt;IO19,0,IN$5*(IN19-IO19)/(IN$8-IO19))))))</f>
      </c>
      <c r="IQ19" s="126">
        <f>IF(OR(IN19="",IO19=""),0,IN$5)</f>
      </c>
      <c r="IR19" s="125">
        <f>IF(IN$6=0,RANK(IP19,IP$12:IP$42,0),RANK(IP19,IP$12:IP$42,1))</f>
      </c>
      <c r="IS19"/>
      <c r="IT19"/>
      <c r="IU19" s="126">
        <f>IF((COUNTA(IS$12:IS$42)+COUNTA(IT$12:IT$42)=0),0.6*IS$5,IF(OR(IS19="",IT19=""),0,IF(IS$6=0,IF(IS19&gt;=IS$8,IS$5,IF(IS19&lt;IT19,0,IS$5*(IS19-IT19)/(IS$8-IT19))),IF(IS19&lt;=IS$8,IS$5,IF(IS19&gt;IT19,0,IS$5*(IS19-IT19)/(IS$8-IT19))))))</f>
      </c>
      <c r="IV19" s="126">
        <f>IF(OR(IS19="",IT19=""),0,IS$5)</f>
      </c>
      <c r="IW19" s="125">
        <f>IF(IS$6=0,RANK(IU19,IU$12:IU$42,0),RANK(IU19,IU$12:IU$42,1))</f>
      </c>
      <c r="IX19"/>
      <c r="IY19"/>
      <c r="IZ19" s="126">
        <f>IF((COUNTA(IX$12:IX$42)+COUNTA(IY$12:IY$42)=0),0.6*IX$5,IF(OR(IX19="",IY19=""),0,IF(IX$6=0,IF(IX19&gt;=IX$8,IX$5,IF(IX19&lt;IY19,0,IX$5*(IX19-IY19)/(IX$8-IY19))),IF(IX19&lt;=IX$8,IX$5,IF(IX19&gt;IY19,0,IX$5*(IX19-IY19)/(IX$8-IY19))))))</f>
      </c>
      <c r="JA19" s="126">
        <f>IF(OR(IX19="",IY19=""),0,IX$5)</f>
      </c>
      <c r="JB19" s="125">
        <f>IF(IX$6=0,RANK(IZ19,IZ$12:IZ$42,0),RANK(IZ19,IZ$12:IZ$42,1))</f>
      </c>
      <c r="JC19"/>
      <c r="JD19"/>
      <c r="JE19" s="126">
        <f>IF((COUNTA(JC$12:JC$42)+COUNTA(JD$12:JD$42)=0),0.6*JC$5,IF(OR(JC19="",JD19=""),0,IF(JC$6=0,IF(JC19&gt;=JC$8,JC$5,IF(JC19&lt;JD19,0,JC$5*(JC19-JD19)/(JC$8-JD19))),IF(JC19&lt;=JC$8,JC$5,IF(JC19&gt;JD19,0,JC$5*(JC19-JD19)/(JC$8-JD19))))))</f>
      </c>
      <c r="JF19" s="126">
        <f>IF(OR(JC19="",JD19=""),0,JC$5)</f>
      </c>
      <c r="JG19" s="125">
        <f>IF(JC$6=0,RANK(JE19,JE$12:JE$42,0),RANK(JE19,JE$12:JE$42,1))</f>
      </c>
      <c r="JH19"/>
      <c r="JI19"/>
      <c r="JJ19" s="126">
        <f>IF((COUNTA(JH$12:JH$42)+COUNTA(JI$12:JI$42)=0),0.6*JH$5,IF(OR(JH19="",JI19=""),0,IF(JH$6=0,IF(JH19&gt;=JH$8,JH$5,IF(JH19&lt;JI19,0,JH$5*(JH19-JI19)/(JH$8-JI19))),IF(JH19&lt;=JH$8,JH$5,IF(JH19&gt;JI19,0,JH$5*(JH19-JI19)/(JH$8-JI19))))))</f>
      </c>
      <c r="JK19" s="126">
        <f>IF(OR(JH19="",JI19=""),0,JH$5)</f>
      </c>
      <c r="JL19" s="125">
        <f>IF(JH$6=0,RANK(JJ19,JJ$12:JJ$42,0),RANK(JJ19,JJ$12:JJ$42,1))</f>
      </c>
      <c r="JM19"/>
      <c r="JN19"/>
      <c r="JO19" s="126">
        <f>IF((COUNTA(JM$12:JM$42)+COUNTA(JN$12:JN$42)=0),0.6*JM$5,IF(OR(JM19="",JN19=""),0,IF(JM$6=0,IF(JM19&gt;=JM$8,JM$5,IF(JM19&lt;JN19,0,JM$5*(JM19-JN19)/(JM$8-JN19))),IF(JM19&lt;=JM$8,JM$5,IF(JM19&gt;JN19,0,JM$5*(JM19-JN19)/(JM$8-JN19))))))</f>
      </c>
      <c r="JP19" s="126">
        <f>IF(OR(JM19="",JN19=""),0,JM$5)</f>
      </c>
      <c r="JQ19" s="125">
        <f>IF(JM$6=0,RANK(JO19,JO$12:JO$42,0),RANK(JO19,JO$12:JO$42,1))</f>
      </c>
      <c r="JR19"/>
      <c r="JS19"/>
      <c r="JT19" s="126">
        <f>IF((COUNTA(JR$12:JR$42)+COUNTA(JS$12:JS$42)=0),0.6*JR$5,IF(OR(JR19="",JS19=""),0,IF(JR$6=0,IF(JR19&gt;=JR$8,JR$5,IF(JR19&lt;JS19,0,JR$5*(JR19-JS19)/(JR$8-JS19))),IF(JR19&lt;=JR$8,JR$5,IF(JR19&gt;JS19,0,JR$5*(JR19-JS19)/(JR$8-JS19))))))</f>
      </c>
      <c r="JU19" s="126">
        <f>IF(OR(JR19="",JS19=""),0,JR$5)</f>
      </c>
      <c r="JV19" s="125">
        <f>IF(JR$6=0,RANK(JT19,JT$12:JT$42,0),RANK(JT19,JT$12:JT$42,1))</f>
      </c>
      <c r="JW19"/>
      <c r="JX19"/>
      <c r="JY19" s="126">
        <f>IF((COUNTA(JW$12:JW$42)+COUNTA(JX$12:JX$42)=0),0.6*JW$5,IF(OR(JW19="",JX19=""),0,IF(JW$6=0,IF(JW19&gt;=JW$8,JW$5,IF(JW19&lt;JX19,0,JW$5*(JW19-JX19)/(JW$8-JX19))),IF(JW19&lt;=JW$8,JW$5,IF(JW19&gt;JX19,0,JW$5*(JW19-JX19)/(JW$8-JX19))))))</f>
      </c>
      <c r="JZ19" s="126">
        <f>IF(OR(JW19="",JX19=""),0,JW$5)</f>
      </c>
      <c r="KA19" s="125">
        <f>IF(JW$6=0,RANK(JY19,JY$12:JY$42,0),RANK(JY19,JY$12:JY$42,1))</f>
      </c>
      <c r="KB19"/>
      <c r="KC19"/>
      <c r="KD19" s="126">
        <f>IF((COUNTA(KB$12:KB$42)+COUNTA(KC$12:KC$42)=0),0.6*KB$5,IF(OR(KB19="",KC19=""),0,IF(KB$6=0,IF(KB19&gt;=KB$8,KB$5,IF(KB19&lt;KC19,0,KB$5*(KB19-KC19)/(KB$8-KC19))),IF(KB19&lt;=KB$8,KB$5,IF(KB19&gt;KC19,0,KB$5*(KB19-KC19)/(KB$8-KC19))))))</f>
      </c>
      <c r="KE19" s="126">
        <f>IF(OR(KB19="",KC19=""),0,KB$5)</f>
      </c>
      <c r="KF19" s="125">
        <f>IF(KB$6=0,RANK(KD19,KD$12:KD$42,0),RANK(KD19,KD$12:KD$42,1))</f>
      </c>
      <c r="KG19"/>
      <c r="KH19"/>
      <c r="KI19" s="126">
        <f>IF((COUNTA(KG$12:KG$42)+COUNTA(KH$12:KH$42)=0),0.6*KG$5,IF(OR(KG19="",KH19=""),0,IF(KG$6=0,IF(KG19&gt;=KG$8,KG$5,IF(KG19&lt;KH19,0,KG$5*(KG19-KH19)/(KG$8-KH19))),IF(KG19&lt;=KG$8,KG$5,IF(KG19&gt;KH19,0,KG$5*(KG19-KH19)/(KG$8-KH19))))))</f>
      </c>
      <c r="KJ19" s="126">
        <f>IF(OR(KG19="",KH19=""),0,KG$5)</f>
      </c>
      <c r="KK19" s="125">
        <f>IF(KG$6=0,RANK(KI19,KI$12:KI$42,0),RANK(KI19,KI$12:KI$42,1))</f>
      </c>
      <c r="KL19"/>
      <c r="KM19"/>
      <c r="KN19" s="126">
        <f>IF((COUNTA(KL$12:KL$42)+COUNTA(KM$12:KM$42)=0),0.6*KL$5,IF(OR(KL19="",KM19=""),0,IF(KL$6=0,IF(KL19&gt;=KL$8,KL$5,IF(KL19&lt;KM19,0,KL$5*(KL19-KM19)/(KL$8-KM19))),IF(KL19&lt;=KL$8,KL$5,IF(KL19&gt;KM19,0,KL$5*(KL19-KM19)/(KL$8-KM19))))))</f>
      </c>
      <c r="KO19" s="126">
        <f>IF(OR(KL19="",KM19=""),0,KL$5)</f>
      </c>
      <c r="KP19" s="125">
        <f>IF(KL$6=0,RANK(KN19,KN$12:KN$42,0),RANK(KN19,KN$12:KN$42,1))</f>
      </c>
      <c r="KQ19"/>
      <c r="KR19"/>
      <c r="KS19" s="126">
        <f>IF((COUNTA(KQ$12:KQ$42)+COUNTA(KR$12:KR$42)=0),0.6*KQ$5,IF(OR(KQ19="",KR19=""),0,IF(KQ$6=0,IF(KQ19&gt;=KQ$8,KQ$5,IF(KQ19&lt;KR19,0,KQ$5*(KQ19-KR19)/(KQ$8-KR19))),IF(KQ19&lt;=KQ$8,KQ$5,IF(KQ19&gt;KR19,0,KQ$5*(KQ19-KR19)/(KQ$8-KR19))))))</f>
      </c>
      <c r="KT19" s="126">
        <f>IF(OR(KQ19="",KR19=""),0,KQ$5)</f>
      </c>
      <c r="KU19" s="125">
        <f>IF(KQ$6=0,RANK(KS19,KS$12:KS$42,0),RANK(KS19,KS$12:KS$42,1))</f>
      </c>
      <c r="KV19"/>
      <c r="KW19"/>
      <c r="KX19" s="126">
        <f>IF((COUNTA(KV$12:KV$42)+COUNTA(KW$12:KW$42)=0),0.6*KV$5,IF(OR(KV19="",KW19=""),0,IF(KV$6=0,IF(KV19&gt;=KV$8,KV$5,IF(KV19&lt;KW19,0,KV$5*(KV19-KW19)/(KV$8-KW19))),IF(KV19&lt;=KV$8,KV$5,IF(KV19&gt;KW19,0,KV$5*(KV19-KW19)/(KV$8-KW19))))))</f>
      </c>
      <c r="KY19" s="126">
        <f>IF(OR(KV19="",KW19=""),0,KV$5)</f>
      </c>
      <c r="KZ19" s="125">
        <f>IF(KV$6=0,RANK(KX19,KX$12:KX$42,0),RANK(KX19,KX$12:KX$42,1))</f>
      </c>
      <c r="LA19"/>
      <c r="LB19"/>
      <c r="LC19" s="126">
        <f>IF((COUNTA(LA$12:LA$42)+COUNTA(LB$12:LB$42)=0),0.6*LA$5,IF(OR(LA19="",LB19=""),0,IF(LA$6=0,IF(LA19&gt;=LA$8,LA$5,IF(LA19&lt;LB19,0,LA$5*(LA19-LB19)/(LA$8-LB19))),IF(LA19&lt;=LA$8,LA$5,IF(LA19&gt;LB19,0,LA$5*(LA19-LB19)/(LA$8-LB19))))))</f>
      </c>
      <c r="LD19" s="126">
        <f>IF(OR(LA19="",LB19=""),0,LA$5)</f>
      </c>
      <c r="LE19" s="125">
        <f>IF(LA$6=0,RANK(LC19,LC$12:LC$42,0),RANK(LC19,LC$12:LC$42,1))</f>
      </c>
      <c r="LF19"/>
      <c r="LG19"/>
      <c r="LH19" s="126">
        <f>IF((COUNTA(LF$12:LF$42)+COUNTA(LG$12:LG$42)=0),0.6*LF$5,IF(OR(LF19="",LG19=""),0,IF(LF$6=0,IF(LF19&gt;=LF$8,LF$5,IF(LF19&lt;LG19,0,LF$5*(LF19-LG19)/(LF$8-LG19))),IF(LF19&lt;=LF$8,LF$5,IF(LF19&gt;LG19,0,LF$5*(LF19-LG19)/(LF$8-LG19))))))</f>
      </c>
      <c r="LI19" s="126">
        <f>IF(OR(LF19="",LG19=""),0,LF$5)</f>
      </c>
      <c r="LJ19" s="125">
        <f>IF(LF$6=0,RANK(LH19,LH$12:LH$42,0),RANK(LH19,LH$12:LH$42,1))</f>
      </c>
      <c r="LK19"/>
      <c r="LL19"/>
      <c r="LM19" s="126">
        <f>IF((COUNTA(LK$12:LK$42)+COUNTA(LL$12:LL$42)=0),0.6*LK$5,IF(OR(LK19="",LL19=""),0,IF(LK$6=0,IF(LK19&gt;=LK$8,LK$5,IF(LK19&lt;LL19,0,LK$5*(LK19-LL19)/(LK$8-LL19))),IF(LK19&lt;=LK$8,LK$5,IF(LK19&gt;LL19,0,LK$5*(LK19-LL19)/(LK$8-LL19))))))</f>
      </c>
      <c r="LN19" s="126">
        <f>IF(OR(LK19="",LL19=""),0,LK$5)</f>
      </c>
      <c r="LO19" s="125">
        <f>IF(LK$6=0,RANK(LM19,LM$12:LM$42,0),RANK(LM19,LM$12:LM$42,1))</f>
      </c>
      <c r="LP19"/>
      <c r="LQ19"/>
      <c r="LR19" s="126">
        <f>IF((COUNTA(LP$12:LP$42)+COUNTA(LQ$12:LQ$42)=0),0.6*LP$5,IF(OR(LP19="",LQ19=""),0,IF(LP$6=0,IF(LP19&gt;=LP$8,LP$5,IF(LP19&lt;LQ19,0,LP$5*(LP19-LQ19)/(LP$8-LQ19))),IF(LP19&lt;=LP$8,LP$5,IF(LP19&gt;LQ19,0,LP$5*(LP19-LQ19)/(LP$8-LQ19))))))</f>
      </c>
      <c r="LS19" s="126">
        <f>IF(OR(LP19="",LQ19=""),0,LP$5)</f>
      </c>
      <c r="LT19" s="125">
        <f>IF(LP$6=0,RANK(LR19,LR$12:LR$42,0),RANK(LR19,LR$12:LR$42,1))</f>
      </c>
      <c r="LU19"/>
      <c r="LV19"/>
      <c r="LW19" s="126">
        <f>IF((COUNTA(LU$12:LU$42)+COUNTA(LV$12:LV$42)=0),0.6*LU$5,IF(OR(LU19="",LV19=""),0,IF(LU$6=0,IF(LU19&gt;=LU$8,LU$5,IF(LU19&lt;LV19,0,LU$5*(LU19-LV19)/(LU$8-LV19))),IF(LU19&lt;=LU$8,LU$5,IF(LU19&gt;LV19,0,LU$5*(LU19-LV19)/(LU$8-LV19))))))</f>
      </c>
      <c r="LX19" s="126">
        <f>IF(OR(LU19="",LV19=""),0,LU$5)</f>
      </c>
      <c r="LY19" s="125">
        <f>IF(LU$6=0,RANK(LW19,LW$12:LW$42,0),RANK(LW19,LW$12:LW$42,1))</f>
      </c>
      <c r="LZ19"/>
      <c r="MA19"/>
      <c r="MB19" s="126">
        <f>IF((COUNTA(LZ$12:LZ$42)+COUNTA(MA$12:MA$42)=0),0.6*LZ$5,IF(OR(LZ19="",MA19=""),0,IF(LZ$6=0,IF(LZ19&gt;=LZ$8,LZ$5,IF(LZ19&lt;MA19,0,LZ$5*(LZ19-MA19)/(LZ$8-MA19))),IF(LZ19&lt;=LZ$8,LZ$5,IF(LZ19&gt;MA19,0,LZ$5*(LZ19-MA19)/(LZ$8-MA19))))))</f>
      </c>
      <c r="MC19" s="126">
        <f>IF(OR(LZ19="",MA19=""),0,LZ$5)</f>
      </c>
      <c r="MD19" s="125">
        <f>IF(LZ$6=0,RANK(MB19,MB$12:MB$42,0),RANK(MB19,MB$12:MB$42,1))</f>
      </c>
      <c r="ME19"/>
      <c r="MF19"/>
      <c r="MG19" s="126">
        <f>IF((COUNTA(ME$12:ME$42)+COUNTA(MF$12:MF$42)=0),0.6*ME$5,IF(OR(ME19="",MF19=""),0,IF(ME$6=0,IF(ME19&gt;=ME$8,ME$5,IF(ME19&lt;MF19,0,ME$5*(ME19-MF19)/(ME$8-MF19))),IF(ME19&lt;=ME$8,ME$5,IF(ME19&gt;MF19,0,ME$5*(ME19-MF19)/(ME$8-MF19))))))</f>
      </c>
      <c r="MH19" s="126">
        <f>IF(OR(ME19="",MF19=""),0,ME$5)</f>
      </c>
      <c r="MI19" s="125">
        <f>IF(ME$6=0,RANK(MG19,MG$12:MG$42,0),RANK(MG19,MG$12:MG$42,1))</f>
      </c>
      <c r="MJ19"/>
      <c r="MK19"/>
      <c r="ML19" s="126">
        <f>IF((COUNTA(MJ$12:MJ$42)+COUNTA(MK$12:MK$42)=0),0.6*MJ$5,IF(OR(MJ19="",MK19=""),0,IF(MJ$6=0,IF(MJ19&gt;=MJ$8,MJ$5,IF(MJ19&lt;MK19,0,MJ$5*(MJ19-MK19)/(MJ$8-MK19))),IF(MJ19&lt;=MJ$8,MJ$5,IF(MJ19&gt;MK19,0,MJ$5*(MJ19-MK19)/(MJ$8-MK19))))))</f>
      </c>
      <c r="MM19" s="126">
        <f>IF(OR(MJ19="",MK19=""),0,MJ$5)</f>
      </c>
      <c r="MN19" s="125">
        <f>IF(MJ$6=0,RANK(ML19,ML$12:ML$42,0),RANK(ML19,ML$12:ML$42,1))</f>
      </c>
      <c r="MO19"/>
      <c r="MP19"/>
      <c r="MQ19" s="126">
        <f>IF((COUNTA(MO$12:MO$42)+COUNTA(MP$12:MP$42)=0),0.6*MO$5,IF(OR(MO19="",MP19=""),0,IF(MO$6=0,IF(MO19&gt;=MO$8,MO$5,IF(MO19&lt;MP19,0,MO$5*(MO19-MP19)/(MO$8-MP19))),IF(MO19&lt;=MO$8,MO$5,IF(MO19&gt;MP19,0,MO$5*(MO19-MP19)/(MO$8-MP19))))))</f>
      </c>
      <c r="MR19" s="126">
        <f>IF(OR(MO19="",MP19=""),0,MO$5)</f>
      </c>
      <c r="MS19" s="125">
        <f>IF(MO$6=0,RANK(MQ19,MQ$12:MQ$42,0),RANK(MQ19,MQ$12:MQ$42,1))</f>
      </c>
      <c r="MT19"/>
      <c r="MU19"/>
      <c r="MV19" s="126">
        <f>IF((COUNTA(MT$12:MT$42)+COUNTA(MU$12:MU$42)=0),0.6*MT$5,IF(OR(MT19="",MU19=""),0,IF(MT$6=0,IF(MT19&gt;=MT$8,MT$5,IF(MT19&lt;MU19,0,MT$5*(MT19-MU19)/(MT$8-MU19))),IF(MT19&lt;=MT$8,MT$5,IF(MT19&gt;MU19,0,MT$5*(MT19-MU19)/(MT$8-MU19))))))</f>
      </c>
      <c r="MW19" s="126">
        <f>IF(OR(MT19="",MU19=""),0,MT$5)</f>
      </c>
      <c r="MX19" s="125">
        <f>IF(MT$6=0,RANK(MV19,MV$12:MV$42,0),RANK(MV19,MV$12:MV$42,1))</f>
      </c>
      <c r="MY19"/>
      <c r="MZ19"/>
      <c r="NA19" s="126">
        <f>IF((COUNTA(MY$12:MY$42)+COUNTA(MZ$12:MZ$42)=0),0.6*MY$5,IF(OR(MY19="",MZ19=""),0,IF(MY$6=0,IF(MY19&gt;=MY$8,MY$5,IF(MY19&lt;MZ19,0,MY$5*(MY19-MZ19)/(MY$8-MZ19))),IF(MY19&lt;=MY$8,MY$5,IF(MY19&gt;MZ19,0,MY$5*(MY19-MZ19)/(MY$8-MZ19))))))</f>
      </c>
      <c r="NB19" s="126">
        <f>IF(OR(MY19="",MZ19=""),0,MY$5)</f>
      </c>
      <c r="NC19" s="125">
        <f>IF(MY$6=0,RANK(NA19,NA$12:NA$42,0),RANK(NA19,NA$12:NA$42,1))</f>
      </c>
      <c r="ND19"/>
      <c r="NE19"/>
      <c r="NF19" s="126">
        <f>IF((COUNTA(ND$12:ND$42)+COUNTA(NE$12:NE$42)=0),0.6*ND$5,IF(OR(ND19="",NE19=""),0,IF(ND$6=0,IF(ND19&gt;=ND$8,ND$5,IF(ND19&lt;NE19,0,ND$5*(ND19-NE19)/(ND$8-NE19))),IF(ND19&lt;=ND$8,ND$5,IF(ND19&gt;NE19,0,ND$5*(ND19-NE19)/(ND$8-NE19))))))</f>
      </c>
      <c r="NG19" s="126">
        <f>IF(OR(ND19="",NE19=""),0,ND$5)</f>
      </c>
      <c r="NH19" s="125">
        <f>IF(ND$6=0,RANK(NF19,NF$12:NF$42,0),RANK(NF19,NF$12:NF$42,1))</f>
      </c>
      <c r="NI19"/>
      <c r="NJ19"/>
      <c r="NK19" s="126">
        <f>IF((COUNTA(NI$12:NI$42)+COUNTA(NJ$12:NJ$42)=0),0.6*NI$5,IF(OR(NI19="",NJ19=""),0,IF(NI$6=0,IF(NI19&gt;=NI$8,NI$5,IF(NI19&lt;NJ19,0,NI$5*(NI19-NJ19)/(NI$8-NJ19))),IF(NI19&lt;=NI$8,NI$5,IF(NI19&gt;NJ19,0,NI$5*(NI19-NJ19)/(NI$8-NJ19))))))</f>
      </c>
      <c r="NL19" s="126">
        <f>IF(OR(NI19="",NJ19=""),0,NI$5)</f>
      </c>
      <c r="NM19" s="125">
        <f>IF(NI$6=0,RANK(NK19,NK$12:NK$42,0),RANK(NK19,NK$12:NK$42,1))</f>
      </c>
      <c r="NN19"/>
      <c r="NO19"/>
      <c r="NP19" s="126">
        <f>IF((COUNTA(NN$12:NN$42)+COUNTA(NO$12:NO$42)=0),0.6*NN$5,IF(OR(NN19="",NO19=""),0,IF(NN$6=0,IF(NN19&gt;=NN$8,NN$5,IF(NN19&lt;NO19,0,NN$5*(NN19-NO19)/(NN$8-NO19))),IF(NN19&lt;=NN$8,NN$5,IF(NN19&gt;NO19,0,NN$5*(NN19-NO19)/(NN$8-NO19))))))</f>
      </c>
      <c r="NQ19" s="126">
        <f>IF(OR(NN19="",NO19=""),0,NN$5)</f>
      </c>
      <c r="NR19" s="125">
        <f>IF(NN$6=0,RANK(NP19,NP$12:NP$42,0),RANK(NP19,NP$12:NP$42,1))</f>
      </c>
      <c r="NS19"/>
      <c r="NT19"/>
      <c r="NU19" s="126">
        <f>IF((COUNTA(NS$12:NS$42)+COUNTA(NT$12:NT$42)=0),0.6*NS$5,IF(OR(NS19="",NT19=""),0,IF(NS$6=0,IF(NS19&gt;=NS$8,NS$5,IF(NS19&lt;NT19,0,NS$5*(NS19-NT19)/(NS$8-NT19))),IF(NS19&lt;=NS$8,NS$5,IF(NS19&gt;NT19,0,NS$5*(NS19-NT19)/(NS$8-NT19))))))</f>
      </c>
      <c r="NV19" s="126">
        <f>IF(OR(NS19="",NT19=""),0,NS$5)</f>
      </c>
      <c r="NW19" s="125">
        <f>IF(NS$6=0,RANK(NU19,NU$12:NU$42,0),RANK(NU19,NU$12:NU$42,1))</f>
      </c>
      <c r="NX19"/>
      <c r="NY19"/>
      <c r="NZ19" s="126">
        <f>IF((COUNTA(NX$12:NX$42)+COUNTA(NY$12:NY$42)=0),0.6*NX$5,IF(OR(NX19="",NY19=""),0,IF(NX$6=0,IF(NX19&gt;=NX$8,NX$5,IF(NX19&lt;NY19,0,NX$5*(NX19-NY19)/(NX$8-NY19))),IF(NX19&lt;=NX$8,NX$5,IF(NX19&gt;NY19,0,NX$5*(NX19-NY19)/(NX$8-NY19))))))</f>
      </c>
      <c r="OA19" s="126">
        <f>IF(OR(NX19="",NY19=""),0,NX$5)</f>
      </c>
      <c r="OB19" s="125">
        <f>IF(NX$6=0,RANK(NZ19,NZ$12:NZ$42,0),RANK(NZ19,NZ$12:NZ$42,1))</f>
      </c>
      <c r="OC19"/>
      <c r="OD19"/>
      <c r="OE19" s="126">
        <f>IF((COUNTA(OC$12:OC$42)+COUNTA(OD$12:OD$42)=0),0.6*OC$5,IF(OR(OC19="",OD19=""),0,IF(OC$6=0,IF(OC19&gt;=OC$8,OC$5,IF(OC19&lt;OD19,0,OC$5*(OC19-OD19)/(OC$8-OD19))),IF(OC19&lt;=OC$8,OC$5,IF(OC19&gt;OD19,0,OC$5*(OC19-OD19)/(OC$8-OD19))))))</f>
      </c>
      <c r="OF19" s="126">
        <f>IF(OR(OC19="",OD19=""),0,OC$5)</f>
      </c>
      <c r="OG19" s="125">
        <f>IF(OC$6=0,RANK(OE19,OE$12:OE$42,0),RANK(OE19,OE$12:OE$42,1))</f>
      </c>
      <c r="OH19"/>
      <c r="OI19"/>
      <c r="OJ19" s="126">
        <f>IF((COUNTA(OH$12:OH$42)+COUNTA(OI$12:OI$42)=0),0.6*OH$5,IF(OR(OH19="",OI19=""),0,IF(OH$6=0,IF(OH19&gt;=OH$8,OH$5,IF(OH19&lt;OI19,0,OH$5*(OH19-OI19)/(OH$8-OI19))),IF(OH19&lt;=OH$8,OH$5,IF(OH19&gt;OI19,0,OH$5*(OH19-OI19)/(OH$8-OI19))))))</f>
      </c>
      <c r="OK19" s="126">
        <f>IF(OR(OH19="",OI19=""),0,OH$5)</f>
      </c>
      <c r="OL19" s="125">
        <f>IF(OH$6=0,RANK(OJ19,OJ$12:OJ$42,0),RANK(OJ19,OJ$12:OJ$42,1))</f>
      </c>
      <c r="OM19"/>
      <c r="ON19"/>
      <c r="OO19" s="126">
        <f>IF((COUNTA(OM$12:OM$42)+COUNTA(ON$12:ON$42)=0),0.6*OM$5,IF(OR(OM19="",ON19=""),0,IF(OM$6=0,IF(OM19&gt;=OM$8,OM$5,IF(OM19&lt;ON19,0,OM$5*(OM19-ON19)/(OM$8-ON19))),IF(OM19&lt;=OM$8,OM$5,IF(OM19&gt;ON19,0,OM$5*(OM19-ON19)/(OM$8-ON19))))))</f>
      </c>
      <c r="OP19" s="126">
        <f>IF(OR(OM19="",ON19=""),0,OM$5)</f>
      </c>
      <c r="OQ19" s="125">
        <f>IF(OM$6=0,RANK(OO19,OO$12:OO$42,0),RANK(OO19,OO$12:OO$42,1))</f>
      </c>
      <c r="OR19"/>
      <c r="OS19"/>
      <c r="OT19" s="126">
        <f>IF((COUNTA(OR$12:OR$42)+COUNTA(OS$12:OS$42)=0),0.6*OR$5,IF(OR(OR19="",OS19=""),0,IF(OR$6=0,IF(OR19&gt;=OR$8,OR$5,IF(OR19&lt;OS19,0,OR$5*(OR19-OS19)/(OR$8-OS19))),IF(OR19&lt;=OR$8,OR$5,IF(OR19&gt;OS19,0,OR$5*(OR19-OS19)/(OR$8-OS19))))))</f>
      </c>
      <c r="OU19" s="126">
        <f>IF(OR(OR19="",OS19=""),0,OR$5)</f>
      </c>
      <c r="OV19" s="125">
        <f>IF(OR$6=0,RANK(OT19,OT$12:OT$42,0),RANK(OT19,OT$12:OT$42,1))</f>
      </c>
      <c r="OW19"/>
      <c r="OX19"/>
      <c r="OY19" s="126">
        <f>IF((COUNTA(OW$12:OW$42)+COUNTA(OX$12:OX$42)=0),0.6*OW$5,IF(OR(OW19="",OX19=""),0,IF(OW$6=0,IF(OW19&gt;=OW$8,OW$5,IF(OW19&lt;OX19,0,OW$5*(OW19-OX19)/(OW$8-OX19))),IF(OW19&lt;=OW$8,OW$5,IF(OW19&gt;OX19,0,OW$5*(OW19-OX19)/(OW$8-OX19))))))</f>
      </c>
      <c r="OZ19" s="126">
        <f>IF(OR(OW19="",OX19=""),0,OW$5)</f>
      </c>
      <c r="PA19" s="125">
        <f>IF(OW$6=0,RANK(OY19,OY$12:OY$42,0),RANK(OY19,OY$12:OY$42,1))</f>
      </c>
      <c r="PB19"/>
      <c r="PC19"/>
      <c r="PD19" s="126">
        <f>IF((COUNTA(PB$12:PB$42)+COUNTA(PC$12:PC$42)=0),0.6*PB$5,IF(OR(PB19="",PC19=""),0,IF(PB$6=0,IF(PB19&gt;=PB$8,PB$5,IF(PB19&lt;PC19,0,PB$5*(PB19-PC19)/(PB$8-PC19))),IF(PB19&lt;=PB$8,PB$5,IF(PB19&gt;PC19,0,PB$5*(PB19-PC19)/(PB$8-PC19))))))</f>
      </c>
      <c r="PE19" s="126">
        <f>IF(OR(PB19="",PC19=""),0,PB$5)</f>
      </c>
      <c r="PF19" s="125">
        <f>IF(PB$6=0,RANK(PD19,PD$12:PD$42,0),RANK(PD19,PD$12:PD$42,1))</f>
      </c>
      <c r="PG19"/>
      <c r="PH19"/>
      <c r="PI19" s="126">
        <f>IF((COUNTA(PG$12:PG$42)+COUNTA(PH$12:PH$42)=0),0.6*PG$5,IF(OR(PG19="",PH19=""),0,IF(PG$6=0,IF(PG19&gt;=PG$8,PG$5,IF(PG19&lt;PH19,0,PG$5*(PG19-PH19)/(PG$8-PH19))),IF(PG19&lt;=PG$8,PG$5,IF(PG19&gt;PH19,0,PG$5*(PG19-PH19)/(PG$8-PH19))))))</f>
      </c>
      <c r="PJ19" s="126">
        <f>IF(OR(PG19="",PH19=""),0,PG$5)</f>
      </c>
      <c r="PK19" s="125">
        <f>IF(PG$6=0,RANK(PI19,PI$12:PI$42,0),RANK(PI19,PI$12:PI$42,1))</f>
      </c>
      <c r="PL19"/>
      <c r="PM19"/>
      <c r="PN19" s="126">
        <f>IF((COUNTA(PL$12:PL$42)+COUNTA(PM$12:PM$42)=0),0.6*PL$5,IF(OR(PL19="",PM19=""),0,IF(PL$6=0,IF(PL19&gt;=PL$8,PL$5,IF(PL19&lt;PM19,0,PL$5*(PL19-PM19)/(PL$8-PM19))),IF(PL19&lt;=PL$8,PL$5,IF(PL19&gt;PM19,0,PL$5*(PL19-PM19)/(PL$8-PM19))))))</f>
      </c>
      <c r="PO19" s="126">
        <f>IF(OR(PL19="",PM19=""),0,PL$5)</f>
      </c>
      <c r="PP19" s="125">
        <f>IF(PL$6=0,RANK(PN19,PN$12:PN$42,0),RANK(PN19,PN$12:PN$42,1))</f>
      </c>
      <c r="PQ19"/>
      <c r="PR19"/>
      <c r="PS19" s="126">
        <f>IF((COUNTA(PQ$12:PQ$42)+COUNTA(PR$12:PR$42)=0),0.6*PQ$5,IF(OR(PQ19="",PR19=""),0,IF(PQ$6=0,IF(PQ19&gt;=PQ$8,PQ$5,IF(PQ19&lt;PR19,0,PQ$5*(PQ19-PR19)/(PQ$8-PR19))),IF(PQ19&lt;=PQ$8,PQ$5,IF(PQ19&gt;PR19,0,PQ$5*(PQ19-PR19)/(PQ$8-PR19))))))</f>
      </c>
      <c r="PT19" s="126">
        <f>IF(OR(PQ19="",PR19=""),0,PQ$5)</f>
      </c>
      <c r="PU19" s="125">
        <f>IF(PQ$6=0,RANK(PS19,PS$12:PS$42,0),RANK(PS19,PS$12:PS$42,1))</f>
      </c>
      <c r="PV19"/>
      <c r="PW19"/>
      <c r="PX19" s="126">
        <f>IF((COUNTA(PV$12:PV$42)+COUNTA(PW$12:PW$42)=0),0.6*PV$5,IF(OR(PV19="",PW19=""),0,IF(PV$6=0,IF(PV19&gt;=PV$8,PV$5,IF(PV19&lt;PW19,0,PV$5*(PV19-PW19)/(PV$8-PW19))),IF(PV19&lt;=PV$8,PV$5,IF(PV19&gt;PW19,0,PV$5*(PV19-PW19)/(PV$8-PW19))))))</f>
      </c>
      <c r="PY19" s="126">
        <f>IF(OR(PV19="",PW19=""),0,PV$5)</f>
      </c>
      <c r="PZ19" s="125">
        <f>IF(PV$6=0,RANK(PX19,PX$12:PX$42,0),RANK(PX19,PX$12:PX$42,1))</f>
      </c>
      <c r="QA19"/>
      <c r="QB19"/>
      <c r="QC19" s="126">
        <f>IF((COUNTA(QA$12:QA$42)+COUNTA(QB$12:QB$42)=0),0.6*QA$5,IF(OR(QA19="",QB19=""),0,IF(QA$6=0,IF(QA19&gt;=QA$8,QA$5,IF(QA19&lt;QB19,0,QA$5*(QA19-QB19)/(QA$8-QB19))),IF(QA19&lt;=QA$8,QA$5,IF(QA19&gt;QB19,0,QA$5*(QA19-QB19)/(QA$8-QB19))))))</f>
      </c>
      <c r="QD19" s="126">
        <f>IF(OR(QA19="",QB19=""),0,QA$5)</f>
      </c>
      <c r="QE19" s="125">
        <f>IF(QA$6=0,RANK(QC19,QC$12:QC$42,0),RANK(QC19,QC$12:QC$42,1))</f>
      </c>
      <c r="QF19"/>
      <c r="QG19"/>
      <c r="QH19" s="126">
        <f>IF((COUNTA(QF$12:QF$42)+COUNTA(QG$12:QG$42)=0),0.6*QF$5,IF(OR(QF19="",QG19=""),0,IF(QF$6=0,IF(QF19&gt;=QF$8,QF$5,IF(QF19&lt;QG19,0,QF$5*(QF19-QG19)/(QF$8-QG19))),IF(QF19&lt;=QF$8,QF$5,IF(QF19&gt;QG19,0,QF$5*(QF19-QG19)/(QF$8-QG19))))))</f>
      </c>
      <c r="QI19" s="126">
        <f>IF(OR(QF19="",QG19=""),0,QF$5)</f>
      </c>
      <c r="QJ19" s="125">
        <f>IF(QF$6=0,RANK(QH19,QH$12:QH$42,0),RANK(QH19,QH$12:QH$42,1))</f>
      </c>
      <c r="QK19"/>
      <c r="QL19"/>
      <c r="QM19" s="126">
        <f>IF((COUNTA(QK$12:QK$42)+COUNTA(QL$12:QL$42)=0),0.6*QK$5,IF(OR(QK19="",QL19=""),0,IF(QK$6=0,IF(QK19&gt;=QK$8,QK$5,IF(QK19&lt;QL19,0,QK$5*(QK19-QL19)/(QK$8-QL19))),IF(QK19&lt;=QK$8,QK$5,IF(QK19&gt;QL19,0,QK$5*(QK19-QL19)/(QK$8-QL19))))))</f>
      </c>
      <c r="QN19" s="126">
        <f>IF(OR(QK19="",QL19=""),0,QK$5)</f>
      </c>
      <c r="QO19" s="125">
        <f>IF(QK$6=0,RANK(QM19,QM$12:QM$42,0),RANK(QM19,QM$12:QM$42,1))</f>
      </c>
      <c r="QP19"/>
      <c r="QQ19"/>
      <c r="QR19" s="126">
        <f>IF((COUNTA(QP$12:QP$42)+COUNTA(QQ$12:QQ$42)=0),0.6*QP$5,IF(OR(QP19="",QQ19=""),0,IF(QP$6=0,IF(QP19&gt;=QP$8,QP$5,IF(QP19&lt;QQ19,0,QP$5*(QP19-QQ19)/(QP$8-QQ19))),IF(QP19&lt;=QP$8,QP$5,IF(QP19&gt;QQ19,0,QP$5*(QP19-QQ19)/(QP$8-QQ19))))))</f>
      </c>
      <c r="QS19" s="126">
        <f>IF(OR(QP19="",QQ19=""),0,QP$5)</f>
      </c>
      <c r="QT19" s="125">
        <f>IF(QP$6=0,RANK(QR19,QR$12:QR$42,0),RANK(QR19,QR$12:QR$42,1))</f>
      </c>
      <c r="QU19" s="126">
        <v>96.81</v>
      </c>
      <c r="QV19" s="126">
        <v>71.481921</v>
      </c>
      <c r="QW19" s="126">
        <f>IF((COUNTA(QU$12:QU$42)+COUNTA(QV$12:QV$42)=0),0.6*QU$5,IF(OR(QU19="",QV19=""),0,IF(QU$6=0,IF(QU19&gt;=QU$8,QU$5,IF(QU19&lt;QV19,0,QU$5*(QU19-QV19)/(QU$8-QV19))),IF(QU19&lt;=QU$8,QU$5,IF(QU19&gt;QV19,0,QU$5*(QU19-QV19)/(QU$8-QV19))))))</f>
      </c>
      <c r="QX19" s="126">
        <f>IF(OR(QU19="",QV19=""),0,QU$5)</f>
      </c>
      <c r="QY19" s="125">
        <f>IF(QU$6=0,RANK(QW19,QW$12:QW$42,0),RANK(QW19,QW$12:QW$42,1))</f>
      </c>
      <c r="QZ19" s="126">
        <v>96.81</v>
      </c>
      <c r="RA19" s="126">
        <v>77.893026</v>
      </c>
      <c r="RB19" s="126">
        <f>IF((COUNTA(QZ$12:QZ$42)+COUNTA(RA$12:RA$42)=0),0.6*QZ$5,IF(OR(QZ19="",RA19=""),0,IF(QZ$6=0,IF(QZ19&gt;=QZ$8,QZ$5,IF(QZ19&lt;RA19,0,QZ$5*(QZ19-RA19)/(QZ$8-RA19))),IF(QZ19&lt;=QZ$8,QZ$5,IF(QZ19&gt;RA19,0,QZ$5*(QZ19-RA19)/(QZ$8-RA19))))))</f>
      </c>
      <c r="RC19" s="126">
        <f>IF(OR(QZ19="",RA19=""),0,QZ$5)</f>
      </c>
      <c r="RD19" s="125">
        <f>IF(QZ$6=0,RANK(RB19,RB$12:RB$42,0),RANK(RB19,RB$12:RB$42,1))</f>
      </c>
      <c r="RE19" s="126">
        <v>100</v>
      </c>
      <c r="RF19" s="126">
        <v>77.5</v>
      </c>
      <c r="RG19" s="126">
        <f>IF((COUNTA(RE$12:RE$42)+COUNTA(RF$12:RF$42)=0),0.6*RE$5,IF(OR(RE19="",RF19=""),0,IF(RE$6=0,IF(RE19&gt;=RE$8,RE$5,IF(RE19&lt;RF19,0,RE$5*(RE19-RF19)/(RE$8-RF19))),IF(RE19&lt;=RE$8,RE$5,IF(RE19&gt;RF19,0,RE$5*(RE19-RF19)/(RE$8-RF19))))))</f>
      </c>
      <c r="RH19" s="126">
        <f>IF(OR(RE19="",RF19=""),0,RE$5)</f>
      </c>
      <c r="RI19" s="125">
        <f>IF(RE$6=0,RANK(RG19,RG$12:RG$42,0),RANK(RG19,RG$12:RG$42,1))</f>
      </c>
      <c r="RJ19" s="126">
        <v>100</v>
      </c>
      <c r="RK19" s="126">
        <v>71.665</v>
      </c>
      <c r="RL19" s="126">
        <f>IF((COUNTA(RJ$12:RJ$42)+COUNTA(RK$12:RK$42)=0),0.6*RJ$5,IF(OR(RJ19="",RK19=""),0,IF(RJ$6=0,IF(RJ19&gt;=RJ$8,RJ$5,IF(RJ19&lt;RK19,0,RJ$5*(RJ19-RK19)/(RJ$8-RK19))),IF(RJ19&lt;=RJ$8,RJ$5,IF(RJ19&gt;RK19,0,RJ$5*(RJ19-RK19)/(RJ$8-RK19))))))</f>
      </c>
      <c r="RM19" s="126">
        <f>IF(OR(RJ19="",RK19=""),0,RJ$5)</f>
      </c>
      <c r="RN19" s="125">
        <f>IF(RJ$6=0,RANK(RL19,RL$12:RL$42,0),RANK(RL19,RL$12:RL$42,1))</f>
      </c>
      <c r="RO19" s="126">
        <v>2.05</v>
      </c>
      <c r="RP19" s="126">
        <v>5.77</v>
      </c>
      <c r="RQ19" s="126">
        <f>IF((COUNTA(RO$12:RO$42)+COUNTA(RP$12:RP$42)=0),0.6*RO$5,IF(OR(RO19="",RP19=""),0,IF(RO$6=0,IF(RO19&gt;=RO$8,RO$5,IF(RO19&lt;RP19,0,RO$5*(RO19-RP19)/(RO$8-RP19))),IF(RO19&lt;=RO$8,RO$5,IF(RO19&gt;RP19,0,RO$5*(RO19-RP19)/(RO$8-RP19))))))</f>
      </c>
      <c r="RR19" s="126">
        <f>IF(OR(RO19="",RP19=""),0,RO$5)</f>
      </c>
      <c r="RS19" s="125">
        <f>IF(RO$6=0,RANK(RQ19,RQ$12:RQ$42,0),RANK(RQ19,RQ$12:RQ$42,1))</f>
      </c>
      <c r="RT19" s="126">
        <v>2.05</v>
      </c>
      <c r="RU19" s="126">
        <v>4.605</v>
      </c>
      <c r="RV19" s="126">
        <f>IF((COUNTA(RT$12:RT$42)+COUNTA(RU$12:RU$42)=0),0.6*RT$5,IF(OR(RT19="",RU19=""),0,IF(RT$6=0,IF(RT19&gt;=RT$8,RT$5,IF(RT19&lt;RU19,0,RT$5*(RT19-RU19)/(RT$8-RU19))),IF(RT19&lt;=RT$8,RT$5,IF(RT19&gt;RU19,0,RT$5*(RT19-RU19)/(RT$8-RU19))))))</f>
      </c>
      <c r="RW19" s="126">
        <f>IF(OR(RT19="",RU19=""),0,RT$5)</f>
      </c>
      <c r="RX19" s="125">
        <f>IF(RT$6=0,RANK(RV19,RV$12:RV$42,0),RANK(RV19,RV$12:RV$42,1))</f>
      </c>
      <c r="RY19" s="126">
        <v>97.68</v>
      </c>
      <c r="RZ19"/>
      <c r="SA19" s="126">
        <f>IF((COUNTA(RY$12:RY$42)+COUNTA(RZ$12:RZ$42)=0),0.6*RY$5,IF(OR(RY19="",RZ19=""),0,IF(RY$6=0,IF(RY19&gt;=RY$8,RY$5,IF(RY19&lt;RZ19,0,RY$5*(RY19-RZ19)/(RY$8-RZ19))),IF(RY19&lt;=RY$8,RY$5,IF(RY19&gt;RZ19,0,RY$5*(RY19-RZ19)/(RY$8-RZ19))))))</f>
      </c>
      <c r="SB19" s="126">
        <f>IF(OR(RY19="",RZ19=""),0,RY$5)</f>
      </c>
      <c r="SC19" s="125">
        <f>IF(RY$6=0,RANK(SA19,SA$12:SA$42,0),RANK(SA19,SA$12:SA$42,1))</f>
      </c>
      <c r="SD19" s="126">
        <v>97.68</v>
      </c>
      <c r="SE19"/>
      <c r="SF19" s="126">
        <f>IF((COUNTA(SD$12:SD$42)+COUNTA(SE$12:SE$42)=0),0.6*SD$5,IF(OR(SD19="",SE19=""),0,IF(SD$6=0,IF(SD19&gt;=SD$8,SD$5,IF(SD19&lt;SE19,0,SD$5*(SD19-SE19)/(SD$8-SE19))),IF(SD19&lt;=SD$8,SD$5,IF(SD19&gt;SE19,0,SD$5*(SD19-SE19)/(SD$8-SE19))))))</f>
      </c>
      <c r="SG19" s="126">
        <f>IF(OR(SD19="",SE19=""),0,SD$5)</f>
      </c>
      <c r="SH19" s="125">
        <f>IF(SD$6=0,RANK(SF19,SF$12:SF$42,0),RANK(SF19,SF$12:SF$42,1))</f>
      </c>
      <c r="SI19" s="126">
        <v>100</v>
      </c>
      <c r="SJ19" s="126">
        <v>95.835</v>
      </c>
      <c r="SK19" s="126">
        <f>IF((COUNTA(SI$12:SI$42)+COUNTA(SJ$12:SJ$42)=0),0.6*SI$5,IF(OR(SI19="",SJ19=""),0,IF(SI$6=0,IF(SI19&gt;=SI$8,SI$5,IF(SI19&lt;SJ19,0,SI$5*(SI19-SJ19)/(SI$8-SJ19))),IF(SI19&lt;=SI$8,SI$5,IF(SI19&gt;SJ19,0,SI$5*(SI19-SJ19)/(SI$8-SJ19))))))</f>
      </c>
      <c r="SL19" s="126">
        <f>IF(OR(SI19="",SJ19=""),0,SI$5)</f>
      </c>
      <c r="SM19" s="125">
        <f>IF(SI$6=0,RANK(SK19,SK$12:SK$42,0),RANK(SK19,SK$12:SK$42,1))</f>
      </c>
      <c r="SN19" s="126">
        <v>100</v>
      </c>
      <c r="SO19" s="126">
        <v>87.89</v>
      </c>
      <c r="SP19" s="126">
        <f>IF((COUNTA(SN$12:SN$42)+COUNTA(SO$12:SO$42)=0),0.6*SN$5,IF(OR(SN19="",SO19=""),0,IF(SN$6=0,IF(SN19&gt;=SN$8,SN$5,IF(SN19&lt;SO19,0,SN$5*(SN19-SO19)/(SN$8-SO19))),IF(SN19&lt;=SN$8,SN$5,IF(SN19&gt;SO19,0,SN$5*(SN19-SO19)/(SN$8-SO19))))))</f>
      </c>
      <c r="SQ19" s="126">
        <f>IF(OR(SN19="",SO19=""),0,SN$5)</f>
      </c>
      <c r="SR19" s="125">
        <f>IF(SN$6=0,RANK(SP19,SP$12:SP$42,0),RANK(SP19,SP$12:SP$42,1))</f>
      </c>
      <c r="SS19"/>
      <c r="ST19"/>
      <c r="SU19" s="126">
        <f>IF((COUNTA(SS$12:SS$42)+COUNTA(ST$12:ST$42)=0),0.6*SS$5,IF(OR(SS19="",ST19=""),0,IF(SS$6=0,IF(SS19&gt;=SS$8,SS$5,IF(SS19&lt;ST19,0,SS$5*(SS19-ST19)/(SS$8-ST19))),IF(SS19&lt;=SS$8,SS$5,IF(SS19&gt;ST19,0,SS$5*(SS19-ST19)/(SS$8-ST19))))))</f>
      </c>
      <c r="SV19" s="126">
        <f>IF(OR(SS19="",ST19=""),0,SS$5)</f>
      </c>
      <c r="SW19" s="125">
        <f>IF(SS$6=0,RANK(SU19,SU$12:SU$42,0),RANK(SU19,SU$12:SU$42,1))</f>
      </c>
      <c r="SX19"/>
      <c r="SY19"/>
      <c r="SZ19" s="126">
        <f>IF((COUNTA(SX$12:SX$42)+COUNTA(SY$12:SY$42)=0),0.6*SX$5,IF(OR(SX19="",SY19=""),0,IF(SX$6=0,IF(SX19&gt;=SX$8,SX$5,IF(SX19&lt;SY19,0,SX$5*(SX19-SY19)/(SX$8-SY19))),IF(SX19&lt;=SX$8,SX$5,IF(SX19&gt;SY19,0,SX$5*(SX19-SY19)/(SX$8-SY19))))))</f>
      </c>
      <c r="TA19" s="126">
        <f>IF(OR(SX19="",SY19=""),0,SX$5)</f>
      </c>
      <c r="TB19" s="125">
        <f>IF(SX$6=0,RANK(SZ19,SZ$12:SZ$42,0),RANK(SZ19,SZ$12:SZ$42,1))</f>
      </c>
      <c r="TC19" s="126">
        <v>100</v>
      </c>
      <c r="TD19" s="126">
        <v>100</v>
      </c>
      <c r="TE19" s="126">
        <f>IF((COUNTA(TC$12:TC$42)+COUNTA(TD$12:TD$42)=0),0.6*TC$5,IF(OR(TC19="",TD19=""),0,IF(TC$6=0,IF(TC19&gt;=TC$8,TC$5,IF(TC19&lt;TD19,0,TC$5*(TC19-TD19)/(TC$8-TD19))),IF(TC19&lt;=TC$8,TC$5,IF(TC19&gt;TD19,0,TC$5*(TC19-TD19)/(TC$8-TD19))))))</f>
      </c>
      <c r="TF19" s="126">
        <f>IF(OR(TC19="",TD19=""),0,TC$5)</f>
      </c>
      <c r="TG19" s="125">
        <f>IF(TC$6=0,RANK(TE19,TE$12:TE$42,0),RANK(TE19,TE$12:TE$42,1))</f>
      </c>
      <c r="TH19" s="126">
        <v>100</v>
      </c>
      <c r="TI19" s="126">
        <v>100</v>
      </c>
      <c r="TJ19" s="126">
        <f>IF((COUNTA(TH$12:TH$42)+COUNTA(TI$12:TI$42)=0),0.6*TH$5,IF(OR(TH19="",TI19=""),0,IF(TH$6=0,IF(TH19&gt;=TH$8,TH$5,IF(TH19&lt;TI19,0,TH$5*(TH19-TI19)/(TH$8-TI19))),IF(TH19&lt;=TH$8,TH$5,IF(TH19&gt;TI19,0,TH$5*(TH19-TI19)/(TH$8-TI19))))))</f>
      </c>
      <c r="TK19" s="126">
        <f>IF(OR(TH19="",TI19=""),0,TH$5)</f>
      </c>
      <c r="TL19" s="125">
        <f>IF(TH$6=0,RANK(TJ19,TJ$12:TJ$42,0),RANK(TJ19,TJ$12:TJ$42,1))</f>
      </c>
      <c r="TM19" s="126">
        <v>0</v>
      </c>
      <c r="TN19" s="126">
        <v>0.00807</v>
      </c>
      <c r="TO19" s="126">
        <f>IF((COUNTA(TM$12:TM$42)+COUNTA(TN$12:TN$42)=0),0.6*TM$5,IF(OR(TM19="",TN19=""),0,IF(TM$6=0,IF(TM19&gt;=TM$8,TM$5,IF(TM19&lt;TN19,0,TM$5*(TM19-TN19)/(TM$8-TN19))),IF(TM19&lt;=TM$8,TM$5,IF(TM19&gt;TN19,0,TM$5*(TM19-TN19)/(TM$8-TN19))))))</f>
      </c>
      <c r="TP19" s="126">
        <f>IF(OR(TM19="",TN19=""),0,TM$5)</f>
      </c>
      <c r="TQ19" s="125">
        <f>IF(TM$6=0,RANK(TO19,TO$12:TO$42,0),RANK(TO19,TO$12:TO$42,1))</f>
      </c>
      <c r="TR19" s="126">
        <v>0</v>
      </c>
      <c r="TS19" s="126">
        <v>0</v>
      </c>
      <c r="TT19" s="126">
        <f>IF((COUNTA(TR$12:TR$42)+COUNTA(TS$12:TS$42)=0),0.6*TR$5,IF(OR(TR19="",TS19=""),0,IF(TR$6=0,IF(TR19&gt;=TR$8,TR$5,IF(TR19&lt;TS19,0,TR$5*(TR19-TS19)/(TR$8-TS19))),IF(TR19&lt;=TR$8,TR$5,IF(TR19&gt;TS19,0,TR$5*(TR19-TS19)/(TR$8-TS19))))))</f>
      </c>
      <c r="TU19" s="126">
        <f>IF(OR(TR19="",TS19=""),0,TR$5)</f>
      </c>
      <c r="TV19" s="125">
        <f>IF(TR$6=0,RANK(TT19,TT$12:TT$42,0),RANK(TT19,TT$12:TT$42,1))</f>
      </c>
      <c r="TW19" s="126">
        <v>0</v>
      </c>
      <c r="TX19" s="126">
        <v>0.78</v>
      </c>
      <c r="TY19" s="126">
        <f>IF((COUNTA(TW$12:TW$42)+COUNTA(TX$12:TX$42)=0),0.6*TW$5,IF(OR(TW19="",TX19=""),0,IF(TW$6=0,IF(TW19&gt;=TW$8,TW$5,IF(TW19&lt;TX19,0,TW$5*(TW19-TX19)/(TW$8-TX19))),IF(TW19&lt;=TW$8,TW$5,IF(TW19&gt;TX19,0,TW$5*(TW19-TX19)/(TW$8-TX19))))))</f>
      </c>
      <c r="TZ19" s="126">
        <f>IF(OR(TW19="",TX19=""),0,TW$5)</f>
      </c>
      <c r="UA19" s="125">
        <f>IF(TW$6=0,RANK(TY19,TY$12:TY$42,0),RANK(TY19,TY$12:TY$42,1))</f>
      </c>
      <c r="UB19" s="126">
        <v>0</v>
      </c>
      <c r="UC19" s="126">
        <v>0</v>
      </c>
      <c r="UD19" s="126">
        <f>IF((COUNTA(UB$12:UB$42)+COUNTA(UC$12:UC$42)=0),0.6*UB$5,IF(OR(UB19="",UC19=""),0,IF(UB$6=0,IF(UB19&gt;=UB$8,UB$5,IF(UB19&lt;UC19,0,UB$5*(UB19-UC19)/(UB$8-UC19))),IF(UB19&lt;=UB$8,UB$5,IF(UB19&gt;UC19,0,UB$5*(UB19-UC19)/(UB$8-UC19))))))</f>
      </c>
      <c r="UE19" s="126">
        <f>IF(OR(UB19="",UC19=""),0,UB$5)</f>
      </c>
      <c r="UF19" s="125">
        <f>IF(UB$6=0,RANK(UD19,UD$12:UD$42,0),RANK(UD19,UD$12:UD$42,1))</f>
      </c>
      <c r="UG19" s="126">
        <v>45.3393</v>
      </c>
      <c r="UH19"/>
      <c r="UI19" s="126">
        <f>IF((COUNTA(UG$12:UG$42)+COUNTA(UH$12:UH$42)=0),0.6*UG$5,IF(OR(UG19="",UH19=""),0,IF(UG$6=0,IF(UG19&gt;=UG$8,UG$5,IF(UG19&lt;UH19,0,UG$5*(UG19-UH19)/(UG$8-UH19))),IF(UG19&lt;=UG$8,UG$5,IF(UG19&gt;UH19,0,UG$5*(UG19-UH19)/(UG$8-UH19))))))</f>
      </c>
      <c r="UJ19" s="126">
        <f>IF(OR(UG19="",UH19=""),0,UG$5)</f>
      </c>
      <c r="UK19" s="125">
        <f>IF(UG$6=0,RANK(UI19,UI$12:UI$42,0),RANK(UI19,UI$12:UI$42,1))</f>
      </c>
      <c r="UL19" s="126">
        <v>45.3393</v>
      </c>
      <c r="UM19"/>
      <c r="UN19" s="126">
        <f>IF((COUNTA(UL$12:UL$42)+COUNTA(UM$12:UM$42)=0),0.6*UL$5,IF(OR(UL19="",UM19=""),0,IF(UL$6=0,IF(UL19&gt;=UL$8,UL$5,IF(UL19&lt;UM19,0,UL$5*(UL19-UM19)/(UL$8-UM19))),IF(UL19&lt;=UL$8,UL$5,IF(UL19&gt;UM19,0,UL$5*(UL19-UM19)/(UL$8-UM19))))))</f>
      </c>
      <c r="UO19" s="126">
        <f>IF(OR(UL19="",UM19=""),0,UL$5)</f>
      </c>
      <c r="UP19" s="125">
        <f>IF(UL$6=0,RANK(UN19,UN$12:UN$42,0),RANK(UN19,UN$12:UN$42,1))</f>
      </c>
      <c r="UQ19" s="126">
        <v>18.079275</v>
      </c>
      <c r="UR19" s="126">
        <v>3.155275</v>
      </c>
      <c r="US19" s="126">
        <f>IF((COUNTA(UQ$12:UQ$42)+COUNTA(UR$12:UR$42)=0),0.6*UQ$5,IF(OR(UQ19="",UR19=""),0,IF(UQ$6=0,IF(UQ19&gt;=UQ$8,UQ$5,IF(UQ19&lt;UR19,0,UQ$5*(UQ19-UR19)/(UQ$8-UR19))),IF(UQ19&lt;=UQ$8,UQ$5,IF(UQ19&gt;UR19,0,UQ$5*(UQ19-UR19)/(UQ$8-UR19))))))</f>
      </c>
      <c r="UT19" s="126">
        <f>IF(OR(UQ19="",UR19=""),0,UQ$5)</f>
      </c>
      <c r="UU19" s="125">
        <f>IF(UQ$6=0,RANK(US19,US$12:US$42,0),RANK(US19,US$12:US$42,1))</f>
      </c>
      <c r="UV19" s="126">
        <v>18.079275</v>
      </c>
      <c r="UW19" s="126">
        <v>5.194765</v>
      </c>
      <c r="UX19" s="126">
        <f>IF((COUNTA(UV$12:UV$42)+COUNTA(UW$12:UW$42)=0),0.6*UV$5,IF(OR(UV19="",UW19=""),0,IF(UV$6=0,IF(UV19&gt;=UV$8,UV$5,IF(UV19&lt;UW19,0,UV$5*(UV19-UW19)/(UV$8-UW19))),IF(UV19&lt;=UV$8,UV$5,IF(UV19&gt;UW19,0,UV$5*(UV19-UW19)/(UV$8-UW19))))))</f>
      </c>
      <c r="UY19" s="126">
        <f>IF(OR(UV19="",UW19=""),0,UV$5)</f>
      </c>
      <c r="UZ19" s="125">
        <f>IF(UV$6=0,RANK(UX19,UX$12:UX$42,0),RANK(UX19,UX$12:UX$42,1))</f>
      </c>
      <c r="VA19" s="126">
        <v>99.54</v>
      </c>
      <c r="VB19" s="126">
        <v>72.1937176666667</v>
      </c>
      <c r="VC19" s="126">
        <f>IF((COUNTA(VA$12:VA$42)+COUNTA(VB$12:VB$42)=0),0.6*VA$5,IF(OR(VA19="",VB19=""),0,IF(VA$6=0,IF(VA19&gt;=VA$8,VA$5,IF(VA19&lt;VB19,0,VA$5*(VA19-VB19)/(VA$8-VB19))),IF(VA19&lt;=VA$8,VA$5,IF(VA19&gt;VB19,0,VA$5*(VA19-VB19)/(VA$8-VB19))))))</f>
      </c>
      <c r="VD19" s="126">
        <f>IF(OR(VA19="",VB19=""),0,VA$5)</f>
      </c>
      <c r="VE19" s="125">
        <f>IF(VA$6=0,RANK(VC19,VC$12:VC$42,0),RANK(VC19,VC$12:VC$42,1))</f>
      </c>
      <c r="VF19" s="126">
        <v>99.54</v>
      </c>
      <c r="VG19" s="126">
        <v>57.98</v>
      </c>
      <c r="VH19" s="126">
        <f>IF((COUNTA(VF$12:VF$42)+COUNTA(VG$12:VG$42)=0),0.6*VF$5,IF(OR(VF19="",VG19=""),0,IF(VF$6=0,IF(VF19&gt;=VF$8,VF$5,IF(VF19&lt;VG19,0,VF$5*(VF19-VG19)/(VF$8-VG19))),IF(VF19&lt;=VF$8,VF$5,IF(VF19&gt;VG19,0,VF$5*(VF19-VG19)/(VF$8-VG19))))))</f>
      </c>
      <c r="VI19" s="126">
        <f>IF(OR(VF19="",VG19=""),0,VF$5)</f>
      </c>
      <c r="VJ19" s="125">
        <f>IF(VF$6=0,RANK(VH19,VH$12:VH$42,0),RANK(VH19,VH$12:VH$42,1))</f>
      </c>
      <c r="VK19" s="126">
        <v>100</v>
      </c>
      <c r="VL19" s="126">
        <v>69.18</v>
      </c>
      <c r="VM19" s="126">
        <f>IF((COUNTA(VK$12:VK$42)+COUNTA(VL$12:VL$42)=0),0.6*VK$5,IF(OR(VK19="",VL19=""),0,IF(VK$6=0,IF(VK19&gt;=VK$8,VK$5,IF(VK19&lt;VL19,0,VK$5*(VK19-VL19)/(VK$8-VL19))),IF(VK19&lt;=VK$8,VK$5,IF(VK19&gt;VL19,0,VK$5*(VK19-VL19)/(VK$8-VL19))))))</f>
      </c>
      <c r="VN19" s="126">
        <f>IF(OR(VK19="",VL19=""),0,VK$5)</f>
      </c>
      <c r="VO19" s="125">
        <f>IF(VK$6=0,RANK(VM19,VM$12:VM$42,0),RANK(VM19,VM$12:VM$42,1))</f>
      </c>
      <c r="VP19" s="126">
        <v>100</v>
      </c>
      <c r="VQ19" s="126">
        <v>93.77</v>
      </c>
      <c r="VR19" s="126">
        <f>IF((COUNTA(VP$12:VP$42)+COUNTA(VQ$12:VQ$42)=0),0.6*VP$5,IF(OR(VP19="",VQ19=""),0,IF(VP$6=0,IF(VP19&gt;=VP$8,VP$5,IF(VP19&lt;VQ19,0,VP$5*(VP19-VQ19)/(VP$8-VQ19))),IF(VP19&lt;=VP$8,VP$5,IF(VP19&gt;VQ19,0,VP$5*(VP19-VQ19)/(VP$8-VQ19))))))</f>
      </c>
      <c r="VS19" s="126">
        <f>IF(OR(VP19="",VQ19=""),0,VP$5)</f>
      </c>
      <c r="VT19" s="125">
        <f>IF(VP$6=0,RANK(VR19,VR$12:VR$42,0),RANK(VR19,VR$12:VR$42,1))</f>
      </c>
      <c r="VU19" s="126">
        <v>1.88</v>
      </c>
      <c r="VV19" s="126">
        <v>5.09</v>
      </c>
      <c r="VW19" s="126">
        <f>IF((COUNTA(VU$12:VU$42)+COUNTA(VV$12:VV$42)=0),0.6*VU$5,IF(OR(VU19="",VV19=""),0,IF(VU$6=0,IF(VU19&gt;=VU$8,VU$5,IF(VU19&lt;VV19,0,VU$5*(VU19-VV19)/(VU$8-VV19))),IF(VU19&lt;=VU$8,VU$5,IF(VU19&gt;VV19,0,VU$5*(VU19-VV19)/(VU$8-VV19))))))</f>
      </c>
      <c r="VX19" s="126">
        <f>IF(OR(VU19="",VV19=""),0,VU$5)</f>
      </c>
      <c r="VY19" s="125">
        <f>IF(VU$6=0,RANK(VW19,VW$12:VW$42,0),RANK(VW19,VW$12:VW$42,1))</f>
      </c>
      <c r="VZ19" s="126">
        <v>1.88</v>
      </c>
      <c r="WA19" s="126">
        <v>4.76</v>
      </c>
      <c r="WB19" s="126">
        <f>IF((COUNTA(VZ$12:VZ$42)+COUNTA(WA$12:WA$42)=0),0.6*VZ$5,IF(OR(VZ19="",WA19=""),0,IF(VZ$6=0,IF(VZ19&gt;=VZ$8,VZ$5,IF(VZ19&lt;WA19,0,VZ$5*(VZ19-WA19)/(VZ$8-WA19))),IF(VZ19&lt;=VZ$8,VZ$5,IF(VZ19&gt;WA19,0,VZ$5*(VZ19-WA19)/(VZ$8-WA19))))))</f>
      </c>
      <c r="WC19" s="126">
        <f>IF(OR(VZ19="",WA19=""),0,VZ$5)</f>
      </c>
      <c r="WD19" s="125">
        <f>IF(VZ$6=0,RANK(WB19,WB$12:WB$42,0),RANK(WB19,WB$12:WB$42,1))</f>
      </c>
      <c r="WE19" s="126">
        <v>99.82</v>
      </c>
      <c r="WF19"/>
      <c r="WG19" s="126">
        <f>IF((COUNTA(WE$12:WE$42)+COUNTA(WF$12:WF$42)=0),0.6*WE$5,IF(OR(WE19="",WF19=""),0,IF(WE$6=0,IF(WE19&gt;=WE$8,WE$5,IF(WE19&lt;WF19,0,WE$5*(WE19-WF19)/(WE$8-WF19))),IF(WE19&lt;=WE$8,WE$5,IF(WE19&gt;WF19,0,WE$5*(WE19-WF19)/(WE$8-WF19))))))</f>
      </c>
      <c r="WH19" s="126">
        <f>IF(OR(WE19="",WF19=""),0,WE$5)</f>
      </c>
      <c r="WI19" s="125">
        <f>IF(WE$6=0,RANK(WG19,WG$12:WG$42,0),RANK(WG19,WG$12:WG$42,1))</f>
      </c>
      <c r="WJ19" s="126">
        <v>99.82</v>
      </c>
      <c r="WK19"/>
      <c r="WL19" s="126">
        <f>IF((COUNTA(WJ$12:WJ$42)+COUNTA(WK$12:WK$42)=0),0.6*WJ$5,IF(OR(WJ19="",WK19=""),0,IF(WJ$6=0,IF(WJ19&gt;=WJ$8,WJ$5,IF(WJ19&lt;WK19,0,WJ$5*(WJ19-WK19)/(WJ$8-WK19))),IF(WJ19&lt;=WJ$8,WJ$5,IF(WJ19&gt;WK19,0,WJ$5*(WJ19-WK19)/(WJ$8-WK19))))))</f>
      </c>
      <c r="WM19" s="126">
        <f>IF(OR(WJ19="",WK19=""),0,WJ$5)</f>
      </c>
      <c r="WN19" s="125">
        <f>IF(WJ$6=0,RANK(WL19,WL$12:WL$42,0),RANK(WL19,WL$12:WL$42,1))</f>
      </c>
      <c r="WO19" s="126">
        <v>100</v>
      </c>
      <c r="WP19" s="126">
        <v>96.49</v>
      </c>
      <c r="WQ19" s="126">
        <f>IF((COUNTA(WO$12:WO$42)+COUNTA(WP$12:WP$42)=0),0.6*WO$5,IF(OR(WO19="",WP19=""),0,IF(WO$6=0,IF(WO19&gt;=WO$8,WO$5,IF(WO19&lt;WP19,0,WO$5*(WO19-WP19)/(WO$8-WP19))),IF(WO19&lt;=WO$8,WO$5,IF(WO19&gt;WP19,0,WO$5*(WO19-WP19)/(WO$8-WP19))))))</f>
      </c>
      <c r="WR19" s="126">
        <f>IF(OR(WO19="",WP19=""),0,WO$5)</f>
      </c>
      <c r="WS19" s="125">
        <f>IF(WO$6=0,RANK(WQ19,WQ$12:WQ$42,0),RANK(WQ19,WQ$12:WQ$42,1))</f>
      </c>
      <c r="WT19" s="126">
        <v>100</v>
      </c>
      <c r="WU19" s="126">
        <v>93.8</v>
      </c>
      <c r="WV19" s="126">
        <f>IF((COUNTA(WT$12:WT$42)+COUNTA(WU$12:WU$42)=0),0.6*WT$5,IF(OR(WT19="",WU19=""),0,IF(WT$6=0,IF(WT19&gt;=WT$8,WT$5,IF(WT19&lt;WU19,0,WT$5*(WT19-WU19)/(WT$8-WU19))),IF(WT19&lt;=WT$8,WT$5,IF(WT19&gt;WU19,0,WT$5*(WT19-WU19)/(WT$8-WU19))))))</f>
      </c>
      <c r="WW19" s="126">
        <f>IF(OR(WT19="",WU19=""),0,WT$5)</f>
      </c>
      <c r="WX19" s="125">
        <f>IF(WT$6=0,RANK(WV19,WV$12:WV$42,0),RANK(WV19,WV$12:WV$42,1))</f>
      </c>
      <c r="WY19"/>
      <c r="WZ19"/>
      <c r="XA19" s="126">
        <f>IF((COUNTA(WY$12:WY$42)+COUNTA(WZ$12:WZ$42)=0),0.6*WY$5,IF(OR(WY19="",WZ19=""),0,IF(WY$6=0,IF(WY19&gt;=WY$8,WY$5,IF(WY19&lt;WZ19,0,WY$5*(WY19-WZ19)/(WY$8-WZ19))),IF(WY19&lt;=WY$8,WY$5,IF(WY19&gt;WZ19,0,WY$5*(WY19-WZ19)/(WY$8-WZ19))))))</f>
      </c>
      <c r="XB19" s="126">
        <f>IF(OR(WY19="",WZ19=""),0,WY$5)</f>
      </c>
      <c r="XC19" s="125">
        <f>IF(WY$6=0,RANK(XA19,XA$12:XA$42,0),RANK(XA19,XA$12:XA$42,1))</f>
      </c>
      <c r="XD19"/>
      <c r="XE19"/>
      <c r="XF19" s="126">
        <f>IF((COUNTA(XD$12:XD$42)+COUNTA(XE$12:XE$42)=0),0.6*XD$5,IF(OR(XD19="",XE19=""),0,IF(XD$6=0,IF(XD19&gt;=XD$8,XD$5,IF(XD19&lt;XE19,0,XD$5*(XD19-XE19)/(XD$8-XE19))),IF(XD19&lt;=XD$8,XD$5,IF(XD19&gt;XE19,0,XD$5*(XD19-XE19)/(XD$8-XE19))))))</f>
      </c>
      <c r="XG19" s="126">
        <f>IF(OR(XD19="",XE19=""),0,XD$5)</f>
      </c>
      <c r="XH19" s="125">
        <f>IF(XD$6=0,RANK(XF19,XF$12:XF$42,0),RANK(XF19,XF$12:XF$42,1))</f>
      </c>
      <c r="XI19" s="126">
        <v>100</v>
      </c>
      <c r="XJ19" s="126">
        <v>88.89</v>
      </c>
      <c r="XK19" s="126">
        <f>IF((COUNTA(XI$12:XI$42)+COUNTA(XJ$12:XJ$42)=0),0.6*XI$5,IF(OR(XI19="",XJ19=""),0,IF(XI$6=0,IF(XI19&gt;=XI$8,XI$5,IF(XI19&lt;XJ19,0,XI$5*(XI19-XJ19)/(XI$8-XJ19))),IF(XI19&lt;=XI$8,XI$5,IF(XI19&gt;XJ19,0,XI$5*(XI19-XJ19)/(XI$8-XJ19))))))</f>
      </c>
      <c r="XL19" s="126">
        <f>IF(OR(XI19="",XJ19=""),0,XI$5)</f>
      </c>
      <c r="XM19" s="125">
        <f>IF(XI$6=0,RANK(XK19,XK$12:XK$42,0),RANK(XK19,XK$12:XK$42,1))</f>
      </c>
      <c r="XN19" s="126">
        <v>100</v>
      </c>
      <c r="XO19" s="126">
        <v>100</v>
      </c>
      <c r="XP19" s="126">
        <f>IF((COUNTA(XN$12:XN$42)+COUNTA(XO$12:XO$42)=0),0.6*XN$5,IF(OR(XN19="",XO19=""),0,IF(XN$6=0,IF(XN19&gt;=XN$8,XN$5,IF(XN19&lt;XO19,0,XN$5*(XN19-XO19)/(XN$8-XO19))),IF(XN19&lt;=XN$8,XN$5,IF(XN19&gt;XO19,0,XN$5*(XN19-XO19)/(XN$8-XO19))))))</f>
      </c>
      <c r="XQ19" s="126">
        <f>IF(OR(XN19="",XO19=""),0,XN$5)</f>
      </c>
      <c r="XR19" s="125">
        <f>IF(XN$6=0,RANK(XP19,XP$12:XP$42,0),RANK(XP19,XP$12:XP$42,1))</f>
      </c>
      <c r="XS19" s="126">
        <v>0</v>
      </c>
      <c r="XT19" s="126">
        <v>0.06484</v>
      </c>
      <c r="XU19" s="126">
        <f>IF((COUNTA(XS$12:XS$42)+COUNTA(XT$12:XT$42)=0),0.6*XS$5,IF(OR(XS19="",XT19=""),0,IF(XS$6=0,IF(XS19&gt;=XS$8,XS$5,IF(XS19&lt;XT19,0,XS$5*(XS19-XT19)/(XS$8-XT19))),IF(XS19&lt;=XS$8,XS$5,IF(XS19&gt;XT19,0,XS$5*(XS19-XT19)/(XS$8-XT19))))))</f>
      </c>
      <c r="XV19" s="126">
        <f>IF(OR(XS19="",XT19=""),0,XS$5)</f>
      </c>
      <c r="XW19" s="125">
        <f>IF(XS$6=0,RANK(XU19,XU$12:XU$42,0),RANK(XU19,XU$12:XU$42,1))</f>
      </c>
      <c r="XX19" s="126">
        <v>0</v>
      </c>
      <c r="XY19" s="126">
        <v>0</v>
      </c>
      <c r="XZ19" s="126">
        <f>IF((COUNTA(XX$12:XX$42)+COUNTA(XY$12:XY$42)=0),0.6*XX$5,IF(OR(XX19="",XY19=""),0,IF(XX$6=0,IF(XX19&gt;=XX$8,XX$5,IF(XX19&lt;XY19,0,XX$5*(XX19-XY19)/(XX$8-XY19))),IF(XX19&lt;=XX$8,XX$5,IF(XX19&gt;XY19,0,XX$5*(XX19-XY19)/(XX$8-XY19))))))</f>
      </c>
      <c r="YA19" s="126">
        <f>IF(OR(XX19="",XY19=""),0,XX$5)</f>
      </c>
      <c r="YB19" s="125">
        <f>IF(XX$6=0,RANK(XZ19,XZ$12:XZ$42,0),RANK(XZ19,XZ$12:XZ$42,1))</f>
      </c>
      <c r="YC19" s="126">
        <v>0</v>
      </c>
      <c r="YD19" s="126">
        <v>6.5</v>
      </c>
      <c r="YE19" s="126">
        <f>IF((COUNTA(YC$12:YC$42)+COUNTA(YD$12:YD$42)=0),0.6*YC$5,IF(OR(YC19="",YD19=""),0,IF(YC$6=0,IF(YC19&gt;=YC$8,YC$5,IF(YC19&lt;YD19,0,YC$5*(YC19-YD19)/(YC$8-YD19))),IF(YC19&lt;=YC$8,YC$5,IF(YC19&gt;YD19,0,YC$5*(YC19-YD19)/(YC$8-YD19))))))</f>
      </c>
      <c r="YF19" s="126">
        <f>IF(OR(YC19="",YD19=""),0,YC$5)</f>
      </c>
      <c r="YG19" s="125">
        <f>IF(YC$6=0,RANK(YE19,YE$12:YE$42,0),RANK(YE19,YE$12:YE$42,1))</f>
      </c>
      <c r="YH19" s="126">
        <v>0</v>
      </c>
      <c r="YI19" s="126">
        <v>0</v>
      </c>
      <c r="YJ19" s="126">
        <f>IF((COUNTA(YH$12:YH$42)+COUNTA(YI$12:YI$42)=0),0.6*YH$5,IF(OR(YH19="",YI19=""),0,IF(YH$6=0,IF(YH19&gt;=YH$8,YH$5,IF(YH19&lt;YI19,0,YH$5*(YH19-YI19)/(YH$8-YI19))),IF(YH19&lt;=YH$8,YH$5,IF(YH19&gt;YI19,0,YH$5*(YH19-YI19)/(YH$8-YI19))))))</f>
      </c>
      <c r="YK19" s="126">
        <f>IF(OR(YH19="",YI19=""),0,YH$5)</f>
      </c>
      <c r="YL19" s="125">
        <f>IF(YH$6=0,RANK(YJ19,YJ$12:YJ$42,0),RANK(YJ19,YJ$12:YJ$42,1))</f>
      </c>
      <c r="YM19" s="126">
        <v>75.19</v>
      </c>
      <c r="YN19"/>
      <c r="YO19" s="126">
        <f>IF((COUNTA(YM$12:YM$42)+COUNTA(YN$12:YN$42)=0),0.6*YM$5,IF(OR(YM19="",YN19=""),0,IF(YM$6=0,IF(YM19&gt;=YM$8,YM$5,IF(YM19&lt;YN19,0,YM$5*(YM19-YN19)/(YM$8-YN19))),IF(YM19&lt;=YM$8,YM$5,IF(YM19&gt;YN19,0,YM$5*(YM19-YN19)/(YM$8-YN19))))))</f>
      </c>
      <c r="YP19" s="126">
        <f>IF(OR(YM19="",YN19=""),0,YM$5)</f>
      </c>
      <c r="YQ19" s="125">
        <f>IF(YM$6=0,RANK(YO19,YO$12:YO$42,0),RANK(YO19,YO$12:YO$42,1))</f>
      </c>
      <c r="YR19" s="126">
        <v>75.19</v>
      </c>
      <c r="YS19"/>
      <c r="YT19" s="126">
        <f>IF((COUNTA(YR$12:YR$42)+COUNTA(YS$12:YS$42)=0),0.6*YR$5,IF(OR(YR19="",YS19=""),0,IF(YR$6=0,IF(YR19&gt;=YR$8,YR$5,IF(YR19&lt;YS19,0,YR$5*(YR19-YS19)/(YR$8-YS19))),IF(YR19&lt;=YR$8,YR$5,IF(YR19&gt;YS19,0,YR$5*(YR19-YS19)/(YR$8-YS19))))))</f>
      </c>
      <c r="YU19" s="126">
        <f>IF(OR(YR19="",YS19=""),0,YR$5)</f>
      </c>
      <c r="YV19" s="125">
        <f>IF(YR$6=0,RANK(YT19,YT$12:YT$42,0),RANK(YT19,YT$12:YT$42,1))</f>
      </c>
      <c r="YW19" s="126">
        <v>10.8</v>
      </c>
      <c r="YX19" s="126">
        <v>3.7</v>
      </c>
      <c r="YY19" s="126">
        <f>IF((COUNTA(YW$12:YW$42)+COUNTA(YX$12:YX$42)=0),0.6*YW$5,IF(OR(YW19="",YX19=""),0,IF(YW$6=0,IF(YW19&gt;=YW$8,YW$5,IF(YW19&lt;YX19,0,YW$5*(YW19-YX19)/(YW$8-YX19))),IF(YW19&lt;=YW$8,YW$5,IF(YW19&gt;YX19,0,YW$5*(YW19-YX19)/(YW$8-YX19))))))</f>
      </c>
      <c r="YZ19" s="126">
        <f>IF(OR(YW19="",YX19=""),0,YW$5)</f>
      </c>
      <c r="ZA19" s="125">
        <f>IF(YW$6=0,RANK(YY19,YY$12:YY$42,0),RANK(YY19,YY$12:YY$42,1))</f>
      </c>
      <c r="ZB19" s="126">
        <v>10.8</v>
      </c>
      <c r="ZC19" s="126">
        <v>9.77</v>
      </c>
      <c r="ZD19" s="126">
        <f>IF((COUNTA(ZB$12:ZB$42)+COUNTA(ZC$12:ZC$42)=0),0.6*ZB$5,IF(OR(ZB19="",ZC19=""),0,IF(ZB$6=0,IF(ZB19&gt;=ZB$8,ZB$5,IF(ZB19&lt;ZC19,0,ZB$5*(ZB19-ZC19)/(ZB$8-ZC19))),IF(ZB19&lt;=ZB$8,ZB$5,IF(ZB19&gt;ZC19,0,ZB$5*(ZB19-ZC19)/(ZB$8-ZC19))))))</f>
      </c>
      <c r="ZE19" s="126">
        <f>IF(OR(ZB19="",ZC19=""),0,ZB$5)</f>
      </c>
      <c r="ZF19" s="125">
        <f>IF(ZB$6=0,RANK(ZD19,ZD$12:ZD$42,0),RANK(ZD19,ZD$12:ZD$42,1))</f>
      </c>
      <c r="ZG19" s="126">
        <v>99.48</v>
      </c>
      <c r="ZH19" s="126">
        <v>93.35</v>
      </c>
      <c r="ZI19" s="126">
        <f>IF((COUNTA(ZG$12:ZG$42)+COUNTA(ZH$12:ZH$42)=0),0.6*ZG$5,IF(OR(ZG19="",ZH19=""),0,IF(ZG$6=0,IF(ZG19&gt;=ZG$8,ZG$5,IF(ZG19&lt;ZH19,0,ZG$5*(ZG19-ZH19)/(ZG$8-ZH19))),IF(ZG19&lt;=ZG$8,ZG$5,IF(ZG19&gt;ZH19,0,ZG$5*(ZG19-ZH19)/(ZG$8-ZH19))))))</f>
      </c>
      <c r="ZJ19" s="126">
        <f>IF(OR(ZG19="",ZH19=""),0,ZG$5)</f>
      </c>
      <c r="ZK19" s="125">
        <f>IF(ZG$6=0,RANK(ZI19,ZI$12:ZI$42,0),RANK(ZI19,ZI$12:ZI$42,1))</f>
      </c>
      <c r="ZL19" s="126">
        <v>99.48</v>
      </c>
      <c r="ZM19" s="126">
        <v>61.62</v>
      </c>
      <c r="ZN19" s="126">
        <f>IF((COUNTA(ZL$12:ZL$42)+COUNTA(ZM$12:ZM$42)=0),0.6*ZL$5,IF(OR(ZL19="",ZM19=""),0,IF(ZL$6=0,IF(ZL19&gt;=ZL$8,ZL$5,IF(ZL19&lt;ZM19,0,ZL$5*(ZL19-ZM19)/(ZL$8-ZM19))),IF(ZL19&lt;=ZL$8,ZL$5,IF(ZL19&gt;ZM19,0,ZL$5*(ZL19-ZM19)/(ZL$8-ZM19))))))</f>
      </c>
      <c r="ZO19" s="126">
        <f>IF(OR(ZL19="",ZM19=""),0,ZL$5)</f>
      </c>
      <c r="ZP19" s="125">
        <f>IF(ZL$6=0,RANK(ZN19,ZN$12:ZN$42,0),RANK(ZN19,ZN$12:ZN$42,1))</f>
      </c>
      <c r="ZQ19" s="126">
        <v>100</v>
      </c>
      <c r="ZR19" s="126">
        <v>77.46</v>
      </c>
      <c r="ZS19" s="126">
        <f>IF((COUNTA(ZQ$12:ZQ$42)+COUNTA(ZR$12:ZR$42)=0),0.6*ZQ$5,IF(OR(ZQ19="",ZR19=""),0,IF(ZQ$6=0,IF(ZQ19&gt;=ZQ$8,ZQ$5,IF(ZQ19&lt;ZR19,0,ZQ$5*(ZQ19-ZR19)/(ZQ$8-ZR19))),IF(ZQ19&lt;=ZQ$8,ZQ$5,IF(ZQ19&gt;ZR19,0,ZQ$5*(ZQ19-ZR19)/(ZQ$8-ZR19))))))</f>
      </c>
      <c r="ZT19" s="126">
        <f>IF(OR(ZQ19="",ZR19=""),0,ZQ$5)</f>
      </c>
      <c r="ZU19" s="125">
        <f>IF(ZQ$6=0,RANK(ZS19,ZS$12:ZS$42,0),RANK(ZS19,ZS$12:ZS$42,1))</f>
      </c>
      <c r="ZV19" s="126">
        <v>100</v>
      </c>
      <c r="ZW19" s="126">
        <v>81.64</v>
      </c>
      <c r="ZX19" s="126">
        <f>IF((COUNTA(ZV$12:ZV$42)+COUNTA(ZW$12:ZW$42)=0),0.6*ZV$5,IF(OR(ZV19="",ZW19=""),0,IF(ZV$6=0,IF(ZV19&gt;=ZV$8,ZV$5,IF(ZV19&lt;ZW19,0,ZV$5*(ZV19-ZW19)/(ZV$8-ZW19))),IF(ZV19&lt;=ZV$8,ZV$5,IF(ZV19&gt;ZW19,0,ZV$5*(ZV19-ZW19)/(ZV$8-ZW19))))))</f>
      </c>
      <c r="ZY19" s="126">
        <f>IF(OR(ZV19="",ZW19=""),0,ZV$5)</f>
      </c>
      <c r="ZZ19" s="125">
        <f>IF(ZV$6=0,RANK(ZX19,ZX$12:ZX$42,0),RANK(ZX19,ZX$12:ZX$42,1))</f>
      </c>
      <c r="AAA19" s="126">
        <v>2</v>
      </c>
      <c r="AAB19" s="126">
        <v>5.55</v>
      </c>
      <c r="AAC19" s="126">
        <f>IF((COUNTA(AAA$12:AAA$42)+COUNTA(AAB$12:AAB$42)=0),0.6*AAA$5,IF(OR(AAA19="",AAB19=""),0,IF(AAA$6=0,IF(AAA19&gt;=AAA$8,AAA$5,IF(AAA19&lt;AAB19,0,AAA$5*(AAA19-AAB19)/(AAA$8-AAB19))),IF(AAA19&lt;=AAA$8,AAA$5,IF(AAA19&gt;AAB19,0,AAA$5*(AAA19-AAB19)/(AAA$8-AAB19))))))</f>
      </c>
      <c r="AAD19" s="126">
        <f>IF(OR(AAA19="",AAB19=""),0,AAA$5)</f>
      </c>
      <c r="AAE19" s="125">
        <f>IF(AAA$6=0,RANK(AAC19,AAC$12:AAC$42,0),RANK(AAC19,AAC$12:AAC$42,1))</f>
      </c>
      <c r="AAF19" s="126">
        <v>2</v>
      </c>
      <c r="AAG19" s="126">
        <v>5.04</v>
      </c>
      <c r="AAH19" s="126">
        <f>IF((COUNTA(AAF$12:AAF$42)+COUNTA(AAG$12:AAG$42)=0),0.6*AAF$5,IF(OR(AAF19="",AAG19=""),0,IF(AAF$6=0,IF(AAF19&gt;=AAF$8,AAF$5,IF(AAF19&lt;AAG19,0,AAF$5*(AAF19-AAG19)/(AAF$8-AAG19))),IF(AAF19&lt;=AAF$8,AAF$5,IF(AAF19&gt;AAG19,0,AAF$5*(AAF19-AAG19)/(AAF$8-AAG19))))))</f>
      </c>
      <c r="AAI19" s="126">
        <f>IF(OR(AAF19="",AAG19=""),0,AAF$5)</f>
      </c>
      <c r="AAJ19" s="125">
        <f>IF(AAF$6=0,RANK(AAH19,AAH$12:AAH$42,0),RANK(AAH19,AAH$12:AAH$42,1))</f>
      </c>
      <c r="AAK19" s="126">
        <v>99.28</v>
      </c>
      <c r="AAL19"/>
      <c r="AAM19" s="126">
        <f>IF((COUNTA(AAK$12:AAK$42)+COUNTA(AAL$12:AAL$42)=0),0.6*AAK$5,IF(OR(AAK19="",AAL19=""),0,IF(AAK$6=0,IF(AAK19&gt;=AAK$8,AAK$5,IF(AAK19&lt;AAL19,0,AAK$5*(AAK19-AAL19)/(AAK$8-AAL19))),IF(AAK19&lt;=AAK$8,AAK$5,IF(AAK19&gt;AAL19,0,AAK$5*(AAK19-AAL19)/(AAK$8-AAL19))))))</f>
      </c>
      <c r="AAN19" s="126">
        <f>IF(OR(AAK19="",AAL19=""),0,AAK$5)</f>
      </c>
      <c r="AAO19" s="125">
        <f>IF(AAK$6=0,RANK(AAM19,AAM$12:AAM$42,0),RANK(AAM19,AAM$12:AAM$42,1))</f>
      </c>
      <c r="AAP19" s="126">
        <v>99.28</v>
      </c>
      <c r="AAQ19"/>
      <c r="AAR19" s="126">
        <f>IF((COUNTA(AAP$12:AAP$42)+COUNTA(AAQ$12:AAQ$42)=0),0.6*AAP$5,IF(OR(AAP19="",AAQ19=""),0,IF(AAP$6=0,IF(AAP19&gt;=AAP$8,AAP$5,IF(AAP19&lt;AAQ19,0,AAP$5*(AAP19-AAQ19)/(AAP$8-AAQ19))),IF(AAP19&lt;=AAP$8,AAP$5,IF(AAP19&gt;AAQ19,0,AAP$5*(AAP19-AAQ19)/(AAP$8-AAQ19))))))</f>
      </c>
      <c r="AAS19" s="126">
        <f>IF(OR(AAP19="",AAQ19=""),0,AAP$5)</f>
      </c>
      <c r="AAT19" s="125">
        <f>IF(AAP$6=0,RANK(AAR19,AAR$12:AAR$42,0),RANK(AAR19,AAR$12:AAR$42,1))</f>
      </c>
      <c r="AAU19" s="126">
        <v>97.74</v>
      </c>
      <c r="AAV19" s="126">
        <v>97.68</v>
      </c>
      <c r="AAW19" s="126">
        <f>IF((COUNTA(AAU$12:AAU$42)+COUNTA(AAV$12:AAV$42)=0),0.6*AAU$5,IF(OR(AAU19="",AAV19=""),0,IF(AAU$6=0,IF(AAU19&gt;=AAU$8,AAU$5,IF(AAU19&lt;AAV19,0,AAU$5*(AAU19-AAV19)/(AAU$8-AAV19))),IF(AAU19&lt;=AAU$8,AAU$5,IF(AAU19&gt;AAV19,0,AAU$5*(AAU19-AAV19)/(AAU$8-AAV19))))))</f>
      </c>
      <c r="AAX19" s="126">
        <f>IF(OR(AAU19="",AAV19=""),0,AAU$5)</f>
      </c>
      <c r="AAY19" s="125">
        <f>IF(AAU$6=0,RANK(AAW19,AAW$12:AAW$42,0),RANK(AAW19,AAW$12:AAW$42,1))</f>
      </c>
      <c r="AAZ19" s="126">
        <v>97.74</v>
      </c>
      <c r="ABA19" s="126">
        <v>94.29</v>
      </c>
      <c r="ABB19" s="126">
        <f>IF((COUNTA(AAZ$12:AAZ$42)+COUNTA(ABA$12:ABA$42)=0),0.6*AAZ$5,IF(OR(AAZ19="",ABA19=""),0,IF(AAZ$6=0,IF(AAZ19&gt;=AAZ$8,AAZ$5,IF(AAZ19&lt;ABA19,0,AAZ$5*(AAZ19-ABA19)/(AAZ$8-ABA19))),IF(AAZ19&lt;=AAZ$8,AAZ$5,IF(AAZ19&gt;ABA19,0,AAZ$5*(AAZ19-ABA19)/(AAZ$8-ABA19))))))</f>
      </c>
      <c r="ABC19" s="126">
        <f>IF(OR(AAZ19="",ABA19=""),0,AAZ$5)</f>
      </c>
      <c r="ABD19" s="125">
        <f>IF(AAZ$6=0,RANK(ABB19,ABB$12:ABB$42,0),RANK(ABB19,ABB$12:ABB$42,1))</f>
      </c>
      <c r="ABE19"/>
      <c r="ABF19"/>
      <c r="ABG19" s="126">
        <f>IF((COUNTA(ABE$12:ABE$42)+COUNTA(ABF$12:ABF$42)=0),0.6*ABE$5,IF(OR(ABE19="",ABF19=""),0,IF(ABE$6=0,IF(ABE19&gt;=ABE$8,ABE$5,IF(ABE19&lt;ABF19,0,ABE$5*(ABE19-ABF19)/(ABE$8-ABF19))),IF(ABE19&lt;=ABE$8,ABE$5,IF(ABE19&gt;ABF19,0,ABE$5*(ABE19-ABF19)/(ABE$8-ABF19))))))</f>
      </c>
      <c r="ABH19" s="126">
        <f>IF(OR(ABE19="",ABF19=""),0,ABE$5)</f>
      </c>
      <c r="ABI19" s="125">
        <f>IF(ABE$6=0,RANK(ABG19,ABG$12:ABG$42,0),RANK(ABG19,ABG$12:ABG$42,1))</f>
      </c>
      <c r="ABJ19"/>
      <c r="ABK19"/>
      <c r="ABL19" s="126">
        <f>IF((COUNTA(ABJ$12:ABJ$42)+COUNTA(ABK$12:ABK$42)=0),0.6*ABJ$5,IF(OR(ABJ19="",ABK19=""),0,IF(ABJ$6=0,IF(ABJ19&gt;=ABJ$8,ABJ$5,IF(ABJ19&lt;ABK19,0,ABJ$5*(ABJ19-ABK19)/(ABJ$8-ABK19))),IF(ABJ19&lt;=ABJ$8,ABJ$5,IF(ABJ19&gt;ABK19,0,ABJ$5*(ABJ19-ABK19)/(ABJ$8-ABK19))))))</f>
      </c>
      <c r="ABM19" s="126">
        <f>IF(OR(ABJ19="",ABK19=""),0,ABJ$5)</f>
      </c>
      <c r="ABN19" s="125">
        <f>IF(ABJ$6=0,RANK(ABL19,ABL$12:ABL$42,0),RANK(ABL19,ABL$12:ABL$42,1))</f>
      </c>
      <c r="ABO19" s="126">
        <v>100</v>
      </c>
      <c r="ABP19" s="126">
        <v>95</v>
      </c>
      <c r="ABQ19" s="126">
        <f>IF((COUNTA(ABO$12:ABO$42)+COUNTA(ABP$12:ABP$42)=0),0.6*ABO$5,IF(OR(ABO19="",ABP19=""),0,IF(ABO$6=0,IF(ABO19&gt;=ABO$8,ABO$5,IF(ABO19&lt;ABP19,0,ABO$5*(ABO19-ABP19)/(ABO$8-ABP19))),IF(ABO19&lt;=ABO$8,ABO$5,IF(ABO19&gt;ABP19,0,ABO$5*(ABO19-ABP19)/(ABO$8-ABP19))))))</f>
      </c>
      <c r="ABR19" s="126">
        <f>IF(OR(ABO19="",ABP19=""),0,ABO$5)</f>
      </c>
      <c r="ABS19" s="125">
        <f>IF(ABO$6=0,RANK(ABQ19,ABQ$12:ABQ$42,0),RANK(ABQ19,ABQ$12:ABQ$42,1))</f>
      </c>
      <c r="ABT19" s="126">
        <v>100</v>
      </c>
      <c r="ABU19" s="126">
        <v>100</v>
      </c>
      <c r="ABV19" s="126">
        <f>IF((COUNTA(ABT$12:ABT$42)+COUNTA(ABU$12:ABU$42)=0),0.6*ABT$5,IF(OR(ABT19="",ABU19=""),0,IF(ABT$6=0,IF(ABT19&gt;=ABT$8,ABT$5,IF(ABT19&lt;ABU19,0,ABT$5*(ABT19-ABU19)/(ABT$8-ABU19))),IF(ABT19&lt;=ABT$8,ABT$5,IF(ABT19&gt;ABU19,0,ABT$5*(ABT19-ABU19)/(ABT$8-ABU19))))))</f>
      </c>
      <c r="ABW19" s="126">
        <f>IF(OR(ABT19="",ABU19=""),0,ABT$5)</f>
      </c>
      <c r="ABX19" s="125">
        <f>IF(ABT$6=0,RANK(ABV19,ABV$12:ABV$42,0),RANK(ABV19,ABV$12:ABV$42,1))</f>
      </c>
      <c r="ABY19" s="126">
        <v>0</v>
      </c>
      <c r="ABZ19" s="126">
        <v>0.004892</v>
      </c>
      <c r="ACA19" s="126">
        <f>IF((COUNTA(ABY$12:ABY$42)+COUNTA(ABZ$12:ABZ$42)=0),0.6*ABY$5,IF(OR(ABY19="",ABZ19=""),0,IF(ABY$6=0,IF(ABY19&gt;=ABY$8,ABY$5,IF(ABY19&lt;ABZ19,0,ABY$5*(ABY19-ABZ19)/(ABY$8-ABZ19))),IF(ABY19&lt;=ABY$8,ABY$5,IF(ABY19&gt;ABZ19,0,ABY$5*(ABY19-ABZ19)/(ABY$8-ABZ19))))))</f>
      </c>
      <c r="ACB19" s="126">
        <f>IF(OR(ABY19="",ABZ19=""),0,ABY$5)</f>
      </c>
      <c r="ACC19" s="125">
        <f>IF(ABY$6=0,RANK(ACA19,ACA$12:ACA$42,0),RANK(ACA19,ACA$12:ACA$42,1))</f>
      </c>
      <c r="ACD19" s="126">
        <v>0</v>
      </c>
      <c r="ACE19" s="126">
        <v>0.002998</v>
      </c>
      <c r="ACF19" s="126">
        <f>IF((COUNTA(ACD$12:ACD$42)+COUNTA(ACE$12:ACE$42)=0),0.6*ACD$5,IF(OR(ACD19="",ACE19=""),0,IF(ACD$6=0,IF(ACD19&gt;=ACD$8,ACD$5,IF(ACD19&lt;ACE19,0,ACD$5*(ACD19-ACE19)/(ACD$8-ACE19))),IF(ACD19&lt;=ACD$8,ACD$5,IF(ACD19&gt;ACE19,0,ACD$5*(ACD19-ACE19)/(ACD$8-ACE19))))))</f>
      </c>
      <c r="ACG19" s="126">
        <f>IF(OR(ACD19="",ACE19=""),0,ACD$5)</f>
      </c>
      <c r="ACH19" s="125">
        <f>IF(ACD$6=0,RANK(ACF19,ACF$12:ACF$42,0),RANK(ACF19,ACF$12:ACF$42,1))</f>
      </c>
      <c r="ACI19" s="126">
        <v>0</v>
      </c>
      <c r="ACJ19" s="126">
        <v>0</v>
      </c>
      <c r="ACK19" s="126">
        <f>IF((COUNTA(ACI$12:ACI$42)+COUNTA(ACJ$12:ACJ$42)=0),0.6*ACI$5,IF(OR(ACI19="",ACJ19=""),0,IF(ACI$6=0,IF(ACI19&gt;=ACI$8,ACI$5,IF(ACI19&lt;ACJ19,0,ACI$5*(ACI19-ACJ19)/(ACI$8-ACJ19))),IF(ACI19&lt;=ACI$8,ACI$5,IF(ACI19&gt;ACJ19,0,ACI$5*(ACI19-ACJ19)/(ACI$8-ACJ19))))))</f>
      </c>
      <c r="ACL19" s="126">
        <f>IF(OR(ACI19="",ACJ19=""),0,ACI$5)</f>
      </c>
      <c r="ACM19" s="125">
        <f>IF(ACI$6=0,RANK(ACK19,ACK$12:ACK$42,0),RANK(ACK19,ACK$12:ACK$42,1))</f>
      </c>
      <c r="ACN19" s="126">
        <v>0</v>
      </c>
      <c r="ACO19" s="126">
        <v>0</v>
      </c>
      <c r="ACP19" s="126">
        <f>IF((COUNTA(ACN$12:ACN$42)+COUNTA(ACO$12:ACO$42)=0),0.6*ACN$5,IF(OR(ACN19="",ACO19=""),0,IF(ACN$6=0,IF(ACN19&gt;=ACN$8,ACN$5,IF(ACN19&lt;ACO19,0,ACN$5*(ACN19-ACO19)/(ACN$8-ACO19))),IF(ACN19&lt;=ACN$8,ACN$5,IF(ACN19&gt;ACO19,0,ACN$5*(ACN19-ACO19)/(ACN$8-ACO19))))))</f>
      </c>
      <c r="ACQ19" s="126">
        <f>IF(OR(ACN19="",ACO19=""),0,ACN$5)</f>
      </c>
      <c r="ACR19" s="125">
        <f>IF(ACN$6=0,RANK(ACP19,ACP$12:ACP$42,0),RANK(ACP19,ACP$12:ACP$42,1))</f>
      </c>
      <c r="ACS19" s="126">
        <v>70.25</v>
      </c>
      <c r="ACT19"/>
      <c r="ACU19" s="126">
        <f>IF((COUNTA(ACS$12:ACS$42)+COUNTA(ACT$12:ACT$42)=0),0.6*ACS$5,IF(OR(ACS19="",ACT19=""),0,IF(ACS$6=0,IF(ACS19&gt;=ACS$8,ACS$5,IF(ACS19&lt;ACT19,0,ACS$5*(ACS19-ACT19)/(ACS$8-ACT19))),IF(ACS19&lt;=ACS$8,ACS$5,IF(ACS19&gt;ACT19,0,ACS$5*(ACS19-ACT19)/(ACS$8-ACT19))))))</f>
      </c>
      <c r="ACV19" s="126">
        <f>IF(OR(ACS19="",ACT19=""),0,ACS$5)</f>
      </c>
      <c r="ACW19" s="125">
        <f>IF(ACS$6=0,RANK(ACU19,ACU$12:ACU$42,0),RANK(ACU19,ACU$12:ACU$42,1))</f>
      </c>
      <c r="ACX19" s="126">
        <v>70.25</v>
      </c>
      <c r="ACY19"/>
      <c r="ACZ19" s="126">
        <f>IF((COUNTA(ACX$12:ACX$42)+COUNTA(ACY$12:ACY$42)=0),0.6*ACX$5,IF(OR(ACX19="",ACY19=""),0,IF(ACX$6=0,IF(ACX19&gt;=ACX$8,ACX$5,IF(ACX19&lt;ACY19,0,ACX$5*(ACX19-ACY19)/(ACX$8-ACY19))),IF(ACX19&lt;=ACX$8,ACX$5,IF(ACX19&gt;ACY19,0,ACX$5*(ACX19-ACY19)/(ACX$8-ACY19))))))</f>
      </c>
      <c r="ADA19" s="126">
        <f>IF(OR(ACX19="",ACY19=""),0,ACX$5)</f>
      </c>
      <c r="ADB19" s="125">
        <f>IF(ACX$6=0,RANK(ACZ19,ACZ$12:ACZ$42,0),RANK(ACZ19,ACZ$12:ACZ$42,1))</f>
      </c>
      <c r="ADC19" s="126">
        <v>10.53</v>
      </c>
      <c r="ADD19" s="126">
        <v>4.03</v>
      </c>
      <c r="ADE19" s="126">
        <f>IF((COUNTA(ADC$12:ADC$42)+COUNTA(ADD$12:ADD$42)=0),0.6*ADC$5,IF(OR(ADC19="",ADD19=""),0,IF(ADC$6=0,IF(ADC19&gt;=ADC$8,ADC$5,IF(ADC19&lt;ADD19,0,ADC$5*(ADC19-ADD19)/(ADC$8-ADD19))),IF(ADC19&lt;=ADC$8,ADC$5,IF(ADC19&gt;ADD19,0,ADC$5*(ADC19-ADD19)/(ADC$8-ADD19))))))</f>
      </c>
      <c r="ADF19" s="126">
        <f>IF(OR(ADC19="",ADD19=""),0,ADC$5)</f>
      </c>
      <c r="ADG19" s="125">
        <f>IF(ADC$6=0,RANK(ADE19,ADE$12:ADE$42,0),RANK(ADE19,ADE$12:ADE$42,1))</f>
      </c>
      <c r="ADH19" s="126">
        <v>10.53</v>
      </c>
      <c r="ADI19" s="126">
        <v>7.32</v>
      </c>
      <c r="ADJ19" s="126">
        <f>IF((COUNTA(ADH$12:ADH$42)+COUNTA(ADI$12:ADI$42)=0),0.6*ADH$5,IF(OR(ADH19="",ADI19=""),0,IF(ADH$6=0,IF(ADH19&gt;=ADH$8,ADH$5,IF(ADH19&lt;ADI19,0,ADH$5*(ADH19-ADI19)/(ADH$8-ADI19))),IF(ADH19&lt;=ADH$8,ADH$5,IF(ADH19&gt;ADI19,0,ADH$5*(ADH19-ADI19)/(ADH$8-ADI19))))))</f>
      </c>
      <c r="ADK19" s="126">
        <f>IF(OR(ADH19="",ADI19=""),0,ADH$5)</f>
      </c>
      <c r="ADL19" s="125">
        <f>IF(ADH$6=0,RANK(ADJ19,ADJ$12:ADJ$42,0),RANK(ADJ19,ADJ$12:ADJ$42,1))</f>
      </c>
      <c r="ADM19"/>
      <c r="ADN19"/>
      <c r="ADO19" s="126">
        <f>IF((COUNTA(ADM$12:ADM$42)+COUNTA(ADN$12:ADN$42)=0),0.6*ADM$5,IF(OR(ADM19="",ADN19=""),0,IF(ADM$6=0,IF(ADM19&gt;=ADM$8,ADM$5,IF(ADM19&lt;ADN19,0,ADM$5*(ADM19-ADN19)/(ADM$8-ADN19))),IF(ADM19&lt;=ADM$8,ADM$5,IF(ADM19&gt;ADN19,0,ADM$5*(ADM19-ADN19)/(ADM$8-ADN19))))))</f>
      </c>
      <c r="ADP19" s="126">
        <f>IF(OR(ADM19="",ADN19=""),0,ADM$5)</f>
      </c>
      <c r="ADQ19" s="125">
        <f>IF(ADM$6=0,RANK(ADO19,ADO$12:ADO$42,0),RANK(ADO19,ADO$12:ADO$42,1))</f>
      </c>
      <c r="ADR19"/>
      <c r="ADS19"/>
      <c r="ADT19" s="126">
        <f>IF((COUNTA(ADR$12:ADR$42)+COUNTA(ADS$12:ADS$42)=0),0.6*ADR$5,IF(OR(ADR19="",ADS19=""),0,IF(ADR$6=0,IF(ADR19&gt;=ADR$8,ADR$5,IF(ADR19&lt;ADS19,0,ADR$5*(ADR19-ADS19)/(ADR$8-ADS19))),IF(ADR19&lt;=ADR$8,ADR$5,IF(ADR19&gt;ADS19,0,ADR$5*(ADR19-ADS19)/(ADR$8-ADS19))))))</f>
      </c>
      <c r="ADU19" s="126">
        <f>IF(OR(ADR19="",ADS19=""),0,ADR$5)</f>
      </c>
      <c r="ADV19" s="125">
        <f>IF(ADR$6=0,RANK(ADT19,ADT$12:ADT$42,0),RANK(ADT19,ADT$12:ADT$42,1))</f>
      </c>
      <c r="ADW19"/>
      <c r="ADX19"/>
      <c r="ADY19" s="126">
        <f>IF((COUNTA(ADW$12:ADW$42)+COUNTA(ADX$12:ADX$42)=0),0.6*ADW$5,IF(OR(ADW19="",ADX19=""),0,IF(ADW$6=0,IF(ADW19&gt;=ADW$8,ADW$5,IF(ADW19&lt;ADX19,0,ADW$5*(ADW19-ADX19)/(ADW$8-ADX19))),IF(ADW19&lt;=ADW$8,ADW$5,IF(ADW19&gt;ADX19,0,ADW$5*(ADW19-ADX19)/(ADW$8-ADX19))))))</f>
      </c>
      <c r="ADZ19" s="126">
        <f>IF(OR(ADW19="",ADX19=""),0,ADW$5)</f>
      </c>
      <c r="AEA19" s="125">
        <f>IF(ADW$6=0,RANK(ADY19,ADY$12:ADY$42,0),RANK(ADY19,ADY$12:ADY$42,1))</f>
      </c>
      <c r="AEB19"/>
      <c r="AEC19"/>
      <c r="AED19" s="126">
        <f>IF((COUNTA(AEB$12:AEB$42)+COUNTA(AEC$12:AEC$42)=0),0.6*AEB$5,IF(OR(AEB19="",AEC19=""),0,IF(AEB$6=0,IF(AEB19&gt;=AEB$8,AEB$5,IF(AEB19&lt;AEC19,0,AEB$5*(AEB19-AEC19)/(AEB$8-AEC19))),IF(AEB19&lt;=AEB$8,AEB$5,IF(AEB19&gt;AEC19,0,AEB$5*(AEB19-AEC19)/(AEB$8-AEC19))))))</f>
      </c>
      <c r="AEE19" s="126">
        <f>IF(OR(AEB19="",AEC19=""),0,AEB$5)</f>
      </c>
      <c r="AEF19" s="125">
        <f>IF(AEB$6=0,RANK(AED19,AED$12:AED$42,0),RANK(AED19,AED$12:AED$42,1))</f>
      </c>
      <c r="AEG19"/>
      <c r="AEH19"/>
      <c r="AEI19" s="126">
        <f>IF((COUNTA(AEG$12:AEG$42)+COUNTA(AEH$12:AEH$42)=0),0.6*AEG$5,IF(OR(AEG19="",AEH19=""),0,IF(AEG$6=0,IF(AEG19&gt;=AEG$8,AEG$5,IF(AEG19&lt;AEH19,0,AEG$5*(AEG19-AEH19)/(AEG$8-AEH19))),IF(AEG19&lt;=AEG$8,AEG$5,IF(AEG19&gt;AEH19,0,AEG$5*(AEG19-AEH19)/(AEG$8-AEH19))))))</f>
      </c>
      <c r="AEJ19" s="126">
        <f>IF(OR(AEG19="",AEH19=""),0,AEG$5)</f>
      </c>
      <c r="AEK19" s="125">
        <f>IF(AEG$6=0,RANK(AEI19,AEI$12:AEI$42,0),RANK(AEI19,AEI$12:AEI$42,1))</f>
      </c>
      <c r="AEL19"/>
      <c r="AEM19"/>
      <c r="AEN19" s="126">
        <f>IF((COUNTA(AEL$12:AEL$42)+COUNTA(AEM$12:AEM$42)=0),0.6*AEL$5,IF(OR(AEL19="",AEM19=""),0,IF(AEL$6=0,IF(AEL19&gt;=AEL$8,AEL$5,IF(AEL19&lt;AEM19,0,AEL$5*(AEL19-AEM19)/(AEL$8-AEM19))),IF(AEL19&lt;=AEL$8,AEL$5,IF(AEL19&gt;AEM19,0,AEL$5*(AEL19-AEM19)/(AEL$8-AEM19))))))</f>
      </c>
      <c r="AEO19" s="126">
        <f>IF(OR(AEL19="",AEM19=""),0,AEL$5)</f>
      </c>
      <c r="AEP19" s="125">
        <f>IF(AEL$6=0,RANK(AEN19,AEN$12:AEN$42,0),RANK(AEN19,AEN$12:AEN$42,1))</f>
      </c>
      <c r="AEQ19"/>
      <c r="AER19"/>
      <c r="AES19" s="126">
        <f>IF((COUNTA(AEQ$12:AEQ$42)+COUNTA(AER$12:AER$42)=0),0.6*AEQ$5,IF(OR(AEQ19="",AER19=""),0,IF(AEQ$6=0,IF(AEQ19&gt;=AEQ$8,AEQ$5,IF(AEQ19&lt;AER19,0,AEQ$5*(AEQ19-AER19)/(AEQ$8-AER19))),IF(AEQ19&lt;=AEQ$8,AEQ$5,IF(AEQ19&gt;AER19,0,AEQ$5*(AEQ19-AER19)/(AEQ$8-AER19))))))</f>
      </c>
      <c r="AET19" s="126">
        <f>IF(OR(AEQ19="",AER19=""),0,AEQ$5)</f>
      </c>
      <c r="AEU19" s="125">
        <f>IF(AEQ$6=0,RANK(AES19,AES$12:AES$42,0),RANK(AES19,AES$12:AES$42,1))</f>
      </c>
      <c r="AEV19"/>
      <c r="AEW19"/>
      <c r="AEX19" s="126">
        <f>IF((COUNTA(AEV$12:AEV$42)+COUNTA(AEW$12:AEW$42)=0),0.6*AEV$5,IF(OR(AEV19="",AEW19=""),0,IF(AEV$6=0,IF(AEV19&gt;=AEV$8,AEV$5,IF(AEV19&lt;AEW19,0,AEV$5*(AEV19-AEW19)/(AEV$8-AEW19))),IF(AEV19&lt;=AEV$8,AEV$5,IF(AEV19&gt;AEW19,0,AEV$5*(AEV19-AEW19)/(AEV$8-AEW19))))))</f>
      </c>
      <c r="AEY19" s="126">
        <f>IF(OR(AEV19="",AEW19=""),0,AEV$5)</f>
      </c>
      <c r="AEZ19" s="125">
        <f>IF(AEV$6=0,RANK(AEX19,AEX$12:AEX$42,0),RANK(AEX19,AEX$12:AEX$42,1))</f>
      </c>
      <c r="AFA19"/>
      <c r="AFB19"/>
      <c r="AFC19" s="126">
        <f>IF((COUNTA(AFA$12:AFA$42)+COUNTA(AFB$12:AFB$42)=0),0.6*AFA$5,IF(OR(AFA19="",AFB19=""),0,IF(AFA$6=0,IF(AFA19&gt;=AFA$8,AFA$5,IF(AFA19&lt;AFB19,0,AFA$5*(AFA19-AFB19)/(AFA$8-AFB19))),IF(AFA19&lt;=AFA$8,AFA$5,IF(AFA19&gt;AFB19,0,AFA$5*(AFA19-AFB19)/(AFA$8-AFB19))))))</f>
      </c>
      <c r="AFD19" s="126">
        <f>IF(OR(AFA19="",AFB19=""),0,AFA$5)</f>
      </c>
      <c r="AFE19" s="125">
        <f>IF(AFA$6=0,RANK(AFC19,AFC$12:AFC$42,0),RANK(AFC19,AFC$12:AFC$42,1))</f>
      </c>
      <c r="AFF19"/>
      <c r="AFG19"/>
      <c r="AFH19" s="126">
        <f>IF((COUNTA(AFF$12:AFF$42)+COUNTA(AFG$12:AFG$42)=0),0.6*AFF$5,IF(OR(AFF19="",AFG19=""),0,IF(AFF$6=0,IF(AFF19&gt;=AFF$8,AFF$5,IF(AFF19&lt;AFG19,0,AFF$5*(AFF19-AFG19)/(AFF$8-AFG19))),IF(AFF19&lt;=AFF$8,AFF$5,IF(AFF19&gt;AFG19,0,AFF$5*(AFF19-AFG19)/(AFF$8-AFG19))))))</f>
      </c>
      <c r="AFI19" s="126">
        <f>IF(OR(AFF19="",AFG19=""),0,AFF$5)</f>
      </c>
      <c r="AFJ19" s="125">
        <f>IF(AFF$6=0,RANK(AFH19,AFH$12:AFH$42,0),RANK(AFH19,AFH$12:AFH$42,1))</f>
      </c>
      <c r="AFK19"/>
      <c r="AFL19"/>
      <c r="AFM19" s="126">
        <f>IF((COUNTA(AFK$12:AFK$42)+COUNTA(AFL$12:AFL$42)=0),0.6*AFK$5,IF(OR(AFK19="",AFL19=""),0,IF(AFK$6=0,IF(AFK19&gt;=AFK$8,AFK$5,IF(AFK19&lt;AFL19,0,AFK$5*(AFK19-AFL19)/(AFK$8-AFL19))),IF(AFK19&lt;=AFK$8,AFK$5,IF(AFK19&gt;AFL19,0,AFK$5*(AFK19-AFL19)/(AFK$8-AFL19))))))</f>
      </c>
      <c r="AFN19" s="126">
        <f>IF(OR(AFK19="",AFL19=""),0,AFK$5)</f>
      </c>
      <c r="AFO19" s="125">
        <f>IF(AFK$6=0,RANK(AFM19,AFM$12:AFM$42,0),RANK(AFM19,AFM$12:AFM$42,1))</f>
      </c>
      <c r="AFP19"/>
      <c r="AFQ19"/>
      <c r="AFR19" s="126">
        <f>IF((COUNTA(AFP$12:AFP$42)+COUNTA(AFQ$12:AFQ$42)=0),0.6*AFP$5,IF(OR(AFP19="",AFQ19=""),0,IF(AFP$6=0,IF(AFP19&gt;=AFP$8,AFP$5,IF(AFP19&lt;AFQ19,0,AFP$5*(AFP19-AFQ19)/(AFP$8-AFQ19))),IF(AFP19&lt;=AFP$8,AFP$5,IF(AFP19&gt;AFQ19,0,AFP$5*(AFP19-AFQ19)/(AFP$8-AFQ19))))))</f>
      </c>
      <c r="AFS19" s="126">
        <f>IF(OR(AFP19="",AFQ19=""),0,AFP$5)</f>
      </c>
      <c r="AFT19" s="125">
        <f>IF(AFP$6=0,RANK(AFR19,AFR$12:AFR$42,0),RANK(AFR19,AFR$12:AFR$42,1))</f>
      </c>
      <c r="AFU19"/>
      <c r="AFV19"/>
      <c r="AFW19" s="126">
        <f>IF((COUNTA(AFU$12:AFU$42)+COUNTA(AFV$12:AFV$42)=0),0.6*AFU$5,IF(OR(AFU19="",AFV19=""),0,IF(AFU$6=0,IF(AFU19&gt;=AFU$8,AFU$5,IF(AFU19&lt;AFV19,0,AFU$5*(AFU19-AFV19)/(AFU$8-AFV19))),IF(AFU19&lt;=AFU$8,AFU$5,IF(AFU19&gt;AFV19,0,AFU$5*(AFU19-AFV19)/(AFU$8-AFV19))))))</f>
      </c>
      <c r="AFX19" s="126">
        <f>IF(OR(AFU19="",AFV19=""),0,AFU$5)</f>
      </c>
      <c r="AFY19" s="125">
        <f>IF(AFU$6=0,RANK(AFW19,AFW$12:AFW$42,0),RANK(AFW19,AFW$12:AFW$42,1))</f>
      </c>
      <c r="AFZ19"/>
      <c r="AGA19"/>
      <c r="AGB19" s="126">
        <f>IF((COUNTA(AFZ$12:AFZ$42)+COUNTA(AGA$12:AGA$42)=0),0.6*AFZ$5,IF(OR(AFZ19="",AGA19=""),0,IF(AFZ$6=0,IF(AFZ19&gt;=AFZ$8,AFZ$5,IF(AFZ19&lt;AGA19,0,AFZ$5*(AFZ19-AGA19)/(AFZ$8-AGA19))),IF(AFZ19&lt;=AFZ$8,AFZ$5,IF(AFZ19&gt;AGA19,0,AFZ$5*(AFZ19-AGA19)/(AFZ$8-AGA19))))))</f>
      </c>
      <c r="AGC19" s="126">
        <f>IF(OR(AFZ19="",AGA19=""),0,AFZ$5)</f>
      </c>
      <c r="AGD19" s="125">
        <f>IF(AFZ$6=0,RANK(AGB19,AGB$12:AGB$42,0),RANK(AGB19,AGB$12:AGB$42,1))</f>
      </c>
      <c r="AGE19"/>
      <c r="AGF19"/>
      <c r="AGG19" s="126">
        <f>IF((COUNTA(AGE$12:AGE$42)+COUNTA(AGF$12:AGF$42)=0),0.6*AGE$5,IF(OR(AGE19="",AGF19=""),0,IF(AGE$6=0,IF(AGE19&gt;=AGE$8,AGE$5,IF(AGE19&lt;AGF19,0,AGE$5*(AGE19-AGF19)/(AGE$8-AGF19))),IF(AGE19&lt;=AGE$8,AGE$5,IF(AGE19&gt;AGF19,0,AGE$5*(AGE19-AGF19)/(AGE$8-AGF19))))))</f>
      </c>
      <c r="AGH19" s="126">
        <f>IF(OR(AGE19="",AGF19=""),0,AGE$5)</f>
      </c>
      <c r="AGI19" s="125">
        <f>IF(AGE$6=0,RANK(AGG19,AGG$12:AGG$42,0),RANK(AGG19,AGG$12:AGG$42,1))</f>
      </c>
      <c r="AGJ19"/>
      <c r="AGK19"/>
      <c r="AGL19" s="126">
        <f>IF((COUNTA(AGJ$12:AGJ$42)+COUNTA(AGK$12:AGK$42)=0),0.6*AGJ$5,IF(OR(AGJ19="",AGK19=""),0,IF(AGJ$6=0,IF(AGJ19&gt;=AGJ$8,AGJ$5,IF(AGJ19&lt;AGK19,0,AGJ$5*(AGJ19-AGK19)/(AGJ$8-AGK19))),IF(AGJ19&lt;=AGJ$8,AGJ$5,IF(AGJ19&gt;AGK19,0,AGJ$5*(AGJ19-AGK19)/(AGJ$8-AGK19))))))</f>
      </c>
      <c r="AGM19" s="126">
        <f>IF(OR(AGJ19="",AGK19=""),0,AGJ$5)</f>
      </c>
      <c r="AGN19" s="125">
        <f>IF(AGJ$6=0,RANK(AGL19,AGL$12:AGL$42,0),RANK(AGL19,AGL$12:AGL$42,1))</f>
      </c>
      <c r="AGO19"/>
      <c r="AGP19"/>
      <c r="AGQ19" s="126">
        <f>IF((COUNTA(AGO$12:AGO$42)+COUNTA(AGP$12:AGP$42)=0),0.6*AGO$5,IF(OR(AGO19="",AGP19=""),0,IF(AGO$6=0,IF(AGO19&gt;=AGO$8,AGO$5,IF(AGO19&lt;AGP19,0,AGO$5*(AGO19-AGP19)/(AGO$8-AGP19))),IF(AGO19&lt;=AGO$8,AGO$5,IF(AGO19&gt;AGP19,0,AGO$5*(AGO19-AGP19)/(AGO$8-AGP19))))))</f>
      </c>
      <c r="AGR19" s="126">
        <f>IF(OR(AGO19="",AGP19=""),0,AGO$5)</f>
      </c>
      <c r="AGS19" s="125">
        <f>IF(AGO$6=0,RANK(AGQ19,AGQ$12:AGQ$42,0),RANK(AGQ19,AGQ$12:AGQ$42,1))</f>
      </c>
      <c r="AGT19"/>
      <c r="AGU19"/>
      <c r="AGV19" s="126">
        <f>IF((COUNTA(AGT$12:AGT$42)+COUNTA(AGU$12:AGU$42)=0),0.6*AGT$5,IF(OR(AGT19="",AGU19=""),0,IF(AGT$6=0,IF(AGT19&gt;=AGT$8,AGT$5,IF(AGT19&lt;AGU19,0,AGT$5*(AGT19-AGU19)/(AGT$8-AGU19))),IF(AGT19&lt;=AGT$8,AGT$5,IF(AGT19&gt;AGU19,0,AGT$5*(AGT19-AGU19)/(AGT$8-AGU19))))))</f>
      </c>
      <c r="AGW19" s="126">
        <f>IF(OR(AGT19="",AGU19=""),0,AGT$5)</f>
      </c>
      <c r="AGX19" s="125">
        <f>IF(AGT$6=0,RANK(AGV19,AGV$12:AGV$42,0),RANK(AGV19,AGV$12:AGV$42,1))</f>
      </c>
      <c r="AGY19"/>
      <c r="AGZ19"/>
      <c r="AHA19" s="126">
        <f>IF((COUNTA(AGY$12:AGY$42)+COUNTA(AGZ$12:AGZ$42)=0),0.6*AGY$5,IF(OR(AGY19="",AGZ19=""),0,IF(AGY$6=0,IF(AGY19&gt;=AGY$8,AGY$5,IF(AGY19&lt;AGZ19,0,AGY$5*(AGY19-AGZ19)/(AGY$8-AGZ19))),IF(AGY19&lt;=AGY$8,AGY$5,IF(AGY19&gt;AGZ19,0,AGY$5*(AGY19-AGZ19)/(AGY$8-AGZ19))))))</f>
      </c>
      <c r="AHB19" s="126">
        <f>IF(OR(AGY19="",AGZ19=""),0,AGY$5)</f>
      </c>
      <c r="AHC19" s="125">
        <f>IF(AGY$6=0,RANK(AHA19,AHA$12:AHA$42,0),RANK(AHA19,AHA$12:AHA$42,1))</f>
      </c>
      <c r="AHD19"/>
      <c r="AHE19"/>
      <c r="AHF19" s="126">
        <f>IF((COUNTA(AHD$12:AHD$42)+COUNTA(AHE$12:AHE$42)=0),0.6*AHD$5,IF(OR(AHD19="",AHE19=""),0,IF(AHD$6=0,IF(AHD19&gt;=AHD$8,AHD$5,IF(AHD19&lt;AHE19,0,AHD$5*(AHD19-AHE19)/(AHD$8-AHE19))),IF(AHD19&lt;=AHD$8,AHD$5,IF(AHD19&gt;AHE19,0,AHD$5*(AHD19-AHE19)/(AHD$8-AHE19))))))</f>
      </c>
      <c r="AHG19" s="126">
        <f>IF(OR(AHD19="",AHE19=""),0,AHD$5)</f>
      </c>
      <c r="AHH19" s="125">
        <f>IF(AHD$6=0,RANK(AHF19,AHF$12:AHF$42,0),RANK(AHF19,AHF$12:AHF$42,1))</f>
      </c>
      <c r="AHI19"/>
      <c r="AHJ19"/>
      <c r="AHK19" s="126">
        <f>IF((COUNTA(AHI$12:AHI$42)+COUNTA(AHJ$12:AHJ$42)=0),0.6*AHI$5,IF(OR(AHI19="",AHJ19=""),0,IF(AHI$6=0,IF(AHI19&gt;=AHI$8,AHI$5,IF(AHI19&lt;AHJ19,0,AHI$5*(AHI19-AHJ19)/(AHI$8-AHJ19))),IF(AHI19&lt;=AHI$8,AHI$5,IF(AHI19&gt;AHJ19,0,AHI$5*(AHI19-AHJ19)/(AHI$8-AHJ19))))))</f>
      </c>
      <c r="AHL19" s="126">
        <f>IF(OR(AHI19="",AHJ19=""),0,AHI$5)</f>
      </c>
      <c r="AHM19" s="125">
        <f>IF(AHI$6=0,RANK(AHK19,AHK$12:AHK$42,0),RANK(AHK19,AHK$12:AHK$42,1))</f>
      </c>
      <c r="AHN19"/>
      <c r="AHO19"/>
      <c r="AHP19" s="126">
        <f>IF((COUNTA(AHN$12:AHN$42)+COUNTA(AHO$12:AHO$42)=0),0.6*AHN$5,IF(OR(AHN19="",AHO19=""),0,IF(AHN$6=0,IF(AHN19&gt;=AHN$8,AHN$5,IF(AHN19&lt;AHO19,0,AHN$5*(AHN19-AHO19)/(AHN$8-AHO19))),IF(AHN19&lt;=AHN$8,AHN$5,IF(AHN19&gt;AHO19,0,AHN$5*(AHN19-AHO19)/(AHN$8-AHO19))))))</f>
      </c>
      <c r="AHQ19" s="126">
        <f>IF(OR(AHN19="",AHO19=""),0,AHN$5)</f>
      </c>
      <c r="AHR19" s="125">
        <f>IF(AHN$6=0,RANK(AHP19,AHP$12:AHP$42,0),RANK(AHP19,AHP$12:AHP$42,1))</f>
      </c>
      <c r="AHS19" s="126">
        <v>99.7</v>
      </c>
      <c r="AHT19" s="126">
        <v>95.19</v>
      </c>
      <c r="AHU19" s="126">
        <f>IF((COUNTA(AHS$12:AHS$42)+COUNTA(AHT$12:AHT$42)=0),0.6*AHS$5,IF(OR(AHS19="",AHT19=""),0,IF(AHS$6=0,IF(AHS19&gt;=AHS$8,AHS$5,IF(AHS19&lt;AHT19,0,AHS$5*(AHS19-AHT19)/(AHS$8-AHT19))),IF(AHS19&lt;=AHS$8,AHS$5,IF(AHS19&gt;AHT19,0,AHS$5*(AHS19-AHT19)/(AHS$8-AHT19))))))</f>
      </c>
      <c r="AHV19" s="126">
        <f>IF(OR(AHS19="",AHT19=""),0,AHS$5)</f>
      </c>
      <c r="AHW19" s="125">
        <f>IF(AHS$6=0,RANK(AHU19,AHU$12:AHU$42,0),RANK(AHU19,AHU$12:AHU$42,1))</f>
      </c>
      <c r="AHX19" s="126">
        <v>99.7</v>
      </c>
      <c r="AHY19" s="126">
        <v>98.76</v>
      </c>
      <c r="AHZ19" s="126">
        <f>IF((COUNTA(AHX$12:AHX$42)+COUNTA(AHY$12:AHY$42)=0),0.6*AHX$5,IF(OR(AHX19="",AHY19=""),0,IF(AHX$6=0,IF(AHX19&gt;=AHX$8,AHX$5,IF(AHX19&lt;AHY19,0,AHX$5*(AHX19-AHY19)/(AHX$8-AHY19))),IF(AHX19&lt;=AHX$8,AHX$5,IF(AHX19&gt;AHY19,0,AHX$5*(AHX19-AHY19)/(AHX$8-AHY19))))))</f>
      </c>
      <c r="AIA19" s="126">
        <f>IF(OR(AHX19="",AHY19=""),0,AHX$5)</f>
      </c>
      <c r="AIB19" s="125">
        <f>IF(AHX$6=0,RANK(AHZ19,AHZ$12:AHZ$42,0),RANK(AHZ19,AHZ$12:AHZ$42,1))</f>
      </c>
      <c r="AIC19" s="126">
        <v>100</v>
      </c>
      <c r="AID19" s="126">
        <v>96.48</v>
      </c>
      <c r="AIE19" s="126">
        <f>IF((COUNTA(AIC$12:AIC$42)+COUNTA(AID$12:AID$42)=0),0.6*AIC$5,IF(OR(AIC19="",AID19=""),0,IF(AIC$6=0,IF(AIC19&gt;=AIC$8,AIC$5,IF(AIC19&lt;AID19,0,AIC$5*(AIC19-AID19)/(AIC$8-AID19))),IF(AIC19&lt;=AIC$8,AIC$5,IF(AIC19&gt;AID19,0,AIC$5*(AIC19-AID19)/(AIC$8-AID19))))))</f>
      </c>
      <c r="AIF19" s="126">
        <f>IF(OR(AIC19="",AID19=""),0,AIC$5)</f>
      </c>
      <c r="AIG19" s="125">
        <f>IF(AIC$6=0,RANK(AIE19,AIE$12:AIE$42,0),RANK(AIE19,AIE$12:AIE$42,1))</f>
      </c>
      <c r="AIH19" s="126">
        <v>100</v>
      </c>
      <c r="AII19" s="126">
        <v>98.96</v>
      </c>
      <c r="AIJ19" s="126">
        <f>IF((COUNTA(AIH$12:AIH$42)+COUNTA(AII$12:AII$42)=0),0.6*AIH$5,IF(OR(AIH19="",AII19=""),0,IF(AIH$6=0,IF(AIH19&gt;=AIH$8,AIH$5,IF(AIH19&lt;AII19,0,AIH$5*(AIH19-AII19)/(AIH$8-AII19))),IF(AIH19&lt;=AIH$8,AIH$5,IF(AIH19&gt;AII19,0,AIH$5*(AIH19-AII19)/(AIH$8-AII19))))))</f>
      </c>
      <c r="AIK19" s="126">
        <f>IF(OR(AIH19="",AII19=""),0,AIH$5)</f>
      </c>
      <c r="AIL19" s="125">
        <f>IF(AIH$6=0,RANK(AIJ19,AIJ$12:AIJ$42,0),RANK(AIJ19,AIJ$12:AIJ$42,1))</f>
      </c>
      <c r="AIM19" s="126">
        <v>1.96</v>
      </c>
      <c r="AIN19" s="126">
        <v>4.81</v>
      </c>
      <c r="AIO19" s="126">
        <f>IF((COUNTA(AIM$12:AIM$42)+COUNTA(AIN$12:AIN$42)=0),0.6*AIM$5,IF(OR(AIM19="",AIN19=""),0,IF(AIM$6=0,IF(AIM19&gt;=AIM$8,AIM$5,IF(AIM19&lt;AIN19,0,AIM$5*(AIM19-AIN19)/(AIM$8-AIN19))),IF(AIM19&lt;=AIM$8,AIM$5,IF(AIM19&gt;AIN19,0,AIM$5*(AIM19-AIN19)/(AIM$8-AIN19))))))</f>
      </c>
      <c r="AIP19" s="126">
        <f>IF(OR(AIM19="",AIN19=""),0,AIM$5)</f>
      </c>
      <c r="AIQ19" s="125">
        <f>IF(AIM$6=0,RANK(AIO19,AIO$12:AIO$42,0),RANK(AIO19,AIO$12:AIO$42,1))</f>
      </c>
      <c r="AIR19" s="126">
        <v>1.96</v>
      </c>
      <c r="AIS19" s="126">
        <v>5.28</v>
      </c>
      <c r="AIT19" s="126">
        <f>IF((COUNTA(AIR$12:AIR$42)+COUNTA(AIS$12:AIS$42)=0),0.6*AIR$5,IF(OR(AIR19="",AIS19=""),0,IF(AIR$6=0,IF(AIR19&gt;=AIR$8,AIR$5,IF(AIR19&lt;AIS19,0,AIR$5*(AIR19-AIS19)/(AIR$8-AIS19))),IF(AIR19&lt;=AIR$8,AIR$5,IF(AIR19&gt;AIS19,0,AIR$5*(AIR19-AIS19)/(AIR$8-AIS19))))))</f>
      </c>
      <c r="AIU19" s="126">
        <f>IF(OR(AIR19="",AIS19=""),0,AIR$5)</f>
      </c>
      <c r="AIV19" s="125">
        <f>IF(AIR$6=0,RANK(AIT19,AIT$12:AIT$42,0),RANK(AIT19,AIT$12:AIT$42,1))</f>
      </c>
      <c r="AIW19" s="126">
        <v>99.2</v>
      </c>
      <c r="AIX19"/>
      <c r="AIY19" s="126">
        <f>IF((COUNTA(AIW$12:AIW$42)+COUNTA(AIX$12:AIX$42)=0),0.6*AIW$5,IF(OR(AIW19="",AIX19=""),0,IF(AIW$6=0,IF(AIW19&gt;=AIW$8,AIW$5,IF(AIW19&lt;AIX19,0,AIW$5*(AIW19-AIX19)/(AIW$8-AIX19))),IF(AIW19&lt;=AIW$8,AIW$5,IF(AIW19&gt;AIX19,0,AIW$5*(AIW19-AIX19)/(AIW$8-AIX19))))))</f>
      </c>
      <c r="AIZ19" s="126">
        <f>IF(OR(AIW19="",AIX19=""),0,AIW$5)</f>
      </c>
      <c r="AJA19" s="125">
        <f>IF(AIW$6=0,RANK(AIY19,AIY$12:AIY$42,0),RANK(AIY19,AIY$12:AIY$42,1))</f>
      </c>
      <c r="AJB19" s="126">
        <v>99.2</v>
      </c>
      <c r="AJC19"/>
      <c r="AJD19" s="126">
        <f>IF((COUNTA(AJB$12:AJB$42)+COUNTA(AJC$12:AJC$42)=0),0.6*AJB$5,IF(OR(AJB19="",AJC19=""),0,IF(AJB$6=0,IF(AJB19&gt;=AJB$8,AJB$5,IF(AJB19&lt;AJC19,0,AJB$5*(AJB19-AJC19)/(AJB$8-AJC19))),IF(AJB19&lt;=AJB$8,AJB$5,IF(AJB19&gt;AJC19,0,AJB$5*(AJB19-AJC19)/(AJB$8-AJC19))))))</f>
      </c>
      <c r="AJE19" s="126">
        <f>IF(OR(AJB19="",AJC19=""),0,AJB$5)</f>
      </c>
      <c r="AJF19" s="125">
        <f>IF(AJB$6=0,RANK(AJD19,AJD$12:AJD$42,0),RANK(AJD19,AJD$12:AJD$42,1))</f>
      </c>
      <c r="AJG19" s="126">
        <v>100</v>
      </c>
      <c r="AJH19" s="126">
        <v>99.34</v>
      </c>
      <c r="AJI19" s="126">
        <f>IF((COUNTA(AJG$12:AJG$42)+COUNTA(AJH$12:AJH$42)=0),0.6*AJG$5,IF(OR(AJG19="",AJH19=""),0,IF(AJG$6=0,IF(AJG19&gt;=AJG$8,AJG$5,IF(AJG19&lt;AJH19,0,AJG$5*(AJG19-AJH19)/(AJG$8-AJH19))),IF(AJG19&lt;=AJG$8,AJG$5,IF(AJG19&gt;AJH19,0,AJG$5*(AJG19-AJH19)/(AJG$8-AJH19))))))</f>
      </c>
      <c r="AJJ19" s="126">
        <f>IF(OR(AJG19="",AJH19=""),0,AJG$5)</f>
      </c>
      <c r="AJK19" s="125">
        <f>IF(AJG$6=0,RANK(AJI19,AJI$12:AJI$42,0),RANK(AJI19,AJI$12:AJI$42,1))</f>
      </c>
      <c r="AJL19" s="126">
        <v>100</v>
      </c>
      <c r="AJM19" s="126">
        <v>100</v>
      </c>
      <c r="AJN19" s="126">
        <f>IF((COUNTA(AJL$12:AJL$42)+COUNTA(AJM$12:AJM$42)=0),0.6*AJL$5,IF(OR(AJL19="",AJM19=""),0,IF(AJL$6=0,IF(AJL19&gt;=AJL$8,AJL$5,IF(AJL19&lt;AJM19,0,AJL$5*(AJL19-AJM19)/(AJL$8-AJM19))),IF(AJL19&lt;=AJL$8,AJL$5,IF(AJL19&gt;AJM19,0,AJL$5*(AJL19-AJM19)/(AJL$8-AJM19))))))</f>
      </c>
      <c r="AJO19" s="126">
        <f>IF(OR(AJL19="",AJM19=""),0,AJL$5)</f>
      </c>
      <c r="AJP19" s="125">
        <f>IF(AJL$6=0,RANK(AJN19,AJN$12:AJN$42,0),RANK(AJN19,AJN$12:AJN$42,1))</f>
      </c>
      <c r="AJQ19"/>
      <c r="AJR19"/>
      <c r="AJS19" s="126">
        <f>IF((COUNTA(AJQ$12:AJQ$42)+COUNTA(AJR$12:AJR$42)=0),0.6*AJQ$5,IF(OR(AJQ19="",AJR19=""),0,IF(AJQ$6=0,IF(AJQ19&gt;=AJQ$8,AJQ$5,IF(AJQ19&lt;AJR19,0,AJQ$5*(AJQ19-AJR19)/(AJQ$8-AJR19))),IF(AJQ19&lt;=AJQ$8,AJQ$5,IF(AJQ19&gt;AJR19,0,AJQ$5*(AJQ19-AJR19)/(AJQ$8-AJR19))))))</f>
      </c>
      <c r="AJT19" s="126">
        <f>IF(OR(AJQ19="",AJR19=""),0,AJQ$5)</f>
      </c>
      <c r="AJU19" s="125">
        <f>IF(AJQ$6=0,RANK(AJS19,AJS$12:AJS$42,0),RANK(AJS19,AJS$12:AJS$42,1))</f>
      </c>
      <c r="AJV19"/>
      <c r="AJW19"/>
      <c r="AJX19" s="126">
        <f>IF((COUNTA(AJV$12:AJV$42)+COUNTA(AJW$12:AJW$42)=0),0.6*AJV$5,IF(OR(AJV19="",AJW19=""),0,IF(AJV$6=0,IF(AJV19&gt;=AJV$8,AJV$5,IF(AJV19&lt;AJW19,0,AJV$5*(AJV19-AJW19)/(AJV$8-AJW19))),IF(AJV19&lt;=AJV$8,AJV$5,IF(AJV19&gt;AJW19,0,AJV$5*(AJV19-AJW19)/(AJV$8-AJW19))))))</f>
      </c>
      <c r="AJY19" s="126">
        <f>IF(OR(AJV19="",AJW19=""),0,AJV$5)</f>
      </c>
      <c r="AJZ19" s="125">
        <f>IF(AJV$6=0,RANK(AJX19,AJX$12:AJX$42,0),RANK(AJX19,AJX$12:AJX$42,1))</f>
      </c>
      <c r="AKA19" s="126">
        <v>100</v>
      </c>
      <c r="AKB19" s="126">
        <v>99.11</v>
      </c>
      <c r="AKC19" s="126">
        <f>IF((COUNTA(AKA$12:AKA$42)+COUNTA(AKB$12:AKB$42)=0),0.6*AKA$5,IF(OR(AKA19="",AKB19=""),0,IF(AKA$6=0,IF(AKA19&gt;=AKA$8,AKA$5,IF(AKA19&lt;AKB19,0,AKA$5*(AKA19-AKB19)/(AKA$8-AKB19))),IF(AKA19&lt;=AKA$8,AKA$5,IF(AKA19&gt;AKB19,0,AKA$5*(AKA19-AKB19)/(AKA$8-AKB19))))))</f>
      </c>
      <c r="AKD19" s="126">
        <f>IF(OR(AKA19="",AKB19=""),0,AKA$5)</f>
      </c>
      <c r="AKE19" s="125">
        <f>IF(AKA$6=0,RANK(AKC19,AKC$12:AKC$42,0),RANK(AKC19,AKC$12:AKC$42,1))</f>
      </c>
      <c r="AKF19" s="126">
        <v>100</v>
      </c>
      <c r="AKG19" s="126">
        <v>100</v>
      </c>
      <c r="AKH19" s="126">
        <f>IF((COUNTA(AKF$12:AKF$42)+COUNTA(AKG$12:AKG$42)=0),0.6*AKF$5,IF(OR(AKF19="",AKG19=""),0,IF(AKF$6=0,IF(AKF19&gt;=AKF$8,AKF$5,IF(AKF19&lt;AKG19,0,AKF$5*(AKF19-AKG19)/(AKF$8-AKG19))),IF(AKF19&lt;=AKF$8,AKF$5,IF(AKF19&gt;AKG19,0,AKF$5*(AKF19-AKG19)/(AKF$8-AKG19))))))</f>
      </c>
      <c r="AKI19" s="126">
        <f>IF(OR(AKF19="",AKG19=""),0,AKF$5)</f>
      </c>
      <c r="AKJ19" s="125">
        <f>IF(AKF$6=0,RANK(AKH19,AKH$12:AKH$42,0),RANK(AKH19,AKH$12:AKH$42,1))</f>
      </c>
      <c r="AKK19" s="126">
        <v>0</v>
      </c>
      <c r="AKL19" s="126">
        <v>0.001317</v>
      </c>
      <c r="AKM19" s="126">
        <f>IF((COUNTA(AKK$12:AKK$42)+COUNTA(AKL$12:AKL$42)=0),0.6*AKK$5,IF(OR(AKK19="",AKL19=""),0,IF(AKK$6=0,IF(AKK19&gt;=AKK$8,AKK$5,IF(AKK19&lt;AKL19,0,AKK$5*(AKK19-AKL19)/(AKK$8-AKL19))),IF(AKK19&lt;=AKK$8,AKK$5,IF(AKK19&gt;AKL19,0,AKK$5*(AKK19-AKL19)/(AKK$8-AKL19))))))</f>
      </c>
      <c r="AKN19" s="126">
        <f>IF(OR(AKK19="",AKL19=""),0,AKK$5)</f>
      </c>
      <c r="AKO19" s="125">
        <f>IF(AKK$6=0,RANK(AKM19,AKM$12:AKM$42,0),RANK(AKM19,AKM$12:AKM$42,1))</f>
      </c>
      <c r="AKP19" s="126">
        <v>0</v>
      </c>
      <c r="AKQ19" s="126">
        <v>0</v>
      </c>
      <c r="AKR19" s="126">
        <f>IF((COUNTA(AKP$12:AKP$42)+COUNTA(AKQ$12:AKQ$42)=0),0.6*AKP$5,IF(OR(AKP19="",AKQ19=""),0,IF(AKP$6=0,IF(AKP19&gt;=AKP$8,AKP$5,IF(AKP19&lt;AKQ19,0,AKP$5*(AKP19-AKQ19)/(AKP$8-AKQ19))),IF(AKP19&lt;=AKP$8,AKP$5,IF(AKP19&gt;AKQ19,0,AKP$5*(AKP19-AKQ19)/(AKP$8-AKQ19))))))</f>
      </c>
      <c r="AKS19" s="126">
        <f>IF(OR(AKP19="",AKQ19=""),0,AKP$5)</f>
      </c>
      <c r="AKT19" s="125">
        <f>IF(AKP$6=0,RANK(AKR19,AKR$12:AKR$42,0),RANK(AKR19,AKR$12:AKR$42,1))</f>
      </c>
      <c r="AKU19" s="126">
        <v>0</v>
      </c>
      <c r="AKV19" s="126">
        <v>0</v>
      </c>
      <c r="AKW19" s="126">
        <f>IF((COUNTA(AKU$12:AKU$42)+COUNTA(AKV$12:AKV$42)=0),0.6*AKU$5,IF(OR(AKU19="",AKV19=""),0,IF(AKU$6=0,IF(AKU19&gt;=AKU$8,AKU$5,IF(AKU19&lt;AKV19,0,AKU$5*(AKU19-AKV19)/(AKU$8-AKV19))),IF(AKU19&lt;=AKU$8,AKU$5,IF(AKU19&gt;AKV19,0,AKU$5*(AKU19-AKV19)/(AKU$8-AKV19))))))</f>
      </c>
      <c r="AKX19" s="126">
        <f>IF(OR(AKU19="",AKV19=""),0,AKU$5)</f>
      </c>
      <c r="AKY19" s="125">
        <f>IF(AKU$6=0,RANK(AKW19,AKW$12:AKW$42,0),RANK(AKW19,AKW$12:AKW$42,1))</f>
      </c>
      <c r="AKZ19" s="126">
        <v>0</v>
      </c>
      <c r="ALA19" s="126">
        <v>0</v>
      </c>
      <c r="ALB19" s="126">
        <f>IF((COUNTA(AKZ$12:AKZ$42)+COUNTA(ALA$12:ALA$42)=0),0.6*AKZ$5,IF(OR(AKZ19="",ALA19=""),0,IF(AKZ$6=0,IF(AKZ19&gt;=AKZ$8,AKZ$5,IF(AKZ19&lt;ALA19,0,AKZ$5*(AKZ19-ALA19)/(AKZ$8-ALA19))),IF(AKZ19&lt;=AKZ$8,AKZ$5,IF(AKZ19&gt;ALA19,0,AKZ$5*(AKZ19-ALA19)/(AKZ$8-ALA19))))))</f>
      </c>
      <c r="ALC19" s="126">
        <f>IF(OR(AKZ19="",ALA19=""),0,AKZ$5)</f>
      </c>
      <c r="ALD19" s="125">
        <f>IF(AKZ$6=0,RANK(ALB19,ALB$12:ALB$42,0),RANK(ALB19,ALB$12:ALB$42,1))</f>
      </c>
      <c r="ALE19" s="126">
        <v>55.97</v>
      </c>
      <c r="ALF19"/>
      <c r="ALG19" s="126">
        <f>IF((COUNTA(ALE$12:ALE$42)+COUNTA(ALF$12:ALF$42)=0),0.6*ALE$5,IF(OR(ALE19="",ALF19=""),0,IF(ALE$6=0,IF(ALE19&gt;=ALE$8,ALE$5,IF(ALE19&lt;ALF19,0,ALE$5*(ALE19-ALF19)/(ALE$8-ALF19))),IF(ALE19&lt;=ALE$8,ALE$5,IF(ALE19&gt;ALF19,0,ALE$5*(ALE19-ALF19)/(ALE$8-ALF19))))))</f>
      </c>
      <c r="ALH19" s="126">
        <f>IF(OR(ALE19="",ALF19=""),0,ALE$5)</f>
      </c>
      <c r="ALI19" s="125">
        <f>IF(ALE$6=0,RANK(ALG19,ALG$12:ALG$42,0),RANK(ALG19,ALG$12:ALG$42,1))</f>
      </c>
      <c r="ALJ19" s="126">
        <v>55.97</v>
      </c>
      <c r="ALK19"/>
      <c r="ALL19" s="126">
        <f>IF((COUNTA(ALJ$12:ALJ$42)+COUNTA(ALK$12:ALK$42)=0),0.6*ALJ$5,IF(OR(ALJ19="",ALK19=""),0,IF(ALJ$6=0,IF(ALJ19&gt;=ALJ$8,ALJ$5,IF(ALJ19&lt;ALK19,0,ALJ$5*(ALJ19-ALK19)/(ALJ$8-ALK19))),IF(ALJ19&lt;=ALJ$8,ALJ$5,IF(ALJ19&gt;ALK19,0,ALJ$5*(ALJ19-ALK19)/(ALJ$8-ALK19))))))</f>
      </c>
      <c r="ALM19" s="126">
        <f>IF(OR(ALJ19="",ALK19=""),0,ALJ$5)</f>
      </c>
      <c r="ALN19" s="125">
        <f>IF(ALJ$6=0,RANK(ALL19,ALL$12:ALL$42,0),RANK(ALL19,ALL$12:ALL$42,1))</f>
      </c>
      <c r="ALO19" s="126">
        <v>10.52</v>
      </c>
      <c r="ALP19" s="126">
        <v>6.12</v>
      </c>
      <c r="ALQ19" s="126">
        <f>IF((COUNTA(ALO$12:ALO$42)+COUNTA(ALP$12:ALP$42)=0),0.6*ALO$5,IF(OR(ALO19="",ALP19=""),0,IF(ALO$6=0,IF(ALO19&gt;=ALO$8,ALO$5,IF(ALO19&lt;ALP19,0,ALO$5*(ALO19-ALP19)/(ALO$8-ALP19))),IF(ALO19&lt;=ALO$8,ALO$5,IF(ALO19&gt;ALP19,0,ALO$5*(ALO19-ALP19)/(ALO$8-ALP19))))))</f>
      </c>
      <c r="ALR19" s="126">
        <f>IF(OR(ALO19="",ALP19=""),0,ALO$5)</f>
      </c>
      <c r="ALS19" s="125">
        <f>IF(ALO$6=0,RANK(ALQ19,ALQ$12:ALQ$42,0),RANK(ALQ19,ALQ$12:ALQ$42,1))</f>
      </c>
      <c r="ALT19" s="126">
        <v>10.52</v>
      </c>
      <c r="ALU19" s="126">
        <v>9.43</v>
      </c>
      <c r="ALV19" s="126">
        <f>IF((COUNTA(ALT$12:ALT$42)+COUNTA(ALU$12:ALU$42)=0),0.6*ALT$5,IF(OR(ALT19="",ALU19=""),0,IF(ALT$6=0,IF(ALT19&gt;=ALT$8,ALT$5,IF(ALT19&lt;ALU19,0,ALT$5*(ALT19-ALU19)/(ALT$8-ALU19))),IF(ALT19&lt;=ALT$8,ALT$5,IF(ALT19&gt;ALU19,0,ALT$5*(ALT19-ALU19)/(ALT$8-ALU19))))))</f>
      </c>
      <c r="ALW19" s="126">
        <f>IF(OR(ALT19="",ALU19=""),0,ALT$5)</f>
      </c>
      <c r="ALX19" s="125">
        <f>IF(ALT$6=0,RANK(ALV19,ALV$12:ALV$42,0),RANK(ALV19,ALV$12:ALV$42,1))</f>
      </c>
      <c r="ALY19" s="126">
        <v>99.95</v>
      </c>
      <c r="ALZ19" s="126">
        <v>99.91</v>
      </c>
      <c r="AMA19" s="126">
        <f>IF((COUNTA(ALY$12:ALY$42)+COUNTA(ALZ$12:ALZ$42)=0),0.6*ALY$5,IF(OR(ALY19="",ALZ19=""),0,IF(ALY$6=0,IF(ALY19&gt;=ALY$8,ALY$5,IF(ALY19&lt;ALZ19,0,ALY$5*(ALY19-ALZ19)/(ALY$8-ALZ19))),IF(ALY19&lt;=ALY$8,ALY$5,IF(ALY19&gt;ALZ19,0,ALY$5*(ALY19-ALZ19)/(ALY$8-ALZ19))))))</f>
      </c>
      <c r="AMB19" s="126">
        <f>IF(OR(ALY19="",ALZ19=""),0,ALY$5)</f>
      </c>
      <c r="AMC19" s="125">
        <f>IF(ALY$6=0,RANK(AMA19,AMA$12:AMA$42,0),RANK(AMA19,AMA$12:AMA$42,1))</f>
      </c>
      <c r="AMD19" s="126">
        <v>99.95</v>
      </c>
      <c r="AME19" s="126">
        <v>89.04</v>
      </c>
      <c r="AMF19" s="126">
        <f>IF((COUNTA(AMD$12:AMD$42)+COUNTA(AME$12:AME$42)=0),0.6*AMD$5,IF(OR(AMD19="",AME19=""),0,IF(AMD$6=0,IF(AMD19&gt;=AMD$8,AMD$5,IF(AMD19&lt;AME19,0,AMD$5*(AMD19-AME19)/(AMD$8-AME19))),IF(AMD19&lt;=AMD$8,AMD$5,IF(AMD19&gt;AME19,0,AMD$5*(AMD19-AME19)/(AMD$8-AME19))))))</f>
      </c>
      <c r="AMG19" s="126">
        <f>IF(OR(AMD19="",AME19=""),0,AMD$5)</f>
      </c>
      <c r="AMH19" s="125">
        <f>IF(AMD$6=0,RANK(AMF19,AMF$12:AMF$42,0),RANK(AMF19,AMF$12:AMF$42,1))</f>
      </c>
      <c r="AMI19" s="126">
        <v>100</v>
      </c>
      <c r="AMJ19" s="126">
        <v>100</v>
      </c>
      <c r="AMK19" s="126">
        <f>IF((COUNTA(AMI$12:AMI$42)+COUNTA(AMJ$12:AMJ$42)=0),0.6*AMI$5,IF(OR(AMI19="",AMJ19=""),0,IF(AMI$6=0,IF(AMI19&gt;=AMI$8,AMI$5,IF(AMI19&lt;AMJ19,0,AMI$5*(AMI19-AMJ19)/(AMI$8-AMJ19))),IF(AMI19&lt;=AMI$8,AMI$5,IF(AMI19&gt;AMJ19,0,AMI$5*(AMI19-AMJ19)/(AMI$8-AMJ19))))))</f>
      </c>
      <c r="AML19" s="126">
        <f>IF(OR(AMI19="",AMJ19=""),0,AMI$5)</f>
      </c>
      <c r="AMM19" s="125">
        <f>IF(AMI$6=0,RANK(AMK19,AMK$12:AMK$42,0),RANK(AMK19,AMK$12:AMK$42,1))</f>
      </c>
      <c r="AMN19" s="126">
        <v>100</v>
      </c>
      <c r="AMO19" s="126">
        <v>93.14</v>
      </c>
      <c r="AMP19" s="126">
        <f>IF((COUNTA(AMN$12:AMN$42)+COUNTA(AMO$12:AMO$42)=0),0.6*AMN$5,IF(OR(AMN19="",AMO19=""),0,IF(AMN$6=0,IF(AMN19&gt;=AMN$8,AMN$5,IF(AMN19&lt;AMO19,0,AMN$5*(AMN19-AMO19)/(AMN$8-AMO19))),IF(AMN19&lt;=AMN$8,AMN$5,IF(AMN19&gt;AMO19,0,AMN$5*(AMN19-AMO19)/(AMN$8-AMO19))))))</f>
      </c>
      <c r="AMQ19" s="126">
        <f>IF(OR(AMN19="",AMO19=""),0,AMN$5)</f>
      </c>
      <c r="AMR19" s="125">
        <f>IF(AMN$6=0,RANK(AMP19,AMP$12:AMP$42,0),RANK(AMP19,AMP$12:AMP$42,1))</f>
      </c>
      <c r="AMS19" s="126">
        <v>0.0179</v>
      </c>
      <c r="AMT19" s="126">
        <v>4.76</v>
      </c>
      <c r="AMU19" s="126">
        <f>IF((COUNTA(AMS$12:AMS$42)+COUNTA(AMT$12:AMT$42)=0),0.6*AMS$5,IF(OR(AMS19="",AMT19=""),0,IF(AMS$6=0,IF(AMS19&gt;=AMS$8,AMS$5,IF(AMS19&lt;AMT19,0,AMS$5*(AMS19-AMT19)/(AMS$8-AMT19))),IF(AMS19&lt;=AMS$8,AMS$5,IF(AMS19&gt;AMT19,0,AMS$5*(AMS19-AMT19)/(AMS$8-AMT19))))))</f>
      </c>
      <c r="AMV19" s="126">
        <f>IF(OR(AMS19="",AMT19=""),0,AMS$5)</f>
      </c>
      <c r="AMW19" s="125">
        <f>IF(AMS$6=0,RANK(AMU19,AMU$12:AMU$42,0),RANK(AMU19,AMU$12:AMU$42,1))</f>
      </c>
      <c r="AMX19" s="126">
        <v>0.0179</v>
      </c>
      <c r="AMY19" s="126">
        <v>4.79</v>
      </c>
      <c r="AMZ19" s="126">
        <f>IF((COUNTA(AMX$12:AMX$42)+COUNTA(AMY$12:AMY$42)=0),0.6*AMX$5,IF(OR(AMX19="",AMY19=""),0,IF(AMX$6=0,IF(AMX19&gt;=AMX$8,AMX$5,IF(AMX19&lt;AMY19,0,AMX$5*(AMX19-AMY19)/(AMX$8-AMY19))),IF(AMX19&lt;=AMX$8,AMX$5,IF(AMX19&gt;AMY19,0,AMX$5*(AMX19-AMY19)/(AMX$8-AMY19))))))</f>
      </c>
      <c r="ANA19" s="126">
        <f>IF(OR(AMX19="",AMY19=""),0,AMX$5)</f>
      </c>
      <c r="ANB19" s="125">
        <f>IF(AMX$6=0,RANK(AMZ19,AMZ$12:AMZ$42,0),RANK(AMZ19,AMZ$12:AMZ$42,1))</f>
      </c>
      <c r="ANC19" s="126">
        <v>99.96</v>
      </c>
      <c r="AND19"/>
      <c r="ANE19" s="126">
        <f>IF((COUNTA(ANC$12:ANC$42)+COUNTA(AND$12:AND$42)=0),0.6*ANC$5,IF(OR(ANC19="",AND19=""),0,IF(ANC$6=0,IF(ANC19&gt;=ANC$8,ANC$5,IF(ANC19&lt;AND19,0,ANC$5*(ANC19-AND19)/(ANC$8-AND19))),IF(ANC19&lt;=ANC$8,ANC$5,IF(ANC19&gt;AND19,0,ANC$5*(ANC19-AND19)/(ANC$8-AND19))))))</f>
      </c>
      <c r="ANF19" s="126">
        <f>IF(OR(ANC19="",AND19=""),0,ANC$5)</f>
      </c>
      <c r="ANG19" s="125">
        <f>IF(ANC$6=0,RANK(ANE19,ANE$12:ANE$42,0),RANK(ANE19,ANE$12:ANE$42,1))</f>
      </c>
      <c r="ANH19" s="126">
        <v>99.96</v>
      </c>
      <c r="ANI19"/>
      <c r="ANJ19" s="126">
        <f>IF((COUNTA(ANH$12:ANH$42)+COUNTA(ANI$12:ANI$42)=0),0.6*ANH$5,IF(OR(ANH19="",ANI19=""),0,IF(ANH$6=0,IF(ANH19&gt;=ANH$8,ANH$5,IF(ANH19&lt;ANI19,0,ANH$5*(ANH19-ANI19)/(ANH$8-ANI19))),IF(ANH19&lt;=ANH$8,ANH$5,IF(ANH19&gt;ANI19,0,ANH$5*(ANH19-ANI19)/(ANH$8-ANI19))))))</f>
      </c>
      <c r="ANK19" s="126">
        <f>IF(OR(ANH19="",ANI19=""),0,ANH$5)</f>
      </c>
      <c r="ANL19" s="125">
        <f>IF(ANH$6=0,RANK(ANJ19,ANJ$12:ANJ$42,0),RANK(ANJ19,ANJ$12:ANJ$42,1))</f>
      </c>
      <c r="ANM19" s="126">
        <v>100</v>
      </c>
      <c r="ANN19" s="126">
        <v>93.76</v>
      </c>
      <c r="ANO19" s="126">
        <f>IF((COUNTA(ANM$12:ANM$42)+COUNTA(ANN$12:ANN$42)=0),0.6*ANM$5,IF(OR(ANM19="",ANN19=""),0,IF(ANM$6=0,IF(ANM19&gt;=ANM$8,ANM$5,IF(ANM19&lt;ANN19,0,ANM$5*(ANM19-ANN19)/(ANM$8-ANN19))),IF(ANM19&lt;=ANM$8,ANM$5,IF(ANM19&gt;ANN19,0,ANM$5*(ANM19-ANN19)/(ANM$8-ANN19))))))</f>
      </c>
      <c r="ANP19" s="126">
        <f>IF(OR(ANM19="",ANN19=""),0,ANM$5)</f>
      </c>
      <c r="ANQ19" s="125">
        <f>IF(ANM$6=0,RANK(ANO19,ANO$12:ANO$42,0),RANK(ANO19,ANO$12:ANO$42,1))</f>
      </c>
      <c r="ANR19" s="126">
        <v>100</v>
      </c>
      <c r="ANS19" s="126">
        <v>99.22</v>
      </c>
      <c r="ANT19" s="126">
        <f>IF((COUNTA(ANR$12:ANR$42)+COUNTA(ANS$12:ANS$42)=0),0.6*ANR$5,IF(OR(ANR19="",ANS19=""),0,IF(ANR$6=0,IF(ANR19&gt;=ANR$8,ANR$5,IF(ANR19&lt;ANS19,0,ANR$5*(ANR19-ANS19)/(ANR$8-ANS19))),IF(ANR19&lt;=ANR$8,ANR$5,IF(ANR19&gt;ANS19,0,ANR$5*(ANR19-ANS19)/(ANR$8-ANS19))))))</f>
      </c>
      <c r="ANU19" s="126">
        <f>IF(OR(ANR19="",ANS19=""),0,ANR$5)</f>
      </c>
      <c r="ANV19" s="125">
        <f>IF(ANR$6=0,RANK(ANT19,ANT$12:ANT$42,0),RANK(ANT19,ANT$12:ANT$42,1))</f>
      </c>
      <c r="ANW19"/>
      <c r="ANX19"/>
      <c r="ANY19" s="126">
        <f>IF((COUNTA(ANW$12:ANW$42)+COUNTA(ANX$12:ANX$42)=0),0.6*ANW$5,IF(OR(ANW19="",ANX19=""),0,IF(ANW$6=0,IF(ANW19&gt;=ANW$8,ANW$5,IF(ANW19&lt;ANX19,0,ANW$5*(ANW19-ANX19)/(ANW$8-ANX19))),IF(ANW19&lt;=ANW$8,ANW$5,IF(ANW19&gt;ANX19,0,ANW$5*(ANW19-ANX19)/(ANW$8-ANX19))))))</f>
      </c>
      <c r="ANZ19" s="126">
        <f>IF(OR(ANW19="",ANX19=""),0,ANW$5)</f>
      </c>
      <c r="AOA19" s="125">
        <f>IF(ANW$6=0,RANK(ANY19,ANY$12:ANY$42,0),RANK(ANY19,ANY$12:ANY$42,1))</f>
      </c>
      <c r="AOB19"/>
      <c r="AOC19"/>
      <c r="AOD19" s="126">
        <f>IF((COUNTA(AOB$12:AOB$42)+COUNTA(AOC$12:AOC$42)=0),0.6*AOB$5,IF(OR(AOB19="",AOC19=""),0,IF(AOB$6=0,IF(AOB19&gt;=AOB$8,AOB$5,IF(AOB19&lt;AOC19,0,AOB$5*(AOB19-AOC19)/(AOB$8-AOC19))),IF(AOB19&lt;=AOB$8,AOB$5,IF(AOB19&gt;AOC19,0,AOB$5*(AOB19-AOC19)/(AOB$8-AOC19))))))</f>
      </c>
      <c r="AOE19" s="126">
        <f>IF(OR(AOB19="",AOC19=""),0,AOB$5)</f>
      </c>
      <c r="AOF19" s="125">
        <f>IF(AOB$6=0,RANK(AOD19,AOD$12:AOD$42,0),RANK(AOD19,AOD$12:AOD$42,1))</f>
      </c>
      <c r="AOG19" s="126">
        <v>100</v>
      </c>
      <c r="AOH19" s="126">
        <v>93.33</v>
      </c>
      <c r="AOI19" s="126">
        <f>IF((COUNTA(AOG$12:AOG$42)+COUNTA(AOH$12:AOH$42)=0),0.6*AOG$5,IF(OR(AOG19="",AOH19=""),0,IF(AOG$6=0,IF(AOG19&gt;=AOG$8,AOG$5,IF(AOG19&lt;AOH19,0,AOG$5*(AOG19-AOH19)/(AOG$8-AOH19))),IF(AOG19&lt;=AOG$8,AOG$5,IF(AOG19&gt;AOH19,0,AOG$5*(AOG19-AOH19)/(AOG$8-AOH19))))))</f>
      </c>
      <c r="AOJ19" s="126">
        <f>IF(OR(AOG19="",AOH19=""),0,AOG$5)</f>
      </c>
      <c r="AOK19" s="125">
        <f>IF(AOG$6=0,RANK(AOI19,AOI$12:AOI$42,0),RANK(AOI19,AOI$12:AOI$42,1))</f>
      </c>
      <c r="AOL19" s="126">
        <v>100</v>
      </c>
      <c r="AOM19" s="126">
        <v>96.3</v>
      </c>
      <c r="AON19" s="126">
        <f>IF((COUNTA(AOL$12:AOL$42)+COUNTA(AOM$12:AOM$42)=0),0.6*AOL$5,IF(OR(AOL19="",AOM19=""),0,IF(AOL$6=0,IF(AOL19&gt;=AOL$8,AOL$5,IF(AOL19&lt;AOM19,0,AOL$5*(AOL19-AOM19)/(AOL$8-AOM19))),IF(AOL19&lt;=AOL$8,AOL$5,IF(AOL19&gt;AOM19,0,AOL$5*(AOL19-AOM19)/(AOL$8-AOM19))))))</f>
      </c>
      <c r="AOO19" s="126">
        <f>IF(OR(AOL19="",AOM19=""),0,AOL$5)</f>
      </c>
      <c r="AOP19" s="125">
        <f>IF(AOL$6=0,RANK(AON19,AON$12:AON$42,0),RANK(AON19,AON$12:AON$42,1))</f>
      </c>
      <c r="AOQ19" s="126">
        <v>0</v>
      </c>
      <c r="AOR19" s="126">
        <v>0.07826</v>
      </c>
      <c r="AOS19" s="126">
        <f>IF((COUNTA(AOQ$12:AOQ$42)+COUNTA(AOR$12:AOR$42)=0),0.6*AOQ$5,IF(OR(AOQ19="",AOR19=""),0,IF(AOQ$6=0,IF(AOQ19&gt;=AOQ$8,AOQ$5,IF(AOQ19&lt;AOR19,0,AOQ$5*(AOQ19-AOR19)/(AOQ$8-AOR19))),IF(AOQ19&lt;=AOQ$8,AOQ$5,IF(AOQ19&gt;AOR19,0,AOQ$5*(AOQ19-AOR19)/(AOQ$8-AOR19))))))</f>
      </c>
      <c r="AOT19" s="126">
        <f>IF(OR(AOQ19="",AOR19=""),0,AOQ$5)</f>
      </c>
      <c r="AOU19" s="125">
        <f>IF(AOQ$6=0,RANK(AOS19,AOS$12:AOS$42,0),RANK(AOS19,AOS$12:AOS$42,1))</f>
      </c>
      <c r="AOV19" s="126">
        <v>0</v>
      </c>
      <c r="AOW19" s="126">
        <v>0.018842</v>
      </c>
      <c r="AOX19" s="126">
        <f>IF((COUNTA(AOV$12:AOV$42)+COUNTA(AOW$12:AOW$42)=0),0.6*AOV$5,IF(OR(AOV19="",AOW19=""),0,IF(AOV$6=0,IF(AOV19&gt;=AOV$8,AOV$5,IF(AOV19&lt;AOW19,0,AOV$5*(AOV19-AOW19)/(AOV$8-AOW19))),IF(AOV19&lt;=AOV$8,AOV$5,IF(AOV19&gt;AOW19,0,AOV$5*(AOV19-AOW19)/(AOV$8-AOW19))))))</f>
      </c>
      <c r="AOY19" s="126">
        <f>IF(OR(AOV19="",AOW19=""),0,AOV$5)</f>
      </c>
      <c r="AOZ19" s="125">
        <f>IF(AOV$6=0,RANK(AOX19,AOX$12:AOX$42,0),RANK(AOX19,AOX$12:AOX$42,1))</f>
      </c>
      <c r="APA19"/>
      <c r="APB19"/>
      <c r="APC19" s="126">
        <f>IF((COUNTA(APA$12:APA$42)+COUNTA(APB$12:APB$42)=0),0.6*APA$5,IF(OR(APA19="",APB19=""),0,IF(APA$6=0,IF(APA19&gt;=APA$8,APA$5,IF(APA19&lt;APB19,0,APA$5*(APA19-APB19)/(APA$8-APB19))),IF(APA19&lt;=APA$8,APA$5,IF(APA19&gt;APB19,0,APA$5*(APA19-APB19)/(APA$8-APB19))))))</f>
      </c>
      <c r="APD19" s="126">
        <f>IF(OR(APA19="",APB19=""),0,APA$5)</f>
      </c>
      <c r="APE19" s="125">
        <f>IF(APA$6=0,RANK(APC19,APC$12:APC$42,0),RANK(APC19,APC$12:APC$42,1))</f>
      </c>
      <c r="APF19"/>
      <c r="APG19"/>
      <c r="APH19" s="126">
        <f>IF((COUNTA(APF$12:APF$42)+COUNTA(APG$12:APG$42)=0),0.6*APF$5,IF(OR(APF19="",APG19=""),0,IF(APF$6=0,IF(APF19&gt;=APF$8,APF$5,IF(APF19&lt;APG19,0,APF$5*(APF19-APG19)/(APF$8-APG19))),IF(APF19&lt;=APF$8,APF$5,IF(APF19&gt;APG19,0,APF$5*(APF19-APG19)/(APF$8-APG19))))))</f>
      </c>
      <c r="API19" s="126">
        <f>IF(OR(APF19="",APG19=""),0,APF$5)</f>
      </c>
      <c r="APJ19" s="125">
        <f>IF(APF$6=0,RANK(APH19,APH$12:APH$42,0),RANK(APH19,APH$12:APH$42,1))</f>
      </c>
      <c r="APK19" s="126">
        <v>79.11</v>
      </c>
      <c r="APL19"/>
      <c r="APM19" s="126">
        <f>IF((COUNTA(APK$12:APK$42)+COUNTA(APL$12:APL$42)=0),0.6*APK$5,IF(OR(APK19="",APL19=""),0,IF(APK$6=0,IF(APK19&gt;=APK$8,APK$5,IF(APK19&lt;APL19,0,APK$5*(APK19-APL19)/(APK$8-APL19))),IF(APK19&lt;=APK$8,APK$5,IF(APK19&gt;APL19,0,APK$5*(APK19-APL19)/(APK$8-APL19))))))</f>
      </c>
      <c r="APN19" s="126">
        <f>IF(OR(APK19="",APL19=""),0,APK$5)</f>
      </c>
      <c r="APO19" s="125">
        <f>IF(APK$6=0,RANK(APM19,APM$12:APM$42,0),RANK(APM19,APM$12:APM$42,1))</f>
      </c>
      <c r="APP19" s="126">
        <v>79.11</v>
      </c>
      <c r="APQ19"/>
      <c r="APR19" s="126">
        <f>IF((COUNTA(APP$12:APP$42)+COUNTA(APQ$12:APQ$42)=0),0.6*APP$5,IF(OR(APP19="",APQ19=""),0,IF(APP$6=0,IF(APP19&gt;=APP$8,APP$5,IF(APP19&lt;APQ19,0,APP$5*(APP19-APQ19)/(APP$8-APQ19))),IF(APP19&lt;=APP$8,APP$5,IF(APP19&gt;APQ19,0,APP$5*(APP19-APQ19)/(APP$8-APQ19))))))</f>
      </c>
      <c r="APS19" s="126">
        <f>IF(OR(APP19="",APQ19=""),0,APP$5)</f>
      </c>
      <c r="APT19" s="125">
        <f>IF(APP$6=0,RANK(APR19,APR$12:APR$42,0),RANK(APR19,APR$12:APR$42,1))</f>
      </c>
      <c r="APU19" s="126">
        <v>8.93</v>
      </c>
      <c r="APV19" s="126">
        <v>4.42</v>
      </c>
      <c r="APW19" s="126">
        <f>IF((COUNTA(APU$12:APU$42)+COUNTA(APV$12:APV$42)=0),0.6*APU$5,IF(OR(APU19="",APV19=""),0,IF(APU$6=0,IF(APU19&gt;=APU$8,APU$5,IF(APU19&lt;APV19,0,APU$5*(APU19-APV19)/(APU$8-APV19))),IF(APU19&lt;=APU$8,APU$5,IF(APU19&gt;APV19,0,APU$5*(APU19-APV19)/(APU$8-APV19))))))</f>
      </c>
      <c r="APX19" s="126">
        <f>IF(OR(APU19="",APV19=""),0,APU$5)</f>
      </c>
      <c r="APY19" s="125">
        <f>IF(APU$6=0,RANK(APW19,APW$12:APW$42,0),RANK(APW19,APW$12:APW$42,1))</f>
      </c>
      <c r="APZ19" s="126">
        <v>8.93</v>
      </c>
      <c r="AQA19" s="126">
        <v>5.77</v>
      </c>
      <c r="AQB19" s="126">
        <f>IF((COUNTA(APZ$12:APZ$42)+COUNTA(AQA$12:AQA$42)=0),0.6*APZ$5,IF(OR(APZ19="",AQA19=""),0,IF(APZ$6=0,IF(APZ19&gt;=APZ$8,APZ$5,IF(APZ19&lt;AQA19,0,APZ$5*(APZ19-AQA19)/(APZ$8-AQA19))),IF(APZ19&lt;=APZ$8,APZ$5,IF(APZ19&gt;AQA19,0,APZ$5*(APZ19-AQA19)/(APZ$8-AQA19))))))</f>
      </c>
      <c r="AQC19" s="126">
        <f>IF(OR(APZ19="",AQA19=""),0,APZ$5)</f>
      </c>
      <c r="AQD19" s="125">
        <f>IF(APZ$6=0,RANK(AQB19,AQB$12:AQB$42,0),RANK(AQB19,AQB$12:AQB$42,1))</f>
      </c>
      <c r="AQE19" s="126">
        <v>99.8533333333333</v>
      </c>
      <c r="AQF19" s="126">
        <v>67.2633333333333</v>
      </c>
      <c r="AQG19" s="126">
        <f>IF((COUNTA(AQE$12:AQE$42)+COUNTA(AQF$12:AQF$42)=0),0.6*AQE$5,IF(OR(AQE19="",AQF19=""),0,IF(AQE$6=0,IF(AQE19&gt;=AQE$8,AQE$5,IF(AQE19&lt;AQF19,0,AQE$5*(AQE19-AQF19)/(AQE$8-AQF19))),IF(AQE19&lt;=AQE$8,AQE$5,IF(AQE19&gt;AQF19,0,AQE$5*(AQE19-AQF19)/(AQE$8-AQF19))))))</f>
      </c>
      <c r="AQH19" s="126">
        <f>IF(OR(AQE19="",AQF19=""),0,AQE$5)</f>
      </c>
      <c r="AQI19" s="125">
        <f>IF(AQE$6=0,RANK(AQG19,AQG$12:AQG$42,0),RANK(AQG19,AQG$12:AQG$42,1))</f>
      </c>
      <c r="AQJ19" s="126">
        <v>99.8533333333333</v>
      </c>
      <c r="AQK19" s="126">
        <v>80.0433333333333</v>
      </c>
      <c r="AQL19" s="126">
        <f>IF((COUNTA(AQJ$12:AQJ$42)+COUNTA(AQK$12:AQK$42)=0),0.6*AQJ$5,IF(OR(AQJ19="",AQK19=""),0,IF(AQJ$6=0,IF(AQJ19&gt;=AQJ$8,AQJ$5,IF(AQJ19&lt;AQK19,0,AQJ$5*(AQJ19-AQK19)/(AQJ$8-AQK19))),IF(AQJ19&lt;=AQJ$8,AQJ$5,IF(AQJ19&gt;AQK19,0,AQJ$5*(AQJ19-AQK19)/(AQJ$8-AQK19))))))</f>
      </c>
      <c r="AQM19" s="126">
        <f>IF(OR(AQJ19="",AQK19=""),0,AQJ$5)</f>
      </c>
      <c r="AQN19" s="125">
        <f>IF(AQJ$6=0,RANK(AQL19,AQL$12:AQL$42,0),RANK(AQL19,AQL$12:AQL$42,1))</f>
      </c>
      <c r="AQO19" s="126">
        <v>100</v>
      </c>
      <c r="AQP19"/>
      <c r="AQQ19" s="126">
        <f>IF((COUNTA(AQO$12:AQO$42)+COUNTA(AQP$12:AQP$42)=0),0.6*AQO$5,IF(OR(AQO19="",AQP19=""),0,IF(AQO$6=0,IF(AQO19&gt;=AQO$8,AQO$5,IF(AQO19&lt;AQP19,0,AQO$5*(AQO19-AQP19)/(AQO$8-AQP19))),IF(AQO19&lt;=AQO$8,AQO$5,IF(AQO19&gt;AQP19,0,AQO$5*(AQO19-AQP19)/(AQO$8-AQP19))))))</f>
      </c>
      <c r="AQR19" s="126">
        <f>IF(OR(AQO19="",AQP19=""),0,AQO$5)</f>
      </c>
      <c r="AQS19" s="125">
        <f>IF(AQO$6=0,RANK(AQQ19,AQQ$12:AQQ$42,0),RANK(AQQ19,AQQ$12:AQQ$42,1))</f>
      </c>
      <c r="AQT19" s="126">
        <v>100</v>
      </c>
      <c r="AQU19"/>
      <c r="AQV19" s="126">
        <f>IF((COUNTA(AQT$12:AQT$42)+COUNTA(AQU$12:AQU$42)=0),0.6*AQT$5,IF(OR(AQT19="",AQU19=""),0,IF(AQT$6=0,IF(AQT19&gt;=AQT$8,AQT$5,IF(AQT19&lt;AQU19,0,AQT$5*(AQT19-AQU19)/(AQT$8-AQU19))),IF(AQT19&lt;=AQT$8,AQT$5,IF(AQT19&gt;AQU19,0,AQT$5*(AQT19-AQU19)/(AQT$8-AQU19))))))</f>
      </c>
      <c r="AQW19" s="126">
        <f>IF(OR(AQT19="",AQU19=""),0,AQT$5)</f>
      </c>
      <c r="AQX19" s="125">
        <f>IF(AQT$6=0,RANK(AQV19,AQV$12:AQV$42,0),RANK(AQV19,AQV$12:AQV$42,1))</f>
      </c>
      <c r="AQY19" s="126">
        <v>1.92</v>
      </c>
      <c r="AQZ19" s="126">
        <v>4.68</v>
      </c>
      <c r="ARA19" s="126">
        <f>IF((COUNTA(AQY$12:AQY$42)+COUNTA(AQZ$12:AQZ$42)=0),0.6*AQY$5,IF(OR(AQY19="",AQZ19=""),0,IF(AQY$6=0,IF(AQY19&gt;=AQY$8,AQY$5,IF(AQY19&lt;AQZ19,0,AQY$5*(AQY19-AQZ19)/(AQY$8-AQZ19))),IF(AQY19&lt;=AQY$8,AQY$5,IF(AQY19&gt;AQZ19,0,AQY$5*(AQY19-AQZ19)/(AQY$8-AQZ19))))))</f>
      </c>
      <c r="ARB19" s="126">
        <f>IF(OR(AQY19="",AQZ19=""),0,AQY$5)</f>
      </c>
      <c r="ARC19" s="125">
        <f>IF(AQY$6=0,RANK(ARA19,ARA$12:ARA$42,0),RANK(ARA19,ARA$12:ARA$42,1))</f>
      </c>
      <c r="ARD19" s="126">
        <v>1.92</v>
      </c>
      <c r="ARE19" s="126">
        <v>5.49</v>
      </c>
      <c r="ARF19" s="126">
        <f>IF((COUNTA(ARD$12:ARD$42)+COUNTA(ARE$12:ARE$42)=0),0.6*ARD$5,IF(OR(ARD19="",ARE19=""),0,IF(ARD$6=0,IF(ARD19&gt;=ARD$8,ARD$5,IF(ARD19&lt;ARE19,0,ARD$5*(ARD19-ARE19)/(ARD$8-ARE19))),IF(ARD19&lt;=ARD$8,ARD$5,IF(ARD19&gt;ARE19,0,ARD$5*(ARD19-ARE19)/(ARD$8-ARE19))))))</f>
      </c>
      <c r="ARG19" s="126">
        <f>IF(OR(ARD19="",ARE19=""),0,ARD$5)</f>
      </c>
      <c r="ARH19" s="125">
        <f>IF(ARD$6=0,RANK(ARF19,ARF$12:ARF$42,0),RANK(ARF19,ARF$12:ARF$42,1))</f>
      </c>
      <c r="ARI19" s="126">
        <v>100</v>
      </c>
      <c r="ARJ19"/>
      <c r="ARK19" s="126">
        <f>IF((COUNTA(ARI$12:ARI$42)+COUNTA(ARJ$12:ARJ$42)=0),0.6*ARI$5,IF(OR(ARI19="",ARJ19=""),0,IF(ARI$6=0,IF(ARI19&gt;=ARI$8,ARI$5,IF(ARI19&lt;ARJ19,0,ARI$5*(ARI19-ARJ19)/(ARI$8-ARJ19))),IF(ARI19&lt;=ARI$8,ARI$5,IF(ARI19&gt;ARJ19,0,ARI$5*(ARI19-ARJ19)/(ARI$8-ARJ19))))))</f>
      </c>
      <c r="ARL19" s="126">
        <f>IF(OR(ARI19="",ARJ19=""),0,ARI$5)</f>
      </c>
      <c r="ARM19" s="125">
        <f>IF(ARI$6=0,RANK(ARK19,ARK$12:ARK$42,0),RANK(ARK19,ARK$12:ARK$42,1))</f>
      </c>
      <c r="ARN19" s="126">
        <v>100</v>
      </c>
      <c r="ARO19"/>
      <c r="ARP19" s="126">
        <f>IF((COUNTA(ARN$12:ARN$42)+COUNTA(ARO$12:ARO$42)=0),0.6*ARN$5,IF(OR(ARN19="",ARO19=""),0,IF(ARN$6=0,IF(ARN19&gt;=ARN$8,ARN$5,IF(ARN19&lt;ARO19,0,ARN$5*(ARN19-ARO19)/(ARN$8-ARO19))),IF(ARN19&lt;=ARN$8,ARN$5,IF(ARN19&gt;ARO19,0,ARN$5*(ARN19-ARO19)/(ARN$8-ARO19))))))</f>
      </c>
      <c r="ARQ19" s="126">
        <f>IF(OR(ARN19="",ARO19=""),0,ARN$5)</f>
      </c>
      <c r="ARR19" s="125">
        <f>IF(ARN$6=0,RANK(ARP19,ARP$12:ARP$42,0),RANK(ARP19,ARP$12:ARP$42,1))</f>
      </c>
      <c r="ARS19" s="126">
        <v>100</v>
      </c>
      <c r="ART19" s="126">
        <v>100</v>
      </c>
      <c r="ARU19" s="126">
        <f>IF((COUNTA(ARS$12:ARS$42)+COUNTA(ART$12:ART$42)=0),0.6*ARS$5,IF(OR(ARS19="",ART19=""),0,IF(ARS$6=0,IF(ARS19&gt;=ARS$8,ARS$5,IF(ARS19&lt;ART19,0,ARS$5*(ARS19-ART19)/(ARS$8-ART19))),IF(ARS19&lt;=ARS$8,ARS$5,IF(ARS19&gt;ART19,0,ARS$5*(ARS19-ART19)/(ARS$8-ART19))))))</f>
      </c>
      <c r="ARV19" s="126">
        <f>IF(OR(ARS19="",ART19=""),0,ARS$5)</f>
      </c>
      <c r="ARW19" s="125">
        <f>IF(ARS$6=0,RANK(ARU19,ARU$12:ARU$42,0),RANK(ARU19,ARU$12:ARU$42,1))</f>
      </c>
      <c r="ARX19" s="126">
        <v>100</v>
      </c>
      <c r="ARY19" s="126">
        <v>100</v>
      </c>
      <c r="ARZ19" s="126">
        <f>IF((COUNTA(ARX$12:ARX$42)+COUNTA(ARY$12:ARY$42)=0),0.6*ARX$5,IF(OR(ARX19="",ARY19=""),0,IF(ARX$6=0,IF(ARX19&gt;=ARX$8,ARX$5,IF(ARX19&lt;ARY19,0,ARX$5*(ARX19-ARY19)/(ARX$8-ARY19))),IF(ARX19&lt;=ARX$8,ARX$5,IF(ARX19&gt;ARY19,0,ARX$5*(ARX19-ARY19)/(ARX$8-ARY19))))))</f>
      </c>
      <c r="ASA19" s="126">
        <f>IF(OR(ARX19="",ARY19=""),0,ARX$5)</f>
      </c>
      <c r="ASB19" s="125">
        <f>IF(ARX$6=0,RANK(ARZ19,ARZ$12:ARZ$42,0),RANK(ARZ19,ARZ$12:ARZ$42,1))</f>
      </c>
      <c r="ASC19"/>
      <c r="ASD19"/>
      <c r="ASE19" s="126">
        <f>IF((COUNTA(ASC$12:ASC$42)+COUNTA(ASD$12:ASD$42)=0),0.6*ASC$5,IF(OR(ASC19="",ASD19=""),0,IF(ASC$6=0,IF(ASC19&gt;=ASC$8,ASC$5,IF(ASC19&lt;ASD19,0,ASC$5*(ASC19-ASD19)/(ASC$8-ASD19))),IF(ASC19&lt;=ASC$8,ASC$5,IF(ASC19&gt;ASD19,0,ASC$5*(ASC19-ASD19)/(ASC$8-ASD19))))))</f>
      </c>
      <c r="ASF19" s="126">
        <f>IF(OR(ASC19="",ASD19=""),0,ASC$5)</f>
      </c>
      <c r="ASG19" s="125">
        <f>IF(ASC$6=0,RANK(ASE19,ASE$12:ASE$42,0),RANK(ASE19,ASE$12:ASE$42,1))</f>
      </c>
      <c r="ASH19"/>
      <c r="ASI19"/>
      <c r="ASJ19" s="126">
        <f>IF((COUNTA(ASH$12:ASH$42)+COUNTA(ASI$12:ASI$42)=0),0.6*ASH$5,IF(OR(ASH19="",ASI19=""),0,IF(ASH$6=0,IF(ASH19&gt;=ASH$8,ASH$5,IF(ASH19&lt;ASI19,0,ASH$5*(ASH19-ASI19)/(ASH$8-ASI19))),IF(ASH19&lt;=ASH$8,ASH$5,IF(ASH19&gt;ASI19,0,ASH$5*(ASH19-ASI19)/(ASH$8-ASI19))))))</f>
      </c>
      <c r="ASK19" s="126">
        <f>IF(OR(ASH19="",ASI19=""),0,ASH$5)</f>
      </c>
      <c r="ASL19" s="125">
        <f>IF(ASH$6=0,RANK(ASJ19,ASJ$12:ASJ$42,0),RANK(ASJ19,ASJ$12:ASJ$42,1))</f>
      </c>
      <c r="ASM19" s="126">
        <v>100</v>
      </c>
      <c r="ASN19" s="126">
        <v>100</v>
      </c>
      <c r="ASO19" s="126">
        <f>IF((COUNTA(ASM$12:ASM$42)+COUNTA(ASN$12:ASN$42)=0),0.6*ASM$5,IF(OR(ASM19="",ASN19=""),0,IF(ASM$6=0,IF(ASM19&gt;=ASM$8,ASM$5,IF(ASM19&lt;ASN19,0,ASM$5*(ASM19-ASN19)/(ASM$8-ASN19))),IF(ASM19&lt;=ASM$8,ASM$5,IF(ASM19&gt;ASN19,0,ASM$5*(ASM19-ASN19)/(ASM$8-ASN19))))))</f>
      </c>
      <c r="ASP19" s="126">
        <f>IF(OR(ASM19="",ASN19=""),0,ASM$5)</f>
      </c>
      <c r="ASQ19" s="125">
        <f>IF(ASM$6=0,RANK(ASO19,ASO$12:ASO$42,0),RANK(ASO19,ASO$12:ASO$42,1))</f>
      </c>
      <c r="ASR19" s="126">
        <v>100</v>
      </c>
      <c r="ASS19" s="126">
        <v>100</v>
      </c>
      <c r="AST19" s="126">
        <f>IF((COUNTA(ASR$12:ASR$42)+COUNTA(ASS$12:ASS$42)=0),0.6*ASR$5,IF(OR(ASR19="",ASS19=""),0,IF(ASR$6=0,IF(ASR19&gt;=ASR$8,ASR$5,IF(ASR19&lt;ASS19,0,ASR$5*(ASR19-ASS19)/(ASR$8-ASS19))),IF(ASR19&lt;=ASR$8,ASR$5,IF(ASR19&gt;ASS19,0,ASR$5*(ASR19-ASS19)/(ASR$8-ASS19))))))</f>
      </c>
      <c r="ASU19" s="126">
        <f>IF(OR(ASR19="",ASS19=""),0,ASR$5)</f>
      </c>
      <c r="ASV19" s="125">
        <f>IF(ASR$6=0,RANK(AST19,AST$12:AST$42,0),RANK(AST19,AST$12:AST$42,1))</f>
      </c>
      <c r="ASW19" s="126">
        <v>0</v>
      </c>
      <c r="ASX19" s="126">
        <v>0</v>
      </c>
      <c r="ASY19" s="126">
        <f>IF((COUNTA(ASW$12:ASW$42)+COUNTA(ASX$12:ASX$42)=0),0.6*ASW$5,IF(OR(ASW19="",ASX19=""),0,IF(ASW$6=0,IF(ASW19&gt;=ASW$8,ASW$5,IF(ASW19&lt;ASX19,0,ASW$5*(ASW19-ASX19)/(ASW$8-ASX19))),IF(ASW19&lt;=ASW$8,ASW$5,IF(ASW19&gt;ASX19,0,ASW$5*(ASW19-ASX19)/(ASW$8-ASX19))))))</f>
      </c>
      <c r="ASZ19" s="126">
        <f>IF(OR(ASW19="",ASX19=""),0,ASW$5)</f>
      </c>
      <c r="ATA19" s="125">
        <f>IF(ASW$6=0,RANK(ASY19,ASY$12:ASY$42,0),RANK(ASY19,ASY$12:ASY$42,1))</f>
      </c>
      <c r="ATB19" s="126">
        <v>0</v>
      </c>
      <c r="ATC19" s="126">
        <v>0</v>
      </c>
      <c r="ATD19" s="126">
        <f>IF((COUNTA(ATB$12:ATB$42)+COUNTA(ATC$12:ATC$42)=0),0.6*ATB$5,IF(OR(ATB19="",ATC19=""),0,IF(ATB$6=0,IF(ATB19&gt;=ATB$8,ATB$5,IF(ATB19&lt;ATC19,0,ATB$5*(ATB19-ATC19)/(ATB$8-ATC19))),IF(ATB19&lt;=ATB$8,ATB$5,IF(ATB19&gt;ATC19,0,ATB$5*(ATB19-ATC19)/(ATB$8-ATC19))))))</f>
      </c>
      <c r="ATE19" s="126">
        <f>IF(OR(ATB19="",ATC19=""),0,ATB$5)</f>
      </c>
      <c r="ATF19" s="125">
        <f>IF(ATB$6=0,RANK(ATD19,ATD$12:ATD$42,0),RANK(ATD19,ATD$12:ATD$42,1))</f>
      </c>
      <c r="ATG19" s="126">
        <v>0</v>
      </c>
      <c r="ATH19" s="126">
        <v>0</v>
      </c>
      <c r="ATI19" s="126">
        <f>IF((COUNTA(ATG$12:ATG$42)+COUNTA(ATH$12:ATH$42)=0),0.6*ATG$5,IF(OR(ATG19="",ATH19=""),0,IF(ATG$6=0,IF(ATG19&gt;=ATG$8,ATG$5,IF(ATG19&lt;ATH19,0,ATG$5*(ATG19-ATH19)/(ATG$8-ATH19))),IF(ATG19&lt;=ATG$8,ATG$5,IF(ATG19&gt;ATH19,0,ATG$5*(ATG19-ATH19)/(ATG$8-ATH19))))))</f>
      </c>
      <c r="ATJ19" s="126">
        <f>IF(OR(ATG19="",ATH19=""),0,ATG$5)</f>
      </c>
      <c r="ATK19" s="125">
        <f>IF(ATG$6=0,RANK(ATI19,ATI$12:ATI$42,0),RANK(ATI19,ATI$12:ATI$42,1))</f>
      </c>
      <c r="ATL19" s="126">
        <v>0</v>
      </c>
      <c r="ATM19" s="126">
        <v>0</v>
      </c>
      <c r="ATN19" s="126">
        <f>IF((COUNTA(ATL$12:ATL$42)+COUNTA(ATM$12:ATM$42)=0),0.6*ATL$5,IF(OR(ATL19="",ATM19=""),0,IF(ATL$6=0,IF(ATL19&gt;=ATL$8,ATL$5,IF(ATL19&lt;ATM19,0,ATL$5*(ATL19-ATM19)/(ATL$8-ATM19))),IF(ATL19&lt;=ATL$8,ATL$5,IF(ATL19&gt;ATM19,0,ATL$5*(ATL19-ATM19)/(ATL$8-ATM19))))))</f>
      </c>
      <c r="ATO19" s="126">
        <f>IF(OR(ATL19="",ATM19=""),0,ATL$5)</f>
      </c>
      <c r="ATP19" s="125">
        <f>IF(ATL$6=0,RANK(ATN19,ATN$12:ATN$42,0),RANK(ATN19,ATN$12:ATN$42,1))</f>
      </c>
      <c r="ATQ19" s="126">
        <v>101.296666666667</v>
      </c>
      <c r="ATR19"/>
      <c r="ATS19" s="126">
        <f>IF((COUNTA(ATQ$12:ATQ$42)+COUNTA(ATR$12:ATR$42)=0),0.6*ATQ$5,IF(OR(ATQ19="",ATR19=""),0,IF(ATQ$6=0,IF(ATQ19&gt;=ATQ$8,ATQ$5,IF(ATQ19&lt;ATR19,0,ATQ$5*(ATQ19-ATR19)/(ATQ$8-ATR19))),IF(ATQ19&lt;=ATQ$8,ATQ$5,IF(ATQ19&gt;ATR19,0,ATQ$5*(ATQ19-ATR19)/(ATQ$8-ATR19))))))</f>
      </c>
      <c r="ATT19" s="126">
        <f>IF(OR(ATQ19="",ATR19=""),0,ATQ$5)</f>
      </c>
      <c r="ATU19" s="125">
        <f>IF(ATQ$6=0,RANK(ATS19,ATS$12:ATS$42,0),RANK(ATS19,ATS$12:ATS$42,1))</f>
      </c>
      <c r="ATV19" s="126">
        <v>101.296666666667</v>
      </c>
      <c r="ATW19"/>
      <c r="ATX19" s="126">
        <f>IF((COUNTA(ATV$12:ATV$42)+COUNTA(ATW$12:ATW$42)=0),0.6*ATV$5,IF(OR(ATV19="",ATW19=""),0,IF(ATV$6=0,IF(ATV19&gt;=ATV$8,ATV$5,IF(ATV19&lt;ATW19,0,ATV$5*(ATV19-ATW19)/(ATV$8-ATW19))),IF(ATV19&lt;=ATV$8,ATV$5,IF(ATV19&gt;ATW19,0,ATV$5*(ATV19-ATW19)/(ATV$8-ATW19))))))</f>
      </c>
      <c r="ATY19" s="126">
        <f>IF(OR(ATV19="",ATW19=""),0,ATV$5)</f>
      </c>
      <c r="ATZ19" s="125">
        <f>IF(ATV$6=0,RANK(ATX19,ATX$12:ATX$42,0),RANK(ATX19,ATX$12:ATX$42,1))</f>
      </c>
      <c r="AUA19" s="126">
        <v>23.2633333333333</v>
      </c>
      <c r="AUB19" s="126">
        <v>5.41666666666667</v>
      </c>
      <c r="AUC19" s="126">
        <f>IF((COUNTA(AUA$12:AUA$42)+COUNTA(AUB$12:AUB$42)=0),0.6*AUA$5,IF(OR(AUA19="",AUB19=""),0,IF(AUA$6=0,IF(AUA19&gt;=AUA$8,AUA$5,IF(AUA19&lt;AUB19,0,AUA$5*(AUA19-AUB19)/(AUA$8-AUB19))),IF(AUA19&lt;=AUA$8,AUA$5,IF(AUA19&gt;AUB19,0,AUA$5*(AUA19-AUB19)/(AUA$8-AUB19))))))</f>
      </c>
      <c r="AUD19" s="126">
        <f>IF(OR(AUA19="",AUB19=""),0,AUA$5)</f>
      </c>
      <c r="AUE19" s="125">
        <f>IF(AUA$6=0,RANK(AUC19,AUC$12:AUC$42,0),RANK(AUC19,AUC$12:AUC$42,1))</f>
      </c>
      <c r="AUF19" s="126">
        <v>23.2633333333333</v>
      </c>
      <c r="AUG19" s="126">
        <v>6.65333333333333</v>
      </c>
      <c r="AUH19" s="126">
        <f>IF((COUNTA(AUF$12:AUF$42)+COUNTA(AUG$12:AUG$42)=0),0.6*AUF$5,IF(OR(AUF19="",AUG19=""),0,IF(AUF$6=0,IF(AUF19&gt;=AUF$8,AUF$5,IF(AUF19&lt;AUG19,0,AUF$5*(AUF19-AUG19)/(AUF$8-AUG19))),IF(AUF19&lt;=AUF$8,AUF$5,IF(AUF19&gt;AUG19,0,AUF$5*(AUF19-AUG19)/(AUF$8-AUG19))))))</f>
      </c>
      <c r="AUI19" s="126">
        <f>IF(OR(AUF19="",AUG19=""),0,AUF$5)</f>
      </c>
      <c r="AUJ19" s="125">
        <f>IF(AUF$6=0,RANK(AUH19,AUH$12:AUH$42,0),RANK(AUH19,AUH$12:AUH$42,1))</f>
      </c>
      <c r="AUK19" s="126">
        <v>98.52</v>
      </c>
      <c r="AUL19" s="126">
        <f>IF(COUNTA(AUK$12:AUK$42)=0,0.6*AUK$5,IF(AUK19="",0,IF(AUK$6=0,IF(AUK19&gt;=AUK$8,AUK$5,IF(AUK19&lt;AUK$6,0,0.6*AUK$5+0.4*AUK$5*(AUK19-AUK$7)/(AUK$8-AUK$7))),IF(AUK19&lt;=AUK$8,AUK$5,IF(AUK19&gt;AUK$6,0,0.6*AUK$5+0.4*AUK$5*(AUK19-AUK$7)/(AUK$8-AUK$7))))))</f>
      </c>
      <c r="AUM19" s="126">
        <f>IF(AUK19&lt;&gt;"",AUK$5,0)</f>
      </c>
      <c r="AUN19" s="125">
        <f>IF(AUK$6=0,RANK(AUK19,AUK$12:AUK$42,0),RANK(AUK19,AUK$12:AUK$42,1))</f>
      </c>
      <c r="AUO19"/>
      <c r="AUP19" s="126">
        <f>IF(COUNTA(AUO$12:AUO$42)=0,0.6*AUO$5,IF(AUO19="",0,IF(AUO$6=0,IF(AUO19&gt;=AUO$8,AUO$5,IF(AUO19&lt;AUO$6,0,0.6*AUO$5+0.4*AUO$5*(AUO19-AUO$7)/(AUO$8-AUO$7))),IF(AUO19&lt;=AUO$8,AUO$5,IF(AUO19&gt;AUO$6,0,0.6*AUO$5+0.4*AUO$5*(AUO19-AUO$7)/(AUO$8-AUO$7))))))</f>
      </c>
      <c r="AUQ19" s="126">
        <f>IF(AUO19&lt;&gt;"",AUO$5,0)</f>
      </c>
      <c r="AUR19" s="125">
        <f>IF(AUO$6=0,RANK(AUO19,AUO$12:AUO$42,0),RANK(AUO19,AUO$12:AUO$42,1))</f>
      </c>
      <c r="AUS19"/>
      <c r="AUT19" s="126">
        <f>IF(COUNTA(AUS$12:AUS$42)=0,0.6*AUS$5,IF(AUS19="",0,IF(AUS$6=0,IF(AUS19&gt;=AUS$8,AUS$5,IF(AUS19&lt;AUS$6,0,0.6*AUS$5+0.4*AUS$5*(AUS19-AUS$7)/(AUS$8-AUS$7))),IF(AUS19&lt;=AUS$8,AUS$5,IF(AUS19&gt;AUS$6,0,0.6*AUS$5+0.4*AUS$5*(AUS19-AUS$7)/(AUS$8-AUS$7))))))</f>
      </c>
      <c r="AUU19" s="126">
        <f>IF(AUS19&lt;&gt;"",AUS$5,0)</f>
      </c>
      <c r="AUV19" s="125">
        <f>IF(AUS$6=0,RANK(AUS19,AUS$12:AUS$42,0),RANK(AUS19,AUS$12:AUS$42,1))</f>
      </c>
      <c r="AUW19"/>
      <c r="AUX19" s="126">
        <f>IF(COUNTA(AUW$12:AUW$42)=0,0.6*AUW$5,IF(AUW19="",0,IF(AUW$6=0,IF(AUW19&gt;=AUW$8,AUW$5,IF(AUW19&lt;AUW$6,0,0.6*AUW$5+0.4*AUW$5*(AUW19-AUW$7)/(AUW$8-AUW$7))),IF(AUW19&lt;=AUW$8,AUW$5,IF(AUW19&gt;AUW$6,0,0.6*AUW$5+0.4*AUW$5*(AUW19-AUW$7)/(AUW$8-AUW$7))))))</f>
      </c>
      <c r="AUY19" s="126">
        <f>IF(AUW19&lt;&gt;"",AUW$5,0)</f>
      </c>
      <c r="AUZ19" s="125">
        <f>IF(AUW$6=0,RANK(AUW19,AUW$12:AUW$42,0),RANK(AUW19,AUW$12:AUW$42,1))</f>
      </c>
      <c r="AVA19"/>
      <c r="AVB19" s="126">
        <f>IF(COUNTA(AVA$12:AVA$42)=0,0.6*AVA$5,IF(AVA19="",0,IF(AVA$6=0,IF(AVA19&gt;=AVA$8,AVA$5,IF(AVA19&lt;AVA$6,0,0.6*AVA$5+0.4*AVA$5*(AVA19-AVA$7)/(AVA$8-AVA$7))),IF(AVA19&lt;=AVA$8,AVA$5,IF(AVA19&gt;AVA$6,0,0.6*AVA$5+0.4*AVA$5*(AVA19-AVA$7)/(AVA$8-AVA$7))))))</f>
      </c>
      <c r="AVC19" s="126">
        <f>IF(AVA19&lt;&gt;"",AVA$5,0)</f>
      </c>
      <c r="AVD19" s="125">
        <f>IF(AVA$6=0,RANK(AVA19,AVA$12:AVA$42,0),RANK(AVA19,AVA$12:AVA$42,1))</f>
      </c>
      <c r="AVE19" s="126">
        <v>98.0791831666667</v>
      </c>
      <c r="AVF19" s="126">
        <f>IF(COUNTA(AVE$12:AVE$42)=0,0.6*AVE$5,IF(AVE19="",0,IF(AVE$6=0,IF(AVE19&gt;=AVE$8,AVE$5,IF(AVE19&lt;AVE$6,0,0.6*AVE$5+0.4*AVE$5*(AVE19-AVE$7)/(AVE$8-AVE$7))),IF(AVE19&lt;=AVE$8,AVE$5,IF(AVE19&gt;AVE$6,0,0.6*AVE$5+0.4*AVE$5*(AVE19-AVE$7)/(AVE$8-AVE$7))))))</f>
      </c>
      <c r="AVG19" s="126">
        <f>IF(AVE19&lt;&gt;"",AVE$5,0)</f>
      </c>
      <c r="AVH19" s="125">
        <f>IF(AVE$6=0,RANK(AVE19,AVE$12:AVE$42,0),RANK(AVE19,AVE$12:AVE$42,1))</f>
      </c>
      <c r="AVI19" s="126">
        <v>99.885</v>
      </c>
      <c r="AVJ19" s="126">
        <f>IF(COUNTA(AVI$12:AVI$42)=0,0.6*AVI$5,IF(AVI19="",0,IF(AVI$6=0,IF(AVI19&gt;=AVI$8,AVI$5,IF(AVI19&lt;AVI$6,0,0.6*AVI$5+0.4*AVI$5*(AVI19-AVI$7)/(AVI$8-AVI$7))),IF(AVI19&lt;=AVI$8,AVI$5,IF(AVI19&gt;AVI$6,0,0.6*AVI$5+0.4*AVI$5*(AVI19-AVI$7)/(AVI$8-AVI$7))))))</f>
      </c>
      <c r="AVK19" s="126">
        <f>IF(AVI19&lt;&gt;"",AVI$5,0)</f>
      </c>
      <c r="AVL19" s="125">
        <f>IF(AVI$6=0,RANK(AVI19,AVI$12:AVI$42,0),RANK(AVI19,AVI$12:AVI$42,1))</f>
      </c>
      <c r="AVM19" s="126">
        <v>2.13166666666667</v>
      </c>
      <c r="AVN19" s="126">
        <f>IF(COUNTA(AVM$12:AVM$42)=0,0.6*AVM$5,IF(AVM19="",0,IF(AVM$6=0,IF(AVM19&gt;=AVM$8,AVM$5,IF(AVM19&lt;AVM$6,0,0.6*AVM$5+0.4*AVM$5*(AVM19-AVM$7)/(AVM$8-AVM$7))),IF(AVM19&lt;=AVM$8,AVM$5,IF(AVM19&gt;AVM$6,0,0.6*AVM$5+0.4*AVM$5*(AVM19-AVM$7)/(AVM$8-AVM$7))))))</f>
      </c>
      <c r="AVO19" s="126">
        <f>IF(AVM19&lt;&gt;"",AVM$5,0)</f>
      </c>
      <c r="AVP19" s="125">
        <f>IF(AVM$6=0,RANK(AVM19,AVM$12:AVM$42,0),RANK(AVM19,AVM$12:AVM$42,1))</f>
      </c>
      <c r="AVQ19" s="126">
        <v>95.91</v>
      </c>
      <c r="AVR19" s="126">
        <f>IF(COUNTA(AVQ$12:AVQ$42)=0,0.6*AVQ$5,IF(AVQ19="",0,IF(AVQ$6=0,IF(AVQ19&gt;=AVQ$8,AVQ$5,IF(AVQ19&lt;AVQ$6,0,0.6*AVQ$5+0.4*AVQ$5*(AVQ19-AVQ$7)/(AVQ$8-AVQ$7))),IF(AVQ19&lt;=AVQ$8,AVQ$5,IF(AVQ19&gt;AVQ$6,0,0.6*AVQ$5+0.4*AVQ$5*(AVQ19-AVQ$7)/(AVQ$8-AVQ$7))))))</f>
      </c>
      <c r="AVS19" s="126">
        <f>IF(AVQ19&lt;&gt;"",AVQ$5,0)</f>
      </c>
      <c r="AVT19" s="125">
        <f>IF(AVQ$6=0,RANK(AVQ19,AVQ$12:AVQ$42,0),RANK(AVQ19,AVQ$12:AVQ$42,1))</f>
      </c>
      <c r="AVU19" s="126">
        <v>93.095</v>
      </c>
      <c r="AVV19" s="126">
        <f>IF(COUNTA(AVU$12:AVU$42)=0,0.6*AVU$5,IF(AVU19="",0,IF(AVU$6=0,IF(AVU19&gt;=AVU$8,AVU$5,IF(AVU19&lt;AVU$6,0,0.6*AVU$5+0.4*AVU$5*(AVU19-AVU$7)/(AVU$8-AVU$7))),IF(AVU19&lt;=AVU$8,AVU$5,IF(AVU19&gt;AVU$6,0,0.6*AVU$5+0.4*AVU$5*(AVU19-AVU$7)/(AVU$8-AVU$7))))))</f>
      </c>
      <c r="AVW19" s="126">
        <f>IF(AVU19&lt;&gt;"",AVU$5,0)</f>
      </c>
      <c r="AVX19" s="125">
        <f>IF(AVU$6=0,RANK(AVU19,AVU$12:AVU$42,0),RANK(AVU19,AVU$12:AVU$42,1))</f>
      </c>
      <c r="AVY19" s="126">
        <v>0.516</v>
      </c>
      <c r="AVZ19" s="126">
        <f>IF(COUNTA(AVY$12:AVY$42)=0,0.6*AVY$5,IF(AVY19="",0,IF(AVY$6=0,IF(AVY19&gt;=AVY$8,AVY$5,IF(AVY19&lt;AVY$6,0,0.6*AVY$5+0.4*AVY$5*(AVY19-AVY$7)/(AVY$8-AVY$7))),IF(AVY19&lt;=AVY$8,AVY$5,IF(AVY19&gt;AVY$6,0,0.6*AVY$5+0.4*AVY$5*(AVY19-AVY$7)/(AVY$8-AVY$7))))))</f>
      </c>
      <c r="AWA19" s="126">
        <f>IF(AVY19&lt;&gt;"",AVY$5,0)</f>
      </c>
      <c r="AWB19" s="125">
        <f>IF(AVY$6=0,RANK(AVY19,AVY$12:AVY$42,0),RANK(AVY19,AVY$12:AVY$42,1))</f>
      </c>
      <c r="AWC19" s="126">
        <v>100</v>
      </c>
      <c r="AWD19" s="126">
        <f>IF(COUNTA(AWC$12:AWC$42)=0,0.6*AWC$5,IF(AWC19="",0,IF(AWC$6=0,IF(AWC19&gt;=AWC$8,AWC$5,IF(AWC19&lt;AWC$6,0,0.6*AWC$5+0.4*AWC$5*(AWC19-AWC$7)/(AWC$8-AWC$7))),IF(AWC19&lt;=AWC$8,AWC$5,IF(AWC19&gt;AWC$6,0,0.6*AWC$5+0.4*AWC$5*(AWC19-AWC$7)/(AWC$8-AWC$7))))))</f>
      </c>
      <c r="AWE19" s="126">
        <f>IF(AWC19&lt;&gt;"",AWC$5,0)</f>
      </c>
      <c r="AWF19" s="125">
        <f>IF(AWC$6=0,RANK(AWC19,AWC$12:AWC$42,0),RANK(AWC19,AWC$12:AWC$42,1))</f>
      </c>
      <c r="AWG19" s="126">
        <v>0</v>
      </c>
      <c r="AWH19" s="126">
        <f>IF(COUNTA(AWG$12:AWG$42)=0,0.6*AWG$5,IF(AWG19="",0,IF(AWG$6=0,IF(AWG19&gt;=AWG$8,AWG$5,IF(AWG19&lt;AWG$6,0,0.6*AWG$5+0.4*AWG$5*(AWG19-AWG$7)/(AWG$8-AWG$7))),IF(AWG19&lt;=AWG$8,AWG$5,IF(AWG19&gt;AWG$6,0,0.6*AWG$5+0.4*AWG$5*(AWG19-AWG$7)/(AWG$8-AWG$7))))))</f>
      </c>
      <c r="AWI19" s="126">
        <f>IF(AWG19&lt;&gt;"",AWG$5,0)</f>
      </c>
      <c r="AWJ19" s="125">
        <f>IF(AWG$6=0,RANK(AWG19,AWG$12:AWG$42,0),RANK(AWG19,AWG$12:AWG$42,1))</f>
      </c>
      <c r="AWK19" s="126">
        <v>0</v>
      </c>
      <c r="AWL19" s="126">
        <f>IF(COUNTA(AWK$12:AWK$42)=0,0.6*AWK$5,IF(AWK19="",0,IF(AWK$6=0,IF(AWK19&gt;=AWK$8,AWK$5,IF(AWK19&lt;AWK$6,0,0.6*AWK$5+0.4*AWK$5*(AWK19-AWK$7)/(AWK$8-AWK$7))),IF(AWK19&lt;=AWK$8,AWK$5,IF(AWK19&gt;AWK$6,0,0.6*AWK$5+0.4*AWK$5*(AWK19-AWK$7)/(AWK$8-AWK$7))))))</f>
      </c>
      <c r="AWM19" s="126">
        <f>IF(AWK19&lt;&gt;"",AWK$5,0)</f>
      </c>
      <c r="AWN19" s="125">
        <f>IF(AWK$6=0,RANK(AWK19,AWK$12:AWK$42,0),RANK(AWK19,AWK$12:AWK$42,1))</f>
      </c>
      <c r="AWO19" s="126">
        <v>53.153135</v>
      </c>
      <c r="AWP19" s="126">
        <f>IF(COUNTA(AWO$12:AWO$42)=0,0.6*AWO$5,IF(AWO19="",0,IF(AWO$6=0,IF(AWO19&gt;=AWO$8,AWO$5,IF(AWO19&lt;AWO$6,0,0.6*AWO$5+0.4*AWO$5*(AWO19-AWO$7)/(AWO$8-AWO$7))),IF(AWO19&lt;=AWO$8,AWO$5,IF(AWO19&gt;AWO$6,0,0.6*AWO$5+0.4*AWO$5*(AWO19-AWO$7)/(AWO$8-AWO$7))))))</f>
      </c>
      <c r="AWQ19" s="126">
        <f>IF(AWO19&lt;&gt;"",AWO$5,0)</f>
      </c>
      <c r="AWR19" s="125">
        <f>IF(AWO$6=0,RANK(AWO19,AWO$12:AWO$42,0),RANK(AWO19,AWO$12:AWO$42,1))</f>
      </c>
      <c r="AWS19" s="126">
        <v>9.60957166666667</v>
      </c>
      <c r="AWT19" s="126">
        <f>IF(COUNTA(AWS$12:AWS$42)=0,0.6*AWS$5,IF(AWS19="",0,IF(AWS$6=0,IF(AWS19&gt;=AWS$8,AWS$5,IF(AWS19&lt;AWS$6,0,0.6*AWS$5+0.4*AWS$5*(AWS19-AWS$7)/(AWS$8-AWS$7))),IF(AWS19&lt;=AWS$8,AWS$5,IF(AWS19&gt;AWS$6,0,0.6*AWS$5+0.4*AWS$5*(AWS19-AWS$7)/(AWS$8-AWS$7))))))</f>
      </c>
      <c r="AWU19" s="126">
        <f>IF(AWS19&lt;&gt;"",AWS$5,0)</f>
      </c>
      <c r="AWV19" s="125">
        <f>IF(AWS$6=0,RANK(AWS19,AWS$12:AWS$42,0),RANK(AWS19,AWS$12:AWS$42,1))</f>
      </c>
      <c r="AWW19" s="126">
        <v>96.02</v>
      </c>
      <c r="AWX19" s="126">
        <f>IF(COUNTA(AWW$12:AWW$42)=0,0.6*AWW$5,IF(AWW19="",0,IF(AWW$6=0,IF(AWW19&gt;=AWW$8,AWW$5,IF(AWW19&lt;AWW$6,0,0.6*AWW$5+0.4*AWW$5*(AWW19-AWW$7)/(AWW$8-AWW$7))),IF(AWW19&lt;=AWW$8,AWW$5,IF(AWW19&gt;AWW$6,0,0.6*AWW$5+0.4*AWW$5*(AWW19-AWW$7)/(AWW$8-AWW$7))))))</f>
      </c>
      <c r="AWY19" s="126">
        <f>IF(AWW19&lt;&gt;"",AWW$5,0)</f>
      </c>
      <c r="AWZ19" s="125">
        <f>IF(AWW$6=0,RANK(AWW19,AWW$12:AWW$42,0),RANK(AWW19,AWW$12:AWW$42,1))</f>
      </c>
      <c r="AXA19"/>
      <c r="AXB19" s="126">
        <f>IF(COUNTA(AXA$12:AXA$42)=0,0.6*AXA$5,IF(AXA19="",0,IF(AXA$6=0,IF(AXA19&gt;=AXA$8,AXA$5,IF(AXA19&lt;AXA$6,0,0.6*AXA$5+0.4*AXA$5*(AXA19-AXA$7)/(AXA$8-AXA$7))),IF(AXA19&lt;=AXA$8,AXA$5,IF(AXA19&gt;AXA$6,0,0.6*AXA$5+0.4*AXA$5*(AXA19-AXA$7)/(AXA$8-AXA$7))))))</f>
      </c>
      <c r="AXC19" s="126">
        <f>IF(AXA19&lt;&gt;"",AXA$5,0)</f>
      </c>
      <c r="AXD19" s="125">
        <f>IF(AXA$6=0,RANK(AXA19,AXA$12:AXA$42,0),RANK(AXA19,AXA$12:AXA$42,1))</f>
      </c>
      <c r="AXE19"/>
      <c r="AXF19" s="126">
        <f>IF(COUNTA(AXE$12:AXE$42)=0,0.6*AXE$5,IF(AXE19="",0,IF(AXE$6=0,IF(AXE19&gt;=AXE$8,AXE$5,IF(AXE19&lt;AXE$6,0,0.6*AXE$5+0.4*AXE$5*(AXE19-AXE$7)/(AXE$8-AXE$7))),IF(AXE19&lt;=AXE$8,AXE$5,IF(AXE19&gt;AXE$6,0,0.6*AXE$5+0.4*AXE$5*(AXE19-AXE$7)/(AXE$8-AXE$7))))))</f>
      </c>
      <c r="AXG19" s="126">
        <f>IF(AXE19&lt;&gt;"",AXE$5,0)</f>
      </c>
      <c r="AXH19" s="125">
        <f>IF(AXE$6=0,RANK(AXE19,AXE$12:AXE$42,0),RANK(AXE19,AXE$12:AXE$42,1))</f>
      </c>
      <c r="AXI19"/>
      <c r="AXJ19" s="126">
        <f>IF(COUNTA(AXI$12:AXI$42)=0,0.6*AXI$5,IF(AXI19="",0,IF(AXI$6=0,IF(AXI19&gt;=AXI$8,AXI$5,IF(AXI19&lt;AXI$6,0,0.6*AXI$5+0.4*AXI$5*(AXI19-AXI$7)/(AXI$8-AXI$7))),IF(AXI19&lt;=AXI$8,AXI$5,IF(AXI19&gt;AXI$6,0,0.6*AXI$5+0.4*AXI$5*(AXI19-AXI$7)/(AXI$8-AXI$7))))))</f>
      </c>
      <c r="AXK19" s="126">
        <f>IF(AXI19&lt;&gt;"",AXI$5,0)</f>
      </c>
      <c r="AXL19" s="125">
        <f>IF(AXI$6=0,RANK(AXI19,AXI$12:AXI$42,0),RANK(AXI19,AXI$12:AXI$42,1))</f>
      </c>
      <c r="AXM19"/>
      <c r="AXN19" s="126">
        <f>IF(COUNTA(AXM$12:AXM$42)=0,0.6*AXM$5,IF(AXM19="",0,IF(AXM$6=0,IF(AXM19&gt;=AXM$8,AXM$5,IF(AXM19&lt;AXM$6,0,0.6*AXM$5+0.4*AXM$5*(AXM19-AXM$7)/(AXM$8-AXM$7))),IF(AXM19&lt;=AXM$8,AXM$5,IF(AXM19&gt;AXM$6,0,0.6*AXM$5+0.4*AXM$5*(AXM19-AXM$7)/(AXM$8-AXM$7))))))</f>
      </c>
      <c r="AXO19" s="126">
        <f>IF(AXM19&lt;&gt;"",AXM$5,0)</f>
      </c>
      <c r="AXP19" s="125">
        <f>IF(AXM$6=0,RANK(AXM19,AXM$12:AXM$42,0),RANK(AXM19,AXM$12:AXM$42,1))</f>
      </c>
      <c r="AXQ19"/>
      <c r="AXR19" s="126">
        <f>IF(COUNTA(AXQ$12:AXQ$42)=0,0.6*AXQ$5,IF(AXQ19="",0,IF(AXQ$6=0,IF(AXQ19&gt;=AXQ$8,AXQ$5,IF(AXQ19&lt;AXQ$6,0,0.6*AXQ$5+0.4*AXQ$5*(AXQ19-AXQ$7)/(AXQ$8-AXQ$7))),IF(AXQ19&lt;=AXQ$8,AXQ$5,IF(AXQ19&gt;AXQ$6,0,0.6*AXQ$5+0.4*AXQ$5*(AXQ19-AXQ$7)/(AXQ$8-AXQ$7))))))</f>
      </c>
      <c r="AXS19" s="126">
        <f>IF(AXQ19&lt;&gt;"",AXQ$5,0)</f>
      </c>
      <c r="AXT19" s="125">
        <f>IF(AXQ$6=0,RANK(AXQ19,AXQ$12:AXQ$42,0),RANK(AXQ19,AXQ$12:AXQ$42,1))</f>
      </c>
      <c r="AXU19"/>
      <c r="AXV19" s="126">
        <f>IF(COUNTA(AXU$12:AXU$42)=0,0.6*AXU$5,IF(AXU19="",0,IF(AXU$6=0,IF(AXU19&gt;=AXU$8,AXU$5,IF(AXU19&lt;AXU$6,0,0.6*AXU$5+0.4*AXU$5*(AXU19-AXU$7)/(AXU$8-AXU$7))),IF(AXU19&lt;=AXU$8,AXU$5,IF(AXU19&gt;AXU$6,0,0.6*AXU$5+0.4*AXU$5*(AXU19-AXU$7)/(AXU$8-AXU$7))))))</f>
      </c>
      <c r="AXW19" s="126">
        <f>IF(AXU19&lt;&gt;"",AXU$5,0)</f>
      </c>
      <c r="AXX19" s="125">
        <f>IF(AXU$6=0,RANK(AXU19,AXU$12:AXU$42,0),RANK(AXU19,AXU$12:AXU$42,1))</f>
      </c>
      <c r="AXY19"/>
      <c r="AXZ19" s="126">
        <f>IF(COUNTA(AXY$12:AXY$42)=0,0.6*AXY$5,IF(AXY19="",0,IF(AXY$6=0,IF(AXY19&gt;=AXY$8,AXY$5,IF(AXY19&lt;AXY$6,0,0.6*AXY$5+0.4*AXY$5*(AXY19-AXY$7)/(AXY$8-AXY$7))),IF(AXY19&lt;=AXY$8,AXY$5,IF(AXY19&gt;AXY$6,0,0.6*AXY$5+0.4*AXY$5*(AXY19-AXY$7)/(AXY$8-AXY$7))))))</f>
      </c>
      <c r="AYA19" s="126">
        <f>IF(AXY19&lt;&gt;"",AXY$5,0)</f>
      </c>
      <c r="AYB19" s="125">
        <f>IF(AXY$6=0,RANK(AXY19,AXY$12:AXY$42,0),RANK(AXY19,AXY$12:AXY$42,1))</f>
      </c>
      <c r="AYC19"/>
      <c r="AYD19" s="126">
        <f>IF(COUNTA(AYC$12:AYC$42)=0,0.6*AYC$5,IF(AYC19="",0,IF(AYC$6=0,IF(AYC19&gt;=AYC$8,AYC$5,IF(AYC19&lt;AYC$6,0,0.6*AYC$5+0.4*AYC$5*(AYC19-AYC$7)/(AYC$8-AYC$7))),IF(AYC19&lt;=AYC$8,AYC$5,IF(AYC19&gt;AYC$6,0,0.6*AYC$5+0.4*AYC$5*(AYC19-AYC$7)/(AYC$8-AYC$7))))))</f>
      </c>
      <c r="AYE19" s="126">
        <f>IF(AYC19&lt;&gt;"",AYC$5,0)</f>
      </c>
      <c r="AYF19" s="125">
        <f>IF(AYC$6=0,RANK(AYC19,AYC$12:AYC$42,0),RANK(AYC19,AYC$12:AYC$42,1))</f>
      </c>
      <c r="AYG19"/>
      <c r="AYH19" s="126">
        <f>IF(COUNTA(AYG$12:AYG$42)=0,0.6*AYG$5,IF(AYG19="",0,IF(AYG$6=0,IF(AYG19&gt;=AYG$8,AYG$5,IF(AYG19&lt;AYG$6,0,0.6*AYG$5+0.4*AYG$5*(AYG19-AYG$7)/(AYG$8-AYG$7))),IF(AYG19&lt;=AYG$8,AYG$5,IF(AYG19&gt;AYG$6,0,0.6*AYG$5+0.4*AYG$5*(AYG19-AYG$7)/(AYG$8-AYG$7))))))</f>
      </c>
      <c r="AYI19" s="126">
        <f>IF(AYG19&lt;&gt;"",AYG$5,0)</f>
      </c>
      <c r="AYJ19" s="125">
        <f>IF(AYG$6=0,RANK(AYG19,AYG$12:AYG$42,0),RANK(AYG19,AYG$12:AYG$42,1))</f>
      </c>
      <c r="AYK19"/>
      <c r="AYL19" s="126">
        <f>IF(COUNTA(AYK$12:AYK$42)=0,0.6*AYK$5,IF(AYK19="",0,IF(AYK$6=0,IF(AYK19&gt;=AYK$8,AYK$5,IF(AYK19&lt;AYK$6,0,0.6*AYK$5+0.4*AYK$5*(AYK19-AYK$7)/(AYK$8-AYK$7))),IF(AYK19&lt;=AYK$8,AYK$5,IF(AYK19&gt;AYK$6,0,0.6*AYK$5+0.4*AYK$5*(AYK19-AYK$7)/(AYK$8-AYK$7))))))</f>
      </c>
      <c r="AYM19" s="126">
        <f>IF(AYK19&lt;&gt;"",AYK$5,0)</f>
      </c>
      <c r="AYN19" s="125">
        <f>IF(AYK$6=0,RANK(AYK19,AYK$12:AYK$42,0),RANK(AYK19,AYK$12:AYK$42,1))</f>
      </c>
      <c r="AYO19"/>
      <c r="AYP19" s="126">
        <f>IF(COUNTA(AYO$12:AYO$42)=0,0.6*AYO$5,IF(AYO19="",0,IF(AYO$6=0,IF(AYO19&gt;=AYO$8,AYO$5,IF(AYO19&lt;AYO$6,0,0.6*AYO$5+0.4*AYO$5*(AYO19-AYO$7)/(AYO$8-AYO$7))),IF(AYO19&lt;=AYO$8,AYO$5,IF(AYO19&gt;AYO$6,0,0.6*AYO$5+0.4*AYO$5*(AYO19-AYO$7)/(AYO$8-AYO$7))))))</f>
      </c>
      <c r="AYQ19" s="126">
        <f>IF(AYO19&lt;&gt;"",AYO$5,0)</f>
      </c>
      <c r="AYR19" s="125">
        <f>IF(AYO$6=0,RANK(AYO19,AYO$12:AYO$42,0),RANK(AYO19,AYO$12:AYO$42,1))</f>
      </c>
      <c r="AYS19"/>
      <c r="AYT19" s="126">
        <f>IF(COUNTA(AYS$12:AYS$42)=0,0.6*AYS$5,IF(AYS19="",0,IF(AYS$6=0,IF(AYS19&gt;=AYS$8,AYS$5,IF(AYS19&lt;AYS$6,0,0.6*AYS$5+0.4*AYS$5*(AYS19-AYS$7)/(AYS$8-AYS$7))),IF(AYS19&lt;=AYS$8,AYS$5,IF(AYS19&gt;AYS$6,0,0.6*AYS$5+0.4*AYS$5*(AYS19-AYS$7)/(AYS$8-AYS$7))))))</f>
      </c>
      <c r="AYU19" s="126">
        <f>IF(AYS19&lt;&gt;"",AYS$5,0)</f>
      </c>
      <c r="AYV19" s="125">
        <f>IF(AYS$6=0,RANK(AYS19,AYS$12:AYS$42,0),RANK(AYS19,AYS$12:AYS$42,1))</f>
      </c>
      <c r="AYW19"/>
      <c r="AYX19" s="126">
        <f>IF(COUNTA(AYW$12:AYW$42)=0,0.6*AYW$5,IF(AYW19="",0,IF(AYW$6=0,IF(AYW19&gt;=AYW$8,AYW$5,IF(AYW19&lt;AYW$6,0,0.6*AYW$5+0.4*AYW$5*(AYW19-AYW$7)/(AYW$8-AYW$7))),IF(AYW19&lt;=AYW$8,AYW$5,IF(AYW19&gt;AYW$6,0,0.6*AYW$5+0.4*AYW$5*(AYW19-AYW$7)/(AYW$8-AYW$7))))))</f>
      </c>
      <c r="AYY19" s="126">
        <f>IF(AYW19&lt;&gt;"",AYW$5,0)</f>
      </c>
      <c r="AYZ19" s="125">
        <f>IF(AYW$6=0,RANK(AYW19,AYW$12:AYW$42,0),RANK(AYW19,AYW$12:AYW$42,1))</f>
      </c>
      <c r="AZA19"/>
      <c r="AZB19" s="126">
        <f>IF(COUNTA(AZA$12:AZA$42)=0,0.6*AZA$5,IF(AZA19="",0,IF(AZA$6=0,IF(AZA19&gt;=AZA$8,AZA$5,IF(AZA19&lt;AZA$6,0,0.6*AZA$5+0.4*AZA$5*(AZA19-AZA$7)/(AZA$8-AZA$7))),IF(AZA19&lt;=AZA$8,AZA$5,IF(AZA19&gt;AZA$6,0,0.6*AZA$5+0.4*AZA$5*(AZA19-AZA$7)/(AZA$8-AZA$7))))))</f>
      </c>
      <c r="AZC19" s="126">
        <f>IF(AZA19&lt;&gt;"",AZA$5,0)</f>
      </c>
      <c r="AZD19" s="125">
        <f>IF(AZA$6=0,RANK(AZA19,AZA$12:AZA$42,0),RANK(AZA19,AZA$12:AZA$42,1))</f>
      </c>
      <c r="AZE19"/>
      <c r="AZF19" s="126">
        <f>IF(COUNTA(AZE$12:AZE$42)=0,0.6*AZE$5,IF(AZE19="",0,IF(AZE$6=0,IF(AZE19&gt;=AZE$8,AZE$5,IF(AZE19&lt;AZE$6,0,0.6*AZE$5+0.4*AZE$5*(AZE19-AZE$7)/(AZE$8-AZE$7))),IF(AZE19&lt;=AZE$8,AZE$5,IF(AZE19&gt;AZE$6,0,0.6*AZE$5+0.4*AZE$5*(AZE19-AZE$7)/(AZE$8-AZE$7))))))</f>
      </c>
      <c r="AZG19" s="126">
        <f>IF(AZE19&lt;&gt;"",AZE$5,0)</f>
      </c>
      <c r="AZH19" s="125">
        <f>IF(AZE$6=0,RANK(AZE19,AZE$12:AZE$42,0),RANK(AZE19,AZE$12:AZE$42,1))</f>
      </c>
      <c r="AZI19"/>
      <c r="AZJ19" s="126">
        <f>IF(COUNTA(AZI$12:AZI$42)=0,0.6*AZI$5,IF(AZI19="",0,IF(AZI$6=0,IF(AZI19&gt;=AZI$8,AZI$5,IF(AZI19&lt;AZI$6,0,0.6*AZI$5+0.4*AZI$5*(AZI19-AZI$7)/(AZI$8-AZI$7))),IF(AZI19&lt;=AZI$8,AZI$5,IF(AZI19&gt;AZI$6,0,0.6*AZI$5+0.4*AZI$5*(AZI19-AZI$7)/(AZI$8-AZI$7))))))</f>
      </c>
      <c r="AZK19" s="126">
        <f>IF(AZI19&lt;&gt;"",AZI$5,0)</f>
      </c>
      <c r="AZL19" s="125">
        <f>IF(AZI$6=0,RANK(AZI19,AZI$12:AZI$42,0),RANK(AZI19,AZI$12:AZI$42,1))</f>
      </c>
      <c r="AZM19"/>
      <c r="AZN19" s="126">
        <f>IF(COUNTA(AZM$12:AZM$42)=0,0.6*AZM$5,IF(AZM19="",0,IF(AZM$6=0,IF(AZM19&gt;=AZM$8,AZM$5,IF(AZM19&lt;AZM$6,0,0.6*AZM$5+0.4*AZM$5*(AZM19-AZM$7)/(AZM$8-AZM$7))),IF(AZM19&lt;=AZM$8,AZM$5,IF(AZM19&gt;AZM$6,0,0.6*AZM$5+0.4*AZM$5*(AZM19-AZM$7)/(AZM$8-AZM$7))))))</f>
      </c>
      <c r="AZO19" s="126">
        <f>IF(AZM19&lt;&gt;"",AZM$5,0)</f>
      </c>
      <c r="AZP19" s="125">
        <f>IF(AZM$6=0,RANK(AZM19,AZM$12:AZM$42,0),RANK(AZM19,AZM$12:AZM$42,1))</f>
      </c>
      <c r="AZQ19"/>
      <c r="AZR19" s="126">
        <f>IF(COUNTA(AZQ$12:AZQ$42)=0,0.6*AZQ$5,IF(AZQ19="",0,IF(AZQ$6=0,IF(AZQ19&gt;=AZQ$8,AZQ$5,IF(AZQ19&lt;AZQ$6,0,0.6*AZQ$5+0.4*AZQ$5*(AZQ19-AZQ$7)/(AZQ$8-AZQ$7))),IF(AZQ19&lt;=AZQ$8,AZQ$5,IF(AZQ19&gt;AZQ$6,0,0.6*AZQ$5+0.4*AZQ$5*(AZQ19-AZQ$7)/(AZQ$8-AZQ$7))))))</f>
      </c>
      <c r="AZS19" s="126">
        <f>IF(AZQ19&lt;&gt;"",AZQ$5,0)</f>
      </c>
      <c r="AZT19" s="125">
        <f>IF(AZQ$6=0,RANK(AZQ19,AZQ$12:AZQ$42,0),RANK(AZQ19,AZQ$12:AZQ$42,1))</f>
      </c>
      <c r="AZU19"/>
      <c r="AZV19" s="126">
        <f>IF(COUNTA(AZU$12:AZU$42)=0,0.6*AZU$5,IF(AZU19="",0,IF(AZU$6=0,IF(AZU19&gt;=AZU$8,AZU$5,IF(AZU19&lt;AZU$6,0,0.6*AZU$5+0.4*AZU$5*(AZU19-AZU$7)/(AZU$8-AZU$7))),IF(AZU19&lt;=AZU$8,AZU$5,IF(AZU19&gt;AZU$6,0,0.6*AZU$5+0.4*AZU$5*(AZU19-AZU$7)/(AZU$8-AZU$7))))))</f>
      </c>
      <c r="AZW19" s="126">
        <f>IF(AZU19&lt;&gt;"",AZU$5,0)</f>
      </c>
      <c r="AZX19" s="125">
        <f>IF(AZU$6=0,RANK(AZU19,AZU$12:AZU$42,0),RANK(AZU19,AZU$12:AZU$42,1))</f>
      </c>
      <c r="AZY19"/>
      <c r="AZZ19" s="126">
        <f>IF(COUNTA(AZY$12:AZY$42)=0,0.6*AZY$5,IF(AZY19="",0,IF(AZY$6=0,IF(AZY19&gt;=AZY$8,AZY$5,IF(AZY19&lt;AZY$6,0,0.6*AZY$5+0.4*AZY$5*(AZY19-AZY$7)/(AZY$8-AZY$7))),IF(AZY19&lt;=AZY$8,AZY$5,IF(AZY19&gt;AZY$6,0,0.6*AZY$5+0.4*AZY$5*(AZY19-AZY$7)/(AZY$8-AZY$7))))))</f>
      </c>
      <c r="BAA19" s="126">
        <f>IF(AZY19&lt;&gt;"",AZY$5,0)</f>
      </c>
      <c r="BAB19" s="125">
        <f>IF(AZY$6=0,RANK(AZY19,AZY$12:AZY$42,0),RANK(AZY19,AZY$12:AZY$42,1))</f>
      </c>
      <c r="BAC19"/>
      <c r="BAD19" s="126">
        <f>IF(COUNTA(BAC$12:BAC$42)=0,0.6*BAC$5,IF(BAC19="",0,IF(BAC$6=0,IF(BAC19&gt;=BAC$8,BAC$5,IF(BAC19&lt;BAC$6,0,0.6*BAC$5+0.4*BAC$5*(BAC19-BAC$7)/(BAC$8-BAC$7))),IF(BAC19&lt;=BAC$8,BAC$5,IF(BAC19&gt;BAC$6,0,0.6*BAC$5+0.4*BAC$5*(BAC19-BAC$7)/(BAC$8-BAC$7))))))</f>
      </c>
      <c r="BAE19" s="126">
        <f>IF(BAC19&lt;&gt;"",BAC$5,0)</f>
      </c>
      <c r="BAF19" s="125">
        <f>IF(BAC$6=0,RANK(BAC19,BAC$12:BAC$42,0),RANK(BAC19,BAC$12:BAC$42,1))</f>
      </c>
      <c r="BAG19"/>
      <c r="BAH19" s="126">
        <f>IF(COUNTA(BAG$12:BAG$42)=0,0.6*BAG$5,IF(BAG19="",0,IF(BAG$6=0,IF(BAG19&gt;=BAG$8,BAG$5,IF(BAG19&lt;BAG$6,0,0.6*BAG$5+0.4*BAG$5*(BAG19-BAG$7)/(BAG$8-BAG$7))),IF(BAG19&lt;=BAG$8,BAG$5,IF(BAG19&gt;BAG$6,0,0.6*BAG$5+0.4*BAG$5*(BAG19-BAG$7)/(BAG$8-BAG$7))))))</f>
      </c>
      <c r="BAI19" s="126">
        <f>IF(BAG19&lt;&gt;"",BAG$5,0)</f>
      </c>
      <c r="BAJ19" s="125">
        <f>IF(BAG$6=0,RANK(BAG19,BAG$12:BAG$42,0),RANK(BAG19,BAG$12:BAG$42,1))</f>
      </c>
      <c r="BAK19"/>
      <c r="BAL19" s="126">
        <f>IF(COUNTA(BAK$12:BAK$42)=0,0.6*BAK$5,IF(BAK19="",0,IF(BAK$6=0,IF(BAK19&gt;=BAK$8,BAK$5,IF(BAK19&lt;BAK$6,0,0.6*BAK$5+0.4*BAK$5*(BAK19-BAK$7)/(BAK$8-BAK$7))),IF(BAK19&lt;=BAK$8,BAK$5,IF(BAK19&gt;BAK$6,0,0.6*BAK$5+0.4*BAK$5*(BAK19-BAK$7)/(BAK$8-BAK$7))))))</f>
      </c>
      <c r="BAM19" s="126">
        <f>IF(BAK19&lt;&gt;"",BAK$5,0)</f>
      </c>
      <c r="BAN19" s="125">
        <f>IF(BAK$6=0,RANK(BAK19,BAK$12:BAK$42,0),RANK(BAK19,BAK$12:BAK$42,1))</f>
      </c>
      <c r="BAO19"/>
      <c r="BAP19" s="126">
        <f>IF(COUNTA(BAO$12:BAO$42)=0,0.6*BAO$5,IF(BAO19="",0,IF(BAO$6=0,IF(BAO19&gt;=BAO$8,BAO$5,IF(BAO19&lt;BAO$6,0,0.6*BAO$5+0.4*BAO$5*(BAO19-BAO$7)/(BAO$8-BAO$7))),IF(BAO19&lt;=BAO$8,BAO$5,IF(BAO19&gt;BAO$6,0,0.6*BAO$5+0.4*BAO$5*(BAO19-BAO$7)/(BAO$8-BAO$7))))))</f>
      </c>
      <c r="BAQ19" s="126">
        <f>IF(BAO19&lt;&gt;"",BAO$5,0)</f>
      </c>
      <c r="BAR19" s="125">
        <f>IF(BAO$6=0,RANK(BAO19,BAO$12:BAO$42,0),RANK(BAO19,BAO$12:BAO$42,1))</f>
      </c>
      <c r="BAS19"/>
      <c r="BAT19" s="126">
        <f>IF(COUNTA(BAS$12:BAS$42)=0,0.6*BAS$5,IF(BAS19="",0,IF(BAS$6=0,IF(BAS19&gt;=BAS$8,BAS$5,IF(BAS19&lt;BAS$6,0,0.6*BAS$5+0.4*BAS$5*(BAS19-BAS$7)/(BAS$8-BAS$7))),IF(BAS19&lt;=BAS$8,BAS$5,IF(BAS19&gt;BAS$6,0,0.6*BAS$5+0.4*BAS$5*(BAS19-BAS$7)/(BAS$8-BAS$7))))))</f>
      </c>
      <c r="BAU19" s="126">
        <f>IF(BAS19&lt;&gt;"",BAS$5,0)</f>
      </c>
      <c r="BAV19" s="125">
        <f>IF(BAS$6=0,RANK(BAS19,BAS$12:BAS$42,0),RANK(BAS19,BAS$12:BAS$42,1))</f>
      </c>
      <c r="BAW19"/>
      <c r="BAX19" s="126">
        <f>IF(COUNTA(BAW$12:BAW$42)=0,0.6*BAW$5,IF(BAW19="",0,IF(BAW$6=0,IF(BAW19&gt;=BAW$8,BAW$5,IF(BAW19&lt;BAW$6,0,0.6*BAW$5+0.4*BAW$5*(BAW19-BAW$7)/(BAW$8-BAW$7))),IF(BAW19&lt;=BAW$8,BAW$5,IF(BAW19&gt;BAW$6,0,0.6*BAW$5+0.4*BAW$5*(BAW19-BAW$7)/(BAW$8-BAW$7))))))</f>
      </c>
      <c r="BAY19" s="126">
        <f>IF(BAW19&lt;&gt;"",BAW$5,0)</f>
      </c>
      <c r="BAZ19" s="125">
        <f>IF(BAW$6=0,RANK(BAW19,BAW$12:BAW$42,0),RANK(BAW19,BAW$12:BAW$42,1))</f>
      </c>
      <c r="BBA19"/>
      <c r="BBB19" s="126">
        <f>IF(COUNTA(BBA$12:BBA$42)=0,0.6*BBA$5,IF(BBA19="",0,IF(BBA$6=0,IF(BBA19&gt;=BBA$8,BBA$5,IF(BBA19&lt;BBA$6,0,0.6*BBA$5+0.4*BBA$5*(BBA19-BBA$7)/(BBA$8-BBA$7))),IF(BBA19&lt;=BBA$8,BBA$5,IF(BBA19&gt;BBA$6,0,0.6*BBA$5+0.4*BBA$5*(BBA19-BBA$7)/(BBA$8-BBA$7))))))</f>
      </c>
      <c r="BBC19" s="126">
        <f>IF(BBA19&lt;&gt;"",BBA$5,0)</f>
      </c>
      <c r="BBD19" s="125">
        <f>IF(BBA$6=0,RANK(BBA19,BBA$12:BBA$42,0),RANK(BBA19,BBA$12:BBA$42,1))</f>
      </c>
      <c r="BBE19"/>
      <c r="BBF19" s="126">
        <f>IF(COUNTA(BBE$12:BBE$42)=0,0.6*BBE$5,IF(BBE19="",0,IF(BBE$6=0,IF(BBE19&gt;=BBE$8,BBE$5,IF(BBE19&lt;BBE$6,0,0.6*BBE$5+0.4*BBE$5*(BBE19-BBE$7)/(BBE$8-BBE$7))),IF(BBE19&lt;=BBE$8,BBE$5,IF(BBE19&gt;BBE$6,0,0.6*BBE$5+0.4*BBE$5*(BBE19-BBE$7)/(BBE$8-BBE$7))))))</f>
      </c>
      <c r="BBG19" s="126">
        <f>IF(BBE19&lt;&gt;"",BBE$5,0)</f>
      </c>
      <c r="BBH19" s="125">
        <f>IF(BBE$6=0,RANK(BBE19,BBE$12:BBE$42,0),RANK(BBE19,BBE$12:BBE$42,1))</f>
      </c>
      <c r="BBI19"/>
      <c r="BBJ19" s="126">
        <f>IF(COUNTA(BBI$12:BBI$42)=0,0.6*BBI$5,IF(BBI19="",0,IF(BBI$6=0,IF(BBI19&gt;=BBI$8,BBI$5,IF(BBI19&lt;BBI$6,0,0.6*BBI$5+0.4*BBI$5*(BBI19-BBI$7)/(BBI$8-BBI$7))),IF(BBI19&lt;=BBI$8,BBI$5,IF(BBI19&gt;BBI$6,0,0.6*BBI$5+0.4*BBI$5*(BBI19-BBI$7)/(BBI$8-BBI$7))))))</f>
      </c>
      <c r="BBK19" s="126">
        <f>IF(BBI19&lt;&gt;"",BBI$5,0)</f>
      </c>
      <c r="BBL19" s="125">
        <f>IF(BBI$6=0,RANK(BBI19,BBI$12:BBI$42,0),RANK(BBI19,BBI$12:BBI$42,1))</f>
      </c>
      <c r="BBM19" s="126">
        <v>96.81</v>
      </c>
      <c r="BBN19" s="126">
        <f>IF(COUNTA(BBM$12:BBM$42)=0,0.6*BBM$5,IF(BBM19="",0,IF(BBM$6=0,IF(BBM19&gt;=BBM$8,BBM$5,IF(BBM19&lt;BBM$6,0,0.6*BBM$5+0.4*BBM$5*(BBM19-BBM$7)/(BBM$8-BBM$7))),IF(BBM19&lt;=BBM$8,BBM$5,IF(BBM19&gt;BBM$6,0,0.6*BBM$5+0.4*BBM$5*(BBM19-BBM$7)/(BBM$8-BBM$7))))))</f>
      </c>
      <c r="BBO19" s="126">
        <f>IF(BBM19&lt;&gt;"",BBM$5,0)</f>
      </c>
      <c r="BBP19" s="125">
        <f>IF(BBM$6=0,RANK(BBM19,BBM$12:BBM$42,0),RANK(BBM19,BBM$12:BBM$42,1))</f>
      </c>
      <c r="BBQ19" s="126">
        <v>100</v>
      </c>
      <c r="BBR19" s="126">
        <f>IF(COUNTA(BBQ$12:BBQ$42)=0,0.6*BBQ$5,IF(BBQ19="",0,IF(BBQ$6=0,IF(BBQ19&gt;=BBQ$8,BBQ$5,IF(BBQ19&lt;BBQ$6,0,0.6*BBQ$5+0.4*BBQ$5*(BBQ19-BBQ$7)/(BBQ$8-BBQ$7))),IF(BBQ19&lt;=BBQ$8,BBQ$5,IF(BBQ19&gt;BBQ$6,0,0.6*BBQ$5+0.4*BBQ$5*(BBQ19-BBQ$7)/(BBQ$8-BBQ$7))))))</f>
      </c>
      <c r="BBS19" s="126">
        <f>IF(BBQ19&lt;&gt;"",BBQ$5,0)</f>
      </c>
      <c r="BBT19" s="125">
        <f>IF(BBQ$6=0,RANK(BBQ19,BBQ$12:BBQ$42,0),RANK(BBQ19,BBQ$12:BBQ$42,1))</f>
      </c>
      <c r="BBU19" s="126">
        <v>2.05</v>
      </c>
      <c r="BBV19" s="126">
        <f>IF(COUNTA(BBU$12:BBU$42)=0,0.6*BBU$5,IF(BBU19="",0,IF(BBU$6=0,IF(BBU19&gt;=BBU$8,BBU$5,IF(BBU19&lt;BBU$6,0,0.6*BBU$5+0.4*BBU$5*(BBU19-BBU$7)/(BBU$8-BBU$7))),IF(BBU19&lt;=BBU$8,BBU$5,IF(BBU19&gt;BBU$6,0,0.6*BBU$5+0.4*BBU$5*(BBU19-BBU$7)/(BBU$8-BBU$7))))))</f>
      </c>
      <c r="BBW19" s="126">
        <f>IF(BBU19&lt;&gt;"",BBU$5,0)</f>
      </c>
      <c r="BBX19" s="125">
        <f>IF(BBU$6=0,RANK(BBU19,BBU$12:BBU$42,0),RANK(BBU19,BBU$12:BBU$42,1))</f>
      </c>
      <c r="BBY19" s="126">
        <v>97.68</v>
      </c>
      <c r="BBZ19" s="126">
        <f>IF(COUNTA(BBY$12:BBY$42)=0,0.6*BBY$5,IF(BBY19="",0,IF(BBY$6=0,IF(BBY19&gt;=BBY$8,BBY$5,IF(BBY19&lt;BBY$6,0,0.6*BBY$5+0.4*BBY$5*(BBY19-BBY$7)/(BBY$8-BBY$7))),IF(BBY19&lt;=BBY$8,BBY$5,IF(BBY19&gt;BBY$6,0,0.6*BBY$5+0.4*BBY$5*(BBY19-BBY$7)/(BBY$8-BBY$7))))))</f>
      </c>
      <c r="BCA19" s="126">
        <f>IF(BBY19&lt;&gt;"",BBY$5,0)</f>
      </c>
      <c r="BCB19" s="125">
        <f>IF(BBY$6=0,RANK(BBY19,BBY$12:BBY$42,0),RANK(BBY19,BBY$12:BBY$42,1))</f>
      </c>
      <c r="BCC19" s="126">
        <v>100</v>
      </c>
      <c r="BCD19" s="126">
        <f>IF(COUNTA(BCC$12:BCC$42)=0,0.6*BCC$5,IF(BCC19="",0,IF(BCC$6=0,IF(BCC19&gt;=BCC$8,BCC$5,IF(BCC19&lt;BCC$6,0,0.6*BCC$5+0.4*BCC$5*(BCC19-BCC$7)/(BCC$8-BCC$7))),IF(BCC19&lt;=BCC$8,BCC$5,IF(BCC19&gt;BCC$6,0,0.6*BCC$5+0.4*BCC$5*(BCC19-BCC$7)/(BCC$8-BCC$7))))))</f>
      </c>
      <c r="BCE19" s="126">
        <f>IF(BCC19&lt;&gt;"",BCC$5,0)</f>
      </c>
      <c r="BCF19" s="125">
        <f>IF(BCC$6=0,RANK(BCC19,BCC$12:BCC$42,0),RANK(BCC19,BCC$12:BCC$42,1))</f>
      </c>
      <c r="BCG19"/>
      <c r="BCH19" s="126">
        <f>IF(COUNTA(BCG$12:BCG$42)=0,0.6*BCG$5,IF(BCG19="",0,IF(BCG$6=0,IF(BCG19&gt;=BCG$8,BCG$5,IF(BCG19&lt;BCG$6,0,0.6*BCG$5+0.4*BCG$5*(BCG19-BCG$7)/(BCG$8-BCG$7))),IF(BCG19&lt;=BCG$8,BCG$5,IF(BCG19&gt;BCG$6,0,0.6*BCG$5+0.4*BCG$5*(BCG19-BCG$7)/(BCG$8-BCG$7))))))</f>
      </c>
      <c r="BCI19" s="126">
        <f>IF(BCG19&lt;&gt;"",BCG$5,0)</f>
      </c>
      <c r="BCJ19" s="125">
        <f>IF(BCG$6=0,RANK(BCG19,BCG$12:BCG$42,0),RANK(BCG19,BCG$12:BCG$42,1))</f>
      </c>
      <c r="BCK19" s="126">
        <v>100</v>
      </c>
      <c r="BCL19" s="126">
        <f>IF(COUNTA(BCK$12:BCK$42)=0,0.6*BCK$5,IF(BCK19="",0,IF(BCK$6=0,IF(BCK19&gt;=BCK$8,BCK$5,IF(BCK19&lt;BCK$6,0,0.6*BCK$5+0.4*BCK$5*(BCK19-BCK$7)/(BCK$8-BCK$7))),IF(BCK19&lt;=BCK$8,BCK$5,IF(BCK19&gt;BCK$6,0,0.6*BCK$5+0.4*BCK$5*(BCK19-BCK$7)/(BCK$8-BCK$7))))))</f>
      </c>
      <c r="BCM19" s="126">
        <f>IF(BCK19&lt;&gt;"",BCK$5,0)</f>
      </c>
      <c r="BCN19" s="125">
        <f>IF(BCK$6=0,RANK(BCK19,BCK$12:BCK$42,0),RANK(BCK19,BCK$12:BCK$42,1))</f>
      </c>
      <c r="BCO19" s="126">
        <v>0</v>
      </c>
      <c r="BCP19" s="126">
        <f>IF(COUNTA(BCO$12:BCO$42)=0,0.6*BCO$5,IF(BCO19="",0,IF(BCO$6=0,IF(BCO19&gt;=BCO$8,BCO$5,IF(BCO19&lt;BCO$6,0,0.6*BCO$5+0.4*BCO$5*(BCO19-BCO$7)/(BCO$8-BCO$7))),IF(BCO19&lt;=BCO$8,BCO$5,IF(BCO19&gt;BCO$6,0,0.6*BCO$5+0.4*BCO$5*(BCO19-BCO$7)/(BCO$8-BCO$7))))))</f>
      </c>
      <c r="BCQ19" s="126">
        <f>IF(BCO19&lt;&gt;"",BCO$5,0)</f>
      </c>
      <c r="BCR19" s="125">
        <f>IF(BCO$6=0,RANK(BCO19,BCO$12:BCO$42,0),RANK(BCO19,BCO$12:BCO$42,1))</f>
      </c>
      <c r="BCS19" s="126">
        <v>0</v>
      </c>
      <c r="BCT19" s="126">
        <f>IF(COUNTA(BCS$12:BCS$42)=0,0.6*BCS$5,IF(BCS19="",0,IF(BCS$6=0,IF(BCS19&gt;=BCS$8,BCS$5,IF(BCS19&lt;BCS$6,0,0.6*BCS$5+0.4*BCS$5*(BCS19-BCS$7)/(BCS$8-BCS$7))),IF(BCS19&lt;=BCS$8,BCS$5,IF(BCS19&gt;BCS$6,0,0.6*BCS$5+0.4*BCS$5*(BCS19-BCS$7)/(BCS$8-BCS$7))))))</f>
      </c>
      <c r="BCU19" s="126">
        <f>IF(BCS19&lt;&gt;"",BCS$5,0)</f>
      </c>
      <c r="BCV19" s="125">
        <f>IF(BCS$6=0,RANK(BCS19,BCS$12:BCS$42,0),RANK(BCS19,BCS$12:BCS$42,1))</f>
      </c>
      <c r="BCW19" s="126">
        <v>45.3393</v>
      </c>
      <c r="BCX19" s="126">
        <f>IF(COUNTA(BCW$12:BCW$42)=0,0.6*BCW$5,IF(BCW19="",0,IF(BCW$6=0,IF(BCW19&gt;=BCW$8,BCW$5,IF(BCW19&lt;BCW$6,0,0.6*BCW$5+0.4*BCW$5*(BCW19-BCW$7)/(BCW$8-BCW$7))),IF(BCW19&lt;=BCW$8,BCW$5,IF(BCW19&gt;BCW$6,0,0.6*BCW$5+0.4*BCW$5*(BCW19-BCW$7)/(BCW$8-BCW$7))))))</f>
      </c>
      <c r="BCY19" s="126">
        <f>IF(BCW19&lt;&gt;"",BCW$5,0)</f>
      </c>
      <c r="BCZ19" s="125">
        <f>IF(BCW$6=0,RANK(BCW19,BCW$12:BCW$42,0),RANK(BCW19,BCW$12:BCW$42,1))</f>
      </c>
      <c r="BDA19" s="126">
        <v>18.079275</v>
      </c>
      <c r="BDB19" s="126">
        <f>IF(COUNTA(BDA$12:BDA$42)=0,0.6*BDA$5,IF(BDA19="",0,IF(BDA$6=0,IF(BDA19&gt;=BDA$8,BDA$5,IF(BDA19&lt;BDA$6,0,0.6*BDA$5+0.4*BDA$5*(BDA19-BDA$7)/(BDA$8-BDA$7))),IF(BDA19&lt;=BDA$8,BDA$5,IF(BDA19&gt;BDA$6,0,0.6*BDA$5+0.4*BDA$5*(BDA19-BDA$7)/(BDA$8-BDA$7))))))</f>
      </c>
      <c r="BDC19" s="126">
        <f>IF(BDA19&lt;&gt;"",BDA$5,0)</f>
      </c>
      <c r="BDD19" s="125">
        <f>IF(BDA$6=0,RANK(BDA19,BDA$12:BDA$42,0),RANK(BDA19,BDA$12:BDA$42,1))</f>
      </c>
      <c r="BDE19" s="126">
        <v>99.54</v>
      </c>
      <c r="BDF19" s="126">
        <f>IF(COUNTA(BDE$12:BDE$42)=0,0.6*BDE$5,IF(BDE19="",0,IF(BDE$6=0,IF(BDE19&gt;=BDE$8,BDE$5,IF(BDE19&lt;BDE$6,0,0.6*BDE$5+0.4*BDE$5*(BDE19-BDE$7)/(BDE$8-BDE$7))),IF(BDE19&lt;=BDE$8,BDE$5,IF(BDE19&gt;BDE$6,0,0.6*BDE$5+0.4*BDE$5*(BDE19-BDE$7)/(BDE$8-BDE$7))))))</f>
      </c>
      <c r="BDG19" s="126">
        <f>IF(BDE19&lt;&gt;"",BDE$5,0)</f>
      </c>
      <c r="BDH19" s="125">
        <f>IF(BDE$6=0,RANK(BDE19,BDE$12:BDE$42,0),RANK(BDE19,BDE$12:BDE$42,1))</f>
      </c>
      <c r="BDI19"/>
      <c r="BDJ19" s="126">
        <f>IF(COUNTA(BDI$12:BDI$42)=0,0.6*BDI$5,IF(BDI19="",0,IF(BDI$6=0,IF(BDI19&gt;=BDI$8,BDI$5,IF(BDI19&lt;BDI$6,0,0.6*BDI$5+0.4*BDI$5*(BDI19-BDI$7)/(BDI$8-BDI$7))),IF(BDI19&lt;=BDI$8,BDI$5,IF(BDI19&gt;BDI$6,0,0.6*BDI$5+0.4*BDI$5*(BDI19-BDI$7)/(BDI$8-BDI$7))))))</f>
      </c>
      <c r="BDK19" s="126">
        <f>IF(BDI19&lt;&gt;"",BDI$5,0)</f>
      </c>
      <c r="BDL19" s="125">
        <f>IF(BDI$6=0,RANK(BDI19,BDI$12:BDI$42,0),RANK(BDI19,BDI$12:BDI$42,1))</f>
      </c>
      <c r="BDM19"/>
      <c r="BDN19" s="126">
        <f>IF(COUNTA(BDM$12:BDM$42)=0,0.6*BDM$5,IF(BDM19="",0,IF(BDM$6=0,IF(BDM19&gt;=BDM$8,BDM$5,IF(BDM19&lt;BDM$6,0,0.6*BDM$5+0.4*BDM$5*(BDM19-BDM$7)/(BDM$8-BDM$7))),IF(BDM19&lt;=BDM$8,BDM$5,IF(BDM19&gt;BDM$6,0,0.6*BDM$5+0.4*BDM$5*(BDM19-BDM$7)/(BDM$8-BDM$7))))))</f>
      </c>
      <c r="BDO19" s="126">
        <f>IF(BDM19&lt;&gt;"",BDM$5,0)</f>
      </c>
      <c r="BDP19" s="125">
        <f>IF(BDM$6=0,RANK(BDM19,BDM$12:BDM$42,0),RANK(BDM19,BDM$12:BDM$42,1))</f>
      </c>
      <c r="BDQ19"/>
      <c r="BDR19" s="126">
        <f>IF(COUNTA(BDQ$12:BDQ$42)=0,0.6*BDQ$5,IF(BDQ19="",0,IF(BDQ$6=0,IF(BDQ19&gt;=BDQ$8,BDQ$5,IF(BDQ19&lt;BDQ$6,0,0.6*BDQ$5+0.4*BDQ$5*(BDQ19-BDQ$7)/(BDQ$8-BDQ$7))),IF(BDQ19&lt;=BDQ$8,BDQ$5,IF(BDQ19&gt;BDQ$6,0,0.6*BDQ$5+0.4*BDQ$5*(BDQ19-BDQ$7)/(BDQ$8-BDQ$7))))))</f>
      </c>
      <c r="BDS19" s="126">
        <f>IF(BDQ19&lt;&gt;"",BDQ$5,0)</f>
      </c>
      <c r="BDT19" s="125">
        <f>IF(BDQ$6=0,RANK(BDQ19,BDQ$12:BDQ$42,0),RANK(BDQ19,BDQ$12:BDQ$42,1))</f>
      </c>
      <c r="BDU19"/>
      <c r="BDV19" s="126">
        <f>IF(COUNTA(BDU$12:BDU$42)=0,0.6*BDU$5,IF(BDU19="",0,IF(BDU$6=0,IF(BDU19&gt;=BDU$8,BDU$5,IF(BDU19&lt;BDU$6,0,0.6*BDU$5+0.4*BDU$5*(BDU19-BDU$7)/(BDU$8-BDU$7))),IF(BDU19&lt;=BDU$8,BDU$5,IF(BDU19&gt;BDU$6,0,0.6*BDU$5+0.4*BDU$5*(BDU19-BDU$7)/(BDU$8-BDU$7))))))</f>
      </c>
      <c r="BDW19" s="126">
        <f>IF(BDU19&lt;&gt;"",BDU$5,0)</f>
      </c>
      <c r="BDX19" s="125">
        <f>IF(BDU$6=0,RANK(BDU19,BDU$12:BDU$42,0),RANK(BDU19,BDU$12:BDU$42,1))</f>
      </c>
      <c r="BDY19" s="126">
        <v>99.54</v>
      </c>
      <c r="BDZ19" s="126">
        <f>IF(COUNTA(BDY$12:BDY$42)=0,0.6*BDY$5,IF(BDY19="",0,IF(BDY$6=0,IF(BDY19&gt;=BDY$8,BDY$5,IF(BDY19&lt;BDY$6,0,0.6*BDY$5+0.4*BDY$5*(BDY19-BDY$7)/(BDY$8-BDY$7))),IF(BDY19&lt;=BDY$8,BDY$5,IF(BDY19&gt;BDY$6,0,0.6*BDY$5+0.4*BDY$5*(BDY19-BDY$7)/(BDY$8-BDY$7))))))</f>
      </c>
      <c r="BEA19" s="126">
        <f>IF(BDY19&lt;&gt;"",BDY$5,0)</f>
      </c>
      <c r="BEB19" s="125">
        <f>IF(BDY$6=0,RANK(BDY19,BDY$12:BDY$42,0),RANK(BDY19,BDY$12:BDY$42,1))</f>
      </c>
      <c r="BEC19" s="126">
        <v>100</v>
      </c>
      <c r="BED19" s="126">
        <f>IF(COUNTA(BEC$12:BEC$42)=0,0.6*BEC$5,IF(BEC19="",0,IF(BEC$6=0,IF(BEC19&gt;=BEC$8,BEC$5,IF(BEC19&lt;BEC$6,0,0.6*BEC$5+0.4*BEC$5*(BEC19-BEC$7)/(BEC$8-BEC$7))),IF(BEC19&lt;=BEC$8,BEC$5,IF(BEC19&gt;BEC$6,0,0.6*BEC$5+0.4*BEC$5*(BEC19-BEC$7)/(BEC$8-BEC$7))))))</f>
      </c>
      <c r="BEE19" s="126">
        <f>IF(BEC19&lt;&gt;"",BEC$5,0)</f>
      </c>
      <c r="BEF19" s="125">
        <f>IF(BEC$6=0,RANK(BEC19,BEC$12:BEC$42,0),RANK(BEC19,BEC$12:BEC$42,1))</f>
      </c>
      <c r="BEG19" s="126">
        <v>1.88</v>
      </c>
      <c r="BEH19" s="126">
        <f>IF(COUNTA(BEG$12:BEG$42)=0,0.6*BEG$5,IF(BEG19="",0,IF(BEG$6=0,IF(BEG19&gt;=BEG$8,BEG$5,IF(BEG19&lt;BEG$6,0,0.6*BEG$5+0.4*BEG$5*(BEG19-BEG$7)/(BEG$8-BEG$7))),IF(BEG19&lt;=BEG$8,BEG$5,IF(BEG19&gt;BEG$6,0,0.6*BEG$5+0.4*BEG$5*(BEG19-BEG$7)/(BEG$8-BEG$7))))))</f>
      </c>
      <c r="BEI19" s="126">
        <f>IF(BEG19&lt;&gt;"",BEG$5,0)</f>
      </c>
      <c r="BEJ19" s="125">
        <f>IF(BEG$6=0,RANK(BEG19,BEG$12:BEG$42,0),RANK(BEG19,BEG$12:BEG$42,1))</f>
      </c>
      <c r="BEK19" s="126">
        <v>99.82</v>
      </c>
      <c r="BEL19" s="126">
        <f>IF(COUNTA(BEK$12:BEK$42)=0,0.6*BEK$5,IF(BEK19="",0,IF(BEK$6=0,IF(BEK19&gt;=BEK$8,BEK$5,IF(BEK19&lt;BEK$6,0,0.6*BEK$5+0.4*BEK$5*(BEK19-BEK$7)/(BEK$8-BEK$7))),IF(BEK19&lt;=BEK$8,BEK$5,IF(BEK19&gt;BEK$6,0,0.6*BEK$5+0.4*BEK$5*(BEK19-BEK$7)/(BEK$8-BEK$7))))))</f>
      </c>
      <c r="BEM19" s="126">
        <f>IF(BEK19&lt;&gt;"",BEK$5,0)</f>
      </c>
      <c r="BEN19" s="125">
        <f>IF(BEK$6=0,RANK(BEK19,BEK$12:BEK$42,0),RANK(BEK19,BEK$12:BEK$42,1))</f>
      </c>
      <c r="BEO19" s="126">
        <v>100</v>
      </c>
      <c r="BEP19" s="126">
        <f>IF(COUNTA(BEO$12:BEO$42)=0,0.6*BEO$5,IF(BEO19="",0,IF(BEO$6=0,IF(BEO19&gt;=BEO$8,BEO$5,IF(BEO19&lt;BEO$6,0,0.6*BEO$5+0.4*BEO$5*(BEO19-BEO$7)/(BEO$8-BEO$7))),IF(BEO19&lt;=BEO$8,BEO$5,IF(BEO19&gt;BEO$6,0,0.6*BEO$5+0.4*BEO$5*(BEO19-BEO$7)/(BEO$8-BEO$7))))))</f>
      </c>
      <c r="BEQ19" s="126">
        <f>IF(BEO19&lt;&gt;"",BEO$5,0)</f>
      </c>
      <c r="BER19" s="125">
        <f>IF(BEO$6=0,RANK(BEO19,BEO$12:BEO$42,0),RANK(BEO19,BEO$12:BEO$42,1))</f>
      </c>
      <c r="BES19"/>
      <c r="BET19" s="126">
        <f>IF(COUNTA(BES$12:BES$42)=0,0.6*BES$5,IF(BES19="",0,IF(BES$6=0,IF(BES19&gt;=BES$8,BES$5,IF(BES19&lt;BES$6,0,0.6*BES$5+0.4*BES$5*(BES19-BES$7)/(BES$8-BES$7))),IF(BES19&lt;=BES$8,BES$5,IF(BES19&gt;BES$6,0,0.6*BES$5+0.4*BES$5*(BES19-BES$7)/(BES$8-BES$7))))))</f>
      </c>
      <c r="BEU19" s="126">
        <f>IF(BES19&lt;&gt;"",BES$5,0)</f>
      </c>
      <c r="BEV19" s="125">
        <f>IF(BES$6=0,RANK(BES19,BES$12:BES$42,0),RANK(BES19,BES$12:BES$42,1))</f>
      </c>
      <c r="BEW19" s="126">
        <v>100</v>
      </c>
      <c r="BEX19" s="126">
        <f>IF(COUNTA(BEW$12:BEW$42)=0,0.6*BEW$5,IF(BEW19="",0,IF(BEW$6=0,IF(BEW19&gt;=BEW$8,BEW$5,IF(BEW19&lt;BEW$6,0,0.6*BEW$5+0.4*BEW$5*(BEW19-BEW$7)/(BEW$8-BEW$7))),IF(BEW19&lt;=BEW$8,BEW$5,IF(BEW19&gt;BEW$6,0,0.6*BEW$5+0.4*BEW$5*(BEW19-BEW$7)/(BEW$8-BEW$7))))))</f>
      </c>
      <c r="BEY19" s="126">
        <f>IF(BEW19&lt;&gt;"",BEW$5,0)</f>
      </c>
      <c r="BEZ19" s="125">
        <f>IF(BEW$6=0,RANK(BEW19,BEW$12:BEW$42,0),RANK(BEW19,BEW$12:BEW$42,1))</f>
      </c>
      <c r="BFA19" s="126">
        <v>0</v>
      </c>
      <c r="BFB19" s="126">
        <f>IF(COUNTA(BFA$12:BFA$42)=0,0.6*BFA$5,IF(BFA19="",0,IF(BFA$6=0,IF(BFA19&gt;=BFA$8,BFA$5,IF(BFA19&lt;BFA$6,0,0.6*BFA$5+0.4*BFA$5*(BFA19-BFA$7)/(BFA$8-BFA$7))),IF(BFA19&lt;=BFA$8,BFA$5,IF(BFA19&gt;BFA$6,0,0.6*BFA$5+0.4*BFA$5*(BFA19-BFA$7)/(BFA$8-BFA$7))))))</f>
      </c>
      <c r="BFC19" s="126">
        <f>IF(BFA19&lt;&gt;"",BFA$5,0)</f>
      </c>
      <c r="BFD19" s="125">
        <f>IF(BFA$6=0,RANK(BFA19,BFA$12:BFA$42,0),RANK(BFA19,BFA$12:BFA$42,1))</f>
      </c>
      <c r="BFE19" s="126">
        <v>0</v>
      </c>
      <c r="BFF19" s="126">
        <f>IF(COUNTA(BFE$12:BFE$42)=0,0.6*BFE$5,IF(BFE19="",0,IF(BFE$6=0,IF(BFE19&gt;=BFE$8,BFE$5,IF(BFE19&lt;BFE$6,0,0.6*BFE$5+0.4*BFE$5*(BFE19-BFE$7)/(BFE$8-BFE$7))),IF(BFE19&lt;=BFE$8,BFE$5,IF(BFE19&gt;BFE$6,0,0.6*BFE$5+0.4*BFE$5*(BFE19-BFE$7)/(BFE$8-BFE$7))))))</f>
      </c>
      <c r="BFG19" s="126">
        <f>IF(BFE19&lt;&gt;"",BFE$5,0)</f>
      </c>
      <c r="BFH19" s="125">
        <f>IF(BFE$6=0,RANK(BFE19,BFE$12:BFE$42,0),RANK(BFE19,BFE$12:BFE$42,1))</f>
      </c>
      <c r="BFI19" s="126">
        <v>75.19</v>
      </c>
      <c r="BFJ19" s="126">
        <f>IF(COUNTA(BFI$12:BFI$42)=0,0.6*BFI$5,IF(BFI19="",0,IF(BFI$6=0,IF(BFI19&gt;=BFI$8,BFI$5,IF(BFI19&lt;BFI$6,0,0.6*BFI$5+0.4*BFI$5*(BFI19-BFI$7)/(BFI$8-BFI$7))),IF(BFI19&lt;=BFI$8,BFI$5,IF(BFI19&gt;BFI$6,0,0.6*BFI$5+0.4*BFI$5*(BFI19-BFI$7)/(BFI$8-BFI$7))))))</f>
      </c>
      <c r="BFK19" s="126">
        <f>IF(BFI19&lt;&gt;"",BFI$5,0)</f>
      </c>
      <c r="BFL19" s="125">
        <f>IF(BFI$6=0,RANK(BFI19,BFI$12:BFI$42,0),RANK(BFI19,BFI$12:BFI$42,1))</f>
      </c>
      <c r="BFM19" s="126">
        <v>10.8</v>
      </c>
      <c r="BFN19" s="126">
        <f>IF(COUNTA(BFM$12:BFM$42)=0,0.6*BFM$5,IF(BFM19="",0,IF(BFM$6=0,IF(BFM19&gt;=BFM$8,BFM$5,IF(BFM19&lt;BFM$6,0,0.6*BFM$5+0.4*BFM$5*(BFM19-BFM$7)/(BFM$8-BFM$7))),IF(BFM19&lt;=BFM$8,BFM$5,IF(BFM19&gt;BFM$6,0,0.6*BFM$5+0.4*BFM$5*(BFM19-BFM$7)/(BFM$8-BFM$7))))))</f>
      </c>
      <c r="BFO19" s="126">
        <f>IF(BFM19&lt;&gt;"",BFM$5,0)</f>
      </c>
      <c r="BFP19" s="125">
        <f>IF(BFM$6=0,RANK(BFM19,BFM$12:BFM$42,0),RANK(BFM19,BFM$12:BFM$42,1))</f>
      </c>
      <c r="BFQ19" s="126">
        <v>0.99</v>
      </c>
      <c r="BFR19" s="126">
        <f>IF(COUNTA(BFQ$12:BFQ$42)=0,0.6*BFQ$5,IF(BFQ19="",0,IF(BFQ$6=0,IF(BFQ19&gt;=BFQ$8,BFQ$5,IF(BFQ19&lt;BFQ$6,0,0.6*BFQ$5+0.4*BFQ$5*(BFQ19-BFQ$7)/(BFQ$8-BFQ$7))),IF(BFQ19&lt;=BFQ$8,BFQ$5,IF(BFQ19&gt;BFQ$6,0,0.6*BFQ$5+0.4*BFQ$5*(BFQ19-BFQ$7)/(BFQ$8-BFQ$7))))))</f>
      </c>
      <c r="BFS19" s="126">
        <f>IF(BFQ19&lt;&gt;"",BFQ$5,0)</f>
      </c>
      <c r="BFT19" s="125">
        <f>IF(BFQ$6=0,RANK(BFQ19,BFQ$12:BFQ$42,0),RANK(BFQ19,BFQ$12:BFQ$42,1))</f>
      </c>
      <c r="BFU19" s="126">
        <v>98.59</v>
      </c>
      <c r="BFV19" s="126">
        <f>IF(COUNTA(BFU$12:BFU$42)=0,0.6*BFU$5,IF(BFU19="",0,IF(BFU$6=0,IF(BFU19&gt;=BFU$8,BFU$5,IF(BFU19&lt;BFU$6,0,0.6*BFU$5+0.4*BFU$5*(BFU19-BFU$7)/(BFU$8-BFU$7))),IF(BFU19&lt;=BFU$8,BFU$5,IF(BFU19&gt;BFU$6,0,0.6*BFU$5+0.4*BFU$5*(BFU19-BFU$7)/(BFU$8-BFU$7))))))</f>
      </c>
      <c r="BFW19" s="126">
        <f>IF(BFU19&lt;&gt;"",BFU$5,0)</f>
      </c>
      <c r="BFX19" s="125">
        <f>IF(BFU$6=0,RANK(BFU19,BFU$12:BFU$42,0),RANK(BFU19,BFU$12:BFU$42,1))</f>
      </c>
      <c r="BFY19"/>
      <c r="BFZ19" s="126">
        <f>IF(COUNTA(BFY$12:BFY$42)=0,0.6*BFY$5,IF(BFY19="",0,IF(BFY$6=0,IF(BFY19&gt;=BFY$8,BFY$5,IF(BFY19&lt;BFY$6,0,0.6*BFY$5+0.4*BFY$5*(BFY19-BFY$7)/(BFY$8-BFY$7))),IF(BFY19&lt;=BFY$8,BFY$5,IF(BFY19&gt;BFY$6,0,0.6*BFY$5+0.4*BFY$5*(BFY19-BFY$7)/(BFY$8-BFY$7))))))</f>
      </c>
      <c r="BGA19" s="126">
        <f>IF(BFY19&lt;&gt;"",BFY$5,0)</f>
      </c>
      <c r="BGB19" s="125">
        <f>IF(BFY$6=0,RANK(BFY19,BFY$12:BFY$42,0),RANK(BFY19,BFY$12:BFY$42,1))</f>
      </c>
      <c r="BGC19"/>
      <c r="BGD19" s="126">
        <f>IF(COUNTA(BGC$12:BGC$42)=0,0.6*BGC$5,IF(BGC19="",0,IF(BGC$6=0,IF(BGC19&gt;=BGC$8,BGC$5,IF(BGC19&lt;BGC$6,0,0.6*BGC$5+0.4*BGC$5*(BGC19-BGC$7)/(BGC$8-BGC$7))),IF(BGC19&lt;=BGC$8,BGC$5,IF(BGC19&gt;BGC$6,0,0.6*BGC$5+0.4*BGC$5*(BGC19-BGC$7)/(BGC$8-BGC$7))))))</f>
      </c>
      <c r="BGE19" s="126">
        <f>IF(BGC19&lt;&gt;"",BGC$5,0)</f>
      </c>
      <c r="BGF19" s="125">
        <f>IF(BGC$6=0,RANK(BGC19,BGC$12:BGC$42,0),RANK(BGC19,BGC$12:BGC$42,1))</f>
      </c>
      <c r="BGG19"/>
      <c r="BGH19" s="126">
        <f>IF(COUNTA(BGG$12:BGG$42)=0,0.6*BGG$5,IF(BGG19="",0,IF(BGG$6=0,IF(BGG19&gt;=BGG$8,BGG$5,IF(BGG19&lt;BGG$6,0,0.6*BGG$5+0.4*BGG$5*(BGG19-BGG$7)/(BGG$8-BGG$7))),IF(BGG19&lt;=BGG$8,BGG$5,IF(BGG19&gt;BGG$6,0,0.6*BGG$5+0.4*BGG$5*(BGG19-BGG$7)/(BGG$8-BGG$7))))))</f>
      </c>
      <c r="BGI19" s="126">
        <f>IF(BGG19&lt;&gt;"",BGG$5,0)</f>
      </c>
      <c r="BGJ19" s="125">
        <f>IF(BGG$6=0,RANK(BGG19,BGG$12:BGG$42,0),RANK(BGG19,BGG$12:BGG$42,1))</f>
      </c>
      <c r="BGK19"/>
      <c r="BGL19" s="126">
        <f>IF(COUNTA(BGK$12:BGK$42)=0,0.6*BGK$5,IF(BGK19="",0,IF(BGK$6=0,IF(BGK19&gt;=BGK$8,BGK$5,IF(BGK19&lt;BGK$6,0,0.6*BGK$5+0.4*BGK$5*(BGK19-BGK$7)/(BGK$8-BGK$7))),IF(BGK19&lt;=BGK$8,BGK$5,IF(BGK19&gt;BGK$6,0,0.6*BGK$5+0.4*BGK$5*(BGK19-BGK$7)/(BGK$8-BGK$7))))))</f>
      </c>
      <c r="BGM19" s="126">
        <f>IF(BGK19&lt;&gt;"",BGK$5,0)</f>
      </c>
      <c r="BGN19" s="125">
        <f>IF(BGK$6=0,RANK(BGK19,BGK$12:BGK$42,0),RANK(BGK19,BGK$12:BGK$42,1))</f>
      </c>
      <c r="BGO19" s="126">
        <v>99.48</v>
      </c>
      <c r="BGP19" s="126">
        <f>IF(COUNTA(BGO$12:BGO$42)=0,0.6*BGO$5,IF(BGO19="",0,IF(BGO$6=0,IF(BGO19&gt;=BGO$8,BGO$5,IF(BGO19&lt;BGO$6,0,0.6*BGO$5+0.4*BGO$5*(BGO19-BGO$7)/(BGO$8-BGO$7))),IF(BGO19&lt;=BGO$8,BGO$5,IF(BGO19&gt;BGO$6,0,0.6*BGO$5+0.4*BGO$5*(BGO19-BGO$7)/(BGO$8-BGO$7))))))</f>
      </c>
      <c r="BGQ19" s="126">
        <f>IF(BGO19&lt;&gt;"",BGO$5,0)</f>
      </c>
      <c r="BGR19" s="125">
        <f>IF(BGO$6=0,RANK(BGO19,BGO$12:BGO$42,0),RANK(BGO19,BGO$12:BGO$42,1))</f>
      </c>
      <c r="BGS19" s="126">
        <v>100</v>
      </c>
      <c r="BGT19" s="126">
        <f>IF(COUNTA(BGS$12:BGS$42)=0,0.6*BGS$5,IF(BGS19="",0,IF(BGS$6=0,IF(BGS19&gt;=BGS$8,BGS$5,IF(BGS19&lt;BGS$6,0,0.6*BGS$5+0.4*BGS$5*(BGS19-BGS$7)/(BGS$8-BGS$7))),IF(BGS19&lt;=BGS$8,BGS$5,IF(BGS19&gt;BGS$6,0,0.6*BGS$5+0.4*BGS$5*(BGS19-BGS$7)/(BGS$8-BGS$7))))))</f>
      </c>
      <c r="BGU19" s="126">
        <f>IF(BGS19&lt;&gt;"",BGS$5,0)</f>
      </c>
      <c r="BGV19" s="125">
        <f>IF(BGS$6=0,RANK(BGS19,BGS$12:BGS$42,0),RANK(BGS19,BGS$12:BGS$42,1))</f>
      </c>
      <c r="BGW19" s="126">
        <v>2</v>
      </c>
      <c r="BGX19" s="126">
        <f>IF(COUNTA(BGW$12:BGW$42)=0,0.6*BGW$5,IF(BGW19="",0,IF(BGW$6=0,IF(BGW19&gt;=BGW$8,BGW$5,IF(BGW19&lt;BGW$6,0,0.6*BGW$5+0.4*BGW$5*(BGW19-BGW$7)/(BGW$8-BGW$7))),IF(BGW19&lt;=BGW$8,BGW$5,IF(BGW19&gt;BGW$6,0,0.6*BGW$5+0.4*BGW$5*(BGW19-BGW$7)/(BGW$8-BGW$7))))))</f>
      </c>
      <c r="BGY19" s="126">
        <f>IF(BGW19&lt;&gt;"",BGW$5,0)</f>
      </c>
      <c r="BGZ19" s="125">
        <f>IF(BGW$6=0,RANK(BGW19,BGW$12:BGW$42,0),RANK(BGW19,BGW$12:BGW$42,1))</f>
      </c>
      <c r="BHA19" s="126">
        <v>99.28</v>
      </c>
      <c r="BHB19" s="126">
        <f>IF(COUNTA(BHA$12:BHA$42)=0,0.6*BHA$5,IF(BHA19="",0,IF(BHA$6=0,IF(BHA19&gt;=BHA$8,BHA$5,IF(BHA19&lt;BHA$6,0,0.6*BHA$5+0.4*BHA$5*(BHA19-BHA$7)/(BHA$8-BHA$7))),IF(BHA19&lt;=BHA$8,BHA$5,IF(BHA19&gt;BHA$6,0,0.6*BHA$5+0.4*BHA$5*(BHA19-BHA$7)/(BHA$8-BHA$7))))))</f>
      </c>
      <c r="BHC19" s="126">
        <f>IF(BHA19&lt;&gt;"",BHA$5,0)</f>
      </c>
      <c r="BHD19" s="125">
        <f>IF(BHA$6=0,RANK(BHA19,BHA$12:BHA$42,0),RANK(BHA19,BHA$12:BHA$42,1))</f>
      </c>
      <c r="BHE19" s="126">
        <v>97.74</v>
      </c>
      <c r="BHF19" s="126">
        <f>IF(COUNTA(BHE$12:BHE$42)=0,0.6*BHE$5,IF(BHE19="",0,IF(BHE$6=0,IF(BHE19&gt;=BHE$8,BHE$5,IF(BHE19&lt;BHE$6,0,0.6*BHE$5+0.4*BHE$5*(BHE19-BHE$7)/(BHE$8-BHE$7))),IF(BHE19&lt;=BHE$8,BHE$5,IF(BHE19&gt;BHE$6,0,0.6*BHE$5+0.4*BHE$5*(BHE19-BHE$7)/(BHE$8-BHE$7))))))</f>
      </c>
      <c r="BHG19" s="126">
        <f>IF(BHE19&lt;&gt;"",BHE$5,0)</f>
      </c>
      <c r="BHH19" s="125">
        <f>IF(BHE$6=0,RANK(BHE19,BHE$12:BHE$42,0),RANK(BHE19,BHE$12:BHE$42,1))</f>
      </c>
      <c r="BHI19"/>
      <c r="BHJ19" s="126">
        <f>IF(COUNTA(BHI$12:BHI$42)=0,0.6*BHI$5,IF(BHI19="",0,IF(BHI$6=0,IF(BHI19&gt;=BHI$8,BHI$5,IF(BHI19&lt;BHI$6,0,0.6*BHI$5+0.4*BHI$5*(BHI19-BHI$7)/(BHI$8-BHI$7))),IF(BHI19&lt;=BHI$8,BHI$5,IF(BHI19&gt;BHI$6,0,0.6*BHI$5+0.4*BHI$5*(BHI19-BHI$7)/(BHI$8-BHI$7))))))</f>
      </c>
      <c r="BHK19" s="126">
        <f>IF(BHI19&lt;&gt;"",BHI$5,0)</f>
      </c>
      <c r="BHL19" s="125">
        <f>IF(BHI$6=0,RANK(BHI19,BHI$12:BHI$42,0),RANK(BHI19,BHI$12:BHI$42,1))</f>
      </c>
      <c r="BHM19" s="126">
        <v>100</v>
      </c>
      <c r="BHN19" s="126">
        <f>IF(COUNTA(BHM$12:BHM$42)=0,0.6*BHM$5,IF(BHM19="",0,IF(BHM$6=0,IF(BHM19&gt;=BHM$8,BHM$5,IF(BHM19&lt;BHM$6,0,0.6*BHM$5+0.4*BHM$5*(BHM19-BHM$7)/(BHM$8-BHM$7))),IF(BHM19&lt;=BHM$8,BHM$5,IF(BHM19&gt;BHM$6,0,0.6*BHM$5+0.4*BHM$5*(BHM19-BHM$7)/(BHM$8-BHM$7))))))</f>
      </c>
      <c r="BHO19" s="126">
        <f>IF(BHM19&lt;&gt;"",BHM$5,0)</f>
      </c>
      <c r="BHP19" s="125">
        <f>IF(BHM$6=0,RANK(BHM19,BHM$12:BHM$42,0),RANK(BHM19,BHM$12:BHM$42,1))</f>
      </c>
      <c r="BHQ19" s="126">
        <v>0</v>
      </c>
      <c r="BHR19" s="126">
        <f>IF(COUNTA(BHQ$12:BHQ$42)=0,0.6*BHQ$5,IF(BHQ19="",0,IF(BHQ$6=0,IF(BHQ19&gt;=BHQ$8,BHQ$5,IF(BHQ19&lt;BHQ$6,0,0.6*BHQ$5+0.4*BHQ$5*(BHQ19-BHQ$7)/(BHQ$8-BHQ$7))),IF(BHQ19&lt;=BHQ$8,BHQ$5,IF(BHQ19&gt;BHQ$6,0,0.6*BHQ$5+0.4*BHQ$5*(BHQ19-BHQ$7)/(BHQ$8-BHQ$7))))))</f>
      </c>
      <c r="BHS19" s="126">
        <f>IF(BHQ19&lt;&gt;"",BHQ$5,0)</f>
      </c>
      <c r="BHT19" s="125">
        <f>IF(BHQ$6=0,RANK(BHQ19,BHQ$12:BHQ$42,0),RANK(BHQ19,BHQ$12:BHQ$42,1))</f>
      </c>
      <c r="BHU19" s="126">
        <v>0</v>
      </c>
      <c r="BHV19" s="126">
        <f>IF(COUNTA(BHU$12:BHU$42)=0,0.6*BHU$5,IF(BHU19="",0,IF(BHU$6=0,IF(BHU19&gt;=BHU$8,BHU$5,IF(BHU19&lt;BHU$6,0,0.6*BHU$5+0.4*BHU$5*(BHU19-BHU$7)/(BHU$8-BHU$7))),IF(BHU19&lt;=BHU$8,BHU$5,IF(BHU19&gt;BHU$6,0,0.6*BHU$5+0.4*BHU$5*(BHU19-BHU$7)/(BHU$8-BHU$7))))))</f>
      </c>
      <c r="BHW19" s="126">
        <f>IF(BHU19&lt;&gt;"",BHU$5,0)</f>
      </c>
      <c r="BHX19" s="125">
        <f>IF(BHU$6=0,RANK(BHU19,BHU$12:BHU$42,0),RANK(BHU19,BHU$12:BHU$42,1))</f>
      </c>
      <c r="BHY19" s="126">
        <v>70.25</v>
      </c>
      <c r="BHZ19" s="126">
        <f>IF(COUNTA(BHY$12:BHY$42)=0,0.6*BHY$5,IF(BHY19="",0,IF(BHY$6=0,IF(BHY19&gt;=BHY$8,BHY$5,IF(BHY19&lt;BHY$6,0,0.6*BHY$5+0.4*BHY$5*(BHY19-BHY$7)/(BHY$8-BHY$7))),IF(BHY19&lt;=BHY$8,BHY$5,IF(BHY19&gt;BHY$6,0,0.6*BHY$5+0.4*BHY$5*(BHY19-BHY$7)/(BHY$8-BHY$7))))))</f>
      </c>
      <c r="BIA19" s="126">
        <f>IF(BHY19&lt;&gt;"",BHY$5,0)</f>
      </c>
      <c r="BIB19" s="125">
        <f>IF(BHY$6=0,RANK(BHY19,BHY$12:BHY$42,0),RANK(BHY19,BHY$12:BHY$42,1))</f>
      </c>
      <c r="BIC19" s="126">
        <v>10.53</v>
      </c>
      <c r="BID19" s="126">
        <f>IF(COUNTA(BIC$12:BIC$42)=0,0.6*BIC$5,IF(BIC19="",0,IF(BIC$6=0,IF(BIC19&gt;=BIC$8,BIC$5,IF(BIC19&lt;BIC$6,0,0.6*BIC$5+0.4*BIC$5*(BIC19-BIC$7)/(BIC$8-BIC$7))),IF(BIC19&lt;=BIC$8,BIC$5,IF(BIC19&gt;BIC$6,0,0.6*BIC$5+0.4*BIC$5*(BIC19-BIC$7)/(BIC$8-BIC$7))))))</f>
      </c>
      <c r="BIE19" s="126">
        <f>IF(BIC19&lt;&gt;"",BIC$5,0)</f>
      </c>
      <c r="BIF19" s="125">
        <f>IF(BIC$6=0,RANK(BIC19,BIC$12:BIC$42,0),RANK(BIC19,BIC$12:BIC$42,1))</f>
      </c>
      <c r="BIG19"/>
      <c r="BIH19" s="126">
        <f>IF(COUNTA(BIG$12:BIG$42)=0,0.6*BIG$5,IF(BIG19="",0,IF(BIG$6=0,IF(BIG19&gt;=BIG$8,BIG$5,IF(BIG19&lt;BIG$6,0,0.6*BIG$5+0.4*BIG$5*(BIG19-BIG$7)/(BIG$8-BIG$7))),IF(BIG19&lt;=BIG$8,BIG$5,IF(BIG19&gt;BIG$6,0,0.6*BIG$5+0.4*BIG$5*(BIG19-BIG$7)/(BIG$8-BIG$7))))))</f>
      </c>
      <c r="BII19" s="126">
        <f>IF(BIG19&lt;&gt;"",BIG$5,0)</f>
      </c>
      <c r="BIJ19" s="125">
        <f>IF(BIG$6=0,RANK(BIG19,BIG$12:BIG$42,0),RANK(BIG19,BIG$12:BIG$42,1))</f>
      </c>
      <c r="BIK19"/>
      <c r="BIL19" s="126">
        <f>IF(COUNTA(BIK$12:BIK$42)=0,0.6*BIK$5,IF(BIK19="",0,IF(BIK$6=0,IF(BIK19&gt;=BIK$8,BIK$5,IF(BIK19&lt;BIK$6,0,0.6*BIK$5+0.4*BIK$5*(BIK19-BIK$7)/(BIK$8-BIK$7))),IF(BIK19&lt;=BIK$8,BIK$5,IF(BIK19&gt;BIK$6,0,0.6*BIK$5+0.4*BIK$5*(BIK19-BIK$7)/(BIK$8-BIK$7))))))</f>
      </c>
      <c r="BIM19" s="126">
        <f>IF(BIK19&lt;&gt;"",BIK$5,0)</f>
      </c>
      <c r="BIN19" s="125">
        <f>IF(BIK$6=0,RANK(BIK19,BIK$12:BIK$42,0),RANK(BIK19,BIK$12:BIK$42,1))</f>
      </c>
      <c r="BIO19"/>
      <c r="BIP19" s="126">
        <f>IF(COUNTA(BIO$12:BIO$42)=0,0.6*BIO$5,IF(BIO19="",0,IF(BIO$6=0,IF(BIO19&gt;=BIO$8,BIO$5,IF(BIO19&lt;BIO$6,0,0.6*BIO$5+0.4*BIO$5*(BIO19-BIO$7)/(BIO$8-BIO$7))),IF(BIO19&lt;=BIO$8,BIO$5,IF(BIO19&gt;BIO$6,0,0.6*BIO$5+0.4*BIO$5*(BIO19-BIO$7)/(BIO$8-BIO$7))))))</f>
      </c>
      <c r="BIQ19" s="126">
        <f>IF(BIO19&lt;&gt;"",BIO$5,0)</f>
      </c>
      <c r="BIR19" s="125">
        <f>IF(BIO$6=0,RANK(BIO19,BIO$12:BIO$42,0),RANK(BIO19,BIO$12:BIO$42,1))</f>
      </c>
      <c r="BIS19"/>
      <c r="BIT19" s="126">
        <f>IF(COUNTA(BIS$12:BIS$42)=0,0.6*BIS$5,IF(BIS19="",0,IF(BIS$6=0,IF(BIS19&gt;=BIS$8,BIS$5,IF(BIS19&lt;BIS$6,0,0.6*BIS$5+0.4*BIS$5*(BIS19-BIS$7)/(BIS$8-BIS$7))),IF(BIS19&lt;=BIS$8,BIS$5,IF(BIS19&gt;BIS$6,0,0.6*BIS$5+0.4*BIS$5*(BIS19-BIS$7)/(BIS$8-BIS$7))))))</f>
      </c>
      <c r="BIU19" s="126">
        <f>IF(BIS19&lt;&gt;"",BIS$5,0)</f>
      </c>
      <c r="BIV19" s="125">
        <f>IF(BIS$6=0,RANK(BIS19,BIS$12:BIS$42,0),RANK(BIS19,BIS$12:BIS$42,1))</f>
      </c>
      <c r="BIW19"/>
      <c r="BIX19" s="126">
        <f>IF(COUNTA(BIW$12:BIW$42)=0,0.6*BIW$5,IF(BIW19="",0,IF(BIW$6=0,IF(BIW19&gt;=BIW$8,BIW$5,IF(BIW19&lt;BIW$6,0,0.6*BIW$5+0.4*BIW$5*(BIW19-BIW$7)/(BIW$8-BIW$7))),IF(BIW19&lt;=BIW$8,BIW$5,IF(BIW19&gt;BIW$6,0,0.6*BIW$5+0.4*BIW$5*(BIW19-BIW$7)/(BIW$8-BIW$7))))))</f>
      </c>
      <c r="BIY19" s="126">
        <f>IF(BIW19&lt;&gt;"",BIW$5,0)</f>
      </c>
      <c r="BIZ19" s="125">
        <f>IF(BIW$6=0,RANK(BIW19,BIW$12:BIW$42,0),RANK(BIW19,BIW$12:BIW$42,1))</f>
      </c>
      <c r="BJA19"/>
      <c r="BJB19" s="126">
        <f>IF(COUNTA(BJA$12:BJA$42)=0,0.6*BJA$5,IF(BJA19="",0,IF(BJA$6=0,IF(BJA19&gt;=BJA$8,BJA$5,IF(BJA19&lt;BJA$6,0,0.6*BJA$5+0.4*BJA$5*(BJA19-BJA$7)/(BJA$8-BJA$7))),IF(BJA19&lt;=BJA$8,BJA$5,IF(BJA19&gt;BJA$6,0,0.6*BJA$5+0.4*BJA$5*(BJA19-BJA$7)/(BJA$8-BJA$7))))))</f>
      </c>
      <c r="BJC19" s="126">
        <f>IF(BJA19&lt;&gt;"",BJA$5,0)</f>
      </c>
      <c r="BJD19" s="125">
        <f>IF(BJA$6=0,RANK(BJA19,BJA$12:BJA$42,0),RANK(BJA19,BJA$12:BJA$42,1))</f>
      </c>
      <c r="BJE19"/>
      <c r="BJF19" s="126">
        <f>IF(COUNTA(BJE$12:BJE$42)=0,0.6*BJE$5,IF(BJE19="",0,IF(BJE$6=0,IF(BJE19&gt;=BJE$8,BJE$5,IF(BJE19&lt;BJE$6,0,0.6*BJE$5+0.4*BJE$5*(BJE19-BJE$7)/(BJE$8-BJE$7))),IF(BJE19&lt;=BJE$8,BJE$5,IF(BJE19&gt;BJE$6,0,0.6*BJE$5+0.4*BJE$5*(BJE19-BJE$7)/(BJE$8-BJE$7))))))</f>
      </c>
      <c r="BJG19" s="126">
        <f>IF(BJE19&lt;&gt;"",BJE$5,0)</f>
      </c>
      <c r="BJH19" s="125">
        <f>IF(BJE$6=0,RANK(BJE19,BJE$12:BJE$42,0),RANK(BJE19,BJE$12:BJE$42,1))</f>
      </c>
      <c r="BJI19"/>
      <c r="BJJ19" s="126">
        <f>IF(COUNTA(BJI$12:BJI$42)=0,0.6*BJI$5,IF(BJI19="",0,IF(BJI$6=0,IF(BJI19&gt;=BJI$8,BJI$5,IF(BJI19&lt;BJI$6,0,0.6*BJI$5+0.4*BJI$5*(BJI19-BJI$7)/(BJI$8-BJI$7))),IF(BJI19&lt;=BJI$8,BJI$5,IF(BJI19&gt;BJI$6,0,0.6*BJI$5+0.4*BJI$5*(BJI19-BJI$7)/(BJI$8-BJI$7))))))</f>
      </c>
      <c r="BJK19" s="126">
        <f>IF(BJI19&lt;&gt;"",BJI$5,0)</f>
      </c>
      <c r="BJL19" s="125">
        <f>IF(BJI$6=0,RANK(BJI19,BJI$12:BJI$42,0),RANK(BJI19,BJI$12:BJI$42,1))</f>
      </c>
      <c r="BJM19"/>
      <c r="BJN19" s="126">
        <f>IF(COUNTA(BJM$12:BJM$42)=0,0.6*BJM$5,IF(BJM19="",0,IF(BJM$6=0,IF(BJM19&gt;=BJM$8,BJM$5,IF(BJM19&lt;BJM$6,0,0.6*BJM$5+0.4*BJM$5*(BJM19-BJM$7)/(BJM$8-BJM$7))),IF(BJM19&lt;=BJM$8,BJM$5,IF(BJM19&gt;BJM$6,0,0.6*BJM$5+0.4*BJM$5*(BJM19-BJM$7)/(BJM$8-BJM$7))))))</f>
      </c>
      <c r="BJO19" s="126">
        <f>IF(BJM19&lt;&gt;"",BJM$5,0)</f>
      </c>
      <c r="BJP19" s="125">
        <f>IF(BJM$6=0,RANK(BJM19,BJM$12:BJM$42,0),RANK(BJM19,BJM$12:BJM$42,1))</f>
      </c>
      <c r="BJQ19"/>
      <c r="BJR19" s="126">
        <f>IF(COUNTA(BJQ$12:BJQ$42)=0,0.6*BJQ$5,IF(BJQ19="",0,IF(BJQ$6=0,IF(BJQ19&gt;=BJQ$8,BJQ$5,IF(BJQ19&lt;BJQ$6,0,0.6*BJQ$5+0.4*BJQ$5*(BJQ19-BJQ$7)/(BJQ$8-BJQ$7))),IF(BJQ19&lt;=BJQ$8,BJQ$5,IF(BJQ19&gt;BJQ$6,0,0.6*BJQ$5+0.4*BJQ$5*(BJQ19-BJQ$7)/(BJQ$8-BJQ$7))))))</f>
      </c>
      <c r="BJS19" s="126">
        <f>IF(BJQ19&lt;&gt;"",BJQ$5,0)</f>
      </c>
      <c r="BJT19" s="125">
        <f>IF(BJQ$6=0,RANK(BJQ19,BJQ$12:BJQ$42,0),RANK(BJQ19,BJQ$12:BJQ$42,1))</f>
      </c>
      <c r="BJU19"/>
      <c r="BJV19" s="126">
        <f>IF(COUNTA(BJU$12:BJU$42)=0,0.6*BJU$5,IF(BJU19="",0,IF(BJU$6=0,IF(BJU19&gt;=BJU$8,BJU$5,IF(BJU19&lt;BJU$6,0,0.6*BJU$5+0.4*BJU$5*(BJU19-BJU$7)/(BJU$8-BJU$7))),IF(BJU19&lt;=BJU$8,BJU$5,IF(BJU19&gt;BJU$6,0,0.6*BJU$5+0.4*BJU$5*(BJU19-BJU$7)/(BJU$8-BJU$7))))))</f>
      </c>
      <c r="BJW19" s="126">
        <f>IF(BJU19&lt;&gt;"",BJU$5,0)</f>
      </c>
      <c r="BJX19" s="125">
        <f>IF(BJU$6=0,RANK(BJU19,BJU$12:BJU$42,0),RANK(BJU19,BJU$12:BJU$42,1))</f>
      </c>
      <c r="BJY19" s="126">
        <v>98.89</v>
      </c>
      <c r="BJZ19" s="126">
        <f>IF(COUNTA(BJY$12:BJY$42)=0,0.6*BJY$5,IF(BJY19="",0,IF(BJY$6=0,IF(BJY19&gt;=BJY$8,BJY$5,IF(BJY19&lt;BJY$6,0,0.6*BJY$5+0.4*BJY$5*(BJY19-BJY$7)/(BJY$8-BJY$7))),IF(BJY19&lt;=BJY$8,BJY$5,IF(BJY19&gt;BJY$6,0,0.6*BJY$5+0.4*BJY$5*(BJY19-BJY$7)/(BJY$8-BJY$7))))))</f>
      </c>
      <c r="BKA19" s="126">
        <f>IF(BJY19&lt;&gt;"",BJY$5,0)</f>
      </c>
      <c r="BKB19" s="125">
        <f>IF(BJY$6=0,RANK(BJY19,BJY$12:BJY$42,0),RANK(BJY19,BJY$12:BJY$42,1))</f>
      </c>
      <c r="BKC19"/>
      <c r="BKD19" s="126">
        <f>IF(COUNTA(BKC$12:BKC$42)=0,0.6*BKC$5,IF(BKC19="",0,IF(BKC$6=0,IF(BKC19&gt;=BKC$8,BKC$5,IF(BKC19&lt;BKC$6,0,0.6*BKC$5+0.4*BKC$5*(BKC19-BKC$7)/(BKC$8-BKC$7))),IF(BKC19&lt;=BKC$8,BKC$5,IF(BKC19&gt;BKC$6,0,0.6*BKC$5+0.4*BKC$5*(BKC19-BKC$7)/(BKC$8-BKC$7))))))</f>
      </c>
      <c r="BKE19" s="126">
        <f>IF(BKC19&lt;&gt;"",BKC$5,0)</f>
      </c>
      <c r="BKF19" s="125">
        <f>IF(BKC$6=0,RANK(BKC19,BKC$12:BKC$42,0),RANK(BKC19,BKC$12:BKC$42,1))</f>
      </c>
      <c r="BKG19"/>
      <c r="BKH19" s="126">
        <f>IF(COUNTA(BKG$12:BKG$42)=0,0.6*BKG$5,IF(BKG19="",0,IF(BKG$6=0,IF(BKG19&gt;=BKG$8,BKG$5,IF(BKG19&lt;BKG$6,0,0.6*BKG$5+0.4*BKG$5*(BKG19-BKG$7)/(BKG$8-BKG$7))),IF(BKG19&lt;=BKG$8,BKG$5,IF(BKG19&gt;BKG$6,0,0.6*BKG$5+0.4*BKG$5*(BKG19-BKG$7)/(BKG$8-BKG$7))))))</f>
      </c>
      <c r="BKI19" s="126">
        <f>IF(BKG19&lt;&gt;"",BKG$5,0)</f>
      </c>
      <c r="BKJ19" s="125">
        <f>IF(BKG$6=0,RANK(BKG19,BKG$12:BKG$42,0),RANK(BKG19,BKG$12:BKG$42,1))</f>
      </c>
      <c r="BKK19"/>
      <c r="BKL19" s="126">
        <f>IF(COUNTA(BKK$12:BKK$42)=0,0.6*BKK$5,IF(BKK19="",0,IF(BKK$6=0,IF(BKK19&gt;=BKK$8,BKK$5,IF(BKK19&lt;BKK$6,0,0.6*BKK$5+0.4*BKK$5*(BKK19-BKK$7)/(BKK$8-BKK$7))),IF(BKK19&lt;=BKK$8,BKK$5,IF(BKK19&gt;BKK$6,0,0.6*BKK$5+0.4*BKK$5*(BKK19-BKK$7)/(BKK$8-BKK$7))))))</f>
      </c>
      <c r="BKM19" s="126">
        <f>IF(BKK19&lt;&gt;"",BKK$5,0)</f>
      </c>
      <c r="BKN19" s="125">
        <f>IF(BKK$6=0,RANK(BKK19,BKK$12:BKK$42,0),RANK(BKK19,BKK$12:BKK$42,1))</f>
      </c>
      <c r="BKO19" s="126">
        <v>99.7</v>
      </c>
      <c r="BKP19" s="126">
        <f>IF(COUNTA(BKO$12:BKO$42)=0,0.6*BKO$5,IF(BKO19="",0,IF(BKO$6=0,IF(BKO19&gt;=BKO$8,BKO$5,IF(BKO19&lt;BKO$6,0,0.6*BKO$5+0.4*BKO$5*(BKO19-BKO$7)/(BKO$8-BKO$7))),IF(BKO19&lt;=BKO$8,BKO$5,IF(BKO19&gt;BKO$6,0,0.6*BKO$5+0.4*BKO$5*(BKO19-BKO$7)/(BKO$8-BKO$7))))))</f>
      </c>
      <c r="BKQ19" s="126">
        <f>IF(BKO19&lt;&gt;"",BKO$5,0)</f>
      </c>
      <c r="BKR19" s="125">
        <f>IF(BKO$6=0,RANK(BKO19,BKO$12:BKO$42,0),RANK(BKO19,BKO$12:BKO$42,1))</f>
      </c>
      <c r="BKS19" s="126">
        <v>100</v>
      </c>
      <c r="BKT19" s="126">
        <f>IF(COUNTA(BKS$12:BKS$42)=0,0.6*BKS$5,IF(BKS19="",0,IF(BKS$6=0,IF(BKS19&gt;=BKS$8,BKS$5,IF(BKS19&lt;BKS$6,0,0.6*BKS$5+0.4*BKS$5*(BKS19-BKS$7)/(BKS$8-BKS$7))),IF(BKS19&lt;=BKS$8,BKS$5,IF(BKS19&gt;BKS$6,0,0.6*BKS$5+0.4*BKS$5*(BKS19-BKS$7)/(BKS$8-BKS$7))))))</f>
      </c>
      <c r="BKU19" s="126">
        <f>IF(BKS19&lt;&gt;"",BKS$5,0)</f>
      </c>
      <c r="BKV19" s="125">
        <f>IF(BKS$6=0,RANK(BKS19,BKS$12:BKS$42,0),RANK(BKS19,BKS$12:BKS$42,1))</f>
      </c>
      <c r="BKW19" s="126">
        <v>1.96</v>
      </c>
      <c r="BKX19" s="126">
        <f>IF(COUNTA(BKW$12:BKW$42)=0,0.6*BKW$5,IF(BKW19="",0,IF(BKW$6=0,IF(BKW19&gt;=BKW$8,BKW$5,IF(BKW19&lt;BKW$6,0,0.6*BKW$5+0.4*BKW$5*(BKW19-BKW$7)/(BKW$8-BKW$7))),IF(BKW19&lt;=BKW$8,BKW$5,IF(BKW19&gt;BKW$6,0,0.6*BKW$5+0.4*BKW$5*(BKW19-BKW$7)/(BKW$8-BKW$7))))))</f>
      </c>
      <c r="BKY19" s="126">
        <f>IF(BKW19&lt;&gt;"",BKW$5,0)</f>
      </c>
      <c r="BKZ19" s="125">
        <f>IF(BKW$6=0,RANK(BKW19,BKW$12:BKW$42,0),RANK(BKW19,BKW$12:BKW$42,1))</f>
      </c>
      <c r="BLA19" s="126">
        <v>99.2</v>
      </c>
      <c r="BLB19" s="126">
        <f>IF(COUNTA(BLA$12:BLA$42)=0,0.6*BLA$5,IF(BLA19="",0,IF(BLA$6=0,IF(BLA19&gt;=BLA$8,BLA$5,IF(BLA19&lt;BLA$6,0,0.6*BLA$5+0.4*BLA$5*(BLA19-BLA$7)/(BLA$8-BLA$7))),IF(BLA19&lt;=BLA$8,BLA$5,IF(BLA19&gt;BLA$6,0,0.6*BLA$5+0.4*BLA$5*(BLA19-BLA$7)/(BLA$8-BLA$7))))))</f>
      </c>
      <c r="BLC19" s="126">
        <f>IF(BLA19&lt;&gt;"",BLA$5,0)</f>
      </c>
      <c r="BLD19" s="125">
        <f>IF(BLA$6=0,RANK(BLA19,BLA$12:BLA$42,0),RANK(BLA19,BLA$12:BLA$42,1))</f>
      </c>
      <c r="BLE19" s="126">
        <v>100</v>
      </c>
      <c r="BLF19" s="126">
        <f>IF(COUNTA(BLE$12:BLE$42)=0,0.6*BLE$5,IF(BLE19="",0,IF(BLE$6=0,IF(BLE19&gt;=BLE$8,BLE$5,IF(BLE19&lt;BLE$6,0,0.6*BLE$5+0.4*BLE$5*(BLE19-BLE$7)/(BLE$8-BLE$7))),IF(BLE19&lt;=BLE$8,BLE$5,IF(BLE19&gt;BLE$6,0,0.6*BLE$5+0.4*BLE$5*(BLE19-BLE$7)/(BLE$8-BLE$7))))))</f>
      </c>
      <c r="BLG19" s="126">
        <f>IF(BLE19&lt;&gt;"",BLE$5,0)</f>
      </c>
      <c r="BLH19" s="125">
        <f>IF(BLE$6=0,RANK(BLE19,BLE$12:BLE$42,0),RANK(BLE19,BLE$12:BLE$42,1))</f>
      </c>
      <c r="BLI19"/>
      <c r="BLJ19" s="126">
        <f>IF(COUNTA(BLI$12:BLI$42)=0,0.6*BLI$5,IF(BLI19="",0,IF(BLI$6=0,IF(BLI19&gt;=BLI$8,BLI$5,IF(BLI19&lt;BLI$6,0,0.6*BLI$5+0.4*BLI$5*(BLI19-BLI$7)/(BLI$8-BLI$7))),IF(BLI19&lt;=BLI$8,BLI$5,IF(BLI19&gt;BLI$6,0,0.6*BLI$5+0.4*BLI$5*(BLI19-BLI$7)/(BLI$8-BLI$7))))))</f>
      </c>
      <c r="BLK19" s="126">
        <f>IF(BLI19&lt;&gt;"",BLI$5,0)</f>
      </c>
      <c r="BLL19" s="125">
        <f>IF(BLI$6=0,RANK(BLI19,BLI$12:BLI$42,0),RANK(BLI19,BLI$12:BLI$42,1))</f>
      </c>
      <c r="BLM19" s="126">
        <v>100</v>
      </c>
      <c r="BLN19" s="126">
        <f>IF(COUNTA(BLM$12:BLM$42)=0,0.6*BLM$5,IF(BLM19="",0,IF(BLM$6=0,IF(BLM19&gt;=BLM$8,BLM$5,IF(BLM19&lt;BLM$6,0,0.6*BLM$5+0.4*BLM$5*(BLM19-BLM$7)/(BLM$8-BLM$7))),IF(BLM19&lt;=BLM$8,BLM$5,IF(BLM19&gt;BLM$6,0,0.6*BLM$5+0.4*BLM$5*(BLM19-BLM$7)/(BLM$8-BLM$7))))))</f>
      </c>
      <c r="BLO19" s="126">
        <f>IF(BLM19&lt;&gt;"",BLM$5,0)</f>
      </c>
      <c r="BLP19" s="125">
        <f>IF(BLM$6=0,RANK(BLM19,BLM$12:BLM$42,0),RANK(BLM19,BLM$12:BLM$42,1))</f>
      </c>
      <c r="BLQ19" s="126">
        <v>0</v>
      </c>
      <c r="BLR19" s="126">
        <f>IF(COUNTA(BLQ$12:BLQ$42)=0,0.6*BLQ$5,IF(BLQ19="",0,IF(BLQ$6=0,IF(BLQ19&gt;=BLQ$8,BLQ$5,IF(BLQ19&lt;BLQ$6,0,0.6*BLQ$5+0.4*BLQ$5*(BLQ19-BLQ$7)/(BLQ$8-BLQ$7))),IF(BLQ19&lt;=BLQ$8,BLQ$5,IF(BLQ19&gt;BLQ$6,0,0.6*BLQ$5+0.4*BLQ$5*(BLQ19-BLQ$7)/(BLQ$8-BLQ$7))))))</f>
      </c>
      <c r="BLS19" s="126">
        <f>IF(BLQ19&lt;&gt;"",BLQ$5,0)</f>
      </c>
      <c r="BLT19" s="125">
        <f>IF(BLQ$6=0,RANK(BLQ19,BLQ$12:BLQ$42,0),RANK(BLQ19,BLQ$12:BLQ$42,1))</f>
      </c>
      <c r="BLU19" s="126">
        <v>0</v>
      </c>
      <c r="BLV19" s="126">
        <f>IF(COUNTA(BLU$12:BLU$42)=0,0.6*BLU$5,IF(BLU19="",0,IF(BLU$6=0,IF(BLU19&gt;=BLU$8,BLU$5,IF(BLU19&lt;BLU$6,0,0.6*BLU$5+0.4*BLU$5*(BLU19-BLU$7)/(BLU$8-BLU$7))),IF(BLU19&lt;=BLU$8,BLU$5,IF(BLU19&gt;BLU$6,0,0.6*BLU$5+0.4*BLU$5*(BLU19-BLU$7)/(BLU$8-BLU$7))))))</f>
      </c>
      <c r="BLW19" s="126">
        <f>IF(BLU19&lt;&gt;"",BLU$5,0)</f>
      </c>
      <c r="BLX19" s="125">
        <f>IF(BLU$6=0,RANK(BLU19,BLU$12:BLU$42,0),RANK(BLU19,BLU$12:BLU$42,1))</f>
      </c>
      <c r="BLY19" s="126">
        <v>55.97</v>
      </c>
      <c r="BLZ19" s="126">
        <f>IF(COUNTA(BLY$12:BLY$42)=0,0.6*BLY$5,IF(BLY19="",0,IF(BLY$6=0,IF(BLY19&gt;=BLY$8,BLY$5,IF(BLY19&lt;BLY$6,0,0.6*BLY$5+0.4*BLY$5*(BLY19-BLY$7)/(BLY$8-BLY$7))),IF(BLY19&lt;=BLY$8,BLY$5,IF(BLY19&gt;BLY$6,0,0.6*BLY$5+0.4*BLY$5*(BLY19-BLY$7)/(BLY$8-BLY$7))))))</f>
      </c>
      <c r="BMA19" s="126">
        <f>IF(BLY19&lt;&gt;"",BLY$5,0)</f>
      </c>
      <c r="BMB19" s="125">
        <f>IF(BLY$6=0,RANK(BLY19,BLY$12:BLY$42,0),RANK(BLY19,BLY$12:BLY$42,1))</f>
      </c>
      <c r="BMC19" s="126">
        <v>10.52</v>
      </c>
      <c r="BMD19" s="126">
        <f>IF(COUNTA(BMC$12:BMC$42)=0,0.6*BMC$5,IF(BMC19="",0,IF(BMC$6=0,IF(BMC19&gt;=BMC$8,BMC$5,IF(BMC19&lt;BMC$6,0,0.6*BMC$5+0.4*BMC$5*(BMC19-BMC$7)/(BMC$8-BMC$7))),IF(BMC19&lt;=BMC$8,BMC$5,IF(BMC19&gt;BMC$6,0,0.6*BMC$5+0.4*BMC$5*(BMC19-BMC$7)/(BMC$8-BMC$7))))))</f>
      </c>
      <c r="BME19" s="126">
        <f>IF(BMC19&lt;&gt;"",BMC$5,0)</f>
      </c>
      <c r="BMF19" s="125">
        <f>IF(BMC$6=0,RANK(BMC19,BMC$12:BMC$42,0),RANK(BMC19,BMC$12:BMC$42,1))</f>
      </c>
      <c r="BMG19" s="126">
        <v>11</v>
      </c>
      <c r="BMH19" s="126">
        <f>IF(COUNTA(BMG$12:BMG$42)=0,0.6*BMG$5,IF(BMG19="",0,IF(AND(BMG19&gt;=BMG$7,BMG19&lt;=BMG$8),BMG$5,0)))</f>
      </c>
      <c r="BMI19" s="126">
        <f>IF(BMG19&lt;&gt;"",BMG$5,0)</f>
      </c>
      <c r="BMJ19" s="125">
        <f>IF(BMG$6=0,RANK(BMG19,BMG$12:BMG$42,0),RANK(BMG19,BMG$12:BMG$42,1))</f>
      </c>
      <c r="BMK19" s="126">
        <v>99.14</v>
      </c>
      <c r="BML19" s="126">
        <f>IF(COUNTA(BMK$12:BMK$42)=0,0.6*BMK$5,IF(BMK19="",0,IF(BMK$6=0,IF(BMK19&gt;=BMK$8,BMK$5,IF(BMK19&lt;BMK$6,0,0.6*BMK$5+0.4*BMK$5*(BMK19-BMK$7)/(BMK$8-BMK$7))),IF(BMK19&lt;=BMK$8,BMK$5,IF(BMK19&gt;BMK$6,0,0.6*BMK$5+0.4*BMK$5*(BMK19-BMK$7)/(BMK$8-BMK$7))))))</f>
      </c>
      <c r="BMM19" s="126">
        <f>IF(BMK19&lt;&gt;"",BMK$5,0)</f>
      </c>
      <c r="BMN19" s="125">
        <f>IF(BMK$6=0,RANK(BMK19,BMK$12:BMK$42,0),RANK(BMK19,BMK$12:BMK$42,1))</f>
      </c>
      <c r="BMO19"/>
      <c r="BMP19" s="126">
        <f>IF(COUNTA(BMO$12:BMO$42)=0,0.6*BMO$5,IF(BMO19="",0,IF(BMO$6=0,IF(BMO19&gt;=BMO$8,BMO$5,IF(BMO19&lt;BMO$6,0,0.6*BMO$5+0.4*BMO$5*(BMO19-BMO$7)/(BMO$8-BMO$7))),IF(BMO19&lt;=BMO$8,BMO$5,IF(BMO19&gt;BMO$6,0,0.6*BMO$5+0.4*BMO$5*(BMO19-BMO$7)/(BMO$8-BMO$7))))))</f>
      </c>
      <c r="BMQ19" s="126">
        <f>IF(BMO19&lt;&gt;"",BMO$5,0)</f>
      </c>
      <c r="BMR19" s="125">
        <f>IF(BMO$6=0,RANK(BMO19,BMO$12:BMO$42,0),RANK(BMO19,BMO$12:BMO$42,1))</f>
      </c>
      <c r="BMS19"/>
      <c r="BMT19" s="126">
        <f>IF(COUNTA(BMS$12:BMS$42)=0,0.6*BMS$5,IF(BMS19="",0,IF(BMS$6=0,IF(BMS19&gt;=BMS$8,BMS$5,IF(BMS19&lt;BMS$6,0,0.6*BMS$5+0.4*BMS$5*(BMS19-BMS$7)/(BMS$8-BMS$7))),IF(BMS19&lt;=BMS$8,BMS$5,IF(BMS19&gt;BMS$6,0,0.6*BMS$5+0.4*BMS$5*(BMS19-BMS$7)/(BMS$8-BMS$7))))))</f>
      </c>
      <c r="BMU19" s="126">
        <f>IF(BMS19&lt;&gt;"",BMS$5,0)</f>
      </c>
      <c r="BMV19" s="125">
        <f>IF(BMS$6=0,RANK(BMS19,BMS$12:BMS$42,0),RANK(BMS19,BMS$12:BMS$42,1))</f>
      </c>
      <c r="BMW19"/>
      <c r="BMX19" s="126">
        <f>IF(COUNTA(BMW$12:BMW$42)=0,0.6*BMW$5,IF(BMW19="",0,IF(BMW$6=0,IF(BMW19&gt;=BMW$8,BMW$5,IF(BMW19&lt;BMW$6,0,0.6*BMW$5+0.4*BMW$5*(BMW19-BMW$7)/(BMW$8-BMW$7))),IF(BMW19&lt;=BMW$8,BMW$5,IF(BMW19&gt;BMW$6,0,0.6*BMW$5+0.4*BMW$5*(BMW19-BMW$7)/(BMW$8-BMW$7))))))</f>
      </c>
      <c r="BMY19" s="126">
        <f>IF(BMW19&lt;&gt;"",BMW$5,0)</f>
      </c>
      <c r="BMZ19" s="125">
        <f>IF(BMW$6=0,RANK(BMW19,BMW$12:BMW$42,0),RANK(BMW19,BMW$12:BMW$42,1))</f>
      </c>
      <c r="BNA19" s="126">
        <v>99.95</v>
      </c>
      <c r="BNB19" s="126">
        <f>IF(COUNTA(BNA$12:BNA$42)=0,0.6*BNA$5,IF(BNA19="",0,IF(BNA$6=0,IF(BNA19&gt;=BNA$8,BNA$5,IF(BNA19&lt;BNA$6,0,0.6*BNA$5+0.4*BNA$5*(BNA19-BNA$7)/(BNA$8-BNA$7))),IF(BNA19&lt;=BNA$8,BNA$5,IF(BNA19&gt;BNA$6,0,0.6*BNA$5+0.4*BNA$5*(BNA19-BNA$7)/(BNA$8-BNA$7))))))</f>
      </c>
      <c r="BNC19" s="126">
        <f>IF(BNA19&lt;&gt;"",BNA$5,0)</f>
      </c>
      <c r="BND19" s="125">
        <f>IF(BNA$6=0,RANK(BNA19,BNA$12:BNA$42,0),RANK(BNA19,BNA$12:BNA$42,1))</f>
      </c>
      <c r="BNE19" s="126">
        <v>100</v>
      </c>
      <c r="BNF19" s="126">
        <f>IF(COUNTA(BNE$12:BNE$42)=0,0.6*BNE$5,IF(BNE19="",0,IF(BNE$6=0,IF(BNE19&gt;=BNE$8,BNE$5,IF(BNE19&lt;BNE$6,0,0.6*BNE$5+0.4*BNE$5*(BNE19-BNE$7)/(BNE$8-BNE$7))),IF(BNE19&lt;=BNE$8,BNE$5,IF(BNE19&gt;BNE$6,0,0.6*BNE$5+0.4*BNE$5*(BNE19-BNE$7)/(BNE$8-BNE$7))))))</f>
      </c>
      <c r="BNG19" s="126">
        <f>IF(BNE19&lt;&gt;"",BNE$5,0)</f>
      </c>
      <c r="BNH19" s="125">
        <f>IF(BNE$6=0,RANK(BNE19,BNE$12:BNE$42,0),RANK(BNE19,BNE$12:BNE$42,1))</f>
      </c>
      <c r="BNI19" s="126">
        <v>0.0179</v>
      </c>
      <c r="BNJ19" s="126">
        <f>IF(COUNTA(BNI$12:BNI$42)=0,0.6*BNI$5,IF(BNI19="",0,IF(BNI$6=0,IF(BNI19&gt;=BNI$8,BNI$5,IF(BNI19&lt;BNI$6,0,0.6*BNI$5+0.4*BNI$5*(BNI19-BNI$7)/(BNI$8-BNI$7))),IF(BNI19&lt;=BNI$8,BNI$5,IF(BNI19&gt;BNI$6,0,0.6*BNI$5+0.4*BNI$5*(BNI19-BNI$7)/(BNI$8-BNI$7))))))</f>
      </c>
      <c r="BNK19" s="126">
        <f>IF(BNI19&lt;&gt;"",BNI$5,0)</f>
      </c>
      <c r="BNL19" s="125">
        <f>IF(BNI$6=0,RANK(BNI19,BNI$12:BNI$42,0),RANK(BNI19,BNI$12:BNI$42,1))</f>
      </c>
      <c r="BNM19" s="126">
        <v>99.96</v>
      </c>
      <c r="BNN19" s="126">
        <f>IF(COUNTA(BNM$12:BNM$42)=0,0.6*BNM$5,IF(BNM19="",0,IF(BNM$6=0,IF(BNM19&gt;=BNM$8,BNM$5,IF(BNM19&lt;BNM$6,0,0.6*BNM$5+0.4*BNM$5*(BNM19-BNM$7)/(BNM$8-BNM$7))),IF(BNM19&lt;=BNM$8,BNM$5,IF(BNM19&gt;BNM$6,0,0.6*BNM$5+0.4*BNM$5*(BNM19-BNM$7)/(BNM$8-BNM$7))))))</f>
      </c>
      <c r="BNO19" s="126">
        <f>IF(BNM19&lt;&gt;"",BNM$5,0)</f>
      </c>
      <c r="BNP19" s="125">
        <f>IF(BNM$6=0,RANK(BNM19,BNM$12:BNM$42,0),RANK(BNM19,BNM$12:BNM$42,1))</f>
      </c>
      <c r="BNQ19" s="126">
        <v>100</v>
      </c>
      <c r="BNR19" s="126">
        <f>IF(COUNTA(BNQ$12:BNQ$42)=0,0.6*BNQ$5,IF(BNQ19="",0,IF(BNQ$6=0,IF(BNQ19&gt;=BNQ$8,BNQ$5,IF(BNQ19&lt;BNQ$6,0,0.6*BNQ$5+0.4*BNQ$5*(BNQ19-BNQ$7)/(BNQ$8-BNQ$7))),IF(BNQ19&lt;=BNQ$8,BNQ$5,IF(BNQ19&gt;BNQ$6,0,0.6*BNQ$5+0.4*BNQ$5*(BNQ19-BNQ$7)/(BNQ$8-BNQ$7))))))</f>
      </c>
      <c r="BNS19" s="126">
        <f>IF(BNQ19&lt;&gt;"",BNQ$5,0)</f>
      </c>
      <c r="BNT19" s="125">
        <f>IF(BNQ$6=0,RANK(BNQ19,BNQ$12:BNQ$42,0),RANK(BNQ19,BNQ$12:BNQ$42,1))</f>
      </c>
      <c r="BNU19"/>
      <c r="BNV19" s="126">
        <f>IF(COUNTA(BNU$12:BNU$42)=0,0.6*BNU$5,IF(BNU19="",0,IF(BNU$6=0,IF(BNU19&gt;=BNU$8,BNU$5,IF(BNU19&lt;BNU$6,0,0.6*BNU$5+0.4*BNU$5*(BNU19-BNU$7)/(BNU$8-BNU$7))),IF(BNU19&lt;=BNU$8,BNU$5,IF(BNU19&gt;BNU$6,0,0.6*BNU$5+0.4*BNU$5*(BNU19-BNU$7)/(BNU$8-BNU$7))))))</f>
      </c>
      <c r="BNW19" s="126">
        <f>IF(BNU19&lt;&gt;"",BNU$5,0)</f>
      </c>
      <c r="BNX19" s="125">
        <f>IF(BNU$6=0,RANK(BNU19,BNU$12:BNU$42,0),RANK(BNU19,BNU$12:BNU$42,1))</f>
      </c>
      <c r="BNY19" s="126">
        <v>100</v>
      </c>
      <c r="BNZ19" s="126">
        <f>IF(COUNTA(BNY$12:BNY$42)=0,0.6*BNY$5,IF(BNY19="",0,IF(BNY$6=0,IF(BNY19&gt;=BNY$8,BNY$5,IF(BNY19&lt;BNY$6,0,0.6*BNY$5+0.4*BNY$5*(BNY19-BNY$7)/(BNY$8-BNY$7))),IF(BNY19&lt;=BNY$8,BNY$5,IF(BNY19&gt;BNY$6,0,0.6*BNY$5+0.4*BNY$5*(BNY19-BNY$7)/(BNY$8-BNY$7))))))</f>
      </c>
      <c r="BOA19" s="126">
        <f>IF(BNY19&lt;&gt;"",BNY$5,0)</f>
      </c>
      <c r="BOB19" s="125">
        <f>IF(BNY$6=0,RANK(BNY19,BNY$12:BNY$42,0),RANK(BNY19,BNY$12:BNY$42,1))</f>
      </c>
      <c r="BOC19" s="126">
        <v>0</v>
      </c>
      <c r="BOD19" s="126">
        <f>IF(COUNTA(BOC$12:BOC$42)=0,0.6*BOC$5,IF(BOC19="",0,IF(BOC$6=0,IF(BOC19&gt;=BOC$8,BOC$5,IF(BOC19&lt;BOC$6,0,0.6*BOC$5+0.4*BOC$5*(BOC19-BOC$7)/(BOC$8-BOC$7))),IF(BOC19&lt;=BOC$8,BOC$5,IF(BOC19&gt;BOC$6,0,0.6*BOC$5+0.4*BOC$5*(BOC19-BOC$7)/(BOC$8-BOC$7))))))</f>
      </c>
      <c r="BOE19" s="126">
        <f>IF(BOC19&lt;&gt;"",BOC$5,0)</f>
      </c>
      <c r="BOF19" s="125">
        <f>IF(BOC$6=0,RANK(BOC19,BOC$12:BOC$42,0),RANK(BOC19,BOC$12:BOC$42,1))</f>
      </c>
      <c r="BOG19"/>
      <c r="BOH19" s="126">
        <f>IF(COUNTA(BOG$12:BOG$42)=0,0.6*BOG$5,IF(BOG19="",0,IF(BOG$6=0,IF(BOG19&gt;=BOG$8,BOG$5,IF(BOG19&lt;BOG$6,0,0.6*BOG$5+0.4*BOG$5*(BOG19-BOG$7)/(BOG$8-BOG$7))),IF(BOG19&lt;=BOG$8,BOG$5,IF(BOG19&gt;BOG$6,0,0.6*BOG$5+0.4*BOG$5*(BOG19-BOG$7)/(BOG$8-BOG$7))))))</f>
      </c>
      <c r="BOI19" s="126">
        <f>IF(BOG19&lt;&gt;"",BOG$5,0)</f>
      </c>
      <c r="BOJ19" s="125">
        <f>IF(BOG$6=0,RANK(BOG19,BOG$12:BOG$42,0),RANK(BOG19,BOG$12:BOG$42,1))</f>
      </c>
      <c r="BOK19" s="126">
        <v>79.11</v>
      </c>
      <c r="BOL19" s="126">
        <f>IF(COUNTA(BOK$12:BOK$42)=0,0.6*BOK$5,IF(BOK19="",0,IF(BOK$6=0,IF(BOK19&gt;=BOK$8,BOK$5,IF(BOK19&lt;BOK$6,0,0.6*BOK$5+0.4*BOK$5*(BOK19-BOK$7)/(BOK$8-BOK$7))),IF(BOK19&lt;=BOK$8,BOK$5,IF(BOK19&gt;BOK$6,0,0.6*BOK$5+0.4*BOK$5*(BOK19-BOK$7)/(BOK$8-BOK$7))))))</f>
      </c>
      <c r="BOM19" s="126">
        <f>IF(BOK19&lt;&gt;"",BOK$5,0)</f>
      </c>
      <c r="BON19" s="125">
        <f>IF(BOK$6=0,RANK(BOK19,BOK$12:BOK$42,0),RANK(BOK19,BOK$12:BOK$42,1))</f>
      </c>
      <c r="BOO19" s="126">
        <v>8.93</v>
      </c>
      <c r="BOP19" s="126">
        <f>IF(COUNTA(BOO$12:BOO$42)=0,0.6*BOO$5,IF(BOO19="",0,IF(BOO$6=0,IF(BOO19&gt;=BOO$8,BOO$5,IF(BOO19&lt;BOO$6,0,0.6*BOO$5+0.4*BOO$5*(BOO19-BOO$7)/(BOO$8-BOO$7))),IF(BOO19&lt;=BOO$8,BOO$5,IF(BOO19&gt;BOO$6,0,0.6*BOO$5+0.4*BOO$5*(BOO19-BOO$7)/(BOO$8-BOO$7))))))</f>
      </c>
      <c r="BOQ19" s="126">
        <f>IF(BOO19&lt;&gt;"",BOO$5,0)</f>
      </c>
      <c r="BOR19" s="125">
        <f>IF(BOO$6=0,RANK(BOO19,BOO$12:BOO$42,0),RANK(BOO19,BOO$12:BOO$42,1))</f>
      </c>
      <c r="BOS19" s="126">
        <v>99.5</v>
      </c>
      <c r="BOT19" s="126">
        <f>IF(COUNTA(BOS$12:BOS$42)=0,0.6*BOS$5,IF(BOS19="",0,IF(BOS$6=0,IF(BOS19&gt;=BOS$8,BOS$5,IF(BOS19&lt;BOS$6,0,0.6*BOS$5+0.4*BOS$5*(BOS19-BOS$7)/(BOS$8-BOS$7))),IF(BOS19&lt;=BOS$8,BOS$5,IF(BOS19&gt;BOS$6,0,0.6*BOS$5+0.4*BOS$5*(BOS19-BOS$7)/(BOS$8-BOS$7))))))</f>
      </c>
      <c r="BOU19" s="126">
        <f>IF(BOS19&lt;&gt;"",BOS$5,0)</f>
      </c>
      <c r="BOV19" s="125">
        <f>IF(BOS$6=0,RANK(BOS19,BOS$12:BOS$42,0),RANK(BOS19,BOS$12:BOS$42,1))</f>
      </c>
      <c r="BOW19"/>
      <c r="BOX19" s="126">
        <f>IF(COUNTA(BOW$12:BOW$42)=0,0.6*BOW$5,IF(BOW19="",0,IF(BOW$6=0,IF(BOW19&gt;=BOW$8,BOW$5,IF(BOW19&lt;BOW$6,0,0.6*BOW$5+0.4*BOW$5*(BOW19-BOW$7)/(BOW$8-BOW$7))),IF(BOW19&lt;=BOW$8,BOW$5,IF(BOW19&gt;BOW$6,0,0.6*BOW$5+0.4*BOW$5*(BOW19-BOW$7)/(BOW$8-BOW$7))))))</f>
      </c>
      <c r="BOY19" s="126">
        <f>IF(BOW19&lt;&gt;"",BOW$5,0)</f>
      </c>
      <c r="BOZ19" s="125">
        <f>IF(BOW$6=0,RANK(BOW19,BOW$12:BOW$42,0),RANK(BOW19,BOW$12:BOW$42,1))</f>
      </c>
      <c r="BPA19"/>
      <c r="BPB19" s="126">
        <f>IF(COUNTA(BPA$12:BPA$42)=0,0.6*BPA$5,IF(BPA19="",0,IF(BPA$6=0,IF(BPA19&gt;=BPA$8,BPA$5,IF(BPA19&lt;BPA$6,0,0.6*BPA$5+0.4*BPA$5*(BPA19-BPA$7)/(BPA$8-BPA$7))),IF(BPA19&lt;=BPA$8,BPA$5,IF(BPA19&gt;BPA$6,0,0.6*BPA$5+0.4*BPA$5*(BPA19-BPA$7)/(BPA$8-BPA$7))))))</f>
      </c>
      <c r="BPC19" s="126">
        <f>IF(BPA19&lt;&gt;"",BPA$5,0)</f>
      </c>
      <c r="BPD19" s="125">
        <f>IF(BPA$6=0,RANK(BPA19,BPA$12:BPA$42,0),RANK(BPA19,BPA$12:BPA$42,1))</f>
      </c>
      <c r="BPE19"/>
      <c r="BPF19" s="126">
        <f>IF(COUNTA(BPE$12:BPE$42)=0,0.6*BPE$5,IF(BPE19="",0,IF(BPE$6=0,IF(BPE19&gt;=BPE$8,BPE$5,IF(BPE19&lt;BPE$6,0,0.6*BPE$5+0.4*BPE$5*(BPE19-BPE$7)/(BPE$8-BPE$7))),IF(BPE19&lt;=BPE$8,BPE$5,IF(BPE19&gt;BPE$6,0,0.6*BPE$5+0.4*BPE$5*(BPE19-BPE$7)/(BPE$8-BPE$7))))))</f>
      </c>
      <c r="BPG19" s="126">
        <f>IF(BPE19&lt;&gt;"",BPE$5,0)</f>
      </c>
      <c r="BPH19" s="125">
        <f>IF(BPE$6=0,RANK(BPE19,BPE$12:BPE$42,0),RANK(BPE19,BPE$12:BPE$42,1))</f>
      </c>
      <c r="BPI19"/>
      <c r="BPJ19" s="126">
        <f>IF(COUNTA(BPI$12:BPI$42)=0,0.6*BPI$5,IF(BPI19="",0,IF(BPI$6=0,IF(BPI19&gt;=BPI$8,BPI$5,IF(BPI19&lt;BPI$6,0,0.6*BPI$5+0.4*BPI$5*(BPI19-BPI$7)/(BPI$8-BPI$7))),IF(BPI19&lt;=BPI$8,BPI$5,IF(BPI19&gt;BPI$6,0,0.6*BPI$5+0.4*BPI$5*(BPI19-BPI$7)/(BPI$8-BPI$7))))))</f>
      </c>
      <c r="BPK19" s="126">
        <f>IF(BPI19&lt;&gt;"",BPI$5,0)</f>
      </c>
      <c r="BPL19" s="125">
        <f>IF(BPI$6=0,RANK(BPI19,BPI$12:BPI$42,0),RANK(BPI19,BPI$12:BPI$42,1))</f>
      </c>
      <c r="BPM19" s="126">
        <v>99.8533333333333</v>
      </c>
      <c r="BPN19" s="126">
        <f>IF(COUNTA(BPM$12:BPM$42)=0,0.6*BPM$5,IF(BPM19="",0,IF(BPM$6=0,IF(BPM19&gt;=BPM$8,BPM$5,IF(BPM19&lt;BPM$6,0,0.6*BPM$5+0.4*BPM$5*(BPM19-BPM$7)/(BPM$8-BPM$7))),IF(BPM19&lt;=BPM$8,BPM$5,IF(BPM19&gt;BPM$6,0,0.6*BPM$5+0.4*BPM$5*(BPM19-BPM$7)/(BPM$8-BPM$7))))))</f>
      </c>
      <c r="BPO19" s="126">
        <f>IF(BPM19&lt;&gt;"",BPM$5,0)</f>
      </c>
      <c r="BPP19" s="125">
        <f>IF(BPM$6=0,RANK(BPM19,BPM$12:BPM$42,0),RANK(BPM19,BPM$12:BPM$42,1))</f>
      </c>
      <c r="BPQ19" s="126">
        <v>100</v>
      </c>
      <c r="BPR19" s="126">
        <f>IF(COUNTA(BPQ$12:BPQ$42)=0,0.6*BPQ$5,IF(BPQ19="",0,IF(BPQ$6=0,IF(BPQ19&gt;=BPQ$8,BPQ$5,IF(BPQ19&lt;BPQ$6,0,0.6*BPQ$5+0.4*BPQ$5*(BPQ19-BPQ$7)/(BPQ$8-BPQ$7))),IF(BPQ19&lt;=BPQ$8,BPQ$5,IF(BPQ19&gt;BPQ$6,0,0.6*BPQ$5+0.4*BPQ$5*(BPQ19-BPQ$7)/(BPQ$8-BPQ$7))))))</f>
      </c>
      <c r="BPS19" s="126">
        <f>IF(BPQ19&lt;&gt;"",BPQ$5,0)</f>
      </c>
      <c r="BPT19" s="125">
        <f>IF(BPQ$6=0,RANK(BPQ19,BPQ$12:BPQ$42,0),RANK(BPQ19,BPQ$12:BPQ$42,1))</f>
      </c>
      <c r="BPU19" s="126">
        <v>1.92</v>
      </c>
      <c r="BPV19" s="126">
        <f>IF(COUNTA(BPU$12:BPU$42)=0,0.6*BPU$5,IF(BPU19="",0,IF(BPU$6=0,IF(BPU19&gt;=BPU$8,BPU$5,IF(BPU19&lt;BPU$6,0,0.6*BPU$5+0.4*BPU$5*(BPU19-BPU$7)/(BPU$8-BPU$7))),IF(BPU19&lt;=BPU$8,BPU$5,IF(BPU19&gt;BPU$6,0,0.6*BPU$5+0.4*BPU$5*(BPU19-BPU$7)/(BPU$8-BPU$7))))))</f>
      </c>
      <c r="BPW19" s="126">
        <f>IF(BPU19&lt;&gt;"",BPU$5,0)</f>
      </c>
      <c r="BPX19" s="125">
        <f>IF(BPU$6=0,RANK(BPU19,BPU$12:BPU$42,0),RANK(BPU19,BPU$12:BPU$42,1))</f>
      </c>
      <c r="BPY19" s="126">
        <v>100</v>
      </c>
      <c r="BPZ19" s="126">
        <f>IF(COUNTA(BPY$12:BPY$42)=0,0.6*BPY$5,IF(BPY19="",0,IF(BPY$6=0,IF(BPY19&gt;=BPY$8,BPY$5,IF(BPY19&lt;BPY$6,0,0.6*BPY$5+0.4*BPY$5*(BPY19-BPY$7)/(BPY$8-BPY$7))),IF(BPY19&lt;=BPY$8,BPY$5,IF(BPY19&gt;BPY$6,0,0.6*BPY$5+0.4*BPY$5*(BPY19-BPY$7)/(BPY$8-BPY$7))))))</f>
      </c>
      <c r="BQA19" s="126">
        <f>IF(BPY19&lt;&gt;"",BPY$5,0)</f>
      </c>
      <c r="BQB19" s="125">
        <f>IF(BPY$6=0,RANK(BPY19,BPY$12:BPY$42,0),RANK(BPY19,BPY$12:BPY$42,1))</f>
      </c>
      <c r="BQC19" s="126">
        <v>100</v>
      </c>
      <c r="BQD19" s="126">
        <f>IF(COUNTA(BQC$12:BQC$42)=0,0.6*BQC$5,IF(BQC19="",0,IF(BQC$6=0,IF(BQC19&gt;=BQC$8,BQC$5,IF(BQC19&lt;BQC$6,0,0.6*BQC$5+0.4*BQC$5*(BQC19-BQC$7)/(BQC$8-BQC$7))),IF(BQC19&lt;=BQC$8,BQC$5,IF(BQC19&gt;BQC$6,0,0.6*BQC$5+0.4*BQC$5*(BQC19-BQC$7)/(BQC$8-BQC$7))))))</f>
      </c>
      <c r="BQE19" s="126">
        <f>IF(BQC19&lt;&gt;"",BQC$5,0)</f>
      </c>
      <c r="BQF19" s="125">
        <f>IF(BQC$6=0,RANK(BQC19,BQC$12:BQC$42,0),RANK(BQC19,BQC$12:BQC$42,1))</f>
      </c>
      <c r="BQG19"/>
      <c r="BQH19" s="126">
        <f>IF(COUNTA(BQG$12:BQG$42)=0,0.6*BQG$5,IF(BQG19="",0,IF(BQG$6=0,IF(BQG19&gt;=BQG$8,BQG$5,IF(BQG19&lt;BQG$6,0,0.6*BQG$5+0.4*BQG$5*(BQG19-BQG$7)/(BQG$8-BQG$7))),IF(BQG19&lt;=BQG$8,BQG$5,IF(BQG19&gt;BQG$6,0,0.6*BQG$5+0.4*BQG$5*(BQG19-BQG$7)/(BQG$8-BQG$7))))))</f>
      </c>
      <c r="BQI19" s="126">
        <f>IF(BQG19&lt;&gt;"",BQG$5,0)</f>
      </c>
      <c r="BQJ19" s="125">
        <f>IF(BQG$6=0,RANK(BQG19,BQG$12:BQG$42,0),RANK(BQG19,BQG$12:BQG$42,1))</f>
      </c>
      <c r="BQK19" s="126">
        <v>100</v>
      </c>
      <c r="BQL19" s="126">
        <f>IF(COUNTA(BQK$12:BQK$42)=0,0.6*BQK$5,IF(BQK19="",0,IF(BQK$6=0,IF(BQK19&gt;=BQK$8,BQK$5,IF(BQK19&lt;BQK$6,0,0.6*BQK$5+0.4*BQK$5*(BQK19-BQK$7)/(BQK$8-BQK$7))),IF(BQK19&lt;=BQK$8,BQK$5,IF(BQK19&gt;BQK$6,0,0.6*BQK$5+0.4*BQK$5*(BQK19-BQK$7)/(BQK$8-BQK$7))))))</f>
      </c>
      <c r="BQM19" s="126">
        <f>IF(BQK19&lt;&gt;"",BQK$5,0)</f>
      </c>
      <c r="BQN19" s="125">
        <f>IF(BQK$6=0,RANK(BQK19,BQK$12:BQK$42,0),RANK(BQK19,BQK$12:BQK$42,1))</f>
      </c>
      <c r="BQO19" s="126">
        <v>0</v>
      </c>
      <c r="BQP19" s="126">
        <f>IF(COUNTA(BQO$12:BQO$42)=0,0.6*BQO$5,IF(BQO19="",0,IF(BQO$6=0,IF(BQO19&gt;=BQO$8,BQO$5,IF(BQO19&lt;BQO$6,0,0.6*BQO$5+0.4*BQO$5*(BQO19-BQO$7)/(BQO$8-BQO$7))),IF(BQO19&lt;=BQO$8,BQO$5,IF(BQO19&gt;BQO$6,0,0.6*BQO$5+0.4*BQO$5*(BQO19-BQO$7)/(BQO$8-BQO$7))))))</f>
      </c>
      <c r="BQQ19" s="126">
        <f>IF(BQO19&lt;&gt;"",BQO$5,0)</f>
      </c>
      <c r="BQR19" s="125">
        <f>IF(BQO$6=0,RANK(BQO19,BQO$12:BQO$42,0),RANK(BQO19,BQO$12:BQO$42,1))</f>
      </c>
      <c r="BQS19" s="126">
        <v>0</v>
      </c>
      <c r="BQT19" s="126">
        <f>IF(COUNTA(BQS$12:BQS$42)=0,0.6*BQS$5,IF(BQS19="",0,IF(BQS$6=0,IF(BQS19&gt;=BQS$8,BQS$5,IF(BQS19&lt;BQS$6,0,0.6*BQS$5+0.4*BQS$5*(BQS19-BQS$7)/(BQS$8-BQS$7))),IF(BQS19&lt;=BQS$8,BQS$5,IF(BQS19&gt;BQS$6,0,0.6*BQS$5+0.4*BQS$5*(BQS19-BQS$7)/(BQS$8-BQS$7))))))</f>
      </c>
      <c r="BQU19" s="126">
        <f>IF(BQS19&lt;&gt;"",BQS$5,0)</f>
      </c>
      <c r="BQV19" s="125">
        <f>IF(BQS$6=0,RANK(BQS19,BQS$12:BQS$42,0),RANK(BQS19,BQS$12:BQS$42,1))</f>
      </c>
      <c r="BQW19" s="126">
        <v>101.296666666667</v>
      </c>
      <c r="BQX19" s="126">
        <f>IF(COUNTA(BQW$12:BQW$42)=0,0.6*BQW$5,IF(BQW19="",0,IF(BQW$6=0,IF(BQW19&gt;=BQW$8,BQW$5,IF(BQW19&lt;BQW$6,0,0.6*BQW$5+0.4*BQW$5*(BQW19-BQW$7)/(BQW$8-BQW$7))),IF(BQW19&lt;=BQW$8,BQW$5,IF(BQW19&gt;BQW$6,0,0.6*BQW$5+0.4*BQW$5*(BQW19-BQW$7)/(BQW$8-BQW$7))))))</f>
      </c>
      <c r="BQY19" s="126">
        <f>IF(BQW19&lt;&gt;"",BQW$5,0)</f>
      </c>
      <c r="BQZ19" s="125">
        <f>IF(BQW$6=0,RANK(BQW19,BQW$12:BQW$42,0),RANK(BQW19,BQW$12:BQW$42,1))</f>
      </c>
      <c r="BRA19" s="126">
        <v>23.2633333333333</v>
      </c>
      <c r="BRB19" s="126">
        <f>IF(COUNTA(BRA$12:BRA$42)=0,0.6*BRA$5,IF(BRA19="",0,IF(BRA$6=0,IF(BRA19&gt;=BRA$8,BRA$5,IF(BRA19&lt;BRA$6,0,0.6*BRA$5+0.4*BRA$5*(BRA19-BRA$7)/(BRA$8-BRA$7))),IF(BRA19&lt;=BRA$8,BRA$5,IF(BRA19&gt;BRA$6,0,0.6*BRA$5+0.4*BRA$5*(BRA19-BRA$7)/(BRA$8-BRA$7))))))</f>
      </c>
      <c r="BRC19" s="126">
        <f>IF(BRA19&lt;&gt;"",BRA$5,0)</f>
      </c>
      <c r="BRD19" s="125">
        <f>IF(BRA$6=0,RANK(BRA19,BRA$12:BRA$42,0),RANK(BRA19,BRA$12:BRA$42,1))</f>
      </c>
      <c r="BRE19" s="126">
        <v>0.13</v>
      </c>
      <c r="BRF19" s="126">
        <f>IF(COUNTA(BRE$12:BRE$42)=0,0.6*BRE$5,IF(BRE19="",0,IF(BRE$6=0,IF(BRE19&gt;=BRE$8,BRE$5,IF(BRE19&lt;BRE$6,0,0.6*BRE$5+0.4*BRE$5*(BRE19-BRE$7)/(BRE$8-BRE$7))),IF(BRE19&lt;=BRE$8,BRE$5,IF(BRE19&gt;BRE$6,0,0.6*BRE$5+0.4*BRE$5*(BRE19-BRE$7)/(BRE$8-BRE$7))))))</f>
      </c>
      <c r="BRG19" s="126">
        <f>IF(BRE19&lt;&gt;"",BRE$5,0)</f>
      </c>
      <c r="BRH19" s="125">
        <f>IF(BRE$6=0,RANK(BRE19,BRE$12:BRE$42,0),RANK(BRE19,BRE$12:BRE$42,1))</f>
      </c>
      <c r="BRI19" s="126">
        <v>0.06</v>
      </c>
      <c r="BRJ19" s="126">
        <f>IF(COUNTA(BRI$12:BRI$42)=0,0.6*BRI$5,IF(BRI19="",0,IF(BRI$6=0,IF(BRI19&gt;=BRI$8,BRI$5,IF(BRI19&lt;BRI$6,0,0.6*BRI$5+0.4*BRI$5*(BRI19-BRI$7)/(BRI$8-BRI$7))),IF(BRI19&lt;=BRI$8,BRI$5,IF(BRI19&gt;BRI$6,0,0.6*BRI$5+0.4*BRI$5*(BRI19-BRI$7)/(BRI$8-BRI$7))))))</f>
      </c>
      <c r="BRK19" s="126">
        <f>IF(BRI19&lt;&gt;"",BRI$5,0)</f>
      </c>
      <c r="BRL19" s="125">
        <f>IF(BRI$6=0,RANK(BRI19,BRI$12:BRI$42,0),RANK(BRI19,BRI$12:BRI$42,1))</f>
      </c>
      <c r="BRM19" s="126">
        <v>0.04</v>
      </c>
      <c r="BRN19" s="126">
        <f>IF(COUNTA(BRM$12:BRM$42)=0,0.6*BRM$5,IF(BRM19="",0,IF(BRM$6=0,IF(BRM19&gt;=BRM$8,BRM$5,IF(BRM19&lt;BRM$6,0,0.6*BRM$5+0.4*BRM$5*(BRM19-BRM$7)/(BRM$8-BRM$7))),IF(BRM19&lt;=BRM$8,BRM$5,IF(BRM19&gt;BRM$6,0,0.6*BRM$5+0.4*BRM$5*(BRM19-BRM$7)/(BRM$8-BRM$7))))))</f>
      </c>
      <c r="BRO19" s="126">
        <f>IF(BRM19&lt;&gt;"",BRM$5,0)</f>
      </c>
      <c r="BRP19" s="125">
        <f>IF(BRM$6=0,RANK(BRM19,BRM$12:BRM$42,0),RANK(BRM19,BRM$12:BRM$42,1))</f>
      </c>
      <c r="BRQ19"/>
      <c r="BRR19" s="126">
        <f>IF(COUNTA(BRQ$12:BRQ$42)=0,0.6*BRQ$5,IF(BRQ19="",0,IF(BRQ$6=0,IF(BRQ19&gt;=BRQ$8,BRQ$5,IF(BRQ19&lt;BRQ$6,0,0.6*BRQ$5+0.4*BRQ$5*(BRQ19-BRQ$7)/(BRQ$8-BRQ$7))),IF(BRQ19&lt;=BRQ$8,BRQ$5,IF(BRQ19&gt;BRQ$6,0,0.6*BRQ$5+0.4*BRQ$5*(BRQ19-BRQ$7)/(BRQ$8-BRQ$7))))))</f>
      </c>
      <c r="BRS19" s="126">
        <f>IF(BRQ19&lt;&gt;"",BRQ$5,0)</f>
      </c>
      <c r="BRT19" s="125">
        <f>IF(BRQ$6=0,RANK(BRQ19,BRQ$12:BRQ$42,0),RANK(BRQ19,BRQ$12:BRQ$42,1))</f>
      </c>
      <c r="BRU19"/>
      <c r="BRV19" s="126">
        <f>IF(COUNTA(BRU$12:BRU$42)=0,0.6*BRU$5,IF(BRU19="",0,IF(BRU$6=0,IF(BRU19&gt;=BRU$8,BRU$5,IF(BRU19&lt;BRU$6,0,0.6*BRU$5+0.4*BRU$5*(BRU19-BRU$7)/(BRU$8-BRU$7))),IF(BRU19&lt;=BRU$8,BRU$5,IF(BRU19&gt;BRU$6,0,0.6*BRU$5+0.4*BRU$5*(BRU19-BRU$7)/(BRU$8-BRU$7))))))</f>
      </c>
      <c r="BRW19" s="126">
        <f>IF(BRU19&lt;&gt;"",BRU$5,0)</f>
      </c>
      <c r="BRX19" s="125">
        <f>IF(BRU$6=0,RANK(BRU19,BRU$12:BRU$42,0),RANK(BRU19,BRU$12:BRU$42,1))</f>
      </c>
      <c r="BRY19"/>
      <c r="BRZ19" s="126">
        <f>IF(COUNTA(BRY$12:BRY$42)=0,0.6*BRY$5,IF(BRY19="",0,IF(BRY$6=0,IF(BRY19&gt;=BRY$8,BRY$5,IF(BRY19&lt;BRY$6,0,0.6*BRY$5+0.4*BRY$5*(BRY19-BRY$7)/(BRY$8-BRY$7))),IF(BRY19&lt;=BRY$8,BRY$5,IF(BRY19&gt;BRY$6,0,0.6*BRY$5+0.4*BRY$5*(BRY19-BRY$7)/(BRY$8-BRY$7))))))</f>
      </c>
      <c r="BSA19" s="126">
        <f>IF(BRY19&lt;&gt;"",BRY$5,0)</f>
      </c>
      <c r="BSB19" s="125">
        <f>IF(BRY$6=0,RANK(BRY19,BRY$12:BRY$42,0),RANK(BRY19,BRY$12:BRY$42,1))</f>
      </c>
      <c r="BSC19"/>
      <c r="BSD19" s="126">
        <f>IF(COUNTA(BSC$12:BSC$42)=0,0.6*BSC$5,IF(BSC19="",0,IF(BSC$6=0,IF(BSC19&gt;=BSC$8,BSC$5,IF(BSC19&lt;BSC$6,0,0.6*BSC$5+0.4*BSC$5*(BSC19-BSC$7)/(BSC$8-BSC$7))),IF(BSC19&lt;=BSC$8,BSC$5,IF(BSC19&gt;BSC$6,0,0.6*BSC$5+0.4*BSC$5*(BSC19-BSC$7)/(BSC$8-BSC$7))))))</f>
      </c>
      <c r="BSE19" s="126">
        <f>IF(BSC19&lt;&gt;"",BSC$5,0)</f>
      </c>
      <c r="BSF19" s="125">
        <f>IF(BSC$6=0,RANK(BSC19,BSC$12:BSC$42,0),RANK(BSC19,BSC$12:BSC$42,1))</f>
      </c>
      <c r="BSG19"/>
      <c r="BSH19" s="126">
        <f>IF(COUNTA(BSG$12:BSG$42)=0,0.6*BSG$5,IF(BSG19="",0,IF(BSG$6=0,IF(BSG19&gt;=BSG$8,BSG$5,IF(BSG19&lt;BSG$6,0,0.6*BSG$5+0.4*BSG$5*(BSG19-BSG$7)/(BSG$8-BSG$7))),IF(BSG19&lt;=BSG$8,BSG$5,IF(BSG19&gt;BSG$6,0,0.6*BSG$5+0.4*BSG$5*(BSG19-BSG$7)/(BSG$8-BSG$7))))))</f>
      </c>
      <c r="BSI19" s="126">
        <f>IF(BSG19&lt;&gt;"",BSG$5,0)</f>
      </c>
      <c r="BSJ19" s="125">
        <f>IF(BSG$6=0,RANK(BSG19,BSG$12:BSG$42,0),RANK(BSG19,BSG$12:BSG$42,1))</f>
      </c>
      <c r="BSK19"/>
      <c r="BSL19" s="126">
        <f>IF(COUNTA(BSK$12:BSK$42)=0,0.6*BSK$5,IF(BSK19="",0,IF(BSK$6=0,IF(BSK19&gt;=BSK$8,BSK$5,IF(BSK19&lt;BSK$6,0,0.6*BSK$5+0.4*BSK$5*(BSK19-BSK$7)/(BSK$8-BSK$7))),IF(BSK19&lt;=BSK$8,BSK$5,IF(BSK19&gt;BSK$6,0,0.6*BSK$5+0.4*BSK$5*(BSK19-BSK$7)/(BSK$8-BSK$7))))))</f>
      </c>
      <c r="BSM19" s="126">
        <f>IF(BSK19&lt;&gt;"",BSK$5,0)</f>
      </c>
      <c r="BSN19" s="125">
        <f>IF(BSK$6=0,RANK(BSK19,BSK$12:BSK$42,0),RANK(BSK19,BSK$12:BSK$42,1))</f>
      </c>
      <c r="BSO19"/>
      <c r="BSP19" s="126">
        <f>IF(COUNTA(BSO$12:BSO$42)=0,0.6*BSO$5,IF(BSO19="",0,IF(BSO$6=0,IF(BSO19&gt;=BSO$8,BSO$5,IF(BSO19&lt;BSO$6,0,0.6*BSO$5+0.4*BSO$5*(BSO19-BSO$7)/(BSO$8-BSO$7))),IF(BSO19&lt;=BSO$8,BSO$5,IF(BSO19&gt;BSO$6,0,0.6*BSO$5+0.4*BSO$5*(BSO19-BSO$7)/(BSO$8-BSO$7))))))</f>
      </c>
      <c r="BSQ19" s="126">
        <f>IF(BSO19&lt;&gt;"",BSO$5,0)</f>
      </c>
      <c r="BSR19" s="125">
        <f>IF(BSO$6=0,RANK(BSO19,BSO$12:BSO$42,0),RANK(BSO19,BSO$12:BSO$42,1))</f>
      </c>
      <c r="BSS19"/>
      <c r="BST19" s="126">
        <f>IF(COUNTA(BSS$12:BSS$42)=0,0.6*BSS$5,IF(BSS19="",0,IF(BSS$6=0,IF(BSS19&gt;=BSS$8,BSS$5,IF(BSS19&lt;BSS$6,0,0.6*BSS$5+0.4*BSS$5*(BSS19-BSS$7)/(BSS$8-BSS$7))),IF(BSS19&lt;=BSS$8,BSS$5,IF(BSS19&gt;BSS$6,0,0.6*BSS$5+0.4*BSS$5*(BSS19-BSS$7)/(BSS$8-BSS$7))))))</f>
      </c>
      <c r="BSU19" s="126">
        <f>IF(BSS19&lt;&gt;"",BSS$5,0)</f>
      </c>
      <c r="BSV19" s="125">
        <f>IF(BSS$6=0,RANK(BSS19,BSS$12:BSS$42,0),RANK(BSS19,BSS$12:BSS$42,1))</f>
      </c>
      <c r="BSW19"/>
      <c r="BSX19" s="126">
        <f>IF(COUNTA(BSW$12:BSW$42)=0,0.6*BSW$5,IF(BSW19="",0,IF(BSW$6=0,IF(BSW19&gt;=BSW$8,BSW$5,IF(BSW19&lt;BSW$6,0,0.6*BSW$5+0.4*BSW$5*(BSW19-BSW$7)/(BSW$8-BSW$7))),IF(BSW19&lt;=BSW$8,BSW$5,IF(BSW19&gt;BSW$6,0,0.6*BSW$5+0.4*BSW$5*(BSW19-BSW$7)/(BSW$8-BSW$7))))))</f>
      </c>
      <c r="BSY19" s="126">
        <f>IF(BSW19&lt;&gt;"",BSW$5,0)</f>
      </c>
      <c r="BSZ19" s="125">
        <f>IF(BSW$6=0,RANK(BSW19,BSW$12:BSW$42,0),RANK(BSW19,BSW$12:BSW$42,1))</f>
      </c>
      <c r="BTA19"/>
      <c r="BTB19" s="126">
        <f>IF(COUNTA(BTA$12:BTA$42)=0,0.6*BTA$5,IF(BTA19="",0,IF(BTA$6=0,IF(BTA19&gt;=BTA$8,BTA$5,IF(BTA19&lt;BTA$6,0,0.6*BTA$5+0.4*BTA$5*(BTA19-BTA$7)/(BTA$8-BTA$7))),IF(BTA19&lt;=BTA$8,BTA$5,IF(BTA19&gt;BTA$6,0,0.6*BTA$5+0.4*BTA$5*(BTA19-BTA$7)/(BTA$8-BTA$7))))))</f>
      </c>
      <c r="BTC19" s="126">
        <f>IF(BTA19&lt;&gt;"",BTA$5,0)</f>
      </c>
      <c r="BTD19" s="125">
        <f>IF(BTA$6=0,RANK(BTA19,BTA$12:BTA$42,0),RANK(BTA19,BTA$12:BTA$42,1))</f>
      </c>
      <c r="BTE19"/>
      <c r="BTF19" s="126">
        <f>IF(COUNTA(BTE$12:BTE$42)=0,0.6*BTE$5,IF(BTE19="",0,IF(BTE$6=0,IF(BTE19&gt;=BTE$8,BTE$5,IF(BTE19&lt;BTE$6,0,0.6*BTE$5+0.4*BTE$5*(BTE19-BTE$7)/(BTE$8-BTE$7))),IF(BTE19&lt;=BTE$8,BTE$5,IF(BTE19&gt;BTE$6,0,0.6*BTE$5+0.4*BTE$5*(BTE19-BTE$7)/(BTE$8-BTE$7))))))</f>
      </c>
      <c r="BTG19" s="126">
        <f>IF(BTE19&lt;&gt;"",BTE$5,0)</f>
      </c>
      <c r="BTH19" s="125">
        <f>IF(BTE$6=0,RANK(BTE19,BTE$12:BTE$42,0),RANK(BTE19,BTE$12:BTE$42,1))</f>
      </c>
      <c r="BTI19" s="126">
        <v>0.54</v>
      </c>
      <c r="BTJ19" s="126">
        <f>IF(COUNTA(BTI$12:BTI$42)=0,0.6*BTI$5,IF(BTI19="",0,IF(BTI$6=0,IF(BTI19&gt;=BTI$8,BTI$5,IF(BTI19&lt;BTI$6,0,0.6*BTI$5+0.4*BTI$5*(BTI19-BTI$7)/(BTI$8-BTI$7))),IF(BTI19&lt;=BTI$8,BTI$5,IF(BTI19&gt;BTI$6,0,0.6*BTI$5+0.4*BTI$5*(BTI19-BTI$7)/(BTI$8-BTI$7))))))</f>
      </c>
      <c r="BTK19" s="126">
        <f>IF(BTI19&lt;&gt;"",BTI$5,0)</f>
      </c>
      <c r="BTL19" s="125">
        <f>IF(BTI$6=0,RANK(BTI19,BTI$12:BTI$42,0),RANK(BTI19,BTI$12:BTI$42,1))</f>
      </c>
      <c r="BTM19" s="126">
        <v>4.22</v>
      </c>
      <c r="BTN19" s="126">
        <f>IF(COUNTA(BTM$12:BTM$42)=0,0.6*BTM$5,IF(BTM19="",0,IF(BTM$6=0,IF(BTM19&gt;=BTM$8,BTM$5,IF(BTM19&lt;BTM$6,0,0.6*BTM$5+0.4*BTM$5*(BTM19-BTM$7)/(BTM$8-BTM$7))),IF(BTM19&lt;=BTM$8,BTM$5,IF(BTM19&gt;BTM$6,0,0.6*BTM$5+0.4*BTM$5*(BTM19-BTM$7)/(BTM$8-BTM$7))))))</f>
      </c>
      <c r="BTO19" s="126">
        <f>IF(BTM19&lt;&gt;"",BTM$5,0)</f>
      </c>
      <c r="BTP19" s="125">
        <f>IF(BTM$6=0,RANK(BTM19,BTM$12:BTM$42,0),RANK(BTM19,BTM$12:BTM$42,1))</f>
      </c>
      <c r="BTQ19" s="126">
        <v>0.02</v>
      </c>
      <c r="BTR19" s="126">
        <f>IF(COUNTA(BTQ$12:BTQ$42)=0,0.6*BTQ$5,IF(BTQ19="",0,IF(BTQ$6=0,IF(BTQ19&gt;=BTQ$8,BTQ$5,IF(BTQ19&lt;BTQ$6,0,0.6*BTQ$5+0.4*BTQ$5*(BTQ19-BTQ$7)/(BTQ$8-BTQ$7))),IF(BTQ19&lt;=BTQ$8,BTQ$5,IF(BTQ19&gt;BTQ$6,0,0.6*BTQ$5+0.4*BTQ$5*(BTQ19-BTQ$7)/(BTQ$8-BTQ$7))))))</f>
      </c>
      <c r="BTS19" s="126">
        <f>IF(BTQ19&lt;&gt;"",BTQ$5,0)</f>
      </c>
      <c r="BTT19" s="125">
        <f>IF(BTQ$6=0,RANK(BTQ19,BTQ$12:BTQ$42,0),RANK(BTQ19,BTQ$12:BTQ$42,1))</f>
      </c>
      <c r="BTU19" s="126">
        <v>97.82</v>
      </c>
      <c r="BTV19" s="126">
        <f>IF(COUNTA(BTU$12:BTU$42)=0,0.6*BTU$5,IF(BTU19="",0,IF(BTU$6=0,IF(BTU19&gt;=BTU$8,BTU$5,IF(BTU19&lt;BTU$6,0,0.6*BTU$5+0.4*BTU$5*(BTU19-BTU$7)/(BTU$8-BTU$7))),IF(BTU19&lt;=BTU$8,BTU$5,IF(BTU19&gt;BTU$6,0,0.6*BTU$5+0.4*BTU$5*(BTU19-BTU$7)/(BTU$8-BTU$7))))))</f>
      </c>
      <c r="BTW19" s="126">
        <f>IF(BTU19&lt;&gt;"",BTU$5,0)</f>
      </c>
      <c r="BTX19" s="125">
        <f>IF(BTU$6=0,RANK(BTU19,BTU$12:BTU$42,0),RANK(BTU19,BTU$12:BTU$42,1))</f>
      </c>
      <c r="BTY19" s="126">
        <v>97.44</v>
      </c>
      <c r="BTZ19" s="126">
        <f>IF(COUNTA(BTY$12:BTY$42)=0,0.6*BTY$5,IF(BTY19="",0,IF(BTY$6=0,IF(BTY19&gt;=BTY$8,BTY$5,IF(BTY19&lt;BTY$6,0,0.6*BTY$5+0.4*BTY$5*(BTY19-BTY$7)/(BTY$8-BTY$7))),IF(BTY19&lt;=BTY$8,BTY$5,IF(BTY19&gt;BTY$6,0,0.6*BTY$5+0.4*BTY$5*(BTY19-BTY$7)/(BTY$8-BTY$7))))))</f>
      </c>
      <c r="BUA19" s="126">
        <f>IF(BTY19&lt;&gt;"",BTY$5,0)</f>
      </c>
      <c r="BUB19" s="125">
        <f>IF(BTY$6=0,RANK(BTY19,BTY$12:BTY$42,0),RANK(BTY19,BTY$12:BTY$42,1))</f>
      </c>
      <c r="BUC19" s="126">
        <v>99.25</v>
      </c>
      <c r="BUD19" s="126">
        <f>IF(COUNTA(BUC$12:BUC$42)=0,0.6*BUC$5,IF(BUC19="",0,IF(BUC$6=0,IF(BUC19&gt;=BUC$8,BUC$5,IF(BUC19&lt;BUC$6,0,0.6*BUC$5+0.4*BUC$5*(BUC19-BUC$7)/(BUC$8-BUC$7))),IF(BUC19&lt;=BUC$8,BUC$5,IF(BUC19&gt;BUC$6,0,0.6*BUC$5+0.4*BUC$5*(BUC19-BUC$7)/(BUC$8-BUC$7))))))</f>
      </c>
      <c r="BUE19" s="126">
        <f>IF(BUC19&lt;&gt;"",BUC$5,0)</f>
      </c>
      <c r="BUF19" s="125">
        <f>IF(BUC$6=0,RANK(BUC19,BUC$12:BUC$42,0),RANK(BUC19,BUC$12:BUC$42,1))</f>
      </c>
      <c r="BUG19" s="126">
        <v>2.33</v>
      </c>
      <c r="BUH19" s="126">
        <f>IF(COUNTA(BUG$12:BUG$42)=0,0.6*BUG$5,IF(BUG19="",0,IF(BUG$6=0,IF(BUG19&gt;=BUG$8,BUG$5,IF(BUG19&lt;BUG$6,0,0.6*BUG$5+0.4*BUG$5*(BUG19-BUG$7)/(BUG$8-BUG$7))),IF(BUG19&lt;=BUG$8,BUG$5,IF(BUG19&gt;BUG$6,0,0.6*BUG$5+0.4*BUG$5*(BUG19-BUG$7)/(BUG$8-BUG$7))))))</f>
      </c>
      <c r="BUI19" s="126">
        <f>IF(BUG19&lt;&gt;"",BUG$5,0)</f>
      </c>
      <c r="BUJ19" s="125">
        <f>IF(BUG$6=0,RANK(BUG19,BUG$12:BUG$42,0),RANK(BUG19,BUG$12:BUG$42,1))</f>
      </c>
      <c r="BUK19" s="126">
        <v>0.19</v>
      </c>
      <c r="BUL19" s="126">
        <f>IF(COUNTA(BUK$12:BUK$42)=0,0.6*BUK$5,IF(BUK19="",0,IF(BUK$6=0,IF(BUK19&gt;=BUK$8,BUK$5,IF(BUK19&lt;BUK$6,0,0.6*BUK$5+0.4*BUK$5*(BUK19-BUK$7)/(BUK$8-BUK$7))),IF(BUK19&lt;=BUK$8,BUK$5,IF(BUK19&gt;BUK$6,0,0.6*BUK$5+0.4*BUK$5*(BUK19-BUK$7)/(BUK$8-BUK$7))))))</f>
      </c>
      <c r="BUM19" s="126">
        <f>IF(BUK19&lt;&gt;"",BUK$5,0)</f>
      </c>
      <c r="BUN19" s="125">
        <f>IF(BUK$6=0,RANK(BUK19,BUK$12:BUK$42,0),RANK(BUK19,BUK$12:BUK$42,1))</f>
      </c>
      <c r="BUO19" s="126">
        <v>24.02</v>
      </c>
      <c r="BUP19" s="126">
        <f>IF(COUNTA(BUO$12:BUO$42)=0,0.6*BUO$5,IF(BUO19="",0,IF(AND(BUO19&gt;=BUO$7,BUO19&lt;=BUO$8),BUO$5,0)))</f>
      </c>
      <c r="BUQ19" s="126">
        <f>IF(BUO19&lt;&gt;"",BUO$5,0)</f>
      </c>
      <c r="BUR19" s="125">
        <f>IF(BUO$6=0,RANK(BUO19,BUO$12:BUO$42,0),RANK(BUO19,BUO$12:BUO$42,1))</f>
      </c>
      <c r="BUS19" s="126">
        <v>0.41</v>
      </c>
      <c r="BUT19" s="126">
        <f>IF(COUNTA(BUS$12:BUS$42)=0,0.6*BUS$5,IF(BUS19="",0,IF(BUS$6=0,IF(BUS19&gt;=BUS$8,BUS$5,IF(BUS19&lt;BUS$6,0,0.6*BUS$5+0.4*BUS$5*(BUS19-BUS$7)/(BUS$8-BUS$7))),IF(BUS19&lt;=BUS$8,BUS$5,IF(BUS19&gt;BUS$6,0,0.6*BUS$5+0.4*BUS$5*(BUS19-BUS$7)/(BUS$8-BUS$7))))))</f>
      </c>
      <c r="BUU19" s="126">
        <f>IF(BUS19&lt;&gt;"",BUS$5,0)</f>
      </c>
      <c r="BUV19" s="125">
        <f>IF(BUS$6=0,RANK(BUS19,BUS$12:BUS$42,0),RANK(BUS19,BUS$12:BUS$42,1))</f>
      </c>
      <c r="BUW19" s="126">
        <v>0</v>
      </c>
      <c r="BUX19" s="126">
        <f>IF(COUNTA(BUW$12:BUW$42)=0,0.6*BUW$5,IF(BUW19="",0,IF(BUW$6=0,IF(BUW19&gt;=BUW$8,BUW$5,IF(BUW19&lt;BUW$6,0,0.6*BUW$5+0.4*BUW$5*(BUW19-BUW$7)/(BUW$8-BUW$7))),IF(BUW19&lt;=BUW$8,BUW$5,IF(BUW19&gt;BUW$6,0,0.6*BUW$5+0.4*BUW$5*(BUW19-BUW$7)/(BUW$8-BUW$7))))))</f>
      </c>
      <c r="BUY19" s="126">
        <f>IF(BUW19&lt;&gt;"",BUW$5,0)</f>
      </c>
      <c r="BUZ19" s="125">
        <f>IF(BUW$6=0,RANK(BUW19,BUW$12:BUW$42,0),RANK(BUW19,BUW$12:BUW$42,1))</f>
      </c>
      <c r="BVA19" s="126">
        <v>0.019</v>
      </c>
      <c r="BVB19" s="126">
        <f>IF(COUNTA(BVA$12:BVA$42)=0,0.6*BVA$5,IF(BVA19="",0,IF(BVA$6=0,IF(BVA19&gt;=BVA$8,BVA$5,IF(BVA19&lt;BVA$6,0,0.6*BVA$5+0.4*BVA$5*(BVA19-BVA$7)/(BVA$8-BVA$7))),IF(BVA19&lt;=BVA$8,BVA$5,IF(BVA19&gt;BVA$6,0,0.6*BVA$5+0.4*BVA$5*(BVA19-BVA$7)/(BVA$8-BVA$7))))))</f>
      </c>
      <c r="BVC19" s="126">
        <f>IF(BVA19&lt;&gt;"",BVA$5,0)</f>
      </c>
      <c r="BVD19" s="125">
        <f>IF(BVA$6=0,RANK(BVA19,BVA$12:BVA$42,0),RANK(BVA19,BVA$12:BVA$42,1))</f>
      </c>
      <c r="BVE19" s="126">
        <v>0.045</v>
      </c>
      <c r="BVF19" s="126">
        <f>IF(COUNTA(BVE$12:BVE$42)=0,0.6*BVE$5,IF(BVE19="",0,IF(BVE$6=0,IF(BVE19&gt;=BVE$8,BVE$5,IF(BVE19&lt;BVE$6,0,0.6*BVE$5+0.4*BVE$5*(BVE19-BVE$7)/(BVE$8-BVE$7))),IF(BVE19&lt;=BVE$8,BVE$5,IF(BVE19&gt;BVE$6,0,0.6*BVE$5+0.4*BVE$5*(BVE19-BVE$7)/(BVE$8-BVE$7))))))</f>
      </c>
      <c r="BVG19" s="126">
        <f>IF(BVE19&lt;&gt;"",BVE$5,0)</f>
      </c>
      <c r="BVH19" s="125">
        <f>IF(BVE$6=0,RANK(BVE19,BVE$12:BVE$42,0),RANK(BVE19,BVE$12:BVE$42,1))</f>
      </c>
      <c r="BVI19" s="126">
        <v>50.3233951567246</v>
      </c>
      <c r="BVJ19" s="126">
        <f>IF(COUNTA(BVI$12:BVI$42)=0,0.6*BVI$5,IF(BVI19="",0,IF(BVI$6=0,IF(BVI19&gt;=BVI$8,BVI$5,IF(BVI19&lt;BVI$6,0,0.6*BVI$5+0.4*BVI$5*(BVI19-BVI$7)/(BVI$8-BVI$7))),IF(BVI19&lt;=BVI$8,BVI$5,IF(BVI19&gt;BVI$6,0,0.6*BVI$5+0.4*BVI$5*(BVI19-BVI$7)/(BVI$8-BVI$7))))))</f>
      </c>
      <c r="BVK19" s="126">
        <f>IF(BVI19&lt;&gt;"",BVI$5,0)</f>
      </c>
      <c r="BVL19" s="125">
        <f>IF(BVI$6=0,RANK(BVI19,BVI$12:BVI$42,0),RANK(BVI19,BVI$12:BVI$42,1))</f>
      </c>
      <c r="BVM19" s="126">
        <v>0.56</v>
      </c>
      <c r="BVN19" s="126">
        <f>IF(COUNTA(BVM$12:BVM$42)=0,0.6*BVM$5,IF(BVM19="",0,IF(BVM$6=0,IF(BVM19&gt;=BVM$8,BVM$5,IF(BVM19&lt;BVM$6,0,0.6*BVM$5+0.4*BVM$5*(BVM19-BVM$7)/(BVM$8-BVM$7))),IF(BVM19&lt;=BVM$8,BVM$5,IF(BVM19&gt;BVM$6,0,0.6*BVM$5+0.4*BVM$5*(BVM19-BVM$7)/(BVM$8-BVM$7))))))</f>
      </c>
      <c r="BVO19" s="126">
        <f>IF(BVM19&lt;&gt;"",BVM$5,0)</f>
      </c>
      <c r="BVP19" s="125">
        <f>IF(BVM$6=0,RANK(BVM19,BVM$12:BVM$42,0),RANK(BVM19,BVM$12:BVM$42,1))</f>
      </c>
      <c r="BVQ19" s="126">
        <v>1.65</v>
      </c>
      <c r="BVR19" s="126">
        <f>IF(COUNTA(BVQ$12:BVQ$42)=0,0.6*BVQ$5,IF(BVQ19="",0,IF(BVQ$6=0,IF(BVQ19&gt;=BVQ$8,BVQ$5,IF(BVQ19&lt;BVQ$6,0,0.6*BVQ$5+0.4*BVQ$5*(BVQ19-BVQ$7)/(BVQ$8-BVQ$7))),IF(BVQ19&lt;=BVQ$8,BVQ$5,IF(BVQ19&gt;BVQ$6,0,0.6*BVQ$5+0.4*BVQ$5*(BVQ19-BVQ$7)/(BVQ$8-BVQ$7))))))</f>
      </c>
      <c r="BVS19" s="126">
        <f>IF(BVQ19&lt;&gt;"",BVQ$5,0)</f>
      </c>
      <c r="BVT19" s="125">
        <f>IF(BVQ$6=0,RANK(BVQ19,BVQ$12:BVQ$42,0),RANK(BVQ19,BVQ$12:BVQ$42,1))</f>
      </c>
      <c r="BVU19" s="126">
        <v>68.4568901127555</v>
      </c>
      <c r="BVV19" s="126">
        <f>IF(COUNTA(BVU$12:BVU$42)=0,0.6*BVU$5,IF(BVU19="",0,IF(BVU$6=0,IF(BVU19&gt;=BVU$8,BVU$5,IF(BVU19&lt;BVU$6,0,0.6*BVU$5+0.4*BVU$5*(BVU19-BVU$7)/(BVU$8-BVU$7))),IF(BVU19&lt;=BVU$8,BVU$5,IF(BVU19&gt;BVU$6,0,0.6*BVU$5+0.4*BVU$5*(BVU19-BVU$7)/(BVU$8-BVU$7))))))</f>
      </c>
      <c r="BVW19" s="126">
        <f>IF(BVU19&lt;&gt;"",BVU$5,0)</f>
      </c>
      <c r="BVX19" s="125">
        <f>IF(BVU$6=0,RANK(BVU19,BVU$12:BVU$42,0),RANK(BVU19,BVU$12:BVU$42,1))</f>
      </c>
      <c r="BVY19" s="126">
        <v>98.5686915361208</v>
      </c>
      <c r="BVZ19" s="126">
        <f>IF(COUNTA(BVY$12:BVY$42)=0,0.6*BVY$5,IF(BVY19="",0,IF(BVY$6=0,IF(BVY19&gt;=BVY$8,BVY$5,IF(BVY19&lt;BVY$6,0,0.6*BVY$5+0.4*BVY$5*(BVY19-BVY$7)/(BVY$8-BVY$7))),IF(BVY19&lt;=BVY$8,BVY$5,IF(BVY19&gt;BVY$6,0,0.6*BVY$5+0.4*BVY$5*(BVY19-BVY$7)/(BVY$8-BVY$7))))))</f>
      </c>
      <c r="BWA19" s="126">
        <f>IF(BVY19&lt;&gt;"",BVY$5,0)</f>
      </c>
      <c r="BWB19" s="125">
        <f>IF(BVY$6=0,RANK(BVY19,BVY$12:BVY$42,0),RANK(BVY19,BVY$12:BVY$42,1))</f>
      </c>
      <c r="BWC19" s="126">
        <v>100</v>
      </c>
      <c r="BWD19" s="126">
        <f>IF(COUNTA(BWC$12:BWC$42)=0,0.6*BWC$5,IF(BWC19="",0,IF(BWC$6=0,IF(BWC19&gt;=BWC$8,BWC$5,IF(BWC19&lt;BWC$6,0,0.6*BWC$5+0.4*BWC$5*(BWC19-BWC$7)/(BWC$8-BWC$7))),IF(BWC19&lt;=BWC$8,BWC$5,IF(BWC19&gt;BWC$6,0,0.6*BWC$5+0.4*BWC$5*(BWC19-BWC$7)/(BWC$8-BWC$7))))))</f>
      </c>
      <c r="BWE19" s="126">
        <f>IF(BWC19&lt;&gt;"",BWC$5,0)</f>
      </c>
      <c r="BWF19" s="125">
        <f>IF(BWC$6=0,RANK(BWC19,BWC$12:BWC$42,0),RANK(BWC19,BWC$12:BWC$42,1))</f>
      </c>
      <c r="BWG19" s="126">
        <v>97.7910515045644</v>
      </c>
      <c r="BWH19" s="126">
        <f>IF(COUNTA(BWG$12:BWG$42)=0,0.6*BWG$5,IF(BWG19="",0,IF(BWG$6=0,IF(BWG19&gt;=BWG$8,BWG$5,IF(BWG19&lt;BWG$6,0,0.6*BWG$5+0.4*BWG$5*(BWG19-BWG$7)/(BWG$8-BWG$7))),IF(BWG19&lt;=BWG$8,BWG$5,IF(BWG19&gt;BWG$6,0,0.6*BWG$5+0.4*BWG$5*(BWG19-BWG$7)/(BWG$8-BWG$7))))))</f>
      </c>
      <c r="BWI19" s="126">
        <f>IF(BWG19&lt;&gt;"",BWG$5,0)</f>
      </c>
      <c r="BWJ19" s="125">
        <f>IF(BWG$6=0,RANK(BWG19,BWG$12:BWG$42,0),RANK(BWG19,BWG$12:BWG$42,1))</f>
      </c>
      <c r="BWK19" s="126">
        <v>6</v>
      </c>
      <c r="BWL19" s="126">
        <f>IF(COUNTA(BWK$12:BWK$42)=0,0.6*BWK$5,IF(BWK19="",0,IF(AND(BWK19&gt;=BWK$7,BWK19&lt;=BWK$8),BWK$5,0)))</f>
      </c>
      <c r="BWM19" s="126">
        <f>IF(BWK19&lt;&gt;"",BWK$5,0)</f>
      </c>
      <c r="BWN19" s="125">
        <f>IF(BWK$6=0,RANK(BWK19,BWK$12:BWK$42,0),RANK(BWK19,BWK$12:BWK$42,1))</f>
      </c>
      <c r="BWO19" s="126">
        <v>0.86</v>
      </c>
      <c r="BWP19" s="126">
        <f>IF(COUNTA(BWO$12:BWO$42)=0,0.6*BWO$5,IF(BWO19="",0,IF(BWO$6=0,IF(BWO19&gt;=BWO$8,BWO$5,IF(BWO19&lt;BWO$6,0,0.6*BWO$5+0.4*BWO$5*(BWO19-BWO$7)/(BWO$8-BWO$7))),IF(BWO19&lt;=BWO$8,BWO$5,IF(BWO19&gt;BWO$6,0,0.6*BWO$5+0.4*BWO$5*(BWO19-BWO$7)/(BWO$8-BWO$7))))))</f>
      </c>
      <c r="BWQ19" s="126">
        <f>IF(BWO19&lt;&gt;"",BWO$5,0)</f>
      </c>
      <c r="BWR19" s="125">
        <f>IF(BWO$6=0,RANK(BWO19,BWO$12:BWO$42,0),RANK(BWO19,BWO$12:BWO$42,1))</f>
      </c>
      <c r="BWS19" s="126">
        <v>0.85</v>
      </c>
      <c r="BWT19" s="126">
        <f>IF(COUNTA(BWS$12:BWS$42)=0,0.6*BWS$5,IF(BWS19="",0,IF(BWS$6=0,IF(BWS19&gt;=BWS$8,BWS$5,IF(BWS19&lt;BWS$6,0,0.6*BWS$5+0.4*BWS$5*(BWS19-BWS$7)/(BWS$8-BWS$7))),IF(BWS19&lt;=BWS$8,BWS$5,IF(BWS19&gt;BWS$6,0,0.6*BWS$5+0.4*BWS$5*(BWS19-BWS$7)/(BWS$8-BWS$7))))))</f>
      </c>
      <c r="BWU19" s="126">
        <f>IF(BWS19&lt;&gt;"",BWS$5,0)</f>
      </c>
      <c r="BWV19" s="125">
        <f>IF(BWS$6=0,RANK(BWS19,BWS$12:BWS$42,0),RANK(BWS19,BWS$12:BWS$42,1))</f>
      </c>
      <c r="BWW19" s="125" t="s">
        <v>23</v>
      </c>
      <c r="BWX19" s="125">
        <f>(F19+J19+N19+R19+V19+Z19+AD19+AH19+AL19)*100</f>
      </c>
      <c r="BWY19" s="125">
        <f>RANK(BWX19,BWX$12:BWX$42,0)</f>
      </c>
      <c r="BWZ19" s="125" t="s">
        <v>23</v>
      </c>
      <c r="BXA19" s="125">
        <f>(AP19+AT19+AX19+BB19+BF19+BJ19+BN19+BR19+BV19+BZ19+CD19+CH19+CL19+CP19)*100</f>
      </c>
      <c r="BXB19" s="125">
        <f>RANK(BXA19,BXA$12:BXA$42,0)</f>
      </c>
      <c r="BXC19" s="125" t="s">
        <v>23</v>
      </c>
      <c r="BXD19" s="125">
        <f>(CT19)*100</f>
      </c>
      <c r="BXE19" s="125">
        <f>RANK(BXD19,BXD$12:BXD$42,0)</f>
      </c>
      <c r="BXF19" s="125" t="s">
        <v>23</v>
      </c>
      <c r="BXG19" s="125">
        <f>(CX19+DB19+DF19+DJ19+DN19+DR19+DV19+DZ19+EE19+EJ19+EO19+ET19+EY19+FD19+FI19+FN19+FS19+FX19+GC19+GH19+GM19+GR19+GW19+HB19+HG19+HL19+HQ19+HV19+IA19+IF19+IK19+IP19+IU19+IZ19+JE19+JJ19+JO19+JT19+JY19+KD19+KI19+KN19+KS19+KX19+LC19+LH19+LM19+LR19+LW19+MB19+MG19+ML19+MQ19+MV19+NA19+NF19+NK19+NP19+NU19+NZ19+OE19+OJ19+OO19+OT19+OY19+PD19+PI19+PN19+PS19+PX19+QC19+QH19+QM19+QR19+QW19+RB19+RG19+RL19+RQ19+RV19+SA19+SF19+SK19+SP19+SU19+SZ19+TE19+TJ19+TO19+TT19+TY19+UD19+UI19+UN19+US19+UX19+VC19+VH19+VM19+VR19+VW19+WB19+WG19+WL19+WQ19+WV19+XA19+XF19+XK19+XP19+XU19+XZ19+YE19+YJ19+YO19+YT19+YY19+ZD19+ZI19+ZN19+ZS19+ZX19+AAC19+AAH19+AAM19+AAR19+AAW19+ABB19+ABG19+ABL19+ABQ19+ABV19+ACA19+ACF19+ACK19+ACP19+ACU19+ACZ19+ADE19+ADJ19+ADO19+ADT19+ADY19+AED19+AEI19+AEN19+AES19+AEX19+AFC19+AFH19+AFM19+AFR19+AFW19+AGB19+AGG19+AGL19+AGQ19+AGV19+AHA19+AHF19+AHK19+AHP19+AHU19+AHZ19+AIE19+AIJ19+AIO19+AIT19+AIY19+AJD19+AJI19+AJN19+AJS19+AJX19+AKC19+AKH19+AKM19+AKR19+AKW19+ALB19+ALG19+ALL19+ALQ19+ALV19+AMA19+AMF19+AMK19+AMP19+AMU19+AMZ19+ANE19+ANJ19+ANO19+ANT19+ANY19+AOD19+AOI19+AON19+AOS19+AOX19+APC19+APH19+APM19+APR19+APW19+AQB19+AQG19+AQL19+AQQ19+AQV19+ARA19+ARF19+ARK19+ARP19+ARU19+ARZ19+ASE19+ASJ19+ASO19+AST19+ASY19+ATD19+ATI19+ATN19+ATS19+ATX19+AUC19+AUH19)*100</f>
      </c>
      <c r="BXH19" s="125">
        <f>RANK(BXG19,BXG$12:BXG$42,0)</f>
      </c>
      <c r="BXI19" s="125" t="s">
        <v>23</v>
      </c>
      <c r="BXJ19" s="125">
        <f>(AUL19+AUP19+AUT19+AUX19+AVB19+AVF19+AVJ19+AVN19+AVR19+AVV19+AVZ19+AWD19+AWH19+AWL19+AWP19+AWT19+AWX19+AXB19+AXF19+AXJ19+AXN19+AXR19+AXV19+AXZ19+AYD19+AYH19+AYL19+AYP19+AYT19+AYX19+AZB19+AZF19+AZJ19+AZN19+AZR19+AZV19+AZZ19+BAD19+BAH19+BAL19+BAP19+BAT19+BAX19+BBB19+BBF19+BBJ19+BBN19+BBR19+BBV19+BBZ19+BCD19+BCH19+BCL19+BCP19+BCT19+BCX19+BDB19+BDF19+BDJ19+BDN19+BDR19+BDV19+BDZ19+BED19+BEH19+BEL19+BEP19+BET19+BEX19+BFB19+BFF19+BFJ19+BFN19+BFR19+BFV19+BFZ19+BGD19+BGH19+BGL19+BGP19+BGT19+BGX19+BHB19+BHF19+BHJ19+BHN19+BHR19+BHV19+BHZ19+BID19+BIH19+BIL19+BIP19+BIT19+BIX19+BJB19+BJF19+BJJ19+BJN19+BJR19+BJV19+BJZ19+BKD19+BKH19+BKL19+BKP19+BKT19+BKX19+BLB19+BLF19+BLJ19+BLN19+BLR19+BLV19+BLZ19+BMD19+BMH19+BML19+BMP19+BMT19+BMX19+BNB19+BNF19+BNJ19+BNN19+BNR19+BNV19+BNZ19+BOD19+BOH19+BOL19+BOP19+BOT19+BOX19+BPB19+BPF19+BPJ19+BPN19+BPR19+BPV19+BPZ19+BQD19+BQH19+BQL19+BQP19+BQT19+BQX19+BRB19)*100</f>
      </c>
      <c r="BXK19" s="125">
        <f>RANK(BXJ19,BXJ$12:BXJ$42,0)</f>
      </c>
      <c r="BXL19" s="125" t="s">
        <v>23</v>
      </c>
      <c r="BXM19" s="125">
        <f>(BRF19+BRJ19+BRN19+BRR19+BRV19+BRZ19+BSD19+BSH19+BSL19+BSP19+BST19+BSX19+BTB19+BTF19+BTJ19+BTN19+BTR19)*100</f>
      </c>
      <c r="BXN19" s="125">
        <f>RANK(BXM19,BXM$12:BXM$42,0)</f>
      </c>
      <c r="BXO19" s="125" t="s">
        <v>23</v>
      </c>
      <c r="BXP19" s="125">
        <f>(BTV19+BTZ19+BUD19+BUH19+BUL19)*100</f>
      </c>
      <c r="BXQ19" s="125">
        <f>RANK(BXP19,BXP$12:BXP$42,0)</f>
      </c>
      <c r="BXR19" s="125" t="s">
        <v>23</v>
      </c>
      <c r="BXS19" s="125">
        <f>(BUP19+BUT19+BUX19)*100</f>
      </c>
      <c r="BXT19" s="125">
        <f>RANK(BXS19,BXS$12:BXS$42,0)</f>
      </c>
      <c r="BXU19" s="125" t="s">
        <v>23</v>
      </c>
      <c r="BXV19" s="125">
        <f>(BVB19+BVF19+BVJ19+BVN19+BVR19+BVV19+BVZ19+BWD19+BWH19+BWL19+BWP19+BWT19)*100</f>
      </c>
      <c r="BXW19" s="125">
        <f>RANK(BXV19,BXV$12:BXV$42,0)</f>
      </c>
    </row>
    <row r="20">
      <c r="A20" s="125" t="s">
        <v>24</v>
      </c>
      <c r="B20" s="125">
        <f>A20</f>
      </c>
      <c r="C20" s="125">
        <f>(F20+J20+N20+R20+V20+Z20+AD20+AH20+AL20+AP20+AT20+AX20+BB20+BF20+BJ20+BN20+BR20+BV20+BZ20+CD20+CH20+CL20+CP20+CT20+CX20+DB20+DF20+DJ20+DN20+DR20+DV20+DZ20+EE20+EJ20+EO20+ET20+EY20+FD20+FI20+FN20+FS20+FX20+GC20+GH20+GM20+GR20+GW20+HB20+HG20+HL20+HQ20+HV20+IA20+IF20+IK20+IP20+IU20+IZ20+JE20+JJ20+JO20+JT20+JY20+KD20+KI20+KN20+KS20+KX20+LC20+LH20+LM20+LR20+LW20+MB20+MG20+ML20+MQ20+MV20+NA20+NF20+NK20+NP20+NU20+NZ20+OE20+OJ20+OO20+OT20+OY20+PD20+PI20+PN20+PS20+PX20+QC20+QH20+QM20+QR20+QW20+RB20+RG20+RL20+RQ20+RV20+SA20+SF20+SK20+SP20+SU20+SZ20+TE20+TJ20+TO20+TT20+TY20+UD20+UI20+UN20+US20+UX20+VC20+VH20+VM20+VR20+VW20+WB20+WG20+WL20+WQ20+WV20+XA20+XF20+XK20+XP20+XU20+XZ20+YE20+YJ20+YO20+YT20+YY20+ZD20+ZI20+ZN20+ZS20+ZX20+AAC20+AAH20+AAM20+AAR20+AAW20+ABB20+ABG20+ABL20+ABQ20+ABV20+ACA20+ACF20+ACK20+ACP20+ACU20+ACZ20+ADE20+ADJ20+ADO20+ADT20+ADY20+AED20+AEI20+AEN20+AES20+AEX20+AFC20+AFH20+AFM20+AFR20+AFW20+AGB20+AGG20+AGL20+AGQ20+AGV20+AHA20+AHF20+AHK20+AHP20+AHU20+AHZ20+AIE20+AIJ20+AIO20+AIT20+AIY20+AJD20+AJI20+AJN20+AJS20+AJX20+AKC20+AKH20+AKM20+AKR20+AKW20+ALB20+ALG20+ALL20+ALQ20+ALV20+AMA20+AMF20+AMK20+AMP20+AMU20+AMZ20+ANE20+ANJ20+ANO20+ANT20+ANY20+AOD20+AOI20+AON20+AOS20+AOX20+APC20+APH20+APM20+APR20+APW20+AQB20+AQG20+AQL20+AQQ20+AQV20+ARA20+ARF20+ARK20+ARP20+ARU20+ARZ20+ASE20+ASJ20+ASO20+AST20+ASY20+ATD20+ATI20+ATN20+ATS20+ATX20+AUC20+AUH20+AUL20+AUP20+AUT20+AUX20+AVB20+AVF20+AVJ20+AVN20+AVR20+AVV20+AVZ20+AWD20+AWH20+AWL20+AWP20+AWT20+AWX20+AXB20+AXF20+AXJ20+AXN20+AXR20+AXV20+AXZ20+AYD20+AYH20+AYL20+AYP20+AYT20+AYX20+AZB20+AZF20+AZJ20+AZN20+AZR20+AZV20+AZZ20+BAD20+BAH20+BAL20+BAP20+BAT20+BAX20+BBB20+BBF20+BBJ20+BBN20+BBR20+BBV20+BBZ20+BCD20+BCH20+BCL20+BCP20+BCT20+BCX20+BDB20+BDF20+BDJ20+BDN20+BDR20+BDV20+BDZ20+BED20+BEH20+BEL20+BEP20+BET20+BEX20+BFB20+BFF20+BFJ20+BFN20+BFR20+BFV20+BFZ20+BGD20+BGH20+BGL20+BGP20+BGT20+BGX20+BHB20+BHF20+BHJ20+BHN20+BHR20+BHV20+BHZ20+BID20+BIH20+BIL20+BIP20+BIT20+BIX20+BJB20+BJF20+BJJ20+BJN20+BJR20+BJV20+BJZ20+BKD20+BKH20+BKL20+BKP20+BKT20+BKX20+BLB20+BLF20+BLJ20+BLN20+BLR20+BLV20+BLZ20+BMD20+BMH20+BML20+BMP20+BMT20+BMX20+BNB20+BNF20+BNJ20+BNN20+BNR20+BNV20+BNZ20+BOD20+BOH20+BOL20+BOP20+BOT20+BOX20+BPB20+BPF20+BPJ20+BPN20+BPR20+BPV20+BPZ20+BQD20+BQH20+BQL20+BQP20+BQT20+BQX20+BRB20+BRF20+BRJ20+BRN20+BRR20+BRV20+BRZ20+BSD20+BSH20+BSL20+BSP20+BST20+BSX20+BTB20+BTF20+BTJ20+BTN20+BTR20+BTV20+BTZ20+BUD20+BUH20+BUL20+BUP20+BUT20+BUX20+BVB20+BVF20+BVJ20+BVN20+BVR20+BVV20+BVZ20+BWD20+BWH20+BWL20+BWP20+BWT20)*100</f>
      </c>
      <c r="D20" s="125">
        <f>RANK(C20,C$12:C$42,0)</f>
      </c>
      <c r="E20" s="126">
        <v>74.1002697867859</v>
      </c>
      <c r="F20" s="126">
        <f>IF(COUNTA(E$12:E$42)=0,0.6*E$5,IF(E20="",0,IF(E$6=0,IF(E20&gt;=E$8,E$5,IF(E20&lt;E$6,0,0.6*E$5+0.4*E$5*(E20-E$7)/(E$8-E$7))),IF(E20&lt;=E$8,E$5,IF(E20&gt;E$6,0,0.6*E$5+0.4*E$5*(E20-E$7)/(E$8-E$7))))))</f>
      </c>
      <c r="G20" s="126">
        <f>IF(E20&lt;&gt;"",E$5,0)</f>
      </c>
      <c r="H20" s="125">
        <f>IF(E$6=0,RANK(E20,E$12:E$42,0),RANK(E20,E$12:E$42,1))</f>
      </c>
      <c r="I20" s="126">
        <v>88.6848543530802</v>
      </c>
      <c r="J20" s="126">
        <f>IF(COUNTA(I$12:I$42)=0,0.6*I$5,IF(I20="",0,IF(I$6=0,IF(I20&gt;=I$8,I$5,IF(I20&lt;I$6,0,0.6*I$5+0.4*I$5*(I20-I$7)/(I$8-I$7))),IF(I20&lt;=I$8,I$5,IF(I20&gt;I$6,0,0.6*I$5+0.4*I$5*(I20-I$7)/(I$8-I$7))))))</f>
      </c>
      <c r="K20" s="126">
        <f>IF(I20&lt;&gt;"",I$5,0)</f>
      </c>
      <c r="L20" s="125">
        <f>IF(I$6=0,RANK(I20,I$12:I$42,0),RANK(I20,I$12:I$42,1))</f>
      </c>
      <c r="M20"/>
      <c r="N20" s="126">
        <f>IF(COUNTA(M$12:M$42)=0,0.6*M$5,IF(M20="",0,IF(M$6=0,IF(M20&gt;=M$8,M$5,IF(M20&lt;M$6,0,0.6*M$5+0.4*M$5*(M20-M$7)/(M$8-M$7))),IF(M20&lt;=M$8,M$5,IF(M20&gt;M$6,0,0.6*M$5+0.4*M$5*(M20-M$7)/(M$8-M$7))))))</f>
      </c>
      <c r="O20" s="126">
        <f>IF(M20&lt;&gt;"",M$5,0)</f>
      </c>
      <c r="P20" s="125">
        <f>IF(M$6=0,RANK(M20,M$12:M$42,0),RANK(M20,M$12:M$42,1))</f>
      </c>
      <c r="Q20"/>
      <c r="R20" s="126">
        <f>IF(COUNTA(Q$12:Q$42)=0,0.6*Q$5,IF(Q20="",0,IF(Q$6=0,IF(Q20&gt;=Q$8,Q$5,IF(Q20&lt;Q$6,0,0.6*Q$5+0.4*Q$5*(Q20-Q$7)/(Q$8-Q$7))),IF(Q20&lt;=Q$8,Q$5,IF(Q20&gt;Q$6,0,0.6*Q$5+0.4*Q$5*(Q20-Q$7)/(Q$8-Q$7))))))</f>
      </c>
      <c r="S20" s="126">
        <f>IF(Q20&lt;&gt;"",Q$5,0)</f>
      </c>
      <c r="T20" s="125">
        <f>IF(Q$6=0,RANK(Q20,Q$12:Q$42,0),RANK(Q20,Q$12:Q$42,1))</f>
      </c>
      <c r="U20"/>
      <c r="V20" s="126">
        <f>IF(COUNTA(U$12:U$42)=0,0.6*U$5,IF(U20="",0,IF(U$6=0,IF(U20&gt;=U$8,U$5,IF(U20&lt;U$6,0,0.6*U$5+0.4*U$5*(U20-U$7)/(U$8-U$7))),IF(U20&lt;=U$8,U$5,IF(U20&gt;U$6,0,0.6*U$5+0.4*U$5*(U20-U$7)/(U$8-U$7))))))</f>
      </c>
      <c r="W20" s="126">
        <f>IF(U20&lt;&gt;"",U$5,0)</f>
      </c>
      <c r="X20" s="125">
        <f>IF(U$6=0,RANK(U20,U$12:U$42,0),RANK(U20,U$12:U$42,1))</f>
      </c>
      <c r="Y20"/>
      <c r="Z20" s="126">
        <f>IF(COUNTA(Y$12:Y$42)=0,0.6*Y$5,IF(Y20="",0,IF(Y$6=0,IF(Y20&gt;=Y$8,Y$5,IF(Y20&lt;Y$6,0,0.6*Y$5+0.4*Y$5*(Y20-Y$7)/(Y$8-Y$7))),IF(Y20&lt;=Y$8,Y$5,IF(Y20&gt;Y$6,0,0.6*Y$5+0.4*Y$5*(Y20-Y$7)/(Y$8-Y$7))))))</f>
      </c>
      <c r="AA20" s="126">
        <f>IF(Y20&lt;&gt;"",Y$5,0)</f>
      </c>
      <c r="AB20" s="125">
        <f>IF(Y$6=0,RANK(Y20,Y$12:Y$42,0),RANK(Y20,Y$12:Y$42,1))</f>
      </c>
      <c r="AC20"/>
      <c r="AD20" s="126">
        <f>IF(COUNTA(AC$12:AC$42)=0,0.6*AC$5,IF(AC20="",0,IF(AC$6=0,IF(AC20&gt;=AC$8,AC$5,IF(AC20&lt;AC$6,0,0.6*AC$5+0.4*AC$5*(AC20-AC$7)/(AC$8-AC$7))),IF(AC20&lt;=AC$8,AC$5,IF(AC20&gt;AC$6,0,0.6*AC$5+0.4*AC$5*(AC20-AC$7)/(AC$8-AC$7))))))</f>
      </c>
      <c r="AE20" s="126">
        <f>IF(AC20&lt;&gt;"",AC$5,0)</f>
      </c>
      <c r="AF20" s="125">
        <f>IF(AC$6=0,RANK(AC20,AC$12:AC$42,0),RANK(AC20,AC$12:AC$42,1))</f>
      </c>
      <c r="AG20"/>
      <c r="AH20" s="126">
        <f>IF(COUNTA(AG$12:AG$42)=0,0.6*AG$5,IF(AG20="",0,IF(AG$6=0,IF(AG20&gt;=AG$8,AG$5,IF(AG20&lt;AG$6,0,0.6*AG$5+0.4*AG$5*(AG20-AG$7)/(AG$8-AG$7))),IF(AG20&lt;=AG$8,AG$5,IF(AG20&gt;AG$6,0,0.6*AG$5+0.4*AG$5*(AG20-AG$7)/(AG$8-AG$7))))))</f>
      </c>
      <c r="AI20" s="126">
        <f>IF(AG20&lt;&gt;"",AG$5,0)</f>
      </c>
      <c r="AJ20" s="125">
        <f>IF(AG$6=0,RANK(AG20,AG$12:AG$42,0),RANK(AG20,AG$12:AG$42,1))</f>
      </c>
      <c r="AK20"/>
      <c r="AL20" s="126">
        <f>IF(COUNTA(AK$12:AK$42)=0,0.6*AK$5,IF(AK20="",0,IF(AK$6=0,IF(AK20&gt;=AK$8,AK$5,IF(AK20&lt;AK$6,0,0.6*AK$5+0.4*AK$5*(AK20-AK$7)/(AK$8-AK$7))),IF(AK20&lt;=AK$8,AK$5,IF(AK20&gt;AK$6,0,0.6*AK$5+0.4*AK$5*(AK20-AK$7)/(AK$8-AK$7))))))</f>
      </c>
      <c r="AM20" s="126">
        <f>IF(AK20&lt;&gt;"",AK$5,0)</f>
      </c>
      <c r="AN20" s="125">
        <f>IF(AK$6=0,RANK(AK20,AK$12:AK$42,0),RANK(AK20,AK$12:AK$42,1))</f>
      </c>
      <c r="AO20" s="126">
        <v>99.86</v>
      </c>
      <c r="AP20" s="126">
        <f>IF(COUNTA(AO$12:AO$42)=0,0.6*AO$5,IF(AO20="",0,IF(AO$6=0,IF(AO20&gt;=AO$8,AO$5,IF(AO20&lt;AO$6,0,0.6*AO$5+0.4*AO$5*(AO20-AO$7)/(AO$8-AO$7))),IF(AO20&lt;=AO$8,AO$5,IF(AO20&gt;AO$6,0,0.6*AO$5+0.4*AO$5*(AO20-AO$7)/(AO$8-AO$7))))))</f>
      </c>
      <c r="AQ20" s="126">
        <f>IF(AO20&lt;&gt;"",AO$5,0)</f>
      </c>
      <c r="AR20" s="125">
        <f>IF(AO$6=0,RANK(AO20,AO$12:AO$42,0),RANK(AO20,AO$12:AO$42,1))</f>
      </c>
      <c r="AS20" s="126">
        <v>0.01</v>
      </c>
      <c r="AT20" s="126">
        <f>IF(COUNTA(AS$12:AS$42)=0,0.6*AS$5,IF(AS20="",0,IF(AS$6=0,IF(AS20&gt;=AS$8,AS$5,IF(AS20&lt;AS$6,0,0.6*AS$5+0.4*AS$5*(AS20-AS$7)/(AS$8-AS$7))),IF(AS20&lt;=AS$8,AS$5,IF(AS20&gt;AS$6,0,0.6*AS$5+0.4*AS$5*(AS20-AS$7)/(AS$8-AS$7))))))</f>
      </c>
      <c r="AU20" s="126">
        <f>IF(AS20&lt;&gt;"",AS$5,0)</f>
      </c>
      <c r="AV20" s="125">
        <f>IF(AS$6=0,RANK(AS20,AS$12:AS$42,0),RANK(AS20,AS$12:AS$42,1))</f>
      </c>
      <c r="AW20" s="126">
        <v>99.61</v>
      </c>
      <c r="AX20" s="126">
        <f>IF(COUNTA(AW$12:AW$42)=0,0.6*AW$5,IF(AW20="",0,IF(AW$6=0,IF(AW20&gt;=AW$8,AW$5,IF(AW20&lt;AW$6,0,0.6*AW$5+0.4*AW$5*(AW20-AW$7)/(AW$8-AW$7))),IF(AW20&lt;=AW$8,AW$5,IF(AW20&gt;AW$6,0,0.6*AW$5+0.4*AW$5*(AW20-AW$7)/(AW$8-AW$7))))))</f>
      </c>
      <c r="AY20" s="126">
        <f>IF(AW20&lt;&gt;"",AW$5,0)</f>
      </c>
      <c r="AZ20" s="125">
        <f>IF(AW$6=0,RANK(AW20,AW$12:AW$42,0),RANK(AW20,AW$12:AW$42,1))</f>
      </c>
      <c r="BA20" s="126">
        <v>0.616173244539396</v>
      </c>
      <c r="BB20" s="126">
        <f>IF(COUNTA(BA$12:BA$42)=0,0.6*BA$5,IF(BA20="",0,IF(BA$6=0,IF(BA20&gt;=BA$8,BA$5,IF(BA20&lt;BA$6,0,0.6*BA$5+0.4*BA$5*(BA20-BA$7)/(BA$8-BA$7))),IF(BA20&lt;=BA$8,BA$5,IF(BA20&gt;BA$6,0,0.6*BA$5+0.4*BA$5*(BA20-BA$7)/(BA$8-BA$7))))))</f>
      </c>
      <c r="BC20" s="126">
        <f>IF(BA20&lt;&gt;"",BA$5,0)</f>
      </c>
      <c r="BD20" s="125">
        <f>IF(BA$6=0,RANK(BA20,BA$12:BA$42,0),RANK(BA20,BA$12:BA$42,1))</f>
      </c>
      <c r="BE20" s="126">
        <v>98.08</v>
      </c>
      <c r="BF20" s="126">
        <f>IF(COUNTA(BE$12:BE$42)=0,0.6*BE$5,IF(BE20="",0,IF(BE$6=0,IF(BE20&gt;=BE$8,BE$5,IF(BE20&lt;BE$6,0,0.6*BE$5+0.4*BE$5*(BE20-BE$7)/(BE$8-BE$7))),IF(BE20&lt;=BE$8,BE$5,IF(BE20&gt;BE$6,0,0.6*BE$5+0.4*BE$5*(BE20-BE$7)/(BE$8-BE$7))))))</f>
      </c>
      <c r="BG20" s="126">
        <f>IF(BE20&lt;&gt;"",BE$5,0)</f>
      </c>
      <c r="BH20" s="125">
        <f>IF(BE$6=0,RANK(BE20,BE$12:BE$42,0),RANK(BE20,BE$12:BE$42,1))</f>
      </c>
      <c r="BI20" s="126">
        <v>25</v>
      </c>
      <c r="BJ20" s="126">
        <f>IF(COUNTA(BI$12:BI$42)=0,0.6*BI$5,IF(BI20="",0,IF(BI$6=0,IF(BI20&gt;=BI$8,BI$5,IF(BI20&lt;BI$6,0,0.6*BI$5+0.4*BI$5*(BI20-BI$7)/(BI$8-BI$7))),IF(BI20&lt;=BI$8,BI$5,IF(BI20&gt;BI$6,0,0.6*BI$5+0.4*BI$5*(BI20-BI$7)/(BI$8-BI$7))))))</f>
      </c>
      <c r="BK20" s="126">
        <f>IF(BI20&lt;&gt;"",BI$5,0)</f>
      </c>
      <c r="BL20" s="125">
        <f>IF(BI$6=0,RANK(BI20,BI$12:BI$42,0),RANK(BI20,BI$12:BI$42,1))</f>
      </c>
      <c r="BM20" s="126">
        <v>99.4548</v>
      </c>
      <c r="BN20" s="126">
        <f>IF(COUNTA(BM$12:BM$42)=0,0.6*BM$5,IF(BM20="",0,IF(BM$6=0,IF(BM20&gt;=BM$8,BM$5,IF(BM20&lt;BM$6,0,0.6*BM$5+0.4*BM$5*(BM20-BM$7)/(BM$8-BM$7))),IF(BM20&lt;=BM$8,BM$5,IF(BM20&gt;BM$6,0,0.6*BM$5+0.4*BM$5*(BM20-BM$7)/(BM$8-BM$7))))))</f>
      </c>
      <c r="BO20" s="126">
        <f>IF(BM20&lt;&gt;"",BM$5,0)</f>
      </c>
      <c r="BP20" s="125">
        <f>IF(BM$6=0,RANK(BM20,BM$12:BM$42,0),RANK(BM20,BM$12:BM$42,1))</f>
      </c>
      <c r="BQ20" s="126">
        <v>49</v>
      </c>
      <c r="BR20" s="126">
        <f>IF(COUNTA(BQ$12:BQ$42)=0,0.6*BQ$5,IF(BQ20="",0,IF(BQ$6=0,IF(BQ20&gt;=BQ$8,BQ$5,IF(BQ20&lt;BQ$6,0,0.6*BQ$5+0.4*BQ$5*(BQ20-BQ$7)/(BQ$8-BQ$7))),IF(BQ20&lt;=BQ$8,BQ$5,IF(BQ20&gt;BQ$6,0,0.6*BQ$5+0.4*BQ$5*(BQ20-BQ$7)/(BQ$8-BQ$7))))))</f>
      </c>
      <c r="BS20" s="126">
        <f>IF(BQ20&lt;&gt;"",BQ$5,0)</f>
      </c>
      <c r="BT20" s="125">
        <f>IF(BQ$6=0,RANK(BQ20,BQ$12:BQ$42,0),RANK(BQ20,BQ$12:BQ$42,1))</f>
      </c>
      <c r="BU20" s="126">
        <v>2.7659</v>
      </c>
      <c r="BV20" s="126">
        <f>IF(COUNTA(BU$12:BU$42)=0,0.6*BU$5,IF(BU20="",0,IF(BU$6=0,IF(BU20&gt;=BU$8,BU$5,IF(BU20&lt;BU$6,0,0.6*BU$5+0.4*BU$5*(BU20-BU$7)/(BU$8-BU$7))),IF(BU20&lt;=BU$8,BU$5,IF(BU20&gt;BU$6,0,0.6*BU$5+0.4*BU$5*(BU20-BU$7)/(BU$8-BU$7))))))</f>
      </c>
      <c r="BW20" s="126">
        <f>IF(BU20&lt;&gt;"",BU$5,0)</f>
      </c>
      <c r="BX20" s="125">
        <f>IF(BU$6=0,RANK(BU20,BU$12:BU$42,0),RANK(BU20,BU$12:BU$42,1))</f>
      </c>
      <c r="BY20" s="126">
        <v>99.76</v>
      </c>
      <c r="BZ20" s="126">
        <f>IF(COUNTA(BY$12:BY$42)=0,0.6*BY$5,IF(BY20="",0,IF(BY$6=0,IF(BY20&gt;=BY$8,BY$5,IF(BY20&lt;BY$6,0,0.6*BY$5+0.4*BY$5*(BY20-BY$7)/(BY$8-BY$7))),IF(BY20&lt;=BY$8,BY$5,IF(BY20&gt;BY$6,0,0.6*BY$5+0.4*BY$5*(BY20-BY$7)/(BY$8-BY$7))))))</f>
      </c>
      <c r="CA20" s="126">
        <f>IF(BY20&lt;&gt;"",BY$5,0)</f>
      </c>
      <c r="CB20" s="125">
        <f>IF(BY$6=0,RANK(BY20,BY$12:BY$42,0),RANK(BY20,BY$12:BY$42,1))</f>
      </c>
      <c r="CC20"/>
      <c r="CD20" s="126">
        <f>IF(COUNTA(CC$12:CC$42)=0,0.6*CC$5,IF(CC20="",0,IF(CC$6=0,IF(CC20&gt;=CC$8,CC$5,IF(CC20&lt;CC$6,0,0.6*CC$5+0.4*CC$5*(CC20-CC$7)/(CC$8-CC$7))),IF(CC20&lt;=CC$8,CC$5,IF(CC20&gt;CC$6,0,0.6*CC$5+0.4*CC$5*(CC20-CC$7)/(CC$8-CC$7))))))</f>
      </c>
      <c r="CE20" s="126">
        <f>IF(CC20&lt;&gt;"",CC$5,0)</f>
      </c>
      <c r="CF20" s="125">
        <f>IF(CC$6=0,RANK(CC20,CC$12:CC$42,0),RANK(CC20,CC$12:CC$42,1))</f>
      </c>
      <c r="CG20"/>
      <c r="CH20" s="126">
        <f>IF(COUNTA(CG$12:CG$42)=0,0.6*CG$5,IF(CG20="",0,IF(CG$6=0,IF(CG20&gt;=CG$8,CG$5,IF(CG20&lt;CG$6,0,0.6*CG$5+0.4*CG$5*(CG20-CG$7)/(CG$8-CG$7))),IF(CG20&lt;=CG$8,CG$5,IF(CG20&gt;CG$6,0,0.6*CG$5+0.4*CG$5*(CG20-CG$7)/(CG$8-CG$7))))))</f>
      </c>
      <c r="CI20" s="126">
        <f>IF(CG20&lt;&gt;"",CG$5,0)</f>
      </c>
      <c r="CJ20" s="125">
        <f>IF(CG$6=0,RANK(CG20,CG$12:CG$42,0),RANK(CG20,CG$12:CG$42,1))</f>
      </c>
      <c r="CK20"/>
      <c r="CL20" s="126">
        <f>IF(COUNTA(CK$12:CK$42)=0,0.6*CK$5,IF(CK20="",0,IF(CK$6=0,IF(CK20&gt;=CK$8,CK$5,IF(CK20&lt;CK$6,0,0.6*CK$5+0.4*CK$5*(CK20-CK$7)/(CK$8-CK$7))),IF(CK20&lt;=CK$8,CK$5,IF(CK20&gt;CK$6,0,0.6*CK$5+0.4*CK$5*(CK20-CK$7)/(CK$8-CK$7))))))</f>
      </c>
      <c r="CM20" s="126">
        <f>IF(CK20&lt;&gt;"",CK$5,0)</f>
      </c>
      <c r="CN20" s="125">
        <f>IF(CK$6=0,RANK(CK20,CK$12:CK$42,0),RANK(CK20,CK$12:CK$42,1))</f>
      </c>
      <c r="CO20"/>
      <c r="CP20" s="126">
        <f>IF(COUNTA(CO$12:CO$42)=0,0.6*CO$5,IF(CO20="",0,IF(CO$6=0,IF(CO20&gt;=CO$8,CO$5,IF(CO20&lt;CO$6,0,0.6*CO$5+0.4*CO$5*(CO20-CO$7)/(CO$8-CO$7))),IF(CO20&lt;=CO$8,CO$5,IF(CO20&gt;CO$6,0,0.6*CO$5+0.4*CO$5*(CO20-CO$7)/(CO$8-CO$7))))))</f>
      </c>
      <c r="CQ20" s="126">
        <f>IF(CO20&lt;&gt;"",CO$5,0)</f>
      </c>
      <c r="CR20" s="125">
        <f>IF(CO$6=0,RANK(CO20,CO$12:CO$42,0),RANK(CO20,CO$12:CO$42,1))</f>
      </c>
      <c r="CS20"/>
      <c r="CT20" s="126">
        <f>IF(COUNTA(CS$12:CS$42)=0,0.6*CS$5,IF(CS20="",0,IF(CS$6=0,IF(CS20&gt;=CS$8,CS$5,IF(CS20&lt;CS$6,0,0.6*CS$5+0.4*CS$5*(CS20-CS$7)/(CS$8-CS$7))),IF(CS20&lt;=CS$8,CS$5,IF(CS20&gt;CS$6,0,0.6*CS$5+0.4*CS$5*(CS20-CS$7)/(CS$8-CS$7))))))</f>
      </c>
      <c r="CU20" s="126">
        <f>IF(CS20&lt;&gt;"",CS$5,0)</f>
      </c>
      <c r="CV20" s="125">
        <f>IF(CS$6=0,RANK(CS20,CS$12:CS$42,0),RANK(CS20,CS$12:CS$42,1))</f>
      </c>
      <c r="CW20" s="126">
        <v>-4.16088429979028</v>
      </c>
      <c r="CX20" s="126">
        <f>IF(COUNTA(CW$12:CW$42)=0,0.6*CW$5,IF(CW20="",0,IF(CW$6=0,IF(CW20&gt;=CW$8,CW$5,IF(CW20&lt;CW$6,0,0.6*CW$5+0.4*CW$5*(CW20-CW$7)/(CW$8-CW$7))),IF(CW20&lt;=CW$8,CW$5,IF(CW20&gt;CW$6,0,0.6*CW$5+0.4*CW$5*(CW20-CW$7)/(CW$8-CW$7))))))</f>
      </c>
      <c r="CY20" s="126">
        <f>IF(CW20&lt;&gt;"",CW$5,0)</f>
      </c>
      <c r="CZ20" s="125">
        <f>IF(CW$6=0,RANK(CW20,CW$12:CW$42,0),RANK(CW20,CW$12:CW$42,1))</f>
      </c>
      <c r="DA20" s="126">
        <v>-2.3613907899137</v>
      </c>
      <c r="DB20" s="126">
        <f>IF(COUNTA(DA$12:DA$42)=0,0.6*DA$5,IF(DA20="",0,IF(DA$6=0,IF(DA20&gt;=DA$8,DA$5,IF(DA20&lt;DA$6,0,0.6*DA$5+0.4*DA$5*(DA20-DA$7)/(DA$8-DA$7))),IF(DA20&lt;=DA$8,DA$5,IF(DA20&gt;DA$6,0,0.6*DA$5+0.4*DA$5*(DA20-DA$7)/(DA$8-DA$7))))))</f>
      </c>
      <c r="DC20" s="126">
        <f>IF(DA20&lt;&gt;"",DA$5,0)</f>
      </c>
      <c r="DD20" s="125">
        <f>IF(DA$6=0,RANK(DA20,DA$12:DA$42,0),RANK(DA20,DA$12:DA$42,1))</f>
      </c>
      <c r="DE20" s="126">
        <v>-0.00341533315909714</v>
      </c>
      <c r="DF20" s="126">
        <f>IF(COUNTA(DE$12:DE$42)=0,0.6*DE$5,IF(DE20="",0,IF(DE$6=0,IF(DE20&gt;=DE$8,DE$5,IF(DE20&lt;DE$6,0,0.6*DE$5+0.4*DE$5*(DE20-DE$7)/(DE$8-DE$7))),IF(DE20&lt;=DE$8,DE$5,IF(DE20&gt;DE$6,0,0.6*DE$5+0.4*DE$5*(DE20-DE$7)/(DE$8-DE$7))))))</f>
      </c>
      <c r="DG20" s="126">
        <f>IF(DE20&lt;&gt;"",DE$5,0)</f>
      </c>
      <c r="DH20" s="125">
        <f>IF(DE$6=0,RANK(DE20,DE$12:DE$42,0),RANK(DE20,DE$12:DE$42,1))</f>
      </c>
      <c r="DI20" s="126">
        <v>3.19635706440982</v>
      </c>
      <c r="DJ20" s="126">
        <f>IF(COUNTA(DI$12:DI$42)=0,0.6*DI$5,IF(DI20="",0,IF(DI$6=0,IF(DI20&gt;=DI$8,DI$5,IF(DI20&lt;DI$6,0,0.6*DI$5+0.4*DI$5*(DI20-DI$7)/(DI$8-DI$7))),IF(DI20&lt;=DI$8,DI$5,IF(DI20&gt;DI$6,0,0.6*DI$5+0.4*DI$5*(DI20-DI$7)/(DI$8-DI$7))))))</f>
      </c>
      <c r="DK20" s="126">
        <f>IF(DI20&lt;&gt;"",DI$5,0)</f>
      </c>
      <c r="DL20" s="125">
        <f>IF(DI$6=0,RANK(DI20,DI$12:DI$42,0),RANK(DI20,DI$12:DI$42,1))</f>
      </c>
      <c r="DM20" s="126">
        <v>2.95</v>
      </c>
      <c r="DN20" s="126">
        <f>IF(COUNTA(DM$12:DM$42)=0,0.6*DM$5,IF(DM20="",0,IF(DM$6=0,IF(DM20&gt;=DM$8,DM$5,IF(DM20&lt;DM$6,0,0.6*DM$5+0.4*DM$5*(DM20-DM$7)/(DM$8-DM$7))),IF(DM20&lt;=DM$8,DM$5,IF(DM20&gt;DM$6,0,0.6*DM$5+0.4*DM$5*(DM20-DM$7)/(DM$8-DM$7))))))</f>
      </c>
      <c r="DO20" s="126">
        <f>IF(DM20&lt;&gt;"",DM$5,0)</f>
      </c>
      <c r="DP20" s="125">
        <f>IF(DM$6=0,RANK(DM20,DM$12:DM$42,0),RANK(DM20,DM$12:DM$42,1))</f>
      </c>
      <c r="DQ20" s="126">
        <v>2.62</v>
      </c>
      <c r="DR20" s="126">
        <f>IF(COUNTA(DQ$12:DQ$42)=0,0.6*DQ$5,IF(DQ20="",0,IF(DQ$6=0,IF(DQ20&gt;=DQ$8,DQ$5,IF(DQ20&lt;DQ$6,0,0.6*DQ$5+0.4*DQ$5*(DQ20-DQ$7)/(DQ$8-DQ$7))),IF(DQ20&lt;=DQ$8,DQ$5,IF(DQ20&gt;DQ$6,0,0.6*DQ$5+0.4*DQ$5*(DQ20-DQ$7)/(DQ$8-DQ$7))))))</f>
      </c>
      <c r="DS20" s="126">
        <f>IF(DQ20&lt;&gt;"",DQ$5,0)</f>
      </c>
      <c r="DT20" s="125">
        <f>IF(DQ$6=0,RANK(DQ20,DQ$12:DQ$42,0),RANK(DQ20,DQ$12:DQ$42,1))</f>
      </c>
      <c r="DU20" s="126">
        <v>2.17</v>
      </c>
      <c r="DV20" s="126">
        <f>IF(COUNTA(DU$12:DU$42)=0,0.6*DU$5,IF(DU20="",0,IF(DU$6=0,IF(DU20&gt;=DU$8,DU$5,IF(DU20&lt;DU$6,0,0.6*DU$5+0.4*DU$5*(DU20-DU$7)/(DU$8-DU$7))),IF(DU20&lt;=DU$8,DU$5,IF(DU20&gt;DU$6,0,0.6*DU$5+0.4*DU$5*(DU20-DU$7)/(DU$8-DU$7))))))</f>
      </c>
      <c r="DW20" s="126">
        <f>IF(DU20&lt;&gt;"",DU$5,0)</f>
      </c>
      <c r="DX20" s="125">
        <f>IF(DU$6=0,RANK(DU20,DU$12:DU$42,0),RANK(DU20,DU$12:DU$42,1))</f>
      </c>
      <c r="DY20" s="126">
        <v>2.32</v>
      </c>
      <c r="DZ20" s="126">
        <f>IF(COUNTA(DY$12:DY$42)=0,0.6*DY$5,IF(DY20="",0,IF(DY$6=0,IF(DY20&gt;=DY$8,DY$5,IF(DY20&lt;DY$6,0,0.6*DY$5+0.4*DY$5*(DY20-DY$7)/(DY$8-DY$7))),IF(DY20&lt;=DY$8,DY$5,IF(DY20&gt;DY$6,0,0.6*DY$5+0.4*DY$5*(DY20-DY$7)/(DY$8-DY$7))))))</f>
      </c>
      <c r="EA20" s="126">
        <f>IF(DY20&lt;&gt;"",DY$5,0)</f>
      </c>
      <c r="EB20" s="125">
        <f>IF(DY$6=0,RANK(DY20,DY$12:DY$42,0),RANK(DY20,DY$12:DY$42,1))</f>
      </c>
      <c r="EC20" s="126">
        <v>98.470596</v>
      </c>
      <c r="ED20" s="126">
        <v>97.2</v>
      </c>
      <c r="EE20" s="126">
        <f>IF((COUNTA(EC$12:EC$42)+COUNTA(ED$12:ED$42)=0),0.6*EC$5,IF(OR(EC20="",ED20=""),0,IF(EC$6=0,IF(EC20&gt;=EC$8,EC$5,IF(EC20&lt;ED20,0,EC$5*(EC20-ED20)/(EC$8-ED20))),IF(EC20&lt;=EC$8,EC$5,IF(EC20&gt;ED20,0,EC$5*(EC20-ED20)/(EC$8-ED20))))))</f>
      </c>
      <c r="EF20" s="126">
        <f>IF(OR(EC20="",ED20=""),0,EC$5)</f>
      </c>
      <c r="EG20" s="125">
        <f>IF(EC$6=0,RANK(EE20,EE$12:EE$42,0),RANK(EE20,EE$12:EE$42,1))</f>
      </c>
      <c r="EH20" s="126">
        <v>98.470596</v>
      </c>
      <c r="EI20" s="126">
        <v>92.813546</v>
      </c>
      <c r="EJ20" s="126">
        <f>IF((COUNTA(EH$12:EH$42)+COUNTA(EI$12:EI$42)=0),0.6*EH$5,IF(OR(EH20="",EI20=""),0,IF(EH$6=0,IF(EH20&gt;=EH$8,EH$5,IF(EH20&lt;EI20,0,EH$5*(EH20-EI20)/(EH$8-EI20))),IF(EH20&lt;=EH$8,EH$5,IF(EH20&gt;EI20,0,EH$5*(EH20-EI20)/(EH$8-EI20))))))</f>
      </c>
      <c r="EK20" s="126">
        <f>IF(OR(EH20="",EI20=""),0,EH$5)</f>
      </c>
      <c r="EL20" s="125">
        <f>IF(EH$6=0,RANK(EJ20,EJ$12:EJ$42,0),RANK(EJ20,EJ$12:EJ$42,1))</f>
      </c>
      <c r="EM20"/>
      <c r="EN20" s="126">
        <v>99.32</v>
      </c>
      <c r="EO20" s="126">
        <f>IF((COUNTA(EM$12:EM$42)+COUNTA(EN$12:EN$42)=0),0.6*EM$5,IF(OR(EM20="",EN20=""),0,IF(EM$6=0,IF(EM20&gt;=EM$8,EM$5,IF(EM20&lt;EN20,0,EM$5*(EM20-EN20)/(EM$8-EN20))),IF(EM20&lt;=EM$8,EM$5,IF(EM20&gt;EN20,0,EM$5*(EM20-EN20)/(EM$8-EN20))))))</f>
      </c>
      <c r="EP20" s="126">
        <f>IF(OR(EM20="",EN20=""),0,EM$5)</f>
      </c>
      <c r="EQ20" s="125">
        <f>IF(EM$6=0,RANK(EO20,EO$12:EO$42,0),RANK(EO20,EO$12:EO$42,1))</f>
      </c>
      <c r="ER20"/>
      <c r="ES20" s="126">
        <v>32.82</v>
      </c>
      <c r="ET20" s="126">
        <f>IF((COUNTA(ER$12:ER$42)+COUNTA(ES$12:ES$42)=0),0.6*ER$5,IF(OR(ER20="",ES20=""),0,IF(ER$6=0,IF(ER20&gt;=ER$8,ER$5,IF(ER20&lt;ES20,0,ER$5*(ER20-ES20)/(ER$8-ES20))),IF(ER20&lt;=ER$8,ER$5,IF(ER20&gt;ES20,0,ER$5*(ER20-ES20)/(ER$8-ES20))))))</f>
      </c>
      <c r="EU20" s="126">
        <f>IF(OR(ER20="",ES20=""),0,ER$5)</f>
      </c>
      <c r="EV20" s="125">
        <f>IF(ER$6=0,RANK(ET20,ET$12:ET$42,0),RANK(ET20,ET$12:ET$42,1))</f>
      </c>
      <c r="EW20" s="126">
        <v>2.59</v>
      </c>
      <c r="EX20" s="126">
        <v>5.26</v>
      </c>
      <c r="EY20" s="126">
        <f>IF((COUNTA(EW$12:EW$42)+COUNTA(EX$12:EX$42)=0),0.6*EW$5,IF(OR(EW20="",EX20=""),0,IF(EW$6=0,IF(EW20&gt;=EW$8,EW$5,IF(EW20&lt;EX20,0,EW$5*(EW20-EX20)/(EW$8-EX20))),IF(EW20&lt;=EW$8,EW$5,IF(EW20&gt;EX20,0,EW$5*(EW20-EX20)/(EW$8-EX20))))))</f>
      </c>
      <c r="EZ20" s="126">
        <f>IF(OR(EW20="",EX20=""),0,EW$5)</f>
      </c>
      <c r="FA20" s="125">
        <f>IF(EW$6=0,RANK(EY20,EY$12:EY$42,0),RANK(EY20,EY$12:EY$42,1))</f>
      </c>
      <c r="FB20" s="126">
        <v>2.59</v>
      </c>
      <c r="FC20" s="126">
        <v>5.04</v>
      </c>
      <c r="FD20" s="126">
        <f>IF((COUNTA(FB$12:FB$42)+COUNTA(FC$12:FC$42)=0),0.6*FB$5,IF(OR(FB20="",FC20=""),0,IF(FB$6=0,IF(FB20&gt;=FB$8,FB$5,IF(FB20&lt;FC20,0,FB$5*(FB20-FC20)/(FB$8-FC20))),IF(FB20&lt;=FB$8,FB$5,IF(FB20&gt;FC20,0,FB$5*(FB20-FC20)/(FB$8-FC20))))))</f>
      </c>
      <c r="FE20" s="126">
        <f>IF(OR(FB20="",FC20=""),0,FB$5)</f>
      </c>
      <c r="FF20" s="125">
        <f>IF(FB$6=0,RANK(FD20,FD$12:FD$42,0),RANK(FD20,FD$12:FD$42,1))</f>
      </c>
      <c r="FG20" s="126">
        <v>99.33</v>
      </c>
      <c r="FH20"/>
      <c r="FI20" s="126">
        <f>IF((COUNTA(FG$12:FG$42)+COUNTA(FH$12:FH$42)=0),0.6*FG$5,IF(OR(FG20="",FH20=""),0,IF(FG$6=0,IF(FG20&gt;=FG$8,FG$5,IF(FG20&lt;FH20,0,FG$5*(FG20-FH20)/(FG$8-FH20))),IF(FG20&lt;=FG$8,FG$5,IF(FG20&gt;FH20,0,FG$5*(FG20-FH20)/(FG$8-FH20))))))</f>
      </c>
      <c r="FJ20" s="126">
        <f>IF(OR(FG20="",FH20=""),0,FG$5)</f>
      </c>
      <c r="FK20" s="125">
        <f>IF(FG$6=0,RANK(FI20,FI$12:FI$42,0),RANK(FI20,FI$12:FI$42,1))</f>
      </c>
      <c r="FL20" s="126">
        <v>99.33</v>
      </c>
      <c r="FM20"/>
      <c r="FN20" s="126">
        <f>IF((COUNTA(FL$12:FL$42)+COUNTA(FM$12:FM$42)=0),0.6*FL$5,IF(OR(FL20="",FM20=""),0,IF(FL$6=0,IF(FL20&gt;=FL$8,FL$5,IF(FL20&lt;FM20,0,FL$5*(FL20-FM20)/(FL$8-FM20))),IF(FL20&lt;=FL$8,FL$5,IF(FL20&gt;FM20,0,FL$5*(FL20-FM20)/(FL$8-FM20))))))</f>
      </c>
      <c r="FO20" s="126">
        <f>IF(OR(FL20="",FM20=""),0,FL$5)</f>
      </c>
      <c r="FP20" s="125">
        <f>IF(FL$6=0,RANK(FN20,FN$12:FN$42,0),RANK(FN20,FN$12:FN$42,1))</f>
      </c>
      <c r="FQ20" s="126">
        <v>100</v>
      </c>
      <c r="FR20" s="126">
        <v>100</v>
      </c>
      <c r="FS20" s="126">
        <f>IF((COUNTA(FQ$12:FQ$42)+COUNTA(FR$12:FR$42)=0),0.6*FQ$5,IF(OR(FQ20="",FR20=""),0,IF(FQ$6=0,IF(FQ20&gt;=FQ$8,FQ$5,IF(FQ20&lt;FR20,0,FQ$5*(FQ20-FR20)/(FQ$8-FR20))),IF(FQ20&lt;=FQ$8,FQ$5,IF(FQ20&gt;FR20,0,FQ$5*(FQ20-FR20)/(FQ$8-FR20))))))</f>
      </c>
      <c r="FT20" s="126">
        <f>IF(OR(FQ20="",FR20=""),0,FQ$5)</f>
      </c>
      <c r="FU20" s="125">
        <f>IF(FQ$6=0,RANK(FS20,FS$12:FS$42,0),RANK(FS20,FS$12:FS$42,1))</f>
      </c>
      <c r="FV20" s="126">
        <v>100</v>
      </c>
      <c r="FW20" s="126">
        <v>100</v>
      </c>
      <c r="FX20" s="126">
        <f>IF((COUNTA(FV$12:FV$42)+COUNTA(FW$12:FW$42)=0),0.6*FV$5,IF(OR(FV20="",FW20=""),0,IF(FV$6=0,IF(FV20&gt;=FV$8,FV$5,IF(FV20&lt;FW20,0,FV$5*(FV20-FW20)/(FV$8-FW20))),IF(FV20&lt;=FV$8,FV$5,IF(FV20&gt;FW20,0,FV$5*(FV20-FW20)/(FV$8-FW20))))))</f>
      </c>
      <c r="FY20" s="126">
        <f>IF(OR(FV20="",FW20=""),0,FV$5)</f>
      </c>
      <c r="FZ20" s="125">
        <f>IF(FV$6=0,RANK(FX20,FX$12:FX$42,0),RANK(FX20,FX$12:FX$42,1))</f>
      </c>
      <c r="GA20" s="126">
        <v>2.61</v>
      </c>
      <c r="GB20" s="126">
        <v>0.47</v>
      </c>
      <c r="GC20" s="126">
        <f>IF((COUNTA(GA$12:GA$42)+COUNTA(GB$12:GB$42)=0),0.6*GA$5,IF(OR(GA20="",GB20=""),0,IF(GA$6=0,IF(GA20&gt;=GA$8,GA$5,IF(GA20&lt;GB20,0,GA$5*(GA20-GB20)/(GA$8-GB20))),IF(GA20&lt;=GA$8,GA$5,IF(GA20&gt;GB20,0,GA$5*(GA20-GB20)/(GA$8-GB20))))))</f>
      </c>
      <c r="GD20" s="126">
        <f>IF(OR(GA20="",GB20=""),0,GA$5)</f>
      </c>
      <c r="GE20" s="125">
        <f>IF(GA$6=0,RANK(GC20,GC$12:GC$42,0),RANK(GC20,GC$12:GC$42,1))</f>
      </c>
      <c r="GF20" s="126">
        <v>2.61</v>
      </c>
      <c r="GG20" s="126">
        <v>0.44</v>
      </c>
      <c r="GH20" s="126">
        <f>IF((COUNTA(GF$12:GF$42)+COUNTA(GG$12:GG$42)=0),0.6*GF$5,IF(OR(GF20="",GG20=""),0,IF(GF$6=0,IF(GF20&gt;=GF$8,GF$5,IF(GF20&lt;GG20,0,GF$5*(GF20-GG20)/(GF$8-GG20))),IF(GF20&lt;=GF$8,GF$5,IF(GF20&gt;GG20,0,GF$5*(GF20-GG20)/(GF$8-GG20))))))</f>
      </c>
      <c r="GI20" s="126">
        <f>IF(OR(GF20="",GG20=""),0,GF$5)</f>
      </c>
      <c r="GJ20" s="125">
        <f>IF(GF$6=0,RANK(GH20,GH$12:GH$42,0),RANK(GH20,GH$12:GH$42,1))</f>
      </c>
      <c r="GK20" s="126">
        <v>94.64</v>
      </c>
      <c r="GL20" s="126">
        <v>100</v>
      </c>
      <c r="GM20" s="126">
        <f>IF((COUNTA(GK$12:GK$42)+COUNTA(GL$12:GL$42)=0),0.6*GK$5,IF(OR(GK20="",GL20=""),0,IF(GK$6=0,IF(GK20&gt;=GK$8,GK$5,IF(GK20&lt;GL20,0,GK$5*(GK20-GL20)/(GK$8-GL20))),IF(GK20&lt;=GK$8,GK$5,IF(GK20&gt;GL20,0,GK$5*(GK20-GL20)/(GK$8-GL20))))))</f>
      </c>
      <c r="GN20" s="126">
        <f>IF(OR(GK20="",GL20=""),0,GK$5)</f>
      </c>
      <c r="GO20" s="125">
        <f>IF(GK$6=0,RANK(GM20,GM$12:GM$42,0),RANK(GM20,GM$12:GM$42,1))</f>
      </c>
      <c r="GP20" s="126">
        <v>94.64</v>
      </c>
      <c r="GQ20" s="126">
        <v>100</v>
      </c>
      <c r="GR20" s="126">
        <f>IF((COUNTA(GP$12:GP$42)+COUNTA(GQ$12:GQ$42)=0),0.6*GP$5,IF(OR(GP20="",GQ20=""),0,IF(GP$6=0,IF(GP20&gt;=GP$8,GP$5,IF(GP20&lt;GQ20,0,GP$5*(GP20-GQ20)/(GP$8-GQ20))),IF(GP20&lt;=GP$8,GP$5,IF(GP20&gt;GQ20,0,GP$5*(GP20-GQ20)/(GP$8-GQ20))))))</f>
      </c>
      <c r="GS20" s="126">
        <f>IF(OR(GP20="",GQ20=""),0,GP$5)</f>
      </c>
      <c r="GT20" s="125">
        <f>IF(GP$6=0,RANK(GR20,GR$12:GR$42,0),RANK(GR20,GR$12:GR$42,1))</f>
      </c>
      <c r="GU20" s="126">
        <v>3.25</v>
      </c>
      <c r="GV20" s="126">
        <v>1.2</v>
      </c>
      <c r="GW20" s="126">
        <f>IF((COUNTA(GU$12:GU$42)+COUNTA(GV$12:GV$42)=0),0.6*GU$5,IF(OR(GU20="",GV20=""),0,IF(GU$6=0,IF(GU20&gt;=GU$8,GU$5,IF(GU20&lt;GV20,0,GU$5*(GU20-GV20)/(GU$8-GV20))),IF(GU20&lt;=GU$8,GU$5,IF(GU20&gt;GV20,0,GU$5*(GU20-GV20)/(GU$8-GV20))))))</f>
      </c>
      <c r="GX20" s="126">
        <f>IF(OR(GU20="",GV20=""),0,GU$5)</f>
      </c>
      <c r="GY20" s="125">
        <f>IF(GU$6=0,RANK(GW20,GW$12:GW$42,0),RANK(GW20,GW$12:GW$42,1))</f>
      </c>
      <c r="GZ20" s="126">
        <v>3.25</v>
      </c>
      <c r="HA20" s="126">
        <v>0.85</v>
      </c>
      <c r="HB20" s="126">
        <f>IF((COUNTA(GZ$12:GZ$42)+COUNTA(HA$12:HA$42)=0),0.6*GZ$5,IF(OR(GZ20="",HA20=""),0,IF(GZ$6=0,IF(GZ20&gt;=GZ$8,GZ$5,IF(GZ20&lt;HA20,0,GZ$5*(GZ20-HA20)/(GZ$8-HA20))),IF(GZ20&lt;=GZ$8,GZ$5,IF(GZ20&gt;HA20,0,GZ$5*(GZ20-HA20)/(GZ$8-HA20))))))</f>
      </c>
      <c r="HC20" s="126">
        <f>IF(OR(GZ20="",HA20=""),0,GZ$5)</f>
      </c>
      <c r="HD20" s="125">
        <f>IF(GZ$6=0,RANK(HB20,HB$12:HB$42,0),RANK(HB20,HB$12:HB$42,1))</f>
      </c>
      <c r="HE20" s="126">
        <v>1.88329502483873</v>
      </c>
      <c r="HF20" s="126">
        <v>0</v>
      </c>
      <c r="HG20" s="126">
        <f>IF((COUNTA(HE$12:HE$42)+COUNTA(HF$12:HF$42)=0),0.6*HE$5,IF(OR(HE20="",HF20=""),0,IF(HE$6=0,IF(HE20&gt;=HE$8,HE$5,IF(HE20&lt;HF20,0,HE$5*(HE20-HF20)/(HE$8-HF20))),IF(HE20&lt;=HE$8,HE$5,IF(HE20&gt;HF20,0,HE$5*(HE20-HF20)/(HE$8-HF20))))))</f>
      </c>
      <c r="HH20" s="126">
        <f>IF(OR(HE20="",HF20=""),0,HE$5)</f>
      </c>
      <c r="HI20" s="125">
        <f>IF(HE$6=0,RANK(HG20,HG$12:HG$42,0),RANK(HG20,HG$12:HG$42,1))</f>
      </c>
      <c r="HJ20" s="126">
        <v>1.88329502483873</v>
      </c>
      <c r="HK20" s="126">
        <v>0</v>
      </c>
      <c r="HL20" s="126">
        <f>IF((COUNTA(HJ$12:HJ$42)+COUNTA(HK$12:HK$42)=0),0.6*HJ$5,IF(OR(HJ20="",HK20=""),0,IF(HJ$6=0,IF(HJ20&gt;=HJ$8,HJ$5,IF(HJ20&lt;HK20,0,HJ$5*(HJ20-HK20)/(HJ$8-HK20))),IF(HJ20&lt;=HJ$8,HJ$5,IF(HJ20&gt;HK20,0,HJ$5*(HJ20-HK20)/(HJ$8-HK20))))))</f>
      </c>
      <c r="HM20" s="126">
        <f>IF(OR(HJ20="",HK20=""),0,HJ$5)</f>
      </c>
      <c r="HN20" s="125">
        <f>IF(HJ$6=0,RANK(HL20,HL$12:HL$42,0),RANK(HL20,HL$12:HL$42,1))</f>
      </c>
      <c r="HO20" s="126">
        <v>33.71240234375</v>
      </c>
      <c r="HP20" s="126">
        <v>25.0400390625</v>
      </c>
      <c r="HQ20" s="126">
        <f>IF((COUNTA(HO$12:HO$42)+COUNTA(HP$12:HP$42)=0),0.6*HO$5,IF(OR(HO20="",HP20=""),0,IF(HO$6=0,IF(HO20&gt;=HO$8,HO$5,IF(HO20&lt;HP20,0,HO$5*(HO20-HP20)/(HO$8-HP20))),IF(HO20&lt;=HO$8,HO$5,IF(HO20&gt;HP20,0,HO$5*(HO20-HP20)/(HO$8-HP20))))))</f>
      </c>
      <c r="HR20" s="126">
        <f>IF(OR(HO20="",HP20=""),0,HO$5)</f>
      </c>
      <c r="HS20" s="125">
        <f>IF(HO$6=0,RANK(HQ20,HQ$12:HQ$42,0),RANK(HQ20,HQ$12:HQ$42,1))</f>
      </c>
      <c r="HT20" s="126">
        <v>33.71240234375</v>
      </c>
      <c r="HU20"/>
      <c r="HV20" s="126">
        <f>IF((COUNTA(HT$12:HT$42)+COUNTA(HU$12:HU$42)=0),0.6*HT$5,IF(OR(HT20="",HU20=""),0,IF(HT$6=0,IF(HT20&gt;=HT$8,HT$5,IF(HT20&lt;HU20,0,HT$5*(HT20-HU20)/(HT$8-HU20))),IF(HT20&lt;=HT$8,HT$5,IF(HT20&gt;HU20,0,HT$5*(HT20-HU20)/(HT$8-HU20))))))</f>
      </c>
      <c r="HW20" s="126">
        <f>IF(OR(HT20="",HU20=""),0,HT$5)</f>
      </c>
      <c r="HX20" s="125">
        <f>IF(HT$6=0,RANK(HV20,HV$12:HV$42,0),RANK(HV20,HV$12:HV$42,1))</f>
      </c>
      <c r="HY20" s="126">
        <v>5.276103515625</v>
      </c>
      <c r="HZ20" s="126">
        <v>17.705673828125</v>
      </c>
      <c r="IA20" s="126">
        <f>IF((COUNTA(HY$12:HY$42)+COUNTA(HZ$12:HZ$42)=0),0.6*HY$5,IF(OR(HY20="",HZ20=""),0,IF(HY$6=0,IF(HY20&gt;=HY$8,HY$5,IF(HY20&lt;HZ20,0,HY$5*(HY20-HZ20)/(HY$8-HZ20))),IF(HY20&lt;=HY$8,HY$5,IF(HY20&gt;HZ20,0,HY$5*(HY20-HZ20)/(HY$8-HZ20))))))</f>
      </c>
      <c r="IB20" s="126">
        <f>IF(OR(HY20="",HZ20=""),0,HY$5)</f>
      </c>
      <c r="IC20" s="125">
        <f>IF(HY$6=0,RANK(IA20,IA$12:IA$42,0),RANK(IA20,IA$12:IA$42,1))</f>
      </c>
      <c r="ID20" s="126">
        <v>5.276103515625</v>
      </c>
      <c r="IE20"/>
      <c r="IF20" s="126">
        <f>IF((COUNTA(ID$12:ID$42)+COUNTA(IE$12:IE$42)=0),0.6*ID$5,IF(OR(ID20="",IE20=""),0,IF(ID$6=0,IF(ID20&gt;=ID$8,ID$5,IF(ID20&lt;IE20,0,ID$5*(ID20-IE20)/(ID$8-IE20))),IF(ID20&lt;=ID$8,ID$5,IF(ID20&gt;IE20,0,ID$5*(ID20-IE20)/(ID$8-IE20))))))</f>
      </c>
      <c r="IG20" s="126">
        <f>IF(OR(ID20="",IE20=""),0,ID$5)</f>
      </c>
      <c r="IH20" s="125">
        <f>IF(ID$6=0,RANK(IF20,IF$12:IF$42,0),RANK(IF20,IF$12:IF$42,1))</f>
      </c>
      <c r="II20" s="126">
        <v>99.38</v>
      </c>
      <c r="IJ20" s="126">
        <v>95.953984</v>
      </c>
      <c r="IK20" s="126">
        <f>IF((COUNTA(II$12:II$42)+COUNTA(IJ$12:IJ$42)=0),0.6*II$5,IF(OR(II20="",IJ20=""),0,IF(II$6=0,IF(II20&gt;=II$8,II$5,IF(II20&lt;IJ20,0,II$5*(II20-IJ20)/(II$8-IJ20))),IF(II20&lt;=II$8,II$5,IF(II20&gt;IJ20,0,II$5*(II20-IJ20)/(II$8-IJ20))))))</f>
      </c>
      <c r="IL20" s="126">
        <f>IF(OR(II20="",IJ20=""),0,II$5)</f>
      </c>
      <c r="IM20" s="125">
        <f>IF(II$6=0,RANK(IK20,IK$12:IK$42,0),RANK(IK20,IK$12:IK$42,1))</f>
      </c>
      <c r="IN20" s="126">
        <v>99.38</v>
      </c>
      <c r="IO20" s="126">
        <v>98.01</v>
      </c>
      <c r="IP20" s="126">
        <f>IF((COUNTA(IN$12:IN$42)+COUNTA(IO$12:IO$42)=0),0.6*IN$5,IF(OR(IN20="",IO20=""),0,IF(IN$6=0,IF(IN20&gt;=IN$8,IN$5,IF(IN20&lt;IO20,0,IN$5*(IN20-IO20)/(IN$8-IO20))),IF(IN20&lt;=IN$8,IN$5,IF(IN20&gt;IO20,0,IN$5*(IN20-IO20)/(IN$8-IO20))))))</f>
      </c>
      <c r="IQ20" s="126">
        <f>IF(OR(IN20="",IO20=""),0,IN$5)</f>
      </c>
      <c r="IR20" s="125">
        <f>IF(IN$6=0,RANK(IP20,IP$12:IP$42,0),RANK(IP20,IP$12:IP$42,1))</f>
      </c>
      <c r="IS20" s="126">
        <v>100</v>
      </c>
      <c r="IT20"/>
      <c r="IU20" s="126">
        <f>IF((COUNTA(IS$12:IS$42)+COUNTA(IT$12:IT$42)=0),0.6*IS$5,IF(OR(IS20="",IT20=""),0,IF(IS$6=0,IF(IS20&gt;=IS$8,IS$5,IF(IS20&lt;IT20,0,IS$5*(IS20-IT20)/(IS$8-IT20))),IF(IS20&lt;=IS$8,IS$5,IF(IS20&gt;IT20,0,IS$5*(IS20-IT20)/(IS$8-IT20))))))</f>
      </c>
      <c r="IV20" s="126">
        <f>IF(OR(IS20="",IT20=""),0,IS$5)</f>
      </c>
      <c r="IW20" s="125">
        <f>IF(IS$6=0,RANK(IU20,IU$12:IU$42,0),RANK(IU20,IU$12:IU$42,1))</f>
      </c>
      <c r="IX20" s="126">
        <v>100</v>
      </c>
      <c r="IY20"/>
      <c r="IZ20" s="126">
        <f>IF((COUNTA(IX$12:IX$42)+COUNTA(IY$12:IY$42)=0),0.6*IX$5,IF(OR(IX20="",IY20=""),0,IF(IX$6=0,IF(IX20&gt;=IX$8,IX$5,IF(IX20&lt;IY20,0,IX$5*(IX20-IY20)/(IX$8-IY20))),IF(IX20&lt;=IX$8,IX$5,IF(IX20&gt;IY20,0,IX$5*(IX20-IY20)/(IX$8-IY20))))))</f>
      </c>
      <c r="JA20" s="126">
        <f>IF(OR(IX20="",IY20=""),0,IX$5)</f>
      </c>
      <c r="JB20" s="125">
        <f>IF(IX$6=0,RANK(IZ20,IZ$12:IZ$42,0),RANK(IZ20,IZ$12:IZ$42,1))</f>
      </c>
      <c r="JC20" s="126">
        <v>2.63</v>
      </c>
      <c r="JD20" s="126">
        <v>4.44</v>
      </c>
      <c r="JE20" s="126">
        <f>IF((COUNTA(JC$12:JC$42)+COUNTA(JD$12:JD$42)=0),0.6*JC$5,IF(OR(JC20="",JD20=""),0,IF(JC$6=0,IF(JC20&gt;=JC$8,JC$5,IF(JC20&lt;JD20,0,JC$5*(JC20-JD20)/(JC$8-JD20))),IF(JC20&lt;=JC$8,JC$5,IF(JC20&gt;JD20,0,JC$5*(JC20-JD20)/(JC$8-JD20))))))</f>
      </c>
      <c r="JF20" s="126">
        <f>IF(OR(JC20="",JD20=""),0,JC$5)</f>
      </c>
      <c r="JG20" s="125">
        <f>IF(JC$6=0,RANK(JE20,JE$12:JE$42,0),RANK(JE20,JE$12:JE$42,1))</f>
      </c>
      <c r="JH20" s="126">
        <v>2.63</v>
      </c>
      <c r="JI20" s="126">
        <v>4.94</v>
      </c>
      <c r="JJ20" s="126">
        <f>IF((COUNTA(JH$12:JH$42)+COUNTA(JI$12:JI$42)=0),0.6*JH$5,IF(OR(JH20="",JI20=""),0,IF(JH$6=0,IF(JH20&gt;=JH$8,JH$5,IF(JH20&lt;JI20,0,JH$5*(JH20-JI20)/(JH$8-JI20))),IF(JH20&lt;=JH$8,JH$5,IF(JH20&gt;JI20,0,JH$5*(JH20-JI20)/(JH$8-JI20))))))</f>
      </c>
      <c r="JK20" s="126">
        <f>IF(OR(JH20="",JI20=""),0,JH$5)</f>
      </c>
      <c r="JL20" s="125">
        <f>IF(JH$6=0,RANK(JJ20,JJ$12:JJ$42,0),RANK(JJ20,JJ$12:JJ$42,1))</f>
      </c>
      <c r="JM20" s="126">
        <v>99.01</v>
      </c>
      <c r="JN20"/>
      <c r="JO20" s="126">
        <f>IF((COUNTA(JM$12:JM$42)+COUNTA(JN$12:JN$42)=0),0.6*JM$5,IF(OR(JM20="",JN20=""),0,IF(JM$6=0,IF(JM20&gt;=JM$8,JM$5,IF(JM20&lt;JN20,0,JM$5*(JM20-JN20)/(JM$8-JN20))),IF(JM20&lt;=JM$8,JM$5,IF(JM20&gt;JN20,0,JM$5*(JM20-JN20)/(JM$8-JN20))))))</f>
      </c>
      <c r="JP20" s="126">
        <f>IF(OR(JM20="",JN20=""),0,JM$5)</f>
      </c>
      <c r="JQ20" s="125">
        <f>IF(JM$6=0,RANK(JO20,JO$12:JO$42,0),RANK(JO20,JO$12:JO$42,1))</f>
      </c>
      <c r="JR20" s="126">
        <v>99.01</v>
      </c>
      <c r="JS20"/>
      <c r="JT20" s="126">
        <f>IF((COUNTA(JR$12:JR$42)+COUNTA(JS$12:JS$42)=0),0.6*JR$5,IF(OR(JR20="",JS20=""),0,IF(JR$6=0,IF(JR20&gt;=JR$8,JR$5,IF(JR20&lt;JS20,0,JR$5*(JR20-JS20)/(JR$8-JS20))),IF(JR20&lt;=JR$8,JR$5,IF(JR20&gt;JS20,0,JR$5*(JR20-JS20)/(JR$8-JS20))))))</f>
      </c>
      <c r="JU20" s="126">
        <f>IF(OR(JR20="",JS20=""),0,JR$5)</f>
      </c>
      <c r="JV20" s="125">
        <f>IF(JR$6=0,RANK(JT20,JT$12:JT$42,0),RANK(JT20,JT$12:JT$42,1))</f>
      </c>
      <c r="JW20" s="126">
        <v>100</v>
      </c>
      <c r="JX20" s="126">
        <v>100</v>
      </c>
      <c r="JY20" s="126">
        <f>IF((COUNTA(JW$12:JW$42)+COUNTA(JX$12:JX$42)=0),0.6*JW$5,IF(OR(JW20="",JX20=""),0,IF(JW$6=0,IF(JW20&gt;=JW$8,JW$5,IF(JW20&lt;JX20,0,JW$5*(JW20-JX20)/(JW$8-JX20))),IF(JW20&lt;=JW$8,JW$5,IF(JW20&gt;JX20,0,JW$5*(JW20-JX20)/(JW$8-JX20))))))</f>
      </c>
      <c r="JZ20" s="126">
        <f>IF(OR(JW20="",JX20=""),0,JW$5)</f>
      </c>
      <c r="KA20" s="125">
        <f>IF(JW$6=0,RANK(JY20,JY$12:JY$42,0),RANK(JY20,JY$12:JY$42,1))</f>
      </c>
      <c r="KB20" s="126">
        <v>100</v>
      </c>
      <c r="KC20" s="126">
        <v>100</v>
      </c>
      <c r="KD20" s="126">
        <f>IF((COUNTA(KB$12:KB$42)+COUNTA(KC$12:KC$42)=0),0.6*KB$5,IF(OR(KB20="",KC20=""),0,IF(KB$6=0,IF(KB20&gt;=KB$8,KB$5,IF(KB20&lt;KC20,0,KB$5*(KB20-KC20)/(KB$8-KC20))),IF(KB20&lt;=KB$8,KB$5,IF(KB20&gt;KC20,0,KB$5*(KB20-KC20)/(KB$8-KC20))))))</f>
      </c>
      <c r="KE20" s="126">
        <f>IF(OR(KB20="",KC20=""),0,KB$5)</f>
      </c>
      <c r="KF20" s="125">
        <f>IF(KB$6=0,RANK(KD20,KD$12:KD$42,0),RANK(KD20,KD$12:KD$42,1))</f>
      </c>
      <c r="KG20" s="126">
        <v>1.89</v>
      </c>
      <c r="KH20" s="126">
        <v>0.46</v>
      </c>
      <c r="KI20" s="126">
        <f>IF((COUNTA(KG$12:KG$42)+COUNTA(KH$12:KH$42)=0),0.6*KG$5,IF(OR(KG20="",KH20=""),0,IF(KG$6=0,IF(KG20&gt;=KG$8,KG$5,IF(KG20&lt;KH20,0,KG$5*(KG20-KH20)/(KG$8-KH20))),IF(KG20&lt;=KG$8,KG$5,IF(KG20&gt;KH20,0,KG$5*(KG20-KH20)/(KG$8-KH20))))))</f>
      </c>
      <c r="KJ20" s="126">
        <f>IF(OR(KG20="",KH20=""),0,KG$5)</f>
      </c>
      <c r="KK20" s="125">
        <f>IF(KG$6=0,RANK(KI20,KI$12:KI$42,0),RANK(KI20,KI$12:KI$42,1))</f>
      </c>
      <c r="KL20" s="126">
        <v>1.89</v>
      </c>
      <c r="KM20" s="126">
        <v>0.36</v>
      </c>
      <c r="KN20" s="126">
        <f>IF((COUNTA(KL$12:KL$42)+COUNTA(KM$12:KM$42)=0),0.6*KL$5,IF(OR(KL20="",KM20=""),0,IF(KL$6=0,IF(KL20&gt;=KL$8,KL$5,IF(KL20&lt;KM20,0,KL$5*(KL20-KM20)/(KL$8-KM20))),IF(KL20&lt;=KL$8,KL$5,IF(KL20&gt;KM20,0,KL$5*(KL20-KM20)/(KL$8-KM20))))))</f>
      </c>
      <c r="KO20" s="126">
        <f>IF(OR(KL20="",KM20=""),0,KL$5)</f>
      </c>
      <c r="KP20" s="125">
        <f>IF(KL$6=0,RANK(KN20,KN$12:KN$42,0),RANK(KN20,KN$12:KN$42,1))</f>
      </c>
      <c r="KQ20" s="126">
        <v>100</v>
      </c>
      <c r="KR20" s="126">
        <v>100</v>
      </c>
      <c r="KS20" s="126">
        <f>IF((COUNTA(KQ$12:KQ$42)+COUNTA(KR$12:KR$42)=0),0.6*KQ$5,IF(OR(KQ20="",KR20=""),0,IF(KQ$6=0,IF(KQ20&gt;=KQ$8,KQ$5,IF(KQ20&lt;KR20,0,KQ$5*(KQ20-KR20)/(KQ$8-KR20))),IF(KQ20&lt;=KQ$8,KQ$5,IF(KQ20&gt;KR20,0,KQ$5*(KQ20-KR20)/(KQ$8-KR20))))))</f>
      </c>
      <c r="KT20" s="126">
        <f>IF(OR(KQ20="",KR20=""),0,KQ$5)</f>
      </c>
      <c r="KU20" s="125">
        <f>IF(KQ$6=0,RANK(KS20,KS$12:KS$42,0),RANK(KS20,KS$12:KS$42,1))</f>
      </c>
      <c r="KV20" s="126">
        <v>100</v>
      </c>
      <c r="KW20" s="126">
        <v>100</v>
      </c>
      <c r="KX20" s="126">
        <f>IF((COUNTA(KV$12:KV$42)+COUNTA(KW$12:KW$42)=0),0.6*KV$5,IF(OR(KV20="",KW20=""),0,IF(KV$6=0,IF(KV20&gt;=KV$8,KV$5,IF(KV20&lt;KW20,0,KV$5*(KV20-KW20)/(KV$8-KW20))),IF(KV20&lt;=KV$8,KV$5,IF(KV20&gt;KW20,0,KV$5*(KV20-KW20)/(KV$8-KW20))))))</f>
      </c>
      <c r="KY20" s="126">
        <f>IF(OR(KV20="",KW20=""),0,KV$5)</f>
      </c>
      <c r="KZ20" s="125">
        <f>IF(KV$6=0,RANK(KX20,KX$12:KX$42,0),RANK(KX20,KX$12:KX$42,1))</f>
      </c>
      <c r="LA20" s="126">
        <v>0.64</v>
      </c>
      <c r="LB20" s="126">
        <v>0.95</v>
      </c>
      <c r="LC20" s="126">
        <f>IF((COUNTA(LA$12:LA$42)+COUNTA(LB$12:LB$42)=0),0.6*LA$5,IF(OR(LA20="",LB20=""),0,IF(LA$6=0,IF(LA20&gt;=LA$8,LA$5,IF(LA20&lt;LB20,0,LA$5*(LA20-LB20)/(LA$8-LB20))),IF(LA20&lt;=LA$8,LA$5,IF(LA20&gt;LB20,0,LA$5*(LA20-LB20)/(LA$8-LB20))))))</f>
      </c>
      <c r="LD20" s="126">
        <f>IF(OR(LA20="",LB20=""),0,LA$5)</f>
      </c>
      <c r="LE20" s="125">
        <f>IF(LA$6=0,RANK(LC20,LC$12:LC$42,0),RANK(LC20,LC$12:LC$42,1))</f>
      </c>
      <c r="LF20" s="126">
        <v>0.64</v>
      </c>
      <c r="LG20" s="126">
        <v>0.82</v>
      </c>
      <c r="LH20" s="126">
        <f>IF((COUNTA(LF$12:LF$42)+COUNTA(LG$12:LG$42)=0),0.6*LF$5,IF(OR(LF20="",LG20=""),0,IF(LF$6=0,IF(LF20&gt;=LF$8,LF$5,IF(LF20&lt;LG20,0,LF$5*(LF20-LG20)/(LF$8-LG20))),IF(LF20&lt;=LF$8,LF$5,IF(LF20&gt;LG20,0,LF$5*(LF20-LG20)/(LF$8-LG20))))))</f>
      </c>
      <c r="LI20" s="126">
        <f>IF(OR(LF20="",LG20=""),0,LF$5)</f>
      </c>
      <c r="LJ20" s="125">
        <f>IF(LF$6=0,RANK(LH20,LH$12:LH$42,0),RANK(LH20,LH$12:LH$42,1))</f>
      </c>
      <c r="LK20" s="126">
        <v>0</v>
      </c>
      <c r="LL20" s="126">
        <v>0</v>
      </c>
      <c r="LM20" s="126">
        <f>IF((COUNTA(LK$12:LK$42)+COUNTA(LL$12:LL$42)=0),0.6*LK$5,IF(OR(LK20="",LL20=""),0,IF(LK$6=0,IF(LK20&gt;=LK$8,LK$5,IF(LK20&lt;LL20,0,LK$5*(LK20-LL20)/(LK$8-LL20))),IF(LK20&lt;=LK$8,LK$5,IF(LK20&gt;LL20,0,LK$5*(LK20-LL20)/(LK$8-LL20))))))</f>
      </c>
      <c r="LN20" s="126">
        <f>IF(OR(LK20="",LL20=""),0,LK$5)</f>
      </c>
      <c r="LO20" s="125">
        <f>IF(LK$6=0,RANK(LM20,LM$12:LM$42,0),RANK(LM20,LM$12:LM$42,1))</f>
      </c>
      <c r="LP20" s="126">
        <v>0</v>
      </c>
      <c r="LQ20" s="126">
        <v>0</v>
      </c>
      <c r="LR20" s="126">
        <f>IF((COUNTA(LP$12:LP$42)+COUNTA(LQ$12:LQ$42)=0),0.6*LP$5,IF(OR(LP20="",LQ20=""),0,IF(LP$6=0,IF(LP20&gt;=LP$8,LP$5,IF(LP20&lt;LQ20,0,LP$5*(LP20-LQ20)/(LP$8-LQ20))),IF(LP20&lt;=LP$8,LP$5,IF(LP20&gt;LQ20,0,LP$5*(LP20-LQ20)/(LP$8-LQ20))))))</f>
      </c>
      <c r="LS20" s="126">
        <f>IF(OR(LP20="",LQ20=""),0,LP$5)</f>
      </c>
      <c r="LT20" s="125">
        <f>IF(LP$6=0,RANK(LR20,LR$12:LR$42,0),RANK(LR20,LR$12:LR$42,1))</f>
      </c>
      <c r="LU20" s="126">
        <v>44.563681640625</v>
      </c>
      <c r="LV20"/>
      <c r="LW20" s="126">
        <f>IF((COUNTA(LU$12:LU$42)+COUNTA(LV$12:LV$42)=0),0.6*LU$5,IF(OR(LU20="",LV20=""),0,IF(LU$6=0,IF(LU20&gt;=LU$8,LU$5,IF(LU20&lt;LV20,0,LU$5*(LU20-LV20)/(LU$8-LV20))),IF(LU20&lt;=LU$8,LU$5,IF(LU20&gt;LV20,0,LU$5*(LU20-LV20)/(LU$8-LV20))))))</f>
      </c>
      <c r="LX20" s="126">
        <f>IF(OR(LU20="",LV20=""),0,LU$5)</f>
      </c>
      <c r="LY20" s="125">
        <f>IF(LU$6=0,RANK(LW20,LW$12:LW$42,0),RANK(LW20,LW$12:LW$42,1))</f>
      </c>
      <c r="LZ20" s="126">
        <v>44.563681640625</v>
      </c>
      <c r="MA20"/>
      <c r="MB20" s="126">
        <f>IF((COUNTA(LZ$12:LZ$42)+COUNTA(MA$12:MA$42)=0),0.6*LZ$5,IF(OR(LZ20="",MA20=""),0,IF(LZ$6=0,IF(LZ20&gt;=LZ$8,LZ$5,IF(LZ20&lt;MA20,0,LZ$5*(LZ20-MA20)/(LZ$8-MA20))),IF(LZ20&lt;=LZ$8,LZ$5,IF(LZ20&gt;MA20,0,LZ$5*(LZ20-MA20)/(LZ$8-MA20))))))</f>
      </c>
      <c r="MC20" s="126">
        <f>IF(OR(LZ20="",MA20=""),0,LZ$5)</f>
      </c>
      <c r="MD20" s="125">
        <f>IF(LZ$6=0,RANK(MB20,MB$12:MB$42,0),RANK(MB20,MB$12:MB$42,1))</f>
      </c>
      <c r="ME20" s="126">
        <v>8.55201171875</v>
      </c>
      <c r="MF20"/>
      <c r="MG20" s="126">
        <f>IF((COUNTA(ME$12:ME$42)+COUNTA(MF$12:MF$42)=0),0.6*ME$5,IF(OR(ME20="",MF20=""),0,IF(ME$6=0,IF(ME20&gt;=ME$8,ME$5,IF(ME20&lt;MF20,0,ME$5*(ME20-MF20)/(ME$8-MF20))),IF(ME20&lt;=ME$8,ME$5,IF(ME20&gt;MF20,0,ME$5*(ME20-MF20)/(ME$8-MF20))))))</f>
      </c>
      <c r="MH20" s="126">
        <f>IF(OR(ME20="",MF20=""),0,ME$5)</f>
      </c>
      <c r="MI20" s="125">
        <f>IF(ME$6=0,RANK(MG20,MG$12:MG$42,0),RANK(MG20,MG$12:MG$42,1))</f>
      </c>
      <c r="MJ20" s="126">
        <v>8.55201171875</v>
      </c>
      <c r="MK20" s="126">
        <v>0.70123046875</v>
      </c>
      <c r="ML20" s="126">
        <f>IF((COUNTA(MJ$12:MJ$42)+COUNTA(MK$12:MK$42)=0),0.6*MJ$5,IF(OR(MJ20="",MK20=""),0,IF(MJ$6=0,IF(MJ20&gt;=MJ$8,MJ$5,IF(MJ20&lt;MK20,0,MJ$5*(MJ20-MK20)/(MJ$8-MK20))),IF(MJ20&lt;=MJ$8,MJ$5,IF(MJ20&gt;MK20,0,MJ$5*(MJ20-MK20)/(MJ$8-MK20))))))</f>
      </c>
      <c r="MM20" s="126">
        <f>IF(OR(MJ20="",MK20=""),0,MJ$5)</f>
      </c>
      <c r="MN20" s="125">
        <f>IF(MJ$6=0,RANK(ML20,ML$12:ML$42,0),RANK(ML20,ML$12:ML$42,1))</f>
      </c>
      <c r="MO20"/>
      <c r="MP20"/>
      <c r="MQ20" s="126">
        <f>IF((COUNTA(MO$12:MO$42)+COUNTA(MP$12:MP$42)=0),0.6*MO$5,IF(OR(MO20="",MP20=""),0,IF(MO$6=0,IF(MO20&gt;=MO$8,MO$5,IF(MO20&lt;MP20,0,MO$5*(MO20-MP20)/(MO$8-MP20))),IF(MO20&lt;=MO$8,MO$5,IF(MO20&gt;MP20,0,MO$5*(MO20-MP20)/(MO$8-MP20))))))</f>
      </c>
      <c r="MR20" s="126">
        <f>IF(OR(MO20="",MP20=""),0,MO$5)</f>
      </c>
      <c r="MS20" s="125">
        <f>IF(MO$6=0,RANK(MQ20,MQ$12:MQ$42,0),RANK(MQ20,MQ$12:MQ$42,1))</f>
      </c>
      <c r="MT20"/>
      <c r="MU20"/>
      <c r="MV20" s="126">
        <f>IF((COUNTA(MT$12:MT$42)+COUNTA(MU$12:MU$42)=0),0.6*MT$5,IF(OR(MT20="",MU20=""),0,IF(MT$6=0,IF(MT20&gt;=MT$8,MT$5,IF(MT20&lt;MU20,0,MT$5*(MT20-MU20)/(MT$8-MU20))),IF(MT20&lt;=MT$8,MT$5,IF(MT20&gt;MU20,0,MT$5*(MT20-MU20)/(MT$8-MU20))))))</f>
      </c>
      <c r="MW20" s="126">
        <f>IF(OR(MT20="",MU20=""),0,MT$5)</f>
      </c>
      <c r="MX20" s="125">
        <f>IF(MT$6=0,RANK(MV20,MV$12:MV$42,0),RANK(MV20,MV$12:MV$42,1))</f>
      </c>
      <c r="MY20"/>
      <c r="MZ20"/>
      <c r="NA20" s="126">
        <f>IF((COUNTA(MY$12:MY$42)+COUNTA(MZ$12:MZ$42)=0),0.6*MY$5,IF(OR(MY20="",MZ20=""),0,IF(MY$6=0,IF(MY20&gt;=MY$8,MY$5,IF(MY20&lt;MZ20,0,MY$5*(MY20-MZ20)/(MY$8-MZ20))),IF(MY20&lt;=MY$8,MY$5,IF(MY20&gt;MZ20,0,MY$5*(MY20-MZ20)/(MY$8-MZ20))))))</f>
      </c>
      <c r="NB20" s="126">
        <f>IF(OR(MY20="",MZ20=""),0,MY$5)</f>
      </c>
      <c r="NC20" s="125">
        <f>IF(MY$6=0,RANK(NA20,NA$12:NA$42,0),RANK(NA20,NA$12:NA$42,1))</f>
      </c>
      <c r="ND20"/>
      <c r="NE20"/>
      <c r="NF20" s="126">
        <f>IF((COUNTA(ND$12:ND$42)+COUNTA(NE$12:NE$42)=0),0.6*ND$5,IF(OR(ND20="",NE20=""),0,IF(ND$6=0,IF(ND20&gt;=ND$8,ND$5,IF(ND20&lt;NE20,0,ND$5*(ND20-NE20)/(ND$8-NE20))),IF(ND20&lt;=ND$8,ND$5,IF(ND20&gt;NE20,0,ND$5*(ND20-NE20)/(ND$8-NE20))))))</f>
      </c>
      <c r="NG20" s="126">
        <f>IF(OR(ND20="",NE20=""),0,ND$5)</f>
      </c>
      <c r="NH20" s="125">
        <f>IF(ND$6=0,RANK(NF20,NF$12:NF$42,0),RANK(NF20,NF$12:NF$42,1))</f>
      </c>
      <c r="NI20"/>
      <c r="NJ20"/>
      <c r="NK20" s="126">
        <f>IF((COUNTA(NI$12:NI$42)+COUNTA(NJ$12:NJ$42)=0),0.6*NI$5,IF(OR(NI20="",NJ20=""),0,IF(NI$6=0,IF(NI20&gt;=NI$8,NI$5,IF(NI20&lt;NJ20,0,NI$5*(NI20-NJ20)/(NI$8-NJ20))),IF(NI20&lt;=NI$8,NI$5,IF(NI20&gt;NJ20,0,NI$5*(NI20-NJ20)/(NI$8-NJ20))))))</f>
      </c>
      <c r="NL20" s="126">
        <f>IF(OR(NI20="",NJ20=""),0,NI$5)</f>
      </c>
      <c r="NM20" s="125">
        <f>IF(NI$6=0,RANK(NK20,NK$12:NK$42,0),RANK(NK20,NK$12:NK$42,1))</f>
      </c>
      <c r="NN20"/>
      <c r="NO20"/>
      <c r="NP20" s="126">
        <f>IF((COUNTA(NN$12:NN$42)+COUNTA(NO$12:NO$42)=0),0.6*NN$5,IF(OR(NN20="",NO20=""),0,IF(NN$6=0,IF(NN20&gt;=NN$8,NN$5,IF(NN20&lt;NO20,0,NN$5*(NN20-NO20)/(NN$8-NO20))),IF(NN20&lt;=NN$8,NN$5,IF(NN20&gt;NO20,0,NN$5*(NN20-NO20)/(NN$8-NO20))))))</f>
      </c>
      <c r="NQ20" s="126">
        <f>IF(OR(NN20="",NO20=""),0,NN$5)</f>
      </c>
      <c r="NR20" s="125">
        <f>IF(NN$6=0,RANK(NP20,NP$12:NP$42,0),RANK(NP20,NP$12:NP$42,1))</f>
      </c>
      <c r="NS20"/>
      <c r="NT20"/>
      <c r="NU20" s="126">
        <f>IF((COUNTA(NS$12:NS$42)+COUNTA(NT$12:NT$42)=0),0.6*NS$5,IF(OR(NS20="",NT20=""),0,IF(NS$6=0,IF(NS20&gt;=NS$8,NS$5,IF(NS20&lt;NT20,0,NS$5*(NS20-NT20)/(NS$8-NT20))),IF(NS20&lt;=NS$8,NS$5,IF(NS20&gt;NT20,0,NS$5*(NS20-NT20)/(NS$8-NT20))))))</f>
      </c>
      <c r="NV20" s="126">
        <f>IF(OR(NS20="",NT20=""),0,NS$5)</f>
      </c>
      <c r="NW20" s="125">
        <f>IF(NS$6=0,RANK(NU20,NU$12:NU$42,0),RANK(NU20,NU$12:NU$42,1))</f>
      </c>
      <c r="NX20"/>
      <c r="NY20"/>
      <c r="NZ20" s="126">
        <f>IF((COUNTA(NX$12:NX$42)+COUNTA(NY$12:NY$42)=0),0.6*NX$5,IF(OR(NX20="",NY20=""),0,IF(NX$6=0,IF(NX20&gt;=NX$8,NX$5,IF(NX20&lt;NY20,0,NX$5*(NX20-NY20)/(NX$8-NY20))),IF(NX20&lt;=NX$8,NX$5,IF(NX20&gt;NY20,0,NX$5*(NX20-NY20)/(NX$8-NY20))))))</f>
      </c>
      <c r="OA20" s="126">
        <f>IF(OR(NX20="",NY20=""),0,NX$5)</f>
      </c>
      <c r="OB20" s="125">
        <f>IF(NX$6=0,RANK(NZ20,NZ$12:NZ$42,0),RANK(NZ20,NZ$12:NZ$42,1))</f>
      </c>
      <c r="OC20"/>
      <c r="OD20"/>
      <c r="OE20" s="126">
        <f>IF((COUNTA(OC$12:OC$42)+COUNTA(OD$12:OD$42)=0),0.6*OC$5,IF(OR(OC20="",OD20=""),0,IF(OC$6=0,IF(OC20&gt;=OC$8,OC$5,IF(OC20&lt;OD20,0,OC$5*(OC20-OD20)/(OC$8-OD20))),IF(OC20&lt;=OC$8,OC$5,IF(OC20&gt;OD20,0,OC$5*(OC20-OD20)/(OC$8-OD20))))))</f>
      </c>
      <c r="OF20" s="126">
        <f>IF(OR(OC20="",OD20=""),0,OC$5)</f>
      </c>
      <c r="OG20" s="125">
        <f>IF(OC$6=0,RANK(OE20,OE$12:OE$42,0),RANK(OE20,OE$12:OE$42,1))</f>
      </c>
      <c r="OH20"/>
      <c r="OI20"/>
      <c r="OJ20" s="126">
        <f>IF((COUNTA(OH$12:OH$42)+COUNTA(OI$12:OI$42)=0),0.6*OH$5,IF(OR(OH20="",OI20=""),0,IF(OH$6=0,IF(OH20&gt;=OH$8,OH$5,IF(OH20&lt;OI20,0,OH$5*(OH20-OI20)/(OH$8-OI20))),IF(OH20&lt;=OH$8,OH$5,IF(OH20&gt;OI20,0,OH$5*(OH20-OI20)/(OH$8-OI20))))))</f>
      </c>
      <c r="OK20" s="126">
        <f>IF(OR(OH20="",OI20=""),0,OH$5)</f>
      </c>
      <c r="OL20" s="125">
        <f>IF(OH$6=0,RANK(OJ20,OJ$12:OJ$42,0),RANK(OJ20,OJ$12:OJ$42,1))</f>
      </c>
      <c r="OM20"/>
      <c r="ON20"/>
      <c r="OO20" s="126">
        <f>IF((COUNTA(OM$12:OM$42)+COUNTA(ON$12:ON$42)=0),0.6*OM$5,IF(OR(OM20="",ON20=""),0,IF(OM$6=0,IF(OM20&gt;=OM$8,OM$5,IF(OM20&lt;ON20,0,OM$5*(OM20-ON20)/(OM$8-ON20))),IF(OM20&lt;=OM$8,OM$5,IF(OM20&gt;ON20,0,OM$5*(OM20-ON20)/(OM$8-ON20))))))</f>
      </c>
      <c r="OP20" s="126">
        <f>IF(OR(OM20="",ON20=""),0,OM$5)</f>
      </c>
      <c r="OQ20" s="125">
        <f>IF(OM$6=0,RANK(OO20,OO$12:OO$42,0),RANK(OO20,OO$12:OO$42,1))</f>
      </c>
      <c r="OR20"/>
      <c r="OS20"/>
      <c r="OT20" s="126">
        <f>IF((COUNTA(OR$12:OR$42)+COUNTA(OS$12:OS$42)=0),0.6*OR$5,IF(OR(OR20="",OS20=""),0,IF(OR$6=0,IF(OR20&gt;=OR$8,OR$5,IF(OR20&lt;OS20,0,OR$5*(OR20-OS20)/(OR$8-OS20))),IF(OR20&lt;=OR$8,OR$5,IF(OR20&gt;OS20,0,OR$5*(OR20-OS20)/(OR$8-OS20))))))</f>
      </c>
      <c r="OU20" s="126">
        <f>IF(OR(OR20="",OS20=""),0,OR$5)</f>
      </c>
      <c r="OV20" s="125">
        <f>IF(OR$6=0,RANK(OT20,OT$12:OT$42,0),RANK(OT20,OT$12:OT$42,1))</f>
      </c>
      <c r="OW20"/>
      <c r="OX20"/>
      <c r="OY20" s="126">
        <f>IF((COUNTA(OW$12:OW$42)+COUNTA(OX$12:OX$42)=0),0.6*OW$5,IF(OR(OW20="",OX20=""),0,IF(OW$6=0,IF(OW20&gt;=OW$8,OW$5,IF(OW20&lt;OX20,0,OW$5*(OW20-OX20)/(OW$8-OX20))),IF(OW20&lt;=OW$8,OW$5,IF(OW20&gt;OX20,0,OW$5*(OW20-OX20)/(OW$8-OX20))))))</f>
      </c>
      <c r="OZ20" s="126">
        <f>IF(OR(OW20="",OX20=""),0,OW$5)</f>
      </c>
      <c r="PA20" s="125">
        <f>IF(OW$6=0,RANK(OY20,OY$12:OY$42,0),RANK(OY20,OY$12:OY$42,1))</f>
      </c>
      <c r="PB20"/>
      <c r="PC20"/>
      <c r="PD20" s="126">
        <f>IF((COUNTA(PB$12:PB$42)+COUNTA(PC$12:PC$42)=0),0.6*PB$5,IF(OR(PB20="",PC20=""),0,IF(PB$6=0,IF(PB20&gt;=PB$8,PB$5,IF(PB20&lt;PC20,0,PB$5*(PB20-PC20)/(PB$8-PC20))),IF(PB20&lt;=PB$8,PB$5,IF(PB20&gt;PC20,0,PB$5*(PB20-PC20)/(PB$8-PC20))))))</f>
      </c>
      <c r="PE20" s="126">
        <f>IF(OR(PB20="",PC20=""),0,PB$5)</f>
      </c>
      <c r="PF20" s="125">
        <f>IF(PB$6=0,RANK(PD20,PD$12:PD$42,0),RANK(PD20,PD$12:PD$42,1))</f>
      </c>
      <c r="PG20"/>
      <c r="PH20"/>
      <c r="PI20" s="126">
        <f>IF((COUNTA(PG$12:PG$42)+COUNTA(PH$12:PH$42)=0),0.6*PG$5,IF(OR(PG20="",PH20=""),0,IF(PG$6=0,IF(PG20&gt;=PG$8,PG$5,IF(PG20&lt;PH20,0,PG$5*(PG20-PH20)/(PG$8-PH20))),IF(PG20&lt;=PG$8,PG$5,IF(PG20&gt;PH20,0,PG$5*(PG20-PH20)/(PG$8-PH20))))))</f>
      </c>
      <c r="PJ20" s="126">
        <f>IF(OR(PG20="",PH20=""),0,PG$5)</f>
      </c>
      <c r="PK20" s="125">
        <f>IF(PG$6=0,RANK(PI20,PI$12:PI$42,0),RANK(PI20,PI$12:PI$42,1))</f>
      </c>
      <c r="PL20"/>
      <c r="PM20"/>
      <c r="PN20" s="126">
        <f>IF((COUNTA(PL$12:PL$42)+COUNTA(PM$12:PM$42)=0),0.6*PL$5,IF(OR(PL20="",PM20=""),0,IF(PL$6=0,IF(PL20&gt;=PL$8,PL$5,IF(PL20&lt;PM20,0,PL$5*(PL20-PM20)/(PL$8-PM20))),IF(PL20&lt;=PL$8,PL$5,IF(PL20&gt;PM20,0,PL$5*(PL20-PM20)/(PL$8-PM20))))))</f>
      </c>
      <c r="PO20" s="126">
        <f>IF(OR(PL20="",PM20=""),0,PL$5)</f>
      </c>
      <c r="PP20" s="125">
        <f>IF(PL$6=0,RANK(PN20,PN$12:PN$42,0),RANK(PN20,PN$12:PN$42,1))</f>
      </c>
      <c r="PQ20"/>
      <c r="PR20"/>
      <c r="PS20" s="126">
        <f>IF((COUNTA(PQ$12:PQ$42)+COUNTA(PR$12:PR$42)=0),0.6*PQ$5,IF(OR(PQ20="",PR20=""),0,IF(PQ$6=0,IF(PQ20&gt;=PQ$8,PQ$5,IF(PQ20&lt;PR20,0,PQ$5*(PQ20-PR20)/(PQ$8-PR20))),IF(PQ20&lt;=PQ$8,PQ$5,IF(PQ20&gt;PR20,0,PQ$5*(PQ20-PR20)/(PQ$8-PR20))))))</f>
      </c>
      <c r="PT20" s="126">
        <f>IF(OR(PQ20="",PR20=""),0,PQ$5)</f>
      </c>
      <c r="PU20" s="125">
        <f>IF(PQ$6=0,RANK(PS20,PS$12:PS$42,0),RANK(PS20,PS$12:PS$42,1))</f>
      </c>
      <c r="PV20"/>
      <c r="PW20"/>
      <c r="PX20" s="126">
        <f>IF((COUNTA(PV$12:PV$42)+COUNTA(PW$12:PW$42)=0),0.6*PV$5,IF(OR(PV20="",PW20=""),0,IF(PV$6=0,IF(PV20&gt;=PV$8,PV$5,IF(PV20&lt;PW20,0,PV$5*(PV20-PW20)/(PV$8-PW20))),IF(PV20&lt;=PV$8,PV$5,IF(PV20&gt;PW20,0,PV$5*(PV20-PW20)/(PV$8-PW20))))))</f>
      </c>
      <c r="PY20" s="126">
        <f>IF(OR(PV20="",PW20=""),0,PV$5)</f>
      </c>
      <c r="PZ20" s="125">
        <f>IF(PV$6=0,RANK(PX20,PX$12:PX$42,0),RANK(PX20,PX$12:PX$42,1))</f>
      </c>
      <c r="QA20"/>
      <c r="QB20"/>
      <c r="QC20" s="126">
        <f>IF((COUNTA(QA$12:QA$42)+COUNTA(QB$12:QB$42)=0),0.6*QA$5,IF(OR(QA20="",QB20=""),0,IF(QA$6=0,IF(QA20&gt;=QA$8,QA$5,IF(QA20&lt;QB20,0,QA$5*(QA20-QB20)/(QA$8-QB20))),IF(QA20&lt;=QA$8,QA$5,IF(QA20&gt;QB20,0,QA$5*(QA20-QB20)/(QA$8-QB20))))))</f>
      </c>
      <c r="QD20" s="126">
        <f>IF(OR(QA20="",QB20=""),0,QA$5)</f>
      </c>
      <c r="QE20" s="125">
        <f>IF(QA$6=0,RANK(QC20,QC$12:QC$42,0),RANK(QC20,QC$12:QC$42,1))</f>
      </c>
      <c r="QF20"/>
      <c r="QG20"/>
      <c r="QH20" s="126">
        <f>IF((COUNTA(QF$12:QF$42)+COUNTA(QG$12:QG$42)=0),0.6*QF$5,IF(OR(QF20="",QG20=""),0,IF(QF$6=0,IF(QF20&gt;=QF$8,QF$5,IF(QF20&lt;QG20,0,QF$5*(QF20-QG20)/(QF$8-QG20))),IF(QF20&lt;=QF$8,QF$5,IF(QF20&gt;QG20,0,QF$5*(QF20-QG20)/(QF$8-QG20))))))</f>
      </c>
      <c r="QI20" s="126">
        <f>IF(OR(QF20="",QG20=""),0,QF$5)</f>
      </c>
      <c r="QJ20" s="125">
        <f>IF(QF$6=0,RANK(QH20,QH$12:QH$42,0),RANK(QH20,QH$12:QH$42,1))</f>
      </c>
      <c r="QK20"/>
      <c r="QL20"/>
      <c r="QM20" s="126">
        <f>IF((COUNTA(QK$12:QK$42)+COUNTA(QL$12:QL$42)=0),0.6*QK$5,IF(OR(QK20="",QL20=""),0,IF(QK$6=0,IF(QK20&gt;=QK$8,QK$5,IF(QK20&lt;QL20,0,QK$5*(QK20-QL20)/(QK$8-QL20))),IF(QK20&lt;=QK$8,QK$5,IF(QK20&gt;QL20,0,QK$5*(QK20-QL20)/(QK$8-QL20))))))</f>
      </c>
      <c r="QN20" s="126">
        <f>IF(OR(QK20="",QL20=""),0,QK$5)</f>
      </c>
      <c r="QO20" s="125">
        <f>IF(QK$6=0,RANK(QM20,QM$12:QM$42,0),RANK(QM20,QM$12:QM$42,1))</f>
      </c>
      <c r="QP20"/>
      <c r="QQ20"/>
      <c r="QR20" s="126">
        <f>IF((COUNTA(QP$12:QP$42)+COUNTA(QQ$12:QQ$42)=0),0.6*QP$5,IF(OR(QP20="",QQ20=""),0,IF(QP$6=0,IF(QP20&gt;=QP$8,QP$5,IF(QP20&lt;QQ20,0,QP$5*(QP20-QQ20)/(QP$8-QQ20))),IF(QP20&lt;=QP$8,QP$5,IF(QP20&gt;QQ20,0,QP$5*(QP20-QQ20)/(QP$8-QQ20))))))</f>
      </c>
      <c r="QS20" s="126">
        <f>IF(OR(QP20="",QQ20=""),0,QP$5)</f>
      </c>
      <c r="QT20" s="125">
        <f>IF(QP$6=0,RANK(QR20,QR$12:QR$42,0),RANK(QR20,QR$12:QR$42,1))</f>
      </c>
      <c r="QU20" s="126">
        <v>99.55</v>
      </c>
      <c r="QV20" s="126">
        <v>98.31</v>
      </c>
      <c r="QW20" s="126">
        <f>IF((COUNTA(QU$12:QU$42)+COUNTA(QV$12:QV$42)=0),0.6*QU$5,IF(OR(QU20="",QV20=""),0,IF(QU$6=0,IF(QU20&gt;=QU$8,QU$5,IF(QU20&lt;QV20,0,QU$5*(QU20-QV20)/(QU$8-QV20))),IF(QU20&lt;=QU$8,QU$5,IF(QU20&gt;QV20,0,QU$5*(QU20-QV20)/(QU$8-QV20))))))</f>
      </c>
      <c r="QX20" s="126">
        <f>IF(OR(QU20="",QV20=""),0,QU$5)</f>
      </c>
      <c r="QY20" s="125">
        <f>IF(QU$6=0,RANK(QW20,QW$12:QW$42,0),RANK(QW20,QW$12:QW$42,1))</f>
      </c>
      <c r="QZ20" s="126">
        <v>99.55</v>
      </c>
      <c r="RA20" s="126">
        <v>87.59</v>
      </c>
      <c r="RB20" s="126">
        <f>IF((COUNTA(QZ$12:QZ$42)+COUNTA(RA$12:RA$42)=0),0.6*QZ$5,IF(OR(QZ20="",RA20=""),0,IF(QZ$6=0,IF(QZ20&gt;=QZ$8,QZ$5,IF(QZ20&lt;RA20,0,QZ$5*(QZ20-RA20)/(QZ$8-RA20))),IF(QZ20&lt;=QZ$8,QZ$5,IF(QZ20&gt;RA20,0,QZ$5*(QZ20-RA20)/(QZ$8-RA20))))))</f>
      </c>
      <c r="RC20" s="126">
        <f>IF(OR(QZ20="",RA20=""),0,QZ$5)</f>
      </c>
      <c r="RD20" s="125">
        <f>IF(QZ$6=0,RANK(RB20,RB$12:RB$42,0),RANK(RB20,RB$12:RB$42,1))</f>
      </c>
      <c r="RE20" s="126">
        <v>100</v>
      </c>
      <c r="RF20" s="126">
        <v>100</v>
      </c>
      <c r="RG20" s="126">
        <f>IF((COUNTA(RE$12:RE$42)+COUNTA(RF$12:RF$42)=0),0.6*RE$5,IF(OR(RE20="",RF20=""),0,IF(RE$6=0,IF(RE20&gt;=RE$8,RE$5,IF(RE20&lt;RF20,0,RE$5*(RE20-RF20)/(RE$8-RF20))),IF(RE20&lt;=RE$8,RE$5,IF(RE20&gt;RF20,0,RE$5*(RE20-RF20)/(RE$8-RF20))))))</f>
      </c>
      <c r="RH20" s="126">
        <f>IF(OR(RE20="",RF20=""),0,RE$5)</f>
      </c>
      <c r="RI20" s="125">
        <f>IF(RE$6=0,RANK(RG20,RG$12:RG$42,0),RANK(RG20,RG$12:RG$42,1))</f>
      </c>
      <c r="RJ20" s="126">
        <v>100</v>
      </c>
      <c r="RK20"/>
      <c r="RL20" s="126">
        <f>IF((COUNTA(RJ$12:RJ$42)+COUNTA(RK$12:RK$42)=0),0.6*RJ$5,IF(OR(RJ20="",RK20=""),0,IF(RJ$6=0,IF(RJ20&gt;=RJ$8,RJ$5,IF(RJ20&lt;RK20,0,RJ$5*(RJ20-RK20)/(RJ$8-RK20))),IF(RJ20&lt;=RJ$8,RJ$5,IF(RJ20&gt;RK20,0,RJ$5*(RJ20-RK20)/(RJ$8-RK20))))))</f>
      </c>
      <c r="RM20" s="126">
        <f>IF(OR(RJ20="",RK20=""),0,RJ$5)</f>
      </c>
      <c r="RN20" s="125">
        <f>IF(RJ$6=0,RANK(RL20,RL$12:RL$42,0),RANK(RL20,RL$12:RL$42,1))</f>
      </c>
      <c r="RO20" s="126">
        <v>2.47</v>
      </c>
      <c r="RP20" s="126">
        <v>4.92</v>
      </c>
      <c r="RQ20" s="126">
        <f>IF((COUNTA(RO$12:RO$42)+COUNTA(RP$12:RP$42)=0),0.6*RO$5,IF(OR(RO20="",RP20=""),0,IF(RO$6=0,IF(RO20&gt;=RO$8,RO$5,IF(RO20&lt;RP20,0,RO$5*(RO20-RP20)/(RO$8-RP20))),IF(RO20&lt;=RO$8,RO$5,IF(RO20&gt;RP20,0,RO$5*(RO20-RP20)/(RO$8-RP20))))))</f>
      </c>
      <c r="RR20" s="126">
        <f>IF(OR(RO20="",RP20=""),0,RO$5)</f>
      </c>
      <c r="RS20" s="125">
        <f>IF(RO$6=0,RANK(RQ20,RQ$12:RQ$42,0),RANK(RQ20,RQ$12:RQ$42,1))</f>
      </c>
      <c r="RT20" s="126">
        <v>2.47</v>
      </c>
      <c r="RU20"/>
      <c r="RV20" s="126">
        <f>IF((COUNTA(RT$12:RT$42)+COUNTA(RU$12:RU$42)=0),0.6*RT$5,IF(OR(RT20="",RU20=""),0,IF(RT$6=0,IF(RT20&gt;=RT$8,RT$5,IF(RT20&lt;RU20,0,RT$5*(RT20-RU20)/(RT$8-RU20))),IF(RT20&lt;=RT$8,RT$5,IF(RT20&gt;RU20,0,RT$5*(RT20-RU20)/(RT$8-RU20))))))</f>
      </c>
      <c r="RW20" s="126">
        <f>IF(OR(RT20="",RU20=""),0,RT$5)</f>
      </c>
      <c r="RX20" s="125">
        <f>IF(RT$6=0,RANK(RV20,RV$12:RV$42,0),RANK(RV20,RV$12:RV$42,1))</f>
      </c>
      <c r="RY20" s="126">
        <v>99.62</v>
      </c>
      <c r="RZ20"/>
      <c r="SA20" s="126">
        <f>IF((COUNTA(RY$12:RY$42)+COUNTA(RZ$12:RZ$42)=0),0.6*RY$5,IF(OR(RY20="",RZ20=""),0,IF(RY$6=0,IF(RY20&gt;=RY$8,RY$5,IF(RY20&lt;RZ20,0,RY$5*(RY20-RZ20)/(RY$8-RZ20))),IF(RY20&lt;=RY$8,RY$5,IF(RY20&gt;RZ20,0,RY$5*(RY20-RZ20)/(RY$8-RZ20))))))</f>
      </c>
      <c r="SB20" s="126">
        <f>IF(OR(RY20="",RZ20=""),0,RY$5)</f>
      </c>
      <c r="SC20" s="125">
        <f>IF(RY$6=0,RANK(SA20,SA$12:SA$42,0),RANK(SA20,SA$12:SA$42,1))</f>
      </c>
      <c r="SD20" s="126">
        <v>99.62</v>
      </c>
      <c r="SE20"/>
      <c r="SF20" s="126">
        <f>IF((COUNTA(SD$12:SD$42)+COUNTA(SE$12:SE$42)=0),0.6*SD$5,IF(OR(SD20="",SE20=""),0,IF(SD$6=0,IF(SD20&gt;=SD$8,SD$5,IF(SD20&lt;SE20,0,SD$5*(SD20-SE20)/(SD$8-SE20))),IF(SD20&lt;=SD$8,SD$5,IF(SD20&gt;SE20,0,SD$5*(SD20-SE20)/(SD$8-SE20))))))</f>
      </c>
      <c r="SG20" s="126">
        <f>IF(OR(SD20="",SE20=""),0,SD$5)</f>
      </c>
      <c r="SH20" s="125">
        <f>IF(SD$6=0,RANK(SF20,SF$12:SF$42,0),RANK(SF20,SF$12:SF$42,1))</f>
      </c>
      <c r="SI20" s="126">
        <v>100</v>
      </c>
      <c r="SJ20" s="126">
        <v>100</v>
      </c>
      <c r="SK20" s="126">
        <f>IF((COUNTA(SI$12:SI$42)+COUNTA(SJ$12:SJ$42)=0),0.6*SI$5,IF(OR(SI20="",SJ20=""),0,IF(SI$6=0,IF(SI20&gt;=SI$8,SI$5,IF(SI20&lt;SJ20,0,SI$5*(SI20-SJ20)/(SI$8-SJ20))),IF(SI20&lt;=SI$8,SI$5,IF(SI20&gt;SJ20,0,SI$5*(SI20-SJ20)/(SI$8-SJ20))))))</f>
      </c>
      <c r="SL20" s="126">
        <f>IF(OR(SI20="",SJ20=""),0,SI$5)</f>
      </c>
      <c r="SM20" s="125">
        <f>IF(SI$6=0,RANK(SK20,SK$12:SK$42,0),RANK(SK20,SK$12:SK$42,1))</f>
      </c>
      <c r="SN20" s="126">
        <v>100</v>
      </c>
      <c r="SO20" s="126">
        <v>100</v>
      </c>
      <c r="SP20" s="126">
        <f>IF((COUNTA(SN$12:SN$42)+COUNTA(SO$12:SO$42)=0),0.6*SN$5,IF(OR(SN20="",SO20=""),0,IF(SN$6=0,IF(SN20&gt;=SN$8,SN$5,IF(SN20&lt;SO20,0,SN$5*(SN20-SO20)/(SN$8-SO20))),IF(SN20&lt;=SN$8,SN$5,IF(SN20&gt;SO20,0,SN$5*(SN20-SO20)/(SN$8-SO20))))))</f>
      </c>
      <c r="SQ20" s="126">
        <f>IF(OR(SN20="",SO20=""),0,SN$5)</f>
      </c>
      <c r="SR20" s="125">
        <f>IF(SN$6=0,RANK(SP20,SP$12:SP$42,0),RANK(SP20,SP$12:SP$42,1))</f>
      </c>
      <c r="SS20" s="126">
        <v>0.45</v>
      </c>
      <c r="ST20" s="126">
        <v>0.48</v>
      </c>
      <c r="SU20" s="126">
        <f>IF((COUNTA(SS$12:SS$42)+COUNTA(ST$12:ST$42)=0),0.6*SS$5,IF(OR(SS20="",ST20=""),0,IF(SS$6=0,IF(SS20&gt;=SS$8,SS$5,IF(SS20&lt;ST20,0,SS$5*(SS20-ST20)/(SS$8-ST20))),IF(SS20&lt;=SS$8,SS$5,IF(SS20&gt;ST20,0,SS$5*(SS20-ST20)/(SS$8-ST20))))))</f>
      </c>
      <c r="SV20" s="126">
        <f>IF(OR(SS20="",ST20=""),0,SS$5)</f>
      </c>
      <c r="SW20" s="125">
        <f>IF(SS$6=0,RANK(SU20,SU$12:SU$42,0),RANK(SU20,SU$12:SU$42,1))</f>
      </c>
      <c r="SX20" s="126">
        <v>0.45</v>
      </c>
      <c r="SY20" s="126">
        <v>0.67</v>
      </c>
      <c r="SZ20" s="126">
        <f>IF((COUNTA(SX$12:SX$42)+COUNTA(SY$12:SY$42)=0),0.6*SX$5,IF(OR(SX20="",SY20=""),0,IF(SX$6=0,IF(SX20&gt;=SX$8,SX$5,IF(SX20&lt;SY20,0,SX$5*(SX20-SY20)/(SX$8-SY20))),IF(SX20&lt;=SX$8,SX$5,IF(SX20&gt;SY20,0,SX$5*(SX20-SY20)/(SX$8-SY20))))))</f>
      </c>
      <c r="TA20" s="126">
        <f>IF(OR(SX20="",SY20=""),0,SX$5)</f>
      </c>
      <c r="TB20" s="125">
        <f>IF(SX$6=0,RANK(SZ20,SZ$12:SZ$42,0),RANK(SZ20,SZ$12:SZ$42,1))</f>
      </c>
      <c r="TC20" s="126">
        <v>100</v>
      </c>
      <c r="TD20" s="126">
        <v>100</v>
      </c>
      <c r="TE20" s="126">
        <f>IF((COUNTA(TC$12:TC$42)+COUNTA(TD$12:TD$42)=0),0.6*TC$5,IF(OR(TC20="",TD20=""),0,IF(TC$6=0,IF(TC20&gt;=TC$8,TC$5,IF(TC20&lt;TD20,0,TC$5*(TC20-TD20)/(TC$8-TD20))),IF(TC20&lt;=TC$8,TC$5,IF(TC20&gt;TD20,0,TC$5*(TC20-TD20)/(TC$8-TD20))))))</f>
      </c>
      <c r="TF20" s="126">
        <f>IF(OR(TC20="",TD20=""),0,TC$5)</f>
      </c>
      <c r="TG20" s="125">
        <f>IF(TC$6=0,RANK(TE20,TE$12:TE$42,0),RANK(TE20,TE$12:TE$42,1))</f>
      </c>
      <c r="TH20" s="126">
        <v>100</v>
      </c>
      <c r="TI20" s="126">
        <v>100</v>
      </c>
      <c r="TJ20" s="126">
        <f>IF((COUNTA(TH$12:TH$42)+COUNTA(TI$12:TI$42)=0),0.6*TH$5,IF(OR(TH20="",TI20=""),0,IF(TH$6=0,IF(TH20&gt;=TH$8,TH$5,IF(TH20&lt;TI20,0,TH$5*(TH20-TI20)/(TH$8-TI20))),IF(TH20&lt;=TH$8,TH$5,IF(TH20&gt;TI20,0,TH$5*(TH20-TI20)/(TH$8-TI20))))))</f>
      </c>
      <c r="TK20" s="126">
        <f>IF(OR(TH20="",TI20=""),0,TH$5)</f>
      </c>
      <c r="TL20" s="125">
        <f>IF(TH$6=0,RANK(TJ20,TJ$12:TJ$42,0),RANK(TJ20,TJ$12:TJ$42,1))</f>
      </c>
      <c r="TM20" s="126">
        <v>2.13</v>
      </c>
      <c r="TN20" s="126">
        <v>0.96</v>
      </c>
      <c r="TO20" s="126">
        <f>IF((COUNTA(TM$12:TM$42)+COUNTA(TN$12:TN$42)=0),0.6*TM$5,IF(OR(TM20="",TN20=""),0,IF(TM$6=0,IF(TM20&gt;=TM$8,TM$5,IF(TM20&lt;TN20,0,TM$5*(TM20-TN20)/(TM$8-TN20))),IF(TM20&lt;=TM$8,TM$5,IF(TM20&gt;TN20,0,TM$5*(TM20-TN20)/(TM$8-TN20))))))</f>
      </c>
      <c r="TP20" s="126">
        <f>IF(OR(TM20="",TN20=""),0,TM$5)</f>
      </c>
      <c r="TQ20" s="125">
        <f>IF(TM$6=0,RANK(TO20,TO$12:TO$42,0),RANK(TO20,TO$12:TO$42,1))</f>
      </c>
      <c r="TR20" s="126">
        <v>2.13</v>
      </c>
      <c r="TS20" s="126">
        <v>1.07</v>
      </c>
      <c r="TT20" s="126">
        <f>IF((COUNTA(TR$12:TR$42)+COUNTA(TS$12:TS$42)=0),0.6*TR$5,IF(OR(TR20="",TS20=""),0,IF(TR$6=0,IF(TR20&gt;=TR$8,TR$5,IF(TR20&lt;TS20,0,TR$5*(TR20-TS20)/(TR$8-TS20))),IF(TR20&lt;=TR$8,TR$5,IF(TR20&gt;TS20,0,TR$5*(TR20-TS20)/(TR$8-TS20))))))</f>
      </c>
      <c r="TU20" s="126">
        <f>IF(OR(TR20="",TS20=""),0,TR$5)</f>
      </c>
      <c r="TV20" s="125">
        <f>IF(TR$6=0,RANK(TT20,TT$12:TT$42,0),RANK(TT20,TT$12:TT$42,1))</f>
      </c>
      <c r="TW20" s="126">
        <v>0</v>
      </c>
      <c r="TX20" s="126">
        <v>0</v>
      </c>
      <c r="TY20" s="126">
        <f>IF((COUNTA(TW$12:TW$42)+COUNTA(TX$12:TX$42)=0),0.6*TW$5,IF(OR(TW20="",TX20=""),0,IF(TW$6=0,IF(TW20&gt;=TW$8,TW$5,IF(TW20&lt;TX20,0,TW$5*(TW20-TX20)/(TW$8-TX20))),IF(TW20&lt;=TW$8,TW$5,IF(TW20&gt;TX20,0,TW$5*(TW20-TX20)/(TW$8-TX20))))))</f>
      </c>
      <c r="TZ20" s="126">
        <f>IF(OR(TW20="",TX20=""),0,TW$5)</f>
      </c>
      <c r="UA20" s="125">
        <f>IF(TW$6=0,RANK(TY20,TY$12:TY$42,0),RANK(TY20,TY$12:TY$42,1))</f>
      </c>
      <c r="UB20" s="126">
        <v>0</v>
      </c>
      <c r="UC20" s="126">
        <v>0</v>
      </c>
      <c r="UD20" s="126">
        <f>IF((COUNTA(UB$12:UB$42)+COUNTA(UC$12:UC$42)=0),0.6*UB$5,IF(OR(UB20="",UC20=""),0,IF(UB$6=0,IF(UB20&gt;=UB$8,UB$5,IF(UB20&lt;UC20,0,UB$5*(UB20-UC20)/(UB$8-UC20))),IF(UB20&lt;=UB$8,UB$5,IF(UB20&gt;UC20,0,UB$5*(UB20-UC20)/(UB$8-UC20))))))</f>
      </c>
      <c r="UE20" s="126">
        <f>IF(OR(UB20="",UC20=""),0,UB$5)</f>
      </c>
      <c r="UF20" s="125">
        <f>IF(UB$6=0,RANK(UD20,UD$12:UD$42,0),RANK(UD20,UD$12:UD$42,1))</f>
      </c>
      <c r="UG20" s="126">
        <v>33.334189453125</v>
      </c>
      <c r="UH20"/>
      <c r="UI20" s="126">
        <f>IF((COUNTA(UG$12:UG$42)+COUNTA(UH$12:UH$42)=0),0.6*UG$5,IF(OR(UG20="",UH20=""),0,IF(UG$6=0,IF(UG20&gt;=UG$8,UG$5,IF(UG20&lt;UH20,0,UG$5*(UG20-UH20)/(UG$8-UH20))),IF(UG20&lt;=UG$8,UG$5,IF(UG20&gt;UH20,0,UG$5*(UG20-UH20)/(UG$8-UH20))))))</f>
      </c>
      <c r="UJ20" s="126">
        <f>IF(OR(UG20="",UH20=""),0,UG$5)</f>
      </c>
      <c r="UK20" s="125">
        <f>IF(UG$6=0,RANK(UI20,UI$12:UI$42,0),RANK(UI20,UI$12:UI$42,1))</f>
      </c>
      <c r="UL20" s="126">
        <v>33.334189453125</v>
      </c>
      <c r="UM20"/>
      <c r="UN20" s="126">
        <f>IF((COUNTA(UL$12:UL$42)+COUNTA(UM$12:UM$42)=0),0.6*UL$5,IF(OR(UL20="",UM20=""),0,IF(UL$6=0,IF(UL20&gt;=UL$8,UL$5,IF(UL20&lt;UM20,0,UL$5*(UL20-UM20)/(UL$8-UM20))),IF(UL20&lt;=UL$8,UL$5,IF(UL20&gt;UM20,0,UL$5*(UL20-UM20)/(UL$8-UM20))))))</f>
      </c>
      <c r="UO20" s="126">
        <f>IF(OR(UL20="",UM20=""),0,UL$5)</f>
      </c>
      <c r="UP20" s="125">
        <f>IF(UL$6=0,RANK(UN20,UN$12:UN$42,0),RANK(UN20,UN$12:UN$42,1))</f>
      </c>
      <c r="UQ20" s="126">
        <v>3.792451171875</v>
      </c>
      <c r="UR20" s="126">
        <v>21.3287</v>
      </c>
      <c r="US20" s="126">
        <f>IF((COUNTA(UQ$12:UQ$42)+COUNTA(UR$12:UR$42)=0),0.6*UQ$5,IF(OR(UQ20="",UR20=""),0,IF(UQ$6=0,IF(UQ20&gt;=UQ$8,UQ$5,IF(UQ20&lt;UR20,0,UQ$5*(UQ20-UR20)/(UQ$8-UR20))),IF(UQ20&lt;=UQ$8,UQ$5,IF(UQ20&gt;UR20,0,UQ$5*(UQ20-UR20)/(UQ$8-UR20))))))</f>
      </c>
      <c r="UT20" s="126">
        <f>IF(OR(UQ20="",UR20=""),0,UQ$5)</f>
      </c>
      <c r="UU20" s="125">
        <f>IF(UQ$6=0,RANK(US20,US$12:US$42,0),RANK(US20,US$12:US$42,1))</f>
      </c>
      <c r="UV20" s="126">
        <v>3.792451171875</v>
      </c>
      <c r="UW20"/>
      <c r="UX20" s="126">
        <f>IF((COUNTA(UV$12:UV$42)+COUNTA(UW$12:UW$42)=0),0.6*UV$5,IF(OR(UV20="",UW20=""),0,IF(UV$6=0,IF(UV20&gt;=UV$8,UV$5,IF(UV20&lt;UW20,0,UV$5*(UV20-UW20)/(UV$8-UW20))),IF(UV20&lt;=UV$8,UV$5,IF(UV20&gt;UW20,0,UV$5*(UV20-UW20)/(UV$8-UW20))))))</f>
      </c>
      <c r="UY20" s="126">
        <f>IF(OR(UV20="",UW20=""),0,UV$5)</f>
      </c>
      <c r="UZ20" s="125">
        <f>IF(UV$6=0,RANK(UX20,UX$12:UX$42,0),RANK(UX20,UX$12:UX$42,1))</f>
      </c>
      <c r="VA20" s="126">
        <v>99.67</v>
      </c>
      <c r="VB20" s="126">
        <v>85.52</v>
      </c>
      <c r="VC20" s="126">
        <f>IF((COUNTA(VA$12:VA$42)+COUNTA(VB$12:VB$42)=0),0.6*VA$5,IF(OR(VA20="",VB20=""),0,IF(VA$6=0,IF(VA20&gt;=VA$8,VA$5,IF(VA20&lt;VB20,0,VA$5*(VA20-VB20)/(VA$8-VB20))),IF(VA20&lt;=VA$8,VA$5,IF(VA20&gt;VB20,0,VA$5*(VA20-VB20)/(VA$8-VB20))))))</f>
      </c>
      <c r="VD20" s="126">
        <f>IF(OR(VA20="",VB20=""),0,VA$5)</f>
      </c>
      <c r="VE20" s="125">
        <f>IF(VA$6=0,RANK(VC20,VC$12:VC$42,0),RANK(VC20,VC$12:VC$42,1))</f>
      </c>
      <c r="VF20" s="126">
        <v>99.67</v>
      </c>
      <c r="VG20" s="126">
        <v>92.96</v>
      </c>
      <c r="VH20" s="126">
        <f>IF((COUNTA(VF$12:VF$42)+COUNTA(VG$12:VG$42)=0),0.6*VF$5,IF(OR(VF20="",VG20=""),0,IF(VF$6=0,IF(VF20&gt;=VF$8,VF$5,IF(VF20&lt;VG20,0,VF$5*(VF20-VG20)/(VF$8-VG20))),IF(VF20&lt;=VF$8,VF$5,IF(VF20&gt;VG20,0,VF$5*(VF20-VG20)/(VF$8-VG20))))))</f>
      </c>
      <c r="VI20" s="126">
        <f>IF(OR(VF20="",VG20=""),0,VF$5)</f>
      </c>
      <c r="VJ20" s="125">
        <f>IF(VF$6=0,RANK(VH20,VH$12:VH$42,0),RANK(VH20,VH$12:VH$42,1))</f>
      </c>
      <c r="VK20"/>
      <c r="VL20" s="126">
        <v>100</v>
      </c>
      <c r="VM20" s="126">
        <f>IF((COUNTA(VK$12:VK$42)+COUNTA(VL$12:VL$42)=0),0.6*VK$5,IF(OR(VK20="",VL20=""),0,IF(VK$6=0,IF(VK20&gt;=VK$8,VK$5,IF(VK20&lt;VL20,0,VK$5*(VK20-VL20)/(VK$8-VL20))),IF(VK20&lt;=VK$8,VK$5,IF(VK20&gt;VL20,0,VK$5*(VK20-VL20)/(VK$8-VL20))))))</f>
      </c>
      <c r="VN20" s="126">
        <f>IF(OR(VK20="",VL20=""),0,VK$5)</f>
      </c>
      <c r="VO20" s="125">
        <f>IF(VK$6=0,RANK(VM20,VM$12:VM$42,0),RANK(VM20,VM$12:VM$42,1))</f>
      </c>
      <c r="VP20"/>
      <c r="VQ20" s="126">
        <v>98.57</v>
      </c>
      <c r="VR20" s="126">
        <f>IF((COUNTA(VP$12:VP$42)+COUNTA(VQ$12:VQ$42)=0),0.6*VP$5,IF(OR(VP20="",VQ20=""),0,IF(VP$6=0,IF(VP20&gt;=VP$8,VP$5,IF(VP20&lt;VQ20,0,VP$5*(VP20-VQ20)/(VP$8-VQ20))),IF(VP20&lt;=VP$8,VP$5,IF(VP20&gt;VQ20,0,VP$5*(VP20-VQ20)/(VP$8-VQ20))))))</f>
      </c>
      <c r="VS20" s="126">
        <f>IF(OR(VP20="",VQ20=""),0,VP$5)</f>
      </c>
      <c r="VT20" s="125">
        <f>IF(VP$6=0,RANK(VR20,VR$12:VR$42,0),RANK(VR20,VR$12:VR$42,1))</f>
      </c>
      <c r="VU20" s="126">
        <v>2.46</v>
      </c>
      <c r="VV20" s="126">
        <v>4.39</v>
      </c>
      <c r="VW20" s="126">
        <f>IF((COUNTA(VU$12:VU$42)+COUNTA(VV$12:VV$42)=0),0.6*VU$5,IF(OR(VU20="",VV20=""),0,IF(VU$6=0,IF(VU20&gt;=VU$8,VU$5,IF(VU20&lt;VV20,0,VU$5*(VU20-VV20)/(VU$8-VV20))),IF(VU20&lt;=VU$8,VU$5,IF(VU20&gt;VV20,0,VU$5*(VU20-VV20)/(VU$8-VV20))))))</f>
      </c>
      <c r="VX20" s="126">
        <f>IF(OR(VU20="",VV20=""),0,VU$5)</f>
      </c>
      <c r="VY20" s="125">
        <f>IF(VU$6=0,RANK(VW20,VW$12:VW$42,0),RANK(VW20,VW$12:VW$42,1))</f>
      </c>
      <c r="VZ20" s="126">
        <v>2.46</v>
      </c>
      <c r="WA20" s="126">
        <v>5.41</v>
      </c>
      <c r="WB20" s="126">
        <f>IF((COUNTA(VZ$12:VZ$42)+COUNTA(WA$12:WA$42)=0),0.6*VZ$5,IF(OR(VZ20="",WA20=""),0,IF(VZ$6=0,IF(VZ20&gt;=VZ$8,VZ$5,IF(VZ20&lt;WA20,0,VZ$5*(VZ20-WA20)/(VZ$8-WA20))),IF(VZ20&lt;=VZ$8,VZ$5,IF(VZ20&gt;WA20,0,VZ$5*(VZ20-WA20)/(VZ$8-WA20))))))</f>
      </c>
      <c r="WC20" s="126">
        <f>IF(OR(VZ20="",WA20=""),0,VZ$5)</f>
      </c>
      <c r="WD20" s="125">
        <f>IF(VZ$6=0,RANK(WB20,WB$12:WB$42,0),RANK(WB20,WB$12:WB$42,1))</f>
      </c>
      <c r="WE20" s="126">
        <v>100</v>
      </c>
      <c r="WF20"/>
      <c r="WG20" s="126">
        <f>IF((COUNTA(WE$12:WE$42)+COUNTA(WF$12:WF$42)=0),0.6*WE$5,IF(OR(WE20="",WF20=""),0,IF(WE$6=0,IF(WE20&gt;=WE$8,WE$5,IF(WE20&lt;WF20,0,WE$5*(WE20-WF20)/(WE$8-WF20))),IF(WE20&lt;=WE$8,WE$5,IF(WE20&gt;WF20,0,WE$5*(WE20-WF20)/(WE$8-WF20))))))</f>
      </c>
      <c r="WH20" s="126">
        <f>IF(OR(WE20="",WF20=""),0,WE$5)</f>
      </c>
      <c r="WI20" s="125">
        <f>IF(WE$6=0,RANK(WG20,WG$12:WG$42,0),RANK(WG20,WG$12:WG$42,1))</f>
      </c>
      <c r="WJ20" s="126">
        <v>100</v>
      </c>
      <c r="WK20"/>
      <c r="WL20" s="126">
        <f>IF((COUNTA(WJ$12:WJ$42)+COUNTA(WK$12:WK$42)=0),0.6*WJ$5,IF(OR(WJ20="",WK20=""),0,IF(WJ$6=0,IF(WJ20&gt;=WJ$8,WJ$5,IF(WJ20&lt;WK20,0,WJ$5*(WJ20-WK20)/(WJ$8-WK20))),IF(WJ20&lt;=WJ$8,WJ$5,IF(WJ20&gt;WK20,0,WJ$5*(WJ20-WK20)/(WJ$8-WK20))))))</f>
      </c>
      <c r="WM20" s="126">
        <f>IF(OR(WJ20="",WK20=""),0,WJ$5)</f>
      </c>
      <c r="WN20" s="125">
        <f>IF(WJ$6=0,RANK(WL20,WL$12:WL$42,0),RANK(WL20,WL$12:WL$42,1))</f>
      </c>
      <c r="WO20" s="126">
        <v>100</v>
      </c>
      <c r="WP20" s="126">
        <v>99.78</v>
      </c>
      <c r="WQ20" s="126">
        <f>IF((COUNTA(WO$12:WO$42)+COUNTA(WP$12:WP$42)=0),0.6*WO$5,IF(OR(WO20="",WP20=""),0,IF(WO$6=0,IF(WO20&gt;=WO$8,WO$5,IF(WO20&lt;WP20,0,WO$5*(WO20-WP20)/(WO$8-WP20))),IF(WO20&lt;=WO$8,WO$5,IF(WO20&gt;WP20,0,WO$5*(WO20-WP20)/(WO$8-WP20))))))</f>
      </c>
      <c r="WR20" s="126">
        <f>IF(OR(WO20="",WP20=""),0,WO$5)</f>
      </c>
      <c r="WS20" s="125">
        <f>IF(WO$6=0,RANK(WQ20,WQ$12:WQ$42,0),RANK(WQ20,WQ$12:WQ$42,1))</f>
      </c>
      <c r="WT20" s="126">
        <v>100</v>
      </c>
      <c r="WU20" s="126">
        <v>100</v>
      </c>
      <c r="WV20" s="126">
        <f>IF((COUNTA(WT$12:WT$42)+COUNTA(WU$12:WU$42)=0),0.6*WT$5,IF(OR(WT20="",WU20=""),0,IF(WT$6=0,IF(WT20&gt;=WT$8,WT$5,IF(WT20&lt;WU20,0,WT$5*(WT20-WU20)/(WT$8-WU20))),IF(WT20&lt;=WT$8,WT$5,IF(WT20&gt;WU20,0,WT$5*(WT20-WU20)/(WT$8-WU20))))))</f>
      </c>
      <c r="WW20" s="126">
        <f>IF(OR(WT20="",WU20=""),0,WT$5)</f>
      </c>
      <c r="WX20" s="125">
        <f>IF(WT$6=0,RANK(WV20,WV$12:WV$42,0),RANK(WV20,WV$12:WV$42,1))</f>
      </c>
      <c r="WY20" s="126">
        <v>1.26</v>
      </c>
      <c r="WZ20" s="126">
        <v>1.91</v>
      </c>
      <c r="XA20" s="126">
        <f>IF((COUNTA(WY$12:WY$42)+COUNTA(WZ$12:WZ$42)=0),0.6*WY$5,IF(OR(WY20="",WZ20=""),0,IF(WY$6=0,IF(WY20&gt;=WY$8,WY$5,IF(WY20&lt;WZ20,0,WY$5*(WY20-WZ20)/(WY$8-WZ20))),IF(WY20&lt;=WY$8,WY$5,IF(WY20&gt;WZ20,0,WY$5*(WY20-WZ20)/(WY$8-WZ20))))))</f>
      </c>
      <c r="XB20" s="126">
        <f>IF(OR(WY20="",WZ20=""),0,WY$5)</f>
      </c>
      <c r="XC20" s="125">
        <f>IF(WY$6=0,RANK(XA20,XA$12:XA$42,0),RANK(XA20,XA$12:XA$42,1))</f>
      </c>
      <c r="XD20" s="126">
        <v>1.26</v>
      </c>
      <c r="XE20" s="126">
        <v>1.37</v>
      </c>
      <c r="XF20" s="126">
        <f>IF((COUNTA(XD$12:XD$42)+COUNTA(XE$12:XE$42)=0),0.6*XD$5,IF(OR(XD20="",XE20=""),0,IF(XD$6=0,IF(XD20&gt;=XD$8,XD$5,IF(XD20&lt;XE20,0,XD$5*(XD20-XE20)/(XD$8-XE20))),IF(XD20&lt;=XD$8,XD$5,IF(XD20&gt;XE20,0,XD$5*(XD20-XE20)/(XD$8-XE20))))))</f>
      </c>
      <c r="XG20" s="126">
        <f>IF(OR(XD20="",XE20=""),0,XD$5)</f>
      </c>
      <c r="XH20" s="125">
        <f>IF(XD$6=0,RANK(XF20,XF$12:XF$42,0),RANK(XF20,XF$12:XF$42,1))</f>
      </c>
      <c r="XI20" s="126">
        <v>100</v>
      </c>
      <c r="XJ20" s="126">
        <v>100</v>
      </c>
      <c r="XK20" s="126">
        <f>IF((COUNTA(XI$12:XI$42)+COUNTA(XJ$12:XJ$42)=0),0.6*XI$5,IF(OR(XI20="",XJ20=""),0,IF(XI$6=0,IF(XI20&gt;=XI$8,XI$5,IF(XI20&lt;XJ20,0,XI$5*(XI20-XJ20)/(XI$8-XJ20))),IF(XI20&lt;=XI$8,XI$5,IF(XI20&gt;XJ20,0,XI$5*(XI20-XJ20)/(XI$8-XJ20))))))</f>
      </c>
      <c r="XL20" s="126">
        <f>IF(OR(XI20="",XJ20=""),0,XI$5)</f>
      </c>
      <c r="XM20" s="125">
        <f>IF(XI$6=0,RANK(XK20,XK$12:XK$42,0),RANK(XK20,XK$12:XK$42,1))</f>
      </c>
      <c r="XN20" s="126">
        <v>100</v>
      </c>
      <c r="XO20" s="126">
        <v>98.41</v>
      </c>
      <c r="XP20" s="126">
        <f>IF((COUNTA(XN$12:XN$42)+COUNTA(XO$12:XO$42)=0),0.6*XN$5,IF(OR(XN20="",XO20=""),0,IF(XN$6=0,IF(XN20&gt;=XN$8,XN$5,IF(XN20&lt;XO20,0,XN$5*(XN20-XO20)/(XN$8-XO20))),IF(XN20&lt;=XN$8,XN$5,IF(XN20&gt;XO20,0,XN$5*(XN20-XO20)/(XN$8-XO20))))))</f>
      </c>
      <c r="XQ20" s="126">
        <f>IF(OR(XN20="",XO20=""),0,XN$5)</f>
      </c>
      <c r="XR20" s="125">
        <f>IF(XN$6=0,RANK(XP20,XP$12:XP$42,0),RANK(XP20,XP$12:XP$42,1))</f>
      </c>
      <c r="XS20" s="126">
        <v>1.81</v>
      </c>
      <c r="XT20" s="126">
        <v>2.56</v>
      </c>
      <c r="XU20" s="126">
        <f>IF((COUNTA(XS$12:XS$42)+COUNTA(XT$12:XT$42)=0),0.6*XS$5,IF(OR(XS20="",XT20=""),0,IF(XS$6=0,IF(XS20&gt;=XS$8,XS$5,IF(XS20&lt;XT20,0,XS$5*(XS20-XT20)/(XS$8-XT20))),IF(XS20&lt;=XS$8,XS$5,IF(XS20&gt;XT20,0,XS$5*(XS20-XT20)/(XS$8-XT20))))))</f>
      </c>
      <c r="XV20" s="126">
        <f>IF(OR(XS20="",XT20=""),0,XS$5)</f>
      </c>
      <c r="XW20" s="125">
        <f>IF(XS$6=0,RANK(XU20,XU$12:XU$42,0),RANK(XU20,XU$12:XU$42,1))</f>
      </c>
      <c r="XX20" s="126">
        <v>1.81</v>
      </c>
      <c r="XY20" s="126">
        <v>1.75</v>
      </c>
      <c r="XZ20" s="126">
        <f>IF((COUNTA(XX$12:XX$42)+COUNTA(XY$12:XY$42)=0),0.6*XX$5,IF(OR(XX20="",XY20=""),0,IF(XX$6=0,IF(XX20&gt;=XX$8,XX$5,IF(XX20&lt;XY20,0,XX$5*(XX20-XY20)/(XX$8-XY20))),IF(XX20&lt;=XX$8,XX$5,IF(XX20&gt;XY20,0,XX$5*(XX20-XY20)/(XX$8-XY20))))))</f>
      </c>
      <c r="YA20" s="126">
        <f>IF(OR(XX20="",XY20=""),0,XX$5)</f>
      </c>
      <c r="YB20" s="125">
        <f>IF(XX$6=0,RANK(XZ20,XZ$12:XZ$42,0),RANK(XZ20,XZ$12:XZ$42,1))</f>
      </c>
      <c r="YC20" s="126">
        <v>0</v>
      </c>
      <c r="YD20" s="126">
        <v>0.423878488166725</v>
      </c>
      <c r="YE20" s="126">
        <f>IF((COUNTA(YC$12:YC$42)+COUNTA(YD$12:YD$42)=0),0.6*YC$5,IF(OR(YC20="",YD20=""),0,IF(YC$6=0,IF(YC20&gt;=YC$8,YC$5,IF(YC20&lt;YD20,0,YC$5*(YC20-YD20)/(YC$8-YD20))),IF(YC20&lt;=YC$8,YC$5,IF(YC20&gt;YD20,0,YC$5*(YC20-YD20)/(YC$8-YD20))))))</f>
      </c>
      <c r="YF20" s="126">
        <f>IF(OR(YC20="",YD20=""),0,YC$5)</f>
      </c>
      <c r="YG20" s="125">
        <f>IF(YC$6=0,RANK(YE20,YE$12:YE$42,0),RANK(YE20,YE$12:YE$42,1))</f>
      </c>
      <c r="YH20" s="126">
        <v>0</v>
      </c>
      <c r="YI20" s="126">
        <v>0</v>
      </c>
      <c r="YJ20" s="126">
        <f>IF((COUNTA(YH$12:YH$42)+COUNTA(YI$12:YI$42)=0),0.6*YH$5,IF(OR(YH20="",YI20=""),0,IF(YH$6=0,IF(YH20&gt;=YH$8,YH$5,IF(YH20&lt;YI20,0,YH$5*(YH20-YI20)/(YH$8-YI20))),IF(YH20&lt;=YH$8,YH$5,IF(YH20&gt;YI20,0,YH$5*(YH20-YI20)/(YH$8-YI20))))))</f>
      </c>
      <c r="YK20" s="126">
        <f>IF(OR(YH20="",YI20=""),0,YH$5)</f>
      </c>
      <c r="YL20" s="125">
        <f>IF(YH$6=0,RANK(YJ20,YJ$12:YJ$42,0),RANK(YJ20,YJ$12:YJ$42,1))</f>
      </c>
      <c r="YM20" s="126">
        <v>24.18203125</v>
      </c>
      <c r="YN20"/>
      <c r="YO20" s="126">
        <f>IF((COUNTA(YM$12:YM$42)+COUNTA(YN$12:YN$42)=0),0.6*YM$5,IF(OR(YM20="",YN20=""),0,IF(YM$6=0,IF(YM20&gt;=YM$8,YM$5,IF(YM20&lt;YN20,0,YM$5*(YM20-YN20)/(YM$8-YN20))),IF(YM20&lt;=YM$8,YM$5,IF(YM20&gt;YN20,0,YM$5*(YM20-YN20)/(YM$8-YN20))))))</f>
      </c>
      <c r="YP20" s="126">
        <f>IF(OR(YM20="",YN20=""),0,YM$5)</f>
      </c>
      <c r="YQ20" s="125">
        <f>IF(YM$6=0,RANK(YO20,YO$12:YO$42,0),RANK(YO20,YO$12:YO$42,1))</f>
      </c>
      <c r="YR20" s="126">
        <v>24.18203125</v>
      </c>
      <c r="YS20" s="126">
        <v>42.505029296875</v>
      </c>
      <c r="YT20" s="126">
        <f>IF((COUNTA(YR$12:YR$42)+COUNTA(YS$12:YS$42)=0),0.6*YR$5,IF(OR(YR20="",YS20=""),0,IF(YR$6=0,IF(YR20&gt;=YR$8,YR$5,IF(YR20&lt;YS20,0,YR$5*(YR20-YS20)/(YR$8-YS20))),IF(YR20&lt;=YR$8,YR$5,IF(YR20&gt;YS20,0,YR$5*(YR20-YS20)/(YR$8-YS20))))))</f>
      </c>
      <c r="YU20" s="126">
        <f>IF(OR(YR20="",YS20=""),0,YR$5)</f>
      </c>
      <c r="YV20" s="125">
        <f>IF(YR$6=0,RANK(YT20,YT$12:YT$42,0),RANK(YT20,YT$12:YT$42,1))</f>
      </c>
      <c r="YW20" s="126">
        <v>3.1601171875</v>
      </c>
      <c r="YX20" s="126">
        <v>5.899150390625</v>
      </c>
      <c r="YY20" s="126">
        <f>IF((COUNTA(YW$12:YW$42)+COUNTA(YX$12:YX$42)=0),0.6*YW$5,IF(OR(YW20="",YX20=""),0,IF(YW$6=0,IF(YW20&gt;=YW$8,YW$5,IF(YW20&lt;YX20,0,YW$5*(YW20-YX20)/(YW$8-YX20))),IF(YW20&lt;=YW$8,YW$5,IF(YW20&gt;YX20,0,YW$5*(YW20-YX20)/(YW$8-YX20))))))</f>
      </c>
      <c r="YZ20" s="126">
        <f>IF(OR(YW20="",YX20=""),0,YW$5)</f>
      </c>
      <c r="ZA20" s="125">
        <f>IF(YW$6=0,RANK(YY20,YY$12:YY$42,0),RANK(YY20,YY$12:YY$42,1))</f>
      </c>
      <c r="ZB20" s="126">
        <v>3.1601171875</v>
      </c>
      <c r="ZC20" s="126">
        <v>1.657509765625</v>
      </c>
      <c r="ZD20" s="126">
        <f>IF((COUNTA(ZB$12:ZB$42)+COUNTA(ZC$12:ZC$42)=0),0.6*ZB$5,IF(OR(ZB20="",ZC20=""),0,IF(ZB$6=0,IF(ZB20&gt;=ZB$8,ZB$5,IF(ZB20&lt;ZC20,0,ZB$5*(ZB20-ZC20)/(ZB$8-ZC20))),IF(ZB20&lt;=ZB$8,ZB$5,IF(ZB20&gt;ZC20,0,ZB$5*(ZB20-ZC20)/(ZB$8-ZC20))))))</f>
      </c>
      <c r="ZE20" s="126">
        <f>IF(OR(ZB20="",ZC20=""),0,ZB$5)</f>
      </c>
      <c r="ZF20" s="125">
        <f>IF(ZB$6=0,RANK(ZD20,ZD$12:ZD$42,0),RANK(ZD20,ZD$12:ZD$42,1))</f>
      </c>
      <c r="ZG20" s="126">
        <v>99.96</v>
      </c>
      <c r="ZH20" s="126">
        <v>75.3</v>
      </c>
      <c r="ZI20" s="126">
        <f>IF((COUNTA(ZG$12:ZG$42)+COUNTA(ZH$12:ZH$42)=0),0.6*ZG$5,IF(OR(ZG20="",ZH20=""),0,IF(ZG$6=0,IF(ZG20&gt;=ZG$8,ZG$5,IF(ZG20&lt;ZH20,0,ZG$5*(ZG20-ZH20)/(ZG$8-ZH20))),IF(ZG20&lt;=ZG$8,ZG$5,IF(ZG20&gt;ZH20,0,ZG$5*(ZG20-ZH20)/(ZG$8-ZH20))))))</f>
      </c>
      <c r="ZJ20" s="126">
        <f>IF(OR(ZG20="",ZH20=""),0,ZG$5)</f>
      </c>
      <c r="ZK20" s="125">
        <f>IF(ZG$6=0,RANK(ZI20,ZI$12:ZI$42,0),RANK(ZI20,ZI$12:ZI$42,1))</f>
      </c>
      <c r="ZL20" s="126">
        <v>99.96</v>
      </c>
      <c r="ZM20" s="126">
        <v>81.82</v>
      </c>
      <c r="ZN20" s="126">
        <f>IF((COUNTA(ZL$12:ZL$42)+COUNTA(ZM$12:ZM$42)=0),0.6*ZL$5,IF(OR(ZL20="",ZM20=""),0,IF(ZL$6=0,IF(ZL20&gt;=ZL$8,ZL$5,IF(ZL20&lt;ZM20,0,ZL$5*(ZL20-ZM20)/(ZL$8-ZM20))),IF(ZL20&lt;=ZL$8,ZL$5,IF(ZL20&gt;ZM20,0,ZL$5*(ZL20-ZM20)/(ZL$8-ZM20))))))</f>
      </c>
      <c r="ZO20" s="126">
        <f>IF(OR(ZL20="",ZM20=""),0,ZL$5)</f>
      </c>
      <c r="ZP20" s="125">
        <f>IF(ZL$6=0,RANK(ZN20,ZN$12:ZN$42,0),RANK(ZN20,ZN$12:ZN$42,1))</f>
      </c>
      <c r="ZQ20"/>
      <c r="ZR20" s="126">
        <v>99.71</v>
      </c>
      <c r="ZS20" s="126">
        <f>IF((COUNTA(ZQ$12:ZQ$42)+COUNTA(ZR$12:ZR$42)=0),0.6*ZQ$5,IF(OR(ZQ20="",ZR20=""),0,IF(ZQ$6=0,IF(ZQ20&gt;=ZQ$8,ZQ$5,IF(ZQ20&lt;ZR20,0,ZQ$5*(ZQ20-ZR20)/(ZQ$8-ZR20))),IF(ZQ20&lt;=ZQ$8,ZQ$5,IF(ZQ20&gt;ZR20,0,ZQ$5*(ZQ20-ZR20)/(ZQ$8-ZR20))))))</f>
      </c>
      <c r="ZT20" s="126">
        <f>IF(OR(ZQ20="",ZR20=""),0,ZQ$5)</f>
      </c>
      <c r="ZU20" s="125">
        <f>IF(ZQ$6=0,RANK(ZS20,ZS$12:ZS$42,0),RANK(ZS20,ZS$12:ZS$42,1))</f>
      </c>
      <c r="ZV20"/>
      <c r="ZW20" s="126">
        <v>93.61</v>
      </c>
      <c r="ZX20" s="126">
        <f>IF((COUNTA(ZV$12:ZV$42)+COUNTA(ZW$12:ZW$42)=0),0.6*ZV$5,IF(OR(ZV20="",ZW20=""),0,IF(ZV$6=0,IF(ZV20&gt;=ZV$8,ZV$5,IF(ZV20&lt;ZW20,0,ZV$5*(ZV20-ZW20)/(ZV$8-ZW20))),IF(ZV20&lt;=ZV$8,ZV$5,IF(ZV20&gt;ZW20,0,ZV$5*(ZV20-ZW20)/(ZV$8-ZW20))))))</f>
      </c>
      <c r="ZY20" s="126">
        <f>IF(OR(ZV20="",ZW20=""),0,ZV$5)</f>
      </c>
      <c r="ZZ20" s="125">
        <f>IF(ZV$6=0,RANK(ZX20,ZX$12:ZX$42,0),RANK(ZX20,ZX$12:ZX$42,1))</f>
      </c>
      <c r="AAA20" s="126">
        <v>2.66</v>
      </c>
      <c r="AAB20" s="126">
        <v>7.52</v>
      </c>
      <c r="AAC20" s="126">
        <f>IF((COUNTA(AAA$12:AAA$42)+COUNTA(AAB$12:AAB$42)=0),0.6*AAA$5,IF(OR(AAA20="",AAB20=""),0,IF(AAA$6=0,IF(AAA20&gt;=AAA$8,AAA$5,IF(AAA20&lt;AAB20,0,AAA$5*(AAA20-AAB20)/(AAA$8-AAB20))),IF(AAA20&lt;=AAA$8,AAA$5,IF(AAA20&gt;AAB20,0,AAA$5*(AAA20-AAB20)/(AAA$8-AAB20))))))</f>
      </c>
      <c r="AAD20" s="126">
        <f>IF(OR(AAA20="",AAB20=""),0,AAA$5)</f>
      </c>
      <c r="AAE20" s="125">
        <f>IF(AAA$6=0,RANK(AAC20,AAC$12:AAC$42,0),RANK(AAC20,AAC$12:AAC$42,1))</f>
      </c>
      <c r="AAF20" s="126">
        <v>2.66</v>
      </c>
      <c r="AAG20" s="126">
        <v>5.06</v>
      </c>
      <c r="AAH20" s="126">
        <f>IF((COUNTA(AAF$12:AAF$42)+COUNTA(AAG$12:AAG$42)=0),0.6*AAF$5,IF(OR(AAF20="",AAG20=""),0,IF(AAF$6=0,IF(AAF20&gt;=AAF$8,AAF$5,IF(AAF20&lt;AAG20,0,AAF$5*(AAF20-AAG20)/(AAF$8-AAG20))),IF(AAF20&lt;=AAF$8,AAF$5,IF(AAF20&gt;AAG20,0,AAF$5*(AAF20-AAG20)/(AAF$8-AAG20))))))</f>
      </c>
      <c r="AAI20" s="126">
        <f>IF(OR(AAF20="",AAG20=""),0,AAF$5)</f>
      </c>
      <c r="AAJ20" s="125">
        <f>IF(AAF$6=0,RANK(AAH20,AAH$12:AAH$42,0),RANK(AAH20,AAH$12:AAH$42,1))</f>
      </c>
      <c r="AAK20" s="126">
        <v>99.15</v>
      </c>
      <c r="AAL20"/>
      <c r="AAM20" s="126">
        <f>IF((COUNTA(AAK$12:AAK$42)+COUNTA(AAL$12:AAL$42)=0),0.6*AAK$5,IF(OR(AAK20="",AAL20=""),0,IF(AAK$6=0,IF(AAK20&gt;=AAK$8,AAK$5,IF(AAK20&lt;AAL20,0,AAK$5*(AAK20-AAL20)/(AAK$8-AAL20))),IF(AAK20&lt;=AAK$8,AAK$5,IF(AAK20&gt;AAL20,0,AAK$5*(AAK20-AAL20)/(AAK$8-AAL20))))))</f>
      </c>
      <c r="AAN20" s="126">
        <f>IF(OR(AAK20="",AAL20=""),0,AAK$5)</f>
      </c>
      <c r="AAO20" s="125">
        <f>IF(AAK$6=0,RANK(AAM20,AAM$12:AAM$42,0),RANK(AAM20,AAM$12:AAM$42,1))</f>
      </c>
      <c r="AAP20" s="126">
        <v>99.15</v>
      </c>
      <c r="AAQ20"/>
      <c r="AAR20" s="126">
        <f>IF((COUNTA(AAP$12:AAP$42)+COUNTA(AAQ$12:AAQ$42)=0),0.6*AAP$5,IF(OR(AAP20="",AAQ20=""),0,IF(AAP$6=0,IF(AAP20&gt;=AAP$8,AAP$5,IF(AAP20&lt;AAQ20,0,AAP$5*(AAP20-AAQ20)/(AAP$8-AAQ20))),IF(AAP20&lt;=AAP$8,AAP$5,IF(AAP20&gt;AAQ20,0,AAP$5*(AAP20-AAQ20)/(AAP$8-AAQ20))))))</f>
      </c>
      <c r="AAS20" s="126">
        <f>IF(OR(AAP20="",AAQ20=""),0,AAP$5)</f>
      </c>
      <c r="AAT20" s="125">
        <f>IF(AAP$6=0,RANK(AAR20,AAR$12:AAR$42,0),RANK(AAR20,AAR$12:AAR$42,1))</f>
      </c>
      <c r="AAU20" s="126">
        <v>99.68</v>
      </c>
      <c r="AAV20" s="126">
        <v>100</v>
      </c>
      <c r="AAW20" s="126">
        <f>IF((COUNTA(AAU$12:AAU$42)+COUNTA(AAV$12:AAV$42)=0),0.6*AAU$5,IF(OR(AAU20="",AAV20=""),0,IF(AAU$6=0,IF(AAU20&gt;=AAU$8,AAU$5,IF(AAU20&lt;AAV20,0,AAU$5*(AAU20-AAV20)/(AAU$8-AAV20))),IF(AAU20&lt;=AAU$8,AAU$5,IF(AAU20&gt;AAV20,0,AAU$5*(AAU20-AAV20)/(AAU$8-AAV20))))))</f>
      </c>
      <c r="AAX20" s="126">
        <f>IF(OR(AAU20="",AAV20=""),0,AAU$5)</f>
      </c>
      <c r="AAY20" s="125">
        <f>IF(AAU$6=0,RANK(AAW20,AAW$12:AAW$42,0),RANK(AAW20,AAW$12:AAW$42,1))</f>
      </c>
      <c r="AAZ20" s="126">
        <v>99.68</v>
      </c>
      <c r="ABA20" s="126">
        <v>100</v>
      </c>
      <c r="ABB20" s="126">
        <f>IF((COUNTA(AAZ$12:AAZ$42)+COUNTA(ABA$12:ABA$42)=0),0.6*AAZ$5,IF(OR(AAZ20="",ABA20=""),0,IF(AAZ$6=0,IF(AAZ20&gt;=AAZ$8,AAZ$5,IF(AAZ20&lt;ABA20,0,AAZ$5*(AAZ20-ABA20)/(AAZ$8-ABA20))),IF(AAZ20&lt;=AAZ$8,AAZ$5,IF(AAZ20&gt;ABA20,0,AAZ$5*(AAZ20-ABA20)/(AAZ$8-ABA20))))))</f>
      </c>
      <c r="ABC20" s="126">
        <f>IF(OR(AAZ20="",ABA20=""),0,AAZ$5)</f>
      </c>
      <c r="ABD20" s="125">
        <f>IF(AAZ$6=0,RANK(ABB20,ABB$12:ABB$42,0),RANK(ABB20,ABB$12:ABB$42,1))</f>
      </c>
      <c r="ABE20" s="126">
        <v>0.75</v>
      </c>
      <c r="ABF20" s="126">
        <v>1.41</v>
      </c>
      <c r="ABG20" s="126">
        <f>IF((COUNTA(ABE$12:ABE$42)+COUNTA(ABF$12:ABF$42)=0),0.6*ABE$5,IF(OR(ABE20="",ABF20=""),0,IF(ABE$6=0,IF(ABE20&gt;=ABE$8,ABE$5,IF(ABE20&lt;ABF20,0,ABE$5*(ABE20-ABF20)/(ABE$8-ABF20))),IF(ABE20&lt;=ABE$8,ABE$5,IF(ABE20&gt;ABF20,0,ABE$5*(ABE20-ABF20)/(ABE$8-ABF20))))))</f>
      </c>
      <c r="ABH20" s="126">
        <f>IF(OR(ABE20="",ABF20=""),0,ABE$5)</f>
      </c>
      <c r="ABI20" s="125">
        <f>IF(ABE$6=0,RANK(ABG20,ABG$12:ABG$42,0),RANK(ABG20,ABG$12:ABG$42,1))</f>
      </c>
      <c r="ABJ20" s="126">
        <v>0.75</v>
      </c>
      <c r="ABK20" s="126">
        <v>0.82</v>
      </c>
      <c r="ABL20" s="126">
        <f>IF((COUNTA(ABJ$12:ABJ$42)+COUNTA(ABK$12:ABK$42)=0),0.6*ABJ$5,IF(OR(ABJ20="",ABK20=""),0,IF(ABJ$6=0,IF(ABJ20&gt;=ABJ$8,ABJ$5,IF(ABJ20&lt;ABK20,0,ABJ$5*(ABJ20-ABK20)/(ABJ$8-ABK20))),IF(ABJ20&lt;=ABJ$8,ABJ$5,IF(ABJ20&gt;ABK20,0,ABJ$5*(ABJ20-ABK20)/(ABJ$8-ABK20))))))</f>
      </c>
      <c r="ABM20" s="126">
        <f>IF(OR(ABJ20="",ABK20=""),0,ABJ$5)</f>
      </c>
      <c r="ABN20" s="125">
        <f>IF(ABJ$6=0,RANK(ABL20,ABL$12:ABL$42,0),RANK(ABL20,ABL$12:ABL$42,1))</f>
      </c>
      <c r="ABO20" s="126">
        <v>99.21</v>
      </c>
      <c r="ABP20" s="126">
        <v>69.51</v>
      </c>
      <c r="ABQ20" s="126">
        <f>IF((COUNTA(ABO$12:ABO$42)+COUNTA(ABP$12:ABP$42)=0),0.6*ABO$5,IF(OR(ABO20="",ABP20=""),0,IF(ABO$6=0,IF(ABO20&gt;=ABO$8,ABO$5,IF(ABO20&lt;ABP20,0,ABO$5*(ABO20-ABP20)/(ABO$8-ABP20))),IF(ABO20&lt;=ABO$8,ABO$5,IF(ABO20&gt;ABP20,0,ABO$5*(ABO20-ABP20)/(ABO$8-ABP20))))))</f>
      </c>
      <c r="ABR20" s="126">
        <f>IF(OR(ABO20="",ABP20=""),0,ABO$5)</f>
      </c>
      <c r="ABS20" s="125">
        <f>IF(ABO$6=0,RANK(ABQ20,ABQ$12:ABQ$42,0),RANK(ABQ20,ABQ$12:ABQ$42,1))</f>
      </c>
      <c r="ABT20" s="126">
        <v>99.21</v>
      </c>
      <c r="ABU20" s="126">
        <v>100</v>
      </c>
      <c r="ABV20" s="126">
        <f>IF((COUNTA(ABT$12:ABT$42)+COUNTA(ABU$12:ABU$42)=0),0.6*ABT$5,IF(OR(ABT20="",ABU20=""),0,IF(ABT$6=0,IF(ABT20&gt;=ABT$8,ABT$5,IF(ABT20&lt;ABU20,0,ABT$5*(ABT20-ABU20)/(ABT$8-ABU20))),IF(ABT20&lt;=ABT$8,ABT$5,IF(ABT20&gt;ABU20,0,ABT$5*(ABT20-ABU20)/(ABT$8-ABU20))))))</f>
      </c>
      <c r="ABW20" s="126">
        <f>IF(OR(ABT20="",ABU20=""),0,ABT$5)</f>
      </c>
      <c r="ABX20" s="125">
        <f>IF(ABT$6=0,RANK(ABV20,ABV$12:ABV$42,0),RANK(ABV20,ABV$12:ABV$42,1))</f>
      </c>
      <c r="ABY20" s="126">
        <v>1.22</v>
      </c>
      <c r="ABZ20" s="126">
        <v>1.97</v>
      </c>
      <c r="ACA20" s="126">
        <f>IF((COUNTA(ABY$12:ABY$42)+COUNTA(ABZ$12:ABZ$42)=0),0.6*ABY$5,IF(OR(ABY20="",ABZ20=""),0,IF(ABY$6=0,IF(ABY20&gt;=ABY$8,ABY$5,IF(ABY20&lt;ABZ20,0,ABY$5*(ABY20-ABZ20)/(ABY$8-ABZ20))),IF(ABY20&lt;=ABY$8,ABY$5,IF(ABY20&gt;ABZ20,0,ABY$5*(ABY20-ABZ20)/(ABY$8-ABZ20))))))</f>
      </c>
      <c r="ACB20" s="126">
        <f>IF(OR(ABY20="",ABZ20=""),0,ABY$5)</f>
      </c>
      <c r="ACC20" s="125">
        <f>IF(ABY$6=0,RANK(ACA20,ACA$12:ACA$42,0),RANK(ACA20,ACA$12:ACA$42,1))</f>
      </c>
      <c r="ACD20" s="126">
        <v>1.22</v>
      </c>
      <c r="ACE20" s="126">
        <v>1.81</v>
      </c>
      <c r="ACF20" s="126">
        <f>IF((COUNTA(ACD$12:ACD$42)+COUNTA(ACE$12:ACE$42)=0),0.6*ACD$5,IF(OR(ACD20="",ACE20=""),0,IF(ACD$6=0,IF(ACD20&gt;=ACD$8,ACD$5,IF(ACD20&lt;ACE20,0,ACD$5*(ACD20-ACE20)/(ACD$8-ACE20))),IF(ACD20&lt;=ACD$8,ACD$5,IF(ACD20&gt;ACE20,0,ACD$5*(ACD20-ACE20)/(ACD$8-ACE20))))))</f>
      </c>
      <c r="ACG20" s="126">
        <f>IF(OR(ACD20="",ACE20=""),0,ACD$5)</f>
      </c>
      <c r="ACH20" s="125">
        <f>IF(ACD$6=0,RANK(ACF20,ACF$12:ACF$42,0),RANK(ACF20,ACF$12:ACF$42,1))</f>
      </c>
      <c r="ACI20" s="126">
        <v>0</v>
      </c>
      <c r="ACJ20" s="126">
        <v>0.01</v>
      </c>
      <c r="ACK20" s="126">
        <f>IF((COUNTA(ACI$12:ACI$42)+COUNTA(ACJ$12:ACJ$42)=0),0.6*ACI$5,IF(OR(ACI20="",ACJ20=""),0,IF(ACI$6=0,IF(ACI20&gt;=ACI$8,ACI$5,IF(ACI20&lt;ACJ20,0,ACI$5*(ACI20-ACJ20)/(ACI$8-ACJ20))),IF(ACI20&lt;=ACI$8,ACI$5,IF(ACI20&gt;ACJ20,0,ACI$5*(ACI20-ACJ20)/(ACI$8-ACJ20))))))</f>
      </c>
      <c r="ACL20" s="126">
        <f>IF(OR(ACI20="",ACJ20=""),0,ACI$5)</f>
      </c>
      <c r="ACM20" s="125">
        <f>IF(ACI$6=0,RANK(ACK20,ACK$12:ACK$42,0),RANK(ACK20,ACK$12:ACK$42,1))</f>
      </c>
      <c r="ACN20" s="126">
        <v>0</v>
      </c>
      <c r="ACO20" s="126">
        <v>0</v>
      </c>
      <c r="ACP20" s="126">
        <f>IF((COUNTA(ACN$12:ACN$42)+COUNTA(ACO$12:ACO$42)=0),0.6*ACN$5,IF(OR(ACN20="",ACO20=""),0,IF(ACN$6=0,IF(ACN20&gt;=ACN$8,ACN$5,IF(ACN20&lt;ACO20,0,ACN$5*(ACN20-ACO20)/(ACN$8-ACO20))),IF(ACN20&lt;=ACN$8,ACN$5,IF(ACN20&gt;ACO20,0,ACN$5*(ACN20-ACO20)/(ACN$8-ACO20))))))</f>
      </c>
      <c r="ACQ20" s="126">
        <f>IF(OR(ACN20="",ACO20=""),0,ACN$5)</f>
      </c>
      <c r="ACR20" s="125">
        <f>IF(ACN$6=0,RANK(ACP20,ACP$12:ACP$42,0),RANK(ACP20,ACP$12:ACP$42,1))</f>
      </c>
      <c r="ACS20" s="126">
        <v>29.5703125</v>
      </c>
      <c r="ACT20"/>
      <c r="ACU20" s="126">
        <f>IF((COUNTA(ACS$12:ACS$42)+COUNTA(ACT$12:ACT$42)=0),0.6*ACS$5,IF(OR(ACS20="",ACT20=""),0,IF(ACS$6=0,IF(ACS20&gt;=ACS$8,ACS$5,IF(ACS20&lt;ACT20,0,ACS$5*(ACS20-ACT20)/(ACS$8-ACT20))),IF(ACS20&lt;=ACS$8,ACS$5,IF(ACS20&gt;ACT20,0,ACS$5*(ACS20-ACT20)/(ACS$8-ACT20))))))</f>
      </c>
      <c r="ACV20" s="126">
        <f>IF(OR(ACS20="",ACT20=""),0,ACS$5)</f>
      </c>
      <c r="ACW20" s="125">
        <f>IF(ACS$6=0,RANK(ACU20,ACU$12:ACU$42,0),RANK(ACU20,ACU$12:ACU$42,1))</f>
      </c>
      <c r="ACX20" s="126">
        <v>29.5703125</v>
      </c>
      <c r="ACY20"/>
      <c r="ACZ20" s="126">
        <f>IF((COUNTA(ACX$12:ACX$42)+COUNTA(ACY$12:ACY$42)=0),0.6*ACX$5,IF(OR(ACX20="",ACY20=""),0,IF(ACX$6=0,IF(ACX20&gt;=ACX$8,ACX$5,IF(ACX20&lt;ACY20,0,ACX$5*(ACX20-ACY20)/(ACX$8-ACY20))),IF(ACX20&lt;=ACX$8,ACX$5,IF(ACX20&gt;ACY20,0,ACX$5*(ACX20-ACY20)/(ACX$8-ACY20))))))</f>
      </c>
      <c r="ADA20" s="126">
        <f>IF(OR(ACX20="",ACY20=""),0,ACX$5)</f>
      </c>
      <c r="ADB20" s="125">
        <f>IF(ACX$6=0,RANK(ACZ20,ACZ$12:ACZ$42,0),RANK(ACZ20,ACZ$12:ACZ$42,1))</f>
      </c>
      <c r="ADC20" s="126">
        <v>4.66796875</v>
      </c>
      <c r="ADD20" s="126">
        <v>7.119140625</v>
      </c>
      <c r="ADE20" s="126">
        <f>IF((COUNTA(ADC$12:ADC$42)+COUNTA(ADD$12:ADD$42)=0),0.6*ADC$5,IF(OR(ADC20="",ADD20=""),0,IF(ADC$6=0,IF(ADC20&gt;=ADC$8,ADC$5,IF(ADC20&lt;ADD20,0,ADC$5*(ADC20-ADD20)/(ADC$8-ADD20))),IF(ADC20&lt;=ADC$8,ADC$5,IF(ADC20&gt;ADD20,0,ADC$5*(ADC20-ADD20)/(ADC$8-ADD20))))))</f>
      </c>
      <c r="ADF20" s="126">
        <f>IF(OR(ADC20="",ADD20=""),0,ADC$5)</f>
      </c>
      <c r="ADG20" s="125">
        <f>IF(ADC$6=0,RANK(ADE20,ADE$12:ADE$42,0),RANK(ADE20,ADE$12:ADE$42,1))</f>
      </c>
      <c r="ADH20" s="126">
        <v>4.66796875</v>
      </c>
      <c r="ADI20" s="126">
        <v>1.162109375</v>
      </c>
      <c r="ADJ20" s="126">
        <f>IF((COUNTA(ADH$12:ADH$42)+COUNTA(ADI$12:ADI$42)=0),0.6*ADH$5,IF(OR(ADH20="",ADI20=""),0,IF(ADH$6=0,IF(ADH20&gt;=ADH$8,ADH$5,IF(ADH20&lt;ADI20,0,ADH$5*(ADH20-ADI20)/(ADH$8-ADI20))),IF(ADH20&lt;=ADH$8,ADH$5,IF(ADH20&gt;ADI20,0,ADH$5*(ADH20-ADI20)/(ADH$8-ADI20))))))</f>
      </c>
      <c r="ADK20" s="126">
        <f>IF(OR(ADH20="",ADI20=""),0,ADH$5)</f>
      </c>
      <c r="ADL20" s="125">
        <f>IF(ADH$6=0,RANK(ADJ20,ADJ$12:ADJ$42,0),RANK(ADJ20,ADJ$12:ADJ$42,1))</f>
      </c>
      <c r="ADM20"/>
      <c r="ADN20"/>
      <c r="ADO20" s="126">
        <f>IF((COUNTA(ADM$12:ADM$42)+COUNTA(ADN$12:ADN$42)=0),0.6*ADM$5,IF(OR(ADM20="",ADN20=""),0,IF(ADM$6=0,IF(ADM20&gt;=ADM$8,ADM$5,IF(ADM20&lt;ADN20,0,ADM$5*(ADM20-ADN20)/(ADM$8-ADN20))),IF(ADM20&lt;=ADM$8,ADM$5,IF(ADM20&gt;ADN20,0,ADM$5*(ADM20-ADN20)/(ADM$8-ADN20))))))</f>
      </c>
      <c r="ADP20" s="126">
        <f>IF(OR(ADM20="",ADN20=""),0,ADM$5)</f>
      </c>
      <c r="ADQ20" s="125">
        <f>IF(ADM$6=0,RANK(ADO20,ADO$12:ADO$42,0),RANK(ADO20,ADO$12:ADO$42,1))</f>
      </c>
      <c r="ADR20"/>
      <c r="ADS20"/>
      <c r="ADT20" s="126">
        <f>IF((COUNTA(ADR$12:ADR$42)+COUNTA(ADS$12:ADS$42)=0),0.6*ADR$5,IF(OR(ADR20="",ADS20=""),0,IF(ADR$6=0,IF(ADR20&gt;=ADR$8,ADR$5,IF(ADR20&lt;ADS20,0,ADR$5*(ADR20-ADS20)/(ADR$8-ADS20))),IF(ADR20&lt;=ADR$8,ADR$5,IF(ADR20&gt;ADS20,0,ADR$5*(ADR20-ADS20)/(ADR$8-ADS20))))))</f>
      </c>
      <c r="ADU20" s="126">
        <f>IF(OR(ADR20="",ADS20=""),0,ADR$5)</f>
      </c>
      <c r="ADV20" s="125">
        <f>IF(ADR$6=0,RANK(ADT20,ADT$12:ADT$42,0),RANK(ADT20,ADT$12:ADT$42,1))</f>
      </c>
      <c r="ADW20"/>
      <c r="ADX20"/>
      <c r="ADY20" s="126">
        <f>IF((COUNTA(ADW$12:ADW$42)+COUNTA(ADX$12:ADX$42)=0),0.6*ADW$5,IF(OR(ADW20="",ADX20=""),0,IF(ADW$6=0,IF(ADW20&gt;=ADW$8,ADW$5,IF(ADW20&lt;ADX20,0,ADW$5*(ADW20-ADX20)/(ADW$8-ADX20))),IF(ADW20&lt;=ADW$8,ADW$5,IF(ADW20&gt;ADX20,0,ADW$5*(ADW20-ADX20)/(ADW$8-ADX20))))))</f>
      </c>
      <c r="ADZ20" s="126">
        <f>IF(OR(ADW20="",ADX20=""),0,ADW$5)</f>
      </c>
      <c r="AEA20" s="125">
        <f>IF(ADW$6=0,RANK(ADY20,ADY$12:ADY$42,0),RANK(ADY20,ADY$12:ADY$42,1))</f>
      </c>
      <c r="AEB20"/>
      <c r="AEC20"/>
      <c r="AED20" s="126">
        <f>IF((COUNTA(AEB$12:AEB$42)+COUNTA(AEC$12:AEC$42)=0),0.6*AEB$5,IF(OR(AEB20="",AEC20=""),0,IF(AEB$6=0,IF(AEB20&gt;=AEB$8,AEB$5,IF(AEB20&lt;AEC20,0,AEB$5*(AEB20-AEC20)/(AEB$8-AEC20))),IF(AEB20&lt;=AEB$8,AEB$5,IF(AEB20&gt;AEC20,0,AEB$5*(AEB20-AEC20)/(AEB$8-AEC20))))))</f>
      </c>
      <c r="AEE20" s="126">
        <f>IF(OR(AEB20="",AEC20=""),0,AEB$5)</f>
      </c>
      <c r="AEF20" s="125">
        <f>IF(AEB$6=0,RANK(AED20,AED$12:AED$42,0),RANK(AED20,AED$12:AED$42,1))</f>
      </c>
      <c r="AEG20"/>
      <c r="AEH20"/>
      <c r="AEI20" s="126">
        <f>IF((COUNTA(AEG$12:AEG$42)+COUNTA(AEH$12:AEH$42)=0),0.6*AEG$5,IF(OR(AEG20="",AEH20=""),0,IF(AEG$6=0,IF(AEG20&gt;=AEG$8,AEG$5,IF(AEG20&lt;AEH20,0,AEG$5*(AEG20-AEH20)/(AEG$8-AEH20))),IF(AEG20&lt;=AEG$8,AEG$5,IF(AEG20&gt;AEH20,0,AEG$5*(AEG20-AEH20)/(AEG$8-AEH20))))))</f>
      </c>
      <c r="AEJ20" s="126">
        <f>IF(OR(AEG20="",AEH20=""),0,AEG$5)</f>
      </c>
      <c r="AEK20" s="125">
        <f>IF(AEG$6=0,RANK(AEI20,AEI$12:AEI$42,0),RANK(AEI20,AEI$12:AEI$42,1))</f>
      </c>
      <c r="AEL20"/>
      <c r="AEM20"/>
      <c r="AEN20" s="126">
        <f>IF((COUNTA(AEL$12:AEL$42)+COUNTA(AEM$12:AEM$42)=0),0.6*AEL$5,IF(OR(AEL20="",AEM20=""),0,IF(AEL$6=0,IF(AEL20&gt;=AEL$8,AEL$5,IF(AEL20&lt;AEM20,0,AEL$5*(AEL20-AEM20)/(AEL$8-AEM20))),IF(AEL20&lt;=AEL$8,AEL$5,IF(AEL20&gt;AEM20,0,AEL$5*(AEL20-AEM20)/(AEL$8-AEM20))))))</f>
      </c>
      <c r="AEO20" s="126">
        <f>IF(OR(AEL20="",AEM20=""),0,AEL$5)</f>
      </c>
      <c r="AEP20" s="125">
        <f>IF(AEL$6=0,RANK(AEN20,AEN$12:AEN$42,0),RANK(AEN20,AEN$12:AEN$42,1))</f>
      </c>
      <c r="AEQ20"/>
      <c r="AER20"/>
      <c r="AES20" s="126">
        <f>IF((COUNTA(AEQ$12:AEQ$42)+COUNTA(AER$12:AER$42)=0),0.6*AEQ$5,IF(OR(AEQ20="",AER20=""),0,IF(AEQ$6=0,IF(AEQ20&gt;=AEQ$8,AEQ$5,IF(AEQ20&lt;AER20,0,AEQ$5*(AEQ20-AER20)/(AEQ$8-AER20))),IF(AEQ20&lt;=AEQ$8,AEQ$5,IF(AEQ20&gt;AER20,0,AEQ$5*(AEQ20-AER20)/(AEQ$8-AER20))))))</f>
      </c>
      <c r="AET20" s="126">
        <f>IF(OR(AEQ20="",AER20=""),0,AEQ$5)</f>
      </c>
      <c r="AEU20" s="125">
        <f>IF(AEQ$6=0,RANK(AES20,AES$12:AES$42,0),RANK(AES20,AES$12:AES$42,1))</f>
      </c>
      <c r="AEV20"/>
      <c r="AEW20"/>
      <c r="AEX20" s="126">
        <f>IF((COUNTA(AEV$12:AEV$42)+COUNTA(AEW$12:AEW$42)=0),0.6*AEV$5,IF(OR(AEV20="",AEW20=""),0,IF(AEV$6=0,IF(AEV20&gt;=AEV$8,AEV$5,IF(AEV20&lt;AEW20,0,AEV$5*(AEV20-AEW20)/(AEV$8-AEW20))),IF(AEV20&lt;=AEV$8,AEV$5,IF(AEV20&gt;AEW20,0,AEV$5*(AEV20-AEW20)/(AEV$8-AEW20))))))</f>
      </c>
      <c r="AEY20" s="126">
        <f>IF(OR(AEV20="",AEW20=""),0,AEV$5)</f>
      </c>
      <c r="AEZ20" s="125">
        <f>IF(AEV$6=0,RANK(AEX20,AEX$12:AEX$42,0),RANK(AEX20,AEX$12:AEX$42,1))</f>
      </c>
      <c r="AFA20"/>
      <c r="AFB20"/>
      <c r="AFC20" s="126">
        <f>IF((COUNTA(AFA$12:AFA$42)+COUNTA(AFB$12:AFB$42)=0),0.6*AFA$5,IF(OR(AFA20="",AFB20=""),0,IF(AFA$6=0,IF(AFA20&gt;=AFA$8,AFA$5,IF(AFA20&lt;AFB20,0,AFA$5*(AFA20-AFB20)/(AFA$8-AFB20))),IF(AFA20&lt;=AFA$8,AFA$5,IF(AFA20&gt;AFB20,0,AFA$5*(AFA20-AFB20)/(AFA$8-AFB20))))))</f>
      </c>
      <c r="AFD20" s="126">
        <f>IF(OR(AFA20="",AFB20=""),0,AFA$5)</f>
      </c>
      <c r="AFE20" s="125">
        <f>IF(AFA$6=0,RANK(AFC20,AFC$12:AFC$42,0),RANK(AFC20,AFC$12:AFC$42,1))</f>
      </c>
      <c r="AFF20"/>
      <c r="AFG20"/>
      <c r="AFH20" s="126">
        <f>IF((COUNTA(AFF$12:AFF$42)+COUNTA(AFG$12:AFG$42)=0),0.6*AFF$5,IF(OR(AFF20="",AFG20=""),0,IF(AFF$6=0,IF(AFF20&gt;=AFF$8,AFF$5,IF(AFF20&lt;AFG20,0,AFF$5*(AFF20-AFG20)/(AFF$8-AFG20))),IF(AFF20&lt;=AFF$8,AFF$5,IF(AFF20&gt;AFG20,0,AFF$5*(AFF20-AFG20)/(AFF$8-AFG20))))))</f>
      </c>
      <c r="AFI20" s="126">
        <f>IF(OR(AFF20="",AFG20=""),0,AFF$5)</f>
      </c>
      <c r="AFJ20" s="125">
        <f>IF(AFF$6=0,RANK(AFH20,AFH$12:AFH$42,0),RANK(AFH20,AFH$12:AFH$42,1))</f>
      </c>
      <c r="AFK20"/>
      <c r="AFL20"/>
      <c r="AFM20" s="126">
        <f>IF((COUNTA(AFK$12:AFK$42)+COUNTA(AFL$12:AFL$42)=0),0.6*AFK$5,IF(OR(AFK20="",AFL20=""),0,IF(AFK$6=0,IF(AFK20&gt;=AFK$8,AFK$5,IF(AFK20&lt;AFL20,0,AFK$5*(AFK20-AFL20)/(AFK$8-AFL20))),IF(AFK20&lt;=AFK$8,AFK$5,IF(AFK20&gt;AFL20,0,AFK$5*(AFK20-AFL20)/(AFK$8-AFL20))))))</f>
      </c>
      <c r="AFN20" s="126">
        <f>IF(OR(AFK20="",AFL20=""),0,AFK$5)</f>
      </c>
      <c r="AFO20" s="125">
        <f>IF(AFK$6=0,RANK(AFM20,AFM$12:AFM$42,0),RANK(AFM20,AFM$12:AFM$42,1))</f>
      </c>
      <c r="AFP20"/>
      <c r="AFQ20"/>
      <c r="AFR20" s="126">
        <f>IF((COUNTA(AFP$12:AFP$42)+COUNTA(AFQ$12:AFQ$42)=0),0.6*AFP$5,IF(OR(AFP20="",AFQ20=""),0,IF(AFP$6=0,IF(AFP20&gt;=AFP$8,AFP$5,IF(AFP20&lt;AFQ20,0,AFP$5*(AFP20-AFQ20)/(AFP$8-AFQ20))),IF(AFP20&lt;=AFP$8,AFP$5,IF(AFP20&gt;AFQ20,0,AFP$5*(AFP20-AFQ20)/(AFP$8-AFQ20))))))</f>
      </c>
      <c r="AFS20" s="126">
        <f>IF(OR(AFP20="",AFQ20=""),0,AFP$5)</f>
      </c>
      <c r="AFT20" s="125">
        <f>IF(AFP$6=0,RANK(AFR20,AFR$12:AFR$42,0),RANK(AFR20,AFR$12:AFR$42,1))</f>
      </c>
      <c r="AFU20"/>
      <c r="AFV20"/>
      <c r="AFW20" s="126">
        <f>IF((COUNTA(AFU$12:AFU$42)+COUNTA(AFV$12:AFV$42)=0),0.6*AFU$5,IF(OR(AFU20="",AFV20=""),0,IF(AFU$6=0,IF(AFU20&gt;=AFU$8,AFU$5,IF(AFU20&lt;AFV20,0,AFU$5*(AFU20-AFV20)/(AFU$8-AFV20))),IF(AFU20&lt;=AFU$8,AFU$5,IF(AFU20&gt;AFV20,0,AFU$5*(AFU20-AFV20)/(AFU$8-AFV20))))))</f>
      </c>
      <c r="AFX20" s="126">
        <f>IF(OR(AFU20="",AFV20=""),0,AFU$5)</f>
      </c>
      <c r="AFY20" s="125">
        <f>IF(AFU$6=0,RANK(AFW20,AFW$12:AFW$42,0),RANK(AFW20,AFW$12:AFW$42,1))</f>
      </c>
      <c r="AFZ20"/>
      <c r="AGA20"/>
      <c r="AGB20" s="126">
        <f>IF((COUNTA(AFZ$12:AFZ$42)+COUNTA(AGA$12:AGA$42)=0),0.6*AFZ$5,IF(OR(AFZ20="",AGA20=""),0,IF(AFZ$6=0,IF(AFZ20&gt;=AFZ$8,AFZ$5,IF(AFZ20&lt;AGA20,0,AFZ$5*(AFZ20-AGA20)/(AFZ$8-AGA20))),IF(AFZ20&lt;=AFZ$8,AFZ$5,IF(AFZ20&gt;AGA20,0,AFZ$5*(AFZ20-AGA20)/(AFZ$8-AGA20))))))</f>
      </c>
      <c r="AGC20" s="126">
        <f>IF(OR(AFZ20="",AGA20=""),0,AFZ$5)</f>
      </c>
      <c r="AGD20" s="125">
        <f>IF(AFZ$6=0,RANK(AGB20,AGB$12:AGB$42,0),RANK(AGB20,AGB$12:AGB$42,1))</f>
      </c>
      <c r="AGE20"/>
      <c r="AGF20"/>
      <c r="AGG20" s="126">
        <f>IF((COUNTA(AGE$12:AGE$42)+COUNTA(AGF$12:AGF$42)=0),0.6*AGE$5,IF(OR(AGE20="",AGF20=""),0,IF(AGE$6=0,IF(AGE20&gt;=AGE$8,AGE$5,IF(AGE20&lt;AGF20,0,AGE$5*(AGE20-AGF20)/(AGE$8-AGF20))),IF(AGE20&lt;=AGE$8,AGE$5,IF(AGE20&gt;AGF20,0,AGE$5*(AGE20-AGF20)/(AGE$8-AGF20))))))</f>
      </c>
      <c r="AGH20" s="126">
        <f>IF(OR(AGE20="",AGF20=""),0,AGE$5)</f>
      </c>
      <c r="AGI20" s="125">
        <f>IF(AGE$6=0,RANK(AGG20,AGG$12:AGG$42,0),RANK(AGG20,AGG$12:AGG$42,1))</f>
      </c>
      <c r="AGJ20"/>
      <c r="AGK20"/>
      <c r="AGL20" s="126">
        <f>IF((COUNTA(AGJ$12:AGJ$42)+COUNTA(AGK$12:AGK$42)=0),0.6*AGJ$5,IF(OR(AGJ20="",AGK20=""),0,IF(AGJ$6=0,IF(AGJ20&gt;=AGJ$8,AGJ$5,IF(AGJ20&lt;AGK20,0,AGJ$5*(AGJ20-AGK20)/(AGJ$8-AGK20))),IF(AGJ20&lt;=AGJ$8,AGJ$5,IF(AGJ20&gt;AGK20,0,AGJ$5*(AGJ20-AGK20)/(AGJ$8-AGK20))))))</f>
      </c>
      <c r="AGM20" s="126">
        <f>IF(OR(AGJ20="",AGK20=""),0,AGJ$5)</f>
      </c>
      <c r="AGN20" s="125">
        <f>IF(AGJ$6=0,RANK(AGL20,AGL$12:AGL$42,0),RANK(AGL20,AGL$12:AGL$42,1))</f>
      </c>
      <c r="AGO20"/>
      <c r="AGP20"/>
      <c r="AGQ20" s="126">
        <f>IF((COUNTA(AGO$12:AGO$42)+COUNTA(AGP$12:AGP$42)=0),0.6*AGO$5,IF(OR(AGO20="",AGP20=""),0,IF(AGO$6=0,IF(AGO20&gt;=AGO$8,AGO$5,IF(AGO20&lt;AGP20,0,AGO$5*(AGO20-AGP20)/(AGO$8-AGP20))),IF(AGO20&lt;=AGO$8,AGO$5,IF(AGO20&gt;AGP20,0,AGO$5*(AGO20-AGP20)/(AGO$8-AGP20))))))</f>
      </c>
      <c r="AGR20" s="126">
        <f>IF(OR(AGO20="",AGP20=""),0,AGO$5)</f>
      </c>
      <c r="AGS20" s="125">
        <f>IF(AGO$6=0,RANK(AGQ20,AGQ$12:AGQ$42,0),RANK(AGQ20,AGQ$12:AGQ$42,1))</f>
      </c>
      <c r="AGT20"/>
      <c r="AGU20"/>
      <c r="AGV20" s="126">
        <f>IF((COUNTA(AGT$12:AGT$42)+COUNTA(AGU$12:AGU$42)=0),0.6*AGT$5,IF(OR(AGT20="",AGU20=""),0,IF(AGT$6=0,IF(AGT20&gt;=AGT$8,AGT$5,IF(AGT20&lt;AGU20,0,AGT$5*(AGT20-AGU20)/(AGT$8-AGU20))),IF(AGT20&lt;=AGT$8,AGT$5,IF(AGT20&gt;AGU20,0,AGT$5*(AGT20-AGU20)/(AGT$8-AGU20))))))</f>
      </c>
      <c r="AGW20" s="126">
        <f>IF(OR(AGT20="",AGU20=""),0,AGT$5)</f>
      </c>
      <c r="AGX20" s="125">
        <f>IF(AGT$6=0,RANK(AGV20,AGV$12:AGV$42,0),RANK(AGV20,AGV$12:AGV$42,1))</f>
      </c>
      <c r="AGY20"/>
      <c r="AGZ20"/>
      <c r="AHA20" s="126">
        <f>IF((COUNTA(AGY$12:AGY$42)+COUNTA(AGZ$12:AGZ$42)=0),0.6*AGY$5,IF(OR(AGY20="",AGZ20=""),0,IF(AGY$6=0,IF(AGY20&gt;=AGY$8,AGY$5,IF(AGY20&lt;AGZ20,0,AGY$5*(AGY20-AGZ20)/(AGY$8-AGZ20))),IF(AGY20&lt;=AGY$8,AGY$5,IF(AGY20&gt;AGZ20,0,AGY$5*(AGY20-AGZ20)/(AGY$8-AGZ20))))))</f>
      </c>
      <c r="AHB20" s="126">
        <f>IF(OR(AGY20="",AGZ20=""),0,AGY$5)</f>
      </c>
      <c r="AHC20" s="125">
        <f>IF(AGY$6=0,RANK(AHA20,AHA$12:AHA$42,0),RANK(AHA20,AHA$12:AHA$42,1))</f>
      </c>
      <c r="AHD20"/>
      <c r="AHE20"/>
      <c r="AHF20" s="126">
        <f>IF((COUNTA(AHD$12:AHD$42)+COUNTA(AHE$12:AHE$42)=0),0.6*AHD$5,IF(OR(AHD20="",AHE20=""),0,IF(AHD$6=0,IF(AHD20&gt;=AHD$8,AHD$5,IF(AHD20&lt;AHE20,0,AHD$5*(AHD20-AHE20)/(AHD$8-AHE20))),IF(AHD20&lt;=AHD$8,AHD$5,IF(AHD20&gt;AHE20,0,AHD$5*(AHD20-AHE20)/(AHD$8-AHE20))))))</f>
      </c>
      <c r="AHG20" s="126">
        <f>IF(OR(AHD20="",AHE20=""),0,AHD$5)</f>
      </c>
      <c r="AHH20" s="125">
        <f>IF(AHD$6=0,RANK(AHF20,AHF$12:AHF$42,0),RANK(AHF20,AHF$12:AHF$42,1))</f>
      </c>
      <c r="AHI20"/>
      <c r="AHJ20"/>
      <c r="AHK20" s="126">
        <f>IF((COUNTA(AHI$12:AHI$42)+COUNTA(AHJ$12:AHJ$42)=0),0.6*AHI$5,IF(OR(AHI20="",AHJ20=""),0,IF(AHI$6=0,IF(AHI20&gt;=AHI$8,AHI$5,IF(AHI20&lt;AHJ20,0,AHI$5*(AHI20-AHJ20)/(AHI$8-AHJ20))),IF(AHI20&lt;=AHI$8,AHI$5,IF(AHI20&gt;AHJ20,0,AHI$5*(AHI20-AHJ20)/(AHI$8-AHJ20))))))</f>
      </c>
      <c r="AHL20" s="126">
        <f>IF(OR(AHI20="",AHJ20=""),0,AHI$5)</f>
      </c>
      <c r="AHM20" s="125">
        <f>IF(AHI$6=0,RANK(AHK20,AHK$12:AHK$42,0),RANK(AHK20,AHK$12:AHK$42,1))</f>
      </c>
      <c r="AHN20"/>
      <c r="AHO20"/>
      <c r="AHP20" s="126">
        <f>IF((COUNTA(AHN$12:AHN$42)+COUNTA(AHO$12:AHO$42)=0),0.6*AHN$5,IF(OR(AHN20="",AHO20=""),0,IF(AHN$6=0,IF(AHN20&gt;=AHN$8,AHN$5,IF(AHN20&lt;AHO20,0,AHN$5*(AHN20-AHO20)/(AHN$8-AHO20))),IF(AHN20&lt;=AHN$8,AHN$5,IF(AHN20&gt;AHO20,0,AHN$5*(AHN20-AHO20)/(AHN$8-AHO20))))))</f>
      </c>
      <c r="AHQ20" s="126">
        <f>IF(OR(AHN20="",AHO20=""),0,AHN$5)</f>
      </c>
      <c r="AHR20" s="125">
        <f>IF(AHN$6=0,RANK(AHP20,AHP$12:AHP$42,0),RANK(AHP20,AHP$12:AHP$42,1))</f>
      </c>
      <c r="AHS20" s="126">
        <v>99.81</v>
      </c>
      <c r="AHT20" s="126">
        <v>77.28346</v>
      </c>
      <c r="AHU20" s="126">
        <f>IF((COUNTA(AHS$12:AHS$42)+COUNTA(AHT$12:AHT$42)=0),0.6*AHS$5,IF(OR(AHS20="",AHT20=""),0,IF(AHS$6=0,IF(AHS20&gt;=AHS$8,AHS$5,IF(AHS20&lt;AHT20,0,AHS$5*(AHS20-AHT20)/(AHS$8-AHT20))),IF(AHS20&lt;=AHS$8,AHS$5,IF(AHS20&gt;AHT20,0,AHS$5*(AHS20-AHT20)/(AHS$8-AHT20))))))</f>
      </c>
      <c r="AHV20" s="126">
        <f>IF(OR(AHS20="",AHT20=""),0,AHS$5)</f>
      </c>
      <c r="AHW20" s="125">
        <f>IF(AHS$6=0,RANK(AHU20,AHU$12:AHU$42,0),RANK(AHU20,AHU$12:AHU$42,1))</f>
      </c>
      <c r="AHX20" s="126">
        <v>99.81</v>
      </c>
      <c r="AHY20" s="126">
        <v>92.92965</v>
      </c>
      <c r="AHZ20" s="126">
        <f>IF((COUNTA(AHX$12:AHX$42)+COUNTA(AHY$12:AHY$42)=0),0.6*AHX$5,IF(OR(AHX20="",AHY20=""),0,IF(AHX$6=0,IF(AHX20&gt;=AHX$8,AHX$5,IF(AHX20&lt;AHY20,0,AHX$5*(AHX20-AHY20)/(AHX$8-AHY20))),IF(AHX20&lt;=AHX$8,AHX$5,IF(AHX20&gt;AHY20,0,AHX$5*(AHX20-AHY20)/(AHX$8-AHY20))))))</f>
      </c>
      <c r="AIA20" s="126">
        <f>IF(OR(AHX20="",AHY20=""),0,AHX$5)</f>
      </c>
      <c r="AIB20" s="125">
        <f>IF(AHX$6=0,RANK(AHZ20,AHZ$12:AHZ$42,0),RANK(AHZ20,AHZ$12:AHZ$42,1))</f>
      </c>
      <c r="AIC20"/>
      <c r="AID20" s="126">
        <v>99.08</v>
      </c>
      <c r="AIE20" s="126">
        <f>IF((COUNTA(AIC$12:AIC$42)+COUNTA(AID$12:AID$42)=0),0.6*AIC$5,IF(OR(AIC20="",AID20=""),0,IF(AIC$6=0,IF(AIC20&gt;=AIC$8,AIC$5,IF(AIC20&lt;AID20,0,AIC$5*(AIC20-AID20)/(AIC$8-AID20))),IF(AIC20&lt;=AIC$8,AIC$5,IF(AIC20&gt;AID20,0,AIC$5*(AIC20-AID20)/(AIC$8-AID20))))))</f>
      </c>
      <c r="AIF20" s="126">
        <f>IF(OR(AIC20="",AID20=""),0,AIC$5)</f>
      </c>
      <c r="AIG20" s="125">
        <f>IF(AIC$6=0,RANK(AIE20,AIE$12:AIE$42,0),RANK(AIE20,AIE$12:AIE$42,1))</f>
      </c>
      <c r="AIH20"/>
      <c r="AII20" s="126">
        <v>68.95</v>
      </c>
      <c r="AIJ20" s="126">
        <f>IF((COUNTA(AIH$12:AIH$42)+COUNTA(AII$12:AII$42)=0),0.6*AIH$5,IF(OR(AIH20="",AII20=""),0,IF(AIH$6=0,IF(AIH20&gt;=AIH$8,AIH$5,IF(AIH20&lt;AII20,0,AIH$5*(AIH20-AII20)/(AIH$8-AII20))),IF(AIH20&lt;=AIH$8,AIH$5,IF(AIH20&gt;AII20,0,AIH$5*(AIH20-AII20)/(AIH$8-AII20))))))</f>
      </c>
      <c r="AIK20" s="126">
        <f>IF(OR(AIH20="",AII20=""),0,AIH$5)</f>
      </c>
      <c r="AIL20" s="125">
        <f>IF(AIH$6=0,RANK(AIJ20,AIJ$12:AIJ$42,0),RANK(AIJ20,AIJ$12:AIJ$42,1))</f>
      </c>
      <c r="AIM20" s="126">
        <v>2.64</v>
      </c>
      <c r="AIN20" s="126">
        <v>6.68</v>
      </c>
      <c r="AIO20" s="126">
        <f>IF((COUNTA(AIM$12:AIM$42)+COUNTA(AIN$12:AIN$42)=0),0.6*AIM$5,IF(OR(AIM20="",AIN20=""),0,IF(AIM$6=0,IF(AIM20&gt;=AIM$8,AIM$5,IF(AIM20&lt;AIN20,0,AIM$5*(AIM20-AIN20)/(AIM$8-AIN20))),IF(AIM20&lt;=AIM$8,AIM$5,IF(AIM20&gt;AIN20,0,AIM$5*(AIM20-AIN20)/(AIM$8-AIN20))))))</f>
      </c>
      <c r="AIP20" s="126">
        <f>IF(OR(AIM20="",AIN20=""),0,AIM$5)</f>
      </c>
      <c r="AIQ20" s="125">
        <f>IF(AIM$6=0,RANK(AIO20,AIO$12:AIO$42,0),RANK(AIO20,AIO$12:AIO$42,1))</f>
      </c>
      <c r="AIR20" s="126">
        <v>2.64</v>
      </c>
      <c r="AIS20" s="126">
        <v>4.46</v>
      </c>
      <c r="AIT20" s="126">
        <f>IF((COUNTA(AIR$12:AIR$42)+COUNTA(AIS$12:AIS$42)=0),0.6*AIR$5,IF(OR(AIR20="",AIS20=""),0,IF(AIR$6=0,IF(AIR20&gt;=AIR$8,AIR$5,IF(AIR20&lt;AIS20,0,AIR$5*(AIR20-AIS20)/(AIR$8-AIS20))),IF(AIR20&lt;=AIR$8,AIR$5,IF(AIR20&gt;AIS20,0,AIR$5*(AIR20-AIS20)/(AIR$8-AIS20))))))</f>
      </c>
      <c r="AIU20" s="126">
        <f>IF(OR(AIR20="",AIS20=""),0,AIR$5)</f>
      </c>
      <c r="AIV20" s="125">
        <f>IF(AIR$6=0,RANK(AIT20,AIT$12:AIT$42,0),RANK(AIT20,AIT$12:AIT$42,1))</f>
      </c>
      <c r="AIW20" s="126">
        <v>98.37</v>
      </c>
      <c r="AIX20"/>
      <c r="AIY20" s="126">
        <f>IF((COUNTA(AIW$12:AIW$42)+COUNTA(AIX$12:AIX$42)=0),0.6*AIW$5,IF(OR(AIW20="",AIX20=""),0,IF(AIW$6=0,IF(AIW20&gt;=AIW$8,AIW$5,IF(AIW20&lt;AIX20,0,AIW$5*(AIW20-AIX20)/(AIW$8-AIX20))),IF(AIW20&lt;=AIW$8,AIW$5,IF(AIW20&gt;AIX20,0,AIW$5*(AIW20-AIX20)/(AIW$8-AIX20))))))</f>
      </c>
      <c r="AIZ20" s="126">
        <f>IF(OR(AIW20="",AIX20=""),0,AIW$5)</f>
      </c>
      <c r="AJA20" s="125">
        <f>IF(AIW$6=0,RANK(AIY20,AIY$12:AIY$42,0),RANK(AIY20,AIY$12:AIY$42,1))</f>
      </c>
      <c r="AJB20" s="126">
        <v>98.37</v>
      </c>
      <c r="AJC20"/>
      <c r="AJD20" s="126">
        <f>IF((COUNTA(AJB$12:AJB$42)+COUNTA(AJC$12:AJC$42)=0),0.6*AJB$5,IF(OR(AJB20="",AJC20=""),0,IF(AJB$6=0,IF(AJB20&gt;=AJB$8,AJB$5,IF(AJB20&lt;AJC20,0,AJB$5*(AJB20-AJC20)/(AJB$8-AJC20))),IF(AJB20&lt;=AJB$8,AJB$5,IF(AJB20&gt;AJC20,0,AJB$5*(AJB20-AJC20)/(AJB$8-AJC20))))))</f>
      </c>
      <c r="AJE20" s="126">
        <f>IF(OR(AJB20="",AJC20=""),0,AJB$5)</f>
      </c>
      <c r="AJF20" s="125">
        <f>IF(AJB$6=0,RANK(AJD20,AJD$12:AJD$42,0),RANK(AJD20,AJD$12:AJD$42,1))</f>
      </c>
      <c r="AJG20" s="126">
        <v>100</v>
      </c>
      <c r="AJH20" s="126">
        <v>100</v>
      </c>
      <c r="AJI20" s="126">
        <f>IF((COUNTA(AJG$12:AJG$42)+COUNTA(AJH$12:AJH$42)=0),0.6*AJG$5,IF(OR(AJG20="",AJH20=""),0,IF(AJG$6=0,IF(AJG20&gt;=AJG$8,AJG$5,IF(AJG20&lt;AJH20,0,AJG$5*(AJG20-AJH20)/(AJG$8-AJH20))),IF(AJG20&lt;=AJG$8,AJG$5,IF(AJG20&gt;AJH20,0,AJG$5*(AJG20-AJH20)/(AJG$8-AJH20))))))</f>
      </c>
      <c r="AJJ20" s="126">
        <f>IF(OR(AJG20="",AJH20=""),0,AJG$5)</f>
      </c>
      <c r="AJK20" s="125">
        <f>IF(AJG$6=0,RANK(AJI20,AJI$12:AJI$42,0),RANK(AJI20,AJI$12:AJI$42,1))</f>
      </c>
      <c r="AJL20" s="126">
        <v>100</v>
      </c>
      <c r="AJM20" s="126">
        <v>100</v>
      </c>
      <c r="AJN20" s="126">
        <f>IF((COUNTA(AJL$12:AJL$42)+COUNTA(AJM$12:AJM$42)=0),0.6*AJL$5,IF(OR(AJL20="",AJM20=""),0,IF(AJL$6=0,IF(AJL20&gt;=AJL$8,AJL$5,IF(AJL20&lt;AJM20,0,AJL$5*(AJL20-AJM20)/(AJL$8-AJM20))),IF(AJL20&lt;=AJL$8,AJL$5,IF(AJL20&gt;AJM20,0,AJL$5*(AJL20-AJM20)/(AJL$8-AJM20))))))</f>
      </c>
      <c r="AJO20" s="126">
        <f>IF(OR(AJL20="",AJM20=""),0,AJL$5)</f>
      </c>
      <c r="AJP20" s="125">
        <f>IF(AJL$6=0,RANK(AJN20,AJN$12:AJN$42,0),RANK(AJN20,AJN$12:AJN$42,1))</f>
      </c>
      <c r="AJQ20" s="126">
        <v>0.51</v>
      </c>
      <c r="AJR20" s="126">
        <v>0.79</v>
      </c>
      <c r="AJS20" s="126">
        <f>IF((COUNTA(AJQ$12:AJQ$42)+COUNTA(AJR$12:AJR$42)=0),0.6*AJQ$5,IF(OR(AJQ20="",AJR20=""),0,IF(AJQ$6=0,IF(AJQ20&gt;=AJQ$8,AJQ$5,IF(AJQ20&lt;AJR20,0,AJQ$5*(AJQ20-AJR20)/(AJQ$8-AJR20))),IF(AJQ20&lt;=AJQ$8,AJQ$5,IF(AJQ20&gt;AJR20,0,AJQ$5*(AJQ20-AJR20)/(AJQ$8-AJR20))))))</f>
      </c>
      <c r="AJT20" s="126">
        <f>IF(OR(AJQ20="",AJR20=""),0,AJQ$5)</f>
      </c>
      <c r="AJU20" s="125">
        <f>IF(AJQ$6=0,RANK(AJS20,AJS$12:AJS$42,0),RANK(AJS20,AJS$12:AJS$42,1))</f>
      </c>
      <c r="AJV20" s="126">
        <v>0.51</v>
      </c>
      <c r="AJW20" s="126">
        <v>0.63</v>
      </c>
      <c r="AJX20" s="126">
        <f>IF((COUNTA(AJV$12:AJV$42)+COUNTA(AJW$12:AJW$42)=0),0.6*AJV$5,IF(OR(AJV20="",AJW20=""),0,IF(AJV$6=0,IF(AJV20&gt;=AJV$8,AJV$5,IF(AJV20&lt;AJW20,0,AJV$5*(AJV20-AJW20)/(AJV$8-AJW20))),IF(AJV20&lt;=AJV$8,AJV$5,IF(AJV20&gt;AJW20,0,AJV$5*(AJV20-AJW20)/(AJV$8-AJW20))))))</f>
      </c>
      <c r="AJY20" s="126">
        <f>IF(OR(AJV20="",AJW20=""),0,AJV$5)</f>
      </c>
      <c r="AJZ20" s="125">
        <f>IF(AJV$6=0,RANK(AJX20,AJX$12:AJX$42,0),RANK(AJX20,AJX$12:AJX$42,1))</f>
      </c>
      <c r="AKA20" s="126">
        <v>100</v>
      </c>
      <c r="AKB20" s="126">
        <v>100</v>
      </c>
      <c r="AKC20" s="126">
        <f>IF((COUNTA(AKA$12:AKA$42)+COUNTA(AKB$12:AKB$42)=0),0.6*AKA$5,IF(OR(AKA20="",AKB20=""),0,IF(AKA$6=0,IF(AKA20&gt;=AKA$8,AKA$5,IF(AKA20&lt;AKB20,0,AKA$5*(AKA20-AKB20)/(AKA$8-AKB20))),IF(AKA20&lt;=AKA$8,AKA$5,IF(AKA20&gt;AKB20,0,AKA$5*(AKA20-AKB20)/(AKA$8-AKB20))))))</f>
      </c>
      <c r="AKD20" s="126">
        <f>IF(OR(AKA20="",AKB20=""),0,AKA$5)</f>
      </c>
      <c r="AKE20" s="125">
        <f>IF(AKA$6=0,RANK(AKC20,AKC$12:AKC$42,0),RANK(AKC20,AKC$12:AKC$42,1))</f>
      </c>
      <c r="AKF20" s="126">
        <v>100</v>
      </c>
      <c r="AKG20" s="126">
        <v>60</v>
      </c>
      <c r="AKH20" s="126">
        <f>IF((COUNTA(AKF$12:AKF$42)+COUNTA(AKG$12:AKG$42)=0),0.6*AKF$5,IF(OR(AKF20="",AKG20=""),0,IF(AKF$6=0,IF(AKF20&gt;=AKF$8,AKF$5,IF(AKF20&lt;AKG20,0,AKF$5*(AKF20-AKG20)/(AKF$8-AKG20))),IF(AKF20&lt;=AKF$8,AKF$5,IF(AKF20&gt;AKG20,0,AKF$5*(AKF20-AKG20)/(AKF$8-AKG20))))))</f>
      </c>
      <c r="AKI20" s="126">
        <f>IF(OR(AKF20="",AKG20=""),0,AKF$5)</f>
      </c>
      <c r="AKJ20" s="125">
        <f>IF(AKF$6=0,RANK(AKH20,AKH$12:AKH$42,0),RANK(AKH20,AKH$12:AKH$42,1))</f>
      </c>
      <c r="AKK20" s="126">
        <v>0.81</v>
      </c>
      <c r="AKL20" s="126">
        <v>1.29</v>
      </c>
      <c r="AKM20" s="126">
        <f>IF((COUNTA(AKK$12:AKK$42)+COUNTA(AKL$12:AKL$42)=0),0.6*AKK$5,IF(OR(AKK20="",AKL20=""),0,IF(AKK$6=0,IF(AKK20&gt;=AKK$8,AKK$5,IF(AKK20&lt;AKL20,0,AKK$5*(AKK20-AKL20)/(AKK$8-AKL20))),IF(AKK20&lt;=AKK$8,AKK$5,IF(AKK20&gt;AKL20,0,AKK$5*(AKK20-AKL20)/(AKK$8-AKL20))))))</f>
      </c>
      <c r="AKN20" s="126">
        <f>IF(OR(AKK20="",AKL20=""),0,AKK$5)</f>
      </c>
      <c r="AKO20" s="125">
        <f>IF(AKK$6=0,RANK(AKM20,AKM$12:AKM$42,0),RANK(AKM20,AKM$12:AKM$42,1))</f>
      </c>
      <c r="AKP20" s="126">
        <v>0.81</v>
      </c>
      <c r="AKQ20" s="126">
        <v>3.38</v>
      </c>
      <c r="AKR20" s="126">
        <f>IF((COUNTA(AKP$12:AKP$42)+COUNTA(AKQ$12:AKQ$42)=0),0.6*AKP$5,IF(OR(AKP20="",AKQ20=""),0,IF(AKP$6=0,IF(AKP20&gt;=AKP$8,AKP$5,IF(AKP20&lt;AKQ20,0,AKP$5*(AKP20-AKQ20)/(AKP$8-AKQ20))),IF(AKP20&lt;=AKP$8,AKP$5,IF(AKP20&gt;AKQ20,0,AKP$5*(AKP20-AKQ20)/(AKP$8-AKQ20))))))</f>
      </c>
      <c r="AKS20" s="126">
        <f>IF(OR(AKP20="",AKQ20=""),0,AKP$5)</f>
      </c>
      <c r="AKT20" s="125">
        <f>IF(AKP$6=0,RANK(AKR20,AKR$12:AKR$42,0),RANK(AKR20,AKR$12:AKR$42,1))</f>
      </c>
      <c r="AKU20" s="126">
        <v>0.00767990169725827</v>
      </c>
      <c r="AKV20" s="126">
        <v>0.0162311313098523</v>
      </c>
      <c r="AKW20" s="126">
        <f>IF((COUNTA(AKU$12:AKU$42)+COUNTA(AKV$12:AKV$42)=0),0.6*AKU$5,IF(OR(AKU20="",AKV20=""),0,IF(AKU$6=0,IF(AKU20&gt;=AKU$8,AKU$5,IF(AKU20&lt;AKV20,0,AKU$5*(AKU20-AKV20)/(AKU$8-AKV20))),IF(AKU20&lt;=AKU$8,AKU$5,IF(AKU20&gt;AKV20,0,AKU$5*(AKU20-AKV20)/(AKU$8-AKV20))))))</f>
      </c>
      <c r="AKX20" s="126">
        <f>IF(OR(AKU20="",AKV20=""),0,AKU$5)</f>
      </c>
      <c r="AKY20" s="125">
        <f>IF(AKU$6=0,RANK(AKW20,AKW$12:AKW$42,0),RANK(AKW20,AKW$12:AKW$42,1))</f>
      </c>
      <c r="AKZ20" s="126">
        <v>0.00767990169725827</v>
      </c>
      <c r="ALA20" s="126">
        <v>0.00710732054015636</v>
      </c>
      <c r="ALB20" s="126">
        <f>IF((COUNTA(AKZ$12:AKZ$42)+COUNTA(ALA$12:ALA$42)=0),0.6*AKZ$5,IF(OR(AKZ20="",ALA20=""),0,IF(AKZ$6=0,IF(AKZ20&gt;=AKZ$8,AKZ$5,IF(AKZ20&lt;ALA20,0,AKZ$5*(AKZ20-ALA20)/(AKZ$8-ALA20))),IF(AKZ20&lt;=AKZ$8,AKZ$5,IF(AKZ20&gt;ALA20,0,AKZ$5*(AKZ20-ALA20)/(AKZ$8-ALA20))))))</f>
      </c>
      <c r="ALC20" s="126">
        <f>IF(OR(AKZ20="",ALA20=""),0,AKZ$5)</f>
      </c>
      <c r="ALD20" s="125">
        <f>IF(AKZ$6=0,RANK(ALB20,ALB$12:ALB$42,0),RANK(ALB20,ALB$12:ALB$42,1))</f>
      </c>
      <c r="ALE20" s="126">
        <v>26.962314453125</v>
      </c>
      <c r="ALF20" s="126">
        <v>9.8737890625</v>
      </c>
      <c r="ALG20" s="126">
        <f>IF((COUNTA(ALE$12:ALE$42)+COUNTA(ALF$12:ALF$42)=0),0.6*ALE$5,IF(OR(ALE20="",ALF20=""),0,IF(ALE$6=0,IF(ALE20&gt;=ALE$8,ALE$5,IF(ALE20&lt;ALF20,0,ALE$5*(ALE20-ALF20)/(ALE$8-ALF20))),IF(ALE20&lt;=ALE$8,ALE$5,IF(ALE20&gt;ALF20,0,ALE$5*(ALE20-ALF20)/(ALE$8-ALF20))))))</f>
      </c>
      <c r="ALH20" s="126">
        <f>IF(OR(ALE20="",ALF20=""),0,ALE$5)</f>
      </c>
      <c r="ALI20" s="125">
        <f>IF(ALE$6=0,RANK(ALG20,ALG$12:ALG$42,0),RANK(ALG20,ALG$12:ALG$42,1))</f>
      </c>
      <c r="ALJ20" s="126">
        <v>26.962314453125</v>
      </c>
      <c r="ALK20" s="126">
        <v>14.10111328125</v>
      </c>
      <c r="ALL20" s="126">
        <f>IF((COUNTA(ALJ$12:ALJ$42)+COUNTA(ALK$12:ALK$42)=0),0.6*ALJ$5,IF(OR(ALJ20="",ALK20=""),0,IF(ALJ$6=0,IF(ALJ20&gt;=ALJ$8,ALJ$5,IF(ALJ20&lt;ALK20,0,ALJ$5*(ALJ20-ALK20)/(ALJ$8-ALK20))),IF(ALJ20&lt;=ALJ$8,ALJ$5,IF(ALJ20&gt;ALK20,0,ALJ$5*(ALJ20-ALK20)/(ALJ$8-ALK20))))))</f>
      </c>
      <c r="ALM20" s="126">
        <f>IF(OR(ALJ20="",ALK20=""),0,ALJ$5)</f>
      </c>
      <c r="ALN20" s="125">
        <f>IF(ALJ$6=0,RANK(ALL20,ALL$12:ALL$42,0),RANK(ALL20,ALL$12:ALL$42,1))</f>
      </c>
      <c r="ALO20" s="126">
        <v>5.795771484375</v>
      </c>
      <c r="ALP20" s="126">
        <v>4.44953125</v>
      </c>
      <c r="ALQ20" s="126">
        <f>IF((COUNTA(ALO$12:ALO$42)+COUNTA(ALP$12:ALP$42)=0),0.6*ALO$5,IF(OR(ALO20="",ALP20=""),0,IF(ALO$6=0,IF(ALO20&gt;=ALO$8,ALO$5,IF(ALO20&lt;ALP20,0,ALO$5*(ALO20-ALP20)/(ALO$8-ALP20))),IF(ALO20&lt;=ALO$8,ALO$5,IF(ALO20&gt;ALP20,0,ALO$5*(ALO20-ALP20)/(ALO$8-ALP20))))))</f>
      </c>
      <c r="ALR20" s="126">
        <f>IF(OR(ALO20="",ALP20=""),0,ALO$5)</f>
      </c>
      <c r="ALS20" s="125">
        <f>IF(ALO$6=0,RANK(ALQ20,ALQ$12:ALQ$42,0),RANK(ALQ20,ALQ$12:ALQ$42,1))</f>
      </c>
      <c r="ALT20" s="126">
        <v>5.795771484375</v>
      </c>
      <c r="ALU20" s="126">
        <v>12.613828125</v>
      </c>
      <c r="ALV20" s="126">
        <f>IF((COUNTA(ALT$12:ALT$42)+COUNTA(ALU$12:ALU$42)=0),0.6*ALT$5,IF(OR(ALT20="",ALU20=""),0,IF(ALT$6=0,IF(ALT20&gt;=ALT$8,ALT$5,IF(ALT20&lt;ALU20,0,ALT$5*(ALT20-ALU20)/(ALT$8-ALU20))),IF(ALT20&lt;=ALT$8,ALT$5,IF(ALT20&gt;ALU20,0,ALT$5*(ALT20-ALU20)/(ALT$8-ALU20))))))</f>
      </c>
      <c r="ALW20" s="126">
        <f>IF(OR(ALT20="",ALU20=""),0,ALT$5)</f>
      </c>
      <c r="ALX20" s="125">
        <f>IF(ALT$6=0,RANK(ALV20,ALV$12:ALV$42,0),RANK(ALV20,ALV$12:ALV$42,1))</f>
      </c>
      <c r="ALY20" s="126">
        <v>99.910018</v>
      </c>
      <c r="ALZ20" s="126">
        <v>99.11</v>
      </c>
      <c r="AMA20" s="126">
        <f>IF((COUNTA(ALY$12:ALY$42)+COUNTA(ALZ$12:ALZ$42)=0),0.6*ALY$5,IF(OR(ALY20="",ALZ20=""),0,IF(ALY$6=0,IF(ALY20&gt;=ALY$8,ALY$5,IF(ALY20&lt;ALZ20,0,ALY$5*(ALY20-ALZ20)/(ALY$8-ALZ20))),IF(ALY20&lt;=ALY$8,ALY$5,IF(ALY20&gt;ALZ20,0,ALY$5*(ALY20-ALZ20)/(ALY$8-ALZ20))))))</f>
      </c>
      <c r="AMB20" s="126">
        <f>IF(OR(ALY20="",ALZ20=""),0,ALY$5)</f>
      </c>
      <c r="AMC20" s="125">
        <f>IF(ALY$6=0,RANK(AMA20,AMA$12:AMA$42,0),RANK(AMA20,AMA$12:AMA$42,1))</f>
      </c>
      <c r="AMD20" s="126">
        <v>99.910018</v>
      </c>
      <c r="AME20" s="126">
        <v>99.64</v>
      </c>
      <c r="AMF20" s="126">
        <f>IF((COUNTA(AMD$12:AMD$42)+COUNTA(AME$12:AME$42)=0),0.6*AMD$5,IF(OR(AMD20="",AME20=""),0,IF(AMD$6=0,IF(AMD20&gt;=AMD$8,AMD$5,IF(AMD20&lt;AME20,0,AMD$5*(AMD20-AME20)/(AMD$8-AME20))),IF(AMD20&lt;=AMD$8,AMD$5,IF(AMD20&gt;AME20,0,AMD$5*(AMD20-AME20)/(AMD$8-AME20))))))</f>
      </c>
      <c r="AMG20" s="126">
        <f>IF(OR(AMD20="",AME20=""),0,AMD$5)</f>
      </c>
      <c r="AMH20" s="125">
        <f>IF(AMD$6=0,RANK(AMF20,AMF$12:AMF$42,0),RANK(AMF20,AMF$12:AMF$42,1))</f>
      </c>
      <c r="AMI20"/>
      <c r="AMJ20" s="126">
        <v>100</v>
      </c>
      <c r="AMK20" s="126">
        <f>IF((COUNTA(AMI$12:AMI$42)+COUNTA(AMJ$12:AMJ$42)=0),0.6*AMI$5,IF(OR(AMI20="",AMJ20=""),0,IF(AMI$6=0,IF(AMI20&gt;=AMI$8,AMI$5,IF(AMI20&lt;AMJ20,0,AMI$5*(AMI20-AMJ20)/(AMI$8-AMJ20))),IF(AMI20&lt;=AMI$8,AMI$5,IF(AMI20&gt;AMJ20,0,AMI$5*(AMI20-AMJ20)/(AMI$8-AMJ20))))))</f>
      </c>
      <c r="AML20" s="126">
        <f>IF(OR(AMI20="",AMJ20=""),0,AMI$5)</f>
      </c>
      <c r="AMM20" s="125">
        <f>IF(AMI$6=0,RANK(AMK20,AMK$12:AMK$42,0),RANK(AMK20,AMK$12:AMK$42,1))</f>
      </c>
      <c r="AMN20"/>
      <c r="AMO20" s="126">
        <v>100</v>
      </c>
      <c r="AMP20" s="126">
        <f>IF((COUNTA(AMN$12:AMN$42)+COUNTA(AMO$12:AMO$42)=0),0.6*AMN$5,IF(OR(AMN20="",AMO20=""),0,IF(AMN$6=0,IF(AMN20&gt;=AMN$8,AMN$5,IF(AMN20&lt;AMO20,0,AMN$5*(AMN20-AMO20)/(AMN$8-AMO20))),IF(AMN20&lt;=AMN$8,AMN$5,IF(AMN20&gt;AMO20,0,AMN$5*(AMN20-AMO20)/(AMN$8-AMO20))))))</f>
      </c>
      <c r="AMQ20" s="126">
        <f>IF(OR(AMN20="",AMO20=""),0,AMN$5)</f>
      </c>
      <c r="AMR20" s="125">
        <f>IF(AMN$6=0,RANK(AMP20,AMP$12:AMP$42,0),RANK(AMP20,AMP$12:AMP$42,1))</f>
      </c>
      <c r="AMS20" s="126">
        <v>2.15</v>
      </c>
      <c r="AMT20" s="126">
        <v>6.78</v>
      </c>
      <c r="AMU20" s="126">
        <f>IF((COUNTA(AMS$12:AMS$42)+COUNTA(AMT$12:AMT$42)=0),0.6*AMS$5,IF(OR(AMS20="",AMT20=""),0,IF(AMS$6=0,IF(AMS20&gt;=AMS$8,AMS$5,IF(AMS20&lt;AMT20,0,AMS$5*(AMS20-AMT20)/(AMS$8-AMT20))),IF(AMS20&lt;=AMS$8,AMS$5,IF(AMS20&gt;AMT20,0,AMS$5*(AMS20-AMT20)/(AMS$8-AMT20))))))</f>
      </c>
      <c r="AMV20" s="126">
        <f>IF(OR(AMS20="",AMT20=""),0,AMS$5)</f>
      </c>
      <c r="AMW20" s="125">
        <f>IF(AMS$6=0,RANK(AMU20,AMU$12:AMU$42,0),RANK(AMU20,AMU$12:AMU$42,1))</f>
      </c>
      <c r="AMX20" s="126">
        <v>2.15</v>
      </c>
      <c r="AMY20" s="126">
        <v>4.58</v>
      </c>
      <c r="AMZ20" s="126">
        <f>IF((COUNTA(AMX$12:AMX$42)+COUNTA(AMY$12:AMY$42)=0),0.6*AMX$5,IF(OR(AMX20="",AMY20=""),0,IF(AMX$6=0,IF(AMX20&gt;=AMX$8,AMX$5,IF(AMX20&lt;AMY20,0,AMX$5*(AMX20-AMY20)/(AMX$8-AMY20))),IF(AMX20&lt;=AMX$8,AMX$5,IF(AMX20&gt;AMY20,0,AMX$5*(AMX20-AMY20)/(AMX$8-AMY20))))))</f>
      </c>
      <c r="ANA20" s="126">
        <f>IF(OR(AMX20="",AMY20=""),0,AMX$5)</f>
      </c>
      <c r="ANB20" s="125">
        <f>IF(AMX$6=0,RANK(AMZ20,AMZ$12:AMZ$42,0),RANK(AMZ20,AMZ$12:AMZ$42,1))</f>
      </c>
      <c r="ANC20" s="126">
        <v>99.92</v>
      </c>
      <c r="AND20"/>
      <c r="ANE20" s="126">
        <f>IF((COUNTA(ANC$12:ANC$42)+COUNTA(AND$12:AND$42)=0),0.6*ANC$5,IF(OR(ANC20="",AND20=""),0,IF(ANC$6=0,IF(ANC20&gt;=ANC$8,ANC$5,IF(ANC20&lt;AND20,0,ANC$5*(ANC20-AND20)/(ANC$8-AND20))),IF(ANC20&lt;=ANC$8,ANC$5,IF(ANC20&gt;AND20,0,ANC$5*(ANC20-AND20)/(ANC$8-AND20))))))</f>
      </c>
      <c r="ANF20" s="126">
        <f>IF(OR(ANC20="",AND20=""),0,ANC$5)</f>
      </c>
      <c r="ANG20" s="125">
        <f>IF(ANC$6=0,RANK(ANE20,ANE$12:ANE$42,0),RANK(ANE20,ANE$12:ANE$42,1))</f>
      </c>
      <c r="ANH20" s="126">
        <v>99.92</v>
      </c>
      <c r="ANI20"/>
      <c r="ANJ20" s="126">
        <f>IF((COUNTA(ANH$12:ANH$42)+COUNTA(ANI$12:ANI$42)=0),0.6*ANH$5,IF(OR(ANH20="",ANI20=""),0,IF(ANH$6=0,IF(ANH20&gt;=ANH$8,ANH$5,IF(ANH20&lt;ANI20,0,ANH$5*(ANH20-ANI20)/(ANH$8-ANI20))),IF(ANH20&lt;=ANH$8,ANH$5,IF(ANH20&gt;ANI20,0,ANH$5*(ANH20-ANI20)/(ANH$8-ANI20))))))</f>
      </c>
      <c r="ANK20" s="126">
        <f>IF(OR(ANH20="",ANI20=""),0,ANH$5)</f>
      </c>
      <c r="ANL20" s="125">
        <f>IF(ANH$6=0,RANK(ANJ20,ANJ$12:ANJ$42,0),RANK(ANJ20,ANJ$12:ANJ$42,1))</f>
      </c>
      <c r="ANM20" s="126">
        <v>100</v>
      </c>
      <c r="ANN20" s="126">
        <v>100</v>
      </c>
      <c r="ANO20" s="126">
        <f>IF((COUNTA(ANM$12:ANM$42)+COUNTA(ANN$12:ANN$42)=0),0.6*ANM$5,IF(OR(ANM20="",ANN20=""),0,IF(ANM$6=0,IF(ANM20&gt;=ANM$8,ANM$5,IF(ANM20&lt;ANN20,0,ANM$5*(ANM20-ANN20)/(ANM$8-ANN20))),IF(ANM20&lt;=ANM$8,ANM$5,IF(ANM20&gt;ANN20,0,ANM$5*(ANM20-ANN20)/(ANM$8-ANN20))))))</f>
      </c>
      <c r="ANP20" s="126">
        <f>IF(OR(ANM20="",ANN20=""),0,ANM$5)</f>
      </c>
      <c r="ANQ20" s="125">
        <f>IF(ANM$6=0,RANK(ANO20,ANO$12:ANO$42,0),RANK(ANO20,ANO$12:ANO$42,1))</f>
      </c>
      <c r="ANR20" s="126">
        <v>100</v>
      </c>
      <c r="ANS20" s="126">
        <v>100</v>
      </c>
      <c r="ANT20" s="126">
        <f>IF((COUNTA(ANR$12:ANR$42)+COUNTA(ANS$12:ANS$42)=0),0.6*ANR$5,IF(OR(ANR20="",ANS20=""),0,IF(ANR$6=0,IF(ANR20&gt;=ANR$8,ANR$5,IF(ANR20&lt;ANS20,0,ANR$5*(ANR20-ANS20)/(ANR$8-ANS20))),IF(ANR20&lt;=ANR$8,ANR$5,IF(ANR20&gt;ANS20,0,ANR$5*(ANR20-ANS20)/(ANR$8-ANS20))))))</f>
      </c>
      <c r="ANU20" s="126">
        <f>IF(OR(ANR20="",ANS20=""),0,ANR$5)</f>
      </c>
      <c r="ANV20" s="125">
        <f>IF(ANR$6=0,RANK(ANT20,ANT$12:ANT$42,0),RANK(ANT20,ANT$12:ANT$42,1))</f>
      </c>
      <c r="ANW20" s="126">
        <v>1.36</v>
      </c>
      <c r="ANX20" s="126">
        <v>2.12</v>
      </c>
      <c r="ANY20" s="126">
        <f>IF((COUNTA(ANW$12:ANW$42)+COUNTA(ANX$12:ANX$42)=0),0.6*ANW$5,IF(OR(ANW20="",ANX20=""),0,IF(ANW$6=0,IF(ANW20&gt;=ANW$8,ANW$5,IF(ANW20&lt;ANX20,0,ANW$5*(ANW20-ANX20)/(ANW$8-ANX20))),IF(ANW20&lt;=ANW$8,ANW$5,IF(ANW20&gt;ANX20,0,ANW$5*(ANW20-ANX20)/(ANW$8-ANX20))))))</f>
      </c>
      <c r="ANZ20" s="126">
        <f>IF(OR(ANW20="",ANX20=""),0,ANW$5)</f>
      </c>
      <c r="AOA20" s="125">
        <f>IF(ANW$6=0,RANK(ANY20,ANY$12:ANY$42,0),RANK(ANY20,ANY$12:ANY$42,1))</f>
      </c>
      <c r="AOB20" s="126">
        <v>1.36</v>
      </c>
      <c r="AOC20" s="126">
        <v>2</v>
      </c>
      <c r="AOD20" s="126">
        <f>IF((COUNTA(AOB$12:AOB$42)+COUNTA(AOC$12:AOC$42)=0),0.6*AOB$5,IF(OR(AOB20="",AOC20=""),0,IF(AOB$6=0,IF(AOB20&gt;=AOB$8,AOB$5,IF(AOB20&lt;AOC20,0,AOB$5*(AOB20-AOC20)/(AOB$8-AOC20))),IF(AOB20&lt;=AOB$8,AOB$5,IF(AOB20&gt;AOC20,0,AOB$5*(AOB20-AOC20)/(AOB$8-AOC20))))))</f>
      </c>
      <c r="AOE20" s="126">
        <f>IF(OR(AOB20="",AOC20=""),0,AOB$5)</f>
      </c>
      <c r="AOF20" s="125">
        <f>IF(AOB$6=0,RANK(AOD20,AOD$12:AOD$42,0),RANK(AOD20,AOD$12:AOD$42,1))</f>
      </c>
      <c r="AOG20" s="126">
        <v>100</v>
      </c>
      <c r="AOH20" s="126">
        <v>93.94</v>
      </c>
      <c r="AOI20" s="126">
        <f>IF((COUNTA(AOG$12:AOG$42)+COUNTA(AOH$12:AOH$42)=0),0.6*AOG$5,IF(OR(AOG20="",AOH20=""),0,IF(AOG$6=0,IF(AOG20&gt;=AOG$8,AOG$5,IF(AOG20&lt;AOH20,0,AOG$5*(AOG20-AOH20)/(AOG$8-AOH20))),IF(AOG20&lt;=AOG$8,AOG$5,IF(AOG20&gt;AOH20,0,AOG$5*(AOG20-AOH20)/(AOG$8-AOH20))))))</f>
      </c>
      <c r="AOJ20" s="126">
        <f>IF(OR(AOG20="",AOH20=""),0,AOG$5)</f>
      </c>
      <c r="AOK20" s="125">
        <f>IF(AOG$6=0,RANK(AOI20,AOI$12:AOI$42,0),RANK(AOI20,AOI$12:AOI$42,1))</f>
      </c>
      <c r="AOL20" s="126">
        <v>100</v>
      </c>
      <c r="AOM20" s="126">
        <v>100</v>
      </c>
      <c r="AON20" s="126">
        <f>IF((COUNTA(AOL$12:AOL$42)+COUNTA(AOM$12:AOM$42)=0),0.6*AOL$5,IF(OR(AOL20="",AOM20=""),0,IF(AOL$6=0,IF(AOL20&gt;=AOL$8,AOL$5,IF(AOL20&lt;AOM20,0,AOL$5*(AOL20-AOM20)/(AOL$8-AOM20))),IF(AOL20&lt;=AOL$8,AOL$5,IF(AOL20&gt;AOM20,0,AOL$5*(AOL20-AOM20)/(AOL$8-AOM20))))))</f>
      </c>
      <c r="AOO20" s="126">
        <f>IF(OR(AOL20="",AOM20=""),0,AOL$5)</f>
      </c>
      <c r="AOP20" s="125">
        <f>IF(AOL$6=0,RANK(AON20,AON$12:AON$42,0),RANK(AON20,AON$12:AON$42,1))</f>
      </c>
      <c r="AOQ20" s="126">
        <v>0.69</v>
      </c>
      <c r="AOR20" s="126">
        <v>0.87</v>
      </c>
      <c r="AOS20" s="126">
        <f>IF((COUNTA(AOQ$12:AOQ$42)+COUNTA(AOR$12:AOR$42)=0),0.6*AOQ$5,IF(OR(AOQ20="",AOR20=""),0,IF(AOQ$6=0,IF(AOQ20&gt;=AOQ$8,AOQ$5,IF(AOQ20&lt;AOR20,0,AOQ$5*(AOQ20-AOR20)/(AOQ$8-AOR20))),IF(AOQ20&lt;=AOQ$8,AOQ$5,IF(AOQ20&gt;AOR20,0,AOQ$5*(AOQ20-AOR20)/(AOQ$8-AOR20))))))</f>
      </c>
      <c r="AOT20" s="126">
        <f>IF(OR(AOQ20="",AOR20=""),0,AOQ$5)</f>
      </c>
      <c r="AOU20" s="125">
        <f>IF(AOQ$6=0,RANK(AOS20,AOS$12:AOS$42,0),RANK(AOS20,AOS$12:AOS$42,1))</f>
      </c>
      <c r="AOV20" s="126">
        <v>0.69</v>
      </c>
      <c r="AOW20" s="126">
        <v>0.9</v>
      </c>
      <c r="AOX20" s="126">
        <f>IF((COUNTA(AOV$12:AOV$42)+COUNTA(AOW$12:AOW$42)=0),0.6*AOV$5,IF(OR(AOV20="",AOW20=""),0,IF(AOV$6=0,IF(AOV20&gt;=AOV$8,AOV$5,IF(AOV20&lt;AOW20,0,AOV$5*(AOV20-AOW20)/(AOV$8-AOW20))),IF(AOV20&lt;=AOV$8,AOV$5,IF(AOV20&gt;AOW20,0,AOV$5*(AOV20-AOW20)/(AOV$8-AOW20))))))</f>
      </c>
      <c r="AOY20" s="126">
        <f>IF(OR(AOV20="",AOW20=""),0,AOV$5)</f>
      </c>
      <c r="AOZ20" s="125">
        <f>IF(AOV$6=0,RANK(AOX20,AOX$12:AOX$42,0),RANK(AOX20,AOX$12:AOX$42,1))</f>
      </c>
      <c r="APA20" s="126">
        <v>0.0104580631667015</v>
      </c>
      <c r="APB20" s="126">
        <v>0</v>
      </c>
      <c r="APC20" s="126">
        <f>IF((COUNTA(APA$12:APA$42)+COUNTA(APB$12:APB$42)=0),0.6*APA$5,IF(OR(APA20="",APB20=""),0,IF(APA$6=0,IF(APA20&gt;=APA$8,APA$5,IF(APA20&lt;APB20,0,APA$5*(APA20-APB20)/(APA$8-APB20))),IF(APA20&lt;=APA$8,APA$5,IF(APA20&gt;APB20,0,APA$5*(APA20-APB20)/(APA$8-APB20))))))</f>
      </c>
      <c r="APD20" s="126">
        <f>IF(OR(APA20="",APB20=""),0,APA$5)</f>
      </c>
      <c r="APE20" s="125">
        <f>IF(APA$6=0,RANK(APC20,APC$12:APC$42,0),RANK(APC20,APC$12:APC$42,1))</f>
      </c>
      <c r="APF20" s="126">
        <v>0.0104580631667015</v>
      </c>
      <c r="APG20" s="126">
        <v>0</v>
      </c>
      <c r="APH20" s="126">
        <f>IF((COUNTA(APF$12:APF$42)+COUNTA(APG$12:APG$42)=0),0.6*APF$5,IF(OR(APF20="",APG20=""),0,IF(APF$6=0,IF(APF20&gt;=APF$8,APF$5,IF(APF20&lt;APG20,0,APF$5*(APF20-APG20)/(APF$8-APG20))),IF(APF20&lt;=APF$8,APF$5,IF(APF20&gt;APG20,0,APF$5*(APF20-APG20)/(APF$8-APG20))))))</f>
      </c>
      <c r="API20" s="126">
        <f>IF(OR(APF20="",APG20=""),0,APF$5)</f>
      </c>
      <c r="APJ20" s="125">
        <f>IF(APF$6=0,RANK(APH20,APH$12:APH$42,0),RANK(APH20,APH$12:APH$42,1))</f>
      </c>
      <c r="APK20" s="126">
        <v>37.468525390625</v>
      </c>
      <c r="APL20"/>
      <c r="APM20" s="126">
        <f>IF((COUNTA(APK$12:APK$42)+COUNTA(APL$12:APL$42)=0),0.6*APK$5,IF(OR(APK20="",APL20=""),0,IF(APK$6=0,IF(APK20&gt;=APK$8,APK$5,IF(APK20&lt;APL20,0,APK$5*(APK20-APL20)/(APK$8-APL20))),IF(APK20&lt;=APK$8,APK$5,IF(APK20&gt;APL20,0,APK$5*(APK20-APL20)/(APK$8-APL20))))))</f>
      </c>
      <c r="APN20" s="126">
        <f>IF(OR(APK20="",APL20=""),0,APK$5)</f>
      </c>
      <c r="APO20" s="125">
        <f>IF(APK$6=0,RANK(APM20,APM$12:APM$42,0),RANK(APM20,APM$12:APM$42,1))</f>
      </c>
      <c r="APP20" s="126">
        <v>37.468525390625</v>
      </c>
      <c r="APQ20"/>
      <c r="APR20" s="126">
        <f>IF((COUNTA(APP$12:APP$42)+COUNTA(APQ$12:APQ$42)=0),0.6*APP$5,IF(OR(APP20="",APQ20=""),0,IF(APP$6=0,IF(APP20&gt;=APP$8,APP$5,IF(APP20&lt;APQ20,0,APP$5*(APP20-APQ20)/(APP$8-APQ20))),IF(APP20&lt;=APP$8,APP$5,IF(APP20&gt;APQ20,0,APP$5*(APP20-APQ20)/(APP$8-APQ20))))))</f>
      </c>
      <c r="APS20" s="126">
        <f>IF(OR(APP20="",APQ20=""),0,APP$5)</f>
      </c>
      <c r="APT20" s="125">
        <f>IF(APP$6=0,RANK(APR20,APR$12:APR$42,0),RANK(APR20,APR$12:APR$42,1))</f>
      </c>
      <c r="APU20" s="126">
        <v>5.2419140625</v>
      </c>
      <c r="APV20" s="126">
        <v>1.64744140625</v>
      </c>
      <c r="APW20" s="126">
        <f>IF((COUNTA(APU$12:APU$42)+COUNTA(APV$12:APV$42)=0),0.6*APU$5,IF(OR(APU20="",APV20=""),0,IF(APU$6=0,IF(APU20&gt;=APU$8,APU$5,IF(APU20&lt;APV20,0,APU$5*(APU20-APV20)/(APU$8-APV20))),IF(APU20&lt;=APU$8,APU$5,IF(APU20&gt;APV20,0,APU$5*(APU20-APV20)/(APU$8-APV20))))))</f>
      </c>
      <c r="APX20" s="126">
        <f>IF(OR(APU20="",APV20=""),0,APU$5)</f>
      </c>
      <c r="APY20" s="125">
        <f>IF(APU$6=0,RANK(APW20,APW$12:APW$42,0),RANK(APW20,APW$12:APW$42,1))</f>
      </c>
      <c r="APZ20" s="126">
        <v>5.2419140625</v>
      </c>
      <c r="AQA20" s="126">
        <v>2.360419921875</v>
      </c>
      <c r="AQB20" s="126">
        <f>IF((COUNTA(APZ$12:APZ$42)+COUNTA(AQA$12:AQA$42)=0),0.6*APZ$5,IF(OR(APZ20="",AQA20=""),0,IF(APZ$6=0,IF(APZ20&gt;=APZ$8,APZ$5,IF(APZ20&lt;AQA20,0,APZ$5*(APZ20-AQA20)/(APZ$8-AQA20))),IF(APZ20&lt;=APZ$8,APZ$5,IF(APZ20&gt;AQA20,0,APZ$5*(APZ20-AQA20)/(APZ$8-AQA20))))))</f>
      </c>
      <c r="AQC20" s="126">
        <f>IF(OR(APZ20="",AQA20=""),0,APZ$5)</f>
      </c>
      <c r="AQD20" s="125">
        <f>IF(APZ$6=0,RANK(AQB20,AQB$12:AQB$42,0),RANK(AQB20,AQB$12:AQB$42,1))</f>
      </c>
      <c r="AQE20" s="126">
        <v>99.96</v>
      </c>
      <c r="AQF20" s="126">
        <v>99.8</v>
      </c>
      <c r="AQG20" s="126">
        <f>IF((COUNTA(AQE$12:AQE$42)+COUNTA(AQF$12:AQF$42)=0),0.6*AQE$5,IF(OR(AQE20="",AQF20=""),0,IF(AQE$6=0,IF(AQE20&gt;=AQE$8,AQE$5,IF(AQE20&lt;AQF20,0,AQE$5*(AQE20-AQF20)/(AQE$8-AQF20))),IF(AQE20&lt;=AQE$8,AQE$5,IF(AQE20&gt;AQF20,0,AQE$5*(AQE20-AQF20)/(AQE$8-AQF20))))))</f>
      </c>
      <c r="AQH20" s="126">
        <f>IF(OR(AQE20="",AQF20=""),0,AQE$5)</f>
      </c>
      <c r="AQI20" s="125">
        <f>IF(AQE$6=0,RANK(AQG20,AQG$12:AQG$42,0),RANK(AQG20,AQG$12:AQG$42,1))</f>
      </c>
      <c r="AQJ20" s="126">
        <v>99.96</v>
      </c>
      <c r="AQK20" s="126">
        <v>99.73</v>
      </c>
      <c r="AQL20" s="126">
        <f>IF((COUNTA(AQJ$12:AQJ$42)+COUNTA(AQK$12:AQK$42)=0),0.6*AQJ$5,IF(OR(AQJ20="",AQK20=""),0,IF(AQJ$6=0,IF(AQJ20&gt;=AQJ$8,AQJ$5,IF(AQJ20&lt;AQK20,0,AQJ$5*(AQJ20-AQK20)/(AQJ$8-AQK20))),IF(AQJ20&lt;=AQJ$8,AQJ$5,IF(AQJ20&gt;AQK20,0,AQJ$5*(AQJ20-AQK20)/(AQJ$8-AQK20))))))</f>
      </c>
      <c r="AQM20" s="126">
        <f>IF(OR(AQJ20="",AQK20=""),0,AQJ$5)</f>
      </c>
      <c r="AQN20" s="125">
        <f>IF(AQJ$6=0,RANK(AQL20,AQL$12:AQL$42,0),RANK(AQL20,AQL$12:AQL$42,1))</f>
      </c>
      <c r="AQO20" s="126">
        <v>100</v>
      </c>
      <c r="AQP20"/>
      <c r="AQQ20" s="126">
        <f>IF((COUNTA(AQO$12:AQO$42)+COUNTA(AQP$12:AQP$42)=0),0.6*AQO$5,IF(OR(AQO20="",AQP20=""),0,IF(AQO$6=0,IF(AQO20&gt;=AQO$8,AQO$5,IF(AQO20&lt;AQP20,0,AQO$5*(AQO20-AQP20)/(AQO$8-AQP20))),IF(AQO20&lt;=AQO$8,AQO$5,IF(AQO20&gt;AQP20,0,AQO$5*(AQO20-AQP20)/(AQO$8-AQP20))))))</f>
      </c>
      <c r="AQR20" s="126">
        <f>IF(OR(AQO20="",AQP20=""),0,AQO$5)</f>
      </c>
      <c r="AQS20" s="125">
        <f>IF(AQO$6=0,RANK(AQQ20,AQQ$12:AQQ$42,0),RANK(AQQ20,AQQ$12:AQQ$42,1))</f>
      </c>
      <c r="AQT20" s="126">
        <v>100</v>
      </c>
      <c r="AQU20"/>
      <c r="AQV20" s="126">
        <f>IF((COUNTA(AQT$12:AQT$42)+COUNTA(AQU$12:AQU$42)=0),0.6*AQT$5,IF(OR(AQT20="",AQU20=""),0,IF(AQT$6=0,IF(AQT20&gt;=AQT$8,AQT$5,IF(AQT20&lt;AQU20,0,AQT$5*(AQT20-AQU20)/(AQT$8-AQU20))),IF(AQT20&lt;=AQT$8,AQT$5,IF(AQT20&gt;AQU20,0,AQT$5*(AQT20-AQU20)/(AQT$8-AQU20))))))</f>
      </c>
      <c r="AQW20" s="126">
        <f>IF(OR(AQT20="",AQU20=""),0,AQT$5)</f>
      </c>
      <c r="AQX20" s="125">
        <f>IF(AQT$6=0,RANK(AQV20,AQV$12:AQV$42,0),RANK(AQV20,AQV$12:AQV$42,1))</f>
      </c>
      <c r="AQY20" s="126">
        <v>2.59</v>
      </c>
      <c r="AQZ20" s="126">
        <v>4.46</v>
      </c>
      <c r="ARA20" s="126">
        <f>IF((COUNTA(AQY$12:AQY$42)+COUNTA(AQZ$12:AQZ$42)=0),0.6*AQY$5,IF(OR(AQY20="",AQZ20=""),0,IF(AQY$6=0,IF(AQY20&gt;=AQY$8,AQY$5,IF(AQY20&lt;AQZ20,0,AQY$5*(AQY20-AQZ20)/(AQY$8-AQZ20))),IF(AQY20&lt;=AQY$8,AQY$5,IF(AQY20&gt;AQZ20,0,AQY$5*(AQY20-AQZ20)/(AQY$8-AQZ20))))))</f>
      </c>
      <c r="ARB20" s="126">
        <f>IF(OR(AQY20="",AQZ20=""),0,AQY$5)</f>
      </c>
      <c r="ARC20" s="125">
        <f>IF(AQY$6=0,RANK(ARA20,ARA$12:ARA$42,0),RANK(ARA20,ARA$12:ARA$42,1))</f>
      </c>
      <c r="ARD20" s="126">
        <v>2.59</v>
      </c>
      <c r="ARE20" s="126">
        <v>5.59</v>
      </c>
      <c r="ARF20" s="126">
        <f>IF((COUNTA(ARD$12:ARD$42)+COUNTA(ARE$12:ARE$42)=0),0.6*ARD$5,IF(OR(ARD20="",ARE20=""),0,IF(ARD$6=0,IF(ARD20&gt;=ARD$8,ARD$5,IF(ARD20&lt;ARE20,0,ARD$5*(ARD20-ARE20)/(ARD$8-ARE20))),IF(ARD20&lt;=ARD$8,ARD$5,IF(ARD20&gt;ARE20,0,ARD$5*(ARD20-ARE20)/(ARD$8-ARE20))))))</f>
      </c>
      <c r="ARG20" s="126">
        <f>IF(OR(ARD20="",ARE20=""),0,ARD$5)</f>
      </c>
      <c r="ARH20" s="125">
        <f>IF(ARD$6=0,RANK(ARF20,ARF$12:ARF$42,0),RANK(ARF20,ARF$12:ARF$42,1))</f>
      </c>
      <c r="ARI20" s="126">
        <v>100</v>
      </c>
      <c r="ARJ20"/>
      <c r="ARK20" s="126">
        <f>IF((COUNTA(ARI$12:ARI$42)+COUNTA(ARJ$12:ARJ$42)=0),0.6*ARI$5,IF(OR(ARI20="",ARJ20=""),0,IF(ARI$6=0,IF(ARI20&gt;=ARI$8,ARI$5,IF(ARI20&lt;ARJ20,0,ARI$5*(ARI20-ARJ20)/(ARI$8-ARJ20))),IF(ARI20&lt;=ARI$8,ARI$5,IF(ARI20&gt;ARJ20,0,ARI$5*(ARI20-ARJ20)/(ARI$8-ARJ20))))))</f>
      </c>
      <c r="ARL20" s="126">
        <f>IF(OR(ARI20="",ARJ20=""),0,ARI$5)</f>
      </c>
      <c r="ARM20" s="125">
        <f>IF(ARI$6=0,RANK(ARK20,ARK$12:ARK$42,0),RANK(ARK20,ARK$12:ARK$42,1))</f>
      </c>
      <c r="ARN20" s="126">
        <v>100</v>
      </c>
      <c r="ARO20"/>
      <c r="ARP20" s="126">
        <f>IF((COUNTA(ARN$12:ARN$42)+COUNTA(ARO$12:ARO$42)=0),0.6*ARN$5,IF(OR(ARN20="",ARO20=""),0,IF(ARN$6=0,IF(ARN20&gt;=ARN$8,ARN$5,IF(ARN20&lt;ARO20,0,ARN$5*(ARN20-ARO20)/(ARN$8-ARO20))),IF(ARN20&lt;=ARN$8,ARN$5,IF(ARN20&gt;ARO20,0,ARN$5*(ARN20-ARO20)/(ARN$8-ARO20))))))</f>
      </c>
      <c r="ARQ20" s="126">
        <f>IF(OR(ARN20="",ARO20=""),0,ARN$5)</f>
      </c>
      <c r="ARR20" s="125">
        <f>IF(ARN$6=0,RANK(ARP20,ARP$12:ARP$42,0),RANK(ARP20,ARP$12:ARP$42,1))</f>
      </c>
      <c r="ARS20" s="126">
        <v>100</v>
      </c>
      <c r="ART20" s="126">
        <v>100</v>
      </c>
      <c r="ARU20" s="126">
        <f>IF((COUNTA(ARS$12:ARS$42)+COUNTA(ART$12:ART$42)=0),0.6*ARS$5,IF(OR(ARS20="",ART20=""),0,IF(ARS$6=0,IF(ARS20&gt;=ARS$8,ARS$5,IF(ARS20&lt;ART20,0,ARS$5*(ARS20-ART20)/(ARS$8-ART20))),IF(ARS20&lt;=ARS$8,ARS$5,IF(ARS20&gt;ART20,0,ARS$5*(ARS20-ART20)/(ARS$8-ART20))))))</f>
      </c>
      <c r="ARV20" s="126">
        <f>IF(OR(ARS20="",ART20=""),0,ARS$5)</f>
      </c>
      <c r="ARW20" s="125">
        <f>IF(ARS$6=0,RANK(ARU20,ARU$12:ARU$42,0),RANK(ARU20,ARU$12:ARU$42,1))</f>
      </c>
      <c r="ARX20" s="126">
        <v>100</v>
      </c>
      <c r="ARY20" s="126">
        <v>100</v>
      </c>
      <c r="ARZ20" s="126">
        <f>IF((COUNTA(ARX$12:ARX$42)+COUNTA(ARY$12:ARY$42)=0),0.6*ARX$5,IF(OR(ARX20="",ARY20=""),0,IF(ARX$6=0,IF(ARX20&gt;=ARX$8,ARX$5,IF(ARX20&lt;ARY20,0,ARX$5*(ARX20-ARY20)/(ARX$8-ARY20))),IF(ARX20&lt;=ARX$8,ARX$5,IF(ARX20&gt;ARY20,0,ARX$5*(ARX20-ARY20)/(ARX$8-ARY20))))))</f>
      </c>
      <c r="ASA20" s="126">
        <f>IF(OR(ARX20="",ARY20=""),0,ARX$5)</f>
      </c>
      <c r="ASB20" s="125">
        <f>IF(ARX$6=0,RANK(ARZ20,ARZ$12:ARZ$42,0),RANK(ARZ20,ARZ$12:ARZ$42,1))</f>
      </c>
      <c r="ASC20" s="126">
        <v>2.11</v>
      </c>
      <c r="ASD20" s="126">
        <v>0.44</v>
      </c>
      <c r="ASE20" s="126">
        <f>IF((COUNTA(ASC$12:ASC$42)+COUNTA(ASD$12:ASD$42)=0),0.6*ASC$5,IF(OR(ASC20="",ASD20=""),0,IF(ASC$6=0,IF(ASC20&gt;=ASC$8,ASC$5,IF(ASC20&lt;ASD20,0,ASC$5*(ASC20-ASD20)/(ASC$8-ASD20))),IF(ASC20&lt;=ASC$8,ASC$5,IF(ASC20&gt;ASD20,0,ASC$5*(ASC20-ASD20)/(ASC$8-ASD20))))))</f>
      </c>
      <c r="ASF20" s="126">
        <f>IF(OR(ASC20="",ASD20=""),0,ASC$5)</f>
      </c>
      <c r="ASG20" s="125">
        <f>IF(ASC$6=0,RANK(ASE20,ASE$12:ASE$42,0),RANK(ASE20,ASE$12:ASE$42,1))</f>
      </c>
      <c r="ASH20" s="126">
        <v>2.11</v>
      </c>
      <c r="ASI20" s="126">
        <v>0.42</v>
      </c>
      <c r="ASJ20" s="126">
        <f>IF((COUNTA(ASH$12:ASH$42)+COUNTA(ASI$12:ASI$42)=0),0.6*ASH$5,IF(OR(ASH20="",ASI20=""),0,IF(ASH$6=0,IF(ASH20&gt;=ASH$8,ASH$5,IF(ASH20&lt;ASI20,0,ASH$5*(ASH20-ASI20)/(ASH$8-ASI20))),IF(ASH20&lt;=ASH$8,ASH$5,IF(ASH20&gt;ASI20,0,ASH$5*(ASH20-ASI20)/(ASH$8-ASI20))))))</f>
      </c>
      <c r="ASK20" s="126">
        <f>IF(OR(ASH20="",ASI20=""),0,ASH$5)</f>
      </c>
      <c r="ASL20" s="125">
        <f>IF(ASH$6=0,RANK(ASJ20,ASJ$12:ASJ$42,0),RANK(ASJ20,ASJ$12:ASJ$42,1))</f>
      </c>
      <c r="ASM20" s="126">
        <v>90</v>
      </c>
      <c r="ASN20" s="126">
        <v>100</v>
      </c>
      <c r="ASO20" s="126">
        <f>IF((COUNTA(ASM$12:ASM$42)+COUNTA(ASN$12:ASN$42)=0),0.6*ASM$5,IF(OR(ASM20="",ASN20=""),0,IF(ASM$6=0,IF(ASM20&gt;=ASM$8,ASM$5,IF(ASM20&lt;ASN20,0,ASM$5*(ASM20-ASN20)/(ASM$8-ASN20))),IF(ASM20&lt;=ASM$8,ASM$5,IF(ASM20&gt;ASN20,0,ASM$5*(ASM20-ASN20)/(ASM$8-ASN20))))))</f>
      </c>
      <c r="ASP20" s="126">
        <f>IF(OR(ASM20="",ASN20=""),0,ASM$5)</f>
      </c>
      <c r="ASQ20" s="125">
        <f>IF(ASM$6=0,RANK(ASO20,ASO$12:ASO$42,0),RANK(ASO20,ASO$12:ASO$42,1))</f>
      </c>
      <c r="ASR20" s="126">
        <v>90</v>
      </c>
      <c r="ASS20" s="126">
        <v>100</v>
      </c>
      <c r="AST20" s="126">
        <f>IF((COUNTA(ASR$12:ASR$42)+COUNTA(ASS$12:ASS$42)=0),0.6*ASR$5,IF(OR(ASR20="",ASS20=""),0,IF(ASR$6=0,IF(ASR20&gt;=ASR$8,ASR$5,IF(ASR20&lt;ASS20,0,ASR$5*(ASR20-ASS20)/(ASR$8-ASS20))),IF(ASR20&lt;=ASR$8,ASR$5,IF(ASR20&gt;ASS20,0,ASR$5*(ASR20-ASS20)/(ASR$8-ASS20))))))</f>
      </c>
      <c r="ASU20" s="126">
        <f>IF(OR(ASR20="",ASS20=""),0,ASR$5)</f>
      </c>
      <c r="ASV20" s="125">
        <f>IF(ASR$6=0,RANK(AST20,AST$12:AST$42,0),RANK(AST20,AST$12:AST$42,1))</f>
      </c>
      <c r="ASW20" s="126">
        <v>2.57</v>
      </c>
      <c r="ASX20" s="126">
        <v>1.06</v>
      </c>
      <c r="ASY20" s="126">
        <f>IF((COUNTA(ASW$12:ASW$42)+COUNTA(ASX$12:ASX$42)=0),0.6*ASW$5,IF(OR(ASW20="",ASX20=""),0,IF(ASW$6=0,IF(ASW20&gt;=ASW$8,ASW$5,IF(ASW20&lt;ASX20,0,ASW$5*(ASW20-ASX20)/(ASW$8-ASX20))),IF(ASW20&lt;=ASW$8,ASW$5,IF(ASW20&gt;ASX20,0,ASW$5*(ASW20-ASX20)/(ASW$8-ASX20))))))</f>
      </c>
      <c r="ASZ20" s="126">
        <f>IF(OR(ASW20="",ASX20=""),0,ASW$5)</f>
      </c>
      <c r="ATA20" s="125">
        <f>IF(ASW$6=0,RANK(ASY20,ASY$12:ASY$42,0),RANK(ASY20,ASY$12:ASY$42,1))</f>
      </c>
      <c r="ATB20" s="126">
        <v>2.57</v>
      </c>
      <c r="ATC20" s="126">
        <v>0.89</v>
      </c>
      <c r="ATD20" s="126">
        <f>IF((COUNTA(ATB$12:ATB$42)+COUNTA(ATC$12:ATC$42)=0),0.6*ATB$5,IF(OR(ATB20="",ATC20=""),0,IF(ATB$6=0,IF(ATB20&gt;=ATB$8,ATB$5,IF(ATB20&lt;ATC20,0,ATB$5*(ATB20-ATC20)/(ATB$8-ATC20))),IF(ATB20&lt;=ATB$8,ATB$5,IF(ATB20&gt;ATC20,0,ATB$5*(ATB20-ATC20)/(ATB$8-ATC20))))))</f>
      </c>
      <c r="ATE20" s="126">
        <f>IF(OR(ATB20="",ATC20=""),0,ATB$5)</f>
      </c>
      <c r="ATF20" s="125">
        <f>IF(ATB$6=0,RANK(ATD20,ATD$12:ATD$42,0),RANK(ATD20,ATD$12:ATD$42,1))</f>
      </c>
      <c r="ATG20" s="126">
        <v>2.57595772787318</v>
      </c>
      <c r="ATH20" s="126">
        <v>0</v>
      </c>
      <c r="ATI20" s="126">
        <f>IF((COUNTA(ATG$12:ATG$42)+COUNTA(ATH$12:ATH$42)=0),0.6*ATG$5,IF(OR(ATG20="",ATH20=""),0,IF(ATG$6=0,IF(ATG20&gt;=ATG$8,ATG$5,IF(ATG20&lt;ATH20,0,ATG$5*(ATG20-ATH20)/(ATG$8-ATH20))),IF(ATG20&lt;=ATG$8,ATG$5,IF(ATG20&gt;ATH20,0,ATG$5*(ATG20-ATH20)/(ATG$8-ATH20))))))</f>
      </c>
      <c r="ATJ20" s="126">
        <f>IF(OR(ATG20="",ATH20=""),0,ATG$5)</f>
      </c>
      <c r="ATK20" s="125">
        <f>IF(ATG$6=0,RANK(ATI20,ATI$12:ATI$42,0),RANK(ATI20,ATI$12:ATI$42,1))</f>
      </c>
      <c r="ATL20" s="126">
        <v>2.57595772787318</v>
      </c>
      <c r="ATM20" s="126">
        <v>0</v>
      </c>
      <c r="ATN20" s="126">
        <f>IF((COUNTA(ATL$12:ATL$42)+COUNTA(ATM$12:ATM$42)=0),0.6*ATL$5,IF(OR(ATL20="",ATM20=""),0,IF(ATL$6=0,IF(ATL20&gt;=ATL$8,ATL$5,IF(ATL20&lt;ATM20,0,ATL$5*(ATL20-ATM20)/(ATL$8-ATM20))),IF(ATL20&lt;=ATL$8,ATL$5,IF(ATL20&gt;ATM20,0,ATL$5*(ATL20-ATM20)/(ATL$8-ATM20))))))</f>
      </c>
      <c r="ATO20" s="126">
        <f>IF(OR(ATL20="",ATM20=""),0,ATL$5)</f>
      </c>
      <c r="ATP20" s="125">
        <f>IF(ATL$6=0,RANK(ATN20,ATN$12:ATN$42,0),RANK(ATN20,ATN$12:ATN$42,1))</f>
      </c>
      <c r="ATQ20" s="126">
        <v>53.792236328125</v>
      </c>
      <c r="ATR20"/>
      <c r="ATS20" s="126">
        <f>IF((COUNTA(ATQ$12:ATQ$42)+COUNTA(ATR$12:ATR$42)=0),0.6*ATQ$5,IF(OR(ATQ20="",ATR20=""),0,IF(ATQ$6=0,IF(ATQ20&gt;=ATQ$8,ATQ$5,IF(ATQ20&lt;ATR20,0,ATQ$5*(ATQ20-ATR20)/(ATQ$8-ATR20))),IF(ATQ20&lt;=ATQ$8,ATQ$5,IF(ATQ20&gt;ATR20,0,ATQ$5*(ATQ20-ATR20)/(ATQ$8-ATR20))))))</f>
      </c>
      <c r="ATT20" s="126">
        <f>IF(OR(ATQ20="",ATR20=""),0,ATQ$5)</f>
      </c>
      <c r="ATU20" s="125">
        <f>IF(ATQ$6=0,RANK(ATS20,ATS$12:ATS$42,0),RANK(ATS20,ATS$12:ATS$42,1))</f>
      </c>
      <c r="ATV20" s="126">
        <v>53.792236328125</v>
      </c>
      <c r="ATW20"/>
      <c r="ATX20" s="126">
        <f>IF((COUNTA(ATV$12:ATV$42)+COUNTA(ATW$12:ATW$42)=0),0.6*ATV$5,IF(OR(ATV20="",ATW20=""),0,IF(ATV$6=0,IF(ATV20&gt;=ATV$8,ATV$5,IF(ATV20&lt;ATW20,0,ATV$5*(ATV20-ATW20)/(ATV$8-ATW20))),IF(ATV20&lt;=ATV$8,ATV$5,IF(ATV20&gt;ATW20,0,ATV$5*(ATV20-ATW20)/(ATV$8-ATW20))))))</f>
      </c>
      <c r="ATY20" s="126">
        <f>IF(OR(ATV20="",ATW20=""),0,ATV$5)</f>
      </c>
      <c r="ATZ20" s="125">
        <f>IF(ATV$6=0,RANK(ATX20,ATX$12:ATX$42,0),RANK(ATX20,ATX$12:ATX$42,1))</f>
      </c>
      <c r="AUA20" s="126">
        <v>5.308828125</v>
      </c>
      <c r="AUB20" s="126">
        <v>6.04173828125</v>
      </c>
      <c r="AUC20" s="126">
        <f>IF((COUNTA(AUA$12:AUA$42)+COUNTA(AUB$12:AUB$42)=0),0.6*AUA$5,IF(OR(AUA20="",AUB20=""),0,IF(AUA$6=0,IF(AUA20&gt;=AUA$8,AUA$5,IF(AUA20&lt;AUB20,0,AUA$5*(AUA20-AUB20)/(AUA$8-AUB20))),IF(AUA20&lt;=AUA$8,AUA$5,IF(AUA20&gt;AUB20,0,AUA$5*(AUA20-AUB20)/(AUA$8-AUB20))))))</f>
      </c>
      <c r="AUD20" s="126">
        <f>IF(OR(AUA20="",AUB20=""),0,AUA$5)</f>
      </c>
      <c r="AUE20" s="125">
        <f>IF(AUA$6=0,RANK(AUC20,AUC$12:AUC$42,0),RANK(AUC20,AUC$12:AUC$42,1))</f>
      </c>
      <c r="AUF20" s="126">
        <v>5.308828125</v>
      </c>
      <c r="AUG20"/>
      <c r="AUH20" s="126">
        <f>IF((COUNTA(AUF$12:AUF$42)+COUNTA(AUG$12:AUG$42)=0),0.6*AUF$5,IF(OR(AUF20="",AUG20=""),0,IF(AUF$6=0,IF(AUF20&gt;=AUF$8,AUF$5,IF(AUF20&lt;AUG20,0,AUF$5*(AUF20-AUG20)/(AUF$8-AUG20))),IF(AUF20&lt;=AUF$8,AUF$5,IF(AUF20&gt;AUG20,0,AUF$5*(AUF20-AUG20)/(AUF$8-AUG20))))))</f>
      </c>
      <c r="AUI20" s="126">
        <f>IF(OR(AUF20="",AUG20=""),0,AUF$5)</f>
      </c>
      <c r="AUJ20" s="125">
        <f>IF(AUF$6=0,RANK(AUH20,AUH$12:AUH$42,0),RANK(AUH20,AUH$12:AUH$42,1))</f>
      </c>
      <c r="AUK20" s="126">
        <v>97.89</v>
      </c>
      <c r="AUL20" s="126">
        <f>IF(COUNTA(AUK$12:AUK$42)=0,0.6*AUK$5,IF(AUK20="",0,IF(AUK$6=0,IF(AUK20&gt;=AUK$8,AUK$5,IF(AUK20&lt;AUK$6,0,0.6*AUK$5+0.4*AUK$5*(AUK20-AUK$7)/(AUK$8-AUK$7))),IF(AUK20&lt;=AUK$8,AUK$5,IF(AUK20&gt;AUK$6,0,0.6*AUK$5+0.4*AUK$5*(AUK20-AUK$7)/(AUK$8-AUK$7))))))</f>
      </c>
      <c r="AUM20" s="126">
        <f>IF(AUK20&lt;&gt;"",AUK$5,0)</f>
      </c>
      <c r="AUN20" s="125">
        <f>IF(AUK$6=0,RANK(AUK20,AUK$12:AUK$42,0),RANK(AUK20,AUK$12:AUK$42,1))</f>
      </c>
      <c r="AUO20"/>
      <c r="AUP20" s="126">
        <f>IF(COUNTA(AUO$12:AUO$42)=0,0.6*AUO$5,IF(AUO20="",0,IF(AUO$6=0,IF(AUO20&gt;=AUO$8,AUO$5,IF(AUO20&lt;AUO$6,0,0.6*AUO$5+0.4*AUO$5*(AUO20-AUO$7)/(AUO$8-AUO$7))),IF(AUO20&lt;=AUO$8,AUO$5,IF(AUO20&gt;AUO$6,0,0.6*AUO$5+0.4*AUO$5*(AUO20-AUO$7)/(AUO$8-AUO$7))))))</f>
      </c>
      <c r="AUQ20" s="126">
        <f>IF(AUO20&lt;&gt;"",AUO$5,0)</f>
      </c>
      <c r="AUR20" s="125">
        <f>IF(AUO$6=0,RANK(AUO20,AUO$12:AUO$42,0),RANK(AUO20,AUO$12:AUO$42,1))</f>
      </c>
      <c r="AUS20"/>
      <c r="AUT20" s="126">
        <f>IF(COUNTA(AUS$12:AUS$42)=0,0.6*AUS$5,IF(AUS20="",0,IF(AUS$6=0,IF(AUS20&gt;=AUS$8,AUS$5,IF(AUS20&lt;AUS$6,0,0.6*AUS$5+0.4*AUS$5*(AUS20-AUS$7)/(AUS$8-AUS$7))),IF(AUS20&lt;=AUS$8,AUS$5,IF(AUS20&gt;AUS$6,0,0.6*AUS$5+0.4*AUS$5*(AUS20-AUS$7)/(AUS$8-AUS$7))))))</f>
      </c>
      <c r="AUU20" s="126">
        <f>IF(AUS20&lt;&gt;"",AUS$5,0)</f>
      </c>
      <c r="AUV20" s="125">
        <f>IF(AUS$6=0,RANK(AUS20,AUS$12:AUS$42,0),RANK(AUS20,AUS$12:AUS$42,1))</f>
      </c>
      <c r="AUW20"/>
      <c r="AUX20" s="126">
        <f>IF(COUNTA(AUW$12:AUW$42)=0,0.6*AUW$5,IF(AUW20="",0,IF(AUW$6=0,IF(AUW20&gt;=AUW$8,AUW$5,IF(AUW20&lt;AUW$6,0,0.6*AUW$5+0.4*AUW$5*(AUW20-AUW$7)/(AUW$8-AUW$7))),IF(AUW20&lt;=AUW$8,AUW$5,IF(AUW20&gt;AUW$6,0,0.6*AUW$5+0.4*AUW$5*(AUW20-AUW$7)/(AUW$8-AUW$7))))))</f>
      </c>
      <c r="AUY20" s="126">
        <f>IF(AUW20&lt;&gt;"",AUW$5,0)</f>
      </c>
      <c r="AUZ20" s="125">
        <f>IF(AUW$6=0,RANK(AUW20,AUW$12:AUW$42,0),RANK(AUW20,AUW$12:AUW$42,1))</f>
      </c>
      <c r="AVA20"/>
      <c r="AVB20" s="126">
        <f>IF(COUNTA(AVA$12:AVA$42)=0,0.6*AVA$5,IF(AVA20="",0,IF(AVA$6=0,IF(AVA20&gt;=AVA$8,AVA$5,IF(AVA20&lt;AVA$6,0,0.6*AVA$5+0.4*AVA$5*(AVA20-AVA$7)/(AVA$8-AVA$7))),IF(AVA20&lt;=AVA$8,AVA$5,IF(AVA20&gt;AVA$6,0,0.6*AVA$5+0.4*AVA$5*(AVA20-AVA$7)/(AVA$8-AVA$7))))))</f>
      </c>
      <c r="AVC20" s="126">
        <f>IF(AVA20&lt;&gt;"",AVA$5,0)</f>
      </c>
      <c r="AVD20" s="125">
        <f>IF(AVA$6=0,RANK(AVA20,AVA$12:AVA$42,0),RANK(AVA20,AVA$12:AVA$42,1))</f>
      </c>
      <c r="AVE20" s="126">
        <v>98.470596</v>
      </c>
      <c r="AVF20" s="126">
        <f>IF(COUNTA(AVE$12:AVE$42)=0,0.6*AVE$5,IF(AVE20="",0,IF(AVE$6=0,IF(AVE20&gt;=AVE$8,AVE$5,IF(AVE20&lt;AVE$6,0,0.6*AVE$5+0.4*AVE$5*(AVE20-AVE$7)/(AVE$8-AVE$7))),IF(AVE20&lt;=AVE$8,AVE$5,IF(AVE20&gt;AVE$6,0,0.6*AVE$5+0.4*AVE$5*(AVE20-AVE$7)/(AVE$8-AVE$7))))))</f>
      </c>
      <c r="AVG20" s="126">
        <f>IF(AVE20&lt;&gt;"",AVE$5,0)</f>
      </c>
      <c r="AVH20" s="125">
        <f>IF(AVE$6=0,RANK(AVE20,AVE$12:AVE$42,0),RANK(AVE20,AVE$12:AVE$42,1))</f>
      </c>
      <c r="AVI20"/>
      <c r="AVJ20" s="126">
        <f>IF(COUNTA(AVI$12:AVI$42)=0,0.6*AVI$5,IF(AVI20="",0,IF(AVI$6=0,IF(AVI20&gt;=AVI$8,AVI$5,IF(AVI20&lt;AVI$6,0,0.6*AVI$5+0.4*AVI$5*(AVI20-AVI$7)/(AVI$8-AVI$7))),IF(AVI20&lt;=AVI$8,AVI$5,IF(AVI20&gt;AVI$6,0,0.6*AVI$5+0.4*AVI$5*(AVI20-AVI$7)/(AVI$8-AVI$7))))))</f>
      </c>
      <c r="AVK20" s="126">
        <f>IF(AVI20&lt;&gt;"",AVI$5,0)</f>
      </c>
      <c r="AVL20" s="125">
        <f>IF(AVI$6=0,RANK(AVI20,AVI$12:AVI$42,0),RANK(AVI20,AVI$12:AVI$42,1))</f>
      </c>
      <c r="AVM20" s="126">
        <v>2.59</v>
      </c>
      <c r="AVN20" s="126">
        <f>IF(COUNTA(AVM$12:AVM$42)=0,0.6*AVM$5,IF(AVM20="",0,IF(AVM$6=0,IF(AVM20&gt;=AVM$8,AVM$5,IF(AVM20&lt;AVM$6,0,0.6*AVM$5+0.4*AVM$5*(AVM20-AVM$7)/(AVM$8-AVM$7))),IF(AVM20&lt;=AVM$8,AVM$5,IF(AVM20&gt;AVM$6,0,0.6*AVM$5+0.4*AVM$5*(AVM20-AVM$7)/(AVM$8-AVM$7))))))</f>
      </c>
      <c r="AVO20" s="126">
        <f>IF(AVM20&lt;&gt;"",AVM$5,0)</f>
      </c>
      <c r="AVP20" s="125">
        <f>IF(AVM$6=0,RANK(AVM20,AVM$12:AVM$42,0),RANK(AVM20,AVM$12:AVM$42,1))</f>
      </c>
      <c r="AVQ20" s="126">
        <v>99.33</v>
      </c>
      <c r="AVR20" s="126">
        <f>IF(COUNTA(AVQ$12:AVQ$42)=0,0.6*AVQ$5,IF(AVQ20="",0,IF(AVQ$6=0,IF(AVQ20&gt;=AVQ$8,AVQ$5,IF(AVQ20&lt;AVQ$6,0,0.6*AVQ$5+0.4*AVQ$5*(AVQ20-AVQ$7)/(AVQ$8-AVQ$7))),IF(AVQ20&lt;=AVQ$8,AVQ$5,IF(AVQ20&gt;AVQ$6,0,0.6*AVQ$5+0.4*AVQ$5*(AVQ20-AVQ$7)/(AVQ$8-AVQ$7))))))</f>
      </c>
      <c r="AVS20" s="126">
        <f>IF(AVQ20&lt;&gt;"",AVQ$5,0)</f>
      </c>
      <c r="AVT20" s="125">
        <f>IF(AVQ$6=0,RANK(AVQ20,AVQ$12:AVQ$42,0),RANK(AVQ20,AVQ$12:AVQ$42,1))</f>
      </c>
      <c r="AVU20" s="126">
        <v>100</v>
      </c>
      <c r="AVV20" s="126">
        <f>IF(COUNTA(AVU$12:AVU$42)=0,0.6*AVU$5,IF(AVU20="",0,IF(AVU$6=0,IF(AVU20&gt;=AVU$8,AVU$5,IF(AVU20&lt;AVU$6,0,0.6*AVU$5+0.4*AVU$5*(AVU20-AVU$7)/(AVU$8-AVU$7))),IF(AVU20&lt;=AVU$8,AVU$5,IF(AVU20&gt;AVU$6,0,0.6*AVU$5+0.4*AVU$5*(AVU20-AVU$7)/(AVU$8-AVU$7))))))</f>
      </c>
      <c r="AVW20" s="126">
        <f>IF(AVU20&lt;&gt;"",AVU$5,0)</f>
      </c>
      <c r="AVX20" s="125">
        <f>IF(AVU$6=0,RANK(AVU20,AVU$12:AVU$42,0),RANK(AVU20,AVU$12:AVU$42,1))</f>
      </c>
      <c r="AVY20" s="126">
        <v>2.61</v>
      </c>
      <c r="AVZ20" s="126">
        <f>IF(COUNTA(AVY$12:AVY$42)=0,0.6*AVY$5,IF(AVY20="",0,IF(AVY$6=0,IF(AVY20&gt;=AVY$8,AVY$5,IF(AVY20&lt;AVY$6,0,0.6*AVY$5+0.4*AVY$5*(AVY20-AVY$7)/(AVY$8-AVY$7))),IF(AVY20&lt;=AVY$8,AVY$5,IF(AVY20&gt;AVY$6,0,0.6*AVY$5+0.4*AVY$5*(AVY20-AVY$7)/(AVY$8-AVY$7))))))</f>
      </c>
      <c r="AWA20" s="126">
        <f>IF(AVY20&lt;&gt;"",AVY$5,0)</f>
      </c>
      <c r="AWB20" s="125">
        <f>IF(AVY$6=0,RANK(AVY20,AVY$12:AVY$42,0),RANK(AVY20,AVY$12:AVY$42,1))</f>
      </c>
      <c r="AWC20" s="126">
        <v>94.64</v>
      </c>
      <c r="AWD20" s="126">
        <f>IF(COUNTA(AWC$12:AWC$42)=0,0.6*AWC$5,IF(AWC20="",0,IF(AWC$6=0,IF(AWC20&gt;=AWC$8,AWC$5,IF(AWC20&lt;AWC$6,0,0.6*AWC$5+0.4*AWC$5*(AWC20-AWC$7)/(AWC$8-AWC$7))),IF(AWC20&lt;=AWC$8,AWC$5,IF(AWC20&gt;AWC$6,0,0.6*AWC$5+0.4*AWC$5*(AWC20-AWC$7)/(AWC$8-AWC$7))))))</f>
      </c>
      <c r="AWE20" s="126">
        <f>IF(AWC20&lt;&gt;"",AWC$5,0)</f>
      </c>
      <c r="AWF20" s="125">
        <f>IF(AWC$6=0,RANK(AWC20,AWC$12:AWC$42,0),RANK(AWC20,AWC$12:AWC$42,1))</f>
      </c>
      <c r="AWG20" s="126">
        <v>3.25</v>
      </c>
      <c r="AWH20" s="126">
        <f>IF(COUNTA(AWG$12:AWG$42)=0,0.6*AWG$5,IF(AWG20="",0,IF(AWG$6=0,IF(AWG20&gt;=AWG$8,AWG$5,IF(AWG20&lt;AWG$6,0,0.6*AWG$5+0.4*AWG$5*(AWG20-AWG$7)/(AWG$8-AWG$7))),IF(AWG20&lt;=AWG$8,AWG$5,IF(AWG20&gt;AWG$6,0,0.6*AWG$5+0.4*AWG$5*(AWG20-AWG$7)/(AWG$8-AWG$7))))))</f>
      </c>
      <c r="AWI20" s="126">
        <f>IF(AWG20&lt;&gt;"",AWG$5,0)</f>
      </c>
      <c r="AWJ20" s="125">
        <f>IF(AWG$6=0,RANK(AWG20,AWG$12:AWG$42,0),RANK(AWG20,AWG$12:AWG$42,1))</f>
      </c>
      <c r="AWK20" s="126">
        <v>1.88329502483873</v>
      </c>
      <c r="AWL20" s="126">
        <f>IF(COUNTA(AWK$12:AWK$42)=0,0.6*AWK$5,IF(AWK20="",0,IF(AWK$6=0,IF(AWK20&gt;=AWK$8,AWK$5,IF(AWK20&lt;AWK$6,0,0.6*AWK$5+0.4*AWK$5*(AWK20-AWK$7)/(AWK$8-AWK$7))),IF(AWK20&lt;=AWK$8,AWK$5,IF(AWK20&gt;AWK$6,0,0.6*AWK$5+0.4*AWK$5*(AWK20-AWK$7)/(AWK$8-AWK$7))))))</f>
      </c>
      <c r="AWM20" s="126">
        <f>IF(AWK20&lt;&gt;"",AWK$5,0)</f>
      </c>
      <c r="AWN20" s="125">
        <f>IF(AWK$6=0,RANK(AWK20,AWK$12:AWK$42,0),RANK(AWK20,AWK$12:AWK$42,1))</f>
      </c>
      <c r="AWO20" s="126">
        <v>33.71240234375</v>
      </c>
      <c r="AWP20" s="126">
        <f>IF(COUNTA(AWO$12:AWO$42)=0,0.6*AWO$5,IF(AWO20="",0,IF(AWO$6=0,IF(AWO20&gt;=AWO$8,AWO$5,IF(AWO20&lt;AWO$6,0,0.6*AWO$5+0.4*AWO$5*(AWO20-AWO$7)/(AWO$8-AWO$7))),IF(AWO20&lt;=AWO$8,AWO$5,IF(AWO20&gt;AWO$6,0,0.6*AWO$5+0.4*AWO$5*(AWO20-AWO$7)/(AWO$8-AWO$7))))))</f>
      </c>
      <c r="AWQ20" s="126">
        <f>IF(AWO20&lt;&gt;"",AWO$5,0)</f>
      </c>
      <c r="AWR20" s="125">
        <f>IF(AWO$6=0,RANK(AWO20,AWO$12:AWO$42,0),RANK(AWO20,AWO$12:AWO$42,1))</f>
      </c>
      <c r="AWS20" s="126">
        <v>5.276103515625</v>
      </c>
      <c r="AWT20" s="126">
        <f>IF(COUNTA(AWS$12:AWS$42)=0,0.6*AWS$5,IF(AWS20="",0,IF(AWS$6=0,IF(AWS20&gt;=AWS$8,AWS$5,IF(AWS20&lt;AWS$6,0,0.6*AWS$5+0.4*AWS$5*(AWS20-AWS$7)/(AWS$8-AWS$7))),IF(AWS20&lt;=AWS$8,AWS$5,IF(AWS20&gt;AWS$6,0,0.6*AWS$5+0.4*AWS$5*(AWS20-AWS$7)/(AWS$8-AWS$7))))))</f>
      </c>
      <c r="AWU20" s="126">
        <f>IF(AWS20&lt;&gt;"",AWS$5,0)</f>
      </c>
      <c r="AWV20" s="125">
        <f>IF(AWS$6=0,RANK(AWS20,AWS$12:AWS$42,0),RANK(AWS20,AWS$12:AWS$42,1))</f>
      </c>
      <c r="AWW20" s="126">
        <v>95.33</v>
      </c>
      <c r="AWX20" s="126">
        <f>IF(COUNTA(AWW$12:AWW$42)=0,0.6*AWW$5,IF(AWW20="",0,IF(AWW$6=0,IF(AWW20&gt;=AWW$8,AWW$5,IF(AWW20&lt;AWW$6,0,0.6*AWW$5+0.4*AWW$5*(AWW20-AWW$7)/(AWW$8-AWW$7))),IF(AWW20&lt;=AWW$8,AWW$5,IF(AWW20&gt;AWW$6,0,0.6*AWW$5+0.4*AWW$5*(AWW20-AWW$7)/(AWW$8-AWW$7))))))</f>
      </c>
      <c r="AWY20" s="126">
        <f>IF(AWW20&lt;&gt;"",AWW$5,0)</f>
      </c>
      <c r="AWZ20" s="125">
        <f>IF(AWW$6=0,RANK(AWW20,AWW$12:AWW$42,0),RANK(AWW20,AWW$12:AWW$42,1))</f>
      </c>
      <c r="AXA20"/>
      <c r="AXB20" s="126">
        <f>IF(COUNTA(AXA$12:AXA$42)=0,0.6*AXA$5,IF(AXA20="",0,IF(AXA$6=0,IF(AXA20&gt;=AXA$8,AXA$5,IF(AXA20&lt;AXA$6,0,0.6*AXA$5+0.4*AXA$5*(AXA20-AXA$7)/(AXA$8-AXA$7))),IF(AXA20&lt;=AXA$8,AXA$5,IF(AXA20&gt;AXA$6,0,0.6*AXA$5+0.4*AXA$5*(AXA20-AXA$7)/(AXA$8-AXA$7))))))</f>
      </c>
      <c r="AXC20" s="126">
        <f>IF(AXA20&lt;&gt;"",AXA$5,0)</f>
      </c>
      <c r="AXD20" s="125">
        <f>IF(AXA$6=0,RANK(AXA20,AXA$12:AXA$42,0),RANK(AXA20,AXA$12:AXA$42,1))</f>
      </c>
      <c r="AXE20"/>
      <c r="AXF20" s="126">
        <f>IF(COUNTA(AXE$12:AXE$42)=0,0.6*AXE$5,IF(AXE20="",0,IF(AXE$6=0,IF(AXE20&gt;=AXE$8,AXE$5,IF(AXE20&lt;AXE$6,0,0.6*AXE$5+0.4*AXE$5*(AXE20-AXE$7)/(AXE$8-AXE$7))),IF(AXE20&lt;=AXE$8,AXE$5,IF(AXE20&gt;AXE$6,0,0.6*AXE$5+0.4*AXE$5*(AXE20-AXE$7)/(AXE$8-AXE$7))))))</f>
      </c>
      <c r="AXG20" s="126">
        <f>IF(AXE20&lt;&gt;"",AXE$5,0)</f>
      </c>
      <c r="AXH20" s="125">
        <f>IF(AXE$6=0,RANK(AXE20,AXE$12:AXE$42,0),RANK(AXE20,AXE$12:AXE$42,1))</f>
      </c>
      <c r="AXI20"/>
      <c r="AXJ20" s="126">
        <f>IF(COUNTA(AXI$12:AXI$42)=0,0.6*AXI$5,IF(AXI20="",0,IF(AXI$6=0,IF(AXI20&gt;=AXI$8,AXI$5,IF(AXI20&lt;AXI$6,0,0.6*AXI$5+0.4*AXI$5*(AXI20-AXI$7)/(AXI$8-AXI$7))),IF(AXI20&lt;=AXI$8,AXI$5,IF(AXI20&gt;AXI$6,0,0.6*AXI$5+0.4*AXI$5*(AXI20-AXI$7)/(AXI$8-AXI$7))))))</f>
      </c>
      <c r="AXK20" s="126">
        <f>IF(AXI20&lt;&gt;"",AXI$5,0)</f>
      </c>
      <c r="AXL20" s="125">
        <f>IF(AXI$6=0,RANK(AXI20,AXI$12:AXI$42,0),RANK(AXI20,AXI$12:AXI$42,1))</f>
      </c>
      <c r="AXM20"/>
      <c r="AXN20" s="126">
        <f>IF(COUNTA(AXM$12:AXM$42)=0,0.6*AXM$5,IF(AXM20="",0,IF(AXM$6=0,IF(AXM20&gt;=AXM$8,AXM$5,IF(AXM20&lt;AXM$6,0,0.6*AXM$5+0.4*AXM$5*(AXM20-AXM$7)/(AXM$8-AXM$7))),IF(AXM20&lt;=AXM$8,AXM$5,IF(AXM20&gt;AXM$6,0,0.6*AXM$5+0.4*AXM$5*(AXM20-AXM$7)/(AXM$8-AXM$7))))))</f>
      </c>
      <c r="AXO20" s="126">
        <f>IF(AXM20&lt;&gt;"",AXM$5,0)</f>
      </c>
      <c r="AXP20" s="125">
        <f>IF(AXM$6=0,RANK(AXM20,AXM$12:AXM$42,0),RANK(AXM20,AXM$12:AXM$42,1))</f>
      </c>
      <c r="AXQ20" s="126">
        <v>99.01</v>
      </c>
      <c r="AXR20" s="126">
        <f>IF(COUNTA(AXQ$12:AXQ$42)=0,0.6*AXQ$5,IF(AXQ20="",0,IF(AXQ$6=0,IF(AXQ20&gt;=AXQ$8,AXQ$5,IF(AXQ20&lt;AXQ$6,0,0.6*AXQ$5+0.4*AXQ$5*(AXQ20-AXQ$7)/(AXQ$8-AXQ$7))),IF(AXQ20&lt;=AXQ$8,AXQ$5,IF(AXQ20&gt;AXQ$6,0,0.6*AXQ$5+0.4*AXQ$5*(AXQ20-AXQ$7)/(AXQ$8-AXQ$7))))))</f>
      </c>
      <c r="AXS20" s="126">
        <f>IF(AXQ20&lt;&gt;"",AXQ$5,0)</f>
      </c>
      <c r="AXT20" s="125">
        <f>IF(AXQ$6=0,RANK(AXQ20,AXQ$12:AXQ$42,0),RANK(AXQ20,AXQ$12:AXQ$42,1))</f>
      </c>
      <c r="AXU20" s="126">
        <v>99.38</v>
      </c>
      <c r="AXV20" s="126">
        <f>IF(COUNTA(AXU$12:AXU$42)=0,0.6*AXU$5,IF(AXU20="",0,IF(AXU$6=0,IF(AXU20&gt;=AXU$8,AXU$5,IF(AXU20&lt;AXU$6,0,0.6*AXU$5+0.4*AXU$5*(AXU20-AXU$7)/(AXU$8-AXU$7))),IF(AXU20&lt;=AXU$8,AXU$5,IF(AXU20&gt;AXU$6,0,0.6*AXU$5+0.4*AXU$5*(AXU20-AXU$7)/(AXU$8-AXU$7))))))</f>
      </c>
      <c r="AXW20" s="126">
        <f>IF(AXU20&lt;&gt;"",AXU$5,0)</f>
      </c>
      <c r="AXX20" s="125">
        <f>IF(AXU$6=0,RANK(AXU20,AXU$12:AXU$42,0),RANK(AXU20,AXU$12:AXU$42,1))</f>
      </c>
      <c r="AXY20" s="126">
        <v>100</v>
      </c>
      <c r="AXZ20" s="126">
        <f>IF(COUNTA(AXY$12:AXY$42)=0,0.6*AXY$5,IF(AXY20="",0,IF(AXY$6=0,IF(AXY20&gt;=AXY$8,AXY$5,IF(AXY20&lt;AXY$6,0,0.6*AXY$5+0.4*AXY$5*(AXY20-AXY$7)/(AXY$8-AXY$7))),IF(AXY20&lt;=AXY$8,AXY$5,IF(AXY20&gt;AXY$6,0,0.6*AXY$5+0.4*AXY$5*(AXY20-AXY$7)/(AXY$8-AXY$7))))))</f>
      </c>
      <c r="AYA20" s="126">
        <f>IF(AXY20&lt;&gt;"",AXY$5,0)</f>
      </c>
      <c r="AYB20" s="125">
        <f>IF(AXY$6=0,RANK(AXY20,AXY$12:AXY$42,0),RANK(AXY20,AXY$12:AXY$42,1))</f>
      </c>
      <c r="AYC20" s="126">
        <v>2.63</v>
      </c>
      <c r="AYD20" s="126">
        <f>IF(COUNTA(AYC$12:AYC$42)=0,0.6*AYC$5,IF(AYC20="",0,IF(AYC$6=0,IF(AYC20&gt;=AYC$8,AYC$5,IF(AYC20&lt;AYC$6,0,0.6*AYC$5+0.4*AYC$5*(AYC20-AYC$7)/(AYC$8-AYC$7))),IF(AYC20&lt;=AYC$8,AYC$5,IF(AYC20&gt;AYC$6,0,0.6*AYC$5+0.4*AYC$5*(AYC20-AYC$7)/(AYC$8-AYC$7))))))</f>
      </c>
      <c r="AYE20" s="126">
        <f>IF(AYC20&lt;&gt;"",AYC$5,0)</f>
      </c>
      <c r="AYF20" s="125">
        <f>IF(AYC$6=0,RANK(AYC20,AYC$12:AYC$42,0),RANK(AYC20,AYC$12:AYC$42,1))</f>
      </c>
      <c r="AYG20" s="126">
        <v>99.01</v>
      </c>
      <c r="AYH20" s="126">
        <f>IF(COUNTA(AYG$12:AYG$42)=0,0.6*AYG$5,IF(AYG20="",0,IF(AYG$6=0,IF(AYG20&gt;=AYG$8,AYG$5,IF(AYG20&lt;AYG$6,0,0.6*AYG$5+0.4*AYG$5*(AYG20-AYG$7)/(AYG$8-AYG$7))),IF(AYG20&lt;=AYG$8,AYG$5,IF(AYG20&gt;AYG$6,0,0.6*AYG$5+0.4*AYG$5*(AYG20-AYG$7)/(AYG$8-AYG$7))))))</f>
      </c>
      <c r="AYI20" s="126">
        <f>IF(AYG20&lt;&gt;"",AYG$5,0)</f>
      </c>
      <c r="AYJ20" s="125">
        <f>IF(AYG$6=0,RANK(AYG20,AYG$12:AYG$42,0),RANK(AYG20,AYG$12:AYG$42,1))</f>
      </c>
      <c r="AYK20" s="126">
        <v>100</v>
      </c>
      <c r="AYL20" s="126">
        <f>IF(COUNTA(AYK$12:AYK$42)=0,0.6*AYK$5,IF(AYK20="",0,IF(AYK$6=0,IF(AYK20&gt;=AYK$8,AYK$5,IF(AYK20&lt;AYK$6,0,0.6*AYK$5+0.4*AYK$5*(AYK20-AYK$7)/(AYK$8-AYK$7))),IF(AYK20&lt;=AYK$8,AYK$5,IF(AYK20&gt;AYK$6,0,0.6*AYK$5+0.4*AYK$5*(AYK20-AYK$7)/(AYK$8-AYK$7))))))</f>
      </c>
      <c r="AYM20" s="126">
        <f>IF(AYK20&lt;&gt;"",AYK$5,0)</f>
      </c>
      <c r="AYN20" s="125">
        <f>IF(AYK$6=0,RANK(AYK20,AYK$12:AYK$42,0),RANK(AYK20,AYK$12:AYK$42,1))</f>
      </c>
      <c r="AYO20" s="126">
        <v>1.89</v>
      </c>
      <c r="AYP20" s="126">
        <f>IF(COUNTA(AYO$12:AYO$42)=0,0.6*AYO$5,IF(AYO20="",0,IF(AYO$6=0,IF(AYO20&gt;=AYO$8,AYO$5,IF(AYO20&lt;AYO$6,0,0.6*AYO$5+0.4*AYO$5*(AYO20-AYO$7)/(AYO$8-AYO$7))),IF(AYO20&lt;=AYO$8,AYO$5,IF(AYO20&gt;AYO$6,0,0.6*AYO$5+0.4*AYO$5*(AYO20-AYO$7)/(AYO$8-AYO$7))))))</f>
      </c>
      <c r="AYQ20" s="126">
        <f>IF(AYO20&lt;&gt;"",AYO$5,0)</f>
      </c>
      <c r="AYR20" s="125">
        <f>IF(AYO$6=0,RANK(AYO20,AYO$12:AYO$42,0),RANK(AYO20,AYO$12:AYO$42,1))</f>
      </c>
      <c r="AYS20" s="126">
        <v>100</v>
      </c>
      <c r="AYT20" s="126">
        <f>IF(COUNTA(AYS$12:AYS$42)=0,0.6*AYS$5,IF(AYS20="",0,IF(AYS$6=0,IF(AYS20&gt;=AYS$8,AYS$5,IF(AYS20&lt;AYS$6,0,0.6*AYS$5+0.4*AYS$5*(AYS20-AYS$7)/(AYS$8-AYS$7))),IF(AYS20&lt;=AYS$8,AYS$5,IF(AYS20&gt;AYS$6,0,0.6*AYS$5+0.4*AYS$5*(AYS20-AYS$7)/(AYS$8-AYS$7))))))</f>
      </c>
      <c r="AYU20" s="126">
        <f>IF(AYS20&lt;&gt;"",AYS$5,0)</f>
      </c>
      <c r="AYV20" s="125">
        <f>IF(AYS$6=0,RANK(AYS20,AYS$12:AYS$42,0),RANK(AYS20,AYS$12:AYS$42,1))</f>
      </c>
      <c r="AYW20" s="126">
        <v>0.64</v>
      </c>
      <c r="AYX20" s="126">
        <f>IF(COUNTA(AYW$12:AYW$42)=0,0.6*AYW$5,IF(AYW20="",0,IF(AYW$6=0,IF(AYW20&gt;=AYW$8,AYW$5,IF(AYW20&lt;AYW$6,0,0.6*AYW$5+0.4*AYW$5*(AYW20-AYW$7)/(AYW$8-AYW$7))),IF(AYW20&lt;=AYW$8,AYW$5,IF(AYW20&gt;AYW$6,0,0.6*AYW$5+0.4*AYW$5*(AYW20-AYW$7)/(AYW$8-AYW$7))))))</f>
      </c>
      <c r="AYY20" s="126">
        <f>IF(AYW20&lt;&gt;"",AYW$5,0)</f>
      </c>
      <c r="AYZ20" s="125">
        <f>IF(AYW$6=0,RANK(AYW20,AYW$12:AYW$42,0),RANK(AYW20,AYW$12:AYW$42,1))</f>
      </c>
      <c r="AZA20" s="126">
        <v>0</v>
      </c>
      <c r="AZB20" s="126">
        <f>IF(COUNTA(AZA$12:AZA$42)=0,0.6*AZA$5,IF(AZA20="",0,IF(AZA$6=0,IF(AZA20&gt;=AZA$8,AZA$5,IF(AZA20&lt;AZA$6,0,0.6*AZA$5+0.4*AZA$5*(AZA20-AZA$7)/(AZA$8-AZA$7))),IF(AZA20&lt;=AZA$8,AZA$5,IF(AZA20&gt;AZA$6,0,0.6*AZA$5+0.4*AZA$5*(AZA20-AZA$7)/(AZA$8-AZA$7))))))</f>
      </c>
      <c r="AZC20" s="126">
        <f>IF(AZA20&lt;&gt;"",AZA$5,0)</f>
      </c>
      <c r="AZD20" s="125">
        <f>IF(AZA$6=0,RANK(AZA20,AZA$12:AZA$42,0),RANK(AZA20,AZA$12:AZA$42,1))</f>
      </c>
      <c r="AZE20" s="126">
        <v>44.563681640625</v>
      </c>
      <c r="AZF20" s="126">
        <f>IF(COUNTA(AZE$12:AZE$42)=0,0.6*AZE$5,IF(AZE20="",0,IF(AZE$6=0,IF(AZE20&gt;=AZE$8,AZE$5,IF(AZE20&lt;AZE$6,0,0.6*AZE$5+0.4*AZE$5*(AZE20-AZE$7)/(AZE$8-AZE$7))),IF(AZE20&lt;=AZE$8,AZE$5,IF(AZE20&gt;AZE$6,0,0.6*AZE$5+0.4*AZE$5*(AZE20-AZE$7)/(AZE$8-AZE$7))))))</f>
      </c>
      <c r="AZG20" s="126">
        <f>IF(AZE20&lt;&gt;"",AZE$5,0)</f>
      </c>
      <c r="AZH20" s="125">
        <f>IF(AZE$6=0,RANK(AZE20,AZE$12:AZE$42,0),RANK(AZE20,AZE$12:AZE$42,1))</f>
      </c>
      <c r="AZI20" s="126">
        <v>8.55201171875</v>
      </c>
      <c r="AZJ20" s="126">
        <f>IF(COUNTA(AZI$12:AZI$42)=0,0.6*AZI$5,IF(AZI20="",0,IF(AZI$6=0,IF(AZI20&gt;=AZI$8,AZI$5,IF(AZI20&lt;AZI$6,0,0.6*AZI$5+0.4*AZI$5*(AZI20-AZI$7)/(AZI$8-AZI$7))),IF(AZI20&lt;=AZI$8,AZI$5,IF(AZI20&gt;AZI$6,0,0.6*AZI$5+0.4*AZI$5*(AZI20-AZI$7)/(AZI$8-AZI$7))))))</f>
      </c>
      <c r="AZK20" s="126">
        <f>IF(AZI20&lt;&gt;"",AZI$5,0)</f>
      </c>
      <c r="AZL20" s="125">
        <f>IF(AZI$6=0,RANK(AZI20,AZI$12:AZI$42,0),RANK(AZI20,AZI$12:AZI$42,1))</f>
      </c>
      <c r="AZM20"/>
      <c r="AZN20" s="126">
        <f>IF(COUNTA(AZM$12:AZM$42)=0,0.6*AZM$5,IF(AZM20="",0,IF(AZM$6=0,IF(AZM20&gt;=AZM$8,AZM$5,IF(AZM20&lt;AZM$6,0,0.6*AZM$5+0.4*AZM$5*(AZM20-AZM$7)/(AZM$8-AZM$7))),IF(AZM20&lt;=AZM$8,AZM$5,IF(AZM20&gt;AZM$6,0,0.6*AZM$5+0.4*AZM$5*(AZM20-AZM$7)/(AZM$8-AZM$7))))))</f>
      </c>
      <c r="AZO20" s="126">
        <f>IF(AZM20&lt;&gt;"",AZM$5,0)</f>
      </c>
      <c r="AZP20" s="125">
        <f>IF(AZM$6=0,RANK(AZM20,AZM$12:AZM$42,0),RANK(AZM20,AZM$12:AZM$42,1))</f>
      </c>
      <c r="AZQ20"/>
      <c r="AZR20" s="126">
        <f>IF(COUNTA(AZQ$12:AZQ$42)=0,0.6*AZQ$5,IF(AZQ20="",0,IF(AZQ$6=0,IF(AZQ20&gt;=AZQ$8,AZQ$5,IF(AZQ20&lt;AZQ$6,0,0.6*AZQ$5+0.4*AZQ$5*(AZQ20-AZQ$7)/(AZQ$8-AZQ$7))),IF(AZQ20&lt;=AZQ$8,AZQ$5,IF(AZQ20&gt;AZQ$6,0,0.6*AZQ$5+0.4*AZQ$5*(AZQ20-AZQ$7)/(AZQ$8-AZQ$7))))))</f>
      </c>
      <c r="AZS20" s="126">
        <f>IF(AZQ20&lt;&gt;"",AZQ$5,0)</f>
      </c>
      <c r="AZT20" s="125">
        <f>IF(AZQ$6=0,RANK(AZQ20,AZQ$12:AZQ$42,0),RANK(AZQ20,AZQ$12:AZQ$42,1))</f>
      </c>
      <c r="AZU20"/>
      <c r="AZV20" s="126">
        <f>IF(COUNTA(AZU$12:AZU$42)=0,0.6*AZU$5,IF(AZU20="",0,IF(AZU$6=0,IF(AZU20&gt;=AZU$8,AZU$5,IF(AZU20&lt;AZU$6,0,0.6*AZU$5+0.4*AZU$5*(AZU20-AZU$7)/(AZU$8-AZU$7))),IF(AZU20&lt;=AZU$8,AZU$5,IF(AZU20&gt;AZU$6,0,0.6*AZU$5+0.4*AZU$5*(AZU20-AZU$7)/(AZU$8-AZU$7))))))</f>
      </c>
      <c r="AZW20" s="126">
        <f>IF(AZU20&lt;&gt;"",AZU$5,0)</f>
      </c>
      <c r="AZX20" s="125">
        <f>IF(AZU$6=0,RANK(AZU20,AZU$12:AZU$42,0),RANK(AZU20,AZU$12:AZU$42,1))</f>
      </c>
      <c r="AZY20"/>
      <c r="AZZ20" s="126">
        <f>IF(COUNTA(AZY$12:AZY$42)=0,0.6*AZY$5,IF(AZY20="",0,IF(AZY$6=0,IF(AZY20&gt;=AZY$8,AZY$5,IF(AZY20&lt;AZY$6,0,0.6*AZY$5+0.4*AZY$5*(AZY20-AZY$7)/(AZY$8-AZY$7))),IF(AZY20&lt;=AZY$8,AZY$5,IF(AZY20&gt;AZY$6,0,0.6*AZY$5+0.4*AZY$5*(AZY20-AZY$7)/(AZY$8-AZY$7))))))</f>
      </c>
      <c r="BAA20" s="126">
        <f>IF(AZY20&lt;&gt;"",AZY$5,0)</f>
      </c>
      <c r="BAB20" s="125">
        <f>IF(AZY$6=0,RANK(AZY20,AZY$12:AZY$42,0),RANK(AZY20,AZY$12:AZY$42,1))</f>
      </c>
      <c r="BAC20"/>
      <c r="BAD20" s="126">
        <f>IF(COUNTA(BAC$12:BAC$42)=0,0.6*BAC$5,IF(BAC20="",0,IF(BAC$6=0,IF(BAC20&gt;=BAC$8,BAC$5,IF(BAC20&lt;BAC$6,0,0.6*BAC$5+0.4*BAC$5*(BAC20-BAC$7)/(BAC$8-BAC$7))),IF(BAC20&lt;=BAC$8,BAC$5,IF(BAC20&gt;BAC$6,0,0.6*BAC$5+0.4*BAC$5*(BAC20-BAC$7)/(BAC$8-BAC$7))))))</f>
      </c>
      <c r="BAE20" s="126">
        <f>IF(BAC20&lt;&gt;"",BAC$5,0)</f>
      </c>
      <c r="BAF20" s="125">
        <f>IF(BAC$6=0,RANK(BAC20,BAC$12:BAC$42,0),RANK(BAC20,BAC$12:BAC$42,1))</f>
      </c>
      <c r="BAG20"/>
      <c r="BAH20" s="126">
        <f>IF(COUNTA(BAG$12:BAG$42)=0,0.6*BAG$5,IF(BAG20="",0,IF(BAG$6=0,IF(BAG20&gt;=BAG$8,BAG$5,IF(BAG20&lt;BAG$6,0,0.6*BAG$5+0.4*BAG$5*(BAG20-BAG$7)/(BAG$8-BAG$7))),IF(BAG20&lt;=BAG$8,BAG$5,IF(BAG20&gt;BAG$6,0,0.6*BAG$5+0.4*BAG$5*(BAG20-BAG$7)/(BAG$8-BAG$7))))))</f>
      </c>
      <c r="BAI20" s="126">
        <f>IF(BAG20&lt;&gt;"",BAG$5,0)</f>
      </c>
      <c r="BAJ20" s="125">
        <f>IF(BAG$6=0,RANK(BAG20,BAG$12:BAG$42,0),RANK(BAG20,BAG$12:BAG$42,1))</f>
      </c>
      <c r="BAK20"/>
      <c r="BAL20" s="126">
        <f>IF(COUNTA(BAK$12:BAK$42)=0,0.6*BAK$5,IF(BAK20="",0,IF(BAK$6=0,IF(BAK20&gt;=BAK$8,BAK$5,IF(BAK20&lt;BAK$6,0,0.6*BAK$5+0.4*BAK$5*(BAK20-BAK$7)/(BAK$8-BAK$7))),IF(BAK20&lt;=BAK$8,BAK$5,IF(BAK20&gt;BAK$6,0,0.6*BAK$5+0.4*BAK$5*(BAK20-BAK$7)/(BAK$8-BAK$7))))))</f>
      </c>
      <c r="BAM20" s="126">
        <f>IF(BAK20&lt;&gt;"",BAK$5,0)</f>
      </c>
      <c r="BAN20" s="125">
        <f>IF(BAK$6=0,RANK(BAK20,BAK$12:BAK$42,0),RANK(BAK20,BAK$12:BAK$42,1))</f>
      </c>
      <c r="BAO20"/>
      <c r="BAP20" s="126">
        <f>IF(COUNTA(BAO$12:BAO$42)=0,0.6*BAO$5,IF(BAO20="",0,IF(BAO$6=0,IF(BAO20&gt;=BAO$8,BAO$5,IF(BAO20&lt;BAO$6,0,0.6*BAO$5+0.4*BAO$5*(BAO20-BAO$7)/(BAO$8-BAO$7))),IF(BAO20&lt;=BAO$8,BAO$5,IF(BAO20&gt;BAO$6,0,0.6*BAO$5+0.4*BAO$5*(BAO20-BAO$7)/(BAO$8-BAO$7))))))</f>
      </c>
      <c r="BAQ20" s="126">
        <f>IF(BAO20&lt;&gt;"",BAO$5,0)</f>
      </c>
      <c r="BAR20" s="125">
        <f>IF(BAO$6=0,RANK(BAO20,BAO$12:BAO$42,0),RANK(BAO20,BAO$12:BAO$42,1))</f>
      </c>
      <c r="BAS20"/>
      <c r="BAT20" s="126">
        <f>IF(COUNTA(BAS$12:BAS$42)=0,0.6*BAS$5,IF(BAS20="",0,IF(BAS$6=0,IF(BAS20&gt;=BAS$8,BAS$5,IF(BAS20&lt;BAS$6,0,0.6*BAS$5+0.4*BAS$5*(BAS20-BAS$7)/(BAS$8-BAS$7))),IF(BAS20&lt;=BAS$8,BAS$5,IF(BAS20&gt;BAS$6,0,0.6*BAS$5+0.4*BAS$5*(BAS20-BAS$7)/(BAS$8-BAS$7))))))</f>
      </c>
      <c r="BAU20" s="126">
        <f>IF(BAS20&lt;&gt;"",BAS$5,0)</f>
      </c>
      <c r="BAV20" s="125">
        <f>IF(BAS$6=0,RANK(BAS20,BAS$12:BAS$42,0),RANK(BAS20,BAS$12:BAS$42,1))</f>
      </c>
      <c r="BAW20"/>
      <c r="BAX20" s="126">
        <f>IF(COUNTA(BAW$12:BAW$42)=0,0.6*BAW$5,IF(BAW20="",0,IF(BAW$6=0,IF(BAW20&gt;=BAW$8,BAW$5,IF(BAW20&lt;BAW$6,0,0.6*BAW$5+0.4*BAW$5*(BAW20-BAW$7)/(BAW$8-BAW$7))),IF(BAW20&lt;=BAW$8,BAW$5,IF(BAW20&gt;BAW$6,0,0.6*BAW$5+0.4*BAW$5*(BAW20-BAW$7)/(BAW$8-BAW$7))))))</f>
      </c>
      <c r="BAY20" s="126">
        <f>IF(BAW20&lt;&gt;"",BAW$5,0)</f>
      </c>
      <c r="BAZ20" s="125">
        <f>IF(BAW$6=0,RANK(BAW20,BAW$12:BAW$42,0),RANK(BAW20,BAW$12:BAW$42,1))</f>
      </c>
      <c r="BBA20"/>
      <c r="BBB20" s="126">
        <f>IF(COUNTA(BBA$12:BBA$42)=0,0.6*BBA$5,IF(BBA20="",0,IF(BBA$6=0,IF(BBA20&gt;=BBA$8,BBA$5,IF(BBA20&lt;BBA$6,0,0.6*BBA$5+0.4*BBA$5*(BBA20-BBA$7)/(BBA$8-BBA$7))),IF(BBA20&lt;=BBA$8,BBA$5,IF(BBA20&gt;BBA$6,0,0.6*BBA$5+0.4*BBA$5*(BBA20-BBA$7)/(BBA$8-BBA$7))))))</f>
      </c>
      <c r="BBC20" s="126">
        <f>IF(BBA20&lt;&gt;"",BBA$5,0)</f>
      </c>
      <c r="BBD20" s="125">
        <f>IF(BBA$6=0,RANK(BBA20,BBA$12:BBA$42,0),RANK(BBA20,BBA$12:BBA$42,1))</f>
      </c>
      <c r="BBE20"/>
      <c r="BBF20" s="126">
        <f>IF(COUNTA(BBE$12:BBE$42)=0,0.6*BBE$5,IF(BBE20="",0,IF(BBE$6=0,IF(BBE20&gt;=BBE$8,BBE$5,IF(BBE20&lt;BBE$6,0,0.6*BBE$5+0.4*BBE$5*(BBE20-BBE$7)/(BBE$8-BBE$7))),IF(BBE20&lt;=BBE$8,BBE$5,IF(BBE20&gt;BBE$6,0,0.6*BBE$5+0.4*BBE$5*(BBE20-BBE$7)/(BBE$8-BBE$7))))))</f>
      </c>
      <c r="BBG20" s="126">
        <f>IF(BBE20&lt;&gt;"",BBE$5,0)</f>
      </c>
      <c r="BBH20" s="125">
        <f>IF(BBE$6=0,RANK(BBE20,BBE$12:BBE$42,0),RANK(BBE20,BBE$12:BBE$42,1))</f>
      </c>
      <c r="BBI20"/>
      <c r="BBJ20" s="126">
        <f>IF(COUNTA(BBI$12:BBI$42)=0,0.6*BBI$5,IF(BBI20="",0,IF(BBI$6=0,IF(BBI20&gt;=BBI$8,BBI$5,IF(BBI20&lt;BBI$6,0,0.6*BBI$5+0.4*BBI$5*(BBI20-BBI$7)/(BBI$8-BBI$7))),IF(BBI20&lt;=BBI$8,BBI$5,IF(BBI20&gt;BBI$6,0,0.6*BBI$5+0.4*BBI$5*(BBI20-BBI$7)/(BBI$8-BBI$7))))))</f>
      </c>
      <c r="BBK20" s="126">
        <f>IF(BBI20&lt;&gt;"",BBI$5,0)</f>
      </c>
      <c r="BBL20" s="125">
        <f>IF(BBI$6=0,RANK(BBI20,BBI$12:BBI$42,0),RANK(BBI20,BBI$12:BBI$42,1))</f>
      </c>
      <c r="BBM20" s="126">
        <v>99.55</v>
      </c>
      <c r="BBN20" s="126">
        <f>IF(COUNTA(BBM$12:BBM$42)=0,0.6*BBM$5,IF(BBM20="",0,IF(BBM$6=0,IF(BBM20&gt;=BBM$8,BBM$5,IF(BBM20&lt;BBM$6,0,0.6*BBM$5+0.4*BBM$5*(BBM20-BBM$7)/(BBM$8-BBM$7))),IF(BBM20&lt;=BBM$8,BBM$5,IF(BBM20&gt;BBM$6,0,0.6*BBM$5+0.4*BBM$5*(BBM20-BBM$7)/(BBM$8-BBM$7))))))</f>
      </c>
      <c r="BBO20" s="126">
        <f>IF(BBM20&lt;&gt;"",BBM$5,0)</f>
      </c>
      <c r="BBP20" s="125">
        <f>IF(BBM$6=0,RANK(BBM20,BBM$12:BBM$42,0),RANK(BBM20,BBM$12:BBM$42,1))</f>
      </c>
      <c r="BBQ20" s="126">
        <v>100</v>
      </c>
      <c r="BBR20" s="126">
        <f>IF(COUNTA(BBQ$12:BBQ$42)=0,0.6*BBQ$5,IF(BBQ20="",0,IF(BBQ$6=0,IF(BBQ20&gt;=BBQ$8,BBQ$5,IF(BBQ20&lt;BBQ$6,0,0.6*BBQ$5+0.4*BBQ$5*(BBQ20-BBQ$7)/(BBQ$8-BBQ$7))),IF(BBQ20&lt;=BBQ$8,BBQ$5,IF(BBQ20&gt;BBQ$6,0,0.6*BBQ$5+0.4*BBQ$5*(BBQ20-BBQ$7)/(BBQ$8-BBQ$7))))))</f>
      </c>
      <c r="BBS20" s="126">
        <f>IF(BBQ20&lt;&gt;"",BBQ$5,0)</f>
      </c>
      <c r="BBT20" s="125">
        <f>IF(BBQ$6=0,RANK(BBQ20,BBQ$12:BBQ$42,0),RANK(BBQ20,BBQ$12:BBQ$42,1))</f>
      </c>
      <c r="BBU20" s="126">
        <v>2.47</v>
      </c>
      <c r="BBV20" s="126">
        <f>IF(COUNTA(BBU$12:BBU$42)=0,0.6*BBU$5,IF(BBU20="",0,IF(BBU$6=0,IF(BBU20&gt;=BBU$8,BBU$5,IF(BBU20&lt;BBU$6,0,0.6*BBU$5+0.4*BBU$5*(BBU20-BBU$7)/(BBU$8-BBU$7))),IF(BBU20&lt;=BBU$8,BBU$5,IF(BBU20&gt;BBU$6,0,0.6*BBU$5+0.4*BBU$5*(BBU20-BBU$7)/(BBU$8-BBU$7))))))</f>
      </c>
      <c r="BBW20" s="126">
        <f>IF(BBU20&lt;&gt;"",BBU$5,0)</f>
      </c>
      <c r="BBX20" s="125">
        <f>IF(BBU$6=0,RANK(BBU20,BBU$12:BBU$42,0),RANK(BBU20,BBU$12:BBU$42,1))</f>
      </c>
      <c r="BBY20" s="126">
        <v>99.62</v>
      </c>
      <c r="BBZ20" s="126">
        <f>IF(COUNTA(BBY$12:BBY$42)=0,0.6*BBY$5,IF(BBY20="",0,IF(BBY$6=0,IF(BBY20&gt;=BBY$8,BBY$5,IF(BBY20&lt;BBY$6,0,0.6*BBY$5+0.4*BBY$5*(BBY20-BBY$7)/(BBY$8-BBY$7))),IF(BBY20&lt;=BBY$8,BBY$5,IF(BBY20&gt;BBY$6,0,0.6*BBY$5+0.4*BBY$5*(BBY20-BBY$7)/(BBY$8-BBY$7))))))</f>
      </c>
      <c r="BCA20" s="126">
        <f>IF(BBY20&lt;&gt;"",BBY$5,0)</f>
      </c>
      <c r="BCB20" s="125">
        <f>IF(BBY$6=0,RANK(BBY20,BBY$12:BBY$42,0),RANK(BBY20,BBY$12:BBY$42,1))</f>
      </c>
      <c r="BCC20" s="126">
        <v>100</v>
      </c>
      <c r="BCD20" s="126">
        <f>IF(COUNTA(BCC$12:BCC$42)=0,0.6*BCC$5,IF(BCC20="",0,IF(BCC$6=0,IF(BCC20&gt;=BCC$8,BCC$5,IF(BCC20&lt;BCC$6,0,0.6*BCC$5+0.4*BCC$5*(BCC20-BCC$7)/(BCC$8-BCC$7))),IF(BCC20&lt;=BCC$8,BCC$5,IF(BCC20&gt;BCC$6,0,0.6*BCC$5+0.4*BCC$5*(BCC20-BCC$7)/(BCC$8-BCC$7))))))</f>
      </c>
      <c r="BCE20" s="126">
        <f>IF(BCC20&lt;&gt;"",BCC$5,0)</f>
      </c>
      <c r="BCF20" s="125">
        <f>IF(BCC$6=0,RANK(BCC20,BCC$12:BCC$42,0),RANK(BCC20,BCC$12:BCC$42,1))</f>
      </c>
      <c r="BCG20" s="126">
        <v>0.45</v>
      </c>
      <c r="BCH20" s="126">
        <f>IF(COUNTA(BCG$12:BCG$42)=0,0.6*BCG$5,IF(BCG20="",0,IF(BCG$6=0,IF(BCG20&gt;=BCG$8,BCG$5,IF(BCG20&lt;BCG$6,0,0.6*BCG$5+0.4*BCG$5*(BCG20-BCG$7)/(BCG$8-BCG$7))),IF(BCG20&lt;=BCG$8,BCG$5,IF(BCG20&gt;BCG$6,0,0.6*BCG$5+0.4*BCG$5*(BCG20-BCG$7)/(BCG$8-BCG$7))))))</f>
      </c>
      <c r="BCI20" s="126">
        <f>IF(BCG20&lt;&gt;"",BCG$5,0)</f>
      </c>
      <c r="BCJ20" s="125">
        <f>IF(BCG$6=0,RANK(BCG20,BCG$12:BCG$42,0),RANK(BCG20,BCG$12:BCG$42,1))</f>
      </c>
      <c r="BCK20" s="126">
        <v>100</v>
      </c>
      <c r="BCL20" s="126">
        <f>IF(COUNTA(BCK$12:BCK$42)=0,0.6*BCK$5,IF(BCK20="",0,IF(BCK$6=0,IF(BCK20&gt;=BCK$8,BCK$5,IF(BCK20&lt;BCK$6,0,0.6*BCK$5+0.4*BCK$5*(BCK20-BCK$7)/(BCK$8-BCK$7))),IF(BCK20&lt;=BCK$8,BCK$5,IF(BCK20&gt;BCK$6,0,0.6*BCK$5+0.4*BCK$5*(BCK20-BCK$7)/(BCK$8-BCK$7))))))</f>
      </c>
      <c r="BCM20" s="126">
        <f>IF(BCK20&lt;&gt;"",BCK$5,0)</f>
      </c>
      <c r="BCN20" s="125">
        <f>IF(BCK$6=0,RANK(BCK20,BCK$12:BCK$42,0),RANK(BCK20,BCK$12:BCK$42,1))</f>
      </c>
      <c r="BCO20" s="126">
        <v>2.13</v>
      </c>
      <c r="BCP20" s="126">
        <f>IF(COUNTA(BCO$12:BCO$42)=0,0.6*BCO$5,IF(BCO20="",0,IF(BCO$6=0,IF(BCO20&gt;=BCO$8,BCO$5,IF(BCO20&lt;BCO$6,0,0.6*BCO$5+0.4*BCO$5*(BCO20-BCO$7)/(BCO$8-BCO$7))),IF(BCO20&lt;=BCO$8,BCO$5,IF(BCO20&gt;BCO$6,0,0.6*BCO$5+0.4*BCO$5*(BCO20-BCO$7)/(BCO$8-BCO$7))))))</f>
      </c>
      <c r="BCQ20" s="126">
        <f>IF(BCO20&lt;&gt;"",BCO$5,0)</f>
      </c>
      <c r="BCR20" s="125">
        <f>IF(BCO$6=0,RANK(BCO20,BCO$12:BCO$42,0),RANK(BCO20,BCO$12:BCO$42,1))</f>
      </c>
      <c r="BCS20" s="126">
        <v>0</v>
      </c>
      <c r="BCT20" s="126">
        <f>IF(COUNTA(BCS$12:BCS$42)=0,0.6*BCS$5,IF(BCS20="",0,IF(BCS$6=0,IF(BCS20&gt;=BCS$8,BCS$5,IF(BCS20&lt;BCS$6,0,0.6*BCS$5+0.4*BCS$5*(BCS20-BCS$7)/(BCS$8-BCS$7))),IF(BCS20&lt;=BCS$8,BCS$5,IF(BCS20&gt;BCS$6,0,0.6*BCS$5+0.4*BCS$5*(BCS20-BCS$7)/(BCS$8-BCS$7))))))</f>
      </c>
      <c r="BCU20" s="126">
        <f>IF(BCS20&lt;&gt;"",BCS$5,0)</f>
      </c>
      <c r="BCV20" s="125">
        <f>IF(BCS$6=0,RANK(BCS20,BCS$12:BCS$42,0),RANK(BCS20,BCS$12:BCS$42,1))</f>
      </c>
      <c r="BCW20" s="126">
        <v>33.334189453125</v>
      </c>
      <c r="BCX20" s="126">
        <f>IF(COUNTA(BCW$12:BCW$42)=0,0.6*BCW$5,IF(BCW20="",0,IF(BCW$6=0,IF(BCW20&gt;=BCW$8,BCW$5,IF(BCW20&lt;BCW$6,0,0.6*BCW$5+0.4*BCW$5*(BCW20-BCW$7)/(BCW$8-BCW$7))),IF(BCW20&lt;=BCW$8,BCW$5,IF(BCW20&gt;BCW$6,0,0.6*BCW$5+0.4*BCW$5*(BCW20-BCW$7)/(BCW$8-BCW$7))))))</f>
      </c>
      <c r="BCY20" s="126">
        <f>IF(BCW20&lt;&gt;"",BCW$5,0)</f>
      </c>
      <c r="BCZ20" s="125">
        <f>IF(BCW$6=0,RANK(BCW20,BCW$12:BCW$42,0),RANK(BCW20,BCW$12:BCW$42,1))</f>
      </c>
      <c r="BDA20" s="126">
        <v>3.792451171875</v>
      </c>
      <c r="BDB20" s="126">
        <f>IF(COUNTA(BDA$12:BDA$42)=0,0.6*BDA$5,IF(BDA20="",0,IF(BDA$6=0,IF(BDA20&gt;=BDA$8,BDA$5,IF(BDA20&lt;BDA$6,0,0.6*BDA$5+0.4*BDA$5*(BDA20-BDA$7)/(BDA$8-BDA$7))),IF(BDA20&lt;=BDA$8,BDA$5,IF(BDA20&gt;BDA$6,0,0.6*BDA$5+0.4*BDA$5*(BDA20-BDA$7)/(BDA$8-BDA$7))))))</f>
      </c>
      <c r="BDC20" s="126">
        <f>IF(BDA20&lt;&gt;"",BDA$5,0)</f>
      </c>
      <c r="BDD20" s="125">
        <f>IF(BDA$6=0,RANK(BDA20,BDA$12:BDA$42,0),RANK(BDA20,BDA$12:BDA$42,1))</f>
      </c>
      <c r="BDE20" s="126">
        <v>98.17</v>
      </c>
      <c r="BDF20" s="126">
        <f>IF(COUNTA(BDE$12:BDE$42)=0,0.6*BDE$5,IF(BDE20="",0,IF(BDE$6=0,IF(BDE20&gt;=BDE$8,BDE$5,IF(BDE20&lt;BDE$6,0,0.6*BDE$5+0.4*BDE$5*(BDE20-BDE$7)/(BDE$8-BDE$7))),IF(BDE20&lt;=BDE$8,BDE$5,IF(BDE20&gt;BDE$6,0,0.6*BDE$5+0.4*BDE$5*(BDE20-BDE$7)/(BDE$8-BDE$7))))))</f>
      </c>
      <c r="BDG20" s="126">
        <f>IF(BDE20&lt;&gt;"",BDE$5,0)</f>
      </c>
      <c r="BDH20" s="125">
        <f>IF(BDE$6=0,RANK(BDE20,BDE$12:BDE$42,0),RANK(BDE20,BDE$12:BDE$42,1))</f>
      </c>
      <c r="BDI20"/>
      <c r="BDJ20" s="126">
        <f>IF(COUNTA(BDI$12:BDI$42)=0,0.6*BDI$5,IF(BDI20="",0,IF(BDI$6=0,IF(BDI20&gt;=BDI$8,BDI$5,IF(BDI20&lt;BDI$6,0,0.6*BDI$5+0.4*BDI$5*(BDI20-BDI$7)/(BDI$8-BDI$7))),IF(BDI20&lt;=BDI$8,BDI$5,IF(BDI20&gt;BDI$6,0,0.6*BDI$5+0.4*BDI$5*(BDI20-BDI$7)/(BDI$8-BDI$7))))))</f>
      </c>
      <c r="BDK20" s="126">
        <f>IF(BDI20&lt;&gt;"",BDI$5,0)</f>
      </c>
      <c r="BDL20" s="125">
        <f>IF(BDI$6=0,RANK(BDI20,BDI$12:BDI$42,0),RANK(BDI20,BDI$12:BDI$42,1))</f>
      </c>
      <c r="BDM20"/>
      <c r="BDN20" s="126">
        <f>IF(COUNTA(BDM$12:BDM$42)=0,0.6*BDM$5,IF(BDM20="",0,IF(BDM$6=0,IF(BDM20&gt;=BDM$8,BDM$5,IF(BDM20&lt;BDM$6,0,0.6*BDM$5+0.4*BDM$5*(BDM20-BDM$7)/(BDM$8-BDM$7))),IF(BDM20&lt;=BDM$8,BDM$5,IF(BDM20&gt;BDM$6,0,0.6*BDM$5+0.4*BDM$5*(BDM20-BDM$7)/(BDM$8-BDM$7))))))</f>
      </c>
      <c r="BDO20" s="126">
        <f>IF(BDM20&lt;&gt;"",BDM$5,0)</f>
      </c>
      <c r="BDP20" s="125">
        <f>IF(BDM$6=0,RANK(BDM20,BDM$12:BDM$42,0),RANK(BDM20,BDM$12:BDM$42,1))</f>
      </c>
      <c r="BDQ20"/>
      <c r="BDR20" s="126">
        <f>IF(COUNTA(BDQ$12:BDQ$42)=0,0.6*BDQ$5,IF(BDQ20="",0,IF(BDQ$6=0,IF(BDQ20&gt;=BDQ$8,BDQ$5,IF(BDQ20&lt;BDQ$6,0,0.6*BDQ$5+0.4*BDQ$5*(BDQ20-BDQ$7)/(BDQ$8-BDQ$7))),IF(BDQ20&lt;=BDQ$8,BDQ$5,IF(BDQ20&gt;BDQ$6,0,0.6*BDQ$5+0.4*BDQ$5*(BDQ20-BDQ$7)/(BDQ$8-BDQ$7))))))</f>
      </c>
      <c r="BDS20" s="126">
        <f>IF(BDQ20&lt;&gt;"",BDQ$5,0)</f>
      </c>
      <c r="BDT20" s="125">
        <f>IF(BDQ$6=0,RANK(BDQ20,BDQ$12:BDQ$42,0),RANK(BDQ20,BDQ$12:BDQ$42,1))</f>
      </c>
      <c r="BDU20"/>
      <c r="BDV20" s="126">
        <f>IF(COUNTA(BDU$12:BDU$42)=0,0.6*BDU$5,IF(BDU20="",0,IF(BDU$6=0,IF(BDU20&gt;=BDU$8,BDU$5,IF(BDU20&lt;BDU$6,0,0.6*BDU$5+0.4*BDU$5*(BDU20-BDU$7)/(BDU$8-BDU$7))),IF(BDU20&lt;=BDU$8,BDU$5,IF(BDU20&gt;BDU$6,0,0.6*BDU$5+0.4*BDU$5*(BDU20-BDU$7)/(BDU$8-BDU$7))))))</f>
      </c>
      <c r="BDW20" s="126">
        <f>IF(BDU20&lt;&gt;"",BDU$5,0)</f>
      </c>
      <c r="BDX20" s="125">
        <f>IF(BDU$6=0,RANK(BDU20,BDU$12:BDU$42,0),RANK(BDU20,BDU$12:BDU$42,1))</f>
      </c>
      <c r="BDY20" s="126">
        <v>99.67</v>
      </c>
      <c r="BDZ20" s="126">
        <f>IF(COUNTA(BDY$12:BDY$42)=0,0.6*BDY$5,IF(BDY20="",0,IF(BDY$6=0,IF(BDY20&gt;=BDY$8,BDY$5,IF(BDY20&lt;BDY$6,0,0.6*BDY$5+0.4*BDY$5*(BDY20-BDY$7)/(BDY$8-BDY$7))),IF(BDY20&lt;=BDY$8,BDY$5,IF(BDY20&gt;BDY$6,0,0.6*BDY$5+0.4*BDY$5*(BDY20-BDY$7)/(BDY$8-BDY$7))))))</f>
      </c>
      <c r="BEA20" s="126">
        <f>IF(BDY20&lt;&gt;"",BDY$5,0)</f>
      </c>
      <c r="BEB20" s="125">
        <f>IF(BDY$6=0,RANK(BDY20,BDY$12:BDY$42,0),RANK(BDY20,BDY$12:BDY$42,1))</f>
      </c>
      <c r="BEC20"/>
      <c r="BED20" s="126">
        <f>IF(COUNTA(BEC$12:BEC$42)=0,0.6*BEC$5,IF(BEC20="",0,IF(BEC$6=0,IF(BEC20&gt;=BEC$8,BEC$5,IF(BEC20&lt;BEC$6,0,0.6*BEC$5+0.4*BEC$5*(BEC20-BEC$7)/(BEC$8-BEC$7))),IF(BEC20&lt;=BEC$8,BEC$5,IF(BEC20&gt;BEC$6,0,0.6*BEC$5+0.4*BEC$5*(BEC20-BEC$7)/(BEC$8-BEC$7))))))</f>
      </c>
      <c r="BEE20" s="126">
        <f>IF(BEC20&lt;&gt;"",BEC$5,0)</f>
      </c>
      <c r="BEF20" s="125">
        <f>IF(BEC$6=0,RANK(BEC20,BEC$12:BEC$42,0),RANK(BEC20,BEC$12:BEC$42,1))</f>
      </c>
      <c r="BEG20" s="126">
        <v>2.46</v>
      </c>
      <c r="BEH20" s="126">
        <f>IF(COUNTA(BEG$12:BEG$42)=0,0.6*BEG$5,IF(BEG20="",0,IF(BEG$6=0,IF(BEG20&gt;=BEG$8,BEG$5,IF(BEG20&lt;BEG$6,0,0.6*BEG$5+0.4*BEG$5*(BEG20-BEG$7)/(BEG$8-BEG$7))),IF(BEG20&lt;=BEG$8,BEG$5,IF(BEG20&gt;BEG$6,0,0.6*BEG$5+0.4*BEG$5*(BEG20-BEG$7)/(BEG$8-BEG$7))))))</f>
      </c>
      <c r="BEI20" s="126">
        <f>IF(BEG20&lt;&gt;"",BEG$5,0)</f>
      </c>
      <c r="BEJ20" s="125">
        <f>IF(BEG$6=0,RANK(BEG20,BEG$12:BEG$42,0),RANK(BEG20,BEG$12:BEG$42,1))</f>
      </c>
      <c r="BEK20" s="126">
        <v>100</v>
      </c>
      <c r="BEL20" s="126">
        <f>IF(COUNTA(BEK$12:BEK$42)=0,0.6*BEK$5,IF(BEK20="",0,IF(BEK$6=0,IF(BEK20&gt;=BEK$8,BEK$5,IF(BEK20&lt;BEK$6,0,0.6*BEK$5+0.4*BEK$5*(BEK20-BEK$7)/(BEK$8-BEK$7))),IF(BEK20&lt;=BEK$8,BEK$5,IF(BEK20&gt;BEK$6,0,0.6*BEK$5+0.4*BEK$5*(BEK20-BEK$7)/(BEK$8-BEK$7))))))</f>
      </c>
      <c r="BEM20" s="126">
        <f>IF(BEK20&lt;&gt;"",BEK$5,0)</f>
      </c>
      <c r="BEN20" s="125">
        <f>IF(BEK$6=0,RANK(BEK20,BEK$12:BEK$42,0),RANK(BEK20,BEK$12:BEK$42,1))</f>
      </c>
      <c r="BEO20" s="126">
        <v>100</v>
      </c>
      <c r="BEP20" s="126">
        <f>IF(COUNTA(BEO$12:BEO$42)=0,0.6*BEO$5,IF(BEO20="",0,IF(BEO$6=0,IF(BEO20&gt;=BEO$8,BEO$5,IF(BEO20&lt;BEO$6,0,0.6*BEO$5+0.4*BEO$5*(BEO20-BEO$7)/(BEO$8-BEO$7))),IF(BEO20&lt;=BEO$8,BEO$5,IF(BEO20&gt;BEO$6,0,0.6*BEO$5+0.4*BEO$5*(BEO20-BEO$7)/(BEO$8-BEO$7))))))</f>
      </c>
      <c r="BEQ20" s="126">
        <f>IF(BEO20&lt;&gt;"",BEO$5,0)</f>
      </c>
      <c r="BER20" s="125">
        <f>IF(BEO$6=0,RANK(BEO20,BEO$12:BEO$42,0),RANK(BEO20,BEO$12:BEO$42,1))</f>
      </c>
      <c r="BES20" s="126">
        <v>1.26</v>
      </c>
      <c r="BET20" s="126">
        <f>IF(COUNTA(BES$12:BES$42)=0,0.6*BES$5,IF(BES20="",0,IF(BES$6=0,IF(BES20&gt;=BES$8,BES$5,IF(BES20&lt;BES$6,0,0.6*BES$5+0.4*BES$5*(BES20-BES$7)/(BES$8-BES$7))),IF(BES20&lt;=BES$8,BES$5,IF(BES20&gt;BES$6,0,0.6*BES$5+0.4*BES$5*(BES20-BES$7)/(BES$8-BES$7))))))</f>
      </c>
      <c r="BEU20" s="126">
        <f>IF(BES20&lt;&gt;"",BES$5,0)</f>
      </c>
      <c r="BEV20" s="125">
        <f>IF(BES$6=0,RANK(BES20,BES$12:BES$42,0),RANK(BES20,BES$12:BES$42,1))</f>
      </c>
      <c r="BEW20" s="126">
        <v>100</v>
      </c>
      <c r="BEX20" s="126">
        <f>IF(COUNTA(BEW$12:BEW$42)=0,0.6*BEW$5,IF(BEW20="",0,IF(BEW$6=0,IF(BEW20&gt;=BEW$8,BEW$5,IF(BEW20&lt;BEW$6,0,0.6*BEW$5+0.4*BEW$5*(BEW20-BEW$7)/(BEW$8-BEW$7))),IF(BEW20&lt;=BEW$8,BEW$5,IF(BEW20&gt;BEW$6,0,0.6*BEW$5+0.4*BEW$5*(BEW20-BEW$7)/(BEW$8-BEW$7))))))</f>
      </c>
      <c r="BEY20" s="126">
        <f>IF(BEW20&lt;&gt;"",BEW$5,0)</f>
      </c>
      <c r="BEZ20" s="125">
        <f>IF(BEW$6=0,RANK(BEW20,BEW$12:BEW$42,0),RANK(BEW20,BEW$12:BEW$42,1))</f>
      </c>
      <c r="BFA20" s="126">
        <v>1.81</v>
      </c>
      <c r="BFB20" s="126">
        <f>IF(COUNTA(BFA$12:BFA$42)=0,0.6*BFA$5,IF(BFA20="",0,IF(BFA$6=0,IF(BFA20&gt;=BFA$8,BFA$5,IF(BFA20&lt;BFA$6,0,0.6*BFA$5+0.4*BFA$5*(BFA20-BFA$7)/(BFA$8-BFA$7))),IF(BFA20&lt;=BFA$8,BFA$5,IF(BFA20&gt;BFA$6,0,0.6*BFA$5+0.4*BFA$5*(BFA20-BFA$7)/(BFA$8-BFA$7))))))</f>
      </c>
      <c r="BFC20" s="126">
        <f>IF(BFA20&lt;&gt;"",BFA$5,0)</f>
      </c>
      <c r="BFD20" s="125">
        <f>IF(BFA$6=0,RANK(BFA20,BFA$12:BFA$42,0),RANK(BFA20,BFA$12:BFA$42,1))</f>
      </c>
      <c r="BFE20" s="126">
        <v>0</v>
      </c>
      <c r="BFF20" s="126">
        <f>IF(COUNTA(BFE$12:BFE$42)=0,0.6*BFE$5,IF(BFE20="",0,IF(BFE$6=0,IF(BFE20&gt;=BFE$8,BFE$5,IF(BFE20&lt;BFE$6,0,0.6*BFE$5+0.4*BFE$5*(BFE20-BFE$7)/(BFE$8-BFE$7))),IF(BFE20&lt;=BFE$8,BFE$5,IF(BFE20&gt;BFE$6,0,0.6*BFE$5+0.4*BFE$5*(BFE20-BFE$7)/(BFE$8-BFE$7))))))</f>
      </c>
      <c r="BFG20" s="126">
        <f>IF(BFE20&lt;&gt;"",BFE$5,0)</f>
      </c>
      <c r="BFH20" s="125">
        <f>IF(BFE$6=0,RANK(BFE20,BFE$12:BFE$42,0),RANK(BFE20,BFE$12:BFE$42,1))</f>
      </c>
      <c r="BFI20" s="126">
        <v>24.18203125</v>
      </c>
      <c r="BFJ20" s="126">
        <f>IF(COUNTA(BFI$12:BFI$42)=0,0.6*BFI$5,IF(BFI20="",0,IF(BFI$6=0,IF(BFI20&gt;=BFI$8,BFI$5,IF(BFI20&lt;BFI$6,0,0.6*BFI$5+0.4*BFI$5*(BFI20-BFI$7)/(BFI$8-BFI$7))),IF(BFI20&lt;=BFI$8,BFI$5,IF(BFI20&gt;BFI$6,0,0.6*BFI$5+0.4*BFI$5*(BFI20-BFI$7)/(BFI$8-BFI$7))))))</f>
      </c>
      <c r="BFK20" s="126">
        <f>IF(BFI20&lt;&gt;"",BFI$5,0)</f>
      </c>
      <c r="BFL20" s="125">
        <f>IF(BFI$6=0,RANK(BFI20,BFI$12:BFI$42,0),RANK(BFI20,BFI$12:BFI$42,1))</f>
      </c>
      <c r="BFM20" s="126">
        <v>3.1601171875</v>
      </c>
      <c r="BFN20" s="126">
        <f>IF(COUNTA(BFM$12:BFM$42)=0,0.6*BFM$5,IF(BFM20="",0,IF(BFM$6=0,IF(BFM20&gt;=BFM$8,BFM$5,IF(BFM20&lt;BFM$6,0,0.6*BFM$5+0.4*BFM$5*(BFM20-BFM$7)/(BFM$8-BFM$7))),IF(BFM20&lt;=BFM$8,BFM$5,IF(BFM20&gt;BFM$6,0,0.6*BFM$5+0.4*BFM$5*(BFM20-BFM$7)/(BFM$8-BFM$7))))))</f>
      </c>
      <c r="BFO20" s="126">
        <f>IF(BFM20&lt;&gt;"",BFM$5,0)</f>
      </c>
      <c r="BFP20" s="125">
        <f>IF(BFM$6=0,RANK(BFM20,BFM$12:BFM$42,0),RANK(BFM20,BFM$12:BFM$42,1))</f>
      </c>
      <c r="BFQ20" s="126">
        <v>0.49</v>
      </c>
      <c r="BFR20" s="126">
        <f>IF(COUNTA(BFQ$12:BFQ$42)=0,0.6*BFQ$5,IF(BFQ20="",0,IF(BFQ$6=0,IF(BFQ20&gt;=BFQ$8,BFQ$5,IF(BFQ20&lt;BFQ$6,0,0.6*BFQ$5+0.4*BFQ$5*(BFQ20-BFQ$7)/(BFQ$8-BFQ$7))),IF(BFQ20&lt;=BFQ$8,BFQ$5,IF(BFQ20&gt;BFQ$6,0,0.6*BFQ$5+0.4*BFQ$5*(BFQ20-BFQ$7)/(BFQ$8-BFQ$7))))))</f>
      </c>
      <c r="BFS20" s="126">
        <f>IF(BFQ20&lt;&gt;"",BFQ$5,0)</f>
      </c>
      <c r="BFT20" s="125">
        <f>IF(BFQ$6=0,RANK(BFQ20,BFQ$12:BFQ$42,0),RANK(BFQ20,BFQ$12:BFQ$42,1))</f>
      </c>
      <c r="BFU20" s="126">
        <v>98.12</v>
      </c>
      <c r="BFV20" s="126">
        <f>IF(COUNTA(BFU$12:BFU$42)=0,0.6*BFU$5,IF(BFU20="",0,IF(BFU$6=0,IF(BFU20&gt;=BFU$8,BFU$5,IF(BFU20&lt;BFU$6,0,0.6*BFU$5+0.4*BFU$5*(BFU20-BFU$7)/(BFU$8-BFU$7))),IF(BFU20&lt;=BFU$8,BFU$5,IF(BFU20&gt;BFU$6,0,0.6*BFU$5+0.4*BFU$5*(BFU20-BFU$7)/(BFU$8-BFU$7))))))</f>
      </c>
      <c r="BFW20" s="126">
        <f>IF(BFU20&lt;&gt;"",BFU$5,0)</f>
      </c>
      <c r="BFX20" s="125">
        <f>IF(BFU$6=0,RANK(BFU20,BFU$12:BFU$42,0),RANK(BFU20,BFU$12:BFU$42,1))</f>
      </c>
      <c r="BFY20"/>
      <c r="BFZ20" s="126">
        <f>IF(COUNTA(BFY$12:BFY$42)=0,0.6*BFY$5,IF(BFY20="",0,IF(BFY$6=0,IF(BFY20&gt;=BFY$8,BFY$5,IF(BFY20&lt;BFY$6,0,0.6*BFY$5+0.4*BFY$5*(BFY20-BFY$7)/(BFY$8-BFY$7))),IF(BFY20&lt;=BFY$8,BFY$5,IF(BFY20&gt;BFY$6,0,0.6*BFY$5+0.4*BFY$5*(BFY20-BFY$7)/(BFY$8-BFY$7))))))</f>
      </c>
      <c r="BGA20" s="126">
        <f>IF(BFY20&lt;&gt;"",BFY$5,0)</f>
      </c>
      <c r="BGB20" s="125">
        <f>IF(BFY$6=0,RANK(BFY20,BFY$12:BFY$42,0),RANK(BFY20,BFY$12:BFY$42,1))</f>
      </c>
      <c r="BGC20"/>
      <c r="BGD20" s="126">
        <f>IF(COUNTA(BGC$12:BGC$42)=0,0.6*BGC$5,IF(BGC20="",0,IF(BGC$6=0,IF(BGC20&gt;=BGC$8,BGC$5,IF(BGC20&lt;BGC$6,0,0.6*BGC$5+0.4*BGC$5*(BGC20-BGC$7)/(BGC$8-BGC$7))),IF(BGC20&lt;=BGC$8,BGC$5,IF(BGC20&gt;BGC$6,0,0.6*BGC$5+0.4*BGC$5*(BGC20-BGC$7)/(BGC$8-BGC$7))))))</f>
      </c>
      <c r="BGE20" s="126">
        <f>IF(BGC20&lt;&gt;"",BGC$5,0)</f>
      </c>
      <c r="BGF20" s="125">
        <f>IF(BGC$6=0,RANK(BGC20,BGC$12:BGC$42,0),RANK(BGC20,BGC$12:BGC$42,1))</f>
      </c>
      <c r="BGG20"/>
      <c r="BGH20" s="126">
        <f>IF(COUNTA(BGG$12:BGG$42)=0,0.6*BGG$5,IF(BGG20="",0,IF(BGG$6=0,IF(BGG20&gt;=BGG$8,BGG$5,IF(BGG20&lt;BGG$6,0,0.6*BGG$5+0.4*BGG$5*(BGG20-BGG$7)/(BGG$8-BGG$7))),IF(BGG20&lt;=BGG$8,BGG$5,IF(BGG20&gt;BGG$6,0,0.6*BGG$5+0.4*BGG$5*(BGG20-BGG$7)/(BGG$8-BGG$7))))))</f>
      </c>
      <c r="BGI20" s="126">
        <f>IF(BGG20&lt;&gt;"",BGG$5,0)</f>
      </c>
      <c r="BGJ20" s="125">
        <f>IF(BGG$6=0,RANK(BGG20,BGG$12:BGG$42,0),RANK(BGG20,BGG$12:BGG$42,1))</f>
      </c>
      <c r="BGK20"/>
      <c r="BGL20" s="126">
        <f>IF(COUNTA(BGK$12:BGK$42)=0,0.6*BGK$5,IF(BGK20="",0,IF(BGK$6=0,IF(BGK20&gt;=BGK$8,BGK$5,IF(BGK20&lt;BGK$6,0,0.6*BGK$5+0.4*BGK$5*(BGK20-BGK$7)/(BGK$8-BGK$7))),IF(BGK20&lt;=BGK$8,BGK$5,IF(BGK20&gt;BGK$6,0,0.6*BGK$5+0.4*BGK$5*(BGK20-BGK$7)/(BGK$8-BGK$7))))))</f>
      </c>
      <c r="BGM20" s="126">
        <f>IF(BGK20&lt;&gt;"",BGK$5,0)</f>
      </c>
      <c r="BGN20" s="125">
        <f>IF(BGK$6=0,RANK(BGK20,BGK$12:BGK$42,0),RANK(BGK20,BGK$12:BGK$42,1))</f>
      </c>
      <c r="BGO20" s="126">
        <v>99.96</v>
      </c>
      <c r="BGP20" s="126">
        <f>IF(COUNTA(BGO$12:BGO$42)=0,0.6*BGO$5,IF(BGO20="",0,IF(BGO$6=0,IF(BGO20&gt;=BGO$8,BGO$5,IF(BGO20&lt;BGO$6,0,0.6*BGO$5+0.4*BGO$5*(BGO20-BGO$7)/(BGO$8-BGO$7))),IF(BGO20&lt;=BGO$8,BGO$5,IF(BGO20&gt;BGO$6,0,0.6*BGO$5+0.4*BGO$5*(BGO20-BGO$7)/(BGO$8-BGO$7))))))</f>
      </c>
      <c r="BGQ20" s="126">
        <f>IF(BGO20&lt;&gt;"",BGO$5,0)</f>
      </c>
      <c r="BGR20" s="125">
        <f>IF(BGO$6=0,RANK(BGO20,BGO$12:BGO$42,0),RANK(BGO20,BGO$12:BGO$42,1))</f>
      </c>
      <c r="BGS20"/>
      <c r="BGT20" s="126">
        <f>IF(COUNTA(BGS$12:BGS$42)=0,0.6*BGS$5,IF(BGS20="",0,IF(BGS$6=0,IF(BGS20&gt;=BGS$8,BGS$5,IF(BGS20&lt;BGS$6,0,0.6*BGS$5+0.4*BGS$5*(BGS20-BGS$7)/(BGS$8-BGS$7))),IF(BGS20&lt;=BGS$8,BGS$5,IF(BGS20&gt;BGS$6,0,0.6*BGS$5+0.4*BGS$5*(BGS20-BGS$7)/(BGS$8-BGS$7))))))</f>
      </c>
      <c r="BGU20" s="126">
        <f>IF(BGS20&lt;&gt;"",BGS$5,0)</f>
      </c>
      <c r="BGV20" s="125">
        <f>IF(BGS$6=0,RANK(BGS20,BGS$12:BGS$42,0),RANK(BGS20,BGS$12:BGS$42,1))</f>
      </c>
      <c r="BGW20" s="126">
        <v>2.66</v>
      </c>
      <c r="BGX20" s="126">
        <f>IF(COUNTA(BGW$12:BGW$42)=0,0.6*BGW$5,IF(BGW20="",0,IF(BGW$6=0,IF(BGW20&gt;=BGW$8,BGW$5,IF(BGW20&lt;BGW$6,0,0.6*BGW$5+0.4*BGW$5*(BGW20-BGW$7)/(BGW$8-BGW$7))),IF(BGW20&lt;=BGW$8,BGW$5,IF(BGW20&gt;BGW$6,0,0.6*BGW$5+0.4*BGW$5*(BGW20-BGW$7)/(BGW$8-BGW$7))))))</f>
      </c>
      <c r="BGY20" s="126">
        <f>IF(BGW20&lt;&gt;"",BGW$5,0)</f>
      </c>
      <c r="BGZ20" s="125">
        <f>IF(BGW$6=0,RANK(BGW20,BGW$12:BGW$42,0),RANK(BGW20,BGW$12:BGW$42,1))</f>
      </c>
      <c r="BHA20" s="126">
        <v>99.15</v>
      </c>
      <c r="BHB20" s="126">
        <f>IF(COUNTA(BHA$12:BHA$42)=0,0.6*BHA$5,IF(BHA20="",0,IF(BHA$6=0,IF(BHA20&gt;=BHA$8,BHA$5,IF(BHA20&lt;BHA$6,0,0.6*BHA$5+0.4*BHA$5*(BHA20-BHA$7)/(BHA$8-BHA$7))),IF(BHA20&lt;=BHA$8,BHA$5,IF(BHA20&gt;BHA$6,0,0.6*BHA$5+0.4*BHA$5*(BHA20-BHA$7)/(BHA$8-BHA$7))))))</f>
      </c>
      <c r="BHC20" s="126">
        <f>IF(BHA20&lt;&gt;"",BHA$5,0)</f>
      </c>
      <c r="BHD20" s="125">
        <f>IF(BHA$6=0,RANK(BHA20,BHA$12:BHA$42,0),RANK(BHA20,BHA$12:BHA$42,1))</f>
      </c>
      <c r="BHE20" s="126">
        <v>99.68</v>
      </c>
      <c r="BHF20" s="126">
        <f>IF(COUNTA(BHE$12:BHE$42)=0,0.6*BHE$5,IF(BHE20="",0,IF(BHE$6=0,IF(BHE20&gt;=BHE$8,BHE$5,IF(BHE20&lt;BHE$6,0,0.6*BHE$5+0.4*BHE$5*(BHE20-BHE$7)/(BHE$8-BHE$7))),IF(BHE20&lt;=BHE$8,BHE$5,IF(BHE20&gt;BHE$6,0,0.6*BHE$5+0.4*BHE$5*(BHE20-BHE$7)/(BHE$8-BHE$7))))))</f>
      </c>
      <c r="BHG20" s="126">
        <f>IF(BHE20&lt;&gt;"",BHE$5,0)</f>
      </c>
      <c r="BHH20" s="125">
        <f>IF(BHE$6=0,RANK(BHE20,BHE$12:BHE$42,0),RANK(BHE20,BHE$12:BHE$42,1))</f>
      </c>
      <c r="BHI20" s="126">
        <v>0.75</v>
      </c>
      <c r="BHJ20" s="126">
        <f>IF(COUNTA(BHI$12:BHI$42)=0,0.6*BHI$5,IF(BHI20="",0,IF(BHI$6=0,IF(BHI20&gt;=BHI$8,BHI$5,IF(BHI20&lt;BHI$6,0,0.6*BHI$5+0.4*BHI$5*(BHI20-BHI$7)/(BHI$8-BHI$7))),IF(BHI20&lt;=BHI$8,BHI$5,IF(BHI20&gt;BHI$6,0,0.6*BHI$5+0.4*BHI$5*(BHI20-BHI$7)/(BHI$8-BHI$7))))))</f>
      </c>
      <c r="BHK20" s="126">
        <f>IF(BHI20&lt;&gt;"",BHI$5,0)</f>
      </c>
      <c r="BHL20" s="125">
        <f>IF(BHI$6=0,RANK(BHI20,BHI$12:BHI$42,0),RANK(BHI20,BHI$12:BHI$42,1))</f>
      </c>
      <c r="BHM20" s="126">
        <v>99.21</v>
      </c>
      <c r="BHN20" s="126">
        <f>IF(COUNTA(BHM$12:BHM$42)=0,0.6*BHM$5,IF(BHM20="",0,IF(BHM$6=0,IF(BHM20&gt;=BHM$8,BHM$5,IF(BHM20&lt;BHM$6,0,0.6*BHM$5+0.4*BHM$5*(BHM20-BHM$7)/(BHM$8-BHM$7))),IF(BHM20&lt;=BHM$8,BHM$5,IF(BHM20&gt;BHM$6,0,0.6*BHM$5+0.4*BHM$5*(BHM20-BHM$7)/(BHM$8-BHM$7))))))</f>
      </c>
      <c r="BHO20" s="126">
        <f>IF(BHM20&lt;&gt;"",BHM$5,0)</f>
      </c>
      <c r="BHP20" s="125">
        <f>IF(BHM$6=0,RANK(BHM20,BHM$12:BHM$42,0),RANK(BHM20,BHM$12:BHM$42,1))</f>
      </c>
      <c r="BHQ20" s="126">
        <v>1.22</v>
      </c>
      <c r="BHR20" s="126">
        <f>IF(COUNTA(BHQ$12:BHQ$42)=0,0.6*BHQ$5,IF(BHQ20="",0,IF(BHQ$6=0,IF(BHQ20&gt;=BHQ$8,BHQ$5,IF(BHQ20&lt;BHQ$6,0,0.6*BHQ$5+0.4*BHQ$5*(BHQ20-BHQ$7)/(BHQ$8-BHQ$7))),IF(BHQ20&lt;=BHQ$8,BHQ$5,IF(BHQ20&gt;BHQ$6,0,0.6*BHQ$5+0.4*BHQ$5*(BHQ20-BHQ$7)/(BHQ$8-BHQ$7))))))</f>
      </c>
      <c r="BHS20" s="126">
        <f>IF(BHQ20&lt;&gt;"",BHQ$5,0)</f>
      </c>
      <c r="BHT20" s="125">
        <f>IF(BHQ$6=0,RANK(BHQ20,BHQ$12:BHQ$42,0),RANK(BHQ20,BHQ$12:BHQ$42,1))</f>
      </c>
      <c r="BHU20" s="126">
        <v>0</v>
      </c>
      <c r="BHV20" s="126">
        <f>IF(COUNTA(BHU$12:BHU$42)=0,0.6*BHU$5,IF(BHU20="",0,IF(BHU$6=0,IF(BHU20&gt;=BHU$8,BHU$5,IF(BHU20&lt;BHU$6,0,0.6*BHU$5+0.4*BHU$5*(BHU20-BHU$7)/(BHU$8-BHU$7))),IF(BHU20&lt;=BHU$8,BHU$5,IF(BHU20&gt;BHU$6,0,0.6*BHU$5+0.4*BHU$5*(BHU20-BHU$7)/(BHU$8-BHU$7))))))</f>
      </c>
      <c r="BHW20" s="126">
        <f>IF(BHU20&lt;&gt;"",BHU$5,0)</f>
      </c>
      <c r="BHX20" s="125">
        <f>IF(BHU$6=0,RANK(BHU20,BHU$12:BHU$42,0),RANK(BHU20,BHU$12:BHU$42,1))</f>
      </c>
      <c r="BHY20" s="126">
        <v>29.5703125</v>
      </c>
      <c r="BHZ20" s="126">
        <f>IF(COUNTA(BHY$12:BHY$42)=0,0.6*BHY$5,IF(BHY20="",0,IF(BHY$6=0,IF(BHY20&gt;=BHY$8,BHY$5,IF(BHY20&lt;BHY$6,0,0.6*BHY$5+0.4*BHY$5*(BHY20-BHY$7)/(BHY$8-BHY$7))),IF(BHY20&lt;=BHY$8,BHY$5,IF(BHY20&gt;BHY$6,0,0.6*BHY$5+0.4*BHY$5*(BHY20-BHY$7)/(BHY$8-BHY$7))))))</f>
      </c>
      <c r="BIA20" s="126">
        <f>IF(BHY20&lt;&gt;"",BHY$5,0)</f>
      </c>
      <c r="BIB20" s="125">
        <f>IF(BHY$6=0,RANK(BHY20,BHY$12:BHY$42,0),RANK(BHY20,BHY$12:BHY$42,1))</f>
      </c>
      <c r="BIC20" s="126">
        <v>4.66796875</v>
      </c>
      <c r="BID20" s="126">
        <f>IF(COUNTA(BIC$12:BIC$42)=0,0.6*BIC$5,IF(BIC20="",0,IF(BIC$6=0,IF(BIC20&gt;=BIC$8,BIC$5,IF(BIC20&lt;BIC$6,0,0.6*BIC$5+0.4*BIC$5*(BIC20-BIC$7)/(BIC$8-BIC$7))),IF(BIC20&lt;=BIC$8,BIC$5,IF(BIC20&gt;BIC$6,0,0.6*BIC$5+0.4*BIC$5*(BIC20-BIC$7)/(BIC$8-BIC$7))))))</f>
      </c>
      <c r="BIE20" s="126">
        <f>IF(BIC20&lt;&gt;"",BIC$5,0)</f>
      </c>
      <c r="BIF20" s="125">
        <f>IF(BIC$6=0,RANK(BIC20,BIC$12:BIC$42,0),RANK(BIC20,BIC$12:BIC$42,1))</f>
      </c>
      <c r="BIG20"/>
      <c r="BIH20" s="126">
        <f>IF(COUNTA(BIG$12:BIG$42)=0,0.6*BIG$5,IF(BIG20="",0,IF(BIG$6=0,IF(BIG20&gt;=BIG$8,BIG$5,IF(BIG20&lt;BIG$6,0,0.6*BIG$5+0.4*BIG$5*(BIG20-BIG$7)/(BIG$8-BIG$7))),IF(BIG20&lt;=BIG$8,BIG$5,IF(BIG20&gt;BIG$6,0,0.6*BIG$5+0.4*BIG$5*(BIG20-BIG$7)/(BIG$8-BIG$7))))))</f>
      </c>
      <c r="BII20" s="126">
        <f>IF(BIG20&lt;&gt;"",BIG$5,0)</f>
      </c>
      <c r="BIJ20" s="125">
        <f>IF(BIG$6=0,RANK(BIG20,BIG$12:BIG$42,0),RANK(BIG20,BIG$12:BIG$42,1))</f>
      </c>
      <c r="BIK20"/>
      <c r="BIL20" s="126">
        <f>IF(COUNTA(BIK$12:BIK$42)=0,0.6*BIK$5,IF(BIK20="",0,IF(BIK$6=0,IF(BIK20&gt;=BIK$8,BIK$5,IF(BIK20&lt;BIK$6,0,0.6*BIK$5+0.4*BIK$5*(BIK20-BIK$7)/(BIK$8-BIK$7))),IF(BIK20&lt;=BIK$8,BIK$5,IF(BIK20&gt;BIK$6,0,0.6*BIK$5+0.4*BIK$5*(BIK20-BIK$7)/(BIK$8-BIK$7))))))</f>
      </c>
      <c r="BIM20" s="126">
        <f>IF(BIK20&lt;&gt;"",BIK$5,0)</f>
      </c>
      <c r="BIN20" s="125">
        <f>IF(BIK$6=0,RANK(BIK20,BIK$12:BIK$42,0),RANK(BIK20,BIK$12:BIK$42,1))</f>
      </c>
      <c r="BIO20"/>
      <c r="BIP20" s="126">
        <f>IF(COUNTA(BIO$12:BIO$42)=0,0.6*BIO$5,IF(BIO20="",0,IF(BIO$6=0,IF(BIO20&gt;=BIO$8,BIO$5,IF(BIO20&lt;BIO$6,0,0.6*BIO$5+0.4*BIO$5*(BIO20-BIO$7)/(BIO$8-BIO$7))),IF(BIO20&lt;=BIO$8,BIO$5,IF(BIO20&gt;BIO$6,0,0.6*BIO$5+0.4*BIO$5*(BIO20-BIO$7)/(BIO$8-BIO$7))))))</f>
      </c>
      <c r="BIQ20" s="126">
        <f>IF(BIO20&lt;&gt;"",BIO$5,0)</f>
      </c>
      <c r="BIR20" s="125">
        <f>IF(BIO$6=0,RANK(BIO20,BIO$12:BIO$42,0),RANK(BIO20,BIO$12:BIO$42,1))</f>
      </c>
      <c r="BIS20"/>
      <c r="BIT20" s="126">
        <f>IF(COUNTA(BIS$12:BIS$42)=0,0.6*BIS$5,IF(BIS20="",0,IF(BIS$6=0,IF(BIS20&gt;=BIS$8,BIS$5,IF(BIS20&lt;BIS$6,0,0.6*BIS$5+0.4*BIS$5*(BIS20-BIS$7)/(BIS$8-BIS$7))),IF(BIS20&lt;=BIS$8,BIS$5,IF(BIS20&gt;BIS$6,0,0.6*BIS$5+0.4*BIS$5*(BIS20-BIS$7)/(BIS$8-BIS$7))))))</f>
      </c>
      <c r="BIU20" s="126">
        <f>IF(BIS20&lt;&gt;"",BIS$5,0)</f>
      </c>
      <c r="BIV20" s="125">
        <f>IF(BIS$6=0,RANK(BIS20,BIS$12:BIS$42,0),RANK(BIS20,BIS$12:BIS$42,1))</f>
      </c>
      <c r="BIW20"/>
      <c r="BIX20" s="126">
        <f>IF(COUNTA(BIW$12:BIW$42)=0,0.6*BIW$5,IF(BIW20="",0,IF(BIW$6=0,IF(BIW20&gt;=BIW$8,BIW$5,IF(BIW20&lt;BIW$6,0,0.6*BIW$5+0.4*BIW$5*(BIW20-BIW$7)/(BIW$8-BIW$7))),IF(BIW20&lt;=BIW$8,BIW$5,IF(BIW20&gt;BIW$6,0,0.6*BIW$5+0.4*BIW$5*(BIW20-BIW$7)/(BIW$8-BIW$7))))))</f>
      </c>
      <c r="BIY20" s="126">
        <f>IF(BIW20&lt;&gt;"",BIW$5,0)</f>
      </c>
      <c r="BIZ20" s="125">
        <f>IF(BIW$6=0,RANK(BIW20,BIW$12:BIW$42,0),RANK(BIW20,BIW$12:BIW$42,1))</f>
      </c>
      <c r="BJA20"/>
      <c r="BJB20" s="126">
        <f>IF(COUNTA(BJA$12:BJA$42)=0,0.6*BJA$5,IF(BJA20="",0,IF(BJA$6=0,IF(BJA20&gt;=BJA$8,BJA$5,IF(BJA20&lt;BJA$6,0,0.6*BJA$5+0.4*BJA$5*(BJA20-BJA$7)/(BJA$8-BJA$7))),IF(BJA20&lt;=BJA$8,BJA$5,IF(BJA20&gt;BJA$6,0,0.6*BJA$5+0.4*BJA$5*(BJA20-BJA$7)/(BJA$8-BJA$7))))))</f>
      </c>
      <c r="BJC20" s="126">
        <f>IF(BJA20&lt;&gt;"",BJA$5,0)</f>
      </c>
      <c r="BJD20" s="125">
        <f>IF(BJA$6=0,RANK(BJA20,BJA$12:BJA$42,0),RANK(BJA20,BJA$12:BJA$42,1))</f>
      </c>
      <c r="BJE20"/>
      <c r="BJF20" s="126">
        <f>IF(COUNTA(BJE$12:BJE$42)=0,0.6*BJE$5,IF(BJE20="",0,IF(BJE$6=0,IF(BJE20&gt;=BJE$8,BJE$5,IF(BJE20&lt;BJE$6,0,0.6*BJE$5+0.4*BJE$5*(BJE20-BJE$7)/(BJE$8-BJE$7))),IF(BJE20&lt;=BJE$8,BJE$5,IF(BJE20&gt;BJE$6,0,0.6*BJE$5+0.4*BJE$5*(BJE20-BJE$7)/(BJE$8-BJE$7))))))</f>
      </c>
      <c r="BJG20" s="126">
        <f>IF(BJE20&lt;&gt;"",BJE$5,0)</f>
      </c>
      <c r="BJH20" s="125">
        <f>IF(BJE$6=0,RANK(BJE20,BJE$12:BJE$42,0),RANK(BJE20,BJE$12:BJE$42,1))</f>
      </c>
      <c r="BJI20"/>
      <c r="BJJ20" s="126">
        <f>IF(COUNTA(BJI$12:BJI$42)=0,0.6*BJI$5,IF(BJI20="",0,IF(BJI$6=0,IF(BJI20&gt;=BJI$8,BJI$5,IF(BJI20&lt;BJI$6,0,0.6*BJI$5+0.4*BJI$5*(BJI20-BJI$7)/(BJI$8-BJI$7))),IF(BJI20&lt;=BJI$8,BJI$5,IF(BJI20&gt;BJI$6,0,0.6*BJI$5+0.4*BJI$5*(BJI20-BJI$7)/(BJI$8-BJI$7))))))</f>
      </c>
      <c r="BJK20" s="126">
        <f>IF(BJI20&lt;&gt;"",BJI$5,0)</f>
      </c>
      <c r="BJL20" s="125">
        <f>IF(BJI$6=0,RANK(BJI20,BJI$12:BJI$42,0),RANK(BJI20,BJI$12:BJI$42,1))</f>
      </c>
      <c r="BJM20"/>
      <c r="BJN20" s="126">
        <f>IF(COUNTA(BJM$12:BJM$42)=0,0.6*BJM$5,IF(BJM20="",0,IF(BJM$6=0,IF(BJM20&gt;=BJM$8,BJM$5,IF(BJM20&lt;BJM$6,0,0.6*BJM$5+0.4*BJM$5*(BJM20-BJM$7)/(BJM$8-BJM$7))),IF(BJM20&lt;=BJM$8,BJM$5,IF(BJM20&gt;BJM$6,0,0.6*BJM$5+0.4*BJM$5*(BJM20-BJM$7)/(BJM$8-BJM$7))))))</f>
      </c>
      <c r="BJO20" s="126">
        <f>IF(BJM20&lt;&gt;"",BJM$5,0)</f>
      </c>
      <c r="BJP20" s="125">
        <f>IF(BJM$6=0,RANK(BJM20,BJM$12:BJM$42,0),RANK(BJM20,BJM$12:BJM$42,1))</f>
      </c>
      <c r="BJQ20"/>
      <c r="BJR20" s="126">
        <f>IF(COUNTA(BJQ$12:BJQ$42)=0,0.6*BJQ$5,IF(BJQ20="",0,IF(BJQ$6=0,IF(BJQ20&gt;=BJQ$8,BJQ$5,IF(BJQ20&lt;BJQ$6,0,0.6*BJQ$5+0.4*BJQ$5*(BJQ20-BJQ$7)/(BJQ$8-BJQ$7))),IF(BJQ20&lt;=BJQ$8,BJQ$5,IF(BJQ20&gt;BJQ$6,0,0.6*BJQ$5+0.4*BJQ$5*(BJQ20-BJQ$7)/(BJQ$8-BJQ$7))))))</f>
      </c>
      <c r="BJS20" s="126">
        <f>IF(BJQ20&lt;&gt;"",BJQ$5,0)</f>
      </c>
      <c r="BJT20" s="125">
        <f>IF(BJQ$6=0,RANK(BJQ20,BJQ$12:BJQ$42,0),RANK(BJQ20,BJQ$12:BJQ$42,1))</f>
      </c>
      <c r="BJU20"/>
      <c r="BJV20" s="126">
        <f>IF(COUNTA(BJU$12:BJU$42)=0,0.6*BJU$5,IF(BJU20="",0,IF(BJU$6=0,IF(BJU20&gt;=BJU$8,BJU$5,IF(BJU20&lt;BJU$6,0,0.6*BJU$5+0.4*BJU$5*(BJU20-BJU$7)/(BJU$8-BJU$7))),IF(BJU20&lt;=BJU$8,BJU$5,IF(BJU20&gt;BJU$6,0,0.6*BJU$5+0.4*BJU$5*(BJU20-BJU$7)/(BJU$8-BJU$7))))))</f>
      </c>
      <c r="BJW20" s="126">
        <f>IF(BJU20&lt;&gt;"",BJU$5,0)</f>
      </c>
      <c r="BJX20" s="125">
        <f>IF(BJU$6=0,RANK(BJU20,BJU$12:BJU$42,0),RANK(BJU20,BJU$12:BJU$42,1))</f>
      </c>
      <c r="BJY20" s="126">
        <v>97.22</v>
      </c>
      <c r="BJZ20" s="126">
        <f>IF(COUNTA(BJY$12:BJY$42)=0,0.6*BJY$5,IF(BJY20="",0,IF(BJY$6=0,IF(BJY20&gt;=BJY$8,BJY$5,IF(BJY20&lt;BJY$6,0,0.6*BJY$5+0.4*BJY$5*(BJY20-BJY$7)/(BJY$8-BJY$7))),IF(BJY20&lt;=BJY$8,BJY$5,IF(BJY20&gt;BJY$6,0,0.6*BJY$5+0.4*BJY$5*(BJY20-BJY$7)/(BJY$8-BJY$7))))))</f>
      </c>
      <c r="BKA20" s="126">
        <f>IF(BJY20&lt;&gt;"",BJY$5,0)</f>
      </c>
      <c r="BKB20" s="125">
        <f>IF(BJY$6=0,RANK(BJY20,BJY$12:BJY$42,0),RANK(BJY20,BJY$12:BJY$42,1))</f>
      </c>
      <c r="BKC20"/>
      <c r="BKD20" s="126">
        <f>IF(COUNTA(BKC$12:BKC$42)=0,0.6*BKC$5,IF(BKC20="",0,IF(BKC$6=0,IF(BKC20&gt;=BKC$8,BKC$5,IF(BKC20&lt;BKC$6,0,0.6*BKC$5+0.4*BKC$5*(BKC20-BKC$7)/(BKC$8-BKC$7))),IF(BKC20&lt;=BKC$8,BKC$5,IF(BKC20&gt;BKC$6,0,0.6*BKC$5+0.4*BKC$5*(BKC20-BKC$7)/(BKC$8-BKC$7))))))</f>
      </c>
      <c r="BKE20" s="126">
        <f>IF(BKC20&lt;&gt;"",BKC$5,0)</f>
      </c>
      <c r="BKF20" s="125">
        <f>IF(BKC$6=0,RANK(BKC20,BKC$12:BKC$42,0),RANK(BKC20,BKC$12:BKC$42,1))</f>
      </c>
      <c r="BKG20"/>
      <c r="BKH20" s="126">
        <f>IF(COUNTA(BKG$12:BKG$42)=0,0.6*BKG$5,IF(BKG20="",0,IF(BKG$6=0,IF(BKG20&gt;=BKG$8,BKG$5,IF(BKG20&lt;BKG$6,0,0.6*BKG$5+0.4*BKG$5*(BKG20-BKG$7)/(BKG$8-BKG$7))),IF(BKG20&lt;=BKG$8,BKG$5,IF(BKG20&gt;BKG$6,0,0.6*BKG$5+0.4*BKG$5*(BKG20-BKG$7)/(BKG$8-BKG$7))))))</f>
      </c>
      <c r="BKI20" s="126">
        <f>IF(BKG20&lt;&gt;"",BKG$5,0)</f>
      </c>
      <c r="BKJ20" s="125">
        <f>IF(BKG$6=0,RANK(BKG20,BKG$12:BKG$42,0),RANK(BKG20,BKG$12:BKG$42,1))</f>
      </c>
      <c r="BKK20"/>
      <c r="BKL20" s="126">
        <f>IF(COUNTA(BKK$12:BKK$42)=0,0.6*BKK$5,IF(BKK20="",0,IF(BKK$6=0,IF(BKK20&gt;=BKK$8,BKK$5,IF(BKK20&lt;BKK$6,0,0.6*BKK$5+0.4*BKK$5*(BKK20-BKK$7)/(BKK$8-BKK$7))),IF(BKK20&lt;=BKK$8,BKK$5,IF(BKK20&gt;BKK$6,0,0.6*BKK$5+0.4*BKK$5*(BKK20-BKK$7)/(BKK$8-BKK$7))))))</f>
      </c>
      <c r="BKM20" s="126">
        <f>IF(BKK20&lt;&gt;"",BKK$5,0)</f>
      </c>
      <c r="BKN20" s="125">
        <f>IF(BKK$6=0,RANK(BKK20,BKK$12:BKK$42,0),RANK(BKK20,BKK$12:BKK$42,1))</f>
      </c>
      <c r="BKO20" s="126">
        <v>99.81</v>
      </c>
      <c r="BKP20" s="126">
        <f>IF(COUNTA(BKO$12:BKO$42)=0,0.6*BKO$5,IF(BKO20="",0,IF(BKO$6=0,IF(BKO20&gt;=BKO$8,BKO$5,IF(BKO20&lt;BKO$6,0,0.6*BKO$5+0.4*BKO$5*(BKO20-BKO$7)/(BKO$8-BKO$7))),IF(BKO20&lt;=BKO$8,BKO$5,IF(BKO20&gt;BKO$6,0,0.6*BKO$5+0.4*BKO$5*(BKO20-BKO$7)/(BKO$8-BKO$7))))))</f>
      </c>
      <c r="BKQ20" s="126">
        <f>IF(BKO20&lt;&gt;"",BKO$5,0)</f>
      </c>
      <c r="BKR20" s="125">
        <f>IF(BKO$6=0,RANK(BKO20,BKO$12:BKO$42,0),RANK(BKO20,BKO$12:BKO$42,1))</f>
      </c>
      <c r="BKS20"/>
      <c r="BKT20" s="126">
        <f>IF(COUNTA(BKS$12:BKS$42)=0,0.6*BKS$5,IF(BKS20="",0,IF(BKS$6=0,IF(BKS20&gt;=BKS$8,BKS$5,IF(BKS20&lt;BKS$6,0,0.6*BKS$5+0.4*BKS$5*(BKS20-BKS$7)/(BKS$8-BKS$7))),IF(BKS20&lt;=BKS$8,BKS$5,IF(BKS20&gt;BKS$6,0,0.6*BKS$5+0.4*BKS$5*(BKS20-BKS$7)/(BKS$8-BKS$7))))))</f>
      </c>
      <c r="BKU20" s="126">
        <f>IF(BKS20&lt;&gt;"",BKS$5,0)</f>
      </c>
      <c r="BKV20" s="125">
        <f>IF(BKS$6=0,RANK(BKS20,BKS$12:BKS$42,0),RANK(BKS20,BKS$12:BKS$42,1))</f>
      </c>
      <c r="BKW20" s="126">
        <v>2.64</v>
      </c>
      <c r="BKX20" s="126">
        <f>IF(COUNTA(BKW$12:BKW$42)=0,0.6*BKW$5,IF(BKW20="",0,IF(BKW$6=0,IF(BKW20&gt;=BKW$8,BKW$5,IF(BKW20&lt;BKW$6,0,0.6*BKW$5+0.4*BKW$5*(BKW20-BKW$7)/(BKW$8-BKW$7))),IF(BKW20&lt;=BKW$8,BKW$5,IF(BKW20&gt;BKW$6,0,0.6*BKW$5+0.4*BKW$5*(BKW20-BKW$7)/(BKW$8-BKW$7))))))</f>
      </c>
      <c r="BKY20" s="126">
        <f>IF(BKW20&lt;&gt;"",BKW$5,0)</f>
      </c>
      <c r="BKZ20" s="125">
        <f>IF(BKW$6=0,RANK(BKW20,BKW$12:BKW$42,0),RANK(BKW20,BKW$12:BKW$42,1))</f>
      </c>
      <c r="BLA20" s="126">
        <v>98.37</v>
      </c>
      <c r="BLB20" s="126">
        <f>IF(COUNTA(BLA$12:BLA$42)=0,0.6*BLA$5,IF(BLA20="",0,IF(BLA$6=0,IF(BLA20&gt;=BLA$8,BLA$5,IF(BLA20&lt;BLA$6,0,0.6*BLA$5+0.4*BLA$5*(BLA20-BLA$7)/(BLA$8-BLA$7))),IF(BLA20&lt;=BLA$8,BLA$5,IF(BLA20&gt;BLA$6,0,0.6*BLA$5+0.4*BLA$5*(BLA20-BLA$7)/(BLA$8-BLA$7))))))</f>
      </c>
      <c r="BLC20" s="126">
        <f>IF(BLA20&lt;&gt;"",BLA$5,0)</f>
      </c>
      <c r="BLD20" s="125">
        <f>IF(BLA$6=0,RANK(BLA20,BLA$12:BLA$42,0),RANK(BLA20,BLA$12:BLA$42,1))</f>
      </c>
      <c r="BLE20" s="126">
        <v>100</v>
      </c>
      <c r="BLF20" s="126">
        <f>IF(COUNTA(BLE$12:BLE$42)=0,0.6*BLE$5,IF(BLE20="",0,IF(BLE$6=0,IF(BLE20&gt;=BLE$8,BLE$5,IF(BLE20&lt;BLE$6,0,0.6*BLE$5+0.4*BLE$5*(BLE20-BLE$7)/(BLE$8-BLE$7))),IF(BLE20&lt;=BLE$8,BLE$5,IF(BLE20&gt;BLE$6,0,0.6*BLE$5+0.4*BLE$5*(BLE20-BLE$7)/(BLE$8-BLE$7))))))</f>
      </c>
      <c r="BLG20" s="126">
        <f>IF(BLE20&lt;&gt;"",BLE$5,0)</f>
      </c>
      <c r="BLH20" s="125">
        <f>IF(BLE$6=0,RANK(BLE20,BLE$12:BLE$42,0),RANK(BLE20,BLE$12:BLE$42,1))</f>
      </c>
      <c r="BLI20" s="126">
        <v>0.51</v>
      </c>
      <c r="BLJ20" s="126">
        <f>IF(COUNTA(BLI$12:BLI$42)=0,0.6*BLI$5,IF(BLI20="",0,IF(BLI$6=0,IF(BLI20&gt;=BLI$8,BLI$5,IF(BLI20&lt;BLI$6,0,0.6*BLI$5+0.4*BLI$5*(BLI20-BLI$7)/(BLI$8-BLI$7))),IF(BLI20&lt;=BLI$8,BLI$5,IF(BLI20&gt;BLI$6,0,0.6*BLI$5+0.4*BLI$5*(BLI20-BLI$7)/(BLI$8-BLI$7))))))</f>
      </c>
      <c r="BLK20" s="126">
        <f>IF(BLI20&lt;&gt;"",BLI$5,0)</f>
      </c>
      <c r="BLL20" s="125">
        <f>IF(BLI$6=0,RANK(BLI20,BLI$12:BLI$42,0),RANK(BLI20,BLI$12:BLI$42,1))</f>
      </c>
      <c r="BLM20" s="126">
        <v>100</v>
      </c>
      <c r="BLN20" s="126">
        <f>IF(COUNTA(BLM$12:BLM$42)=0,0.6*BLM$5,IF(BLM20="",0,IF(BLM$6=0,IF(BLM20&gt;=BLM$8,BLM$5,IF(BLM20&lt;BLM$6,0,0.6*BLM$5+0.4*BLM$5*(BLM20-BLM$7)/(BLM$8-BLM$7))),IF(BLM20&lt;=BLM$8,BLM$5,IF(BLM20&gt;BLM$6,0,0.6*BLM$5+0.4*BLM$5*(BLM20-BLM$7)/(BLM$8-BLM$7))))))</f>
      </c>
      <c r="BLO20" s="126">
        <f>IF(BLM20&lt;&gt;"",BLM$5,0)</f>
      </c>
      <c r="BLP20" s="125">
        <f>IF(BLM$6=0,RANK(BLM20,BLM$12:BLM$42,0),RANK(BLM20,BLM$12:BLM$42,1))</f>
      </c>
      <c r="BLQ20" s="126">
        <v>0.81</v>
      </c>
      <c r="BLR20" s="126">
        <f>IF(COUNTA(BLQ$12:BLQ$42)=0,0.6*BLQ$5,IF(BLQ20="",0,IF(BLQ$6=0,IF(BLQ20&gt;=BLQ$8,BLQ$5,IF(BLQ20&lt;BLQ$6,0,0.6*BLQ$5+0.4*BLQ$5*(BLQ20-BLQ$7)/(BLQ$8-BLQ$7))),IF(BLQ20&lt;=BLQ$8,BLQ$5,IF(BLQ20&gt;BLQ$6,0,0.6*BLQ$5+0.4*BLQ$5*(BLQ20-BLQ$7)/(BLQ$8-BLQ$7))))))</f>
      </c>
      <c r="BLS20" s="126">
        <f>IF(BLQ20&lt;&gt;"",BLQ$5,0)</f>
      </c>
      <c r="BLT20" s="125">
        <f>IF(BLQ$6=0,RANK(BLQ20,BLQ$12:BLQ$42,0),RANK(BLQ20,BLQ$12:BLQ$42,1))</f>
      </c>
      <c r="BLU20" s="126">
        <v>0.00767990169725827</v>
      </c>
      <c r="BLV20" s="126">
        <f>IF(COUNTA(BLU$12:BLU$42)=0,0.6*BLU$5,IF(BLU20="",0,IF(BLU$6=0,IF(BLU20&gt;=BLU$8,BLU$5,IF(BLU20&lt;BLU$6,0,0.6*BLU$5+0.4*BLU$5*(BLU20-BLU$7)/(BLU$8-BLU$7))),IF(BLU20&lt;=BLU$8,BLU$5,IF(BLU20&gt;BLU$6,0,0.6*BLU$5+0.4*BLU$5*(BLU20-BLU$7)/(BLU$8-BLU$7))))))</f>
      </c>
      <c r="BLW20" s="126">
        <f>IF(BLU20&lt;&gt;"",BLU$5,0)</f>
      </c>
      <c r="BLX20" s="125">
        <f>IF(BLU$6=0,RANK(BLU20,BLU$12:BLU$42,0),RANK(BLU20,BLU$12:BLU$42,1))</f>
      </c>
      <c r="BLY20" s="126">
        <v>26.962314453125</v>
      </c>
      <c r="BLZ20" s="126">
        <f>IF(COUNTA(BLY$12:BLY$42)=0,0.6*BLY$5,IF(BLY20="",0,IF(BLY$6=0,IF(BLY20&gt;=BLY$8,BLY$5,IF(BLY20&lt;BLY$6,0,0.6*BLY$5+0.4*BLY$5*(BLY20-BLY$7)/(BLY$8-BLY$7))),IF(BLY20&lt;=BLY$8,BLY$5,IF(BLY20&gt;BLY$6,0,0.6*BLY$5+0.4*BLY$5*(BLY20-BLY$7)/(BLY$8-BLY$7))))))</f>
      </c>
      <c r="BMA20" s="126">
        <f>IF(BLY20&lt;&gt;"",BLY$5,0)</f>
      </c>
      <c r="BMB20" s="125">
        <f>IF(BLY$6=0,RANK(BLY20,BLY$12:BLY$42,0),RANK(BLY20,BLY$12:BLY$42,1))</f>
      </c>
      <c r="BMC20" s="126">
        <v>5.795771484375</v>
      </c>
      <c r="BMD20" s="126">
        <f>IF(COUNTA(BMC$12:BMC$42)=0,0.6*BMC$5,IF(BMC20="",0,IF(BMC$6=0,IF(BMC20&gt;=BMC$8,BMC$5,IF(BMC20&lt;BMC$6,0,0.6*BMC$5+0.4*BMC$5*(BMC20-BMC$7)/(BMC$8-BMC$7))),IF(BMC20&lt;=BMC$8,BMC$5,IF(BMC20&gt;BMC$6,0,0.6*BMC$5+0.4*BMC$5*(BMC20-BMC$7)/(BMC$8-BMC$7))))))</f>
      </c>
      <c r="BME20" s="126">
        <f>IF(BMC20&lt;&gt;"",BMC$5,0)</f>
      </c>
      <c r="BMF20" s="125">
        <f>IF(BMC$6=0,RANK(BMC20,BMC$12:BMC$42,0),RANK(BMC20,BMC$12:BMC$42,1))</f>
      </c>
      <c r="BMG20" s="126">
        <v>9.03</v>
      </c>
      <c r="BMH20" s="126">
        <f>IF(COUNTA(BMG$12:BMG$42)=0,0.6*BMG$5,IF(BMG20="",0,IF(AND(BMG20&gt;=BMG$7,BMG20&lt;=BMG$8),BMG$5,0)))</f>
      </c>
      <c r="BMI20" s="126">
        <f>IF(BMG20&lt;&gt;"",BMG$5,0)</f>
      </c>
      <c r="BMJ20" s="125">
        <f>IF(BMG$6=0,RANK(BMG20,BMG$12:BMG$42,0),RANK(BMG20,BMG$12:BMG$42,1))</f>
      </c>
      <c r="BMK20" s="126">
        <v>98.07</v>
      </c>
      <c r="BML20" s="126">
        <f>IF(COUNTA(BMK$12:BMK$42)=0,0.6*BMK$5,IF(BMK20="",0,IF(BMK$6=0,IF(BMK20&gt;=BMK$8,BMK$5,IF(BMK20&lt;BMK$6,0,0.6*BMK$5+0.4*BMK$5*(BMK20-BMK$7)/(BMK$8-BMK$7))),IF(BMK20&lt;=BMK$8,BMK$5,IF(BMK20&gt;BMK$6,0,0.6*BMK$5+0.4*BMK$5*(BMK20-BMK$7)/(BMK$8-BMK$7))))))</f>
      </c>
      <c r="BMM20" s="126">
        <f>IF(BMK20&lt;&gt;"",BMK$5,0)</f>
      </c>
      <c r="BMN20" s="125">
        <f>IF(BMK$6=0,RANK(BMK20,BMK$12:BMK$42,0),RANK(BMK20,BMK$12:BMK$42,1))</f>
      </c>
      <c r="BMO20"/>
      <c r="BMP20" s="126">
        <f>IF(COUNTA(BMO$12:BMO$42)=0,0.6*BMO$5,IF(BMO20="",0,IF(BMO$6=0,IF(BMO20&gt;=BMO$8,BMO$5,IF(BMO20&lt;BMO$6,0,0.6*BMO$5+0.4*BMO$5*(BMO20-BMO$7)/(BMO$8-BMO$7))),IF(BMO20&lt;=BMO$8,BMO$5,IF(BMO20&gt;BMO$6,0,0.6*BMO$5+0.4*BMO$5*(BMO20-BMO$7)/(BMO$8-BMO$7))))))</f>
      </c>
      <c r="BMQ20" s="126">
        <f>IF(BMO20&lt;&gt;"",BMO$5,0)</f>
      </c>
      <c r="BMR20" s="125">
        <f>IF(BMO$6=0,RANK(BMO20,BMO$12:BMO$42,0),RANK(BMO20,BMO$12:BMO$42,1))</f>
      </c>
      <c r="BMS20"/>
      <c r="BMT20" s="126">
        <f>IF(COUNTA(BMS$12:BMS$42)=0,0.6*BMS$5,IF(BMS20="",0,IF(BMS$6=0,IF(BMS20&gt;=BMS$8,BMS$5,IF(BMS20&lt;BMS$6,0,0.6*BMS$5+0.4*BMS$5*(BMS20-BMS$7)/(BMS$8-BMS$7))),IF(BMS20&lt;=BMS$8,BMS$5,IF(BMS20&gt;BMS$6,0,0.6*BMS$5+0.4*BMS$5*(BMS20-BMS$7)/(BMS$8-BMS$7))))))</f>
      </c>
      <c r="BMU20" s="126">
        <f>IF(BMS20&lt;&gt;"",BMS$5,0)</f>
      </c>
      <c r="BMV20" s="125">
        <f>IF(BMS$6=0,RANK(BMS20,BMS$12:BMS$42,0),RANK(BMS20,BMS$12:BMS$42,1))</f>
      </c>
      <c r="BMW20"/>
      <c r="BMX20" s="126">
        <f>IF(COUNTA(BMW$12:BMW$42)=0,0.6*BMW$5,IF(BMW20="",0,IF(BMW$6=0,IF(BMW20&gt;=BMW$8,BMW$5,IF(BMW20&lt;BMW$6,0,0.6*BMW$5+0.4*BMW$5*(BMW20-BMW$7)/(BMW$8-BMW$7))),IF(BMW20&lt;=BMW$8,BMW$5,IF(BMW20&gt;BMW$6,0,0.6*BMW$5+0.4*BMW$5*(BMW20-BMW$7)/(BMW$8-BMW$7))))))</f>
      </c>
      <c r="BMY20" s="126">
        <f>IF(BMW20&lt;&gt;"",BMW$5,0)</f>
      </c>
      <c r="BMZ20" s="125">
        <f>IF(BMW$6=0,RANK(BMW20,BMW$12:BMW$42,0),RANK(BMW20,BMW$12:BMW$42,1))</f>
      </c>
      <c r="BNA20" s="126">
        <v>99.910018</v>
      </c>
      <c r="BNB20" s="126">
        <f>IF(COUNTA(BNA$12:BNA$42)=0,0.6*BNA$5,IF(BNA20="",0,IF(BNA$6=0,IF(BNA20&gt;=BNA$8,BNA$5,IF(BNA20&lt;BNA$6,0,0.6*BNA$5+0.4*BNA$5*(BNA20-BNA$7)/(BNA$8-BNA$7))),IF(BNA20&lt;=BNA$8,BNA$5,IF(BNA20&gt;BNA$6,0,0.6*BNA$5+0.4*BNA$5*(BNA20-BNA$7)/(BNA$8-BNA$7))))))</f>
      </c>
      <c r="BNC20" s="126">
        <f>IF(BNA20&lt;&gt;"",BNA$5,0)</f>
      </c>
      <c r="BND20" s="125">
        <f>IF(BNA$6=0,RANK(BNA20,BNA$12:BNA$42,0),RANK(BNA20,BNA$12:BNA$42,1))</f>
      </c>
      <c r="BNE20"/>
      <c r="BNF20" s="126">
        <f>IF(COUNTA(BNE$12:BNE$42)=0,0.6*BNE$5,IF(BNE20="",0,IF(BNE$6=0,IF(BNE20&gt;=BNE$8,BNE$5,IF(BNE20&lt;BNE$6,0,0.6*BNE$5+0.4*BNE$5*(BNE20-BNE$7)/(BNE$8-BNE$7))),IF(BNE20&lt;=BNE$8,BNE$5,IF(BNE20&gt;BNE$6,0,0.6*BNE$5+0.4*BNE$5*(BNE20-BNE$7)/(BNE$8-BNE$7))))))</f>
      </c>
      <c r="BNG20" s="126">
        <f>IF(BNE20&lt;&gt;"",BNE$5,0)</f>
      </c>
      <c r="BNH20" s="125">
        <f>IF(BNE$6=0,RANK(BNE20,BNE$12:BNE$42,0),RANK(BNE20,BNE$12:BNE$42,1))</f>
      </c>
      <c r="BNI20" s="126">
        <v>2.15</v>
      </c>
      <c r="BNJ20" s="126">
        <f>IF(COUNTA(BNI$12:BNI$42)=0,0.6*BNI$5,IF(BNI20="",0,IF(BNI$6=0,IF(BNI20&gt;=BNI$8,BNI$5,IF(BNI20&lt;BNI$6,0,0.6*BNI$5+0.4*BNI$5*(BNI20-BNI$7)/(BNI$8-BNI$7))),IF(BNI20&lt;=BNI$8,BNI$5,IF(BNI20&gt;BNI$6,0,0.6*BNI$5+0.4*BNI$5*(BNI20-BNI$7)/(BNI$8-BNI$7))))))</f>
      </c>
      <c r="BNK20" s="126">
        <f>IF(BNI20&lt;&gt;"",BNI$5,0)</f>
      </c>
      <c r="BNL20" s="125">
        <f>IF(BNI$6=0,RANK(BNI20,BNI$12:BNI$42,0),RANK(BNI20,BNI$12:BNI$42,1))</f>
      </c>
      <c r="BNM20" s="126">
        <v>99.92</v>
      </c>
      <c r="BNN20" s="126">
        <f>IF(COUNTA(BNM$12:BNM$42)=0,0.6*BNM$5,IF(BNM20="",0,IF(BNM$6=0,IF(BNM20&gt;=BNM$8,BNM$5,IF(BNM20&lt;BNM$6,0,0.6*BNM$5+0.4*BNM$5*(BNM20-BNM$7)/(BNM$8-BNM$7))),IF(BNM20&lt;=BNM$8,BNM$5,IF(BNM20&gt;BNM$6,0,0.6*BNM$5+0.4*BNM$5*(BNM20-BNM$7)/(BNM$8-BNM$7))))))</f>
      </c>
      <c r="BNO20" s="126">
        <f>IF(BNM20&lt;&gt;"",BNM$5,0)</f>
      </c>
      <c r="BNP20" s="125">
        <f>IF(BNM$6=0,RANK(BNM20,BNM$12:BNM$42,0),RANK(BNM20,BNM$12:BNM$42,1))</f>
      </c>
      <c r="BNQ20" s="126">
        <v>100</v>
      </c>
      <c r="BNR20" s="126">
        <f>IF(COUNTA(BNQ$12:BNQ$42)=0,0.6*BNQ$5,IF(BNQ20="",0,IF(BNQ$6=0,IF(BNQ20&gt;=BNQ$8,BNQ$5,IF(BNQ20&lt;BNQ$6,0,0.6*BNQ$5+0.4*BNQ$5*(BNQ20-BNQ$7)/(BNQ$8-BNQ$7))),IF(BNQ20&lt;=BNQ$8,BNQ$5,IF(BNQ20&gt;BNQ$6,0,0.6*BNQ$5+0.4*BNQ$5*(BNQ20-BNQ$7)/(BNQ$8-BNQ$7))))))</f>
      </c>
      <c r="BNS20" s="126">
        <f>IF(BNQ20&lt;&gt;"",BNQ$5,0)</f>
      </c>
      <c r="BNT20" s="125">
        <f>IF(BNQ$6=0,RANK(BNQ20,BNQ$12:BNQ$42,0),RANK(BNQ20,BNQ$12:BNQ$42,1))</f>
      </c>
      <c r="BNU20" s="126">
        <v>1.36</v>
      </c>
      <c r="BNV20" s="126">
        <f>IF(COUNTA(BNU$12:BNU$42)=0,0.6*BNU$5,IF(BNU20="",0,IF(BNU$6=0,IF(BNU20&gt;=BNU$8,BNU$5,IF(BNU20&lt;BNU$6,0,0.6*BNU$5+0.4*BNU$5*(BNU20-BNU$7)/(BNU$8-BNU$7))),IF(BNU20&lt;=BNU$8,BNU$5,IF(BNU20&gt;BNU$6,0,0.6*BNU$5+0.4*BNU$5*(BNU20-BNU$7)/(BNU$8-BNU$7))))))</f>
      </c>
      <c r="BNW20" s="126">
        <f>IF(BNU20&lt;&gt;"",BNU$5,0)</f>
      </c>
      <c r="BNX20" s="125">
        <f>IF(BNU$6=0,RANK(BNU20,BNU$12:BNU$42,0),RANK(BNU20,BNU$12:BNU$42,1))</f>
      </c>
      <c r="BNY20" s="126">
        <v>100</v>
      </c>
      <c r="BNZ20" s="126">
        <f>IF(COUNTA(BNY$12:BNY$42)=0,0.6*BNY$5,IF(BNY20="",0,IF(BNY$6=0,IF(BNY20&gt;=BNY$8,BNY$5,IF(BNY20&lt;BNY$6,0,0.6*BNY$5+0.4*BNY$5*(BNY20-BNY$7)/(BNY$8-BNY$7))),IF(BNY20&lt;=BNY$8,BNY$5,IF(BNY20&gt;BNY$6,0,0.6*BNY$5+0.4*BNY$5*(BNY20-BNY$7)/(BNY$8-BNY$7))))))</f>
      </c>
      <c r="BOA20" s="126">
        <f>IF(BNY20&lt;&gt;"",BNY$5,0)</f>
      </c>
      <c r="BOB20" s="125">
        <f>IF(BNY$6=0,RANK(BNY20,BNY$12:BNY$42,0),RANK(BNY20,BNY$12:BNY$42,1))</f>
      </c>
      <c r="BOC20" s="126">
        <v>0.69</v>
      </c>
      <c r="BOD20" s="126">
        <f>IF(COUNTA(BOC$12:BOC$42)=0,0.6*BOC$5,IF(BOC20="",0,IF(BOC$6=0,IF(BOC20&gt;=BOC$8,BOC$5,IF(BOC20&lt;BOC$6,0,0.6*BOC$5+0.4*BOC$5*(BOC20-BOC$7)/(BOC$8-BOC$7))),IF(BOC20&lt;=BOC$8,BOC$5,IF(BOC20&gt;BOC$6,0,0.6*BOC$5+0.4*BOC$5*(BOC20-BOC$7)/(BOC$8-BOC$7))))))</f>
      </c>
      <c r="BOE20" s="126">
        <f>IF(BOC20&lt;&gt;"",BOC$5,0)</f>
      </c>
      <c r="BOF20" s="125">
        <f>IF(BOC$6=0,RANK(BOC20,BOC$12:BOC$42,0),RANK(BOC20,BOC$12:BOC$42,1))</f>
      </c>
      <c r="BOG20" s="126">
        <v>0.0104580631667015</v>
      </c>
      <c r="BOH20" s="126">
        <f>IF(COUNTA(BOG$12:BOG$42)=0,0.6*BOG$5,IF(BOG20="",0,IF(BOG$6=0,IF(BOG20&gt;=BOG$8,BOG$5,IF(BOG20&lt;BOG$6,0,0.6*BOG$5+0.4*BOG$5*(BOG20-BOG$7)/(BOG$8-BOG$7))),IF(BOG20&lt;=BOG$8,BOG$5,IF(BOG20&gt;BOG$6,0,0.6*BOG$5+0.4*BOG$5*(BOG20-BOG$7)/(BOG$8-BOG$7))))))</f>
      </c>
      <c r="BOI20" s="126">
        <f>IF(BOG20&lt;&gt;"",BOG$5,0)</f>
      </c>
      <c r="BOJ20" s="125">
        <f>IF(BOG$6=0,RANK(BOG20,BOG$12:BOG$42,0),RANK(BOG20,BOG$12:BOG$42,1))</f>
      </c>
      <c r="BOK20" s="126">
        <v>37.468525390625</v>
      </c>
      <c r="BOL20" s="126">
        <f>IF(COUNTA(BOK$12:BOK$42)=0,0.6*BOK$5,IF(BOK20="",0,IF(BOK$6=0,IF(BOK20&gt;=BOK$8,BOK$5,IF(BOK20&lt;BOK$6,0,0.6*BOK$5+0.4*BOK$5*(BOK20-BOK$7)/(BOK$8-BOK$7))),IF(BOK20&lt;=BOK$8,BOK$5,IF(BOK20&gt;BOK$6,0,0.6*BOK$5+0.4*BOK$5*(BOK20-BOK$7)/(BOK$8-BOK$7))))))</f>
      </c>
      <c r="BOM20" s="126">
        <f>IF(BOK20&lt;&gt;"",BOK$5,0)</f>
      </c>
      <c r="BON20" s="125">
        <f>IF(BOK$6=0,RANK(BOK20,BOK$12:BOK$42,0),RANK(BOK20,BOK$12:BOK$42,1))</f>
      </c>
      <c r="BOO20" s="126">
        <v>5.2419140625</v>
      </c>
      <c r="BOP20" s="126">
        <f>IF(COUNTA(BOO$12:BOO$42)=0,0.6*BOO$5,IF(BOO20="",0,IF(BOO$6=0,IF(BOO20&gt;=BOO$8,BOO$5,IF(BOO20&lt;BOO$6,0,0.6*BOO$5+0.4*BOO$5*(BOO20-BOO$7)/(BOO$8-BOO$7))),IF(BOO20&lt;=BOO$8,BOO$5,IF(BOO20&gt;BOO$6,0,0.6*BOO$5+0.4*BOO$5*(BOO20-BOO$7)/(BOO$8-BOO$7))))))</f>
      </c>
      <c r="BOQ20" s="126">
        <f>IF(BOO20&lt;&gt;"",BOO$5,0)</f>
      </c>
      <c r="BOR20" s="125">
        <f>IF(BOO$6=0,RANK(BOO20,BOO$12:BOO$42,0),RANK(BOO20,BOO$12:BOO$42,1))</f>
      </c>
      <c r="BOS20" s="126">
        <v>98.16</v>
      </c>
      <c r="BOT20" s="126">
        <f>IF(COUNTA(BOS$12:BOS$42)=0,0.6*BOS$5,IF(BOS20="",0,IF(BOS$6=0,IF(BOS20&gt;=BOS$8,BOS$5,IF(BOS20&lt;BOS$6,0,0.6*BOS$5+0.4*BOS$5*(BOS20-BOS$7)/(BOS$8-BOS$7))),IF(BOS20&lt;=BOS$8,BOS$5,IF(BOS20&gt;BOS$6,0,0.6*BOS$5+0.4*BOS$5*(BOS20-BOS$7)/(BOS$8-BOS$7))))))</f>
      </c>
      <c r="BOU20" s="126">
        <f>IF(BOS20&lt;&gt;"",BOS$5,0)</f>
      </c>
      <c r="BOV20" s="125">
        <f>IF(BOS$6=0,RANK(BOS20,BOS$12:BOS$42,0),RANK(BOS20,BOS$12:BOS$42,1))</f>
      </c>
      <c r="BOW20"/>
      <c r="BOX20" s="126">
        <f>IF(COUNTA(BOW$12:BOW$42)=0,0.6*BOW$5,IF(BOW20="",0,IF(BOW$6=0,IF(BOW20&gt;=BOW$8,BOW$5,IF(BOW20&lt;BOW$6,0,0.6*BOW$5+0.4*BOW$5*(BOW20-BOW$7)/(BOW$8-BOW$7))),IF(BOW20&lt;=BOW$8,BOW$5,IF(BOW20&gt;BOW$6,0,0.6*BOW$5+0.4*BOW$5*(BOW20-BOW$7)/(BOW$8-BOW$7))))))</f>
      </c>
      <c r="BOY20" s="126">
        <f>IF(BOW20&lt;&gt;"",BOW$5,0)</f>
      </c>
      <c r="BOZ20" s="125">
        <f>IF(BOW$6=0,RANK(BOW20,BOW$12:BOW$42,0),RANK(BOW20,BOW$12:BOW$42,1))</f>
      </c>
      <c r="BPA20"/>
      <c r="BPB20" s="126">
        <f>IF(COUNTA(BPA$12:BPA$42)=0,0.6*BPA$5,IF(BPA20="",0,IF(BPA$6=0,IF(BPA20&gt;=BPA$8,BPA$5,IF(BPA20&lt;BPA$6,0,0.6*BPA$5+0.4*BPA$5*(BPA20-BPA$7)/(BPA$8-BPA$7))),IF(BPA20&lt;=BPA$8,BPA$5,IF(BPA20&gt;BPA$6,0,0.6*BPA$5+0.4*BPA$5*(BPA20-BPA$7)/(BPA$8-BPA$7))))))</f>
      </c>
      <c r="BPC20" s="126">
        <f>IF(BPA20&lt;&gt;"",BPA$5,0)</f>
      </c>
      <c r="BPD20" s="125">
        <f>IF(BPA$6=0,RANK(BPA20,BPA$12:BPA$42,0),RANK(BPA20,BPA$12:BPA$42,1))</f>
      </c>
      <c r="BPE20"/>
      <c r="BPF20" s="126">
        <f>IF(COUNTA(BPE$12:BPE$42)=0,0.6*BPE$5,IF(BPE20="",0,IF(BPE$6=0,IF(BPE20&gt;=BPE$8,BPE$5,IF(BPE20&lt;BPE$6,0,0.6*BPE$5+0.4*BPE$5*(BPE20-BPE$7)/(BPE$8-BPE$7))),IF(BPE20&lt;=BPE$8,BPE$5,IF(BPE20&gt;BPE$6,0,0.6*BPE$5+0.4*BPE$5*(BPE20-BPE$7)/(BPE$8-BPE$7))))))</f>
      </c>
      <c r="BPG20" s="126">
        <f>IF(BPE20&lt;&gt;"",BPE$5,0)</f>
      </c>
      <c r="BPH20" s="125">
        <f>IF(BPE$6=0,RANK(BPE20,BPE$12:BPE$42,0),RANK(BPE20,BPE$12:BPE$42,1))</f>
      </c>
      <c r="BPI20"/>
      <c r="BPJ20" s="126">
        <f>IF(COUNTA(BPI$12:BPI$42)=0,0.6*BPI$5,IF(BPI20="",0,IF(BPI$6=0,IF(BPI20&gt;=BPI$8,BPI$5,IF(BPI20&lt;BPI$6,0,0.6*BPI$5+0.4*BPI$5*(BPI20-BPI$7)/(BPI$8-BPI$7))),IF(BPI20&lt;=BPI$8,BPI$5,IF(BPI20&gt;BPI$6,0,0.6*BPI$5+0.4*BPI$5*(BPI20-BPI$7)/(BPI$8-BPI$7))))))</f>
      </c>
      <c r="BPK20" s="126">
        <f>IF(BPI20&lt;&gt;"",BPI$5,0)</f>
      </c>
      <c r="BPL20" s="125">
        <f>IF(BPI$6=0,RANK(BPI20,BPI$12:BPI$42,0),RANK(BPI20,BPI$12:BPI$42,1))</f>
      </c>
      <c r="BPM20" s="126">
        <v>99.96</v>
      </c>
      <c r="BPN20" s="126">
        <f>IF(COUNTA(BPM$12:BPM$42)=0,0.6*BPM$5,IF(BPM20="",0,IF(BPM$6=0,IF(BPM20&gt;=BPM$8,BPM$5,IF(BPM20&lt;BPM$6,0,0.6*BPM$5+0.4*BPM$5*(BPM20-BPM$7)/(BPM$8-BPM$7))),IF(BPM20&lt;=BPM$8,BPM$5,IF(BPM20&gt;BPM$6,0,0.6*BPM$5+0.4*BPM$5*(BPM20-BPM$7)/(BPM$8-BPM$7))))))</f>
      </c>
      <c r="BPO20" s="126">
        <f>IF(BPM20&lt;&gt;"",BPM$5,0)</f>
      </c>
      <c r="BPP20" s="125">
        <f>IF(BPM$6=0,RANK(BPM20,BPM$12:BPM$42,0),RANK(BPM20,BPM$12:BPM$42,1))</f>
      </c>
      <c r="BPQ20" s="126">
        <v>100</v>
      </c>
      <c r="BPR20" s="126">
        <f>IF(COUNTA(BPQ$12:BPQ$42)=0,0.6*BPQ$5,IF(BPQ20="",0,IF(BPQ$6=0,IF(BPQ20&gt;=BPQ$8,BPQ$5,IF(BPQ20&lt;BPQ$6,0,0.6*BPQ$5+0.4*BPQ$5*(BPQ20-BPQ$7)/(BPQ$8-BPQ$7))),IF(BPQ20&lt;=BPQ$8,BPQ$5,IF(BPQ20&gt;BPQ$6,0,0.6*BPQ$5+0.4*BPQ$5*(BPQ20-BPQ$7)/(BPQ$8-BPQ$7))))))</f>
      </c>
      <c r="BPS20" s="126">
        <f>IF(BPQ20&lt;&gt;"",BPQ$5,0)</f>
      </c>
      <c r="BPT20" s="125">
        <f>IF(BPQ$6=0,RANK(BPQ20,BPQ$12:BPQ$42,0),RANK(BPQ20,BPQ$12:BPQ$42,1))</f>
      </c>
      <c r="BPU20" s="126">
        <v>2.59</v>
      </c>
      <c r="BPV20" s="126">
        <f>IF(COUNTA(BPU$12:BPU$42)=0,0.6*BPU$5,IF(BPU20="",0,IF(BPU$6=0,IF(BPU20&gt;=BPU$8,BPU$5,IF(BPU20&lt;BPU$6,0,0.6*BPU$5+0.4*BPU$5*(BPU20-BPU$7)/(BPU$8-BPU$7))),IF(BPU20&lt;=BPU$8,BPU$5,IF(BPU20&gt;BPU$6,0,0.6*BPU$5+0.4*BPU$5*(BPU20-BPU$7)/(BPU$8-BPU$7))))))</f>
      </c>
      <c r="BPW20" s="126">
        <f>IF(BPU20&lt;&gt;"",BPU$5,0)</f>
      </c>
      <c r="BPX20" s="125">
        <f>IF(BPU$6=0,RANK(BPU20,BPU$12:BPU$42,0),RANK(BPU20,BPU$12:BPU$42,1))</f>
      </c>
      <c r="BPY20" s="126">
        <v>100</v>
      </c>
      <c r="BPZ20" s="126">
        <f>IF(COUNTA(BPY$12:BPY$42)=0,0.6*BPY$5,IF(BPY20="",0,IF(BPY$6=0,IF(BPY20&gt;=BPY$8,BPY$5,IF(BPY20&lt;BPY$6,0,0.6*BPY$5+0.4*BPY$5*(BPY20-BPY$7)/(BPY$8-BPY$7))),IF(BPY20&lt;=BPY$8,BPY$5,IF(BPY20&gt;BPY$6,0,0.6*BPY$5+0.4*BPY$5*(BPY20-BPY$7)/(BPY$8-BPY$7))))))</f>
      </c>
      <c r="BQA20" s="126">
        <f>IF(BPY20&lt;&gt;"",BPY$5,0)</f>
      </c>
      <c r="BQB20" s="125">
        <f>IF(BPY$6=0,RANK(BPY20,BPY$12:BPY$42,0),RANK(BPY20,BPY$12:BPY$42,1))</f>
      </c>
      <c r="BQC20" s="126">
        <v>100</v>
      </c>
      <c r="BQD20" s="126">
        <f>IF(COUNTA(BQC$12:BQC$42)=0,0.6*BQC$5,IF(BQC20="",0,IF(BQC$6=0,IF(BQC20&gt;=BQC$8,BQC$5,IF(BQC20&lt;BQC$6,0,0.6*BQC$5+0.4*BQC$5*(BQC20-BQC$7)/(BQC$8-BQC$7))),IF(BQC20&lt;=BQC$8,BQC$5,IF(BQC20&gt;BQC$6,0,0.6*BQC$5+0.4*BQC$5*(BQC20-BQC$7)/(BQC$8-BQC$7))))))</f>
      </c>
      <c r="BQE20" s="126">
        <f>IF(BQC20&lt;&gt;"",BQC$5,0)</f>
      </c>
      <c r="BQF20" s="125">
        <f>IF(BQC$6=0,RANK(BQC20,BQC$12:BQC$42,0),RANK(BQC20,BQC$12:BQC$42,1))</f>
      </c>
      <c r="BQG20" s="126">
        <v>2.11</v>
      </c>
      <c r="BQH20" s="126">
        <f>IF(COUNTA(BQG$12:BQG$42)=0,0.6*BQG$5,IF(BQG20="",0,IF(BQG$6=0,IF(BQG20&gt;=BQG$8,BQG$5,IF(BQG20&lt;BQG$6,0,0.6*BQG$5+0.4*BQG$5*(BQG20-BQG$7)/(BQG$8-BQG$7))),IF(BQG20&lt;=BQG$8,BQG$5,IF(BQG20&gt;BQG$6,0,0.6*BQG$5+0.4*BQG$5*(BQG20-BQG$7)/(BQG$8-BQG$7))))))</f>
      </c>
      <c r="BQI20" s="126">
        <f>IF(BQG20&lt;&gt;"",BQG$5,0)</f>
      </c>
      <c r="BQJ20" s="125">
        <f>IF(BQG$6=0,RANK(BQG20,BQG$12:BQG$42,0),RANK(BQG20,BQG$12:BQG$42,1))</f>
      </c>
      <c r="BQK20" s="126">
        <v>90</v>
      </c>
      <c r="BQL20" s="126">
        <f>IF(COUNTA(BQK$12:BQK$42)=0,0.6*BQK$5,IF(BQK20="",0,IF(BQK$6=0,IF(BQK20&gt;=BQK$8,BQK$5,IF(BQK20&lt;BQK$6,0,0.6*BQK$5+0.4*BQK$5*(BQK20-BQK$7)/(BQK$8-BQK$7))),IF(BQK20&lt;=BQK$8,BQK$5,IF(BQK20&gt;BQK$6,0,0.6*BQK$5+0.4*BQK$5*(BQK20-BQK$7)/(BQK$8-BQK$7))))))</f>
      </c>
      <c r="BQM20" s="126">
        <f>IF(BQK20&lt;&gt;"",BQK$5,0)</f>
      </c>
      <c r="BQN20" s="125">
        <f>IF(BQK$6=0,RANK(BQK20,BQK$12:BQK$42,0),RANK(BQK20,BQK$12:BQK$42,1))</f>
      </c>
      <c r="BQO20" s="126">
        <v>2.57</v>
      </c>
      <c r="BQP20" s="126">
        <f>IF(COUNTA(BQO$12:BQO$42)=0,0.6*BQO$5,IF(BQO20="",0,IF(BQO$6=0,IF(BQO20&gt;=BQO$8,BQO$5,IF(BQO20&lt;BQO$6,0,0.6*BQO$5+0.4*BQO$5*(BQO20-BQO$7)/(BQO$8-BQO$7))),IF(BQO20&lt;=BQO$8,BQO$5,IF(BQO20&gt;BQO$6,0,0.6*BQO$5+0.4*BQO$5*(BQO20-BQO$7)/(BQO$8-BQO$7))))))</f>
      </c>
      <c r="BQQ20" s="126">
        <f>IF(BQO20&lt;&gt;"",BQO$5,0)</f>
      </c>
      <c r="BQR20" s="125">
        <f>IF(BQO$6=0,RANK(BQO20,BQO$12:BQO$42,0),RANK(BQO20,BQO$12:BQO$42,1))</f>
      </c>
      <c r="BQS20" s="126">
        <v>2.57595772787318</v>
      </c>
      <c r="BQT20" s="126">
        <f>IF(COUNTA(BQS$12:BQS$42)=0,0.6*BQS$5,IF(BQS20="",0,IF(BQS$6=0,IF(BQS20&gt;=BQS$8,BQS$5,IF(BQS20&lt;BQS$6,0,0.6*BQS$5+0.4*BQS$5*(BQS20-BQS$7)/(BQS$8-BQS$7))),IF(BQS20&lt;=BQS$8,BQS$5,IF(BQS20&gt;BQS$6,0,0.6*BQS$5+0.4*BQS$5*(BQS20-BQS$7)/(BQS$8-BQS$7))))))</f>
      </c>
      <c r="BQU20" s="126">
        <f>IF(BQS20&lt;&gt;"",BQS$5,0)</f>
      </c>
      <c r="BQV20" s="125">
        <f>IF(BQS$6=0,RANK(BQS20,BQS$12:BQS$42,0),RANK(BQS20,BQS$12:BQS$42,1))</f>
      </c>
      <c r="BQW20" s="126">
        <v>53.792236328125</v>
      </c>
      <c r="BQX20" s="126">
        <f>IF(COUNTA(BQW$12:BQW$42)=0,0.6*BQW$5,IF(BQW20="",0,IF(BQW$6=0,IF(BQW20&gt;=BQW$8,BQW$5,IF(BQW20&lt;BQW$6,0,0.6*BQW$5+0.4*BQW$5*(BQW20-BQW$7)/(BQW$8-BQW$7))),IF(BQW20&lt;=BQW$8,BQW$5,IF(BQW20&gt;BQW$6,0,0.6*BQW$5+0.4*BQW$5*(BQW20-BQW$7)/(BQW$8-BQW$7))))))</f>
      </c>
      <c r="BQY20" s="126">
        <f>IF(BQW20&lt;&gt;"",BQW$5,0)</f>
      </c>
      <c r="BQZ20" s="125">
        <f>IF(BQW$6=0,RANK(BQW20,BQW$12:BQW$42,0),RANK(BQW20,BQW$12:BQW$42,1))</f>
      </c>
      <c r="BRA20" s="126">
        <v>5.308828125</v>
      </c>
      <c r="BRB20" s="126">
        <f>IF(COUNTA(BRA$12:BRA$42)=0,0.6*BRA$5,IF(BRA20="",0,IF(BRA$6=0,IF(BRA20&gt;=BRA$8,BRA$5,IF(BRA20&lt;BRA$6,0,0.6*BRA$5+0.4*BRA$5*(BRA20-BRA$7)/(BRA$8-BRA$7))),IF(BRA20&lt;=BRA$8,BRA$5,IF(BRA20&gt;BRA$6,0,0.6*BRA$5+0.4*BRA$5*(BRA20-BRA$7)/(BRA$8-BRA$7))))))</f>
      </c>
      <c r="BRC20" s="126">
        <f>IF(BRA20&lt;&gt;"",BRA$5,0)</f>
      </c>
      <c r="BRD20" s="125">
        <f>IF(BRA$6=0,RANK(BRA20,BRA$12:BRA$42,0),RANK(BRA20,BRA$12:BRA$42,1))</f>
      </c>
      <c r="BRE20" s="126">
        <v>0.17</v>
      </c>
      <c r="BRF20" s="126">
        <f>IF(COUNTA(BRE$12:BRE$42)=0,0.6*BRE$5,IF(BRE20="",0,IF(BRE$6=0,IF(BRE20&gt;=BRE$8,BRE$5,IF(BRE20&lt;BRE$6,0,0.6*BRE$5+0.4*BRE$5*(BRE20-BRE$7)/(BRE$8-BRE$7))),IF(BRE20&lt;=BRE$8,BRE$5,IF(BRE20&gt;BRE$6,0,0.6*BRE$5+0.4*BRE$5*(BRE20-BRE$7)/(BRE$8-BRE$7))))))</f>
      </c>
      <c r="BRG20" s="126">
        <f>IF(BRE20&lt;&gt;"",BRE$5,0)</f>
      </c>
      <c r="BRH20" s="125">
        <f>IF(BRE$6=0,RANK(BRE20,BRE$12:BRE$42,0),RANK(BRE20,BRE$12:BRE$42,1))</f>
      </c>
      <c r="BRI20" s="126">
        <v>0.06</v>
      </c>
      <c r="BRJ20" s="126">
        <f>IF(COUNTA(BRI$12:BRI$42)=0,0.6*BRI$5,IF(BRI20="",0,IF(BRI$6=0,IF(BRI20&gt;=BRI$8,BRI$5,IF(BRI20&lt;BRI$6,0,0.6*BRI$5+0.4*BRI$5*(BRI20-BRI$7)/(BRI$8-BRI$7))),IF(BRI20&lt;=BRI$8,BRI$5,IF(BRI20&gt;BRI$6,0,0.6*BRI$5+0.4*BRI$5*(BRI20-BRI$7)/(BRI$8-BRI$7))))))</f>
      </c>
      <c r="BRK20" s="126">
        <f>IF(BRI20&lt;&gt;"",BRI$5,0)</f>
      </c>
      <c r="BRL20" s="125">
        <f>IF(BRI$6=0,RANK(BRI20,BRI$12:BRI$42,0),RANK(BRI20,BRI$12:BRI$42,1))</f>
      </c>
      <c r="BRM20" s="126">
        <v>0.08</v>
      </c>
      <c r="BRN20" s="126">
        <f>IF(COUNTA(BRM$12:BRM$42)=0,0.6*BRM$5,IF(BRM20="",0,IF(BRM$6=0,IF(BRM20&gt;=BRM$8,BRM$5,IF(BRM20&lt;BRM$6,0,0.6*BRM$5+0.4*BRM$5*(BRM20-BRM$7)/(BRM$8-BRM$7))),IF(BRM20&lt;=BRM$8,BRM$5,IF(BRM20&gt;BRM$6,0,0.6*BRM$5+0.4*BRM$5*(BRM20-BRM$7)/(BRM$8-BRM$7))))))</f>
      </c>
      <c r="BRO20" s="126">
        <f>IF(BRM20&lt;&gt;"",BRM$5,0)</f>
      </c>
      <c r="BRP20" s="125">
        <f>IF(BRM$6=0,RANK(BRM20,BRM$12:BRM$42,0),RANK(BRM20,BRM$12:BRM$42,1))</f>
      </c>
      <c r="BRQ20"/>
      <c r="BRR20" s="126">
        <f>IF(COUNTA(BRQ$12:BRQ$42)=0,0.6*BRQ$5,IF(BRQ20="",0,IF(BRQ$6=0,IF(BRQ20&gt;=BRQ$8,BRQ$5,IF(BRQ20&lt;BRQ$6,0,0.6*BRQ$5+0.4*BRQ$5*(BRQ20-BRQ$7)/(BRQ$8-BRQ$7))),IF(BRQ20&lt;=BRQ$8,BRQ$5,IF(BRQ20&gt;BRQ$6,0,0.6*BRQ$5+0.4*BRQ$5*(BRQ20-BRQ$7)/(BRQ$8-BRQ$7))))))</f>
      </c>
      <c r="BRS20" s="126">
        <f>IF(BRQ20&lt;&gt;"",BRQ$5,0)</f>
      </c>
      <c r="BRT20" s="125">
        <f>IF(BRQ$6=0,RANK(BRQ20,BRQ$12:BRQ$42,0),RANK(BRQ20,BRQ$12:BRQ$42,1))</f>
      </c>
      <c r="BRU20"/>
      <c r="BRV20" s="126">
        <f>IF(COUNTA(BRU$12:BRU$42)=0,0.6*BRU$5,IF(BRU20="",0,IF(BRU$6=0,IF(BRU20&gt;=BRU$8,BRU$5,IF(BRU20&lt;BRU$6,0,0.6*BRU$5+0.4*BRU$5*(BRU20-BRU$7)/(BRU$8-BRU$7))),IF(BRU20&lt;=BRU$8,BRU$5,IF(BRU20&gt;BRU$6,0,0.6*BRU$5+0.4*BRU$5*(BRU20-BRU$7)/(BRU$8-BRU$7))))))</f>
      </c>
      <c r="BRW20" s="126">
        <f>IF(BRU20&lt;&gt;"",BRU$5,0)</f>
      </c>
      <c r="BRX20" s="125">
        <f>IF(BRU$6=0,RANK(BRU20,BRU$12:BRU$42,0),RANK(BRU20,BRU$12:BRU$42,1))</f>
      </c>
      <c r="BRY20"/>
      <c r="BRZ20" s="126">
        <f>IF(COUNTA(BRY$12:BRY$42)=0,0.6*BRY$5,IF(BRY20="",0,IF(BRY$6=0,IF(BRY20&gt;=BRY$8,BRY$5,IF(BRY20&lt;BRY$6,0,0.6*BRY$5+0.4*BRY$5*(BRY20-BRY$7)/(BRY$8-BRY$7))),IF(BRY20&lt;=BRY$8,BRY$5,IF(BRY20&gt;BRY$6,0,0.6*BRY$5+0.4*BRY$5*(BRY20-BRY$7)/(BRY$8-BRY$7))))))</f>
      </c>
      <c r="BSA20" s="126">
        <f>IF(BRY20&lt;&gt;"",BRY$5,0)</f>
      </c>
      <c r="BSB20" s="125">
        <f>IF(BRY$6=0,RANK(BRY20,BRY$12:BRY$42,0),RANK(BRY20,BRY$12:BRY$42,1))</f>
      </c>
      <c r="BSC20"/>
      <c r="BSD20" s="126">
        <f>IF(COUNTA(BSC$12:BSC$42)=0,0.6*BSC$5,IF(BSC20="",0,IF(BSC$6=0,IF(BSC20&gt;=BSC$8,BSC$5,IF(BSC20&lt;BSC$6,0,0.6*BSC$5+0.4*BSC$5*(BSC20-BSC$7)/(BSC$8-BSC$7))),IF(BSC20&lt;=BSC$8,BSC$5,IF(BSC20&gt;BSC$6,0,0.6*BSC$5+0.4*BSC$5*(BSC20-BSC$7)/(BSC$8-BSC$7))))))</f>
      </c>
      <c r="BSE20" s="126">
        <f>IF(BSC20&lt;&gt;"",BSC$5,0)</f>
      </c>
      <c r="BSF20" s="125">
        <f>IF(BSC$6=0,RANK(BSC20,BSC$12:BSC$42,0),RANK(BSC20,BSC$12:BSC$42,1))</f>
      </c>
      <c r="BSG20"/>
      <c r="BSH20" s="126">
        <f>IF(COUNTA(BSG$12:BSG$42)=0,0.6*BSG$5,IF(BSG20="",0,IF(BSG$6=0,IF(BSG20&gt;=BSG$8,BSG$5,IF(BSG20&lt;BSG$6,0,0.6*BSG$5+0.4*BSG$5*(BSG20-BSG$7)/(BSG$8-BSG$7))),IF(BSG20&lt;=BSG$8,BSG$5,IF(BSG20&gt;BSG$6,0,0.6*BSG$5+0.4*BSG$5*(BSG20-BSG$7)/(BSG$8-BSG$7))))))</f>
      </c>
      <c r="BSI20" s="126">
        <f>IF(BSG20&lt;&gt;"",BSG$5,0)</f>
      </c>
      <c r="BSJ20" s="125">
        <f>IF(BSG$6=0,RANK(BSG20,BSG$12:BSG$42,0),RANK(BSG20,BSG$12:BSG$42,1))</f>
      </c>
      <c r="BSK20"/>
      <c r="BSL20" s="126">
        <f>IF(COUNTA(BSK$12:BSK$42)=0,0.6*BSK$5,IF(BSK20="",0,IF(BSK$6=0,IF(BSK20&gt;=BSK$8,BSK$5,IF(BSK20&lt;BSK$6,0,0.6*BSK$5+0.4*BSK$5*(BSK20-BSK$7)/(BSK$8-BSK$7))),IF(BSK20&lt;=BSK$8,BSK$5,IF(BSK20&gt;BSK$6,0,0.6*BSK$5+0.4*BSK$5*(BSK20-BSK$7)/(BSK$8-BSK$7))))))</f>
      </c>
      <c r="BSM20" s="126">
        <f>IF(BSK20&lt;&gt;"",BSK$5,0)</f>
      </c>
      <c r="BSN20" s="125">
        <f>IF(BSK$6=0,RANK(BSK20,BSK$12:BSK$42,0),RANK(BSK20,BSK$12:BSK$42,1))</f>
      </c>
      <c r="BSO20"/>
      <c r="BSP20" s="126">
        <f>IF(COUNTA(BSO$12:BSO$42)=0,0.6*BSO$5,IF(BSO20="",0,IF(BSO$6=0,IF(BSO20&gt;=BSO$8,BSO$5,IF(BSO20&lt;BSO$6,0,0.6*BSO$5+0.4*BSO$5*(BSO20-BSO$7)/(BSO$8-BSO$7))),IF(BSO20&lt;=BSO$8,BSO$5,IF(BSO20&gt;BSO$6,0,0.6*BSO$5+0.4*BSO$5*(BSO20-BSO$7)/(BSO$8-BSO$7))))))</f>
      </c>
      <c r="BSQ20" s="126">
        <f>IF(BSO20&lt;&gt;"",BSO$5,0)</f>
      </c>
      <c r="BSR20" s="125">
        <f>IF(BSO$6=0,RANK(BSO20,BSO$12:BSO$42,0),RANK(BSO20,BSO$12:BSO$42,1))</f>
      </c>
      <c r="BSS20"/>
      <c r="BST20" s="126">
        <f>IF(COUNTA(BSS$12:BSS$42)=0,0.6*BSS$5,IF(BSS20="",0,IF(BSS$6=0,IF(BSS20&gt;=BSS$8,BSS$5,IF(BSS20&lt;BSS$6,0,0.6*BSS$5+0.4*BSS$5*(BSS20-BSS$7)/(BSS$8-BSS$7))),IF(BSS20&lt;=BSS$8,BSS$5,IF(BSS20&gt;BSS$6,0,0.6*BSS$5+0.4*BSS$5*(BSS20-BSS$7)/(BSS$8-BSS$7))))))</f>
      </c>
      <c r="BSU20" s="126">
        <f>IF(BSS20&lt;&gt;"",BSS$5,0)</f>
      </c>
      <c r="BSV20" s="125">
        <f>IF(BSS$6=0,RANK(BSS20,BSS$12:BSS$42,0),RANK(BSS20,BSS$12:BSS$42,1))</f>
      </c>
      <c r="BSW20"/>
      <c r="BSX20" s="126">
        <f>IF(COUNTA(BSW$12:BSW$42)=0,0.6*BSW$5,IF(BSW20="",0,IF(BSW$6=0,IF(BSW20&gt;=BSW$8,BSW$5,IF(BSW20&lt;BSW$6,0,0.6*BSW$5+0.4*BSW$5*(BSW20-BSW$7)/(BSW$8-BSW$7))),IF(BSW20&lt;=BSW$8,BSW$5,IF(BSW20&gt;BSW$6,0,0.6*BSW$5+0.4*BSW$5*(BSW20-BSW$7)/(BSW$8-BSW$7))))))</f>
      </c>
      <c r="BSY20" s="126">
        <f>IF(BSW20&lt;&gt;"",BSW$5,0)</f>
      </c>
      <c r="BSZ20" s="125">
        <f>IF(BSW$6=0,RANK(BSW20,BSW$12:BSW$42,0),RANK(BSW20,BSW$12:BSW$42,1))</f>
      </c>
      <c r="BTA20"/>
      <c r="BTB20" s="126">
        <f>IF(COUNTA(BTA$12:BTA$42)=0,0.6*BTA$5,IF(BTA20="",0,IF(BTA$6=0,IF(BTA20&gt;=BTA$8,BTA$5,IF(BTA20&lt;BTA$6,0,0.6*BTA$5+0.4*BTA$5*(BTA20-BTA$7)/(BTA$8-BTA$7))),IF(BTA20&lt;=BTA$8,BTA$5,IF(BTA20&gt;BTA$6,0,0.6*BTA$5+0.4*BTA$5*(BTA20-BTA$7)/(BTA$8-BTA$7))))))</f>
      </c>
      <c r="BTC20" s="126">
        <f>IF(BTA20&lt;&gt;"",BTA$5,0)</f>
      </c>
      <c r="BTD20" s="125">
        <f>IF(BTA$6=0,RANK(BTA20,BTA$12:BTA$42,0),RANK(BTA20,BTA$12:BTA$42,1))</f>
      </c>
      <c r="BTE20"/>
      <c r="BTF20" s="126">
        <f>IF(COUNTA(BTE$12:BTE$42)=0,0.6*BTE$5,IF(BTE20="",0,IF(BTE$6=0,IF(BTE20&gt;=BTE$8,BTE$5,IF(BTE20&lt;BTE$6,0,0.6*BTE$5+0.4*BTE$5*(BTE20-BTE$7)/(BTE$8-BTE$7))),IF(BTE20&lt;=BTE$8,BTE$5,IF(BTE20&gt;BTE$6,0,0.6*BTE$5+0.4*BTE$5*(BTE20-BTE$7)/(BTE$8-BTE$7))))))</f>
      </c>
      <c r="BTG20" s="126">
        <f>IF(BTE20&lt;&gt;"",BTE$5,0)</f>
      </c>
      <c r="BTH20" s="125">
        <f>IF(BTE$6=0,RANK(BTE20,BTE$12:BTE$42,0),RANK(BTE20,BTE$12:BTE$42,1))</f>
      </c>
      <c r="BTI20" s="126">
        <v>0.14</v>
      </c>
      <c r="BTJ20" s="126">
        <f>IF(COUNTA(BTI$12:BTI$42)=0,0.6*BTI$5,IF(BTI20="",0,IF(BTI$6=0,IF(BTI20&gt;=BTI$8,BTI$5,IF(BTI20&lt;BTI$6,0,0.6*BTI$5+0.4*BTI$5*(BTI20-BTI$7)/(BTI$8-BTI$7))),IF(BTI20&lt;=BTI$8,BTI$5,IF(BTI20&gt;BTI$6,0,0.6*BTI$5+0.4*BTI$5*(BTI20-BTI$7)/(BTI$8-BTI$7))))))</f>
      </c>
      <c r="BTK20" s="126">
        <f>IF(BTI20&lt;&gt;"",BTI$5,0)</f>
      </c>
      <c r="BTL20" s="125">
        <f>IF(BTI$6=0,RANK(BTI20,BTI$12:BTI$42,0),RANK(BTI20,BTI$12:BTI$42,1))</f>
      </c>
      <c r="BTM20" s="126">
        <v>0.36</v>
      </c>
      <c r="BTN20" s="126">
        <f>IF(COUNTA(BTM$12:BTM$42)=0,0.6*BTM$5,IF(BTM20="",0,IF(BTM$6=0,IF(BTM20&gt;=BTM$8,BTM$5,IF(BTM20&lt;BTM$6,0,0.6*BTM$5+0.4*BTM$5*(BTM20-BTM$7)/(BTM$8-BTM$7))),IF(BTM20&lt;=BTM$8,BTM$5,IF(BTM20&gt;BTM$6,0,0.6*BTM$5+0.4*BTM$5*(BTM20-BTM$7)/(BTM$8-BTM$7))))))</f>
      </c>
      <c r="BTO20" s="126">
        <f>IF(BTM20&lt;&gt;"",BTM$5,0)</f>
      </c>
      <c r="BTP20" s="125">
        <f>IF(BTM$6=0,RANK(BTM20,BTM$12:BTM$42,0),RANK(BTM20,BTM$12:BTM$42,1))</f>
      </c>
      <c r="BTQ20" s="126">
        <v>1.28</v>
      </c>
      <c r="BTR20" s="126">
        <f>IF(COUNTA(BTQ$12:BTQ$42)=0,0.6*BTQ$5,IF(BTQ20="",0,IF(BTQ$6=0,IF(BTQ20&gt;=BTQ$8,BTQ$5,IF(BTQ20&lt;BTQ$6,0,0.6*BTQ$5+0.4*BTQ$5*(BTQ20-BTQ$7)/(BTQ$8-BTQ$7))),IF(BTQ20&lt;=BTQ$8,BTQ$5,IF(BTQ20&gt;BTQ$6,0,0.6*BTQ$5+0.4*BTQ$5*(BTQ20-BTQ$7)/(BTQ$8-BTQ$7))))))</f>
      </c>
      <c r="BTS20" s="126">
        <f>IF(BTQ20&lt;&gt;"",BTQ$5,0)</f>
      </c>
      <c r="BTT20" s="125">
        <f>IF(BTQ$6=0,RANK(BTQ20,BTQ$12:BTQ$42,0),RANK(BTQ20,BTQ$12:BTQ$42,1))</f>
      </c>
      <c r="BTU20" s="126">
        <v>99.36</v>
      </c>
      <c r="BTV20" s="126">
        <f>IF(COUNTA(BTU$12:BTU$42)=0,0.6*BTU$5,IF(BTU20="",0,IF(BTU$6=0,IF(BTU20&gt;=BTU$8,BTU$5,IF(BTU20&lt;BTU$6,0,0.6*BTU$5+0.4*BTU$5*(BTU20-BTU$7)/(BTU$8-BTU$7))),IF(BTU20&lt;=BTU$8,BTU$5,IF(BTU20&gt;BTU$6,0,0.6*BTU$5+0.4*BTU$5*(BTU20-BTU$7)/(BTU$8-BTU$7))))))</f>
      </c>
      <c r="BTW20" s="126">
        <f>IF(BTU20&lt;&gt;"",BTU$5,0)</f>
      </c>
      <c r="BTX20" s="125">
        <f>IF(BTU$6=0,RANK(BTU20,BTU$12:BTU$42,0),RANK(BTU20,BTU$12:BTU$42,1))</f>
      </c>
      <c r="BTY20" s="126">
        <v>96.31</v>
      </c>
      <c r="BTZ20" s="126">
        <f>IF(COUNTA(BTY$12:BTY$42)=0,0.6*BTY$5,IF(BTY20="",0,IF(BTY$6=0,IF(BTY20&gt;=BTY$8,BTY$5,IF(BTY20&lt;BTY$6,0,0.6*BTY$5+0.4*BTY$5*(BTY20-BTY$7)/(BTY$8-BTY$7))),IF(BTY20&lt;=BTY$8,BTY$5,IF(BTY20&gt;BTY$6,0,0.6*BTY$5+0.4*BTY$5*(BTY20-BTY$7)/(BTY$8-BTY$7))))))</f>
      </c>
      <c r="BUA20" s="126">
        <f>IF(BTY20&lt;&gt;"",BTY$5,0)</f>
      </c>
      <c r="BUB20" s="125">
        <f>IF(BTY$6=0,RANK(BTY20,BTY$12:BTY$42,0),RANK(BTY20,BTY$12:BTY$42,1))</f>
      </c>
      <c r="BUC20" s="126">
        <v>98.35</v>
      </c>
      <c r="BUD20" s="126">
        <f>IF(COUNTA(BUC$12:BUC$42)=0,0.6*BUC$5,IF(BUC20="",0,IF(BUC$6=0,IF(BUC20&gt;=BUC$8,BUC$5,IF(BUC20&lt;BUC$6,0,0.6*BUC$5+0.4*BUC$5*(BUC20-BUC$7)/(BUC$8-BUC$7))),IF(BUC20&lt;=BUC$8,BUC$5,IF(BUC20&gt;BUC$6,0,0.6*BUC$5+0.4*BUC$5*(BUC20-BUC$7)/(BUC$8-BUC$7))))))</f>
      </c>
      <c r="BUE20" s="126">
        <f>IF(BUC20&lt;&gt;"",BUC$5,0)</f>
      </c>
      <c r="BUF20" s="125">
        <f>IF(BUC$6=0,RANK(BUC20,BUC$12:BUC$42,0),RANK(BUC20,BUC$12:BUC$42,1))</f>
      </c>
      <c r="BUG20" s="126">
        <v>2.06</v>
      </c>
      <c r="BUH20" s="126">
        <f>IF(COUNTA(BUG$12:BUG$42)=0,0.6*BUG$5,IF(BUG20="",0,IF(BUG$6=0,IF(BUG20&gt;=BUG$8,BUG$5,IF(BUG20&lt;BUG$6,0,0.6*BUG$5+0.4*BUG$5*(BUG20-BUG$7)/(BUG$8-BUG$7))),IF(BUG20&lt;=BUG$8,BUG$5,IF(BUG20&gt;BUG$6,0,0.6*BUG$5+0.4*BUG$5*(BUG20-BUG$7)/(BUG$8-BUG$7))))))</f>
      </c>
      <c r="BUI20" s="126">
        <f>IF(BUG20&lt;&gt;"",BUG$5,0)</f>
      </c>
      <c r="BUJ20" s="125">
        <f>IF(BUG$6=0,RANK(BUG20,BUG$12:BUG$42,0),RANK(BUG20,BUG$12:BUG$42,1))</f>
      </c>
      <c r="BUK20" s="126">
        <v>2.89</v>
      </c>
      <c r="BUL20" s="126">
        <f>IF(COUNTA(BUK$12:BUK$42)=0,0.6*BUK$5,IF(BUK20="",0,IF(BUK$6=0,IF(BUK20&gt;=BUK$8,BUK$5,IF(BUK20&lt;BUK$6,0,0.6*BUK$5+0.4*BUK$5*(BUK20-BUK$7)/(BUK$8-BUK$7))),IF(BUK20&lt;=BUK$8,BUK$5,IF(BUK20&gt;BUK$6,0,0.6*BUK$5+0.4*BUK$5*(BUK20-BUK$7)/(BUK$8-BUK$7))))))</f>
      </c>
      <c r="BUM20" s="126">
        <f>IF(BUK20&lt;&gt;"",BUK$5,0)</f>
      </c>
      <c r="BUN20" s="125">
        <f>IF(BUK$6=0,RANK(BUK20,BUK$12:BUK$42,0),RANK(BUK20,BUK$12:BUK$42,1))</f>
      </c>
      <c r="BUO20" s="126">
        <v>24.31</v>
      </c>
      <c r="BUP20" s="126">
        <f>IF(COUNTA(BUO$12:BUO$42)=0,0.6*BUO$5,IF(BUO20="",0,IF(AND(BUO20&gt;=BUO$7,BUO20&lt;=BUO$8),BUO$5,0)))</f>
      </c>
      <c r="BUQ20" s="126">
        <f>IF(BUO20&lt;&gt;"",BUO$5,0)</f>
      </c>
      <c r="BUR20" s="125">
        <f>IF(BUO$6=0,RANK(BUO20,BUO$12:BUO$42,0),RANK(BUO20,BUO$12:BUO$42,1))</f>
      </c>
      <c r="BUS20" s="126">
        <v>0.22</v>
      </c>
      <c r="BUT20" s="126">
        <f>IF(COUNTA(BUS$12:BUS$42)=0,0.6*BUS$5,IF(BUS20="",0,IF(BUS$6=0,IF(BUS20&gt;=BUS$8,BUS$5,IF(BUS20&lt;BUS$6,0,0.6*BUS$5+0.4*BUS$5*(BUS20-BUS$7)/(BUS$8-BUS$7))),IF(BUS20&lt;=BUS$8,BUS$5,IF(BUS20&gt;BUS$6,0,0.6*BUS$5+0.4*BUS$5*(BUS20-BUS$7)/(BUS$8-BUS$7))))))</f>
      </c>
      <c r="BUU20" s="126">
        <f>IF(BUS20&lt;&gt;"",BUS$5,0)</f>
      </c>
      <c r="BUV20" s="125">
        <f>IF(BUS$6=0,RANK(BUS20,BUS$12:BUS$42,0),RANK(BUS20,BUS$12:BUS$42,1))</f>
      </c>
      <c r="BUW20" s="126">
        <v>0</v>
      </c>
      <c r="BUX20" s="126">
        <f>IF(COUNTA(BUW$12:BUW$42)=0,0.6*BUW$5,IF(BUW20="",0,IF(BUW$6=0,IF(BUW20&gt;=BUW$8,BUW$5,IF(BUW20&lt;BUW$6,0,0.6*BUW$5+0.4*BUW$5*(BUW20-BUW$7)/(BUW$8-BUW$7))),IF(BUW20&lt;=BUW$8,BUW$5,IF(BUW20&gt;BUW$6,0,0.6*BUW$5+0.4*BUW$5*(BUW20-BUW$7)/(BUW$8-BUW$7))))))</f>
      </c>
      <c r="BUY20" s="126">
        <f>IF(BUW20&lt;&gt;"",BUW$5,0)</f>
      </c>
      <c r="BUZ20" s="125">
        <f>IF(BUW$6=0,RANK(BUW20,BUW$12:BUW$42,0),RANK(BUW20,BUW$12:BUW$42,1))</f>
      </c>
      <c r="BVA20" s="126">
        <v>0.034</v>
      </c>
      <c r="BVB20" s="126">
        <f>IF(COUNTA(BVA$12:BVA$42)=0,0.6*BVA$5,IF(BVA20="",0,IF(BVA$6=0,IF(BVA20&gt;=BVA$8,BVA$5,IF(BVA20&lt;BVA$6,0,0.6*BVA$5+0.4*BVA$5*(BVA20-BVA$7)/(BVA$8-BVA$7))),IF(BVA20&lt;=BVA$8,BVA$5,IF(BVA20&gt;BVA$6,0,0.6*BVA$5+0.4*BVA$5*(BVA20-BVA$7)/(BVA$8-BVA$7))))))</f>
      </c>
      <c r="BVC20" s="126">
        <f>IF(BVA20&lt;&gt;"",BVA$5,0)</f>
      </c>
      <c r="BVD20" s="125">
        <f>IF(BVA$6=0,RANK(BVA20,BVA$12:BVA$42,0),RANK(BVA20,BVA$12:BVA$42,1))</f>
      </c>
      <c r="BVE20" s="126">
        <v>0.046</v>
      </c>
      <c r="BVF20" s="126">
        <f>IF(COUNTA(BVE$12:BVE$42)=0,0.6*BVE$5,IF(BVE20="",0,IF(BVE$6=0,IF(BVE20&gt;=BVE$8,BVE$5,IF(BVE20&lt;BVE$6,0,0.6*BVE$5+0.4*BVE$5*(BVE20-BVE$7)/(BVE$8-BVE$7))),IF(BVE20&lt;=BVE$8,BVE$5,IF(BVE20&gt;BVE$6,0,0.6*BVE$5+0.4*BVE$5*(BVE20-BVE$7)/(BVE$8-BVE$7))))))</f>
      </c>
      <c r="BVG20" s="126">
        <f>IF(BVE20&lt;&gt;"",BVE$5,0)</f>
      </c>
      <c r="BVH20" s="125">
        <f>IF(BVE$6=0,RANK(BVE20,BVE$12:BVE$42,0),RANK(BVE20,BVE$12:BVE$42,1))</f>
      </c>
      <c r="BVI20" s="126">
        <v>41.7684332036391</v>
      </c>
      <c r="BVJ20" s="126">
        <f>IF(COUNTA(BVI$12:BVI$42)=0,0.6*BVI$5,IF(BVI20="",0,IF(BVI$6=0,IF(BVI20&gt;=BVI$8,BVI$5,IF(BVI20&lt;BVI$6,0,0.6*BVI$5+0.4*BVI$5*(BVI20-BVI$7)/(BVI$8-BVI$7))),IF(BVI20&lt;=BVI$8,BVI$5,IF(BVI20&gt;BVI$6,0,0.6*BVI$5+0.4*BVI$5*(BVI20-BVI$7)/(BVI$8-BVI$7))))))</f>
      </c>
      <c r="BVK20" s="126">
        <f>IF(BVI20&lt;&gt;"",BVI$5,0)</f>
      </c>
      <c r="BVL20" s="125">
        <f>IF(BVI$6=0,RANK(BVI20,BVI$12:BVI$42,0),RANK(BVI20,BVI$12:BVI$42,1))</f>
      </c>
      <c r="BVM20" s="126">
        <v>0.54</v>
      </c>
      <c r="BVN20" s="126">
        <f>IF(COUNTA(BVM$12:BVM$42)=0,0.6*BVM$5,IF(BVM20="",0,IF(BVM$6=0,IF(BVM20&gt;=BVM$8,BVM$5,IF(BVM20&lt;BVM$6,0,0.6*BVM$5+0.4*BVM$5*(BVM20-BVM$7)/(BVM$8-BVM$7))),IF(BVM20&lt;=BVM$8,BVM$5,IF(BVM20&gt;BVM$6,0,0.6*BVM$5+0.4*BVM$5*(BVM20-BVM$7)/(BVM$8-BVM$7))))))</f>
      </c>
      <c r="BVO20" s="126">
        <f>IF(BVM20&lt;&gt;"",BVM$5,0)</f>
      </c>
      <c r="BVP20" s="125">
        <f>IF(BVM$6=0,RANK(BVM20,BVM$12:BVM$42,0),RANK(BVM20,BVM$12:BVM$42,1))</f>
      </c>
      <c r="BVQ20" s="126">
        <v>0.68</v>
      </c>
      <c r="BVR20" s="126">
        <f>IF(COUNTA(BVQ$12:BVQ$42)=0,0.6*BVQ$5,IF(BVQ20="",0,IF(BVQ$6=0,IF(BVQ20&gt;=BVQ$8,BVQ$5,IF(BVQ20&lt;BVQ$6,0,0.6*BVQ$5+0.4*BVQ$5*(BVQ20-BVQ$7)/(BVQ$8-BVQ$7))),IF(BVQ20&lt;=BVQ$8,BVQ$5,IF(BVQ20&gt;BVQ$6,0,0.6*BVQ$5+0.4*BVQ$5*(BVQ20-BVQ$7)/(BVQ$8-BVQ$7))))))</f>
      </c>
      <c r="BVS20" s="126">
        <f>IF(BVQ20&lt;&gt;"",BVQ$5,0)</f>
      </c>
      <c r="BVT20" s="125">
        <f>IF(BVQ$6=0,RANK(BVQ20,BVQ$12:BVQ$42,0),RANK(BVQ20,BVQ$12:BVQ$42,1))</f>
      </c>
      <c r="BVU20" s="126">
        <v>83.4598617394793</v>
      </c>
      <c r="BVV20" s="126">
        <f>IF(COUNTA(BVU$12:BVU$42)=0,0.6*BVU$5,IF(BVU20="",0,IF(BVU$6=0,IF(BVU20&gt;=BVU$8,BVU$5,IF(BVU20&lt;BVU$6,0,0.6*BVU$5+0.4*BVU$5*(BVU20-BVU$7)/(BVU$8-BVU$7))),IF(BVU20&lt;=BVU$8,BVU$5,IF(BVU20&gt;BVU$6,0,0.6*BVU$5+0.4*BVU$5*(BVU20-BVU$7)/(BVU$8-BVU$7))))))</f>
      </c>
      <c r="BVW20" s="126">
        <f>IF(BVU20&lt;&gt;"",BVU$5,0)</f>
      </c>
      <c r="BVX20" s="125">
        <f>IF(BVU$6=0,RANK(BVU20,BVU$12:BVU$42,0),RANK(BVU20,BVU$12:BVU$42,1))</f>
      </c>
      <c r="BVY20" s="126">
        <v>99.887772852253</v>
      </c>
      <c r="BVZ20" s="126">
        <f>IF(COUNTA(BVY$12:BVY$42)=0,0.6*BVY$5,IF(BVY20="",0,IF(BVY$6=0,IF(BVY20&gt;=BVY$8,BVY$5,IF(BVY20&lt;BVY$6,0,0.6*BVY$5+0.4*BVY$5*(BVY20-BVY$7)/(BVY$8-BVY$7))),IF(BVY20&lt;=BVY$8,BVY$5,IF(BVY20&gt;BVY$6,0,0.6*BVY$5+0.4*BVY$5*(BVY20-BVY$7)/(BVY$8-BVY$7))))))</f>
      </c>
      <c r="BWA20" s="126">
        <f>IF(BVY20&lt;&gt;"",BVY$5,0)</f>
      </c>
      <c r="BWB20" s="125">
        <f>IF(BVY$6=0,RANK(BVY20,BVY$12:BVY$42,0),RANK(BVY20,BVY$12:BVY$42,1))</f>
      </c>
      <c r="BWC20" s="126">
        <v>100</v>
      </c>
      <c r="BWD20" s="126">
        <f>IF(COUNTA(BWC$12:BWC$42)=0,0.6*BWC$5,IF(BWC20="",0,IF(BWC$6=0,IF(BWC20&gt;=BWC$8,BWC$5,IF(BWC20&lt;BWC$6,0,0.6*BWC$5+0.4*BWC$5*(BWC20-BWC$7)/(BWC$8-BWC$7))),IF(BWC20&lt;=BWC$8,BWC$5,IF(BWC20&gt;BWC$6,0,0.6*BWC$5+0.4*BWC$5*(BWC20-BWC$7)/(BWC$8-BWC$7))))))</f>
      </c>
      <c r="BWE20" s="126">
        <f>IF(BWC20&lt;&gt;"",BWC$5,0)</f>
      </c>
      <c r="BWF20" s="125">
        <f>IF(BWC$6=0,RANK(BWC20,BWC$12:BWC$42,0),RANK(BWC20,BWC$12:BWC$42,1))</f>
      </c>
      <c r="BWG20" s="126">
        <v>99.306997362662</v>
      </c>
      <c r="BWH20" s="126">
        <f>IF(COUNTA(BWG$12:BWG$42)=0,0.6*BWG$5,IF(BWG20="",0,IF(BWG$6=0,IF(BWG20&gt;=BWG$8,BWG$5,IF(BWG20&lt;BWG$6,0,0.6*BWG$5+0.4*BWG$5*(BWG20-BWG$7)/(BWG$8-BWG$7))),IF(BWG20&lt;=BWG$8,BWG$5,IF(BWG20&gt;BWG$6,0,0.6*BWG$5+0.4*BWG$5*(BWG20-BWG$7)/(BWG$8-BWG$7))))))</f>
      </c>
      <c r="BWI20" s="126">
        <f>IF(BWG20&lt;&gt;"",BWG$5,0)</f>
      </c>
      <c r="BWJ20" s="125">
        <f>IF(BWG$6=0,RANK(BWG20,BWG$12:BWG$42,0),RANK(BWG20,BWG$12:BWG$42,1))</f>
      </c>
      <c r="BWK20" s="126">
        <v>10</v>
      </c>
      <c r="BWL20" s="126">
        <f>IF(COUNTA(BWK$12:BWK$42)=0,0.6*BWK$5,IF(BWK20="",0,IF(AND(BWK20&gt;=BWK$7,BWK20&lt;=BWK$8),BWK$5,0)))</f>
      </c>
      <c r="BWM20" s="126">
        <f>IF(BWK20&lt;&gt;"",BWK$5,0)</f>
      </c>
      <c r="BWN20" s="125">
        <f>IF(BWK$6=0,RANK(BWK20,BWK$12:BWK$42,0),RANK(BWK20,BWK$12:BWK$42,1))</f>
      </c>
      <c r="BWO20" s="126">
        <v>1.66</v>
      </c>
      <c r="BWP20" s="126">
        <f>IF(COUNTA(BWO$12:BWO$42)=0,0.6*BWO$5,IF(BWO20="",0,IF(BWO$6=0,IF(BWO20&gt;=BWO$8,BWO$5,IF(BWO20&lt;BWO$6,0,0.6*BWO$5+0.4*BWO$5*(BWO20-BWO$7)/(BWO$8-BWO$7))),IF(BWO20&lt;=BWO$8,BWO$5,IF(BWO20&gt;BWO$6,0,0.6*BWO$5+0.4*BWO$5*(BWO20-BWO$7)/(BWO$8-BWO$7))))))</f>
      </c>
      <c r="BWQ20" s="126">
        <f>IF(BWO20&lt;&gt;"",BWO$5,0)</f>
      </c>
      <c r="BWR20" s="125">
        <f>IF(BWO$6=0,RANK(BWO20,BWO$12:BWO$42,0),RANK(BWO20,BWO$12:BWO$42,1))</f>
      </c>
      <c r="BWS20" s="126">
        <v>0.71</v>
      </c>
      <c r="BWT20" s="126">
        <f>IF(COUNTA(BWS$12:BWS$42)=0,0.6*BWS$5,IF(BWS20="",0,IF(BWS$6=0,IF(BWS20&gt;=BWS$8,BWS$5,IF(BWS20&lt;BWS$6,0,0.6*BWS$5+0.4*BWS$5*(BWS20-BWS$7)/(BWS$8-BWS$7))),IF(BWS20&lt;=BWS$8,BWS$5,IF(BWS20&gt;BWS$6,0,0.6*BWS$5+0.4*BWS$5*(BWS20-BWS$7)/(BWS$8-BWS$7))))))</f>
      </c>
      <c r="BWU20" s="126">
        <f>IF(BWS20&lt;&gt;"",BWS$5,0)</f>
      </c>
      <c r="BWV20" s="125">
        <f>IF(BWS$6=0,RANK(BWS20,BWS$12:BWS$42,0),RANK(BWS20,BWS$12:BWS$42,1))</f>
      </c>
      <c r="BWW20" s="125" t="s">
        <v>24</v>
      </c>
      <c r="BWX20" s="125">
        <f>(F20+J20+N20+R20+V20+Z20+AD20+AH20+AL20)*100</f>
      </c>
      <c r="BWY20" s="125">
        <f>RANK(BWX20,BWX$12:BWX$42,0)</f>
      </c>
      <c r="BWZ20" s="125" t="s">
        <v>24</v>
      </c>
      <c r="BXA20" s="125">
        <f>(AP20+AT20+AX20+BB20+BF20+BJ20+BN20+BR20+BV20+BZ20+CD20+CH20+CL20+CP20)*100</f>
      </c>
      <c r="BXB20" s="125">
        <f>RANK(BXA20,BXA$12:BXA$42,0)</f>
      </c>
      <c r="BXC20" s="125" t="s">
        <v>24</v>
      </c>
      <c r="BXD20" s="125">
        <f>(CT20)*100</f>
      </c>
      <c r="BXE20" s="125">
        <f>RANK(BXD20,BXD$12:BXD$42,0)</f>
      </c>
      <c r="BXF20" s="125" t="s">
        <v>24</v>
      </c>
      <c r="BXG20" s="125">
        <f>(CX20+DB20+DF20+DJ20+DN20+DR20+DV20+DZ20+EE20+EJ20+EO20+ET20+EY20+FD20+FI20+FN20+FS20+FX20+GC20+GH20+GM20+GR20+GW20+HB20+HG20+HL20+HQ20+HV20+IA20+IF20+IK20+IP20+IU20+IZ20+JE20+JJ20+JO20+JT20+JY20+KD20+KI20+KN20+KS20+KX20+LC20+LH20+LM20+LR20+LW20+MB20+MG20+ML20+MQ20+MV20+NA20+NF20+NK20+NP20+NU20+NZ20+OE20+OJ20+OO20+OT20+OY20+PD20+PI20+PN20+PS20+PX20+QC20+QH20+QM20+QR20+QW20+RB20+RG20+RL20+RQ20+RV20+SA20+SF20+SK20+SP20+SU20+SZ20+TE20+TJ20+TO20+TT20+TY20+UD20+UI20+UN20+US20+UX20+VC20+VH20+VM20+VR20+VW20+WB20+WG20+WL20+WQ20+WV20+XA20+XF20+XK20+XP20+XU20+XZ20+YE20+YJ20+YO20+YT20+YY20+ZD20+ZI20+ZN20+ZS20+ZX20+AAC20+AAH20+AAM20+AAR20+AAW20+ABB20+ABG20+ABL20+ABQ20+ABV20+ACA20+ACF20+ACK20+ACP20+ACU20+ACZ20+ADE20+ADJ20+ADO20+ADT20+ADY20+AED20+AEI20+AEN20+AES20+AEX20+AFC20+AFH20+AFM20+AFR20+AFW20+AGB20+AGG20+AGL20+AGQ20+AGV20+AHA20+AHF20+AHK20+AHP20+AHU20+AHZ20+AIE20+AIJ20+AIO20+AIT20+AIY20+AJD20+AJI20+AJN20+AJS20+AJX20+AKC20+AKH20+AKM20+AKR20+AKW20+ALB20+ALG20+ALL20+ALQ20+ALV20+AMA20+AMF20+AMK20+AMP20+AMU20+AMZ20+ANE20+ANJ20+ANO20+ANT20+ANY20+AOD20+AOI20+AON20+AOS20+AOX20+APC20+APH20+APM20+APR20+APW20+AQB20+AQG20+AQL20+AQQ20+AQV20+ARA20+ARF20+ARK20+ARP20+ARU20+ARZ20+ASE20+ASJ20+ASO20+AST20+ASY20+ATD20+ATI20+ATN20+ATS20+ATX20+AUC20+AUH20)*100</f>
      </c>
      <c r="BXH20" s="125">
        <f>RANK(BXG20,BXG$12:BXG$42,0)</f>
      </c>
      <c r="BXI20" s="125" t="s">
        <v>24</v>
      </c>
      <c r="BXJ20" s="125">
        <f>(AUL20+AUP20+AUT20+AUX20+AVB20+AVF20+AVJ20+AVN20+AVR20+AVV20+AVZ20+AWD20+AWH20+AWL20+AWP20+AWT20+AWX20+AXB20+AXF20+AXJ20+AXN20+AXR20+AXV20+AXZ20+AYD20+AYH20+AYL20+AYP20+AYT20+AYX20+AZB20+AZF20+AZJ20+AZN20+AZR20+AZV20+AZZ20+BAD20+BAH20+BAL20+BAP20+BAT20+BAX20+BBB20+BBF20+BBJ20+BBN20+BBR20+BBV20+BBZ20+BCD20+BCH20+BCL20+BCP20+BCT20+BCX20+BDB20+BDF20+BDJ20+BDN20+BDR20+BDV20+BDZ20+BED20+BEH20+BEL20+BEP20+BET20+BEX20+BFB20+BFF20+BFJ20+BFN20+BFR20+BFV20+BFZ20+BGD20+BGH20+BGL20+BGP20+BGT20+BGX20+BHB20+BHF20+BHJ20+BHN20+BHR20+BHV20+BHZ20+BID20+BIH20+BIL20+BIP20+BIT20+BIX20+BJB20+BJF20+BJJ20+BJN20+BJR20+BJV20+BJZ20+BKD20+BKH20+BKL20+BKP20+BKT20+BKX20+BLB20+BLF20+BLJ20+BLN20+BLR20+BLV20+BLZ20+BMD20+BMH20+BML20+BMP20+BMT20+BMX20+BNB20+BNF20+BNJ20+BNN20+BNR20+BNV20+BNZ20+BOD20+BOH20+BOL20+BOP20+BOT20+BOX20+BPB20+BPF20+BPJ20+BPN20+BPR20+BPV20+BPZ20+BQD20+BQH20+BQL20+BQP20+BQT20+BQX20+BRB20)*100</f>
      </c>
      <c r="BXK20" s="125">
        <f>RANK(BXJ20,BXJ$12:BXJ$42,0)</f>
      </c>
      <c r="BXL20" s="125" t="s">
        <v>24</v>
      </c>
      <c r="BXM20" s="125">
        <f>(BRF20+BRJ20+BRN20+BRR20+BRV20+BRZ20+BSD20+BSH20+BSL20+BSP20+BST20+BSX20+BTB20+BTF20+BTJ20+BTN20+BTR20)*100</f>
      </c>
      <c r="BXN20" s="125">
        <f>RANK(BXM20,BXM$12:BXM$42,0)</f>
      </c>
      <c r="BXO20" s="125" t="s">
        <v>24</v>
      </c>
      <c r="BXP20" s="125">
        <f>(BTV20+BTZ20+BUD20+BUH20+BUL20)*100</f>
      </c>
      <c r="BXQ20" s="125">
        <f>RANK(BXP20,BXP$12:BXP$42,0)</f>
      </c>
      <c r="BXR20" s="125" t="s">
        <v>24</v>
      </c>
      <c r="BXS20" s="125">
        <f>(BUP20+BUT20+BUX20)*100</f>
      </c>
      <c r="BXT20" s="125">
        <f>RANK(BXS20,BXS$12:BXS$42,0)</f>
      </c>
      <c r="BXU20" s="125" t="s">
        <v>24</v>
      </c>
      <c r="BXV20" s="125">
        <f>(BVB20+BVF20+BVJ20+BVN20+BVR20+BVV20+BVZ20+BWD20+BWH20+BWL20+BWP20+BWT20)*100</f>
      </c>
      <c r="BXW20" s="125">
        <f>RANK(BXV20,BXV$12:BXV$42,0)</f>
      </c>
    </row>
    <row r="21">
      <c r="A21" s="125" t="s">
        <v>25</v>
      </c>
      <c r="B21" s="125">
        <f>A21</f>
      </c>
      <c r="C21" s="125">
        <f>(F21+J21+N21+R21+V21+Z21+AD21+AH21+AL21+AP21+AT21+AX21+BB21+BF21+BJ21+BN21+BR21+BV21+BZ21+CD21+CH21+CL21+CP21+CT21+CX21+DB21+DF21+DJ21+DN21+DR21+DV21+DZ21+EE21+EJ21+EO21+ET21+EY21+FD21+FI21+FN21+FS21+FX21+GC21+GH21+GM21+GR21+GW21+HB21+HG21+HL21+HQ21+HV21+IA21+IF21+IK21+IP21+IU21+IZ21+JE21+JJ21+JO21+JT21+JY21+KD21+KI21+KN21+KS21+KX21+LC21+LH21+LM21+LR21+LW21+MB21+MG21+ML21+MQ21+MV21+NA21+NF21+NK21+NP21+NU21+NZ21+OE21+OJ21+OO21+OT21+OY21+PD21+PI21+PN21+PS21+PX21+QC21+QH21+QM21+QR21+QW21+RB21+RG21+RL21+RQ21+RV21+SA21+SF21+SK21+SP21+SU21+SZ21+TE21+TJ21+TO21+TT21+TY21+UD21+UI21+UN21+US21+UX21+VC21+VH21+VM21+VR21+VW21+WB21+WG21+WL21+WQ21+WV21+XA21+XF21+XK21+XP21+XU21+XZ21+YE21+YJ21+YO21+YT21+YY21+ZD21+ZI21+ZN21+ZS21+ZX21+AAC21+AAH21+AAM21+AAR21+AAW21+ABB21+ABG21+ABL21+ABQ21+ABV21+ACA21+ACF21+ACK21+ACP21+ACU21+ACZ21+ADE21+ADJ21+ADO21+ADT21+ADY21+AED21+AEI21+AEN21+AES21+AEX21+AFC21+AFH21+AFM21+AFR21+AFW21+AGB21+AGG21+AGL21+AGQ21+AGV21+AHA21+AHF21+AHK21+AHP21+AHU21+AHZ21+AIE21+AIJ21+AIO21+AIT21+AIY21+AJD21+AJI21+AJN21+AJS21+AJX21+AKC21+AKH21+AKM21+AKR21+AKW21+ALB21+ALG21+ALL21+ALQ21+ALV21+AMA21+AMF21+AMK21+AMP21+AMU21+AMZ21+ANE21+ANJ21+ANO21+ANT21+ANY21+AOD21+AOI21+AON21+AOS21+AOX21+APC21+APH21+APM21+APR21+APW21+AQB21+AQG21+AQL21+AQQ21+AQV21+ARA21+ARF21+ARK21+ARP21+ARU21+ARZ21+ASE21+ASJ21+ASO21+AST21+ASY21+ATD21+ATI21+ATN21+ATS21+ATX21+AUC21+AUH21+AUL21+AUP21+AUT21+AUX21+AVB21+AVF21+AVJ21+AVN21+AVR21+AVV21+AVZ21+AWD21+AWH21+AWL21+AWP21+AWT21+AWX21+AXB21+AXF21+AXJ21+AXN21+AXR21+AXV21+AXZ21+AYD21+AYH21+AYL21+AYP21+AYT21+AYX21+AZB21+AZF21+AZJ21+AZN21+AZR21+AZV21+AZZ21+BAD21+BAH21+BAL21+BAP21+BAT21+BAX21+BBB21+BBF21+BBJ21+BBN21+BBR21+BBV21+BBZ21+BCD21+BCH21+BCL21+BCP21+BCT21+BCX21+BDB21+BDF21+BDJ21+BDN21+BDR21+BDV21+BDZ21+BED21+BEH21+BEL21+BEP21+BET21+BEX21+BFB21+BFF21+BFJ21+BFN21+BFR21+BFV21+BFZ21+BGD21+BGH21+BGL21+BGP21+BGT21+BGX21+BHB21+BHF21+BHJ21+BHN21+BHR21+BHV21+BHZ21+BID21+BIH21+BIL21+BIP21+BIT21+BIX21+BJB21+BJF21+BJJ21+BJN21+BJR21+BJV21+BJZ21+BKD21+BKH21+BKL21+BKP21+BKT21+BKX21+BLB21+BLF21+BLJ21+BLN21+BLR21+BLV21+BLZ21+BMD21+BMH21+BML21+BMP21+BMT21+BMX21+BNB21+BNF21+BNJ21+BNN21+BNR21+BNV21+BNZ21+BOD21+BOH21+BOL21+BOP21+BOT21+BOX21+BPB21+BPF21+BPJ21+BPN21+BPR21+BPV21+BPZ21+BQD21+BQH21+BQL21+BQP21+BQT21+BQX21+BRB21+BRF21+BRJ21+BRN21+BRR21+BRV21+BRZ21+BSD21+BSH21+BSL21+BSP21+BST21+BSX21+BTB21+BTF21+BTJ21+BTN21+BTR21+BTV21+BTZ21+BUD21+BUH21+BUL21+BUP21+BUT21+BUX21+BVB21+BVF21+BVJ21+BVN21+BVR21+BVV21+BVZ21+BWD21+BWH21+BWL21+BWP21+BWT21)*100</f>
      </c>
      <c r="D21" s="125">
        <f>RANK(C21,C$12:C$42,0)</f>
      </c>
      <c r="E21" s="126">
        <v>75.4717178697833</v>
      </c>
      <c r="F21" s="126">
        <f>IF(COUNTA(E$12:E$42)=0,0.6*E$5,IF(E21="",0,IF(E$6=0,IF(E21&gt;=E$8,E$5,IF(E21&lt;E$6,0,0.6*E$5+0.4*E$5*(E21-E$7)/(E$8-E$7))),IF(E21&lt;=E$8,E$5,IF(E21&gt;E$6,0,0.6*E$5+0.4*E$5*(E21-E$7)/(E$8-E$7))))))</f>
      </c>
      <c r="G21" s="126">
        <f>IF(E21&lt;&gt;"",E$5,0)</f>
      </c>
      <c r="H21" s="125">
        <f>IF(E$6=0,RANK(E21,E$12:E$42,0),RANK(E21,E$12:E$42,1))</f>
      </c>
      <c r="I21" s="126">
        <v>87.1743710066688</v>
      </c>
      <c r="J21" s="126">
        <f>IF(COUNTA(I$12:I$42)=0,0.6*I$5,IF(I21="",0,IF(I$6=0,IF(I21&gt;=I$8,I$5,IF(I21&lt;I$6,0,0.6*I$5+0.4*I$5*(I21-I$7)/(I$8-I$7))),IF(I21&lt;=I$8,I$5,IF(I21&gt;I$6,0,0.6*I$5+0.4*I$5*(I21-I$7)/(I$8-I$7))))))</f>
      </c>
      <c r="K21" s="126">
        <f>IF(I21&lt;&gt;"",I$5,0)</f>
      </c>
      <c r="L21" s="125">
        <f>IF(I$6=0,RANK(I21,I$12:I$42,0),RANK(I21,I$12:I$42,1))</f>
      </c>
      <c r="M21"/>
      <c r="N21" s="126">
        <f>IF(COUNTA(M$12:M$42)=0,0.6*M$5,IF(M21="",0,IF(M$6=0,IF(M21&gt;=M$8,M$5,IF(M21&lt;M$6,0,0.6*M$5+0.4*M$5*(M21-M$7)/(M$8-M$7))),IF(M21&lt;=M$8,M$5,IF(M21&gt;M$6,0,0.6*M$5+0.4*M$5*(M21-M$7)/(M$8-M$7))))))</f>
      </c>
      <c r="O21" s="126">
        <f>IF(M21&lt;&gt;"",M$5,0)</f>
      </c>
      <c r="P21" s="125">
        <f>IF(M$6=0,RANK(M21,M$12:M$42,0),RANK(M21,M$12:M$42,1))</f>
      </c>
      <c r="Q21"/>
      <c r="R21" s="126">
        <f>IF(COUNTA(Q$12:Q$42)=0,0.6*Q$5,IF(Q21="",0,IF(Q$6=0,IF(Q21&gt;=Q$8,Q$5,IF(Q21&lt;Q$6,0,0.6*Q$5+0.4*Q$5*(Q21-Q$7)/(Q$8-Q$7))),IF(Q21&lt;=Q$8,Q$5,IF(Q21&gt;Q$6,0,0.6*Q$5+0.4*Q$5*(Q21-Q$7)/(Q$8-Q$7))))))</f>
      </c>
      <c r="S21" s="126">
        <f>IF(Q21&lt;&gt;"",Q$5,0)</f>
      </c>
      <c r="T21" s="125">
        <f>IF(Q$6=0,RANK(Q21,Q$12:Q$42,0),RANK(Q21,Q$12:Q$42,1))</f>
      </c>
      <c r="U21"/>
      <c r="V21" s="126">
        <f>IF(COUNTA(U$12:U$42)=0,0.6*U$5,IF(U21="",0,IF(U$6=0,IF(U21&gt;=U$8,U$5,IF(U21&lt;U$6,0,0.6*U$5+0.4*U$5*(U21-U$7)/(U$8-U$7))),IF(U21&lt;=U$8,U$5,IF(U21&gt;U$6,0,0.6*U$5+0.4*U$5*(U21-U$7)/(U$8-U$7))))))</f>
      </c>
      <c r="W21" s="126">
        <f>IF(U21&lt;&gt;"",U$5,0)</f>
      </c>
      <c r="X21" s="125">
        <f>IF(U$6=0,RANK(U21,U$12:U$42,0),RANK(U21,U$12:U$42,1))</f>
      </c>
      <c r="Y21"/>
      <c r="Z21" s="126">
        <f>IF(COUNTA(Y$12:Y$42)=0,0.6*Y$5,IF(Y21="",0,IF(Y$6=0,IF(Y21&gt;=Y$8,Y$5,IF(Y21&lt;Y$6,0,0.6*Y$5+0.4*Y$5*(Y21-Y$7)/(Y$8-Y$7))),IF(Y21&lt;=Y$8,Y$5,IF(Y21&gt;Y$6,0,0.6*Y$5+0.4*Y$5*(Y21-Y$7)/(Y$8-Y$7))))))</f>
      </c>
      <c r="AA21" s="126">
        <f>IF(Y21&lt;&gt;"",Y$5,0)</f>
      </c>
      <c r="AB21" s="125">
        <f>IF(Y$6=0,RANK(Y21,Y$12:Y$42,0),RANK(Y21,Y$12:Y$42,1))</f>
      </c>
      <c r="AC21"/>
      <c r="AD21" s="126">
        <f>IF(COUNTA(AC$12:AC$42)=0,0.6*AC$5,IF(AC21="",0,IF(AC$6=0,IF(AC21&gt;=AC$8,AC$5,IF(AC21&lt;AC$6,0,0.6*AC$5+0.4*AC$5*(AC21-AC$7)/(AC$8-AC$7))),IF(AC21&lt;=AC$8,AC$5,IF(AC21&gt;AC$6,0,0.6*AC$5+0.4*AC$5*(AC21-AC$7)/(AC$8-AC$7))))))</f>
      </c>
      <c r="AE21" s="126">
        <f>IF(AC21&lt;&gt;"",AC$5,0)</f>
      </c>
      <c r="AF21" s="125">
        <f>IF(AC$6=0,RANK(AC21,AC$12:AC$42,0),RANK(AC21,AC$12:AC$42,1))</f>
      </c>
      <c r="AG21"/>
      <c r="AH21" s="126">
        <f>IF(COUNTA(AG$12:AG$42)=0,0.6*AG$5,IF(AG21="",0,IF(AG$6=0,IF(AG21&gt;=AG$8,AG$5,IF(AG21&lt;AG$6,0,0.6*AG$5+0.4*AG$5*(AG21-AG$7)/(AG$8-AG$7))),IF(AG21&lt;=AG$8,AG$5,IF(AG21&gt;AG$6,0,0.6*AG$5+0.4*AG$5*(AG21-AG$7)/(AG$8-AG$7))))))</f>
      </c>
      <c r="AI21" s="126">
        <f>IF(AG21&lt;&gt;"",AG$5,0)</f>
      </c>
      <c r="AJ21" s="125">
        <f>IF(AG$6=0,RANK(AG21,AG$12:AG$42,0),RANK(AG21,AG$12:AG$42,1))</f>
      </c>
      <c r="AK21"/>
      <c r="AL21" s="126">
        <f>IF(COUNTA(AK$12:AK$42)=0,0.6*AK$5,IF(AK21="",0,IF(AK$6=0,IF(AK21&gt;=AK$8,AK$5,IF(AK21&lt;AK$6,0,0.6*AK$5+0.4*AK$5*(AK21-AK$7)/(AK$8-AK$7))),IF(AK21&lt;=AK$8,AK$5,IF(AK21&gt;AK$6,0,0.6*AK$5+0.4*AK$5*(AK21-AK$7)/(AK$8-AK$7))))))</f>
      </c>
      <c r="AM21" s="126">
        <f>IF(AK21&lt;&gt;"",AK$5,0)</f>
      </c>
      <c r="AN21" s="125">
        <f>IF(AK$6=0,RANK(AK21,AK$12:AK$42,0),RANK(AK21,AK$12:AK$42,1))</f>
      </c>
      <c r="AO21" s="126">
        <v>99.88</v>
      </c>
      <c r="AP21" s="126">
        <f>IF(COUNTA(AO$12:AO$42)=0,0.6*AO$5,IF(AO21="",0,IF(AO$6=0,IF(AO21&gt;=AO$8,AO$5,IF(AO21&lt;AO$6,0,0.6*AO$5+0.4*AO$5*(AO21-AO$7)/(AO$8-AO$7))),IF(AO21&lt;=AO$8,AO$5,IF(AO21&gt;AO$6,0,0.6*AO$5+0.4*AO$5*(AO21-AO$7)/(AO$8-AO$7))))))</f>
      </c>
      <c r="AQ21" s="126">
        <f>IF(AO21&lt;&gt;"",AO$5,0)</f>
      </c>
      <c r="AR21" s="125">
        <f>IF(AO$6=0,RANK(AO21,AO$12:AO$42,0),RANK(AO21,AO$12:AO$42,1))</f>
      </c>
      <c r="AS21" s="126">
        <v>0.03</v>
      </c>
      <c r="AT21" s="126">
        <f>IF(COUNTA(AS$12:AS$42)=0,0.6*AS$5,IF(AS21="",0,IF(AS$6=0,IF(AS21&gt;=AS$8,AS$5,IF(AS21&lt;AS$6,0,0.6*AS$5+0.4*AS$5*(AS21-AS$7)/(AS$8-AS$7))),IF(AS21&lt;=AS$8,AS$5,IF(AS21&gt;AS$6,0,0.6*AS$5+0.4*AS$5*(AS21-AS$7)/(AS$8-AS$7))))))</f>
      </c>
      <c r="AU21" s="126">
        <f>IF(AS21&lt;&gt;"",AS$5,0)</f>
      </c>
      <c r="AV21" s="125">
        <f>IF(AS$6=0,RANK(AS21,AS$12:AS$42,0),RANK(AS21,AS$12:AS$42,1))</f>
      </c>
      <c r="AW21" s="126">
        <v>99.66</v>
      </c>
      <c r="AX21" s="126">
        <f>IF(COUNTA(AW$12:AW$42)=0,0.6*AW$5,IF(AW21="",0,IF(AW$6=0,IF(AW21&gt;=AW$8,AW$5,IF(AW21&lt;AW$6,0,0.6*AW$5+0.4*AW$5*(AW21-AW$7)/(AW$8-AW$7))),IF(AW21&lt;=AW$8,AW$5,IF(AW21&gt;AW$6,0,0.6*AW$5+0.4*AW$5*(AW21-AW$7)/(AW$8-AW$7))))))</f>
      </c>
      <c r="AY21" s="126">
        <f>IF(AW21&lt;&gt;"",AW$5,0)</f>
      </c>
      <c r="AZ21" s="125">
        <f>IF(AW$6=0,RANK(AW21,AW$12:AW$42,0),RANK(AW21,AW$12:AW$42,1))</f>
      </c>
      <c r="BA21" s="126">
        <v>0.856713087877973</v>
      </c>
      <c r="BB21" s="126">
        <f>IF(COUNTA(BA$12:BA$42)=0,0.6*BA$5,IF(BA21="",0,IF(BA$6=0,IF(BA21&gt;=BA$8,BA$5,IF(BA21&lt;BA$6,0,0.6*BA$5+0.4*BA$5*(BA21-BA$7)/(BA$8-BA$7))),IF(BA21&lt;=BA$8,BA$5,IF(BA21&gt;BA$6,0,0.6*BA$5+0.4*BA$5*(BA21-BA$7)/(BA$8-BA$7))))))</f>
      </c>
      <c r="BC21" s="126">
        <f>IF(BA21&lt;&gt;"",BA$5,0)</f>
      </c>
      <c r="BD21" s="125">
        <f>IF(BA$6=0,RANK(BA21,BA$12:BA$42,0),RANK(BA21,BA$12:BA$42,1))</f>
      </c>
      <c r="BE21" s="126">
        <v>98.17</v>
      </c>
      <c r="BF21" s="126">
        <f>IF(COUNTA(BE$12:BE$42)=0,0.6*BE$5,IF(BE21="",0,IF(BE$6=0,IF(BE21&gt;=BE$8,BE$5,IF(BE21&lt;BE$6,0,0.6*BE$5+0.4*BE$5*(BE21-BE$7)/(BE$8-BE$7))),IF(BE21&lt;=BE$8,BE$5,IF(BE21&gt;BE$6,0,0.6*BE$5+0.4*BE$5*(BE21-BE$7)/(BE$8-BE$7))))))</f>
      </c>
      <c r="BG21" s="126">
        <f>IF(BE21&lt;&gt;"",BE$5,0)</f>
      </c>
      <c r="BH21" s="125">
        <f>IF(BE$6=0,RANK(BE21,BE$12:BE$42,0),RANK(BE21,BE$12:BE$42,1))</f>
      </c>
      <c r="BI21" s="126">
        <v>31</v>
      </c>
      <c r="BJ21" s="126">
        <f>IF(COUNTA(BI$12:BI$42)=0,0.6*BI$5,IF(BI21="",0,IF(BI$6=0,IF(BI21&gt;=BI$8,BI$5,IF(BI21&lt;BI$6,0,0.6*BI$5+0.4*BI$5*(BI21-BI$7)/(BI$8-BI$7))),IF(BI21&lt;=BI$8,BI$5,IF(BI21&gt;BI$6,0,0.6*BI$5+0.4*BI$5*(BI21-BI$7)/(BI$8-BI$7))))))</f>
      </c>
      <c r="BK21" s="126">
        <f>IF(BI21&lt;&gt;"",BI$5,0)</f>
      </c>
      <c r="BL21" s="125">
        <f>IF(BI$6=0,RANK(BI21,BI$12:BI$42,0),RANK(BI21,BI$12:BI$42,1))</f>
      </c>
      <c r="BM21" s="126">
        <v>99.079</v>
      </c>
      <c r="BN21" s="126">
        <f>IF(COUNTA(BM$12:BM$42)=0,0.6*BM$5,IF(BM21="",0,IF(BM$6=0,IF(BM21&gt;=BM$8,BM$5,IF(BM21&lt;BM$6,0,0.6*BM$5+0.4*BM$5*(BM21-BM$7)/(BM$8-BM$7))),IF(BM21&lt;=BM$8,BM$5,IF(BM21&gt;BM$6,0,0.6*BM$5+0.4*BM$5*(BM21-BM$7)/(BM$8-BM$7))))))</f>
      </c>
      <c r="BO21" s="126">
        <f>IF(BM21&lt;&gt;"",BM$5,0)</f>
      </c>
      <c r="BP21" s="125">
        <f>IF(BM$6=0,RANK(BM21,BM$12:BM$42,0),RANK(BM21,BM$12:BM$42,1))</f>
      </c>
      <c r="BQ21" s="126">
        <v>65</v>
      </c>
      <c r="BR21" s="126">
        <f>IF(COUNTA(BQ$12:BQ$42)=0,0.6*BQ$5,IF(BQ21="",0,IF(BQ$6=0,IF(BQ21&gt;=BQ$8,BQ$5,IF(BQ21&lt;BQ$6,0,0.6*BQ$5+0.4*BQ$5*(BQ21-BQ$7)/(BQ$8-BQ$7))),IF(BQ21&lt;=BQ$8,BQ$5,IF(BQ21&gt;BQ$6,0,0.6*BQ$5+0.4*BQ$5*(BQ21-BQ$7)/(BQ$8-BQ$7))))))</f>
      </c>
      <c r="BS21" s="126">
        <f>IF(BQ21&lt;&gt;"",BQ$5,0)</f>
      </c>
      <c r="BT21" s="125">
        <f>IF(BQ$6=0,RANK(BQ21,BQ$12:BQ$42,0),RANK(BQ21,BQ$12:BQ$42,1))</f>
      </c>
      <c r="BU21" s="126">
        <v>4.4765</v>
      </c>
      <c r="BV21" s="126">
        <f>IF(COUNTA(BU$12:BU$42)=0,0.6*BU$5,IF(BU21="",0,IF(BU$6=0,IF(BU21&gt;=BU$8,BU$5,IF(BU21&lt;BU$6,0,0.6*BU$5+0.4*BU$5*(BU21-BU$7)/(BU$8-BU$7))),IF(BU21&lt;=BU$8,BU$5,IF(BU21&gt;BU$6,0,0.6*BU$5+0.4*BU$5*(BU21-BU$7)/(BU$8-BU$7))))))</f>
      </c>
      <c r="BW21" s="126">
        <f>IF(BU21&lt;&gt;"",BU$5,0)</f>
      </c>
      <c r="BX21" s="125">
        <f>IF(BU$6=0,RANK(BU21,BU$12:BU$42,0),RANK(BU21,BU$12:BU$42,1))</f>
      </c>
      <c r="BY21" s="126">
        <v>99.73</v>
      </c>
      <c r="BZ21" s="126">
        <f>IF(COUNTA(BY$12:BY$42)=0,0.6*BY$5,IF(BY21="",0,IF(BY$6=0,IF(BY21&gt;=BY$8,BY$5,IF(BY21&lt;BY$6,0,0.6*BY$5+0.4*BY$5*(BY21-BY$7)/(BY$8-BY$7))),IF(BY21&lt;=BY$8,BY$5,IF(BY21&gt;BY$6,0,0.6*BY$5+0.4*BY$5*(BY21-BY$7)/(BY$8-BY$7))))))</f>
      </c>
      <c r="CA21" s="126">
        <f>IF(BY21&lt;&gt;"",BY$5,0)</f>
      </c>
      <c r="CB21" s="125">
        <f>IF(BY$6=0,RANK(BY21,BY$12:BY$42,0),RANK(BY21,BY$12:BY$42,1))</f>
      </c>
      <c r="CC21"/>
      <c r="CD21" s="126">
        <f>IF(COUNTA(CC$12:CC$42)=0,0.6*CC$5,IF(CC21="",0,IF(CC$6=0,IF(CC21&gt;=CC$8,CC$5,IF(CC21&lt;CC$6,0,0.6*CC$5+0.4*CC$5*(CC21-CC$7)/(CC$8-CC$7))),IF(CC21&lt;=CC$8,CC$5,IF(CC21&gt;CC$6,0,0.6*CC$5+0.4*CC$5*(CC21-CC$7)/(CC$8-CC$7))))))</f>
      </c>
      <c r="CE21" s="126">
        <f>IF(CC21&lt;&gt;"",CC$5,0)</f>
      </c>
      <c r="CF21" s="125">
        <f>IF(CC$6=0,RANK(CC21,CC$12:CC$42,0),RANK(CC21,CC$12:CC$42,1))</f>
      </c>
      <c r="CG21"/>
      <c r="CH21" s="126">
        <f>IF(COUNTA(CG$12:CG$42)=0,0.6*CG$5,IF(CG21="",0,IF(CG$6=0,IF(CG21&gt;=CG$8,CG$5,IF(CG21&lt;CG$6,0,0.6*CG$5+0.4*CG$5*(CG21-CG$7)/(CG$8-CG$7))),IF(CG21&lt;=CG$8,CG$5,IF(CG21&gt;CG$6,0,0.6*CG$5+0.4*CG$5*(CG21-CG$7)/(CG$8-CG$7))))))</f>
      </c>
      <c r="CI21" s="126">
        <f>IF(CG21&lt;&gt;"",CG$5,0)</f>
      </c>
      <c r="CJ21" s="125">
        <f>IF(CG$6=0,RANK(CG21,CG$12:CG$42,0),RANK(CG21,CG$12:CG$42,1))</f>
      </c>
      <c r="CK21"/>
      <c r="CL21" s="126">
        <f>IF(COUNTA(CK$12:CK$42)=0,0.6*CK$5,IF(CK21="",0,IF(CK$6=0,IF(CK21&gt;=CK$8,CK$5,IF(CK21&lt;CK$6,0,0.6*CK$5+0.4*CK$5*(CK21-CK$7)/(CK$8-CK$7))),IF(CK21&lt;=CK$8,CK$5,IF(CK21&gt;CK$6,0,0.6*CK$5+0.4*CK$5*(CK21-CK$7)/(CK$8-CK$7))))))</f>
      </c>
      <c r="CM21" s="126">
        <f>IF(CK21&lt;&gt;"",CK$5,0)</f>
      </c>
      <c r="CN21" s="125">
        <f>IF(CK$6=0,RANK(CK21,CK$12:CK$42,0),RANK(CK21,CK$12:CK$42,1))</f>
      </c>
      <c r="CO21"/>
      <c r="CP21" s="126">
        <f>IF(COUNTA(CO$12:CO$42)=0,0.6*CO$5,IF(CO21="",0,IF(CO$6=0,IF(CO21&gt;=CO$8,CO$5,IF(CO21&lt;CO$6,0,0.6*CO$5+0.4*CO$5*(CO21-CO$7)/(CO$8-CO$7))),IF(CO21&lt;=CO$8,CO$5,IF(CO21&gt;CO$6,0,0.6*CO$5+0.4*CO$5*(CO21-CO$7)/(CO$8-CO$7))))))</f>
      </c>
      <c r="CQ21" s="126">
        <f>IF(CO21&lt;&gt;"",CO$5,0)</f>
      </c>
      <c r="CR21" s="125">
        <f>IF(CO$6=0,RANK(CO21,CO$12:CO$42,0),RANK(CO21,CO$12:CO$42,1))</f>
      </c>
      <c r="CS21"/>
      <c r="CT21" s="126">
        <f>IF(COUNTA(CS$12:CS$42)=0,0.6*CS$5,IF(CS21="",0,IF(CS$6=0,IF(CS21&gt;=CS$8,CS$5,IF(CS21&lt;CS$6,0,0.6*CS$5+0.4*CS$5*(CS21-CS$7)/(CS$8-CS$7))),IF(CS21&lt;=CS$8,CS$5,IF(CS21&gt;CS$6,0,0.6*CS$5+0.4*CS$5*(CS21-CS$7)/(CS$8-CS$7))))))</f>
      </c>
      <c r="CU21" s="126">
        <f>IF(CS21&lt;&gt;"",CS$5,0)</f>
      </c>
      <c r="CV21" s="125">
        <f>IF(CS$6=0,RANK(CS21,CS$12:CS$42,0),RANK(CS21,CS$12:CS$42,1))</f>
      </c>
      <c r="CW21" s="126">
        <v>0.823732706947681</v>
      </c>
      <c r="CX21" s="126">
        <f>IF(COUNTA(CW$12:CW$42)=0,0.6*CW$5,IF(CW21="",0,IF(CW$6=0,IF(CW21&gt;=CW$8,CW$5,IF(CW21&lt;CW$6,0,0.6*CW$5+0.4*CW$5*(CW21-CW$7)/(CW$8-CW$7))),IF(CW21&lt;=CW$8,CW$5,IF(CW21&gt;CW$6,0,0.6*CW$5+0.4*CW$5*(CW21-CW$7)/(CW$8-CW$7))))))</f>
      </c>
      <c r="CY21" s="126">
        <f>IF(CW21&lt;&gt;"",CW$5,0)</f>
      </c>
      <c r="CZ21" s="125">
        <f>IF(CW$6=0,RANK(CW21,CW$12:CW$42,0),RANK(CW21,CW$12:CW$42,1))</f>
      </c>
      <c r="DA21" s="126">
        <v>-1.76395917962981</v>
      </c>
      <c r="DB21" s="126">
        <f>IF(COUNTA(DA$12:DA$42)=0,0.6*DA$5,IF(DA21="",0,IF(DA$6=0,IF(DA21&gt;=DA$8,DA$5,IF(DA21&lt;DA$6,0,0.6*DA$5+0.4*DA$5*(DA21-DA$7)/(DA$8-DA$7))),IF(DA21&lt;=DA$8,DA$5,IF(DA21&gt;DA$6,0,0.6*DA$5+0.4*DA$5*(DA21-DA$7)/(DA$8-DA$7))))))</f>
      </c>
      <c r="DC21" s="126">
        <f>IF(DA21&lt;&gt;"",DA$5,0)</f>
      </c>
      <c r="DD21" s="125">
        <f>IF(DA$6=0,RANK(DA21,DA$12:DA$42,0),RANK(DA21,DA$12:DA$42,1))</f>
      </c>
      <c r="DE21" s="126">
        <v>1.19384814493418</v>
      </c>
      <c r="DF21" s="126">
        <f>IF(COUNTA(DE$12:DE$42)=0,0.6*DE$5,IF(DE21="",0,IF(DE$6=0,IF(DE21&gt;=DE$8,DE$5,IF(DE21&lt;DE$6,0,0.6*DE$5+0.4*DE$5*(DE21-DE$7)/(DE$8-DE$7))),IF(DE21&lt;=DE$8,DE$5,IF(DE21&gt;DE$6,0,0.6*DE$5+0.4*DE$5*(DE21-DE$7)/(DE$8-DE$7))))))</f>
      </c>
      <c r="DG21" s="126">
        <f>IF(DE21&lt;&gt;"",DE$5,0)</f>
      </c>
      <c r="DH21" s="125">
        <f>IF(DE$6=0,RANK(DE21,DE$12:DE$42,0),RANK(DE21,DE$12:DE$42,1))</f>
      </c>
      <c r="DI21" s="126">
        <v>1.38843974215014</v>
      </c>
      <c r="DJ21" s="126">
        <f>IF(COUNTA(DI$12:DI$42)=0,0.6*DI$5,IF(DI21="",0,IF(DI$6=0,IF(DI21&gt;=DI$8,DI$5,IF(DI21&lt;DI$6,0,0.6*DI$5+0.4*DI$5*(DI21-DI$7)/(DI$8-DI$7))),IF(DI21&lt;=DI$8,DI$5,IF(DI21&gt;DI$6,0,0.6*DI$5+0.4*DI$5*(DI21-DI$7)/(DI$8-DI$7))))))</f>
      </c>
      <c r="DK21" s="126">
        <f>IF(DI21&lt;&gt;"",DI$5,0)</f>
      </c>
      <c r="DL21" s="125">
        <f>IF(DI$6=0,RANK(DI21,DI$12:DI$42,0),RANK(DI21,DI$12:DI$42,1))</f>
      </c>
      <c r="DM21" s="126">
        <v>1.38</v>
      </c>
      <c r="DN21" s="126">
        <f>IF(COUNTA(DM$12:DM$42)=0,0.6*DM$5,IF(DM21="",0,IF(DM$6=0,IF(DM21&gt;=DM$8,DM$5,IF(DM21&lt;DM$6,0,0.6*DM$5+0.4*DM$5*(DM21-DM$7)/(DM$8-DM$7))),IF(DM21&lt;=DM$8,DM$5,IF(DM21&gt;DM$6,0,0.6*DM$5+0.4*DM$5*(DM21-DM$7)/(DM$8-DM$7))))))</f>
      </c>
      <c r="DO21" s="126">
        <f>IF(DM21&lt;&gt;"",DM$5,0)</f>
      </c>
      <c r="DP21" s="125">
        <f>IF(DM$6=0,RANK(DM21,DM$12:DM$42,0),RANK(DM21,DM$12:DM$42,1))</f>
      </c>
      <c r="DQ21" s="126">
        <v>1.38</v>
      </c>
      <c r="DR21" s="126">
        <f>IF(COUNTA(DQ$12:DQ$42)=0,0.6*DQ$5,IF(DQ21="",0,IF(DQ$6=0,IF(DQ21&gt;=DQ$8,DQ$5,IF(DQ21&lt;DQ$6,0,0.6*DQ$5+0.4*DQ$5*(DQ21-DQ$7)/(DQ$8-DQ$7))),IF(DQ21&lt;=DQ$8,DQ$5,IF(DQ21&gt;DQ$6,0,0.6*DQ$5+0.4*DQ$5*(DQ21-DQ$7)/(DQ$8-DQ$7))))))</f>
      </c>
      <c r="DS21" s="126">
        <f>IF(DQ21&lt;&gt;"",DQ$5,0)</f>
      </c>
      <c r="DT21" s="125">
        <f>IF(DQ$6=0,RANK(DQ21,DQ$12:DQ$42,0),RANK(DQ21,DQ$12:DQ$42,1))</f>
      </c>
      <c r="DU21" s="126">
        <v>0.99</v>
      </c>
      <c r="DV21" s="126">
        <f>IF(COUNTA(DU$12:DU$42)=0,0.6*DU$5,IF(DU21="",0,IF(DU$6=0,IF(DU21&gt;=DU$8,DU$5,IF(DU21&lt;DU$6,0,0.6*DU$5+0.4*DU$5*(DU21-DU$7)/(DU$8-DU$7))),IF(DU21&lt;=DU$8,DU$5,IF(DU21&gt;DU$6,0,0.6*DU$5+0.4*DU$5*(DU21-DU$7)/(DU$8-DU$7))))))</f>
      </c>
      <c r="DW21" s="126">
        <f>IF(DU21&lt;&gt;"",DU$5,0)</f>
      </c>
      <c r="DX21" s="125">
        <f>IF(DU$6=0,RANK(DU21,DU$12:DU$42,0),RANK(DU21,DU$12:DU$42,1))</f>
      </c>
      <c r="DY21" s="126">
        <v>0.79</v>
      </c>
      <c r="DZ21" s="126">
        <f>IF(COUNTA(DY$12:DY$42)=0,0.6*DY$5,IF(DY21="",0,IF(DY$6=0,IF(DY21&gt;=DY$8,DY$5,IF(DY21&lt;DY$6,0,0.6*DY$5+0.4*DY$5*(DY21-DY$7)/(DY$8-DY$7))),IF(DY21&lt;=DY$8,DY$5,IF(DY21&gt;DY$6,0,0.6*DY$5+0.4*DY$5*(DY21-DY$7)/(DY$8-DY$7))))))</f>
      </c>
      <c r="EA21" s="126">
        <f>IF(DY21&lt;&gt;"",DY$5,0)</f>
      </c>
      <c r="EB21" s="125">
        <f>IF(DY$6=0,RANK(DY21,DY$12:DY$42,0),RANK(DY21,DY$12:DY$42,1))</f>
      </c>
      <c r="EC21" s="126">
        <v>99.28</v>
      </c>
      <c r="ED21" s="126">
        <v>93.91</v>
      </c>
      <c r="EE21" s="126">
        <f>IF((COUNTA(EC$12:EC$42)+COUNTA(ED$12:ED$42)=0),0.6*EC$5,IF(OR(EC21="",ED21=""),0,IF(EC$6=0,IF(EC21&gt;=EC$8,EC$5,IF(EC21&lt;ED21,0,EC$5*(EC21-ED21)/(EC$8-ED21))),IF(EC21&lt;=EC$8,EC$5,IF(EC21&gt;ED21,0,EC$5*(EC21-ED21)/(EC$8-ED21))))))</f>
      </c>
      <c r="EF21" s="126">
        <f>IF(OR(EC21="",ED21=""),0,EC$5)</f>
      </c>
      <c r="EG21" s="125">
        <f>IF(EC$6=0,RANK(EE21,EE$12:EE$42,0),RANK(EE21,EE$12:EE$42,1))</f>
      </c>
      <c r="EH21" s="126">
        <v>99.28</v>
      </c>
      <c r="EI21" s="126">
        <v>92.13</v>
      </c>
      <c r="EJ21" s="126">
        <f>IF((COUNTA(EH$12:EH$42)+COUNTA(EI$12:EI$42)=0),0.6*EH$5,IF(OR(EH21="",EI21=""),0,IF(EH$6=0,IF(EH21&gt;=EH$8,EH$5,IF(EH21&lt;EI21,0,EH$5*(EH21-EI21)/(EH$8-EI21))),IF(EH21&lt;=EH$8,EH$5,IF(EH21&gt;EI21,0,EH$5*(EH21-EI21)/(EH$8-EI21))))))</f>
      </c>
      <c r="EK21" s="126">
        <f>IF(OR(EH21="",EI21=""),0,EH$5)</f>
      </c>
      <c r="EL21" s="125">
        <f>IF(EH$6=0,RANK(EJ21,EJ$12:EJ$42,0),RANK(EJ21,EJ$12:EJ$42,1))</f>
      </c>
      <c r="EM21" s="126">
        <v>99.58</v>
      </c>
      <c r="EN21" s="126">
        <v>97.82</v>
      </c>
      <c r="EO21" s="126">
        <f>IF((COUNTA(EM$12:EM$42)+COUNTA(EN$12:EN$42)=0),0.6*EM$5,IF(OR(EM21="",EN21=""),0,IF(EM$6=0,IF(EM21&gt;=EM$8,EM$5,IF(EM21&lt;EN21,0,EM$5*(EM21-EN21)/(EM$8-EN21))),IF(EM21&lt;=EM$8,EM$5,IF(EM21&gt;EN21,0,EM$5*(EM21-EN21)/(EM$8-EN21))))))</f>
      </c>
      <c r="EP21" s="126">
        <f>IF(OR(EM21="",EN21=""),0,EM$5)</f>
      </c>
      <c r="EQ21" s="125">
        <f>IF(EM$6=0,RANK(EO21,EO$12:EO$42,0),RANK(EO21,EO$12:EO$42,1))</f>
      </c>
      <c r="ER21" s="126">
        <v>99.58</v>
      </c>
      <c r="ES21" s="126">
        <v>66.77</v>
      </c>
      <c r="ET21" s="126">
        <f>IF((COUNTA(ER$12:ER$42)+COUNTA(ES$12:ES$42)=0),0.6*ER$5,IF(OR(ER21="",ES21=""),0,IF(ER$6=0,IF(ER21&gt;=ER$8,ER$5,IF(ER21&lt;ES21,0,ER$5*(ER21-ES21)/(ER$8-ES21))),IF(ER21&lt;=ER$8,ER$5,IF(ER21&gt;ES21,0,ER$5*(ER21-ES21)/(ER$8-ES21))))))</f>
      </c>
      <c r="EU21" s="126">
        <f>IF(OR(ER21="",ES21=""),0,ER$5)</f>
      </c>
      <c r="EV21" s="125">
        <f>IF(ER$6=0,RANK(ET21,ET$12:ET$42,0),RANK(ET21,ET$12:ET$42,1))</f>
      </c>
      <c r="EW21" s="126">
        <v>2.12</v>
      </c>
      <c r="EX21" s="126">
        <v>4.26</v>
      </c>
      <c r="EY21" s="126">
        <f>IF((COUNTA(EW$12:EW$42)+COUNTA(EX$12:EX$42)=0),0.6*EW$5,IF(OR(EW21="",EX21=""),0,IF(EW$6=0,IF(EW21&gt;=EW$8,EW$5,IF(EW21&lt;EX21,0,EW$5*(EW21-EX21)/(EW$8-EX21))),IF(EW21&lt;=EW$8,EW$5,IF(EW21&gt;EX21,0,EW$5*(EW21-EX21)/(EW$8-EX21))))))</f>
      </c>
      <c r="EZ21" s="126">
        <f>IF(OR(EW21="",EX21=""),0,EW$5)</f>
      </c>
      <c r="FA21" s="125">
        <f>IF(EW$6=0,RANK(EY21,EY$12:EY$42,0),RANK(EY21,EY$12:EY$42,1))</f>
      </c>
      <c r="FB21" s="126">
        <v>2.12</v>
      </c>
      <c r="FC21" s="126">
        <v>4.23</v>
      </c>
      <c r="FD21" s="126">
        <f>IF((COUNTA(FB$12:FB$42)+COUNTA(FC$12:FC$42)=0),0.6*FB$5,IF(OR(FB21="",FC21=""),0,IF(FB$6=0,IF(FB21&gt;=FB$8,FB$5,IF(FB21&lt;FC21,0,FB$5*(FB21-FC21)/(FB$8-FC21))),IF(FB21&lt;=FB$8,FB$5,IF(FB21&gt;FC21,0,FB$5*(FB21-FC21)/(FB$8-FC21))))))</f>
      </c>
      <c r="FE21" s="126">
        <f>IF(OR(FB21="",FC21=""),0,FB$5)</f>
      </c>
      <c r="FF21" s="125">
        <f>IF(FB$6=0,RANK(FD21,FD$12:FD$42,0),RANK(FD21,FD$12:FD$42,1))</f>
      </c>
      <c r="FG21" s="126">
        <v>98.26</v>
      </c>
      <c r="FH21"/>
      <c r="FI21" s="126">
        <f>IF((COUNTA(FG$12:FG$42)+COUNTA(FH$12:FH$42)=0),0.6*FG$5,IF(OR(FG21="",FH21=""),0,IF(FG$6=0,IF(FG21&gt;=FG$8,FG$5,IF(FG21&lt;FH21,0,FG$5*(FG21-FH21)/(FG$8-FH21))),IF(FG21&lt;=FG$8,FG$5,IF(FG21&gt;FH21,0,FG$5*(FG21-FH21)/(FG$8-FH21))))))</f>
      </c>
      <c r="FJ21" s="126">
        <f>IF(OR(FG21="",FH21=""),0,FG$5)</f>
      </c>
      <c r="FK21" s="125">
        <f>IF(FG$6=0,RANK(FI21,FI$12:FI$42,0),RANK(FI21,FI$12:FI$42,1))</f>
      </c>
      <c r="FL21" s="126">
        <v>98.26</v>
      </c>
      <c r="FM21"/>
      <c r="FN21" s="126">
        <f>IF((COUNTA(FL$12:FL$42)+COUNTA(FM$12:FM$42)=0),0.6*FL$5,IF(OR(FL21="",FM21=""),0,IF(FL$6=0,IF(FL21&gt;=FL$8,FL$5,IF(FL21&lt;FM21,0,FL$5*(FL21-FM21)/(FL$8-FM21))),IF(FL21&lt;=FL$8,FL$5,IF(FL21&gt;FM21,0,FL$5*(FL21-FM21)/(FL$8-FM21))))))</f>
      </c>
      <c r="FO21" s="126">
        <f>IF(OR(FL21="",FM21=""),0,FL$5)</f>
      </c>
      <c r="FP21" s="125">
        <f>IF(FL$6=0,RANK(FN21,FN$12:FN$42,0),RANK(FN21,FN$12:FN$42,1))</f>
      </c>
      <c r="FQ21" s="126">
        <v>99.93</v>
      </c>
      <c r="FR21" s="126">
        <v>100</v>
      </c>
      <c r="FS21" s="126">
        <f>IF((COUNTA(FQ$12:FQ$42)+COUNTA(FR$12:FR$42)=0),0.6*FQ$5,IF(OR(FQ21="",FR21=""),0,IF(FQ$6=0,IF(FQ21&gt;=FQ$8,FQ$5,IF(FQ21&lt;FR21,0,FQ$5*(FQ21-FR21)/(FQ$8-FR21))),IF(FQ21&lt;=FQ$8,FQ$5,IF(FQ21&gt;FR21,0,FQ$5*(FQ21-FR21)/(FQ$8-FR21))))))</f>
      </c>
      <c r="FT21" s="126">
        <f>IF(OR(FQ21="",FR21=""),0,FQ$5)</f>
      </c>
      <c r="FU21" s="125">
        <f>IF(FQ$6=0,RANK(FS21,FS$12:FS$42,0),RANK(FS21,FS$12:FS$42,1))</f>
      </c>
      <c r="FV21" s="126">
        <v>99.93</v>
      </c>
      <c r="FW21" s="126">
        <v>99.61</v>
      </c>
      <c r="FX21" s="126">
        <f>IF((COUNTA(FV$12:FV$42)+COUNTA(FW$12:FW$42)=0),0.6*FV$5,IF(OR(FV21="",FW21=""),0,IF(FV$6=0,IF(FV21&gt;=FV$8,FV$5,IF(FV21&lt;FW21,0,FV$5*(FV21-FW21)/(FV$8-FW21))),IF(FV21&lt;=FV$8,FV$5,IF(FV21&gt;FW21,0,FV$5*(FV21-FW21)/(FV$8-FW21))))))</f>
      </c>
      <c r="FY21" s="126">
        <f>IF(OR(FV21="",FW21=""),0,FV$5)</f>
      </c>
      <c r="FZ21" s="125">
        <f>IF(FV$6=0,RANK(FX21,FX$12:FX$42,0),RANK(FX21,FX$12:FX$42,1))</f>
      </c>
      <c r="GA21" s="126">
        <v>0.52</v>
      </c>
      <c r="GB21" s="126">
        <v>2.52</v>
      </c>
      <c r="GC21" s="126">
        <f>IF((COUNTA(GA$12:GA$42)+COUNTA(GB$12:GB$42)=0),0.6*GA$5,IF(OR(GA21="",GB21=""),0,IF(GA$6=0,IF(GA21&gt;=GA$8,GA$5,IF(GA21&lt;GB21,0,GA$5*(GA21-GB21)/(GA$8-GB21))),IF(GA21&lt;=GA$8,GA$5,IF(GA21&gt;GB21,0,GA$5*(GA21-GB21)/(GA$8-GB21))))))</f>
      </c>
      <c r="GD21" s="126">
        <f>IF(OR(GA21="",GB21=""),0,GA$5)</f>
      </c>
      <c r="GE21" s="125">
        <f>IF(GA$6=0,RANK(GC21,GC$12:GC$42,0),RANK(GC21,GC$12:GC$42,1))</f>
      </c>
      <c r="GF21" s="126">
        <v>0.52</v>
      </c>
      <c r="GG21" s="126">
        <v>2.58</v>
      </c>
      <c r="GH21" s="126">
        <f>IF((COUNTA(GF$12:GF$42)+COUNTA(GG$12:GG$42)=0),0.6*GF$5,IF(OR(GF21="",GG21=""),0,IF(GF$6=0,IF(GF21&gt;=GF$8,GF$5,IF(GF21&lt;GG21,0,GF$5*(GF21-GG21)/(GF$8-GG21))),IF(GF21&lt;=GF$8,GF$5,IF(GF21&gt;GG21,0,GF$5*(GF21-GG21)/(GF$8-GG21))))))</f>
      </c>
      <c r="GI21" s="126">
        <f>IF(OR(GF21="",GG21=""),0,GF$5)</f>
      </c>
      <c r="GJ21" s="125">
        <f>IF(GF$6=0,RANK(GH21,GH$12:GH$42,0),RANK(GH21,GH$12:GH$42,1))</f>
      </c>
      <c r="GK21" s="126">
        <v>100</v>
      </c>
      <c r="GL21" s="126">
        <v>100</v>
      </c>
      <c r="GM21" s="126">
        <f>IF((COUNTA(GK$12:GK$42)+COUNTA(GL$12:GL$42)=0),0.6*GK$5,IF(OR(GK21="",GL21=""),0,IF(GK$6=0,IF(GK21&gt;=GK$8,GK$5,IF(GK21&lt;GL21,0,GK$5*(GK21-GL21)/(GK$8-GL21))),IF(GK21&lt;=GK$8,GK$5,IF(GK21&gt;GL21,0,GK$5*(GK21-GL21)/(GK$8-GL21))))))</f>
      </c>
      <c r="GN21" s="126">
        <f>IF(OR(GK21="",GL21=""),0,GK$5)</f>
      </c>
      <c r="GO21" s="125">
        <f>IF(GK$6=0,RANK(GM21,GM$12:GM$42,0),RANK(GM21,GM$12:GM$42,1))</f>
      </c>
      <c r="GP21" s="126">
        <v>100</v>
      </c>
      <c r="GQ21" s="126">
        <v>100</v>
      </c>
      <c r="GR21" s="126">
        <f>IF((COUNTA(GP$12:GP$42)+COUNTA(GQ$12:GQ$42)=0),0.6*GP$5,IF(OR(GP21="",GQ21=""),0,IF(GP$6=0,IF(GP21&gt;=GP$8,GP$5,IF(GP21&lt;GQ21,0,GP$5*(GP21-GQ21)/(GP$8-GQ21))),IF(GP21&lt;=GP$8,GP$5,IF(GP21&gt;GQ21,0,GP$5*(GP21-GQ21)/(GP$8-GQ21))))))</f>
      </c>
      <c r="GS21" s="126">
        <f>IF(OR(GP21="",GQ21=""),0,GP$5)</f>
      </c>
      <c r="GT21" s="125">
        <f>IF(GP$6=0,RANK(GR21,GR$12:GR$42,0),RANK(GR21,GR$12:GR$42,1))</f>
      </c>
      <c r="GU21" s="126">
        <v>0.557</v>
      </c>
      <c r="GV21" s="126">
        <v>0.44</v>
      </c>
      <c r="GW21" s="126">
        <f>IF((COUNTA(GU$12:GU$42)+COUNTA(GV$12:GV$42)=0),0.6*GU$5,IF(OR(GU21="",GV21=""),0,IF(GU$6=0,IF(GU21&gt;=GU$8,GU$5,IF(GU21&lt;GV21,0,GU$5*(GU21-GV21)/(GU$8-GV21))),IF(GU21&lt;=GU$8,GU$5,IF(GU21&gt;GV21,0,GU$5*(GU21-GV21)/(GU$8-GV21))))))</f>
      </c>
      <c r="GX21" s="126">
        <f>IF(OR(GU21="",GV21=""),0,GU$5)</f>
      </c>
      <c r="GY21" s="125">
        <f>IF(GU$6=0,RANK(GW21,GW$12:GW$42,0),RANK(GW21,GW$12:GW$42,1))</f>
      </c>
      <c r="GZ21" s="126">
        <v>0.557</v>
      </c>
      <c r="HA21" s="126">
        <v>0.36</v>
      </c>
      <c r="HB21" s="126">
        <f>IF((COUNTA(GZ$12:GZ$42)+COUNTA(HA$12:HA$42)=0),0.6*GZ$5,IF(OR(GZ21="",HA21=""),0,IF(GZ$6=0,IF(GZ21&gt;=GZ$8,GZ$5,IF(GZ21&lt;HA21,0,GZ$5*(GZ21-HA21)/(GZ$8-HA21))),IF(GZ21&lt;=GZ$8,GZ$5,IF(GZ21&gt;HA21,0,GZ$5*(GZ21-HA21)/(GZ$8-HA21))))))</f>
      </c>
      <c r="HC21" s="126">
        <f>IF(OR(GZ21="",HA21=""),0,GZ$5)</f>
      </c>
      <c r="HD21" s="125">
        <f>IF(GZ$6=0,RANK(HB21,HB$12:HB$42,0),RANK(HB21,HB$12:HB$42,1))</f>
      </c>
      <c r="HE21" s="126">
        <v>0</v>
      </c>
      <c r="HF21" s="126">
        <v>0</v>
      </c>
      <c r="HG21" s="126">
        <f>IF((COUNTA(HE$12:HE$42)+COUNTA(HF$12:HF$42)=0),0.6*HE$5,IF(OR(HE21="",HF21=""),0,IF(HE$6=0,IF(HE21&gt;=HE$8,HE$5,IF(HE21&lt;HF21,0,HE$5*(HE21-HF21)/(HE$8-HF21))),IF(HE21&lt;=HE$8,HE$5,IF(HE21&gt;HF21,0,HE$5*(HE21-HF21)/(HE$8-HF21))))))</f>
      </c>
      <c r="HH21" s="126">
        <f>IF(OR(HE21="",HF21=""),0,HE$5)</f>
      </c>
      <c r="HI21" s="125">
        <f>IF(HE$6=0,RANK(HG21,HG$12:HG$42,0),RANK(HG21,HG$12:HG$42,1))</f>
      </c>
      <c r="HJ21" s="126">
        <v>0</v>
      </c>
      <c r="HK21" s="126">
        <v>0</v>
      </c>
      <c r="HL21" s="126">
        <f>IF((COUNTA(HJ$12:HJ$42)+COUNTA(HK$12:HK$42)=0),0.6*HJ$5,IF(OR(HJ21="",HK21=""),0,IF(HJ$6=0,IF(HJ21&gt;=HJ$8,HJ$5,IF(HJ21&lt;HK21,0,HJ$5*(HJ21-HK21)/(HJ$8-HK21))),IF(HJ21&lt;=HJ$8,HJ$5,IF(HJ21&gt;HK21,0,HJ$5*(HJ21-HK21)/(HJ$8-HK21))))))</f>
      </c>
      <c r="HM21" s="126">
        <f>IF(OR(HJ21="",HK21=""),0,HJ$5)</f>
      </c>
      <c r="HN21" s="125">
        <f>IF(HJ$6=0,RANK(HL21,HL$12:HL$42,0),RANK(HL21,HL$12:HL$42,1))</f>
      </c>
      <c r="HO21" s="126">
        <v>43.32</v>
      </c>
      <c r="HP21" s="126">
        <v>16.11</v>
      </c>
      <c r="HQ21" s="126">
        <f>IF((COUNTA(HO$12:HO$42)+COUNTA(HP$12:HP$42)=0),0.6*HO$5,IF(OR(HO21="",HP21=""),0,IF(HO$6=0,IF(HO21&gt;=HO$8,HO$5,IF(HO21&lt;HP21,0,HO$5*(HO21-HP21)/(HO$8-HP21))),IF(HO21&lt;=HO$8,HO$5,IF(HO21&gt;HP21,0,HO$5*(HO21-HP21)/(HO$8-HP21))))))</f>
      </c>
      <c r="HR21" s="126">
        <f>IF(OR(HO21="",HP21=""),0,HO$5)</f>
      </c>
      <c r="HS21" s="125">
        <f>IF(HO$6=0,RANK(HQ21,HQ$12:HQ$42,0),RANK(HQ21,HQ$12:HQ$42,1))</f>
      </c>
      <c r="HT21" s="126">
        <v>43.32</v>
      </c>
      <c r="HU21" s="126">
        <v>21.46</v>
      </c>
      <c r="HV21" s="126">
        <f>IF((COUNTA(HT$12:HT$42)+COUNTA(HU$12:HU$42)=0),0.6*HT$5,IF(OR(HT21="",HU21=""),0,IF(HT$6=0,IF(HT21&gt;=HT$8,HT$5,IF(HT21&lt;HU21,0,HT$5*(HT21-HU21)/(HT$8-HU21))),IF(HT21&lt;=HT$8,HT$5,IF(HT21&gt;HU21,0,HT$5*(HT21-HU21)/(HT$8-HU21))))))</f>
      </c>
      <c r="HW21" s="126">
        <f>IF(OR(HT21="",HU21=""),0,HT$5)</f>
      </c>
      <c r="HX21" s="125">
        <f>IF(HT$6=0,RANK(HV21,HV$12:HV$42,0),RANK(HV21,HV$12:HV$42,1))</f>
      </c>
      <c r="HY21" s="126">
        <v>7.58</v>
      </c>
      <c r="HZ21" s="126">
        <v>0.592</v>
      </c>
      <c r="IA21" s="126">
        <f>IF((COUNTA(HY$12:HY$42)+COUNTA(HZ$12:HZ$42)=0),0.6*HY$5,IF(OR(HY21="",HZ21=""),0,IF(HY$6=0,IF(HY21&gt;=HY$8,HY$5,IF(HY21&lt;HZ21,0,HY$5*(HY21-HZ21)/(HY$8-HZ21))),IF(HY21&lt;=HY$8,HY$5,IF(HY21&gt;HZ21,0,HY$5*(HY21-HZ21)/(HY$8-HZ21))))))</f>
      </c>
      <c r="IB21" s="126">
        <f>IF(OR(HY21="",HZ21=""),0,HY$5)</f>
      </c>
      <c r="IC21" s="125">
        <f>IF(HY$6=0,RANK(IA21,IA$12:IA$42,0),RANK(IA21,IA$12:IA$42,1))</f>
      </c>
      <c r="ID21" s="126">
        <v>7.58</v>
      </c>
      <c r="IE21" s="126">
        <v>0.765</v>
      </c>
      <c r="IF21" s="126">
        <f>IF((COUNTA(ID$12:ID$42)+COUNTA(IE$12:IE$42)=0),0.6*ID$5,IF(OR(ID21="",IE21=""),0,IF(ID$6=0,IF(ID21&gt;=ID$8,ID$5,IF(ID21&lt;IE21,0,ID$5*(ID21-IE21)/(ID$8-IE21))),IF(ID21&lt;=ID$8,ID$5,IF(ID21&gt;IE21,0,ID$5*(ID21-IE21)/(ID$8-IE21))))))</f>
      </c>
      <c r="IG21" s="126">
        <f>IF(OR(ID21="",IE21=""),0,ID$5)</f>
      </c>
      <c r="IH21" s="125">
        <f>IF(ID$6=0,RANK(IF21,IF$12:IF$42,0),RANK(IF21,IF$12:IF$42,1))</f>
      </c>
      <c r="II21" s="126">
        <v>98.57</v>
      </c>
      <c r="IJ21" s="126">
        <v>95.82</v>
      </c>
      <c r="IK21" s="126">
        <f>IF((COUNTA(II$12:II$42)+COUNTA(IJ$12:IJ$42)=0),0.6*II$5,IF(OR(II21="",IJ21=""),0,IF(II$6=0,IF(II21&gt;=II$8,II$5,IF(II21&lt;IJ21,0,II$5*(II21-IJ21)/(II$8-IJ21))),IF(II21&lt;=II$8,II$5,IF(II21&gt;IJ21,0,II$5*(II21-IJ21)/(II$8-IJ21))))))</f>
      </c>
      <c r="IL21" s="126">
        <f>IF(OR(II21="",IJ21=""),0,II$5)</f>
      </c>
      <c r="IM21" s="125">
        <f>IF(II$6=0,RANK(IK21,IK$12:IK$42,0),RANK(IK21,IK$12:IK$42,1))</f>
      </c>
      <c r="IN21" s="126">
        <v>98.57</v>
      </c>
      <c r="IO21" s="126">
        <v>94.69</v>
      </c>
      <c r="IP21" s="126">
        <f>IF((COUNTA(IN$12:IN$42)+COUNTA(IO$12:IO$42)=0),0.6*IN$5,IF(OR(IN21="",IO21=""),0,IF(IN$6=0,IF(IN21&gt;=IN$8,IN$5,IF(IN21&lt;IO21,0,IN$5*(IN21-IO21)/(IN$8-IO21))),IF(IN21&lt;=IN$8,IN$5,IF(IN21&gt;IO21,0,IN$5*(IN21-IO21)/(IN$8-IO21))))))</f>
      </c>
      <c r="IQ21" s="126">
        <f>IF(OR(IN21="",IO21=""),0,IN$5)</f>
      </c>
      <c r="IR21" s="125">
        <f>IF(IN$6=0,RANK(IP21,IP$12:IP$42,0),RANK(IP21,IP$12:IP$42,1))</f>
      </c>
      <c r="IS21" s="126">
        <v>100</v>
      </c>
      <c r="IT21"/>
      <c r="IU21" s="126">
        <f>IF((COUNTA(IS$12:IS$42)+COUNTA(IT$12:IT$42)=0),0.6*IS$5,IF(OR(IS21="",IT21=""),0,IF(IS$6=0,IF(IS21&gt;=IS$8,IS$5,IF(IS21&lt;IT21,0,IS$5*(IS21-IT21)/(IS$8-IT21))),IF(IS21&lt;=IS$8,IS$5,IF(IS21&gt;IT21,0,IS$5*(IS21-IT21)/(IS$8-IT21))))))</f>
      </c>
      <c r="IV21" s="126">
        <f>IF(OR(IS21="",IT21=""),0,IS$5)</f>
      </c>
      <c r="IW21" s="125">
        <f>IF(IS$6=0,RANK(IU21,IU$12:IU$42,0),RANK(IU21,IU$12:IU$42,1))</f>
      </c>
      <c r="IX21" s="126">
        <v>100</v>
      </c>
      <c r="IY21"/>
      <c r="IZ21" s="126">
        <f>IF((COUNTA(IX$12:IX$42)+COUNTA(IY$12:IY$42)=0),0.6*IX$5,IF(OR(IX21="",IY21=""),0,IF(IX$6=0,IF(IX21&gt;=IX$8,IX$5,IF(IX21&lt;IY21,0,IX$5*(IX21-IY21)/(IX$8-IY21))),IF(IX21&lt;=IX$8,IX$5,IF(IX21&gt;IY21,0,IX$5*(IX21-IY21)/(IX$8-IY21))))))</f>
      </c>
      <c r="JA21" s="126">
        <f>IF(OR(IX21="",IY21=""),0,IX$5)</f>
      </c>
      <c r="JB21" s="125">
        <f>IF(IX$6=0,RANK(IZ21,IZ$12:IZ$42,0),RANK(IZ21,IZ$12:IZ$42,1))</f>
      </c>
      <c r="JC21" s="126">
        <v>2.1</v>
      </c>
      <c r="JD21" s="126">
        <v>3.97</v>
      </c>
      <c r="JE21" s="126">
        <f>IF((COUNTA(JC$12:JC$42)+COUNTA(JD$12:JD$42)=0),0.6*JC$5,IF(OR(JC21="",JD21=""),0,IF(JC$6=0,IF(JC21&gt;=JC$8,JC$5,IF(JC21&lt;JD21,0,JC$5*(JC21-JD21)/(JC$8-JD21))),IF(JC21&lt;=JC$8,JC$5,IF(JC21&gt;JD21,0,JC$5*(JC21-JD21)/(JC$8-JD21))))))</f>
      </c>
      <c r="JF21" s="126">
        <f>IF(OR(JC21="",JD21=""),0,JC$5)</f>
      </c>
      <c r="JG21" s="125">
        <f>IF(JC$6=0,RANK(JE21,JE$12:JE$42,0),RANK(JE21,JE$12:JE$42,1))</f>
      </c>
      <c r="JH21" s="126">
        <v>2.1</v>
      </c>
      <c r="JI21" s="126">
        <v>4.18</v>
      </c>
      <c r="JJ21" s="126">
        <f>IF((COUNTA(JH$12:JH$42)+COUNTA(JI$12:JI$42)=0),0.6*JH$5,IF(OR(JH21="",JI21=""),0,IF(JH$6=0,IF(JH21&gt;=JH$8,JH$5,IF(JH21&lt;JI21,0,JH$5*(JH21-JI21)/(JH$8-JI21))),IF(JH21&lt;=JH$8,JH$5,IF(JH21&gt;JI21,0,JH$5*(JH21-JI21)/(JH$8-JI21))))))</f>
      </c>
      <c r="JK21" s="126">
        <f>IF(OR(JH21="",JI21=""),0,JH$5)</f>
      </c>
      <c r="JL21" s="125">
        <f>IF(JH$6=0,RANK(JJ21,JJ$12:JJ$42,0),RANK(JJ21,JJ$12:JJ$42,1))</f>
      </c>
      <c r="JM21" s="126">
        <v>99.28</v>
      </c>
      <c r="JN21"/>
      <c r="JO21" s="126">
        <f>IF((COUNTA(JM$12:JM$42)+COUNTA(JN$12:JN$42)=0),0.6*JM$5,IF(OR(JM21="",JN21=""),0,IF(JM$6=0,IF(JM21&gt;=JM$8,JM$5,IF(JM21&lt;JN21,0,JM$5*(JM21-JN21)/(JM$8-JN21))),IF(JM21&lt;=JM$8,JM$5,IF(JM21&gt;JN21,0,JM$5*(JM21-JN21)/(JM$8-JN21))))))</f>
      </c>
      <c r="JP21" s="126">
        <f>IF(OR(JM21="",JN21=""),0,JM$5)</f>
      </c>
      <c r="JQ21" s="125">
        <f>IF(JM$6=0,RANK(JO21,JO$12:JO$42,0),RANK(JO21,JO$12:JO$42,1))</f>
      </c>
      <c r="JR21" s="126">
        <v>99.28</v>
      </c>
      <c r="JS21"/>
      <c r="JT21" s="126">
        <f>IF((COUNTA(JR$12:JR$42)+COUNTA(JS$12:JS$42)=0),0.6*JR$5,IF(OR(JR21="",JS21=""),0,IF(JR$6=0,IF(JR21&gt;=JR$8,JR$5,IF(JR21&lt;JS21,0,JR$5*(JR21-JS21)/(JR$8-JS21))),IF(JR21&lt;=JR$8,JR$5,IF(JR21&gt;JS21,0,JR$5*(JR21-JS21)/(JR$8-JS21))))))</f>
      </c>
      <c r="JU21" s="126">
        <f>IF(OR(JR21="",JS21=""),0,JR$5)</f>
      </c>
      <c r="JV21" s="125">
        <f>IF(JR$6=0,RANK(JT21,JT$12:JT$42,0),RANK(JT21,JT$12:JT$42,1))</f>
      </c>
      <c r="JW21" s="126">
        <v>100</v>
      </c>
      <c r="JX21" s="126">
        <v>100</v>
      </c>
      <c r="JY21" s="126">
        <f>IF((COUNTA(JW$12:JW$42)+COUNTA(JX$12:JX$42)=0),0.6*JW$5,IF(OR(JW21="",JX21=""),0,IF(JW$6=0,IF(JW21&gt;=JW$8,JW$5,IF(JW21&lt;JX21,0,JW$5*(JW21-JX21)/(JW$8-JX21))),IF(JW21&lt;=JW$8,JW$5,IF(JW21&gt;JX21,0,JW$5*(JW21-JX21)/(JW$8-JX21))))))</f>
      </c>
      <c r="JZ21" s="126">
        <f>IF(OR(JW21="",JX21=""),0,JW$5)</f>
      </c>
      <c r="KA21" s="125">
        <f>IF(JW$6=0,RANK(JY21,JY$12:JY$42,0),RANK(JY21,JY$12:JY$42,1))</f>
      </c>
      <c r="KB21" s="126">
        <v>100</v>
      </c>
      <c r="KC21" s="126">
        <v>100</v>
      </c>
      <c r="KD21" s="126">
        <f>IF((COUNTA(KB$12:KB$42)+COUNTA(KC$12:KC$42)=0),0.6*KB$5,IF(OR(KB21="",KC21=""),0,IF(KB$6=0,IF(KB21&gt;=KB$8,KB$5,IF(KB21&lt;KC21,0,KB$5*(KB21-KC21)/(KB$8-KC21))),IF(KB21&lt;=KB$8,KB$5,IF(KB21&gt;KC21,0,KB$5*(KB21-KC21)/(KB$8-KC21))))))</f>
      </c>
      <c r="KE21" s="126">
        <f>IF(OR(KB21="",KC21=""),0,KB$5)</f>
      </c>
      <c r="KF21" s="125">
        <f>IF(KB$6=0,RANK(KD21,KD$12:KD$42,0),RANK(KD21,KD$12:KD$42,1))</f>
      </c>
      <c r="KG21" s="126">
        <v>1.15</v>
      </c>
      <c r="KH21" s="126">
        <v>1.66</v>
      </c>
      <c r="KI21" s="126">
        <f>IF((COUNTA(KG$12:KG$42)+COUNTA(KH$12:KH$42)=0),0.6*KG$5,IF(OR(KG21="",KH21=""),0,IF(KG$6=0,IF(KG21&gt;=KG$8,KG$5,IF(KG21&lt;KH21,0,KG$5*(KG21-KH21)/(KG$8-KH21))),IF(KG21&lt;=KG$8,KG$5,IF(KG21&gt;KH21,0,KG$5*(KG21-KH21)/(KG$8-KH21))))))</f>
      </c>
      <c r="KJ21" s="126">
        <f>IF(OR(KG21="",KH21=""),0,KG$5)</f>
      </c>
      <c r="KK21" s="125">
        <f>IF(KG$6=0,RANK(KI21,KI$12:KI$42,0),RANK(KI21,KI$12:KI$42,1))</f>
      </c>
      <c r="KL21" s="126">
        <v>1.15</v>
      </c>
      <c r="KM21" s="126">
        <v>1.61</v>
      </c>
      <c r="KN21" s="126">
        <f>IF((COUNTA(KL$12:KL$42)+COUNTA(KM$12:KM$42)=0),0.6*KL$5,IF(OR(KL21="",KM21=""),0,IF(KL$6=0,IF(KL21&gt;=KL$8,KL$5,IF(KL21&lt;KM21,0,KL$5*(KL21-KM21)/(KL$8-KM21))),IF(KL21&lt;=KL$8,KL$5,IF(KL21&gt;KM21,0,KL$5*(KL21-KM21)/(KL$8-KM21))))))</f>
      </c>
      <c r="KO21" s="126">
        <f>IF(OR(KL21="",KM21=""),0,KL$5)</f>
      </c>
      <c r="KP21" s="125">
        <f>IF(KL$6=0,RANK(KN21,KN$12:KN$42,0),RANK(KN21,KN$12:KN$42,1))</f>
      </c>
      <c r="KQ21" s="126">
        <v>100</v>
      </c>
      <c r="KR21" s="126">
        <v>100</v>
      </c>
      <c r="KS21" s="126">
        <f>IF((COUNTA(KQ$12:KQ$42)+COUNTA(KR$12:KR$42)=0),0.6*KQ$5,IF(OR(KQ21="",KR21=""),0,IF(KQ$6=0,IF(KQ21&gt;=KQ$8,KQ$5,IF(KQ21&lt;KR21,0,KQ$5*(KQ21-KR21)/(KQ$8-KR21))),IF(KQ21&lt;=KQ$8,KQ$5,IF(KQ21&gt;KR21,0,KQ$5*(KQ21-KR21)/(KQ$8-KR21))))))</f>
      </c>
      <c r="KT21" s="126">
        <f>IF(OR(KQ21="",KR21=""),0,KQ$5)</f>
      </c>
      <c r="KU21" s="125">
        <f>IF(KQ$6=0,RANK(KS21,KS$12:KS$42,0),RANK(KS21,KS$12:KS$42,1))</f>
      </c>
      <c r="KV21" s="126">
        <v>100</v>
      </c>
      <c r="KW21" s="126">
        <v>100</v>
      </c>
      <c r="KX21" s="126">
        <f>IF((COUNTA(KV$12:KV$42)+COUNTA(KW$12:KW$42)=0),0.6*KV$5,IF(OR(KV21="",KW21=""),0,IF(KV$6=0,IF(KV21&gt;=KV$8,KV$5,IF(KV21&lt;KW21,0,KV$5*(KV21-KW21)/(KV$8-KW21))),IF(KV21&lt;=KV$8,KV$5,IF(KV21&gt;KW21,0,KV$5*(KV21-KW21)/(KV$8-KW21))))))</f>
      </c>
      <c r="KY21" s="126">
        <f>IF(OR(KV21="",KW21=""),0,KV$5)</f>
      </c>
      <c r="KZ21" s="125">
        <f>IF(KV$6=0,RANK(KX21,KX$12:KX$42,0),RANK(KX21,KX$12:KX$42,1))</f>
      </c>
      <c r="LA21" s="126">
        <v>0.33</v>
      </c>
      <c r="LB21" s="126">
        <v>0.39</v>
      </c>
      <c r="LC21" s="126">
        <f>IF((COUNTA(LA$12:LA$42)+COUNTA(LB$12:LB$42)=0),0.6*LA$5,IF(OR(LA21="",LB21=""),0,IF(LA$6=0,IF(LA21&gt;=LA$8,LA$5,IF(LA21&lt;LB21,0,LA$5*(LA21-LB21)/(LA$8-LB21))),IF(LA21&lt;=LA$8,LA$5,IF(LA21&gt;LB21,0,LA$5*(LA21-LB21)/(LA$8-LB21))))))</f>
      </c>
      <c r="LD21" s="126">
        <f>IF(OR(LA21="",LB21=""),0,LA$5)</f>
      </c>
      <c r="LE21" s="125">
        <f>IF(LA$6=0,RANK(LC21,LC$12:LC$42,0),RANK(LC21,LC$12:LC$42,1))</f>
      </c>
      <c r="LF21" s="126">
        <v>0.33</v>
      </c>
      <c r="LG21" s="126">
        <v>0.53</v>
      </c>
      <c r="LH21" s="126">
        <f>IF((COUNTA(LF$12:LF$42)+COUNTA(LG$12:LG$42)=0),0.6*LF$5,IF(OR(LF21="",LG21=""),0,IF(LF$6=0,IF(LF21&gt;=LF$8,LF$5,IF(LF21&lt;LG21,0,LF$5*(LF21-LG21)/(LF$8-LG21))),IF(LF21&lt;=LF$8,LF$5,IF(LF21&gt;LG21,0,LF$5*(LF21-LG21)/(LF$8-LG21))))))</f>
      </c>
      <c r="LI21" s="126">
        <f>IF(OR(LF21="",LG21=""),0,LF$5)</f>
      </c>
      <c r="LJ21" s="125">
        <f>IF(LF$6=0,RANK(LH21,LH$12:LH$42,0),RANK(LH21,LH$12:LH$42,1))</f>
      </c>
      <c r="LK21" s="126">
        <v>0</v>
      </c>
      <c r="LL21" s="126">
        <v>0</v>
      </c>
      <c r="LM21" s="126">
        <f>IF((COUNTA(LK$12:LK$42)+COUNTA(LL$12:LL$42)=0),0.6*LK$5,IF(OR(LK21="",LL21=""),0,IF(LK$6=0,IF(LK21&gt;=LK$8,LK$5,IF(LK21&lt;LL21,0,LK$5*(LK21-LL21)/(LK$8-LL21))),IF(LK21&lt;=LK$8,LK$5,IF(LK21&gt;LL21,0,LK$5*(LK21-LL21)/(LK$8-LL21))))))</f>
      </c>
      <c r="LN21" s="126">
        <f>IF(OR(LK21="",LL21=""),0,LK$5)</f>
      </c>
      <c r="LO21" s="125">
        <f>IF(LK$6=0,RANK(LM21,LM$12:LM$42,0),RANK(LM21,LM$12:LM$42,1))</f>
      </c>
      <c r="LP21" s="126">
        <v>0</v>
      </c>
      <c r="LQ21" s="126">
        <v>0</v>
      </c>
      <c r="LR21" s="126">
        <f>IF((COUNTA(LP$12:LP$42)+COUNTA(LQ$12:LQ$42)=0),0.6*LP$5,IF(OR(LP21="",LQ21=""),0,IF(LP$6=0,IF(LP21&gt;=LP$8,LP$5,IF(LP21&lt;LQ21,0,LP$5*(LP21-LQ21)/(LP$8-LQ21))),IF(LP21&lt;=LP$8,LP$5,IF(LP21&gt;LQ21,0,LP$5*(LP21-LQ21)/(LP$8-LQ21))))))</f>
      </c>
      <c r="LS21" s="126">
        <f>IF(OR(LP21="",LQ21=""),0,LP$5)</f>
      </c>
      <c r="LT21" s="125">
        <f>IF(LP$6=0,RANK(LR21,LR$12:LR$42,0),RANK(LR21,LR$12:LR$42,1))</f>
      </c>
      <c r="LU21" s="126">
        <v>41.4537</v>
      </c>
      <c r="LV21"/>
      <c r="LW21" s="126">
        <f>IF((COUNTA(LU$12:LU$42)+COUNTA(LV$12:LV$42)=0),0.6*LU$5,IF(OR(LU21="",LV21=""),0,IF(LU$6=0,IF(LU21&gt;=LU$8,LU$5,IF(LU21&lt;LV21,0,LU$5*(LU21-LV21)/(LU$8-LV21))),IF(LU21&lt;=LU$8,LU$5,IF(LU21&gt;LV21,0,LU$5*(LU21-LV21)/(LU$8-LV21))))))</f>
      </c>
      <c r="LX21" s="126">
        <f>IF(OR(LU21="",LV21=""),0,LU$5)</f>
      </c>
      <c r="LY21" s="125">
        <f>IF(LU$6=0,RANK(LW21,LW$12:LW$42,0),RANK(LW21,LW$12:LW$42,1))</f>
      </c>
      <c r="LZ21" s="126">
        <v>41.4537</v>
      </c>
      <c r="MA21"/>
      <c r="MB21" s="126">
        <f>IF((COUNTA(LZ$12:LZ$42)+COUNTA(MA$12:MA$42)=0),0.6*LZ$5,IF(OR(LZ21="",MA21=""),0,IF(LZ$6=0,IF(LZ21&gt;=LZ$8,LZ$5,IF(LZ21&lt;MA21,0,LZ$5*(LZ21-MA21)/(LZ$8-MA21))),IF(LZ21&lt;=LZ$8,LZ$5,IF(LZ21&gt;MA21,0,LZ$5*(LZ21-MA21)/(LZ$8-MA21))))))</f>
      </c>
      <c r="MC21" s="126">
        <f>IF(OR(LZ21="",MA21=""),0,LZ$5)</f>
      </c>
      <c r="MD21" s="125">
        <f>IF(LZ$6=0,RANK(MB21,MB$12:MB$42,0),RANK(MB21,MB$12:MB$42,1))</f>
      </c>
      <c r="ME21" s="126">
        <v>6.97019</v>
      </c>
      <c r="MF21" s="126">
        <v>1.12852</v>
      </c>
      <c r="MG21" s="126">
        <f>IF((COUNTA(ME$12:ME$42)+COUNTA(MF$12:MF$42)=0),0.6*ME$5,IF(OR(ME21="",MF21=""),0,IF(ME$6=0,IF(ME21&gt;=ME$8,ME$5,IF(ME21&lt;MF21,0,ME$5*(ME21-MF21)/(ME$8-MF21))),IF(ME21&lt;=ME$8,ME$5,IF(ME21&gt;MF21,0,ME$5*(ME21-MF21)/(ME$8-MF21))))))</f>
      </c>
      <c r="MH21" s="126">
        <f>IF(OR(ME21="",MF21=""),0,ME$5)</f>
      </c>
      <c r="MI21" s="125">
        <f>IF(ME$6=0,RANK(MG21,MG$12:MG$42,0),RANK(MG21,MG$12:MG$42,1))</f>
      </c>
      <c r="MJ21" s="126">
        <v>6.97019</v>
      </c>
      <c r="MK21" s="126">
        <v>1.38106</v>
      </c>
      <c r="ML21" s="126">
        <f>IF((COUNTA(MJ$12:MJ$42)+COUNTA(MK$12:MK$42)=0),0.6*MJ$5,IF(OR(MJ21="",MK21=""),0,IF(MJ$6=0,IF(MJ21&gt;=MJ$8,MJ$5,IF(MJ21&lt;MK21,0,MJ$5*(MJ21-MK21)/(MJ$8-MK21))),IF(MJ21&lt;=MJ$8,MJ$5,IF(MJ21&gt;MK21,0,MJ$5*(MJ21-MK21)/(MJ$8-MK21))))))</f>
      </c>
      <c r="MM21" s="126">
        <f>IF(OR(MJ21="",MK21=""),0,MJ$5)</f>
      </c>
      <c r="MN21" s="125">
        <f>IF(MJ$6=0,RANK(ML21,ML$12:ML$42,0),RANK(ML21,ML$12:ML$42,1))</f>
      </c>
      <c r="MO21"/>
      <c r="MP21"/>
      <c r="MQ21" s="126">
        <f>IF((COUNTA(MO$12:MO$42)+COUNTA(MP$12:MP$42)=0),0.6*MO$5,IF(OR(MO21="",MP21=""),0,IF(MO$6=0,IF(MO21&gt;=MO$8,MO$5,IF(MO21&lt;MP21,0,MO$5*(MO21-MP21)/(MO$8-MP21))),IF(MO21&lt;=MO$8,MO$5,IF(MO21&gt;MP21,0,MO$5*(MO21-MP21)/(MO$8-MP21))))))</f>
      </c>
      <c r="MR21" s="126">
        <f>IF(OR(MO21="",MP21=""),0,MO$5)</f>
      </c>
      <c r="MS21" s="125">
        <f>IF(MO$6=0,RANK(MQ21,MQ$12:MQ$42,0),RANK(MQ21,MQ$12:MQ$42,1))</f>
      </c>
      <c r="MT21"/>
      <c r="MU21"/>
      <c r="MV21" s="126">
        <f>IF((COUNTA(MT$12:MT$42)+COUNTA(MU$12:MU$42)=0),0.6*MT$5,IF(OR(MT21="",MU21=""),0,IF(MT$6=0,IF(MT21&gt;=MT$8,MT$5,IF(MT21&lt;MU21,0,MT$5*(MT21-MU21)/(MT$8-MU21))),IF(MT21&lt;=MT$8,MT$5,IF(MT21&gt;MU21,0,MT$5*(MT21-MU21)/(MT$8-MU21))))))</f>
      </c>
      <c r="MW21" s="126">
        <f>IF(OR(MT21="",MU21=""),0,MT$5)</f>
      </c>
      <c r="MX21" s="125">
        <f>IF(MT$6=0,RANK(MV21,MV$12:MV$42,0),RANK(MV21,MV$12:MV$42,1))</f>
      </c>
      <c r="MY21"/>
      <c r="MZ21"/>
      <c r="NA21" s="126">
        <f>IF((COUNTA(MY$12:MY$42)+COUNTA(MZ$12:MZ$42)=0),0.6*MY$5,IF(OR(MY21="",MZ21=""),0,IF(MY$6=0,IF(MY21&gt;=MY$8,MY$5,IF(MY21&lt;MZ21,0,MY$5*(MY21-MZ21)/(MY$8-MZ21))),IF(MY21&lt;=MY$8,MY$5,IF(MY21&gt;MZ21,0,MY$5*(MY21-MZ21)/(MY$8-MZ21))))))</f>
      </c>
      <c r="NB21" s="126">
        <f>IF(OR(MY21="",MZ21=""),0,MY$5)</f>
      </c>
      <c r="NC21" s="125">
        <f>IF(MY$6=0,RANK(NA21,NA$12:NA$42,0),RANK(NA21,NA$12:NA$42,1))</f>
      </c>
      <c r="ND21"/>
      <c r="NE21"/>
      <c r="NF21" s="126">
        <f>IF((COUNTA(ND$12:ND$42)+COUNTA(NE$12:NE$42)=0),0.6*ND$5,IF(OR(ND21="",NE21=""),0,IF(ND$6=0,IF(ND21&gt;=ND$8,ND$5,IF(ND21&lt;NE21,0,ND$5*(ND21-NE21)/(ND$8-NE21))),IF(ND21&lt;=ND$8,ND$5,IF(ND21&gt;NE21,0,ND$5*(ND21-NE21)/(ND$8-NE21))))))</f>
      </c>
      <c r="NG21" s="126">
        <f>IF(OR(ND21="",NE21=""),0,ND$5)</f>
      </c>
      <c r="NH21" s="125">
        <f>IF(ND$6=0,RANK(NF21,NF$12:NF$42,0),RANK(NF21,NF$12:NF$42,1))</f>
      </c>
      <c r="NI21"/>
      <c r="NJ21"/>
      <c r="NK21" s="126">
        <f>IF((COUNTA(NI$12:NI$42)+COUNTA(NJ$12:NJ$42)=0),0.6*NI$5,IF(OR(NI21="",NJ21=""),0,IF(NI$6=0,IF(NI21&gt;=NI$8,NI$5,IF(NI21&lt;NJ21,0,NI$5*(NI21-NJ21)/(NI$8-NJ21))),IF(NI21&lt;=NI$8,NI$5,IF(NI21&gt;NJ21,0,NI$5*(NI21-NJ21)/(NI$8-NJ21))))))</f>
      </c>
      <c r="NL21" s="126">
        <f>IF(OR(NI21="",NJ21=""),0,NI$5)</f>
      </c>
      <c r="NM21" s="125">
        <f>IF(NI$6=0,RANK(NK21,NK$12:NK$42,0),RANK(NK21,NK$12:NK$42,1))</f>
      </c>
      <c r="NN21"/>
      <c r="NO21"/>
      <c r="NP21" s="126">
        <f>IF((COUNTA(NN$12:NN$42)+COUNTA(NO$12:NO$42)=0),0.6*NN$5,IF(OR(NN21="",NO21=""),0,IF(NN$6=0,IF(NN21&gt;=NN$8,NN$5,IF(NN21&lt;NO21,0,NN$5*(NN21-NO21)/(NN$8-NO21))),IF(NN21&lt;=NN$8,NN$5,IF(NN21&gt;NO21,0,NN$5*(NN21-NO21)/(NN$8-NO21))))))</f>
      </c>
      <c r="NQ21" s="126">
        <f>IF(OR(NN21="",NO21=""),0,NN$5)</f>
      </c>
      <c r="NR21" s="125">
        <f>IF(NN$6=0,RANK(NP21,NP$12:NP$42,0),RANK(NP21,NP$12:NP$42,1))</f>
      </c>
      <c r="NS21"/>
      <c r="NT21"/>
      <c r="NU21" s="126">
        <f>IF((COUNTA(NS$12:NS$42)+COUNTA(NT$12:NT$42)=0),0.6*NS$5,IF(OR(NS21="",NT21=""),0,IF(NS$6=0,IF(NS21&gt;=NS$8,NS$5,IF(NS21&lt;NT21,0,NS$5*(NS21-NT21)/(NS$8-NT21))),IF(NS21&lt;=NS$8,NS$5,IF(NS21&gt;NT21,0,NS$5*(NS21-NT21)/(NS$8-NT21))))))</f>
      </c>
      <c r="NV21" s="126">
        <f>IF(OR(NS21="",NT21=""),0,NS$5)</f>
      </c>
      <c r="NW21" s="125">
        <f>IF(NS$6=0,RANK(NU21,NU$12:NU$42,0),RANK(NU21,NU$12:NU$42,1))</f>
      </c>
      <c r="NX21"/>
      <c r="NY21"/>
      <c r="NZ21" s="126">
        <f>IF((COUNTA(NX$12:NX$42)+COUNTA(NY$12:NY$42)=0),0.6*NX$5,IF(OR(NX21="",NY21=""),0,IF(NX$6=0,IF(NX21&gt;=NX$8,NX$5,IF(NX21&lt;NY21,0,NX$5*(NX21-NY21)/(NX$8-NY21))),IF(NX21&lt;=NX$8,NX$5,IF(NX21&gt;NY21,0,NX$5*(NX21-NY21)/(NX$8-NY21))))))</f>
      </c>
      <c r="OA21" s="126">
        <f>IF(OR(NX21="",NY21=""),0,NX$5)</f>
      </c>
      <c r="OB21" s="125">
        <f>IF(NX$6=0,RANK(NZ21,NZ$12:NZ$42,0),RANK(NZ21,NZ$12:NZ$42,1))</f>
      </c>
      <c r="OC21"/>
      <c r="OD21"/>
      <c r="OE21" s="126">
        <f>IF((COUNTA(OC$12:OC$42)+COUNTA(OD$12:OD$42)=0),0.6*OC$5,IF(OR(OC21="",OD21=""),0,IF(OC$6=0,IF(OC21&gt;=OC$8,OC$5,IF(OC21&lt;OD21,0,OC$5*(OC21-OD21)/(OC$8-OD21))),IF(OC21&lt;=OC$8,OC$5,IF(OC21&gt;OD21,0,OC$5*(OC21-OD21)/(OC$8-OD21))))))</f>
      </c>
      <c r="OF21" s="126">
        <f>IF(OR(OC21="",OD21=""),0,OC$5)</f>
      </c>
      <c r="OG21" s="125">
        <f>IF(OC$6=0,RANK(OE21,OE$12:OE$42,0),RANK(OE21,OE$12:OE$42,1))</f>
      </c>
      <c r="OH21"/>
      <c r="OI21"/>
      <c r="OJ21" s="126">
        <f>IF((COUNTA(OH$12:OH$42)+COUNTA(OI$12:OI$42)=0),0.6*OH$5,IF(OR(OH21="",OI21=""),0,IF(OH$6=0,IF(OH21&gt;=OH$8,OH$5,IF(OH21&lt;OI21,0,OH$5*(OH21-OI21)/(OH$8-OI21))),IF(OH21&lt;=OH$8,OH$5,IF(OH21&gt;OI21,0,OH$5*(OH21-OI21)/(OH$8-OI21))))))</f>
      </c>
      <c r="OK21" s="126">
        <f>IF(OR(OH21="",OI21=""),0,OH$5)</f>
      </c>
      <c r="OL21" s="125">
        <f>IF(OH$6=0,RANK(OJ21,OJ$12:OJ$42,0),RANK(OJ21,OJ$12:OJ$42,1))</f>
      </c>
      <c r="OM21"/>
      <c r="ON21"/>
      <c r="OO21" s="126">
        <f>IF((COUNTA(OM$12:OM$42)+COUNTA(ON$12:ON$42)=0),0.6*OM$5,IF(OR(OM21="",ON21=""),0,IF(OM$6=0,IF(OM21&gt;=OM$8,OM$5,IF(OM21&lt;ON21,0,OM$5*(OM21-ON21)/(OM$8-ON21))),IF(OM21&lt;=OM$8,OM$5,IF(OM21&gt;ON21,0,OM$5*(OM21-ON21)/(OM$8-ON21))))))</f>
      </c>
      <c r="OP21" s="126">
        <f>IF(OR(OM21="",ON21=""),0,OM$5)</f>
      </c>
      <c r="OQ21" s="125">
        <f>IF(OM$6=0,RANK(OO21,OO$12:OO$42,0),RANK(OO21,OO$12:OO$42,1))</f>
      </c>
      <c r="OR21"/>
      <c r="OS21"/>
      <c r="OT21" s="126">
        <f>IF((COUNTA(OR$12:OR$42)+COUNTA(OS$12:OS$42)=0),0.6*OR$5,IF(OR(OR21="",OS21=""),0,IF(OR$6=0,IF(OR21&gt;=OR$8,OR$5,IF(OR21&lt;OS21,0,OR$5*(OR21-OS21)/(OR$8-OS21))),IF(OR21&lt;=OR$8,OR$5,IF(OR21&gt;OS21,0,OR$5*(OR21-OS21)/(OR$8-OS21))))))</f>
      </c>
      <c r="OU21" s="126">
        <f>IF(OR(OR21="",OS21=""),0,OR$5)</f>
      </c>
      <c r="OV21" s="125">
        <f>IF(OR$6=0,RANK(OT21,OT$12:OT$42,0),RANK(OT21,OT$12:OT$42,1))</f>
      </c>
      <c r="OW21"/>
      <c r="OX21"/>
      <c r="OY21" s="126">
        <f>IF((COUNTA(OW$12:OW$42)+COUNTA(OX$12:OX$42)=0),0.6*OW$5,IF(OR(OW21="",OX21=""),0,IF(OW$6=0,IF(OW21&gt;=OW$8,OW$5,IF(OW21&lt;OX21,0,OW$5*(OW21-OX21)/(OW$8-OX21))),IF(OW21&lt;=OW$8,OW$5,IF(OW21&gt;OX21,0,OW$5*(OW21-OX21)/(OW$8-OX21))))))</f>
      </c>
      <c r="OZ21" s="126">
        <f>IF(OR(OW21="",OX21=""),0,OW$5)</f>
      </c>
      <c r="PA21" s="125">
        <f>IF(OW$6=0,RANK(OY21,OY$12:OY$42,0),RANK(OY21,OY$12:OY$42,1))</f>
      </c>
      <c r="PB21"/>
      <c r="PC21"/>
      <c r="PD21" s="126">
        <f>IF((COUNTA(PB$12:PB$42)+COUNTA(PC$12:PC$42)=0),0.6*PB$5,IF(OR(PB21="",PC21=""),0,IF(PB$6=0,IF(PB21&gt;=PB$8,PB$5,IF(PB21&lt;PC21,0,PB$5*(PB21-PC21)/(PB$8-PC21))),IF(PB21&lt;=PB$8,PB$5,IF(PB21&gt;PC21,0,PB$5*(PB21-PC21)/(PB$8-PC21))))))</f>
      </c>
      <c r="PE21" s="126">
        <f>IF(OR(PB21="",PC21=""),0,PB$5)</f>
      </c>
      <c r="PF21" s="125">
        <f>IF(PB$6=0,RANK(PD21,PD$12:PD$42,0),RANK(PD21,PD$12:PD$42,1))</f>
      </c>
      <c r="PG21"/>
      <c r="PH21"/>
      <c r="PI21" s="126">
        <f>IF((COUNTA(PG$12:PG$42)+COUNTA(PH$12:PH$42)=0),0.6*PG$5,IF(OR(PG21="",PH21=""),0,IF(PG$6=0,IF(PG21&gt;=PG$8,PG$5,IF(PG21&lt;PH21,0,PG$5*(PG21-PH21)/(PG$8-PH21))),IF(PG21&lt;=PG$8,PG$5,IF(PG21&gt;PH21,0,PG$5*(PG21-PH21)/(PG$8-PH21))))))</f>
      </c>
      <c r="PJ21" s="126">
        <f>IF(OR(PG21="",PH21=""),0,PG$5)</f>
      </c>
      <c r="PK21" s="125">
        <f>IF(PG$6=0,RANK(PI21,PI$12:PI$42,0),RANK(PI21,PI$12:PI$42,1))</f>
      </c>
      <c r="PL21"/>
      <c r="PM21"/>
      <c r="PN21" s="126">
        <f>IF((COUNTA(PL$12:PL$42)+COUNTA(PM$12:PM$42)=0),0.6*PL$5,IF(OR(PL21="",PM21=""),0,IF(PL$6=0,IF(PL21&gt;=PL$8,PL$5,IF(PL21&lt;PM21,0,PL$5*(PL21-PM21)/(PL$8-PM21))),IF(PL21&lt;=PL$8,PL$5,IF(PL21&gt;PM21,0,PL$5*(PL21-PM21)/(PL$8-PM21))))))</f>
      </c>
      <c r="PO21" s="126">
        <f>IF(OR(PL21="",PM21=""),0,PL$5)</f>
      </c>
      <c r="PP21" s="125">
        <f>IF(PL$6=0,RANK(PN21,PN$12:PN$42,0),RANK(PN21,PN$12:PN$42,1))</f>
      </c>
      <c r="PQ21"/>
      <c r="PR21"/>
      <c r="PS21" s="126">
        <f>IF((COUNTA(PQ$12:PQ$42)+COUNTA(PR$12:PR$42)=0),0.6*PQ$5,IF(OR(PQ21="",PR21=""),0,IF(PQ$6=0,IF(PQ21&gt;=PQ$8,PQ$5,IF(PQ21&lt;PR21,0,PQ$5*(PQ21-PR21)/(PQ$8-PR21))),IF(PQ21&lt;=PQ$8,PQ$5,IF(PQ21&gt;PR21,0,PQ$5*(PQ21-PR21)/(PQ$8-PR21))))))</f>
      </c>
      <c r="PT21" s="126">
        <f>IF(OR(PQ21="",PR21=""),0,PQ$5)</f>
      </c>
      <c r="PU21" s="125">
        <f>IF(PQ$6=0,RANK(PS21,PS$12:PS$42,0),RANK(PS21,PS$12:PS$42,1))</f>
      </c>
      <c r="PV21"/>
      <c r="PW21"/>
      <c r="PX21" s="126">
        <f>IF((COUNTA(PV$12:PV$42)+COUNTA(PW$12:PW$42)=0),0.6*PV$5,IF(OR(PV21="",PW21=""),0,IF(PV$6=0,IF(PV21&gt;=PV$8,PV$5,IF(PV21&lt;PW21,0,PV$5*(PV21-PW21)/(PV$8-PW21))),IF(PV21&lt;=PV$8,PV$5,IF(PV21&gt;PW21,0,PV$5*(PV21-PW21)/(PV$8-PW21))))))</f>
      </c>
      <c r="PY21" s="126">
        <f>IF(OR(PV21="",PW21=""),0,PV$5)</f>
      </c>
      <c r="PZ21" s="125">
        <f>IF(PV$6=0,RANK(PX21,PX$12:PX$42,0),RANK(PX21,PX$12:PX$42,1))</f>
      </c>
      <c r="QA21"/>
      <c r="QB21"/>
      <c r="QC21" s="126">
        <f>IF((COUNTA(QA$12:QA$42)+COUNTA(QB$12:QB$42)=0),0.6*QA$5,IF(OR(QA21="",QB21=""),0,IF(QA$6=0,IF(QA21&gt;=QA$8,QA$5,IF(QA21&lt;QB21,0,QA$5*(QA21-QB21)/(QA$8-QB21))),IF(QA21&lt;=QA$8,QA$5,IF(QA21&gt;QB21,0,QA$5*(QA21-QB21)/(QA$8-QB21))))))</f>
      </c>
      <c r="QD21" s="126">
        <f>IF(OR(QA21="",QB21=""),0,QA$5)</f>
      </c>
      <c r="QE21" s="125">
        <f>IF(QA$6=0,RANK(QC21,QC$12:QC$42,0),RANK(QC21,QC$12:QC$42,1))</f>
      </c>
      <c r="QF21"/>
      <c r="QG21"/>
      <c r="QH21" s="126">
        <f>IF((COUNTA(QF$12:QF$42)+COUNTA(QG$12:QG$42)=0),0.6*QF$5,IF(OR(QF21="",QG21=""),0,IF(QF$6=0,IF(QF21&gt;=QF$8,QF$5,IF(QF21&lt;QG21,0,QF$5*(QF21-QG21)/(QF$8-QG21))),IF(QF21&lt;=QF$8,QF$5,IF(QF21&gt;QG21,0,QF$5*(QF21-QG21)/(QF$8-QG21))))))</f>
      </c>
      <c r="QI21" s="126">
        <f>IF(OR(QF21="",QG21=""),0,QF$5)</f>
      </c>
      <c r="QJ21" s="125">
        <f>IF(QF$6=0,RANK(QH21,QH$12:QH$42,0),RANK(QH21,QH$12:QH$42,1))</f>
      </c>
      <c r="QK21"/>
      <c r="QL21"/>
      <c r="QM21" s="126">
        <f>IF((COUNTA(QK$12:QK$42)+COUNTA(QL$12:QL$42)=0),0.6*QK$5,IF(OR(QK21="",QL21=""),0,IF(QK$6=0,IF(QK21&gt;=QK$8,QK$5,IF(QK21&lt;QL21,0,QK$5*(QK21-QL21)/(QK$8-QL21))),IF(QK21&lt;=QK$8,QK$5,IF(QK21&gt;QL21,0,QK$5*(QK21-QL21)/(QK$8-QL21))))))</f>
      </c>
      <c r="QN21" s="126">
        <f>IF(OR(QK21="",QL21=""),0,QK$5)</f>
      </c>
      <c r="QO21" s="125">
        <f>IF(QK$6=0,RANK(QM21,QM$12:QM$42,0),RANK(QM21,QM$12:QM$42,1))</f>
      </c>
      <c r="QP21"/>
      <c r="QQ21"/>
      <c r="QR21" s="126">
        <f>IF((COUNTA(QP$12:QP$42)+COUNTA(QQ$12:QQ$42)=0),0.6*QP$5,IF(OR(QP21="",QQ21=""),0,IF(QP$6=0,IF(QP21&gt;=QP$8,QP$5,IF(QP21&lt;QQ21,0,QP$5*(QP21-QQ21)/(QP$8-QQ21))),IF(QP21&lt;=QP$8,QP$5,IF(QP21&gt;QQ21,0,QP$5*(QP21-QQ21)/(QP$8-QQ21))))))</f>
      </c>
      <c r="QS21" s="126">
        <f>IF(OR(QP21="",QQ21=""),0,QP$5)</f>
      </c>
      <c r="QT21" s="125">
        <f>IF(QP$6=0,RANK(QR21,QR$12:QR$42,0),RANK(QR21,QR$12:QR$42,1))</f>
      </c>
      <c r="QU21" s="126">
        <v>99.2</v>
      </c>
      <c r="QV21" s="126">
        <v>90.13</v>
      </c>
      <c r="QW21" s="126">
        <f>IF((COUNTA(QU$12:QU$42)+COUNTA(QV$12:QV$42)=0),0.6*QU$5,IF(OR(QU21="",QV21=""),0,IF(QU$6=0,IF(QU21&gt;=QU$8,QU$5,IF(QU21&lt;QV21,0,QU$5*(QU21-QV21)/(QU$8-QV21))),IF(QU21&lt;=QU$8,QU$5,IF(QU21&gt;QV21,0,QU$5*(QU21-QV21)/(QU$8-QV21))))))</f>
      </c>
      <c r="QX21" s="126">
        <f>IF(OR(QU21="",QV21=""),0,QU$5)</f>
      </c>
      <c r="QY21" s="125">
        <f>IF(QU$6=0,RANK(QW21,QW$12:QW$42,0),RANK(QW21,QW$12:QW$42,1))</f>
      </c>
      <c r="QZ21" s="126">
        <v>99.2</v>
      </c>
      <c r="RA21" s="126">
        <v>89.34</v>
      </c>
      <c r="RB21" s="126">
        <f>IF((COUNTA(QZ$12:QZ$42)+COUNTA(RA$12:RA$42)=0),0.6*QZ$5,IF(OR(QZ21="",RA21=""),0,IF(QZ$6=0,IF(QZ21&gt;=QZ$8,QZ$5,IF(QZ21&lt;RA21,0,QZ$5*(QZ21-RA21)/(QZ$8-RA21))),IF(QZ21&lt;=QZ$8,QZ$5,IF(QZ21&gt;RA21,0,QZ$5*(QZ21-RA21)/(QZ$8-RA21))))))</f>
      </c>
      <c r="RC21" s="126">
        <f>IF(OR(QZ21="",RA21=""),0,QZ$5)</f>
      </c>
      <c r="RD21" s="125">
        <f>IF(QZ$6=0,RANK(RB21,RB$12:RB$42,0),RANK(RB21,RB$12:RB$42,1))</f>
      </c>
      <c r="RE21" s="126">
        <v>99.86</v>
      </c>
      <c r="RF21"/>
      <c r="RG21" s="126">
        <f>IF((COUNTA(RE$12:RE$42)+COUNTA(RF$12:RF$42)=0),0.6*RE$5,IF(OR(RE21="",RF21=""),0,IF(RE$6=0,IF(RE21&gt;=RE$8,RE$5,IF(RE21&lt;RF21,0,RE$5*(RE21-RF21)/(RE$8-RF21))),IF(RE21&lt;=RE$8,RE$5,IF(RE21&gt;RF21,0,RE$5*(RE21-RF21)/(RE$8-RF21))))))</f>
      </c>
      <c r="RH21" s="126">
        <f>IF(OR(RE21="",RF21=""),0,RE$5)</f>
      </c>
      <c r="RI21" s="125">
        <f>IF(RE$6=0,RANK(RG21,RG$12:RG$42,0),RANK(RG21,RG$12:RG$42,1))</f>
      </c>
      <c r="RJ21" s="126">
        <v>99.86</v>
      </c>
      <c r="RK21"/>
      <c r="RL21" s="126">
        <f>IF((COUNTA(RJ$12:RJ$42)+COUNTA(RK$12:RK$42)=0),0.6*RJ$5,IF(OR(RJ21="",RK21=""),0,IF(RJ$6=0,IF(RJ21&gt;=RJ$8,RJ$5,IF(RJ21&lt;RK21,0,RJ$5*(RJ21-RK21)/(RJ$8-RK21))),IF(RJ21&lt;=RJ$8,RJ$5,IF(RJ21&gt;RK21,0,RJ$5*(RJ21-RK21)/(RJ$8-RK21))))))</f>
      </c>
      <c r="RM21" s="126">
        <f>IF(OR(RJ21="",RK21=""),0,RJ$5)</f>
      </c>
      <c r="RN21" s="125">
        <f>IF(RJ$6=0,RANK(RL21,RL$12:RL$42,0),RANK(RL21,RL$12:RL$42,1))</f>
      </c>
      <c r="RO21" s="126">
        <v>2.76</v>
      </c>
      <c r="RP21"/>
      <c r="RQ21" s="126">
        <f>IF((COUNTA(RO$12:RO$42)+COUNTA(RP$12:RP$42)=0),0.6*RO$5,IF(OR(RO21="",RP21=""),0,IF(RO$6=0,IF(RO21&gt;=RO$8,RO$5,IF(RO21&lt;RP21,0,RO$5*(RO21-RP21)/(RO$8-RP21))),IF(RO21&lt;=RO$8,RO$5,IF(RO21&gt;RP21,0,RO$5*(RO21-RP21)/(RO$8-RP21))))))</f>
      </c>
      <c r="RR21" s="126">
        <f>IF(OR(RO21="",RP21=""),0,RO$5)</f>
      </c>
      <c r="RS21" s="125">
        <f>IF(RO$6=0,RANK(RQ21,RQ$12:RQ$42,0),RANK(RQ21,RQ$12:RQ$42,1))</f>
      </c>
      <c r="RT21" s="126">
        <v>2.76</v>
      </c>
      <c r="RU21"/>
      <c r="RV21" s="126">
        <f>IF((COUNTA(RT$12:RT$42)+COUNTA(RU$12:RU$42)=0),0.6*RT$5,IF(OR(RT21="",RU21=""),0,IF(RT$6=0,IF(RT21&gt;=RT$8,RT$5,IF(RT21&lt;RU21,0,RT$5*(RT21-RU21)/(RT$8-RU21))),IF(RT21&lt;=RT$8,RT$5,IF(RT21&gt;RU21,0,RT$5*(RT21-RU21)/(RT$8-RU21))))))</f>
      </c>
      <c r="RW21" s="126">
        <f>IF(OR(RT21="",RU21=""),0,RT$5)</f>
      </c>
      <c r="RX21" s="125">
        <f>IF(RT$6=0,RANK(RV21,RV$12:RV$42,0),RANK(RV21,RV$12:RV$42,1))</f>
      </c>
      <c r="RY21" s="126">
        <v>99.03</v>
      </c>
      <c r="RZ21"/>
      <c r="SA21" s="126">
        <f>IF((COUNTA(RY$12:RY$42)+COUNTA(RZ$12:RZ$42)=0),0.6*RY$5,IF(OR(RY21="",RZ21=""),0,IF(RY$6=0,IF(RY21&gt;=RY$8,RY$5,IF(RY21&lt;RZ21,0,RY$5*(RY21-RZ21)/(RY$8-RZ21))),IF(RY21&lt;=RY$8,RY$5,IF(RY21&gt;RZ21,0,RY$5*(RY21-RZ21)/(RY$8-RZ21))))))</f>
      </c>
      <c r="SB21" s="126">
        <f>IF(OR(RY21="",RZ21=""),0,RY$5)</f>
      </c>
      <c r="SC21" s="125">
        <f>IF(RY$6=0,RANK(SA21,SA$12:SA$42,0),RANK(SA21,SA$12:SA$42,1))</f>
      </c>
      <c r="SD21" s="126">
        <v>99.03</v>
      </c>
      <c r="SE21"/>
      <c r="SF21" s="126">
        <f>IF((COUNTA(SD$12:SD$42)+COUNTA(SE$12:SE$42)=0),0.6*SD$5,IF(OR(SD21="",SE21=""),0,IF(SD$6=0,IF(SD21&gt;=SD$8,SD$5,IF(SD21&lt;SE21,0,SD$5*(SD21-SE21)/(SD$8-SE21))),IF(SD21&lt;=SD$8,SD$5,IF(SD21&gt;SE21,0,SD$5*(SD21-SE21)/(SD$8-SE21))))))</f>
      </c>
      <c r="SG21" s="126">
        <f>IF(OR(SD21="",SE21=""),0,SD$5)</f>
      </c>
      <c r="SH21" s="125">
        <f>IF(SD$6=0,RANK(SF21,SF$12:SF$42,0),RANK(SF21,SF$12:SF$42,1))</f>
      </c>
      <c r="SI21" s="126">
        <v>99.9</v>
      </c>
      <c r="SJ21" s="126">
        <v>95.87</v>
      </c>
      <c r="SK21" s="126">
        <f>IF((COUNTA(SI$12:SI$42)+COUNTA(SJ$12:SJ$42)=0),0.6*SI$5,IF(OR(SI21="",SJ21=""),0,IF(SI$6=0,IF(SI21&gt;=SI$8,SI$5,IF(SI21&lt;SJ21,0,SI$5*(SI21-SJ21)/(SI$8-SJ21))),IF(SI21&lt;=SI$8,SI$5,IF(SI21&gt;SJ21,0,SI$5*(SI21-SJ21)/(SI$8-SJ21))))))</f>
      </c>
      <c r="SL21" s="126">
        <f>IF(OR(SI21="",SJ21=""),0,SI$5)</f>
      </c>
      <c r="SM21" s="125">
        <f>IF(SI$6=0,RANK(SK21,SK$12:SK$42,0),RANK(SK21,SK$12:SK$42,1))</f>
      </c>
      <c r="SN21" s="126">
        <v>99.9</v>
      </c>
      <c r="SO21" s="126">
        <v>94.16</v>
      </c>
      <c r="SP21" s="126">
        <f>IF((COUNTA(SN$12:SN$42)+COUNTA(SO$12:SO$42)=0),0.6*SN$5,IF(OR(SN21="",SO21=""),0,IF(SN$6=0,IF(SN21&gt;=SN$8,SN$5,IF(SN21&lt;SO21,0,SN$5*(SN21-SO21)/(SN$8-SO21))),IF(SN21&lt;=SN$8,SN$5,IF(SN21&gt;SO21,0,SN$5*(SN21-SO21)/(SN$8-SO21))))))</f>
      </c>
      <c r="SQ21" s="126">
        <f>IF(OR(SN21="",SO21=""),0,SN$5)</f>
      </c>
      <c r="SR21" s="125">
        <f>IF(SN$6=0,RANK(SP21,SP$12:SP$42,0),RANK(SP21,SP$12:SP$42,1))</f>
      </c>
      <c r="SS21" s="126">
        <v>0.61</v>
      </c>
      <c r="ST21" s="126">
        <v>1.64</v>
      </c>
      <c r="SU21" s="126">
        <f>IF((COUNTA(SS$12:SS$42)+COUNTA(ST$12:ST$42)=0),0.6*SS$5,IF(OR(SS21="",ST21=""),0,IF(SS$6=0,IF(SS21&gt;=SS$8,SS$5,IF(SS21&lt;ST21,0,SS$5*(SS21-ST21)/(SS$8-ST21))),IF(SS21&lt;=SS$8,SS$5,IF(SS21&gt;ST21,0,SS$5*(SS21-ST21)/(SS$8-ST21))))))</f>
      </c>
      <c r="SV21" s="126">
        <f>IF(OR(SS21="",ST21=""),0,SS$5)</f>
      </c>
      <c r="SW21" s="125">
        <f>IF(SS$6=0,RANK(SU21,SU$12:SU$42,0),RANK(SU21,SU$12:SU$42,1))</f>
      </c>
      <c r="SX21" s="126">
        <v>0.61</v>
      </c>
      <c r="SY21" s="126">
        <v>2.65</v>
      </c>
      <c r="SZ21" s="126">
        <f>IF((COUNTA(SX$12:SX$42)+COUNTA(SY$12:SY$42)=0),0.6*SX$5,IF(OR(SX21="",SY21=""),0,IF(SX$6=0,IF(SX21&gt;=SX$8,SX$5,IF(SX21&lt;SY21,0,SX$5*(SX21-SY21)/(SX$8-SY21))),IF(SX21&lt;=SX$8,SX$5,IF(SX21&gt;SY21,0,SX$5*(SX21-SY21)/(SX$8-SY21))))))</f>
      </c>
      <c r="TA21" s="126">
        <f>IF(OR(SX21="",SY21=""),0,SX$5)</f>
      </c>
      <c r="TB21" s="125">
        <f>IF(SX$6=0,RANK(SZ21,SZ$12:SZ$42,0),RANK(SZ21,SZ$12:SZ$42,1))</f>
      </c>
      <c r="TC21" s="126">
        <v>98.4732824427481</v>
      </c>
      <c r="TD21" s="126">
        <v>94.5</v>
      </c>
      <c r="TE21" s="126">
        <f>IF((COUNTA(TC$12:TC$42)+COUNTA(TD$12:TD$42)=0),0.6*TC$5,IF(OR(TC21="",TD21=""),0,IF(TC$6=0,IF(TC21&gt;=TC$8,TC$5,IF(TC21&lt;TD21,0,TC$5*(TC21-TD21)/(TC$8-TD21))),IF(TC21&lt;=TC$8,TC$5,IF(TC21&gt;TD21,0,TC$5*(TC21-TD21)/(TC$8-TD21))))))</f>
      </c>
      <c r="TF21" s="126">
        <f>IF(OR(TC21="",TD21=""),0,TC$5)</f>
      </c>
      <c r="TG21" s="125">
        <f>IF(TC$6=0,RANK(TE21,TE$12:TE$42,0),RANK(TE21,TE$12:TE$42,1))</f>
      </c>
      <c r="TH21" s="126">
        <v>98.4732824427481</v>
      </c>
      <c r="TI21" s="126">
        <v>92.82</v>
      </c>
      <c r="TJ21" s="126">
        <f>IF((COUNTA(TH$12:TH$42)+COUNTA(TI$12:TI$42)=0),0.6*TH$5,IF(OR(TH21="",TI21=""),0,IF(TH$6=0,IF(TH21&gt;=TH$8,TH$5,IF(TH21&lt;TI21,0,TH$5*(TH21-TI21)/(TH$8-TI21))),IF(TH21&lt;=TH$8,TH$5,IF(TH21&gt;TI21,0,TH$5*(TH21-TI21)/(TH$8-TI21))))))</f>
      </c>
      <c r="TK21" s="126">
        <f>IF(OR(TH21="",TI21=""),0,TH$5)</f>
      </c>
      <c r="TL21" s="125">
        <f>IF(TH$6=0,RANK(TJ21,TJ$12:TJ$42,0),RANK(TJ21,TJ$12:TJ$42,1))</f>
      </c>
      <c r="TM21" s="126">
        <v>0.609</v>
      </c>
      <c r="TN21" s="126">
        <v>0.64</v>
      </c>
      <c r="TO21" s="126">
        <f>IF((COUNTA(TM$12:TM$42)+COUNTA(TN$12:TN$42)=0),0.6*TM$5,IF(OR(TM21="",TN21=""),0,IF(TM$6=0,IF(TM21&gt;=TM$8,TM$5,IF(TM21&lt;TN21,0,TM$5*(TM21-TN21)/(TM$8-TN21))),IF(TM21&lt;=TM$8,TM$5,IF(TM21&gt;TN21,0,TM$5*(TM21-TN21)/(TM$8-TN21))))))</f>
      </c>
      <c r="TP21" s="126">
        <f>IF(OR(TM21="",TN21=""),0,TM$5)</f>
      </c>
      <c r="TQ21" s="125">
        <f>IF(TM$6=0,RANK(TO21,TO$12:TO$42,0),RANK(TO21,TO$12:TO$42,1))</f>
      </c>
      <c r="TR21" s="126">
        <v>0.609</v>
      </c>
      <c r="TS21" s="126">
        <v>1.65</v>
      </c>
      <c r="TT21" s="126">
        <f>IF((COUNTA(TR$12:TR$42)+COUNTA(TS$12:TS$42)=0),0.6*TR$5,IF(OR(TR21="",TS21=""),0,IF(TR$6=0,IF(TR21&gt;=TR$8,TR$5,IF(TR21&lt;TS21,0,TR$5*(TR21-TS21)/(TR$8-TS21))),IF(TR21&lt;=TR$8,TR$5,IF(TR21&gt;TS21,0,TR$5*(TR21-TS21)/(TR$8-TS21))))))</f>
      </c>
      <c r="TU21" s="126">
        <f>IF(OR(TR21="",TS21=""),0,TR$5)</f>
      </c>
      <c r="TV21" s="125">
        <f>IF(TR$6=0,RANK(TT21,TT$12:TT$42,0),RANK(TT21,TT$12:TT$42,1))</f>
      </c>
      <c r="TW21" s="126">
        <v>1.12364505228706</v>
      </c>
      <c r="TX21" s="126">
        <v>2.14406788274446</v>
      </c>
      <c r="TY21" s="126">
        <f>IF((COUNTA(TW$12:TW$42)+COUNTA(TX$12:TX$42)=0),0.6*TW$5,IF(OR(TW21="",TX21=""),0,IF(TW$6=0,IF(TW21&gt;=TW$8,TW$5,IF(TW21&lt;TX21,0,TW$5*(TW21-TX21)/(TW$8-TX21))),IF(TW21&lt;=TW$8,TW$5,IF(TW21&gt;TX21,0,TW$5*(TW21-TX21)/(TW$8-TX21))))))</f>
      </c>
      <c r="TZ21" s="126">
        <f>IF(OR(TW21="",TX21=""),0,TW$5)</f>
      </c>
      <c r="UA21" s="125">
        <f>IF(TW$6=0,RANK(TY21,TY$12:TY$42,0),RANK(TY21,TY$12:TY$42,1))</f>
      </c>
      <c r="UB21" s="126">
        <v>1.12364505228706</v>
      </c>
      <c r="UC21" s="126">
        <v>2.19</v>
      </c>
      <c r="UD21" s="126">
        <f>IF((COUNTA(UB$12:UB$42)+COUNTA(UC$12:UC$42)=0),0.6*UB$5,IF(OR(UB21="",UC21=""),0,IF(UB$6=0,IF(UB21&gt;=UB$8,UB$5,IF(UB21&lt;UC21,0,UB$5*(UB21-UC21)/(UB$8-UC21))),IF(UB21&lt;=UB$8,UB$5,IF(UB21&gt;UC21,0,UB$5*(UB21-UC21)/(UB$8-UC21))))))</f>
      </c>
      <c r="UE21" s="126">
        <f>IF(OR(UB21="",UC21=""),0,UB$5)</f>
      </c>
      <c r="UF21" s="125">
        <f>IF(UB$6=0,RANK(UD21,UD$12:UD$42,0),RANK(UD21,UD$12:UD$42,1))</f>
      </c>
      <c r="UG21" s="126">
        <v>37.1947066033152</v>
      </c>
      <c r="UH21" s="126">
        <v>21.22</v>
      </c>
      <c r="UI21" s="126">
        <f>IF((COUNTA(UG$12:UG$42)+COUNTA(UH$12:UH$42)=0),0.6*UG$5,IF(OR(UG21="",UH21=""),0,IF(UG$6=0,IF(UG21&gt;=UG$8,UG$5,IF(UG21&lt;UH21,0,UG$5*(UG21-UH21)/(UG$8-UH21))),IF(UG21&lt;=UG$8,UG$5,IF(UG21&gt;UH21,0,UG$5*(UG21-UH21)/(UG$8-UH21))))))</f>
      </c>
      <c r="UJ21" s="126">
        <f>IF(OR(UG21="",UH21=""),0,UG$5)</f>
      </c>
      <c r="UK21" s="125">
        <f>IF(UG$6=0,RANK(UI21,UI$12:UI$42,0),RANK(UI21,UI$12:UI$42,1))</f>
      </c>
      <c r="UL21" s="126">
        <v>37.1947066033152</v>
      </c>
      <c r="UM21" s="126">
        <v>20.77</v>
      </c>
      <c r="UN21" s="126">
        <f>IF((COUNTA(UL$12:UL$42)+COUNTA(UM$12:UM$42)=0),0.6*UL$5,IF(OR(UL21="",UM21=""),0,IF(UL$6=0,IF(UL21&gt;=UL$8,UL$5,IF(UL21&lt;UM21,0,UL$5*(UL21-UM21)/(UL$8-UM21))),IF(UL21&lt;=UL$8,UL$5,IF(UL21&gt;UM21,0,UL$5*(UL21-UM21)/(UL$8-UM21))))))</f>
      </c>
      <c r="UO21" s="126">
        <f>IF(OR(UL21="",UM21=""),0,UL$5)</f>
      </c>
      <c r="UP21" s="125">
        <f>IF(UL$6=0,RANK(UN21,UN$12:UN$42,0),RANK(UN21,UN$12:UN$42,1))</f>
      </c>
      <c r="UQ21" s="126">
        <v>4.89</v>
      </c>
      <c r="UR21" s="126">
        <v>4.38</v>
      </c>
      <c r="US21" s="126">
        <f>IF((COUNTA(UQ$12:UQ$42)+COUNTA(UR$12:UR$42)=0),0.6*UQ$5,IF(OR(UQ21="",UR21=""),0,IF(UQ$6=0,IF(UQ21&gt;=UQ$8,UQ$5,IF(UQ21&lt;UR21,0,UQ$5*(UQ21-UR21)/(UQ$8-UR21))),IF(UQ21&lt;=UQ$8,UQ$5,IF(UQ21&gt;UR21,0,UQ$5*(UQ21-UR21)/(UQ$8-UR21))))))</f>
      </c>
      <c r="UT21" s="126">
        <f>IF(OR(UQ21="",UR21=""),0,UQ$5)</f>
      </c>
      <c r="UU21" s="125">
        <f>IF(UQ$6=0,RANK(US21,US$12:US$42,0),RANK(US21,US$12:US$42,1))</f>
      </c>
      <c r="UV21" s="126">
        <v>4.89</v>
      </c>
      <c r="UW21" s="126">
        <v>4.31</v>
      </c>
      <c r="UX21" s="126">
        <f>IF((COUNTA(UV$12:UV$42)+COUNTA(UW$12:UW$42)=0),0.6*UV$5,IF(OR(UV21="",UW21=""),0,IF(UV$6=0,IF(UV21&gt;=UV$8,UV$5,IF(UV21&lt;UW21,0,UV$5*(UV21-UW21)/(UV$8-UW21))),IF(UV21&lt;=UV$8,UV$5,IF(UV21&gt;UW21,0,UV$5*(UV21-UW21)/(UV$8-UW21))))))</f>
      </c>
      <c r="UY21" s="126">
        <f>IF(OR(UV21="",UW21=""),0,UV$5)</f>
      </c>
      <c r="UZ21" s="125">
        <f>IF(UV$6=0,RANK(UX21,UX$12:UX$42,0),RANK(UX21,UX$12:UX$42,1))</f>
      </c>
      <c r="VA21" s="126">
        <v>99.49</v>
      </c>
      <c r="VB21" s="126">
        <v>82.953696</v>
      </c>
      <c r="VC21" s="126">
        <f>IF((COUNTA(VA$12:VA$42)+COUNTA(VB$12:VB$42)=0),0.6*VA$5,IF(OR(VA21="",VB21=""),0,IF(VA$6=0,IF(VA21&gt;=VA$8,VA$5,IF(VA21&lt;VB21,0,VA$5*(VA21-VB21)/(VA$8-VB21))),IF(VA21&lt;=VA$8,VA$5,IF(VA21&gt;VB21,0,VA$5*(VA21-VB21)/(VA$8-VB21))))))</f>
      </c>
      <c r="VD21" s="126">
        <f>IF(OR(VA21="",VB21=""),0,VA$5)</f>
      </c>
      <c r="VE21" s="125">
        <f>IF(VA$6=0,RANK(VC21,VC$12:VC$42,0),RANK(VC21,VC$12:VC$42,1))</f>
      </c>
      <c r="VF21" s="126">
        <v>99.49</v>
      </c>
      <c r="VG21" s="126">
        <v>50.389878</v>
      </c>
      <c r="VH21" s="126">
        <f>IF((COUNTA(VF$12:VF$42)+COUNTA(VG$12:VG$42)=0),0.6*VF$5,IF(OR(VF21="",VG21=""),0,IF(VF$6=0,IF(VF21&gt;=VF$8,VF$5,IF(VF21&lt;VG21,0,VF$5*(VF21-VG21)/(VF$8-VG21))),IF(VF21&lt;=VF$8,VF$5,IF(VF21&gt;VG21,0,VF$5*(VF21-VG21)/(VF$8-VG21))))))</f>
      </c>
      <c r="VI21" s="126">
        <f>IF(OR(VF21="",VG21=""),0,VF$5)</f>
      </c>
      <c r="VJ21" s="125">
        <f>IF(VF$6=0,RANK(VH21,VH$12:VH$42,0),RANK(VH21,VH$12:VH$42,1))</f>
      </c>
      <c r="VK21" s="126">
        <v>100</v>
      </c>
      <c r="VL21" s="126">
        <v>88.68</v>
      </c>
      <c r="VM21" s="126">
        <f>IF((COUNTA(VK$12:VK$42)+COUNTA(VL$12:VL$42)=0),0.6*VK$5,IF(OR(VK21="",VL21=""),0,IF(VK$6=0,IF(VK21&gt;=VK$8,VK$5,IF(VK21&lt;VL21,0,VK$5*(VK21-VL21)/(VK$8-VL21))),IF(VK21&lt;=VK$8,VK$5,IF(VK21&gt;VL21,0,VK$5*(VK21-VL21)/(VK$8-VL21))))))</f>
      </c>
      <c r="VN21" s="126">
        <f>IF(OR(VK21="",VL21=""),0,VK$5)</f>
      </c>
      <c r="VO21" s="125">
        <f>IF(VK$6=0,RANK(VM21,VM$12:VM$42,0),RANK(VM21,VM$12:VM$42,1))</f>
      </c>
      <c r="VP21" s="126">
        <v>100</v>
      </c>
      <c r="VQ21" s="126">
        <v>83.11</v>
      </c>
      <c r="VR21" s="126">
        <f>IF((COUNTA(VP$12:VP$42)+COUNTA(VQ$12:VQ$42)=0),0.6*VP$5,IF(OR(VP21="",VQ21=""),0,IF(VP$6=0,IF(VP21&gt;=VP$8,VP$5,IF(VP21&lt;VQ21,0,VP$5*(VP21-VQ21)/(VP$8-VQ21))),IF(VP21&lt;=VP$8,VP$5,IF(VP21&gt;VQ21,0,VP$5*(VP21-VQ21)/(VP$8-VQ21))))))</f>
      </c>
      <c r="VS21" s="126">
        <f>IF(OR(VP21="",VQ21=""),0,VP$5)</f>
      </c>
      <c r="VT21" s="125">
        <f>IF(VP$6=0,RANK(VR21,VR$12:VR$42,0),RANK(VR21,VR$12:VR$42,1))</f>
      </c>
      <c r="VU21" s="126">
        <v>2.52</v>
      </c>
      <c r="VV21" s="126">
        <v>6.76</v>
      </c>
      <c r="VW21" s="126">
        <f>IF((COUNTA(VU$12:VU$42)+COUNTA(VV$12:VV$42)=0),0.6*VU$5,IF(OR(VU21="",VV21=""),0,IF(VU$6=0,IF(VU21&gt;=VU$8,VU$5,IF(VU21&lt;VV21,0,VU$5*(VU21-VV21)/(VU$8-VV21))),IF(VU21&lt;=VU$8,VU$5,IF(VU21&gt;VV21,0,VU$5*(VU21-VV21)/(VU$8-VV21))))))</f>
      </c>
      <c r="VX21" s="126">
        <f>IF(OR(VU21="",VV21=""),0,VU$5)</f>
      </c>
      <c r="VY21" s="125">
        <f>IF(VU$6=0,RANK(VW21,VW$12:VW$42,0),RANK(VW21,VW$12:VW$42,1))</f>
      </c>
      <c r="VZ21" s="126">
        <v>2.52</v>
      </c>
      <c r="WA21" s="126">
        <v>4.55</v>
      </c>
      <c r="WB21" s="126">
        <f>IF((COUNTA(VZ$12:VZ$42)+COUNTA(WA$12:WA$42)=0),0.6*VZ$5,IF(OR(VZ21="",WA21=""),0,IF(VZ$6=0,IF(VZ21&gt;=VZ$8,VZ$5,IF(VZ21&lt;WA21,0,VZ$5*(VZ21-WA21)/(VZ$8-WA21))),IF(VZ21&lt;=VZ$8,VZ$5,IF(VZ21&gt;WA21,0,VZ$5*(VZ21-WA21)/(VZ$8-WA21))))))</f>
      </c>
      <c r="WC21" s="126">
        <f>IF(OR(VZ21="",WA21=""),0,VZ$5)</f>
      </c>
      <c r="WD21" s="125">
        <f>IF(VZ$6=0,RANK(WB21,WB$12:WB$42,0),RANK(WB21,WB$12:WB$42,1))</f>
      </c>
      <c r="WE21" s="126">
        <v>99.1</v>
      </c>
      <c r="WF21"/>
      <c r="WG21" s="126">
        <f>IF((COUNTA(WE$12:WE$42)+COUNTA(WF$12:WF$42)=0),0.6*WE$5,IF(OR(WE21="",WF21=""),0,IF(WE$6=0,IF(WE21&gt;=WE$8,WE$5,IF(WE21&lt;WF21,0,WE$5*(WE21-WF21)/(WE$8-WF21))),IF(WE21&lt;=WE$8,WE$5,IF(WE21&gt;WF21,0,WE$5*(WE21-WF21)/(WE$8-WF21))))))</f>
      </c>
      <c r="WH21" s="126">
        <f>IF(OR(WE21="",WF21=""),0,WE$5)</f>
      </c>
      <c r="WI21" s="125">
        <f>IF(WE$6=0,RANK(WG21,WG$12:WG$42,0),RANK(WG21,WG$12:WG$42,1))</f>
      </c>
      <c r="WJ21" s="126">
        <v>99.1</v>
      </c>
      <c r="WK21"/>
      <c r="WL21" s="126">
        <f>IF((COUNTA(WJ$12:WJ$42)+COUNTA(WK$12:WK$42)=0),0.6*WJ$5,IF(OR(WJ21="",WK21=""),0,IF(WJ$6=0,IF(WJ21&gt;=WJ$8,WJ$5,IF(WJ21&lt;WK21,0,WJ$5*(WJ21-WK21)/(WJ$8-WK21))),IF(WJ21&lt;=WJ$8,WJ$5,IF(WJ21&gt;WK21,0,WJ$5*(WJ21-WK21)/(WJ$8-WK21))))))</f>
      </c>
      <c r="WM21" s="126">
        <f>IF(OR(WJ21="",WK21=""),0,WJ$5)</f>
      </c>
      <c r="WN21" s="125">
        <f>IF(WJ$6=0,RANK(WL21,WL$12:WL$42,0),RANK(WL21,WL$12:WL$42,1))</f>
      </c>
      <c r="WO21" s="126">
        <v>100</v>
      </c>
      <c r="WP21" s="126">
        <v>93.79</v>
      </c>
      <c r="WQ21" s="126">
        <f>IF((COUNTA(WO$12:WO$42)+COUNTA(WP$12:WP$42)=0),0.6*WO$5,IF(OR(WO21="",WP21=""),0,IF(WO$6=0,IF(WO21&gt;=WO$8,WO$5,IF(WO21&lt;WP21,0,WO$5*(WO21-WP21)/(WO$8-WP21))),IF(WO21&lt;=WO$8,WO$5,IF(WO21&gt;WP21,0,WO$5*(WO21-WP21)/(WO$8-WP21))))))</f>
      </c>
      <c r="WR21" s="126">
        <f>IF(OR(WO21="",WP21=""),0,WO$5)</f>
      </c>
      <c r="WS21" s="125">
        <f>IF(WO$6=0,RANK(WQ21,WQ$12:WQ$42,0),RANK(WQ21,WQ$12:WQ$42,1))</f>
      </c>
      <c r="WT21" s="126">
        <v>100</v>
      </c>
      <c r="WU21" s="126">
        <v>98.31</v>
      </c>
      <c r="WV21" s="126">
        <f>IF((COUNTA(WT$12:WT$42)+COUNTA(WU$12:WU$42)=0),0.6*WT$5,IF(OR(WT21="",WU21=""),0,IF(WT$6=0,IF(WT21&gt;=WT$8,WT$5,IF(WT21&lt;WU21,0,WT$5*(WT21-WU21)/(WT$8-WU21))),IF(WT21&lt;=WT$8,WT$5,IF(WT21&gt;WU21,0,WT$5*(WT21-WU21)/(WT$8-WU21))))))</f>
      </c>
      <c r="WW21" s="126">
        <f>IF(OR(WT21="",WU21=""),0,WT$5)</f>
      </c>
      <c r="WX21" s="125">
        <f>IF(WT$6=0,RANK(WV21,WV$12:WV$42,0),RANK(WV21,WV$12:WV$42,1))</f>
      </c>
      <c r="WY21"/>
      <c r="WZ21"/>
      <c r="XA21" s="126">
        <f>IF((COUNTA(WY$12:WY$42)+COUNTA(WZ$12:WZ$42)=0),0.6*WY$5,IF(OR(WY21="",WZ21=""),0,IF(WY$6=0,IF(WY21&gt;=WY$8,WY$5,IF(WY21&lt;WZ21,0,WY$5*(WY21-WZ21)/(WY$8-WZ21))),IF(WY21&lt;=WY$8,WY$5,IF(WY21&gt;WZ21,0,WY$5*(WY21-WZ21)/(WY$8-WZ21))))))</f>
      </c>
      <c r="XB21" s="126">
        <f>IF(OR(WY21="",WZ21=""),0,WY$5)</f>
      </c>
      <c r="XC21" s="125">
        <f>IF(WY$6=0,RANK(XA21,XA$12:XA$42,0),RANK(XA21,XA$12:XA$42,1))</f>
      </c>
      <c r="XD21"/>
      <c r="XE21"/>
      <c r="XF21" s="126">
        <f>IF((COUNTA(XD$12:XD$42)+COUNTA(XE$12:XE$42)=0),0.6*XD$5,IF(OR(XD21="",XE21=""),0,IF(XD$6=0,IF(XD21&gt;=XD$8,XD$5,IF(XD21&lt;XE21,0,XD$5*(XD21-XE21)/(XD$8-XE21))),IF(XD21&lt;=XD$8,XD$5,IF(XD21&gt;XE21,0,XD$5*(XD21-XE21)/(XD$8-XE21))))))</f>
      </c>
      <c r="XG21" s="126">
        <f>IF(OR(XD21="",XE21=""),0,XD$5)</f>
      </c>
      <c r="XH21" s="125">
        <f>IF(XD$6=0,RANK(XF21,XF$12:XF$42,0),RANK(XF21,XF$12:XF$42,1))</f>
      </c>
      <c r="XI21" s="126">
        <v>100</v>
      </c>
      <c r="XJ21" s="126">
        <v>100</v>
      </c>
      <c r="XK21" s="126">
        <f>IF((COUNTA(XI$12:XI$42)+COUNTA(XJ$12:XJ$42)=0),0.6*XI$5,IF(OR(XI21="",XJ21=""),0,IF(XI$6=0,IF(XI21&gt;=XI$8,XI$5,IF(XI21&lt;XJ21,0,XI$5*(XI21-XJ21)/(XI$8-XJ21))),IF(XI21&lt;=XI$8,XI$5,IF(XI21&gt;XJ21,0,XI$5*(XI21-XJ21)/(XI$8-XJ21))))))</f>
      </c>
      <c r="XL21" s="126">
        <f>IF(OR(XI21="",XJ21=""),0,XI$5)</f>
      </c>
      <c r="XM21" s="125">
        <f>IF(XI$6=0,RANK(XK21,XK$12:XK$42,0),RANK(XK21,XK$12:XK$42,1))</f>
      </c>
      <c r="XN21" s="126">
        <v>100</v>
      </c>
      <c r="XO21" s="126">
        <v>86.67</v>
      </c>
      <c r="XP21" s="126">
        <f>IF((COUNTA(XN$12:XN$42)+COUNTA(XO$12:XO$42)=0),0.6*XN$5,IF(OR(XN21="",XO21=""),0,IF(XN$6=0,IF(XN21&gt;=XN$8,XN$5,IF(XN21&lt;XO21,0,XN$5*(XN21-XO21)/(XN$8-XO21))),IF(XN21&lt;=XN$8,XN$5,IF(XN21&gt;XO21,0,XN$5*(XN21-XO21)/(XN$8-XO21))))))</f>
      </c>
      <c r="XQ21" s="126">
        <f>IF(OR(XN21="",XO21=""),0,XN$5)</f>
      </c>
      <c r="XR21" s="125">
        <f>IF(XN$6=0,RANK(XP21,XP$12:XP$42,0),RANK(XP21,XP$12:XP$42,1))</f>
      </c>
      <c r="XS21" s="126">
        <v>0</v>
      </c>
      <c r="XT21" s="126">
        <v>0</v>
      </c>
      <c r="XU21" s="126">
        <f>IF((COUNTA(XS$12:XS$42)+COUNTA(XT$12:XT$42)=0),0.6*XS$5,IF(OR(XS21="",XT21=""),0,IF(XS$6=0,IF(XS21&gt;=XS$8,XS$5,IF(XS21&lt;XT21,0,XS$5*(XS21-XT21)/(XS$8-XT21))),IF(XS21&lt;=XS$8,XS$5,IF(XS21&gt;XT21,0,XS$5*(XS21-XT21)/(XS$8-XT21))))))</f>
      </c>
      <c r="XV21" s="126">
        <f>IF(OR(XS21="",XT21=""),0,XS$5)</f>
      </c>
      <c r="XW21" s="125">
        <f>IF(XS$6=0,RANK(XU21,XU$12:XU$42,0),RANK(XU21,XU$12:XU$42,1))</f>
      </c>
      <c r="XX21" s="126">
        <v>0</v>
      </c>
      <c r="XY21" s="126">
        <v>4.23</v>
      </c>
      <c r="XZ21" s="126">
        <f>IF((COUNTA(XX$12:XX$42)+COUNTA(XY$12:XY$42)=0),0.6*XX$5,IF(OR(XX21="",XY21=""),0,IF(XX$6=0,IF(XX21&gt;=XX$8,XX$5,IF(XX21&lt;XY21,0,XX$5*(XX21-XY21)/(XX$8-XY21))),IF(XX21&lt;=XX$8,XX$5,IF(XX21&gt;XY21,0,XX$5*(XX21-XY21)/(XX$8-XY21))))))</f>
      </c>
      <c r="YA21" s="126">
        <f>IF(OR(XX21="",XY21=""),0,XX$5)</f>
      </c>
      <c r="YB21" s="125">
        <f>IF(XX$6=0,RANK(XZ21,XZ$12:XZ$42,0),RANK(XZ21,XZ$12:XZ$42,1))</f>
      </c>
      <c r="YC21" s="126">
        <v>0</v>
      </c>
      <c r="YD21" s="126">
        <v>0</v>
      </c>
      <c r="YE21" s="126">
        <f>IF((COUNTA(YC$12:YC$42)+COUNTA(YD$12:YD$42)=0),0.6*YC$5,IF(OR(YC21="",YD21=""),0,IF(YC$6=0,IF(YC21&gt;=YC$8,YC$5,IF(YC21&lt;YD21,0,YC$5*(YC21-YD21)/(YC$8-YD21))),IF(YC21&lt;=YC$8,YC$5,IF(YC21&gt;YD21,0,YC$5*(YC21-YD21)/(YC$8-YD21))))))</f>
      </c>
      <c r="YF21" s="126">
        <f>IF(OR(YC21="",YD21=""),0,YC$5)</f>
      </c>
      <c r="YG21" s="125">
        <f>IF(YC$6=0,RANK(YE21,YE$12:YE$42,0),RANK(YE21,YE$12:YE$42,1))</f>
      </c>
      <c r="YH21" s="126">
        <v>0</v>
      </c>
      <c r="YI21" s="126">
        <v>3.06744017403916</v>
      </c>
      <c r="YJ21" s="126">
        <f>IF((COUNTA(YH$12:YH$42)+COUNTA(YI$12:YI$42)=0),0.6*YH$5,IF(OR(YH21="",YI21=""),0,IF(YH$6=0,IF(YH21&gt;=YH$8,YH$5,IF(YH21&lt;YI21,0,YH$5*(YH21-YI21)/(YH$8-YI21))),IF(YH21&lt;=YH$8,YH$5,IF(YH21&gt;YI21,0,YH$5*(YH21-YI21)/(YH$8-YI21))))))</f>
      </c>
      <c r="YK21" s="126">
        <f>IF(OR(YH21="",YI21=""),0,YH$5)</f>
      </c>
      <c r="YL21" s="125">
        <f>IF(YH$6=0,RANK(YJ21,YJ$12:YJ$42,0),RANK(YJ21,YJ$12:YJ$42,1))</f>
      </c>
      <c r="YM21" s="126">
        <v>38.43</v>
      </c>
      <c r="YN21"/>
      <c r="YO21" s="126">
        <f>IF((COUNTA(YM$12:YM$42)+COUNTA(YN$12:YN$42)=0),0.6*YM$5,IF(OR(YM21="",YN21=""),0,IF(YM$6=0,IF(YM21&gt;=YM$8,YM$5,IF(YM21&lt;YN21,0,YM$5*(YM21-YN21)/(YM$8-YN21))),IF(YM21&lt;=YM$8,YM$5,IF(YM21&gt;YN21,0,YM$5*(YM21-YN21)/(YM$8-YN21))))))</f>
      </c>
      <c r="YP21" s="126">
        <f>IF(OR(YM21="",YN21=""),0,YM$5)</f>
      </c>
      <c r="YQ21" s="125">
        <f>IF(YM$6=0,RANK(YO21,YO$12:YO$42,0),RANK(YO21,YO$12:YO$42,1))</f>
      </c>
      <c r="YR21" s="126">
        <v>38.43</v>
      </c>
      <c r="YS21"/>
      <c r="YT21" s="126">
        <f>IF((COUNTA(YR$12:YR$42)+COUNTA(YS$12:YS$42)=0),0.6*YR$5,IF(OR(YR21="",YS21=""),0,IF(YR$6=0,IF(YR21&gt;=YR$8,YR$5,IF(YR21&lt;YS21,0,YR$5*(YR21-YS21)/(YR$8-YS21))),IF(YR21&lt;=YR$8,YR$5,IF(YR21&gt;YS21,0,YR$5*(YR21-YS21)/(YR$8-YS21))))))</f>
      </c>
      <c r="YU21" s="126">
        <f>IF(OR(YR21="",YS21=""),0,YR$5)</f>
      </c>
      <c r="YV21" s="125">
        <f>IF(YR$6=0,RANK(YT21,YT$12:YT$42,0),RANK(YT21,YT$12:YT$42,1))</f>
      </c>
      <c r="YW21" s="126">
        <v>5.53</v>
      </c>
      <c r="YX21" s="126">
        <v>2.34</v>
      </c>
      <c r="YY21" s="126">
        <f>IF((COUNTA(YW$12:YW$42)+COUNTA(YX$12:YX$42)=0),0.6*YW$5,IF(OR(YW21="",YX21=""),0,IF(YW$6=0,IF(YW21&gt;=YW$8,YW$5,IF(YW21&lt;YX21,0,YW$5*(YW21-YX21)/(YW$8-YX21))),IF(YW21&lt;=YW$8,YW$5,IF(YW21&gt;YX21,0,YW$5*(YW21-YX21)/(YW$8-YX21))))))</f>
      </c>
      <c r="YZ21" s="126">
        <f>IF(OR(YW21="",YX21=""),0,YW$5)</f>
      </c>
      <c r="ZA21" s="125">
        <f>IF(YW$6=0,RANK(YY21,YY$12:YY$42,0),RANK(YY21,YY$12:YY$42,1))</f>
      </c>
      <c r="ZB21" s="126">
        <v>5.53</v>
      </c>
      <c r="ZC21" s="126">
        <v>0.69</v>
      </c>
      <c r="ZD21" s="126">
        <f>IF((COUNTA(ZB$12:ZB$42)+COUNTA(ZC$12:ZC$42)=0),0.6*ZB$5,IF(OR(ZB21="",ZC21=""),0,IF(ZB$6=0,IF(ZB21&gt;=ZB$8,ZB$5,IF(ZB21&lt;ZC21,0,ZB$5*(ZB21-ZC21)/(ZB$8-ZC21))),IF(ZB21&lt;=ZB$8,ZB$5,IF(ZB21&gt;ZC21,0,ZB$5*(ZB21-ZC21)/(ZB$8-ZC21))))))</f>
      </c>
      <c r="ZE21" s="126">
        <f>IF(OR(ZB21="",ZC21=""),0,ZB$5)</f>
      </c>
      <c r="ZF21" s="125">
        <f>IF(ZB$6=0,RANK(ZD21,ZD$12:ZD$42,0),RANK(ZD21,ZD$12:ZD$42,1))</f>
      </c>
      <c r="ZG21" s="126">
        <v>99.83</v>
      </c>
      <c r="ZH21" s="126">
        <v>81.67</v>
      </c>
      <c r="ZI21" s="126">
        <f>IF((COUNTA(ZG$12:ZG$42)+COUNTA(ZH$12:ZH$42)=0),0.6*ZG$5,IF(OR(ZG21="",ZH21=""),0,IF(ZG$6=0,IF(ZG21&gt;=ZG$8,ZG$5,IF(ZG21&lt;ZH21,0,ZG$5*(ZG21-ZH21)/(ZG$8-ZH21))),IF(ZG21&lt;=ZG$8,ZG$5,IF(ZG21&gt;ZH21,0,ZG$5*(ZG21-ZH21)/(ZG$8-ZH21))))))</f>
      </c>
      <c r="ZJ21" s="126">
        <f>IF(OR(ZG21="",ZH21=""),0,ZG$5)</f>
      </c>
      <c r="ZK21" s="125">
        <f>IF(ZG$6=0,RANK(ZI21,ZI$12:ZI$42,0),RANK(ZI21,ZI$12:ZI$42,1))</f>
      </c>
      <c r="ZL21" s="126">
        <v>99.83</v>
      </c>
      <c r="ZM21" s="126">
        <v>89.72</v>
      </c>
      <c r="ZN21" s="126">
        <f>IF((COUNTA(ZL$12:ZL$42)+COUNTA(ZM$12:ZM$42)=0),0.6*ZL$5,IF(OR(ZL21="",ZM21=""),0,IF(ZL$6=0,IF(ZL21&gt;=ZL$8,ZL$5,IF(ZL21&lt;ZM21,0,ZL$5*(ZL21-ZM21)/(ZL$8-ZM21))),IF(ZL21&lt;=ZL$8,ZL$5,IF(ZL21&gt;ZM21,0,ZL$5*(ZL21-ZM21)/(ZL$8-ZM21))))))</f>
      </c>
      <c r="ZO21" s="126">
        <f>IF(OR(ZL21="",ZM21=""),0,ZL$5)</f>
      </c>
      <c r="ZP21" s="125">
        <f>IF(ZL$6=0,RANK(ZN21,ZN$12:ZN$42,0),RANK(ZN21,ZN$12:ZN$42,1))</f>
      </c>
      <c r="ZQ21" s="126">
        <v>100</v>
      </c>
      <c r="ZR21" s="126">
        <v>94.38</v>
      </c>
      <c r="ZS21" s="126">
        <f>IF((COUNTA(ZQ$12:ZQ$42)+COUNTA(ZR$12:ZR$42)=0),0.6*ZQ$5,IF(OR(ZQ21="",ZR21=""),0,IF(ZQ$6=0,IF(ZQ21&gt;=ZQ$8,ZQ$5,IF(ZQ21&lt;ZR21,0,ZQ$5*(ZQ21-ZR21)/(ZQ$8-ZR21))),IF(ZQ21&lt;=ZQ$8,ZQ$5,IF(ZQ21&gt;ZR21,0,ZQ$5*(ZQ21-ZR21)/(ZQ$8-ZR21))))))</f>
      </c>
      <c r="ZT21" s="126">
        <f>IF(OR(ZQ21="",ZR21=""),0,ZQ$5)</f>
      </c>
      <c r="ZU21" s="125">
        <f>IF(ZQ$6=0,RANK(ZS21,ZS$12:ZS$42,0),RANK(ZS21,ZS$12:ZS$42,1))</f>
      </c>
      <c r="ZV21" s="126">
        <v>100</v>
      </c>
      <c r="ZW21" s="126">
        <v>89.87</v>
      </c>
      <c r="ZX21" s="126">
        <f>IF((COUNTA(ZV$12:ZV$42)+COUNTA(ZW$12:ZW$42)=0),0.6*ZV$5,IF(OR(ZV21="",ZW21=""),0,IF(ZV$6=0,IF(ZV21&gt;=ZV$8,ZV$5,IF(ZV21&lt;ZW21,0,ZV$5*(ZV21-ZW21)/(ZV$8-ZW21))),IF(ZV21&lt;=ZV$8,ZV$5,IF(ZV21&gt;ZW21,0,ZV$5*(ZV21-ZW21)/(ZV$8-ZW21))))))</f>
      </c>
      <c r="ZY21" s="126">
        <f>IF(OR(ZV21="",ZW21=""),0,ZV$5)</f>
      </c>
      <c r="ZZ21" s="125">
        <f>IF(ZV$6=0,RANK(ZX21,ZX$12:ZX$42,0),RANK(ZX21,ZX$12:ZX$42,1))</f>
      </c>
      <c r="AAA21" s="126">
        <v>1.99</v>
      </c>
      <c r="AAB21" s="126">
        <v>8.4</v>
      </c>
      <c r="AAC21" s="126">
        <f>IF((COUNTA(AAA$12:AAA$42)+COUNTA(AAB$12:AAB$42)=0),0.6*AAA$5,IF(OR(AAA21="",AAB21=""),0,IF(AAA$6=0,IF(AAA21&gt;=AAA$8,AAA$5,IF(AAA21&lt;AAB21,0,AAA$5*(AAA21-AAB21)/(AAA$8-AAB21))),IF(AAA21&lt;=AAA$8,AAA$5,IF(AAA21&gt;AAB21,0,AAA$5*(AAA21-AAB21)/(AAA$8-AAB21))))))</f>
      </c>
      <c r="AAD21" s="126">
        <f>IF(OR(AAA21="",AAB21=""),0,AAA$5)</f>
      </c>
      <c r="AAE21" s="125">
        <f>IF(AAA$6=0,RANK(AAC21,AAC$12:AAC$42,0),RANK(AAC21,AAC$12:AAC$42,1))</f>
      </c>
      <c r="AAF21" s="126">
        <v>1.99</v>
      </c>
      <c r="AAG21" s="126">
        <v>7.62</v>
      </c>
      <c r="AAH21" s="126">
        <f>IF((COUNTA(AAF$12:AAF$42)+COUNTA(AAG$12:AAG$42)=0),0.6*AAF$5,IF(OR(AAF21="",AAG21=""),0,IF(AAF$6=0,IF(AAF21&gt;=AAF$8,AAF$5,IF(AAF21&lt;AAG21,0,AAF$5*(AAF21-AAG21)/(AAF$8-AAG21))),IF(AAF21&lt;=AAF$8,AAF$5,IF(AAF21&gt;AAG21,0,AAF$5*(AAF21-AAG21)/(AAF$8-AAG21))))))</f>
      </c>
      <c r="AAI21" s="126">
        <f>IF(OR(AAF21="",AAG21=""),0,AAF$5)</f>
      </c>
      <c r="AAJ21" s="125">
        <f>IF(AAF$6=0,RANK(AAH21,AAH$12:AAH$42,0),RANK(AAH21,AAH$12:AAH$42,1))</f>
      </c>
      <c r="AAK21"/>
      <c r="AAL21"/>
      <c r="AAM21" s="126">
        <f>IF((COUNTA(AAK$12:AAK$42)+COUNTA(AAL$12:AAL$42)=0),0.6*AAK$5,IF(OR(AAK21="",AAL21=""),0,IF(AAK$6=0,IF(AAK21&gt;=AAK$8,AAK$5,IF(AAK21&lt;AAL21,0,AAK$5*(AAK21-AAL21)/(AAK$8-AAL21))),IF(AAK21&lt;=AAK$8,AAK$5,IF(AAK21&gt;AAL21,0,AAK$5*(AAK21-AAL21)/(AAK$8-AAL21))))))</f>
      </c>
      <c r="AAN21" s="126">
        <f>IF(OR(AAK21="",AAL21=""),0,AAK$5)</f>
      </c>
      <c r="AAO21" s="125">
        <f>IF(AAK$6=0,RANK(AAM21,AAM$12:AAM$42,0),RANK(AAM21,AAM$12:AAM$42,1))</f>
      </c>
      <c r="AAP21"/>
      <c r="AAQ21"/>
      <c r="AAR21" s="126">
        <f>IF((COUNTA(AAP$12:AAP$42)+COUNTA(AAQ$12:AAQ$42)=0),0.6*AAP$5,IF(OR(AAP21="",AAQ21=""),0,IF(AAP$6=0,IF(AAP21&gt;=AAP$8,AAP$5,IF(AAP21&lt;AAQ21,0,AAP$5*(AAP21-AAQ21)/(AAP$8-AAQ21))),IF(AAP21&lt;=AAP$8,AAP$5,IF(AAP21&gt;AAQ21,0,AAP$5*(AAP21-AAQ21)/(AAP$8-AAQ21))))))</f>
      </c>
      <c r="AAS21" s="126">
        <f>IF(OR(AAP21="",AAQ21=""),0,AAP$5)</f>
      </c>
      <c r="AAT21" s="125">
        <f>IF(AAP$6=0,RANK(AAR21,AAR$12:AAR$42,0),RANK(AAR21,AAR$12:AAR$42,1))</f>
      </c>
      <c r="AAU21" s="126">
        <v>100</v>
      </c>
      <c r="AAV21" s="126">
        <v>98.57</v>
      </c>
      <c r="AAW21" s="126">
        <f>IF((COUNTA(AAU$12:AAU$42)+COUNTA(AAV$12:AAV$42)=0),0.6*AAU$5,IF(OR(AAU21="",AAV21=""),0,IF(AAU$6=0,IF(AAU21&gt;=AAU$8,AAU$5,IF(AAU21&lt;AAV21,0,AAU$5*(AAU21-AAV21)/(AAU$8-AAV21))),IF(AAU21&lt;=AAU$8,AAU$5,IF(AAU21&gt;AAV21,0,AAU$5*(AAU21-AAV21)/(AAU$8-AAV21))))))</f>
      </c>
      <c r="AAX21" s="126">
        <f>IF(OR(AAU21="",AAV21=""),0,AAU$5)</f>
      </c>
      <c r="AAY21" s="125">
        <f>IF(AAU$6=0,RANK(AAW21,AAW$12:AAW$42,0),RANK(AAW21,AAW$12:AAW$42,1))</f>
      </c>
      <c r="AAZ21" s="126">
        <v>100</v>
      </c>
      <c r="ABA21" s="126">
        <v>97.31</v>
      </c>
      <c r="ABB21" s="126">
        <f>IF((COUNTA(AAZ$12:AAZ$42)+COUNTA(ABA$12:ABA$42)=0),0.6*AAZ$5,IF(OR(AAZ21="",ABA21=""),0,IF(AAZ$6=0,IF(AAZ21&gt;=AAZ$8,AAZ$5,IF(AAZ21&lt;ABA21,0,AAZ$5*(AAZ21-ABA21)/(AAZ$8-ABA21))),IF(AAZ21&lt;=AAZ$8,AAZ$5,IF(AAZ21&gt;ABA21,0,AAZ$5*(AAZ21-ABA21)/(AAZ$8-ABA21))))))</f>
      </c>
      <c r="ABC21" s="126">
        <f>IF(OR(AAZ21="",ABA21=""),0,AAZ$5)</f>
      </c>
      <c r="ABD21" s="125">
        <f>IF(AAZ$6=0,RANK(ABB21,ABB$12:ABB$42,0),RANK(ABB21,ABB$12:ABB$42,1))</f>
      </c>
      <c r="ABE21" s="126">
        <v>0.79</v>
      </c>
      <c r="ABF21" s="126">
        <v>2.52</v>
      </c>
      <c r="ABG21" s="126">
        <f>IF((COUNTA(ABE$12:ABE$42)+COUNTA(ABF$12:ABF$42)=0),0.6*ABE$5,IF(OR(ABE21="",ABF21=""),0,IF(ABE$6=0,IF(ABE21&gt;=ABE$8,ABE$5,IF(ABE21&lt;ABF21,0,ABE$5*(ABE21-ABF21)/(ABE$8-ABF21))),IF(ABE21&lt;=ABE$8,ABE$5,IF(ABE21&gt;ABF21,0,ABE$5*(ABE21-ABF21)/(ABE$8-ABF21))))))</f>
      </c>
      <c r="ABH21" s="126">
        <f>IF(OR(ABE21="",ABF21=""),0,ABE$5)</f>
      </c>
      <c r="ABI21" s="125">
        <f>IF(ABE$6=0,RANK(ABG21,ABG$12:ABG$42,0),RANK(ABG21,ABG$12:ABG$42,1))</f>
      </c>
      <c r="ABJ21" s="126">
        <v>0.79</v>
      </c>
      <c r="ABK21" s="126">
        <v>3.27</v>
      </c>
      <c r="ABL21" s="126">
        <f>IF((COUNTA(ABJ$12:ABJ$42)+COUNTA(ABK$12:ABK$42)=0),0.6*ABJ$5,IF(OR(ABJ21="",ABK21=""),0,IF(ABJ$6=0,IF(ABJ21&gt;=ABJ$8,ABJ$5,IF(ABJ21&lt;ABK21,0,ABJ$5*(ABJ21-ABK21)/(ABJ$8-ABK21))),IF(ABJ21&lt;=ABJ$8,ABJ$5,IF(ABJ21&gt;ABK21,0,ABJ$5*(ABJ21-ABK21)/(ABJ$8-ABK21))))))</f>
      </c>
      <c r="ABM21" s="126">
        <f>IF(OR(ABJ21="",ABK21=""),0,ABJ$5)</f>
      </c>
      <c r="ABN21" s="125">
        <f>IF(ABJ$6=0,RANK(ABL21,ABL$12:ABL$42,0),RANK(ABL21,ABL$12:ABL$42,1))</f>
      </c>
      <c r="ABO21" s="126">
        <v>100</v>
      </c>
      <c r="ABP21" s="126">
        <v>96.67</v>
      </c>
      <c r="ABQ21" s="126">
        <f>IF((COUNTA(ABO$12:ABO$42)+COUNTA(ABP$12:ABP$42)=0),0.6*ABO$5,IF(OR(ABO21="",ABP21=""),0,IF(ABO$6=0,IF(ABO21&gt;=ABO$8,ABO$5,IF(ABO21&lt;ABP21,0,ABO$5*(ABO21-ABP21)/(ABO$8-ABP21))),IF(ABO21&lt;=ABO$8,ABO$5,IF(ABO21&gt;ABP21,0,ABO$5*(ABO21-ABP21)/(ABO$8-ABP21))))))</f>
      </c>
      <c r="ABR21" s="126">
        <f>IF(OR(ABO21="",ABP21=""),0,ABO$5)</f>
      </c>
      <c r="ABS21" s="125">
        <f>IF(ABO$6=0,RANK(ABQ21,ABQ$12:ABQ$42,0),RANK(ABQ21,ABQ$12:ABQ$42,1))</f>
      </c>
      <c r="ABT21" s="126">
        <v>100</v>
      </c>
      <c r="ABU21" s="126">
        <v>98.75</v>
      </c>
      <c r="ABV21" s="126">
        <f>IF((COUNTA(ABT$12:ABT$42)+COUNTA(ABU$12:ABU$42)=0),0.6*ABT$5,IF(OR(ABT21="",ABU21=""),0,IF(ABT$6=0,IF(ABT21&gt;=ABT$8,ABT$5,IF(ABT21&lt;ABU21,0,ABT$5*(ABT21-ABU21)/(ABT$8-ABU21))),IF(ABT21&lt;=ABT$8,ABT$5,IF(ABT21&gt;ABU21,0,ABT$5*(ABT21-ABU21)/(ABT$8-ABU21))))))</f>
      </c>
      <c r="ABW21" s="126">
        <f>IF(OR(ABT21="",ABU21=""),0,ABT$5)</f>
      </c>
      <c r="ABX21" s="125">
        <f>IF(ABT$6=0,RANK(ABV21,ABV$12:ABV$42,0),RANK(ABV21,ABV$12:ABV$42,1))</f>
      </c>
      <c r="ABY21" s="126">
        <v>0.47</v>
      </c>
      <c r="ABZ21" s="126">
        <v>0.76</v>
      </c>
      <c r="ACA21" s="126">
        <f>IF((COUNTA(ABY$12:ABY$42)+COUNTA(ABZ$12:ABZ$42)=0),0.6*ABY$5,IF(OR(ABY21="",ABZ21=""),0,IF(ABY$6=0,IF(ABY21&gt;=ABY$8,ABY$5,IF(ABY21&lt;ABZ21,0,ABY$5*(ABY21-ABZ21)/(ABY$8-ABZ21))),IF(ABY21&lt;=ABY$8,ABY$5,IF(ABY21&gt;ABZ21,0,ABY$5*(ABY21-ABZ21)/(ABY$8-ABZ21))))))</f>
      </c>
      <c r="ACB21" s="126">
        <f>IF(OR(ABY21="",ABZ21=""),0,ABY$5)</f>
      </c>
      <c r="ACC21" s="125">
        <f>IF(ABY$6=0,RANK(ACA21,ACA$12:ACA$42,0),RANK(ACA21,ACA$12:ACA$42,1))</f>
      </c>
      <c r="ACD21" s="126">
        <v>0.47</v>
      </c>
      <c r="ACE21" s="126">
        <v>0.87</v>
      </c>
      <c r="ACF21" s="126">
        <f>IF((COUNTA(ACD$12:ACD$42)+COUNTA(ACE$12:ACE$42)=0),0.6*ACD$5,IF(OR(ACD21="",ACE21=""),0,IF(ACD$6=0,IF(ACD21&gt;=ACD$8,ACD$5,IF(ACD21&lt;ACE21,0,ACD$5*(ACD21-ACE21)/(ACD$8-ACE21))),IF(ACD21&lt;=ACD$8,ACD$5,IF(ACD21&gt;ACE21,0,ACD$5*(ACD21-ACE21)/(ACD$8-ACE21))))))</f>
      </c>
      <c r="ACG21" s="126">
        <f>IF(OR(ACD21="",ACE21=""),0,ACD$5)</f>
      </c>
      <c r="ACH21" s="125">
        <f>IF(ACD$6=0,RANK(ACF21,ACF$12:ACF$42,0),RANK(ACF21,ACF$12:ACF$42,1))</f>
      </c>
      <c r="ACI21" s="126">
        <v>0</v>
      </c>
      <c r="ACJ21" s="126">
        <v>2.63</v>
      </c>
      <c r="ACK21" s="126">
        <f>IF((COUNTA(ACI$12:ACI$42)+COUNTA(ACJ$12:ACJ$42)=0),0.6*ACI$5,IF(OR(ACI21="",ACJ21=""),0,IF(ACI$6=0,IF(ACI21&gt;=ACI$8,ACI$5,IF(ACI21&lt;ACJ21,0,ACI$5*(ACI21-ACJ21)/(ACI$8-ACJ21))),IF(ACI21&lt;=ACI$8,ACI$5,IF(ACI21&gt;ACJ21,0,ACI$5*(ACI21-ACJ21)/(ACI$8-ACJ21))))))</f>
      </c>
      <c r="ACL21" s="126">
        <f>IF(OR(ACI21="",ACJ21=""),0,ACI$5)</f>
      </c>
      <c r="ACM21" s="125">
        <f>IF(ACI$6=0,RANK(ACK21,ACK$12:ACK$42,0),RANK(ACK21,ACK$12:ACK$42,1))</f>
      </c>
      <c r="ACN21" s="126">
        <v>0</v>
      </c>
      <c r="ACO21" s="126">
        <v>2.23</v>
      </c>
      <c r="ACP21" s="126">
        <f>IF((COUNTA(ACN$12:ACN$42)+COUNTA(ACO$12:ACO$42)=0),0.6*ACN$5,IF(OR(ACN21="",ACO21=""),0,IF(ACN$6=0,IF(ACN21&gt;=ACN$8,ACN$5,IF(ACN21&lt;ACO21,0,ACN$5*(ACN21-ACO21)/(ACN$8-ACO21))),IF(ACN21&lt;=ACN$8,ACN$5,IF(ACN21&gt;ACO21,0,ACN$5*(ACN21-ACO21)/(ACN$8-ACO21))))))</f>
      </c>
      <c r="ACQ21" s="126">
        <f>IF(OR(ACN21="",ACO21=""),0,ACN$5)</f>
      </c>
      <c r="ACR21" s="125">
        <f>IF(ACN$6=0,RANK(ACP21,ACP$12:ACP$42,0),RANK(ACP21,ACP$12:ACP$42,1))</f>
      </c>
      <c r="ACS21" s="126">
        <v>44.97</v>
      </c>
      <c r="ACT21" s="126">
        <v>26.64</v>
      </c>
      <c r="ACU21" s="126">
        <f>IF((COUNTA(ACS$12:ACS$42)+COUNTA(ACT$12:ACT$42)=0),0.6*ACS$5,IF(OR(ACS21="",ACT21=""),0,IF(ACS$6=0,IF(ACS21&gt;=ACS$8,ACS$5,IF(ACS21&lt;ACT21,0,ACS$5*(ACS21-ACT21)/(ACS$8-ACT21))),IF(ACS21&lt;=ACS$8,ACS$5,IF(ACS21&gt;ACT21,0,ACS$5*(ACS21-ACT21)/(ACS$8-ACT21))))))</f>
      </c>
      <c r="ACV21" s="126">
        <f>IF(OR(ACS21="",ACT21=""),0,ACS$5)</f>
      </c>
      <c r="ACW21" s="125">
        <f>IF(ACS$6=0,RANK(ACU21,ACU$12:ACU$42,0),RANK(ACU21,ACU$12:ACU$42,1))</f>
      </c>
      <c r="ACX21" s="126">
        <v>44.97</v>
      </c>
      <c r="ACY21" s="126">
        <v>35.9</v>
      </c>
      <c r="ACZ21" s="126">
        <f>IF((COUNTA(ACX$12:ACX$42)+COUNTA(ACY$12:ACY$42)=0),0.6*ACX$5,IF(OR(ACX21="",ACY21=""),0,IF(ACX$6=0,IF(ACX21&gt;=ACX$8,ACX$5,IF(ACX21&lt;ACY21,0,ACX$5*(ACX21-ACY21)/(ACX$8-ACY21))),IF(ACX21&lt;=ACX$8,ACX$5,IF(ACX21&gt;ACY21,0,ACX$5*(ACX21-ACY21)/(ACX$8-ACY21))))))</f>
      </c>
      <c r="ADA21" s="126">
        <f>IF(OR(ACX21="",ACY21=""),0,ACX$5)</f>
      </c>
      <c r="ADB21" s="125">
        <f>IF(ACX$6=0,RANK(ACZ21,ACZ$12:ACZ$42,0),RANK(ACZ21,ACZ$12:ACZ$42,1))</f>
      </c>
      <c r="ADC21" s="126">
        <v>6.76</v>
      </c>
      <c r="ADD21" s="126">
        <v>1.33</v>
      </c>
      <c r="ADE21" s="126">
        <f>IF((COUNTA(ADC$12:ADC$42)+COUNTA(ADD$12:ADD$42)=0),0.6*ADC$5,IF(OR(ADC21="",ADD21=""),0,IF(ADC$6=0,IF(ADC21&gt;=ADC$8,ADC$5,IF(ADC21&lt;ADD21,0,ADC$5*(ADC21-ADD21)/(ADC$8-ADD21))),IF(ADC21&lt;=ADC$8,ADC$5,IF(ADC21&gt;ADD21,0,ADC$5*(ADC21-ADD21)/(ADC$8-ADD21))))))</f>
      </c>
      <c r="ADF21" s="126">
        <f>IF(OR(ADC21="",ADD21=""),0,ADC$5)</f>
      </c>
      <c r="ADG21" s="125">
        <f>IF(ADC$6=0,RANK(ADE21,ADE$12:ADE$42,0),RANK(ADE21,ADE$12:ADE$42,1))</f>
      </c>
      <c r="ADH21" s="126">
        <v>6.76</v>
      </c>
      <c r="ADI21" s="126">
        <v>2.7</v>
      </c>
      <c r="ADJ21" s="126">
        <f>IF((COUNTA(ADH$12:ADH$42)+COUNTA(ADI$12:ADI$42)=0),0.6*ADH$5,IF(OR(ADH21="",ADI21=""),0,IF(ADH$6=0,IF(ADH21&gt;=ADH$8,ADH$5,IF(ADH21&lt;ADI21,0,ADH$5*(ADH21-ADI21)/(ADH$8-ADI21))),IF(ADH21&lt;=ADH$8,ADH$5,IF(ADH21&gt;ADI21,0,ADH$5*(ADH21-ADI21)/(ADH$8-ADI21))))))</f>
      </c>
      <c r="ADK21" s="126">
        <f>IF(OR(ADH21="",ADI21=""),0,ADH$5)</f>
      </c>
      <c r="ADL21" s="125">
        <f>IF(ADH$6=0,RANK(ADJ21,ADJ$12:ADJ$42,0),RANK(ADJ21,ADJ$12:ADJ$42,1))</f>
      </c>
      <c r="ADM21"/>
      <c r="ADN21"/>
      <c r="ADO21" s="126">
        <f>IF((COUNTA(ADM$12:ADM$42)+COUNTA(ADN$12:ADN$42)=0),0.6*ADM$5,IF(OR(ADM21="",ADN21=""),0,IF(ADM$6=0,IF(ADM21&gt;=ADM$8,ADM$5,IF(ADM21&lt;ADN21,0,ADM$5*(ADM21-ADN21)/(ADM$8-ADN21))),IF(ADM21&lt;=ADM$8,ADM$5,IF(ADM21&gt;ADN21,0,ADM$5*(ADM21-ADN21)/(ADM$8-ADN21))))))</f>
      </c>
      <c r="ADP21" s="126">
        <f>IF(OR(ADM21="",ADN21=""),0,ADM$5)</f>
      </c>
      <c r="ADQ21" s="125">
        <f>IF(ADM$6=0,RANK(ADO21,ADO$12:ADO$42,0),RANK(ADO21,ADO$12:ADO$42,1))</f>
      </c>
      <c r="ADR21"/>
      <c r="ADS21"/>
      <c r="ADT21" s="126">
        <f>IF((COUNTA(ADR$12:ADR$42)+COUNTA(ADS$12:ADS$42)=0),0.6*ADR$5,IF(OR(ADR21="",ADS21=""),0,IF(ADR$6=0,IF(ADR21&gt;=ADR$8,ADR$5,IF(ADR21&lt;ADS21,0,ADR$5*(ADR21-ADS21)/(ADR$8-ADS21))),IF(ADR21&lt;=ADR$8,ADR$5,IF(ADR21&gt;ADS21,0,ADR$5*(ADR21-ADS21)/(ADR$8-ADS21))))))</f>
      </c>
      <c r="ADU21" s="126">
        <f>IF(OR(ADR21="",ADS21=""),0,ADR$5)</f>
      </c>
      <c r="ADV21" s="125">
        <f>IF(ADR$6=0,RANK(ADT21,ADT$12:ADT$42,0),RANK(ADT21,ADT$12:ADT$42,1))</f>
      </c>
      <c r="ADW21"/>
      <c r="ADX21"/>
      <c r="ADY21" s="126">
        <f>IF((COUNTA(ADW$12:ADW$42)+COUNTA(ADX$12:ADX$42)=0),0.6*ADW$5,IF(OR(ADW21="",ADX21=""),0,IF(ADW$6=0,IF(ADW21&gt;=ADW$8,ADW$5,IF(ADW21&lt;ADX21,0,ADW$5*(ADW21-ADX21)/(ADW$8-ADX21))),IF(ADW21&lt;=ADW$8,ADW$5,IF(ADW21&gt;ADX21,0,ADW$5*(ADW21-ADX21)/(ADW$8-ADX21))))))</f>
      </c>
      <c r="ADZ21" s="126">
        <f>IF(OR(ADW21="",ADX21=""),0,ADW$5)</f>
      </c>
      <c r="AEA21" s="125">
        <f>IF(ADW$6=0,RANK(ADY21,ADY$12:ADY$42,0),RANK(ADY21,ADY$12:ADY$42,1))</f>
      </c>
      <c r="AEB21"/>
      <c r="AEC21"/>
      <c r="AED21" s="126">
        <f>IF((COUNTA(AEB$12:AEB$42)+COUNTA(AEC$12:AEC$42)=0),0.6*AEB$5,IF(OR(AEB21="",AEC21=""),0,IF(AEB$6=0,IF(AEB21&gt;=AEB$8,AEB$5,IF(AEB21&lt;AEC21,0,AEB$5*(AEB21-AEC21)/(AEB$8-AEC21))),IF(AEB21&lt;=AEB$8,AEB$5,IF(AEB21&gt;AEC21,0,AEB$5*(AEB21-AEC21)/(AEB$8-AEC21))))))</f>
      </c>
      <c r="AEE21" s="126">
        <f>IF(OR(AEB21="",AEC21=""),0,AEB$5)</f>
      </c>
      <c r="AEF21" s="125">
        <f>IF(AEB$6=0,RANK(AED21,AED$12:AED$42,0),RANK(AED21,AED$12:AED$42,1))</f>
      </c>
      <c r="AEG21"/>
      <c r="AEH21"/>
      <c r="AEI21" s="126">
        <f>IF((COUNTA(AEG$12:AEG$42)+COUNTA(AEH$12:AEH$42)=0),0.6*AEG$5,IF(OR(AEG21="",AEH21=""),0,IF(AEG$6=0,IF(AEG21&gt;=AEG$8,AEG$5,IF(AEG21&lt;AEH21,0,AEG$5*(AEG21-AEH21)/(AEG$8-AEH21))),IF(AEG21&lt;=AEG$8,AEG$5,IF(AEG21&gt;AEH21,0,AEG$5*(AEG21-AEH21)/(AEG$8-AEH21))))))</f>
      </c>
      <c r="AEJ21" s="126">
        <f>IF(OR(AEG21="",AEH21=""),0,AEG$5)</f>
      </c>
      <c r="AEK21" s="125">
        <f>IF(AEG$6=0,RANK(AEI21,AEI$12:AEI$42,0),RANK(AEI21,AEI$12:AEI$42,1))</f>
      </c>
      <c r="AEL21"/>
      <c r="AEM21"/>
      <c r="AEN21" s="126">
        <f>IF((COUNTA(AEL$12:AEL$42)+COUNTA(AEM$12:AEM$42)=0),0.6*AEL$5,IF(OR(AEL21="",AEM21=""),0,IF(AEL$6=0,IF(AEL21&gt;=AEL$8,AEL$5,IF(AEL21&lt;AEM21,0,AEL$5*(AEL21-AEM21)/(AEL$8-AEM21))),IF(AEL21&lt;=AEL$8,AEL$5,IF(AEL21&gt;AEM21,0,AEL$5*(AEL21-AEM21)/(AEL$8-AEM21))))))</f>
      </c>
      <c r="AEO21" s="126">
        <f>IF(OR(AEL21="",AEM21=""),0,AEL$5)</f>
      </c>
      <c r="AEP21" s="125">
        <f>IF(AEL$6=0,RANK(AEN21,AEN$12:AEN$42,0),RANK(AEN21,AEN$12:AEN$42,1))</f>
      </c>
      <c r="AEQ21"/>
      <c r="AER21"/>
      <c r="AES21" s="126">
        <f>IF((COUNTA(AEQ$12:AEQ$42)+COUNTA(AER$12:AER$42)=0),0.6*AEQ$5,IF(OR(AEQ21="",AER21=""),0,IF(AEQ$6=0,IF(AEQ21&gt;=AEQ$8,AEQ$5,IF(AEQ21&lt;AER21,0,AEQ$5*(AEQ21-AER21)/(AEQ$8-AER21))),IF(AEQ21&lt;=AEQ$8,AEQ$5,IF(AEQ21&gt;AER21,0,AEQ$5*(AEQ21-AER21)/(AEQ$8-AER21))))))</f>
      </c>
      <c r="AET21" s="126">
        <f>IF(OR(AEQ21="",AER21=""),0,AEQ$5)</f>
      </c>
      <c r="AEU21" s="125">
        <f>IF(AEQ$6=0,RANK(AES21,AES$12:AES$42,0),RANK(AES21,AES$12:AES$42,1))</f>
      </c>
      <c r="AEV21"/>
      <c r="AEW21"/>
      <c r="AEX21" s="126">
        <f>IF((COUNTA(AEV$12:AEV$42)+COUNTA(AEW$12:AEW$42)=0),0.6*AEV$5,IF(OR(AEV21="",AEW21=""),0,IF(AEV$6=0,IF(AEV21&gt;=AEV$8,AEV$5,IF(AEV21&lt;AEW21,0,AEV$5*(AEV21-AEW21)/(AEV$8-AEW21))),IF(AEV21&lt;=AEV$8,AEV$5,IF(AEV21&gt;AEW21,0,AEV$5*(AEV21-AEW21)/(AEV$8-AEW21))))))</f>
      </c>
      <c r="AEY21" s="126">
        <f>IF(OR(AEV21="",AEW21=""),0,AEV$5)</f>
      </c>
      <c r="AEZ21" s="125">
        <f>IF(AEV$6=0,RANK(AEX21,AEX$12:AEX$42,0),RANK(AEX21,AEX$12:AEX$42,1))</f>
      </c>
      <c r="AFA21"/>
      <c r="AFB21"/>
      <c r="AFC21" s="126">
        <f>IF((COUNTA(AFA$12:AFA$42)+COUNTA(AFB$12:AFB$42)=0),0.6*AFA$5,IF(OR(AFA21="",AFB21=""),0,IF(AFA$6=0,IF(AFA21&gt;=AFA$8,AFA$5,IF(AFA21&lt;AFB21,0,AFA$5*(AFA21-AFB21)/(AFA$8-AFB21))),IF(AFA21&lt;=AFA$8,AFA$5,IF(AFA21&gt;AFB21,0,AFA$5*(AFA21-AFB21)/(AFA$8-AFB21))))))</f>
      </c>
      <c r="AFD21" s="126">
        <f>IF(OR(AFA21="",AFB21=""),0,AFA$5)</f>
      </c>
      <c r="AFE21" s="125">
        <f>IF(AFA$6=0,RANK(AFC21,AFC$12:AFC$42,0),RANK(AFC21,AFC$12:AFC$42,1))</f>
      </c>
      <c r="AFF21"/>
      <c r="AFG21"/>
      <c r="AFH21" s="126">
        <f>IF((COUNTA(AFF$12:AFF$42)+COUNTA(AFG$12:AFG$42)=0),0.6*AFF$5,IF(OR(AFF21="",AFG21=""),0,IF(AFF$6=0,IF(AFF21&gt;=AFF$8,AFF$5,IF(AFF21&lt;AFG21,0,AFF$5*(AFF21-AFG21)/(AFF$8-AFG21))),IF(AFF21&lt;=AFF$8,AFF$5,IF(AFF21&gt;AFG21,0,AFF$5*(AFF21-AFG21)/(AFF$8-AFG21))))))</f>
      </c>
      <c r="AFI21" s="126">
        <f>IF(OR(AFF21="",AFG21=""),0,AFF$5)</f>
      </c>
      <c r="AFJ21" s="125">
        <f>IF(AFF$6=0,RANK(AFH21,AFH$12:AFH$42,0),RANK(AFH21,AFH$12:AFH$42,1))</f>
      </c>
      <c r="AFK21"/>
      <c r="AFL21"/>
      <c r="AFM21" s="126">
        <f>IF((COUNTA(AFK$12:AFK$42)+COUNTA(AFL$12:AFL$42)=0),0.6*AFK$5,IF(OR(AFK21="",AFL21=""),0,IF(AFK$6=0,IF(AFK21&gt;=AFK$8,AFK$5,IF(AFK21&lt;AFL21,0,AFK$5*(AFK21-AFL21)/(AFK$8-AFL21))),IF(AFK21&lt;=AFK$8,AFK$5,IF(AFK21&gt;AFL21,0,AFK$5*(AFK21-AFL21)/(AFK$8-AFL21))))))</f>
      </c>
      <c r="AFN21" s="126">
        <f>IF(OR(AFK21="",AFL21=""),0,AFK$5)</f>
      </c>
      <c r="AFO21" s="125">
        <f>IF(AFK$6=0,RANK(AFM21,AFM$12:AFM$42,0),RANK(AFM21,AFM$12:AFM$42,1))</f>
      </c>
      <c r="AFP21"/>
      <c r="AFQ21"/>
      <c r="AFR21" s="126">
        <f>IF((COUNTA(AFP$12:AFP$42)+COUNTA(AFQ$12:AFQ$42)=0),0.6*AFP$5,IF(OR(AFP21="",AFQ21=""),0,IF(AFP$6=0,IF(AFP21&gt;=AFP$8,AFP$5,IF(AFP21&lt;AFQ21,0,AFP$5*(AFP21-AFQ21)/(AFP$8-AFQ21))),IF(AFP21&lt;=AFP$8,AFP$5,IF(AFP21&gt;AFQ21,0,AFP$5*(AFP21-AFQ21)/(AFP$8-AFQ21))))))</f>
      </c>
      <c r="AFS21" s="126">
        <f>IF(OR(AFP21="",AFQ21=""),0,AFP$5)</f>
      </c>
      <c r="AFT21" s="125">
        <f>IF(AFP$6=0,RANK(AFR21,AFR$12:AFR$42,0),RANK(AFR21,AFR$12:AFR$42,1))</f>
      </c>
      <c r="AFU21"/>
      <c r="AFV21"/>
      <c r="AFW21" s="126">
        <f>IF((COUNTA(AFU$12:AFU$42)+COUNTA(AFV$12:AFV$42)=0),0.6*AFU$5,IF(OR(AFU21="",AFV21=""),0,IF(AFU$6=0,IF(AFU21&gt;=AFU$8,AFU$5,IF(AFU21&lt;AFV21,0,AFU$5*(AFU21-AFV21)/(AFU$8-AFV21))),IF(AFU21&lt;=AFU$8,AFU$5,IF(AFU21&gt;AFV21,0,AFU$5*(AFU21-AFV21)/(AFU$8-AFV21))))))</f>
      </c>
      <c r="AFX21" s="126">
        <f>IF(OR(AFU21="",AFV21=""),0,AFU$5)</f>
      </c>
      <c r="AFY21" s="125">
        <f>IF(AFU$6=0,RANK(AFW21,AFW$12:AFW$42,0),RANK(AFW21,AFW$12:AFW$42,1))</f>
      </c>
      <c r="AFZ21"/>
      <c r="AGA21"/>
      <c r="AGB21" s="126">
        <f>IF((COUNTA(AFZ$12:AFZ$42)+COUNTA(AGA$12:AGA$42)=0),0.6*AFZ$5,IF(OR(AFZ21="",AGA21=""),0,IF(AFZ$6=0,IF(AFZ21&gt;=AFZ$8,AFZ$5,IF(AFZ21&lt;AGA21,0,AFZ$5*(AFZ21-AGA21)/(AFZ$8-AGA21))),IF(AFZ21&lt;=AFZ$8,AFZ$5,IF(AFZ21&gt;AGA21,0,AFZ$5*(AFZ21-AGA21)/(AFZ$8-AGA21))))))</f>
      </c>
      <c r="AGC21" s="126">
        <f>IF(OR(AFZ21="",AGA21=""),0,AFZ$5)</f>
      </c>
      <c r="AGD21" s="125">
        <f>IF(AFZ$6=0,RANK(AGB21,AGB$12:AGB$42,0),RANK(AGB21,AGB$12:AGB$42,1))</f>
      </c>
      <c r="AGE21"/>
      <c r="AGF21"/>
      <c r="AGG21" s="126">
        <f>IF((COUNTA(AGE$12:AGE$42)+COUNTA(AGF$12:AGF$42)=0),0.6*AGE$5,IF(OR(AGE21="",AGF21=""),0,IF(AGE$6=0,IF(AGE21&gt;=AGE$8,AGE$5,IF(AGE21&lt;AGF21,0,AGE$5*(AGE21-AGF21)/(AGE$8-AGF21))),IF(AGE21&lt;=AGE$8,AGE$5,IF(AGE21&gt;AGF21,0,AGE$5*(AGE21-AGF21)/(AGE$8-AGF21))))))</f>
      </c>
      <c r="AGH21" s="126">
        <f>IF(OR(AGE21="",AGF21=""),0,AGE$5)</f>
      </c>
      <c r="AGI21" s="125">
        <f>IF(AGE$6=0,RANK(AGG21,AGG$12:AGG$42,0),RANK(AGG21,AGG$12:AGG$42,1))</f>
      </c>
      <c r="AGJ21"/>
      <c r="AGK21"/>
      <c r="AGL21" s="126">
        <f>IF((COUNTA(AGJ$12:AGJ$42)+COUNTA(AGK$12:AGK$42)=0),0.6*AGJ$5,IF(OR(AGJ21="",AGK21=""),0,IF(AGJ$6=0,IF(AGJ21&gt;=AGJ$8,AGJ$5,IF(AGJ21&lt;AGK21,0,AGJ$5*(AGJ21-AGK21)/(AGJ$8-AGK21))),IF(AGJ21&lt;=AGJ$8,AGJ$5,IF(AGJ21&gt;AGK21,0,AGJ$5*(AGJ21-AGK21)/(AGJ$8-AGK21))))))</f>
      </c>
      <c r="AGM21" s="126">
        <f>IF(OR(AGJ21="",AGK21=""),0,AGJ$5)</f>
      </c>
      <c r="AGN21" s="125">
        <f>IF(AGJ$6=0,RANK(AGL21,AGL$12:AGL$42,0),RANK(AGL21,AGL$12:AGL$42,1))</f>
      </c>
      <c r="AGO21"/>
      <c r="AGP21"/>
      <c r="AGQ21" s="126">
        <f>IF((COUNTA(AGO$12:AGO$42)+COUNTA(AGP$12:AGP$42)=0),0.6*AGO$5,IF(OR(AGO21="",AGP21=""),0,IF(AGO$6=0,IF(AGO21&gt;=AGO$8,AGO$5,IF(AGO21&lt;AGP21,0,AGO$5*(AGO21-AGP21)/(AGO$8-AGP21))),IF(AGO21&lt;=AGO$8,AGO$5,IF(AGO21&gt;AGP21,0,AGO$5*(AGO21-AGP21)/(AGO$8-AGP21))))))</f>
      </c>
      <c r="AGR21" s="126">
        <f>IF(OR(AGO21="",AGP21=""),0,AGO$5)</f>
      </c>
      <c r="AGS21" s="125">
        <f>IF(AGO$6=0,RANK(AGQ21,AGQ$12:AGQ$42,0),RANK(AGQ21,AGQ$12:AGQ$42,1))</f>
      </c>
      <c r="AGT21"/>
      <c r="AGU21"/>
      <c r="AGV21" s="126">
        <f>IF((COUNTA(AGT$12:AGT$42)+COUNTA(AGU$12:AGU$42)=0),0.6*AGT$5,IF(OR(AGT21="",AGU21=""),0,IF(AGT$6=0,IF(AGT21&gt;=AGT$8,AGT$5,IF(AGT21&lt;AGU21,0,AGT$5*(AGT21-AGU21)/(AGT$8-AGU21))),IF(AGT21&lt;=AGT$8,AGT$5,IF(AGT21&gt;AGU21,0,AGT$5*(AGT21-AGU21)/(AGT$8-AGU21))))))</f>
      </c>
      <c r="AGW21" s="126">
        <f>IF(OR(AGT21="",AGU21=""),0,AGT$5)</f>
      </c>
      <c r="AGX21" s="125">
        <f>IF(AGT$6=0,RANK(AGV21,AGV$12:AGV$42,0),RANK(AGV21,AGV$12:AGV$42,1))</f>
      </c>
      <c r="AGY21"/>
      <c r="AGZ21"/>
      <c r="AHA21" s="126">
        <f>IF((COUNTA(AGY$12:AGY$42)+COUNTA(AGZ$12:AGZ$42)=0),0.6*AGY$5,IF(OR(AGY21="",AGZ21=""),0,IF(AGY$6=0,IF(AGY21&gt;=AGY$8,AGY$5,IF(AGY21&lt;AGZ21,0,AGY$5*(AGY21-AGZ21)/(AGY$8-AGZ21))),IF(AGY21&lt;=AGY$8,AGY$5,IF(AGY21&gt;AGZ21,0,AGY$5*(AGY21-AGZ21)/(AGY$8-AGZ21))))))</f>
      </c>
      <c r="AHB21" s="126">
        <f>IF(OR(AGY21="",AGZ21=""),0,AGY$5)</f>
      </c>
      <c r="AHC21" s="125">
        <f>IF(AGY$6=0,RANK(AHA21,AHA$12:AHA$42,0),RANK(AHA21,AHA$12:AHA$42,1))</f>
      </c>
      <c r="AHD21"/>
      <c r="AHE21"/>
      <c r="AHF21" s="126">
        <f>IF((COUNTA(AHD$12:AHD$42)+COUNTA(AHE$12:AHE$42)=0),0.6*AHD$5,IF(OR(AHD21="",AHE21=""),0,IF(AHD$6=0,IF(AHD21&gt;=AHD$8,AHD$5,IF(AHD21&lt;AHE21,0,AHD$5*(AHD21-AHE21)/(AHD$8-AHE21))),IF(AHD21&lt;=AHD$8,AHD$5,IF(AHD21&gt;AHE21,0,AHD$5*(AHD21-AHE21)/(AHD$8-AHE21))))))</f>
      </c>
      <c r="AHG21" s="126">
        <f>IF(OR(AHD21="",AHE21=""),0,AHD$5)</f>
      </c>
      <c r="AHH21" s="125">
        <f>IF(AHD$6=0,RANK(AHF21,AHF$12:AHF$42,0),RANK(AHF21,AHF$12:AHF$42,1))</f>
      </c>
      <c r="AHI21"/>
      <c r="AHJ21"/>
      <c r="AHK21" s="126">
        <f>IF((COUNTA(AHI$12:AHI$42)+COUNTA(AHJ$12:AHJ$42)=0),0.6*AHI$5,IF(OR(AHI21="",AHJ21=""),0,IF(AHI$6=0,IF(AHI21&gt;=AHI$8,AHI$5,IF(AHI21&lt;AHJ21,0,AHI$5*(AHI21-AHJ21)/(AHI$8-AHJ21))),IF(AHI21&lt;=AHI$8,AHI$5,IF(AHI21&gt;AHJ21,0,AHI$5*(AHI21-AHJ21)/(AHI$8-AHJ21))))))</f>
      </c>
      <c r="AHL21" s="126">
        <f>IF(OR(AHI21="",AHJ21=""),0,AHI$5)</f>
      </c>
      <c r="AHM21" s="125">
        <f>IF(AHI$6=0,RANK(AHK21,AHK$12:AHK$42,0),RANK(AHK21,AHK$12:AHK$42,1))</f>
      </c>
      <c r="AHN21"/>
      <c r="AHO21"/>
      <c r="AHP21" s="126">
        <f>IF((COUNTA(AHN$12:AHN$42)+COUNTA(AHO$12:AHO$42)=0),0.6*AHN$5,IF(OR(AHN21="",AHO21=""),0,IF(AHN$6=0,IF(AHN21&gt;=AHN$8,AHN$5,IF(AHN21&lt;AHO21,0,AHN$5*(AHN21-AHO21)/(AHN$8-AHO21))),IF(AHN21&lt;=AHN$8,AHN$5,IF(AHN21&gt;AHO21,0,AHN$5*(AHN21-AHO21)/(AHN$8-AHO21))))))</f>
      </c>
      <c r="AHQ21" s="126">
        <f>IF(OR(AHN21="",AHO21=""),0,AHN$5)</f>
      </c>
      <c r="AHR21" s="125">
        <f>IF(AHN$6=0,RANK(AHP21,AHP$12:AHP$42,0),RANK(AHP21,AHP$12:AHP$42,1))</f>
      </c>
      <c r="AHS21" s="126">
        <v>99.94</v>
      </c>
      <c r="AHT21" s="126">
        <v>72.509976</v>
      </c>
      <c r="AHU21" s="126">
        <f>IF((COUNTA(AHS$12:AHS$42)+COUNTA(AHT$12:AHT$42)=0),0.6*AHS$5,IF(OR(AHS21="",AHT21=""),0,IF(AHS$6=0,IF(AHS21&gt;=AHS$8,AHS$5,IF(AHS21&lt;AHT21,0,AHS$5*(AHS21-AHT21)/(AHS$8-AHT21))),IF(AHS21&lt;=AHS$8,AHS$5,IF(AHS21&gt;AHT21,0,AHS$5*(AHS21-AHT21)/(AHS$8-AHT21))))))</f>
      </c>
      <c r="AHV21" s="126">
        <f>IF(OR(AHS21="",AHT21=""),0,AHS$5)</f>
      </c>
      <c r="AHW21" s="125">
        <f>IF(AHS$6=0,RANK(AHU21,AHU$12:AHU$42,0),RANK(AHU21,AHU$12:AHU$42,1))</f>
      </c>
      <c r="AHX21" s="126">
        <v>99.94</v>
      </c>
      <c r="AHY21" s="126">
        <v>75.927329</v>
      </c>
      <c r="AHZ21" s="126">
        <f>IF((COUNTA(AHX$12:AHX$42)+COUNTA(AHY$12:AHY$42)=0),0.6*AHX$5,IF(OR(AHX21="",AHY21=""),0,IF(AHX$6=0,IF(AHX21&gt;=AHX$8,AHX$5,IF(AHX21&lt;AHY21,0,AHX$5*(AHX21-AHY21)/(AHX$8-AHY21))),IF(AHX21&lt;=AHX$8,AHX$5,IF(AHX21&gt;AHY21,0,AHX$5*(AHX21-AHY21)/(AHX$8-AHY21))))))</f>
      </c>
      <c r="AIA21" s="126">
        <f>IF(OR(AHX21="",AHY21=""),0,AHX$5)</f>
      </c>
      <c r="AIB21" s="125">
        <f>IF(AHX$6=0,RANK(AHZ21,AHZ$12:AHZ$42,0),RANK(AHZ21,AHZ$12:AHZ$42,1))</f>
      </c>
      <c r="AIC21" s="126">
        <v>100</v>
      </c>
      <c r="AID21" s="126">
        <v>92.57</v>
      </c>
      <c r="AIE21" s="126">
        <f>IF((COUNTA(AIC$12:AIC$42)+COUNTA(AID$12:AID$42)=0),0.6*AIC$5,IF(OR(AIC21="",AID21=""),0,IF(AIC$6=0,IF(AIC21&gt;=AIC$8,AIC$5,IF(AIC21&lt;AID21,0,AIC$5*(AIC21-AID21)/(AIC$8-AID21))),IF(AIC21&lt;=AIC$8,AIC$5,IF(AIC21&gt;AID21,0,AIC$5*(AIC21-AID21)/(AIC$8-AID21))))))</f>
      </c>
      <c r="AIF21" s="126">
        <f>IF(OR(AIC21="",AID21=""),0,AIC$5)</f>
      </c>
      <c r="AIG21" s="125">
        <f>IF(AIC$6=0,RANK(AIE21,AIE$12:AIE$42,0),RANK(AIE21,AIE$12:AIE$42,1))</f>
      </c>
      <c r="AIH21" s="126">
        <v>100</v>
      </c>
      <c r="AII21" s="126">
        <v>88.06</v>
      </c>
      <c r="AIJ21" s="126">
        <f>IF((COUNTA(AIH$12:AIH$42)+COUNTA(AII$12:AII$42)=0),0.6*AIH$5,IF(OR(AIH21="",AII21=""),0,IF(AIH$6=0,IF(AIH21&gt;=AIH$8,AIH$5,IF(AIH21&lt;AII21,0,AIH$5*(AIH21-AII21)/(AIH$8-AII21))),IF(AIH21&lt;=AIH$8,AIH$5,IF(AIH21&gt;AII21,0,AIH$5*(AIH21-AII21)/(AIH$8-AII21))))))</f>
      </c>
      <c r="AIK21" s="126">
        <f>IF(OR(AIH21="",AII21=""),0,AIH$5)</f>
      </c>
      <c r="AIL21" s="125">
        <f>IF(AIH$6=0,RANK(AIJ21,AIJ$12:AIJ$42,0),RANK(AIJ21,AIJ$12:AIJ$42,1))</f>
      </c>
      <c r="AIM21" s="126">
        <v>1.95</v>
      </c>
      <c r="AIN21" s="126">
        <v>6.79</v>
      </c>
      <c r="AIO21" s="126">
        <f>IF((COUNTA(AIM$12:AIM$42)+COUNTA(AIN$12:AIN$42)=0),0.6*AIM$5,IF(OR(AIM21="",AIN21=""),0,IF(AIM$6=0,IF(AIM21&gt;=AIM$8,AIM$5,IF(AIM21&lt;AIN21,0,AIM$5*(AIM21-AIN21)/(AIM$8-AIN21))),IF(AIM21&lt;=AIM$8,AIM$5,IF(AIM21&gt;AIN21,0,AIM$5*(AIM21-AIN21)/(AIM$8-AIN21))))))</f>
      </c>
      <c r="AIP21" s="126">
        <f>IF(OR(AIM21="",AIN21=""),0,AIM$5)</f>
      </c>
      <c r="AIQ21" s="125">
        <f>IF(AIM$6=0,RANK(AIO21,AIO$12:AIO$42,0),RANK(AIO21,AIO$12:AIO$42,1))</f>
      </c>
      <c r="AIR21" s="126">
        <v>1.95</v>
      </c>
      <c r="AIS21" s="126">
        <v>4.84</v>
      </c>
      <c r="AIT21" s="126">
        <f>IF((COUNTA(AIR$12:AIR$42)+COUNTA(AIS$12:AIS$42)=0),0.6*AIR$5,IF(OR(AIR21="",AIS21=""),0,IF(AIR$6=0,IF(AIR21&gt;=AIR$8,AIR$5,IF(AIR21&lt;AIS21,0,AIR$5*(AIR21-AIS21)/(AIR$8-AIS21))),IF(AIR21&lt;=AIR$8,AIR$5,IF(AIR21&gt;AIS21,0,AIR$5*(AIR21-AIS21)/(AIR$8-AIS21))))))</f>
      </c>
      <c r="AIU21" s="126">
        <f>IF(OR(AIR21="",AIS21=""),0,AIR$5)</f>
      </c>
      <c r="AIV21" s="125">
        <f>IF(AIR$6=0,RANK(AIT21,AIT$12:AIT$42,0),RANK(AIT21,AIT$12:AIT$42,1))</f>
      </c>
      <c r="AIW21" s="126">
        <v>99.32</v>
      </c>
      <c r="AIX21"/>
      <c r="AIY21" s="126">
        <f>IF((COUNTA(AIW$12:AIW$42)+COUNTA(AIX$12:AIX$42)=0),0.6*AIW$5,IF(OR(AIW21="",AIX21=""),0,IF(AIW$6=0,IF(AIW21&gt;=AIW$8,AIW$5,IF(AIW21&lt;AIX21,0,AIW$5*(AIW21-AIX21)/(AIW$8-AIX21))),IF(AIW21&lt;=AIW$8,AIW$5,IF(AIW21&gt;AIX21,0,AIW$5*(AIW21-AIX21)/(AIW$8-AIX21))))))</f>
      </c>
      <c r="AIZ21" s="126">
        <f>IF(OR(AIW21="",AIX21=""),0,AIW$5)</f>
      </c>
      <c r="AJA21" s="125">
        <f>IF(AIW$6=0,RANK(AIY21,AIY$12:AIY$42,0),RANK(AIY21,AIY$12:AIY$42,1))</f>
      </c>
      <c r="AJB21" s="126">
        <v>99.32</v>
      </c>
      <c r="AJC21"/>
      <c r="AJD21" s="126">
        <f>IF((COUNTA(AJB$12:AJB$42)+COUNTA(AJC$12:AJC$42)=0),0.6*AJB$5,IF(OR(AJB21="",AJC21=""),0,IF(AJB$6=0,IF(AJB21&gt;=AJB$8,AJB$5,IF(AJB21&lt;AJC21,0,AJB$5*(AJB21-AJC21)/(AJB$8-AJC21))),IF(AJB21&lt;=AJB$8,AJB$5,IF(AJB21&gt;AJC21,0,AJB$5*(AJB21-AJC21)/(AJB$8-AJC21))))))</f>
      </c>
      <c r="AJE21" s="126">
        <f>IF(OR(AJB21="",AJC21=""),0,AJB$5)</f>
      </c>
      <c r="AJF21" s="125">
        <f>IF(AJB$6=0,RANK(AJD21,AJD$12:AJD$42,0),RANK(AJD21,AJD$12:AJD$42,1))</f>
      </c>
      <c r="AJG21" s="126">
        <v>100</v>
      </c>
      <c r="AJH21" s="126">
        <v>93.17</v>
      </c>
      <c r="AJI21" s="126">
        <f>IF((COUNTA(AJG$12:AJG$42)+COUNTA(AJH$12:AJH$42)=0),0.6*AJG$5,IF(OR(AJG21="",AJH21=""),0,IF(AJG$6=0,IF(AJG21&gt;=AJG$8,AJG$5,IF(AJG21&lt;AJH21,0,AJG$5*(AJG21-AJH21)/(AJG$8-AJH21))),IF(AJG21&lt;=AJG$8,AJG$5,IF(AJG21&gt;AJH21,0,AJG$5*(AJG21-AJH21)/(AJG$8-AJH21))))))</f>
      </c>
      <c r="AJJ21" s="126">
        <f>IF(OR(AJG21="",AJH21=""),0,AJG$5)</f>
      </c>
      <c r="AJK21" s="125">
        <f>IF(AJG$6=0,RANK(AJI21,AJI$12:AJI$42,0),RANK(AJI21,AJI$12:AJI$42,1))</f>
      </c>
      <c r="AJL21" s="126">
        <v>100</v>
      </c>
      <c r="AJM21" s="126">
        <v>97.78</v>
      </c>
      <c r="AJN21" s="126">
        <f>IF((COUNTA(AJL$12:AJL$42)+COUNTA(AJM$12:AJM$42)=0),0.6*AJL$5,IF(OR(AJL21="",AJM21=""),0,IF(AJL$6=0,IF(AJL21&gt;=AJL$8,AJL$5,IF(AJL21&lt;AJM21,0,AJL$5*(AJL21-AJM21)/(AJL$8-AJM21))),IF(AJL21&lt;=AJL$8,AJL$5,IF(AJL21&gt;AJM21,0,AJL$5*(AJL21-AJM21)/(AJL$8-AJM21))))))</f>
      </c>
      <c r="AJO21" s="126">
        <f>IF(OR(AJL21="",AJM21=""),0,AJL$5)</f>
      </c>
      <c r="AJP21" s="125">
        <f>IF(AJL$6=0,RANK(AJN21,AJN$12:AJN$42,0),RANK(AJN21,AJN$12:AJN$42,1))</f>
      </c>
      <c r="AJQ21"/>
      <c r="AJR21"/>
      <c r="AJS21" s="126">
        <f>IF((COUNTA(AJQ$12:AJQ$42)+COUNTA(AJR$12:AJR$42)=0),0.6*AJQ$5,IF(OR(AJQ21="",AJR21=""),0,IF(AJQ$6=0,IF(AJQ21&gt;=AJQ$8,AJQ$5,IF(AJQ21&lt;AJR21,0,AJQ$5*(AJQ21-AJR21)/(AJQ$8-AJR21))),IF(AJQ21&lt;=AJQ$8,AJQ$5,IF(AJQ21&gt;AJR21,0,AJQ$5*(AJQ21-AJR21)/(AJQ$8-AJR21))))))</f>
      </c>
      <c r="AJT21" s="126">
        <f>IF(OR(AJQ21="",AJR21=""),0,AJQ$5)</f>
      </c>
      <c r="AJU21" s="125">
        <f>IF(AJQ$6=0,RANK(AJS21,AJS$12:AJS$42,0),RANK(AJS21,AJS$12:AJS$42,1))</f>
      </c>
      <c r="AJV21"/>
      <c r="AJW21"/>
      <c r="AJX21" s="126">
        <f>IF((COUNTA(AJV$12:AJV$42)+COUNTA(AJW$12:AJW$42)=0),0.6*AJV$5,IF(OR(AJV21="",AJW21=""),0,IF(AJV$6=0,IF(AJV21&gt;=AJV$8,AJV$5,IF(AJV21&lt;AJW21,0,AJV$5*(AJV21-AJW21)/(AJV$8-AJW21))),IF(AJV21&lt;=AJV$8,AJV$5,IF(AJV21&gt;AJW21,0,AJV$5*(AJV21-AJW21)/(AJV$8-AJW21))))))</f>
      </c>
      <c r="AJY21" s="126">
        <f>IF(OR(AJV21="",AJW21=""),0,AJV$5)</f>
      </c>
      <c r="AJZ21" s="125">
        <f>IF(AJV$6=0,RANK(AJX21,AJX$12:AJX$42,0),RANK(AJX21,AJX$12:AJX$42,1))</f>
      </c>
      <c r="AKA21" s="126">
        <v>100</v>
      </c>
      <c r="AKB21" s="126">
        <v>95.65</v>
      </c>
      <c r="AKC21" s="126">
        <f>IF((COUNTA(AKA$12:AKA$42)+COUNTA(AKB$12:AKB$42)=0),0.6*AKA$5,IF(OR(AKA21="",AKB21=""),0,IF(AKA$6=0,IF(AKA21&gt;=AKA$8,AKA$5,IF(AKA21&lt;AKB21,0,AKA$5*(AKA21-AKB21)/(AKA$8-AKB21))),IF(AKA21&lt;=AKA$8,AKA$5,IF(AKA21&gt;AKB21,0,AKA$5*(AKA21-AKB21)/(AKA$8-AKB21))))))</f>
      </c>
      <c r="AKD21" s="126">
        <f>IF(OR(AKA21="",AKB21=""),0,AKA$5)</f>
      </c>
      <c r="AKE21" s="125">
        <f>IF(AKA$6=0,RANK(AKC21,AKC$12:AKC$42,0),RANK(AKC21,AKC$12:AKC$42,1))</f>
      </c>
      <c r="AKF21" s="126">
        <v>100</v>
      </c>
      <c r="AKG21" s="126">
        <v>100</v>
      </c>
      <c r="AKH21" s="126">
        <f>IF((COUNTA(AKF$12:AKF$42)+COUNTA(AKG$12:AKG$42)=0),0.6*AKF$5,IF(OR(AKF21="",AKG21=""),0,IF(AKF$6=0,IF(AKF21&gt;=AKF$8,AKF$5,IF(AKF21&lt;AKG21,0,AKF$5*(AKF21-AKG21)/(AKF$8-AKG21))),IF(AKF21&lt;=AKF$8,AKF$5,IF(AKF21&gt;AKG21,0,AKF$5*(AKF21-AKG21)/(AKF$8-AKG21))))))</f>
      </c>
      <c r="AKI21" s="126">
        <f>IF(OR(AKF21="",AKG21=""),0,AKF$5)</f>
      </c>
      <c r="AKJ21" s="125">
        <f>IF(AKF$6=0,RANK(AKH21,AKH$12:AKH$42,0),RANK(AKH21,AKH$12:AKH$42,1))</f>
      </c>
      <c r="AKK21" s="126">
        <v>0</v>
      </c>
      <c r="AKL21" s="126">
        <v>0</v>
      </c>
      <c r="AKM21" s="126">
        <f>IF((COUNTA(AKK$12:AKK$42)+COUNTA(AKL$12:AKL$42)=0),0.6*AKK$5,IF(OR(AKK21="",AKL21=""),0,IF(AKK$6=0,IF(AKK21&gt;=AKK$8,AKK$5,IF(AKK21&lt;AKL21,0,AKK$5*(AKK21-AKL21)/(AKK$8-AKL21))),IF(AKK21&lt;=AKK$8,AKK$5,IF(AKK21&gt;AKL21,0,AKK$5*(AKK21-AKL21)/(AKK$8-AKL21))))))</f>
      </c>
      <c r="AKN21" s="126">
        <f>IF(OR(AKK21="",AKL21=""),0,AKK$5)</f>
      </c>
      <c r="AKO21" s="125">
        <f>IF(AKK$6=0,RANK(AKM21,AKM$12:AKM$42,0),RANK(AKM21,AKM$12:AKM$42,1))</f>
      </c>
      <c r="AKP21" s="126">
        <v>0</v>
      </c>
      <c r="AKQ21" s="126">
        <v>0.55</v>
      </c>
      <c r="AKR21" s="126">
        <f>IF((COUNTA(AKP$12:AKP$42)+COUNTA(AKQ$12:AKQ$42)=0),0.6*AKP$5,IF(OR(AKP21="",AKQ21=""),0,IF(AKP$6=0,IF(AKP21&gt;=AKP$8,AKP$5,IF(AKP21&lt;AKQ21,0,AKP$5*(AKP21-AKQ21)/(AKP$8-AKQ21))),IF(AKP21&lt;=AKP$8,AKP$5,IF(AKP21&gt;AKQ21,0,AKP$5*(AKP21-AKQ21)/(AKP$8-AKQ21))))))</f>
      </c>
      <c r="AKS21" s="126">
        <f>IF(OR(AKP21="",AKQ21=""),0,AKP$5)</f>
      </c>
      <c r="AKT21" s="125">
        <f>IF(AKP$6=0,RANK(AKR21,AKR$12:AKR$42,0),RANK(AKR21,AKR$12:AKR$42,1))</f>
      </c>
      <c r="AKU21" s="126">
        <v>0</v>
      </c>
      <c r="AKV21" s="126">
        <v>0</v>
      </c>
      <c r="AKW21" s="126">
        <f>IF((COUNTA(AKU$12:AKU$42)+COUNTA(AKV$12:AKV$42)=0),0.6*AKU$5,IF(OR(AKU21="",AKV21=""),0,IF(AKU$6=0,IF(AKU21&gt;=AKU$8,AKU$5,IF(AKU21&lt;AKV21,0,AKU$5*(AKU21-AKV21)/(AKU$8-AKV21))),IF(AKU21&lt;=AKU$8,AKU$5,IF(AKU21&gt;AKV21,0,AKU$5*(AKU21-AKV21)/(AKU$8-AKV21))))))</f>
      </c>
      <c r="AKX21" s="126">
        <f>IF(OR(AKU21="",AKV21=""),0,AKU$5)</f>
      </c>
      <c r="AKY21" s="125">
        <f>IF(AKU$6=0,RANK(AKW21,AKW$12:AKW$42,0),RANK(AKW21,AKW$12:AKW$42,1))</f>
      </c>
      <c r="AKZ21" s="126">
        <v>0</v>
      </c>
      <c r="ALA21" s="126">
        <v>0.46</v>
      </c>
      <c r="ALB21" s="126">
        <f>IF((COUNTA(AKZ$12:AKZ$42)+COUNTA(ALA$12:ALA$42)=0),0.6*AKZ$5,IF(OR(AKZ21="",ALA21=""),0,IF(AKZ$6=0,IF(AKZ21&gt;=AKZ$8,AKZ$5,IF(AKZ21&lt;ALA21,0,AKZ$5*(AKZ21-ALA21)/(AKZ$8-ALA21))),IF(AKZ21&lt;=AKZ$8,AKZ$5,IF(AKZ21&gt;ALA21,0,AKZ$5*(AKZ21-ALA21)/(AKZ$8-ALA21))))))</f>
      </c>
      <c r="ALC21" s="126">
        <f>IF(OR(AKZ21="",ALA21=""),0,AKZ$5)</f>
      </c>
      <c r="ALD21" s="125">
        <f>IF(AKZ$6=0,RANK(ALB21,ALB$12:ALB$42,0),RANK(ALB21,ALB$12:ALB$42,1))</f>
      </c>
      <c r="ALE21" s="126">
        <v>42.7</v>
      </c>
      <c r="ALF21"/>
      <c r="ALG21" s="126">
        <f>IF((COUNTA(ALE$12:ALE$42)+COUNTA(ALF$12:ALF$42)=0),0.6*ALE$5,IF(OR(ALE21="",ALF21=""),0,IF(ALE$6=0,IF(ALE21&gt;=ALE$8,ALE$5,IF(ALE21&lt;ALF21,0,ALE$5*(ALE21-ALF21)/(ALE$8-ALF21))),IF(ALE21&lt;=ALE$8,ALE$5,IF(ALE21&gt;ALF21,0,ALE$5*(ALE21-ALF21)/(ALE$8-ALF21))))))</f>
      </c>
      <c r="ALH21" s="126">
        <f>IF(OR(ALE21="",ALF21=""),0,ALE$5)</f>
      </c>
      <c r="ALI21" s="125">
        <f>IF(ALE$6=0,RANK(ALG21,ALG$12:ALG$42,0),RANK(ALG21,ALG$12:ALG$42,1))</f>
      </c>
      <c r="ALJ21" s="126">
        <v>42.7</v>
      </c>
      <c r="ALK21"/>
      <c r="ALL21" s="126">
        <f>IF((COUNTA(ALJ$12:ALJ$42)+COUNTA(ALK$12:ALK$42)=0),0.6*ALJ$5,IF(OR(ALJ21="",ALK21=""),0,IF(ALJ$6=0,IF(ALJ21&gt;=ALJ$8,ALJ$5,IF(ALJ21&lt;ALK21,0,ALJ$5*(ALJ21-ALK21)/(ALJ$8-ALK21))),IF(ALJ21&lt;=ALJ$8,ALJ$5,IF(ALJ21&gt;ALK21,0,ALJ$5*(ALJ21-ALK21)/(ALJ$8-ALK21))))))</f>
      </c>
      <c r="ALM21" s="126">
        <f>IF(OR(ALJ21="",ALK21=""),0,ALJ$5)</f>
      </c>
      <c r="ALN21" s="125">
        <f>IF(ALJ$6=0,RANK(ALL21,ALL$12:ALL$42,0),RANK(ALL21,ALL$12:ALL$42,1))</f>
      </c>
      <c r="ALO21" s="126">
        <v>5.17</v>
      </c>
      <c r="ALP21" s="126">
        <v>0.64</v>
      </c>
      <c r="ALQ21" s="126">
        <f>IF((COUNTA(ALO$12:ALO$42)+COUNTA(ALP$12:ALP$42)=0),0.6*ALO$5,IF(OR(ALO21="",ALP21=""),0,IF(ALO$6=0,IF(ALO21&gt;=ALO$8,ALO$5,IF(ALO21&lt;ALP21,0,ALO$5*(ALO21-ALP21)/(ALO$8-ALP21))),IF(ALO21&lt;=ALO$8,ALO$5,IF(ALO21&gt;ALP21,0,ALO$5*(ALO21-ALP21)/(ALO$8-ALP21))))))</f>
      </c>
      <c r="ALR21" s="126">
        <f>IF(OR(ALO21="",ALP21=""),0,ALO$5)</f>
      </c>
      <c r="ALS21" s="125">
        <f>IF(ALO$6=0,RANK(ALQ21,ALQ$12:ALQ$42,0),RANK(ALQ21,ALQ$12:ALQ$42,1))</f>
      </c>
      <c r="ALT21" s="126">
        <v>5.17</v>
      </c>
      <c r="ALU21" s="126">
        <v>1.47</v>
      </c>
      <c r="ALV21" s="126">
        <f>IF((COUNTA(ALT$12:ALT$42)+COUNTA(ALU$12:ALU$42)=0),0.6*ALT$5,IF(OR(ALT21="",ALU21=""),0,IF(ALT$6=0,IF(ALT21&gt;=ALT$8,ALT$5,IF(ALT21&lt;ALU21,0,ALT$5*(ALT21-ALU21)/(ALT$8-ALU21))),IF(ALT21&lt;=ALT$8,ALT$5,IF(ALT21&gt;ALU21,0,ALT$5*(ALT21-ALU21)/(ALT$8-ALU21))))))</f>
      </c>
      <c r="ALW21" s="126">
        <f>IF(OR(ALT21="",ALU21=""),0,ALT$5)</f>
      </c>
      <c r="ALX21" s="125">
        <f>IF(ALT$6=0,RANK(ALV21,ALV$12:ALV$42,0),RANK(ALV21,ALV$12:ALV$42,1))</f>
      </c>
      <c r="ALY21" s="126">
        <v>99.97</v>
      </c>
      <c r="ALZ21" s="126">
        <v>89.79</v>
      </c>
      <c r="AMA21" s="126">
        <f>IF((COUNTA(ALY$12:ALY$42)+COUNTA(ALZ$12:ALZ$42)=0),0.6*ALY$5,IF(OR(ALY21="",ALZ21=""),0,IF(ALY$6=0,IF(ALY21&gt;=ALY$8,ALY$5,IF(ALY21&lt;ALZ21,0,ALY$5*(ALY21-ALZ21)/(ALY$8-ALZ21))),IF(ALY21&lt;=ALY$8,ALY$5,IF(ALY21&gt;ALZ21,0,ALY$5*(ALY21-ALZ21)/(ALY$8-ALZ21))))))</f>
      </c>
      <c r="AMB21" s="126">
        <f>IF(OR(ALY21="",ALZ21=""),0,ALY$5)</f>
      </c>
      <c r="AMC21" s="125">
        <f>IF(ALY$6=0,RANK(AMA21,AMA$12:AMA$42,0),RANK(AMA21,AMA$12:AMA$42,1))</f>
      </c>
      <c r="AMD21" s="126">
        <v>99.97</v>
      </c>
      <c r="AME21" s="126">
        <v>91.81</v>
      </c>
      <c r="AMF21" s="126">
        <f>IF((COUNTA(AMD$12:AMD$42)+COUNTA(AME$12:AME$42)=0),0.6*AMD$5,IF(OR(AMD21="",AME21=""),0,IF(AMD$6=0,IF(AMD21&gt;=AMD$8,AMD$5,IF(AMD21&lt;AME21,0,AMD$5*(AMD21-AME21)/(AMD$8-AME21))),IF(AMD21&lt;=AMD$8,AMD$5,IF(AMD21&gt;AME21,0,AMD$5*(AMD21-AME21)/(AMD$8-AME21))))))</f>
      </c>
      <c r="AMG21" s="126">
        <f>IF(OR(AMD21="",AME21=""),0,AMD$5)</f>
      </c>
      <c r="AMH21" s="125">
        <f>IF(AMD$6=0,RANK(AMF21,AMF$12:AMF$42,0),RANK(AMF21,AMF$12:AMF$42,1))</f>
      </c>
      <c r="AMI21" s="126">
        <v>100</v>
      </c>
      <c r="AMJ21" s="126">
        <v>95.6</v>
      </c>
      <c r="AMK21" s="126">
        <f>IF((COUNTA(AMI$12:AMI$42)+COUNTA(AMJ$12:AMJ$42)=0),0.6*AMI$5,IF(OR(AMI21="",AMJ21=""),0,IF(AMI$6=0,IF(AMI21&gt;=AMI$8,AMI$5,IF(AMI21&lt;AMJ21,0,AMI$5*(AMI21-AMJ21)/(AMI$8-AMJ21))),IF(AMI21&lt;=AMI$8,AMI$5,IF(AMI21&gt;AMJ21,0,AMI$5*(AMI21-AMJ21)/(AMI$8-AMJ21))))))</f>
      </c>
      <c r="AML21" s="126">
        <f>IF(OR(AMI21="",AMJ21=""),0,AMI$5)</f>
      </c>
      <c r="AMM21" s="125">
        <f>IF(AMI$6=0,RANK(AMK21,AMK$12:AMK$42,0),RANK(AMK21,AMK$12:AMK$42,1))</f>
      </c>
      <c r="AMN21" s="126">
        <v>100</v>
      </c>
      <c r="AMO21" s="126">
        <v>95.54</v>
      </c>
      <c r="AMP21" s="126">
        <f>IF((COUNTA(AMN$12:AMN$42)+COUNTA(AMO$12:AMO$42)=0),0.6*AMN$5,IF(OR(AMN21="",AMO21=""),0,IF(AMN$6=0,IF(AMN21&gt;=AMN$8,AMN$5,IF(AMN21&lt;AMO21,0,AMN$5*(AMN21-AMO21)/(AMN$8-AMO21))),IF(AMN21&lt;=AMN$8,AMN$5,IF(AMN21&gt;AMO21,0,AMN$5*(AMN21-AMO21)/(AMN$8-AMO21))))))</f>
      </c>
      <c r="AMQ21" s="126">
        <f>IF(OR(AMN21="",AMO21=""),0,AMN$5)</f>
      </c>
      <c r="AMR21" s="125">
        <f>IF(AMN$6=0,RANK(AMP21,AMP$12:AMP$42,0),RANK(AMP21,AMP$12:AMP$42,1))</f>
      </c>
      <c r="AMS21" s="126">
        <v>0.0231</v>
      </c>
      <c r="AMT21" s="126">
        <v>8.75</v>
      </c>
      <c r="AMU21" s="126">
        <f>IF((COUNTA(AMS$12:AMS$42)+COUNTA(AMT$12:AMT$42)=0),0.6*AMS$5,IF(OR(AMS21="",AMT21=""),0,IF(AMS$6=0,IF(AMS21&gt;=AMS$8,AMS$5,IF(AMS21&lt;AMT21,0,AMS$5*(AMS21-AMT21)/(AMS$8-AMT21))),IF(AMS21&lt;=AMS$8,AMS$5,IF(AMS21&gt;AMT21,0,AMS$5*(AMS21-AMT21)/(AMS$8-AMT21))))))</f>
      </c>
      <c r="AMV21" s="126">
        <f>IF(OR(AMS21="",AMT21=""),0,AMS$5)</f>
      </c>
      <c r="AMW21" s="125">
        <f>IF(AMS$6=0,RANK(AMU21,AMU$12:AMU$42,0),RANK(AMU21,AMU$12:AMU$42,1))</f>
      </c>
      <c r="AMX21" s="126">
        <v>0.0231</v>
      </c>
      <c r="AMY21" s="126">
        <v>8.4</v>
      </c>
      <c r="AMZ21" s="126">
        <f>IF((COUNTA(AMX$12:AMX$42)+COUNTA(AMY$12:AMY$42)=0),0.6*AMX$5,IF(OR(AMX21="",AMY21=""),0,IF(AMX$6=0,IF(AMX21&gt;=AMX$8,AMX$5,IF(AMX21&lt;AMY21,0,AMX$5*(AMX21-AMY21)/(AMX$8-AMY21))),IF(AMX21&lt;=AMX$8,AMX$5,IF(AMX21&gt;AMY21,0,AMX$5*(AMX21-AMY21)/(AMX$8-AMY21))))))</f>
      </c>
      <c r="ANA21" s="126">
        <f>IF(OR(AMX21="",AMY21=""),0,AMX$5)</f>
      </c>
      <c r="ANB21" s="125">
        <f>IF(AMX$6=0,RANK(AMZ21,AMZ$12:AMZ$42,0),RANK(AMZ21,AMZ$12:AMZ$42,1))</f>
      </c>
      <c r="ANC21" s="126">
        <v>99.95</v>
      </c>
      <c r="AND21"/>
      <c r="ANE21" s="126">
        <f>IF((COUNTA(ANC$12:ANC$42)+COUNTA(AND$12:AND$42)=0),0.6*ANC$5,IF(OR(ANC21="",AND21=""),0,IF(ANC$6=0,IF(ANC21&gt;=ANC$8,ANC$5,IF(ANC21&lt;AND21,0,ANC$5*(ANC21-AND21)/(ANC$8-AND21))),IF(ANC21&lt;=ANC$8,ANC$5,IF(ANC21&gt;AND21,0,ANC$5*(ANC21-AND21)/(ANC$8-AND21))))))</f>
      </c>
      <c r="ANF21" s="126">
        <f>IF(OR(ANC21="",AND21=""),0,ANC$5)</f>
      </c>
      <c r="ANG21" s="125">
        <f>IF(ANC$6=0,RANK(ANE21,ANE$12:ANE$42,0),RANK(ANE21,ANE$12:ANE$42,1))</f>
      </c>
      <c r="ANH21" s="126">
        <v>99.95</v>
      </c>
      <c r="ANI21"/>
      <c r="ANJ21" s="126">
        <f>IF((COUNTA(ANH$12:ANH$42)+COUNTA(ANI$12:ANI$42)=0),0.6*ANH$5,IF(OR(ANH21="",ANI21=""),0,IF(ANH$6=0,IF(ANH21&gt;=ANH$8,ANH$5,IF(ANH21&lt;ANI21,0,ANH$5*(ANH21-ANI21)/(ANH$8-ANI21))),IF(ANH21&lt;=ANH$8,ANH$5,IF(ANH21&gt;ANI21,0,ANH$5*(ANH21-ANI21)/(ANH$8-ANI21))))))</f>
      </c>
      <c r="ANK21" s="126">
        <f>IF(OR(ANH21="",ANI21=""),0,ANH$5)</f>
      </c>
      <c r="ANL21" s="125">
        <f>IF(ANH$6=0,RANK(ANJ21,ANJ$12:ANJ$42,0),RANK(ANJ21,ANJ$12:ANJ$42,1))</f>
      </c>
      <c r="ANM21" s="126">
        <v>100</v>
      </c>
      <c r="ANN21" s="126">
        <v>98.21</v>
      </c>
      <c r="ANO21" s="126">
        <f>IF((COUNTA(ANM$12:ANM$42)+COUNTA(ANN$12:ANN$42)=0),0.6*ANM$5,IF(OR(ANM21="",ANN21=""),0,IF(ANM$6=0,IF(ANM21&gt;=ANM$8,ANM$5,IF(ANM21&lt;ANN21,0,ANM$5*(ANM21-ANN21)/(ANM$8-ANN21))),IF(ANM21&lt;=ANM$8,ANM$5,IF(ANM21&gt;ANN21,0,ANM$5*(ANM21-ANN21)/(ANM$8-ANN21))))))</f>
      </c>
      <c r="ANP21" s="126">
        <f>IF(OR(ANM21="",ANN21=""),0,ANM$5)</f>
      </c>
      <c r="ANQ21" s="125">
        <f>IF(ANM$6=0,RANK(ANO21,ANO$12:ANO$42,0),RANK(ANO21,ANO$12:ANO$42,1))</f>
      </c>
      <c r="ANR21" s="126">
        <v>100</v>
      </c>
      <c r="ANS21" s="126">
        <v>97.72</v>
      </c>
      <c r="ANT21" s="126">
        <f>IF((COUNTA(ANR$12:ANR$42)+COUNTA(ANS$12:ANS$42)=0),0.6*ANR$5,IF(OR(ANR21="",ANS21=""),0,IF(ANR$6=0,IF(ANR21&gt;=ANR$8,ANR$5,IF(ANR21&lt;ANS21,0,ANR$5*(ANR21-ANS21)/(ANR$8-ANS21))),IF(ANR21&lt;=ANR$8,ANR$5,IF(ANR21&gt;ANS21,0,ANR$5*(ANR21-ANS21)/(ANR$8-ANS21))))))</f>
      </c>
      <c r="ANU21" s="126">
        <f>IF(OR(ANR21="",ANS21=""),0,ANR$5)</f>
      </c>
      <c r="ANV21" s="125">
        <f>IF(ANR$6=0,RANK(ANT21,ANT$12:ANT$42,0),RANK(ANT21,ANT$12:ANT$42,1))</f>
      </c>
      <c r="ANW21" s="126">
        <v>0.74</v>
      </c>
      <c r="ANX21" s="126">
        <v>2.64</v>
      </c>
      <c r="ANY21" s="126">
        <f>IF((COUNTA(ANW$12:ANW$42)+COUNTA(ANX$12:ANX$42)=0),0.6*ANW$5,IF(OR(ANW21="",ANX21=""),0,IF(ANW$6=0,IF(ANW21&gt;=ANW$8,ANW$5,IF(ANW21&lt;ANX21,0,ANW$5*(ANW21-ANX21)/(ANW$8-ANX21))),IF(ANW21&lt;=ANW$8,ANW$5,IF(ANW21&gt;ANX21,0,ANW$5*(ANW21-ANX21)/(ANW$8-ANX21))))))</f>
      </c>
      <c r="ANZ21" s="126">
        <f>IF(OR(ANW21="",ANX21=""),0,ANW$5)</f>
      </c>
      <c r="AOA21" s="125">
        <f>IF(ANW$6=0,RANK(ANY21,ANY$12:ANY$42,0),RANK(ANY21,ANY$12:ANY$42,1))</f>
      </c>
      <c r="AOB21" s="126">
        <v>0.74</v>
      </c>
      <c r="AOC21" s="126">
        <v>2.89</v>
      </c>
      <c r="AOD21" s="126">
        <f>IF((COUNTA(AOB$12:AOB$42)+COUNTA(AOC$12:AOC$42)=0),0.6*AOB$5,IF(OR(AOB21="",AOC21=""),0,IF(AOB$6=0,IF(AOB21&gt;=AOB$8,AOB$5,IF(AOB21&lt;AOC21,0,AOB$5*(AOB21-AOC21)/(AOB$8-AOC21))),IF(AOB21&lt;=AOB$8,AOB$5,IF(AOB21&gt;AOC21,0,AOB$5*(AOB21-AOC21)/(AOB$8-AOC21))))))</f>
      </c>
      <c r="AOE21" s="126">
        <f>IF(OR(AOB21="",AOC21=""),0,AOB$5)</f>
      </c>
      <c r="AOF21" s="125">
        <f>IF(AOB$6=0,RANK(AOD21,AOD$12:AOD$42,0),RANK(AOD21,AOD$12:AOD$42,1))</f>
      </c>
      <c r="AOG21" s="126">
        <v>100</v>
      </c>
      <c r="AOH21" s="126">
        <v>98.41</v>
      </c>
      <c r="AOI21" s="126">
        <f>IF((COUNTA(AOG$12:AOG$42)+COUNTA(AOH$12:AOH$42)=0),0.6*AOG$5,IF(OR(AOG21="",AOH21=""),0,IF(AOG$6=0,IF(AOG21&gt;=AOG$8,AOG$5,IF(AOG21&lt;AOH21,0,AOG$5*(AOG21-AOH21)/(AOG$8-AOH21))),IF(AOG21&lt;=AOG$8,AOG$5,IF(AOG21&gt;AOH21,0,AOG$5*(AOG21-AOH21)/(AOG$8-AOH21))))))</f>
      </c>
      <c r="AOJ21" s="126">
        <f>IF(OR(AOG21="",AOH21=""),0,AOG$5)</f>
      </c>
      <c r="AOK21" s="125">
        <f>IF(AOG$6=0,RANK(AOI21,AOI$12:AOI$42,0),RANK(AOI21,AOI$12:AOI$42,1))</f>
      </c>
      <c r="AOL21" s="126">
        <v>100</v>
      </c>
      <c r="AOM21" s="126">
        <v>97.85</v>
      </c>
      <c r="AON21" s="126">
        <f>IF((COUNTA(AOL$12:AOL$42)+COUNTA(AOM$12:AOM$42)=0),0.6*AOL$5,IF(OR(AOL21="",AOM21=""),0,IF(AOL$6=0,IF(AOL21&gt;=AOL$8,AOL$5,IF(AOL21&lt;AOM21,0,AOL$5*(AOL21-AOM21)/(AOL$8-AOM21))),IF(AOL21&lt;=AOL$8,AOL$5,IF(AOL21&gt;AOM21,0,AOL$5*(AOL21-AOM21)/(AOL$8-AOM21))))))</f>
      </c>
      <c r="AOO21" s="126">
        <f>IF(OR(AOL21="",AOM21=""),0,AOL$5)</f>
      </c>
      <c r="AOP21" s="125">
        <f>IF(AOL$6=0,RANK(AON21,AON$12:AON$42,0),RANK(AON21,AON$12:AON$42,1))</f>
      </c>
      <c r="AOQ21" s="126">
        <v>0.61</v>
      </c>
      <c r="AOR21" s="126">
        <v>2.79</v>
      </c>
      <c r="AOS21" s="126">
        <f>IF((COUNTA(AOQ$12:AOQ$42)+COUNTA(AOR$12:AOR$42)=0),0.6*AOQ$5,IF(OR(AOQ21="",AOR21=""),0,IF(AOQ$6=0,IF(AOQ21&gt;=AOQ$8,AOQ$5,IF(AOQ21&lt;AOR21,0,AOQ$5*(AOQ21-AOR21)/(AOQ$8-AOR21))),IF(AOQ21&lt;=AOQ$8,AOQ$5,IF(AOQ21&gt;AOR21,0,AOQ$5*(AOQ21-AOR21)/(AOQ$8-AOR21))))))</f>
      </c>
      <c r="AOT21" s="126">
        <f>IF(OR(AOQ21="",AOR21=""),0,AOQ$5)</f>
      </c>
      <c r="AOU21" s="125">
        <f>IF(AOQ$6=0,RANK(AOS21,AOS$12:AOS$42,0),RANK(AOS21,AOS$12:AOS$42,1))</f>
      </c>
      <c r="AOV21" s="126">
        <v>0.61</v>
      </c>
      <c r="AOW21" s="126">
        <v>2.25</v>
      </c>
      <c r="AOX21" s="126">
        <f>IF((COUNTA(AOV$12:AOV$42)+COUNTA(AOW$12:AOW$42)=0),0.6*AOV$5,IF(OR(AOV21="",AOW21=""),0,IF(AOV$6=0,IF(AOV21&gt;=AOV$8,AOV$5,IF(AOV21&lt;AOW21,0,AOV$5*(AOV21-AOW21)/(AOV$8-AOW21))),IF(AOV21&lt;=AOV$8,AOV$5,IF(AOV21&gt;AOW21,0,AOV$5*(AOV21-AOW21)/(AOV$8-AOW21))))))</f>
      </c>
      <c r="AOY21" s="126">
        <f>IF(OR(AOV21="",AOW21=""),0,AOV$5)</f>
      </c>
      <c r="AOZ21" s="125">
        <f>IF(AOV$6=0,RANK(AOX21,AOX$12:AOX$42,0),RANK(AOX21,AOX$12:AOX$42,1))</f>
      </c>
      <c r="APA21" s="126">
        <v>0.11</v>
      </c>
      <c r="APB21" s="126">
        <v>0.59</v>
      </c>
      <c r="APC21" s="126">
        <f>IF((COUNTA(APA$12:APA$42)+COUNTA(APB$12:APB$42)=0),0.6*APA$5,IF(OR(APA21="",APB21=""),0,IF(APA$6=0,IF(APA21&gt;=APA$8,APA$5,IF(APA21&lt;APB21,0,APA$5*(APA21-APB21)/(APA$8-APB21))),IF(APA21&lt;=APA$8,APA$5,IF(APA21&gt;APB21,0,APA$5*(APA21-APB21)/(APA$8-APB21))))))</f>
      </c>
      <c r="APD21" s="126">
        <f>IF(OR(APA21="",APB21=""),0,APA$5)</f>
      </c>
      <c r="APE21" s="125">
        <f>IF(APA$6=0,RANK(APC21,APC$12:APC$42,0),RANK(APC21,APC$12:APC$42,1))</f>
      </c>
      <c r="APF21" s="126">
        <v>0.11</v>
      </c>
      <c r="APG21" s="126">
        <v>0.22</v>
      </c>
      <c r="APH21" s="126">
        <f>IF((COUNTA(APF$12:APF$42)+COUNTA(APG$12:APG$42)=0),0.6*APF$5,IF(OR(APF21="",APG21=""),0,IF(APF$6=0,IF(APF21&gt;=APF$8,APF$5,IF(APF21&lt;APG21,0,APF$5*(APF21-APG21)/(APF$8-APG21))),IF(APF21&lt;=APF$8,APF$5,IF(APF21&gt;APG21,0,APF$5*(APF21-APG21)/(APF$8-APG21))))))</f>
      </c>
      <c r="API21" s="126">
        <f>IF(OR(APF21="",APG21=""),0,APF$5)</f>
      </c>
      <c r="APJ21" s="125">
        <f>IF(APF$6=0,RANK(APH21,APH$12:APH$42,0),RANK(APH21,APH$12:APH$42,1))</f>
      </c>
      <c r="APK21" s="126">
        <v>45.69</v>
      </c>
      <c r="APL21" s="126">
        <v>39.02</v>
      </c>
      <c r="APM21" s="126">
        <f>IF((COUNTA(APK$12:APK$42)+COUNTA(APL$12:APL$42)=0),0.6*APK$5,IF(OR(APK21="",APL21=""),0,IF(APK$6=0,IF(APK21&gt;=APK$8,APK$5,IF(APK21&lt;APL21,0,APK$5*(APK21-APL21)/(APK$8-APL21))),IF(APK21&lt;=APK$8,APK$5,IF(APK21&gt;APL21,0,APK$5*(APK21-APL21)/(APK$8-APL21))))))</f>
      </c>
      <c r="APN21" s="126">
        <f>IF(OR(APK21="",APL21=""),0,APK$5)</f>
      </c>
      <c r="APO21" s="125">
        <f>IF(APK$6=0,RANK(APM21,APM$12:APM$42,0),RANK(APM21,APM$12:APM$42,1))</f>
      </c>
      <c r="APP21" s="126">
        <v>45.69</v>
      </c>
      <c r="APQ21" s="126">
        <v>42.36</v>
      </c>
      <c r="APR21" s="126">
        <f>IF((COUNTA(APP$12:APP$42)+COUNTA(APQ$12:APQ$42)=0),0.6*APP$5,IF(OR(APP21="",APQ21=""),0,IF(APP$6=0,IF(APP21&gt;=APP$8,APP$5,IF(APP21&lt;APQ21,0,APP$5*(APP21-APQ21)/(APP$8-APQ21))),IF(APP21&lt;=APP$8,APP$5,IF(APP21&gt;APQ21,0,APP$5*(APP21-APQ21)/(APP$8-APQ21))))))</f>
      </c>
      <c r="APS21" s="126">
        <f>IF(OR(APP21="",APQ21=""),0,APP$5)</f>
      </c>
      <c r="APT21" s="125">
        <f>IF(APP$6=0,RANK(APR21,APR$12:APR$42,0),RANK(APR21,APR$12:APR$42,1))</f>
      </c>
      <c r="APU21" s="126">
        <v>7.92</v>
      </c>
      <c r="APV21" s="126">
        <v>6.36</v>
      </c>
      <c r="APW21" s="126">
        <f>IF((COUNTA(APU$12:APU$42)+COUNTA(APV$12:APV$42)=0),0.6*APU$5,IF(OR(APU21="",APV21=""),0,IF(APU$6=0,IF(APU21&gt;=APU$8,APU$5,IF(APU21&lt;APV21,0,APU$5*(APU21-APV21)/(APU$8-APV21))),IF(APU21&lt;=APU$8,APU$5,IF(APU21&gt;APV21,0,APU$5*(APU21-APV21)/(APU$8-APV21))))))</f>
      </c>
      <c r="APX21" s="126">
        <f>IF(OR(APU21="",APV21=""),0,APU$5)</f>
      </c>
      <c r="APY21" s="125">
        <f>IF(APU$6=0,RANK(APW21,APW$12:APW$42,0),RANK(APW21,APW$12:APW$42,1))</f>
      </c>
      <c r="APZ21" s="126">
        <v>7.92</v>
      </c>
      <c r="AQA21" s="126">
        <v>6.33</v>
      </c>
      <c r="AQB21" s="126">
        <f>IF((COUNTA(APZ$12:APZ$42)+COUNTA(AQA$12:AQA$42)=0),0.6*APZ$5,IF(OR(APZ21="",AQA21=""),0,IF(APZ$6=0,IF(APZ21&gt;=APZ$8,APZ$5,IF(APZ21&lt;AQA21,0,APZ$5*(APZ21-AQA21)/(APZ$8-AQA21))),IF(APZ21&lt;=APZ$8,APZ$5,IF(APZ21&gt;AQA21,0,APZ$5*(APZ21-AQA21)/(APZ$8-AQA21))))))</f>
      </c>
      <c r="AQC21" s="126">
        <f>IF(OR(APZ21="",AQA21=""),0,APZ$5)</f>
      </c>
      <c r="AQD21" s="125">
        <f>IF(APZ$6=0,RANK(AQB21,AQB$12:AQB$42,0),RANK(AQB21,AQB$12:AQB$42,1))</f>
      </c>
      <c r="AQE21" s="126">
        <v>99.98</v>
      </c>
      <c r="AQF21" s="126">
        <v>89.87</v>
      </c>
      <c r="AQG21" s="126">
        <f>IF((COUNTA(AQE$12:AQE$42)+COUNTA(AQF$12:AQF$42)=0),0.6*AQE$5,IF(OR(AQE21="",AQF21=""),0,IF(AQE$6=0,IF(AQE21&gt;=AQE$8,AQE$5,IF(AQE21&lt;AQF21,0,AQE$5*(AQE21-AQF21)/(AQE$8-AQF21))),IF(AQE21&lt;=AQE$8,AQE$5,IF(AQE21&gt;AQF21,0,AQE$5*(AQE21-AQF21)/(AQE$8-AQF21))))))</f>
      </c>
      <c r="AQH21" s="126">
        <f>IF(OR(AQE21="",AQF21=""),0,AQE$5)</f>
      </c>
      <c r="AQI21" s="125">
        <f>IF(AQE$6=0,RANK(AQG21,AQG$12:AQG$42,0),RANK(AQG21,AQG$12:AQG$42,1))</f>
      </c>
      <c r="AQJ21" s="126">
        <v>99.98</v>
      </c>
      <c r="AQK21" s="126">
        <v>90.34</v>
      </c>
      <c r="AQL21" s="126">
        <f>IF((COUNTA(AQJ$12:AQJ$42)+COUNTA(AQK$12:AQK$42)=0),0.6*AQJ$5,IF(OR(AQJ21="",AQK21=""),0,IF(AQJ$6=0,IF(AQJ21&gt;=AQJ$8,AQJ$5,IF(AQJ21&lt;AQK21,0,AQJ$5*(AQJ21-AQK21)/(AQJ$8-AQK21))),IF(AQJ21&lt;=AQJ$8,AQJ$5,IF(AQJ21&gt;AQK21,0,AQJ$5*(AQJ21-AQK21)/(AQJ$8-AQK21))))))</f>
      </c>
      <c r="AQM21" s="126">
        <f>IF(OR(AQJ21="",AQK21=""),0,AQJ$5)</f>
      </c>
      <c r="AQN21" s="125">
        <f>IF(AQJ$6=0,RANK(AQL21,AQL$12:AQL$42,0),RANK(AQL21,AQL$12:AQL$42,1))</f>
      </c>
      <c r="AQO21" s="126">
        <v>100</v>
      </c>
      <c r="AQP21"/>
      <c r="AQQ21" s="126">
        <f>IF((COUNTA(AQO$12:AQO$42)+COUNTA(AQP$12:AQP$42)=0),0.6*AQO$5,IF(OR(AQO21="",AQP21=""),0,IF(AQO$6=0,IF(AQO21&gt;=AQO$8,AQO$5,IF(AQO21&lt;AQP21,0,AQO$5*(AQO21-AQP21)/(AQO$8-AQP21))),IF(AQO21&lt;=AQO$8,AQO$5,IF(AQO21&gt;AQP21,0,AQO$5*(AQO21-AQP21)/(AQO$8-AQP21))))))</f>
      </c>
      <c r="AQR21" s="126">
        <f>IF(OR(AQO21="",AQP21=""),0,AQO$5)</f>
      </c>
      <c r="AQS21" s="125">
        <f>IF(AQO$6=0,RANK(AQQ21,AQQ$12:AQQ$42,0),RANK(AQQ21,AQQ$12:AQQ$42,1))</f>
      </c>
      <c r="AQT21" s="126">
        <v>100</v>
      </c>
      <c r="AQU21"/>
      <c r="AQV21" s="126">
        <f>IF((COUNTA(AQT$12:AQT$42)+COUNTA(AQU$12:AQU$42)=0),0.6*AQT$5,IF(OR(AQT21="",AQU21=""),0,IF(AQT$6=0,IF(AQT21&gt;=AQT$8,AQT$5,IF(AQT21&lt;AQU21,0,AQT$5*(AQT21-AQU21)/(AQT$8-AQU21))),IF(AQT21&lt;=AQT$8,AQT$5,IF(AQT21&gt;AQU21,0,AQT$5*(AQT21-AQU21)/(AQT$8-AQU21))))))</f>
      </c>
      <c r="AQW21" s="126">
        <f>IF(OR(AQT21="",AQU21=""),0,AQT$5)</f>
      </c>
      <c r="AQX21" s="125">
        <f>IF(AQT$6=0,RANK(AQV21,AQV$12:AQV$42,0),RANK(AQV21,AQV$12:AQV$42,1))</f>
      </c>
      <c r="AQY21" s="126">
        <v>1.55</v>
      </c>
      <c r="AQZ21" s="126">
        <v>7.05</v>
      </c>
      <c r="ARA21" s="126">
        <f>IF((COUNTA(AQY$12:AQY$42)+COUNTA(AQZ$12:AQZ$42)=0),0.6*AQY$5,IF(OR(AQY21="",AQZ21=""),0,IF(AQY$6=0,IF(AQY21&gt;=AQY$8,AQY$5,IF(AQY21&lt;AQZ21,0,AQY$5*(AQY21-AQZ21)/(AQY$8-AQZ21))),IF(AQY21&lt;=AQY$8,AQY$5,IF(AQY21&gt;AQZ21,0,AQY$5*(AQY21-AQZ21)/(AQY$8-AQZ21))))))</f>
      </c>
      <c r="ARB21" s="126">
        <f>IF(OR(AQY21="",AQZ21=""),0,AQY$5)</f>
      </c>
      <c r="ARC21" s="125">
        <f>IF(AQY$6=0,RANK(ARA21,ARA$12:ARA$42,0),RANK(ARA21,ARA$12:ARA$42,1))</f>
      </c>
      <c r="ARD21" s="126">
        <v>1.55</v>
      </c>
      <c r="ARE21" s="126">
        <v>4.1</v>
      </c>
      <c r="ARF21" s="126">
        <f>IF((COUNTA(ARD$12:ARD$42)+COUNTA(ARE$12:ARE$42)=0),0.6*ARD$5,IF(OR(ARD21="",ARE21=""),0,IF(ARD$6=0,IF(ARD21&gt;=ARD$8,ARD$5,IF(ARD21&lt;ARE21,0,ARD$5*(ARD21-ARE21)/(ARD$8-ARE21))),IF(ARD21&lt;=ARD$8,ARD$5,IF(ARD21&gt;ARE21,0,ARD$5*(ARD21-ARE21)/(ARD$8-ARE21))))))</f>
      </c>
      <c r="ARG21" s="126">
        <f>IF(OR(ARD21="",ARE21=""),0,ARD$5)</f>
      </c>
      <c r="ARH21" s="125">
        <f>IF(ARD$6=0,RANK(ARF21,ARF$12:ARF$42,0),RANK(ARF21,ARF$12:ARF$42,1))</f>
      </c>
      <c r="ARI21" s="126">
        <v>99.7</v>
      </c>
      <c r="ARJ21"/>
      <c r="ARK21" s="126">
        <f>IF((COUNTA(ARI$12:ARI$42)+COUNTA(ARJ$12:ARJ$42)=0),0.6*ARI$5,IF(OR(ARI21="",ARJ21=""),0,IF(ARI$6=0,IF(ARI21&gt;=ARI$8,ARI$5,IF(ARI21&lt;ARJ21,0,ARI$5*(ARI21-ARJ21)/(ARI$8-ARJ21))),IF(ARI21&lt;=ARI$8,ARI$5,IF(ARI21&gt;ARJ21,0,ARI$5*(ARI21-ARJ21)/(ARI$8-ARJ21))))))</f>
      </c>
      <c r="ARL21" s="126">
        <f>IF(OR(ARI21="",ARJ21=""),0,ARI$5)</f>
      </c>
      <c r="ARM21" s="125">
        <f>IF(ARI$6=0,RANK(ARK21,ARK$12:ARK$42,0),RANK(ARK21,ARK$12:ARK$42,1))</f>
      </c>
      <c r="ARN21" s="126">
        <v>99.7</v>
      </c>
      <c r="ARO21"/>
      <c r="ARP21" s="126">
        <f>IF((COUNTA(ARN$12:ARN$42)+COUNTA(ARO$12:ARO$42)=0),0.6*ARN$5,IF(OR(ARN21="",ARO21=""),0,IF(ARN$6=0,IF(ARN21&gt;=ARN$8,ARN$5,IF(ARN21&lt;ARO21,0,ARN$5*(ARN21-ARO21)/(ARN$8-ARO21))),IF(ARN21&lt;=ARN$8,ARN$5,IF(ARN21&gt;ARO21,0,ARN$5*(ARN21-ARO21)/(ARN$8-ARO21))))))</f>
      </c>
      <c r="ARQ21" s="126">
        <f>IF(OR(ARN21="",ARO21=""),0,ARN$5)</f>
      </c>
      <c r="ARR21" s="125">
        <f>IF(ARN$6=0,RANK(ARP21,ARP$12:ARP$42,0),RANK(ARP21,ARP$12:ARP$42,1))</f>
      </c>
      <c r="ARS21" s="126">
        <v>100</v>
      </c>
      <c r="ART21" s="126">
        <v>97.98</v>
      </c>
      <c r="ARU21" s="126">
        <f>IF((COUNTA(ARS$12:ARS$42)+COUNTA(ART$12:ART$42)=0),0.6*ARS$5,IF(OR(ARS21="",ART21=""),0,IF(ARS$6=0,IF(ARS21&gt;=ARS$8,ARS$5,IF(ARS21&lt;ART21,0,ARS$5*(ARS21-ART21)/(ARS$8-ART21))),IF(ARS21&lt;=ARS$8,ARS$5,IF(ARS21&gt;ART21,0,ARS$5*(ARS21-ART21)/(ARS$8-ART21))))))</f>
      </c>
      <c r="ARV21" s="126">
        <f>IF(OR(ARS21="",ART21=""),0,ARS$5)</f>
      </c>
      <c r="ARW21" s="125">
        <f>IF(ARS$6=0,RANK(ARU21,ARU$12:ARU$42,0),RANK(ARU21,ARU$12:ARU$42,1))</f>
      </c>
      <c r="ARX21" s="126">
        <v>100</v>
      </c>
      <c r="ARY21" s="126">
        <v>96.58</v>
      </c>
      <c r="ARZ21" s="126">
        <f>IF((COUNTA(ARX$12:ARX$42)+COUNTA(ARY$12:ARY$42)=0),0.6*ARX$5,IF(OR(ARX21="",ARY21=""),0,IF(ARX$6=0,IF(ARX21&gt;=ARX$8,ARX$5,IF(ARX21&lt;ARY21,0,ARX$5*(ARX21-ARY21)/(ARX$8-ARY21))),IF(ARX21&lt;=ARX$8,ARX$5,IF(ARX21&gt;ARY21,0,ARX$5*(ARX21-ARY21)/(ARX$8-ARY21))))))</f>
      </c>
      <c r="ASA21" s="126">
        <f>IF(OR(ARX21="",ARY21=""),0,ARX$5)</f>
      </c>
      <c r="ASB21" s="125">
        <f>IF(ARX$6=0,RANK(ARZ21,ARZ$12:ARZ$42,0),RANK(ARZ21,ARZ$12:ARZ$42,1))</f>
      </c>
      <c r="ASC21" s="126">
        <v>0.71</v>
      </c>
      <c r="ASD21" s="126">
        <v>1.82</v>
      </c>
      <c r="ASE21" s="126">
        <f>IF((COUNTA(ASC$12:ASC$42)+COUNTA(ASD$12:ASD$42)=0),0.6*ASC$5,IF(OR(ASC21="",ASD21=""),0,IF(ASC$6=0,IF(ASC21&gt;=ASC$8,ASC$5,IF(ASC21&lt;ASD21,0,ASC$5*(ASC21-ASD21)/(ASC$8-ASD21))),IF(ASC21&lt;=ASC$8,ASC$5,IF(ASC21&gt;ASD21,0,ASC$5*(ASC21-ASD21)/(ASC$8-ASD21))))))</f>
      </c>
      <c r="ASF21" s="126">
        <f>IF(OR(ASC21="",ASD21=""),0,ASC$5)</f>
      </c>
      <c r="ASG21" s="125">
        <f>IF(ASC$6=0,RANK(ASE21,ASE$12:ASE$42,0),RANK(ASE21,ASE$12:ASE$42,1))</f>
      </c>
      <c r="ASH21" s="126">
        <v>0.71</v>
      </c>
      <c r="ASI21" s="126">
        <v>2.19</v>
      </c>
      <c r="ASJ21" s="126">
        <f>IF((COUNTA(ASH$12:ASH$42)+COUNTA(ASI$12:ASI$42)=0),0.6*ASH$5,IF(OR(ASH21="",ASI21=""),0,IF(ASH$6=0,IF(ASH21&gt;=ASH$8,ASH$5,IF(ASH21&lt;ASI21,0,ASH$5*(ASH21-ASI21)/(ASH$8-ASI21))),IF(ASH21&lt;=ASH$8,ASH$5,IF(ASH21&gt;ASI21,0,ASH$5*(ASH21-ASI21)/(ASH$8-ASI21))))))</f>
      </c>
      <c r="ASK21" s="126">
        <f>IF(OR(ASH21="",ASI21=""),0,ASH$5)</f>
      </c>
      <c r="ASL21" s="125">
        <f>IF(ASH$6=0,RANK(ASJ21,ASJ$12:ASJ$42,0),RANK(ASJ21,ASJ$12:ASJ$42,1))</f>
      </c>
      <c r="ASM21" s="126">
        <v>100</v>
      </c>
      <c r="ASN21" s="126">
        <v>98.14</v>
      </c>
      <c r="ASO21" s="126">
        <f>IF((COUNTA(ASM$12:ASM$42)+COUNTA(ASN$12:ASN$42)=0),0.6*ASM$5,IF(OR(ASM21="",ASN21=""),0,IF(ASM$6=0,IF(ASM21&gt;=ASM$8,ASM$5,IF(ASM21&lt;ASN21,0,ASM$5*(ASM21-ASN21)/(ASM$8-ASN21))),IF(ASM21&lt;=ASM$8,ASM$5,IF(ASM21&gt;ASN21,0,ASM$5*(ASM21-ASN21)/(ASM$8-ASN21))))))</f>
      </c>
      <c r="ASP21" s="126">
        <f>IF(OR(ASM21="",ASN21=""),0,ASM$5)</f>
      </c>
      <c r="ASQ21" s="125">
        <f>IF(ASM$6=0,RANK(ASO21,ASO$12:ASO$42,0),RANK(ASO21,ASO$12:ASO$42,1))</f>
      </c>
      <c r="ASR21" s="126">
        <v>100</v>
      </c>
      <c r="ASS21" s="126">
        <v>98.01</v>
      </c>
      <c r="AST21" s="126">
        <f>IF((COUNTA(ASR$12:ASR$42)+COUNTA(ASS$12:ASS$42)=0),0.6*ASR$5,IF(OR(ASR21="",ASS21=""),0,IF(ASR$6=0,IF(ASR21&gt;=ASR$8,ASR$5,IF(ASR21&lt;ASS21,0,ASR$5*(ASR21-ASS21)/(ASR$8-ASS21))),IF(ASR21&lt;=ASR$8,ASR$5,IF(ASR21&gt;ASS21,0,ASR$5*(ASR21-ASS21)/(ASR$8-ASS21))))))</f>
      </c>
      <c r="ASU21" s="126">
        <f>IF(OR(ASR21="",ASS21=""),0,ASR$5)</f>
      </c>
      <c r="ASV21" s="125">
        <f>IF(ASR$6=0,RANK(AST21,AST$12:AST$42,0),RANK(AST21,AST$12:AST$42,1))</f>
      </c>
      <c r="ASW21" s="126">
        <v>0.24</v>
      </c>
      <c r="ASX21" s="126">
        <v>1.07</v>
      </c>
      <c r="ASY21" s="126">
        <f>IF((COUNTA(ASW$12:ASW$42)+COUNTA(ASX$12:ASX$42)=0),0.6*ASW$5,IF(OR(ASW21="",ASX21=""),0,IF(ASW$6=0,IF(ASW21&gt;=ASW$8,ASW$5,IF(ASW21&lt;ASX21,0,ASW$5*(ASW21-ASX21)/(ASW$8-ASX21))),IF(ASW21&lt;=ASW$8,ASW$5,IF(ASW21&gt;ASX21,0,ASW$5*(ASW21-ASX21)/(ASW$8-ASX21))))))</f>
      </c>
      <c r="ASZ21" s="126">
        <f>IF(OR(ASW21="",ASX21=""),0,ASW$5)</f>
      </c>
      <c r="ATA21" s="125">
        <f>IF(ASW$6=0,RANK(ASY21,ASY$12:ASY$42,0),RANK(ASY21,ASY$12:ASY$42,1))</f>
      </c>
      <c r="ATB21" s="126">
        <v>0.24</v>
      </c>
      <c r="ATC21" s="126">
        <v>1.22</v>
      </c>
      <c r="ATD21" s="126">
        <f>IF((COUNTA(ATB$12:ATB$42)+COUNTA(ATC$12:ATC$42)=0),0.6*ATB$5,IF(OR(ATB21="",ATC21=""),0,IF(ATB$6=0,IF(ATB21&gt;=ATB$8,ATB$5,IF(ATB21&lt;ATC21,0,ATB$5*(ATB21-ATC21)/(ATB$8-ATC21))),IF(ATB21&lt;=ATB$8,ATB$5,IF(ATB21&gt;ATC21,0,ATB$5*(ATB21-ATC21)/(ATB$8-ATC21))))))</f>
      </c>
      <c r="ATE21" s="126">
        <f>IF(OR(ATB21="",ATC21=""),0,ATB$5)</f>
      </c>
      <c r="ATF21" s="125">
        <f>IF(ATB$6=0,RANK(ATD21,ATD$12:ATD$42,0),RANK(ATD21,ATD$12:ATD$42,1))</f>
      </c>
      <c r="ATG21" s="126">
        <v>0</v>
      </c>
      <c r="ATH21" s="126">
        <v>6.16</v>
      </c>
      <c r="ATI21" s="126">
        <f>IF((COUNTA(ATG$12:ATG$42)+COUNTA(ATH$12:ATH$42)=0),0.6*ATG$5,IF(OR(ATG21="",ATH21=""),0,IF(ATG$6=0,IF(ATG21&gt;=ATG$8,ATG$5,IF(ATG21&lt;ATH21,0,ATG$5*(ATG21-ATH21)/(ATG$8-ATH21))),IF(ATG21&lt;=ATG$8,ATG$5,IF(ATG21&gt;ATH21,0,ATG$5*(ATG21-ATH21)/(ATG$8-ATH21))))))</f>
      </c>
      <c r="ATJ21" s="126">
        <f>IF(OR(ATG21="",ATH21=""),0,ATG$5)</f>
      </c>
      <c r="ATK21" s="125">
        <f>IF(ATG$6=0,RANK(ATI21,ATI$12:ATI$42,0),RANK(ATI21,ATI$12:ATI$42,1))</f>
      </c>
      <c r="ATL21" s="126">
        <v>0</v>
      </c>
      <c r="ATM21" s="126">
        <v>8.8</v>
      </c>
      <c r="ATN21" s="126">
        <f>IF((COUNTA(ATL$12:ATL$42)+COUNTA(ATM$12:ATM$42)=0),0.6*ATL$5,IF(OR(ATL21="",ATM21=""),0,IF(ATL$6=0,IF(ATL21&gt;=ATL$8,ATL$5,IF(ATL21&lt;ATM21,0,ATL$5*(ATL21-ATM21)/(ATL$8-ATM21))),IF(ATL21&lt;=ATL$8,ATL$5,IF(ATL21&gt;ATM21,0,ATL$5*(ATL21-ATM21)/(ATL$8-ATM21))))))</f>
      </c>
      <c r="ATO21" s="126">
        <f>IF(OR(ATL21="",ATM21=""),0,ATL$5)</f>
      </c>
      <c r="ATP21" s="125">
        <f>IF(ATL$6=0,RANK(ATN21,ATN$12:ATN$42,0),RANK(ATN21,ATN$12:ATN$42,1))</f>
      </c>
      <c r="ATQ21" s="126">
        <v>60.55</v>
      </c>
      <c r="ATR21" s="126">
        <v>9.2</v>
      </c>
      <c r="ATS21" s="126">
        <f>IF((COUNTA(ATQ$12:ATQ$42)+COUNTA(ATR$12:ATR$42)=0),0.6*ATQ$5,IF(OR(ATQ21="",ATR21=""),0,IF(ATQ$6=0,IF(ATQ21&gt;=ATQ$8,ATQ$5,IF(ATQ21&lt;ATR21,0,ATQ$5*(ATQ21-ATR21)/(ATQ$8-ATR21))),IF(ATQ21&lt;=ATQ$8,ATQ$5,IF(ATQ21&gt;ATR21,0,ATQ$5*(ATQ21-ATR21)/(ATQ$8-ATR21))))))</f>
      </c>
      <c r="ATT21" s="126">
        <f>IF(OR(ATQ21="",ATR21=""),0,ATQ$5)</f>
      </c>
      <c r="ATU21" s="125">
        <f>IF(ATQ$6=0,RANK(ATS21,ATS$12:ATS$42,0),RANK(ATS21,ATS$12:ATS$42,1))</f>
      </c>
      <c r="ATV21" s="126">
        <v>60.55</v>
      </c>
      <c r="ATW21" s="126">
        <v>15.95</v>
      </c>
      <c r="ATX21" s="126">
        <f>IF((COUNTA(ATV$12:ATV$42)+COUNTA(ATW$12:ATW$42)=0),0.6*ATV$5,IF(OR(ATV21="",ATW21=""),0,IF(ATV$6=0,IF(ATV21&gt;=ATV$8,ATV$5,IF(ATV21&lt;ATW21,0,ATV$5*(ATV21-ATW21)/(ATV$8-ATW21))),IF(ATV21&lt;=ATV$8,ATV$5,IF(ATV21&gt;ATW21,0,ATV$5*(ATV21-ATW21)/(ATV$8-ATW21))))))</f>
      </c>
      <c r="ATY21" s="126">
        <f>IF(OR(ATV21="",ATW21=""),0,ATV$5)</f>
      </c>
      <c r="ATZ21" s="125">
        <f>IF(ATV$6=0,RANK(ATX21,ATX$12:ATX$42,0),RANK(ATX21,ATX$12:ATX$42,1))</f>
      </c>
      <c r="AUA21" s="126">
        <v>13.79</v>
      </c>
      <c r="AUB21" s="126">
        <v>4.99</v>
      </c>
      <c r="AUC21" s="126">
        <f>IF((COUNTA(AUA$12:AUA$42)+COUNTA(AUB$12:AUB$42)=0),0.6*AUA$5,IF(OR(AUA21="",AUB21=""),0,IF(AUA$6=0,IF(AUA21&gt;=AUA$8,AUA$5,IF(AUA21&lt;AUB21,0,AUA$5*(AUA21-AUB21)/(AUA$8-AUB21))),IF(AUA21&lt;=AUA$8,AUA$5,IF(AUA21&gt;AUB21,0,AUA$5*(AUA21-AUB21)/(AUA$8-AUB21))))))</f>
      </c>
      <c r="AUD21" s="126">
        <f>IF(OR(AUA21="",AUB21=""),0,AUA$5)</f>
      </c>
      <c r="AUE21" s="125">
        <f>IF(AUA$6=0,RANK(AUC21,AUC$12:AUC$42,0),RANK(AUC21,AUC$12:AUC$42,1))</f>
      </c>
      <c r="AUF21" s="126">
        <v>13.79</v>
      </c>
      <c r="AUG21" s="126">
        <v>5.58</v>
      </c>
      <c r="AUH21" s="126">
        <f>IF((COUNTA(AUF$12:AUF$42)+COUNTA(AUG$12:AUG$42)=0),0.6*AUF$5,IF(OR(AUF21="",AUG21=""),0,IF(AUF$6=0,IF(AUF21&gt;=AUF$8,AUF$5,IF(AUF21&lt;AUG21,0,AUF$5*(AUF21-AUG21)/(AUF$8-AUG21))),IF(AUF21&lt;=AUF$8,AUF$5,IF(AUF21&gt;AUG21,0,AUF$5*(AUF21-AUG21)/(AUF$8-AUG21))))))</f>
      </c>
      <c r="AUI21" s="126">
        <f>IF(OR(AUF21="",AUG21=""),0,AUF$5)</f>
      </c>
      <c r="AUJ21" s="125">
        <f>IF(AUF$6=0,RANK(AUH21,AUH$12:AUH$42,0),RANK(AUH21,AUH$12:AUH$42,1))</f>
      </c>
      <c r="AUK21" s="126">
        <v>97.98</v>
      </c>
      <c r="AUL21" s="126">
        <f>IF(COUNTA(AUK$12:AUK$42)=0,0.6*AUK$5,IF(AUK21="",0,IF(AUK$6=0,IF(AUK21&gt;=AUK$8,AUK$5,IF(AUK21&lt;AUK$6,0,0.6*AUK$5+0.4*AUK$5*(AUK21-AUK$7)/(AUK$8-AUK$7))),IF(AUK21&lt;=AUK$8,AUK$5,IF(AUK21&gt;AUK$6,0,0.6*AUK$5+0.4*AUK$5*(AUK21-AUK$7)/(AUK$8-AUK$7))))))</f>
      </c>
      <c r="AUM21" s="126">
        <f>IF(AUK21&lt;&gt;"",AUK$5,0)</f>
      </c>
      <c r="AUN21" s="125">
        <f>IF(AUK$6=0,RANK(AUK21,AUK$12:AUK$42,0),RANK(AUK21,AUK$12:AUK$42,1))</f>
      </c>
      <c r="AUO21"/>
      <c r="AUP21" s="126">
        <f>IF(COUNTA(AUO$12:AUO$42)=0,0.6*AUO$5,IF(AUO21="",0,IF(AUO$6=0,IF(AUO21&gt;=AUO$8,AUO$5,IF(AUO21&lt;AUO$6,0,0.6*AUO$5+0.4*AUO$5*(AUO21-AUO$7)/(AUO$8-AUO$7))),IF(AUO21&lt;=AUO$8,AUO$5,IF(AUO21&gt;AUO$6,0,0.6*AUO$5+0.4*AUO$5*(AUO21-AUO$7)/(AUO$8-AUO$7))))))</f>
      </c>
      <c r="AUQ21" s="126">
        <f>IF(AUO21&lt;&gt;"",AUO$5,0)</f>
      </c>
      <c r="AUR21" s="125">
        <f>IF(AUO$6=0,RANK(AUO21,AUO$12:AUO$42,0),RANK(AUO21,AUO$12:AUO$42,1))</f>
      </c>
      <c r="AUS21"/>
      <c r="AUT21" s="126">
        <f>IF(COUNTA(AUS$12:AUS$42)=0,0.6*AUS$5,IF(AUS21="",0,IF(AUS$6=0,IF(AUS21&gt;=AUS$8,AUS$5,IF(AUS21&lt;AUS$6,0,0.6*AUS$5+0.4*AUS$5*(AUS21-AUS$7)/(AUS$8-AUS$7))),IF(AUS21&lt;=AUS$8,AUS$5,IF(AUS21&gt;AUS$6,0,0.6*AUS$5+0.4*AUS$5*(AUS21-AUS$7)/(AUS$8-AUS$7))))))</f>
      </c>
      <c r="AUU21" s="126">
        <f>IF(AUS21&lt;&gt;"",AUS$5,0)</f>
      </c>
      <c r="AUV21" s="125">
        <f>IF(AUS$6=0,RANK(AUS21,AUS$12:AUS$42,0),RANK(AUS21,AUS$12:AUS$42,1))</f>
      </c>
      <c r="AUW21"/>
      <c r="AUX21" s="126">
        <f>IF(COUNTA(AUW$12:AUW$42)=0,0.6*AUW$5,IF(AUW21="",0,IF(AUW$6=0,IF(AUW21&gt;=AUW$8,AUW$5,IF(AUW21&lt;AUW$6,0,0.6*AUW$5+0.4*AUW$5*(AUW21-AUW$7)/(AUW$8-AUW$7))),IF(AUW21&lt;=AUW$8,AUW$5,IF(AUW21&gt;AUW$6,0,0.6*AUW$5+0.4*AUW$5*(AUW21-AUW$7)/(AUW$8-AUW$7))))))</f>
      </c>
      <c r="AUY21" s="126">
        <f>IF(AUW21&lt;&gt;"",AUW$5,0)</f>
      </c>
      <c r="AUZ21" s="125">
        <f>IF(AUW$6=0,RANK(AUW21,AUW$12:AUW$42,0),RANK(AUW21,AUW$12:AUW$42,1))</f>
      </c>
      <c r="AVA21"/>
      <c r="AVB21" s="126">
        <f>IF(COUNTA(AVA$12:AVA$42)=0,0.6*AVA$5,IF(AVA21="",0,IF(AVA$6=0,IF(AVA21&gt;=AVA$8,AVA$5,IF(AVA21&lt;AVA$6,0,0.6*AVA$5+0.4*AVA$5*(AVA21-AVA$7)/(AVA$8-AVA$7))),IF(AVA21&lt;=AVA$8,AVA$5,IF(AVA21&gt;AVA$6,0,0.6*AVA$5+0.4*AVA$5*(AVA21-AVA$7)/(AVA$8-AVA$7))))))</f>
      </c>
      <c r="AVC21" s="126">
        <f>IF(AVA21&lt;&gt;"",AVA$5,0)</f>
      </c>
      <c r="AVD21" s="125">
        <f>IF(AVA$6=0,RANK(AVA21,AVA$12:AVA$42,0),RANK(AVA21,AVA$12:AVA$42,1))</f>
      </c>
      <c r="AVE21" s="126">
        <v>99.28</v>
      </c>
      <c r="AVF21" s="126">
        <f>IF(COUNTA(AVE$12:AVE$42)=0,0.6*AVE$5,IF(AVE21="",0,IF(AVE$6=0,IF(AVE21&gt;=AVE$8,AVE$5,IF(AVE21&lt;AVE$6,0,0.6*AVE$5+0.4*AVE$5*(AVE21-AVE$7)/(AVE$8-AVE$7))),IF(AVE21&lt;=AVE$8,AVE$5,IF(AVE21&gt;AVE$6,0,0.6*AVE$5+0.4*AVE$5*(AVE21-AVE$7)/(AVE$8-AVE$7))))))</f>
      </c>
      <c r="AVG21" s="126">
        <f>IF(AVE21&lt;&gt;"",AVE$5,0)</f>
      </c>
      <c r="AVH21" s="125">
        <f>IF(AVE$6=0,RANK(AVE21,AVE$12:AVE$42,0),RANK(AVE21,AVE$12:AVE$42,1))</f>
      </c>
      <c r="AVI21" s="126">
        <v>99.58</v>
      </c>
      <c r="AVJ21" s="126">
        <f>IF(COUNTA(AVI$12:AVI$42)=0,0.6*AVI$5,IF(AVI21="",0,IF(AVI$6=0,IF(AVI21&gt;=AVI$8,AVI$5,IF(AVI21&lt;AVI$6,0,0.6*AVI$5+0.4*AVI$5*(AVI21-AVI$7)/(AVI$8-AVI$7))),IF(AVI21&lt;=AVI$8,AVI$5,IF(AVI21&gt;AVI$6,0,0.6*AVI$5+0.4*AVI$5*(AVI21-AVI$7)/(AVI$8-AVI$7))))))</f>
      </c>
      <c r="AVK21" s="126">
        <f>IF(AVI21&lt;&gt;"",AVI$5,0)</f>
      </c>
      <c r="AVL21" s="125">
        <f>IF(AVI$6=0,RANK(AVI21,AVI$12:AVI$42,0),RANK(AVI21,AVI$12:AVI$42,1))</f>
      </c>
      <c r="AVM21" s="126">
        <v>2.12</v>
      </c>
      <c r="AVN21" s="126">
        <f>IF(COUNTA(AVM$12:AVM$42)=0,0.6*AVM$5,IF(AVM21="",0,IF(AVM$6=0,IF(AVM21&gt;=AVM$8,AVM$5,IF(AVM21&lt;AVM$6,0,0.6*AVM$5+0.4*AVM$5*(AVM21-AVM$7)/(AVM$8-AVM$7))),IF(AVM21&lt;=AVM$8,AVM$5,IF(AVM21&gt;AVM$6,0,0.6*AVM$5+0.4*AVM$5*(AVM21-AVM$7)/(AVM$8-AVM$7))))))</f>
      </c>
      <c r="AVO21" s="126">
        <f>IF(AVM21&lt;&gt;"",AVM$5,0)</f>
      </c>
      <c r="AVP21" s="125">
        <f>IF(AVM$6=0,RANK(AVM21,AVM$12:AVM$42,0),RANK(AVM21,AVM$12:AVM$42,1))</f>
      </c>
      <c r="AVQ21" s="126">
        <v>98.26</v>
      </c>
      <c r="AVR21" s="126">
        <f>IF(COUNTA(AVQ$12:AVQ$42)=0,0.6*AVQ$5,IF(AVQ21="",0,IF(AVQ$6=0,IF(AVQ21&gt;=AVQ$8,AVQ$5,IF(AVQ21&lt;AVQ$6,0,0.6*AVQ$5+0.4*AVQ$5*(AVQ21-AVQ$7)/(AVQ$8-AVQ$7))),IF(AVQ21&lt;=AVQ$8,AVQ$5,IF(AVQ21&gt;AVQ$6,0,0.6*AVQ$5+0.4*AVQ$5*(AVQ21-AVQ$7)/(AVQ$8-AVQ$7))))))</f>
      </c>
      <c r="AVS21" s="126">
        <f>IF(AVQ21&lt;&gt;"",AVQ$5,0)</f>
      </c>
      <c r="AVT21" s="125">
        <f>IF(AVQ$6=0,RANK(AVQ21,AVQ$12:AVQ$42,0),RANK(AVQ21,AVQ$12:AVQ$42,1))</f>
      </c>
      <c r="AVU21" s="126">
        <v>99.93</v>
      </c>
      <c r="AVV21" s="126">
        <f>IF(COUNTA(AVU$12:AVU$42)=0,0.6*AVU$5,IF(AVU21="",0,IF(AVU$6=0,IF(AVU21&gt;=AVU$8,AVU$5,IF(AVU21&lt;AVU$6,0,0.6*AVU$5+0.4*AVU$5*(AVU21-AVU$7)/(AVU$8-AVU$7))),IF(AVU21&lt;=AVU$8,AVU$5,IF(AVU21&gt;AVU$6,0,0.6*AVU$5+0.4*AVU$5*(AVU21-AVU$7)/(AVU$8-AVU$7))))))</f>
      </c>
      <c r="AVW21" s="126">
        <f>IF(AVU21&lt;&gt;"",AVU$5,0)</f>
      </c>
      <c r="AVX21" s="125">
        <f>IF(AVU$6=0,RANK(AVU21,AVU$12:AVU$42,0),RANK(AVU21,AVU$12:AVU$42,1))</f>
      </c>
      <c r="AVY21" s="126">
        <v>0.52</v>
      </c>
      <c r="AVZ21" s="126">
        <f>IF(COUNTA(AVY$12:AVY$42)=0,0.6*AVY$5,IF(AVY21="",0,IF(AVY$6=0,IF(AVY21&gt;=AVY$8,AVY$5,IF(AVY21&lt;AVY$6,0,0.6*AVY$5+0.4*AVY$5*(AVY21-AVY$7)/(AVY$8-AVY$7))),IF(AVY21&lt;=AVY$8,AVY$5,IF(AVY21&gt;AVY$6,0,0.6*AVY$5+0.4*AVY$5*(AVY21-AVY$7)/(AVY$8-AVY$7))))))</f>
      </c>
      <c r="AWA21" s="126">
        <f>IF(AVY21&lt;&gt;"",AVY$5,0)</f>
      </c>
      <c r="AWB21" s="125">
        <f>IF(AVY$6=0,RANK(AVY21,AVY$12:AVY$42,0),RANK(AVY21,AVY$12:AVY$42,1))</f>
      </c>
      <c r="AWC21" s="126">
        <v>100</v>
      </c>
      <c r="AWD21" s="126">
        <f>IF(COUNTA(AWC$12:AWC$42)=0,0.6*AWC$5,IF(AWC21="",0,IF(AWC$6=0,IF(AWC21&gt;=AWC$8,AWC$5,IF(AWC21&lt;AWC$6,0,0.6*AWC$5+0.4*AWC$5*(AWC21-AWC$7)/(AWC$8-AWC$7))),IF(AWC21&lt;=AWC$8,AWC$5,IF(AWC21&gt;AWC$6,0,0.6*AWC$5+0.4*AWC$5*(AWC21-AWC$7)/(AWC$8-AWC$7))))))</f>
      </c>
      <c r="AWE21" s="126">
        <f>IF(AWC21&lt;&gt;"",AWC$5,0)</f>
      </c>
      <c r="AWF21" s="125">
        <f>IF(AWC$6=0,RANK(AWC21,AWC$12:AWC$42,0),RANK(AWC21,AWC$12:AWC$42,1))</f>
      </c>
      <c r="AWG21" s="126">
        <v>0.557</v>
      </c>
      <c r="AWH21" s="126">
        <f>IF(COUNTA(AWG$12:AWG$42)=0,0.6*AWG$5,IF(AWG21="",0,IF(AWG$6=0,IF(AWG21&gt;=AWG$8,AWG$5,IF(AWG21&lt;AWG$6,0,0.6*AWG$5+0.4*AWG$5*(AWG21-AWG$7)/(AWG$8-AWG$7))),IF(AWG21&lt;=AWG$8,AWG$5,IF(AWG21&gt;AWG$6,0,0.6*AWG$5+0.4*AWG$5*(AWG21-AWG$7)/(AWG$8-AWG$7))))))</f>
      </c>
      <c r="AWI21" s="126">
        <f>IF(AWG21&lt;&gt;"",AWG$5,0)</f>
      </c>
      <c r="AWJ21" s="125">
        <f>IF(AWG$6=0,RANK(AWG21,AWG$12:AWG$42,0),RANK(AWG21,AWG$12:AWG$42,1))</f>
      </c>
      <c r="AWK21" s="126">
        <v>0</v>
      </c>
      <c r="AWL21" s="126">
        <f>IF(COUNTA(AWK$12:AWK$42)=0,0.6*AWK$5,IF(AWK21="",0,IF(AWK$6=0,IF(AWK21&gt;=AWK$8,AWK$5,IF(AWK21&lt;AWK$6,0,0.6*AWK$5+0.4*AWK$5*(AWK21-AWK$7)/(AWK$8-AWK$7))),IF(AWK21&lt;=AWK$8,AWK$5,IF(AWK21&gt;AWK$6,0,0.6*AWK$5+0.4*AWK$5*(AWK21-AWK$7)/(AWK$8-AWK$7))))))</f>
      </c>
      <c r="AWM21" s="126">
        <f>IF(AWK21&lt;&gt;"",AWK$5,0)</f>
      </c>
      <c r="AWN21" s="125">
        <f>IF(AWK$6=0,RANK(AWK21,AWK$12:AWK$42,0),RANK(AWK21,AWK$12:AWK$42,1))</f>
      </c>
      <c r="AWO21" s="126">
        <v>43.32</v>
      </c>
      <c r="AWP21" s="126">
        <f>IF(COUNTA(AWO$12:AWO$42)=0,0.6*AWO$5,IF(AWO21="",0,IF(AWO$6=0,IF(AWO21&gt;=AWO$8,AWO$5,IF(AWO21&lt;AWO$6,0,0.6*AWO$5+0.4*AWO$5*(AWO21-AWO$7)/(AWO$8-AWO$7))),IF(AWO21&lt;=AWO$8,AWO$5,IF(AWO21&gt;AWO$6,0,0.6*AWO$5+0.4*AWO$5*(AWO21-AWO$7)/(AWO$8-AWO$7))))))</f>
      </c>
      <c r="AWQ21" s="126">
        <f>IF(AWO21&lt;&gt;"",AWO$5,0)</f>
      </c>
      <c r="AWR21" s="125">
        <f>IF(AWO$6=0,RANK(AWO21,AWO$12:AWO$42,0),RANK(AWO21,AWO$12:AWO$42,1))</f>
      </c>
      <c r="AWS21" s="126">
        <v>7.58</v>
      </c>
      <c r="AWT21" s="126">
        <f>IF(COUNTA(AWS$12:AWS$42)=0,0.6*AWS$5,IF(AWS21="",0,IF(AWS$6=0,IF(AWS21&gt;=AWS$8,AWS$5,IF(AWS21&lt;AWS$6,0,0.6*AWS$5+0.4*AWS$5*(AWS21-AWS$7)/(AWS$8-AWS$7))),IF(AWS21&lt;=AWS$8,AWS$5,IF(AWS21&gt;AWS$6,0,0.6*AWS$5+0.4*AWS$5*(AWS21-AWS$7)/(AWS$8-AWS$7))))))</f>
      </c>
      <c r="AWU21" s="126">
        <f>IF(AWS21&lt;&gt;"",AWS$5,0)</f>
      </c>
      <c r="AWV21" s="125">
        <f>IF(AWS$6=0,RANK(AWS21,AWS$12:AWS$42,0),RANK(AWS21,AWS$12:AWS$42,1))</f>
      </c>
      <c r="AWW21" s="126">
        <v>94.94</v>
      </c>
      <c r="AWX21" s="126">
        <f>IF(COUNTA(AWW$12:AWW$42)=0,0.6*AWW$5,IF(AWW21="",0,IF(AWW$6=0,IF(AWW21&gt;=AWW$8,AWW$5,IF(AWW21&lt;AWW$6,0,0.6*AWW$5+0.4*AWW$5*(AWW21-AWW$7)/(AWW$8-AWW$7))),IF(AWW21&lt;=AWW$8,AWW$5,IF(AWW21&gt;AWW$6,0,0.6*AWW$5+0.4*AWW$5*(AWW21-AWW$7)/(AWW$8-AWW$7))))))</f>
      </c>
      <c r="AWY21" s="126">
        <f>IF(AWW21&lt;&gt;"",AWW$5,0)</f>
      </c>
      <c r="AWZ21" s="125">
        <f>IF(AWW$6=0,RANK(AWW21,AWW$12:AWW$42,0),RANK(AWW21,AWW$12:AWW$42,1))</f>
      </c>
      <c r="AXA21"/>
      <c r="AXB21" s="126">
        <f>IF(COUNTA(AXA$12:AXA$42)=0,0.6*AXA$5,IF(AXA21="",0,IF(AXA$6=0,IF(AXA21&gt;=AXA$8,AXA$5,IF(AXA21&lt;AXA$6,0,0.6*AXA$5+0.4*AXA$5*(AXA21-AXA$7)/(AXA$8-AXA$7))),IF(AXA21&lt;=AXA$8,AXA$5,IF(AXA21&gt;AXA$6,0,0.6*AXA$5+0.4*AXA$5*(AXA21-AXA$7)/(AXA$8-AXA$7))))))</f>
      </c>
      <c r="AXC21" s="126">
        <f>IF(AXA21&lt;&gt;"",AXA$5,0)</f>
      </c>
      <c r="AXD21" s="125">
        <f>IF(AXA$6=0,RANK(AXA21,AXA$12:AXA$42,0),RANK(AXA21,AXA$12:AXA$42,1))</f>
      </c>
      <c r="AXE21"/>
      <c r="AXF21" s="126">
        <f>IF(COUNTA(AXE$12:AXE$42)=0,0.6*AXE$5,IF(AXE21="",0,IF(AXE$6=0,IF(AXE21&gt;=AXE$8,AXE$5,IF(AXE21&lt;AXE$6,0,0.6*AXE$5+0.4*AXE$5*(AXE21-AXE$7)/(AXE$8-AXE$7))),IF(AXE21&lt;=AXE$8,AXE$5,IF(AXE21&gt;AXE$6,0,0.6*AXE$5+0.4*AXE$5*(AXE21-AXE$7)/(AXE$8-AXE$7))))))</f>
      </c>
      <c r="AXG21" s="126">
        <f>IF(AXE21&lt;&gt;"",AXE$5,0)</f>
      </c>
      <c r="AXH21" s="125">
        <f>IF(AXE$6=0,RANK(AXE21,AXE$12:AXE$42,0),RANK(AXE21,AXE$12:AXE$42,1))</f>
      </c>
      <c r="AXI21"/>
      <c r="AXJ21" s="126">
        <f>IF(COUNTA(AXI$12:AXI$42)=0,0.6*AXI$5,IF(AXI21="",0,IF(AXI$6=0,IF(AXI21&gt;=AXI$8,AXI$5,IF(AXI21&lt;AXI$6,0,0.6*AXI$5+0.4*AXI$5*(AXI21-AXI$7)/(AXI$8-AXI$7))),IF(AXI21&lt;=AXI$8,AXI$5,IF(AXI21&gt;AXI$6,0,0.6*AXI$5+0.4*AXI$5*(AXI21-AXI$7)/(AXI$8-AXI$7))))))</f>
      </c>
      <c r="AXK21" s="126">
        <f>IF(AXI21&lt;&gt;"",AXI$5,0)</f>
      </c>
      <c r="AXL21" s="125">
        <f>IF(AXI$6=0,RANK(AXI21,AXI$12:AXI$42,0),RANK(AXI21,AXI$12:AXI$42,1))</f>
      </c>
      <c r="AXM21"/>
      <c r="AXN21" s="126">
        <f>IF(COUNTA(AXM$12:AXM$42)=0,0.6*AXM$5,IF(AXM21="",0,IF(AXM$6=0,IF(AXM21&gt;=AXM$8,AXM$5,IF(AXM21&lt;AXM$6,0,0.6*AXM$5+0.4*AXM$5*(AXM21-AXM$7)/(AXM$8-AXM$7))),IF(AXM21&lt;=AXM$8,AXM$5,IF(AXM21&gt;AXM$6,0,0.6*AXM$5+0.4*AXM$5*(AXM21-AXM$7)/(AXM$8-AXM$7))))))</f>
      </c>
      <c r="AXO21" s="126">
        <f>IF(AXM21&lt;&gt;"",AXM$5,0)</f>
      </c>
      <c r="AXP21" s="125">
        <f>IF(AXM$6=0,RANK(AXM21,AXM$12:AXM$42,0),RANK(AXM21,AXM$12:AXM$42,1))</f>
      </c>
      <c r="AXQ21" s="126">
        <v>99.28</v>
      </c>
      <c r="AXR21" s="126">
        <f>IF(COUNTA(AXQ$12:AXQ$42)=0,0.6*AXQ$5,IF(AXQ21="",0,IF(AXQ$6=0,IF(AXQ21&gt;=AXQ$8,AXQ$5,IF(AXQ21&lt;AXQ$6,0,0.6*AXQ$5+0.4*AXQ$5*(AXQ21-AXQ$7)/(AXQ$8-AXQ$7))),IF(AXQ21&lt;=AXQ$8,AXQ$5,IF(AXQ21&gt;AXQ$6,0,0.6*AXQ$5+0.4*AXQ$5*(AXQ21-AXQ$7)/(AXQ$8-AXQ$7))))))</f>
      </c>
      <c r="AXS21" s="126">
        <f>IF(AXQ21&lt;&gt;"",AXQ$5,0)</f>
      </c>
      <c r="AXT21" s="125">
        <f>IF(AXQ$6=0,RANK(AXQ21,AXQ$12:AXQ$42,0),RANK(AXQ21,AXQ$12:AXQ$42,1))</f>
      </c>
      <c r="AXU21" s="126">
        <v>98.57</v>
      </c>
      <c r="AXV21" s="126">
        <f>IF(COUNTA(AXU$12:AXU$42)=0,0.6*AXU$5,IF(AXU21="",0,IF(AXU$6=0,IF(AXU21&gt;=AXU$8,AXU$5,IF(AXU21&lt;AXU$6,0,0.6*AXU$5+0.4*AXU$5*(AXU21-AXU$7)/(AXU$8-AXU$7))),IF(AXU21&lt;=AXU$8,AXU$5,IF(AXU21&gt;AXU$6,0,0.6*AXU$5+0.4*AXU$5*(AXU21-AXU$7)/(AXU$8-AXU$7))))))</f>
      </c>
      <c r="AXW21" s="126">
        <f>IF(AXU21&lt;&gt;"",AXU$5,0)</f>
      </c>
      <c r="AXX21" s="125">
        <f>IF(AXU$6=0,RANK(AXU21,AXU$12:AXU$42,0),RANK(AXU21,AXU$12:AXU$42,1))</f>
      </c>
      <c r="AXY21" s="126">
        <v>100</v>
      </c>
      <c r="AXZ21" s="126">
        <f>IF(COUNTA(AXY$12:AXY$42)=0,0.6*AXY$5,IF(AXY21="",0,IF(AXY$6=0,IF(AXY21&gt;=AXY$8,AXY$5,IF(AXY21&lt;AXY$6,0,0.6*AXY$5+0.4*AXY$5*(AXY21-AXY$7)/(AXY$8-AXY$7))),IF(AXY21&lt;=AXY$8,AXY$5,IF(AXY21&gt;AXY$6,0,0.6*AXY$5+0.4*AXY$5*(AXY21-AXY$7)/(AXY$8-AXY$7))))))</f>
      </c>
      <c r="AYA21" s="126">
        <f>IF(AXY21&lt;&gt;"",AXY$5,0)</f>
      </c>
      <c r="AYB21" s="125">
        <f>IF(AXY$6=0,RANK(AXY21,AXY$12:AXY$42,0),RANK(AXY21,AXY$12:AXY$42,1))</f>
      </c>
      <c r="AYC21" s="126">
        <v>2.1</v>
      </c>
      <c r="AYD21" s="126">
        <f>IF(COUNTA(AYC$12:AYC$42)=0,0.6*AYC$5,IF(AYC21="",0,IF(AYC$6=0,IF(AYC21&gt;=AYC$8,AYC$5,IF(AYC21&lt;AYC$6,0,0.6*AYC$5+0.4*AYC$5*(AYC21-AYC$7)/(AYC$8-AYC$7))),IF(AYC21&lt;=AYC$8,AYC$5,IF(AYC21&gt;AYC$6,0,0.6*AYC$5+0.4*AYC$5*(AYC21-AYC$7)/(AYC$8-AYC$7))))))</f>
      </c>
      <c r="AYE21" s="126">
        <f>IF(AYC21&lt;&gt;"",AYC$5,0)</f>
      </c>
      <c r="AYF21" s="125">
        <f>IF(AYC$6=0,RANK(AYC21,AYC$12:AYC$42,0),RANK(AYC21,AYC$12:AYC$42,1))</f>
      </c>
      <c r="AYG21" s="126">
        <v>99.28</v>
      </c>
      <c r="AYH21" s="126">
        <f>IF(COUNTA(AYG$12:AYG$42)=0,0.6*AYG$5,IF(AYG21="",0,IF(AYG$6=0,IF(AYG21&gt;=AYG$8,AYG$5,IF(AYG21&lt;AYG$6,0,0.6*AYG$5+0.4*AYG$5*(AYG21-AYG$7)/(AYG$8-AYG$7))),IF(AYG21&lt;=AYG$8,AYG$5,IF(AYG21&gt;AYG$6,0,0.6*AYG$5+0.4*AYG$5*(AYG21-AYG$7)/(AYG$8-AYG$7))))))</f>
      </c>
      <c r="AYI21" s="126">
        <f>IF(AYG21&lt;&gt;"",AYG$5,0)</f>
      </c>
      <c r="AYJ21" s="125">
        <f>IF(AYG$6=0,RANK(AYG21,AYG$12:AYG$42,0),RANK(AYG21,AYG$12:AYG$42,1))</f>
      </c>
      <c r="AYK21" s="126">
        <v>100</v>
      </c>
      <c r="AYL21" s="126">
        <f>IF(COUNTA(AYK$12:AYK$42)=0,0.6*AYK$5,IF(AYK21="",0,IF(AYK$6=0,IF(AYK21&gt;=AYK$8,AYK$5,IF(AYK21&lt;AYK$6,0,0.6*AYK$5+0.4*AYK$5*(AYK21-AYK$7)/(AYK$8-AYK$7))),IF(AYK21&lt;=AYK$8,AYK$5,IF(AYK21&gt;AYK$6,0,0.6*AYK$5+0.4*AYK$5*(AYK21-AYK$7)/(AYK$8-AYK$7))))))</f>
      </c>
      <c r="AYM21" s="126">
        <f>IF(AYK21&lt;&gt;"",AYK$5,0)</f>
      </c>
      <c r="AYN21" s="125">
        <f>IF(AYK$6=0,RANK(AYK21,AYK$12:AYK$42,0),RANK(AYK21,AYK$12:AYK$42,1))</f>
      </c>
      <c r="AYO21" s="126">
        <v>1.15</v>
      </c>
      <c r="AYP21" s="126">
        <f>IF(COUNTA(AYO$12:AYO$42)=0,0.6*AYO$5,IF(AYO21="",0,IF(AYO$6=0,IF(AYO21&gt;=AYO$8,AYO$5,IF(AYO21&lt;AYO$6,0,0.6*AYO$5+0.4*AYO$5*(AYO21-AYO$7)/(AYO$8-AYO$7))),IF(AYO21&lt;=AYO$8,AYO$5,IF(AYO21&gt;AYO$6,0,0.6*AYO$5+0.4*AYO$5*(AYO21-AYO$7)/(AYO$8-AYO$7))))))</f>
      </c>
      <c r="AYQ21" s="126">
        <f>IF(AYO21&lt;&gt;"",AYO$5,0)</f>
      </c>
      <c r="AYR21" s="125">
        <f>IF(AYO$6=0,RANK(AYO21,AYO$12:AYO$42,0),RANK(AYO21,AYO$12:AYO$42,1))</f>
      </c>
      <c r="AYS21" s="126">
        <v>100</v>
      </c>
      <c r="AYT21" s="126">
        <f>IF(COUNTA(AYS$12:AYS$42)=0,0.6*AYS$5,IF(AYS21="",0,IF(AYS$6=0,IF(AYS21&gt;=AYS$8,AYS$5,IF(AYS21&lt;AYS$6,0,0.6*AYS$5+0.4*AYS$5*(AYS21-AYS$7)/(AYS$8-AYS$7))),IF(AYS21&lt;=AYS$8,AYS$5,IF(AYS21&gt;AYS$6,0,0.6*AYS$5+0.4*AYS$5*(AYS21-AYS$7)/(AYS$8-AYS$7))))))</f>
      </c>
      <c r="AYU21" s="126">
        <f>IF(AYS21&lt;&gt;"",AYS$5,0)</f>
      </c>
      <c r="AYV21" s="125">
        <f>IF(AYS$6=0,RANK(AYS21,AYS$12:AYS$42,0),RANK(AYS21,AYS$12:AYS$42,1))</f>
      </c>
      <c r="AYW21" s="126">
        <v>0.33</v>
      </c>
      <c r="AYX21" s="126">
        <f>IF(COUNTA(AYW$12:AYW$42)=0,0.6*AYW$5,IF(AYW21="",0,IF(AYW$6=0,IF(AYW21&gt;=AYW$8,AYW$5,IF(AYW21&lt;AYW$6,0,0.6*AYW$5+0.4*AYW$5*(AYW21-AYW$7)/(AYW$8-AYW$7))),IF(AYW21&lt;=AYW$8,AYW$5,IF(AYW21&gt;AYW$6,0,0.6*AYW$5+0.4*AYW$5*(AYW21-AYW$7)/(AYW$8-AYW$7))))))</f>
      </c>
      <c r="AYY21" s="126">
        <f>IF(AYW21&lt;&gt;"",AYW$5,0)</f>
      </c>
      <c r="AYZ21" s="125">
        <f>IF(AYW$6=0,RANK(AYW21,AYW$12:AYW$42,0),RANK(AYW21,AYW$12:AYW$42,1))</f>
      </c>
      <c r="AZA21" s="126">
        <v>0</v>
      </c>
      <c r="AZB21" s="126">
        <f>IF(COUNTA(AZA$12:AZA$42)=0,0.6*AZA$5,IF(AZA21="",0,IF(AZA$6=0,IF(AZA21&gt;=AZA$8,AZA$5,IF(AZA21&lt;AZA$6,0,0.6*AZA$5+0.4*AZA$5*(AZA21-AZA$7)/(AZA$8-AZA$7))),IF(AZA21&lt;=AZA$8,AZA$5,IF(AZA21&gt;AZA$6,0,0.6*AZA$5+0.4*AZA$5*(AZA21-AZA$7)/(AZA$8-AZA$7))))))</f>
      </c>
      <c r="AZC21" s="126">
        <f>IF(AZA21&lt;&gt;"",AZA$5,0)</f>
      </c>
      <c r="AZD21" s="125">
        <f>IF(AZA$6=0,RANK(AZA21,AZA$12:AZA$42,0),RANK(AZA21,AZA$12:AZA$42,1))</f>
      </c>
      <c r="AZE21" s="126">
        <v>41.4537</v>
      </c>
      <c r="AZF21" s="126">
        <f>IF(COUNTA(AZE$12:AZE$42)=0,0.6*AZE$5,IF(AZE21="",0,IF(AZE$6=0,IF(AZE21&gt;=AZE$8,AZE$5,IF(AZE21&lt;AZE$6,0,0.6*AZE$5+0.4*AZE$5*(AZE21-AZE$7)/(AZE$8-AZE$7))),IF(AZE21&lt;=AZE$8,AZE$5,IF(AZE21&gt;AZE$6,0,0.6*AZE$5+0.4*AZE$5*(AZE21-AZE$7)/(AZE$8-AZE$7))))))</f>
      </c>
      <c r="AZG21" s="126">
        <f>IF(AZE21&lt;&gt;"",AZE$5,0)</f>
      </c>
      <c r="AZH21" s="125">
        <f>IF(AZE$6=0,RANK(AZE21,AZE$12:AZE$42,0),RANK(AZE21,AZE$12:AZE$42,1))</f>
      </c>
      <c r="AZI21" s="126">
        <v>6.97019</v>
      </c>
      <c r="AZJ21" s="126">
        <f>IF(COUNTA(AZI$12:AZI$42)=0,0.6*AZI$5,IF(AZI21="",0,IF(AZI$6=0,IF(AZI21&gt;=AZI$8,AZI$5,IF(AZI21&lt;AZI$6,0,0.6*AZI$5+0.4*AZI$5*(AZI21-AZI$7)/(AZI$8-AZI$7))),IF(AZI21&lt;=AZI$8,AZI$5,IF(AZI21&gt;AZI$6,0,0.6*AZI$5+0.4*AZI$5*(AZI21-AZI$7)/(AZI$8-AZI$7))))))</f>
      </c>
      <c r="AZK21" s="126">
        <f>IF(AZI21&lt;&gt;"",AZI$5,0)</f>
      </c>
      <c r="AZL21" s="125">
        <f>IF(AZI$6=0,RANK(AZI21,AZI$12:AZI$42,0),RANK(AZI21,AZI$12:AZI$42,1))</f>
      </c>
      <c r="AZM21"/>
      <c r="AZN21" s="126">
        <f>IF(COUNTA(AZM$12:AZM$42)=0,0.6*AZM$5,IF(AZM21="",0,IF(AZM$6=0,IF(AZM21&gt;=AZM$8,AZM$5,IF(AZM21&lt;AZM$6,0,0.6*AZM$5+0.4*AZM$5*(AZM21-AZM$7)/(AZM$8-AZM$7))),IF(AZM21&lt;=AZM$8,AZM$5,IF(AZM21&gt;AZM$6,0,0.6*AZM$5+0.4*AZM$5*(AZM21-AZM$7)/(AZM$8-AZM$7))))))</f>
      </c>
      <c r="AZO21" s="126">
        <f>IF(AZM21&lt;&gt;"",AZM$5,0)</f>
      </c>
      <c r="AZP21" s="125">
        <f>IF(AZM$6=0,RANK(AZM21,AZM$12:AZM$42,0),RANK(AZM21,AZM$12:AZM$42,1))</f>
      </c>
      <c r="AZQ21"/>
      <c r="AZR21" s="126">
        <f>IF(COUNTA(AZQ$12:AZQ$42)=0,0.6*AZQ$5,IF(AZQ21="",0,IF(AZQ$6=0,IF(AZQ21&gt;=AZQ$8,AZQ$5,IF(AZQ21&lt;AZQ$6,0,0.6*AZQ$5+0.4*AZQ$5*(AZQ21-AZQ$7)/(AZQ$8-AZQ$7))),IF(AZQ21&lt;=AZQ$8,AZQ$5,IF(AZQ21&gt;AZQ$6,0,0.6*AZQ$5+0.4*AZQ$5*(AZQ21-AZQ$7)/(AZQ$8-AZQ$7))))))</f>
      </c>
      <c r="AZS21" s="126">
        <f>IF(AZQ21&lt;&gt;"",AZQ$5,0)</f>
      </c>
      <c r="AZT21" s="125">
        <f>IF(AZQ$6=0,RANK(AZQ21,AZQ$12:AZQ$42,0),RANK(AZQ21,AZQ$12:AZQ$42,1))</f>
      </c>
      <c r="AZU21"/>
      <c r="AZV21" s="126">
        <f>IF(COUNTA(AZU$12:AZU$42)=0,0.6*AZU$5,IF(AZU21="",0,IF(AZU$6=0,IF(AZU21&gt;=AZU$8,AZU$5,IF(AZU21&lt;AZU$6,0,0.6*AZU$5+0.4*AZU$5*(AZU21-AZU$7)/(AZU$8-AZU$7))),IF(AZU21&lt;=AZU$8,AZU$5,IF(AZU21&gt;AZU$6,0,0.6*AZU$5+0.4*AZU$5*(AZU21-AZU$7)/(AZU$8-AZU$7))))))</f>
      </c>
      <c r="AZW21" s="126">
        <f>IF(AZU21&lt;&gt;"",AZU$5,0)</f>
      </c>
      <c r="AZX21" s="125">
        <f>IF(AZU$6=0,RANK(AZU21,AZU$12:AZU$42,0),RANK(AZU21,AZU$12:AZU$42,1))</f>
      </c>
      <c r="AZY21"/>
      <c r="AZZ21" s="126">
        <f>IF(COUNTA(AZY$12:AZY$42)=0,0.6*AZY$5,IF(AZY21="",0,IF(AZY$6=0,IF(AZY21&gt;=AZY$8,AZY$5,IF(AZY21&lt;AZY$6,0,0.6*AZY$5+0.4*AZY$5*(AZY21-AZY$7)/(AZY$8-AZY$7))),IF(AZY21&lt;=AZY$8,AZY$5,IF(AZY21&gt;AZY$6,0,0.6*AZY$5+0.4*AZY$5*(AZY21-AZY$7)/(AZY$8-AZY$7))))))</f>
      </c>
      <c r="BAA21" s="126">
        <f>IF(AZY21&lt;&gt;"",AZY$5,0)</f>
      </c>
      <c r="BAB21" s="125">
        <f>IF(AZY$6=0,RANK(AZY21,AZY$12:AZY$42,0),RANK(AZY21,AZY$12:AZY$42,1))</f>
      </c>
      <c r="BAC21"/>
      <c r="BAD21" s="126">
        <f>IF(COUNTA(BAC$12:BAC$42)=0,0.6*BAC$5,IF(BAC21="",0,IF(BAC$6=0,IF(BAC21&gt;=BAC$8,BAC$5,IF(BAC21&lt;BAC$6,0,0.6*BAC$5+0.4*BAC$5*(BAC21-BAC$7)/(BAC$8-BAC$7))),IF(BAC21&lt;=BAC$8,BAC$5,IF(BAC21&gt;BAC$6,0,0.6*BAC$5+0.4*BAC$5*(BAC21-BAC$7)/(BAC$8-BAC$7))))))</f>
      </c>
      <c r="BAE21" s="126">
        <f>IF(BAC21&lt;&gt;"",BAC$5,0)</f>
      </c>
      <c r="BAF21" s="125">
        <f>IF(BAC$6=0,RANK(BAC21,BAC$12:BAC$42,0),RANK(BAC21,BAC$12:BAC$42,1))</f>
      </c>
      <c r="BAG21"/>
      <c r="BAH21" s="126">
        <f>IF(COUNTA(BAG$12:BAG$42)=0,0.6*BAG$5,IF(BAG21="",0,IF(BAG$6=0,IF(BAG21&gt;=BAG$8,BAG$5,IF(BAG21&lt;BAG$6,0,0.6*BAG$5+0.4*BAG$5*(BAG21-BAG$7)/(BAG$8-BAG$7))),IF(BAG21&lt;=BAG$8,BAG$5,IF(BAG21&gt;BAG$6,0,0.6*BAG$5+0.4*BAG$5*(BAG21-BAG$7)/(BAG$8-BAG$7))))))</f>
      </c>
      <c r="BAI21" s="126">
        <f>IF(BAG21&lt;&gt;"",BAG$5,0)</f>
      </c>
      <c r="BAJ21" s="125">
        <f>IF(BAG$6=0,RANK(BAG21,BAG$12:BAG$42,0),RANK(BAG21,BAG$12:BAG$42,1))</f>
      </c>
      <c r="BAK21"/>
      <c r="BAL21" s="126">
        <f>IF(COUNTA(BAK$12:BAK$42)=0,0.6*BAK$5,IF(BAK21="",0,IF(BAK$6=0,IF(BAK21&gt;=BAK$8,BAK$5,IF(BAK21&lt;BAK$6,0,0.6*BAK$5+0.4*BAK$5*(BAK21-BAK$7)/(BAK$8-BAK$7))),IF(BAK21&lt;=BAK$8,BAK$5,IF(BAK21&gt;BAK$6,0,0.6*BAK$5+0.4*BAK$5*(BAK21-BAK$7)/(BAK$8-BAK$7))))))</f>
      </c>
      <c r="BAM21" s="126">
        <f>IF(BAK21&lt;&gt;"",BAK$5,0)</f>
      </c>
      <c r="BAN21" s="125">
        <f>IF(BAK$6=0,RANK(BAK21,BAK$12:BAK$42,0),RANK(BAK21,BAK$12:BAK$42,1))</f>
      </c>
      <c r="BAO21"/>
      <c r="BAP21" s="126">
        <f>IF(COUNTA(BAO$12:BAO$42)=0,0.6*BAO$5,IF(BAO21="",0,IF(BAO$6=0,IF(BAO21&gt;=BAO$8,BAO$5,IF(BAO21&lt;BAO$6,0,0.6*BAO$5+0.4*BAO$5*(BAO21-BAO$7)/(BAO$8-BAO$7))),IF(BAO21&lt;=BAO$8,BAO$5,IF(BAO21&gt;BAO$6,0,0.6*BAO$5+0.4*BAO$5*(BAO21-BAO$7)/(BAO$8-BAO$7))))))</f>
      </c>
      <c r="BAQ21" s="126">
        <f>IF(BAO21&lt;&gt;"",BAO$5,0)</f>
      </c>
      <c r="BAR21" s="125">
        <f>IF(BAO$6=0,RANK(BAO21,BAO$12:BAO$42,0),RANK(BAO21,BAO$12:BAO$42,1))</f>
      </c>
      <c r="BAS21"/>
      <c r="BAT21" s="126">
        <f>IF(COUNTA(BAS$12:BAS$42)=0,0.6*BAS$5,IF(BAS21="",0,IF(BAS$6=0,IF(BAS21&gt;=BAS$8,BAS$5,IF(BAS21&lt;BAS$6,0,0.6*BAS$5+0.4*BAS$5*(BAS21-BAS$7)/(BAS$8-BAS$7))),IF(BAS21&lt;=BAS$8,BAS$5,IF(BAS21&gt;BAS$6,0,0.6*BAS$5+0.4*BAS$5*(BAS21-BAS$7)/(BAS$8-BAS$7))))))</f>
      </c>
      <c r="BAU21" s="126">
        <f>IF(BAS21&lt;&gt;"",BAS$5,0)</f>
      </c>
      <c r="BAV21" s="125">
        <f>IF(BAS$6=0,RANK(BAS21,BAS$12:BAS$42,0),RANK(BAS21,BAS$12:BAS$42,1))</f>
      </c>
      <c r="BAW21"/>
      <c r="BAX21" s="126">
        <f>IF(COUNTA(BAW$12:BAW$42)=0,0.6*BAW$5,IF(BAW21="",0,IF(BAW$6=0,IF(BAW21&gt;=BAW$8,BAW$5,IF(BAW21&lt;BAW$6,0,0.6*BAW$5+0.4*BAW$5*(BAW21-BAW$7)/(BAW$8-BAW$7))),IF(BAW21&lt;=BAW$8,BAW$5,IF(BAW21&gt;BAW$6,0,0.6*BAW$5+0.4*BAW$5*(BAW21-BAW$7)/(BAW$8-BAW$7))))))</f>
      </c>
      <c r="BAY21" s="126">
        <f>IF(BAW21&lt;&gt;"",BAW$5,0)</f>
      </c>
      <c r="BAZ21" s="125">
        <f>IF(BAW$6=0,RANK(BAW21,BAW$12:BAW$42,0),RANK(BAW21,BAW$12:BAW$42,1))</f>
      </c>
      <c r="BBA21"/>
      <c r="BBB21" s="126">
        <f>IF(COUNTA(BBA$12:BBA$42)=0,0.6*BBA$5,IF(BBA21="",0,IF(BBA$6=0,IF(BBA21&gt;=BBA$8,BBA$5,IF(BBA21&lt;BBA$6,0,0.6*BBA$5+0.4*BBA$5*(BBA21-BBA$7)/(BBA$8-BBA$7))),IF(BBA21&lt;=BBA$8,BBA$5,IF(BBA21&gt;BBA$6,0,0.6*BBA$5+0.4*BBA$5*(BBA21-BBA$7)/(BBA$8-BBA$7))))))</f>
      </c>
      <c r="BBC21" s="126">
        <f>IF(BBA21&lt;&gt;"",BBA$5,0)</f>
      </c>
      <c r="BBD21" s="125">
        <f>IF(BBA$6=0,RANK(BBA21,BBA$12:BBA$42,0),RANK(BBA21,BBA$12:BBA$42,1))</f>
      </c>
      <c r="BBE21"/>
      <c r="BBF21" s="126">
        <f>IF(COUNTA(BBE$12:BBE$42)=0,0.6*BBE$5,IF(BBE21="",0,IF(BBE$6=0,IF(BBE21&gt;=BBE$8,BBE$5,IF(BBE21&lt;BBE$6,0,0.6*BBE$5+0.4*BBE$5*(BBE21-BBE$7)/(BBE$8-BBE$7))),IF(BBE21&lt;=BBE$8,BBE$5,IF(BBE21&gt;BBE$6,0,0.6*BBE$5+0.4*BBE$5*(BBE21-BBE$7)/(BBE$8-BBE$7))))))</f>
      </c>
      <c r="BBG21" s="126">
        <f>IF(BBE21&lt;&gt;"",BBE$5,0)</f>
      </c>
      <c r="BBH21" s="125">
        <f>IF(BBE$6=0,RANK(BBE21,BBE$12:BBE$42,0),RANK(BBE21,BBE$12:BBE$42,1))</f>
      </c>
      <c r="BBI21"/>
      <c r="BBJ21" s="126">
        <f>IF(COUNTA(BBI$12:BBI$42)=0,0.6*BBI$5,IF(BBI21="",0,IF(BBI$6=0,IF(BBI21&gt;=BBI$8,BBI$5,IF(BBI21&lt;BBI$6,0,0.6*BBI$5+0.4*BBI$5*(BBI21-BBI$7)/(BBI$8-BBI$7))),IF(BBI21&lt;=BBI$8,BBI$5,IF(BBI21&gt;BBI$6,0,0.6*BBI$5+0.4*BBI$5*(BBI21-BBI$7)/(BBI$8-BBI$7))))))</f>
      </c>
      <c r="BBK21" s="126">
        <f>IF(BBI21&lt;&gt;"",BBI$5,0)</f>
      </c>
      <c r="BBL21" s="125">
        <f>IF(BBI$6=0,RANK(BBI21,BBI$12:BBI$42,0),RANK(BBI21,BBI$12:BBI$42,1))</f>
      </c>
      <c r="BBM21" s="126">
        <v>99.2</v>
      </c>
      <c r="BBN21" s="126">
        <f>IF(COUNTA(BBM$12:BBM$42)=0,0.6*BBM$5,IF(BBM21="",0,IF(BBM$6=0,IF(BBM21&gt;=BBM$8,BBM$5,IF(BBM21&lt;BBM$6,0,0.6*BBM$5+0.4*BBM$5*(BBM21-BBM$7)/(BBM$8-BBM$7))),IF(BBM21&lt;=BBM$8,BBM$5,IF(BBM21&gt;BBM$6,0,0.6*BBM$5+0.4*BBM$5*(BBM21-BBM$7)/(BBM$8-BBM$7))))))</f>
      </c>
      <c r="BBO21" s="126">
        <f>IF(BBM21&lt;&gt;"",BBM$5,0)</f>
      </c>
      <c r="BBP21" s="125">
        <f>IF(BBM$6=0,RANK(BBM21,BBM$12:BBM$42,0),RANK(BBM21,BBM$12:BBM$42,1))</f>
      </c>
      <c r="BBQ21" s="126">
        <v>99.86</v>
      </c>
      <c r="BBR21" s="126">
        <f>IF(COUNTA(BBQ$12:BBQ$42)=0,0.6*BBQ$5,IF(BBQ21="",0,IF(BBQ$6=0,IF(BBQ21&gt;=BBQ$8,BBQ$5,IF(BBQ21&lt;BBQ$6,0,0.6*BBQ$5+0.4*BBQ$5*(BBQ21-BBQ$7)/(BBQ$8-BBQ$7))),IF(BBQ21&lt;=BBQ$8,BBQ$5,IF(BBQ21&gt;BBQ$6,0,0.6*BBQ$5+0.4*BBQ$5*(BBQ21-BBQ$7)/(BBQ$8-BBQ$7))))))</f>
      </c>
      <c r="BBS21" s="126">
        <f>IF(BBQ21&lt;&gt;"",BBQ$5,0)</f>
      </c>
      <c r="BBT21" s="125">
        <f>IF(BBQ$6=0,RANK(BBQ21,BBQ$12:BBQ$42,0),RANK(BBQ21,BBQ$12:BBQ$42,1))</f>
      </c>
      <c r="BBU21" s="126">
        <v>2.76</v>
      </c>
      <c r="BBV21" s="126">
        <f>IF(COUNTA(BBU$12:BBU$42)=0,0.6*BBU$5,IF(BBU21="",0,IF(BBU$6=0,IF(BBU21&gt;=BBU$8,BBU$5,IF(BBU21&lt;BBU$6,0,0.6*BBU$5+0.4*BBU$5*(BBU21-BBU$7)/(BBU$8-BBU$7))),IF(BBU21&lt;=BBU$8,BBU$5,IF(BBU21&gt;BBU$6,0,0.6*BBU$5+0.4*BBU$5*(BBU21-BBU$7)/(BBU$8-BBU$7))))))</f>
      </c>
      <c r="BBW21" s="126">
        <f>IF(BBU21&lt;&gt;"",BBU$5,0)</f>
      </c>
      <c r="BBX21" s="125">
        <f>IF(BBU$6=0,RANK(BBU21,BBU$12:BBU$42,0),RANK(BBU21,BBU$12:BBU$42,1))</f>
      </c>
      <c r="BBY21" s="126">
        <v>99.03</v>
      </c>
      <c r="BBZ21" s="126">
        <f>IF(COUNTA(BBY$12:BBY$42)=0,0.6*BBY$5,IF(BBY21="",0,IF(BBY$6=0,IF(BBY21&gt;=BBY$8,BBY$5,IF(BBY21&lt;BBY$6,0,0.6*BBY$5+0.4*BBY$5*(BBY21-BBY$7)/(BBY$8-BBY$7))),IF(BBY21&lt;=BBY$8,BBY$5,IF(BBY21&gt;BBY$6,0,0.6*BBY$5+0.4*BBY$5*(BBY21-BBY$7)/(BBY$8-BBY$7))))))</f>
      </c>
      <c r="BCA21" s="126">
        <f>IF(BBY21&lt;&gt;"",BBY$5,0)</f>
      </c>
      <c r="BCB21" s="125">
        <f>IF(BBY$6=0,RANK(BBY21,BBY$12:BBY$42,0),RANK(BBY21,BBY$12:BBY$42,1))</f>
      </c>
      <c r="BCC21" s="126">
        <v>99.9</v>
      </c>
      <c r="BCD21" s="126">
        <f>IF(COUNTA(BCC$12:BCC$42)=0,0.6*BCC$5,IF(BCC21="",0,IF(BCC$6=0,IF(BCC21&gt;=BCC$8,BCC$5,IF(BCC21&lt;BCC$6,0,0.6*BCC$5+0.4*BCC$5*(BCC21-BCC$7)/(BCC$8-BCC$7))),IF(BCC21&lt;=BCC$8,BCC$5,IF(BCC21&gt;BCC$6,0,0.6*BCC$5+0.4*BCC$5*(BCC21-BCC$7)/(BCC$8-BCC$7))))))</f>
      </c>
      <c r="BCE21" s="126">
        <f>IF(BCC21&lt;&gt;"",BCC$5,0)</f>
      </c>
      <c r="BCF21" s="125">
        <f>IF(BCC$6=0,RANK(BCC21,BCC$12:BCC$42,0),RANK(BCC21,BCC$12:BCC$42,1))</f>
      </c>
      <c r="BCG21" s="126">
        <v>0.61</v>
      </c>
      <c r="BCH21" s="126">
        <f>IF(COUNTA(BCG$12:BCG$42)=0,0.6*BCG$5,IF(BCG21="",0,IF(BCG$6=0,IF(BCG21&gt;=BCG$8,BCG$5,IF(BCG21&lt;BCG$6,0,0.6*BCG$5+0.4*BCG$5*(BCG21-BCG$7)/(BCG$8-BCG$7))),IF(BCG21&lt;=BCG$8,BCG$5,IF(BCG21&gt;BCG$6,0,0.6*BCG$5+0.4*BCG$5*(BCG21-BCG$7)/(BCG$8-BCG$7))))))</f>
      </c>
      <c r="BCI21" s="126">
        <f>IF(BCG21&lt;&gt;"",BCG$5,0)</f>
      </c>
      <c r="BCJ21" s="125">
        <f>IF(BCG$6=0,RANK(BCG21,BCG$12:BCG$42,0),RANK(BCG21,BCG$12:BCG$42,1))</f>
      </c>
      <c r="BCK21" s="126">
        <v>98.4732824427481</v>
      </c>
      <c r="BCL21" s="126">
        <f>IF(COUNTA(BCK$12:BCK$42)=0,0.6*BCK$5,IF(BCK21="",0,IF(BCK$6=0,IF(BCK21&gt;=BCK$8,BCK$5,IF(BCK21&lt;BCK$6,0,0.6*BCK$5+0.4*BCK$5*(BCK21-BCK$7)/(BCK$8-BCK$7))),IF(BCK21&lt;=BCK$8,BCK$5,IF(BCK21&gt;BCK$6,0,0.6*BCK$5+0.4*BCK$5*(BCK21-BCK$7)/(BCK$8-BCK$7))))))</f>
      </c>
      <c r="BCM21" s="126">
        <f>IF(BCK21&lt;&gt;"",BCK$5,0)</f>
      </c>
      <c r="BCN21" s="125">
        <f>IF(BCK$6=0,RANK(BCK21,BCK$12:BCK$42,0),RANK(BCK21,BCK$12:BCK$42,1))</f>
      </c>
      <c r="BCO21" s="126">
        <v>0.609</v>
      </c>
      <c r="BCP21" s="126">
        <f>IF(COUNTA(BCO$12:BCO$42)=0,0.6*BCO$5,IF(BCO21="",0,IF(BCO$6=0,IF(BCO21&gt;=BCO$8,BCO$5,IF(BCO21&lt;BCO$6,0,0.6*BCO$5+0.4*BCO$5*(BCO21-BCO$7)/(BCO$8-BCO$7))),IF(BCO21&lt;=BCO$8,BCO$5,IF(BCO21&gt;BCO$6,0,0.6*BCO$5+0.4*BCO$5*(BCO21-BCO$7)/(BCO$8-BCO$7))))))</f>
      </c>
      <c r="BCQ21" s="126">
        <f>IF(BCO21&lt;&gt;"",BCO$5,0)</f>
      </c>
      <c r="BCR21" s="125">
        <f>IF(BCO$6=0,RANK(BCO21,BCO$12:BCO$42,0),RANK(BCO21,BCO$12:BCO$42,1))</f>
      </c>
      <c r="BCS21" s="126">
        <v>1.12364505228706</v>
      </c>
      <c r="BCT21" s="126">
        <f>IF(COUNTA(BCS$12:BCS$42)=0,0.6*BCS$5,IF(BCS21="",0,IF(BCS$6=0,IF(BCS21&gt;=BCS$8,BCS$5,IF(BCS21&lt;BCS$6,0,0.6*BCS$5+0.4*BCS$5*(BCS21-BCS$7)/(BCS$8-BCS$7))),IF(BCS21&lt;=BCS$8,BCS$5,IF(BCS21&gt;BCS$6,0,0.6*BCS$5+0.4*BCS$5*(BCS21-BCS$7)/(BCS$8-BCS$7))))))</f>
      </c>
      <c r="BCU21" s="126">
        <f>IF(BCS21&lt;&gt;"",BCS$5,0)</f>
      </c>
      <c r="BCV21" s="125">
        <f>IF(BCS$6=0,RANK(BCS21,BCS$12:BCS$42,0),RANK(BCS21,BCS$12:BCS$42,1))</f>
      </c>
      <c r="BCW21" s="126">
        <v>37.1947066033152</v>
      </c>
      <c r="BCX21" s="126">
        <f>IF(COUNTA(BCW$12:BCW$42)=0,0.6*BCW$5,IF(BCW21="",0,IF(BCW$6=0,IF(BCW21&gt;=BCW$8,BCW$5,IF(BCW21&lt;BCW$6,0,0.6*BCW$5+0.4*BCW$5*(BCW21-BCW$7)/(BCW$8-BCW$7))),IF(BCW21&lt;=BCW$8,BCW$5,IF(BCW21&gt;BCW$6,0,0.6*BCW$5+0.4*BCW$5*(BCW21-BCW$7)/(BCW$8-BCW$7))))))</f>
      </c>
      <c r="BCY21" s="126">
        <f>IF(BCW21&lt;&gt;"",BCW$5,0)</f>
      </c>
      <c r="BCZ21" s="125">
        <f>IF(BCW$6=0,RANK(BCW21,BCW$12:BCW$42,0),RANK(BCW21,BCW$12:BCW$42,1))</f>
      </c>
      <c r="BDA21" s="126">
        <v>4.89</v>
      </c>
      <c r="BDB21" s="126">
        <f>IF(COUNTA(BDA$12:BDA$42)=0,0.6*BDA$5,IF(BDA21="",0,IF(BDA$6=0,IF(BDA21&gt;=BDA$8,BDA$5,IF(BDA21&lt;BDA$6,0,0.6*BDA$5+0.4*BDA$5*(BDA21-BDA$7)/(BDA$8-BDA$7))),IF(BDA21&lt;=BDA$8,BDA$5,IF(BDA21&gt;BDA$6,0,0.6*BDA$5+0.4*BDA$5*(BDA21-BDA$7)/(BDA$8-BDA$7))))))</f>
      </c>
      <c r="BDC21" s="126">
        <f>IF(BDA21&lt;&gt;"",BDA$5,0)</f>
      </c>
      <c r="BDD21" s="125">
        <f>IF(BDA$6=0,RANK(BDA21,BDA$12:BDA$42,0),RANK(BDA21,BDA$12:BDA$42,1))</f>
      </c>
      <c r="BDE21" s="126">
        <v>98.64</v>
      </c>
      <c r="BDF21" s="126">
        <f>IF(COUNTA(BDE$12:BDE$42)=0,0.6*BDE$5,IF(BDE21="",0,IF(BDE$6=0,IF(BDE21&gt;=BDE$8,BDE$5,IF(BDE21&lt;BDE$6,0,0.6*BDE$5+0.4*BDE$5*(BDE21-BDE$7)/(BDE$8-BDE$7))),IF(BDE21&lt;=BDE$8,BDE$5,IF(BDE21&gt;BDE$6,0,0.6*BDE$5+0.4*BDE$5*(BDE21-BDE$7)/(BDE$8-BDE$7))))))</f>
      </c>
      <c r="BDG21" s="126">
        <f>IF(BDE21&lt;&gt;"",BDE$5,0)</f>
      </c>
      <c r="BDH21" s="125">
        <f>IF(BDE$6=0,RANK(BDE21,BDE$12:BDE$42,0),RANK(BDE21,BDE$12:BDE$42,1))</f>
      </c>
      <c r="BDI21"/>
      <c r="BDJ21" s="126">
        <f>IF(COUNTA(BDI$12:BDI$42)=0,0.6*BDI$5,IF(BDI21="",0,IF(BDI$6=0,IF(BDI21&gt;=BDI$8,BDI$5,IF(BDI21&lt;BDI$6,0,0.6*BDI$5+0.4*BDI$5*(BDI21-BDI$7)/(BDI$8-BDI$7))),IF(BDI21&lt;=BDI$8,BDI$5,IF(BDI21&gt;BDI$6,0,0.6*BDI$5+0.4*BDI$5*(BDI21-BDI$7)/(BDI$8-BDI$7))))))</f>
      </c>
      <c r="BDK21" s="126">
        <f>IF(BDI21&lt;&gt;"",BDI$5,0)</f>
      </c>
      <c r="BDL21" s="125">
        <f>IF(BDI$6=0,RANK(BDI21,BDI$12:BDI$42,0),RANK(BDI21,BDI$12:BDI$42,1))</f>
      </c>
      <c r="BDM21"/>
      <c r="BDN21" s="126">
        <f>IF(COUNTA(BDM$12:BDM$42)=0,0.6*BDM$5,IF(BDM21="",0,IF(BDM$6=0,IF(BDM21&gt;=BDM$8,BDM$5,IF(BDM21&lt;BDM$6,0,0.6*BDM$5+0.4*BDM$5*(BDM21-BDM$7)/(BDM$8-BDM$7))),IF(BDM21&lt;=BDM$8,BDM$5,IF(BDM21&gt;BDM$6,0,0.6*BDM$5+0.4*BDM$5*(BDM21-BDM$7)/(BDM$8-BDM$7))))))</f>
      </c>
      <c r="BDO21" s="126">
        <f>IF(BDM21&lt;&gt;"",BDM$5,0)</f>
      </c>
      <c r="BDP21" s="125">
        <f>IF(BDM$6=0,RANK(BDM21,BDM$12:BDM$42,0),RANK(BDM21,BDM$12:BDM$42,1))</f>
      </c>
      <c r="BDQ21"/>
      <c r="BDR21" s="126">
        <f>IF(COUNTA(BDQ$12:BDQ$42)=0,0.6*BDQ$5,IF(BDQ21="",0,IF(BDQ$6=0,IF(BDQ21&gt;=BDQ$8,BDQ$5,IF(BDQ21&lt;BDQ$6,0,0.6*BDQ$5+0.4*BDQ$5*(BDQ21-BDQ$7)/(BDQ$8-BDQ$7))),IF(BDQ21&lt;=BDQ$8,BDQ$5,IF(BDQ21&gt;BDQ$6,0,0.6*BDQ$5+0.4*BDQ$5*(BDQ21-BDQ$7)/(BDQ$8-BDQ$7))))))</f>
      </c>
      <c r="BDS21" s="126">
        <f>IF(BDQ21&lt;&gt;"",BDQ$5,0)</f>
      </c>
      <c r="BDT21" s="125">
        <f>IF(BDQ$6=0,RANK(BDQ21,BDQ$12:BDQ$42,0),RANK(BDQ21,BDQ$12:BDQ$42,1))</f>
      </c>
      <c r="BDU21"/>
      <c r="BDV21" s="126">
        <f>IF(COUNTA(BDU$12:BDU$42)=0,0.6*BDU$5,IF(BDU21="",0,IF(BDU$6=0,IF(BDU21&gt;=BDU$8,BDU$5,IF(BDU21&lt;BDU$6,0,0.6*BDU$5+0.4*BDU$5*(BDU21-BDU$7)/(BDU$8-BDU$7))),IF(BDU21&lt;=BDU$8,BDU$5,IF(BDU21&gt;BDU$6,0,0.6*BDU$5+0.4*BDU$5*(BDU21-BDU$7)/(BDU$8-BDU$7))))))</f>
      </c>
      <c r="BDW21" s="126">
        <f>IF(BDU21&lt;&gt;"",BDU$5,0)</f>
      </c>
      <c r="BDX21" s="125">
        <f>IF(BDU$6=0,RANK(BDU21,BDU$12:BDU$42,0),RANK(BDU21,BDU$12:BDU$42,1))</f>
      </c>
      <c r="BDY21" s="126">
        <v>99.49</v>
      </c>
      <c r="BDZ21" s="126">
        <f>IF(COUNTA(BDY$12:BDY$42)=0,0.6*BDY$5,IF(BDY21="",0,IF(BDY$6=0,IF(BDY21&gt;=BDY$8,BDY$5,IF(BDY21&lt;BDY$6,0,0.6*BDY$5+0.4*BDY$5*(BDY21-BDY$7)/(BDY$8-BDY$7))),IF(BDY21&lt;=BDY$8,BDY$5,IF(BDY21&gt;BDY$6,0,0.6*BDY$5+0.4*BDY$5*(BDY21-BDY$7)/(BDY$8-BDY$7))))))</f>
      </c>
      <c r="BEA21" s="126">
        <f>IF(BDY21&lt;&gt;"",BDY$5,0)</f>
      </c>
      <c r="BEB21" s="125">
        <f>IF(BDY$6=0,RANK(BDY21,BDY$12:BDY$42,0),RANK(BDY21,BDY$12:BDY$42,1))</f>
      </c>
      <c r="BEC21" s="126">
        <v>100</v>
      </c>
      <c r="BED21" s="126">
        <f>IF(COUNTA(BEC$12:BEC$42)=0,0.6*BEC$5,IF(BEC21="",0,IF(BEC$6=0,IF(BEC21&gt;=BEC$8,BEC$5,IF(BEC21&lt;BEC$6,0,0.6*BEC$5+0.4*BEC$5*(BEC21-BEC$7)/(BEC$8-BEC$7))),IF(BEC21&lt;=BEC$8,BEC$5,IF(BEC21&gt;BEC$6,0,0.6*BEC$5+0.4*BEC$5*(BEC21-BEC$7)/(BEC$8-BEC$7))))))</f>
      </c>
      <c r="BEE21" s="126">
        <f>IF(BEC21&lt;&gt;"",BEC$5,0)</f>
      </c>
      <c r="BEF21" s="125">
        <f>IF(BEC$6=0,RANK(BEC21,BEC$12:BEC$42,0),RANK(BEC21,BEC$12:BEC$42,1))</f>
      </c>
      <c r="BEG21" s="126">
        <v>2.52</v>
      </c>
      <c r="BEH21" s="126">
        <f>IF(COUNTA(BEG$12:BEG$42)=0,0.6*BEG$5,IF(BEG21="",0,IF(BEG$6=0,IF(BEG21&gt;=BEG$8,BEG$5,IF(BEG21&lt;BEG$6,0,0.6*BEG$5+0.4*BEG$5*(BEG21-BEG$7)/(BEG$8-BEG$7))),IF(BEG21&lt;=BEG$8,BEG$5,IF(BEG21&gt;BEG$6,0,0.6*BEG$5+0.4*BEG$5*(BEG21-BEG$7)/(BEG$8-BEG$7))))))</f>
      </c>
      <c r="BEI21" s="126">
        <f>IF(BEG21&lt;&gt;"",BEG$5,0)</f>
      </c>
      <c r="BEJ21" s="125">
        <f>IF(BEG$6=0,RANK(BEG21,BEG$12:BEG$42,0),RANK(BEG21,BEG$12:BEG$42,1))</f>
      </c>
      <c r="BEK21" s="126">
        <v>99.1</v>
      </c>
      <c r="BEL21" s="126">
        <f>IF(COUNTA(BEK$12:BEK$42)=0,0.6*BEK$5,IF(BEK21="",0,IF(BEK$6=0,IF(BEK21&gt;=BEK$8,BEK$5,IF(BEK21&lt;BEK$6,0,0.6*BEK$5+0.4*BEK$5*(BEK21-BEK$7)/(BEK$8-BEK$7))),IF(BEK21&lt;=BEK$8,BEK$5,IF(BEK21&gt;BEK$6,0,0.6*BEK$5+0.4*BEK$5*(BEK21-BEK$7)/(BEK$8-BEK$7))))))</f>
      </c>
      <c r="BEM21" s="126">
        <f>IF(BEK21&lt;&gt;"",BEK$5,0)</f>
      </c>
      <c r="BEN21" s="125">
        <f>IF(BEK$6=0,RANK(BEK21,BEK$12:BEK$42,0),RANK(BEK21,BEK$12:BEK$42,1))</f>
      </c>
      <c r="BEO21" s="126">
        <v>100</v>
      </c>
      <c r="BEP21" s="126">
        <f>IF(COUNTA(BEO$12:BEO$42)=0,0.6*BEO$5,IF(BEO21="",0,IF(BEO$6=0,IF(BEO21&gt;=BEO$8,BEO$5,IF(BEO21&lt;BEO$6,0,0.6*BEO$5+0.4*BEO$5*(BEO21-BEO$7)/(BEO$8-BEO$7))),IF(BEO21&lt;=BEO$8,BEO$5,IF(BEO21&gt;BEO$6,0,0.6*BEO$5+0.4*BEO$5*(BEO21-BEO$7)/(BEO$8-BEO$7))))))</f>
      </c>
      <c r="BEQ21" s="126">
        <f>IF(BEO21&lt;&gt;"",BEO$5,0)</f>
      </c>
      <c r="BER21" s="125">
        <f>IF(BEO$6=0,RANK(BEO21,BEO$12:BEO$42,0),RANK(BEO21,BEO$12:BEO$42,1))</f>
      </c>
      <c r="BES21"/>
      <c r="BET21" s="126">
        <f>IF(COUNTA(BES$12:BES$42)=0,0.6*BES$5,IF(BES21="",0,IF(BES$6=0,IF(BES21&gt;=BES$8,BES$5,IF(BES21&lt;BES$6,0,0.6*BES$5+0.4*BES$5*(BES21-BES$7)/(BES$8-BES$7))),IF(BES21&lt;=BES$8,BES$5,IF(BES21&gt;BES$6,0,0.6*BES$5+0.4*BES$5*(BES21-BES$7)/(BES$8-BES$7))))))</f>
      </c>
      <c r="BEU21" s="126">
        <f>IF(BES21&lt;&gt;"",BES$5,0)</f>
      </c>
      <c r="BEV21" s="125">
        <f>IF(BES$6=0,RANK(BES21,BES$12:BES$42,0),RANK(BES21,BES$12:BES$42,1))</f>
      </c>
      <c r="BEW21" s="126">
        <v>100</v>
      </c>
      <c r="BEX21" s="126">
        <f>IF(COUNTA(BEW$12:BEW$42)=0,0.6*BEW$5,IF(BEW21="",0,IF(BEW$6=0,IF(BEW21&gt;=BEW$8,BEW$5,IF(BEW21&lt;BEW$6,0,0.6*BEW$5+0.4*BEW$5*(BEW21-BEW$7)/(BEW$8-BEW$7))),IF(BEW21&lt;=BEW$8,BEW$5,IF(BEW21&gt;BEW$6,0,0.6*BEW$5+0.4*BEW$5*(BEW21-BEW$7)/(BEW$8-BEW$7))))))</f>
      </c>
      <c r="BEY21" s="126">
        <f>IF(BEW21&lt;&gt;"",BEW$5,0)</f>
      </c>
      <c r="BEZ21" s="125">
        <f>IF(BEW$6=0,RANK(BEW21,BEW$12:BEW$42,0),RANK(BEW21,BEW$12:BEW$42,1))</f>
      </c>
      <c r="BFA21" s="126">
        <v>0</v>
      </c>
      <c r="BFB21" s="126">
        <f>IF(COUNTA(BFA$12:BFA$42)=0,0.6*BFA$5,IF(BFA21="",0,IF(BFA$6=0,IF(BFA21&gt;=BFA$8,BFA$5,IF(BFA21&lt;BFA$6,0,0.6*BFA$5+0.4*BFA$5*(BFA21-BFA$7)/(BFA$8-BFA$7))),IF(BFA21&lt;=BFA$8,BFA$5,IF(BFA21&gt;BFA$6,0,0.6*BFA$5+0.4*BFA$5*(BFA21-BFA$7)/(BFA$8-BFA$7))))))</f>
      </c>
      <c r="BFC21" s="126">
        <f>IF(BFA21&lt;&gt;"",BFA$5,0)</f>
      </c>
      <c r="BFD21" s="125">
        <f>IF(BFA$6=0,RANK(BFA21,BFA$12:BFA$42,0),RANK(BFA21,BFA$12:BFA$42,1))</f>
      </c>
      <c r="BFE21" s="126">
        <v>0</v>
      </c>
      <c r="BFF21" s="126">
        <f>IF(COUNTA(BFE$12:BFE$42)=0,0.6*BFE$5,IF(BFE21="",0,IF(BFE$6=0,IF(BFE21&gt;=BFE$8,BFE$5,IF(BFE21&lt;BFE$6,0,0.6*BFE$5+0.4*BFE$5*(BFE21-BFE$7)/(BFE$8-BFE$7))),IF(BFE21&lt;=BFE$8,BFE$5,IF(BFE21&gt;BFE$6,0,0.6*BFE$5+0.4*BFE$5*(BFE21-BFE$7)/(BFE$8-BFE$7))))))</f>
      </c>
      <c r="BFG21" s="126">
        <f>IF(BFE21&lt;&gt;"",BFE$5,0)</f>
      </c>
      <c r="BFH21" s="125">
        <f>IF(BFE$6=0,RANK(BFE21,BFE$12:BFE$42,0),RANK(BFE21,BFE$12:BFE$42,1))</f>
      </c>
      <c r="BFI21" s="126">
        <v>38.43</v>
      </c>
      <c r="BFJ21" s="126">
        <f>IF(COUNTA(BFI$12:BFI$42)=0,0.6*BFI$5,IF(BFI21="",0,IF(BFI$6=0,IF(BFI21&gt;=BFI$8,BFI$5,IF(BFI21&lt;BFI$6,0,0.6*BFI$5+0.4*BFI$5*(BFI21-BFI$7)/(BFI$8-BFI$7))),IF(BFI21&lt;=BFI$8,BFI$5,IF(BFI21&gt;BFI$6,0,0.6*BFI$5+0.4*BFI$5*(BFI21-BFI$7)/(BFI$8-BFI$7))))))</f>
      </c>
      <c r="BFK21" s="126">
        <f>IF(BFI21&lt;&gt;"",BFI$5,0)</f>
      </c>
      <c r="BFL21" s="125">
        <f>IF(BFI$6=0,RANK(BFI21,BFI$12:BFI$42,0),RANK(BFI21,BFI$12:BFI$42,1))</f>
      </c>
      <c r="BFM21" s="126">
        <v>5.53</v>
      </c>
      <c r="BFN21" s="126">
        <f>IF(COUNTA(BFM$12:BFM$42)=0,0.6*BFM$5,IF(BFM21="",0,IF(BFM$6=0,IF(BFM21&gt;=BFM$8,BFM$5,IF(BFM21&lt;BFM$6,0,0.6*BFM$5+0.4*BFM$5*(BFM21-BFM$7)/(BFM$8-BFM$7))),IF(BFM21&lt;=BFM$8,BFM$5,IF(BFM21&gt;BFM$6,0,0.6*BFM$5+0.4*BFM$5*(BFM21-BFM$7)/(BFM$8-BFM$7))))))</f>
      </c>
      <c r="BFO21" s="126">
        <f>IF(BFM21&lt;&gt;"",BFM$5,0)</f>
      </c>
      <c r="BFP21" s="125">
        <f>IF(BFM$6=0,RANK(BFM21,BFM$12:BFM$42,0),RANK(BFM21,BFM$12:BFM$42,1))</f>
      </c>
      <c r="BFQ21" s="126">
        <v>0.67</v>
      </c>
      <c r="BFR21" s="126">
        <f>IF(COUNTA(BFQ$12:BFQ$42)=0,0.6*BFQ$5,IF(BFQ21="",0,IF(BFQ$6=0,IF(BFQ21&gt;=BFQ$8,BFQ$5,IF(BFQ21&lt;BFQ$6,0,0.6*BFQ$5+0.4*BFQ$5*(BFQ21-BFQ$7)/(BFQ$8-BFQ$7))),IF(BFQ21&lt;=BFQ$8,BFQ$5,IF(BFQ21&gt;BFQ$6,0,0.6*BFQ$5+0.4*BFQ$5*(BFQ21-BFQ$7)/(BFQ$8-BFQ$7))))))</f>
      </c>
      <c r="BFS21" s="126">
        <f>IF(BFQ21&lt;&gt;"",BFQ$5,0)</f>
      </c>
      <c r="BFT21" s="125">
        <f>IF(BFQ$6=0,RANK(BFQ21,BFQ$12:BFQ$42,0),RANK(BFQ21,BFQ$12:BFQ$42,1))</f>
      </c>
      <c r="BFU21" s="126">
        <v>97.95</v>
      </c>
      <c r="BFV21" s="126">
        <f>IF(COUNTA(BFU$12:BFU$42)=0,0.6*BFU$5,IF(BFU21="",0,IF(BFU$6=0,IF(BFU21&gt;=BFU$8,BFU$5,IF(BFU21&lt;BFU$6,0,0.6*BFU$5+0.4*BFU$5*(BFU21-BFU$7)/(BFU$8-BFU$7))),IF(BFU21&lt;=BFU$8,BFU$5,IF(BFU21&gt;BFU$6,0,0.6*BFU$5+0.4*BFU$5*(BFU21-BFU$7)/(BFU$8-BFU$7))))))</f>
      </c>
      <c r="BFW21" s="126">
        <f>IF(BFU21&lt;&gt;"",BFU$5,0)</f>
      </c>
      <c r="BFX21" s="125">
        <f>IF(BFU$6=0,RANK(BFU21,BFU$12:BFU$42,0),RANK(BFU21,BFU$12:BFU$42,1))</f>
      </c>
      <c r="BFY21"/>
      <c r="BFZ21" s="126">
        <f>IF(COUNTA(BFY$12:BFY$42)=0,0.6*BFY$5,IF(BFY21="",0,IF(BFY$6=0,IF(BFY21&gt;=BFY$8,BFY$5,IF(BFY21&lt;BFY$6,0,0.6*BFY$5+0.4*BFY$5*(BFY21-BFY$7)/(BFY$8-BFY$7))),IF(BFY21&lt;=BFY$8,BFY$5,IF(BFY21&gt;BFY$6,0,0.6*BFY$5+0.4*BFY$5*(BFY21-BFY$7)/(BFY$8-BFY$7))))))</f>
      </c>
      <c r="BGA21" s="126">
        <f>IF(BFY21&lt;&gt;"",BFY$5,0)</f>
      </c>
      <c r="BGB21" s="125">
        <f>IF(BFY$6=0,RANK(BFY21,BFY$12:BFY$42,0),RANK(BFY21,BFY$12:BFY$42,1))</f>
      </c>
      <c r="BGC21"/>
      <c r="BGD21" s="126">
        <f>IF(COUNTA(BGC$12:BGC$42)=0,0.6*BGC$5,IF(BGC21="",0,IF(BGC$6=0,IF(BGC21&gt;=BGC$8,BGC$5,IF(BGC21&lt;BGC$6,0,0.6*BGC$5+0.4*BGC$5*(BGC21-BGC$7)/(BGC$8-BGC$7))),IF(BGC21&lt;=BGC$8,BGC$5,IF(BGC21&gt;BGC$6,0,0.6*BGC$5+0.4*BGC$5*(BGC21-BGC$7)/(BGC$8-BGC$7))))))</f>
      </c>
      <c r="BGE21" s="126">
        <f>IF(BGC21&lt;&gt;"",BGC$5,0)</f>
      </c>
      <c r="BGF21" s="125">
        <f>IF(BGC$6=0,RANK(BGC21,BGC$12:BGC$42,0),RANK(BGC21,BGC$12:BGC$42,1))</f>
      </c>
      <c r="BGG21"/>
      <c r="BGH21" s="126">
        <f>IF(COUNTA(BGG$12:BGG$42)=0,0.6*BGG$5,IF(BGG21="",0,IF(BGG$6=0,IF(BGG21&gt;=BGG$8,BGG$5,IF(BGG21&lt;BGG$6,0,0.6*BGG$5+0.4*BGG$5*(BGG21-BGG$7)/(BGG$8-BGG$7))),IF(BGG21&lt;=BGG$8,BGG$5,IF(BGG21&gt;BGG$6,0,0.6*BGG$5+0.4*BGG$5*(BGG21-BGG$7)/(BGG$8-BGG$7))))))</f>
      </c>
      <c r="BGI21" s="126">
        <f>IF(BGG21&lt;&gt;"",BGG$5,0)</f>
      </c>
      <c r="BGJ21" s="125">
        <f>IF(BGG$6=0,RANK(BGG21,BGG$12:BGG$42,0),RANK(BGG21,BGG$12:BGG$42,1))</f>
      </c>
      <c r="BGK21"/>
      <c r="BGL21" s="126">
        <f>IF(COUNTA(BGK$12:BGK$42)=0,0.6*BGK$5,IF(BGK21="",0,IF(BGK$6=0,IF(BGK21&gt;=BGK$8,BGK$5,IF(BGK21&lt;BGK$6,0,0.6*BGK$5+0.4*BGK$5*(BGK21-BGK$7)/(BGK$8-BGK$7))),IF(BGK21&lt;=BGK$8,BGK$5,IF(BGK21&gt;BGK$6,0,0.6*BGK$5+0.4*BGK$5*(BGK21-BGK$7)/(BGK$8-BGK$7))))))</f>
      </c>
      <c r="BGM21" s="126">
        <f>IF(BGK21&lt;&gt;"",BGK$5,0)</f>
      </c>
      <c r="BGN21" s="125">
        <f>IF(BGK$6=0,RANK(BGK21,BGK$12:BGK$42,0),RANK(BGK21,BGK$12:BGK$42,1))</f>
      </c>
      <c r="BGO21" s="126">
        <v>99.83</v>
      </c>
      <c r="BGP21" s="126">
        <f>IF(COUNTA(BGO$12:BGO$42)=0,0.6*BGO$5,IF(BGO21="",0,IF(BGO$6=0,IF(BGO21&gt;=BGO$8,BGO$5,IF(BGO21&lt;BGO$6,0,0.6*BGO$5+0.4*BGO$5*(BGO21-BGO$7)/(BGO$8-BGO$7))),IF(BGO21&lt;=BGO$8,BGO$5,IF(BGO21&gt;BGO$6,0,0.6*BGO$5+0.4*BGO$5*(BGO21-BGO$7)/(BGO$8-BGO$7))))))</f>
      </c>
      <c r="BGQ21" s="126">
        <f>IF(BGO21&lt;&gt;"",BGO$5,0)</f>
      </c>
      <c r="BGR21" s="125">
        <f>IF(BGO$6=0,RANK(BGO21,BGO$12:BGO$42,0),RANK(BGO21,BGO$12:BGO$42,1))</f>
      </c>
      <c r="BGS21" s="126">
        <v>100</v>
      </c>
      <c r="BGT21" s="126">
        <f>IF(COUNTA(BGS$12:BGS$42)=0,0.6*BGS$5,IF(BGS21="",0,IF(BGS$6=0,IF(BGS21&gt;=BGS$8,BGS$5,IF(BGS21&lt;BGS$6,0,0.6*BGS$5+0.4*BGS$5*(BGS21-BGS$7)/(BGS$8-BGS$7))),IF(BGS21&lt;=BGS$8,BGS$5,IF(BGS21&gt;BGS$6,0,0.6*BGS$5+0.4*BGS$5*(BGS21-BGS$7)/(BGS$8-BGS$7))))))</f>
      </c>
      <c r="BGU21" s="126">
        <f>IF(BGS21&lt;&gt;"",BGS$5,0)</f>
      </c>
      <c r="BGV21" s="125">
        <f>IF(BGS$6=0,RANK(BGS21,BGS$12:BGS$42,0),RANK(BGS21,BGS$12:BGS$42,1))</f>
      </c>
      <c r="BGW21" s="126">
        <v>1.99</v>
      </c>
      <c r="BGX21" s="126">
        <f>IF(COUNTA(BGW$12:BGW$42)=0,0.6*BGW$5,IF(BGW21="",0,IF(BGW$6=0,IF(BGW21&gt;=BGW$8,BGW$5,IF(BGW21&lt;BGW$6,0,0.6*BGW$5+0.4*BGW$5*(BGW21-BGW$7)/(BGW$8-BGW$7))),IF(BGW21&lt;=BGW$8,BGW$5,IF(BGW21&gt;BGW$6,0,0.6*BGW$5+0.4*BGW$5*(BGW21-BGW$7)/(BGW$8-BGW$7))))))</f>
      </c>
      <c r="BGY21" s="126">
        <f>IF(BGW21&lt;&gt;"",BGW$5,0)</f>
      </c>
      <c r="BGZ21" s="125">
        <f>IF(BGW$6=0,RANK(BGW21,BGW$12:BGW$42,0),RANK(BGW21,BGW$12:BGW$42,1))</f>
      </c>
      <c r="BHA21"/>
      <c r="BHB21" s="126">
        <f>IF(COUNTA(BHA$12:BHA$42)=0,0.6*BHA$5,IF(BHA21="",0,IF(BHA$6=0,IF(BHA21&gt;=BHA$8,BHA$5,IF(BHA21&lt;BHA$6,0,0.6*BHA$5+0.4*BHA$5*(BHA21-BHA$7)/(BHA$8-BHA$7))),IF(BHA21&lt;=BHA$8,BHA$5,IF(BHA21&gt;BHA$6,0,0.6*BHA$5+0.4*BHA$5*(BHA21-BHA$7)/(BHA$8-BHA$7))))))</f>
      </c>
      <c r="BHC21" s="126">
        <f>IF(BHA21&lt;&gt;"",BHA$5,0)</f>
      </c>
      <c r="BHD21" s="125">
        <f>IF(BHA$6=0,RANK(BHA21,BHA$12:BHA$42,0),RANK(BHA21,BHA$12:BHA$42,1))</f>
      </c>
      <c r="BHE21" s="126">
        <v>100</v>
      </c>
      <c r="BHF21" s="126">
        <f>IF(COUNTA(BHE$12:BHE$42)=0,0.6*BHE$5,IF(BHE21="",0,IF(BHE$6=0,IF(BHE21&gt;=BHE$8,BHE$5,IF(BHE21&lt;BHE$6,0,0.6*BHE$5+0.4*BHE$5*(BHE21-BHE$7)/(BHE$8-BHE$7))),IF(BHE21&lt;=BHE$8,BHE$5,IF(BHE21&gt;BHE$6,0,0.6*BHE$5+0.4*BHE$5*(BHE21-BHE$7)/(BHE$8-BHE$7))))))</f>
      </c>
      <c r="BHG21" s="126">
        <f>IF(BHE21&lt;&gt;"",BHE$5,0)</f>
      </c>
      <c r="BHH21" s="125">
        <f>IF(BHE$6=0,RANK(BHE21,BHE$12:BHE$42,0),RANK(BHE21,BHE$12:BHE$42,1))</f>
      </c>
      <c r="BHI21" s="126">
        <v>0.79</v>
      </c>
      <c r="BHJ21" s="126">
        <f>IF(COUNTA(BHI$12:BHI$42)=0,0.6*BHI$5,IF(BHI21="",0,IF(BHI$6=0,IF(BHI21&gt;=BHI$8,BHI$5,IF(BHI21&lt;BHI$6,0,0.6*BHI$5+0.4*BHI$5*(BHI21-BHI$7)/(BHI$8-BHI$7))),IF(BHI21&lt;=BHI$8,BHI$5,IF(BHI21&gt;BHI$6,0,0.6*BHI$5+0.4*BHI$5*(BHI21-BHI$7)/(BHI$8-BHI$7))))))</f>
      </c>
      <c r="BHK21" s="126">
        <f>IF(BHI21&lt;&gt;"",BHI$5,0)</f>
      </c>
      <c r="BHL21" s="125">
        <f>IF(BHI$6=0,RANK(BHI21,BHI$12:BHI$42,0),RANK(BHI21,BHI$12:BHI$42,1))</f>
      </c>
      <c r="BHM21" s="126">
        <v>100</v>
      </c>
      <c r="BHN21" s="126">
        <f>IF(COUNTA(BHM$12:BHM$42)=0,0.6*BHM$5,IF(BHM21="",0,IF(BHM$6=0,IF(BHM21&gt;=BHM$8,BHM$5,IF(BHM21&lt;BHM$6,0,0.6*BHM$5+0.4*BHM$5*(BHM21-BHM$7)/(BHM$8-BHM$7))),IF(BHM21&lt;=BHM$8,BHM$5,IF(BHM21&gt;BHM$6,0,0.6*BHM$5+0.4*BHM$5*(BHM21-BHM$7)/(BHM$8-BHM$7))))))</f>
      </c>
      <c r="BHO21" s="126">
        <f>IF(BHM21&lt;&gt;"",BHM$5,0)</f>
      </c>
      <c r="BHP21" s="125">
        <f>IF(BHM$6=0,RANK(BHM21,BHM$12:BHM$42,0),RANK(BHM21,BHM$12:BHM$42,1))</f>
      </c>
      <c r="BHQ21" s="126">
        <v>0.47</v>
      </c>
      <c r="BHR21" s="126">
        <f>IF(COUNTA(BHQ$12:BHQ$42)=0,0.6*BHQ$5,IF(BHQ21="",0,IF(BHQ$6=0,IF(BHQ21&gt;=BHQ$8,BHQ$5,IF(BHQ21&lt;BHQ$6,0,0.6*BHQ$5+0.4*BHQ$5*(BHQ21-BHQ$7)/(BHQ$8-BHQ$7))),IF(BHQ21&lt;=BHQ$8,BHQ$5,IF(BHQ21&gt;BHQ$6,0,0.6*BHQ$5+0.4*BHQ$5*(BHQ21-BHQ$7)/(BHQ$8-BHQ$7))))))</f>
      </c>
      <c r="BHS21" s="126">
        <f>IF(BHQ21&lt;&gt;"",BHQ$5,0)</f>
      </c>
      <c r="BHT21" s="125">
        <f>IF(BHQ$6=0,RANK(BHQ21,BHQ$12:BHQ$42,0),RANK(BHQ21,BHQ$12:BHQ$42,1))</f>
      </c>
      <c r="BHU21" s="126">
        <v>0</v>
      </c>
      <c r="BHV21" s="126">
        <f>IF(COUNTA(BHU$12:BHU$42)=0,0.6*BHU$5,IF(BHU21="",0,IF(BHU$6=0,IF(BHU21&gt;=BHU$8,BHU$5,IF(BHU21&lt;BHU$6,0,0.6*BHU$5+0.4*BHU$5*(BHU21-BHU$7)/(BHU$8-BHU$7))),IF(BHU21&lt;=BHU$8,BHU$5,IF(BHU21&gt;BHU$6,0,0.6*BHU$5+0.4*BHU$5*(BHU21-BHU$7)/(BHU$8-BHU$7))))))</f>
      </c>
      <c r="BHW21" s="126">
        <f>IF(BHU21&lt;&gt;"",BHU$5,0)</f>
      </c>
      <c r="BHX21" s="125">
        <f>IF(BHU$6=0,RANK(BHU21,BHU$12:BHU$42,0),RANK(BHU21,BHU$12:BHU$42,1))</f>
      </c>
      <c r="BHY21" s="126">
        <v>44.97</v>
      </c>
      <c r="BHZ21" s="126">
        <f>IF(COUNTA(BHY$12:BHY$42)=0,0.6*BHY$5,IF(BHY21="",0,IF(BHY$6=0,IF(BHY21&gt;=BHY$8,BHY$5,IF(BHY21&lt;BHY$6,0,0.6*BHY$5+0.4*BHY$5*(BHY21-BHY$7)/(BHY$8-BHY$7))),IF(BHY21&lt;=BHY$8,BHY$5,IF(BHY21&gt;BHY$6,0,0.6*BHY$5+0.4*BHY$5*(BHY21-BHY$7)/(BHY$8-BHY$7))))))</f>
      </c>
      <c r="BIA21" s="126">
        <f>IF(BHY21&lt;&gt;"",BHY$5,0)</f>
      </c>
      <c r="BIB21" s="125">
        <f>IF(BHY$6=0,RANK(BHY21,BHY$12:BHY$42,0),RANK(BHY21,BHY$12:BHY$42,1))</f>
      </c>
      <c r="BIC21" s="126">
        <v>6.76</v>
      </c>
      <c r="BID21" s="126">
        <f>IF(COUNTA(BIC$12:BIC$42)=0,0.6*BIC$5,IF(BIC21="",0,IF(BIC$6=0,IF(BIC21&gt;=BIC$8,BIC$5,IF(BIC21&lt;BIC$6,0,0.6*BIC$5+0.4*BIC$5*(BIC21-BIC$7)/(BIC$8-BIC$7))),IF(BIC21&lt;=BIC$8,BIC$5,IF(BIC21&gt;BIC$6,0,0.6*BIC$5+0.4*BIC$5*(BIC21-BIC$7)/(BIC$8-BIC$7))))))</f>
      </c>
      <c r="BIE21" s="126">
        <f>IF(BIC21&lt;&gt;"",BIC$5,0)</f>
      </c>
      <c r="BIF21" s="125">
        <f>IF(BIC$6=0,RANK(BIC21,BIC$12:BIC$42,0),RANK(BIC21,BIC$12:BIC$42,1))</f>
      </c>
      <c r="BIG21"/>
      <c r="BIH21" s="126">
        <f>IF(COUNTA(BIG$12:BIG$42)=0,0.6*BIG$5,IF(BIG21="",0,IF(BIG$6=0,IF(BIG21&gt;=BIG$8,BIG$5,IF(BIG21&lt;BIG$6,0,0.6*BIG$5+0.4*BIG$5*(BIG21-BIG$7)/(BIG$8-BIG$7))),IF(BIG21&lt;=BIG$8,BIG$5,IF(BIG21&gt;BIG$6,0,0.6*BIG$5+0.4*BIG$5*(BIG21-BIG$7)/(BIG$8-BIG$7))))))</f>
      </c>
      <c r="BII21" s="126">
        <f>IF(BIG21&lt;&gt;"",BIG$5,0)</f>
      </c>
      <c r="BIJ21" s="125">
        <f>IF(BIG$6=0,RANK(BIG21,BIG$12:BIG$42,0),RANK(BIG21,BIG$12:BIG$42,1))</f>
      </c>
      <c r="BIK21"/>
      <c r="BIL21" s="126">
        <f>IF(COUNTA(BIK$12:BIK$42)=0,0.6*BIK$5,IF(BIK21="",0,IF(BIK$6=0,IF(BIK21&gt;=BIK$8,BIK$5,IF(BIK21&lt;BIK$6,0,0.6*BIK$5+0.4*BIK$5*(BIK21-BIK$7)/(BIK$8-BIK$7))),IF(BIK21&lt;=BIK$8,BIK$5,IF(BIK21&gt;BIK$6,0,0.6*BIK$5+0.4*BIK$5*(BIK21-BIK$7)/(BIK$8-BIK$7))))))</f>
      </c>
      <c r="BIM21" s="126">
        <f>IF(BIK21&lt;&gt;"",BIK$5,0)</f>
      </c>
      <c r="BIN21" s="125">
        <f>IF(BIK$6=0,RANK(BIK21,BIK$12:BIK$42,0),RANK(BIK21,BIK$12:BIK$42,1))</f>
      </c>
      <c r="BIO21"/>
      <c r="BIP21" s="126">
        <f>IF(COUNTA(BIO$12:BIO$42)=0,0.6*BIO$5,IF(BIO21="",0,IF(BIO$6=0,IF(BIO21&gt;=BIO$8,BIO$5,IF(BIO21&lt;BIO$6,0,0.6*BIO$5+0.4*BIO$5*(BIO21-BIO$7)/(BIO$8-BIO$7))),IF(BIO21&lt;=BIO$8,BIO$5,IF(BIO21&gt;BIO$6,0,0.6*BIO$5+0.4*BIO$5*(BIO21-BIO$7)/(BIO$8-BIO$7))))))</f>
      </c>
      <c r="BIQ21" s="126">
        <f>IF(BIO21&lt;&gt;"",BIO$5,0)</f>
      </c>
      <c r="BIR21" s="125">
        <f>IF(BIO$6=0,RANK(BIO21,BIO$12:BIO$42,0),RANK(BIO21,BIO$12:BIO$42,1))</f>
      </c>
      <c r="BIS21"/>
      <c r="BIT21" s="126">
        <f>IF(COUNTA(BIS$12:BIS$42)=0,0.6*BIS$5,IF(BIS21="",0,IF(BIS$6=0,IF(BIS21&gt;=BIS$8,BIS$5,IF(BIS21&lt;BIS$6,0,0.6*BIS$5+0.4*BIS$5*(BIS21-BIS$7)/(BIS$8-BIS$7))),IF(BIS21&lt;=BIS$8,BIS$5,IF(BIS21&gt;BIS$6,0,0.6*BIS$5+0.4*BIS$5*(BIS21-BIS$7)/(BIS$8-BIS$7))))))</f>
      </c>
      <c r="BIU21" s="126">
        <f>IF(BIS21&lt;&gt;"",BIS$5,0)</f>
      </c>
      <c r="BIV21" s="125">
        <f>IF(BIS$6=0,RANK(BIS21,BIS$12:BIS$42,0),RANK(BIS21,BIS$12:BIS$42,1))</f>
      </c>
      <c r="BIW21"/>
      <c r="BIX21" s="126">
        <f>IF(COUNTA(BIW$12:BIW$42)=0,0.6*BIW$5,IF(BIW21="",0,IF(BIW$6=0,IF(BIW21&gt;=BIW$8,BIW$5,IF(BIW21&lt;BIW$6,0,0.6*BIW$5+0.4*BIW$5*(BIW21-BIW$7)/(BIW$8-BIW$7))),IF(BIW21&lt;=BIW$8,BIW$5,IF(BIW21&gt;BIW$6,0,0.6*BIW$5+0.4*BIW$5*(BIW21-BIW$7)/(BIW$8-BIW$7))))))</f>
      </c>
      <c r="BIY21" s="126">
        <f>IF(BIW21&lt;&gt;"",BIW$5,0)</f>
      </c>
      <c r="BIZ21" s="125">
        <f>IF(BIW$6=0,RANK(BIW21,BIW$12:BIW$42,0),RANK(BIW21,BIW$12:BIW$42,1))</f>
      </c>
      <c r="BJA21"/>
      <c r="BJB21" s="126">
        <f>IF(COUNTA(BJA$12:BJA$42)=0,0.6*BJA$5,IF(BJA21="",0,IF(BJA$6=0,IF(BJA21&gt;=BJA$8,BJA$5,IF(BJA21&lt;BJA$6,0,0.6*BJA$5+0.4*BJA$5*(BJA21-BJA$7)/(BJA$8-BJA$7))),IF(BJA21&lt;=BJA$8,BJA$5,IF(BJA21&gt;BJA$6,0,0.6*BJA$5+0.4*BJA$5*(BJA21-BJA$7)/(BJA$8-BJA$7))))))</f>
      </c>
      <c r="BJC21" s="126">
        <f>IF(BJA21&lt;&gt;"",BJA$5,0)</f>
      </c>
      <c r="BJD21" s="125">
        <f>IF(BJA$6=0,RANK(BJA21,BJA$12:BJA$42,0),RANK(BJA21,BJA$12:BJA$42,1))</f>
      </c>
      <c r="BJE21"/>
      <c r="BJF21" s="126">
        <f>IF(COUNTA(BJE$12:BJE$42)=0,0.6*BJE$5,IF(BJE21="",0,IF(BJE$6=0,IF(BJE21&gt;=BJE$8,BJE$5,IF(BJE21&lt;BJE$6,0,0.6*BJE$5+0.4*BJE$5*(BJE21-BJE$7)/(BJE$8-BJE$7))),IF(BJE21&lt;=BJE$8,BJE$5,IF(BJE21&gt;BJE$6,0,0.6*BJE$5+0.4*BJE$5*(BJE21-BJE$7)/(BJE$8-BJE$7))))))</f>
      </c>
      <c r="BJG21" s="126">
        <f>IF(BJE21&lt;&gt;"",BJE$5,0)</f>
      </c>
      <c r="BJH21" s="125">
        <f>IF(BJE$6=0,RANK(BJE21,BJE$12:BJE$42,0),RANK(BJE21,BJE$12:BJE$42,1))</f>
      </c>
      <c r="BJI21"/>
      <c r="BJJ21" s="126">
        <f>IF(COUNTA(BJI$12:BJI$42)=0,0.6*BJI$5,IF(BJI21="",0,IF(BJI$6=0,IF(BJI21&gt;=BJI$8,BJI$5,IF(BJI21&lt;BJI$6,0,0.6*BJI$5+0.4*BJI$5*(BJI21-BJI$7)/(BJI$8-BJI$7))),IF(BJI21&lt;=BJI$8,BJI$5,IF(BJI21&gt;BJI$6,0,0.6*BJI$5+0.4*BJI$5*(BJI21-BJI$7)/(BJI$8-BJI$7))))))</f>
      </c>
      <c r="BJK21" s="126">
        <f>IF(BJI21&lt;&gt;"",BJI$5,0)</f>
      </c>
      <c r="BJL21" s="125">
        <f>IF(BJI$6=0,RANK(BJI21,BJI$12:BJI$42,0),RANK(BJI21,BJI$12:BJI$42,1))</f>
      </c>
      <c r="BJM21"/>
      <c r="BJN21" s="126">
        <f>IF(COUNTA(BJM$12:BJM$42)=0,0.6*BJM$5,IF(BJM21="",0,IF(BJM$6=0,IF(BJM21&gt;=BJM$8,BJM$5,IF(BJM21&lt;BJM$6,0,0.6*BJM$5+0.4*BJM$5*(BJM21-BJM$7)/(BJM$8-BJM$7))),IF(BJM21&lt;=BJM$8,BJM$5,IF(BJM21&gt;BJM$6,0,0.6*BJM$5+0.4*BJM$5*(BJM21-BJM$7)/(BJM$8-BJM$7))))))</f>
      </c>
      <c r="BJO21" s="126">
        <f>IF(BJM21&lt;&gt;"",BJM$5,0)</f>
      </c>
      <c r="BJP21" s="125">
        <f>IF(BJM$6=0,RANK(BJM21,BJM$12:BJM$42,0),RANK(BJM21,BJM$12:BJM$42,1))</f>
      </c>
      <c r="BJQ21"/>
      <c r="BJR21" s="126">
        <f>IF(COUNTA(BJQ$12:BJQ$42)=0,0.6*BJQ$5,IF(BJQ21="",0,IF(BJQ$6=0,IF(BJQ21&gt;=BJQ$8,BJQ$5,IF(BJQ21&lt;BJQ$6,0,0.6*BJQ$5+0.4*BJQ$5*(BJQ21-BJQ$7)/(BJQ$8-BJQ$7))),IF(BJQ21&lt;=BJQ$8,BJQ$5,IF(BJQ21&gt;BJQ$6,0,0.6*BJQ$5+0.4*BJQ$5*(BJQ21-BJQ$7)/(BJQ$8-BJQ$7))))))</f>
      </c>
      <c r="BJS21" s="126">
        <f>IF(BJQ21&lt;&gt;"",BJQ$5,0)</f>
      </c>
      <c r="BJT21" s="125">
        <f>IF(BJQ$6=0,RANK(BJQ21,BJQ$12:BJQ$42,0),RANK(BJQ21,BJQ$12:BJQ$42,1))</f>
      </c>
      <c r="BJU21"/>
      <c r="BJV21" s="126">
        <f>IF(COUNTA(BJU$12:BJU$42)=0,0.6*BJU$5,IF(BJU21="",0,IF(BJU$6=0,IF(BJU21&gt;=BJU$8,BJU$5,IF(BJU21&lt;BJU$6,0,0.6*BJU$5+0.4*BJU$5*(BJU21-BJU$7)/(BJU$8-BJU$7))),IF(BJU21&lt;=BJU$8,BJU$5,IF(BJU21&gt;BJU$6,0,0.6*BJU$5+0.4*BJU$5*(BJU21-BJU$7)/(BJU$8-BJU$7))))))</f>
      </c>
      <c r="BJW21" s="126">
        <f>IF(BJU21&lt;&gt;"",BJU$5,0)</f>
      </c>
      <c r="BJX21" s="125">
        <f>IF(BJU$6=0,RANK(BJU21,BJU$12:BJU$42,0),RANK(BJU21,BJU$12:BJU$42,1))</f>
      </c>
      <c r="BJY21" s="126">
        <v>98.01</v>
      </c>
      <c r="BJZ21" s="126">
        <f>IF(COUNTA(BJY$12:BJY$42)=0,0.6*BJY$5,IF(BJY21="",0,IF(BJY$6=0,IF(BJY21&gt;=BJY$8,BJY$5,IF(BJY21&lt;BJY$6,0,0.6*BJY$5+0.4*BJY$5*(BJY21-BJY$7)/(BJY$8-BJY$7))),IF(BJY21&lt;=BJY$8,BJY$5,IF(BJY21&gt;BJY$6,0,0.6*BJY$5+0.4*BJY$5*(BJY21-BJY$7)/(BJY$8-BJY$7))))))</f>
      </c>
      <c r="BKA21" s="126">
        <f>IF(BJY21&lt;&gt;"",BJY$5,0)</f>
      </c>
      <c r="BKB21" s="125">
        <f>IF(BJY$6=0,RANK(BJY21,BJY$12:BJY$42,0),RANK(BJY21,BJY$12:BJY$42,1))</f>
      </c>
      <c r="BKC21"/>
      <c r="BKD21" s="126">
        <f>IF(COUNTA(BKC$12:BKC$42)=0,0.6*BKC$5,IF(BKC21="",0,IF(BKC$6=0,IF(BKC21&gt;=BKC$8,BKC$5,IF(BKC21&lt;BKC$6,0,0.6*BKC$5+0.4*BKC$5*(BKC21-BKC$7)/(BKC$8-BKC$7))),IF(BKC21&lt;=BKC$8,BKC$5,IF(BKC21&gt;BKC$6,0,0.6*BKC$5+0.4*BKC$5*(BKC21-BKC$7)/(BKC$8-BKC$7))))))</f>
      </c>
      <c r="BKE21" s="126">
        <f>IF(BKC21&lt;&gt;"",BKC$5,0)</f>
      </c>
      <c r="BKF21" s="125">
        <f>IF(BKC$6=0,RANK(BKC21,BKC$12:BKC$42,0),RANK(BKC21,BKC$12:BKC$42,1))</f>
      </c>
      <c r="BKG21"/>
      <c r="BKH21" s="126">
        <f>IF(COUNTA(BKG$12:BKG$42)=0,0.6*BKG$5,IF(BKG21="",0,IF(BKG$6=0,IF(BKG21&gt;=BKG$8,BKG$5,IF(BKG21&lt;BKG$6,0,0.6*BKG$5+0.4*BKG$5*(BKG21-BKG$7)/(BKG$8-BKG$7))),IF(BKG21&lt;=BKG$8,BKG$5,IF(BKG21&gt;BKG$6,0,0.6*BKG$5+0.4*BKG$5*(BKG21-BKG$7)/(BKG$8-BKG$7))))))</f>
      </c>
      <c r="BKI21" s="126">
        <f>IF(BKG21&lt;&gt;"",BKG$5,0)</f>
      </c>
      <c r="BKJ21" s="125">
        <f>IF(BKG$6=0,RANK(BKG21,BKG$12:BKG$42,0),RANK(BKG21,BKG$12:BKG$42,1))</f>
      </c>
      <c r="BKK21"/>
      <c r="BKL21" s="126">
        <f>IF(COUNTA(BKK$12:BKK$42)=0,0.6*BKK$5,IF(BKK21="",0,IF(BKK$6=0,IF(BKK21&gt;=BKK$8,BKK$5,IF(BKK21&lt;BKK$6,0,0.6*BKK$5+0.4*BKK$5*(BKK21-BKK$7)/(BKK$8-BKK$7))),IF(BKK21&lt;=BKK$8,BKK$5,IF(BKK21&gt;BKK$6,0,0.6*BKK$5+0.4*BKK$5*(BKK21-BKK$7)/(BKK$8-BKK$7))))))</f>
      </c>
      <c r="BKM21" s="126">
        <f>IF(BKK21&lt;&gt;"",BKK$5,0)</f>
      </c>
      <c r="BKN21" s="125">
        <f>IF(BKK$6=0,RANK(BKK21,BKK$12:BKK$42,0),RANK(BKK21,BKK$12:BKK$42,1))</f>
      </c>
      <c r="BKO21" s="126">
        <v>99.94</v>
      </c>
      <c r="BKP21" s="126">
        <f>IF(COUNTA(BKO$12:BKO$42)=0,0.6*BKO$5,IF(BKO21="",0,IF(BKO$6=0,IF(BKO21&gt;=BKO$8,BKO$5,IF(BKO21&lt;BKO$6,0,0.6*BKO$5+0.4*BKO$5*(BKO21-BKO$7)/(BKO$8-BKO$7))),IF(BKO21&lt;=BKO$8,BKO$5,IF(BKO21&gt;BKO$6,0,0.6*BKO$5+0.4*BKO$5*(BKO21-BKO$7)/(BKO$8-BKO$7))))))</f>
      </c>
      <c r="BKQ21" s="126">
        <f>IF(BKO21&lt;&gt;"",BKO$5,0)</f>
      </c>
      <c r="BKR21" s="125">
        <f>IF(BKO$6=0,RANK(BKO21,BKO$12:BKO$42,0),RANK(BKO21,BKO$12:BKO$42,1))</f>
      </c>
      <c r="BKS21" s="126">
        <v>100</v>
      </c>
      <c r="BKT21" s="126">
        <f>IF(COUNTA(BKS$12:BKS$42)=0,0.6*BKS$5,IF(BKS21="",0,IF(BKS$6=0,IF(BKS21&gt;=BKS$8,BKS$5,IF(BKS21&lt;BKS$6,0,0.6*BKS$5+0.4*BKS$5*(BKS21-BKS$7)/(BKS$8-BKS$7))),IF(BKS21&lt;=BKS$8,BKS$5,IF(BKS21&gt;BKS$6,0,0.6*BKS$5+0.4*BKS$5*(BKS21-BKS$7)/(BKS$8-BKS$7))))))</f>
      </c>
      <c r="BKU21" s="126">
        <f>IF(BKS21&lt;&gt;"",BKS$5,0)</f>
      </c>
      <c r="BKV21" s="125">
        <f>IF(BKS$6=0,RANK(BKS21,BKS$12:BKS$42,0),RANK(BKS21,BKS$12:BKS$42,1))</f>
      </c>
      <c r="BKW21" s="126">
        <v>1.95</v>
      </c>
      <c r="BKX21" s="126">
        <f>IF(COUNTA(BKW$12:BKW$42)=0,0.6*BKW$5,IF(BKW21="",0,IF(BKW$6=0,IF(BKW21&gt;=BKW$8,BKW$5,IF(BKW21&lt;BKW$6,0,0.6*BKW$5+0.4*BKW$5*(BKW21-BKW$7)/(BKW$8-BKW$7))),IF(BKW21&lt;=BKW$8,BKW$5,IF(BKW21&gt;BKW$6,0,0.6*BKW$5+0.4*BKW$5*(BKW21-BKW$7)/(BKW$8-BKW$7))))))</f>
      </c>
      <c r="BKY21" s="126">
        <f>IF(BKW21&lt;&gt;"",BKW$5,0)</f>
      </c>
      <c r="BKZ21" s="125">
        <f>IF(BKW$6=0,RANK(BKW21,BKW$12:BKW$42,0),RANK(BKW21,BKW$12:BKW$42,1))</f>
      </c>
      <c r="BLA21" s="126">
        <v>99.32</v>
      </c>
      <c r="BLB21" s="126">
        <f>IF(COUNTA(BLA$12:BLA$42)=0,0.6*BLA$5,IF(BLA21="",0,IF(BLA$6=0,IF(BLA21&gt;=BLA$8,BLA$5,IF(BLA21&lt;BLA$6,0,0.6*BLA$5+0.4*BLA$5*(BLA21-BLA$7)/(BLA$8-BLA$7))),IF(BLA21&lt;=BLA$8,BLA$5,IF(BLA21&gt;BLA$6,0,0.6*BLA$5+0.4*BLA$5*(BLA21-BLA$7)/(BLA$8-BLA$7))))))</f>
      </c>
      <c r="BLC21" s="126">
        <f>IF(BLA21&lt;&gt;"",BLA$5,0)</f>
      </c>
      <c r="BLD21" s="125">
        <f>IF(BLA$6=0,RANK(BLA21,BLA$12:BLA$42,0),RANK(BLA21,BLA$12:BLA$42,1))</f>
      </c>
      <c r="BLE21" s="126">
        <v>100</v>
      </c>
      <c r="BLF21" s="126">
        <f>IF(COUNTA(BLE$12:BLE$42)=0,0.6*BLE$5,IF(BLE21="",0,IF(BLE$6=0,IF(BLE21&gt;=BLE$8,BLE$5,IF(BLE21&lt;BLE$6,0,0.6*BLE$5+0.4*BLE$5*(BLE21-BLE$7)/(BLE$8-BLE$7))),IF(BLE21&lt;=BLE$8,BLE$5,IF(BLE21&gt;BLE$6,0,0.6*BLE$5+0.4*BLE$5*(BLE21-BLE$7)/(BLE$8-BLE$7))))))</f>
      </c>
      <c r="BLG21" s="126">
        <f>IF(BLE21&lt;&gt;"",BLE$5,0)</f>
      </c>
      <c r="BLH21" s="125">
        <f>IF(BLE$6=0,RANK(BLE21,BLE$12:BLE$42,0),RANK(BLE21,BLE$12:BLE$42,1))</f>
      </c>
      <c r="BLI21"/>
      <c r="BLJ21" s="126">
        <f>IF(COUNTA(BLI$12:BLI$42)=0,0.6*BLI$5,IF(BLI21="",0,IF(BLI$6=0,IF(BLI21&gt;=BLI$8,BLI$5,IF(BLI21&lt;BLI$6,0,0.6*BLI$5+0.4*BLI$5*(BLI21-BLI$7)/(BLI$8-BLI$7))),IF(BLI21&lt;=BLI$8,BLI$5,IF(BLI21&gt;BLI$6,0,0.6*BLI$5+0.4*BLI$5*(BLI21-BLI$7)/(BLI$8-BLI$7))))))</f>
      </c>
      <c r="BLK21" s="126">
        <f>IF(BLI21&lt;&gt;"",BLI$5,0)</f>
      </c>
      <c r="BLL21" s="125">
        <f>IF(BLI$6=0,RANK(BLI21,BLI$12:BLI$42,0),RANK(BLI21,BLI$12:BLI$42,1))</f>
      </c>
      <c r="BLM21" s="126">
        <v>100</v>
      </c>
      <c r="BLN21" s="126">
        <f>IF(COUNTA(BLM$12:BLM$42)=0,0.6*BLM$5,IF(BLM21="",0,IF(BLM$6=0,IF(BLM21&gt;=BLM$8,BLM$5,IF(BLM21&lt;BLM$6,0,0.6*BLM$5+0.4*BLM$5*(BLM21-BLM$7)/(BLM$8-BLM$7))),IF(BLM21&lt;=BLM$8,BLM$5,IF(BLM21&gt;BLM$6,0,0.6*BLM$5+0.4*BLM$5*(BLM21-BLM$7)/(BLM$8-BLM$7))))))</f>
      </c>
      <c r="BLO21" s="126">
        <f>IF(BLM21&lt;&gt;"",BLM$5,0)</f>
      </c>
      <c r="BLP21" s="125">
        <f>IF(BLM$6=0,RANK(BLM21,BLM$12:BLM$42,0),RANK(BLM21,BLM$12:BLM$42,1))</f>
      </c>
      <c r="BLQ21" s="126">
        <v>0</v>
      </c>
      <c r="BLR21" s="126">
        <f>IF(COUNTA(BLQ$12:BLQ$42)=0,0.6*BLQ$5,IF(BLQ21="",0,IF(BLQ$6=0,IF(BLQ21&gt;=BLQ$8,BLQ$5,IF(BLQ21&lt;BLQ$6,0,0.6*BLQ$5+0.4*BLQ$5*(BLQ21-BLQ$7)/(BLQ$8-BLQ$7))),IF(BLQ21&lt;=BLQ$8,BLQ$5,IF(BLQ21&gt;BLQ$6,0,0.6*BLQ$5+0.4*BLQ$5*(BLQ21-BLQ$7)/(BLQ$8-BLQ$7))))))</f>
      </c>
      <c r="BLS21" s="126">
        <f>IF(BLQ21&lt;&gt;"",BLQ$5,0)</f>
      </c>
      <c r="BLT21" s="125">
        <f>IF(BLQ$6=0,RANK(BLQ21,BLQ$12:BLQ$42,0),RANK(BLQ21,BLQ$12:BLQ$42,1))</f>
      </c>
      <c r="BLU21" s="126">
        <v>0</v>
      </c>
      <c r="BLV21" s="126">
        <f>IF(COUNTA(BLU$12:BLU$42)=0,0.6*BLU$5,IF(BLU21="",0,IF(BLU$6=0,IF(BLU21&gt;=BLU$8,BLU$5,IF(BLU21&lt;BLU$6,0,0.6*BLU$5+0.4*BLU$5*(BLU21-BLU$7)/(BLU$8-BLU$7))),IF(BLU21&lt;=BLU$8,BLU$5,IF(BLU21&gt;BLU$6,0,0.6*BLU$5+0.4*BLU$5*(BLU21-BLU$7)/(BLU$8-BLU$7))))))</f>
      </c>
      <c r="BLW21" s="126">
        <f>IF(BLU21&lt;&gt;"",BLU$5,0)</f>
      </c>
      <c r="BLX21" s="125">
        <f>IF(BLU$6=0,RANK(BLU21,BLU$12:BLU$42,0),RANK(BLU21,BLU$12:BLU$42,1))</f>
      </c>
      <c r="BLY21" s="126">
        <v>42.7</v>
      </c>
      <c r="BLZ21" s="126">
        <f>IF(COUNTA(BLY$12:BLY$42)=0,0.6*BLY$5,IF(BLY21="",0,IF(BLY$6=0,IF(BLY21&gt;=BLY$8,BLY$5,IF(BLY21&lt;BLY$6,0,0.6*BLY$5+0.4*BLY$5*(BLY21-BLY$7)/(BLY$8-BLY$7))),IF(BLY21&lt;=BLY$8,BLY$5,IF(BLY21&gt;BLY$6,0,0.6*BLY$5+0.4*BLY$5*(BLY21-BLY$7)/(BLY$8-BLY$7))))))</f>
      </c>
      <c r="BMA21" s="126">
        <f>IF(BLY21&lt;&gt;"",BLY$5,0)</f>
      </c>
      <c r="BMB21" s="125">
        <f>IF(BLY$6=0,RANK(BLY21,BLY$12:BLY$42,0),RANK(BLY21,BLY$12:BLY$42,1))</f>
      </c>
      <c r="BMC21" s="126">
        <v>5.17</v>
      </c>
      <c r="BMD21" s="126">
        <f>IF(COUNTA(BMC$12:BMC$42)=0,0.6*BMC$5,IF(BMC21="",0,IF(BMC$6=0,IF(BMC21&gt;=BMC$8,BMC$5,IF(BMC21&lt;BMC$6,0,0.6*BMC$5+0.4*BMC$5*(BMC21-BMC$7)/(BMC$8-BMC$7))),IF(BMC21&lt;=BMC$8,BMC$5,IF(BMC21&gt;BMC$6,0,0.6*BMC$5+0.4*BMC$5*(BMC21-BMC$7)/(BMC$8-BMC$7))))))</f>
      </c>
      <c r="BME21" s="126">
        <f>IF(BMC21&lt;&gt;"",BMC$5,0)</f>
      </c>
      <c r="BMF21" s="125">
        <f>IF(BMC$6=0,RANK(BMC21,BMC$12:BMC$42,0),RANK(BMC21,BMC$12:BMC$42,1))</f>
      </c>
      <c r="BMG21" s="126">
        <v>12.17</v>
      </c>
      <c r="BMH21" s="126">
        <f>IF(COUNTA(BMG$12:BMG$42)=0,0.6*BMG$5,IF(BMG21="",0,IF(AND(BMG21&gt;=BMG$7,BMG21&lt;=BMG$8),BMG$5,0)))</f>
      </c>
      <c r="BMI21" s="126">
        <f>IF(BMG21&lt;&gt;"",BMG$5,0)</f>
      </c>
      <c r="BMJ21" s="125">
        <f>IF(BMG$6=0,RANK(BMG21,BMG$12:BMG$42,0),RANK(BMG21,BMG$12:BMG$42,1))</f>
      </c>
      <c r="BMK21" s="126">
        <v>98.28</v>
      </c>
      <c r="BML21" s="126">
        <f>IF(COUNTA(BMK$12:BMK$42)=0,0.6*BMK$5,IF(BMK21="",0,IF(BMK$6=0,IF(BMK21&gt;=BMK$8,BMK$5,IF(BMK21&lt;BMK$6,0,0.6*BMK$5+0.4*BMK$5*(BMK21-BMK$7)/(BMK$8-BMK$7))),IF(BMK21&lt;=BMK$8,BMK$5,IF(BMK21&gt;BMK$6,0,0.6*BMK$5+0.4*BMK$5*(BMK21-BMK$7)/(BMK$8-BMK$7))))))</f>
      </c>
      <c r="BMM21" s="126">
        <f>IF(BMK21&lt;&gt;"",BMK$5,0)</f>
      </c>
      <c r="BMN21" s="125">
        <f>IF(BMK$6=0,RANK(BMK21,BMK$12:BMK$42,0),RANK(BMK21,BMK$12:BMK$42,1))</f>
      </c>
      <c r="BMO21"/>
      <c r="BMP21" s="126">
        <f>IF(COUNTA(BMO$12:BMO$42)=0,0.6*BMO$5,IF(BMO21="",0,IF(BMO$6=0,IF(BMO21&gt;=BMO$8,BMO$5,IF(BMO21&lt;BMO$6,0,0.6*BMO$5+0.4*BMO$5*(BMO21-BMO$7)/(BMO$8-BMO$7))),IF(BMO21&lt;=BMO$8,BMO$5,IF(BMO21&gt;BMO$6,0,0.6*BMO$5+0.4*BMO$5*(BMO21-BMO$7)/(BMO$8-BMO$7))))))</f>
      </c>
      <c r="BMQ21" s="126">
        <f>IF(BMO21&lt;&gt;"",BMO$5,0)</f>
      </c>
      <c r="BMR21" s="125">
        <f>IF(BMO$6=0,RANK(BMO21,BMO$12:BMO$42,0),RANK(BMO21,BMO$12:BMO$42,1))</f>
      </c>
      <c r="BMS21"/>
      <c r="BMT21" s="126">
        <f>IF(COUNTA(BMS$12:BMS$42)=0,0.6*BMS$5,IF(BMS21="",0,IF(BMS$6=0,IF(BMS21&gt;=BMS$8,BMS$5,IF(BMS21&lt;BMS$6,0,0.6*BMS$5+0.4*BMS$5*(BMS21-BMS$7)/(BMS$8-BMS$7))),IF(BMS21&lt;=BMS$8,BMS$5,IF(BMS21&gt;BMS$6,0,0.6*BMS$5+0.4*BMS$5*(BMS21-BMS$7)/(BMS$8-BMS$7))))))</f>
      </c>
      <c r="BMU21" s="126">
        <f>IF(BMS21&lt;&gt;"",BMS$5,0)</f>
      </c>
      <c r="BMV21" s="125">
        <f>IF(BMS$6=0,RANK(BMS21,BMS$12:BMS$42,0),RANK(BMS21,BMS$12:BMS$42,1))</f>
      </c>
      <c r="BMW21"/>
      <c r="BMX21" s="126">
        <f>IF(COUNTA(BMW$12:BMW$42)=0,0.6*BMW$5,IF(BMW21="",0,IF(BMW$6=0,IF(BMW21&gt;=BMW$8,BMW$5,IF(BMW21&lt;BMW$6,0,0.6*BMW$5+0.4*BMW$5*(BMW21-BMW$7)/(BMW$8-BMW$7))),IF(BMW21&lt;=BMW$8,BMW$5,IF(BMW21&gt;BMW$6,0,0.6*BMW$5+0.4*BMW$5*(BMW21-BMW$7)/(BMW$8-BMW$7))))))</f>
      </c>
      <c r="BMY21" s="126">
        <f>IF(BMW21&lt;&gt;"",BMW$5,0)</f>
      </c>
      <c r="BMZ21" s="125">
        <f>IF(BMW$6=0,RANK(BMW21,BMW$12:BMW$42,0),RANK(BMW21,BMW$12:BMW$42,1))</f>
      </c>
      <c r="BNA21" s="126">
        <v>99.97</v>
      </c>
      <c r="BNB21" s="126">
        <f>IF(COUNTA(BNA$12:BNA$42)=0,0.6*BNA$5,IF(BNA21="",0,IF(BNA$6=0,IF(BNA21&gt;=BNA$8,BNA$5,IF(BNA21&lt;BNA$6,0,0.6*BNA$5+0.4*BNA$5*(BNA21-BNA$7)/(BNA$8-BNA$7))),IF(BNA21&lt;=BNA$8,BNA$5,IF(BNA21&gt;BNA$6,0,0.6*BNA$5+0.4*BNA$5*(BNA21-BNA$7)/(BNA$8-BNA$7))))))</f>
      </c>
      <c r="BNC21" s="126">
        <f>IF(BNA21&lt;&gt;"",BNA$5,0)</f>
      </c>
      <c r="BND21" s="125">
        <f>IF(BNA$6=0,RANK(BNA21,BNA$12:BNA$42,0),RANK(BNA21,BNA$12:BNA$42,1))</f>
      </c>
      <c r="BNE21" s="126">
        <v>100</v>
      </c>
      <c r="BNF21" s="126">
        <f>IF(COUNTA(BNE$12:BNE$42)=0,0.6*BNE$5,IF(BNE21="",0,IF(BNE$6=0,IF(BNE21&gt;=BNE$8,BNE$5,IF(BNE21&lt;BNE$6,0,0.6*BNE$5+0.4*BNE$5*(BNE21-BNE$7)/(BNE$8-BNE$7))),IF(BNE21&lt;=BNE$8,BNE$5,IF(BNE21&gt;BNE$6,0,0.6*BNE$5+0.4*BNE$5*(BNE21-BNE$7)/(BNE$8-BNE$7))))))</f>
      </c>
      <c r="BNG21" s="126">
        <f>IF(BNE21&lt;&gt;"",BNE$5,0)</f>
      </c>
      <c r="BNH21" s="125">
        <f>IF(BNE$6=0,RANK(BNE21,BNE$12:BNE$42,0),RANK(BNE21,BNE$12:BNE$42,1))</f>
      </c>
      <c r="BNI21" s="126">
        <v>0.0231</v>
      </c>
      <c r="BNJ21" s="126">
        <f>IF(COUNTA(BNI$12:BNI$42)=0,0.6*BNI$5,IF(BNI21="",0,IF(BNI$6=0,IF(BNI21&gt;=BNI$8,BNI$5,IF(BNI21&lt;BNI$6,0,0.6*BNI$5+0.4*BNI$5*(BNI21-BNI$7)/(BNI$8-BNI$7))),IF(BNI21&lt;=BNI$8,BNI$5,IF(BNI21&gt;BNI$6,0,0.6*BNI$5+0.4*BNI$5*(BNI21-BNI$7)/(BNI$8-BNI$7))))))</f>
      </c>
      <c r="BNK21" s="126">
        <f>IF(BNI21&lt;&gt;"",BNI$5,0)</f>
      </c>
      <c r="BNL21" s="125">
        <f>IF(BNI$6=0,RANK(BNI21,BNI$12:BNI$42,0),RANK(BNI21,BNI$12:BNI$42,1))</f>
      </c>
      <c r="BNM21" s="126">
        <v>99.95</v>
      </c>
      <c r="BNN21" s="126">
        <f>IF(COUNTA(BNM$12:BNM$42)=0,0.6*BNM$5,IF(BNM21="",0,IF(BNM$6=0,IF(BNM21&gt;=BNM$8,BNM$5,IF(BNM21&lt;BNM$6,0,0.6*BNM$5+0.4*BNM$5*(BNM21-BNM$7)/(BNM$8-BNM$7))),IF(BNM21&lt;=BNM$8,BNM$5,IF(BNM21&gt;BNM$6,0,0.6*BNM$5+0.4*BNM$5*(BNM21-BNM$7)/(BNM$8-BNM$7))))))</f>
      </c>
      <c r="BNO21" s="126">
        <f>IF(BNM21&lt;&gt;"",BNM$5,0)</f>
      </c>
      <c r="BNP21" s="125">
        <f>IF(BNM$6=0,RANK(BNM21,BNM$12:BNM$42,0),RANK(BNM21,BNM$12:BNM$42,1))</f>
      </c>
      <c r="BNQ21" s="126">
        <v>100</v>
      </c>
      <c r="BNR21" s="126">
        <f>IF(COUNTA(BNQ$12:BNQ$42)=0,0.6*BNQ$5,IF(BNQ21="",0,IF(BNQ$6=0,IF(BNQ21&gt;=BNQ$8,BNQ$5,IF(BNQ21&lt;BNQ$6,0,0.6*BNQ$5+0.4*BNQ$5*(BNQ21-BNQ$7)/(BNQ$8-BNQ$7))),IF(BNQ21&lt;=BNQ$8,BNQ$5,IF(BNQ21&gt;BNQ$6,0,0.6*BNQ$5+0.4*BNQ$5*(BNQ21-BNQ$7)/(BNQ$8-BNQ$7))))))</f>
      </c>
      <c r="BNS21" s="126">
        <f>IF(BNQ21&lt;&gt;"",BNQ$5,0)</f>
      </c>
      <c r="BNT21" s="125">
        <f>IF(BNQ$6=0,RANK(BNQ21,BNQ$12:BNQ$42,0),RANK(BNQ21,BNQ$12:BNQ$42,1))</f>
      </c>
      <c r="BNU21" s="126">
        <v>0.74</v>
      </c>
      <c r="BNV21" s="126">
        <f>IF(COUNTA(BNU$12:BNU$42)=0,0.6*BNU$5,IF(BNU21="",0,IF(BNU$6=0,IF(BNU21&gt;=BNU$8,BNU$5,IF(BNU21&lt;BNU$6,0,0.6*BNU$5+0.4*BNU$5*(BNU21-BNU$7)/(BNU$8-BNU$7))),IF(BNU21&lt;=BNU$8,BNU$5,IF(BNU21&gt;BNU$6,0,0.6*BNU$5+0.4*BNU$5*(BNU21-BNU$7)/(BNU$8-BNU$7))))))</f>
      </c>
      <c r="BNW21" s="126">
        <f>IF(BNU21&lt;&gt;"",BNU$5,0)</f>
      </c>
      <c r="BNX21" s="125">
        <f>IF(BNU$6=0,RANK(BNU21,BNU$12:BNU$42,0),RANK(BNU21,BNU$12:BNU$42,1))</f>
      </c>
      <c r="BNY21" s="126">
        <v>100</v>
      </c>
      <c r="BNZ21" s="126">
        <f>IF(COUNTA(BNY$12:BNY$42)=0,0.6*BNY$5,IF(BNY21="",0,IF(BNY$6=0,IF(BNY21&gt;=BNY$8,BNY$5,IF(BNY21&lt;BNY$6,0,0.6*BNY$5+0.4*BNY$5*(BNY21-BNY$7)/(BNY$8-BNY$7))),IF(BNY21&lt;=BNY$8,BNY$5,IF(BNY21&gt;BNY$6,0,0.6*BNY$5+0.4*BNY$5*(BNY21-BNY$7)/(BNY$8-BNY$7))))))</f>
      </c>
      <c r="BOA21" s="126">
        <f>IF(BNY21&lt;&gt;"",BNY$5,0)</f>
      </c>
      <c r="BOB21" s="125">
        <f>IF(BNY$6=0,RANK(BNY21,BNY$12:BNY$42,0),RANK(BNY21,BNY$12:BNY$42,1))</f>
      </c>
      <c r="BOC21" s="126">
        <v>0.61</v>
      </c>
      <c r="BOD21" s="126">
        <f>IF(COUNTA(BOC$12:BOC$42)=0,0.6*BOC$5,IF(BOC21="",0,IF(BOC$6=0,IF(BOC21&gt;=BOC$8,BOC$5,IF(BOC21&lt;BOC$6,0,0.6*BOC$5+0.4*BOC$5*(BOC21-BOC$7)/(BOC$8-BOC$7))),IF(BOC21&lt;=BOC$8,BOC$5,IF(BOC21&gt;BOC$6,0,0.6*BOC$5+0.4*BOC$5*(BOC21-BOC$7)/(BOC$8-BOC$7))))))</f>
      </c>
      <c r="BOE21" s="126">
        <f>IF(BOC21&lt;&gt;"",BOC$5,0)</f>
      </c>
      <c r="BOF21" s="125">
        <f>IF(BOC$6=0,RANK(BOC21,BOC$12:BOC$42,0),RANK(BOC21,BOC$12:BOC$42,1))</f>
      </c>
      <c r="BOG21" s="126">
        <v>0.11</v>
      </c>
      <c r="BOH21" s="126">
        <f>IF(COUNTA(BOG$12:BOG$42)=0,0.6*BOG$5,IF(BOG21="",0,IF(BOG$6=0,IF(BOG21&gt;=BOG$8,BOG$5,IF(BOG21&lt;BOG$6,0,0.6*BOG$5+0.4*BOG$5*(BOG21-BOG$7)/(BOG$8-BOG$7))),IF(BOG21&lt;=BOG$8,BOG$5,IF(BOG21&gt;BOG$6,0,0.6*BOG$5+0.4*BOG$5*(BOG21-BOG$7)/(BOG$8-BOG$7))))))</f>
      </c>
      <c r="BOI21" s="126">
        <f>IF(BOG21&lt;&gt;"",BOG$5,0)</f>
      </c>
      <c r="BOJ21" s="125">
        <f>IF(BOG$6=0,RANK(BOG21,BOG$12:BOG$42,0),RANK(BOG21,BOG$12:BOG$42,1))</f>
      </c>
      <c r="BOK21" s="126">
        <v>45.69</v>
      </c>
      <c r="BOL21" s="126">
        <f>IF(COUNTA(BOK$12:BOK$42)=0,0.6*BOK$5,IF(BOK21="",0,IF(BOK$6=0,IF(BOK21&gt;=BOK$8,BOK$5,IF(BOK21&lt;BOK$6,0,0.6*BOK$5+0.4*BOK$5*(BOK21-BOK$7)/(BOK$8-BOK$7))),IF(BOK21&lt;=BOK$8,BOK$5,IF(BOK21&gt;BOK$6,0,0.6*BOK$5+0.4*BOK$5*(BOK21-BOK$7)/(BOK$8-BOK$7))))))</f>
      </c>
      <c r="BOM21" s="126">
        <f>IF(BOK21&lt;&gt;"",BOK$5,0)</f>
      </c>
      <c r="BON21" s="125">
        <f>IF(BOK$6=0,RANK(BOK21,BOK$12:BOK$42,0),RANK(BOK21,BOK$12:BOK$42,1))</f>
      </c>
      <c r="BOO21" s="126">
        <v>7.92</v>
      </c>
      <c r="BOP21" s="126">
        <f>IF(COUNTA(BOO$12:BOO$42)=0,0.6*BOO$5,IF(BOO21="",0,IF(BOO$6=0,IF(BOO21&gt;=BOO$8,BOO$5,IF(BOO21&lt;BOO$6,0,0.6*BOO$5+0.4*BOO$5*(BOO21-BOO$7)/(BOO$8-BOO$7))),IF(BOO21&lt;=BOO$8,BOO$5,IF(BOO21&gt;BOO$6,0,0.6*BOO$5+0.4*BOO$5*(BOO21-BOO$7)/(BOO$8-BOO$7))))))</f>
      </c>
      <c r="BOQ21" s="126">
        <f>IF(BOO21&lt;&gt;"",BOO$5,0)</f>
      </c>
      <c r="BOR21" s="125">
        <f>IF(BOO$6=0,RANK(BOO21,BOO$12:BOO$42,0),RANK(BOO21,BOO$12:BOO$42,1))</f>
      </c>
      <c r="BOS21" s="126">
        <v>98.9</v>
      </c>
      <c r="BOT21" s="126">
        <f>IF(COUNTA(BOS$12:BOS$42)=0,0.6*BOS$5,IF(BOS21="",0,IF(BOS$6=0,IF(BOS21&gt;=BOS$8,BOS$5,IF(BOS21&lt;BOS$6,0,0.6*BOS$5+0.4*BOS$5*(BOS21-BOS$7)/(BOS$8-BOS$7))),IF(BOS21&lt;=BOS$8,BOS$5,IF(BOS21&gt;BOS$6,0,0.6*BOS$5+0.4*BOS$5*(BOS21-BOS$7)/(BOS$8-BOS$7))))))</f>
      </c>
      <c r="BOU21" s="126">
        <f>IF(BOS21&lt;&gt;"",BOS$5,0)</f>
      </c>
      <c r="BOV21" s="125">
        <f>IF(BOS$6=0,RANK(BOS21,BOS$12:BOS$42,0),RANK(BOS21,BOS$12:BOS$42,1))</f>
      </c>
      <c r="BOW21"/>
      <c r="BOX21" s="126">
        <f>IF(COUNTA(BOW$12:BOW$42)=0,0.6*BOW$5,IF(BOW21="",0,IF(BOW$6=0,IF(BOW21&gt;=BOW$8,BOW$5,IF(BOW21&lt;BOW$6,0,0.6*BOW$5+0.4*BOW$5*(BOW21-BOW$7)/(BOW$8-BOW$7))),IF(BOW21&lt;=BOW$8,BOW$5,IF(BOW21&gt;BOW$6,0,0.6*BOW$5+0.4*BOW$5*(BOW21-BOW$7)/(BOW$8-BOW$7))))))</f>
      </c>
      <c r="BOY21" s="126">
        <f>IF(BOW21&lt;&gt;"",BOW$5,0)</f>
      </c>
      <c r="BOZ21" s="125">
        <f>IF(BOW$6=0,RANK(BOW21,BOW$12:BOW$42,0),RANK(BOW21,BOW$12:BOW$42,1))</f>
      </c>
      <c r="BPA21"/>
      <c r="BPB21" s="126">
        <f>IF(COUNTA(BPA$12:BPA$42)=0,0.6*BPA$5,IF(BPA21="",0,IF(BPA$6=0,IF(BPA21&gt;=BPA$8,BPA$5,IF(BPA21&lt;BPA$6,0,0.6*BPA$5+0.4*BPA$5*(BPA21-BPA$7)/(BPA$8-BPA$7))),IF(BPA21&lt;=BPA$8,BPA$5,IF(BPA21&gt;BPA$6,0,0.6*BPA$5+0.4*BPA$5*(BPA21-BPA$7)/(BPA$8-BPA$7))))))</f>
      </c>
      <c r="BPC21" s="126">
        <f>IF(BPA21&lt;&gt;"",BPA$5,0)</f>
      </c>
      <c r="BPD21" s="125">
        <f>IF(BPA$6=0,RANK(BPA21,BPA$12:BPA$42,0),RANK(BPA21,BPA$12:BPA$42,1))</f>
      </c>
      <c r="BPE21"/>
      <c r="BPF21" s="126">
        <f>IF(COUNTA(BPE$12:BPE$42)=0,0.6*BPE$5,IF(BPE21="",0,IF(BPE$6=0,IF(BPE21&gt;=BPE$8,BPE$5,IF(BPE21&lt;BPE$6,0,0.6*BPE$5+0.4*BPE$5*(BPE21-BPE$7)/(BPE$8-BPE$7))),IF(BPE21&lt;=BPE$8,BPE$5,IF(BPE21&gt;BPE$6,0,0.6*BPE$5+0.4*BPE$5*(BPE21-BPE$7)/(BPE$8-BPE$7))))))</f>
      </c>
      <c r="BPG21" s="126">
        <f>IF(BPE21&lt;&gt;"",BPE$5,0)</f>
      </c>
      <c r="BPH21" s="125">
        <f>IF(BPE$6=0,RANK(BPE21,BPE$12:BPE$42,0),RANK(BPE21,BPE$12:BPE$42,1))</f>
      </c>
      <c r="BPI21"/>
      <c r="BPJ21" s="126">
        <f>IF(COUNTA(BPI$12:BPI$42)=0,0.6*BPI$5,IF(BPI21="",0,IF(BPI$6=0,IF(BPI21&gt;=BPI$8,BPI$5,IF(BPI21&lt;BPI$6,0,0.6*BPI$5+0.4*BPI$5*(BPI21-BPI$7)/(BPI$8-BPI$7))),IF(BPI21&lt;=BPI$8,BPI$5,IF(BPI21&gt;BPI$6,0,0.6*BPI$5+0.4*BPI$5*(BPI21-BPI$7)/(BPI$8-BPI$7))))))</f>
      </c>
      <c r="BPK21" s="126">
        <f>IF(BPI21&lt;&gt;"",BPI$5,0)</f>
      </c>
      <c r="BPL21" s="125">
        <f>IF(BPI$6=0,RANK(BPI21,BPI$12:BPI$42,0),RANK(BPI21,BPI$12:BPI$42,1))</f>
      </c>
      <c r="BPM21" s="126">
        <v>99.98</v>
      </c>
      <c r="BPN21" s="126">
        <f>IF(COUNTA(BPM$12:BPM$42)=0,0.6*BPM$5,IF(BPM21="",0,IF(BPM$6=0,IF(BPM21&gt;=BPM$8,BPM$5,IF(BPM21&lt;BPM$6,0,0.6*BPM$5+0.4*BPM$5*(BPM21-BPM$7)/(BPM$8-BPM$7))),IF(BPM21&lt;=BPM$8,BPM$5,IF(BPM21&gt;BPM$6,0,0.6*BPM$5+0.4*BPM$5*(BPM21-BPM$7)/(BPM$8-BPM$7))))))</f>
      </c>
      <c r="BPO21" s="126">
        <f>IF(BPM21&lt;&gt;"",BPM$5,0)</f>
      </c>
      <c r="BPP21" s="125">
        <f>IF(BPM$6=0,RANK(BPM21,BPM$12:BPM$42,0),RANK(BPM21,BPM$12:BPM$42,1))</f>
      </c>
      <c r="BPQ21" s="126">
        <v>100</v>
      </c>
      <c r="BPR21" s="126">
        <f>IF(COUNTA(BPQ$12:BPQ$42)=0,0.6*BPQ$5,IF(BPQ21="",0,IF(BPQ$6=0,IF(BPQ21&gt;=BPQ$8,BPQ$5,IF(BPQ21&lt;BPQ$6,0,0.6*BPQ$5+0.4*BPQ$5*(BPQ21-BPQ$7)/(BPQ$8-BPQ$7))),IF(BPQ21&lt;=BPQ$8,BPQ$5,IF(BPQ21&gt;BPQ$6,0,0.6*BPQ$5+0.4*BPQ$5*(BPQ21-BPQ$7)/(BPQ$8-BPQ$7))))))</f>
      </c>
      <c r="BPS21" s="126">
        <f>IF(BPQ21&lt;&gt;"",BPQ$5,0)</f>
      </c>
      <c r="BPT21" s="125">
        <f>IF(BPQ$6=0,RANK(BPQ21,BPQ$12:BPQ$42,0),RANK(BPQ21,BPQ$12:BPQ$42,1))</f>
      </c>
      <c r="BPU21" s="126">
        <v>1.55</v>
      </c>
      <c r="BPV21" s="126">
        <f>IF(COUNTA(BPU$12:BPU$42)=0,0.6*BPU$5,IF(BPU21="",0,IF(BPU$6=0,IF(BPU21&gt;=BPU$8,BPU$5,IF(BPU21&lt;BPU$6,0,0.6*BPU$5+0.4*BPU$5*(BPU21-BPU$7)/(BPU$8-BPU$7))),IF(BPU21&lt;=BPU$8,BPU$5,IF(BPU21&gt;BPU$6,0,0.6*BPU$5+0.4*BPU$5*(BPU21-BPU$7)/(BPU$8-BPU$7))))))</f>
      </c>
      <c r="BPW21" s="126">
        <f>IF(BPU21&lt;&gt;"",BPU$5,0)</f>
      </c>
      <c r="BPX21" s="125">
        <f>IF(BPU$6=0,RANK(BPU21,BPU$12:BPU$42,0),RANK(BPU21,BPU$12:BPU$42,1))</f>
      </c>
      <c r="BPY21" s="126">
        <v>99.7</v>
      </c>
      <c r="BPZ21" s="126">
        <f>IF(COUNTA(BPY$12:BPY$42)=0,0.6*BPY$5,IF(BPY21="",0,IF(BPY$6=0,IF(BPY21&gt;=BPY$8,BPY$5,IF(BPY21&lt;BPY$6,0,0.6*BPY$5+0.4*BPY$5*(BPY21-BPY$7)/(BPY$8-BPY$7))),IF(BPY21&lt;=BPY$8,BPY$5,IF(BPY21&gt;BPY$6,0,0.6*BPY$5+0.4*BPY$5*(BPY21-BPY$7)/(BPY$8-BPY$7))))))</f>
      </c>
      <c r="BQA21" s="126">
        <f>IF(BPY21&lt;&gt;"",BPY$5,0)</f>
      </c>
      <c r="BQB21" s="125">
        <f>IF(BPY$6=0,RANK(BPY21,BPY$12:BPY$42,0),RANK(BPY21,BPY$12:BPY$42,1))</f>
      </c>
      <c r="BQC21" s="126">
        <v>100</v>
      </c>
      <c r="BQD21" s="126">
        <f>IF(COUNTA(BQC$12:BQC$42)=0,0.6*BQC$5,IF(BQC21="",0,IF(BQC$6=0,IF(BQC21&gt;=BQC$8,BQC$5,IF(BQC21&lt;BQC$6,0,0.6*BQC$5+0.4*BQC$5*(BQC21-BQC$7)/(BQC$8-BQC$7))),IF(BQC21&lt;=BQC$8,BQC$5,IF(BQC21&gt;BQC$6,0,0.6*BQC$5+0.4*BQC$5*(BQC21-BQC$7)/(BQC$8-BQC$7))))))</f>
      </c>
      <c r="BQE21" s="126">
        <f>IF(BQC21&lt;&gt;"",BQC$5,0)</f>
      </c>
      <c r="BQF21" s="125">
        <f>IF(BQC$6=0,RANK(BQC21,BQC$12:BQC$42,0),RANK(BQC21,BQC$12:BQC$42,1))</f>
      </c>
      <c r="BQG21" s="126">
        <v>0.71</v>
      </c>
      <c r="BQH21" s="126">
        <f>IF(COUNTA(BQG$12:BQG$42)=0,0.6*BQG$5,IF(BQG21="",0,IF(BQG$6=0,IF(BQG21&gt;=BQG$8,BQG$5,IF(BQG21&lt;BQG$6,0,0.6*BQG$5+0.4*BQG$5*(BQG21-BQG$7)/(BQG$8-BQG$7))),IF(BQG21&lt;=BQG$8,BQG$5,IF(BQG21&gt;BQG$6,0,0.6*BQG$5+0.4*BQG$5*(BQG21-BQG$7)/(BQG$8-BQG$7))))))</f>
      </c>
      <c r="BQI21" s="126">
        <f>IF(BQG21&lt;&gt;"",BQG$5,0)</f>
      </c>
      <c r="BQJ21" s="125">
        <f>IF(BQG$6=0,RANK(BQG21,BQG$12:BQG$42,0),RANK(BQG21,BQG$12:BQG$42,1))</f>
      </c>
      <c r="BQK21" s="126">
        <v>100</v>
      </c>
      <c r="BQL21" s="126">
        <f>IF(COUNTA(BQK$12:BQK$42)=0,0.6*BQK$5,IF(BQK21="",0,IF(BQK$6=0,IF(BQK21&gt;=BQK$8,BQK$5,IF(BQK21&lt;BQK$6,0,0.6*BQK$5+0.4*BQK$5*(BQK21-BQK$7)/(BQK$8-BQK$7))),IF(BQK21&lt;=BQK$8,BQK$5,IF(BQK21&gt;BQK$6,0,0.6*BQK$5+0.4*BQK$5*(BQK21-BQK$7)/(BQK$8-BQK$7))))))</f>
      </c>
      <c r="BQM21" s="126">
        <f>IF(BQK21&lt;&gt;"",BQK$5,0)</f>
      </c>
      <c r="BQN21" s="125">
        <f>IF(BQK$6=0,RANK(BQK21,BQK$12:BQK$42,0),RANK(BQK21,BQK$12:BQK$42,1))</f>
      </c>
      <c r="BQO21" s="126">
        <v>0.24</v>
      </c>
      <c r="BQP21" s="126">
        <f>IF(COUNTA(BQO$12:BQO$42)=0,0.6*BQO$5,IF(BQO21="",0,IF(BQO$6=0,IF(BQO21&gt;=BQO$8,BQO$5,IF(BQO21&lt;BQO$6,0,0.6*BQO$5+0.4*BQO$5*(BQO21-BQO$7)/(BQO$8-BQO$7))),IF(BQO21&lt;=BQO$8,BQO$5,IF(BQO21&gt;BQO$6,0,0.6*BQO$5+0.4*BQO$5*(BQO21-BQO$7)/(BQO$8-BQO$7))))))</f>
      </c>
      <c r="BQQ21" s="126">
        <f>IF(BQO21&lt;&gt;"",BQO$5,0)</f>
      </c>
      <c r="BQR21" s="125">
        <f>IF(BQO$6=0,RANK(BQO21,BQO$12:BQO$42,0),RANK(BQO21,BQO$12:BQO$42,1))</f>
      </c>
      <c r="BQS21" s="126">
        <v>0</v>
      </c>
      <c r="BQT21" s="126">
        <f>IF(COUNTA(BQS$12:BQS$42)=0,0.6*BQS$5,IF(BQS21="",0,IF(BQS$6=0,IF(BQS21&gt;=BQS$8,BQS$5,IF(BQS21&lt;BQS$6,0,0.6*BQS$5+0.4*BQS$5*(BQS21-BQS$7)/(BQS$8-BQS$7))),IF(BQS21&lt;=BQS$8,BQS$5,IF(BQS21&gt;BQS$6,0,0.6*BQS$5+0.4*BQS$5*(BQS21-BQS$7)/(BQS$8-BQS$7))))))</f>
      </c>
      <c r="BQU21" s="126">
        <f>IF(BQS21&lt;&gt;"",BQS$5,0)</f>
      </c>
      <c r="BQV21" s="125">
        <f>IF(BQS$6=0,RANK(BQS21,BQS$12:BQS$42,0),RANK(BQS21,BQS$12:BQS$42,1))</f>
      </c>
      <c r="BQW21" s="126">
        <v>60.55</v>
      </c>
      <c r="BQX21" s="126">
        <f>IF(COUNTA(BQW$12:BQW$42)=0,0.6*BQW$5,IF(BQW21="",0,IF(BQW$6=0,IF(BQW21&gt;=BQW$8,BQW$5,IF(BQW21&lt;BQW$6,0,0.6*BQW$5+0.4*BQW$5*(BQW21-BQW$7)/(BQW$8-BQW$7))),IF(BQW21&lt;=BQW$8,BQW$5,IF(BQW21&gt;BQW$6,0,0.6*BQW$5+0.4*BQW$5*(BQW21-BQW$7)/(BQW$8-BQW$7))))))</f>
      </c>
      <c r="BQY21" s="126">
        <f>IF(BQW21&lt;&gt;"",BQW$5,0)</f>
      </c>
      <c r="BQZ21" s="125">
        <f>IF(BQW$6=0,RANK(BQW21,BQW$12:BQW$42,0),RANK(BQW21,BQW$12:BQW$42,1))</f>
      </c>
      <c r="BRA21" s="126">
        <v>13.79</v>
      </c>
      <c r="BRB21" s="126">
        <f>IF(COUNTA(BRA$12:BRA$42)=0,0.6*BRA$5,IF(BRA21="",0,IF(BRA$6=0,IF(BRA21&gt;=BRA$8,BRA$5,IF(BRA21&lt;BRA$6,0,0.6*BRA$5+0.4*BRA$5*(BRA21-BRA$7)/(BRA$8-BRA$7))),IF(BRA21&lt;=BRA$8,BRA$5,IF(BRA21&gt;BRA$6,0,0.6*BRA$5+0.4*BRA$5*(BRA21-BRA$7)/(BRA$8-BRA$7))))))</f>
      </c>
      <c r="BRC21" s="126">
        <f>IF(BRA21&lt;&gt;"",BRA$5,0)</f>
      </c>
      <c r="BRD21" s="125">
        <f>IF(BRA$6=0,RANK(BRA21,BRA$12:BRA$42,0),RANK(BRA21,BRA$12:BRA$42,1))</f>
      </c>
      <c r="BRE21" s="126">
        <v>0.18</v>
      </c>
      <c r="BRF21" s="126">
        <f>IF(COUNTA(BRE$12:BRE$42)=0,0.6*BRE$5,IF(BRE21="",0,IF(BRE$6=0,IF(BRE21&gt;=BRE$8,BRE$5,IF(BRE21&lt;BRE$6,0,0.6*BRE$5+0.4*BRE$5*(BRE21-BRE$7)/(BRE$8-BRE$7))),IF(BRE21&lt;=BRE$8,BRE$5,IF(BRE21&gt;BRE$6,0,0.6*BRE$5+0.4*BRE$5*(BRE21-BRE$7)/(BRE$8-BRE$7))))))</f>
      </c>
      <c r="BRG21" s="126">
        <f>IF(BRE21&lt;&gt;"",BRE$5,0)</f>
      </c>
      <c r="BRH21" s="125">
        <f>IF(BRE$6=0,RANK(BRE21,BRE$12:BRE$42,0),RANK(BRE21,BRE$12:BRE$42,1))</f>
      </c>
      <c r="BRI21" s="126">
        <v>0.09</v>
      </c>
      <c r="BRJ21" s="126">
        <f>IF(COUNTA(BRI$12:BRI$42)=0,0.6*BRI$5,IF(BRI21="",0,IF(BRI$6=0,IF(BRI21&gt;=BRI$8,BRI$5,IF(BRI21&lt;BRI$6,0,0.6*BRI$5+0.4*BRI$5*(BRI21-BRI$7)/(BRI$8-BRI$7))),IF(BRI21&lt;=BRI$8,BRI$5,IF(BRI21&gt;BRI$6,0,0.6*BRI$5+0.4*BRI$5*(BRI21-BRI$7)/(BRI$8-BRI$7))))))</f>
      </c>
      <c r="BRK21" s="126">
        <f>IF(BRI21&lt;&gt;"",BRI$5,0)</f>
      </c>
      <c r="BRL21" s="125">
        <f>IF(BRI$6=0,RANK(BRI21,BRI$12:BRI$42,0),RANK(BRI21,BRI$12:BRI$42,1))</f>
      </c>
      <c r="BRM21" s="126">
        <v>0.07</v>
      </c>
      <c r="BRN21" s="126">
        <f>IF(COUNTA(BRM$12:BRM$42)=0,0.6*BRM$5,IF(BRM21="",0,IF(BRM$6=0,IF(BRM21&gt;=BRM$8,BRM$5,IF(BRM21&lt;BRM$6,0,0.6*BRM$5+0.4*BRM$5*(BRM21-BRM$7)/(BRM$8-BRM$7))),IF(BRM21&lt;=BRM$8,BRM$5,IF(BRM21&gt;BRM$6,0,0.6*BRM$5+0.4*BRM$5*(BRM21-BRM$7)/(BRM$8-BRM$7))))))</f>
      </c>
      <c r="BRO21" s="126">
        <f>IF(BRM21&lt;&gt;"",BRM$5,0)</f>
      </c>
      <c r="BRP21" s="125">
        <f>IF(BRM$6=0,RANK(BRM21,BRM$12:BRM$42,0),RANK(BRM21,BRM$12:BRM$42,1))</f>
      </c>
      <c r="BRQ21"/>
      <c r="BRR21" s="126">
        <f>IF(COUNTA(BRQ$12:BRQ$42)=0,0.6*BRQ$5,IF(BRQ21="",0,IF(BRQ$6=0,IF(BRQ21&gt;=BRQ$8,BRQ$5,IF(BRQ21&lt;BRQ$6,0,0.6*BRQ$5+0.4*BRQ$5*(BRQ21-BRQ$7)/(BRQ$8-BRQ$7))),IF(BRQ21&lt;=BRQ$8,BRQ$5,IF(BRQ21&gt;BRQ$6,0,0.6*BRQ$5+0.4*BRQ$5*(BRQ21-BRQ$7)/(BRQ$8-BRQ$7))))))</f>
      </c>
      <c r="BRS21" s="126">
        <f>IF(BRQ21&lt;&gt;"",BRQ$5,0)</f>
      </c>
      <c r="BRT21" s="125">
        <f>IF(BRQ$6=0,RANK(BRQ21,BRQ$12:BRQ$42,0),RANK(BRQ21,BRQ$12:BRQ$42,1))</f>
      </c>
      <c r="BRU21"/>
      <c r="BRV21" s="126">
        <f>IF(COUNTA(BRU$12:BRU$42)=0,0.6*BRU$5,IF(BRU21="",0,IF(BRU$6=0,IF(BRU21&gt;=BRU$8,BRU$5,IF(BRU21&lt;BRU$6,0,0.6*BRU$5+0.4*BRU$5*(BRU21-BRU$7)/(BRU$8-BRU$7))),IF(BRU21&lt;=BRU$8,BRU$5,IF(BRU21&gt;BRU$6,0,0.6*BRU$5+0.4*BRU$5*(BRU21-BRU$7)/(BRU$8-BRU$7))))))</f>
      </c>
      <c r="BRW21" s="126">
        <f>IF(BRU21&lt;&gt;"",BRU$5,0)</f>
      </c>
      <c r="BRX21" s="125">
        <f>IF(BRU$6=0,RANK(BRU21,BRU$12:BRU$42,0),RANK(BRU21,BRU$12:BRU$42,1))</f>
      </c>
      <c r="BRY21"/>
      <c r="BRZ21" s="126">
        <f>IF(COUNTA(BRY$12:BRY$42)=0,0.6*BRY$5,IF(BRY21="",0,IF(BRY$6=0,IF(BRY21&gt;=BRY$8,BRY$5,IF(BRY21&lt;BRY$6,0,0.6*BRY$5+0.4*BRY$5*(BRY21-BRY$7)/(BRY$8-BRY$7))),IF(BRY21&lt;=BRY$8,BRY$5,IF(BRY21&gt;BRY$6,0,0.6*BRY$5+0.4*BRY$5*(BRY21-BRY$7)/(BRY$8-BRY$7))))))</f>
      </c>
      <c r="BSA21" s="126">
        <f>IF(BRY21&lt;&gt;"",BRY$5,0)</f>
      </c>
      <c r="BSB21" s="125">
        <f>IF(BRY$6=0,RANK(BRY21,BRY$12:BRY$42,0),RANK(BRY21,BRY$12:BRY$42,1))</f>
      </c>
      <c r="BSC21"/>
      <c r="BSD21" s="126">
        <f>IF(COUNTA(BSC$12:BSC$42)=0,0.6*BSC$5,IF(BSC21="",0,IF(BSC$6=0,IF(BSC21&gt;=BSC$8,BSC$5,IF(BSC21&lt;BSC$6,0,0.6*BSC$5+0.4*BSC$5*(BSC21-BSC$7)/(BSC$8-BSC$7))),IF(BSC21&lt;=BSC$8,BSC$5,IF(BSC21&gt;BSC$6,0,0.6*BSC$5+0.4*BSC$5*(BSC21-BSC$7)/(BSC$8-BSC$7))))))</f>
      </c>
      <c r="BSE21" s="126">
        <f>IF(BSC21&lt;&gt;"",BSC$5,0)</f>
      </c>
      <c r="BSF21" s="125">
        <f>IF(BSC$6=0,RANK(BSC21,BSC$12:BSC$42,0),RANK(BSC21,BSC$12:BSC$42,1))</f>
      </c>
      <c r="BSG21"/>
      <c r="BSH21" s="126">
        <f>IF(COUNTA(BSG$12:BSG$42)=0,0.6*BSG$5,IF(BSG21="",0,IF(BSG$6=0,IF(BSG21&gt;=BSG$8,BSG$5,IF(BSG21&lt;BSG$6,0,0.6*BSG$5+0.4*BSG$5*(BSG21-BSG$7)/(BSG$8-BSG$7))),IF(BSG21&lt;=BSG$8,BSG$5,IF(BSG21&gt;BSG$6,0,0.6*BSG$5+0.4*BSG$5*(BSG21-BSG$7)/(BSG$8-BSG$7))))))</f>
      </c>
      <c r="BSI21" s="126">
        <f>IF(BSG21&lt;&gt;"",BSG$5,0)</f>
      </c>
      <c r="BSJ21" s="125">
        <f>IF(BSG$6=0,RANK(BSG21,BSG$12:BSG$42,0),RANK(BSG21,BSG$12:BSG$42,1))</f>
      </c>
      <c r="BSK21"/>
      <c r="BSL21" s="126">
        <f>IF(COUNTA(BSK$12:BSK$42)=0,0.6*BSK$5,IF(BSK21="",0,IF(BSK$6=0,IF(BSK21&gt;=BSK$8,BSK$5,IF(BSK21&lt;BSK$6,0,0.6*BSK$5+0.4*BSK$5*(BSK21-BSK$7)/(BSK$8-BSK$7))),IF(BSK21&lt;=BSK$8,BSK$5,IF(BSK21&gt;BSK$6,0,0.6*BSK$5+0.4*BSK$5*(BSK21-BSK$7)/(BSK$8-BSK$7))))))</f>
      </c>
      <c r="BSM21" s="126">
        <f>IF(BSK21&lt;&gt;"",BSK$5,0)</f>
      </c>
      <c r="BSN21" s="125">
        <f>IF(BSK$6=0,RANK(BSK21,BSK$12:BSK$42,0),RANK(BSK21,BSK$12:BSK$42,1))</f>
      </c>
      <c r="BSO21"/>
      <c r="BSP21" s="126">
        <f>IF(COUNTA(BSO$12:BSO$42)=0,0.6*BSO$5,IF(BSO21="",0,IF(BSO$6=0,IF(BSO21&gt;=BSO$8,BSO$5,IF(BSO21&lt;BSO$6,0,0.6*BSO$5+0.4*BSO$5*(BSO21-BSO$7)/(BSO$8-BSO$7))),IF(BSO21&lt;=BSO$8,BSO$5,IF(BSO21&gt;BSO$6,0,0.6*BSO$5+0.4*BSO$5*(BSO21-BSO$7)/(BSO$8-BSO$7))))))</f>
      </c>
      <c r="BSQ21" s="126">
        <f>IF(BSO21&lt;&gt;"",BSO$5,0)</f>
      </c>
      <c r="BSR21" s="125">
        <f>IF(BSO$6=0,RANK(BSO21,BSO$12:BSO$42,0),RANK(BSO21,BSO$12:BSO$42,1))</f>
      </c>
      <c r="BSS21"/>
      <c r="BST21" s="126">
        <f>IF(COUNTA(BSS$12:BSS$42)=0,0.6*BSS$5,IF(BSS21="",0,IF(BSS$6=0,IF(BSS21&gt;=BSS$8,BSS$5,IF(BSS21&lt;BSS$6,0,0.6*BSS$5+0.4*BSS$5*(BSS21-BSS$7)/(BSS$8-BSS$7))),IF(BSS21&lt;=BSS$8,BSS$5,IF(BSS21&gt;BSS$6,0,0.6*BSS$5+0.4*BSS$5*(BSS21-BSS$7)/(BSS$8-BSS$7))))))</f>
      </c>
      <c r="BSU21" s="126">
        <f>IF(BSS21&lt;&gt;"",BSS$5,0)</f>
      </c>
      <c r="BSV21" s="125">
        <f>IF(BSS$6=0,RANK(BSS21,BSS$12:BSS$42,0),RANK(BSS21,BSS$12:BSS$42,1))</f>
      </c>
      <c r="BSW21"/>
      <c r="BSX21" s="126">
        <f>IF(COUNTA(BSW$12:BSW$42)=0,0.6*BSW$5,IF(BSW21="",0,IF(BSW$6=0,IF(BSW21&gt;=BSW$8,BSW$5,IF(BSW21&lt;BSW$6,0,0.6*BSW$5+0.4*BSW$5*(BSW21-BSW$7)/(BSW$8-BSW$7))),IF(BSW21&lt;=BSW$8,BSW$5,IF(BSW21&gt;BSW$6,0,0.6*BSW$5+0.4*BSW$5*(BSW21-BSW$7)/(BSW$8-BSW$7))))))</f>
      </c>
      <c r="BSY21" s="126">
        <f>IF(BSW21&lt;&gt;"",BSW$5,0)</f>
      </c>
      <c r="BSZ21" s="125">
        <f>IF(BSW$6=0,RANK(BSW21,BSW$12:BSW$42,0),RANK(BSW21,BSW$12:BSW$42,1))</f>
      </c>
      <c r="BTA21"/>
      <c r="BTB21" s="126">
        <f>IF(COUNTA(BTA$12:BTA$42)=0,0.6*BTA$5,IF(BTA21="",0,IF(BTA$6=0,IF(BTA21&gt;=BTA$8,BTA$5,IF(BTA21&lt;BTA$6,0,0.6*BTA$5+0.4*BTA$5*(BTA21-BTA$7)/(BTA$8-BTA$7))),IF(BTA21&lt;=BTA$8,BTA$5,IF(BTA21&gt;BTA$6,0,0.6*BTA$5+0.4*BTA$5*(BTA21-BTA$7)/(BTA$8-BTA$7))))))</f>
      </c>
      <c r="BTC21" s="126">
        <f>IF(BTA21&lt;&gt;"",BTA$5,0)</f>
      </c>
      <c r="BTD21" s="125">
        <f>IF(BTA$6=0,RANK(BTA21,BTA$12:BTA$42,0),RANK(BTA21,BTA$12:BTA$42,1))</f>
      </c>
      <c r="BTE21"/>
      <c r="BTF21" s="126">
        <f>IF(COUNTA(BTE$12:BTE$42)=0,0.6*BTE$5,IF(BTE21="",0,IF(BTE$6=0,IF(BTE21&gt;=BTE$8,BTE$5,IF(BTE21&lt;BTE$6,0,0.6*BTE$5+0.4*BTE$5*(BTE21-BTE$7)/(BTE$8-BTE$7))),IF(BTE21&lt;=BTE$8,BTE$5,IF(BTE21&gt;BTE$6,0,0.6*BTE$5+0.4*BTE$5*(BTE21-BTE$7)/(BTE$8-BTE$7))))))</f>
      </c>
      <c r="BTG21" s="126">
        <f>IF(BTE21&lt;&gt;"",BTE$5,0)</f>
      </c>
      <c r="BTH21" s="125">
        <f>IF(BTE$6=0,RANK(BTE21,BTE$12:BTE$42,0),RANK(BTE21,BTE$12:BTE$42,1))</f>
      </c>
      <c r="BTI21" s="126">
        <v>0.42</v>
      </c>
      <c r="BTJ21" s="126">
        <f>IF(COUNTA(BTI$12:BTI$42)=0,0.6*BTI$5,IF(BTI21="",0,IF(BTI$6=0,IF(BTI21&gt;=BTI$8,BTI$5,IF(BTI21&lt;BTI$6,0,0.6*BTI$5+0.4*BTI$5*(BTI21-BTI$7)/(BTI$8-BTI$7))),IF(BTI21&lt;=BTI$8,BTI$5,IF(BTI21&gt;BTI$6,0,0.6*BTI$5+0.4*BTI$5*(BTI21-BTI$7)/(BTI$8-BTI$7))))))</f>
      </c>
      <c r="BTK21" s="126">
        <f>IF(BTI21&lt;&gt;"",BTI$5,0)</f>
      </c>
      <c r="BTL21" s="125">
        <f>IF(BTI$6=0,RANK(BTI21,BTI$12:BTI$42,0),RANK(BTI21,BTI$12:BTI$42,1))</f>
      </c>
      <c r="BTM21" s="126">
        <v>1.55</v>
      </c>
      <c r="BTN21" s="126">
        <f>IF(COUNTA(BTM$12:BTM$42)=0,0.6*BTM$5,IF(BTM21="",0,IF(BTM$6=0,IF(BTM21&gt;=BTM$8,BTM$5,IF(BTM21&lt;BTM$6,0,0.6*BTM$5+0.4*BTM$5*(BTM21-BTM$7)/(BTM$8-BTM$7))),IF(BTM21&lt;=BTM$8,BTM$5,IF(BTM21&gt;BTM$6,0,0.6*BTM$5+0.4*BTM$5*(BTM21-BTM$7)/(BTM$8-BTM$7))))))</f>
      </c>
      <c r="BTO21" s="126">
        <f>IF(BTM21&lt;&gt;"",BTM$5,0)</f>
      </c>
      <c r="BTP21" s="125">
        <f>IF(BTM$6=0,RANK(BTM21,BTM$12:BTM$42,0),RANK(BTM21,BTM$12:BTM$42,1))</f>
      </c>
      <c r="BTQ21" s="126">
        <v>2.01</v>
      </c>
      <c r="BTR21" s="126">
        <f>IF(COUNTA(BTQ$12:BTQ$42)=0,0.6*BTQ$5,IF(BTQ21="",0,IF(BTQ$6=0,IF(BTQ21&gt;=BTQ$8,BTQ$5,IF(BTQ21&lt;BTQ$6,0,0.6*BTQ$5+0.4*BTQ$5*(BTQ21-BTQ$7)/(BTQ$8-BTQ$7))),IF(BTQ21&lt;=BTQ$8,BTQ$5,IF(BTQ21&gt;BTQ$6,0,0.6*BTQ$5+0.4*BTQ$5*(BTQ21-BTQ$7)/(BTQ$8-BTQ$7))))))</f>
      </c>
      <c r="BTS21" s="126">
        <f>IF(BTQ21&lt;&gt;"",BTQ$5,0)</f>
      </c>
      <c r="BTT21" s="125">
        <f>IF(BTQ$6=0,RANK(BTQ21,BTQ$12:BTQ$42,0),RANK(BTQ21,BTQ$12:BTQ$42,1))</f>
      </c>
      <c r="BTU21" s="126">
        <v>98.2</v>
      </c>
      <c r="BTV21" s="126">
        <f>IF(COUNTA(BTU$12:BTU$42)=0,0.6*BTU$5,IF(BTU21="",0,IF(BTU$6=0,IF(BTU21&gt;=BTU$8,BTU$5,IF(BTU21&lt;BTU$6,0,0.6*BTU$5+0.4*BTU$5*(BTU21-BTU$7)/(BTU$8-BTU$7))),IF(BTU21&lt;=BTU$8,BTU$5,IF(BTU21&gt;BTU$6,0,0.6*BTU$5+0.4*BTU$5*(BTU21-BTU$7)/(BTU$8-BTU$7))))))</f>
      </c>
      <c r="BTW21" s="126">
        <f>IF(BTU21&lt;&gt;"",BTU$5,0)</f>
      </c>
      <c r="BTX21" s="125">
        <f>IF(BTU$6=0,RANK(BTU21,BTU$12:BTU$42,0),RANK(BTU21,BTU$12:BTU$42,1))</f>
      </c>
      <c r="BTY21" s="126">
        <v>96.36</v>
      </c>
      <c r="BTZ21" s="126">
        <f>IF(COUNTA(BTY$12:BTY$42)=0,0.6*BTY$5,IF(BTY21="",0,IF(BTY$6=0,IF(BTY21&gt;=BTY$8,BTY$5,IF(BTY21&lt;BTY$6,0,0.6*BTY$5+0.4*BTY$5*(BTY21-BTY$7)/(BTY$8-BTY$7))),IF(BTY21&lt;=BTY$8,BTY$5,IF(BTY21&gt;BTY$6,0,0.6*BTY$5+0.4*BTY$5*(BTY21-BTY$7)/(BTY$8-BTY$7))))))</f>
      </c>
      <c r="BUA21" s="126">
        <f>IF(BTY21&lt;&gt;"",BTY$5,0)</f>
      </c>
      <c r="BUB21" s="125">
        <f>IF(BTY$6=0,RANK(BTY21,BTY$12:BTY$42,0),RANK(BTY21,BTY$12:BTY$42,1))</f>
      </c>
      <c r="BUC21" s="126">
        <v>98.69</v>
      </c>
      <c r="BUD21" s="126">
        <f>IF(COUNTA(BUC$12:BUC$42)=0,0.6*BUC$5,IF(BUC21="",0,IF(BUC$6=0,IF(BUC21&gt;=BUC$8,BUC$5,IF(BUC21&lt;BUC$6,0,0.6*BUC$5+0.4*BUC$5*(BUC21-BUC$7)/(BUC$8-BUC$7))),IF(BUC21&lt;=BUC$8,BUC$5,IF(BUC21&gt;BUC$6,0,0.6*BUC$5+0.4*BUC$5*(BUC21-BUC$7)/(BUC$8-BUC$7))))))</f>
      </c>
      <c r="BUE21" s="126">
        <f>IF(BUC21&lt;&gt;"",BUC$5,0)</f>
      </c>
      <c r="BUF21" s="125">
        <f>IF(BUC$6=0,RANK(BUC21,BUC$12:BUC$42,0),RANK(BUC21,BUC$12:BUC$42,1))</f>
      </c>
      <c r="BUG21" s="126">
        <v>0.96</v>
      </c>
      <c r="BUH21" s="126">
        <f>IF(COUNTA(BUG$12:BUG$42)=0,0.6*BUG$5,IF(BUG21="",0,IF(BUG$6=0,IF(BUG21&gt;=BUG$8,BUG$5,IF(BUG21&lt;BUG$6,0,0.6*BUG$5+0.4*BUG$5*(BUG21-BUG$7)/(BUG$8-BUG$7))),IF(BUG21&lt;=BUG$8,BUG$5,IF(BUG21&gt;BUG$6,0,0.6*BUG$5+0.4*BUG$5*(BUG21-BUG$7)/(BUG$8-BUG$7))))))</f>
      </c>
      <c r="BUI21" s="126">
        <f>IF(BUG21&lt;&gt;"",BUG$5,0)</f>
      </c>
      <c r="BUJ21" s="125">
        <f>IF(BUG$6=0,RANK(BUG21,BUG$12:BUG$42,0),RANK(BUG21,BUG$12:BUG$42,1))</f>
      </c>
      <c r="BUK21" s="126">
        <v>0.98</v>
      </c>
      <c r="BUL21" s="126">
        <f>IF(COUNTA(BUK$12:BUK$42)=0,0.6*BUK$5,IF(BUK21="",0,IF(BUK$6=0,IF(BUK21&gt;=BUK$8,BUK$5,IF(BUK21&lt;BUK$6,0,0.6*BUK$5+0.4*BUK$5*(BUK21-BUK$7)/(BUK$8-BUK$7))),IF(BUK21&lt;=BUK$8,BUK$5,IF(BUK21&gt;BUK$6,0,0.6*BUK$5+0.4*BUK$5*(BUK21-BUK$7)/(BUK$8-BUK$7))))))</f>
      </c>
      <c r="BUM21" s="126">
        <f>IF(BUK21&lt;&gt;"",BUK$5,0)</f>
      </c>
      <c r="BUN21" s="125">
        <f>IF(BUK$6=0,RANK(BUK21,BUK$12:BUK$42,0),RANK(BUK21,BUK$12:BUK$42,1))</f>
      </c>
      <c r="BUO21" s="126">
        <v>25.28</v>
      </c>
      <c r="BUP21" s="126">
        <f>IF(COUNTA(BUO$12:BUO$42)=0,0.6*BUO$5,IF(BUO21="",0,IF(AND(BUO21&gt;=BUO$7,BUO21&lt;=BUO$8),BUO$5,0)))</f>
      </c>
      <c r="BUQ21" s="126">
        <f>IF(BUO21&lt;&gt;"",BUO$5,0)</f>
      </c>
      <c r="BUR21" s="125">
        <f>IF(BUO$6=0,RANK(BUO21,BUO$12:BUO$42,0),RANK(BUO21,BUO$12:BUO$42,1))</f>
      </c>
      <c r="BUS21" s="126">
        <v>0.21</v>
      </c>
      <c r="BUT21" s="126">
        <f>IF(COUNTA(BUS$12:BUS$42)=0,0.6*BUS$5,IF(BUS21="",0,IF(BUS$6=0,IF(BUS21&gt;=BUS$8,BUS$5,IF(BUS21&lt;BUS$6,0,0.6*BUS$5+0.4*BUS$5*(BUS21-BUS$7)/(BUS$8-BUS$7))),IF(BUS21&lt;=BUS$8,BUS$5,IF(BUS21&gt;BUS$6,0,0.6*BUS$5+0.4*BUS$5*(BUS21-BUS$7)/(BUS$8-BUS$7))))))</f>
      </c>
      <c r="BUU21" s="126">
        <f>IF(BUS21&lt;&gt;"",BUS$5,0)</f>
      </c>
      <c r="BUV21" s="125">
        <f>IF(BUS$6=0,RANK(BUS21,BUS$12:BUS$42,0),RANK(BUS21,BUS$12:BUS$42,1))</f>
      </c>
      <c r="BUW21" s="126">
        <v>0</v>
      </c>
      <c r="BUX21" s="126">
        <f>IF(COUNTA(BUW$12:BUW$42)=0,0.6*BUW$5,IF(BUW21="",0,IF(BUW$6=0,IF(BUW21&gt;=BUW$8,BUW$5,IF(BUW21&lt;BUW$6,0,0.6*BUW$5+0.4*BUW$5*(BUW21-BUW$7)/(BUW$8-BUW$7))),IF(BUW21&lt;=BUW$8,BUW$5,IF(BUW21&gt;BUW$6,0,0.6*BUW$5+0.4*BUW$5*(BUW21-BUW$7)/(BUW$8-BUW$7))))))</f>
      </c>
      <c r="BUY21" s="126">
        <f>IF(BUW21&lt;&gt;"",BUW$5,0)</f>
      </c>
      <c r="BUZ21" s="125">
        <f>IF(BUW$6=0,RANK(BUW21,BUW$12:BUW$42,0),RANK(BUW21,BUW$12:BUW$42,1))</f>
      </c>
      <c r="BVA21" s="126">
        <v>0.007</v>
      </c>
      <c r="BVB21" s="126">
        <f>IF(COUNTA(BVA$12:BVA$42)=0,0.6*BVA$5,IF(BVA21="",0,IF(BVA$6=0,IF(BVA21&gt;=BVA$8,BVA$5,IF(BVA21&lt;BVA$6,0,0.6*BVA$5+0.4*BVA$5*(BVA21-BVA$7)/(BVA$8-BVA$7))),IF(BVA21&lt;=BVA$8,BVA$5,IF(BVA21&gt;BVA$6,0,0.6*BVA$5+0.4*BVA$5*(BVA21-BVA$7)/(BVA$8-BVA$7))))))</f>
      </c>
      <c r="BVC21" s="126">
        <f>IF(BVA21&lt;&gt;"",BVA$5,0)</f>
      </c>
      <c r="BVD21" s="125">
        <f>IF(BVA$6=0,RANK(BVA21,BVA$12:BVA$42,0),RANK(BVA21,BVA$12:BVA$42,1))</f>
      </c>
      <c r="BVE21" s="126">
        <v>0.057</v>
      </c>
      <c r="BVF21" s="126">
        <f>IF(COUNTA(BVE$12:BVE$42)=0,0.6*BVE$5,IF(BVE21="",0,IF(BVE$6=0,IF(BVE21&gt;=BVE$8,BVE$5,IF(BVE21&lt;BVE$6,0,0.6*BVE$5+0.4*BVE$5*(BVE21-BVE$7)/(BVE$8-BVE$7))),IF(BVE21&lt;=BVE$8,BVE$5,IF(BVE21&gt;BVE$6,0,0.6*BVE$5+0.4*BVE$5*(BVE21-BVE$7)/(BVE$8-BVE$7))))))</f>
      </c>
      <c r="BVG21" s="126">
        <f>IF(BVE21&lt;&gt;"",BVE$5,0)</f>
      </c>
      <c r="BVH21" s="125">
        <f>IF(BVE$6=0,RANK(BVE21,BVE$12:BVE$42,0),RANK(BVE21,BVE$12:BVE$42,1))</f>
      </c>
      <c r="BVI21" s="126">
        <v>45.8124937006494</v>
      </c>
      <c r="BVJ21" s="126">
        <f>IF(COUNTA(BVI$12:BVI$42)=0,0.6*BVI$5,IF(BVI21="",0,IF(BVI$6=0,IF(BVI21&gt;=BVI$8,BVI$5,IF(BVI21&lt;BVI$6,0,0.6*BVI$5+0.4*BVI$5*(BVI21-BVI$7)/(BVI$8-BVI$7))),IF(BVI21&lt;=BVI$8,BVI$5,IF(BVI21&gt;BVI$6,0,0.6*BVI$5+0.4*BVI$5*(BVI21-BVI$7)/(BVI$8-BVI$7))))))</f>
      </c>
      <c r="BVK21" s="126">
        <f>IF(BVI21&lt;&gt;"",BVI$5,0)</f>
      </c>
      <c r="BVL21" s="125">
        <f>IF(BVI$6=0,RANK(BVI21,BVI$12:BVI$42,0),RANK(BVI21,BVI$12:BVI$42,1))</f>
      </c>
      <c r="BVM21" s="126">
        <v>0.47</v>
      </c>
      <c r="BVN21" s="126">
        <f>IF(COUNTA(BVM$12:BVM$42)=0,0.6*BVM$5,IF(BVM21="",0,IF(BVM$6=0,IF(BVM21&gt;=BVM$8,BVM$5,IF(BVM21&lt;BVM$6,0,0.6*BVM$5+0.4*BVM$5*(BVM21-BVM$7)/(BVM$8-BVM$7))),IF(BVM21&lt;=BVM$8,BVM$5,IF(BVM21&gt;BVM$6,0,0.6*BVM$5+0.4*BVM$5*(BVM21-BVM$7)/(BVM$8-BVM$7))))))</f>
      </c>
      <c r="BVO21" s="126">
        <f>IF(BVM21&lt;&gt;"",BVM$5,0)</f>
      </c>
      <c r="BVP21" s="125">
        <f>IF(BVM$6=0,RANK(BVM21,BVM$12:BVM$42,0),RANK(BVM21,BVM$12:BVM$42,1))</f>
      </c>
      <c r="BVQ21" s="126">
        <v>0.98</v>
      </c>
      <c r="BVR21" s="126">
        <f>IF(COUNTA(BVQ$12:BVQ$42)=0,0.6*BVQ$5,IF(BVQ21="",0,IF(BVQ$6=0,IF(BVQ21&gt;=BVQ$8,BVQ$5,IF(BVQ21&lt;BVQ$6,0,0.6*BVQ$5+0.4*BVQ$5*(BVQ21-BVQ$7)/(BVQ$8-BVQ$7))),IF(BVQ21&lt;=BVQ$8,BVQ$5,IF(BVQ21&gt;BVQ$6,0,0.6*BVQ$5+0.4*BVQ$5*(BVQ21-BVQ$7)/(BVQ$8-BVQ$7))))))</f>
      </c>
      <c r="BVS21" s="126">
        <f>IF(BVQ21&lt;&gt;"",BVQ$5,0)</f>
      </c>
      <c r="BVT21" s="125">
        <f>IF(BVQ$6=0,RANK(BVQ21,BVQ$12:BVQ$42,0),RANK(BVQ21,BVQ$12:BVQ$42,1))</f>
      </c>
      <c r="BVU21" s="126">
        <v>84.5678350640318</v>
      </c>
      <c r="BVV21" s="126">
        <f>IF(COUNTA(BVU$12:BVU$42)=0,0.6*BVU$5,IF(BVU21="",0,IF(BVU$6=0,IF(BVU21&gt;=BVU$8,BVU$5,IF(BVU21&lt;BVU$6,0,0.6*BVU$5+0.4*BVU$5*(BVU21-BVU$7)/(BVU$8-BVU$7))),IF(BVU21&lt;=BVU$8,BVU$5,IF(BVU21&gt;BVU$6,0,0.6*BVU$5+0.4*BVU$5*(BVU21-BVU$7)/(BVU$8-BVU$7))))))</f>
      </c>
      <c r="BVW21" s="126">
        <f>IF(BVU21&lt;&gt;"",BVU$5,0)</f>
      </c>
      <c r="BVX21" s="125">
        <f>IF(BVU$6=0,RANK(BVU21,BVU$12:BVU$42,0),RANK(BVU21,BVU$12:BVU$42,1))</f>
      </c>
      <c r="BVY21" s="126">
        <v>98.1304622768472</v>
      </c>
      <c r="BVZ21" s="126">
        <f>IF(COUNTA(BVY$12:BVY$42)=0,0.6*BVY$5,IF(BVY21="",0,IF(BVY$6=0,IF(BVY21&gt;=BVY$8,BVY$5,IF(BVY21&lt;BVY$6,0,0.6*BVY$5+0.4*BVY$5*(BVY21-BVY$7)/(BVY$8-BVY$7))),IF(BVY21&lt;=BVY$8,BVY$5,IF(BVY21&gt;BVY$6,0,0.6*BVY$5+0.4*BVY$5*(BVY21-BVY$7)/(BVY$8-BVY$7))))))</f>
      </c>
      <c r="BWA21" s="126">
        <f>IF(BVY21&lt;&gt;"",BVY$5,0)</f>
      </c>
      <c r="BWB21" s="125">
        <f>IF(BVY$6=0,RANK(BVY21,BVY$12:BVY$42,0),RANK(BVY21,BVY$12:BVY$42,1))</f>
      </c>
      <c r="BWC21" s="126">
        <v>100</v>
      </c>
      <c r="BWD21" s="126">
        <f>IF(COUNTA(BWC$12:BWC$42)=0,0.6*BWC$5,IF(BWC21="",0,IF(BWC$6=0,IF(BWC21&gt;=BWC$8,BWC$5,IF(BWC21&lt;BWC$6,0,0.6*BWC$5+0.4*BWC$5*(BWC21-BWC$7)/(BWC$8-BWC$7))),IF(BWC21&lt;=BWC$8,BWC$5,IF(BWC21&gt;BWC$6,0,0.6*BWC$5+0.4*BWC$5*(BWC21-BWC$7)/(BWC$8-BWC$7))))))</f>
      </c>
      <c r="BWE21" s="126">
        <f>IF(BWC21&lt;&gt;"",BWC$5,0)</f>
      </c>
      <c r="BWF21" s="125">
        <f>IF(BWC$6=0,RANK(BWC21,BWC$12:BWC$42,0),RANK(BWC21,BWC$12:BWC$42,1))</f>
      </c>
      <c r="BWG21" s="126">
        <v>97.4786373291392</v>
      </c>
      <c r="BWH21" s="126">
        <f>IF(COUNTA(BWG$12:BWG$42)=0,0.6*BWG$5,IF(BWG21="",0,IF(BWG$6=0,IF(BWG21&gt;=BWG$8,BWG$5,IF(BWG21&lt;BWG$6,0,0.6*BWG$5+0.4*BWG$5*(BWG21-BWG$7)/(BWG$8-BWG$7))),IF(BWG21&lt;=BWG$8,BWG$5,IF(BWG21&gt;BWG$6,0,0.6*BWG$5+0.4*BWG$5*(BWG21-BWG$7)/(BWG$8-BWG$7))))))</f>
      </c>
      <c r="BWI21" s="126">
        <f>IF(BWG21&lt;&gt;"",BWG$5,0)</f>
      </c>
      <c r="BWJ21" s="125">
        <f>IF(BWG$6=0,RANK(BWG21,BWG$12:BWG$42,0),RANK(BWG21,BWG$12:BWG$42,1))</f>
      </c>
      <c r="BWK21" s="126">
        <v>29</v>
      </c>
      <c r="BWL21" s="126">
        <f>IF(COUNTA(BWK$12:BWK$42)=0,0.6*BWK$5,IF(BWK21="",0,IF(AND(BWK21&gt;=BWK$7,BWK21&lt;=BWK$8),BWK$5,0)))</f>
      </c>
      <c r="BWM21" s="126">
        <f>IF(BWK21&lt;&gt;"",BWK$5,0)</f>
      </c>
      <c r="BWN21" s="125">
        <f>IF(BWK$6=0,RANK(BWK21,BWK$12:BWK$42,0),RANK(BWK21,BWK$12:BWK$42,1))</f>
      </c>
      <c r="BWO21" s="126">
        <v>0.59</v>
      </c>
      <c r="BWP21" s="126">
        <f>IF(COUNTA(BWO$12:BWO$42)=0,0.6*BWO$5,IF(BWO21="",0,IF(BWO$6=0,IF(BWO21&gt;=BWO$8,BWO$5,IF(BWO21&lt;BWO$6,0,0.6*BWO$5+0.4*BWO$5*(BWO21-BWO$7)/(BWO$8-BWO$7))),IF(BWO21&lt;=BWO$8,BWO$5,IF(BWO21&gt;BWO$6,0,0.6*BWO$5+0.4*BWO$5*(BWO21-BWO$7)/(BWO$8-BWO$7))))))</f>
      </c>
      <c r="BWQ21" s="126">
        <f>IF(BWO21&lt;&gt;"",BWO$5,0)</f>
      </c>
      <c r="BWR21" s="125">
        <f>IF(BWO$6=0,RANK(BWO21,BWO$12:BWO$42,0),RANK(BWO21,BWO$12:BWO$42,1))</f>
      </c>
      <c r="BWS21" s="126">
        <v>0.65</v>
      </c>
      <c r="BWT21" s="126">
        <f>IF(COUNTA(BWS$12:BWS$42)=0,0.6*BWS$5,IF(BWS21="",0,IF(BWS$6=0,IF(BWS21&gt;=BWS$8,BWS$5,IF(BWS21&lt;BWS$6,0,0.6*BWS$5+0.4*BWS$5*(BWS21-BWS$7)/(BWS$8-BWS$7))),IF(BWS21&lt;=BWS$8,BWS$5,IF(BWS21&gt;BWS$6,0,0.6*BWS$5+0.4*BWS$5*(BWS21-BWS$7)/(BWS$8-BWS$7))))))</f>
      </c>
      <c r="BWU21" s="126">
        <f>IF(BWS21&lt;&gt;"",BWS$5,0)</f>
      </c>
      <c r="BWV21" s="125">
        <f>IF(BWS$6=0,RANK(BWS21,BWS$12:BWS$42,0),RANK(BWS21,BWS$12:BWS$42,1))</f>
      </c>
      <c r="BWW21" s="125" t="s">
        <v>25</v>
      </c>
      <c r="BWX21" s="125">
        <f>(F21+J21+N21+R21+V21+Z21+AD21+AH21+AL21)*100</f>
      </c>
      <c r="BWY21" s="125">
        <f>RANK(BWX21,BWX$12:BWX$42,0)</f>
      </c>
      <c r="BWZ21" s="125" t="s">
        <v>25</v>
      </c>
      <c r="BXA21" s="125">
        <f>(AP21+AT21+AX21+BB21+BF21+BJ21+BN21+BR21+BV21+BZ21+CD21+CH21+CL21+CP21)*100</f>
      </c>
      <c r="BXB21" s="125">
        <f>RANK(BXA21,BXA$12:BXA$42,0)</f>
      </c>
      <c r="BXC21" s="125" t="s">
        <v>25</v>
      </c>
      <c r="BXD21" s="125">
        <f>(CT21)*100</f>
      </c>
      <c r="BXE21" s="125">
        <f>RANK(BXD21,BXD$12:BXD$42,0)</f>
      </c>
      <c r="BXF21" s="125" t="s">
        <v>25</v>
      </c>
      <c r="BXG21" s="125">
        <f>(CX21+DB21+DF21+DJ21+DN21+DR21+DV21+DZ21+EE21+EJ21+EO21+ET21+EY21+FD21+FI21+FN21+FS21+FX21+GC21+GH21+GM21+GR21+GW21+HB21+HG21+HL21+HQ21+HV21+IA21+IF21+IK21+IP21+IU21+IZ21+JE21+JJ21+JO21+JT21+JY21+KD21+KI21+KN21+KS21+KX21+LC21+LH21+LM21+LR21+LW21+MB21+MG21+ML21+MQ21+MV21+NA21+NF21+NK21+NP21+NU21+NZ21+OE21+OJ21+OO21+OT21+OY21+PD21+PI21+PN21+PS21+PX21+QC21+QH21+QM21+QR21+QW21+RB21+RG21+RL21+RQ21+RV21+SA21+SF21+SK21+SP21+SU21+SZ21+TE21+TJ21+TO21+TT21+TY21+UD21+UI21+UN21+US21+UX21+VC21+VH21+VM21+VR21+VW21+WB21+WG21+WL21+WQ21+WV21+XA21+XF21+XK21+XP21+XU21+XZ21+YE21+YJ21+YO21+YT21+YY21+ZD21+ZI21+ZN21+ZS21+ZX21+AAC21+AAH21+AAM21+AAR21+AAW21+ABB21+ABG21+ABL21+ABQ21+ABV21+ACA21+ACF21+ACK21+ACP21+ACU21+ACZ21+ADE21+ADJ21+ADO21+ADT21+ADY21+AED21+AEI21+AEN21+AES21+AEX21+AFC21+AFH21+AFM21+AFR21+AFW21+AGB21+AGG21+AGL21+AGQ21+AGV21+AHA21+AHF21+AHK21+AHP21+AHU21+AHZ21+AIE21+AIJ21+AIO21+AIT21+AIY21+AJD21+AJI21+AJN21+AJS21+AJX21+AKC21+AKH21+AKM21+AKR21+AKW21+ALB21+ALG21+ALL21+ALQ21+ALV21+AMA21+AMF21+AMK21+AMP21+AMU21+AMZ21+ANE21+ANJ21+ANO21+ANT21+ANY21+AOD21+AOI21+AON21+AOS21+AOX21+APC21+APH21+APM21+APR21+APW21+AQB21+AQG21+AQL21+AQQ21+AQV21+ARA21+ARF21+ARK21+ARP21+ARU21+ARZ21+ASE21+ASJ21+ASO21+AST21+ASY21+ATD21+ATI21+ATN21+ATS21+ATX21+AUC21+AUH21)*100</f>
      </c>
      <c r="BXH21" s="125">
        <f>RANK(BXG21,BXG$12:BXG$42,0)</f>
      </c>
      <c r="BXI21" s="125" t="s">
        <v>25</v>
      </c>
      <c r="BXJ21" s="125">
        <f>(AUL21+AUP21+AUT21+AUX21+AVB21+AVF21+AVJ21+AVN21+AVR21+AVV21+AVZ21+AWD21+AWH21+AWL21+AWP21+AWT21+AWX21+AXB21+AXF21+AXJ21+AXN21+AXR21+AXV21+AXZ21+AYD21+AYH21+AYL21+AYP21+AYT21+AYX21+AZB21+AZF21+AZJ21+AZN21+AZR21+AZV21+AZZ21+BAD21+BAH21+BAL21+BAP21+BAT21+BAX21+BBB21+BBF21+BBJ21+BBN21+BBR21+BBV21+BBZ21+BCD21+BCH21+BCL21+BCP21+BCT21+BCX21+BDB21+BDF21+BDJ21+BDN21+BDR21+BDV21+BDZ21+BED21+BEH21+BEL21+BEP21+BET21+BEX21+BFB21+BFF21+BFJ21+BFN21+BFR21+BFV21+BFZ21+BGD21+BGH21+BGL21+BGP21+BGT21+BGX21+BHB21+BHF21+BHJ21+BHN21+BHR21+BHV21+BHZ21+BID21+BIH21+BIL21+BIP21+BIT21+BIX21+BJB21+BJF21+BJJ21+BJN21+BJR21+BJV21+BJZ21+BKD21+BKH21+BKL21+BKP21+BKT21+BKX21+BLB21+BLF21+BLJ21+BLN21+BLR21+BLV21+BLZ21+BMD21+BMH21+BML21+BMP21+BMT21+BMX21+BNB21+BNF21+BNJ21+BNN21+BNR21+BNV21+BNZ21+BOD21+BOH21+BOL21+BOP21+BOT21+BOX21+BPB21+BPF21+BPJ21+BPN21+BPR21+BPV21+BPZ21+BQD21+BQH21+BQL21+BQP21+BQT21+BQX21+BRB21)*100</f>
      </c>
      <c r="BXK21" s="125">
        <f>RANK(BXJ21,BXJ$12:BXJ$42,0)</f>
      </c>
      <c r="BXL21" s="125" t="s">
        <v>25</v>
      </c>
      <c r="BXM21" s="125">
        <f>(BRF21+BRJ21+BRN21+BRR21+BRV21+BRZ21+BSD21+BSH21+BSL21+BSP21+BST21+BSX21+BTB21+BTF21+BTJ21+BTN21+BTR21)*100</f>
      </c>
      <c r="BXN21" s="125">
        <f>RANK(BXM21,BXM$12:BXM$42,0)</f>
      </c>
      <c r="BXO21" s="125" t="s">
        <v>25</v>
      </c>
      <c r="BXP21" s="125">
        <f>(BTV21+BTZ21+BUD21+BUH21+BUL21)*100</f>
      </c>
      <c r="BXQ21" s="125">
        <f>RANK(BXP21,BXP$12:BXP$42,0)</f>
      </c>
      <c r="BXR21" s="125" t="s">
        <v>25</v>
      </c>
      <c r="BXS21" s="125">
        <f>(BUP21+BUT21+BUX21)*100</f>
      </c>
      <c r="BXT21" s="125">
        <f>RANK(BXS21,BXS$12:BXS$42,0)</f>
      </c>
      <c r="BXU21" s="125" t="s">
        <v>25</v>
      </c>
      <c r="BXV21" s="125">
        <f>(BVB21+BVF21+BVJ21+BVN21+BVR21+BVV21+BVZ21+BWD21+BWH21+BWL21+BWP21+BWT21)*100</f>
      </c>
      <c r="BXW21" s="125">
        <f>RANK(BXV21,BXV$12:BXV$42,0)</f>
      </c>
    </row>
    <row r="22">
      <c r="A22" s="125" t="s">
        <v>26</v>
      </c>
      <c r="B22" s="125">
        <f>A22</f>
      </c>
      <c r="C22" s="125">
        <f>(F22+J22+N22+R22+V22+Z22+AD22+AH22+AL22+AP22+AT22+AX22+BB22+BF22+BJ22+BN22+BR22+BV22+BZ22+CD22+CH22+CL22+CP22+CT22+CX22+DB22+DF22+DJ22+DN22+DR22+DV22+DZ22+EE22+EJ22+EO22+ET22+EY22+FD22+FI22+FN22+FS22+FX22+GC22+GH22+GM22+GR22+GW22+HB22+HG22+HL22+HQ22+HV22+IA22+IF22+IK22+IP22+IU22+IZ22+JE22+JJ22+JO22+JT22+JY22+KD22+KI22+KN22+KS22+KX22+LC22+LH22+LM22+LR22+LW22+MB22+MG22+ML22+MQ22+MV22+NA22+NF22+NK22+NP22+NU22+NZ22+OE22+OJ22+OO22+OT22+OY22+PD22+PI22+PN22+PS22+PX22+QC22+QH22+QM22+QR22+QW22+RB22+RG22+RL22+RQ22+RV22+SA22+SF22+SK22+SP22+SU22+SZ22+TE22+TJ22+TO22+TT22+TY22+UD22+UI22+UN22+US22+UX22+VC22+VH22+VM22+VR22+VW22+WB22+WG22+WL22+WQ22+WV22+XA22+XF22+XK22+XP22+XU22+XZ22+YE22+YJ22+YO22+YT22+YY22+ZD22+ZI22+ZN22+ZS22+ZX22+AAC22+AAH22+AAM22+AAR22+AAW22+ABB22+ABG22+ABL22+ABQ22+ABV22+ACA22+ACF22+ACK22+ACP22+ACU22+ACZ22+ADE22+ADJ22+ADO22+ADT22+ADY22+AED22+AEI22+AEN22+AES22+AEX22+AFC22+AFH22+AFM22+AFR22+AFW22+AGB22+AGG22+AGL22+AGQ22+AGV22+AHA22+AHF22+AHK22+AHP22+AHU22+AHZ22+AIE22+AIJ22+AIO22+AIT22+AIY22+AJD22+AJI22+AJN22+AJS22+AJX22+AKC22+AKH22+AKM22+AKR22+AKW22+ALB22+ALG22+ALL22+ALQ22+ALV22+AMA22+AMF22+AMK22+AMP22+AMU22+AMZ22+ANE22+ANJ22+ANO22+ANT22+ANY22+AOD22+AOI22+AON22+AOS22+AOX22+APC22+APH22+APM22+APR22+APW22+AQB22+AQG22+AQL22+AQQ22+AQV22+ARA22+ARF22+ARK22+ARP22+ARU22+ARZ22+ASE22+ASJ22+ASO22+AST22+ASY22+ATD22+ATI22+ATN22+ATS22+ATX22+AUC22+AUH22+AUL22+AUP22+AUT22+AUX22+AVB22+AVF22+AVJ22+AVN22+AVR22+AVV22+AVZ22+AWD22+AWH22+AWL22+AWP22+AWT22+AWX22+AXB22+AXF22+AXJ22+AXN22+AXR22+AXV22+AXZ22+AYD22+AYH22+AYL22+AYP22+AYT22+AYX22+AZB22+AZF22+AZJ22+AZN22+AZR22+AZV22+AZZ22+BAD22+BAH22+BAL22+BAP22+BAT22+BAX22+BBB22+BBF22+BBJ22+BBN22+BBR22+BBV22+BBZ22+BCD22+BCH22+BCL22+BCP22+BCT22+BCX22+BDB22+BDF22+BDJ22+BDN22+BDR22+BDV22+BDZ22+BED22+BEH22+BEL22+BEP22+BET22+BEX22+BFB22+BFF22+BFJ22+BFN22+BFR22+BFV22+BFZ22+BGD22+BGH22+BGL22+BGP22+BGT22+BGX22+BHB22+BHF22+BHJ22+BHN22+BHR22+BHV22+BHZ22+BID22+BIH22+BIL22+BIP22+BIT22+BIX22+BJB22+BJF22+BJJ22+BJN22+BJR22+BJV22+BJZ22+BKD22+BKH22+BKL22+BKP22+BKT22+BKX22+BLB22+BLF22+BLJ22+BLN22+BLR22+BLV22+BLZ22+BMD22+BMH22+BML22+BMP22+BMT22+BMX22+BNB22+BNF22+BNJ22+BNN22+BNR22+BNV22+BNZ22+BOD22+BOH22+BOL22+BOP22+BOT22+BOX22+BPB22+BPF22+BPJ22+BPN22+BPR22+BPV22+BPZ22+BQD22+BQH22+BQL22+BQP22+BQT22+BQX22+BRB22+BRF22+BRJ22+BRN22+BRR22+BRV22+BRZ22+BSD22+BSH22+BSL22+BSP22+BST22+BSX22+BTB22+BTF22+BTJ22+BTN22+BTR22+BTV22+BTZ22+BUD22+BUH22+BUL22+BUP22+BUT22+BUX22+BVB22+BVF22+BVJ22+BVN22+BVR22+BVV22+BVZ22+BWD22+BWH22+BWL22+BWP22+BWT22)*100</f>
      </c>
      <c r="D22" s="125">
        <f>RANK(C22,C$12:C$42,0)</f>
      </c>
      <c r="E22" s="126">
        <v>73.7726314970654</v>
      </c>
      <c r="F22" s="126">
        <f>IF(COUNTA(E$12:E$42)=0,0.6*E$5,IF(E22="",0,IF(E$6=0,IF(E22&gt;=E$8,E$5,IF(E22&lt;E$6,0,0.6*E$5+0.4*E$5*(E22-E$7)/(E$8-E$7))),IF(E22&lt;=E$8,E$5,IF(E22&gt;E$6,0,0.6*E$5+0.4*E$5*(E22-E$7)/(E$8-E$7))))))</f>
      </c>
      <c r="G22" s="126">
        <f>IF(E22&lt;&gt;"",E$5,0)</f>
      </c>
      <c r="H22" s="125">
        <f>IF(E$6=0,RANK(E22,E$12:E$42,0),RANK(E22,E$12:E$42,1))</f>
      </c>
      <c r="I22" s="126">
        <v>88.2329797382581</v>
      </c>
      <c r="J22" s="126">
        <f>IF(COUNTA(I$12:I$42)=0,0.6*I$5,IF(I22="",0,IF(I$6=0,IF(I22&gt;=I$8,I$5,IF(I22&lt;I$6,0,0.6*I$5+0.4*I$5*(I22-I$7)/(I$8-I$7))),IF(I22&lt;=I$8,I$5,IF(I22&gt;I$6,0,0.6*I$5+0.4*I$5*(I22-I$7)/(I$8-I$7))))))</f>
      </c>
      <c r="K22" s="126">
        <f>IF(I22&lt;&gt;"",I$5,0)</f>
      </c>
      <c r="L22" s="125">
        <f>IF(I$6=0,RANK(I22,I$12:I$42,0),RANK(I22,I$12:I$42,1))</f>
      </c>
      <c r="M22"/>
      <c r="N22" s="126">
        <f>IF(COUNTA(M$12:M$42)=0,0.6*M$5,IF(M22="",0,IF(M$6=0,IF(M22&gt;=M$8,M$5,IF(M22&lt;M$6,0,0.6*M$5+0.4*M$5*(M22-M$7)/(M$8-M$7))),IF(M22&lt;=M$8,M$5,IF(M22&gt;M$6,0,0.6*M$5+0.4*M$5*(M22-M$7)/(M$8-M$7))))))</f>
      </c>
      <c r="O22" s="126">
        <f>IF(M22&lt;&gt;"",M$5,0)</f>
      </c>
      <c r="P22" s="125">
        <f>IF(M$6=0,RANK(M22,M$12:M$42,0),RANK(M22,M$12:M$42,1))</f>
      </c>
      <c r="Q22"/>
      <c r="R22" s="126">
        <f>IF(COUNTA(Q$12:Q$42)=0,0.6*Q$5,IF(Q22="",0,IF(Q$6=0,IF(Q22&gt;=Q$8,Q$5,IF(Q22&lt;Q$6,0,0.6*Q$5+0.4*Q$5*(Q22-Q$7)/(Q$8-Q$7))),IF(Q22&lt;=Q$8,Q$5,IF(Q22&gt;Q$6,0,0.6*Q$5+0.4*Q$5*(Q22-Q$7)/(Q$8-Q$7))))))</f>
      </c>
      <c r="S22" s="126">
        <f>IF(Q22&lt;&gt;"",Q$5,0)</f>
      </c>
      <c r="T22" s="125">
        <f>IF(Q$6=0,RANK(Q22,Q$12:Q$42,0),RANK(Q22,Q$12:Q$42,1))</f>
      </c>
      <c r="U22"/>
      <c r="V22" s="126">
        <f>IF(COUNTA(U$12:U$42)=0,0.6*U$5,IF(U22="",0,IF(U$6=0,IF(U22&gt;=U$8,U$5,IF(U22&lt;U$6,0,0.6*U$5+0.4*U$5*(U22-U$7)/(U$8-U$7))),IF(U22&lt;=U$8,U$5,IF(U22&gt;U$6,0,0.6*U$5+0.4*U$5*(U22-U$7)/(U$8-U$7))))))</f>
      </c>
      <c r="W22" s="126">
        <f>IF(U22&lt;&gt;"",U$5,0)</f>
      </c>
      <c r="X22" s="125">
        <f>IF(U$6=0,RANK(U22,U$12:U$42,0),RANK(U22,U$12:U$42,1))</f>
      </c>
      <c r="Y22"/>
      <c r="Z22" s="126">
        <f>IF(COUNTA(Y$12:Y$42)=0,0.6*Y$5,IF(Y22="",0,IF(Y$6=0,IF(Y22&gt;=Y$8,Y$5,IF(Y22&lt;Y$6,0,0.6*Y$5+0.4*Y$5*(Y22-Y$7)/(Y$8-Y$7))),IF(Y22&lt;=Y$8,Y$5,IF(Y22&gt;Y$6,0,0.6*Y$5+0.4*Y$5*(Y22-Y$7)/(Y$8-Y$7))))))</f>
      </c>
      <c r="AA22" s="126">
        <f>IF(Y22&lt;&gt;"",Y$5,0)</f>
      </c>
      <c r="AB22" s="125">
        <f>IF(Y$6=0,RANK(Y22,Y$12:Y$42,0),RANK(Y22,Y$12:Y$42,1))</f>
      </c>
      <c r="AC22"/>
      <c r="AD22" s="126">
        <f>IF(COUNTA(AC$12:AC$42)=0,0.6*AC$5,IF(AC22="",0,IF(AC$6=0,IF(AC22&gt;=AC$8,AC$5,IF(AC22&lt;AC$6,0,0.6*AC$5+0.4*AC$5*(AC22-AC$7)/(AC$8-AC$7))),IF(AC22&lt;=AC$8,AC$5,IF(AC22&gt;AC$6,0,0.6*AC$5+0.4*AC$5*(AC22-AC$7)/(AC$8-AC$7))))))</f>
      </c>
      <c r="AE22" s="126">
        <f>IF(AC22&lt;&gt;"",AC$5,0)</f>
      </c>
      <c r="AF22" s="125">
        <f>IF(AC$6=0,RANK(AC22,AC$12:AC$42,0),RANK(AC22,AC$12:AC$42,1))</f>
      </c>
      <c r="AG22"/>
      <c r="AH22" s="126">
        <f>IF(COUNTA(AG$12:AG$42)=0,0.6*AG$5,IF(AG22="",0,IF(AG$6=0,IF(AG22&gt;=AG$8,AG$5,IF(AG22&lt;AG$6,0,0.6*AG$5+0.4*AG$5*(AG22-AG$7)/(AG$8-AG$7))),IF(AG22&lt;=AG$8,AG$5,IF(AG22&gt;AG$6,0,0.6*AG$5+0.4*AG$5*(AG22-AG$7)/(AG$8-AG$7))))))</f>
      </c>
      <c r="AI22" s="126">
        <f>IF(AG22&lt;&gt;"",AG$5,0)</f>
      </c>
      <c r="AJ22" s="125">
        <f>IF(AG$6=0,RANK(AG22,AG$12:AG$42,0),RANK(AG22,AG$12:AG$42,1))</f>
      </c>
      <c r="AK22"/>
      <c r="AL22" s="126">
        <f>IF(COUNTA(AK$12:AK$42)=0,0.6*AK$5,IF(AK22="",0,IF(AK$6=0,IF(AK22&gt;=AK$8,AK$5,IF(AK22&lt;AK$6,0,0.6*AK$5+0.4*AK$5*(AK22-AK$7)/(AK$8-AK$7))),IF(AK22&lt;=AK$8,AK$5,IF(AK22&gt;AK$6,0,0.6*AK$5+0.4*AK$5*(AK22-AK$7)/(AK$8-AK$7))))))</f>
      </c>
      <c r="AM22" s="126">
        <f>IF(AK22&lt;&gt;"",AK$5,0)</f>
      </c>
      <c r="AN22" s="125">
        <f>IF(AK$6=0,RANK(AK22,AK$12:AK$42,0),RANK(AK22,AK$12:AK$42,1))</f>
      </c>
      <c r="AO22" s="126">
        <v>99.86</v>
      </c>
      <c r="AP22" s="126">
        <f>IF(COUNTA(AO$12:AO$42)=0,0.6*AO$5,IF(AO22="",0,IF(AO$6=0,IF(AO22&gt;=AO$8,AO$5,IF(AO22&lt;AO$6,0,0.6*AO$5+0.4*AO$5*(AO22-AO$7)/(AO$8-AO$7))),IF(AO22&lt;=AO$8,AO$5,IF(AO22&gt;AO$6,0,0.6*AO$5+0.4*AO$5*(AO22-AO$7)/(AO$8-AO$7))))))</f>
      </c>
      <c r="AQ22" s="126">
        <f>IF(AO22&lt;&gt;"",AO$5,0)</f>
      </c>
      <c r="AR22" s="125">
        <f>IF(AO$6=0,RANK(AO22,AO$12:AO$42,0),RANK(AO22,AO$12:AO$42,1))</f>
      </c>
      <c r="AS22" s="126">
        <v>0.01</v>
      </c>
      <c r="AT22" s="126">
        <f>IF(COUNTA(AS$12:AS$42)=0,0.6*AS$5,IF(AS22="",0,IF(AS$6=0,IF(AS22&gt;=AS$8,AS$5,IF(AS22&lt;AS$6,0,0.6*AS$5+0.4*AS$5*(AS22-AS$7)/(AS$8-AS$7))),IF(AS22&lt;=AS$8,AS$5,IF(AS22&gt;AS$6,0,0.6*AS$5+0.4*AS$5*(AS22-AS$7)/(AS$8-AS$7))))))</f>
      </c>
      <c r="AU22" s="126">
        <f>IF(AS22&lt;&gt;"",AS$5,0)</f>
      </c>
      <c r="AV22" s="125">
        <f>IF(AS$6=0,RANK(AS22,AS$12:AS$42,0),RANK(AS22,AS$12:AS$42,1))</f>
      </c>
      <c r="AW22" s="126">
        <v>99.5</v>
      </c>
      <c r="AX22" s="126">
        <f>IF(COUNTA(AW$12:AW$42)=0,0.6*AW$5,IF(AW22="",0,IF(AW$6=0,IF(AW22&gt;=AW$8,AW$5,IF(AW22&lt;AW$6,0,0.6*AW$5+0.4*AW$5*(AW22-AW$7)/(AW$8-AW$7))),IF(AW22&lt;=AW$8,AW$5,IF(AW22&gt;AW$6,0,0.6*AW$5+0.4*AW$5*(AW22-AW$7)/(AW$8-AW$7))))))</f>
      </c>
      <c r="AY22" s="126">
        <f>IF(AW22&lt;&gt;"",AW$5,0)</f>
      </c>
      <c r="AZ22" s="125">
        <f>IF(AW$6=0,RANK(AW22,AW$12:AW$42,0),RANK(AW22,AW$12:AW$42,1))</f>
      </c>
      <c r="BA22" s="126">
        <v>0.700196249188557</v>
      </c>
      <c r="BB22" s="126">
        <f>IF(COUNTA(BA$12:BA$42)=0,0.6*BA$5,IF(BA22="",0,IF(BA$6=0,IF(BA22&gt;=BA$8,BA$5,IF(BA22&lt;BA$6,0,0.6*BA$5+0.4*BA$5*(BA22-BA$7)/(BA$8-BA$7))),IF(BA22&lt;=BA$8,BA$5,IF(BA22&gt;BA$6,0,0.6*BA$5+0.4*BA$5*(BA22-BA$7)/(BA$8-BA$7))))))</f>
      </c>
      <c r="BC22" s="126">
        <f>IF(BA22&lt;&gt;"",BA$5,0)</f>
      </c>
      <c r="BD22" s="125">
        <f>IF(BA$6=0,RANK(BA22,BA$12:BA$42,0),RANK(BA22,BA$12:BA$42,1))</f>
      </c>
      <c r="BE22" s="126">
        <v>97.53</v>
      </c>
      <c r="BF22" s="126">
        <f>IF(COUNTA(BE$12:BE$42)=0,0.6*BE$5,IF(BE22="",0,IF(BE$6=0,IF(BE22&gt;=BE$8,BE$5,IF(BE22&lt;BE$6,0,0.6*BE$5+0.4*BE$5*(BE22-BE$7)/(BE$8-BE$7))),IF(BE22&lt;=BE$8,BE$5,IF(BE22&gt;BE$6,0,0.6*BE$5+0.4*BE$5*(BE22-BE$7)/(BE$8-BE$7))))))</f>
      </c>
      <c r="BG22" s="126">
        <f>IF(BE22&lt;&gt;"",BE$5,0)</f>
      </c>
      <c r="BH22" s="125">
        <f>IF(BE$6=0,RANK(BE22,BE$12:BE$42,0),RANK(BE22,BE$12:BE$42,1))</f>
      </c>
      <c r="BI22" s="126">
        <v>40</v>
      </c>
      <c r="BJ22" s="126">
        <f>IF(COUNTA(BI$12:BI$42)=0,0.6*BI$5,IF(BI22="",0,IF(BI$6=0,IF(BI22&gt;=BI$8,BI$5,IF(BI22&lt;BI$6,0,0.6*BI$5+0.4*BI$5*(BI22-BI$7)/(BI$8-BI$7))),IF(BI22&lt;=BI$8,BI$5,IF(BI22&gt;BI$6,0,0.6*BI$5+0.4*BI$5*(BI22-BI$7)/(BI$8-BI$7))))))</f>
      </c>
      <c r="BK22" s="126">
        <f>IF(BI22&lt;&gt;"",BI$5,0)</f>
      </c>
      <c r="BL22" s="125">
        <f>IF(BI$6=0,RANK(BI22,BI$12:BI$42,0),RANK(BI22,BI$12:BI$42,1))</f>
      </c>
      <c r="BM22" s="126">
        <v>99.0331</v>
      </c>
      <c r="BN22" s="126">
        <f>IF(COUNTA(BM$12:BM$42)=0,0.6*BM$5,IF(BM22="",0,IF(BM$6=0,IF(BM22&gt;=BM$8,BM$5,IF(BM22&lt;BM$6,0,0.6*BM$5+0.4*BM$5*(BM22-BM$7)/(BM$8-BM$7))),IF(BM22&lt;=BM$8,BM$5,IF(BM22&gt;BM$6,0,0.6*BM$5+0.4*BM$5*(BM22-BM$7)/(BM$8-BM$7))))))</f>
      </c>
      <c r="BO22" s="126">
        <f>IF(BM22&lt;&gt;"",BM$5,0)</f>
      </c>
      <c r="BP22" s="125">
        <f>IF(BM$6=0,RANK(BM22,BM$12:BM$42,0),RANK(BM22,BM$12:BM$42,1))</f>
      </c>
      <c r="BQ22" s="126">
        <v>53</v>
      </c>
      <c r="BR22" s="126">
        <f>IF(COUNTA(BQ$12:BQ$42)=0,0.6*BQ$5,IF(BQ22="",0,IF(BQ$6=0,IF(BQ22&gt;=BQ$8,BQ$5,IF(BQ22&lt;BQ$6,0,0.6*BQ$5+0.4*BQ$5*(BQ22-BQ$7)/(BQ$8-BQ$7))),IF(BQ22&lt;=BQ$8,BQ$5,IF(BQ22&gt;BQ$6,0,0.6*BQ$5+0.4*BQ$5*(BQ22-BQ$7)/(BQ$8-BQ$7))))))</f>
      </c>
      <c r="BS22" s="126">
        <f>IF(BQ22&lt;&gt;"",BQ$5,0)</f>
      </c>
      <c r="BT22" s="125">
        <f>IF(BQ$6=0,RANK(BQ22,BQ$12:BQ$42,0),RANK(BQ22,BQ$12:BQ$42,1))</f>
      </c>
      <c r="BU22" s="126">
        <v>2.6441</v>
      </c>
      <c r="BV22" s="126">
        <f>IF(COUNTA(BU$12:BU$42)=0,0.6*BU$5,IF(BU22="",0,IF(BU$6=0,IF(BU22&gt;=BU$8,BU$5,IF(BU22&lt;BU$6,0,0.6*BU$5+0.4*BU$5*(BU22-BU$7)/(BU$8-BU$7))),IF(BU22&lt;=BU$8,BU$5,IF(BU22&gt;BU$6,0,0.6*BU$5+0.4*BU$5*(BU22-BU$7)/(BU$8-BU$7))))))</f>
      </c>
      <c r="BW22" s="126">
        <f>IF(BU22&lt;&gt;"",BU$5,0)</f>
      </c>
      <c r="BX22" s="125">
        <f>IF(BU$6=0,RANK(BU22,BU$12:BU$42,0),RANK(BU22,BU$12:BU$42,1))</f>
      </c>
      <c r="BY22" s="126">
        <v>99.83</v>
      </c>
      <c r="BZ22" s="126">
        <f>IF(COUNTA(BY$12:BY$42)=0,0.6*BY$5,IF(BY22="",0,IF(BY$6=0,IF(BY22&gt;=BY$8,BY$5,IF(BY22&lt;BY$6,0,0.6*BY$5+0.4*BY$5*(BY22-BY$7)/(BY$8-BY$7))),IF(BY22&lt;=BY$8,BY$5,IF(BY22&gt;BY$6,0,0.6*BY$5+0.4*BY$5*(BY22-BY$7)/(BY$8-BY$7))))))</f>
      </c>
      <c r="CA22" s="126">
        <f>IF(BY22&lt;&gt;"",BY$5,0)</f>
      </c>
      <c r="CB22" s="125">
        <f>IF(BY$6=0,RANK(BY22,BY$12:BY$42,0),RANK(BY22,BY$12:BY$42,1))</f>
      </c>
      <c r="CC22"/>
      <c r="CD22" s="126">
        <f>IF(COUNTA(CC$12:CC$42)=0,0.6*CC$5,IF(CC22="",0,IF(CC$6=0,IF(CC22&gt;=CC$8,CC$5,IF(CC22&lt;CC$6,0,0.6*CC$5+0.4*CC$5*(CC22-CC$7)/(CC$8-CC$7))),IF(CC22&lt;=CC$8,CC$5,IF(CC22&gt;CC$6,0,0.6*CC$5+0.4*CC$5*(CC22-CC$7)/(CC$8-CC$7))))))</f>
      </c>
      <c r="CE22" s="126">
        <f>IF(CC22&lt;&gt;"",CC$5,0)</f>
      </c>
      <c r="CF22" s="125">
        <f>IF(CC$6=0,RANK(CC22,CC$12:CC$42,0),RANK(CC22,CC$12:CC$42,1))</f>
      </c>
      <c r="CG22"/>
      <c r="CH22" s="126">
        <f>IF(COUNTA(CG$12:CG$42)=0,0.6*CG$5,IF(CG22="",0,IF(CG$6=0,IF(CG22&gt;=CG$8,CG$5,IF(CG22&lt;CG$6,0,0.6*CG$5+0.4*CG$5*(CG22-CG$7)/(CG$8-CG$7))),IF(CG22&lt;=CG$8,CG$5,IF(CG22&gt;CG$6,0,0.6*CG$5+0.4*CG$5*(CG22-CG$7)/(CG$8-CG$7))))))</f>
      </c>
      <c r="CI22" s="126">
        <f>IF(CG22&lt;&gt;"",CG$5,0)</f>
      </c>
      <c r="CJ22" s="125">
        <f>IF(CG$6=0,RANK(CG22,CG$12:CG$42,0),RANK(CG22,CG$12:CG$42,1))</f>
      </c>
      <c r="CK22"/>
      <c r="CL22" s="126">
        <f>IF(COUNTA(CK$12:CK$42)=0,0.6*CK$5,IF(CK22="",0,IF(CK$6=0,IF(CK22&gt;=CK$8,CK$5,IF(CK22&lt;CK$6,0,0.6*CK$5+0.4*CK$5*(CK22-CK$7)/(CK$8-CK$7))),IF(CK22&lt;=CK$8,CK$5,IF(CK22&gt;CK$6,0,0.6*CK$5+0.4*CK$5*(CK22-CK$7)/(CK$8-CK$7))))))</f>
      </c>
      <c r="CM22" s="126">
        <f>IF(CK22&lt;&gt;"",CK$5,0)</f>
      </c>
      <c r="CN22" s="125">
        <f>IF(CK$6=0,RANK(CK22,CK$12:CK$42,0),RANK(CK22,CK$12:CK$42,1))</f>
      </c>
      <c r="CO22"/>
      <c r="CP22" s="126">
        <f>IF(COUNTA(CO$12:CO$42)=0,0.6*CO$5,IF(CO22="",0,IF(CO$6=0,IF(CO22&gt;=CO$8,CO$5,IF(CO22&lt;CO$6,0,0.6*CO$5+0.4*CO$5*(CO22-CO$7)/(CO$8-CO$7))),IF(CO22&lt;=CO$8,CO$5,IF(CO22&gt;CO$6,0,0.6*CO$5+0.4*CO$5*(CO22-CO$7)/(CO$8-CO$7))))))</f>
      </c>
      <c r="CQ22" s="126">
        <f>IF(CO22&lt;&gt;"",CO$5,0)</f>
      </c>
      <c r="CR22" s="125">
        <f>IF(CO$6=0,RANK(CO22,CO$12:CO$42,0),RANK(CO22,CO$12:CO$42,1))</f>
      </c>
      <c r="CS22"/>
      <c r="CT22" s="126">
        <f>IF(COUNTA(CS$12:CS$42)=0,0.6*CS$5,IF(CS22="",0,IF(CS$6=0,IF(CS22&gt;=CS$8,CS$5,IF(CS22&lt;CS$6,0,0.6*CS$5+0.4*CS$5*(CS22-CS$7)/(CS$8-CS$7))),IF(CS22&lt;=CS$8,CS$5,IF(CS22&gt;CS$6,0,0.6*CS$5+0.4*CS$5*(CS22-CS$7)/(CS$8-CS$7))))))</f>
      </c>
      <c r="CU22" s="126">
        <f>IF(CS22&lt;&gt;"",CS$5,0)</f>
      </c>
      <c r="CV22" s="125">
        <f>IF(CS$6=0,RANK(CS22,CS$12:CS$42,0),RANK(CS22,CS$12:CS$42,1))</f>
      </c>
      <c r="CW22" s="126">
        <v>-3.02205075097264</v>
      </c>
      <c r="CX22" s="126">
        <f>IF(COUNTA(CW$12:CW$42)=0,0.6*CW$5,IF(CW22="",0,IF(CW$6=0,IF(CW22&gt;=CW$8,CW$5,IF(CW22&lt;CW$6,0,0.6*CW$5+0.4*CW$5*(CW22-CW$7)/(CW$8-CW$7))),IF(CW22&lt;=CW$8,CW$5,IF(CW22&gt;CW$6,0,0.6*CW$5+0.4*CW$5*(CW22-CW$7)/(CW$8-CW$7))))))</f>
      </c>
      <c r="CY22" s="126">
        <f>IF(CW22&lt;&gt;"",CW$5,0)</f>
      </c>
      <c r="CZ22" s="125">
        <f>IF(CW$6=0,RANK(CW22,CW$12:CW$42,0),RANK(CW22,CW$12:CW$42,1))</f>
      </c>
      <c r="DA22" s="126">
        <v>-1.06861965647724</v>
      </c>
      <c r="DB22" s="126">
        <f>IF(COUNTA(DA$12:DA$42)=0,0.6*DA$5,IF(DA22="",0,IF(DA$6=0,IF(DA22&gt;=DA$8,DA$5,IF(DA22&lt;DA$6,0,0.6*DA$5+0.4*DA$5*(DA22-DA$7)/(DA$8-DA$7))),IF(DA22&lt;=DA$8,DA$5,IF(DA22&gt;DA$6,0,0.6*DA$5+0.4*DA$5*(DA22-DA$7)/(DA$8-DA$7))))))</f>
      </c>
      <c r="DC22" s="126">
        <f>IF(DA22&lt;&gt;"",DA$5,0)</f>
      </c>
      <c r="DD22" s="125">
        <f>IF(DA$6=0,RANK(DA22,DA$12:DA$42,0),RANK(DA22,DA$12:DA$42,1))</f>
      </c>
      <c r="DE22" s="126">
        <v>1.10463135666636</v>
      </c>
      <c r="DF22" s="126">
        <f>IF(COUNTA(DE$12:DE$42)=0,0.6*DE$5,IF(DE22="",0,IF(DE$6=0,IF(DE22&gt;=DE$8,DE$5,IF(DE22&lt;DE$6,0,0.6*DE$5+0.4*DE$5*(DE22-DE$7)/(DE$8-DE$7))),IF(DE22&lt;=DE$8,DE$5,IF(DE22&gt;DE$6,0,0.6*DE$5+0.4*DE$5*(DE22-DE$7)/(DE$8-DE$7))))))</f>
      </c>
      <c r="DG22" s="126">
        <f>IF(DE22&lt;&gt;"",DE$5,0)</f>
      </c>
      <c r="DH22" s="125">
        <f>IF(DE$6=0,RANK(DE22,DE$12:DE$42,0),RANK(DE22,DE$12:DE$42,1))</f>
      </c>
      <c r="DI22" s="126">
        <v>2.73751738849083</v>
      </c>
      <c r="DJ22" s="126">
        <f>IF(COUNTA(DI$12:DI$42)=0,0.6*DI$5,IF(DI22="",0,IF(DI$6=0,IF(DI22&gt;=DI$8,DI$5,IF(DI22&lt;DI$6,0,0.6*DI$5+0.4*DI$5*(DI22-DI$7)/(DI$8-DI$7))),IF(DI22&lt;=DI$8,DI$5,IF(DI22&gt;DI$6,0,0.6*DI$5+0.4*DI$5*(DI22-DI$7)/(DI$8-DI$7))))))</f>
      </c>
      <c r="DK22" s="126">
        <f>IF(DI22&lt;&gt;"",DI$5,0)</f>
      </c>
      <c r="DL22" s="125">
        <f>IF(DI$6=0,RANK(DI22,DI$12:DI$42,0),RANK(DI22,DI$12:DI$42,1))</f>
      </c>
      <c r="DM22" s="126">
        <v>1.95</v>
      </c>
      <c r="DN22" s="126">
        <f>IF(COUNTA(DM$12:DM$42)=0,0.6*DM$5,IF(DM22="",0,IF(DM$6=0,IF(DM22&gt;=DM$8,DM$5,IF(DM22&lt;DM$6,0,0.6*DM$5+0.4*DM$5*(DM22-DM$7)/(DM$8-DM$7))),IF(DM22&lt;=DM$8,DM$5,IF(DM22&gt;DM$6,0,0.6*DM$5+0.4*DM$5*(DM22-DM$7)/(DM$8-DM$7))))))</f>
      </c>
      <c r="DO22" s="126">
        <f>IF(DM22&lt;&gt;"",DM$5,0)</f>
      </c>
      <c r="DP22" s="125">
        <f>IF(DM$6=0,RANK(DM22,DM$12:DM$42,0),RANK(DM22,DM$12:DM$42,1))</f>
      </c>
      <c r="DQ22" s="126">
        <v>2.44</v>
      </c>
      <c r="DR22" s="126">
        <f>IF(COUNTA(DQ$12:DQ$42)=0,0.6*DQ$5,IF(DQ22="",0,IF(DQ$6=0,IF(DQ22&gt;=DQ$8,DQ$5,IF(DQ22&lt;DQ$6,0,0.6*DQ$5+0.4*DQ$5*(DQ22-DQ$7)/(DQ$8-DQ$7))),IF(DQ22&lt;=DQ$8,DQ$5,IF(DQ22&gt;DQ$6,0,0.6*DQ$5+0.4*DQ$5*(DQ22-DQ$7)/(DQ$8-DQ$7))))))</f>
      </c>
      <c r="DS22" s="126">
        <f>IF(DQ22&lt;&gt;"",DQ$5,0)</f>
      </c>
      <c r="DT22" s="125">
        <f>IF(DQ$6=0,RANK(DQ22,DQ$12:DQ$42,0),RANK(DQ22,DQ$12:DQ$42,1))</f>
      </c>
      <c r="DU22" s="126">
        <v>1.02</v>
      </c>
      <c r="DV22" s="126">
        <f>IF(COUNTA(DU$12:DU$42)=0,0.6*DU$5,IF(DU22="",0,IF(DU$6=0,IF(DU22&gt;=DU$8,DU$5,IF(DU22&lt;DU$6,0,0.6*DU$5+0.4*DU$5*(DU22-DU$7)/(DU$8-DU$7))),IF(DU22&lt;=DU$8,DU$5,IF(DU22&gt;DU$6,0,0.6*DU$5+0.4*DU$5*(DU22-DU$7)/(DU$8-DU$7))))))</f>
      </c>
      <c r="DW22" s="126">
        <f>IF(DU22&lt;&gt;"",DU$5,0)</f>
      </c>
      <c r="DX22" s="125">
        <f>IF(DU$6=0,RANK(DU22,DU$12:DU$42,0),RANK(DU22,DU$12:DU$42,1))</f>
      </c>
      <c r="DY22" s="126">
        <v>0.69</v>
      </c>
      <c r="DZ22" s="126">
        <f>IF(COUNTA(DY$12:DY$42)=0,0.6*DY$5,IF(DY22="",0,IF(DY$6=0,IF(DY22&gt;=DY$8,DY$5,IF(DY22&lt;DY$6,0,0.6*DY$5+0.4*DY$5*(DY22-DY$7)/(DY$8-DY$7))),IF(DY22&lt;=DY$8,DY$5,IF(DY22&gt;DY$6,0,0.6*DY$5+0.4*DY$5*(DY22-DY$7)/(DY$8-DY$7))))))</f>
      </c>
      <c r="EA22" s="126">
        <f>IF(DY22&lt;&gt;"",DY$5,0)</f>
      </c>
      <c r="EB22" s="125">
        <f>IF(DY$6=0,RANK(DY22,DY$12:DY$42,0),RANK(DY22,DY$12:DY$42,1))</f>
      </c>
      <c r="EC22" s="126">
        <v>99.7702709383676</v>
      </c>
      <c r="ED22" s="126">
        <v>95.2771305051563</v>
      </c>
      <c r="EE22" s="126">
        <f>IF((COUNTA(EC$12:EC$42)+COUNTA(ED$12:ED$42)=0),0.6*EC$5,IF(OR(EC22="",ED22=""),0,IF(EC$6=0,IF(EC22&gt;=EC$8,EC$5,IF(EC22&lt;ED22,0,EC$5*(EC22-ED22)/(EC$8-ED22))),IF(EC22&lt;=EC$8,EC$5,IF(EC22&gt;ED22,0,EC$5*(EC22-ED22)/(EC$8-ED22))))))</f>
      </c>
      <c r="EF22" s="126">
        <f>IF(OR(EC22="",ED22=""),0,EC$5)</f>
      </c>
      <c r="EG22" s="125">
        <f>IF(EC$6=0,RANK(EE22,EE$12:EE$42,0),RANK(EE22,EE$12:EE$42,1))</f>
      </c>
      <c r="EH22" s="126">
        <v>99.7702709383676</v>
      </c>
      <c r="EI22" s="126">
        <v>94.8153435892094</v>
      </c>
      <c r="EJ22" s="126">
        <f>IF((COUNTA(EH$12:EH$42)+COUNTA(EI$12:EI$42)=0),0.6*EH$5,IF(OR(EH22="",EI22=""),0,IF(EH$6=0,IF(EH22&gt;=EH$8,EH$5,IF(EH22&lt;EI22,0,EH$5*(EH22-EI22)/(EH$8-EI22))),IF(EH22&lt;=EH$8,EH$5,IF(EH22&gt;EI22,0,EH$5*(EH22-EI22)/(EH$8-EI22))))))</f>
      </c>
      <c r="EK22" s="126">
        <f>IF(OR(EH22="",EI22=""),0,EH$5)</f>
      </c>
      <c r="EL22" s="125">
        <f>IF(EH$6=0,RANK(EJ22,EJ$12:EJ$42,0),RANK(EJ22,EJ$12:EJ$42,1))</f>
      </c>
      <c r="EM22" s="126">
        <v>100</v>
      </c>
      <c r="EN22" s="126">
        <v>95.2987267384917</v>
      </c>
      <c r="EO22" s="126">
        <f>IF((COUNTA(EM$12:EM$42)+COUNTA(EN$12:EN$42)=0),0.6*EM$5,IF(OR(EM22="",EN22=""),0,IF(EM$6=0,IF(EM22&gt;=EM$8,EM$5,IF(EM22&lt;EN22,0,EM$5*(EM22-EN22)/(EM$8-EN22))),IF(EM22&lt;=EM$8,EM$5,IF(EM22&gt;EN22,0,EM$5*(EM22-EN22)/(EM$8-EN22))))))</f>
      </c>
      <c r="EP22" s="126">
        <f>IF(OR(EM22="",EN22=""),0,EM$5)</f>
      </c>
      <c r="EQ22" s="125">
        <f>IF(EM$6=0,RANK(EO22,EO$12:EO$42,0),RANK(EO22,EO$12:EO$42,1))</f>
      </c>
      <c r="ER22" s="126">
        <v>100</v>
      </c>
      <c r="ES22" s="126">
        <v>96.0185637518319</v>
      </c>
      <c r="ET22" s="126">
        <f>IF((COUNTA(ER$12:ER$42)+COUNTA(ES$12:ES$42)=0),0.6*ER$5,IF(OR(ER22="",ES22=""),0,IF(ER$6=0,IF(ER22&gt;=ER$8,ER$5,IF(ER22&lt;ES22,0,ER$5*(ER22-ES22)/(ER$8-ES22))),IF(ER22&lt;=ER$8,ER$5,IF(ER22&gt;ES22,0,ER$5*(ER22-ES22)/(ER$8-ES22))))))</f>
      </c>
      <c r="EU22" s="126">
        <f>IF(OR(ER22="",ES22=""),0,ER$5)</f>
      </c>
      <c r="EV22" s="125">
        <f>IF(ER$6=0,RANK(ET22,ET$12:ET$42,0),RANK(ET22,ET$12:ET$42,1))</f>
      </c>
      <c r="EW22" s="126">
        <v>2.15</v>
      </c>
      <c r="EX22" s="126">
        <v>5.21</v>
      </c>
      <c r="EY22" s="126">
        <f>IF((COUNTA(EW$12:EW$42)+COUNTA(EX$12:EX$42)=0),0.6*EW$5,IF(OR(EW22="",EX22=""),0,IF(EW$6=0,IF(EW22&gt;=EW$8,EW$5,IF(EW22&lt;EX22,0,EW$5*(EW22-EX22)/(EW$8-EX22))),IF(EW22&lt;=EW$8,EW$5,IF(EW22&gt;EX22,0,EW$5*(EW22-EX22)/(EW$8-EX22))))))</f>
      </c>
      <c r="EZ22" s="126">
        <f>IF(OR(EW22="",EX22=""),0,EW$5)</f>
      </c>
      <c r="FA22" s="125">
        <f>IF(EW$6=0,RANK(EY22,EY$12:EY$42,0),RANK(EY22,EY$12:EY$42,1))</f>
      </c>
      <c r="FB22" s="126">
        <v>2.15</v>
      </c>
      <c r="FC22" s="126">
        <v>5.37</v>
      </c>
      <c r="FD22" s="126">
        <f>IF((COUNTA(FB$12:FB$42)+COUNTA(FC$12:FC$42)=0),0.6*FB$5,IF(OR(FB22="",FC22=""),0,IF(FB$6=0,IF(FB22&gt;=FB$8,FB$5,IF(FB22&lt;FC22,0,FB$5*(FB22-FC22)/(FB$8-FC22))),IF(FB22&lt;=FB$8,FB$5,IF(FB22&gt;FC22,0,FB$5*(FB22-FC22)/(FB$8-FC22))))))</f>
      </c>
      <c r="FE22" s="126">
        <f>IF(OR(FB22="",FC22=""),0,FB$5)</f>
      </c>
      <c r="FF22" s="125">
        <f>IF(FB$6=0,RANK(FD22,FD$12:FD$42,0),RANK(FD22,FD$12:FD$42,1))</f>
      </c>
      <c r="FG22" s="126">
        <v>98.41</v>
      </c>
      <c r="FH22"/>
      <c r="FI22" s="126">
        <f>IF((COUNTA(FG$12:FG$42)+COUNTA(FH$12:FH$42)=0),0.6*FG$5,IF(OR(FG22="",FH22=""),0,IF(FG$6=0,IF(FG22&gt;=FG$8,FG$5,IF(FG22&lt;FH22,0,FG$5*(FG22-FH22)/(FG$8-FH22))),IF(FG22&lt;=FG$8,FG$5,IF(FG22&gt;FH22,0,FG$5*(FG22-FH22)/(FG$8-FH22))))))</f>
      </c>
      <c r="FJ22" s="126">
        <f>IF(OR(FG22="",FH22=""),0,FG$5)</f>
      </c>
      <c r="FK22" s="125">
        <f>IF(FG$6=0,RANK(FI22,FI$12:FI$42,0),RANK(FI22,FI$12:FI$42,1))</f>
      </c>
      <c r="FL22" s="126">
        <v>98.41</v>
      </c>
      <c r="FM22"/>
      <c r="FN22" s="126">
        <f>IF((COUNTA(FL$12:FL$42)+COUNTA(FM$12:FM$42)=0),0.6*FL$5,IF(OR(FL22="",FM22=""),0,IF(FL$6=0,IF(FL22&gt;=FL$8,FL$5,IF(FL22&lt;FM22,0,FL$5*(FL22-FM22)/(FL$8-FM22))),IF(FL22&lt;=FL$8,FL$5,IF(FL22&gt;FM22,0,FL$5*(FL22-FM22)/(FL$8-FM22))))))</f>
      </c>
      <c r="FO22" s="126">
        <f>IF(OR(FL22="",FM22=""),0,FL$5)</f>
      </c>
      <c r="FP22" s="125">
        <f>IF(FL$6=0,RANK(FN22,FN$12:FN$42,0),RANK(FN22,FN$12:FN$42,1))</f>
      </c>
      <c r="FQ22" s="126">
        <v>99.98</v>
      </c>
      <c r="FR22" s="126">
        <v>99.45</v>
      </c>
      <c r="FS22" s="126">
        <f>IF((COUNTA(FQ$12:FQ$42)+COUNTA(FR$12:FR$42)=0),0.6*FQ$5,IF(OR(FQ22="",FR22=""),0,IF(FQ$6=0,IF(FQ22&gt;=FQ$8,FQ$5,IF(FQ22&lt;FR22,0,FQ$5*(FQ22-FR22)/(FQ$8-FR22))),IF(FQ22&lt;=FQ$8,FQ$5,IF(FQ22&gt;FR22,0,FQ$5*(FQ22-FR22)/(FQ$8-FR22))))))</f>
      </c>
      <c r="FT22" s="126">
        <f>IF(OR(FQ22="",FR22=""),0,FQ$5)</f>
      </c>
      <c r="FU22" s="125">
        <f>IF(FQ$6=0,RANK(FS22,FS$12:FS$42,0),RANK(FS22,FS$12:FS$42,1))</f>
      </c>
      <c r="FV22" s="126">
        <v>99.98</v>
      </c>
      <c r="FW22" s="126">
        <v>98.41</v>
      </c>
      <c r="FX22" s="126">
        <f>IF((COUNTA(FV$12:FV$42)+COUNTA(FW$12:FW$42)=0),0.6*FV$5,IF(OR(FV22="",FW22=""),0,IF(FV$6=0,IF(FV22&gt;=FV$8,FV$5,IF(FV22&lt;FW22,0,FV$5*(FV22-FW22)/(FV$8-FW22))),IF(FV22&lt;=FV$8,FV$5,IF(FV22&gt;FW22,0,FV$5*(FV22-FW22)/(FV$8-FW22))))))</f>
      </c>
      <c r="FY22" s="126">
        <f>IF(OR(FV22="",FW22=""),0,FV$5)</f>
      </c>
      <c r="FZ22" s="125">
        <f>IF(FV$6=0,RANK(FX22,FX$12:FX$42,0),RANK(FX22,FX$12:FX$42,1))</f>
      </c>
      <c r="GA22" s="126">
        <v>0</v>
      </c>
      <c r="GB22" s="126">
        <v>0.31</v>
      </c>
      <c r="GC22" s="126">
        <f>IF((COUNTA(GA$12:GA$42)+COUNTA(GB$12:GB$42)=0),0.6*GA$5,IF(OR(GA22="",GB22=""),0,IF(GA$6=0,IF(GA22&gt;=GA$8,GA$5,IF(GA22&lt;GB22,0,GA$5*(GA22-GB22)/(GA$8-GB22))),IF(GA22&lt;=GA$8,GA$5,IF(GA22&gt;GB22,0,GA$5*(GA22-GB22)/(GA$8-GB22))))))</f>
      </c>
      <c r="GD22" s="126">
        <f>IF(OR(GA22="",GB22=""),0,GA$5)</f>
      </c>
      <c r="GE22" s="125">
        <f>IF(GA$6=0,RANK(GC22,GC$12:GC$42,0),RANK(GC22,GC$12:GC$42,1))</f>
      </c>
      <c r="GF22" s="126">
        <v>0</v>
      </c>
      <c r="GG22" s="126">
        <v>0.24</v>
      </c>
      <c r="GH22" s="126">
        <f>IF((COUNTA(GF$12:GF$42)+COUNTA(GG$12:GG$42)=0),0.6*GF$5,IF(OR(GF22="",GG22=""),0,IF(GF$6=0,IF(GF22&gt;=GF$8,GF$5,IF(GF22&lt;GG22,0,GF$5*(GF22-GG22)/(GF$8-GG22))),IF(GF22&lt;=GF$8,GF$5,IF(GF22&gt;GG22,0,GF$5*(GF22-GG22)/(GF$8-GG22))))))</f>
      </c>
      <c r="GI22" s="126">
        <f>IF(OR(GF22="",GG22=""),0,GF$5)</f>
      </c>
      <c r="GJ22" s="125">
        <f>IF(GF$6=0,RANK(GH22,GH$12:GH$42,0),RANK(GH22,GH$12:GH$42,1))</f>
      </c>
      <c r="GK22" s="126">
        <v>99.98</v>
      </c>
      <c r="GL22" s="126">
        <v>98.33</v>
      </c>
      <c r="GM22" s="126">
        <f>IF((COUNTA(GK$12:GK$42)+COUNTA(GL$12:GL$42)=0),0.6*GK$5,IF(OR(GK22="",GL22=""),0,IF(GK$6=0,IF(GK22&gt;=GK$8,GK$5,IF(GK22&lt;GL22,0,GK$5*(GK22-GL22)/(GK$8-GL22))),IF(GK22&lt;=GK$8,GK$5,IF(GK22&gt;GL22,0,GK$5*(GK22-GL22)/(GK$8-GL22))))))</f>
      </c>
      <c r="GN22" s="126">
        <f>IF(OR(GK22="",GL22=""),0,GK$5)</f>
      </c>
      <c r="GO22" s="125">
        <f>IF(GK$6=0,RANK(GM22,GM$12:GM$42,0),RANK(GM22,GM$12:GM$42,1))</f>
      </c>
      <c r="GP22" s="126">
        <v>99.98</v>
      </c>
      <c r="GQ22" s="126">
        <v>96.81</v>
      </c>
      <c r="GR22" s="126">
        <f>IF((COUNTA(GP$12:GP$42)+COUNTA(GQ$12:GQ$42)=0),0.6*GP$5,IF(OR(GP22="",GQ22=""),0,IF(GP$6=0,IF(GP22&gt;=GP$8,GP$5,IF(GP22&lt;GQ22,0,GP$5*(GP22-GQ22)/(GP$8-GQ22))),IF(GP22&lt;=GP$8,GP$5,IF(GP22&gt;GQ22,0,GP$5*(GP22-GQ22)/(GP$8-GQ22))))))</f>
      </c>
      <c r="GS22" s="126">
        <f>IF(OR(GP22="",GQ22=""),0,GP$5)</f>
      </c>
      <c r="GT22" s="125">
        <f>IF(GP$6=0,RANK(GR22,GR$12:GR$42,0),RANK(GR22,GR$12:GR$42,1))</f>
      </c>
      <c r="GU22" s="126">
        <v>0.2</v>
      </c>
      <c r="GV22" s="126">
        <v>1.72</v>
      </c>
      <c r="GW22" s="126">
        <f>IF((COUNTA(GU$12:GU$42)+COUNTA(GV$12:GV$42)=0),0.6*GU$5,IF(OR(GU22="",GV22=""),0,IF(GU$6=0,IF(GU22&gt;=GU$8,GU$5,IF(GU22&lt;GV22,0,GU$5*(GU22-GV22)/(GU$8-GV22))),IF(GU22&lt;=GU$8,GU$5,IF(GU22&gt;GV22,0,GU$5*(GU22-GV22)/(GU$8-GV22))))))</f>
      </c>
      <c r="GX22" s="126">
        <f>IF(OR(GU22="",GV22=""),0,GU$5)</f>
      </c>
      <c r="GY22" s="125">
        <f>IF(GU$6=0,RANK(GW22,GW$12:GW$42,0),RANK(GW22,GW$12:GW$42,1))</f>
      </c>
      <c r="GZ22" s="126">
        <v>0.2</v>
      </c>
      <c r="HA22" s="126">
        <v>1.9</v>
      </c>
      <c r="HB22" s="126">
        <f>IF((COUNTA(GZ$12:GZ$42)+COUNTA(HA$12:HA$42)=0),0.6*GZ$5,IF(OR(GZ22="",HA22=""),0,IF(GZ$6=0,IF(GZ22&gt;=GZ$8,GZ$5,IF(GZ22&lt;HA22,0,GZ$5*(GZ22-HA22)/(GZ$8-HA22))),IF(GZ22&lt;=GZ$8,GZ$5,IF(GZ22&gt;HA22,0,GZ$5*(GZ22-HA22)/(GZ$8-HA22))))))</f>
      </c>
      <c r="HC22" s="126">
        <f>IF(OR(GZ22="",HA22=""),0,GZ$5)</f>
      </c>
      <c r="HD22" s="125">
        <f>IF(GZ$6=0,RANK(HB22,HB$12:HB$42,0),RANK(HB22,HB$12:HB$42,1))</f>
      </c>
      <c r="HE22" s="126">
        <v>0.0102417042195821</v>
      </c>
      <c r="HF22" s="126">
        <v>2.00786960365588</v>
      </c>
      <c r="HG22" s="126">
        <f>IF((COUNTA(HE$12:HE$42)+COUNTA(HF$12:HF$42)=0),0.6*HE$5,IF(OR(HE22="",HF22=""),0,IF(HE$6=0,IF(HE22&gt;=HE$8,HE$5,IF(HE22&lt;HF22,0,HE$5*(HE22-HF22)/(HE$8-HF22))),IF(HE22&lt;=HE$8,HE$5,IF(HE22&gt;HF22,0,HE$5*(HE22-HF22)/(HE$8-HF22))))))</f>
      </c>
      <c r="HH22" s="126">
        <f>IF(OR(HE22="",HF22=""),0,HE$5)</f>
      </c>
      <c r="HI22" s="125">
        <f>IF(HE$6=0,RANK(HG22,HG$12:HG$42,0),RANK(HG22,HG$12:HG$42,1))</f>
      </c>
      <c r="HJ22" s="126">
        <v>0.0102417042195821</v>
      </c>
      <c r="HK22" s="126">
        <v>2.02654810232618</v>
      </c>
      <c r="HL22" s="126">
        <f>IF((COUNTA(HJ$12:HJ$42)+COUNTA(HK$12:HK$42)=0),0.6*HJ$5,IF(OR(HJ22="",HK22=""),0,IF(HJ$6=0,IF(HJ22&gt;=HJ$8,HJ$5,IF(HJ22&lt;HK22,0,HJ$5*(HJ22-HK22)/(HJ$8-HK22))),IF(HJ22&lt;=HJ$8,HJ$5,IF(HJ22&gt;HK22,0,HJ$5*(HJ22-HK22)/(HJ$8-HK22))))))</f>
      </c>
      <c r="HM22" s="126">
        <f>IF(OR(HJ22="",HK22=""),0,HJ$5)</f>
      </c>
      <c r="HN22" s="125">
        <f>IF(HJ$6=0,RANK(HL22,HL$12:HL$42,0),RANK(HL22,HL$12:HL$42,1))</f>
      </c>
      <c r="HO22" s="126">
        <v>51.835454734205</v>
      </c>
      <c r="HP22" s="126">
        <v>24.1668761486591</v>
      </c>
      <c r="HQ22" s="126">
        <f>IF((COUNTA(HO$12:HO$42)+COUNTA(HP$12:HP$42)=0),0.6*HO$5,IF(OR(HO22="",HP22=""),0,IF(HO$6=0,IF(HO22&gt;=HO$8,HO$5,IF(HO22&lt;HP22,0,HO$5*(HO22-HP22)/(HO$8-HP22))),IF(HO22&lt;=HO$8,HO$5,IF(HO22&gt;HP22,0,HO$5*(HO22-HP22)/(HO$8-HP22))))))</f>
      </c>
      <c r="HR22" s="126">
        <f>IF(OR(HO22="",HP22=""),0,HO$5)</f>
      </c>
      <c r="HS22" s="125">
        <f>IF(HO$6=0,RANK(HQ22,HQ$12:HQ$42,0),RANK(HQ22,HQ$12:HQ$42,1))</f>
      </c>
      <c r="HT22" s="126">
        <v>51.835454734205</v>
      </c>
      <c r="HU22" s="126">
        <v>26.8937178263178</v>
      </c>
      <c r="HV22" s="126">
        <f>IF((COUNTA(HT$12:HT$42)+COUNTA(HU$12:HU$42)=0),0.6*HT$5,IF(OR(HT22="",HU22=""),0,IF(HT$6=0,IF(HT22&gt;=HT$8,HT$5,IF(HT22&lt;HU22,0,HT$5*(HT22-HU22)/(HT$8-HU22))),IF(HT22&lt;=HT$8,HT$5,IF(HT22&gt;HU22,0,HT$5*(HT22-HU22)/(HT$8-HU22))))))</f>
      </c>
      <c r="HW22" s="126">
        <f>IF(OR(HT22="",HU22=""),0,HT$5)</f>
      </c>
      <c r="HX22" s="125">
        <f>IF(HT$6=0,RANK(HV22,HV$12:HV$42,0),RANK(HV22,HV$12:HV$42,1))</f>
      </c>
      <c r="HY22" s="126">
        <v>9.66757451619995</v>
      </c>
      <c r="HZ22" s="126">
        <v>4.20584867636374</v>
      </c>
      <c r="IA22" s="126">
        <f>IF((COUNTA(HY$12:HY$42)+COUNTA(HZ$12:HZ$42)=0),0.6*HY$5,IF(OR(HY22="",HZ22=""),0,IF(HY$6=0,IF(HY22&gt;=HY$8,HY$5,IF(HY22&lt;HZ22,0,HY$5*(HY22-HZ22)/(HY$8-HZ22))),IF(HY22&lt;=HY$8,HY$5,IF(HY22&gt;HZ22,0,HY$5*(HY22-HZ22)/(HY$8-HZ22))))))</f>
      </c>
      <c r="IB22" s="126">
        <f>IF(OR(HY22="",HZ22=""),0,HY$5)</f>
      </c>
      <c r="IC22" s="125">
        <f>IF(HY$6=0,RANK(IA22,IA$12:IA$42,0),RANK(IA22,IA$12:IA$42,1))</f>
      </c>
      <c r="ID22" s="126">
        <v>9.66757451619995</v>
      </c>
      <c r="IE22" s="126">
        <v>4.50306020417328</v>
      </c>
      <c r="IF22" s="126">
        <f>IF((COUNTA(ID$12:ID$42)+COUNTA(IE$12:IE$42)=0),0.6*ID$5,IF(OR(ID22="",IE22=""),0,IF(ID$6=0,IF(ID22&gt;=ID$8,ID$5,IF(ID22&lt;IE22,0,ID$5*(ID22-IE22)/(ID$8-IE22))),IF(ID22&lt;=ID$8,ID$5,IF(ID22&gt;IE22,0,ID$5*(ID22-IE22)/(ID$8-IE22))))))</f>
      </c>
      <c r="IG22" s="126">
        <f>IF(OR(ID22="",IE22=""),0,ID$5)</f>
      </c>
      <c r="IH22" s="125">
        <f>IF(ID$6=0,RANK(IF22,IF$12:IF$42,0),RANK(IF22,IF$12:IF$42,1))</f>
      </c>
      <c r="II22" s="126">
        <v>99.88</v>
      </c>
      <c r="IJ22" s="126">
        <v>99.63</v>
      </c>
      <c r="IK22" s="126">
        <f>IF((COUNTA(II$12:II$42)+COUNTA(IJ$12:IJ$42)=0),0.6*II$5,IF(OR(II22="",IJ22=""),0,IF(II$6=0,IF(II22&gt;=II$8,II$5,IF(II22&lt;IJ22,0,II$5*(II22-IJ22)/(II$8-IJ22))),IF(II22&lt;=II$8,II$5,IF(II22&gt;IJ22,0,II$5*(II22-IJ22)/(II$8-IJ22))))))</f>
      </c>
      <c r="IL22" s="126">
        <f>IF(OR(II22="",IJ22=""),0,II$5)</f>
      </c>
      <c r="IM22" s="125">
        <f>IF(II$6=0,RANK(IK22,IK$12:IK$42,0),RANK(IK22,IK$12:IK$42,1))</f>
      </c>
      <c r="IN22" s="126">
        <v>99.88</v>
      </c>
      <c r="IO22" s="126">
        <v>99.15</v>
      </c>
      <c r="IP22" s="126">
        <f>IF((COUNTA(IN$12:IN$42)+COUNTA(IO$12:IO$42)=0),0.6*IN$5,IF(OR(IN22="",IO22=""),0,IF(IN$6=0,IF(IN22&gt;=IN$8,IN$5,IF(IN22&lt;IO22,0,IN$5*(IN22-IO22)/(IN$8-IO22))),IF(IN22&lt;=IN$8,IN$5,IF(IN22&gt;IO22,0,IN$5*(IN22-IO22)/(IN$8-IO22))))))</f>
      </c>
      <c r="IQ22" s="126">
        <f>IF(OR(IN22="",IO22=""),0,IN$5)</f>
      </c>
      <c r="IR22" s="125">
        <f>IF(IN$6=0,RANK(IP22,IP$12:IP$42,0),RANK(IP22,IP$12:IP$42,1))</f>
      </c>
      <c r="IS22" s="126">
        <v>100</v>
      </c>
      <c r="IT22"/>
      <c r="IU22" s="126">
        <f>IF((COUNTA(IS$12:IS$42)+COUNTA(IT$12:IT$42)=0),0.6*IS$5,IF(OR(IS22="",IT22=""),0,IF(IS$6=0,IF(IS22&gt;=IS$8,IS$5,IF(IS22&lt;IT22,0,IS$5*(IS22-IT22)/(IS$8-IT22))),IF(IS22&lt;=IS$8,IS$5,IF(IS22&gt;IT22,0,IS$5*(IS22-IT22)/(IS$8-IT22))))))</f>
      </c>
      <c r="IV22" s="126">
        <f>IF(OR(IS22="",IT22=""),0,IS$5)</f>
      </c>
      <c r="IW22" s="125">
        <f>IF(IS$6=0,RANK(IU22,IU$12:IU$42,0),RANK(IU22,IU$12:IU$42,1))</f>
      </c>
      <c r="IX22" s="126">
        <v>100</v>
      </c>
      <c r="IY22"/>
      <c r="IZ22" s="126">
        <f>IF((COUNTA(IX$12:IX$42)+COUNTA(IY$12:IY$42)=0),0.6*IX$5,IF(OR(IX22="",IY22=""),0,IF(IX$6=0,IF(IX22&gt;=IX$8,IX$5,IF(IX22&lt;IY22,0,IX$5*(IX22-IY22)/(IX$8-IY22))),IF(IX22&lt;=IX$8,IX$5,IF(IX22&gt;IY22,0,IX$5*(IX22-IY22)/(IX$8-IY22))))))</f>
      </c>
      <c r="JA22" s="126">
        <f>IF(OR(IX22="",IY22=""),0,IX$5)</f>
      </c>
      <c r="JB22" s="125">
        <f>IF(IX$6=0,RANK(IZ22,IZ$12:IZ$42,0),RANK(IZ22,IZ$12:IZ$42,1))</f>
      </c>
      <c r="JC22" s="126">
        <v>2.15</v>
      </c>
      <c r="JD22" s="126">
        <v>4.49</v>
      </c>
      <c r="JE22" s="126">
        <f>IF((COUNTA(JC$12:JC$42)+COUNTA(JD$12:JD$42)=0),0.6*JC$5,IF(OR(JC22="",JD22=""),0,IF(JC$6=0,IF(JC22&gt;=JC$8,JC$5,IF(JC22&lt;JD22,0,JC$5*(JC22-JD22)/(JC$8-JD22))),IF(JC22&lt;=JC$8,JC$5,IF(JC22&gt;JD22,0,JC$5*(JC22-JD22)/(JC$8-JD22))))))</f>
      </c>
      <c r="JF22" s="126">
        <f>IF(OR(JC22="",JD22=""),0,JC$5)</f>
      </c>
      <c r="JG22" s="125">
        <f>IF(JC$6=0,RANK(JE22,JE$12:JE$42,0),RANK(JE22,JE$12:JE$42,1))</f>
      </c>
      <c r="JH22" s="126">
        <v>2.15</v>
      </c>
      <c r="JI22" s="126">
        <v>4.53</v>
      </c>
      <c r="JJ22" s="126">
        <f>IF((COUNTA(JH$12:JH$42)+COUNTA(JI$12:JI$42)=0),0.6*JH$5,IF(OR(JH22="",JI22=""),0,IF(JH$6=0,IF(JH22&gt;=JH$8,JH$5,IF(JH22&lt;JI22,0,JH$5*(JH22-JI22)/(JH$8-JI22))),IF(JH22&lt;=JH$8,JH$5,IF(JH22&gt;JI22,0,JH$5*(JH22-JI22)/(JH$8-JI22))))))</f>
      </c>
      <c r="JK22" s="126">
        <f>IF(OR(JH22="",JI22=""),0,JH$5)</f>
      </c>
      <c r="JL22" s="125">
        <f>IF(JH$6=0,RANK(JJ22,JJ$12:JJ$42,0),RANK(JJ22,JJ$12:JJ$42,1))</f>
      </c>
      <c r="JM22" s="126">
        <v>99.35</v>
      </c>
      <c r="JN22"/>
      <c r="JO22" s="126">
        <f>IF((COUNTA(JM$12:JM$42)+COUNTA(JN$12:JN$42)=0),0.6*JM$5,IF(OR(JM22="",JN22=""),0,IF(JM$6=0,IF(JM22&gt;=JM$8,JM$5,IF(JM22&lt;JN22,0,JM$5*(JM22-JN22)/(JM$8-JN22))),IF(JM22&lt;=JM$8,JM$5,IF(JM22&gt;JN22,0,JM$5*(JM22-JN22)/(JM$8-JN22))))))</f>
      </c>
      <c r="JP22" s="126">
        <f>IF(OR(JM22="",JN22=""),0,JM$5)</f>
      </c>
      <c r="JQ22" s="125">
        <f>IF(JM$6=0,RANK(JO22,JO$12:JO$42,0),RANK(JO22,JO$12:JO$42,1))</f>
      </c>
      <c r="JR22" s="126">
        <v>99.35</v>
      </c>
      <c r="JS22"/>
      <c r="JT22" s="126">
        <f>IF((COUNTA(JR$12:JR$42)+COUNTA(JS$12:JS$42)=0),0.6*JR$5,IF(OR(JR22="",JS22=""),0,IF(JR$6=0,IF(JR22&gt;=JR$8,JR$5,IF(JR22&lt;JS22,0,JR$5*(JR22-JS22)/(JR$8-JS22))),IF(JR22&lt;=JR$8,JR$5,IF(JR22&gt;JS22,0,JR$5*(JR22-JS22)/(JR$8-JS22))))))</f>
      </c>
      <c r="JU22" s="126">
        <f>IF(OR(JR22="",JS22=""),0,JR$5)</f>
      </c>
      <c r="JV22" s="125">
        <f>IF(JR$6=0,RANK(JT22,JT$12:JT$42,0),RANK(JT22,JT$12:JT$42,1))</f>
      </c>
      <c r="JW22" s="126">
        <v>100</v>
      </c>
      <c r="JX22" s="126">
        <v>100</v>
      </c>
      <c r="JY22" s="126">
        <f>IF((COUNTA(JW$12:JW$42)+COUNTA(JX$12:JX$42)=0),0.6*JW$5,IF(OR(JW22="",JX22=""),0,IF(JW$6=0,IF(JW22&gt;=JW$8,JW$5,IF(JW22&lt;JX22,0,JW$5*(JW22-JX22)/(JW$8-JX22))),IF(JW22&lt;=JW$8,JW$5,IF(JW22&gt;JX22,0,JW$5*(JW22-JX22)/(JW$8-JX22))))))</f>
      </c>
      <c r="JZ22" s="126">
        <f>IF(OR(JW22="",JX22=""),0,JW$5)</f>
      </c>
      <c r="KA22" s="125">
        <f>IF(JW$6=0,RANK(JY22,JY$12:JY$42,0),RANK(JY22,JY$12:JY$42,1))</f>
      </c>
      <c r="KB22" s="126">
        <v>100</v>
      </c>
      <c r="KC22" s="126">
        <v>100</v>
      </c>
      <c r="KD22" s="126">
        <f>IF((COUNTA(KB$12:KB$42)+COUNTA(KC$12:KC$42)=0),0.6*KB$5,IF(OR(KB22="",KC22=""),0,IF(KB$6=0,IF(KB22&gt;=KB$8,KB$5,IF(KB22&lt;KC22,0,KB$5*(KB22-KC22)/(KB$8-KC22))),IF(KB22&lt;=KB$8,KB$5,IF(KB22&gt;KC22,0,KB$5*(KB22-KC22)/(KB$8-KC22))))))</f>
      </c>
      <c r="KE22" s="126">
        <f>IF(OR(KB22="",KC22=""),0,KB$5)</f>
      </c>
      <c r="KF22" s="125">
        <f>IF(KB$6=0,RANK(KD22,KD$12:KD$42,0),RANK(KD22,KD$12:KD$42,1))</f>
      </c>
      <c r="KG22" s="126">
        <v>0.02</v>
      </c>
      <c r="KH22" s="126">
        <v>0.17</v>
      </c>
      <c r="KI22" s="126">
        <f>IF((COUNTA(KG$12:KG$42)+COUNTA(KH$12:KH$42)=0),0.6*KG$5,IF(OR(KG22="",KH22=""),0,IF(KG$6=0,IF(KG22&gt;=KG$8,KG$5,IF(KG22&lt;KH22,0,KG$5*(KG22-KH22)/(KG$8-KH22))),IF(KG22&lt;=KG$8,KG$5,IF(KG22&gt;KH22,0,KG$5*(KG22-KH22)/(KG$8-KH22))))))</f>
      </c>
      <c r="KJ22" s="126">
        <f>IF(OR(KG22="",KH22=""),0,KG$5)</f>
      </c>
      <c r="KK22" s="125">
        <f>IF(KG$6=0,RANK(KI22,KI$12:KI$42,0),RANK(KI22,KI$12:KI$42,1))</f>
      </c>
      <c r="KL22" s="126">
        <v>0.02</v>
      </c>
      <c r="KM22" s="126">
        <v>1.27</v>
      </c>
      <c r="KN22" s="126">
        <f>IF((COUNTA(KL$12:KL$42)+COUNTA(KM$12:KM$42)=0),0.6*KL$5,IF(OR(KL22="",KM22=""),0,IF(KL$6=0,IF(KL22&gt;=KL$8,KL$5,IF(KL22&lt;KM22,0,KL$5*(KL22-KM22)/(KL$8-KM22))),IF(KL22&lt;=KL$8,KL$5,IF(KL22&gt;KM22,0,KL$5*(KL22-KM22)/(KL$8-KM22))))))</f>
      </c>
      <c r="KO22" s="126">
        <f>IF(OR(KL22="",KM22=""),0,KL$5)</f>
      </c>
      <c r="KP22" s="125">
        <f>IF(KL$6=0,RANK(KN22,KN$12:KN$42,0),RANK(KN22,KN$12:KN$42,1))</f>
      </c>
      <c r="KQ22" s="126">
        <v>100</v>
      </c>
      <c r="KR22" s="126">
        <v>100</v>
      </c>
      <c r="KS22" s="126">
        <f>IF((COUNTA(KQ$12:KQ$42)+COUNTA(KR$12:KR$42)=0),0.6*KQ$5,IF(OR(KQ22="",KR22=""),0,IF(KQ$6=0,IF(KQ22&gt;=KQ$8,KQ$5,IF(KQ22&lt;KR22,0,KQ$5*(KQ22-KR22)/(KQ$8-KR22))),IF(KQ22&lt;=KQ$8,KQ$5,IF(KQ22&gt;KR22,0,KQ$5*(KQ22-KR22)/(KQ$8-KR22))))))</f>
      </c>
      <c r="KT22" s="126">
        <f>IF(OR(KQ22="",KR22=""),0,KQ$5)</f>
      </c>
      <c r="KU22" s="125">
        <f>IF(KQ$6=0,RANK(KS22,KS$12:KS$42,0),RANK(KS22,KS$12:KS$42,1))</f>
      </c>
      <c r="KV22" s="126">
        <v>100</v>
      </c>
      <c r="KW22" s="126">
        <v>100</v>
      </c>
      <c r="KX22" s="126">
        <f>IF((COUNTA(KV$12:KV$42)+COUNTA(KW$12:KW$42)=0),0.6*KV$5,IF(OR(KV22="",KW22=""),0,IF(KV$6=0,IF(KV22&gt;=KV$8,KV$5,IF(KV22&lt;KW22,0,KV$5*(KV22-KW22)/(KV$8-KW22))),IF(KV22&lt;=KV$8,KV$5,IF(KV22&gt;KW22,0,KV$5*(KV22-KW22)/(KV$8-KW22))))))</f>
      </c>
      <c r="KY22" s="126">
        <f>IF(OR(KV22="",KW22=""),0,KV$5)</f>
      </c>
      <c r="KZ22" s="125">
        <f>IF(KV$6=0,RANK(KX22,KX$12:KX$42,0),RANK(KX22,KX$12:KX$42,1))</f>
      </c>
      <c r="LA22" s="126">
        <v>0.25</v>
      </c>
      <c r="LB22" s="126">
        <v>1.76</v>
      </c>
      <c r="LC22" s="126">
        <f>IF((COUNTA(LA$12:LA$42)+COUNTA(LB$12:LB$42)=0),0.6*LA$5,IF(OR(LA22="",LB22=""),0,IF(LA$6=0,IF(LA22&gt;=LA$8,LA$5,IF(LA22&lt;LB22,0,LA$5*(LA22-LB22)/(LA$8-LB22))),IF(LA22&lt;=LA$8,LA$5,IF(LA22&gt;LB22,0,LA$5*(LA22-LB22)/(LA$8-LB22))))))</f>
      </c>
      <c r="LD22" s="126">
        <f>IF(OR(LA22="",LB22=""),0,LA$5)</f>
      </c>
      <c r="LE22" s="125">
        <f>IF(LA$6=0,RANK(LC22,LC$12:LC$42,0),RANK(LC22,LC$12:LC$42,1))</f>
      </c>
      <c r="LF22" s="126">
        <v>0.25</v>
      </c>
      <c r="LG22" s="126">
        <v>1.98</v>
      </c>
      <c r="LH22" s="126">
        <f>IF((COUNTA(LF$12:LF$42)+COUNTA(LG$12:LG$42)=0),0.6*LF$5,IF(OR(LF22="",LG22=""),0,IF(LF$6=0,IF(LF22&gt;=LF$8,LF$5,IF(LF22&lt;LG22,0,LF$5*(LF22-LG22)/(LF$8-LG22))),IF(LF22&lt;=LF$8,LF$5,IF(LF22&gt;LG22,0,LF$5*(LF22-LG22)/(LF$8-LG22))))))</f>
      </c>
      <c r="LI22" s="126">
        <f>IF(OR(LF22="",LG22=""),0,LF$5)</f>
      </c>
      <c r="LJ22" s="125">
        <f>IF(LF$6=0,RANK(LH22,LH$12:LH$42,0),RANK(LH22,LH$12:LH$42,1))</f>
      </c>
      <c r="LK22" s="126">
        <v>0</v>
      </c>
      <c r="LL22" s="126">
        <v>0</v>
      </c>
      <c r="LM22" s="126">
        <f>IF((COUNTA(LK$12:LK$42)+COUNTA(LL$12:LL$42)=0),0.6*LK$5,IF(OR(LK22="",LL22=""),0,IF(LK$6=0,IF(LK22&gt;=LK$8,LK$5,IF(LK22&lt;LL22,0,LK$5*(LK22-LL22)/(LK$8-LL22))),IF(LK22&lt;=LK$8,LK$5,IF(LK22&gt;LL22,0,LK$5*(LK22-LL22)/(LK$8-LL22))))))</f>
      </c>
      <c r="LN22" s="126">
        <f>IF(OR(LK22="",LL22=""),0,LK$5)</f>
      </c>
      <c r="LO22" s="125">
        <f>IF(LK$6=0,RANK(LM22,LM$12:LM$42,0),RANK(LM22,LM$12:LM$42,1))</f>
      </c>
      <c r="LP22" s="126">
        <v>0</v>
      </c>
      <c r="LQ22" s="126">
        <v>0</v>
      </c>
      <c r="LR22" s="126">
        <f>IF((COUNTA(LP$12:LP$42)+COUNTA(LQ$12:LQ$42)=0),0.6*LP$5,IF(OR(LP22="",LQ22=""),0,IF(LP$6=0,IF(LP22&gt;=LP$8,LP$5,IF(LP22&lt;LQ22,0,LP$5*(LP22-LQ22)/(LP$8-LQ22))),IF(LP22&lt;=LP$8,LP$5,IF(LP22&gt;LQ22,0,LP$5*(LP22-LQ22)/(LP$8-LQ22))))))</f>
      </c>
      <c r="LS22" s="126">
        <f>IF(OR(LP22="",LQ22=""),0,LP$5)</f>
      </c>
      <c r="LT22" s="125">
        <f>IF(LP$6=0,RANK(LR22,LR$12:LR$42,0),RANK(LR22,LR$12:LR$42,1))</f>
      </c>
      <c r="LU22" s="126">
        <v>40.18</v>
      </c>
      <c r="LV22"/>
      <c r="LW22" s="126">
        <f>IF((COUNTA(LU$12:LU$42)+COUNTA(LV$12:LV$42)=0),0.6*LU$5,IF(OR(LU22="",LV22=""),0,IF(LU$6=0,IF(LU22&gt;=LU$8,LU$5,IF(LU22&lt;LV22,0,LU$5*(LU22-LV22)/(LU$8-LV22))),IF(LU22&lt;=LU$8,LU$5,IF(LU22&gt;LV22,0,LU$5*(LU22-LV22)/(LU$8-LV22))))))</f>
      </c>
      <c r="LX22" s="126">
        <f>IF(OR(LU22="",LV22=""),0,LU$5)</f>
      </c>
      <c r="LY22" s="125">
        <f>IF(LU$6=0,RANK(LW22,LW$12:LW$42,0),RANK(LW22,LW$12:LW$42,1))</f>
      </c>
      <c r="LZ22" s="126">
        <v>40.18</v>
      </c>
      <c r="MA22"/>
      <c r="MB22" s="126">
        <f>IF((COUNTA(LZ$12:LZ$42)+COUNTA(MA$12:MA$42)=0),0.6*LZ$5,IF(OR(LZ22="",MA22=""),0,IF(LZ$6=0,IF(LZ22&gt;=LZ$8,LZ$5,IF(LZ22&lt;MA22,0,LZ$5*(LZ22-MA22)/(LZ$8-MA22))),IF(LZ22&lt;=LZ$8,LZ$5,IF(LZ22&gt;MA22,0,LZ$5*(LZ22-MA22)/(LZ$8-MA22))))))</f>
      </c>
      <c r="MC22" s="126">
        <f>IF(OR(LZ22="",MA22=""),0,LZ$5)</f>
      </c>
      <c r="MD22" s="125">
        <f>IF(LZ$6=0,RANK(MB22,MB$12:MB$42,0),RANK(MB22,MB$12:MB$42,1))</f>
      </c>
      <c r="ME22" s="126">
        <v>5.11</v>
      </c>
      <c r="MF22" s="126">
        <v>13.67</v>
      </c>
      <c r="MG22" s="126">
        <f>IF((COUNTA(ME$12:ME$42)+COUNTA(MF$12:MF$42)=0),0.6*ME$5,IF(OR(ME22="",MF22=""),0,IF(ME$6=0,IF(ME22&gt;=ME$8,ME$5,IF(ME22&lt;MF22,0,ME$5*(ME22-MF22)/(ME$8-MF22))),IF(ME22&lt;=ME$8,ME$5,IF(ME22&gt;MF22,0,ME$5*(ME22-MF22)/(ME$8-MF22))))))</f>
      </c>
      <c r="MH22" s="126">
        <f>IF(OR(ME22="",MF22=""),0,ME$5)</f>
      </c>
      <c r="MI22" s="125">
        <f>IF(ME$6=0,RANK(MG22,MG$12:MG$42,0),RANK(MG22,MG$12:MG$42,1))</f>
      </c>
      <c r="MJ22" s="126">
        <v>5.11</v>
      </c>
      <c r="MK22" s="126">
        <v>13.67</v>
      </c>
      <c r="ML22" s="126">
        <f>IF((COUNTA(MJ$12:MJ$42)+COUNTA(MK$12:MK$42)=0),0.6*MJ$5,IF(OR(MJ22="",MK22=""),0,IF(MJ$6=0,IF(MJ22&gt;=MJ$8,MJ$5,IF(MJ22&lt;MK22,0,MJ$5*(MJ22-MK22)/(MJ$8-MK22))),IF(MJ22&lt;=MJ$8,MJ$5,IF(MJ22&gt;MK22,0,MJ$5*(MJ22-MK22)/(MJ$8-MK22))))))</f>
      </c>
      <c r="MM22" s="126">
        <f>IF(OR(MJ22="",MK22=""),0,MJ$5)</f>
      </c>
      <c r="MN22" s="125">
        <f>IF(MJ$6=0,RANK(ML22,ML$12:ML$42,0),RANK(ML22,ML$12:ML$42,1))</f>
      </c>
      <c r="MO22"/>
      <c r="MP22"/>
      <c r="MQ22" s="126">
        <f>IF((COUNTA(MO$12:MO$42)+COUNTA(MP$12:MP$42)=0),0.6*MO$5,IF(OR(MO22="",MP22=""),0,IF(MO$6=0,IF(MO22&gt;=MO$8,MO$5,IF(MO22&lt;MP22,0,MO$5*(MO22-MP22)/(MO$8-MP22))),IF(MO22&lt;=MO$8,MO$5,IF(MO22&gt;MP22,0,MO$5*(MO22-MP22)/(MO$8-MP22))))))</f>
      </c>
      <c r="MR22" s="126">
        <f>IF(OR(MO22="",MP22=""),0,MO$5)</f>
      </c>
      <c r="MS22" s="125">
        <f>IF(MO$6=0,RANK(MQ22,MQ$12:MQ$42,0),RANK(MQ22,MQ$12:MQ$42,1))</f>
      </c>
      <c r="MT22"/>
      <c r="MU22"/>
      <c r="MV22" s="126">
        <f>IF((COUNTA(MT$12:MT$42)+COUNTA(MU$12:MU$42)=0),0.6*MT$5,IF(OR(MT22="",MU22=""),0,IF(MT$6=0,IF(MT22&gt;=MT$8,MT$5,IF(MT22&lt;MU22,0,MT$5*(MT22-MU22)/(MT$8-MU22))),IF(MT22&lt;=MT$8,MT$5,IF(MT22&gt;MU22,0,MT$5*(MT22-MU22)/(MT$8-MU22))))))</f>
      </c>
      <c r="MW22" s="126">
        <f>IF(OR(MT22="",MU22=""),0,MT$5)</f>
      </c>
      <c r="MX22" s="125">
        <f>IF(MT$6=0,RANK(MV22,MV$12:MV$42,0),RANK(MV22,MV$12:MV$42,1))</f>
      </c>
      <c r="MY22"/>
      <c r="MZ22"/>
      <c r="NA22" s="126">
        <f>IF((COUNTA(MY$12:MY$42)+COUNTA(MZ$12:MZ$42)=0),0.6*MY$5,IF(OR(MY22="",MZ22=""),0,IF(MY$6=0,IF(MY22&gt;=MY$8,MY$5,IF(MY22&lt;MZ22,0,MY$5*(MY22-MZ22)/(MY$8-MZ22))),IF(MY22&lt;=MY$8,MY$5,IF(MY22&gt;MZ22,0,MY$5*(MY22-MZ22)/(MY$8-MZ22))))))</f>
      </c>
      <c r="NB22" s="126">
        <f>IF(OR(MY22="",MZ22=""),0,MY$5)</f>
      </c>
      <c r="NC22" s="125">
        <f>IF(MY$6=0,RANK(NA22,NA$12:NA$42,0),RANK(NA22,NA$12:NA$42,1))</f>
      </c>
      <c r="ND22"/>
      <c r="NE22"/>
      <c r="NF22" s="126">
        <f>IF((COUNTA(ND$12:ND$42)+COUNTA(NE$12:NE$42)=0),0.6*ND$5,IF(OR(ND22="",NE22=""),0,IF(ND$6=0,IF(ND22&gt;=ND$8,ND$5,IF(ND22&lt;NE22,0,ND$5*(ND22-NE22)/(ND$8-NE22))),IF(ND22&lt;=ND$8,ND$5,IF(ND22&gt;NE22,0,ND$5*(ND22-NE22)/(ND$8-NE22))))))</f>
      </c>
      <c r="NG22" s="126">
        <f>IF(OR(ND22="",NE22=""),0,ND$5)</f>
      </c>
      <c r="NH22" s="125">
        <f>IF(ND$6=0,RANK(NF22,NF$12:NF$42,0),RANK(NF22,NF$12:NF$42,1))</f>
      </c>
      <c r="NI22"/>
      <c r="NJ22"/>
      <c r="NK22" s="126">
        <f>IF((COUNTA(NI$12:NI$42)+COUNTA(NJ$12:NJ$42)=0),0.6*NI$5,IF(OR(NI22="",NJ22=""),0,IF(NI$6=0,IF(NI22&gt;=NI$8,NI$5,IF(NI22&lt;NJ22,0,NI$5*(NI22-NJ22)/(NI$8-NJ22))),IF(NI22&lt;=NI$8,NI$5,IF(NI22&gt;NJ22,0,NI$5*(NI22-NJ22)/(NI$8-NJ22))))))</f>
      </c>
      <c r="NL22" s="126">
        <f>IF(OR(NI22="",NJ22=""),0,NI$5)</f>
      </c>
      <c r="NM22" s="125">
        <f>IF(NI$6=0,RANK(NK22,NK$12:NK$42,0),RANK(NK22,NK$12:NK$42,1))</f>
      </c>
      <c r="NN22"/>
      <c r="NO22"/>
      <c r="NP22" s="126">
        <f>IF((COUNTA(NN$12:NN$42)+COUNTA(NO$12:NO$42)=0),0.6*NN$5,IF(OR(NN22="",NO22=""),0,IF(NN$6=0,IF(NN22&gt;=NN$8,NN$5,IF(NN22&lt;NO22,0,NN$5*(NN22-NO22)/(NN$8-NO22))),IF(NN22&lt;=NN$8,NN$5,IF(NN22&gt;NO22,0,NN$5*(NN22-NO22)/(NN$8-NO22))))))</f>
      </c>
      <c r="NQ22" s="126">
        <f>IF(OR(NN22="",NO22=""),0,NN$5)</f>
      </c>
      <c r="NR22" s="125">
        <f>IF(NN$6=0,RANK(NP22,NP$12:NP$42,0),RANK(NP22,NP$12:NP$42,1))</f>
      </c>
      <c r="NS22"/>
      <c r="NT22"/>
      <c r="NU22" s="126">
        <f>IF((COUNTA(NS$12:NS$42)+COUNTA(NT$12:NT$42)=0),0.6*NS$5,IF(OR(NS22="",NT22=""),0,IF(NS$6=0,IF(NS22&gt;=NS$8,NS$5,IF(NS22&lt;NT22,0,NS$5*(NS22-NT22)/(NS$8-NT22))),IF(NS22&lt;=NS$8,NS$5,IF(NS22&gt;NT22,0,NS$5*(NS22-NT22)/(NS$8-NT22))))))</f>
      </c>
      <c r="NV22" s="126">
        <f>IF(OR(NS22="",NT22=""),0,NS$5)</f>
      </c>
      <c r="NW22" s="125">
        <f>IF(NS$6=0,RANK(NU22,NU$12:NU$42,0),RANK(NU22,NU$12:NU$42,1))</f>
      </c>
      <c r="NX22"/>
      <c r="NY22"/>
      <c r="NZ22" s="126">
        <f>IF((COUNTA(NX$12:NX$42)+COUNTA(NY$12:NY$42)=0),0.6*NX$5,IF(OR(NX22="",NY22=""),0,IF(NX$6=0,IF(NX22&gt;=NX$8,NX$5,IF(NX22&lt;NY22,0,NX$5*(NX22-NY22)/(NX$8-NY22))),IF(NX22&lt;=NX$8,NX$5,IF(NX22&gt;NY22,0,NX$5*(NX22-NY22)/(NX$8-NY22))))))</f>
      </c>
      <c r="OA22" s="126">
        <f>IF(OR(NX22="",NY22=""),0,NX$5)</f>
      </c>
      <c r="OB22" s="125">
        <f>IF(NX$6=0,RANK(NZ22,NZ$12:NZ$42,0),RANK(NZ22,NZ$12:NZ$42,1))</f>
      </c>
      <c r="OC22"/>
      <c r="OD22"/>
      <c r="OE22" s="126">
        <f>IF((COUNTA(OC$12:OC$42)+COUNTA(OD$12:OD$42)=0),0.6*OC$5,IF(OR(OC22="",OD22=""),0,IF(OC$6=0,IF(OC22&gt;=OC$8,OC$5,IF(OC22&lt;OD22,0,OC$5*(OC22-OD22)/(OC$8-OD22))),IF(OC22&lt;=OC$8,OC$5,IF(OC22&gt;OD22,0,OC$5*(OC22-OD22)/(OC$8-OD22))))))</f>
      </c>
      <c r="OF22" s="126">
        <f>IF(OR(OC22="",OD22=""),0,OC$5)</f>
      </c>
      <c r="OG22" s="125">
        <f>IF(OC$6=0,RANK(OE22,OE$12:OE$42,0),RANK(OE22,OE$12:OE$42,1))</f>
      </c>
      <c r="OH22"/>
      <c r="OI22"/>
      <c r="OJ22" s="126">
        <f>IF((COUNTA(OH$12:OH$42)+COUNTA(OI$12:OI$42)=0),0.6*OH$5,IF(OR(OH22="",OI22=""),0,IF(OH$6=0,IF(OH22&gt;=OH$8,OH$5,IF(OH22&lt;OI22,0,OH$5*(OH22-OI22)/(OH$8-OI22))),IF(OH22&lt;=OH$8,OH$5,IF(OH22&gt;OI22,0,OH$5*(OH22-OI22)/(OH$8-OI22))))))</f>
      </c>
      <c r="OK22" s="126">
        <f>IF(OR(OH22="",OI22=""),0,OH$5)</f>
      </c>
      <c r="OL22" s="125">
        <f>IF(OH$6=0,RANK(OJ22,OJ$12:OJ$42,0),RANK(OJ22,OJ$12:OJ$42,1))</f>
      </c>
      <c r="OM22"/>
      <c r="ON22"/>
      <c r="OO22" s="126">
        <f>IF((COUNTA(OM$12:OM$42)+COUNTA(ON$12:ON$42)=0),0.6*OM$5,IF(OR(OM22="",ON22=""),0,IF(OM$6=0,IF(OM22&gt;=OM$8,OM$5,IF(OM22&lt;ON22,0,OM$5*(OM22-ON22)/(OM$8-ON22))),IF(OM22&lt;=OM$8,OM$5,IF(OM22&gt;ON22,0,OM$5*(OM22-ON22)/(OM$8-ON22))))))</f>
      </c>
      <c r="OP22" s="126">
        <f>IF(OR(OM22="",ON22=""),0,OM$5)</f>
      </c>
      <c r="OQ22" s="125">
        <f>IF(OM$6=0,RANK(OO22,OO$12:OO$42,0),RANK(OO22,OO$12:OO$42,1))</f>
      </c>
      <c r="OR22"/>
      <c r="OS22"/>
      <c r="OT22" s="126">
        <f>IF((COUNTA(OR$12:OR$42)+COUNTA(OS$12:OS$42)=0),0.6*OR$5,IF(OR(OR22="",OS22=""),0,IF(OR$6=0,IF(OR22&gt;=OR$8,OR$5,IF(OR22&lt;OS22,0,OR$5*(OR22-OS22)/(OR$8-OS22))),IF(OR22&lt;=OR$8,OR$5,IF(OR22&gt;OS22,0,OR$5*(OR22-OS22)/(OR$8-OS22))))))</f>
      </c>
      <c r="OU22" s="126">
        <f>IF(OR(OR22="",OS22=""),0,OR$5)</f>
      </c>
      <c r="OV22" s="125">
        <f>IF(OR$6=0,RANK(OT22,OT$12:OT$42,0),RANK(OT22,OT$12:OT$42,1))</f>
      </c>
      <c r="OW22"/>
      <c r="OX22"/>
      <c r="OY22" s="126">
        <f>IF((COUNTA(OW$12:OW$42)+COUNTA(OX$12:OX$42)=0),0.6*OW$5,IF(OR(OW22="",OX22=""),0,IF(OW$6=0,IF(OW22&gt;=OW$8,OW$5,IF(OW22&lt;OX22,0,OW$5*(OW22-OX22)/(OW$8-OX22))),IF(OW22&lt;=OW$8,OW$5,IF(OW22&gt;OX22,0,OW$5*(OW22-OX22)/(OW$8-OX22))))))</f>
      </c>
      <c r="OZ22" s="126">
        <f>IF(OR(OW22="",OX22=""),0,OW$5)</f>
      </c>
      <c r="PA22" s="125">
        <f>IF(OW$6=0,RANK(OY22,OY$12:OY$42,0),RANK(OY22,OY$12:OY$42,1))</f>
      </c>
      <c r="PB22"/>
      <c r="PC22"/>
      <c r="PD22" s="126">
        <f>IF((COUNTA(PB$12:PB$42)+COUNTA(PC$12:PC$42)=0),0.6*PB$5,IF(OR(PB22="",PC22=""),0,IF(PB$6=0,IF(PB22&gt;=PB$8,PB$5,IF(PB22&lt;PC22,0,PB$5*(PB22-PC22)/(PB$8-PC22))),IF(PB22&lt;=PB$8,PB$5,IF(PB22&gt;PC22,0,PB$5*(PB22-PC22)/(PB$8-PC22))))))</f>
      </c>
      <c r="PE22" s="126">
        <f>IF(OR(PB22="",PC22=""),0,PB$5)</f>
      </c>
      <c r="PF22" s="125">
        <f>IF(PB$6=0,RANK(PD22,PD$12:PD$42,0),RANK(PD22,PD$12:PD$42,1))</f>
      </c>
      <c r="PG22"/>
      <c r="PH22"/>
      <c r="PI22" s="126">
        <f>IF((COUNTA(PG$12:PG$42)+COUNTA(PH$12:PH$42)=0),0.6*PG$5,IF(OR(PG22="",PH22=""),0,IF(PG$6=0,IF(PG22&gt;=PG$8,PG$5,IF(PG22&lt;PH22,0,PG$5*(PG22-PH22)/(PG$8-PH22))),IF(PG22&lt;=PG$8,PG$5,IF(PG22&gt;PH22,0,PG$5*(PG22-PH22)/(PG$8-PH22))))))</f>
      </c>
      <c r="PJ22" s="126">
        <f>IF(OR(PG22="",PH22=""),0,PG$5)</f>
      </c>
      <c r="PK22" s="125">
        <f>IF(PG$6=0,RANK(PI22,PI$12:PI$42,0),RANK(PI22,PI$12:PI$42,1))</f>
      </c>
      <c r="PL22"/>
      <c r="PM22"/>
      <c r="PN22" s="126">
        <f>IF((COUNTA(PL$12:PL$42)+COUNTA(PM$12:PM$42)=0),0.6*PL$5,IF(OR(PL22="",PM22=""),0,IF(PL$6=0,IF(PL22&gt;=PL$8,PL$5,IF(PL22&lt;PM22,0,PL$5*(PL22-PM22)/(PL$8-PM22))),IF(PL22&lt;=PL$8,PL$5,IF(PL22&gt;PM22,0,PL$5*(PL22-PM22)/(PL$8-PM22))))))</f>
      </c>
      <c r="PO22" s="126">
        <f>IF(OR(PL22="",PM22=""),0,PL$5)</f>
      </c>
      <c r="PP22" s="125">
        <f>IF(PL$6=0,RANK(PN22,PN$12:PN$42,0),RANK(PN22,PN$12:PN$42,1))</f>
      </c>
      <c r="PQ22"/>
      <c r="PR22"/>
      <c r="PS22" s="126">
        <f>IF((COUNTA(PQ$12:PQ$42)+COUNTA(PR$12:PR$42)=0),0.6*PQ$5,IF(OR(PQ22="",PR22=""),0,IF(PQ$6=0,IF(PQ22&gt;=PQ$8,PQ$5,IF(PQ22&lt;PR22,0,PQ$5*(PQ22-PR22)/(PQ$8-PR22))),IF(PQ22&lt;=PQ$8,PQ$5,IF(PQ22&gt;PR22,0,PQ$5*(PQ22-PR22)/(PQ$8-PR22))))))</f>
      </c>
      <c r="PT22" s="126">
        <f>IF(OR(PQ22="",PR22=""),0,PQ$5)</f>
      </c>
      <c r="PU22" s="125">
        <f>IF(PQ$6=0,RANK(PS22,PS$12:PS$42,0),RANK(PS22,PS$12:PS$42,1))</f>
      </c>
      <c r="PV22"/>
      <c r="PW22"/>
      <c r="PX22" s="126">
        <f>IF((COUNTA(PV$12:PV$42)+COUNTA(PW$12:PW$42)=0),0.6*PV$5,IF(OR(PV22="",PW22=""),0,IF(PV$6=0,IF(PV22&gt;=PV$8,PV$5,IF(PV22&lt;PW22,0,PV$5*(PV22-PW22)/(PV$8-PW22))),IF(PV22&lt;=PV$8,PV$5,IF(PV22&gt;PW22,0,PV$5*(PV22-PW22)/(PV$8-PW22))))))</f>
      </c>
      <c r="PY22" s="126">
        <f>IF(OR(PV22="",PW22=""),0,PV$5)</f>
      </c>
      <c r="PZ22" s="125">
        <f>IF(PV$6=0,RANK(PX22,PX$12:PX$42,0),RANK(PX22,PX$12:PX$42,1))</f>
      </c>
      <c r="QA22"/>
      <c r="QB22"/>
      <c r="QC22" s="126">
        <f>IF((COUNTA(QA$12:QA$42)+COUNTA(QB$12:QB$42)=0),0.6*QA$5,IF(OR(QA22="",QB22=""),0,IF(QA$6=0,IF(QA22&gt;=QA$8,QA$5,IF(QA22&lt;QB22,0,QA$5*(QA22-QB22)/(QA$8-QB22))),IF(QA22&lt;=QA$8,QA$5,IF(QA22&gt;QB22,0,QA$5*(QA22-QB22)/(QA$8-QB22))))))</f>
      </c>
      <c r="QD22" s="126">
        <f>IF(OR(QA22="",QB22=""),0,QA$5)</f>
      </c>
      <c r="QE22" s="125">
        <f>IF(QA$6=0,RANK(QC22,QC$12:QC$42,0),RANK(QC22,QC$12:QC$42,1))</f>
      </c>
      <c r="QF22"/>
      <c r="QG22"/>
      <c r="QH22" s="126">
        <f>IF((COUNTA(QF$12:QF$42)+COUNTA(QG$12:QG$42)=0),0.6*QF$5,IF(OR(QF22="",QG22=""),0,IF(QF$6=0,IF(QF22&gt;=QF$8,QF$5,IF(QF22&lt;QG22,0,QF$5*(QF22-QG22)/(QF$8-QG22))),IF(QF22&lt;=QF$8,QF$5,IF(QF22&gt;QG22,0,QF$5*(QF22-QG22)/(QF$8-QG22))))))</f>
      </c>
      <c r="QI22" s="126">
        <f>IF(OR(QF22="",QG22=""),0,QF$5)</f>
      </c>
      <c r="QJ22" s="125">
        <f>IF(QF$6=0,RANK(QH22,QH$12:QH$42,0),RANK(QH22,QH$12:QH$42,1))</f>
      </c>
      <c r="QK22"/>
      <c r="QL22"/>
      <c r="QM22" s="126">
        <f>IF((COUNTA(QK$12:QK$42)+COUNTA(QL$12:QL$42)=0),0.6*QK$5,IF(OR(QK22="",QL22=""),0,IF(QK$6=0,IF(QK22&gt;=QK$8,QK$5,IF(QK22&lt;QL22,0,QK$5*(QK22-QL22)/(QK$8-QL22))),IF(QK22&lt;=QK$8,QK$5,IF(QK22&gt;QL22,0,QK$5*(QK22-QL22)/(QK$8-QL22))))))</f>
      </c>
      <c r="QN22" s="126">
        <f>IF(OR(QK22="",QL22=""),0,QK$5)</f>
      </c>
      <c r="QO22" s="125">
        <f>IF(QK$6=0,RANK(QM22,QM$12:QM$42,0),RANK(QM22,QM$12:QM$42,1))</f>
      </c>
      <c r="QP22"/>
      <c r="QQ22"/>
      <c r="QR22" s="126">
        <f>IF((COUNTA(QP$12:QP$42)+COUNTA(QQ$12:QQ$42)=0),0.6*QP$5,IF(OR(QP22="",QQ22=""),0,IF(QP$6=0,IF(QP22&gt;=QP$8,QP$5,IF(QP22&lt;QQ22,0,QP$5*(QP22-QQ22)/(QP$8-QQ22))),IF(QP22&lt;=QP$8,QP$5,IF(QP22&gt;QQ22,0,QP$5*(QP22-QQ22)/(QP$8-QQ22))))))</f>
      </c>
      <c r="QS22" s="126">
        <f>IF(OR(QP22="",QQ22=""),0,QP$5)</f>
      </c>
      <c r="QT22" s="125">
        <f>IF(QP$6=0,RANK(QR22,QR$12:QR$42,0),RANK(QR22,QR$12:QR$42,1))</f>
      </c>
      <c r="QU22" s="126">
        <v>99.060445</v>
      </c>
      <c r="QV22" s="126">
        <v>81.49968909375</v>
      </c>
      <c r="QW22" s="126">
        <f>IF((COUNTA(QU$12:QU$42)+COUNTA(QV$12:QV$42)=0),0.6*QU$5,IF(OR(QU22="",QV22=""),0,IF(QU$6=0,IF(QU22&gt;=QU$8,QU$5,IF(QU22&lt;QV22,0,QU$5*(QU22-QV22)/(QU$8-QV22))),IF(QU22&lt;=QU$8,QU$5,IF(QU22&gt;QV22,0,QU$5*(QU22-QV22)/(QU$8-QV22))))))</f>
      </c>
      <c r="QX22" s="126">
        <f>IF(OR(QU22="",QV22=""),0,QU$5)</f>
      </c>
      <c r="QY22" s="125">
        <f>IF(QU$6=0,RANK(QW22,QW$12:QW$42,0),RANK(QW22,QW$12:QW$42,1))</f>
      </c>
      <c r="QZ22" s="126">
        <v>99.060445</v>
      </c>
      <c r="RA22" s="126">
        <v>81.18492578125</v>
      </c>
      <c r="RB22" s="126">
        <f>IF((COUNTA(QZ$12:QZ$42)+COUNTA(RA$12:RA$42)=0),0.6*QZ$5,IF(OR(QZ22="",RA22=""),0,IF(QZ$6=0,IF(QZ22&gt;=QZ$8,QZ$5,IF(QZ22&lt;RA22,0,QZ$5*(QZ22-RA22)/(QZ$8-RA22))),IF(QZ22&lt;=QZ$8,QZ$5,IF(QZ22&gt;RA22,0,QZ$5*(QZ22-RA22)/(QZ$8-RA22))))))</f>
      </c>
      <c r="RC22" s="126">
        <f>IF(OR(QZ22="",RA22=""),0,QZ$5)</f>
      </c>
      <c r="RD22" s="125">
        <f>IF(QZ$6=0,RANK(RB22,RB$12:RB$42,0),RANK(RB22,RB$12:RB$42,1))</f>
      </c>
      <c r="RE22" s="126">
        <v>99.9148936170213</v>
      </c>
      <c r="RF22" s="126">
        <v>85.9</v>
      </c>
      <c r="RG22" s="126">
        <f>IF((COUNTA(RE$12:RE$42)+COUNTA(RF$12:RF$42)=0),0.6*RE$5,IF(OR(RE22="",RF22=""),0,IF(RE$6=0,IF(RE22&gt;=RE$8,RE$5,IF(RE22&lt;RF22,0,RE$5*(RE22-RF22)/(RE$8-RF22))),IF(RE22&lt;=RE$8,RE$5,IF(RE22&gt;RF22,0,RE$5*(RE22-RF22)/(RE$8-RF22))))))</f>
      </c>
      <c r="RH22" s="126">
        <f>IF(OR(RE22="",RF22=""),0,RE$5)</f>
      </c>
      <c r="RI22" s="125">
        <f>IF(RE$6=0,RANK(RG22,RG$12:RG$42,0),RANK(RG22,RG$12:RG$42,1))</f>
      </c>
      <c r="RJ22" s="126">
        <v>99.9148936170213</v>
      </c>
      <c r="RK22" s="126">
        <v>81.24</v>
      </c>
      <c r="RL22" s="126">
        <f>IF((COUNTA(RJ$12:RJ$42)+COUNTA(RK$12:RK$42)=0),0.6*RJ$5,IF(OR(RJ22="",RK22=""),0,IF(RJ$6=0,IF(RJ22&gt;=RJ$8,RJ$5,IF(RJ22&lt;RK22,0,RJ$5*(RJ22-RK22)/(RJ$8-RK22))),IF(RJ22&lt;=RJ$8,RJ$5,IF(RJ22&gt;RK22,0,RJ$5*(RJ22-RK22)/(RJ$8-RK22))))))</f>
      </c>
      <c r="RM22" s="126">
        <f>IF(OR(RJ22="",RK22=""),0,RJ$5)</f>
      </c>
      <c r="RN22" s="125">
        <f>IF(RJ$6=0,RANK(RL22,RL$12:RL$42,0),RANK(RL22,RL$12:RL$42,1))</f>
      </c>
      <c r="RO22" s="126">
        <v>2.22</v>
      </c>
      <c r="RP22" s="126">
        <v>5.56</v>
      </c>
      <c r="RQ22" s="126">
        <f>IF((COUNTA(RO$12:RO$42)+COUNTA(RP$12:RP$42)=0),0.6*RO$5,IF(OR(RO22="",RP22=""),0,IF(RO$6=0,IF(RO22&gt;=RO$8,RO$5,IF(RO22&lt;RP22,0,RO$5*(RO22-RP22)/(RO$8-RP22))),IF(RO22&lt;=RO$8,RO$5,IF(RO22&gt;RP22,0,RO$5*(RO22-RP22)/(RO$8-RP22))))))</f>
      </c>
      <c r="RR22" s="126">
        <f>IF(OR(RO22="",RP22=""),0,RO$5)</f>
      </c>
      <c r="RS22" s="125">
        <f>IF(RO$6=0,RANK(RQ22,RQ$12:RQ$42,0),RANK(RQ22,RQ$12:RQ$42,1))</f>
      </c>
      <c r="RT22" s="126">
        <v>2.22</v>
      </c>
      <c r="RU22" s="126">
        <v>5.88</v>
      </c>
      <c r="RV22" s="126">
        <f>IF((COUNTA(RT$12:RT$42)+COUNTA(RU$12:RU$42)=0),0.6*RT$5,IF(OR(RT22="",RU22=""),0,IF(RT$6=0,IF(RT22&gt;=RT$8,RT$5,IF(RT22&lt;RU22,0,RT$5*(RT22-RU22)/(RT$8-RU22))),IF(RT22&lt;=RT$8,RT$5,IF(RT22&gt;RU22,0,RT$5*(RT22-RU22)/(RT$8-RU22))))))</f>
      </c>
      <c r="RW22" s="126">
        <f>IF(OR(RT22="",RU22=""),0,RT$5)</f>
      </c>
      <c r="RX22" s="125">
        <f>IF(RT$6=0,RANK(RV22,RV$12:RV$42,0),RANK(RV22,RV$12:RV$42,1))</f>
      </c>
      <c r="RY22" s="126">
        <v>99.4892375045604</v>
      </c>
      <c r="RZ22"/>
      <c r="SA22" s="126">
        <f>IF((COUNTA(RY$12:RY$42)+COUNTA(RZ$12:RZ$42)=0),0.6*RY$5,IF(OR(RY22="",RZ22=""),0,IF(RY$6=0,IF(RY22&gt;=RY$8,RY$5,IF(RY22&lt;RZ22,0,RY$5*(RY22-RZ22)/(RY$8-RZ22))),IF(RY22&lt;=RY$8,RY$5,IF(RY22&gt;RZ22,0,RY$5*(RY22-RZ22)/(RY$8-RZ22))))))</f>
      </c>
      <c r="SB22" s="126">
        <f>IF(OR(RY22="",RZ22=""),0,RY$5)</f>
      </c>
      <c r="SC22" s="125">
        <f>IF(RY$6=0,RANK(SA22,SA$12:SA$42,0),RANK(SA22,SA$12:SA$42,1))</f>
      </c>
      <c r="SD22" s="126">
        <v>99.4892375045604</v>
      </c>
      <c r="SE22"/>
      <c r="SF22" s="126">
        <f>IF((COUNTA(SD$12:SD$42)+COUNTA(SE$12:SE$42)=0),0.6*SD$5,IF(OR(SD22="",SE22=""),0,IF(SD$6=0,IF(SD22&gt;=SD$8,SD$5,IF(SD22&lt;SE22,0,SD$5*(SD22-SE22)/(SD$8-SE22))),IF(SD22&lt;=SD$8,SD$5,IF(SD22&gt;SE22,0,SD$5*(SD22-SE22)/(SD$8-SE22))))))</f>
      </c>
      <c r="SG22" s="126">
        <f>IF(OR(SD22="",SE22=""),0,SD$5)</f>
      </c>
      <c r="SH22" s="125">
        <f>IF(SD$6=0,RANK(SF22,SF$12:SF$42,0),RANK(SF22,SF$12:SF$42,1))</f>
      </c>
      <c r="SI22" s="126">
        <v>99.9506172839506</v>
      </c>
      <c r="SJ22" s="126">
        <v>1.02</v>
      </c>
      <c r="SK22" s="126">
        <f>IF((COUNTA(SI$12:SI$42)+COUNTA(SJ$12:SJ$42)=0),0.6*SI$5,IF(OR(SI22="",SJ22=""),0,IF(SI$6=0,IF(SI22&gt;=SI$8,SI$5,IF(SI22&lt;SJ22,0,SI$5*(SI22-SJ22)/(SI$8-SJ22))),IF(SI22&lt;=SI$8,SI$5,IF(SI22&gt;SJ22,0,SI$5*(SI22-SJ22)/(SI$8-SJ22))))))</f>
      </c>
      <c r="SL22" s="126">
        <f>IF(OR(SI22="",SJ22=""),0,SI$5)</f>
      </c>
      <c r="SM22" s="125">
        <f>IF(SI$6=0,RANK(SK22,SK$12:SK$42,0),RANK(SK22,SK$12:SK$42,1))</f>
      </c>
      <c r="SN22" s="126">
        <v>99.9506172839506</v>
      </c>
      <c r="SO22" s="126">
        <v>1.34</v>
      </c>
      <c r="SP22" s="126">
        <f>IF((COUNTA(SN$12:SN$42)+COUNTA(SO$12:SO$42)=0),0.6*SN$5,IF(OR(SN22="",SO22=""),0,IF(SN$6=0,IF(SN22&gt;=SN$8,SN$5,IF(SN22&lt;SO22,0,SN$5*(SN22-SO22)/(SN$8-SO22))),IF(SN22&lt;=SN$8,SN$5,IF(SN22&gt;SO22,0,SN$5*(SN22-SO22)/(SN$8-SO22))))))</f>
      </c>
      <c r="SQ22" s="126">
        <f>IF(OR(SN22="",SO22=""),0,SN$5)</f>
      </c>
      <c r="SR22" s="125">
        <f>IF(SN$6=0,RANK(SP22,SP$12:SP$42,0),RANK(SP22,SP$12:SP$42,1))</f>
      </c>
      <c r="SS22" s="126">
        <v>0.02</v>
      </c>
      <c r="ST22" s="126">
        <v>86.21</v>
      </c>
      <c r="SU22" s="126">
        <f>IF((COUNTA(SS$12:SS$42)+COUNTA(ST$12:ST$42)=0),0.6*SS$5,IF(OR(SS22="",ST22=""),0,IF(SS$6=0,IF(SS22&gt;=SS$8,SS$5,IF(SS22&lt;ST22,0,SS$5*(SS22-ST22)/(SS$8-ST22))),IF(SS22&lt;=SS$8,SS$5,IF(SS22&gt;ST22,0,SS$5*(SS22-ST22)/(SS$8-ST22))))))</f>
      </c>
      <c r="SV22" s="126">
        <f>IF(OR(SS22="",ST22=""),0,SS$5)</f>
      </c>
      <c r="SW22" s="125">
        <f>IF(SS$6=0,RANK(SU22,SU$12:SU$42,0),RANK(SU22,SU$12:SU$42,1))</f>
      </c>
      <c r="SX22" s="126">
        <v>0.02</v>
      </c>
      <c r="SY22" s="126">
        <v>87.32</v>
      </c>
      <c r="SZ22" s="126">
        <f>IF((COUNTA(SX$12:SX$42)+COUNTA(SY$12:SY$42)=0),0.6*SX$5,IF(OR(SX22="",SY22=""),0,IF(SX$6=0,IF(SX22&gt;=SX$8,SX$5,IF(SX22&lt;SY22,0,SX$5*(SX22-SY22)/(SX$8-SY22))),IF(SX22&lt;=SX$8,SX$5,IF(SX22&gt;SY22,0,SX$5*(SX22-SY22)/(SX$8-SY22))))))</f>
      </c>
      <c r="TA22" s="126">
        <f>IF(OR(SX22="",SY22=""),0,SX$5)</f>
      </c>
      <c r="TB22" s="125">
        <f>IF(SX$6=0,RANK(SZ22,SZ$12:SZ$42,0),RANK(SZ22,SZ$12:SZ$42,1))</f>
      </c>
      <c r="TC22" s="126">
        <v>98.89</v>
      </c>
      <c r="TD22" s="126">
        <v>1.95</v>
      </c>
      <c r="TE22" s="126">
        <f>IF((COUNTA(TC$12:TC$42)+COUNTA(TD$12:TD$42)=0),0.6*TC$5,IF(OR(TC22="",TD22=""),0,IF(TC$6=0,IF(TC22&gt;=TC$8,TC$5,IF(TC22&lt;TD22,0,TC$5*(TC22-TD22)/(TC$8-TD22))),IF(TC22&lt;=TC$8,TC$5,IF(TC22&gt;TD22,0,TC$5*(TC22-TD22)/(TC$8-TD22))))))</f>
      </c>
      <c r="TF22" s="126">
        <f>IF(OR(TC22="",TD22=""),0,TC$5)</f>
      </c>
      <c r="TG22" s="125">
        <f>IF(TC$6=0,RANK(TE22,TE$12:TE$42,0),RANK(TE22,TE$12:TE$42,1))</f>
      </c>
      <c r="TH22" s="126">
        <v>98.89</v>
      </c>
      <c r="TI22" s="126">
        <v>3.79</v>
      </c>
      <c r="TJ22" s="126">
        <f>IF((COUNTA(TH$12:TH$42)+COUNTA(TI$12:TI$42)=0),0.6*TH$5,IF(OR(TH22="",TI22=""),0,IF(TH$6=0,IF(TH22&gt;=TH$8,TH$5,IF(TH22&lt;TI22,0,TH$5*(TH22-TI22)/(TH$8-TI22))),IF(TH22&lt;=TH$8,TH$5,IF(TH22&gt;TI22,0,TH$5*(TH22-TI22)/(TH$8-TI22))))))</f>
      </c>
      <c r="TK22" s="126">
        <f>IF(OR(TH22="",TI22=""),0,TH$5)</f>
      </c>
      <c r="TL22" s="125">
        <f>IF(TH$6=0,RANK(TJ22,TJ$12:TJ$42,0),RANK(TJ22,TJ$12:TJ$42,1))</f>
      </c>
      <c r="TM22" s="126">
        <v>0.24</v>
      </c>
      <c r="TN22" s="126">
        <v>0.78</v>
      </c>
      <c r="TO22" s="126">
        <f>IF((COUNTA(TM$12:TM$42)+COUNTA(TN$12:TN$42)=0),0.6*TM$5,IF(OR(TM22="",TN22=""),0,IF(TM$6=0,IF(TM22&gt;=TM$8,TM$5,IF(TM22&lt;TN22,0,TM$5*(TM22-TN22)/(TM$8-TN22))),IF(TM22&lt;=TM$8,TM$5,IF(TM22&gt;TN22,0,TM$5*(TM22-TN22)/(TM$8-TN22))))))</f>
      </c>
      <c r="TP22" s="126">
        <f>IF(OR(TM22="",TN22=""),0,TM$5)</f>
      </c>
      <c r="TQ22" s="125">
        <f>IF(TM$6=0,RANK(TO22,TO$12:TO$42,0),RANK(TO22,TO$12:TO$42,1))</f>
      </c>
      <c r="TR22" s="126">
        <v>0.24</v>
      </c>
      <c r="TS22" s="126">
        <v>1.48</v>
      </c>
      <c r="TT22" s="126">
        <f>IF((COUNTA(TR$12:TR$42)+COUNTA(TS$12:TS$42)=0),0.6*TR$5,IF(OR(TR22="",TS22=""),0,IF(TR$6=0,IF(TR22&gt;=TR$8,TR$5,IF(TR22&lt;TS22,0,TR$5*(TR22-TS22)/(TR$8-TS22))),IF(TR22&lt;=TR$8,TR$5,IF(TR22&gt;TS22,0,TR$5*(TR22-TS22)/(TR$8-TS22))))))</f>
      </c>
      <c r="TU22" s="126">
        <f>IF(OR(TR22="",TS22=""),0,TR$5)</f>
      </c>
      <c r="TV22" s="125">
        <f>IF(TR$6=0,RANK(TT22,TT$12:TT$42,0),RANK(TT22,TT$12:TT$42,1))</f>
      </c>
      <c r="TW22" s="126">
        <v>0.0905806532218601</v>
      </c>
      <c r="TX22" s="126">
        <v>81.18492578125</v>
      </c>
      <c r="TY22" s="126">
        <f>IF((COUNTA(TW$12:TW$42)+COUNTA(TX$12:TX$42)=0),0.6*TW$5,IF(OR(TW22="",TX22=""),0,IF(TW$6=0,IF(TW22&gt;=TW$8,TW$5,IF(TW22&lt;TX22,0,TW$5*(TW22-TX22)/(TW$8-TX22))),IF(TW22&lt;=TW$8,TW$5,IF(TW22&gt;TX22,0,TW$5*(TW22-TX22)/(TW$8-TX22))))))</f>
      </c>
      <c r="TZ22" s="126">
        <f>IF(OR(TW22="",TX22=""),0,TW$5)</f>
      </c>
      <c r="UA22" s="125">
        <f>IF(TW$6=0,RANK(TY22,TY$12:TY$42,0),RANK(TY22,TY$12:TY$42,1))</f>
      </c>
      <c r="UB22" s="126">
        <v>0.0905806532218601</v>
      </c>
      <c r="UC22" s="126">
        <v>81.49968909375</v>
      </c>
      <c r="UD22" s="126">
        <f>IF((COUNTA(UB$12:UB$42)+COUNTA(UC$12:UC$42)=0),0.6*UB$5,IF(OR(UB22="",UC22=""),0,IF(UB$6=0,IF(UB22&gt;=UB$8,UB$5,IF(UB22&lt;UC22,0,UB$5*(UB22-UC22)/(UB$8-UC22))),IF(UB22&lt;=UB$8,UB$5,IF(UB22&gt;UC22,0,UB$5*(UB22-UC22)/(UB$8-UC22))))))</f>
      </c>
      <c r="UE22" s="126">
        <f>IF(OR(UB22="",UC22=""),0,UB$5)</f>
      </c>
      <c r="UF22" s="125">
        <f>IF(UB$6=0,RANK(UD22,UD$12:UD$42,0),RANK(UD22,UD$12:UD$42,1))</f>
      </c>
      <c r="UG22" s="126">
        <v>38.9283837974077</v>
      </c>
      <c r="UH22" s="126">
        <v>17.59</v>
      </c>
      <c r="UI22" s="126">
        <f>IF((COUNTA(UG$12:UG$42)+COUNTA(UH$12:UH$42)=0),0.6*UG$5,IF(OR(UG22="",UH22=""),0,IF(UG$6=0,IF(UG22&gt;=UG$8,UG$5,IF(UG22&lt;UH22,0,UG$5*(UG22-UH22)/(UG$8-UH22))),IF(UG22&lt;=UG$8,UG$5,IF(UG22&gt;UH22,0,UG$5*(UG22-UH22)/(UG$8-UH22))))))</f>
      </c>
      <c r="UJ22" s="126">
        <f>IF(OR(UG22="",UH22=""),0,UG$5)</f>
      </c>
      <c r="UK22" s="125">
        <f>IF(UG$6=0,RANK(UI22,UI$12:UI$42,0),RANK(UI22,UI$12:UI$42,1))</f>
      </c>
      <c r="UL22" s="126">
        <v>38.9283837974077</v>
      </c>
      <c r="UM22" s="126">
        <v>19.1</v>
      </c>
      <c r="UN22" s="126">
        <f>IF((COUNTA(UL$12:UL$42)+COUNTA(UM$12:UM$42)=0),0.6*UL$5,IF(OR(UL22="",UM22=""),0,IF(UL$6=0,IF(UL22&gt;=UL$8,UL$5,IF(UL22&lt;UM22,0,UL$5*(UL22-UM22)/(UL$8-UM22))),IF(UL22&lt;=UL$8,UL$5,IF(UL22&gt;UM22,0,UL$5*(UL22-UM22)/(UL$8-UM22))))))</f>
      </c>
      <c r="UO22" s="126">
        <f>IF(OR(UL22="",UM22=""),0,UL$5)</f>
      </c>
      <c r="UP22" s="125">
        <f>IF(UL$6=0,RANK(UN22,UN$12:UN$42,0),RANK(UN22,UN$12:UN$42,1))</f>
      </c>
      <c r="UQ22" s="126">
        <v>5.99</v>
      </c>
      <c r="UR22" s="126">
        <v>2.95</v>
      </c>
      <c r="US22" s="126">
        <f>IF((COUNTA(UQ$12:UQ$42)+COUNTA(UR$12:UR$42)=0),0.6*UQ$5,IF(OR(UQ22="",UR22=""),0,IF(UQ$6=0,IF(UQ22&gt;=UQ$8,UQ$5,IF(UQ22&lt;UR22,0,UQ$5*(UQ22-UR22)/(UQ$8-UR22))),IF(UQ22&lt;=UQ$8,UQ$5,IF(UQ22&gt;UR22,0,UQ$5*(UQ22-UR22)/(UQ$8-UR22))))))</f>
      </c>
      <c r="UT22" s="126">
        <f>IF(OR(UQ22="",UR22=""),0,UQ$5)</f>
      </c>
      <c r="UU22" s="125">
        <f>IF(UQ$6=0,RANK(US22,US$12:US$42,0),RANK(US22,US$12:US$42,1))</f>
      </c>
      <c r="UV22" s="126">
        <v>5.99</v>
      </c>
      <c r="UW22" s="126">
        <v>2.62</v>
      </c>
      <c r="UX22" s="126">
        <f>IF((COUNTA(UV$12:UV$42)+COUNTA(UW$12:UW$42)=0),0.6*UV$5,IF(OR(UV22="",UW22=""),0,IF(UV$6=0,IF(UV22&gt;=UV$8,UV$5,IF(UV22&lt;UW22,0,UV$5*(UV22-UW22)/(UV$8-UW22))),IF(UV22&lt;=UV$8,UV$5,IF(UV22&gt;UW22,0,UV$5*(UV22-UW22)/(UV$8-UW22))))))</f>
      </c>
      <c r="UY22" s="126">
        <f>IF(OR(UV22="",UW22=""),0,UV$5)</f>
      </c>
      <c r="UZ22" s="125">
        <f>IF(UV$6=0,RANK(UX22,UX$12:UX$42,0),RANK(UX22,UX$12:UX$42,1))</f>
      </c>
      <c r="VA22" s="126">
        <v>99.33</v>
      </c>
      <c r="VB22" s="126">
        <v>96.6</v>
      </c>
      <c r="VC22" s="126">
        <f>IF((COUNTA(VA$12:VA$42)+COUNTA(VB$12:VB$42)=0),0.6*VA$5,IF(OR(VA22="",VB22=""),0,IF(VA$6=0,IF(VA22&gt;=VA$8,VA$5,IF(VA22&lt;VB22,0,VA$5*(VA22-VB22)/(VA$8-VB22))),IF(VA22&lt;=VA$8,VA$5,IF(VA22&gt;VB22,0,VA$5*(VA22-VB22)/(VA$8-VB22))))))</f>
      </c>
      <c r="VD22" s="126">
        <f>IF(OR(VA22="",VB22=""),0,VA$5)</f>
      </c>
      <c r="VE22" s="125">
        <f>IF(VA$6=0,RANK(VC22,VC$12:VC$42,0),RANK(VC22,VC$12:VC$42,1))</f>
      </c>
      <c r="VF22" s="126">
        <v>99.33</v>
      </c>
      <c r="VG22" s="126">
        <v>96.08</v>
      </c>
      <c r="VH22" s="126">
        <f>IF((COUNTA(VF$12:VF$42)+COUNTA(VG$12:VG$42)=0),0.6*VF$5,IF(OR(VF22="",VG22=""),0,IF(VF$6=0,IF(VF22&gt;=VF$8,VF$5,IF(VF22&lt;VG22,0,VF$5*(VF22-VG22)/(VF$8-VG22))),IF(VF22&lt;=VF$8,VF$5,IF(VF22&gt;VG22,0,VF$5*(VF22-VG22)/(VF$8-VG22))))))</f>
      </c>
      <c r="VI22" s="126">
        <f>IF(OR(VF22="",VG22=""),0,VF$5)</f>
      </c>
      <c r="VJ22" s="125">
        <f>IF(VF$6=0,RANK(VH22,VH$12:VH$42,0),RANK(VH22,VH$12:VH$42,1))</f>
      </c>
      <c r="VK22" s="126">
        <v>100</v>
      </c>
      <c r="VL22" s="126">
        <v>98.3</v>
      </c>
      <c r="VM22" s="126">
        <f>IF((COUNTA(VK$12:VK$42)+COUNTA(VL$12:VL$42)=0),0.6*VK$5,IF(OR(VK22="",VL22=""),0,IF(VK$6=0,IF(VK22&gt;=VK$8,VK$5,IF(VK22&lt;VL22,0,VK$5*(VK22-VL22)/(VK$8-VL22))),IF(VK22&lt;=VK$8,VK$5,IF(VK22&gt;VL22,0,VK$5*(VK22-VL22)/(VK$8-VL22))))))</f>
      </c>
      <c r="VN22" s="126">
        <f>IF(OR(VK22="",VL22=""),0,VK$5)</f>
      </c>
      <c r="VO22" s="125">
        <f>IF(VK$6=0,RANK(VM22,VM$12:VM$42,0),RANK(VM22,VM$12:VM$42,1))</f>
      </c>
      <c r="VP22" s="126">
        <v>100</v>
      </c>
      <c r="VQ22" s="126">
        <v>98.03</v>
      </c>
      <c r="VR22" s="126">
        <f>IF((COUNTA(VP$12:VP$42)+COUNTA(VQ$12:VQ$42)=0),0.6*VP$5,IF(OR(VP22="",VQ22=""),0,IF(VP$6=0,IF(VP22&gt;=VP$8,VP$5,IF(VP22&lt;VQ22,0,VP$5*(VP22-VQ22)/(VP$8-VQ22))),IF(VP22&lt;=VP$8,VP$5,IF(VP22&gt;VQ22,0,VP$5*(VP22-VQ22)/(VP$8-VQ22))))))</f>
      </c>
      <c r="VS22" s="126">
        <f>IF(OR(VP22="",VQ22=""),0,VP$5)</f>
      </c>
      <c r="VT22" s="125">
        <f>IF(VP$6=0,RANK(VR22,VR$12:VR$42,0),RANK(VR22,VR$12:VR$42,1))</f>
      </c>
      <c r="VU22" s="126">
        <v>2.19</v>
      </c>
      <c r="VV22" s="126">
        <v>5.73</v>
      </c>
      <c r="VW22" s="126">
        <f>IF((COUNTA(VU$12:VU$42)+COUNTA(VV$12:VV$42)=0),0.6*VU$5,IF(OR(VU22="",VV22=""),0,IF(VU$6=0,IF(VU22&gt;=VU$8,VU$5,IF(VU22&lt;VV22,0,VU$5*(VU22-VV22)/(VU$8-VV22))),IF(VU22&lt;=VU$8,VU$5,IF(VU22&gt;VV22,0,VU$5*(VU22-VV22)/(VU$8-VV22))))))</f>
      </c>
      <c r="VX22" s="126">
        <f>IF(OR(VU22="",VV22=""),0,VU$5)</f>
      </c>
      <c r="VY22" s="125">
        <f>IF(VU$6=0,RANK(VW22,VW$12:VW$42,0),RANK(VW22,VW$12:VW$42,1))</f>
      </c>
      <c r="VZ22" s="126">
        <v>2.19</v>
      </c>
      <c r="WA22" s="126">
        <v>5.53</v>
      </c>
      <c r="WB22" s="126">
        <f>IF((COUNTA(VZ$12:VZ$42)+COUNTA(WA$12:WA$42)=0),0.6*VZ$5,IF(OR(VZ22="",WA22=""),0,IF(VZ$6=0,IF(VZ22&gt;=VZ$8,VZ$5,IF(VZ22&lt;WA22,0,VZ$5*(VZ22-WA22)/(VZ$8-WA22))),IF(VZ22&lt;=VZ$8,VZ$5,IF(VZ22&gt;WA22,0,VZ$5*(VZ22-WA22)/(VZ$8-WA22))))))</f>
      </c>
      <c r="WC22" s="126">
        <f>IF(OR(VZ22="",WA22=""),0,VZ$5)</f>
      </c>
      <c r="WD22" s="125">
        <f>IF(VZ$6=0,RANK(WB22,WB$12:WB$42,0),RANK(WB22,WB$12:WB$42,1))</f>
      </c>
      <c r="WE22" s="126">
        <v>99.5</v>
      </c>
      <c r="WF22"/>
      <c r="WG22" s="126">
        <f>IF((COUNTA(WE$12:WE$42)+COUNTA(WF$12:WF$42)=0),0.6*WE$5,IF(OR(WE22="",WF22=""),0,IF(WE$6=0,IF(WE22&gt;=WE$8,WE$5,IF(WE22&lt;WF22,0,WE$5*(WE22-WF22)/(WE$8-WF22))),IF(WE22&lt;=WE$8,WE$5,IF(WE22&gt;WF22,0,WE$5*(WE22-WF22)/(WE$8-WF22))))))</f>
      </c>
      <c r="WH22" s="126">
        <f>IF(OR(WE22="",WF22=""),0,WE$5)</f>
      </c>
      <c r="WI22" s="125">
        <f>IF(WE$6=0,RANK(WG22,WG$12:WG$42,0),RANK(WG22,WG$12:WG$42,1))</f>
      </c>
      <c r="WJ22" s="126">
        <v>99.5</v>
      </c>
      <c r="WK22"/>
      <c r="WL22" s="126">
        <f>IF((COUNTA(WJ$12:WJ$42)+COUNTA(WK$12:WK$42)=0),0.6*WJ$5,IF(OR(WJ22="",WK22=""),0,IF(WJ$6=0,IF(WJ22&gt;=WJ$8,WJ$5,IF(WJ22&lt;WK22,0,WJ$5*(WJ22-WK22)/(WJ$8-WK22))),IF(WJ22&lt;=WJ$8,WJ$5,IF(WJ22&gt;WK22,0,WJ$5*(WJ22-WK22)/(WJ$8-WK22))))))</f>
      </c>
      <c r="WM22" s="126">
        <f>IF(OR(WJ22="",WK22=""),0,WJ$5)</f>
      </c>
      <c r="WN22" s="125">
        <f>IF(WJ$6=0,RANK(WL22,WL$12:WL$42,0),RANK(WL22,WL$12:WL$42,1))</f>
      </c>
      <c r="WO22" s="126">
        <v>100</v>
      </c>
      <c r="WP22" s="126">
        <v>98.51</v>
      </c>
      <c r="WQ22" s="126">
        <f>IF((COUNTA(WO$12:WO$42)+COUNTA(WP$12:WP$42)=0),0.6*WO$5,IF(OR(WO22="",WP22=""),0,IF(WO$6=0,IF(WO22&gt;=WO$8,WO$5,IF(WO22&lt;WP22,0,WO$5*(WO22-WP22)/(WO$8-WP22))),IF(WO22&lt;=WO$8,WO$5,IF(WO22&gt;WP22,0,WO$5*(WO22-WP22)/(WO$8-WP22))))))</f>
      </c>
      <c r="WR22" s="126">
        <f>IF(OR(WO22="",WP22=""),0,WO$5)</f>
      </c>
      <c r="WS22" s="125">
        <f>IF(WO$6=0,RANK(WQ22,WQ$12:WQ$42,0),RANK(WQ22,WQ$12:WQ$42,1))</f>
      </c>
      <c r="WT22" s="126">
        <v>100</v>
      </c>
      <c r="WU22" s="126">
        <v>95.67</v>
      </c>
      <c r="WV22" s="126">
        <f>IF((COUNTA(WT$12:WT$42)+COUNTA(WU$12:WU$42)=0),0.6*WT$5,IF(OR(WT22="",WU22=""),0,IF(WT$6=0,IF(WT22&gt;=WT$8,WT$5,IF(WT22&lt;WU22,0,WT$5*(WT22-WU22)/(WT$8-WU22))),IF(WT22&lt;=WT$8,WT$5,IF(WT22&gt;WU22,0,WT$5*(WT22-WU22)/(WT$8-WU22))))))</f>
      </c>
      <c r="WW22" s="126">
        <f>IF(OR(WT22="",WU22=""),0,WT$5)</f>
      </c>
      <c r="WX22" s="125">
        <f>IF(WT$6=0,RANK(WV22,WV$12:WV$42,0),RANK(WV22,WV$12:WV$42,1))</f>
      </c>
      <c r="WY22" s="126">
        <v>0.01</v>
      </c>
      <c r="WZ22" s="126">
        <v>0.36</v>
      </c>
      <c r="XA22" s="126">
        <f>IF((COUNTA(WY$12:WY$42)+COUNTA(WZ$12:WZ$42)=0),0.6*WY$5,IF(OR(WY22="",WZ22=""),0,IF(WY$6=0,IF(WY22&gt;=WY$8,WY$5,IF(WY22&lt;WZ22,0,WY$5*(WY22-WZ22)/(WY$8-WZ22))),IF(WY22&lt;=WY$8,WY$5,IF(WY22&gt;WZ22,0,WY$5*(WY22-WZ22)/(WY$8-WZ22))))))</f>
      </c>
      <c r="XB22" s="126">
        <f>IF(OR(WY22="",WZ22=""),0,WY$5)</f>
      </c>
      <c r="XC22" s="125">
        <f>IF(WY$6=0,RANK(XA22,XA$12:XA$42,0),RANK(XA22,XA$12:XA$42,1))</f>
      </c>
      <c r="XD22" s="126">
        <v>0.01</v>
      </c>
      <c r="XE22" s="126">
        <v>0.44</v>
      </c>
      <c r="XF22" s="126">
        <f>IF((COUNTA(XD$12:XD$42)+COUNTA(XE$12:XE$42)=0),0.6*XD$5,IF(OR(XD22="",XE22=""),0,IF(XD$6=0,IF(XD22&gt;=XD$8,XD$5,IF(XD22&lt;XE22,0,XD$5*(XD22-XE22)/(XD$8-XE22))),IF(XD22&lt;=XD$8,XD$5,IF(XD22&gt;XE22,0,XD$5*(XD22-XE22)/(XD$8-XE22))))))</f>
      </c>
      <c r="XG22" s="126">
        <f>IF(OR(XD22="",XE22=""),0,XD$5)</f>
      </c>
      <c r="XH22" s="125">
        <f>IF(XD$6=0,RANK(XF22,XF$12:XF$42,0),RANK(XF22,XF$12:XF$42,1))</f>
      </c>
      <c r="XI22" s="126">
        <v>99.99</v>
      </c>
      <c r="XJ22" s="126">
        <v>98.31</v>
      </c>
      <c r="XK22" s="126">
        <f>IF((COUNTA(XI$12:XI$42)+COUNTA(XJ$12:XJ$42)=0),0.6*XI$5,IF(OR(XI22="",XJ22=""),0,IF(XI$6=0,IF(XI22&gt;=XI$8,XI$5,IF(XI22&lt;XJ22,0,XI$5*(XI22-XJ22)/(XI$8-XJ22))),IF(XI22&lt;=XI$8,XI$5,IF(XI22&gt;XJ22,0,XI$5*(XI22-XJ22)/(XI$8-XJ22))))))</f>
      </c>
      <c r="XL22" s="126">
        <f>IF(OR(XI22="",XJ22=""),0,XI$5)</f>
      </c>
      <c r="XM22" s="125">
        <f>IF(XI$6=0,RANK(XK22,XK$12:XK$42,0),RANK(XK22,XK$12:XK$42,1))</f>
      </c>
      <c r="XN22" s="126">
        <v>99.99</v>
      </c>
      <c r="XO22" s="126">
        <v>98.84</v>
      </c>
      <c r="XP22" s="126">
        <f>IF((COUNTA(XN$12:XN$42)+COUNTA(XO$12:XO$42)=0),0.6*XN$5,IF(OR(XN22="",XO22=""),0,IF(XN$6=0,IF(XN22&gt;=XN$8,XN$5,IF(XN22&lt;XO22,0,XN$5*(XN22-XO22)/(XN$8-XO22))),IF(XN22&lt;=XN$8,XN$5,IF(XN22&gt;XO22,0,XN$5*(XN22-XO22)/(XN$8-XO22))))))</f>
      </c>
      <c r="XQ22" s="126">
        <f>IF(OR(XN22="",XO22=""),0,XN$5)</f>
      </c>
      <c r="XR22" s="125">
        <f>IF(XN$6=0,RANK(XP22,XP$12:XP$42,0),RANK(XP22,XP$12:XP$42,1))</f>
      </c>
      <c r="XS22" s="126">
        <v>0.09</v>
      </c>
      <c r="XT22" s="126">
        <v>1.06</v>
      </c>
      <c r="XU22" s="126">
        <f>IF((COUNTA(XS$12:XS$42)+COUNTA(XT$12:XT$42)=0),0.6*XS$5,IF(OR(XS22="",XT22=""),0,IF(XS$6=0,IF(XS22&gt;=XS$8,XS$5,IF(XS22&lt;XT22,0,XS$5*(XS22-XT22)/(XS$8-XT22))),IF(XS22&lt;=XS$8,XS$5,IF(XS22&gt;XT22,0,XS$5*(XS22-XT22)/(XS$8-XT22))))))</f>
      </c>
      <c r="XV22" s="126">
        <f>IF(OR(XS22="",XT22=""),0,XS$5)</f>
      </c>
      <c r="XW22" s="125">
        <f>IF(XS$6=0,RANK(XU22,XU$12:XU$42,0),RANK(XU22,XU$12:XU$42,1))</f>
      </c>
      <c r="XX22" s="126">
        <v>0.09</v>
      </c>
      <c r="XY22" s="126">
        <v>1.09</v>
      </c>
      <c r="XZ22" s="126">
        <f>IF((COUNTA(XX$12:XX$42)+COUNTA(XY$12:XY$42)=0),0.6*XX$5,IF(OR(XX22="",XY22=""),0,IF(XX$6=0,IF(XX22&gt;=XX$8,XX$5,IF(XX22&lt;XY22,0,XX$5*(XX22-XY22)/(XX$8-XY22))),IF(XX22&lt;=XX$8,XX$5,IF(XX22&gt;XY22,0,XX$5*(XX22-XY22)/(XX$8-XY22))))))</f>
      </c>
      <c r="YA22" s="126">
        <f>IF(OR(XX22="",XY22=""),0,XX$5)</f>
      </c>
      <c r="YB22" s="125">
        <f>IF(XX$6=0,RANK(XZ22,XZ$12:XZ$42,0),RANK(XZ22,XZ$12:XZ$42,1))</f>
      </c>
      <c r="YC22" s="126">
        <v>0.01</v>
      </c>
      <c r="YD22" s="126">
        <v>1.74</v>
      </c>
      <c r="YE22" s="126">
        <f>IF((COUNTA(YC$12:YC$42)+COUNTA(YD$12:YD$42)=0),0.6*YC$5,IF(OR(YC22="",YD22=""),0,IF(YC$6=0,IF(YC22&gt;=YC$8,YC$5,IF(YC22&lt;YD22,0,YC$5*(YC22-YD22)/(YC$8-YD22))),IF(YC22&lt;=YC$8,YC$5,IF(YC22&gt;YD22,0,YC$5*(YC22-YD22)/(YC$8-YD22))))))</f>
      </c>
      <c r="YF22" s="126">
        <f>IF(OR(YC22="",YD22=""),0,YC$5)</f>
      </c>
      <c r="YG22" s="125">
        <f>IF(YC$6=0,RANK(YE22,YE$12:YE$42,0),RANK(YE22,YE$12:YE$42,1))</f>
      </c>
      <c r="YH22" s="126">
        <v>0.01</v>
      </c>
      <c r="YI22" s="126">
        <v>1.21</v>
      </c>
      <c r="YJ22" s="126">
        <f>IF((COUNTA(YH$12:YH$42)+COUNTA(YI$12:YI$42)=0),0.6*YH$5,IF(OR(YH22="",YI22=""),0,IF(YH$6=0,IF(YH22&gt;=YH$8,YH$5,IF(YH22&lt;YI22,0,YH$5*(YH22-YI22)/(YH$8-YI22))),IF(YH22&lt;=YH$8,YH$5,IF(YH22&gt;YI22,0,YH$5*(YH22-YI22)/(YH$8-YI22))))))</f>
      </c>
      <c r="YK22" s="126">
        <f>IF(OR(YH22="",YI22=""),0,YH$5)</f>
      </c>
      <c r="YL22" s="125">
        <f>IF(YH$6=0,RANK(YJ22,YJ$12:YJ$42,0),RANK(YJ22,YJ$12:YJ$42,1))</f>
      </c>
      <c r="YM22" s="126">
        <v>48.98</v>
      </c>
      <c r="YN22" s="126">
        <v>35.31</v>
      </c>
      <c r="YO22" s="126">
        <f>IF((COUNTA(YM$12:YM$42)+COUNTA(YN$12:YN$42)=0),0.6*YM$5,IF(OR(YM22="",YN22=""),0,IF(YM$6=0,IF(YM22&gt;=YM$8,YM$5,IF(YM22&lt;YN22,0,YM$5*(YM22-YN22)/(YM$8-YN22))),IF(YM22&lt;=YM$8,YM$5,IF(YM22&gt;YN22,0,YM$5*(YM22-YN22)/(YM$8-YN22))))))</f>
      </c>
      <c r="YP22" s="126">
        <f>IF(OR(YM22="",YN22=""),0,YM$5)</f>
      </c>
      <c r="YQ22" s="125">
        <f>IF(YM$6=0,RANK(YO22,YO$12:YO$42,0),RANK(YO22,YO$12:YO$42,1))</f>
      </c>
      <c r="YR22" s="126">
        <v>48.98</v>
      </c>
      <c r="YS22" s="126">
        <v>34.7</v>
      </c>
      <c r="YT22" s="126">
        <f>IF((COUNTA(YR$12:YR$42)+COUNTA(YS$12:YS$42)=0),0.6*YR$5,IF(OR(YR22="",YS22=""),0,IF(YR$6=0,IF(YR22&gt;=YR$8,YR$5,IF(YR22&lt;YS22,0,YR$5*(YR22-YS22)/(YR$8-YS22))),IF(YR22&lt;=YR$8,YR$5,IF(YR22&gt;YS22,0,YR$5*(YR22-YS22)/(YR$8-YS22))))))</f>
      </c>
      <c r="YU22" s="126">
        <f>IF(OR(YR22="",YS22=""),0,YR$5)</f>
      </c>
      <c r="YV22" s="125">
        <f>IF(YR$6=0,RANK(YT22,YT$12:YT$42,0),RANK(YT22,YT$12:YT$42,1))</f>
      </c>
      <c r="YW22" s="126">
        <v>8.3</v>
      </c>
      <c r="YX22" s="126">
        <v>6.67</v>
      </c>
      <c r="YY22" s="126">
        <f>IF((COUNTA(YW$12:YW$42)+COUNTA(YX$12:YX$42)=0),0.6*YW$5,IF(OR(YW22="",YX22=""),0,IF(YW$6=0,IF(YW22&gt;=YW$8,YW$5,IF(YW22&lt;YX22,0,YW$5*(YW22-YX22)/(YW$8-YX22))),IF(YW22&lt;=YW$8,YW$5,IF(YW22&gt;YX22,0,YW$5*(YW22-YX22)/(YW$8-YX22))))))</f>
      </c>
      <c r="YZ22" s="126">
        <f>IF(OR(YW22="",YX22=""),0,YW$5)</f>
      </c>
      <c r="ZA22" s="125">
        <f>IF(YW$6=0,RANK(YY22,YY$12:YY$42,0),RANK(YY22,YY$12:YY$42,1))</f>
      </c>
      <c r="ZB22" s="126">
        <v>8.3</v>
      </c>
      <c r="ZC22" s="126">
        <v>5.77</v>
      </c>
      <c r="ZD22" s="126">
        <f>IF((COUNTA(ZB$12:ZB$42)+COUNTA(ZC$12:ZC$42)=0),0.6*ZB$5,IF(OR(ZB22="",ZC22=""),0,IF(ZB$6=0,IF(ZB22&gt;=ZB$8,ZB$5,IF(ZB22&lt;ZC22,0,ZB$5*(ZB22-ZC22)/(ZB$8-ZC22))),IF(ZB22&lt;=ZB$8,ZB$5,IF(ZB22&gt;ZC22,0,ZB$5*(ZB22-ZC22)/(ZB$8-ZC22))))))</f>
      </c>
      <c r="ZE22" s="126">
        <f>IF(OR(ZB22="",ZC22=""),0,ZB$5)</f>
      </c>
      <c r="ZF22" s="125">
        <f>IF(ZB$6=0,RANK(ZD22,ZD$12:ZD$42,0),RANK(ZD22,ZD$12:ZD$42,1))</f>
      </c>
      <c r="ZG22" s="126">
        <v>99.53</v>
      </c>
      <c r="ZH22" s="126">
        <v>96.85</v>
      </c>
      <c r="ZI22" s="126">
        <f>IF((COUNTA(ZG$12:ZG$42)+COUNTA(ZH$12:ZH$42)=0),0.6*ZG$5,IF(OR(ZG22="",ZH22=""),0,IF(ZG$6=0,IF(ZG22&gt;=ZG$8,ZG$5,IF(ZG22&lt;ZH22,0,ZG$5*(ZG22-ZH22)/(ZG$8-ZH22))),IF(ZG22&lt;=ZG$8,ZG$5,IF(ZG22&gt;ZH22,0,ZG$5*(ZG22-ZH22)/(ZG$8-ZH22))))))</f>
      </c>
      <c r="ZJ22" s="126">
        <f>IF(OR(ZG22="",ZH22=""),0,ZG$5)</f>
      </c>
      <c r="ZK22" s="125">
        <f>IF(ZG$6=0,RANK(ZI22,ZI$12:ZI$42,0),RANK(ZI22,ZI$12:ZI$42,1))</f>
      </c>
      <c r="ZL22" s="126">
        <v>99.53</v>
      </c>
      <c r="ZM22" s="126">
        <v>96.05</v>
      </c>
      <c r="ZN22" s="126">
        <f>IF((COUNTA(ZL$12:ZL$42)+COUNTA(ZM$12:ZM$42)=0),0.6*ZL$5,IF(OR(ZL22="",ZM22=""),0,IF(ZL$6=0,IF(ZL22&gt;=ZL$8,ZL$5,IF(ZL22&lt;ZM22,0,ZL$5*(ZL22-ZM22)/(ZL$8-ZM22))),IF(ZL22&lt;=ZL$8,ZL$5,IF(ZL22&gt;ZM22,0,ZL$5*(ZL22-ZM22)/(ZL$8-ZM22))))))</f>
      </c>
      <c r="ZO22" s="126">
        <f>IF(OR(ZL22="",ZM22=""),0,ZL$5)</f>
      </c>
      <c r="ZP22" s="125">
        <f>IF(ZL$6=0,RANK(ZN22,ZN$12:ZN$42,0),RANK(ZN22,ZN$12:ZN$42,1))</f>
      </c>
      <c r="ZQ22" s="126">
        <v>100</v>
      </c>
      <c r="ZR22" s="126">
        <v>97.7</v>
      </c>
      <c r="ZS22" s="126">
        <f>IF((COUNTA(ZQ$12:ZQ$42)+COUNTA(ZR$12:ZR$42)=0),0.6*ZQ$5,IF(OR(ZQ22="",ZR22=""),0,IF(ZQ$6=0,IF(ZQ22&gt;=ZQ$8,ZQ$5,IF(ZQ22&lt;ZR22,0,ZQ$5*(ZQ22-ZR22)/(ZQ$8-ZR22))),IF(ZQ22&lt;=ZQ$8,ZQ$5,IF(ZQ22&gt;ZR22,0,ZQ$5*(ZQ22-ZR22)/(ZQ$8-ZR22))))))</f>
      </c>
      <c r="ZT22" s="126">
        <f>IF(OR(ZQ22="",ZR22=""),0,ZQ$5)</f>
      </c>
      <c r="ZU22" s="125">
        <f>IF(ZQ$6=0,RANK(ZS22,ZS$12:ZS$42,0),RANK(ZS22,ZS$12:ZS$42,1))</f>
      </c>
      <c r="ZV22" s="126">
        <v>100</v>
      </c>
      <c r="ZW22" s="126">
        <v>97.95</v>
      </c>
      <c r="ZX22" s="126">
        <f>IF((COUNTA(ZV$12:ZV$42)+COUNTA(ZW$12:ZW$42)=0),0.6*ZV$5,IF(OR(ZV22="",ZW22=""),0,IF(ZV$6=0,IF(ZV22&gt;=ZV$8,ZV$5,IF(ZV22&lt;ZW22,0,ZV$5*(ZV22-ZW22)/(ZV$8-ZW22))),IF(ZV22&lt;=ZV$8,ZV$5,IF(ZV22&gt;ZW22,0,ZV$5*(ZV22-ZW22)/(ZV$8-ZW22))))))</f>
      </c>
      <c r="ZY22" s="126">
        <f>IF(OR(ZV22="",ZW22=""),0,ZV$5)</f>
      </c>
      <c r="ZZ22" s="125">
        <f>IF(ZV$6=0,RANK(ZX22,ZX$12:ZX$42,0),RANK(ZX22,ZX$12:ZX$42,1))</f>
      </c>
      <c r="AAA22" s="126">
        <v>2.34</v>
      </c>
      <c r="AAB22" s="126">
        <v>5.41</v>
      </c>
      <c r="AAC22" s="126">
        <f>IF((COUNTA(AAA$12:AAA$42)+COUNTA(AAB$12:AAB$42)=0),0.6*AAA$5,IF(OR(AAA22="",AAB22=""),0,IF(AAA$6=0,IF(AAA22&gt;=AAA$8,AAA$5,IF(AAA22&lt;AAB22,0,AAA$5*(AAA22-AAB22)/(AAA$8-AAB22))),IF(AAA22&lt;=AAA$8,AAA$5,IF(AAA22&gt;AAB22,0,AAA$5*(AAA22-AAB22)/(AAA$8-AAB22))))))</f>
      </c>
      <c r="AAD22" s="126">
        <f>IF(OR(AAA22="",AAB22=""),0,AAA$5)</f>
      </c>
      <c r="AAE22" s="125">
        <f>IF(AAA$6=0,RANK(AAC22,AAC$12:AAC$42,0),RANK(AAC22,AAC$12:AAC$42,1))</f>
      </c>
      <c r="AAF22" s="126">
        <v>2.34</v>
      </c>
      <c r="AAG22" s="126">
        <v>5.4</v>
      </c>
      <c r="AAH22" s="126">
        <f>IF((COUNTA(AAF$12:AAF$42)+COUNTA(AAG$12:AAG$42)=0),0.6*AAF$5,IF(OR(AAF22="",AAG22=""),0,IF(AAF$6=0,IF(AAF22&gt;=AAF$8,AAF$5,IF(AAF22&lt;AAG22,0,AAF$5*(AAF22-AAG22)/(AAF$8-AAG22))),IF(AAF22&lt;=AAF$8,AAF$5,IF(AAF22&gt;AAG22,0,AAF$5*(AAF22-AAG22)/(AAF$8-AAG22))))))</f>
      </c>
      <c r="AAI22" s="126">
        <f>IF(OR(AAF22="",AAG22=""),0,AAF$5)</f>
      </c>
      <c r="AAJ22" s="125">
        <f>IF(AAF$6=0,RANK(AAH22,AAH$12:AAH$42,0),RANK(AAH22,AAH$12:AAH$42,1))</f>
      </c>
      <c r="AAK22" s="126">
        <v>98.67</v>
      </c>
      <c r="AAL22"/>
      <c r="AAM22" s="126">
        <f>IF((COUNTA(AAK$12:AAK$42)+COUNTA(AAL$12:AAL$42)=0),0.6*AAK$5,IF(OR(AAK22="",AAL22=""),0,IF(AAK$6=0,IF(AAK22&gt;=AAK$8,AAK$5,IF(AAK22&lt;AAL22,0,AAK$5*(AAK22-AAL22)/(AAK$8-AAL22))),IF(AAK22&lt;=AAK$8,AAK$5,IF(AAK22&gt;AAL22,0,AAK$5*(AAK22-AAL22)/(AAK$8-AAL22))))))</f>
      </c>
      <c r="AAN22" s="126">
        <f>IF(OR(AAK22="",AAL22=""),0,AAK$5)</f>
      </c>
      <c r="AAO22" s="125">
        <f>IF(AAK$6=0,RANK(AAM22,AAM$12:AAM$42,0),RANK(AAM22,AAM$12:AAM$42,1))</f>
      </c>
      <c r="AAP22" s="126">
        <v>98.67</v>
      </c>
      <c r="AAQ22"/>
      <c r="AAR22" s="126">
        <f>IF((COUNTA(AAP$12:AAP$42)+COUNTA(AAQ$12:AAQ$42)=0),0.6*AAP$5,IF(OR(AAP22="",AAQ22=""),0,IF(AAP$6=0,IF(AAP22&gt;=AAP$8,AAP$5,IF(AAP22&lt;AAQ22,0,AAP$5*(AAP22-AAQ22)/(AAP$8-AAQ22))),IF(AAP22&lt;=AAP$8,AAP$5,IF(AAP22&gt;AAQ22,0,AAP$5*(AAP22-AAQ22)/(AAP$8-AAQ22))))))</f>
      </c>
      <c r="AAS22" s="126">
        <f>IF(OR(AAP22="",AAQ22=""),0,AAP$5)</f>
      </c>
      <c r="AAT22" s="125">
        <f>IF(AAP$6=0,RANK(AAR22,AAR$12:AAR$42,0),RANK(AAR22,AAR$12:AAR$42,1))</f>
      </c>
      <c r="AAU22" s="126">
        <v>99.98</v>
      </c>
      <c r="AAV22" s="126">
        <v>98.41</v>
      </c>
      <c r="AAW22" s="126">
        <f>IF((COUNTA(AAU$12:AAU$42)+COUNTA(AAV$12:AAV$42)=0),0.6*AAU$5,IF(OR(AAU22="",AAV22=""),0,IF(AAU$6=0,IF(AAU22&gt;=AAU$8,AAU$5,IF(AAU22&lt;AAV22,0,AAU$5*(AAU22-AAV22)/(AAU$8-AAV22))),IF(AAU22&lt;=AAU$8,AAU$5,IF(AAU22&gt;AAV22,0,AAU$5*(AAU22-AAV22)/(AAU$8-AAV22))))))</f>
      </c>
      <c r="AAX22" s="126">
        <f>IF(OR(AAU22="",AAV22=""),0,AAU$5)</f>
      </c>
      <c r="AAY22" s="125">
        <f>IF(AAU$6=0,RANK(AAW22,AAW$12:AAW$42,0),RANK(AAW22,AAW$12:AAW$42,1))</f>
      </c>
      <c r="AAZ22" s="126">
        <v>99.98</v>
      </c>
      <c r="ABA22" s="126">
        <v>99.01</v>
      </c>
      <c r="ABB22" s="126">
        <f>IF((COUNTA(AAZ$12:AAZ$42)+COUNTA(ABA$12:ABA$42)=0),0.6*AAZ$5,IF(OR(AAZ22="",ABA22=""),0,IF(AAZ$6=0,IF(AAZ22&gt;=AAZ$8,AAZ$5,IF(AAZ22&lt;ABA22,0,AAZ$5*(AAZ22-ABA22)/(AAZ$8-ABA22))),IF(AAZ22&lt;=AAZ$8,AAZ$5,IF(AAZ22&gt;ABA22,0,AAZ$5*(AAZ22-ABA22)/(AAZ$8-ABA22))))))</f>
      </c>
      <c r="ABC22" s="126">
        <f>IF(OR(AAZ22="",ABA22=""),0,AAZ$5)</f>
      </c>
      <c r="ABD22" s="125">
        <f>IF(AAZ$6=0,RANK(ABB22,ABB$12:ABB$42,0),RANK(ABB22,ABB$12:ABB$42,1))</f>
      </c>
      <c r="ABE22" s="126">
        <v>0.01</v>
      </c>
      <c r="ABF22" s="126">
        <v>0.44</v>
      </c>
      <c r="ABG22" s="126">
        <f>IF((COUNTA(ABE$12:ABE$42)+COUNTA(ABF$12:ABF$42)=0),0.6*ABE$5,IF(OR(ABE22="",ABF22=""),0,IF(ABE$6=0,IF(ABE22&gt;=ABE$8,ABE$5,IF(ABE22&lt;ABF22,0,ABE$5*(ABE22-ABF22)/(ABE$8-ABF22))),IF(ABE22&lt;=ABE$8,ABE$5,IF(ABE22&gt;ABF22,0,ABE$5*(ABE22-ABF22)/(ABE$8-ABF22))))))</f>
      </c>
      <c r="ABH22" s="126">
        <f>IF(OR(ABE22="",ABF22=""),0,ABE$5)</f>
      </c>
      <c r="ABI22" s="125">
        <f>IF(ABE$6=0,RANK(ABG22,ABG$12:ABG$42,0),RANK(ABG22,ABG$12:ABG$42,1))</f>
      </c>
      <c r="ABJ22" s="126">
        <v>0.01</v>
      </c>
      <c r="ABK22" s="126">
        <v>0.41</v>
      </c>
      <c r="ABL22" s="126">
        <f>IF((COUNTA(ABJ$12:ABJ$42)+COUNTA(ABK$12:ABK$42)=0),0.6*ABJ$5,IF(OR(ABJ22="",ABK22=""),0,IF(ABJ$6=0,IF(ABJ22&gt;=ABJ$8,ABJ$5,IF(ABJ22&lt;ABK22,0,ABJ$5*(ABJ22-ABK22)/(ABJ$8-ABK22))),IF(ABJ22&lt;=ABJ$8,ABJ$5,IF(ABJ22&gt;ABK22,0,ABJ$5*(ABJ22-ABK22)/(ABJ$8-ABK22))))))</f>
      </c>
      <c r="ABM22" s="126">
        <f>IF(OR(ABJ22="",ABK22=""),0,ABJ$5)</f>
      </c>
      <c r="ABN22" s="125">
        <f>IF(ABJ$6=0,RANK(ABL22,ABL$12:ABL$42,0),RANK(ABL22,ABL$12:ABL$42,1))</f>
      </c>
      <c r="ABO22" s="126">
        <v>99.99</v>
      </c>
      <c r="ABP22" s="126">
        <v>98.62</v>
      </c>
      <c r="ABQ22" s="126">
        <f>IF((COUNTA(ABO$12:ABO$42)+COUNTA(ABP$12:ABP$42)=0),0.6*ABO$5,IF(OR(ABO22="",ABP22=""),0,IF(ABO$6=0,IF(ABO22&gt;=ABO$8,ABO$5,IF(ABO22&lt;ABP22,0,ABO$5*(ABO22-ABP22)/(ABO$8-ABP22))),IF(ABO22&lt;=ABO$8,ABO$5,IF(ABO22&gt;ABP22,0,ABO$5*(ABO22-ABP22)/(ABO$8-ABP22))))))</f>
      </c>
      <c r="ABR22" s="126">
        <f>IF(OR(ABO22="",ABP22=""),0,ABO$5)</f>
      </c>
      <c r="ABS22" s="125">
        <f>IF(ABO$6=0,RANK(ABQ22,ABQ$12:ABQ$42,0),RANK(ABQ22,ABQ$12:ABQ$42,1))</f>
      </c>
      <c r="ABT22" s="126">
        <v>99.99</v>
      </c>
      <c r="ABU22" s="126">
        <v>98.74</v>
      </c>
      <c r="ABV22" s="126">
        <f>IF((COUNTA(ABT$12:ABT$42)+COUNTA(ABU$12:ABU$42)=0),0.6*ABT$5,IF(OR(ABT22="",ABU22=""),0,IF(ABT$6=0,IF(ABT22&gt;=ABT$8,ABT$5,IF(ABT22&lt;ABU22,0,ABT$5*(ABT22-ABU22)/(ABT$8-ABU22))),IF(ABT22&lt;=ABT$8,ABT$5,IF(ABT22&gt;ABU22,0,ABT$5*(ABT22-ABU22)/(ABT$8-ABU22))))))</f>
      </c>
      <c r="ABW22" s="126">
        <f>IF(OR(ABT22="",ABU22=""),0,ABT$5)</f>
      </c>
      <c r="ABX22" s="125">
        <f>IF(ABT$6=0,RANK(ABV22,ABV$12:ABV$42,0),RANK(ABV22,ABV$12:ABV$42,1))</f>
      </c>
      <c r="ABY22" s="126">
        <v>0.18</v>
      </c>
      <c r="ABZ22" s="126">
        <v>1.27</v>
      </c>
      <c r="ACA22" s="126">
        <f>IF((COUNTA(ABY$12:ABY$42)+COUNTA(ABZ$12:ABZ$42)=0),0.6*ABY$5,IF(OR(ABY22="",ABZ22=""),0,IF(ABY$6=0,IF(ABY22&gt;=ABY$8,ABY$5,IF(ABY22&lt;ABZ22,0,ABY$5*(ABY22-ABZ22)/(ABY$8-ABZ22))),IF(ABY22&lt;=ABY$8,ABY$5,IF(ABY22&gt;ABZ22,0,ABY$5*(ABY22-ABZ22)/(ABY$8-ABZ22))))))</f>
      </c>
      <c r="ACB22" s="126">
        <f>IF(OR(ABY22="",ABZ22=""),0,ABY$5)</f>
      </c>
      <c r="ACC22" s="125">
        <f>IF(ABY$6=0,RANK(ACA22,ACA$12:ACA$42,0),RANK(ACA22,ACA$12:ACA$42,1))</f>
      </c>
      <c r="ACD22" s="126">
        <v>0.18</v>
      </c>
      <c r="ACE22" s="126">
        <v>1.29</v>
      </c>
      <c r="ACF22" s="126">
        <f>IF((COUNTA(ACD$12:ACD$42)+COUNTA(ACE$12:ACE$42)=0),0.6*ACD$5,IF(OR(ACD22="",ACE22=""),0,IF(ACD$6=0,IF(ACD22&gt;=ACD$8,ACD$5,IF(ACD22&lt;ACE22,0,ACD$5*(ACD22-ACE22)/(ACD$8-ACE22))),IF(ACD22&lt;=ACD$8,ACD$5,IF(ACD22&gt;ACE22,0,ACD$5*(ACD22-ACE22)/(ACD$8-ACE22))))))</f>
      </c>
      <c r="ACG22" s="126">
        <f>IF(OR(ACD22="",ACE22=""),0,ACD$5)</f>
      </c>
      <c r="ACH22" s="125">
        <f>IF(ACD$6=0,RANK(ACF22,ACF$12:ACF$42,0),RANK(ACF22,ACF$12:ACF$42,1))</f>
      </c>
      <c r="ACI22" s="126">
        <v>0.03</v>
      </c>
      <c r="ACJ22" s="126">
        <v>1.94</v>
      </c>
      <c r="ACK22" s="126">
        <f>IF((COUNTA(ACI$12:ACI$42)+COUNTA(ACJ$12:ACJ$42)=0),0.6*ACI$5,IF(OR(ACI22="",ACJ22=""),0,IF(ACI$6=0,IF(ACI22&gt;=ACI$8,ACI$5,IF(ACI22&lt;ACJ22,0,ACI$5*(ACI22-ACJ22)/(ACI$8-ACJ22))),IF(ACI22&lt;=ACI$8,ACI$5,IF(ACI22&gt;ACJ22,0,ACI$5*(ACI22-ACJ22)/(ACI$8-ACJ22))))))</f>
      </c>
      <c r="ACL22" s="126">
        <f>IF(OR(ACI22="",ACJ22=""),0,ACI$5)</f>
      </c>
      <c r="ACM22" s="125">
        <f>IF(ACI$6=0,RANK(ACK22,ACK$12:ACK$42,0),RANK(ACK22,ACK$12:ACK$42,1))</f>
      </c>
      <c r="ACN22" s="126">
        <v>0.03</v>
      </c>
      <c r="ACO22" s="126">
        <v>1.21</v>
      </c>
      <c r="ACP22" s="126">
        <f>IF((COUNTA(ACN$12:ACN$42)+COUNTA(ACO$12:ACO$42)=0),0.6*ACN$5,IF(OR(ACN22="",ACO22=""),0,IF(ACN$6=0,IF(ACN22&gt;=ACN$8,ACN$5,IF(ACN22&lt;ACO22,0,ACN$5*(ACN22-ACO22)/(ACN$8-ACO22))),IF(ACN22&lt;=ACN$8,ACN$5,IF(ACN22&gt;ACO22,0,ACN$5*(ACN22-ACO22)/(ACN$8-ACO22))))))</f>
      </c>
      <c r="ACQ22" s="126">
        <f>IF(OR(ACN22="",ACO22=""),0,ACN$5)</f>
      </c>
      <c r="ACR22" s="125">
        <f>IF(ACN$6=0,RANK(ACP22,ACP$12:ACP$42,0),RANK(ACP22,ACP$12:ACP$42,1))</f>
      </c>
      <c r="ACS22" s="126">
        <v>48.27</v>
      </c>
      <c r="ACT22" s="126">
        <v>31.21</v>
      </c>
      <c r="ACU22" s="126">
        <f>IF((COUNTA(ACS$12:ACS$42)+COUNTA(ACT$12:ACT$42)=0),0.6*ACS$5,IF(OR(ACS22="",ACT22=""),0,IF(ACS$6=0,IF(ACS22&gt;=ACS$8,ACS$5,IF(ACS22&lt;ACT22,0,ACS$5*(ACS22-ACT22)/(ACS$8-ACT22))),IF(ACS22&lt;=ACS$8,ACS$5,IF(ACS22&gt;ACT22,0,ACS$5*(ACS22-ACT22)/(ACS$8-ACT22))))))</f>
      </c>
      <c r="ACV22" s="126">
        <f>IF(OR(ACS22="",ACT22=""),0,ACS$5)</f>
      </c>
      <c r="ACW22" s="125">
        <f>IF(ACS$6=0,RANK(ACU22,ACU$12:ACU$42,0),RANK(ACU22,ACU$12:ACU$42,1))</f>
      </c>
      <c r="ACX22" s="126">
        <v>48.27</v>
      </c>
      <c r="ACY22" s="126">
        <v>31.13</v>
      </c>
      <c r="ACZ22" s="126">
        <f>IF((COUNTA(ACX$12:ACX$42)+COUNTA(ACY$12:ACY$42)=0),0.6*ACX$5,IF(OR(ACX22="",ACY22=""),0,IF(ACX$6=0,IF(ACX22&gt;=ACX$8,ACX$5,IF(ACX22&lt;ACY22,0,ACX$5*(ACX22-ACY22)/(ACX$8-ACY22))),IF(ACX22&lt;=ACX$8,ACX$5,IF(ACX22&gt;ACY22,0,ACX$5*(ACX22-ACY22)/(ACX$8-ACY22))))))</f>
      </c>
      <c r="ADA22" s="126">
        <f>IF(OR(ACX22="",ACY22=""),0,ACX$5)</f>
      </c>
      <c r="ADB22" s="125">
        <f>IF(ACX$6=0,RANK(ACZ22,ACZ$12:ACZ$42,0),RANK(ACZ22,ACZ$12:ACZ$42,1))</f>
      </c>
      <c r="ADC22" s="126">
        <v>7.39</v>
      </c>
      <c r="ADD22" s="126">
        <v>5.6</v>
      </c>
      <c r="ADE22" s="126">
        <f>IF((COUNTA(ADC$12:ADC$42)+COUNTA(ADD$12:ADD$42)=0),0.6*ADC$5,IF(OR(ADC22="",ADD22=""),0,IF(ADC$6=0,IF(ADC22&gt;=ADC$8,ADC$5,IF(ADC22&lt;ADD22,0,ADC$5*(ADC22-ADD22)/(ADC$8-ADD22))),IF(ADC22&lt;=ADC$8,ADC$5,IF(ADC22&gt;ADD22,0,ADC$5*(ADC22-ADD22)/(ADC$8-ADD22))))))</f>
      </c>
      <c r="ADF22" s="126">
        <f>IF(OR(ADC22="",ADD22=""),0,ADC$5)</f>
      </c>
      <c r="ADG22" s="125">
        <f>IF(ADC$6=0,RANK(ADE22,ADE$12:ADE$42,0),RANK(ADE22,ADE$12:ADE$42,1))</f>
      </c>
      <c r="ADH22" s="126">
        <v>7.39</v>
      </c>
      <c r="ADI22" s="126">
        <v>5.63</v>
      </c>
      <c r="ADJ22" s="126">
        <f>IF((COUNTA(ADH$12:ADH$42)+COUNTA(ADI$12:ADI$42)=0),0.6*ADH$5,IF(OR(ADH22="",ADI22=""),0,IF(ADH$6=0,IF(ADH22&gt;=ADH$8,ADH$5,IF(ADH22&lt;ADI22,0,ADH$5*(ADH22-ADI22)/(ADH$8-ADI22))),IF(ADH22&lt;=ADH$8,ADH$5,IF(ADH22&gt;ADI22,0,ADH$5*(ADH22-ADI22)/(ADH$8-ADI22))))))</f>
      </c>
      <c r="ADK22" s="126">
        <f>IF(OR(ADH22="",ADI22=""),0,ADH$5)</f>
      </c>
      <c r="ADL22" s="125">
        <f>IF(ADH$6=0,RANK(ADJ22,ADJ$12:ADJ$42,0),RANK(ADJ22,ADJ$12:ADJ$42,1))</f>
      </c>
      <c r="ADM22"/>
      <c r="ADN22"/>
      <c r="ADO22" s="126">
        <f>IF((COUNTA(ADM$12:ADM$42)+COUNTA(ADN$12:ADN$42)=0),0.6*ADM$5,IF(OR(ADM22="",ADN22=""),0,IF(ADM$6=0,IF(ADM22&gt;=ADM$8,ADM$5,IF(ADM22&lt;ADN22,0,ADM$5*(ADM22-ADN22)/(ADM$8-ADN22))),IF(ADM22&lt;=ADM$8,ADM$5,IF(ADM22&gt;ADN22,0,ADM$5*(ADM22-ADN22)/(ADM$8-ADN22))))))</f>
      </c>
      <c r="ADP22" s="126">
        <f>IF(OR(ADM22="",ADN22=""),0,ADM$5)</f>
      </c>
      <c r="ADQ22" s="125">
        <f>IF(ADM$6=0,RANK(ADO22,ADO$12:ADO$42,0),RANK(ADO22,ADO$12:ADO$42,1))</f>
      </c>
      <c r="ADR22"/>
      <c r="ADS22"/>
      <c r="ADT22" s="126">
        <f>IF((COUNTA(ADR$12:ADR$42)+COUNTA(ADS$12:ADS$42)=0),0.6*ADR$5,IF(OR(ADR22="",ADS22=""),0,IF(ADR$6=0,IF(ADR22&gt;=ADR$8,ADR$5,IF(ADR22&lt;ADS22,0,ADR$5*(ADR22-ADS22)/(ADR$8-ADS22))),IF(ADR22&lt;=ADR$8,ADR$5,IF(ADR22&gt;ADS22,0,ADR$5*(ADR22-ADS22)/(ADR$8-ADS22))))))</f>
      </c>
      <c r="ADU22" s="126">
        <f>IF(OR(ADR22="",ADS22=""),0,ADR$5)</f>
      </c>
      <c r="ADV22" s="125">
        <f>IF(ADR$6=0,RANK(ADT22,ADT$12:ADT$42,0),RANK(ADT22,ADT$12:ADT$42,1))</f>
      </c>
      <c r="ADW22"/>
      <c r="ADX22"/>
      <c r="ADY22" s="126">
        <f>IF((COUNTA(ADW$12:ADW$42)+COUNTA(ADX$12:ADX$42)=0),0.6*ADW$5,IF(OR(ADW22="",ADX22=""),0,IF(ADW$6=0,IF(ADW22&gt;=ADW$8,ADW$5,IF(ADW22&lt;ADX22,0,ADW$5*(ADW22-ADX22)/(ADW$8-ADX22))),IF(ADW22&lt;=ADW$8,ADW$5,IF(ADW22&gt;ADX22,0,ADW$5*(ADW22-ADX22)/(ADW$8-ADX22))))))</f>
      </c>
      <c r="ADZ22" s="126">
        <f>IF(OR(ADW22="",ADX22=""),0,ADW$5)</f>
      </c>
      <c r="AEA22" s="125">
        <f>IF(ADW$6=0,RANK(ADY22,ADY$12:ADY$42,0),RANK(ADY22,ADY$12:ADY$42,1))</f>
      </c>
      <c r="AEB22"/>
      <c r="AEC22"/>
      <c r="AED22" s="126">
        <f>IF((COUNTA(AEB$12:AEB$42)+COUNTA(AEC$12:AEC$42)=0),0.6*AEB$5,IF(OR(AEB22="",AEC22=""),0,IF(AEB$6=0,IF(AEB22&gt;=AEB$8,AEB$5,IF(AEB22&lt;AEC22,0,AEB$5*(AEB22-AEC22)/(AEB$8-AEC22))),IF(AEB22&lt;=AEB$8,AEB$5,IF(AEB22&gt;AEC22,0,AEB$5*(AEB22-AEC22)/(AEB$8-AEC22))))))</f>
      </c>
      <c r="AEE22" s="126">
        <f>IF(OR(AEB22="",AEC22=""),0,AEB$5)</f>
      </c>
      <c r="AEF22" s="125">
        <f>IF(AEB$6=0,RANK(AED22,AED$12:AED$42,0),RANK(AED22,AED$12:AED$42,1))</f>
      </c>
      <c r="AEG22"/>
      <c r="AEH22"/>
      <c r="AEI22" s="126">
        <f>IF((COUNTA(AEG$12:AEG$42)+COUNTA(AEH$12:AEH$42)=0),0.6*AEG$5,IF(OR(AEG22="",AEH22=""),0,IF(AEG$6=0,IF(AEG22&gt;=AEG$8,AEG$5,IF(AEG22&lt;AEH22,0,AEG$5*(AEG22-AEH22)/(AEG$8-AEH22))),IF(AEG22&lt;=AEG$8,AEG$5,IF(AEG22&gt;AEH22,0,AEG$5*(AEG22-AEH22)/(AEG$8-AEH22))))))</f>
      </c>
      <c r="AEJ22" s="126">
        <f>IF(OR(AEG22="",AEH22=""),0,AEG$5)</f>
      </c>
      <c r="AEK22" s="125">
        <f>IF(AEG$6=0,RANK(AEI22,AEI$12:AEI$42,0),RANK(AEI22,AEI$12:AEI$42,1))</f>
      </c>
      <c r="AEL22"/>
      <c r="AEM22"/>
      <c r="AEN22" s="126">
        <f>IF((COUNTA(AEL$12:AEL$42)+COUNTA(AEM$12:AEM$42)=0),0.6*AEL$5,IF(OR(AEL22="",AEM22=""),0,IF(AEL$6=0,IF(AEL22&gt;=AEL$8,AEL$5,IF(AEL22&lt;AEM22,0,AEL$5*(AEL22-AEM22)/(AEL$8-AEM22))),IF(AEL22&lt;=AEL$8,AEL$5,IF(AEL22&gt;AEM22,0,AEL$5*(AEL22-AEM22)/(AEL$8-AEM22))))))</f>
      </c>
      <c r="AEO22" s="126">
        <f>IF(OR(AEL22="",AEM22=""),0,AEL$5)</f>
      </c>
      <c r="AEP22" s="125">
        <f>IF(AEL$6=0,RANK(AEN22,AEN$12:AEN$42,0),RANK(AEN22,AEN$12:AEN$42,1))</f>
      </c>
      <c r="AEQ22"/>
      <c r="AER22"/>
      <c r="AES22" s="126">
        <f>IF((COUNTA(AEQ$12:AEQ$42)+COUNTA(AER$12:AER$42)=0),0.6*AEQ$5,IF(OR(AEQ22="",AER22=""),0,IF(AEQ$6=0,IF(AEQ22&gt;=AEQ$8,AEQ$5,IF(AEQ22&lt;AER22,0,AEQ$5*(AEQ22-AER22)/(AEQ$8-AER22))),IF(AEQ22&lt;=AEQ$8,AEQ$5,IF(AEQ22&gt;AER22,0,AEQ$5*(AEQ22-AER22)/(AEQ$8-AER22))))))</f>
      </c>
      <c r="AET22" s="126">
        <f>IF(OR(AEQ22="",AER22=""),0,AEQ$5)</f>
      </c>
      <c r="AEU22" s="125">
        <f>IF(AEQ$6=0,RANK(AES22,AES$12:AES$42,0),RANK(AES22,AES$12:AES$42,1))</f>
      </c>
      <c r="AEV22"/>
      <c r="AEW22"/>
      <c r="AEX22" s="126">
        <f>IF((COUNTA(AEV$12:AEV$42)+COUNTA(AEW$12:AEW$42)=0),0.6*AEV$5,IF(OR(AEV22="",AEW22=""),0,IF(AEV$6=0,IF(AEV22&gt;=AEV$8,AEV$5,IF(AEV22&lt;AEW22,0,AEV$5*(AEV22-AEW22)/(AEV$8-AEW22))),IF(AEV22&lt;=AEV$8,AEV$5,IF(AEV22&gt;AEW22,0,AEV$5*(AEV22-AEW22)/(AEV$8-AEW22))))))</f>
      </c>
      <c r="AEY22" s="126">
        <f>IF(OR(AEV22="",AEW22=""),0,AEV$5)</f>
      </c>
      <c r="AEZ22" s="125">
        <f>IF(AEV$6=0,RANK(AEX22,AEX$12:AEX$42,0),RANK(AEX22,AEX$12:AEX$42,1))</f>
      </c>
      <c r="AFA22"/>
      <c r="AFB22"/>
      <c r="AFC22" s="126">
        <f>IF((COUNTA(AFA$12:AFA$42)+COUNTA(AFB$12:AFB$42)=0),0.6*AFA$5,IF(OR(AFA22="",AFB22=""),0,IF(AFA$6=0,IF(AFA22&gt;=AFA$8,AFA$5,IF(AFA22&lt;AFB22,0,AFA$5*(AFA22-AFB22)/(AFA$8-AFB22))),IF(AFA22&lt;=AFA$8,AFA$5,IF(AFA22&gt;AFB22,0,AFA$5*(AFA22-AFB22)/(AFA$8-AFB22))))))</f>
      </c>
      <c r="AFD22" s="126">
        <f>IF(OR(AFA22="",AFB22=""),0,AFA$5)</f>
      </c>
      <c r="AFE22" s="125">
        <f>IF(AFA$6=0,RANK(AFC22,AFC$12:AFC$42,0),RANK(AFC22,AFC$12:AFC$42,1))</f>
      </c>
      <c r="AFF22"/>
      <c r="AFG22"/>
      <c r="AFH22" s="126">
        <f>IF((COUNTA(AFF$12:AFF$42)+COUNTA(AFG$12:AFG$42)=0),0.6*AFF$5,IF(OR(AFF22="",AFG22=""),0,IF(AFF$6=0,IF(AFF22&gt;=AFF$8,AFF$5,IF(AFF22&lt;AFG22,0,AFF$5*(AFF22-AFG22)/(AFF$8-AFG22))),IF(AFF22&lt;=AFF$8,AFF$5,IF(AFF22&gt;AFG22,0,AFF$5*(AFF22-AFG22)/(AFF$8-AFG22))))))</f>
      </c>
      <c r="AFI22" s="126">
        <f>IF(OR(AFF22="",AFG22=""),0,AFF$5)</f>
      </c>
      <c r="AFJ22" s="125">
        <f>IF(AFF$6=0,RANK(AFH22,AFH$12:AFH$42,0),RANK(AFH22,AFH$12:AFH$42,1))</f>
      </c>
      <c r="AFK22"/>
      <c r="AFL22"/>
      <c r="AFM22" s="126">
        <f>IF((COUNTA(AFK$12:AFK$42)+COUNTA(AFL$12:AFL$42)=0),0.6*AFK$5,IF(OR(AFK22="",AFL22=""),0,IF(AFK$6=0,IF(AFK22&gt;=AFK$8,AFK$5,IF(AFK22&lt;AFL22,0,AFK$5*(AFK22-AFL22)/(AFK$8-AFL22))),IF(AFK22&lt;=AFK$8,AFK$5,IF(AFK22&gt;AFL22,0,AFK$5*(AFK22-AFL22)/(AFK$8-AFL22))))))</f>
      </c>
      <c r="AFN22" s="126">
        <f>IF(OR(AFK22="",AFL22=""),0,AFK$5)</f>
      </c>
      <c r="AFO22" s="125">
        <f>IF(AFK$6=0,RANK(AFM22,AFM$12:AFM$42,0),RANK(AFM22,AFM$12:AFM$42,1))</f>
      </c>
      <c r="AFP22"/>
      <c r="AFQ22"/>
      <c r="AFR22" s="126">
        <f>IF((COUNTA(AFP$12:AFP$42)+COUNTA(AFQ$12:AFQ$42)=0),0.6*AFP$5,IF(OR(AFP22="",AFQ22=""),0,IF(AFP$6=0,IF(AFP22&gt;=AFP$8,AFP$5,IF(AFP22&lt;AFQ22,0,AFP$5*(AFP22-AFQ22)/(AFP$8-AFQ22))),IF(AFP22&lt;=AFP$8,AFP$5,IF(AFP22&gt;AFQ22,0,AFP$5*(AFP22-AFQ22)/(AFP$8-AFQ22))))))</f>
      </c>
      <c r="AFS22" s="126">
        <f>IF(OR(AFP22="",AFQ22=""),0,AFP$5)</f>
      </c>
      <c r="AFT22" s="125">
        <f>IF(AFP$6=0,RANK(AFR22,AFR$12:AFR$42,0),RANK(AFR22,AFR$12:AFR$42,1))</f>
      </c>
      <c r="AFU22"/>
      <c r="AFV22"/>
      <c r="AFW22" s="126">
        <f>IF((COUNTA(AFU$12:AFU$42)+COUNTA(AFV$12:AFV$42)=0),0.6*AFU$5,IF(OR(AFU22="",AFV22=""),0,IF(AFU$6=0,IF(AFU22&gt;=AFU$8,AFU$5,IF(AFU22&lt;AFV22,0,AFU$5*(AFU22-AFV22)/(AFU$8-AFV22))),IF(AFU22&lt;=AFU$8,AFU$5,IF(AFU22&gt;AFV22,0,AFU$5*(AFU22-AFV22)/(AFU$8-AFV22))))))</f>
      </c>
      <c r="AFX22" s="126">
        <f>IF(OR(AFU22="",AFV22=""),0,AFU$5)</f>
      </c>
      <c r="AFY22" s="125">
        <f>IF(AFU$6=0,RANK(AFW22,AFW$12:AFW$42,0),RANK(AFW22,AFW$12:AFW$42,1))</f>
      </c>
      <c r="AFZ22"/>
      <c r="AGA22"/>
      <c r="AGB22" s="126">
        <f>IF((COUNTA(AFZ$12:AFZ$42)+COUNTA(AGA$12:AGA$42)=0),0.6*AFZ$5,IF(OR(AFZ22="",AGA22=""),0,IF(AFZ$6=0,IF(AFZ22&gt;=AFZ$8,AFZ$5,IF(AFZ22&lt;AGA22,0,AFZ$5*(AFZ22-AGA22)/(AFZ$8-AGA22))),IF(AFZ22&lt;=AFZ$8,AFZ$5,IF(AFZ22&gt;AGA22,0,AFZ$5*(AFZ22-AGA22)/(AFZ$8-AGA22))))))</f>
      </c>
      <c r="AGC22" s="126">
        <f>IF(OR(AFZ22="",AGA22=""),0,AFZ$5)</f>
      </c>
      <c r="AGD22" s="125">
        <f>IF(AFZ$6=0,RANK(AGB22,AGB$12:AGB$42,0),RANK(AGB22,AGB$12:AGB$42,1))</f>
      </c>
      <c r="AGE22"/>
      <c r="AGF22"/>
      <c r="AGG22" s="126">
        <f>IF((COUNTA(AGE$12:AGE$42)+COUNTA(AGF$12:AGF$42)=0),0.6*AGE$5,IF(OR(AGE22="",AGF22=""),0,IF(AGE$6=0,IF(AGE22&gt;=AGE$8,AGE$5,IF(AGE22&lt;AGF22,0,AGE$5*(AGE22-AGF22)/(AGE$8-AGF22))),IF(AGE22&lt;=AGE$8,AGE$5,IF(AGE22&gt;AGF22,0,AGE$5*(AGE22-AGF22)/(AGE$8-AGF22))))))</f>
      </c>
      <c r="AGH22" s="126">
        <f>IF(OR(AGE22="",AGF22=""),0,AGE$5)</f>
      </c>
      <c r="AGI22" s="125">
        <f>IF(AGE$6=0,RANK(AGG22,AGG$12:AGG$42,0),RANK(AGG22,AGG$12:AGG$42,1))</f>
      </c>
      <c r="AGJ22"/>
      <c r="AGK22"/>
      <c r="AGL22" s="126">
        <f>IF((COUNTA(AGJ$12:AGJ$42)+COUNTA(AGK$12:AGK$42)=0),0.6*AGJ$5,IF(OR(AGJ22="",AGK22=""),0,IF(AGJ$6=0,IF(AGJ22&gt;=AGJ$8,AGJ$5,IF(AGJ22&lt;AGK22,0,AGJ$5*(AGJ22-AGK22)/(AGJ$8-AGK22))),IF(AGJ22&lt;=AGJ$8,AGJ$5,IF(AGJ22&gt;AGK22,0,AGJ$5*(AGJ22-AGK22)/(AGJ$8-AGK22))))))</f>
      </c>
      <c r="AGM22" s="126">
        <f>IF(OR(AGJ22="",AGK22=""),0,AGJ$5)</f>
      </c>
      <c r="AGN22" s="125">
        <f>IF(AGJ$6=0,RANK(AGL22,AGL$12:AGL$42,0),RANK(AGL22,AGL$12:AGL$42,1))</f>
      </c>
      <c r="AGO22"/>
      <c r="AGP22"/>
      <c r="AGQ22" s="126">
        <f>IF((COUNTA(AGO$12:AGO$42)+COUNTA(AGP$12:AGP$42)=0),0.6*AGO$5,IF(OR(AGO22="",AGP22=""),0,IF(AGO$6=0,IF(AGO22&gt;=AGO$8,AGO$5,IF(AGO22&lt;AGP22,0,AGO$5*(AGO22-AGP22)/(AGO$8-AGP22))),IF(AGO22&lt;=AGO$8,AGO$5,IF(AGO22&gt;AGP22,0,AGO$5*(AGO22-AGP22)/(AGO$8-AGP22))))))</f>
      </c>
      <c r="AGR22" s="126">
        <f>IF(OR(AGO22="",AGP22=""),0,AGO$5)</f>
      </c>
      <c r="AGS22" s="125">
        <f>IF(AGO$6=0,RANK(AGQ22,AGQ$12:AGQ$42,0),RANK(AGQ22,AGQ$12:AGQ$42,1))</f>
      </c>
      <c r="AGT22"/>
      <c r="AGU22"/>
      <c r="AGV22" s="126">
        <f>IF((COUNTA(AGT$12:AGT$42)+COUNTA(AGU$12:AGU$42)=0),0.6*AGT$5,IF(OR(AGT22="",AGU22=""),0,IF(AGT$6=0,IF(AGT22&gt;=AGT$8,AGT$5,IF(AGT22&lt;AGU22,0,AGT$5*(AGT22-AGU22)/(AGT$8-AGU22))),IF(AGT22&lt;=AGT$8,AGT$5,IF(AGT22&gt;AGU22,0,AGT$5*(AGT22-AGU22)/(AGT$8-AGU22))))))</f>
      </c>
      <c r="AGW22" s="126">
        <f>IF(OR(AGT22="",AGU22=""),0,AGT$5)</f>
      </c>
      <c r="AGX22" s="125">
        <f>IF(AGT$6=0,RANK(AGV22,AGV$12:AGV$42,0),RANK(AGV22,AGV$12:AGV$42,1))</f>
      </c>
      <c r="AGY22"/>
      <c r="AGZ22"/>
      <c r="AHA22" s="126">
        <f>IF((COUNTA(AGY$12:AGY$42)+COUNTA(AGZ$12:AGZ$42)=0),0.6*AGY$5,IF(OR(AGY22="",AGZ22=""),0,IF(AGY$6=0,IF(AGY22&gt;=AGY$8,AGY$5,IF(AGY22&lt;AGZ22,0,AGY$5*(AGY22-AGZ22)/(AGY$8-AGZ22))),IF(AGY22&lt;=AGY$8,AGY$5,IF(AGY22&gt;AGZ22,0,AGY$5*(AGY22-AGZ22)/(AGY$8-AGZ22))))))</f>
      </c>
      <c r="AHB22" s="126">
        <f>IF(OR(AGY22="",AGZ22=""),0,AGY$5)</f>
      </c>
      <c r="AHC22" s="125">
        <f>IF(AGY$6=0,RANK(AHA22,AHA$12:AHA$42,0),RANK(AHA22,AHA$12:AHA$42,1))</f>
      </c>
      <c r="AHD22"/>
      <c r="AHE22"/>
      <c r="AHF22" s="126">
        <f>IF((COUNTA(AHD$12:AHD$42)+COUNTA(AHE$12:AHE$42)=0),0.6*AHD$5,IF(OR(AHD22="",AHE22=""),0,IF(AHD$6=0,IF(AHD22&gt;=AHD$8,AHD$5,IF(AHD22&lt;AHE22,0,AHD$5*(AHD22-AHE22)/(AHD$8-AHE22))),IF(AHD22&lt;=AHD$8,AHD$5,IF(AHD22&gt;AHE22,0,AHD$5*(AHD22-AHE22)/(AHD$8-AHE22))))))</f>
      </c>
      <c r="AHG22" s="126">
        <f>IF(OR(AHD22="",AHE22=""),0,AHD$5)</f>
      </c>
      <c r="AHH22" s="125">
        <f>IF(AHD$6=0,RANK(AHF22,AHF$12:AHF$42,0),RANK(AHF22,AHF$12:AHF$42,1))</f>
      </c>
      <c r="AHI22"/>
      <c r="AHJ22"/>
      <c r="AHK22" s="126">
        <f>IF((COUNTA(AHI$12:AHI$42)+COUNTA(AHJ$12:AHJ$42)=0),0.6*AHI$5,IF(OR(AHI22="",AHJ22=""),0,IF(AHI$6=0,IF(AHI22&gt;=AHI$8,AHI$5,IF(AHI22&lt;AHJ22,0,AHI$5*(AHI22-AHJ22)/(AHI$8-AHJ22))),IF(AHI22&lt;=AHI$8,AHI$5,IF(AHI22&gt;AHJ22,0,AHI$5*(AHI22-AHJ22)/(AHI$8-AHJ22))))))</f>
      </c>
      <c r="AHL22" s="126">
        <f>IF(OR(AHI22="",AHJ22=""),0,AHI$5)</f>
      </c>
      <c r="AHM22" s="125">
        <f>IF(AHI$6=0,RANK(AHK22,AHK$12:AHK$42,0),RANK(AHK22,AHK$12:AHK$42,1))</f>
      </c>
      <c r="AHN22"/>
      <c r="AHO22"/>
      <c r="AHP22" s="126">
        <f>IF((COUNTA(AHN$12:AHN$42)+COUNTA(AHO$12:AHO$42)=0),0.6*AHN$5,IF(OR(AHN22="",AHO22=""),0,IF(AHN$6=0,IF(AHN22&gt;=AHN$8,AHN$5,IF(AHN22&lt;AHO22,0,AHN$5*(AHN22-AHO22)/(AHN$8-AHO22))),IF(AHN22&lt;=AHN$8,AHN$5,IF(AHN22&gt;AHO22,0,AHN$5*(AHN22-AHO22)/(AHN$8-AHO22))))))</f>
      </c>
      <c r="AHQ22" s="126">
        <f>IF(OR(AHN22="",AHO22=""),0,AHN$5)</f>
      </c>
      <c r="AHR22" s="125">
        <f>IF(AHN$6=0,RANK(AHP22,AHP$12:AHP$42,0),RANK(AHP22,AHP$12:AHP$42,1))</f>
      </c>
      <c r="AHS22" s="126">
        <v>98.93</v>
      </c>
      <c r="AHT22" s="126">
        <v>95.21</v>
      </c>
      <c r="AHU22" s="126">
        <f>IF((COUNTA(AHS$12:AHS$42)+COUNTA(AHT$12:AHT$42)=0),0.6*AHS$5,IF(OR(AHS22="",AHT22=""),0,IF(AHS$6=0,IF(AHS22&gt;=AHS$8,AHS$5,IF(AHS22&lt;AHT22,0,AHS$5*(AHS22-AHT22)/(AHS$8-AHT22))),IF(AHS22&lt;=AHS$8,AHS$5,IF(AHS22&gt;AHT22,0,AHS$5*(AHS22-AHT22)/(AHS$8-AHT22))))))</f>
      </c>
      <c r="AHV22" s="126">
        <f>IF(OR(AHS22="",AHT22=""),0,AHS$5)</f>
      </c>
      <c r="AHW22" s="125">
        <f>IF(AHS$6=0,RANK(AHU22,AHU$12:AHU$42,0),RANK(AHU22,AHU$12:AHU$42,1))</f>
      </c>
      <c r="AHX22" s="126">
        <v>98.93</v>
      </c>
      <c r="AHY22" s="126">
        <v>95.17</v>
      </c>
      <c r="AHZ22" s="126">
        <f>IF((COUNTA(AHX$12:AHX$42)+COUNTA(AHY$12:AHY$42)=0),0.6*AHX$5,IF(OR(AHX22="",AHY22=""),0,IF(AHX$6=0,IF(AHX22&gt;=AHX$8,AHX$5,IF(AHX22&lt;AHY22,0,AHX$5*(AHX22-AHY22)/(AHX$8-AHY22))),IF(AHX22&lt;=AHX$8,AHX$5,IF(AHX22&gt;AHY22,0,AHX$5*(AHX22-AHY22)/(AHX$8-AHY22))))))</f>
      </c>
      <c r="AIA22" s="126">
        <f>IF(OR(AHX22="",AHY22=""),0,AHX$5)</f>
      </c>
      <c r="AIB22" s="125">
        <f>IF(AHX$6=0,RANK(AHZ22,AHZ$12:AHZ$42,0),RANK(AHZ22,AHZ$12:AHZ$42,1))</f>
      </c>
      <c r="AIC22" s="126">
        <v>100</v>
      </c>
      <c r="AID22" s="126">
        <v>96.09</v>
      </c>
      <c r="AIE22" s="126">
        <f>IF((COUNTA(AIC$12:AIC$42)+COUNTA(AID$12:AID$42)=0),0.6*AIC$5,IF(OR(AIC22="",AID22=""),0,IF(AIC$6=0,IF(AIC22&gt;=AIC$8,AIC$5,IF(AIC22&lt;AID22,0,AIC$5*(AIC22-AID22)/(AIC$8-AID22))),IF(AIC22&lt;=AIC$8,AIC$5,IF(AIC22&gt;AID22,0,AIC$5*(AIC22-AID22)/(AIC$8-AID22))))))</f>
      </c>
      <c r="AIF22" s="126">
        <f>IF(OR(AIC22="",AID22=""),0,AIC$5)</f>
      </c>
      <c r="AIG22" s="125">
        <f>IF(AIC$6=0,RANK(AIE22,AIE$12:AIE$42,0),RANK(AIE22,AIE$12:AIE$42,1))</f>
      </c>
      <c r="AIH22" s="126">
        <v>100</v>
      </c>
      <c r="AII22" s="126">
        <v>94.71</v>
      </c>
      <c r="AIJ22" s="126">
        <f>IF((COUNTA(AIH$12:AIH$42)+COUNTA(AII$12:AII$42)=0),0.6*AIH$5,IF(OR(AIH22="",AII22=""),0,IF(AIH$6=0,IF(AIH22&gt;=AIH$8,AIH$5,IF(AIH22&lt;AII22,0,AIH$5*(AIH22-AII22)/(AIH$8-AII22))),IF(AIH22&lt;=AIH$8,AIH$5,IF(AIH22&gt;AII22,0,AIH$5*(AIH22-AII22)/(AIH$8-AII22))))))</f>
      </c>
      <c r="AIK22" s="126">
        <f>IF(OR(AIH22="",AII22=""),0,AIH$5)</f>
      </c>
      <c r="AIL22" s="125">
        <f>IF(AIH$6=0,RANK(AIJ22,AIJ$12:AIJ$42,0),RANK(AIJ22,AIJ$12:AIJ$42,1))</f>
      </c>
      <c r="AIM22" s="126">
        <v>2.24</v>
      </c>
      <c r="AIN22" s="126">
        <v>5.89</v>
      </c>
      <c r="AIO22" s="126">
        <f>IF((COUNTA(AIM$12:AIM$42)+COUNTA(AIN$12:AIN$42)=0),0.6*AIM$5,IF(OR(AIM22="",AIN22=""),0,IF(AIM$6=0,IF(AIM22&gt;=AIM$8,AIM$5,IF(AIM22&lt;AIN22,0,AIM$5*(AIM22-AIN22)/(AIM$8-AIN22))),IF(AIM22&lt;=AIM$8,AIM$5,IF(AIM22&gt;AIN22,0,AIM$5*(AIM22-AIN22)/(AIM$8-AIN22))))))</f>
      </c>
      <c r="AIP22" s="126">
        <f>IF(OR(AIM22="",AIN22=""),0,AIM$5)</f>
      </c>
      <c r="AIQ22" s="125">
        <f>IF(AIM$6=0,RANK(AIO22,AIO$12:AIO$42,0),RANK(AIO22,AIO$12:AIO$42,1))</f>
      </c>
      <c r="AIR22" s="126">
        <v>2.24</v>
      </c>
      <c r="AIS22" s="126">
        <v>5.45</v>
      </c>
      <c r="AIT22" s="126">
        <f>IF((COUNTA(AIR$12:AIR$42)+COUNTA(AIS$12:AIS$42)=0),0.6*AIR$5,IF(OR(AIR22="",AIS22=""),0,IF(AIR$6=0,IF(AIR22&gt;=AIR$8,AIR$5,IF(AIR22&lt;AIS22,0,AIR$5*(AIR22-AIS22)/(AIR$8-AIS22))),IF(AIR22&lt;=AIR$8,AIR$5,IF(AIR22&gt;AIS22,0,AIR$5*(AIR22-AIS22)/(AIR$8-AIS22))))))</f>
      </c>
      <c r="AIU22" s="126">
        <f>IF(OR(AIR22="",AIS22=""),0,AIR$5)</f>
      </c>
      <c r="AIV22" s="125">
        <f>IF(AIR$6=0,RANK(AIT22,AIT$12:AIT$42,0),RANK(AIT22,AIT$12:AIT$42,1))</f>
      </c>
      <c r="AIW22" s="126">
        <v>100</v>
      </c>
      <c r="AIX22"/>
      <c r="AIY22" s="126">
        <f>IF((COUNTA(AIW$12:AIW$42)+COUNTA(AIX$12:AIX$42)=0),0.6*AIW$5,IF(OR(AIW22="",AIX22=""),0,IF(AIW$6=0,IF(AIW22&gt;=AIW$8,AIW$5,IF(AIW22&lt;AIX22,0,AIW$5*(AIW22-AIX22)/(AIW$8-AIX22))),IF(AIW22&lt;=AIW$8,AIW$5,IF(AIW22&gt;AIX22,0,AIW$5*(AIW22-AIX22)/(AIW$8-AIX22))))))</f>
      </c>
      <c r="AIZ22" s="126">
        <f>IF(OR(AIW22="",AIX22=""),0,AIW$5)</f>
      </c>
      <c r="AJA22" s="125">
        <f>IF(AIW$6=0,RANK(AIY22,AIY$12:AIY$42,0),RANK(AIY22,AIY$12:AIY$42,1))</f>
      </c>
      <c r="AJB22" s="126">
        <v>100</v>
      </c>
      <c r="AJC22"/>
      <c r="AJD22" s="126">
        <f>IF((COUNTA(AJB$12:AJB$42)+COUNTA(AJC$12:AJC$42)=0),0.6*AJB$5,IF(OR(AJB22="",AJC22=""),0,IF(AJB$6=0,IF(AJB22&gt;=AJB$8,AJB$5,IF(AJB22&lt;AJC22,0,AJB$5*(AJB22-AJC22)/(AJB$8-AJC22))),IF(AJB22&lt;=AJB$8,AJB$5,IF(AJB22&gt;AJC22,0,AJB$5*(AJB22-AJC22)/(AJB$8-AJC22))))))</f>
      </c>
      <c r="AJE22" s="126">
        <f>IF(OR(AJB22="",AJC22=""),0,AJB$5)</f>
      </c>
      <c r="AJF22" s="125">
        <f>IF(AJB$6=0,RANK(AJD22,AJD$12:AJD$42,0),RANK(AJD22,AJD$12:AJD$42,1))</f>
      </c>
      <c r="AJG22" s="126">
        <v>99.92</v>
      </c>
      <c r="AJH22" s="126">
        <v>98.21</v>
      </c>
      <c r="AJI22" s="126">
        <f>IF((COUNTA(AJG$12:AJG$42)+COUNTA(AJH$12:AJH$42)=0),0.6*AJG$5,IF(OR(AJG22="",AJH22=""),0,IF(AJG$6=0,IF(AJG22&gt;=AJG$8,AJG$5,IF(AJG22&lt;AJH22,0,AJG$5*(AJG22-AJH22)/(AJG$8-AJH22))),IF(AJG22&lt;=AJG$8,AJG$5,IF(AJG22&gt;AJH22,0,AJG$5*(AJG22-AJH22)/(AJG$8-AJH22))))))</f>
      </c>
      <c r="AJJ22" s="126">
        <f>IF(OR(AJG22="",AJH22=""),0,AJG$5)</f>
      </c>
      <c r="AJK22" s="125">
        <f>IF(AJG$6=0,RANK(AJI22,AJI$12:AJI$42,0),RANK(AJI22,AJI$12:AJI$42,1))</f>
      </c>
      <c r="AJL22" s="126">
        <v>99.92</v>
      </c>
      <c r="AJM22" s="126">
        <v>96.16</v>
      </c>
      <c r="AJN22" s="126">
        <f>IF((COUNTA(AJL$12:AJL$42)+COUNTA(AJM$12:AJM$42)=0),0.6*AJL$5,IF(OR(AJL22="",AJM22=""),0,IF(AJL$6=0,IF(AJL22&gt;=AJL$8,AJL$5,IF(AJL22&lt;AJM22,0,AJL$5*(AJL22-AJM22)/(AJL$8-AJM22))),IF(AJL22&lt;=AJL$8,AJL$5,IF(AJL22&gt;AJM22,0,AJL$5*(AJL22-AJM22)/(AJL$8-AJM22))))))</f>
      </c>
      <c r="AJO22" s="126">
        <f>IF(OR(AJL22="",AJM22=""),0,AJL$5)</f>
      </c>
      <c r="AJP22" s="125">
        <f>IF(AJL$6=0,RANK(AJN22,AJN$12:AJN$42,0),RANK(AJN22,AJN$12:AJN$42,1))</f>
      </c>
      <c r="AJQ22" s="126">
        <v>0.07</v>
      </c>
      <c r="AJR22" s="126">
        <v>0.51</v>
      </c>
      <c r="AJS22" s="126">
        <f>IF((COUNTA(AJQ$12:AJQ$42)+COUNTA(AJR$12:AJR$42)=0),0.6*AJQ$5,IF(OR(AJQ22="",AJR22=""),0,IF(AJQ$6=0,IF(AJQ22&gt;=AJQ$8,AJQ$5,IF(AJQ22&lt;AJR22,0,AJQ$5*(AJQ22-AJR22)/(AJQ$8-AJR22))),IF(AJQ22&lt;=AJQ$8,AJQ$5,IF(AJQ22&gt;AJR22,0,AJQ$5*(AJQ22-AJR22)/(AJQ$8-AJR22))))))</f>
      </c>
      <c r="AJT22" s="126">
        <f>IF(OR(AJQ22="",AJR22=""),0,AJQ$5)</f>
      </c>
      <c r="AJU22" s="125">
        <f>IF(AJQ$6=0,RANK(AJS22,AJS$12:AJS$42,0),RANK(AJS22,AJS$12:AJS$42,1))</f>
      </c>
      <c r="AJV22" s="126">
        <v>0.07</v>
      </c>
      <c r="AJW22" s="126">
        <v>0.49</v>
      </c>
      <c r="AJX22" s="126">
        <f>IF((COUNTA(AJV$12:AJV$42)+COUNTA(AJW$12:AJW$42)=0),0.6*AJV$5,IF(OR(AJV22="",AJW22=""),0,IF(AJV$6=0,IF(AJV22&gt;=AJV$8,AJV$5,IF(AJV22&lt;AJW22,0,AJV$5*(AJV22-AJW22)/(AJV$8-AJW22))),IF(AJV22&lt;=AJV$8,AJV$5,IF(AJV22&gt;AJW22,0,AJV$5*(AJV22-AJW22)/(AJV$8-AJW22))))))</f>
      </c>
      <c r="AJY22" s="126">
        <f>IF(OR(AJV22="",AJW22=""),0,AJV$5)</f>
      </c>
      <c r="AJZ22" s="125">
        <f>IF(AJV$6=0,RANK(AJX22,AJX$12:AJX$42,0),RANK(AJX22,AJX$12:AJX$42,1))</f>
      </c>
      <c r="AKA22" s="126">
        <v>99.98</v>
      </c>
      <c r="AKB22" s="126">
        <v>98.08</v>
      </c>
      <c r="AKC22" s="126">
        <f>IF((COUNTA(AKA$12:AKA$42)+COUNTA(AKB$12:AKB$42)=0),0.6*AKA$5,IF(OR(AKA22="",AKB22=""),0,IF(AKA$6=0,IF(AKA22&gt;=AKA$8,AKA$5,IF(AKA22&lt;AKB22,0,AKA$5*(AKA22-AKB22)/(AKA$8-AKB22))),IF(AKA22&lt;=AKA$8,AKA$5,IF(AKA22&gt;AKB22,0,AKA$5*(AKA22-AKB22)/(AKA$8-AKB22))))))</f>
      </c>
      <c r="AKD22" s="126">
        <f>IF(OR(AKA22="",AKB22=""),0,AKA$5)</f>
      </c>
      <c r="AKE22" s="125">
        <f>IF(AKA$6=0,RANK(AKC22,AKC$12:AKC$42,0),RANK(AKC22,AKC$12:AKC$42,1))</f>
      </c>
      <c r="AKF22" s="126">
        <v>99.98</v>
      </c>
      <c r="AKG22" s="126">
        <v>97.54</v>
      </c>
      <c r="AKH22" s="126">
        <f>IF((COUNTA(AKF$12:AKF$42)+COUNTA(AKG$12:AKG$42)=0),0.6*AKF$5,IF(OR(AKF22="",AKG22=""),0,IF(AKF$6=0,IF(AKF22&gt;=AKF$8,AKF$5,IF(AKF22&lt;AKG22,0,AKF$5*(AKF22-AKG22)/(AKF$8-AKG22))),IF(AKF22&lt;=AKF$8,AKF$5,IF(AKF22&gt;AKG22,0,AKF$5*(AKF22-AKG22)/(AKF$8-AKG22))))))</f>
      </c>
      <c r="AKI22" s="126">
        <f>IF(OR(AKF22="",AKG22=""),0,AKF$5)</f>
      </c>
      <c r="AKJ22" s="125">
        <f>IF(AKF$6=0,RANK(AKH22,AKH$12:AKH$42,0),RANK(AKH22,AKH$12:AKH$42,1))</f>
      </c>
      <c r="AKK22" s="126">
        <v>0.16</v>
      </c>
      <c r="AKL22" s="126">
        <v>1.37</v>
      </c>
      <c r="AKM22" s="126">
        <f>IF((COUNTA(AKK$12:AKK$42)+COUNTA(AKL$12:AKL$42)=0),0.6*AKK$5,IF(OR(AKK22="",AKL22=""),0,IF(AKK$6=0,IF(AKK22&gt;=AKK$8,AKK$5,IF(AKK22&lt;AKL22,0,AKK$5*(AKK22-AKL22)/(AKK$8-AKL22))),IF(AKK22&lt;=AKK$8,AKK$5,IF(AKK22&gt;AKL22,0,AKK$5*(AKK22-AKL22)/(AKK$8-AKL22))))))</f>
      </c>
      <c r="AKN22" s="126">
        <f>IF(OR(AKK22="",AKL22=""),0,AKK$5)</f>
      </c>
      <c r="AKO22" s="125">
        <f>IF(AKK$6=0,RANK(AKM22,AKM$12:AKM$42,0),RANK(AKM22,AKM$12:AKM$42,1))</f>
      </c>
      <c r="AKP22" s="126">
        <v>0.16</v>
      </c>
      <c r="AKQ22" s="126">
        <v>1.37</v>
      </c>
      <c r="AKR22" s="126">
        <f>IF((COUNTA(AKP$12:AKP$42)+COUNTA(AKQ$12:AKQ$42)=0),0.6*AKP$5,IF(OR(AKP22="",AKQ22=""),0,IF(AKP$6=0,IF(AKP22&gt;=AKP$8,AKP$5,IF(AKP22&lt;AKQ22,0,AKP$5*(AKP22-AKQ22)/(AKP$8-AKQ22))),IF(AKP22&lt;=AKP$8,AKP$5,IF(AKP22&gt;AKQ22,0,AKP$5*(AKP22-AKQ22)/(AKP$8-AKQ22))))))</f>
      </c>
      <c r="AKS22" s="126">
        <f>IF(OR(AKP22="",AKQ22=""),0,AKP$5)</f>
      </c>
      <c r="AKT22" s="125">
        <f>IF(AKP$6=0,RANK(AKR22,AKR$12:AKR$42,0),RANK(AKR22,AKR$12:AKR$42,1))</f>
      </c>
      <c r="AKU22" s="126">
        <v>0.01</v>
      </c>
      <c r="AKV22" s="126">
        <v>1.78</v>
      </c>
      <c r="AKW22" s="126">
        <f>IF((COUNTA(AKU$12:AKU$42)+COUNTA(AKV$12:AKV$42)=0),0.6*AKU$5,IF(OR(AKU22="",AKV22=""),0,IF(AKU$6=0,IF(AKU22&gt;=AKU$8,AKU$5,IF(AKU22&lt;AKV22,0,AKU$5*(AKU22-AKV22)/(AKU$8-AKV22))),IF(AKU22&lt;=AKU$8,AKU$5,IF(AKU22&gt;AKV22,0,AKU$5*(AKU22-AKV22)/(AKU$8-AKV22))))))</f>
      </c>
      <c r="AKX22" s="126">
        <f>IF(OR(AKU22="",AKV22=""),0,AKU$5)</f>
      </c>
      <c r="AKY22" s="125">
        <f>IF(AKU$6=0,RANK(AKW22,AKW$12:AKW$42,0),RANK(AKW22,AKW$12:AKW$42,1))</f>
      </c>
      <c r="AKZ22" s="126">
        <v>0.01</v>
      </c>
      <c r="ALA22" s="126">
        <v>1.88</v>
      </c>
      <c r="ALB22" s="126">
        <f>IF((COUNTA(AKZ$12:AKZ$42)+COUNTA(ALA$12:ALA$42)=0),0.6*AKZ$5,IF(OR(AKZ22="",ALA22=""),0,IF(AKZ$6=0,IF(AKZ22&gt;=AKZ$8,AKZ$5,IF(AKZ22&lt;ALA22,0,AKZ$5*(AKZ22-ALA22)/(AKZ$8-ALA22))),IF(AKZ22&lt;=AKZ$8,AKZ$5,IF(AKZ22&gt;ALA22,0,AKZ$5*(AKZ22-ALA22)/(AKZ$8-ALA22))))))</f>
      </c>
      <c r="ALC22" s="126">
        <f>IF(OR(AKZ22="",ALA22=""),0,AKZ$5)</f>
      </c>
      <c r="ALD22" s="125">
        <f>IF(AKZ$6=0,RANK(ALB22,ALB$12:ALB$42,0),RANK(ALB22,ALB$12:ALB$42,1))</f>
      </c>
      <c r="ALE22" s="126">
        <v>36.88</v>
      </c>
      <c r="ALF22" s="126">
        <v>31.52</v>
      </c>
      <c r="ALG22" s="126">
        <f>IF((COUNTA(ALE$12:ALE$42)+COUNTA(ALF$12:ALF$42)=0),0.6*ALE$5,IF(OR(ALE22="",ALF22=""),0,IF(ALE$6=0,IF(ALE22&gt;=ALE$8,ALE$5,IF(ALE22&lt;ALF22,0,ALE$5*(ALE22-ALF22)/(ALE$8-ALF22))),IF(ALE22&lt;=ALE$8,ALE$5,IF(ALE22&gt;ALF22,0,ALE$5*(ALE22-ALF22)/(ALE$8-ALF22))))))</f>
      </c>
      <c r="ALH22" s="126">
        <f>IF(OR(ALE22="",ALF22=""),0,ALE$5)</f>
      </c>
      <c r="ALI22" s="125">
        <f>IF(ALE$6=0,RANK(ALG22,ALG$12:ALG$42,0),RANK(ALG22,ALG$12:ALG$42,1))</f>
      </c>
      <c r="ALJ22" s="126">
        <v>36.88</v>
      </c>
      <c r="ALK22" s="126">
        <v>32.57</v>
      </c>
      <c r="ALL22" s="126">
        <f>IF((COUNTA(ALJ$12:ALJ$42)+COUNTA(ALK$12:ALK$42)=0),0.6*ALJ$5,IF(OR(ALJ22="",ALK22=""),0,IF(ALJ$6=0,IF(ALJ22&gt;=ALJ$8,ALJ$5,IF(ALJ22&lt;ALK22,0,ALJ$5*(ALJ22-ALK22)/(ALJ$8-ALK22))),IF(ALJ22&lt;=ALJ$8,ALJ$5,IF(ALJ22&gt;ALK22,0,ALJ$5*(ALJ22-ALK22)/(ALJ$8-ALK22))))))</f>
      </c>
      <c r="ALM22" s="126">
        <f>IF(OR(ALJ22="",ALK22=""),0,ALJ$5)</f>
      </c>
      <c r="ALN22" s="125">
        <f>IF(ALJ$6=0,RANK(ALL22,ALL$12:ALL$42,0),RANK(ALL22,ALL$12:ALL$42,1))</f>
      </c>
      <c r="ALO22" s="126">
        <v>6.31</v>
      </c>
      <c r="ALP22" s="126">
        <v>5.56</v>
      </c>
      <c r="ALQ22" s="126">
        <f>IF((COUNTA(ALO$12:ALO$42)+COUNTA(ALP$12:ALP$42)=0),0.6*ALO$5,IF(OR(ALO22="",ALP22=""),0,IF(ALO$6=0,IF(ALO22&gt;=ALO$8,ALO$5,IF(ALO22&lt;ALP22,0,ALO$5*(ALO22-ALP22)/(ALO$8-ALP22))),IF(ALO22&lt;=ALO$8,ALO$5,IF(ALO22&gt;ALP22,0,ALO$5*(ALO22-ALP22)/(ALO$8-ALP22))))))</f>
      </c>
      <c r="ALR22" s="126">
        <f>IF(OR(ALO22="",ALP22=""),0,ALO$5)</f>
      </c>
      <c r="ALS22" s="125">
        <f>IF(ALO$6=0,RANK(ALQ22,ALQ$12:ALQ$42,0),RANK(ALQ22,ALQ$12:ALQ$42,1))</f>
      </c>
      <c r="ALT22" s="126">
        <v>6.31</v>
      </c>
      <c r="ALU22" s="126">
        <v>5.51</v>
      </c>
      <c r="ALV22" s="126">
        <f>IF((COUNTA(ALT$12:ALT$42)+COUNTA(ALU$12:ALU$42)=0),0.6*ALT$5,IF(OR(ALT22="",ALU22=""),0,IF(ALT$6=0,IF(ALT22&gt;=ALT$8,ALT$5,IF(ALT22&lt;ALU22,0,ALT$5*(ALT22-ALU22)/(ALT$8-ALU22))),IF(ALT22&lt;=ALT$8,ALT$5,IF(ALT22&gt;ALU22,0,ALT$5*(ALT22-ALU22)/(ALT$8-ALU22))))))</f>
      </c>
      <c r="ALW22" s="126">
        <f>IF(OR(ALT22="",ALU22=""),0,ALT$5)</f>
      </c>
      <c r="ALX22" s="125">
        <f>IF(ALT$6=0,RANK(ALV22,ALV$12:ALV$42,0),RANK(ALV22,ALV$12:ALV$42,1))</f>
      </c>
      <c r="ALY22" s="126">
        <v>99.41</v>
      </c>
      <c r="ALZ22" s="126">
        <v>97.81</v>
      </c>
      <c r="AMA22" s="126">
        <f>IF((COUNTA(ALY$12:ALY$42)+COUNTA(ALZ$12:ALZ$42)=0),0.6*ALY$5,IF(OR(ALY22="",ALZ22=""),0,IF(ALY$6=0,IF(ALY22&gt;=ALY$8,ALY$5,IF(ALY22&lt;ALZ22,0,ALY$5*(ALY22-ALZ22)/(ALY$8-ALZ22))),IF(ALY22&lt;=ALY$8,ALY$5,IF(ALY22&gt;ALZ22,0,ALY$5*(ALY22-ALZ22)/(ALY$8-ALZ22))))))</f>
      </c>
      <c r="AMB22" s="126">
        <f>IF(OR(ALY22="",ALZ22=""),0,ALY$5)</f>
      </c>
      <c r="AMC22" s="125">
        <f>IF(ALY$6=0,RANK(AMA22,AMA$12:AMA$42,0),RANK(AMA22,AMA$12:AMA$42,1))</f>
      </c>
      <c r="AMD22" s="126">
        <v>99.41</v>
      </c>
      <c r="AME22" s="126">
        <v>97.1</v>
      </c>
      <c r="AMF22" s="126">
        <f>IF((COUNTA(AMD$12:AMD$42)+COUNTA(AME$12:AME$42)=0),0.6*AMD$5,IF(OR(AMD22="",AME22=""),0,IF(AMD$6=0,IF(AMD22&gt;=AMD$8,AMD$5,IF(AMD22&lt;AME22,0,AMD$5*(AMD22-AME22)/(AMD$8-AME22))),IF(AMD22&lt;=AMD$8,AMD$5,IF(AMD22&gt;AME22,0,AMD$5*(AMD22-AME22)/(AMD$8-AME22))))))</f>
      </c>
      <c r="AMG22" s="126">
        <f>IF(OR(AMD22="",AME22=""),0,AMD$5)</f>
      </c>
      <c r="AMH22" s="125">
        <f>IF(AMD$6=0,RANK(AMF22,AMF$12:AMF$42,0),RANK(AMF22,AMF$12:AMF$42,1))</f>
      </c>
      <c r="AMI22" s="126">
        <v>100</v>
      </c>
      <c r="AMJ22" s="126">
        <v>98</v>
      </c>
      <c r="AMK22" s="126">
        <f>IF((COUNTA(AMI$12:AMI$42)+COUNTA(AMJ$12:AMJ$42)=0),0.6*AMI$5,IF(OR(AMI22="",AMJ22=""),0,IF(AMI$6=0,IF(AMI22&gt;=AMI$8,AMI$5,IF(AMI22&lt;AMJ22,0,AMI$5*(AMI22-AMJ22)/(AMI$8-AMJ22))),IF(AMI22&lt;=AMI$8,AMI$5,IF(AMI22&gt;AMJ22,0,AMI$5*(AMI22-AMJ22)/(AMI$8-AMJ22))))))</f>
      </c>
      <c r="AML22" s="126">
        <f>IF(OR(AMI22="",AMJ22=""),0,AMI$5)</f>
      </c>
      <c r="AMM22" s="125">
        <f>IF(AMI$6=0,RANK(AMK22,AMK$12:AMK$42,0),RANK(AMK22,AMK$12:AMK$42,1))</f>
      </c>
      <c r="AMN22" s="126">
        <v>100</v>
      </c>
      <c r="AMO22" s="126">
        <v>97.62</v>
      </c>
      <c r="AMP22" s="126">
        <f>IF((COUNTA(AMN$12:AMN$42)+COUNTA(AMO$12:AMO$42)=0),0.6*AMN$5,IF(OR(AMN22="",AMO22=""),0,IF(AMN$6=0,IF(AMN22&gt;=AMN$8,AMN$5,IF(AMN22&lt;AMO22,0,AMN$5*(AMN22-AMO22)/(AMN$8-AMO22))),IF(AMN22&lt;=AMN$8,AMN$5,IF(AMN22&gt;AMO22,0,AMN$5*(AMN22-AMO22)/(AMN$8-AMO22))))))</f>
      </c>
      <c r="AMQ22" s="126">
        <f>IF(OR(AMN22="",AMO22=""),0,AMN$5)</f>
      </c>
      <c r="AMR22" s="125">
        <f>IF(AMN$6=0,RANK(AMP22,AMP$12:AMP$42,0),RANK(AMP22,AMP$12:AMP$42,1))</f>
      </c>
      <c r="AMS22" s="126">
        <v>2.24</v>
      </c>
      <c r="AMT22" s="126">
        <v>5.55</v>
      </c>
      <c r="AMU22" s="126">
        <f>IF((COUNTA(AMS$12:AMS$42)+COUNTA(AMT$12:AMT$42)=0),0.6*AMS$5,IF(OR(AMS22="",AMT22=""),0,IF(AMS$6=0,IF(AMS22&gt;=AMS$8,AMS$5,IF(AMS22&lt;AMT22,0,AMS$5*(AMS22-AMT22)/(AMS$8-AMT22))),IF(AMS22&lt;=AMS$8,AMS$5,IF(AMS22&gt;AMT22,0,AMS$5*(AMS22-AMT22)/(AMS$8-AMT22))))))</f>
      </c>
      <c r="AMV22" s="126">
        <f>IF(OR(AMS22="",AMT22=""),0,AMS$5)</f>
      </c>
      <c r="AMW22" s="125">
        <f>IF(AMS$6=0,RANK(AMU22,AMU$12:AMU$42,0),RANK(AMU22,AMU$12:AMU$42,1))</f>
      </c>
      <c r="AMX22" s="126">
        <v>2.24</v>
      </c>
      <c r="AMY22" s="126">
        <v>5.44</v>
      </c>
      <c r="AMZ22" s="126">
        <f>IF((COUNTA(AMX$12:AMX$42)+COUNTA(AMY$12:AMY$42)=0),0.6*AMX$5,IF(OR(AMX22="",AMY22=""),0,IF(AMX$6=0,IF(AMX22&gt;=AMX$8,AMX$5,IF(AMX22&lt;AMY22,0,AMX$5*(AMX22-AMY22)/(AMX$8-AMY22))),IF(AMX22&lt;=AMX$8,AMX$5,IF(AMX22&gt;AMY22,0,AMX$5*(AMX22-AMY22)/(AMX$8-AMY22))))))</f>
      </c>
      <c r="ANA22" s="126">
        <f>IF(OR(AMX22="",AMY22=""),0,AMX$5)</f>
      </c>
      <c r="ANB22" s="125">
        <f>IF(AMX$6=0,RANK(AMZ22,AMZ$12:AMZ$42,0),RANK(AMZ22,AMZ$12:AMZ$42,1))</f>
      </c>
      <c r="ANC22" s="126">
        <v>99.87</v>
      </c>
      <c r="AND22"/>
      <c r="ANE22" s="126">
        <f>IF((COUNTA(ANC$12:ANC$42)+COUNTA(AND$12:AND$42)=0),0.6*ANC$5,IF(OR(ANC22="",AND22=""),0,IF(ANC$6=0,IF(ANC22&gt;=ANC$8,ANC$5,IF(ANC22&lt;AND22,0,ANC$5*(ANC22-AND22)/(ANC$8-AND22))),IF(ANC22&lt;=ANC$8,ANC$5,IF(ANC22&gt;AND22,0,ANC$5*(ANC22-AND22)/(ANC$8-AND22))))))</f>
      </c>
      <c r="ANF22" s="126">
        <f>IF(OR(ANC22="",AND22=""),0,ANC$5)</f>
      </c>
      <c r="ANG22" s="125">
        <f>IF(ANC$6=0,RANK(ANE22,ANE$12:ANE$42,0),RANK(ANE22,ANE$12:ANE$42,1))</f>
      </c>
      <c r="ANH22" s="126">
        <v>99.87</v>
      </c>
      <c r="ANI22"/>
      <c r="ANJ22" s="126">
        <f>IF((COUNTA(ANH$12:ANH$42)+COUNTA(ANI$12:ANI$42)=0),0.6*ANH$5,IF(OR(ANH22="",ANI22=""),0,IF(ANH$6=0,IF(ANH22&gt;=ANH$8,ANH$5,IF(ANH22&lt;ANI22,0,ANH$5*(ANH22-ANI22)/(ANH$8-ANI22))),IF(ANH22&lt;=ANH$8,ANH$5,IF(ANH22&gt;ANI22,0,ANH$5*(ANH22-ANI22)/(ANH$8-ANI22))))))</f>
      </c>
      <c r="ANK22" s="126">
        <f>IF(OR(ANH22="",ANI22=""),0,ANH$5)</f>
      </c>
      <c r="ANL22" s="125">
        <f>IF(ANH$6=0,RANK(ANJ22,ANJ$12:ANJ$42,0),RANK(ANJ22,ANJ$12:ANJ$42,1))</f>
      </c>
      <c r="ANM22" s="126">
        <v>100</v>
      </c>
      <c r="ANN22" s="126">
        <v>97.5</v>
      </c>
      <c r="ANO22" s="126">
        <f>IF((COUNTA(ANM$12:ANM$42)+COUNTA(ANN$12:ANN$42)=0),0.6*ANM$5,IF(OR(ANM22="",ANN22=""),0,IF(ANM$6=0,IF(ANM22&gt;=ANM$8,ANM$5,IF(ANM22&lt;ANN22,0,ANM$5*(ANM22-ANN22)/(ANM$8-ANN22))),IF(ANM22&lt;=ANM$8,ANM$5,IF(ANM22&gt;ANN22,0,ANM$5*(ANM22-ANN22)/(ANM$8-ANN22))))))</f>
      </c>
      <c r="ANP22" s="126">
        <f>IF(OR(ANM22="",ANN22=""),0,ANM$5)</f>
      </c>
      <c r="ANQ22" s="125">
        <f>IF(ANM$6=0,RANK(ANO22,ANO$12:ANO$42,0),RANK(ANO22,ANO$12:ANO$42,1))</f>
      </c>
      <c r="ANR22" s="126">
        <v>100</v>
      </c>
      <c r="ANS22" s="126">
        <v>97.53</v>
      </c>
      <c r="ANT22" s="126">
        <f>IF((COUNTA(ANR$12:ANR$42)+COUNTA(ANS$12:ANS$42)=0),0.6*ANR$5,IF(OR(ANR22="",ANS22=""),0,IF(ANR$6=0,IF(ANR22&gt;=ANR$8,ANR$5,IF(ANR22&lt;ANS22,0,ANR$5*(ANR22-ANS22)/(ANR$8-ANS22))),IF(ANR22&lt;=ANR$8,ANR$5,IF(ANR22&gt;ANS22,0,ANR$5*(ANR22-ANS22)/(ANR$8-ANS22))))))</f>
      </c>
      <c r="ANU22" s="126">
        <f>IF(OR(ANR22="",ANS22=""),0,ANR$5)</f>
      </c>
      <c r="ANV22" s="125">
        <f>IF(ANR$6=0,RANK(ANT22,ANT$12:ANT$42,0),RANK(ANT22,ANT$12:ANT$42,1))</f>
      </c>
      <c r="ANW22" s="126">
        <v>0.01</v>
      </c>
      <c r="ANX22" s="126">
        <v>0.29</v>
      </c>
      <c r="ANY22" s="126">
        <f>IF((COUNTA(ANW$12:ANW$42)+COUNTA(ANX$12:ANX$42)=0),0.6*ANW$5,IF(OR(ANW22="",ANX22=""),0,IF(ANW$6=0,IF(ANW22&gt;=ANW$8,ANW$5,IF(ANW22&lt;ANX22,0,ANW$5*(ANW22-ANX22)/(ANW$8-ANX22))),IF(ANW22&lt;=ANW$8,ANW$5,IF(ANW22&gt;ANX22,0,ANW$5*(ANW22-ANX22)/(ANW$8-ANX22))))))</f>
      </c>
      <c r="ANZ22" s="126">
        <f>IF(OR(ANW22="",ANX22=""),0,ANW$5)</f>
      </c>
      <c r="AOA22" s="125">
        <f>IF(ANW$6=0,RANK(ANY22,ANY$12:ANY$42,0),RANK(ANY22,ANY$12:ANY$42,1))</f>
      </c>
      <c r="AOB22" s="126">
        <v>0.01</v>
      </c>
      <c r="AOC22" s="126">
        <v>0.3</v>
      </c>
      <c r="AOD22" s="126">
        <f>IF((COUNTA(AOB$12:AOB$42)+COUNTA(AOC$12:AOC$42)=0),0.6*AOB$5,IF(OR(AOB22="",AOC22=""),0,IF(AOB$6=0,IF(AOB22&gt;=AOB$8,AOB$5,IF(AOB22&lt;AOC22,0,AOB$5*(AOB22-AOC22)/(AOB$8-AOC22))),IF(AOB22&lt;=AOB$8,AOB$5,IF(AOB22&gt;AOC22,0,AOB$5*(AOB22-AOC22)/(AOB$8-AOC22))))))</f>
      </c>
      <c r="AOE22" s="126">
        <f>IF(OR(AOB22="",AOC22=""),0,AOB$5)</f>
      </c>
      <c r="AOF22" s="125">
        <f>IF(AOB$6=0,RANK(AOD22,AOD$12:AOD$42,0),RANK(AOD22,AOD$12:AOD$42,1))</f>
      </c>
      <c r="AOG22" s="126">
        <v>99.97</v>
      </c>
      <c r="AOH22" s="126">
        <v>98.89</v>
      </c>
      <c r="AOI22" s="126">
        <f>IF((COUNTA(AOG$12:AOG$42)+COUNTA(AOH$12:AOH$42)=0),0.6*AOG$5,IF(OR(AOG22="",AOH22=""),0,IF(AOG$6=0,IF(AOG22&gt;=AOG$8,AOG$5,IF(AOG22&lt;AOH22,0,AOG$5*(AOG22-AOH22)/(AOG$8-AOH22))),IF(AOG22&lt;=AOG$8,AOG$5,IF(AOG22&gt;AOH22,0,AOG$5*(AOG22-AOH22)/(AOG$8-AOH22))))))</f>
      </c>
      <c r="AOJ22" s="126">
        <f>IF(OR(AOG22="",AOH22=""),0,AOG$5)</f>
      </c>
      <c r="AOK22" s="125">
        <f>IF(AOG$6=0,RANK(AOI22,AOI$12:AOI$42,0),RANK(AOI22,AOI$12:AOI$42,1))</f>
      </c>
      <c r="AOL22" s="126">
        <v>99.97</v>
      </c>
      <c r="AOM22" s="126">
        <v>98.78</v>
      </c>
      <c r="AON22" s="126">
        <f>IF((COUNTA(AOL$12:AOL$42)+COUNTA(AOM$12:AOM$42)=0),0.6*AOL$5,IF(OR(AOL22="",AOM22=""),0,IF(AOL$6=0,IF(AOL22&gt;=AOL$8,AOL$5,IF(AOL22&lt;AOM22,0,AOL$5*(AOL22-AOM22)/(AOL$8-AOM22))),IF(AOL22&lt;=AOL$8,AOL$5,IF(AOL22&gt;AOM22,0,AOL$5*(AOL22-AOM22)/(AOL$8-AOM22))))))</f>
      </c>
      <c r="AOO22" s="126">
        <f>IF(OR(AOL22="",AOM22=""),0,AOL$5)</f>
      </c>
      <c r="AOP22" s="125">
        <f>IF(AOL$6=0,RANK(AON22,AON$12:AON$42,0),RANK(AON22,AON$12:AON$42,1))</f>
      </c>
      <c r="AOQ22" s="126">
        <v>0.05</v>
      </c>
      <c r="AOR22" s="126">
        <v>1.06</v>
      </c>
      <c r="AOS22" s="126">
        <f>IF((COUNTA(AOQ$12:AOQ$42)+COUNTA(AOR$12:AOR$42)=0),0.6*AOQ$5,IF(OR(AOQ22="",AOR22=""),0,IF(AOQ$6=0,IF(AOQ22&gt;=AOQ$8,AOQ$5,IF(AOQ22&lt;AOR22,0,AOQ$5*(AOQ22-AOR22)/(AOQ$8-AOR22))),IF(AOQ22&lt;=AOQ$8,AOQ$5,IF(AOQ22&gt;AOR22,0,AOQ$5*(AOQ22-AOR22)/(AOQ$8-AOR22))))))</f>
      </c>
      <c r="AOT22" s="126">
        <f>IF(OR(AOQ22="",AOR22=""),0,AOQ$5)</f>
      </c>
      <c r="AOU22" s="125">
        <f>IF(AOQ$6=0,RANK(AOS22,AOS$12:AOS$42,0),RANK(AOS22,AOS$12:AOS$42,1))</f>
      </c>
      <c r="AOV22" s="126">
        <v>0.05</v>
      </c>
      <c r="AOW22" s="126">
        <v>1.45</v>
      </c>
      <c r="AOX22" s="126">
        <f>IF((COUNTA(AOV$12:AOV$42)+COUNTA(AOW$12:AOW$42)=0),0.6*AOV$5,IF(OR(AOV22="",AOW22=""),0,IF(AOV$6=0,IF(AOV22&gt;=AOV$8,AOV$5,IF(AOV22&lt;AOW22,0,AOV$5*(AOV22-AOW22)/(AOV$8-AOW22))),IF(AOV22&lt;=AOV$8,AOV$5,IF(AOV22&gt;AOW22,0,AOV$5*(AOV22-AOW22)/(AOV$8-AOW22))))))</f>
      </c>
      <c r="AOY22" s="126">
        <f>IF(OR(AOV22="",AOW22=""),0,AOV$5)</f>
      </c>
      <c r="AOZ22" s="125">
        <f>IF(AOV$6=0,RANK(AOX22,AOX$12:AOX$42,0),RANK(AOX22,AOX$12:AOX$42,1))</f>
      </c>
      <c r="APA22" s="126">
        <v>0.01</v>
      </c>
      <c r="APB22" s="126">
        <v>1.18</v>
      </c>
      <c r="APC22" s="126">
        <f>IF((COUNTA(APA$12:APA$42)+COUNTA(APB$12:APB$42)=0),0.6*APA$5,IF(OR(APA22="",APB22=""),0,IF(APA$6=0,IF(APA22&gt;=APA$8,APA$5,IF(APA22&lt;APB22,0,APA$5*(APA22-APB22)/(APA$8-APB22))),IF(APA22&lt;=APA$8,APA$5,IF(APA22&gt;APB22,0,APA$5*(APA22-APB22)/(APA$8-APB22))))))</f>
      </c>
      <c r="APD22" s="126">
        <f>IF(OR(APA22="",APB22=""),0,APA$5)</f>
      </c>
      <c r="APE22" s="125">
        <f>IF(APA$6=0,RANK(APC22,APC$12:APC$42,0),RANK(APC22,APC$12:APC$42,1))</f>
      </c>
      <c r="APF22" s="126">
        <v>0.01</v>
      </c>
      <c r="APG22" s="126">
        <v>1.72</v>
      </c>
      <c r="APH22" s="126">
        <f>IF((COUNTA(APF$12:APF$42)+COUNTA(APG$12:APG$42)=0),0.6*APF$5,IF(OR(APF22="",APG22=""),0,IF(APF$6=0,IF(APF22&gt;=APF$8,APF$5,IF(APF22&lt;APG22,0,APF$5*(APF22-APG22)/(APF$8-APG22))),IF(APF22&lt;=APF$8,APF$5,IF(APF22&gt;APG22,0,APF$5*(APF22-APG22)/(APF$8-APG22))))))</f>
      </c>
      <c r="API22" s="126">
        <f>IF(OR(APF22="",APG22=""),0,APF$5)</f>
      </c>
      <c r="APJ22" s="125">
        <f>IF(APF$6=0,RANK(APH22,APH$12:APH$42,0),RANK(APH22,APH$12:APH$42,1))</f>
      </c>
      <c r="APK22" s="126">
        <v>57.32</v>
      </c>
      <c r="APL22" s="126">
        <v>34.35</v>
      </c>
      <c r="APM22" s="126">
        <f>IF((COUNTA(APK$12:APK$42)+COUNTA(APL$12:APL$42)=0),0.6*APK$5,IF(OR(APK22="",APL22=""),0,IF(APK$6=0,IF(APK22&gt;=APK$8,APK$5,IF(APK22&lt;APL22,0,APK$5*(APK22-APL22)/(APK$8-APL22))),IF(APK22&lt;=APK$8,APK$5,IF(APK22&gt;APL22,0,APK$5*(APK22-APL22)/(APK$8-APL22))))))</f>
      </c>
      <c r="APN22" s="126">
        <f>IF(OR(APK22="",APL22=""),0,APK$5)</f>
      </c>
      <c r="APO22" s="125">
        <f>IF(APK$6=0,RANK(APM22,APM$12:APM$42,0),RANK(APM22,APM$12:APM$42,1))</f>
      </c>
      <c r="APP22" s="126">
        <v>57.32</v>
      </c>
      <c r="APQ22" s="126">
        <v>35.19</v>
      </c>
      <c r="APR22" s="126">
        <f>IF((COUNTA(APP$12:APP$42)+COUNTA(APQ$12:APQ$42)=0),0.6*APP$5,IF(OR(APP22="",APQ22=""),0,IF(APP$6=0,IF(APP22&gt;=APP$8,APP$5,IF(APP22&lt;APQ22,0,APP$5*(APP22-APQ22)/(APP$8-APQ22))),IF(APP22&lt;=APP$8,APP$5,IF(APP22&gt;APQ22,0,APP$5*(APP22-APQ22)/(APP$8-APQ22))))))</f>
      </c>
      <c r="APS22" s="126">
        <f>IF(OR(APP22="",APQ22=""),0,APP$5)</f>
      </c>
      <c r="APT22" s="125">
        <f>IF(APP$6=0,RANK(APR22,APR$12:APR$42,0),RANK(APR22,APR$12:APR$42,1))</f>
      </c>
      <c r="APU22" s="126">
        <v>10.46</v>
      </c>
      <c r="APV22" s="126">
        <v>5.86</v>
      </c>
      <c r="APW22" s="126">
        <f>IF((COUNTA(APU$12:APU$42)+COUNTA(APV$12:APV$42)=0),0.6*APU$5,IF(OR(APU22="",APV22=""),0,IF(APU$6=0,IF(APU22&gt;=APU$8,APU$5,IF(APU22&lt;APV22,0,APU$5*(APU22-APV22)/(APU$8-APV22))),IF(APU22&lt;=APU$8,APU$5,IF(APU22&gt;APV22,0,APU$5*(APU22-APV22)/(APU$8-APV22))))))</f>
      </c>
      <c r="APX22" s="126">
        <f>IF(OR(APU22="",APV22=""),0,APU$5)</f>
      </c>
      <c r="APY22" s="125">
        <f>IF(APU$6=0,RANK(APW22,APW$12:APW$42,0),RANK(APW22,APW$12:APW$42,1))</f>
      </c>
      <c r="APZ22" s="126">
        <v>10.46</v>
      </c>
      <c r="AQA22" s="126">
        <v>6.01</v>
      </c>
      <c r="AQB22" s="126">
        <f>IF((COUNTA(APZ$12:APZ$42)+COUNTA(AQA$12:AQA$42)=0),0.6*APZ$5,IF(OR(APZ22="",AQA22=""),0,IF(APZ$6=0,IF(APZ22&gt;=APZ$8,APZ$5,IF(APZ22&lt;AQA22,0,APZ$5*(APZ22-AQA22)/(APZ$8-AQA22))),IF(APZ22&lt;=APZ$8,APZ$5,IF(APZ22&gt;AQA22,0,APZ$5*(APZ22-AQA22)/(APZ$8-AQA22))))))</f>
      </c>
      <c r="AQC22" s="126">
        <f>IF(OR(APZ22="",AQA22=""),0,APZ$5)</f>
      </c>
      <c r="AQD22" s="125">
        <f>IF(APZ$6=0,RANK(AQB22,AQB$12:AQB$42,0),RANK(AQB22,AQB$12:AQB$42,1))</f>
      </c>
      <c r="AQE22" s="126">
        <v>99.9611348620288</v>
      </c>
      <c r="AQF22" s="126">
        <v>95.3224840341836</v>
      </c>
      <c r="AQG22" s="126">
        <f>IF((COUNTA(AQE$12:AQE$42)+COUNTA(AQF$12:AQF$42)=0),0.6*AQE$5,IF(OR(AQE22="",AQF22=""),0,IF(AQE$6=0,IF(AQE22&gt;=AQE$8,AQE$5,IF(AQE22&lt;AQF22,0,AQE$5*(AQE22-AQF22)/(AQE$8-AQF22))),IF(AQE22&lt;=AQE$8,AQE$5,IF(AQE22&gt;AQF22,0,AQE$5*(AQE22-AQF22)/(AQE$8-AQF22))))))</f>
      </c>
      <c r="AQH22" s="126">
        <f>IF(OR(AQE22="",AQF22=""),0,AQE$5)</f>
      </c>
      <c r="AQI22" s="125">
        <f>IF(AQE$6=0,RANK(AQG22,AQG$12:AQG$42,0),RANK(AQG22,AQG$12:AQG$42,1))</f>
      </c>
      <c r="AQJ22" s="126">
        <v>99.9611348620288</v>
      </c>
      <c r="AQK22" s="126">
        <v>95.4612772319211</v>
      </c>
      <c r="AQL22" s="126">
        <f>IF((COUNTA(AQJ$12:AQJ$42)+COUNTA(AQK$12:AQK$42)=0),0.6*AQJ$5,IF(OR(AQJ22="",AQK22=""),0,IF(AQJ$6=0,IF(AQJ22&gt;=AQJ$8,AQJ$5,IF(AQJ22&lt;AQK22,0,AQJ$5*(AQJ22-AQK22)/(AQJ$8-AQK22))),IF(AQJ22&lt;=AQJ$8,AQJ$5,IF(AQJ22&gt;AQK22,0,AQJ$5*(AQJ22-AQK22)/(AQJ$8-AQK22))))))</f>
      </c>
      <c r="AQM22" s="126">
        <f>IF(OR(AQJ22="",AQK22=""),0,AQJ$5)</f>
      </c>
      <c r="AQN22" s="125">
        <f>IF(AQJ$6=0,RANK(AQL22,AQL$12:AQL$42,0),RANK(AQL22,AQL$12:AQL$42,1))</f>
      </c>
      <c r="AQO22" s="126">
        <v>100</v>
      </c>
      <c r="AQP22"/>
      <c r="AQQ22" s="126">
        <f>IF((COUNTA(AQO$12:AQO$42)+COUNTA(AQP$12:AQP$42)=0),0.6*AQO$5,IF(OR(AQO22="",AQP22=""),0,IF(AQO$6=0,IF(AQO22&gt;=AQO$8,AQO$5,IF(AQO22&lt;AQP22,0,AQO$5*(AQO22-AQP22)/(AQO$8-AQP22))),IF(AQO22&lt;=AQO$8,AQO$5,IF(AQO22&gt;AQP22,0,AQO$5*(AQO22-AQP22)/(AQO$8-AQP22))))))</f>
      </c>
      <c r="AQR22" s="126">
        <f>IF(OR(AQO22="",AQP22=""),0,AQO$5)</f>
      </c>
      <c r="AQS22" s="125">
        <f>IF(AQO$6=0,RANK(AQQ22,AQQ$12:AQQ$42,0),RANK(AQQ22,AQQ$12:AQQ$42,1))</f>
      </c>
      <c r="AQT22" s="126">
        <v>100</v>
      </c>
      <c r="AQU22"/>
      <c r="AQV22" s="126">
        <f>IF((COUNTA(AQT$12:AQT$42)+COUNTA(AQU$12:AQU$42)=0),0.6*AQT$5,IF(OR(AQT22="",AQU22=""),0,IF(AQT$6=0,IF(AQT22&gt;=AQT$8,AQT$5,IF(AQT22&lt;AQU22,0,AQT$5*(AQT22-AQU22)/(AQT$8-AQU22))),IF(AQT22&lt;=AQT$8,AQT$5,IF(AQT22&gt;AQU22,0,AQT$5*(AQT22-AQU22)/(AQT$8-AQU22))))))</f>
      </c>
      <c r="AQW22" s="126">
        <f>IF(OR(AQT22="",AQU22=""),0,AQT$5)</f>
      </c>
      <c r="AQX22" s="125">
        <f>IF(AQT$6=0,RANK(AQV22,AQV$12:AQV$42,0),RANK(AQV22,AQV$12:AQV$42,1))</f>
      </c>
      <c r="AQY22" s="126">
        <v>2.23</v>
      </c>
      <c r="AQZ22" s="126">
        <v>4.97</v>
      </c>
      <c r="ARA22" s="126">
        <f>IF((COUNTA(AQY$12:AQY$42)+COUNTA(AQZ$12:AQZ$42)=0),0.6*AQY$5,IF(OR(AQY22="",AQZ22=""),0,IF(AQY$6=0,IF(AQY22&gt;=AQY$8,AQY$5,IF(AQY22&lt;AQZ22,0,AQY$5*(AQY22-AQZ22)/(AQY$8-AQZ22))),IF(AQY22&lt;=AQY$8,AQY$5,IF(AQY22&gt;AQZ22,0,AQY$5*(AQY22-AQZ22)/(AQY$8-AQZ22))))))</f>
      </c>
      <c r="ARB22" s="126">
        <f>IF(OR(AQY22="",AQZ22=""),0,AQY$5)</f>
      </c>
      <c r="ARC22" s="125">
        <f>IF(AQY$6=0,RANK(ARA22,ARA$12:ARA$42,0),RANK(ARA22,ARA$12:ARA$42,1))</f>
      </c>
      <c r="ARD22" s="126">
        <v>2.23</v>
      </c>
      <c r="ARE22" s="126">
        <v>5.42</v>
      </c>
      <c r="ARF22" s="126">
        <f>IF((COUNTA(ARD$12:ARD$42)+COUNTA(ARE$12:ARE$42)=0),0.6*ARD$5,IF(OR(ARD22="",ARE22=""),0,IF(ARD$6=0,IF(ARD22&gt;=ARD$8,ARD$5,IF(ARD22&lt;ARE22,0,ARD$5*(ARD22-ARE22)/(ARD$8-ARE22))),IF(ARD22&lt;=ARD$8,ARD$5,IF(ARD22&gt;ARE22,0,ARD$5*(ARD22-ARE22)/(ARD$8-ARE22))))))</f>
      </c>
      <c r="ARG22" s="126">
        <f>IF(OR(ARD22="",ARE22=""),0,ARD$5)</f>
      </c>
      <c r="ARH22" s="125">
        <f>IF(ARD$6=0,RANK(ARF22,ARF$12:ARF$42,0),RANK(ARF22,ARF$12:ARF$42,1))</f>
      </c>
      <c r="ARI22" s="126">
        <v>96.19</v>
      </c>
      <c r="ARJ22"/>
      <c r="ARK22" s="126">
        <f>IF((COUNTA(ARI$12:ARI$42)+COUNTA(ARJ$12:ARJ$42)=0),0.6*ARI$5,IF(OR(ARI22="",ARJ22=""),0,IF(ARI$6=0,IF(ARI22&gt;=ARI$8,ARI$5,IF(ARI22&lt;ARJ22,0,ARI$5*(ARI22-ARJ22)/(ARI$8-ARJ22))),IF(ARI22&lt;=ARI$8,ARI$5,IF(ARI22&gt;ARJ22,0,ARI$5*(ARI22-ARJ22)/(ARI$8-ARJ22))))))</f>
      </c>
      <c r="ARL22" s="126">
        <f>IF(OR(ARI22="",ARJ22=""),0,ARI$5)</f>
      </c>
      <c r="ARM22" s="125">
        <f>IF(ARI$6=0,RANK(ARK22,ARK$12:ARK$42,0),RANK(ARK22,ARK$12:ARK$42,1))</f>
      </c>
      <c r="ARN22" s="126">
        <v>96.19</v>
      </c>
      <c r="ARO22"/>
      <c r="ARP22" s="126">
        <f>IF((COUNTA(ARN$12:ARN$42)+COUNTA(ARO$12:ARO$42)=0),0.6*ARN$5,IF(OR(ARN22="",ARO22=""),0,IF(ARN$6=0,IF(ARN22&gt;=ARN$8,ARN$5,IF(ARN22&lt;ARO22,0,ARN$5*(ARN22-ARO22)/(ARN$8-ARO22))),IF(ARN22&lt;=ARN$8,ARN$5,IF(ARN22&gt;ARO22,0,ARN$5*(ARN22-ARO22)/(ARN$8-ARO22))))))</f>
      </c>
      <c r="ARQ22" s="126">
        <f>IF(OR(ARN22="",ARO22=""),0,ARN$5)</f>
      </c>
      <c r="ARR22" s="125">
        <f>IF(ARN$6=0,RANK(ARP22,ARP$12:ARP$42,0),RANK(ARP22,ARP$12:ARP$42,1))</f>
      </c>
      <c r="ARS22" s="126">
        <v>100</v>
      </c>
      <c r="ART22" s="126">
        <v>99.38</v>
      </c>
      <c r="ARU22" s="126">
        <f>IF((COUNTA(ARS$12:ARS$42)+COUNTA(ART$12:ART$42)=0),0.6*ARS$5,IF(OR(ARS22="",ART22=""),0,IF(ARS$6=0,IF(ARS22&gt;=ARS$8,ARS$5,IF(ARS22&lt;ART22,0,ARS$5*(ARS22-ART22)/(ARS$8-ART22))),IF(ARS22&lt;=ARS$8,ARS$5,IF(ARS22&gt;ART22,0,ARS$5*(ARS22-ART22)/(ARS$8-ART22))))))</f>
      </c>
      <c r="ARV22" s="126">
        <f>IF(OR(ARS22="",ART22=""),0,ARS$5)</f>
      </c>
      <c r="ARW22" s="125">
        <f>IF(ARS$6=0,RANK(ARU22,ARU$12:ARU$42,0),RANK(ARU22,ARU$12:ARU$42,1))</f>
      </c>
      <c r="ARX22" s="126">
        <v>100</v>
      </c>
      <c r="ARY22" s="126">
        <v>99.85</v>
      </c>
      <c r="ARZ22" s="126">
        <f>IF((COUNTA(ARX$12:ARX$42)+COUNTA(ARY$12:ARY$42)=0),0.6*ARX$5,IF(OR(ARX22="",ARY22=""),0,IF(ARX$6=0,IF(ARX22&gt;=ARX$8,ARX$5,IF(ARX22&lt;ARY22,0,ARX$5*(ARX22-ARY22)/(ARX$8-ARY22))),IF(ARX22&lt;=ARX$8,ARX$5,IF(ARX22&gt;ARY22,0,ARX$5*(ARX22-ARY22)/(ARX$8-ARY22))))))</f>
      </c>
      <c r="ASA22" s="126">
        <f>IF(OR(ARX22="",ARY22=""),0,ARX$5)</f>
      </c>
      <c r="ASB22" s="125">
        <f>IF(ARX$6=0,RANK(ARZ22,ARZ$12:ARZ$42,0),RANK(ARZ22,ARZ$12:ARZ$42,1))</f>
      </c>
      <c r="ASC22" s="126">
        <v>0.01</v>
      </c>
      <c r="ASD22" s="126">
        <v>0.03</v>
      </c>
      <c r="ASE22" s="126">
        <f>IF((COUNTA(ASC$12:ASC$42)+COUNTA(ASD$12:ASD$42)=0),0.6*ASC$5,IF(OR(ASC22="",ASD22=""),0,IF(ASC$6=0,IF(ASC22&gt;=ASC$8,ASC$5,IF(ASC22&lt;ASD22,0,ASC$5*(ASC22-ASD22)/(ASC$8-ASD22))),IF(ASC22&lt;=ASC$8,ASC$5,IF(ASC22&gt;ASD22,0,ASC$5*(ASC22-ASD22)/(ASC$8-ASD22))))))</f>
      </c>
      <c r="ASF22" s="126">
        <f>IF(OR(ASC22="",ASD22=""),0,ASC$5)</f>
      </c>
      <c r="ASG22" s="125">
        <f>IF(ASC$6=0,RANK(ASE22,ASE$12:ASE$42,0),RANK(ASE22,ASE$12:ASE$42,1))</f>
      </c>
      <c r="ASH22" s="126">
        <v>0.01</v>
      </c>
      <c r="ASI22" s="126">
        <v>0.03</v>
      </c>
      <c r="ASJ22" s="126">
        <f>IF((COUNTA(ASH$12:ASH$42)+COUNTA(ASI$12:ASI$42)=0),0.6*ASH$5,IF(OR(ASH22="",ASI22=""),0,IF(ASH$6=0,IF(ASH22&gt;=ASH$8,ASH$5,IF(ASH22&lt;ASI22,0,ASH$5*(ASH22-ASI22)/(ASH$8-ASI22))),IF(ASH22&lt;=ASH$8,ASH$5,IF(ASH22&gt;ASI22,0,ASH$5*(ASH22-ASI22)/(ASH$8-ASI22))))))</f>
      </c>
      <c r="ASK22" s="126">
        <f>IF(OR(ASH22="",ASI22=""),0,ASH$5)</f>
      </c>
      <c r="ASL22" s="125">
        <f>IF(ASH$6=0,RANK(ASJ22,ASJ$12:ASJ$42,0),RANK(ASJ22,ASJ$12:ASJ$42,1))</f>
      </c>
      <c r="ASM22" s="126">
        <v>100</v>
      </c>
      <c r="ASN22" s="126">
        <v>99.81</v>
      </c>
      <c r="ASO22" s="126">
        <f>IF((COUNTA(ASM$12:ASM$42)+COUNTA(ASN$12:ASN$42)=0),0.6*ASM$5,IF(OR(ASM22="",ASN22=""),0,IF(ASM$6=0,IF(ASM22&gt;=ASM$8,ASM$5,IF(ASM22&lt;ASN22,0,ASM$5*(ASM22-ASN22)/(ASM$8-ASN22))),IF(ASM22&lt;=ASM$8,ASM$5,IF(ASM22&gt;ASN22,0,ASM$5*(ASM22-ASN22)/(ASM$8-ASN22))))))</f>
      </c>
      <c r="ASP22" s="126">
        <f>IF(OR(ASM22="",ASN22=""),0,ASM$5)</f>
      </c>
      <c r="ASQ22" s="125">
        <f>IF(ASM$6=0,RANK(ASO22,ASO$12:ASO$42,0),RANK(ASO22,ASO$12:ASO$42,1))</f>
      </c>
      <c r="ASR22" s="126">
        <v>100</v>
      </c>
      <c r="ASS22" s="126">
        <v>99.73</v>
      </c>
      <c r="AST22" s="126">
        <f>IF((COUNTA(ASR$12:ASR$42)+COUNTA(ASS$12:ASS$42)=0),0.6*ASR$5,IF(OR(ASR22="",ASS22=""),0,IF(ASR$6=0,IF(ASR22&gt;=ASR$8,ASR$5,IF(ASR22&lt;ASS22,0,ASR$5*(ASR22-ASS22)/(ASR$8-ASS22))),IF(ASR22&lt;=ASR$8,ASR$5,IF(ASR22&gt;ASS22,0,ASR$5*(ASR22-ASS22)/(ASR$8-ASS22))))))</f>
      </c>
      <c r="ASU22" s="126">
        <f>IF(OR(ASR22="",ASS22=""),0,ASR$5)</f>
      </c>
      <c r="ASV22" s="125">
        <f>IF(ASR$6=0,RANK(AST22,AST$12:AST$42,0),RANK(AST22,AST$12:AST$42,1))</f>
      </c>
      <c r="ASW22" s="126">
        <v>0.05</v>
      </c>
      <c r="ASX22" s="126">
        <v>0.86</v>
      </c>
      <c r="ASY22" s="126">
        <f>IF((COUNTA(ASW$12:ASW$42)+COUNTA(ASX$12:ASX$42)=0),0.6*ASW$5,IF(OR(ASW22="",ASX22=""),0,IF(ASW$6=0,IF(ASW22&gt;=ASW$8,ASW$5,IF(ASW22&lt;ASX22,0,ASW$5*(ASW22-ASX22)/(ASW$8-ASX22))),IF(ASW22&lt;=ASW$8,ASW$5,IF(ASW22&gt;ASX22,0,ASW$5*(ASW22-ASX22)/(ASW$8-ASX22))))))</f>
      </c>
      <c r="ASZ22" s="126">
        <f>IF(OR(ASW22="",ASX22=""),0,ASW$5)</f>
      </c>
      <c r="ATA22" s="125">
        <f>IF(ASW$6=0,RANK(ASY22,ASY$12:ASY$42,0),RANK(ASY22,ASY$12:ASY$42,1))</f>
      </c>
      <c r="ATB22" s="126">
        <v>0.05</v>
      </c>
      <c r="ATC22" s="126">
        <v>1.05</v>
      </c>
      <c r="ATD22" s="126">
        <f>IF((COUNTA(ATB$12:ATB$42)+COUNTA(ATC$12:ATC$42)=0),0.6*ATB$5,IF(OR(ATB22="",ATC22=""),0,IF(ATB$6=0,IF(ATB22&gt;=ATB$8,ATB$5,IF(ATB22&lt;ATC22,0,ATB$5*(ATB22-ATC22)/(ATB$8-ATC22))),IF(ATB22&lt;=ATB$8,ATB$5,IF(ATB22&gt;ATC22,0,ATB$5*(ATB22-ATC22)/(ATB$8-ATC22))))))</f>
      </c>
      <c r="ATE22" s="126">
        <f>IF(OR(ATB22="",ATC22=""),0,ATB$5)</f>
      </c>
      <c r="ATF22" s="125">
        <f>IF(ATB$6=0,RANK(ATD22,ATD$12:ATD$42,0),RANK(ATD22,ATD$12:ATD$42,1))</f>
      </c>
      <c r="ATG22" s="126">
        <v>0.00256536880383266</v>
      </c>
      <c r="ATH22" s="126">
        <v>2.29566367573274</v>
      </c>
      <c r="ATI22" s="126">
        <f>IF((COUNTA(ATG$12:ATG$42)+COUNTA(ATH$12:ATH$42)=0),0.6*ATG$5,IF(OR(ATG22="",ATH22=""),0,IF(ATG$6=0,IF(ATG22&gt;=ATG$8,ATG$5,IF(ATG22&lt;ATH22,0,ATG$5*(ATG22-ATH22)/(ATG$8-ATH22))),IF(ATG22&lt;=ATG$8,ATG$5,IF(ATG22&gt;ATH22,0,ATG$5*(ATG22-ATH22)/(ATG$8-ATH22))))))</f>
      </c>
      <c r="ATJ22" s="126">
        <f>IF(OR(ATG22="",ATH22=""),0,ATG$5)</f>
      </c>
      <c r="ATK22" s="125">
        <f>IF(ATG$6=0,RANK(ATI22,ATI$12:ATI$42,0),RANK(ATI22,ATI$12:ATI$42,1))</f>
      </c>
      <c r="ATL22" s="126">
        <v>0.00256536880383266</v>
      </c>
      <c r="ATM22" s="126">
        <v>2.09091716239013</v>
      </c>
      <c r="ATN22" s="126">
        <f>IF((COUNTA(ATL$12:ATL$42)+COUNTA(ATM$12:ATM$42)=0),0.6*ATL$5,IF(OR(ATL22="",ATM22=""),0,IF(ATL$6=0,IF(ATL22&gt;=ATL$8,ATL$5,IF(ATL22&lt;ATM22,0,ATL$5*(ATL22-ATM22)/(ATL$8-ATM22))),IF(ATL22&lt;=ATL$8,ATL$5,IF(ATL22&gt;ATM22,0,ATL$5*(ATL22-ATM22)/(ATL$8-ATM22))))))</f>
      </c>
      <c r="ATO22" s="126">
        <f>IF(OR(ATL22="",ATM22=""),0,ATL$5)</f>
      </c>
      <c r="ATP22" s="125">
        <f>IF(ATL$6=0,RANK(ATN22,ATN$12:ATN$42,0),RANK(ATN22,ATN$12:ATN$42,1))</f>
      </c>
      <c r="ATQ22" s="126">
        <v>63.9517803576104</v>
      </c>
      <c r="ATR22" s="126">
        <v>28.9226003928017</v>
      </c>
      <c r="ATS22" s="126">
        <f>IF((COUNTA(ATQ$12:ATQ$42)+COUNTA(ATR$12:ATR$42)=0),0.6*ATQ$5,IF(OR(ATQ22="",ATR22=""),0,IF(ATQ$6=0,IF(ATQ22&gt;=ATQ$8,ATQ$5,IF(ATQ22&lt;ATR22,0,ATQ$5*(ATQ22-ATR22)/(ATQ$8-ATR22))),IF(ATQ22&lt;=ATQ$8,ATQ$5,IF(ATQ22&gt;ATR22,0,ATQ$5*(ATQ22-ATR22)/(ATQ$8-ATR22))))))</f>
      </c>
      <c r="ATT22" s="126">
        <f>IF(OR(ATQ22="",ATR22=""),0,ATQ$5)</f>
      </c>
      <c r="ATU22" s="125">
        <f>IF(ATQ$6=0,RANK(ATS22,ATS$12:ATS$42,0),RANK(ATS22,ATS$12:ATS$42,1))</f>
      </c>
      <c r="ATV22" s="126">
        <v>63.9517803576104</v>
      </c>
      <c r="ATW22" s="126">
        <v>28.8410417819628</v>
      </c>
      <c r="ATX22" s="126">
        <f>IF((COUNTA(ATV$12:ATV$42)+COUNTA(ATW$12:ATW$42)=0),0.6*ATV$5,IF(OR(ATV22="",ATW22=""),0,IF(ATV$6=0,IF(ATV22&gt;=ATV$8,ATV$5,IF(ATV22&lt;ATW22,0,ATV$5*(ATV22-ATW22)/(ATV$8-ATW22))),IF(ATV22&lt;=ATV$8,ATV$5,IF(ATV22&gt;ATW22,0,ATV$5*(ATV22-ATW22)/(ATV$8-ATW22))))))</f>
      </c>
      <c r="ATY22" s="126">
        <f>IF(OR(ATV22="",ATW22=""),0,ATV$5)</f>
      </c>
      <c r="ATZ22" s="125">
        <f>IF(ATV$6=0,RANK(ATX22,ATX$12:ATX$42,0),RANK(ATX22,ATX$12:ATX$42,1))</f>
      </c>
      <c r="AUA22" s="126">
        <v>15.1881911813565</v>
      </c>
      <c r="AUB22" s="126">
        <v>9.45961925032517</v>
      </c>
      <c r="AUC22" s="126">
        <f>IF((COUNTA(AUA$12:AUA$42)+COUNTA(AUB$12:AUB$42)=0),0.6*AUA$5,IF(OR(AUA22="",AUB22=""),0,IF(AUA$6=0,IF(AUA22&gt;=AUA$8,AUA$5,IF(AUA22&lt;AUB22,0,AUA$5*(AUA22-AUB22)/(AUA$8-AUB22))),IF(AUA22&lt;=AUA$8,AUA$5,IF(AUA22&gt;AUB22,0,AUA$5*(AUA22-AUB22)/(AUA$8-AUB22))))))</f>
      </c>
      <c r="AUD22" s="126">
        <f>IF(OR(AUA22="",AUB22=""),0,AUA$5)</f>
      </c>
      <c r="AUE22" s="125">
        <f>IF(AUA$6=0,RANK(AUC22,AUC$12:AUC$42,0),RANK(AUC22,AUC$12:AUC$42,1))</f>
      </c>
      <c r="AUF22" s="126">
        <v>15.1881911813565</v>
      </c>
      <c r="AUG22" s="126">
        <v>9.44844691153892</v>
      </c>
      <c r="AUH22" s="126">
        <f>IF((COUNTA(AUF$12:AUF$42)+COUNTA(AUG$12:AUG$42)=0),0.6*AUF$5,IF(OR(AUF22="",AUG22=""),0,IF(AUF$6=0,IF(AUF22&gt;=AUF$8,AUF$5,IF(AUF22&lt;AUG22,0,AUF$5*(AUF22-AUG22)/(AUF$8-AUG22))),IF(AUF22&lt;=AUF$8,AUF$5,IF(AUF22&gt;AUG22,0,AUF$5*(AUF22-AUG22)/(AUF$8-AUG22))))))</f>
      </c>
      <c r="AUI22" s="126">
        <f>IF(OR(AUF22="",AUG22=""),0,AUF$5)</f>
      </c>
      <c r="AUJ22" s="125">
        <f>IF(AUF$6=0,RANK(AUH22,AUH$12:AUH$42,0),RANK(AUH22,AUH$12:AUH$42,1))</f>
      </c>
      <c r="AUK22" s="126">
        <v>97.4</v>
      </c>
      <c r="AUL22" s="126">
        <f>IF(COUNTA(AUK$12:AUK$42)=0,0.6*AUK$5,IF(AUK22="",0,IF(AUK$6=0,IF(AUK22&gt;=AUK$8,AUK$5,IF(AUK22&lt;AUK$6,0,0.6*AUK$5+0.4*AUK$5*(AUK22-AUK$7)/(AUK$8-AUK$7))),IF(AUK22&lt;=AUK$8,AUK$5,IF(AUK22&gt;AUK$6,0,0.6*AUK$5+0.4*AUK$5*(AUK22-AUK$7)/(AUK$8-AUK$7))))))</f>
      </c>
      <c r="AUM22" s="126">
        <f>IF(AUK22&lt;&gt;"",AUK$5,0)</f>
      </c>
      <c r="AUN22" s="125">
        <f>IF(AUK$6=0,RANK(AUK22,AUK$12:AUK$42,0),RANK(AUK22,AUK$12:AUK$42,1))</f>
      </c>
      <c r="AUO22"/>
      <c r="AUP22" s="126">
        <f>IF(COUNTA(AUO$12:AUO$42)=0,0.6*AUO$5,IF(AUO22="",0,IF(AUO$6=0,IF(AUO22&gt;=AUO$8,AUO$5,IF(AUO22&lt;AUO$6,0,0.6*AUO$5+0.4*AUO$5*(AUO22-AUO$7)/(AUO$8-AUO$7))),IF(AUO22&lt;=AUO$8,AUO$5,IF(AUO22&gt;AUO$6,0,0.6*AUO$5+0.4*AUO$5*(AUO22-AUO$7)/(AUO$8-AUO$7))))))</f>
      </c>
      <c r="AUQ22" s="126">
        <f>IF(AUO22&lt;&gt;"",AUO$5,0)</f>
      </c>
      <c r="AUR22" s="125">
        <f>IF(AUO$6=0,RANK(AUO22,AUO$12:AUO$42,0),RANK(AUO22,AUO$12:AUO$42,1))</f>
      </c>
      <c r="AUS22"/>
      <c r="AUT22" s="126">
        <f>IF(COUNTA(AUS$12:AUS$42)=0,0.6*AUS$5,IF(AUS22="",0,IF(AUS$6=0,IF(AUS22&gt;=AUS$8,AUS$5,IF(AUS22&lt;AUS$6,0,0.6*AUS$5+0.4*AUS$5*(AUS22-AUS$7)/(AUS$8-AUS$7))),IF(AUS22&lt;=AUS$8,AUS$5,IF(AUS22&gt;AUS$6,0,0.6*AUS$5+0.4*AUS$5*(AUS22-AUS$7)/(AUS$8-AUS$7))))))</f>
      </c>
      <c r="AUU22" s="126">
        <f>IF(AUS22&lt;&gt;"",AUS$5,0)</f>
      </c>
      <c r="AUV22" s="125">
        <f>IF(AUS$6=0,RANK(AUS22,AUS$12:AUS$42,0),RANK(AUS22,AUS$12:AUS$42,1))</f>
      </c>
      <c r="AUW22"/>
      <c r="AUX22" s="126">
        <f>IF(COUNTA(AUW$12:AUW$42)=0,0.6*AUW$5,IF(AUW22="",0,IF(AUW$6=0,IF(AUW22&gt;=AUW$8,AUW$5,IF(AUW22&lt;AUW$6,0,0.6*AUW$5+0.4*AUW$5*(AUW22-AUW$7)/(AUW$8-AUW$7))),IF(AUW22&lt;=AUW$8,AUW$5,IF(AUW22&gt;AUW$6,0,0.6*AUW$5+0.4*AUW$5*(AUW22-AUW$7)/(AUW$8-AUW$7))))))</f>
      </c>
      <c r="AUY22" s="126">
        <f>IF(AUW22&lt;&gt;"",AUW$5,0)</f>
      </c>
      <c r="AUZ22" s="125">
        <f>IF(AUW$6=0,RANK(AUW22,AUW$12:AUW$42,0),RANK(AUW22,AUW$12:AUW$42,1))</f>
      </c>
      <c r="AVA22"/>
      <c r="AVB22" s="126">
        <f>IF(COUNTA(AVA$12:AVA$42)=0,0.6*AVA$5,IF(AVA22="",0,IF(AVA$6=0,IF(AVA22&gt;=AVA$8,AVA$5,IF(AVA22&lt;AVA$6,0,0.6*AVA$5+0.4*AVA$5*(AVA22-AVA$7)/(AVA$8-AVA$7))),IF(AVA22&lt;=AVA$8,AVA$5,IF(AVA22&gt;AVA$6,0,0.6*AVA$5+0.4*AVA$5*(AVA22-AVA$7)/(AVA$8-AVA$7))))))</f>
      </c>
      <c r="AVC22" s="126">
        <f>IF(AVA22&lt;&gt;"",AVA$5,0)</f>
      </c>
      <c r="AVD22" s="125">
        <f>IF(AVA$6=0,RANK(AVA22,AVA$12:AVA$42,0),RANK(AVA22,AVA$12:AVA$42,1))</f>
      </c>
      <c r="AVE22" s="126">
        <v>99.7702709383676</v>
      </c>
      <c r="AVF22" s="126">
        <f>IF(COUNTA(AVE$12:AVE$42)=0,0.6*AVE$5,IF(AVE22="",0,IF(AVE$6=0,IF(AVE22&gt;=AVE$8,AVE$5,IF(AVE22&lt;AVE$6,0,0.6*AVE$5+0.4*AVE$5*(AVE22-AVE$7)/(AVE$8-AVE$7))),IF(AVE22&lt;=AVE$8,AVE$5,IF(AVE22&gt;AVE$6,0,0.6*AVE$5+0.4*AVE$5*(AVE22-AVE$7)/(AVE$8-AVE$7))))))</f>
      </c>
      <c r="AVG22" s="126">
        <f>IF(AVE22&lt;&gt;"",AVE$5,0)</f>
      </c>
      <c r="AVH22" s="125">
        <f>IF(AVE$6=0,RANK(AVE22,AVE$12:AVE$42,0),RANK(AVE22,AVE$12:AVE$42,1))</f>
      </c>
      <c r="AVI22" s="126">
        <v>100</v>
      </c>
      <c r="AVJ22" s="126">
        <f>IF(COUNTA(AVI$12:AVI$42)=0,0.6*AVI$5,IF(AVI22="",0,IF(AVI$6=0,IF(AVI22&gt;=AVI$8,AVI$5,IF(AVI22&lt;AVI$6,0,0.6*AVI$5+0.4*AVI$5*(AVI22-AVI$7)/(AVI$8-AVI$7))),IF(AVI22&lt;=AVI$8,AVI$5,IF(AVI22&gt;AVI$6,0,0.6*AVI$5+0.4*AVI$5*(AVI22-AVI$7)/(AVI$8-AVI$7))))))</f>
      </c>
      <c r="AVK22" s="126">
        <f>IF(AVI22&lt;&gt;"",AVI$5,0)</f>
      </c>
      <c r="AVL22" s="125">
        <f>IF(AVI$6=0,RANK(AVI22,AVI$12:AVI$42,0),RANK(AVI22,AVI$12:AVI$42,1))</f>
      </c>
      <c r="AVM22" s="126">
        <v>2.15</v>
      </c>
      <c r="AVN22" s="126">
        <f>IF(COUNTA(AVM$12:AVM$42)=0,0.6*AVM$5,IF(AVM22="",0,IF(AVM$6=0,IF(AVM22&gt;=AVM$8,AVM$5,IF(AVM22&lt;AVM$6,0,0.6*AVM$5+0.4*AVM$5*(AVM22-AVM$7)/(AVM$8-AVM$7))),IF(AVM22&lt;=AVM$8,AVM$5,IF(AVM22&gt;AVM$6,0,0.6*AVM$5+0.4*AVM$5*(AVM22-AVM$7)/(AVM$8-AVM$7))))))</f>
      </c>
      <c r="AVO22" s="126">
        <f>IF(AVM22&lt;&gt;"",AVM$5,0)</f>
      </c>
      <c r="AVP22" s="125">
        <f>IF(AVM$6=0,RANK(AVM22,AVM$12:AVM$42,0),RANK(AVM22,AVM$12:AVM$42,1))</f>
      </c>
      <c r="AVQ22" s="126">
        <v>98.41</v>
      </c>
      <c r="AVR22" s="126">
        <f>IF(COUNTA(AVQ$12:AVQ$42)=0,0.6*AVQ$5,IF(AVQ22="",0,IF(AVQ$6=0,IF(AVQ22&gt;=AVQ$8,AVQ$5,IF(AVQ22&lt;AVQ$6,0,0.6*AVQ$5+0.4*AVQ$5*(AVQ22-AVQ$7)/(AVQ$8-AVQ$7))),IF(AVQ22&lt;=AVQ$8,AVQ$5,IF(AVQ22&gt;AVQ$6,0,0.6*AVQ$5+0.4*AVQ$5*(AVQ22-AVQ$7)/(AVQ$8-AVQ$7))))))</f>
      </c>
      <c r="AVS22" s="126">
        <f>IF(AVQ22&lt;&gt;"",AVQ$5,0)</f>
      </c>
      <c r="AVT22" s="125">
        <f>IF(AVQ$6=0,RANK(AVQ22,AVQ$12:AVQ$42,0),RANK(AVQ22,AVQ$12:AVQ$42,1))</f>
      </c>
      <c r="AVU22" s="126">
        <v>99.98</v>
      </c>
      <c r="AVV22" s="126">
        <f>IF(COUNTA(AVU$12:AVU$42)=0,0.6*AVU$5,IF(AVU22="",0,IF(AVU$6=0,IF(AVU22&gt;=AVU$8,AVU$5,IF(AVU22&lt;AVU$6,0,0.6*AVU$5+0.4*AVU$5*(AVU22-AVU$7)/(AVU$8-AVU$7))),IF(AVU22&lt;=AVU$8,AVU$5,IF(AVU22&gt;AVU$6,0,0.6*AVU$5+0.4*AVU$5*(AVU22-AVU$7)/(AVU$8-AVU$7))))))</f>
      </c>
      <c r="AVW22" s="126">
        <f>IF(AVU22&lt;&gt;"",AVU$5,0)</f>
      </c>
      <c r="AVX22" s="125">
        <f>IF(AVU$6=0,RANK(AVU22,AVU$12:AVU$42,0),RANK(AVU22,AVU$12:AVU$42,1))</f>
      </c>
      <c r="AVY22" s="126">
        <v>0</v>
      </c>
      <c r="AVZ22" s="126">
        <f>IF(COUNTA(AVY$12:AVY$42)=0,0.6*AVY$5,IF(AVY22="",0,IF(AVY$6=0,IF(AVY22&gt;=AVY$8,AVY$5,IF(AVY22&lt;AVY$6,0,0.6*AVY$5+0.4*AVY$5*(AVY22-AVY$7)/(AVY$8-AVY$7))),IF(AVY22&lt;=AVY$8,AVY$5,IF(AVY22&gt;AVY$6,0,0.6*AVY$5+0.4*AVY$5*(AVY22-AVY$7)/(AVY$8-AVY$7))))))</f>
      </c>
      <c r="AWA22" s="126">
        <f>IF(AVY22&lt;&gt;"",AVY$5,0)</f>
      </c>
      <c r="AWB22" s="125">
        <f>IF(AVY$6=0,RANK(AVY22,AVY$12:AVY$42,0),RANK(AVY22,AVY$12:AVY$42,1))</f>
      </c>
      <c r="AWC22" s="126">
        <v>99.98</v>
      </c>
      <c r="AWD22" s="126">
        <f>IF(COUNTA(AWC$12:AWC$42)=0,0.6*AWC$5,IF(AWC22="",0,IF(AWC$6=0,IF(AWC22&gt;=AWC$8,AWC$5,IF(AWC22&lt;AWC$6,0,0.6*AWC$5+0.4*AWC$5*(AWC22-AWC$7)/(AWC$8-AWC$7))),IF(AWC22&lt;=AWC$8,AWC$5,IF(AWC22&gt;AWC$6,0,0.6*AWC$5+0.4*AWC$5*(AWC22-AWC$7)/(AWC$8-AWC$7))))))</f>
      </c>
      <c r="AWE22" s="126">
        <f>IF(AWC22&lt;&gt;"",AWC$5,0)</f>
      </c>
      <c r="AWF22" s="125">
        <f>IF(AWC$6=0,RANK(AWC22,AWC$12:AWC$42,0),RANK(AWC22,AWC$12:AWC$42,1))</f>
      </c>
      <c r="AWG22" s="126">
        <v>0.2</v>
      </c>
      <c r="AWH22" s="126">
        <f>IF(COUNTA(AWG$12:AWG$42)=0,0.6*AWG$5,IF(AWG22="",0,IF(AWG$6=0,IF(AWG22&gt;=AWG$8,AWG$5,IF(AWG22&lt;AWG$6,0,0.6*AWG$5+0.4*AWG$5*(AWG22-AWG$7)/(AWG$8-AWG$7))),IF(AWG22&lt;=AWG$8,AWG$5,IF(AWG22&gt;AWG$6,0,0.6*AWG$5+0.4*AWG$5*(AWG22-AWG$7)/(AWG$8-AWG$7))))))</f>
      </c>
      <c r="AWI22" s="126">
        <f>IF(AWG22&lt;&gt;"",AWG$5,0)</f>
      </c>
      <c r="AWJ22" s="125">
        <f>IF(AWG$6=0,RANK(AWG22,AWG$12:AWG$42,0),RANK(AWG22,AWG$12:AWG$42,1))</f>
      </c>
      <c r="AWK22" s="126">
        <v>0.0102417042195821</v>
      </c>
      <c r="AWL22" s="126">
        <f>IF(COUNTA(AWK$12:AWK$42)=0,0.6*AWK$5,IF(AWK22="",0,IF(AWK$6=0,IF(AWK22&gt;=AWK$8,AWK$5,IF(AWK22&lt;AWK$6,0,0.6*AWK$5+0.4*AWK$5*(AWK22-AWK$7)/(AWK$8-AWK$7))),IF(AWK22&lt;=AWK$8,AWK$5,IF(AWK22&gt;AWK$6,0,0.6*AWK$5+0.4*AWK$5*(AWK22-AWK$7)/(AWK$8-AWK$7))))))</f>
      </c>
      <c r="AWM22" s="126">
        <f>IF(AWK22&lt;&gt;"",AWK$5,0)</f>
      </c>
      <c r="AWN22" s="125">
        <f>IF(AWK$6=0,RANK(AWK22,AWK$12:AWK$42,0),RANK(AWK22,AWK$12:AWK$42,1))</f>
      </c>
      <c r="AWO22" s="126">
        <v>51.835454734205</v>
      </c>
      <c r="AWP22" s="126">
        <f>IF(COUNTA(AWO$12:AWO$42)=0,0.6*AWO$5,IF(AWO22="",0,IF(AWO$6=0,IF(AWO22&gt;=AWO$8,AWO$5,IF(AWO22&lt;AWO$6,0,0.6*AWO$5+0.4*AWO$5*(AWO22-AWO$7)/(AWO$8-AWO$7))),IF(AWO22&lt;=AWO$8,AWO$5,IF(AWO22&gt;AWO$6,0,0.6*AWO$5+0.4*AWO$5*(AWO22-AWO$7)/(AWO$8-AWO$7))))))</f>
      </c>
      <c r="AWQ22" s="126">
        <f>IF(AWO22&lt;&gt;"",AWO$5,0)</f>
      </c>
      <c r="AWR22" s="125">
        <f>IF(AWO$6=0,RANK(AWO22,AWO$12:AWO$42,0),RANK(AWO22,AWO$12:AWO$42,1))</f>
      </c>
      <c r="AWS22" s="126">
        <v>9.66757451619995</v>
      </c>
      <c r="AWT22" s="126">
        <f>IF(COUNTA(AWS$12:AWS$42)=0,0.6*AWS$5,IF(AWS22="",0,IF(AWS$6=0,IF(AWS22&gt;=AWS$8,AWS$5,IF(AWS22&lt;AWS$6,0,0.6*AWS$5+0.4*AWS$5*(AWS22-AWS$7)/(AWS$8-AWS$7))),IF(AWS22&lt;=AWS$8,AWS$5,IF(AWS22&gt;AWS$6,0,0.6*AWS$5+0.4*AWS$5*(AWS22-AWS$7)/(AWS$8-AWS$7))))))</f>
      </c>
      <c r="AWU22" s="126">
        <f>IF(AWS22&lt;&gt;"",AWS$5,0)</f>
      </c>
      <c r="AWV22" s="125">
        <f>IF(AWS$6=0,RANK(AWS22,AWS$12:AWS$42,0),RANK(AWS22,AWS$12:AWS$42,1))</f>
      </c>
      <c r="AWW22" s="126">
        <v>94.94</v>
      </c>
      <c r="AWX22" s="126">
        <f>IF(COUNTA(AWW$12:AWW$42)=0,0.6*AWW$5,IF(AWW22="",0,IF(AWW$6=0,IF(AWW22&gt;=AWW$8,AWW$5,IF(AWW22&lt;AWW$6,0,0.6*AWW$5+0.4*AWW$5*(AWW22-AWW$7)/(AWW$8-AWW$7))),IF(AWW22&lt;=AWW$8,AWW$5,IF(AWW22&gt;AWW$6,0,0.6*AWW$5+0.4*AWW$5*(AWW22-AWW$7)/(AWW$8-AWW$7))))))</f>
      </c>
      <c r="AWY22" s="126">
        <f>IF(AWW22&lt;&gt;"",AWW$5,0)</f>
      </c>
      <c r="AWZ22" s="125">
        <f>IF(AWW$6=0,RANK(AWW22,AWW$12:AWW$42,0),RANK(AWW22,AWW$12:AWW$42,1))</f>
      </c>
      <c r="AXA22"/>
      <c r="AXB22" s="126">
        <f>IF(COUNTA(AXA$12:AXA$42)=0,0.6*AXA$5,IF(AXA22="",0,IF(AXA$6=0,IF(AXA22&gt;=AXA$8,AXA$5,IF(AXA22&lt;AXA$6,0,0.6*AXA$5+0.4*AXA$5*(AXA22-AXA$7)/(AXA$8-AXA$7))),IF(AXA22&lt;=AXA$8,AXA$5,IF(AXA22&gt;AXA$6,0,0.6*AXA$5+0.4*AXA$5*(AXA22-AXA$7)/(AXA$8-AXA$7))))))</f>
      </c>
      <c r="AXC22" s="126">
        <f>IF(AXA22&lt;&gt;"",AXA$5,0)</f>
      </c>
      <c r="AXD22" s="125">
        <f>IF(AXA$6=0,RANK(AXA22,AXA$12:AXA$42,0),RANK(AXA22,AXA$12:AXA$42,1))</f>
      </c>
      <c r="AXE22"/>
      <c r="AXF22" s="126">
        <f>IF(COUNTA(AXE$12:AXE$42)=0,0.6*AXE$5,IF(AXE22="",0,IF(AXE$6=0,IF(AXE22&gt;=AXE$8,AXE$5,IF(AXE22&lt;AXE$6,0,0.6*AXE$5+0.4*AXE$5*(AXE22-AXE$7)/(AXE$8-AXE$7))),IF(AXE22&lt;=AXE$8,AXE$5,IF(AXE22&gt;AXE$6,0,0.6*AXE$5+0.4*AXE$5*(AXE22-AXE$7)/(AXE$8-AXE$7))))))</f>
      </c>
      <c r="AXG22" s="126">
        <f>IF(AXE22&lt;&gt;"",AXE$5,0)</f>
      </c>
      <c r="AXH22" s="125">
        <f>IF(AXE$6=0,RANK(AXE22,AXE$12:AXE$42,0),RANK(AXE22,AXE$12:AXE$42,1))</f>
      </c>
      <c r="AXI22"/>
      <c r="AXJ22" s="126">
        <f>IF(COUNTA(AXI$12:AXI$42)=0,0.6*AXI$5,IF(AXI22="",0,IF(AXI$6=0,IF(AXI22&gt;=AXI$8,AXI$5,IF(AXI22&lt;AXI$6,0,0.6*AXI$5+0.4*AXI$5*(AXI22-AXI$7)/(AXI$8-AXI$7))),IF(AXI22&lt;=AXI$8,AXI$5,IF(AXI22&gt;AXI$6,0,0.6*AXI$5+0.4*AXI$5*(AXI22-AXI$7)/(AXI$8-AXI$7))))))</f>
      </c>
      <c r="AXK22" s="126">
        <f>IF(AXI22&lt;&gt;"",AXI$5,0)</f>
      </c>
      <c r="AXL22" s="125">
        <f>IF(AXI$6=0,RANK(AXI22,AXI$12:AXI$42,0),RANK(AXI22,AXI$12:AXI$42,1))</f>
      </c>
      <c r="AXM22"/>
      <c r="AXN22" s="126">
        <f>IF(COUNTA(AXM$12:AXM$42)=0,0.6*AXM$5,IF(AXM22="",0,IF(AXM$6=0,IF(AXM22&gt;=AXM$8,AXM$5,IF(AXM22&lt;AXM$6,0,0.6*AXM$5+0.4*AXM$5*(AXM22-AXM$7)/(AXM$8-AXM$7))),IF(AXM22&lt;=AXM$8,AXM$5,IF(AXM22&gt;AXM$6,0,0.6*AXM$5+0.4*AXM$5*(AXM22-AXM$7)/(AXM$8-AXM$7))))))</f>
      </c>
      <c r="AXO22" s="126">
        <f>IF(AXM22&lt;&gt;"",AXM$5,0)</f>
      </c>
      <c r="AXP22" s="125">
        <f>IF(AXM$6=0,RANK(AXM22,AXM$12:AXM$42,0),RANK(AXM22,AXM$12:AXM$42,1))</f>
      </c>
      <c r="AXQ22" s="126">
        <v>99.35</v>
      </c>
      <c r="AXR22" s="126">
        <f>IF(COUNTA(AXQ$12:AXQ$42)=0,0.6*AXQ$5,IF(AXQ22="",0,IF(AXQ$6=0,IF(AXQ22&gt;=AXQ$8,AXQ$5,IF(AXQ22&lt;AXQ$6,0,0.6*AXQ$5+0.4*AXQ$5*(AXQ22-AXQ$7)/(AXQ$8-AXQ$7))),IF(AXQ22&lt;=AXQ$8,AXQ$5,IF(AXQ22&gt;AXQ$6,0,0.6*AXQ$5+0.4*AXQ$5*(AXQ22-AXQ$7)/(AXQ$8-AXQ$7))))))</f>
      </c>
      <c r="AXS22" s="126">
        <f>IF(AXQ22&lt;&gt;"",AXQ$5,0)</f>
      </c>
      <c r="AXT22" s="125">
        <f>IF(AXQ$6=0,RANK(AXQ22,AXQ$12:AXQ$42,0),RANK(AXQ22,AXQ$12:AXQ$42,1))</f>
      </c>
      <c r="AXU22" s="126">
        <v>99.88</v>
      </c>
      <c r="AXV22" s="126">
        <f>IF(COUNTA(AXU$12:AXU$42)=0,0.6*AXU$5,IF(AXU22="",0,IF(AXU$6=0,IF(AXU22&gt;=AXU$8,AXU$5,IF(AXU22&lt;AXU$6,0,0.6*AXU$5+0.4*AXU$5*(AXU22-AXU$7)/(AXU$8-AXU$7))),IF(AXU22&lt;=AXU$8,AXU$5,IF(AXU22&gt;AXU$6,0,0.6*AXU$5+0.4*AXU$5*(AXU22-AXU$7)/(AXU$8-AXU$7))))))</f>
      </c>
      <c r="AXW22" s="126">
        <f>IF(AXU22&lt;&gt;"",AXU$5,0)</f>
      </c>
      <c r="AXX22" s="125">
        <f>IF(AXU$6=0,RANK(AXU22,AXU$12:AXU$42,0),RANK(AXU22,AXU$12:AXU$42,1))</f>
      </c>
      <c r="AXY22" s="126">
        <v>100</v>
      </c>
      <c r="AXZ22" s="126">
        <f>IF(COUNTA(AXY$12:AXY$42)=0,0.6*AXY$5,IF(AXY22="",0,IF(AXY$6=0,IF(AXY22&gt;=AXY$8,AXY$5,IF(AXY22&lt;AXY$6,0,0.6*AXY$5+0.4*AXY$5*(AXY22-AXY$7)/(AXY$8-AXY$7))),IF(AXY22&lt;=AXY$8,AXY$5,IF(AXY22&gt;AXY$6,0,0.6*AXY$5+0.4*AXY$5*(AXY22-AXY$7)/(AXY$8-AXY$7))))))</f>
      </c>
      <c r="AYA22" s="126">
        <f>IF(AXY22&lt;&gt;"",AXY$5,0)</f>
      </c>
      <c r="AYB22" s="125">
        <f>IF(AXY$6=0,RANK(AXY22,AXY$12:AXY$42,0),RANK(AXY22,AXY$12:AXY$42,1))</f>
      </c>
      <c r="AYC22" s="126">
        <v>2.15</v>
      </c>
      <c r="AYD22" s="126">
        <f>IF(COUNTA(AYC$12:AYC$42)=0,0.6*AYC$5,IF(AYC22="",0,IF(AYC$6=0,IF(AYC22&gt;=AYC$8,AYC$5,IF(AYC22&lt;AYC$6,0,0.6*AYC$5+0.4*AYC$5*(AYC22-AYC$7)/(AYC$8-AYC$7))),IF(AYC22&lt;=AYC$8,AYC$5,IF(AYC22&gt;AYC$6,0,0.6*AYC$5+0.4*AYC$5*(AYC22-AYC$7)/(AYC$8-AYC$7))))))</f>
      </c>
      <c r="AYE22" s="126">
        <f>IF(AYC22&lt;&gt;"",AYC$5,0)</f>
      </c>
      <c r="AYF22" s="125">
        <f>IF(AYC$6=0,RANK(AYC22,AYC$12:AYC$42,0),RANK(AYC22,AYC$12:AYC$42,1))</f>
      </c>
      <c r="AYG22" s="126">
        <v>99.35</v>
      </c>
      <c r="AYH22" s="126">
        <f>IF(COUNTA(AYG$12:AYG$42)=0,0.6*AYG$5,IF(AYG22="",0,IF(AYG$6=0,IF(AYG22&gt;=AYG$8,AYG$5,IF(AYG22&lt;AYG$6,0,0.6*AYG$5+0.4*AYG$5*(AYG22-AYG$7)/(AYG$8-AYG$7))),IF(AYG22&lt;=AYG$8,AYG$5,IF(AYG22&gt;AYG$6,0,0.6*AYG$5+0.4*AYG$5*(AYG22-AYG$7)/(AYG$8-AYG$7))))))</f>
      </c>
      <c r="AYI22" s="126">
        <f>IF(AYG22&lt;&gt;"",AYG$5,0)</f>
      </c>
      <c r="AYJ22" s="125">
        <f>IF(AYG$6=0,RANK(AYG22,AYG$12:AYG$42,0),RANK(AYG22,AYG$12:AYG$42,1))</f>
      </c>
      <c r="AYK22" s="126">
        <v>100</v>
      </c>
      <c r="AYL22" s="126">
        <f>IF(COUNTA(AYK$12:AYK$42)=0,0.6*AYK$5,IF(AYK22="",0,IF(AYK$6=0,IF(AYK22&gt;=AYK$8,AYK$5,IF(AYK22&lt;AYK$6,0,0.6*AYK$5+0.4*AYK$5*(AYK22-AYK$7)/(AYK$8-AYK$7))),IF(AYK22&lt;=AYK$8,AYK$5,IF(AYK22&gt;AYK$6,0,0.6*AYK$5+0.4*AYK$5*(AYK22-AYK$7)/(AYK$8-AYK$7))))))</f>
      </c>
      <c r="AYM22" s="126">
        <f>IF(AYK22&lt;&gt;"",AYK$5,0)</f>
      </c>
      <c r="AYN22" s="125">
        <f>IF(AYK$6=0,RANK(AYK22,AYK$12:AYK$42,0),RANK(AYK22,AYK$12:AYK$42,1))</f>
      </c>
      <c r="AYO22" s="126">
        <v>0.02</v>
      </c>
      <c r="AYP22" s="126">
        <f>IF(COUNTA(AYO$12:AYO$42)=0,0.6*AYO$5,IF(AYO22="",0,IF(AYO$6=0,IF(AYO22&gt;=AYO$8,AYO$5,IF(AYO22&lt;AYO$6,0,0.6*AYO$5+0.4*AYO$5*(AYO22-AYO$7)/(AYO$8-AYO$7))),IF(AYO22&lt;=AYO$8,AYO$5,IF(AYO22&gt;AYO$6,0,0.6*AYO$5+0.4*AYO$5*(AYO22-AYO$7)/(AYO$8-AYO$7))))))</f>
      </c>
      <c r="AYQ22" s="126">
        <f>IF(AYO22&lt;&gt;"",AYO$5,0)</f>
      </c>
      <c r="AYR22" s="125">
        <f>IF(AYO$6=0,RANK(AYO22,AYO$12:AYO$42,0),RANK(AYO22,AYO$12:AYO$42,1))</f>
      </c>
      <c r="AYS22" s="126">
        <v>100</v>
      </c>
      <c r="AYT22" s="126">
        <f>IF(COUNTA(AYS$12:AYS$42)=0,0.6*AYS$5,IF(AYS22="",0,IF(AYS$6=0,IF(AYS22&gt;=AYS$8,AYS$5,IF(AYS22&lt;AYS$6,0,0.6*AYS$5+0.4*AYS$5*(AYS22-AYS$7)/(AYS$8-AYS$7))),IF(AYS22&lt;=AYS$8,AYS$5,IF(AYS22&gt;AYS$6,0,0.6*AYS$5+0.4*AYS$5*(AYS22-AYS$7)/(AYS$8-AYS$7))))))</f>
      </c>
      <c r="AYU22" s="126">
        <f>IF(AYS22&lt;&gt;"",AYS$5,0)</f>
      </c>
      <c r="AYV22" s="125">
        <f>IF(AYS$6=0,RANK(AYS22,AYS$12:AYS$42,0),RANK(AYS22,AYS$12:AYS$42,1))</f>
      </c>
      <c r="AYW22" s="126">
        <v>0.25</v>
      </c>
      <c r="AYX22" s="126">
        <f>IF(COUNTA(AYW$12:AYW$42)=0,0.6*AYW$5,IF(AYW22="",0,IF(AYW$6=0,IF(AYW22&gt;=AYW$8,AYW$5,IF(AYW22&lt;AYW$6,0,0.6*AYW$5+0.4*AYW$5*(AYW22-AYW$7)/(AYW$8-AYW$7))),IF(AYW22&lt;=AYW$8,AYW$5,IF(AYW22&gt;AYW$6,0,0.6*AYW$5+0.4*AYW$5*(AYW22-AYW$7)/(AYW$8-AYW$7))))))</f>
      </c>
      <c r="AYY22" s="126">
        <f>IF(AYW22&lt;&gt;"",AYW$5,0)</f>
      </c>
      <c r="AYZ22" s="125">
        <f>IF(AYW$6=0,RANK(AYW22,AYW$12:AYW$42,0),RANK(AYW22,AYW$12:AYW$42,1))</f>
      </c>
      <c r="AZA22" s="126">
        <v>0</v>
      </c>
      <c r="AZB22" s="126">
        <f>IF(COUNTA(AZA$12:AZA$42)=0,0.6*AZA$5,IF(AZA22="",0,IF(AZA$6=0,IF(AZA22&gt;=AZA$8,AZA$5,IF(AZA22&lt;AZA$6,0,0.6*AZA$5+0.4*AZA$5*(AZA22-AZA$7)/(AZA$8-AZA$7))),IF(AZA22&lt;=AZA$8,AZA$5,IF(AZA22&gt;AZA$6,0,0.6*AZA$5+0.4*AZA$5*(AZA22-AZA$7)/(AZA$8-AZA$7))))))</f>
      </c>
      <c r="AZC22" s="126">
        <f>IF(AZA22&lt;&gt;"",AZA$5,0)</f>
      </c>
      <c r="AZD22" s="125">
        <f>IF(AZA$6=0,RANK(AZA22,AZA$12:AZA$42,0),RANK(AZA22,AZA$12:AZA$42,1))</f>
      </c>
      <c r="AZE22" s="126">
        <v>40.18</v>
      </c>
      <c r="AZF22" s="126">
        <f>IF(COUNTA(AZE$12:AZE$42)=0,0.6*AZE$5,IF(AZE22="",0,IF(AZE$6=0,IF(AZE22&gt;=AZE$8,AZE$5,IF(AZE22&lt;AZE$6,0,0.6*AZE$5+0.4*AZE$5*(AZE22-AZE$7)/(AZE$8-AZE$7))),IF(AZE22&lt;=AZE$8,AZE$5,IF(AZE22&gt;AZE$6,0,0.6*AZE$5+0.4*AZE$5*(AZE22-AZE$7)/(AZE$8-AZE$7))))))</f>
      </c>
      <c r="AZG22" s="126">
        <f>IF(AZE22&lt;&gt;"",AZE$5,0)</f>
      </c>
      <c r="AZH22" s="125">
        <f>IF(AZE$6=0,RANK(AZE22,AZE$12:AZE$42,0),RANK(AZE22,AZE$12:AZE$42,1))</f>
      </c>
      <c r="AZI22" s="126">
        <v>5.11</v>
      </c>
      <c r="AZJ22" s="126">
        <f>IF(COUNTA(AZI$12:AZI$42)=0,0.6*AZI$5,IF(AZI22="",0,IF(AZI$6=0,IF(AZI22&gt;=AZI$8,AZI$5,IF(AZI22&lt;AZI$6,0,0.6*AZI$5+0.4*AZI$5*(AZI22-AZI$7)/(AZI$8-AZI$7))),IF(AZI22&lt;=AZI$8,AZI$5,IF(AZI22&gt;AZI$6,0,0.6*AZI$5+0.4*AZI$5*(AZI22-AZI$7)/(AZI$8-AZI$7))))))</f>
      </c>
      <c r="AZK22" s="126">
        <f>IF(AZI22&lt;&gt;"",AZI$5,0)</f>
      </c>
      <c r="AZL22" s="125">
        <f>IF(AZI$6=0,RANK(AZI22,AZI$12:AZI$42,0),RANK(AZI22,AZI$12:AZI$42,1))</f>
      </c>
      <c r="AZM22"/>
      <c r="AZN22" s="126">
        <f>IF(COUNTA(AZM$12:AZM$42)=0,0.6*AZM$5,IF(AZM22="",0,IF(AZM$6=0,IF(AZM22&gt;=AZM$8,AZM$5,IF(AZM22&lt;AZM$6,0,0.6*AZM$5+0.4*AZM$5*(AZM22-AZM$7)/(AZM$8-AZM$7))),IF(AZM22&lt;=AZM$8,AZM$5,IF(AZM22&gt;AZM$6,0,0.6*AZM$5+0.4*AZM$5*(AZM22-AZM$7)/(AZM$8-AZM$7))))))</f>
      </c>
      <c r="AZO22" s="126">
        <f>IF(AZM22&lt;&gt;"",AZM$5,0)</f>
      </c>
      <c r="AZP22" s="125">
        <f>IF(AZM$6=0,RANK(AZM22,AZM$12:AZM$42,0),RANK(AZM22,AZM$12:AZM$42,1))</f>
      </c>
      <c r="AZQ22"/>
      <c r="AZR22" s="126">
        <f>IF(COUNTA(AZQ$12:AZQ$42)=0,0.6*AZQ$5,IF(AZQ22="",0,IF(AZQ$6=0,IF(AZQ22&gt;=AZQ$8,AZQ$5,IF(AZQ22&lt;AZQ$6,0,0.6*AZQ$5+0.4*AZQ$5*(AZQ22-AZQ$7)/(AZQ$8-AZQ$7))),IF(AZQ22&lt;=AZQ$8,AZQ$5,IF(AZQ22&gt;AZQ$6,0,0.6*AZQ$5+0.4*AZQ$5*(AZQ22-AZQ$7)/(AZQ$8-AZQ$7))))))</f>
      </c>
      <c r="AZS22" s="126">
        <f>IF(AZQ22&lt;&gt;"",AZQ$5,0)</f>
      </c>
      <c r="AZT22" s="125">
        <f>IF(AZQ$6=0,RANK(AZQ22,AZQ$12:AZQ$42,0),RANK(AZQ22,AZQ$12:AZQ$42,1))</f>
      </c>
      <c r="AZU22"/>
      <c r="AZV22" s="126">
        <f>IF(COUNTA(AZU$12:AZU$42)=0,0.6*AZU$5,IF(AZU22="",0,IF(AZU$6=0,IF(AZU22&gt;=AZU$8,AZU$5,IF(AZU22&lt;AZU$6,0,0.6*AZU$5+0.4*AZU$5*(AZU22-AZU$7)/(AZU$8-AZU$7))),IF(AZU22&lt;=AZU$8,AZU$5,IF(AZU22&gt;AZU$6,0,0.6*AZU$5+0.4*AZU$5*(AZU22-AZU$7)/(AZU$8-AZU$7))))))</f>
      </c>
      <c r="AZW22" s="126">
        <f>IF(AZU22&lt;&gt;"",AZU$5,0)</f>
      </c>
      <c r="AZX22" s="125">
        <f>IF(AZU$6=0,RANK(AZU22,AZU$12:AZU$42,0),RANK(AZU22,AZU$12:AZU$42,1))</f>
      </c>
      <c r="AZY22"/>
      <c r="AZZ22" s="126">
        <f>IF(COUNTA(AZY$12:AZY$42)=0,0.6*AZY$5,IF(AZY22="",0,IF(AZY$6=0,IF(AZY22&gt;=AZY$8,AZY$5,IF(AZY22&lt;AZY$6,0,0.6*AZY$5+0.4*AZY$5*(AZY22-AZY$7)/(AZY$8-AZY$7))),IF(AZY22&lt;=AZY$8,AZY$5,IF(AZY22&gt;AZY$6,0,0.6*AZY$5+0.4*AZY$5*(AZY22-AZY$7)/(AZY$8-AZY$7))))))</f>
      </c>
      <c r="BAA22" s="126">
        <f>IF(AZY22&lt;&gt;"",AZY$5,0)</f>
      </c>
      <c r="BAB22" s="125">
        <f>IF(AZY$6=0,RANK(AZY22,AZY$12:AZY$42,0),RANK(AZY22,AZY$12:AZY$42,1))</f>
      </c>
      <c r="BAC22"/>
      <c r="BAD22" s="126">
        <f>IF(COUNTA(BAC$12:BAC$42)=0,0.6*BAC$5,IF(BAC22="",0,IF(BAC$6=0,IF(BAC22&gt;=BAC$8,BAC$5,IF(BAC22&lt;BAC$6,0,0.6*BAC$5+0.4*BAC$5*(BAC22-BAC$7)/(BAC$8-BAC$7))),IF(BAC22&lt;=BAC$8,BAC$5,IF(BAC22&gt;BAC$6,0,0.6*BAC$5+0.4*BAC$5*(BAC22-BAC$7)/(BAC$8-BAC$7))))))</f>
      </c>
      <c r="BAE22" s="126">
        <f>IF(BAC22&lt;&gt;"",BAC$5,0)</f>
      </c>
      <c r="BAF22" s="125">
        <f>IF(BAC$6=0,RANK(BAC22,BAC$12:BAC$42,0),RANK(BAC22,BAC$12:BAC$42,1))</f>
      </c>
      <c r="BAG22"/>
      <c r="BAH22" s="126">
        <f>IF(COUNTA(BAG$12:BAG$42)=0,0.6*BAG$5,IF(BAG22="",0,IF(BAG$6=0,IF(BAG22&gt;=BAG$8,BAG$5,IF(BAG22&lt;BAG$6,0,0.6*BAG$5+0.4*BAG$5*(BAG22-BAG$7)/(BAG$8-BAG$7))),IF(BAG22&lt;=BAG$8,BAG$5,IF(BAG22&gt;BAG$6,0,0.6*BAG$5+0.4*BAG$5*(BAG22-BAG$7)/(BAG$8-BAG$7))))))</f>
      </c>
      <c r="BAI22" s="126">
        <f>IF(BAG22&lt;&gt;"",BAG$5,0)</f>
      </c>
      <c r="BAJ22" s="125">
        <f>IF(BAG$6=0,RANK(BAG22,BAG$12:BAG$42,0),RANK(BAG22,BAG$12:BAG$42,1))</f>
      </c>
      <c r="BAK22"/>
      <c r="BAL22" s="126">
        <f>IF(COUNTA(BAK$12:BAK$42)=0,0.6*BAK$5,IF(BAK22="",0,IF(BAK$6=0,IF(BAK22&gt;=BAK$8,BAK$5,IF(BAK22&lt;BAK$6,0,0.6*BAK$5+0.4*BAK$5*(BAK22-BAK$7)/(BAK$8-BAK$7))),IF(BAK22&lt;=BAK$8,BAK$5,IF(BAK22&gt;BAK$6,0,0.6*BAK$5+0.4*BAK$5*(BAK22-BAK$7)/(BAK$8-BAK$7))))))</f>
      </c>
      <c r="BAM22" s="126">
        <f>IF(BAK22&lt;&gt;"",BAK$5,0)</f>
      </c>
      <c r="BAN22" s="125">
        <f>IF(BAK$6=0,RANK(BAK22,BAK$12:BAK$42,0),RANK(BAK22,BAK$12:BAK$42,1))</f>
      </c>
      <c r="BAO22"/>
      <c r="BAP22" s="126">
        <f>IF(COUNTA(BAO$12:BAO$42)=0,0.6*BAO$5,IF(BAO22="",0,IF(BAO$6=0,IF(BAO22&gt;=BAO$8,BAO$5,IF(BAO22&lt;BAO$6,0,0.6*BAO$5+0.4*BAO$5*(BAO22-BAO$7)/(BAO$8-BAO$7))),IF(BAO22&lt;=BAO$8,BAO$5,IF(BAO22&gt;BAO$6,0,0.6*BAO$5+0.4*BAO$5*(BAO22-BAO$7)/(BAO$8-BAO$7))))))</f>
      </c>
      <c r="BAQ22" s="126">
        <f>IF(BAO22&lt;&gt;"",BAO$5,0)</f>
      </c>
      <c r="BAR22" s="125">
        <f>IF(BAO$6=0,RANK(BAO22,BAO$12:BAO$42,0),RANK(BAO22,BAO$12:BAO$42,1))</f>
      </c>
      <c r="BAS22"/>
      <c r="BAT22" s="126">
        <f>IF(COUNTA(BAS$12:BAS$42)=0,0.6*BAS$5,IF(BAS22="",0,IF(BAS$6=0,IF(BAS22&gt;=BAS$8,BAS$5,IF(BAS22&lt;BAS$6,0,0.6*BAS$5+0.4*BAS$5*(BAS22-BAS$7)/(BAS$8-BAS$7))),IF(BAS22&lt;=BAS$8,BAS$5,IF(BAS22&gt;BAS$6,0,0.6*BAS$5+0.4*BAS$5*(BAS22-BAS$7)/(BAS$8-BAS$7))))))</f>
      </c>
      <c r="BAU22" s="126">
        <f>IF(BAS22&lt;&gt;"",BAS$5,0)</f>
      </c>
      <c r="BAV22" s="125">
        <f>IF(BAS$6=0,RANK(BAS22,BAS$12:BAS$42,0),RANK(BAS22,BAS$12:BAS$42,1))</f>
      </c>
      <c r="BAW22"/>
      <c r="BAX22" s="126">
        <f>IF(COUNTA(BAW$12:BAW$42)=0,0.6*BAW$5,IF(BAW22="",0,IF(BAW$6=0,IF(BAW22&gt;=BAW$8,BAW$5,IF(BAW22&lt;BAW$6,0,0.6*BAW$5+0.4*BAW$5*(BAW22-BAW$7)/(BAW$8-BAW$7))),IF(BAW22&lt;=BAW$8,BAW$5,IF(BAW22&gt;BAW$6,0,0.6*BAW$5+0.4*BAW$5*(BAW22-BAW$7)/(BAW$8-BAW$7))))))</f>
      </c>
      <c r="BAY22" s="126">
        <f>IF(BAW22&lt;&gt;"",BAW$5,0)</f>
      </c>
      <c r="BAZ22" s="125">
        <f>IF(BAW$6=0,RANK(BAW22,BAW$12:BAW$42,0),RANK(BAW22,BAW$12:BAW$42,1))</f>
      </c>
      <c r="BBA22"/>
      <c r="BBB22" s="126">
        <f>IF(COUNTA(BBA$12:BBA$42)=0,0.6*BBA$5,IF(BBA22="",0,IF(BBA$6=0,IF(BBA22&gt;=BBA$8,BBA$5,IF(BBA22&lt;BBA$6,0,0.6*BBA$5+0.4*BBA$5*(BBA22-BBA$7)/(BBA$8-BBA$7))),IF(BBA22&lt;=BBA$8,BBA$5,IF(BBA22&gt;BBA$6,0,0.6*BBA$5+0.4*BBA$5*(BBA22-BBA$7)/(BBA$8-BBA$7))))))</f>
      </c>
      <c r="BBC22" s="126">
        <f>IF(BBA22&lt;&gt;"",BBA$5,0)</f>
      </c>
      <c r="BBD22" s="125">
        <f>IF(BBA$6=0,RANK(BBA22,BBA$12:BBA$42,0),RANK(BBA22,BBA$12:BBA$42,1))</f>
      </c>
      <c r="BBE22"/>
      <c r="BBF22" s="126">
        <f>IF(COUNTA(BBE$12:BBE$42)=0,0.6*BBE$5,IF(BBE22="",0,IF(BBE$6=0,IF(BBE22&gt;=BBE$8,BBE$5,IF(BBE22&lt;BBE$6,0,0.6*BBE$5+0.4*BBE$5*(BBE22-BBE$7)/(BBE$8-BBE$7))),IF(BBE22&lt;=BBE$8,BBE$5,IF(BBE22&gt;BBE$6,0,0.6*BBE$5+0.4*BBE$5*(BBE22-BBE$7)/(BBE$8-BBE$7))))))</f>
      </c>
      <c r="BBG22" s="126">
        <f>IF(BBE22&lt;&gt;"",BBE$5,0)</f>
      </c>
      <c r="BBH22" s="125">
        <f>IF(BBE$6=0,RANK(BBE22,BBE$12:BBE$42,0),RANK(BBE22,BBE$12:BBE$42,1))</f>
      </c>
      <c r="BBI22"/>
      <c r="BBJ22" s="126">
        <f>IF(COUNTA(BBI$12:BBI$42)=0,0.6*BBI$5,IF(BBI22="",0,IF(BBI$6=0,IF(BBI22&gt;=BBI$8,BBI$5,IF(BBI22&lt;BBI$6,0,0.6*BBI$5+0.4*BBI$5*(BBI22-BBI$7)/(BBI$8-BBI$7))),IF(BBI22&lt;=BBI$8,BBI$5,IF(BBI22&gt;BBI$6,0,0.6*BBI$5+0.4*BBI$5*(BBI22-BBI$7)/(BBI$8-BBI$7))))))</f>
      </c>
      <c r="BBK22" s="126">
        <f>IF(BBI22&lt;&gt;"",BBI$5,0)</f>
      </c>
      <c r="BBL22" s="125">
        <f>IF(BBI$6=0,RANK(BBI22,BBI$12:BBI$42,0),RANK(BBI22,BBI$12:BBI$42,1))</f>
      </c>
      <c r="BBM22" s="126">
        <v>99.060445</v>
      </c>
      <c r="BBN22" s="126">
        <f>IF(COUNTA(BBM$12:BBM$42)=0,0.6*BBM$5,IF(BBM22="",0,IF(BBM$6=0,IF(BBM22&gt;=BBM$8,BBM$5,IF(BBM22&lt;BBM$6,0,0.6*BBM$5+0.4*BBM$5*(BBM22-BBM$7)/(BBM$8-BBM$7))),IF(BBM22&lt;=BBM$8,BBM$5,IF(BBM22&gt;BBM$6,0,0.6*BBM$5+0.4*BBM$5*(BBM22-BBM$7)/(BBM$8-BBM$7))))))</f>
      </c>
      <c r="BBO22" s="126">
        <f>IF(BBM22&lt;&gt;"",BBM$5,0)</f>
      </c>
      <c r="BBP22" s="125">
        <f>IF(BBM$6=0,RANK(BBM22,BBM$12:BBM$42,0),RANK(BBM22,BBM$12:BBM$42,1))</f>
      </c>
      <c r="BBQ22" s="126">
        <v>99.9148936170213</v>
      </c>
      <c r="BBR22" s="126">
        <f>IF(COUNTA(BBQ$12:BBQ$42)=0,0.6*BBQ$5,IF(BBQ22="",0,IF(BBQ$6=0,IF(BBQ22&gt;=BBQ$8,BBQ$5,IF(BBQ22&lt;BBQ$6,0,0.6*BBQ$5+0.4*BBQ$5*(BBQ22-BBQ$7)/(BBQ$8-BBQ$7))),IF(BBQ22&lt;=BBQ$8,BBQ$5,IF(BBQ22&gt;BBQ$6,0,0.6*BBQ$5+0.4*BBQ$5*(BBQ22-BBQ$7)/(BBQ$8-BBQ$7))))))</f>
      </c>
      <c r="BBS22" s="126">
        <f>IF(BBQ22&lt;&gt;"",BBQ$5,0)</f>
      </c>
      <c r="BBT22" s="125">
        <f>IF(BBQ$6=0,RANK(BBQ22,BBQ$12:BBQ$42,0),RANK(BBQ22,BBQ$12:BBQ$42,1))</f>
      </c>
      <c r="BBU22" s="126">
        <v>2.22</v>
      </c>
      <c r="BBV22" s="126">
        <f>IF(COUNTA(BBU$12:BBU$42)=0,0.6*BBU$5,IF(BBU22="",0,IF(BBU$6=0,IF(BBU22&gt;=BBU$8,BBU$5,IF(BBU22&lt;BBU$6,0,0.6*BBU$5+0.4*BBU$5*(BBU22-BBU$7)/(BBU$8-BBU$7))),IF(BBU22&lt;=BBU$8,BBU$5,IF(BBU22&gt;BBU$6,0,0.6*BBU$5+0.4*BBU$5*(BBU22-BBU$7)/(BBU$8-BBU$7))))))</f>
      </c>
      <c r="BBW22" s="126">
        <f>IF(BBU22&lt;&gt;"",BBU$5,0)</f>
      </c>
      <c r="BBX22" s="125">
        <f>IF(BBU$6=0,RANK(BBU22,BBU$12:BBU$42,0),RANK(BBU22,BBU$12:BBU$42,1))</f>
      </c>
      <c r="BBY22" s="126">
        <v>99.4892375045604</v>
      </c>
      <c r="BBZ22" s="126">
        <f>IF(COUNTA(BBY$12:BBY$42)=0,0.6*BBY$5,IF(BBY22="",0,IF(BBY$6=0,IF(BBY22&gt;=BBY$8,BBY$5,IF(BBY22&lt;BBY$6,0,0.6*BBY$5+0.4*BBY$5*(BBY22-BBY$7)/(BBY$8-BBY$7))),IF(BBY22&lt;=BBY$8,BBY$5,IF(BBY22&gt;BBY$6,0,0.6*BBY$5+0.4*BBY$5*(BBY22-BBY$7)/(BBY$8-BBY$7))))))</f>
      </c>
      <c r="BCA22" s="126">
        <f>IF(BBY22&lt;&gt;"",BBY$5,0)</f>
      </c>
      <c r="BCB22" s="125">
        <f>IF(BBY$6=0,RANK(BBY22,BBY$12:BBY$42,0),RANK(BBY22,BBY$12:BBY$42,1))</f>
      </c>
      <c r="BCC22" s="126">
        <v>99.9506172839506</v>
      </c>
      <c r="BCD22" s="126">
        <f>IF(COUNTA(BCC$12:BCC$42)=0,0.6*BCC$5,IF(BCC22="",0,IF(BCC$6=0,IF(BCC22&gt;=BCC$8,BCC$5,IF(BCC22&lt;BCC$6,0,0.6*BCC$5+0.4*BCC$5*(BCC22-BCC$7)/(BCC$8-BCC$7))),IF(BCC22&lt;=BCC$8,BCC$5,IF(BCC22&gt;BCC$6,0,0.6*BCC$5+0.4*BCC$5*(BCC22-BCC$7)/(BCC$8-BCC$7))))))</f>
      </c>
      <c r="BCE22" s="126">
        <f>IF(BCC22&lt;&gt;"",BCC$5,0)</f>
      </c>
      <c r="BCF22" s="125">
        <f>IF(BCC$6=0,RANK(BCC22,BCC$12:BCC$42,0),RANK(BCC22,BCC$12:BCC$42,1))</f>
      </c>
      <c r="BCG22" s="126">
        <v>0.02</v>
      </c>
      <c r="BCH22" s="126">
        <f>IF(COUNTA(BCG$12:BCG$42)=0,0.6*BCG$5,IF(BCG22="",0,IF(BCG$6=0,IF(BCG22&gt;=BCG$8,BCG$5,IF(BCG22&lt;BCG$6,0,0.6*BCG$5+0.4*BCG$5*(BCG22-BCG$7)/(BCG$8-BCG$7))),IF(BCG22&lt;=BCG$8,BCG$5,IF(BCG22&gt;BCG$6,0,0.6*BCG$5+0.4*BCG$5*(BCG22-BCG$7)/(BCG$8-BCG$7))))))</f>
      </c>
      <c r="BCI22" s="126">
        <f>IF(BCG22&lt;&gt;"",BCG$5,0)</f>
      </c>
      <c r="BCJ22" s="125">
        <f>IF(BCG$6=0,RANK(BCG22,BCG$12:BCG$42,0),RANK(BCG22,BCG$12:BCG$42,1))</f>
      </c>
      <c r="BCK22" s="126">
        <v>98.89</v>
      </c>
      <c r="BCL22" s="126">
        <f>IF(COUNTA(BCK$12:BCK$42)=0,0.6*BCK$5,IF(BCK22="",0,IF(BCK$6=0,IF(BCK22&gt;=BCK$8,BCK$5,IF(BCK22&lt;BCK$6,0,0.6*BCK$5+0.4*BCK$5*(BCK22-BCK$7)/(BCK$8-BCK$7))),IF(BCK22&lt;=BCK$8,BCK$5,IF(BCK22&gt;BCK$6,0,0.6*BCK$5+0.4*BCK$5*(BCK22-BCK$7)/(BCK$8-BCK$7))))))</f>
      </c>
      <c r="BCM22" s="126">
        <f>IF(BCK22&lt;&gt;"",BCK$5,0)</f>
      </c>
      <c r="BCN22" s="125">
        <f>IF(BCK$6=0,RANK(BCK22,BCK$12:BCK$42,0),RANK(BCK22,BCK$12:BCK$42,1))</f>
      </c>
      <c r="BCO22" s="126">
        <v>0.24</v>
      </c>
      <c r="BCP22" s="126">
        <f>IF(COUNTA(BCO$12:BCO$42)=0,0.6*BCO$5,IF(BCO22="",0,IF(BCO$6=0,IF(BCO22&gt;=BCO$8,BCO$5,IF(BCO22&lt;BCO$6,0,0.6*BCO$5+0.4*BCO$5*(BCO22-BCO$7)/(BCO$8-BCO$7))),IF(BCO22&lt;=BCO$8,BCO$5,IF(BCO22&gt;BCO$6,0,0.6*BCO$5+0.4*BCO$5*(BCO22-BCO$7)/(BCO$8-BCO$7))))))</f>
      </c>
      <c r="BCQ22" s="126">
        <f>IF(BCO22&lt;&gt;"",BCO$5,0)</f>
      </c>
      <c r="BCR22" s="125">
        <f>IF(BCO$6=0,RANK(BCO22,BCO$12:BCO$42,0),RANK(BCO22,BCO$12:BCO$42,1))</f>
      </c>
      <c r="BCS22" s="126">
        <v>0.0905806532218601</v>
      </c>
      <c r="BCT22" s="126">
        <f>IF(COUNTA(BCS$12:BCS$42)=0,0.6*BCS$5,IF(BCS22="",0,IF(BCS$6=0,IF(BCS22&gt;=BCS$8,BCS$5,IF(BCS22&lt;BCS$6,0,0.6*BCS$5+0.4*BCS$5*(BCS22-BCS$7)/(BCS$8-BCS$7))),IF(BCS22&lt;=BCS$8,BCS$5,IF(BCS22&gt;BCS$6,0,0.6*BCS$5+0.4*BCS$5*(BCS22-BCS$7)/(BCS$8-BCS$7))))))</f>
      </c>
      <c r="BCU22" s="126">
        <f>IF(BCS22&lt;&gt;"",BCS$5,0)</f>
      </c>
      <c r="BCV22" s="125">
        <f>IF(BCS$6=0,RANK(BCS22,BCS$12:BCS$42,0),RANK(BCS22,BCS$12:BCS$42,1))</f>
      </c>
      <c r="BCW22" s="126">
        <v>38.9283837974077</v>
      </c>
      <c r="BCX22" s="126">
        <f>IF(COUNTA(BCW$12:BCW$42)=0,0.6*BCW$5,IF(BCW22="",0,IF(BCW$6=0,IF(BCW22&gt;=BCW$8,BCW$5,IF(BCW22&lt;BCW$6,0,0.6*BCW$5+0.4*BCW$5*(BCW22-BCW$7)/(BCW$8-BCW$7))),IF(BCW22&lt;=BCW$8,BCW$5,IF(BCW22&gt;BCW$6,0,0.6*BCW$5+0.4*BCW$5*(BCW22-BCW$7)/(BCW$8-BCW$7))))))</f>
      </c>
      <c r="BCY22" s="126">
        <f>IF(BCW22&lt;&gt;"",BCW$5,0)</f>
      </c>
      <c r="BCZ22" s="125">
        <f>IF(BCW$6=0,RANK(BCW22,BCW$12:BCW$42,0),RANK(BCW22,BCW$12:BCW$42,1))</f>
      </c>
      <c r="BDA22" s="126">
        <v>5.99</v>
      </c>
      <c r="BDB22" s="126">
        <f>IF(COUNTA(BDA$12:BDA$42)=0,0.6*BDA$5,IF(BDA22="",0,IF(BDA$6=0,IF(BDA22&gt;=BDA$8,BDA$5,IF(BDA22&lt;BDA$6,0,0.6*BDA$5+0.4*BDA$5*(BDA22-BDA$7)/(BDA$8-BDA$7))),IF(BDA22&lt;=BDA$8,BDA$5,IF(BDA22&gt;BDA$6,0,0.6*BDA$5+0.4*BDA$5*(BDA22-BDA$7)/(BDA$8-BDA$7))))))</f>
      </c>
      <c r="BDC22" s="126">
        <f>IF(BDA22&lt;&gt;"",BDA$5,0)</f>
      </c>
      <c r="BDD22" s="125">
        <f>IF(BDA$6=0,RANK(BDA22,BDA$12:BDA$42,0),RANK(BDA22,BDA$12:BDA$42,1))</f>
      </c>
      <c r="BDE22" s="126">
        <v>98.34</v>
      </c>
      <c r="BDF22" s="126">
        <f>IF(COUNTA(BDE$12:BDE$42)=0,0.6*BDE$5,IF(BDE22="",0,IF(BDE$6=0,IF(BDE22&gt;=BDE$8,BDE$5,IF(BDE22&lt;BDE$6,0,0.6*BDE$5+0.4*BDE$5*(BDE22-BDE$7)/(BDE$8-BDE$7))),IF(BDE22&lt;=BDE$8,BDE$5,IF(BDE22&gt;BDE$6,0,0.6*BDE$5+0.4*BDE$5*(BDE22-BDE$7)/(BDE$8-BDE$7))))))</f>
      </c>
      <c r="BDG22" s="126">
        <f>IF(BDE22&lt;&gt;"",BDE$5,0)</f>
      </c>
      <c r="BDH22" s="125">
        <f>IF(BDE$6=0,RANK(BDE22,BDE$12:BDE$42,0),RANK(BDE22,BDE$12:BDE$42,1))</f>
      </c>
      <c r="BDI22"/>
      <c r="BDJ22" s="126">
        <f>IF(COUNTA(BDI$12:BDI$42)=0,0.6*BDI$5,IF(BDI22="",0,IF(BDI$6=0,IF(BDI22&gt;=BDI$8,BDI$5,IF(BDI22&lt;BDI$6,0,0.6*BDI$5+0.4*BDI$5*(BDI22-BDI$7)/(BDI$8-BDI$7))),IF(BDI22&lt;=BDI$8,BDI$5,IF(BDI22&gt;BDI$6,0,0.6*BDI$5+0.4*BDI$5*(BDI22-BDI$7)/(BDI$8-BDI$7))))))</f>
      </c>
      <c r="BDK22" s="126">
        <f>IF(BDI22&lt;&gt;"",BDI$5,0)</f>
      </c>
      <c r="BDL22" s="125">
        <f>IF(BDI$6=0,RANK(BDI22,BDI$12:BDI$42,0),RANK(BDI22,BDI$12:BDI$42,1))</f>
      </c>
      <c r="BDM22"/>
      <c r="BDN22" s="126">
        <f>IF(COUNTA(BDM$12:BDM$42)=0,0.6*BDM$5,IF(BDM22="",0,IF(BDM$6=0,IF(BDM22&gt;=BDM$8,BDM$5,IF(BDM22&lt;BDM$6,0,0.6*BDM$5+0.4*BDM$5*(BDM22-BDM$7)/(BDM$8-BDM$7))),IF(BDM22&lt;=BDM$8,BDM$5,IF(BDM22&gt;BDM$6,0,0.6*BDM$5+0.4*BDM$5*(BDM22-BDM$7)/(BDM$8-BDM$7))))))</f>
      </c>
      <c r="BDO22" s="126">
        <f>IF(BDM22&lt;&gt;"",BDM$5,0)</f>
      </c>
      <c r="BDP22" s="125">
        <f>IF(BDM$6=0,RANK(BDM22,BDM$12:BDM$42,0),RANK(BDM22,BDM$12:BDM$42,1))</f>
      </c>
      <c r="BDQ22"/>
      <c r="BDR22" s="126">
        <f>IF(COUNTA(BDQ$12:BDQ$42)=0,0.6*BDQ$5,IF(BDQ22="",0,IF(BDQ$6=0,IF(BDQ22&gt;=BDQ$8,BDQ$5,IF(BDQ22&lt;BDQ$6,0,0.6*BDQ$5+0.4*BDQ$5*(BDQ22-BDQ$7)/(BDQ$8-BDQ$7))),IF(BDQ22&lt;=BDQ$8,BDQ$5,IF(BDQ22&gt;BDQ$6,0,0.6*BDQ$5+0.4*BDQ$5*(BDQ22-BDQ$7)/(BDQ$8-BDQ$7))))))</f>
      </c>
      <c r="BDS22" s="126">
        <f>IF(BDQ22&lt;&gt;"",BDQ$5,0)</f>
      </c>
      <c r="BDT22" s="125">
        <f>IF(BDQ$6=0,RANK(BDQ22,BDQ$12:BDQ$42,0),RANK(BDQ22,BDQ$12:BDQ$42,1))</f>
      </c>
      <c r="BDU22"/>
      <c r="BDV22" s="126">
        <f>IF(COUNTA(BDU$12:BDU$42)=0,0.6*BDU$5,IF(BDU22="",0,IF(BDU$6=0,IF(BDU22&gt;=BDU$8,BDU$5,IF(BDU22&lt;BDU$6,0,0.6*BDU$5+0.4*BDU$5*(BDU22-BDU$7)/(BDU$8-BDU$7))),IF(BDU22&lt;=BDU$8,BDU$5,IF(BDU22&gt;BDU$6,0,0.6*BDU$5+0.4*BDU$5*(BDU22-BDU$7)/(BDU$8-BDU$7))))))</f>
      </c>
      <c r="BDW22" s="126">
        <f>IF(BDU22&lt;&gt;"",BDU$5,0)</f>
      </c>
      <c r="BDX22" s="125">
        <f>IF(BDU$6=0,RANK(BDU22,BDU$12:BDU$42,0),RANK(BDU22,BDU$12:BDU$42,1))</f>
      </c>
      <c r="BDY22" s="126">
        <v>99.33</v>
      </c>
      <c r="BDZ22" s="126">
        <f>IF(COUNTA(BDY$12:BDY$42)=0,0.6*BDY$5,IF(BDY22="",0,IF(BDY$6=0,IF(BDY22&gt;=BDY$8,BDY$5,IF(BDY22&lt;BDY$6,0,0.6*BDY$5+0.4*BDY$5*(BDY22-BDY$7)/(BDY$8-BDY$7))),IF(BDY22&lt;=BDY$8,BDY$5,IF(BDY22&gt;BDY$6,0,0.6*BDY$5+0.4*BDY$5*(BDY22-BDY$7)/(BDY$8-BDY$7))))))</f>
      </c>
      <c r="BEA22" s="126">
        <f>IF(BDY22&lt;&gt;"",BDY$5,0)</f>
      </c>
      <c r="BEB22" s="125">
        <f>IF(BDY$6=0,RANK(BDY22,BDY$12:BDY$42,0),RANK(BDY22,BDY$12:BDY$42,1))</f>
      </c>
      <c r="BEC22" s="126">
        <v>100</v>
      </c>
      <c r="BED22" s="126">
        <f>IF(COUNTA(BEC$12:BEC$42)=0,0.6*BEC$5,IF(BEC22="",0,IF(BEC$6=0,IF(BEC22&gt;=BEC$8,BEC$5,IF(BEC22&lt;BEC$6,0,0.6*BEC$5+0.4*BEC$5*(BEC22-BEC$7)/(BEC$8-BEC$7))),IF(BEC22&lt;=BEC$8,BEC$5,IF(BEC22&gt;BEC$6,0,0.6*BEC$5+0.4*BEC$5*(BEC22-BEC$7)/(BEC$8-BEC$7))))))</f>
      </c>
      <c r="BEE22" s="126">
        <f>IF(BEC22&lt;&gt;"",BEC$5,0)</f>
      </c>
      <c r="BEF22" s="125">
        <f>IF(BEC$6=0,RANK(BEC22,BEC$12:BEC$42,0),RANK(BEC22,BEC$12:BEC$42,1))</f>
      </c>
      <c r="BEG22" s="126">
        <v>2.19</v>
      </c>
      <c r="BEH22" s="126">
        <f>IF(COUNTA(BEG$12:BEG$42)=0,0.6*BEG$5,IF(BEG22="",0,IF(BEG$6=0,IF(BEG22&gt;=BEG$8,BEG$5,IF(BEG22&lt;BEG$6,0,0.6*BEG$5+0.4*BEG$5*(BEG22-BEG$7)/(BEG$8-BEG$7))),IF(BEG22&lt;=BEG$8,BEG$5,IF(BEG22&gt;BEG$6,0,0.6*BEG$5+0.4*BEG$5*(BEG22-BEG$7)/(BEG$8-BEG$7))))))</f>
      </c>
      <c r="BEI22" s="126">
        <f>IF(BEG22&lt;&gt;"",BEG$5,0)</f>
      </c>
      <c r="BEJ22" s="125">
        <f>IF(BEG$6=0,RANK(BEG22,BEG$12:BEG$42,0),RANK(BEG22,BEG$12:BEG$42,1))</f>
      </c>
      <c r="BEK22" s="126">
        <v>99.5</v>
      </c>
      <c r="BEL22" s="126">
        <f>IF(COUNTA(BEK$12:BEK$42)=0,0.6*BEK$5,IF(BEK22="",0,IF(BEK$6=0,IF(BEK22&gt;=BEK$8,BEK$5,IF(BEK22&lt;BEK$6,0,0.6*BEK$5+0.4*BEK$5*(BEK22-BEK$7)/(BEK$8-BEK$7))),IF(BEK22&lt;=BEK$8,BEK$5,IF(BEK22&gt;BEK$6,0,0.6*BEK$5+0.4*BEK$5*(BEK22-BEK$7)/(BEK$8-BEK$7))))))</f>
      </c>
      <c r="BEM22" s="126">
        <f>IF(BEK22&lt;&gt;"",BEK$5,0)</f>
      </c>
      <c r="BEN22" s="125">
        <f>IF(BEK$6=0,RANK(BEK22,BEK$12:BEK$42,0),RANK(BEK22,BEK$12:BEK$42,1))</f>
      </c>
      <c r="BEO22" s="126">
        <v>100</v>
      </c>
      <c r="BEP22" s="126">
        <f>IF(COUNTA(BEO$12:BEO$42)=0,0.6*BEO$5,IF(BEO22="",0,IF(BEO$6=0,IF(BEO22&gt;=BEO$8,BEO$5,IF(BEO22&lt;BEO$6,0,0.6*BEO$5+0.4*BEO$5*(BEO22-BEO$7)/(BEO$8-BEO$7))),IF(BEO22&lt;=BEO$8,BEO$5,IF(BEO22&gt;BEO$6,0,0.6*BEO$5+0.4*BEO$5*(BEO22-BEO$7)/(BEO$8-BEO$7))))))</f>
      </c>
      <c r="BEQ22" s="126">
        <f>IF(BEO22&lt;&gt;"",BEO$5,0)</f>
      </c>
      <c r="BER22" s="125">
        <f>IF(BEO$6=0,RANK(BEO22,BEO$12:BEO$42,0),RANK(BEO22,BEO$12:BEO$42,1))</f>
      </c>
      <c r="BES22" s="126">
        <v>0.01</v>
      </c>
      <c r="BET22" s="126">
        <f>IF(COUNTA(BES$12:BES$42)=0,0.6*BES$5,IF(BES22="",0,IF(BES$6=0,IF(BES22&gt;=BES$8,BES$5,IF(BES22&lt;BES$6,0,0.6*BES$5+0.4*BES$5*(BES22-BES$7)/(BES$8-BES$7))),IF(BES22&lt;=BES$8,BES$5,IF(BES22&gt;BES$6,0,0.6*BES$5+0.4*BES$5*(BES22-BES$7)/(BES$8-BES$7))))))</f>
      </c>
      <c r="BEU22" s="126">
        <f>IF(BES22&lt;&gt;"",BES$5,0)</f>
      </c>
      <c r="BEV22" s="125">
        <f>IF(BES$6=0,RANK(BES22,BES$12:BES$42,0),RANK(BES22,BES$12:BES$42,1))</f>
      </c>
      <c r="BEW22" s="126">
        <v>99.99</v>
      </c>
      <c r="BEX22" s="126">
        <f>IF(COUNTA(BEW$12:BEW$42)=0,0.6*BEW$5,IF(BEW22="",0,IF(BEW$6=0,IF(BEW22&gt;=BEW$8,BEW$5,IF(BEW22&lt;BEW$6,0,0.6*BEW$5+0.4*BEW$5*(BEW22-BEW$7)/(BEW$8-BEW$7))),IF(BEW22&lt;=BEW$8,BEW$5,IF(BEW22&gt;BEW$6,0,0.6*BEW$5+0.4*BEW$5*(BEW22-BEW$7)/(BEW$8-BEW$7))))))</f>
      </c>
      <c r="BEY22" s="126">
        <f>IF(BEW22&lt;&gt;"",BEW$5,0)</f>
      </c>
      <c r="BEZ22" s="125">
        <f>IF(BEW$6=0,RANK(BEW22,BEW$12:BEW$42,0),RANK(BEW22,BEW$12:BEW$42,1))</f>
      </c>
      <c r="BFA22" s="126">
        <v>0.09</v>
      </c>
      <c r="BFB22" s="126">
        <f>IF(COUNTA(BFA$12:BFA$42)=0,0.6*BFA$5,IF(BFA22="",0,IF(BFA$6=0,IF(BFA22&gt;=BFA$8,BFA$5,IF(BFA22&lt;BFA$6,0,0.6*BFA$5+0.4*BFA$5*(BFA22-BFA$7)/(BFA$8-BFA$7))),IF(BFA22&lt;=BFA$8,BFA$5,IF(BFA22&gt;BFA$6,0,0.6*BFA$5+0.4*BFA$5*(BFA22-BFA$7)/(BFA$8-BFA$7))))))</f>
      </c>
      <c r="BFC22" s="126">
        <f>IF(BFA22&lt;&gt;"",BFA$5,0)</f>
      </c>
      <c r="BFD22" s="125">
        <f>IF(BFA$6=0,RANK(BFA22,BFA$12:BFA$42,0),RANK(BFA22,BFA$12:BFA$42,1))</f>
      </c>
      <c r="BFE22" s="126">
        <v>0.01</v>
      </c>
      <c r="BFF22" s="126">
        <f>IF(COUNTA(BFE$12:BFE$42)=0,0.6*BFE$5,IF(BFE22="",0,IF(BFE$6=0,IF(BFE22&gt;=BFE$8,BFE$5,IF(BFE22&lt;BFE$6,0,0.6*BFE$5+0.4*BFE$5*(BFE22-BFE$7)/(BFE$8-BFE$7))),IF(BFE22&lt;=BFE$8,BFE$5,IF(BFE22&gt;BFE$6,0,0.6*BFE$5+0.4*BFE$5*(BFE22-BFE$7)/(BFE$8-BFE$7))))))</f>
      </c>
      <c r="BFG22" s="126">
        <f>IF(BFE22&lt;&gt;"",BFE$5,0)</f>
      </c>
      <c r="BFH22" s="125">
        <f>IF(BFE$6=0,RANK(BFE22,BFE$12:BFE$42,0),RANK(BFE22,BFE$12:BFE$42,1))</f>
      </c>
      <c r="BFI22" s="126">
        <v>48.98</v>
      </c>
      <c r="BFJ22" s="126">
        <f>IF(COUNTA(BFI$12:BFI$42)=0,0.6*BFI$5,IF(BFI22="",0,IF(BFI$6=0,IF(BFI22&gt;=BFI$8,BFI$5,IF(BFI22&lt;BFI$6,0,0.6*BFI$5+0.4*BFI$5*(BFI22-BFI$7)/(BFI$8-BFI$7))),IF(BFI22&lt;=BFI$8,BFI$5,IF(BFI22&gt;BFI$6,0,0.6*BFI$5+0.4*BFI$5*(BFI22-BFI$7)/(BFI$8-BFI$7))))))</f>
      </c>
      <c r="BFK22" s="126">
        <f>IF(BFI22&lt;&gt;"",BFI$5,0)</f>
      </c>
      <c r="BFL22" s="125">
        <f>IF(BFI$6=0,RANK(BFI22,BFI$12:BFI$42,0),RANK(BFI22,BFI$12:BFI$42,1))</f>
      </c>
      <c r="BFM22" s="126">
        <v>8.3</v>
      </c>
      <c r="BFN22" s="126">
        <f>IF(COUNTA(BFM$12:BFM$42)=0,0.6*BFM$5,IF(BFM22="",0,IF(BFM$6=0,IF(BFM22&gt;=BFM$8,BFM$5,IF(BFM22&lt;BFM$6,0,0.6*BFM$5+0.4*BFM$5*(BFM22-BFM$7)/(BFM$8-BFM$7))),IF(BFM22&lt;=BFM$8,BFM$5,IF(BFM22&gt;BFM$6,0,0.6*BFM$5+0.4*BFM$5*(BFM22-BFM$7)/(BFM$8-BFM$7))))))</f>
      </c>
      <c r="BFO22" s="126">
        <f>IF(BFM22&lt;&gt;"",BFM$5,0)</f>
      </c>
      <c r="BFP22" s="125">
        <f>IF(BFM$6=0,RANK(BFM22,BFM$12:BFM$42,0),RANK(BFM22,BFM$12:BFM$42,1))</f>
      </c>
      <c r="BFQ22" s="126">
        <v>1.22</v>
      </c>
      <c r="BFR22" s="126">
        <f>IF(COUNTA(BFQ$12:BFQ$42)=0,0.6*BFQ$5,IF(BFQ22="",0,IF(BFQ$6=0,IF(BFQ22&gt;=BFQ$8,BFQ$5,IF(BFQ22&lt;BFQ$6,0,0.6*BFQ$5+0.4*BFQ$5*(BFQ22-BFQ$7)/(BFQ$8-BFQ$7))),IF(BFQ22&lt;=BFQ$8,BFQ$5,IF(BFQ22&gt;BFQ$6,0,0.6*BFQ$5+0.4*BFQ$5*(BFQ22-BFQ$7)/(BFQ$8-BFQ$7))))))</f>
      </c>
      <c r="BFS22" s="126">
        <f>IF(BFQ22&lt;&gt;"",BFQ$5,0)</f>
      </c>
      <c r="BFT22" s="125">
        <f>IF(BFQ$6=0,RANK(BFQ22,BFQ$12:BFQ$42,0),RANK(BFQ22,BFQ$12:BFQ$42,1))</f>
      </c>
      <c r="BFU22" s="126">
        <v>97.16</v>
      </c>
      <c r="BFV22" s="126">
        <f>IF(COUNTA(BFU$12:BFU$42)=0,0.6*BFU$5,IF(BFU22="",0,IF(BFU$6=0,IF(BFU22&gt;=BFU$8,BFU$5,IF(BFU22&lt;BFU$6,0,0.6*BFU$5+0.4*BFU$5*(BFU22-BFU$7)/(BFU$8-BFU$7))),IF(BFU22&lt;=BFU$8,BFU$5,IF(BFU22&gt;BFU$6,0,0.6*BFU$5+0.4*BFU$5*(BFU22-BFU$7)/(BFU$8-BFU$7))))))</f>
      </c>
      <c r="BFW22" s="126">
        <f>IF(BFU22&lt;&gt;"",BFU$5,0)</f>
      </c>
      <c r="BFX22" s="125">
        <f>IF(BFU$6=0,RANK(BFU22,BFU$12:BFU$42,0),RANK(BFU22,BFU$12:BFU$42,1))</f>
      </c>
      <c r="BFY22"/>
      <c r="BFZ22" s="126">
        <f>IF(COUNTA(BFY$12:BFY$42)=0,0.6*BFY$5,IF(BFY22="",0,IF(BFY$6=0,IF(BFY22&gt;=BFY$8,BFY$5,IF(BFY22&lt;BFY$6,0,0.6*BFY$5+0.4*BFY$5*(BFY22-BFY$7)/(BFY$8-BFY$7))),IF(BFY22&lt;=BFY$8,BFY$5,IF(BFY22&gt;BFY$6,0,0.6*BFY$5+0.4*BFY$5*(BFY22-BFY$7)/(BFY$8-BFY$7))))))</f>
      </c>
      <c r="BGA22" s="126">
        <f>IF(BFY22&lt;&gt;"",BFY$5,0)</f>
      </c>
      <c r="BGB22" s="125">
        <f>IF(BFY$6=0,RANK(BFY22,BFY$12:BFY$42,0),RANK(BFY22,BFY$12:BFY$42,1))</f>
      </c>
      <c r="BGC22"/>
      <c r="BGD22" s="126">
        <f>IF(COUNTA(BGC$12:BGC$42)=0,0.6*BGC$5,IF(BGC22="",0,IF(BGC$6=0,IF(BGC22&gt;=BGC$8,BGC$5,IF(BGC22&lt;BGC$6,0,0.6*BGC$5+0.4*BGC$5*(BGC22-BGC$7)/(BGC$8-BGC$7))),IF(BGC22&lt;=BGC$8,BGC$5,IF(BGC22&gt;BGC$6,0,0.6*BGC$5+0.4*BGC$5*(BGC22-BGC$7)/(BGC$8-BGC$7))))))</f>
      </c>
      <c r="BGE22" s="126">
        <f>IF(BGC22&lt;&gt;"",BGC$5,0)</f>
      </c>
      <c r="BGF22" s="125">
        <f>IF(BGC$6=0,RANK(BGC22,BGC$12:BGC$42,0),RANK(BGC22,BGC$12:BGC$42,1))</f>
      </c>
      <c r="BGG22"/>
      <c r="BGH22" s="126">
        <f>IF(COUNTA(BGG$12:BGG$42)=0,0.6*BGG$5,IF(BGG22="",0,IF(BGG$6=0,IF(BGG22&gt;=BGG$8,BGG$5,IF(BGG22&lt;BGG$6,0,0.6*BGG$5+0.4*BGG$5*(BGG22-BGG$7)/(BGG$8-BGG$7))),IF(BGG22&lt;=BGG$8,BGG$5,IF(BGG22&gt;BGG$6,0,0.6*BGG$5+0.4*BGG$5*(BGG22-BGG$7)/(BGG$8-BGG$7))))))</f>
      </c>
      <c r="BGI22" s="126">
        <f>IF(BGG22&lt;&gt;"",BGG$5,0)</f>
      </c>
      <c r="BGJ22" s="125">
        <f>IF(BGG$6=0,RANK(BGG22,BGG$12:BGG$42,0),RANK(BGG22,BGG$12:BGG$42,1))</f>
      </c>
      <c r="BGK22"/>
      <c r="BGL22" s="126">
        <f>IF(COUNTA(BGK$12:BGK$42)=0,0.6*BGK$5,IF(BGK22="",0,IF(BGK$6=0,IF(BGK22&gt;=BGK$8,BGK$5,IF(BGK22&lt;BGK$6,0,0.6*BGK$5+0.4*BGK$5*(BGK22-BGK$7)/(BGK$8-BGK$7))),IF(BGK22&lt;=BGK$8,BGK$5,IF(BGK22&gt;BGK$6,0,0.6*BGK$5+0.4*BGK$5*(BGK22-BGK$7)/(BGK$8-BGK$7))))))</f>
      </c>
      <c r="BGM22" s="126">
        <f>IF(BGK22&lt;&gt;"",BGK$5,0)</f>
      </c>
      <c r="BGN22" s="125">
        <f>IF(BGK$6=0,RANK(BGK22,BGK$12:BGK$42,0),RANK(BGK22,BGK$12:BGK$42,1))</f>
      </c>
      <c r="BGO22" s="126">
        <v>99.53</v>
      </c>
      <c r="BGP22" s="126">
        <f>IF(COUNTA(BGO$12:BGO$42)=0,0.6*BGO$5,IF(BGO22="",0,IF(BGO$6=0,IF(BGO22&gt;=BGO$8,BGO$5,IF(BGO22&lt;BGO$6,0,0.6*BGO$5+0.4*BGO$5*(BGO22-BGO$7)/(BGO$8-BGO$7))),IF(BGO22&lt;=BGO$8,BGO$5,IF(BGO22&gt;BGO$6,0,0.6*BGO$5+0.4*BGO$5*(BGO22-BGO$7)/(BGO$8-BGO$7))))))</f>
      </c>
      <c r="BGQ22" s="126">
        <f>IF(BGO22&lt;&gt;"",BGO$5,0)</f>
      </c>
      <c r="BGR22" s="125">
        <f>IF(BGO$6=0,RANK(BGO22,BGO$12:BGO$42,0),RANK(BGO22,BGO$12:BGO$42,1))</f>
      </c>
      <c r="BGS22" s="126">
        <v>100</v>
      </c>
      <c r="BGT22" s="126">
        <f>IF(COUNTA(BGS$12:BGS$42)=0,0.6*BGS$5,IF(BGS22="",0,IF(BGS$6=0,IF(BGS22&gt;=BGS$8,BGS$5,IF(BGS22&lt;BGS$6,0,0.6*BGS$5+0.4*BGS$5*(BGS22-BGS$7)/(BGS$8-BGS$7))),IF(BGS22&lt;=BGS$8,BGS$5,IF(BGS22&gt;BGS$6,0,0.6*BGS$5+0.4*BGS$5*(BGS22-BGS$7)/(BGS$8-BGS$7))))))</f>
      </c>
      <c r="BGU22" s="126">
        <f>IF(BGS22&lt;&gt;"",BGS$5,0)</f>
      </c>
      <c r="BGV22" s="125">
        <f>IF(BGS$6=0,RANK(BGS22,BGS$12:BGS$42,0),RANK(BGS22,BGS$12:BGS$42,1))</f>
      </c>
      <c r="BGW22" s="126">
        <v>2.34</v>
      </c>
      <c r="BGX22" s="126">
        <f>IF(COUNTA(BGW$12:BGW$42)=0,0.6*BGW$5,IF(BGW22="",0,IF(BGW$6=0,IF(BGW22&gt;=BGW$8,BGW$5,IF(BGW22&lt;BGW$6,0,0.6*BGW$5+0.4*BGW$5*(BGW22-BGW$7)/(BGW$8-BGW$7))),IF(BGW22&lt;=BGW$8,BGW$5,IF(BGW22&gt;BGW$6,0,0.6*BGW$5+0.4*BGW$5*(BGW22-BGW$7)/(BGW$8-BGW$7))))))</f>
      </c>
      <c r="BGY22" s="126">
        <f>IF(BGW22&lt;&gt;"",BGW$5,0)</f>
      </c>
      <c r="BGZ22" s="125">
        <f>IF(BGW$6=0,RANK(BGW22,BGW$12:BGW$42,0),RANK(BGW22,BGW$12:BGW$42,1))</f>
      </c>
      <c r="BHA22" s="126">
        <v>98.67</v>
      </c>
      <c r="BHB22" s="126">
        <f>IF(COUNTA(BHA$12:BHA$42)=0,0.6*BHA$5,IF(BHA22="",0,IF(BHA$6=0,IF(BHA22&gt;=BHA$8,BHA$5,IF(BHA22&lt;BHA$6,0,0.6*BHA$5+0.4*BHA$5*(BHA22-BHA$7)/(BHA$8-BHA$7))),IF(BHA22&lt;=BHA$8,BHA$5,IF(BHA22&gt;BHA$6,0,0.6*BHA$5+0.4*BHA$5*(BHA22-BHA$7)/(BHA$8-BHA$7))))))</f>
      </c>
      <c r="BHC22" s="126">
        <f>IF(BHA22&lt;&gt;"",BHA$5,0)</f>
      </c>
      <c r="BHD22" s="125">
        <f>IF(BHA$6=0,RANK(BHA22,BHA$12:BHA$42,0),RANK(BHA22,BHA$12:BHA$42,1))</f>
      </c>
      <c r="BHE22" s="126">
        <v>99.98</v>
      </c>
      <c r="BHF22" s="126">
        <f>IF(COUNTA(BHE$12:BHE$42)=0,0.6*BHE$5,IF(BHE22="",0,IF(BHE$6=0,IF(BHE22&gt;=BHE$8,BHE$5,IF(BHE22&lt;BHE$6,0,0.6*BHE$5+0.4*BHE$5*(BHE22-BHE$7)/(BHE$8-BHE$7))),IF(BHE22&lt;=BHE$8,BHE$5,IF(BHE22&gt;BHE$6,0,0.6*BHE$5+0.4*BHE$5*(BHE22-BHE$7)/(BHE$8-BHE$7))))))</f>
      </c>
      <c r="BHG22" s="126">
        <f>IF(BHE22&lt;&gt;"",BHE$5,0)</f>
      </c>
      <c r="BHH22" s="125">
        <f>IF(BHE$6=0,RANK(BHE22,BHE$12:BHE$42,0),RANK(BHE22,BHE$12:BHE$42,1))</f>
      </c>
      <c r="BHI22" s="126">
        <v>0.01</v>
      </c>
      <c r="BHJ22" s="126">
        <f>IF(COUNTA(BHI$12:BHI$42)=0,0.6*BHI$5,IF(BHI22="",0,IF(BHI$6=0,IF(BHI22&gt;=BHI$8,BHI$5,IF(BHI22&lt;BHI$6,0,0.6*BHI$5+0.4*BHI$5*(BHI22-BHI$7)/(BHI$8-BHI$7))),IF(BHI22&lt;=BHI$8,BHI$5,IF(BHI22&gt;BHI$6,0,0.6*BHI$5+0.4*BHI$5*(BHI22-BHI$7)/(BHI$8-BHI$7))))))</f>
      </c>
      <c r="BHK22" s="126">
        <f>IF(BHI22&lt;&gt;"",BHI$5,0)</f>
      </c>
      <c r="BHL22" s="125">
        <f>IF(BHI$6=0,RANK(BHI22,BHI$12:BHI$42,0),RANK(BHI22,BHI$12:BHI$42,1))</f>
      </c>
      <c r="BHM22" s="126">
        <v>99.99</v>
      </c>
      <c r="BHN22" s="126">
        <f>IF(COUNTA(BHM$12:BHM$42)=0,0.6*BHM$5,IF(BHM22="",0,IF(BHM$6=0,IF(BHM22&gt;=BHM$8,BHM$5,IF(BHM22&lt;BHM$6,0,0.6*BHM$5+0.4*BHM$5*(BHM22-BHM$7)/(BHM$8-BHM$7))),IF(BHM22&lt;=BHM$8,BHM$5,IF(BHM22&gt;BHM$6,0,0.6*BHM$5+0.4*BHM$5*(BHM22-BHM$7)/(BHM$8-BHM$7))))))</f>
      </c>
      <c r="BHO22" s="126">
        <f>IF(BHM22&lt;&gt;"",BHM$5,0)</f>
      </c>
      <c r="BHP22" s="125">
        <f>IF(BHM$6=0,RANK(BHM22,BHM$12:BHM$42,0),RANK(BHM22,BHM$12:BHM$42,1))</f>
      </c>
      <c r="BHQ22" s="126">
        <v>0.18</v>
      </c>
      <c r="BHR22" s="126">
        <f>IF(COUNTA(BHQ$12:BHQ$42)=0,0.6*BHQ$5,IF(BHQ22="",0,IF(BHQ$6=0,IF(BHQ22&gt;=BHQ$8,BHQ$5,IF(BHQ22&lt;BHQ$6,0,0.6*BHQ$5+0.4*BHQ$5*(BHQ22-BHQ$7)/(BHQ$8-BHQ$7))),IF(BHQ22&lt;=BHQ$8,BHQ$5,IF(BHQ22&gt;BHQ$6,0,0.6*BHQ$5+0.4*BHQ$5*(BHQ22-BHQ$7)/(BHQ$8-BHQ$7))))))</f>
      </c>
      <c r="BHS22" s="126">
        <f>IF(BHQ22&lt;&gt;"",BHQ$5,0)</f>
      </c>
      <c r="BHT22" s="125">
        <f>IF(BHQ$6=0,RANK(BHQ22,BHQ$12:BHQ$42,0),RANK(BHQ22,BHQ$12:BHQ$42,1))</f>
      </c>
      <c r="BHU22" s="126">
        <v>0.03</v>
      </c>
      <c r="BHV22" s="126">
        <f>IF(COUNTA(BHU$12:BHU$42)=0,0.6*BHU$5,IF(BHU22="",0,IF(BHU$6=0,IF(BHU22&gt;=BHU$8,BHU$5,IF(BHU22&lt;BHU$6,0,0.6*BHU$5+0.4*BHU$5*(BHU22-BHU$7)/(BHU$8-BHU$7))),IF(BHU22&lt;=BHU$8,BHU$5,IF(BHU22&gt;BHU$6,0,0.6*BHU$5+0.4*BHU$5*(BHU22-BHU$7)/(BHU$8-BHU$7))))))</f>
      </c>
      <c r="BHW22" s="126">
        <f>IF(BHU22&lt;&gt;"",BHU$5,0)</f>
      </c>
      <c r="BHX22" s="125">
        <f>IF(BHU$6=0,RANK(BHU22,BHU$12:BHU$42,0),RANK(BHU22,BHU$12:BHU$42,1))</f>
      </c>
      <c r="BHY22" s="126">
        <v>48.27</v>
      </c>
      <c r="BHZ22" s="126">
        <f>IF(COUNTA(BHY$12:BHY$42)=0,0.6*BHY$5,IF(BHY22="",0,IF(BHY$6=0,IF(BHY22&gt;=BHY$8,BHY$5,IF(BHY22&lt;BHY$6,0,0.6*BHY$5+0.4*BHY$5*(BHY22-BHY$7)/(BHY$8-BHY$7))),IF(BHY22&lt;=BHY$8,BHY$5,IF(BHY22&gt;BHY$6,0,0.6*BHY$5+0.4*BHY$5*(BHY22-BHY$7)/(BHY$8-BHY$7))))))</f>
      </c>
      <c r="BIA22" s="126">
        <f>IF(BHY22&lt;&gt;"",BHY$5,0)</f>
      </c>
      <c r="BIB22" s="125">
        <f>IF(BHY$6=0,RANK(BHY22,BHY$12:BHY$42,0),RANK(BHY22,BHY$12:BHY$42,1))</f>
      </c>
      <c r="BIC22" s="126">
        <v>7.39</v>
      </c>
      <c r="BID22" s="126">
        <f>IF(COUNTA(BIC$12:BIC$42)=0,0.6*BIC$5,IF(BIC22="",0,IF(BIC$6=0,IF(BIC22&gt;=BIC$8,BIC$5,IF(BIC22&lt;BIC$6,0,0.6*BIC$5+0.4*BIC$5*(BIC22-BIC$7)/(BIC$8-BIC$7))),IF(BIC22&lt;=BIC$8,BIC$5,IF(BIC22&gt;BIC$6,0,0.6*BIC$5+0.4*BIC$5*(BIC22-BIC$7)/(BIC$8-BIC$7))))))</f>
      </c>
      <c r="BIE22" s="126">
        <f>IF(BIC22&lt;&gt;"",BIC$5,0)</f>
      </c>
      <c r="BIF22" s="125">
        <f>IF(BIC$6=0,RANK(BIC22,BIC$12:BIC$42,0),RANK(BIC22,BIC$12:BIC$42,1))</f>
      </c>
      <c r="BIG22"/>
      <c r="BIH22" s="126">
        <f>IF(COUNTA(BIG$12:BIG$42)=0,0.6*BIG$5,IF(BIG22="",0,IF(BIG$6=0,IF(BIG22&gt;=BIG$8,BIG$5,IF(BIG22&lt;BIG$6,0,0.6*BIG$5+0.4*BIG$5*(BIG22-BIG$7)/(BIG$8-BIG$7))),IF(BIG22&lt;=BIG$8,BIG$5,IF(BIG22&gt;BIG$6,0,0.6*BIG$5+0.4*BIG$5*(BIG22-BIG$7)/(BIG$8-BIG$7))))))</f>
      </c>
      <c r="BII22" s="126">
        <f>IF(BIG22&lt;&gt;"",BIG$5,0)</f>
      </c>
      <c r="BIJ22" s="125">
        <f>IF(BIG$6=0,RANK(BIG22,BIG$12:BIG$42,0),RANK(BIG22,BIG$12:BIG$42,1))</f>
      </c>
      <c r="BIK22"/>
      <c r="BIL22" s="126">
        <f>IF(COUNTA(BIK$12:BIK$42)=0,0.6*BIK$5,IF(BIK22="",0,IF(BIK$6=0,IF(BIK22&gt;=BIK$8,BIK$5,IF(BIK22&lt;BIK$6,0,0.6*BIK$5+0.4*BIK$5*(BIK22-BIK$7)/(BIK$8-BIK$7))),IF(BIK22&lt;=BIK$8,BIK$5,IF(BIK22&gt;BIK$6,0,0.6*BIK$5+0.4*BIK$5*(BIK22-BIK$7)/(BIK$8-BIK$7))))))</f>
      </c>
      <c r="BIM22" s="126">
        <f>IF(BIK22&lt;&gt;"",BIK$5,0)</f>
      </c>
      <c r="BIN22" s="125">
        <f>IF(BIK$6=0,RANK(BIK22,BIK$12:BIK$42,0),RANK(BIK22,BIK$12:BIK$42,1))</f>
      </c>
      <c r="BIO22"/>
      <c r="BIP22" s="126">
        <f>IF(COUNTA(BIO$12:BIO$42)=0,0.6*BIO$5,IF(BIO22="",0,IF(BIO$6=0,IF(BIO22&gt;=BIO$8,BIO$5,IF(BIO22&lt;BIO$6,0,0.6*BIO$5+0.4*BIO$5*(BIO22-BIO$7)/(BIO$8-BIO$7))),IF(BIO22&lt;=BIO$8,BIO$5,IF(BIO22&gt;BIO$6,0,0.6*BIO$5+0.4*BIO$5*(BIO22-BIO$7)/(BIO$8-BIO$7))))))</f>
      </c>
      <c r="BIQ22" s="126">
        <f>IF(BIO22&lt;&gt;"",BIO$5,0)</f>
      </c>
      <c r="BIR22" s="125">
        <f>IF(BIO$6=0,RANK(BIO22,BIO$12:BIO$42,0),RANK(BIO22,BIO$12:BIO$42,1))</f>
      </c>
      <c r="BIS22"/>
      <c r="BIT22" s="126">
        <f>IF(COUNTA(BIS$12:BIS$42)=0,0.6*BIS$5,IF(BIS22="",0,IF(BIS$6=0,IF(BIS22&gt;=BIS$8,BIS$5,IF(BIS22&lt;BIS$6,0,0.6*BIS$5+0.4*BIS$5*(BIS22-BIS$7)/(BIS$8-BIS$7))),IF(BIS22&lt;=BIS$8,BIS$5,IF(BIS22&gt;BIS$6,0,0.6*BIS$5+0.4*BIS$5*(BIS22-BIS$7)/(BIS$8-BIS$7))))))</f>
      </c>
      <c r="BIU22" s="126">
        <f>IF(BIS22&lt;&gt;"",BIS$5,0)</f>
      </c>
      <c r="BIV22" s="125">
        <f>IF(BIS$6=0,RANK(BIS22,BIS$12:BIS$42,0),RANK(BIS22,BIS$12:BIS$42,1))</f>
      </c>
      <c r="BIW22"/>
      <c r="BIX22" s="126">
        <f>IF(COUNTA(BIW$12:BIW$42)=0,0.6*BIW$5,IF(BIW22="",0,IF(BIW$6=0,IF(BIW22&gt;=BIW$8,BIW$5,IF(BIW22&lt;BIW$6,0,0.6*BIW$5+0.4*BIW$5*(BIW22-BIW$7)/(BIW$8-BIW$7))),IF(BIW22&lt;=BIW$8,BIW$5,IF(BIW22&gt;BIW$6,0,0.6*BIW$5+0.4*BIW$5*(BIW22-BIW$7)/(BIW$8-BIW$7))))))</f>
      </c>
      <c r="BIY22" s="126">
        <f>IF(BIW22&lt;&gt;"",BIW$5,0)</f>
      </c>
      <c r="BIZ22" s="125">
        <f>IF(BIW$6=0,RANK(BIW22,BIW$12:BIW$42,0),RANK(BIW22,BIW$12:BIW$42,1))</f>
      </c>
      <c r="BJA22"/>
      <c r="BJB22" s="126">
        <f>IF(COUNTA(BJA$12:BJA$42)=0,0.6*BJA$5,IF(BJA22="",0,IF(BJA$6=0,IF(BJA22&gt;=BJA$8,BJA$5,IF(BJA22&lt;BJA$6,0,0.6*BJA$5+0.4*BJA$5*(BJA22-BJA$7)/(BJA$8-BJA$7))),IF(BJA22&lt;=BJA$8,BJA$5,IF(BJA22&gt;BJA$6,0,0.6*BJA$5+0.4*BJA$5*(BJA22-BJA$7)/(BJA$8-BJA$7))))))</f>
      </c>
      <c r="BJC22" s="126">
        <f>IF(BJA22&lt;&gt;"",BJA$5,0)</f>
      </c>
      <c r="BJD22" s="125">
        <f>IF(BJA$6=0,RANK(BJA22,BJA$12:BJA$42,0),RANK(BJA22,BJA$12:BJA$42,1))</f>
      </c>
      <c r="BJE22"/>
      <c r="BJF22" s="126">
        <f>IF(COUNTA(BJE$12:BJE$42)=0,0.6*BJE$5,IF(BJE22="",0,IF(BJE$6=0,IF(BJE22&gt;=BJE$8,BJE$5,IF(BJE22&lt;BJE$6,0,0.6*BJE$5+0.4*BJE$5*(BJE22-BJE$7)/(BJE$8-BJE$7))),IF(BJE22&lt;=BJE$8,BJE$5,IF(BJE22&gt;BJE$6,0,0.6*BJE$5+0.4*BJE$5*(BJE22-BJE$7)/(BJE$8-BJE$7))))))</f>
      </c>
      <c r="BJG22" s="126">
        <f>IF(BJE22&lt;&gt;"",BJE$5,0)</f>
      </c>
      <c r="BJH22" s="125">
        <f>IF(BJE$6=0,RANK(BJE22,BJE$12:BJE$42,0),RANK(BJE22,BJE$12:BJE$42,1))</f>
      </c>
      <c r="BJI22"/>
      <c r="BJJ22" s="126">
        <f>IF(COUNTA(BJI$12:BJI$42)=0,0.6*BJI$5,IF(BJI22="",0,IF(BJI$6=0,IF(BJI22&gt;=BJI$8,BJI$5,IF(BJI22&lt;BJI$6,0,0.6*BJI$5+0.4*BJI$5*(BJI22-BJI$7)/(BJI$8-BJI$7))),IF(BJI22&lt;=BJI$8,BJI$5,IF(BJI22&gt;BJI$6,0,0.6*BJI$5+0.4*BJI$5*(BJI22-BJI$7)/(BJI$8-BJI$7))))))</f>
      </c>
      <c r="BJK22" s="126">
        <f>IF(BJI22&lt;&gt;"",BJI$5,0)</f>
      </c>
      <c r="BJL22" s="125">
        <f>IF(BJI$6=0,RANK(BJI22,BJI$12:BJI$42,0),RANK(BJI22,BJI$12:BJI$42,1))</f>
      </c>
      <c r="BJM22"/>
      <c r="BJN22" s="126">
        <f>IF(COUNTA(BJM$12:BJM$42)=0,0.6*BJM$5,IF(BJM22="",0,IF(BJM$6=0,IF(BJM22&gt;=BJM$8,BJM$5,IF(BJM22&lt;BJM$6,0,0.6*BJM$5+0.4*BJM$5*(BJM22-BJM$7)/(BJM$8-BJM$7))),IF(BJM22&lt;=BJM$8,BJM$5,IF(BJM22&gt;BJM$6,0,0.6*BJM$5+0.4*BJM$5*(BJM22-BJM$7)/(BJM$8-BJM$7))))))</f>
      </c>
      <c r="BJO22" s="126">
        <f>IF(BJM22&lt;&gt;"",BJM$5,0)</f>
      </c>
      <c r="BJP22" s="125">
        <f>IF(BJM$6=0,RANK(BJM22,BJM$12:BJM$42,0),RANK(BJM22,BJM$12:BJM$42,1))</f>
      </c>
      <c r="BJQ22"/>
      <c r="BJR22" s="126">
        <f>IF(COUNTA(BJQ$12:BJQ$42)=0,0.6*BJQ$5,IF(BJQ22="",0,IF(BJQ$6=0,IF(BJQ22&gt;=BJQ$8,BJQ$5,IF(BJQ22&lt;BJQ$6,0,0.6*BJQ$5+0.4*BJQ$5*(BJQ22-BJQ$7)/(BJQ$8-BJQ$7))),IF(BJQ22&lt;=BJQ$8,BJQ$5,IF(BJQ22&gt;BJQ$6,0,0.6*BJQ$5+0.4*BJQ$5*(BJQ22-BJQ$7)/(BJQ$8-BJQ$7))))))</f>
      </c>
      <c r="BJS22" s="126">
        <f>IF(BJQ22&lt;&gt;"",BJQ$5,0)</f>
      </c>
      <c r="BJT22" s="125">
        <f>IF(BJQ$6=0,RANK(BJQ22,BJQ$12:BJQ$42,0),RANK(BJQ22,BJQ$12:BJQ$42,1))</f>
      </c>
      <c r="BJU22"/>
      <c r="BJV22" s="126">
        <f>IF(COUNTA(BJU$12:BJU$42)=0,0.6*BJU$5,IF(BJU22="",0,IF(BJU$6=0,IF(BJU22&gt;=BJU$8,BJU$5,IF(BJU22&lt;BJU$6,0,0.6*BJU$5+0.4*BJU$5*(BJU22-BJU$7)/(BJU$8-BJU$7))),IF(BJU22&lt;=BJU$8,BJU$5,IF(BJU22&gt;BJU$6,0,0.6*BJU$5+0.4*BJU$5*(BJU22-BJU$7)/(BJU$8-BJU$7))))))</f>
      </c>
      <c r="BJW22" s="126">
        <f>IF(BJU22&lt;&gt;"",BJU$5,0)</f>
      </c>
      <c r="BJX22" s="125">
        <f>IF(BJU$6=0,RANK(BJU22,BJU$12:BJU$42,0),RANK(BJU22,BJU$12:BJU$42,1))</f>
      </c>
      <c r="BJY22" s="126">
        <v>97.56</v>
      </c>
      <c r="BJZ22" s="126">
        <f>IF(COUNTA(BJY$12:BJY$42)=0,0.6*BJY$5,IF(BJY22="",0,IF(BJY$6=0,IF(BJY22&gt;=BJY$8,BJY$5,IF(BJY22&lt;BJY$6,0,0.6*BJY$5+0.4*BJY$5*(BJY22-BJY$7)/(BJY$8-BJY$7))),IF(BJY22&lt;=BJY$8,BJY$5,IF(BJY22&gt;BJY$6,0,0.6*BJY$5+0.4*BJY$5*(BJY22-BJY$7)/(BJY$8-BJY$7))))))</f>
      </c>
      <c r="BKA22" s="126">
        <f>IF(BJY22&lt;&gt;"",BJY$5,0)</f>
      </c>
      <c r="BKB22" s="125">
        <f>IF(BJY$6=0,RANK(BJY22,BJY$12:BJY$42,0),RANK(BJY22,BJY$12:BJY$42,1))</f>
      </c>
      <c r="BKC22"/>
      <c r="BKD22" s="126">
        <f>IF(COUNTA(BKC$12:BKC$42)=0,0.6*BKC$5,IF(BKC22="",0,IF(BKC$6=0,IF(BKC22&gt;=BKC$8,BKC$5,IF(BKC22&lt;BKC$6,0,0.6*BKC$5+0.4*BKC$5*(BKC22-BKC$7)/(BKC$8-BKC$7))),IF(BKC22&lt;=BKC$8,BKC$5,IF(BKC22&gt;BKC$6,0,0.6*BKC$5+0.4*BKC$5*(BKC22-BKC$7)/(BKC$8-BKC$7))))))</f>
      </c>
      <c r="BKE22" s="126">
        <f>IF(BKC22&lt;&gt;"",BKC$5,0)</f>
      </c>
      <c r="BKF22" s="125">
        <f>IF(BKC$6=0,RANK(BKC22,BKC$12:BKC$42,0),RANK(BKC22,BKC$12:BKC$42,1))</f>
      </c>
      <c r="BKG22"/>
      <c r="BKH22" s="126">
        <f>IF(COUNTA(BKG$12:BKG$42)=0,0.6*BKG$5,IF(BKG22="",0,IF(BKG$6=0,IF(BKG22&gt;=BKG$8,BKG$5,IF(BKG22&lt;BKG$6,0,0.6*BKG$5+0.4*BKG$5*(BKG22-BKG$7)/(BKG$8-BKG$7))),IF(BKG22&lt;=BKG$8,BKG$5,IF(BKG22&gt;BKG$6,0,0.6*BKG$5+0.4*BKG$5*(BKG22-BKG$7)/(BKG$8-BKG$7))))))</f>
      </c>
      <c r="BKI22" s="126">
        <f>IF(BKG22&lt;&gt;"",BKG$5,0)</f>
      </c>
      <c r="BKJ22" s="125">
        <f>IF(BKG$6=0,RANK(BKG22,BKG$12:BKG$42,0),RANK(BKG22,BKG$12:BKG$42,1))</f>
      </c>
      <c r="BKK22"/>
      <c r="BKL22" s="126">
        <f>IF(COUNTA(BKK$12:BKK$42)=0,0.6*BKK$5,IF(BKK22="",0,IF(BKK$6=0,IF(BKK22&gt;=BKK$8,BKK$5,IF(BKK22&lt;BKK$6,0,0.6*BKK$5+0.4*BKK$5*(BKK22-BKK$7)/(BKK$8-BKK$7))),IF(BKK22&lt;=BKK$8,BKK$5,IF(BKK22&gt;BKK$6,0,0.6*BKK$5+0.4*BKK$5*(BKK22-BKK$7)/(BKK$8-BKK$7))))))</f>
      </c>
      <c r="BKM22" s="126">
        <f>IF(BKK22&lt;&gt;"",BKK$5,0)</f>
      </c>
      <c r="BKN22" s="125">
        <f>IF(BKK$6=0,RANK(BKK22,BKK$12:BKK$42,0),RANK(BKK22,BKK$12:BKK$42,1))</f>
      </c>
      <c r="BKO22" s="126">
        <v>98.93</v>
      </c>
      <c r="BKP22" s="126">
        <f>IF(COUNTA(BKO$12:BKO$42)=0,0.6*BKO$5,IF(BKO22="",0,IF(BKO$6=0,IF(BKO22&gt;=BKO$8,BKO$5,IF(BKO22&lt;BKO$6,0,0.6*BKO$5+0.4*BKO$5*(BKO22-BKO$7)/(BKO$8-BKO$7))),IF(BKO22&lt;=BKO$8,BKO$5,IF(BKO22&gt;BKO$6,0,0.6*BKO$5+0.4*BKO$5*(BKO22-BKO$7)/(BKO$8-BKO$7))))))</f>
      </c>
      <c r="BKQ22" s="126">
        <f>IF(BKO22&lt;&gt;"",BKO$5,0)</f>
      </c>
      <c r="BKR22" s="125">
        <f>IF(BKO$6=0,RANK(BKO22,BKO$12:BKO$42,0),RANK(BKO22,BKO$12:BKO$42,1))</f>
      </c>
      <c r="BKS22" s="126">
        <v>100</v>
      </c>
      <c r="BKT22" s="126">
        <f>IF(COUNTA(BKS$12:BKS$42)=0,0.6*BKS$5,IF(BKS22="",0,IF(BKS$6=0,IF(BKS22&gt;=BKS$8,BKS$5,IF(BKS22&lt;BKS$6,0,0.6*BKS$5+0.4*BKS$5*(BKS22-BKS$7)/(BKS$8-BKS$7))),IF(BKS22&lt;=BKS$8,BKS$5,IF(BKS22&gt;BKS$6,0,0.6*BKS$5+0.4*BKS$5*(BKS22-BKS$7)/(BKS$8-BKS$7))))))</f>
      </c>
      <c r="BKU22" s="126">
        <f>IF(BKS22&lt;&gt;"",BKS$5,0)</f>
      </c>
      <c r="BKV22" s="125">
        <f>IF(BKS$6=0,RANK(BKS22,BKS$12:BKS$42,0),RANK(BKS22,BKS$12:BKS$42,1))</f>
      </c>
      <c r="BKW22" s="126">
        <v>2.24</v>
      </c>
      <c r="BKX22" s="126">
        <f>IF(COUNTA(BKW$12:BKW$42)=0,0.6*BKW$5,IF(BKW22="",0,IF(BKW$6=0,IF(BKW22&gt;=BKW$8,BKW$5,IF(BKW22&lt;BKW$6,0,0.6*BKW$5+0.4*BKW$5*(BKW22-BKW$7)/(BKW$8-BKW$7))),IF(BKW22&lt;=BKW$8,BKW$5,IF(BKW22&gt;BKW$6,0,0.6*BKW$5+0.4*BKW$5*(BKW22-BKW$7)/(BKW$8-BKW$7))))))</f>
      </c>
      <c r="BKY22" s="126">
        <f>IF(BKW22&lt;&gt;"",BKW$5,0)</f>
      </c>
      <c r="BKZ22" s="125">
        <f>IF(BKW$6=0,RANK(BKW22,BKW$12:BKW$42,0),RANK(BKW22,BKW$12:BKW$42,1))</f>
      </c>
      <c r="BLA22" s="126">
        <v>100</v>
      </c>
      <c r="BLB22" s="126">
        <f>IF(COUNTA(BLA$12:BLA$42)=0,0.6*BLA$5,IF(BLA22="",0,IF(BLA$6=0,IF(BLA22&gt;=BLA$8,BLA$5,IF(BLA22&lt;BLA$6,0,0.6*BLA$5+0.4*BLA$5*(BLA22-BLA$7)/(BLA$8-BLA$7))),IF(BLA22&lt;=BLA$8,BLA$5,IF(BLA22&gt;BLA$6,0,0.6*BLA$5+0.4*BLA$5*(BLA22-BLA$7)/(BLA$8-BLA$7))))))</f>
      </c>
      <c r="BLC22" s="126">
        <f>IF(BLA22&lt;&gt;"",BLA$5,0)</f>
      </c>
      <c r="BLD22" s="125">
        <f>IF(BLA$6=0,RANK(BLA22,BLA$12:BLA$42,0),RANK(BLA22,BLA$12:BLA$42,1))</f>
      </c>
      <c r="BLE22" s="126">
        <v>99.92</v>
      </c>
      <c r="BLF22" s="126">
        <f>IF(COUNTA(BLE$12:BLE$42)=0,0.6*BLE$5,IF(BLE22="",0,IF(BLE$6=0,IF(BLE22&gt;=BLE$8,BLE$5,IF(BLE22&lt;BLE$6,0,0.6*BLE$5+0.4*BLE$5*(BLE22-BLE$7)/(BLE$8-BLE$7))),IF(BLE22&lt;=BLE$8,BLE$5,IF(BLE22&gt;BLE$6,0,0.6*BLE$5+0.4*BLE$5*(BLE22-BLE$7)/(BLE$8-BLE$7))))))</f>
      </c>
      <c r="BLG22" s="126">
        <f>IF(BLE22&lt;&gt;"",BLE$5,0)</f>
      </c>
      <c r="BLH22" s="125">
        <f>IF(BLE$6=0,RANK(BLE22,BLE$12:BLE$42,0),RANK(BLE22,BLE$12:BLE$42,1))</f>
      </c>
      <c r="BLI22" s="126">
        <v>0.07</v>
      </c>
      <c r="BLJ22" s="126">
        <f>IF(COUNTA(BLI$12:BLI$42)=0,0.6*BLI$5,IF(BLI22="",0,IF(BLI$6=0,IF(BLI22&gt;=BLI$8,BLI$5,IF(BLI22&lt;BLI$6,0,0.6*BLI$5+0.4*BLI$5*(BLI22-BLI$7)/(BLI$8-BLI$7))),IF(BLI22&lt;=BLI$8,BLI$5,IF(BLI22&gt;BLI$6,0,0.6*BLI$5+0.4*BLI$5*(BLI22-BLI$7)/(BLI$8-BLI$7))))))</f>
      </c>
      <c r="BLK22" s="126">
        <f>IF(BLI22&lt;&gt;"",BLI$5,0)</f>
      </c>
      <c r="BLL22" s="125">
        <f>IF(BLI$6=0,RANK(BLI22,BLI$12:BLI$42,0),RANK(BLI22,BLI$12:BLI$42,1))</f>
      </c>
      <c r="BLM22" s="126">
        <v>99.98</v>
      </c>
      <c r="BLN22" s="126">
        <f>IF(COUNTA(BLM$12:BLM$42)=0,0.6*BLM$5,IF(BLM22="",0,IF(BLM$6=0,IF(BLM22&gt;=BLM$8,BLM$5,IF(BLM22&lt;BLM$6,0,0.6*BLM$5+0.4*BLM$5*(BLM22-BLM$7)/(BLM$8-BLM$7))),IF(BLM22&lt;=BLM$8,BLM$5,IF(BLM22&gt;BLM$6,0,0.6*BLM$5+0.4*BLM$5*(BLM22-BLM$7)/(BLM$8-BLM$7))))))</f>
      </c>
      <c r="BLO22" s="126">
        <f>IF(BLM22&lt;&gt;"",BLM$5,0)</f>
      </c>
      <c r="BLP22" s="125">
        <f>IF(BLM$6=0,RANK(BLM22,BLM$12:BLM$42,0),RANK(BLM22,BLM$12:BLM$42,1))</f>
      </c>
      <c r="BLQ22" s="126">
        <v>0.16</v>
      </c>
      <c r="BLR22" s="126">
        <f>IF(COUNTA(BLQ$12:BLQ$42)=0,0.6*BLQ$5,IF(BLQ22="",0,IF(BLQ$6=0,IF(BLQ22&gt;=BLQ$8,BLQ$5,IF(BLQ22&lt;BLQ$6,0,0.6*BLQ$5+0.4*BLQ$5*(BLQ22-BLQ$7)/(BLQ$8-BLQ$7))),IF(BLQ22&lt;=BLQ$8,BLQ$5,IF(BLQ22&gt;BLQ$6,0,0.6*BLQ$5+0.4*BLQ$5*(BLQ22-BLQ$7)/(BLQ$8-BLQ$7))))))</f>
      </c>
      <c r="BLS22" s="126">
        <f>IF(BLQ22&lt;&gt;"",BLQ$5,0)</f>
      </c>
      <c r="BLT22" s="125">
        <f>IF(BLQ$6=0,RANK(BLQ22,BLQ$12:BLQ$42,0),RANK(BLQ22,BLQ$12:BLQ$42,1))</f>
      </c>
      <c r="BLU22" s="126">
        <v>0.01</v>
      </c>
      <c r="BLV22" s="126">
        <f>IF(COUNTA(BLU$12:BLU$42)=0,0.6*BLU$5,IF(BLU22="",0,IF(BLU$6=0,IF(BLU22&gt;=BLU$8,BLU$5,IF(BLU22&lt;BLU$6,0,0.6*BLU$5+0.4*BLU$5*(BLU22-BLU$7)/(BLU$8-BLU$7))),IF(BLU22&lt;=BLU$8,BLU$5,IF(BLU22&gt;BLU$6,0,0.6*BLU$5+0.4*BLU$5*(BLU22-BLU$7)/(BLU$8-BLU$7))))))</f>
      </c>
      <c r="BLW22" s="126">
        <f>IF(BLU22&lt;&gt;"",BLU$5,0)</f>
      </c>
      <c r="BLX22" s="125">
        <f>IF(BLU$6=0,RANK(BLU22,BLU$12:BLU$42,0),RANK(BLU22,BLU$12:BLU$42,1))</f>
      </c>
      <c r="BLY22" s="126">
        <v>36.88</v>
      </c>
      <c r="BLZ22" s="126">
        <f>IF(COUNTA(BLY$12:BLY$42)=0,0.6*BLY$5,IF(BLY22="",0,IF(BLY$6=0,IF(BLY22&gt;=BLY$8,BLY$5,IF(BLY22&lt;BLY$6,0,0.6*BLY$5+0.4*BLY$5*(BLY22-BLY$7)/(BLY$8-BLY$7))),IF(BLY22&lt;=BLY$8,BLY$5,IF(BLY22&gt;BLY$6,0,0.6*BLY$5+0.4*BLY$5*(BLY22-BLY$7)/(BLY$8-BLY$7))))))</f>
      </c>
      <c r="BMA22" s="126">
        <f>IF(BLY22&lt;&gt;"",BLY$5,0)</f>
      </c>
      <c r="BMB22" s="125">
        <f>IF(BLY$6=0,RANK(BLY22,BLY$12:BLY$42,0),RANK(BLY22,BLY$12:BLY$42,1))</f>
      </c>
      <c r="BMC22" s="126">
        <v>6.31</v>
      </c>
      <c r="BMD22" s="126">
        <f>IF(COUNTA(BMC$12:BMC$42)=0,0.6*BMC$5,IF(BMC22="",0,IF(BMC$6=0,IF(BMC22&gt;=BMC$8,BMC$5,IF(BMC22&lt;BMC$6,0,0.6*BMC$5+0.4*BMC$5*(BMC22-BMC$7)/(BMC$8-BMC$7))),IF(BMC22&lt;=BMC$8,BMC$5,IF(BMC22&gt;BMC$6,0,0.6*BMC$5+0.4*BMC$5*(BMC22-BMC$7)/(BMC$8-BMC$7))))))</f>
      </c>
      <c r="BME22" s="126">
        <f>IF(BMC22&lt;&gt;"",BMC$5,0)</f>
      </c>
      <c r="BMF22" s="125">
        <f>IF(BMC$6=0,RANK(BMC22,BMC$12:BMC$42,0),RANK(BMC22,BMC$12:BMC$42,1))</f>
      </c>
      <c r="BMG22" s="126">
        <v>6.55</v>
      </c>
      <c r="BMH22" s="126">
        <f>IF(COUNTA(BMG$12:BMG$42)=0,0.6*BMG$5,IF(BMG22="",0,IF(AND(BMG22&gt;=BMG$7,BMG22&lt;=BMG$8),BMG$5,0)))</f>
      </c>
      <c r="BMI22" s="126">
        <f>IF(BMG22&lt;&gt;"",BMG$5,0)</f>
      </c>
      <c r="BMJ22" s="125">
        <f>IF(BMG$6=0,RANK(BMG22,BMG$12:BMG$42,0),RANK(BMG22,BMG$12:BMG$42,1))</f>
      </c>
      <c r="BMK22" s="126">
        <v>98.52</v>
      </c>
      <c r="BML22" s="126">
        <f>IF(COUNTA(BMK$12:BMK$42)=0,0.6*BMK$5,IF(BMK22="",0,IF(BMK$6=0,IF(BMK22&gt;=BMK$8,BMK$5,IF(BMK22&lt;BMK$6,0,0.6*BMK$5+0.4*BMK$5*(BMK22-BMK$7)/(BMK$8-BMK$7))),IF(BMK22&lt;=BMK$8,BMK$5,IF(BMK22&gt;BMK$6,0,0.6*BMK$5+0.4*BMK$5*(BMK22-BMK$7)/(BMK$8-BMK$7))))))</f>
      </c>
      <c r="BMM22" s="126">
        <f>IF(BMK22&lt;&gt;"",BMK$5,0)</f>
      </c>
      <c r="BMN22" s="125">
        <f>IF(BMK$6=0,RANK(BMK22,BMK$12:BMK$42,0),RANK(BMK22,BMK$12:BMK$42,1))</f>
      </c>
      <c r="BMO22"/>
      <c r="BMP22" s="126">
        <f>IF(COUNTA(BMO$12:BMO$42)=0,0.6*BMO$5,IF(BMO22="",0,IF(BMO$6=0,IF(BMO22&gt;=BMO$8,BMO$5,IF(BMO22&lt;BMO$6,0,0.6*BMO$5+0.4*BMO$5*(BMO22-BMO$7)/(BMO$8-BMO$7))),IF(BMO22&lt;=BMO$8,BMO$5,IF(BMO22&gt;BMO$6,0,0.6*BMO$5+0.4*BMO$5*(BMO22-BMO$7)/(BMO$8-BMO$7))))))</f>
      </c>
      <c r="BMQ22" s="126">
        <f>IF(BMO22&lt;&gt;"",BMO$5,0)</f>
      </c>
      <c r="BMR22" s="125">
        <f>IF(BMO$6=0,RANK(BMO22,BMO$12:BMO$42,0),RANK(BMO22,BMO$12:BMO$42,1))</f>
      </c>
      <c r="BMS22"/>
      <c r="BMT22" s="126">
        <f>IF(COUNTA(BMS$12:BMS$42)=0,0.6*BMS$5,IF(BMS22="",0,IF(BMS$6=0,IF(BMS22&gt;=BMS$8,BMS$5,IF(BMS22&lt;BMS$6,0,0.6*BMS$5+0.4*BMS$5*(BMS22-BMS$7)/(BMS$8-BMS$7))),IF(BMS22&lt;=BMS$8,BMS$5,IF(BMS22&gt;BMS$6,0,0.6*BMS$5+0.4*BMS$5*(BMS22-BMS$7)/(BMS$8-BMS$7))))))</f>
      </c>
      <c r="BMU22" s="126">
        <f>IF(BMS22&lt;&gt;"",BMS$5,0)</f>
      </c>
      <c r="BMV22" s="125">
        <f>IF(BMS$6=0,RANK(BMS22,BMS$12:BMS$42,0),RANK(BMS22,BMS$12:BMS$42,1))</f>
      </c>
      <c r="BMW22"/>
      <c r="BMX22" s="126">
        <f>IF(COUNTA(BMW$12:BMW$42)=0,0.6*BMW$5,IF(BMW22="",0,IF(BMW$6=0,IF(BMW22&gt;=BMW$8,BMW$5,IF(BMW22&lt;BMW$6,0,0.6*BMW$5+0.4*BMW$5*(BMW22-BMW$7)/(BMW$8-BMW$7))),IF(BMW22&lt;=BMW$8,BMW$5,IF(BMW22&gt;BMW$6,0,0.6*BMW$5+0.4*BMW$5*(BMW22-BMW$7)/(BMW$8-BMW$7))))))</f>
      </c>
      <c r="BMY22" s="126">
        <f>IF(BMW22&lt;&gt;"",BMW$5,0)</f>
      </c>
      <c r="BMZ22" s="125">
        <f>IF(BMW$6=0,RANK(BMW22,BMW$12:BMW$42,0),RANK(BMW22,BMW$12:BMW$42,1))</f>
      </c>
      <c r="BNA22" s="126">
        <v>99.41</v>
      </c>
      <c r="BNB22" s="126">
        <f>IF(COUNTA(BNA$12:BNA$42)=0,0.6*BNA$5,IF(BNA22="",0,IF(BNA$6=0,IF(BNA22&gt;=BNA$8,BNA$5,IF(BNA22&lt;BNA$6,0,0.6*BNA$5+0.4*BNA$5*(BNA22-BNA$7)/(BNA$8-BNA$7))),IF(BNA22&lt;=BNA$8,BNA$5,IF(BNA22&gt;BNA$6,0,0.6*BNA$5+0.4*BNA$5*(BNA22-BNA$7)/(BNA$8-BNA$7))))))</f>
      </c>
      <c r="BNC22" s="126">
        <f>IF(BNA22&lt;&gt;"",BNA$5,0)</f>
      </c>
      <c r="BND22" s="125">
        <f>IF(BNA$6=0,RANK(BNA22,BNA$12:BNA$42,0),RANK(BNA22,BNA$12:BNA$42,1))</f>
      </c>
      <c r="BNE22" s="126">
        <v>100</v>
      </c>
      <c r="BNF22" s="126">
        <f>IF(COUNTA(BNE$12:BNE$42)=0,0.6*BNE$5,IF(BNE22="",0,IF(BNE$6=0,IF(BNE22&gt;=BNE$8,BNE$5,IF(BNE22&lt;BNE$6,0,0.6*BNE$5+0.4*BNE$5*(BNE22-BNE$7)/(BNE$8-BNE$7))),IF(BNE22&lt;=BNE$8,BNE$5,IF(BNE22&gt;BNE$6,0,0.6*BNE$5+0.4*BNE$5*(BNE22-BNE$7)/(BNE$8-BNE$7))))))</f>
      </c>
      <c r="BNG22" s="126">
        <f>IF(BNE22&lt;&gt;"",BNE$5,0)</f>
      </c>
      <c r="BNH22" s="125">
        <f>IF(BNE$6=0,RANK(BNE22,BNE$12:BNE$42,0),RANK(BNE22,BNE$12:BNE$42,1))</f>
      </c>
      <c r="BNI22" s="126">
        <v>2.24</v>
      </c>
      <c r="BNJ22" s="126">
        <f>IF(COUNTA(BNI$12:BNI$42)=0,0.6*BNI$5,IF(BNI22="",0,IF(BNI$6=0,IF(BNI22&gt;=BNI$8,BNI$5,IF(BNI22&lt;BNI$6,0,0.6*BNI$5+0.4*BNI$5*(BNI22-BNI$7)/(BNI$8-BNI$7))),IF(BNI22&lt;=BNI$8,BNI$5,IF(BNI22&gt;BNI$6,0,0.6*BNI$5+0.4*BNI$5*(BNI22-BNI$7)/(BNI$8-BNI$7))))))</f>
      </c>
      <c r="BNK22" s="126">
        <f>IF(BNI22&lt;&gt;"",BNI$5,0)</f>
      </c>
      <c r="BNL22" s="125">
        <f>IF(BNI$6=0,RANK(BNI22,BNI$12:BNI$42,0),RANK(BNI22,BNI$12:BNI$42,1))</f>
      </c>
      <c r="BNM22" s="126">
        <v>99.87</v>
      </c>
      <c r="BNN22" s="126">
        <f>IF(COUNTA(BNM$12:BNM$42)=0,0.6*BNM$5,IF(BNM22="",0,IF(BNM$6=0,IF(BNM22&gt;=BNM$8,BNM$5,IF(BNM22&lt;BNM$6,0,0.6*BNM$5+0.4*BNM$5*(BNM22-BNM$7)/(BNM$8-BNM$7))),IF(BNM22&lt;=BNM$8,BNM$5,IF(BNM22&gt;BNM$6,0,0.6*BNM$5+0.4*BNM$5*(BNM22-BNM$7)/(BNM$8-BNM$7))))))</f>
      </c>
      <c r="BNO22" s="126">
        <f>IF(BNM22&lt;&gt;"",BNM$5,0)</f>
      </c>
      <c r="BNP22" s="125">
        <f>IF(BNM$6=0,RANK(BNM22,BNM$12:BNM$42,0),RANK(BNM22,BNM$12:BNM$42,1))</f>
      </c>
      <c r="BNQ22" s="126">
        <v>100</v>
      </c>
      <c r="BNR22" s="126">
        <f>IF(COUNTA(BNQ$12:BNQ$42)=0,0.6*BNQ$5,IF(BNQ22="",0,IF(BNQ$6=0,IF(BNQ22&gt;=BNQ$8,BNQ$5,IF(BNQ22&lt;BNQ$6,0,0.6*BNQ$5+0.4*BNQ$5*(BNQ22-BNQ$7)/(BNQ$8-BNQ$7))),IF(BNQ22&lt;=BNQ$8,BNQ$5,IF(BNQ22&gt;BNQ$6,0,0.6*BNQ$5+0.4*BNQ$5*(BNQ22-BNQ$7)/(BNQ$8-BNQ$7))))))</f>
      </c>
      <c r="BNS22" s="126">
        <f>IF(BNQ22&lt;&gt;"",BNQ$5,0)</f>
      </c>
      <c r="BNT22" s="125">
        <f>IF(BNQ$6=0,RANK(BNQ22,BNQ$12:BNQ$42,0),RANK(BNQ22,BNQ$12:BNQ$42,1))</f>
      </c>
      <c r="BNU22" s="126">
        <v>0.01</v>
      </c>
      <c r="BNV22" s="126">
        <f>IF(COUNTA(BNU$12:BNU$42)=0,0.6*BNU$5,IF(BNU22="",0,IF(BNU$6=0,IF(BNU22&gt;=BNU$8,BNU$5,IF(BNU22&lt;BNU$6,0,0.6*BNU$5+0.4*BNU$5*(BNU22-BNU$7)/(BNU$8-BNU$7))),IF(BNU22&lt;=BNU$8,BNU$5,IF(BNU22&gt;BNU$6,0,0.6*BNU$5+0.4*BNU$5*(BNU22-BNU$7)/(BNU$8-BNU$7))))))</f>
      </c>
      <c r="BNW22" s="126">
        <f>IF(BNU22&lt;&gt;"",BNU$5,0)</f>
      </c>
      <c r="BNX22" s="125">
        <f>IF(BNU$6=0,RANK(BNU22,BNU$12:BNU$42,0),RANK(BNU22,BNU$12:BNU$42,1))</f>
      </c>
      <c r="BNY22" s="126">
        <v>99.97</v>
      </c>
      <c r="BNZ22" s="126">
        <f>IF(COUNTA(BNY$12:BNY$42)=0,0.6*BNY$5,IF(BNY22="",0,IF(BNY$6=0,IF(BNY22&gt;=BNY$8,BNY$5,IF(BNY22&lt;BNY$6,0,0.6*BNY$5+0.4*BNY$5*(BNY22-BNY$7)/(BNY$8-BNY$7))),IF(BNY22&lt;=BNY$8,BNY$5,IF(BNY22&gt;BNY$6,0,0.6*BNY$5+0.4*BNY$5*(BNY22-BNY$7)/(BNY$8-BNY$7))))))</f>
      </c>
      <c r="BOA22" s="126">
        <f>IF(BNY22&lt;&gt;"",BNY$5,0)</f>
      </c>
      <c r="BOB22" s="125">
        <f>IF(BNY$6=0,RANK(BNY22,BNY$12:BNY$42,0),RANK(BNY22,BNY$12:BNY$42,1))</f>
      </c>
      <c r="BOC22" s="126">
        <v>0.05</v>
      </c>
      <c r="BOD22" s="126">
        <f>IF(COUNTA(BOC$12:BOC$42)=0,0.6*BOC$5,IF(BOC22="",0,IF(BOC$6=0,IF(BOC22&gt;=BOC$8,BOC$5,IF(BOC22&lt;BOC$6,0,0.6*BOC$5+0.4*BOC$5*(BOC22-BOC$7)/(BOC$8-BOC$7))),IF(BOC22&lt;=BOC$8,BOC$5,IF(BOC22&gt;BOC$6,0,0.6*BOC$5+0.4*BOC$5*(BOC22-BOC$7)/(BOC$8-BOC$7))))))</f>
      </c>
      <c r="BOE22" s="126">
        <f>IF(BOC22&lt;&gt;"",BOC$5,0)</f>
      </c>
      <c r="BOF22" s="125">
        <f>IF(BOC$6=0,RANK(BOC22,BOC$12:BOC$42,0),RANK(BOC22,BOC$12:BOC$42,1))</f>
      </c>
      <c r="BOG22" s="126">
        <v>0.01</v>
      </c>
      <c r="BOH22" s="126">
        <f>IF(COUNTA(BOG$12:BOG$42)=0,0.6*BOG$5,IF(BOG22="",0,IF(BOG$6=0,IF(BOG22&gt;=BOG$8,BOG$5,IF(BOG22&lt;BOG$6,0,0.6*BOG$5+0.4*BOG$5*(BOG22-BOG$7)/(BOG$8-BOG$7))),IF(BOG22&lt;=BOG$8,BOG$5,IF(BOG22&gt;BOG$6,0,0.6*BOG$5+0.4*BOG$5*(BOG22-BOG$7)/(BOG$8-BOG$7))))))</f>
      </c>
      <c r="BOI22" s="126">
        <f>IF(BOG22&lt;&gt;"",BOG$5,0)</f>
      </c>
      <c r="BOJ22" s="125">
        <f>IF(BOG$6=0,RANK(BOG22,BOG$12:BOG$42,0),RANK(BOG22,BOG$12:BOG$42,1))</f>
      </c>
      <c r="BOK22" s="126">
        <v>57.32</v>
      </c>
      <c r="BOL22" s="126">
        <f>IF(COUNTA(BOK$12:BOK$42)=0,0.6*BOK$5,IF(BOK22="",0,IF(BOK$6=0,IF(BOK22&gt;=BOK$8,BOK$5,IF(BOK22&lt;BOK$6,0,0.6*BOK$5+0.4*BOK$5*(BOK22-BOK$7)/(BOK$8-BOK$7))),IF(BOK22&lt;=BOK$8,BOK$5,IF(BOK22&gt;BOK$6,0,0.6*BOK$5+0.4*BOK$5*(BOK22-BOK$7)/(BOK$8-BOK$7))))))</f>
      </c>
      <c r="BOM22" s="126">
        <f>IF(BOK22&lt;&gt;"",BOK$5,0)</f>
      </c>
      <c r="BON22" s="125">
        <f>IF(BOK$6=0,RANK(BOK22,BOK$12:BOK$42,0),RANK(BOK22,BOK$12:BOK$42,1))</f>
      </c>
      <c r="BOO22" s="126">
        <v>10.46</v>
      </c>
      <c r="BOP22" s="126">
        <f>IF(COUNTA(BOO$12:BOO$42)=0,0.6*BOO$5,IF(BOO22="",0,IF(BOO$6=0,IF(BOO22&gt;=BOO$8,BOO$5,IF(BOO22&lt;BOO$6,0,0.6*BOO$5+0.4*BOO$5*(BOO22-BOO$7)/(BOO$8-BOO$7))),IF(BOO22&lt;=BOO$8,BOO$5,IF(BOO22&gt;BOO$6,0,0.6*BOO$5+0.4*BOO$5*(BOO22-BOO$7)/(BOO$8-BOO$7))))))</f>
      </c>
      <c r="BOQ22" s="126">
        <f>IF(BOO22&lt;&gt;"",BOO$5,0)</f>
      </c>
      <c r="BOR22" s="125">
        <f>IF(BOO$6=0,RANK(BOO22,BOO$12:BOO$42,0),RANK(BOO22,BOO$12:BOO$42,1))</f>
      </c>
      <c r="BOS22" s="126">
        <v>97.39</v>
      </c>
      <c r="BOT22" s="126">
        <f>IF(COUNTA(BOS$12:BOS$42)=0,0.6*BOS$5,IF(BOS22="",0,IF(BOS$6=0,IF(BOS22&gt;=BOS$8,BOS$5,IF(BOS22&lt;BOS$6,0,0.6*BOS$5+0.4*BOS$5*(BOS22-BOS$7)/(BOS$8-BOS$7))),IF(BOS22&lt;=BOS$8,BOS$5,IF(BOS22&gt;BOS$6,0,0.6*BOS$5+0.4*BOS$5*(BOS22-BOS$7)/(BOS$8-BOS$7))))))</f>
      </c>
      <c r="BOU22" s="126">
        <f>IF(BOS22&lt;&gt;"",BOS$5,0)</f>
      </c>
      <c r="BOV22" s="125">
        <f>IF(BOS$6=0,RANK(BOS22,BOS$12:BOS$42,0),RANK(BOS22,BOS$12:BOS$42,1))</f>
      </c>
      <c r="BOW22"/>
      <c r="BOX22" s="126">
        <f>IF(COUNTA(BOW$12:BOW$42)=0,0.6*BOW$5,IF(BOW22="",0,IF(BOW$6=0,IF(BOW22&gt;=BOW$8,BOW$5,IF(BOW22&lt;BOW$6,0,0.6*BOW$5+0.4*BOW$5*(BOW22-BOW$7)/(BOW$8-BOW$7))),IF(BOW22&lt;=BOW$8,BOW$5,IF(BOW22&gt;BOW$6,0,0.6*BOW$5+0.4*BOW$5*(BOW22-BOW$7)/(BOW$8-BOW$7))))))</f>
      </c>
      <c r="BOY22" s="126">
        <f>IF(BOW22&lt;&gt;"",BOW$5,0)</f>
      </c>
      <c r="BOZ22" s="125">
        <f>IF(BOW$6=0,RANK(BOW22,BOW$12:BOW$42,0),RANK(BOW22,BOW$12:BOW$42,1))</f>
      </c>
      <c r="BPA22"/>
      <c r="BPB22" s="126">
        <f>IF(COUNTA(BPA$12:BPA$42)=0,0.6*BPA$5,IF(BPA22="",0,IF(BPA$6=0,IF(BPA22&gt;=BPA$8,BPA$5,IF(BPA22&lt;BPA$6,0,0.6*BPA$5+0.4*BPA$5*(BPA22-BPA$7)/(BPA$8-BPA$7))),IF(BPA22&lt;=BPA$8,BPA$5,IF(BPA22&gt;BPA$6,0,0.6*BPA$5+0.4*BPA$5*(BPA22-BPA$7)/(BPA$8-BPA$7))))))</f>
      </c>
      <c r="BPC22" s="126">
        <f>IF(BPA22&lt;&gt;"",BPA$5,0)</f>
      </c>
      <c r="BPD22" s="125">
        <f>IF(BPA$6=0,RANK(BPA22,BPA$12:BPA$42,0),RANK(BPA22,BPA$12:BPA$42,1))</f>
      </c>
      <c r="BPE22"/>
      <c r="BPF22" s="126">
        <f>IF(COUNTA(BPE$12:BPE$42)=0,0.6*BPE$5,IF(BPE22="",0,IF(BPE$6=0,IF(BPE22&gt;=BPE$8,BPE$5,IF(BPE22&lt;BPE$6,0,0.6*BPE$5+0.4*BPE$5*(BPE22-BPE$7)/(BPE$8-BPE$7))),IF(BPE22&lt;=BPE$8,BPE$5,IF(BPE22&gt;BPE$6,0,0.6*BPE$5+0.4*BPE$5*(BPE22-BPE$7)/(BPE$8-BPE$7))))))</f>
      </c>
      <c r="BPG22" s="126">
        <f>IF(BPE22&lt;&gt;"",BPE$5,0)</f>
      </c>
      <c r="BPH22" s="125">
        <f>IF(BPE$6=0,RANK(BPE22,BPE$12:BPE$42,0),RANK(BPE22,BPE$12:BPE$42,1))</f>
      </c>
      <c r="BPI22"/>
      <c r="BPJ22" s="126">
        <f>IF(COUNTA(BPI$12:BPI$42)=0,0.6*BPI$5,IF(BPI22="",0,IF(BPI$6=0,IF(BPI22&gt;=BPI$8,BPI$5,IF(BPI22&lt;BPI$6,0,0.6*BPI$5+0.4*BPI$5*(BPI22-BPI$7)/(BPI$8-BPI$7))),IF(BPI22&lt;=BPI$8,BPI$5,IF(BPI22&gt;BPI$6,0,0.6*BPI$5+0.4*BPI$5*(BPI22-BPI$7)/(BPI$8-BPI$7))))))</f>
      </c>
      <c r="BPK22" s="126">
        <f>IF(BPI22&lt;&gt;"",BPI$5,0)</f>
      </c>
      <c r="BPL22" s="125">
        <f>IF(BPI$6=0,RANK(BPI22,BPI$12:BPI$42,0),RANK(BPI22,BPI$12:BPI$42,1))</f>
      </c>
      <c r="BPM22" s="126">
        <v>99.9611348620288</v>
      </c>
      <c r="BPN22" s="126">
        <f>IF(COUNTA(BPM$12:BPM$42)=0,0.6*BPM$5,IF(BPM22="",0,IF(BPM$6=0,IF(BPM22&gt;=BPM$8,BPM$5,IF(BPM22&lt;BPM$6,0,0.6*BPM$5+0.4*BPM$5*(BPM22-BPM$7)/(BPM$8-BPM$7))),IF(BPM22&lt;=BPM$8,BPM$5,IF(BPM22&gt;BPM$6,0,0.6*BPM$5+0.4*BPM$5*(BPM22-BPM$7)/(BPM$8-BPM$7))))))</f>
      </c>
      <c r="BPO22" s="126">
        <f>IF(BPM22&lt;&gt;"",BPM$5,0)</f>
      </c>
      <c r="BPP22" s="125">
        <f>IF(BPM$6=0,RANK(BPM22,BPM$12:BPM$42,0),RANK(BPM22,BPM$12:BPM$42,1))</f>
      </c>
      <c r="BPQ22" s="126">
        <v>100</v>
      </c>
      <c r="BPR22" s="126">
        <f>IF(COUNTA(BPQ$12:BPQ$42)=0,0.6*BPQ$5,IF(BPQ22="",0,IF(BPQ$6=0,IF(BPQ22&gt;=BPQ$8,BPQ$5,IF(BPQ22&lt;BPQ$6,0,0.6*BPQ$5+0.4*BPQ$5*(BPQ22-BPQ$7)/(BPQ$8-BPQ$7))),IF(BPQ22&lt;=BPQ$8,BPQ$5,IF(BPQ22&gt;BPQ$6,0,0.6*BPQ$5+0.4*BPQ$5*(BPQ22-BPQ$7)/(BPQ$8-BPQ$7))))))</f>
      </c>
      <c r="BPS22" s="126">
        <f>IF(BPQ22&lt;&gt;"",BPQ$5,0)</f>
      </c>
      <c r="BPT22" s="125">
        <f>IF(BPQ$6=0,RANK(BPQ22,BPQ$12:BPQ$42,0),RANK(BPQ22,BPQ$12:BPQ$42,1))</f>
      </c>
      <c r="BPU22" s="126">
        <v>2.23</v>
      </c>
      <c r="BPV22" s="126">
        <f>IF(COUNTA(BPU$12:BPU$42)=0,0.6*BPU$5,IF(BPU22="",0,IF(BPU$6=0,IF(BPU22&gt;=BPU$8,BPU$5,IF(BPU22&lt;BPU$6,0,0.6*BPU$5+0.4*BPU$5*(BPU22-BPU$7)/(BPU$8-BPU$7))),IF(BPU22&lt;=BPU$8,BPU$5,IF(BPU22&gt;BPU$6,0,0.6*BPU$5+0.4*BPU$5*(BPU22-BPU$7)/(BPU$8-BPU$7))))))</f>
      </c>
      <c r="BPW22" s="126">
        <f>IF(BPU22&lt;&gt;"",BPU$5,0)</f>
      </c>
      <c r="BPX22" s="125">
        <f>IF(BPU$6=0,RANK(BPU22,BPU$12:BPU$42,0),RANK(BPU22,BPU$12:BPU$42,1))</f>
      </c>
      <c r="BPY22" s="126">
        <v>96.19</v>
      </c>
      <c r="BPZ22" s="126">
        <f>IF(COUNTA(BPY$12:BPY$42)=0,0.6*BPY$5,IF(BPY22="",0,IF(BPY$6=0,IF(BPY22&gt;=BPY$8,BPY$5,IF(BPY22&lt;BPY$6,0,0.6*BPY$5+0.4*BPY$5*(BPY22-BPY$7)/(BPY$8-BPY$7))),IF(BPY22&lt;=BPY$8,BPY$5,IF(BPY22&gt;BPY$6,0,0.6*BPY$5+0.4*BPY$5*(BPY22-BPY$7)/(BPY$8-BPY$7))))))</f>
      </c>
      <c r="BQA22" s="126">
        <f>IF(BPY22&lt;&gt;"",BPY$5,0)</f>
      </c>
      <c r="BQB22" s="125">
        <f>IF(BPY$6=0,RANK(BPY22,BPY$12:BPY$42,0),RANK(BPY22,BPY$12:BPY$42,1))</f>
      </c>
      <c r="BQC22" s="126">
        <v>100</v>
      </c>
      <c r="BQD22" s="126">
        <f>IF(COUNTA(BQC$12:BQC$42)=0,0.6*BQC$5,IF(BQC22="",0,IF(BQC$6=0,IF(BQC22&gt;=BQC$8,BQC$5,IF(BQC22&lt;BQC$6,0,0.6*BQC$5+0.4*BQC$5*(BQC22-BQC$7)/(BQC$8-BQC$7))),IF(BQC22&lt;=BQC$8,BQC$5,IF(BQC22&gt;BQC$6,0,0.6*BQC$5+0.4*BQC$5*(BQC22-BQC$7)/(BQC$8-BQC$7))))))</f>
      </c>
      <c r="BQE22" s="126">
        <f>IF(BQC22&lt;&gt;"",BQC$5,0)</f>
      </c>
      <c r="BQF22" s="125">
        <f>IF(BQC$6=0,RANK(BQC22,BQC$12:BQC$42,0),RANK(BQC22,BQC$12:BQC$42,1))</f>
      </c>
      <c r="BQG22" s="126">
        <v>0.01</v>
      </c>
      <c r="BQH22" s="126">
        <f>IF(COUNTA(BQG$12:BQG$42)=0,0.6*BQG$5,IF(BQG22="",0,IF(BQG$6=0,IF(BQG22&gt;=BQG$8,BQG$5,IF(BQG22&lt;BQG$6,0,0.6*BQG$5+0.4*BQG$5*(BQG22-BQG$7)/(BQG$8-BQG$7))),IF(BQG22&lt;=BQG$8,BQG$5,IF(BQG22&gt;BQG$6,0,0.6*BQG$5+0.4*BQG$5*(BQG22-BQG$7)/(BQG$8-BQG$7))))))</f>
      </c>
      <c r="BQI22" s="126">
        <f>IF(BQG22&lt;&gt;"",BQG$5,0)</f>
      </c>
      <c r="BQJ22" s="125">
        <f>IF(BQG$6=0,RANK(BQG22,BQG$12:BQG$42,0),RANK(BQG22,BQG$12:BQG$42,1))</f>
      </c>
      <c r="BQK22" s="126">
        <v>100</v>
      </c>
      <c r="BQL22" s="126">
        <f>IF(COUNTA(BQK$12:BQK$42)=0,0.6*BQK$5,IF(BQK22="",0,IF(BQK$6=0,IF(BQK22&gt;=BQK$8,BQK$5,IF(BQK22&lt;BQK$6,0,0.6*BQK$5+0.4*BQK$5*(BQK22-BQK$7)/(BQK$8-BQK$7))),IF(BQK22&lt;=BQK$8,BQK$5,IF(BQK22&gt;BQK$6,0,0.6*BQK$5+0.4*BQK$5*(BQK22-BQK$7)/(BQK$8-BQK$7))))))</f>
      </c>
      <c r="BQM22" s="126">
        <f>IF(BQK22&lt;&gt;"",BQK$5,0)</f>
      </c>
      <c r="BQN22" s="125">
        <f>IF(BQK$6=0,RANK(BQK22,BQK$12:BQK$42,0),RANK(BQK22,BQK$12:BQK$42,1))</f>
      </c>
      <c r="BQO22" s="126">
        <v>0.05</v>
      </c>
      <c r="BQP22" s="126">
        <f>IF(COUNTA(BQO$12:BQO$42)=0,0.6*BQO$5,IF(BQO22="",0,IF(BQO$6=0,IF(BQO22&gt;=BQO$8,BQO$5,IF(BQO22&lt;BQO$6,0,0.6*BQO$5+0.4*BQO$5*(BQO22-BQO$7)/(BQO$8-BQO$7))),IF(BQO22&lt;=BQO$8,BQO$5,IF(BQO22&gt;BQO$6,0,0.6*BQO$5+0.4*BQO$5*(BQO22-BQO$7)/(BQO$8-BQO$7))))))</f>
      </c>
      <c r="BQQ22" s="126">
        <f>IF(BQO22&lt;&gt;"",BQO$5,0)</f>
      </c>
      <c r="BQR22" s="125">
        <f>IF(BQO$6=0,RANK(BQO22,BQO$12:BQO$42,0),RANK(BQO22,BQO$12:BQO$42,1))</f>
      </c>
      <c r="BQS22" s="126">
        <v>0.00256536880383266</v>
      </c>
      <c r="BQT22" s="126">
        <f>IF(COUNTA(BQS$12:BQS$42)=0,0.6*BQS$5,IF(BQS22="",0,IF(BQS$6=0,IF(BQS22&gt;=BQS$8,BQS$5,IF(BQS22&lt;BQS$6,0,0.6*BQS$5+0.4*BQS$5*(BQS22-BQS$7)/(BQS$8-BQS$7))),IF(BQS22&lt;=BQS$8,BQS$5,IF(BQS22&gt;BQS$6,0,0.6*BQS$5+0.4*BQS$5*(BQS22-BQS$7)/(BQS$8-BQS$7))))))</f>
      </c>
      <c r="BQU22" s="126">
        <f>IF(BQS22&lt;&gt;"",BQS$5,0)</f>
      </c>
      <c r="BQV22" s="125">
        <f>IF(BQS$6=0,RANK(BQS22,BQS$12:BQS$42,0),RANK(BQS22,BQS$12:BQS$42,1))</f>
      </c>
      <c r="BQW22" s="126">
        <v>63.9517803576104</v>
      </c>
      <c r="BQX22" s="126">
        <f>IF(COUNTA(BQW$12:BQW$42)=0,0.6*BQW$5,IF(BQW22="",0,IF(BQW$6=0,IF(BQW22&gt;=BQW$8,BQW$5,IF(BQW22&lt;BQW$6,0,0.6*BQW$5+0.4*BQW$5*(BQW22-BQW$7)/(BQW$8-BQW$7))),IF(BQW22&lt;=BQW$8,BQW$5,IF(BQW22&gt;BQW$6,0,0.6*BQW$5+0.4*BQW$5*(BQW22-BQW$7)/(BQW$8-BQW$7))))))</f>
      </c>
      <c r="BQY22" s="126">
        <f>IF(BQW22&lt;&gt;"",BQW$5,0)</f>
      </c>
      <c r="BQZ22" s="125">
        <f>IF(BQW$6=0,RANK(BQW22,BQW$12:BQW$42,0),RANK(BQW22,BQW$12:BQW$42,1))</f>
      </c>
      <c r="BRA22" s="126">
        <v>15.1881911813565</v>
      </c>
      <c r="BRB22" s="126">
        <f>IF(COUNTA(BRA$12:BRA$42)=0,0.6*BRA$5,IF(BRA22="",0,IF(BRA$6=0,IF(BRA22&gt;=BRA$8,BRA$5,IF(BRA22&lt;BRA$6,0,0.6*BRA$5+0.4*BRA$5*(BRA22-BRA$7)/(BRA$8-BRA$7))),IF(BRA22&lt;=BRA$8,BRA$5,IF(BRA22&gt;BRA$6,0,0.6*BRA$5+0.4*BRA$5*(BRA22-BRA$7)/(BRA$8-BRA$7))))))</f>
      </c>
      <c r="BRC22" s="126">
        <f>IF(BRA22&lt;&gt;"",BRA$5,0)</f>
      </c>
      <c r="BRD22" s="125">
        <f>IF(BRA$6=0,RANK(BRA22,BRA$12:BRA$42,0),RANK(BRA22,BRA$12:BRA$42,1))</f>
      </c>
      <c r="BRE22" s="126">
        <v>0.42</v>
      </c>
      <c r="BRF22" s="126">
        <f>IF(COUNTA(BRE$12:BRE$42)=0,0.6*BRE$5,IF(BRE22="",0,IF(BRE$6=0,IF(BRE22&gt;=BRE$8,BRE$5,IF(BRE22&lt;BRE$6,0,0.6*BRE$5+0.4*BRE$5*(BRE22-BRE$7)/(BRE$8-BRE$7))),IF(BRE22&lt;=BRE$8,BRE$5,IF(BRE22&gt;BRE$6,0,0.6*BRE$5+0.4*BRE$5*(BRE22-BRE$7)/(BRE$8-BRE$7))))))</f>
      </c>
      <c r="BRG22" s="126">
        <f>IF(BRE22&lt;&gt;"",BRE$5,0)</f>
      </c>
      <c r="BRH22" s="125">
        <f>IF(BRE$6=0,RANK(BRE22,BRE$12:BRE$42,0),RANK(BRE22,BRE$12:BRE$42,1))</f>
      </c>
      <c r="BRI22" s="126">
        <v>0.07</v>
      </c>
      <c r="BRJ22" s="126">
        <f>IF(COUNTA(BRI$12:BRI$42)=0,0.6*BRI$5,IF(BRI22="",0,IF(BRI$6=0,IF(BRI22&gt;=BRI$8,BRI$5,IF(BRI22&lt;BRI$6,0,0.6*BRI$5+0.4*BRI$5*(BRI22-BRI$7)/(BRI$8-BRI$7))),IF(BRI22&lt;=BRI$8,BRI$5,IF(BRI22&gt;BRI$6,0,0.6*BRI$5+0.4*BRI$5*(BRI22-BRI$7)/(BRI$8-BRI$7))))))</f>
      </c>
      <c r="BRK22" s="126">
        <f>IF(BRI22&lt;&gt;"",BRI$5,0)</f>
      </c>
      <c r="BRL22" s="125">
        <f>IF(BRI$6=0,RANK(BRI22,BRI$12:BRI$42,0),RANK(BRI22,BRI$12:BRI$42,1))</f>
      </c>
      <c r="BRM22" s="126">
        <v>0.08</v>
      </c>
      <c r="BRN22" s="126">
        <f>IF(COUNTA(BRM$12:BRM$42)=0,0.6*BRM$5,IF(BRM22="",0,IF(BRM$6=0,IF(BRM22&gt;=BRM$8,BRM$5,IF(BRM22&lt;BRM$6,0,0.6*BRM$5+0.4*BRM$5*(BRM22-BRM$7)/(BRM$8-BRM$7))),IF(BRM22&lt;=BRM$8,BRM$5,IF(BRM22&gt;BRM$6,0,0.6*BRM$5+0.4*BRM$5*(BRM22-BRM$7)/(BRM$8-BRM$7))))))</f>
      </c>
      <c r="BRO22" s="126">
        <f>IF(BRM22&lt;&gt;"",BRM$5,0)</f>
      </c>
      <c r="BRP22" s="125">
        <f>IF(BRM$6=0,RANK(BRM22,BRM$12:BRM$42,0),RANK(BRM22,BRM$12:BRM$42,1))</f>
      </c>
      <c r="BRQ22"/>
      <c r="BRR22" s="126">
        <f>IF(COUNTA(BRQ$12:BRQ$42)=0,0.6*BRQ$5,IF(BRQ22="",0,IF(BRQ$6=0,IF(BRQ22&gt;=BRQ$8,BRQ$5,IF(BRQ22&lt;BRQ$6,0,0.6*BRQ$5+0.4*BRQ$5*(BRQ22-BRQ$7)/(BRQ$8-BRQ$7))),IF(BRQ22&lt;=BRQ$8,BRQ$5,IF(BRQ22&gt;BRQ$6,0,0.6*BRQ$5+0.4*BRQ$5*(BRQ22-BRQ$7)/(BRQ$8-BRQ$7))))))</f>
      </c>
      <c r="BRS22" s="126">
        <f>IF(BRQ22&lt;&gt;"",BRQ$5,0)</f>
      </c>
      <c r="BRT22" s="125">
        <f>IF(BRQ$6=0,RANK(BRQ22,BRQ$12:BRQ$42,0),RANK(BRQ22,BRQ$12:BRQ$42,1))</f>
      </c>
      <c r="BRU22"/>
      <c r="BRV22" s="126">
        <f>IF(COUNTA(BRU$12:BRU$42)=0,0.6*BRU$5,IF(BRU22="",0,IF(BRU$6=0,IF(BRU22&gt;=BRU$8,BRU$5,IF(BRU22&lt;BRU$6,0,0.6*BRU$5+0.4*BRU$5*(BRU22-BRU$7)/(BRU$8-BRU$7))),IF(BRU22&lt;=BRU$8,BRU$5,IF(BRU22&gt;BRU$6,0,0.6*BRU$5+0.4*BRU$5*(BRU22-BRU$7)/(BRU$8-BRU$7))))))</f>
      </c>
      <c r="BRW22" s="126">
        <f>IF(BRU22&lt;&gt;"",BRU$5,0)</f>
      </c>
      <c r="BRX22" s="125">
        <f>IF(BRU$6=0,RANK(BRU22,BRU$12:BRU$42,0),RANK(BRU22,BRU$12:BRU$42,1))</f>
      </c>
      <c r="BRY22"/>
      <c r="BRZ22" s="126">
        <f>IF(COUNTA(BRY$12:BRY$42)=0,0.6*BRY$5,IF(BRY22="",0,IF(BRY$6=0,IF(BRY22&gt;=BRY$8,BRY$5,IF(BRY22&lt;BRY$6,0,0.6*BRY$5+0.4*BRY$5*(BRY22-BRY$7)/(BRY$8-BRY$7))),IF(BRY22&lt;=BRY$8,BRY$5,IF(BRY22&gt;BRY$6,0,0.6*BRY$5+0.4*BRY$5*(BRY22-BRY$7)/(BRY$8-BRY$7))))))</f>
      </c>
      <c r="BSA22" s="126">
        <f>IF(BRY22&lt;&gt;"",BRY$5,0)</f>
      </c>
      <c r="BSB22" s="125">
        <f>IF(BRY$6=0,RANK(BRY22,BRY$12:BRY$42,0),RANK(BRY22,BRY$12:BRY$42,1))</f>
      </c>
      <c r="BSC22"/>
      <c r="BSD22" s="126">
        <f>IF(COUNTA(BSC$12:BSC$42)=0,0.6*BSC$5,IF(BSC22="",0,IF(BSC$6=0,IF(BSC22&gt;=BSC$8,BSC$5,IF(BSC22&lt;BSC$6,0,0.6*BSC$5+0.4*BSC$5*(BSC22-BSC$7)/(BSC$8-BSC$7))),IF(BSC22&lt;=BSC$8,BSC$5,IF(BSC22&gt;BSC$6,0,0.6*BSC$5+0.4*BSC$5*(BSC22-BSC$7)/(BSC$8-BSC$7))))))</f>
      </c>
      <c r="BSE22" s="126">
        <f>IF(BSC22&lt;&gt;"",BSC$5,0)</f>
      </c>
      <c r="BSF22" s="125">
        <f>IF(BSC$6=0,RANK(BSC22,BSC$12:BSC$42,0),RANK(BSC22,BSC$12:BSC$42,1))</f>
      </c>
      <c r="BSG22"/>
      <c r="BSH22" s="126">
        <f>IF(COUNTA(BSG$12:BSG$42)=0,0.6*BSG$5,IF(BSG22="",0,IF(BSG$6=0,IF(BSG22&gt;=BSG$8,BSG$5,IF(BSG22&lt;BSG$6,0,0.6*BSG$5+0.4*BSG$5*(BSG22-BSG$7)/(BSG$8-BSG$7))),IF(BSG22&lt;=BSG$8,BSG$5,IF(BSG22&gt;BSG$6,0,0.6*BSG$5+0.4*BSG$5*(BSG22-BSG$7)/(BSG$8-BSG$7))))))</f>
      </c>
      <c r="BSI22" s="126">
        <f>IF(BSG22&lt;&gt;"",BSG$5,0)</f>
      </c>
      <c r="BSJ22" s="125">
        <f>IF(BSG$6=0,RANK(BSG22,BSG$12:BSG$42,0),RANK(BSG22,BSG$12:BSG$42,1))</f>
      </c>
      <c r="BSK22"/>
      <c r="BSL22" s="126">
        <f>IF(COUNTA(BSK$12:BSK$42)=0,0.6*BSK$5,IF(BSK22="",0,IF(BSK$6=0,IF(BSK22&gt;=BSK$8,BSK$5,IF(BSK22&lt;BSK$6,0,0.6*BSK$5+0.4*BSK$5*(BSK22-BSK$7)/(BSK$8-BSK$7))),IF(BSK22&lt;=BSK$8,BSK$5,IF(BSK22&gt;BSK$6,0,0.6*BSK$5+0.4*BSK$5*(BSK22-BSK$7)/(BSK$8-BSK$7))))))</f>
      </c>
      <c r="BSM22" s="126">
        <f>IF(BSK22&lt;&gt;"",BSK$5,0)</f>
      </c>
      <c r="BSN22" s="125">
        <f>IF(BSK$6=0,RANK(BSK22,BSK$12:BSK$42,0),RANK(BSK22,BSK$12:BSK$42,1))</f>
      </c>
      <c r="BSO22"/>
      <c r="BSP22" s="126">
        <f>IF(COUNTA(BSO$12:BSO$42)=0,0.6*BSO$5,IF(BSO22="",0,IF(BSO$6=0,IF(BSO22&gt;=BSO$8,BSO$5,IF(BSO22&lt;BSO$6,0,0.6*BSO$5+0.4*BSO$5*(BSO22-BSO$7)/(BSO$8-BSO$7))),IF(BSO22&lt;=BSO$8,BSO$5,IF(BSO22&gt;BSO$6,0,0.6*BSO$5+0.4*BSO$5*(BSO22-BSO$7)/(BSO$8-BSO$7))))))</f>
      </c>
      <c r="BSQ22" s="126">
        <f>IF(BSO22&lt;&gt;"",BSO$5,0)</f>
      </c>
      <c r="BSR22" s="125">
        <f>IF(BSO$6=0,RANK(BSO22,BSO$12:BSO$42,0),RANK(BSO22,BSO$12:BSO$42,1))</f>
      </c>
      <c r="BSS22"/>
      <c r="BST22" s="126">
        <f>IF(COUNTA(BSS$12:BSS$42)=0,0.6*BSS$5,IF(BSS22="",0,IF(BSS$6=0,IF(BSS22&gt;=BSS$8,BSS$5,IF(BSS22&lt;BSS$6,0,0.6*BSS$5+0.4*BSS$5*(BSS22-BSS$7)/(BSS$8-BSS$7))),IF(BSS22&lt;=BSS$8,BSS$5,IF(BSS22&gt;BSS$6,0,0.6*BSS$5+0.4*BSS$5*(BSS22-BSS$7)/(BSS$8-BSS$7))))))</f>
      </c>
      <c r="BSU22" s="126">
        <f>IF(BSS22&lt;&gt;"",BSS$5,0)</f>
      </c>
      <c r="BSV22" s="125">
        <f>IF(BSS$6=0,RANK(BSS22,BSS$12:BSS$42,0),RANK(BSS22,BSS$12:BSS$42,1))</f>
      </c>
      <c r="BSW22"/>
      <c r="BSX22" s="126">
        <f>IF(COUNTA(BSW$12:BSW$42)=0,0.6*BSW$5,IF(BSW22="",0,IF(BSW$6=0,IF(BSW22&gt;=BSW$8,BSW$5,IF(BSW22&lt;BSW$6,0,0.6*BSW$5+0.4*BSW$5*(BSW22-BSW$7)/(BSW$8-BSW$7))),IF(BSW22&lt;=BSW$8,BSW$5,IF(BSW22&gt;BSW$6,0,0.6*BSW$5+0.4*BSW$5*(BSW22-BSW$7)/(BSW$8-BSW$7))))))</f>
      </c>
      <c r="BSY22" s="126">
        <f>IF(BSW22&lt;&gt;"",BSW$5,0)</f>
      </c>
      <c r="BSZ22" s="125">
        <f>IF(BSW$6=0,RANK(BSW22,BSW$12:BSW$42,0),RANK(BSW22,BSW$12:BSW$42,1))</f>
      </c>
      <c r="BTA22"/>
      <c r="BTB22" s="126">
        <f>IF(COUNTA(BTA$12:BTA$42)=0,0.6*BTA$5,IF(BTA22="",0,IF(BTA$6=0,IF(BTA22&gt;=BTA$8,BTA$5,IF(BTA22&lt;BTA$6,0,0.6*BTA$5+0.4*BTA$5*(BTA22-BTA$7)/(BTA$8-BTA$7))),IF(BTA22&lt;=BTA$8,BTA$5,IF(BTA22&gt;BTA$6,0,0.6*BTA$5+0.4*BTA$5*(BTA22-BTA$7)/(BTA$8-BTA$7))))))</f>
      </c>
      <c r="BTC22" s="126">
        <f>IF(BTA22&lt;&gt;"",BTA$5,0)</f>
      </c>
      <c r="BTD22" s="125">
        <f>IF(BTA$6=0,RANK(BTA22,BTA$12:BTA$42,0),RANK(BTA22,BTA$12:BTA$42,1))</f>
      </c>
      <c r="BTE22"/>
      <c r="BTF22" s="126">
        <f>IF(COUNTA(BTE$12:BTE$42)=0,0.6*BTE$5,IF(BTE22="",0,IF(BTE$6=0,IF(BTE22&gt;=BTE$8,BTE$5,IF(BTE22&lt;BTE$6,0,0.6*BTE$5+0.4*BTE$5*(BTE22-BTE$7)/(BTE$8-BTE$7))),IF(BTE22&lt;=BTE$8,BTE$5,IF(BTE22&gt;BTE$6,0,0.6*BTE$5+0.4*BTE$5*(BTE22-BTE$7)/(BTE$8-BTE$7))))))</f>
      </c>
      <c r="BTG22" s="126">
        <f>IF(BTE22&lt;&gt;"",BTE$5,0)</f>
      </c>
      <c r="BTH22" s="125">
        <f>IF(BTE$6=0,RANK(BTE22,BTE$12:BTE$42,0),RANK(BTE22,BTE$12:BTE$42,1))</f>
      </c>
      <c r="BTI22" s="126">
        <v>0.11</v>
      </c>
      <c r="BTJ22" s="126">
        <f>IF(COUNTA(BTI$12:BTI$42)=0,0.6*BTI$5,IF(BTI22="",0,IF(BTI$6=0,IF(BTI22&gt;=BTI$8,BTI$5,IF(BTI22&lt;BTI$6,0,0.6*BTI$5+0.4*BTI$5*(BTI22-BTI$7)/(BTI$8-BTI$7))),IF(BTI22&lt;=BTI$8,BTI$5,IF(BTI22&gt;BTI$6,0,0.6*BTI$5+0.4*BTI$5*(BTI22-BTI$7)/(BTI$8-BTI$7))))))</f>
      </c>
      <c r="BTK22" s="126">
        <f>IF(BTI22&lt;&gt;"",BTI$5,0)</f>
      </c>
      <c r="BTL22" s="125">
        <f>IF(BTI$6=0,RANK(BTI22,BTI$12:BTI$42,0),RANK(BTI22,BTI$12:BTI$42,1))</f>
      </c>
      <c r="BTM22" s="126">
        <v>1.31</v>
      </c>
      <c r="BTN22" s="126">
        <f>IF(COUNTA(BTM$12:BTM$42)=0,0.6*BTM$5,IF(BTM22="",0,IF(BTM$6=0,IF(BTM22&gt;=BTM$8,BTM$5,IF(BTM22&lt;BTM$6,0,0.6*BTM$5+0.4*BTM$5*(BTM22-BTM$7)/(BTM$8-BTM$7))),IF(BTM22&lt;=BTM$8,BTM$5,IF(BTM22&gt;BTM$6,0,0.6*BTM$5+0.4*BTM$5*(BTM22-BTM$7)/(BTM$8-BTM$7))))))</f>
      </c>
      <c r="BTO22" s="126">
        <f>IF(BTM22&lt;&gt;"",BTM$5,0)</f>
      </c>
      <c r="BTP22" s="125">
        <f>IF(BTM$6=0,RANK(BTM22,BTM$12:BTM$42,0),RANK(BTM22,BTM$12:BTM$42,1))</f>
      </c>
      <c r="BTQ22" s="126">
        <v>4.75</v>
      </c>
      <c r="BTR22" s="126">
        <f>IF(COUNTA(BTQ$12:BTQ$42)=0,0.6*BTQ$5,IF(BTQ22="",0,IF(BTQ$6=0,IF(BTQ22&gt;=BTQ$8,BTQ$5,IF(BTQ22&lt;BTQ$6,0,0.6*BTQ$5+0.4*BTQ$5*(BTQ22-BTQ$7)/(BTQ$8-BTQ$7))),IF(BTQ22&lt;=BTQ$8,BTQ$5,IF(BTQ22&gt;BTQ$6,0,0.6*BTQ$5+0.4*BTQ$5*(BTQ22-BTQ$7)/(BTQ$8-BTQ$7))))))</f>
      </c>
      <c r="BTS22" s="126">
        <f>IF(BTQ22&lt;&gt;"",BTQ$5,0)</f>
      </c>
      <c r="BTT22" s="125">
        <f>IF(BTQ$6=0,RANK(BTQ22,BTQ$12:BTQ$42,0),RANK(BTQ22,BTQ$12:BTQ$42,1))</f>
      </c>
      <c r="BTU22" s="126">
        <v>99.44</v>
      </c>
      <c r="BTV22" s="126">
        <f>IF(COUNTA(BTU$12:BTU$42)=0,0.6*BTU$5,IF(BTU22="",0,IF(BTU$6=0,IF(BTU22&gt;=BTU$8,BTU$5,IF(BTU22&lt;BTU$6,0,0.6*BTU$5+0.4*BTU$5*(BTU22-BTU$7)/(BTU$8-BTU$7))),IF(BTU22&lt;=BTU$8,BTU$5,IF(BTU22&gt;BTU$6,0,0.6*BTU$5+0.4*BTU$5*(BTU22-BTU$7)/(BTU$8-BTU$7))))))</f>
      </c>
      <c r="BTW22" s="126">
        <f>IF(BTU22&lt;&gt;"",BTU$5,0)</f>
      </c>
      <c r="BTX22" s="125">
        <f>IF(BTU$6=0,RANK(BTU22,BTU$12:BTU$42,0),RANK(BTU22,BTU$12:BTU$42,1))</f>
      </c>
      <c r="BTY22" s="126">
        <v>96.75</v>
      </c>
      <c r="BTZ22" s="126">
        <f>IF(COUNTA(BTY$12:BTY$42)=0,0.6*BTY$5,IF(BTY22="",0,IF(BTY$6=0,IF(BTY22&gt;=BTY$8,BTY$5,IF(BTY22&lt;BTY$6,0,0.6*BTY$5+0.4*BTY$5*(BTY22-BTY$7)/(BTY$8-BTY$7))),IF(BTY22&lt;=BTY$8,BTY$5,IF(BTY22&gt;BTY$6,0,0.6*BTY$5+0.4*BTY$5*(BTY22-BTY$7)/(BTY$8-BTY$7))))))</f>
      </c>
      <c r="BUA22" s="126">
        <f>IF(BTY22&lt;&gt;"",BTY$5,0)</f>
      </c>
      <c r="BUB22" s="125">
        <f>IF(BTY$6=0,RANK(BTY22,BTY$12:BTY$42,0),RANK(BTY22,BTY$12:BTY$42,1))</f>
      </c>
      <c r="BUC22" s="126">
        <v>98.14</v>
      </c>
      <c r="BUD22" s="126">
        <f>IF(COUNTA(BUC$12:BUC$42)=0,0.6*BUC$5,IF(BUC22="",0,IF(BUC$6=0,IF(BUC22&gt;=BUC$8,BUC$5,IF(BUC22&lt;BUC$6,0,0.6*BUC$5+0.4*BUC$5*(BUC22-BUC$7)/(BUC$8-BUC$7))),IF(BUC22&lt;=BUC$8,BUC$5,IF(BUC22&gt;BUC$6,0,0.6*BUC$5+0.4*BUC$5*(BUC22-BUC$7)/(BUC$8-BUC$7))))))</f>
      </c>
      <c r="BUE22" s="126">
        <f>IF(BUC22&lt;&gt;"",BUC$5,0)</f>
      </c>
      <c r="BUF22" s="125">
        <f>IF(BUC$6=0,RANK(BUC22,BUC$12:BUC$42,0),RANK(BUC22,BUC$12:BUC$42,1))</f>
      </c>
      <c r="BUG22" s="126">
        <v>2.64</v>
      </c>
      <c r="BUH22" s="126">
        <f>IF(COUNTA(BUG$12:BUG$42)=0,0.6*BUG$5,IF(BUG22="",0,IF(BUG$6=0,IF(BUG22&gt;=BUG$8,BUG$5,IF(BUG22&lt;BUG$6,0,0.6*BUG$5+0.4*BUG$5*(BUG22-BUG$7)/(BUG$8-BUG$7))),IF(BUG22&lt;=BUG$8,BUG$5,IF(BUG22&gt;BUG$6,0,0.6*BUG$5+0.4*BUG$5*(BUG22-BUG$7)/(BUG$8-BUG$7))))))</f>
      </c>
      <c r="BUI22" s="126">
        <f>IF(BUG22&lt;&gt;"",BUG$5,0)</f>
      </c>
      <c r="BUJ22" s="125">
        <f>IF(BUG$6=0,RANK(BUG22,BUG$12:BUG$42,0),RANK(BUG22,BUG$12:BUG$42,1))</f>
      </c>
      <c r="BUK22" s="126">
        <v>1.11</v>
      </c>
      <c r="BUL22" s="126">
        <f>IF(COUNTA(BUK$12:BUK$42)=0,0.6*BUK$5,IF(BUK22="",0,IF(BUK$6=0,IF(BUK22&gt;=BUK$8,BUK$5,IF(BUK22&lt;BUK$6,0,0.6*BUK$5+0.4*BUK$5*(BUK22-BUK$7)/(BUK$8-BUK$7))),IF(BUK22&lt;=BUK$8,BUK$5,IF(BUK22&gt;BUK$6,0,0.6*BUK$5+0.4*BUK$5*(BUK22-BUK$7)/(BUK$8-BUK$7))))))</f>
      </c>
      <c r="BUM22" s="126">
        <f>IF(BUK22&lt;&gt;"",BUK$5,0)</f>
      </c>
      <c r="BUN22" s="125">
        <f>IF(BUK$6=0,RANK(BUK22,BUK$12:BUK$42,0),RANK(BUK22,BUK$12:BUK$42,1))</f>
      </c>
      <c r="BUO22" s="126">
        <v>21.49</v>
      </c>
      <c r="BUP22" s="126">
        <f>IF(COUNTA(BUO$12:BUO$42)=0,0.6*BUO$5,IF(BUO22="",0,IF(AND(BUO22&gt;=BUO$7,BUO22&lt;=BUO$8),BUO$5,0)))</f>
      </c>
      <c r="BUQ22" s="126">
        <f>IF(BUO22&lt;&gt;"",BUO$5,0)</f>
      </c>
      <c r="BUR22" s="125">
        <f>IF(BUO$6=0,RANK(BUO22,BUO$12:BUO$42,0),RANK(BUO22,BUO$12:BUO$42,1))</f>
      </c>
      <c r="BUS22" s="126">
        <v>0.14</v>
      </c>
      <c r="BUT22" s="126">
        <f>IF(COUNTA(BUS$12:BUS$42)=0,0.6*BUS$5,IF(BUS22="",0,IF(BUS$6=0,IF(BUS22&gt;=BUS$8,BUS$5,IF(BUS22&lt;BUS$6,0,0.6*BUS$5+0.4*BUS$5*(BUS22-BUS$7)/(BUS$8-BUS$7))),IF(BUS22&lt;=BUS$8,BUS$5,IF(BUS22&gt;BUS$6,0,0.6*BUS$5+0.4*BUS$5*(BUS22-BUS$7)/(BUS$8-BUS$7))))))</f>
      </c>
      <c r="BUU22" s="126">
        <f>IF(BUS22&lt;&gt;"",BUS$5,0)</f>
      </c>
      <c r="BUV22" s="125">
        <f>IF(BUS$6=0,RANK(BUS22,BUS$12:BUS$42,0),RANK(BUS22,BUS$12:BUS$42,1))</f>
      </c>
      <c r="BUW22" s="126">
        <v>0.0379554655870445</v>
      </c>
      <c r="BUX22" s="126">
        <f>IF(COUNTA(BUW$12:BUW$42)=0,0.6*BUW$5,IF(BUW22="",0,IF(BUW$6=0,IF(BUW22&gt;=BUW$8,BUW$5,IF(BUW22&lt;BUW$6,0,0.6*BUW$5+0.4*BUW$5*(BUW22-BUW$7)/(BUW$8-BUW$7))),IF(BUW22&lt;=BUW$8,BUW$5,IF(BUW22&gt;BUW$6,0,0.6*BUW$5+0.4*BUW$5*(BUW22-BUW$7)/(BUW$8-BUW$7))))))</f>
      </c>
      <c r="BUY22" s="126">
        <f>IF(BUW22&lt;&gt;"",BUW$5,0)</f>
      </c>
      <c r="BUZ22" s="125">
        <f>IF(BUW$6=0,RANK(BUW22,BUW$12:BUW$42,0),RANK(BUW22,BUW$12:BUW$42,1))</f>
      </c>
      <c r="BVA22" s="126">
        <v>0.158</v>
      </c>
      <c r="BVB22" s="126">
        <f>IF(COUNTA(BVA$12:BVA$42)=0,0.6*BVA$5,IF(BVA22="",0,IF(BVA$6=0,IF(BVA22&gt;=BVA$8,BVA$5,IF(BVA22&lt;BVA$6,0,0.6*BVA$5+0.4*BVA$5*(BVA22-BVA$7)/(BVA$8-BVA$7))),IF(BVA22&lt;=BVA$8,BVA$5,IF(BVA22&gt;BVA$6,0,0.6*BVA$5+0.4*BVA$5*(BVA22-BVA$7)/(BVA$8-BVA$7))))))</f>
      </c>
      <c r="BVC22" s="126">
        <f>IF(BVA22&lt;&gt;"",BVA$5,0)</f>
      </c>
      <c r="BVD22" s="125">
        <f>IF(BVA$6=0,RANK(BVA22,BVA$12:BVA$42,0),RANK(BVA22,BVA$12:BVA$42,1))</f>
      </c>
      <c r="BVE22" s="126">
        <v>0.155</v>
      </c>
      <c r="BVF22" s="126">
        <f>IF(COUNTA(BVE$12:BVE$42)=0,0.6*BVE$5,IF(BVE22="",0,IF(BVE$6=0,IF(BVE22&gt;=BVE$8,BVE$5,IF(BVE22&lt;BVE$6,0,0.6*BVE$5+0.4*BVE$5*(BVE22-BVE$7)/(BVE$8-BVE$7))),IF(BVE22&lt;=BVE$8,BVE$5,IF(BVE22&gt;BVE$6,0,0.6*BVE$5+0.4*BVE$5*(BVE22-BVE$7)/(BVE$8-BVE$7))))))</f>
      </c>
      <c r="BVG22" s="126">
        <f>IF(BVE22&lt;&gt;"",BVE$5,0)</f>
      </c>
      <c r="BVH22" s="125">
        <f>IF(BVE$6=0,RANK(BVE22,BVE$12:BVE$42,0),RANK(BVE22,BVE$12:BVE$42,1))</f>
      </c>
      <c r="BVI22" s="126">
        <v>35.1696477609551</v>
      </c>
      <c r="BVJ22" s="126">
        <f>IF(COUNTA(BVI$12:BVI$42)=0,0.6*BVI$5,IF(BVI22="",0,IF(BVI$6=0,IF(BVI22&gt;=BVI$8,BVI$5,IF(BVI22&lt;BVI$6,0,0.6*BVI$5+0.4*BVI$5*(BVI22-BVI$7)/(BVI$8-BVI$7))),IF(BVI22&lt;=BVI$8,BVI$5,IF(BVI22&gt;BVI$6,0,0.6*BVI$5+0.4*BVI$5*(BVI22-BVI$7)/(BVI$8-BVI$7))))))</f>
      </c>
      <c r="BVK22" s="126">
        <f>IF(BVI22&lt;&gt;"",BVI$5,0)</f>
      </c>
      <c r="BVL22" s="125">
        <f>IF(BVI$6=0,RANK(BVI22,BVI$12:BVI$42,0),RANK(BVI22,BVI$12:BVI$42,1))</f>
      </c>
      <c r="BVM22" s="126">
        <v>0.6</v>
      </c>
      <c r="BVN22" s="126">
        <f>IF(COUNTA(BVM$12:BVM$42)=0,0.6*BVM$5,IF(BVM22="",0,IF(BVM$6=0,IF(BVM22&gt;=BVM$8,BVM$5,IF(BVM22&lt;BVM$6,0,0.6*BVM$5+0.4*BVM$5*(BVM22-BVM$7)/(BVM$8-BVM$7))),IF(BVM22&lt;=BVM$8,BVM$5,IF(BVM22&gt;BVM$6,0,0.6*BVM$5+0.4*BVM$5*(BVM22-BVM$7)/(BVM$8-BVM$7))))))</f>
      </c>
      <c r="BVO22" s="126">
        <f>IF(BVM22&lt;&gt;"",BVM$5,0)</f>
      </c>
      <c r="BVP22" s="125">
        <f>IF(BVM$6=0,RANK(BVM22,BVM$12:BVM$42,0),RANK(BVM22,BVM$12:BVM$42,1))</f>
      </c>
      <c r="BVQ22" s="126">
        <v>0.1</v>
      </c>
      <c r="BVR22" s="126">
        <f>IF(COUNTA(BVQ$12:BVQ$42)=0,0.6*BVQ$5,IF(BVQ22="",0,IF(BVQ$6=0,IF(BVQ22&gt;=BVQ$8,BVQ$5,IF(BVQ22&lt;BVQ$6,0,0.6*BVQ$5+0.4*BVQ$5*(BVQ22-BVQ$7)/(BVQ$8-BVQ$7))),IF(BVQ22&lt;=BVQ$8,BVQ$5,IF(BVQ22&gt;BVQ$6,0,0.6*BVQ$5+0.4*BVQ$5*(BVQ22-BVQ$7)/(BVQ$8-BVQ$7))))))</f>
      </c>
      <c r="BVS22" s="126">
        <f>IF(BVQ22&lt;&gt;"",BVQ$5,0)</f>
      </c>
      <c r="BVT22" s="125">
        <f>IF(BVQ$6=0,RANK(BVQ22,BVQ$12:BVQ$42,0),RANK(BVQ22,BVQ$12:BVQ$42,1))</f>
      </c>
      <c r="BVU22" s="126">
        <v>104.426135738954</v>
      </c>
      <c r="BVV22" s="126">
        <f>IF(COUNTA(BVU$12:BVU$42)=0,0.6*BVU$5,IF(BVU22="",0,IF(BVU$6=0,IF(BVU22&gt;=BVU$8,BVU$5,IF(BVU22&lt;BVU$6,0,0.6*BVU$5+0.4*BVU$5*(BVU22-BVU$7)/(BVU$8-BVU$7))),IF(BVU22&lt;=BVU$8,BVU$5,IF(BVU22&gt;BVU$6,0,0.6*BVU$5+0.4*BVU$5*(BVU22-BVU$7)/(BVU$8-BVU$7))))))</f>
      </c>
      <c r="BVW22" s="126">
        <f>IF(BVU22&lt;&gt;"",BVU$5,0)</f>
      </c>
      <c r="BVX22" s="125">
        <f>IF(BVU$6=0,RANK(BVU22,BVU$12:BVU$42,0),RANK(BVU22,BVU$12:BVU$42,1))</f>
      </c>
      <c r="BVY22" s="126">
        <v>96.9070979610609</v>
      </c>
      <c r="BVZ22" s="126">
        <f>IF(COUNTA(BVY$12:BVY$42)=0,0.6*BVY$5,IF(BVY22="",0,IF(BVY$6=0,IF(BVY22&gt;=BVY$8,BVY$5,IF(BVY22&lt;BVY$6,0,0.6*BVY$5+0.4*BVY$5*(BVY22-BVY$7)/(BVY$8-BVY$7))),IF(BVY22&lt;=BVY$8,BVY$5,IF(BVY22&gt;BVY$6,0,0.6*BVY$5+0.4*BVY$5*(BVY22-BVY$7)/(BVY$8-BVY$7))))))</f>
      </c>
      <c r="BWA22" s="126">
        <f>IF(BVY22&lt;&gt;"",BVY$5,0)</f>
      </c>
      <c r="BWB22" s="125">
        <f>IF(BVY$6=0,RANK(BVY22,BVY$12:BVY$42,0),RANK(BVY22,BVY$12:BVY$42,1))</f>
      </c>
      <c r="BWC22" s="126">
        <v>100</v>
      </c>
      <c r="BWD22" s="126">
        <f>IF(COUNTA(BWC$12:BWC$42)=0,0.6*BWC$5,IF(BWC22="",0,IF(BWC$6=0,IF(BWC22&gt;=BWC$8,BWC$5,IF(BWC22&lt;BWC$6,0,0.6*BWC$5+0.4*BWC$5*(BWC22-BWC$7)/(BWC$8-BWC$7))),IF(BWC22&lt;=BWC$8,BWC$5,IF(BWC22&gt;BWC$6,0,0.6*BWC$5+0.4*BWC$5*(BWC22-BWC$7)/(BWC$8-BWC$7))))))</f>
      </c>
      <c r="BWE22" s="126">
        <f>IF(BWC22&lt;&gt;"",BWC$5,0)</f>
      </c>
      <c r="BWF22" s="125">
        <f>IF(BWC$6=0,RANK(BWC22,BWC$12:BWC$42,0),RANK(BWC22,BWC$12:BWC$42,1))</f>
      </c>
      <c r="BWG22" s="126">
        <v>88.3374214318565</v>
      </c>
      <c r="BWH22" s="126">
        <f>IF(COUNTA(BWG$12:BWG$42)=0,0.6*BWG$5,IF(BWG22="",0,IF(BWG$6=0,IF(BWG22&gt;=BWG$8,BWG$5,IF(BWG22&lt;BWG$6,0,0.6*BWG$5+0.4*BWG$5*(BWG22-BWG$7)/(BWG$8-BWG$7))),IF(BWG22&lt;=BWG$8,BWG$5,IF(BWG22&gt;BWG$6,0,0.6*BWG$5+0.4*BWG$5*(BWG22-BWG$7)/(BWG$8-BWG$7))))))</f>
      </c>
      <c r="BWI22" s="126">
        <f>IF(BWG22&lt;&gt;"",BWG$5,0)</f>
      </c>
      <c r="BWJ22" s="125">
        <f>IF(BWG$6=0,RANK(BWG22,BWG$12:BWG$42,0),RANK(BWG22,BWG$12:BWG$42,1))</f>
      </c>
      <c r="BWK22" s="126">
        <v>9</v>
      </c>
      <c r="BWL22" s="126">
        <f>IF(COUNTA(BWK$12:BWK$42)=0,0.6*BWK$5,IF(BWK22="",0,IF(AND(BWK22&gt;=BWK$7,BWK22&lt;=BWK$8),BWK$5,0)))</f>
      </c>
      <c r="BWM22" s="126">
        <f>IF(BWK22&lt;&gt;"",BWK$5,0)</f>
      </c>
      <c r="BWN22" s="125">
        <f>IF(BWK$6=0,RANK(BWK22,BWK$12:BWK$42,0),RANK(BWK22,BWK$12:BWK$42,1))</f>
      </c>
      <c r="BWO22" s="126">
        <v>2</v>
      </c>
      <c r="BWP22" s="126">
        <f>IF(COUNTA(BWO$12:BWO$42)=0,0.6*BWO$5,IF(BWO22="",0,IF(BWO$6=0,IF(BWO22&gt;=BWO$8,BWO$5,IF(BWO22&lt;BWO$6,0,0.6*BWO$5+0.4*BWO$5*(BWO22-BWO$7)/(BWO$8-BWO$7))),IF(BWO22&lt;=BWO$8,BWO$5,IF(BWO22&gt;BWO$6,0,0.6*BWO$5+0.4*BWO$5*(BWO22-BWO$7)/(BWO$8-BWO$7))))))</f>
      </c>
      <c r="BWQ22" s="126">
        <f>IF(BWO22&lt;&gt;"",BWO$5,0)</f>
      </c>
      <c r="BWR22" s="125">
        <f>IF(BWO$6=0,RANK(BWO22,BWO$12:BWO$42,0),RANK(BWO22,BWO$12:BWO$42,1))</f>
      </c>
      <c r="BWS22" s="126">
        <v>1.17</v>
      </c>
      <c r="BWT22" s="126">
        <f>IF(COUNTA(BWS$12:BWS$42)=0,0.6*BWS$5,IF(BWS22="",0,IF(BWS$6=0,IF(BWS22&gt;=BWS$8,BWS$5,IF(BWS22&lt;BWS$6,0,0.6*BWS$5+0.4*BWS$5*(BWS22-BWS$7)/(BWS$8-BWS$7))),IF(BWS22&lt;=BWS$8,BWS$5,IF(BWS22&gt;BWS$6,0,0.6*BWS$5+0.4*BWS$5*(BWS22-BWS$7)/(BWS$8-BWS$7))))))</f>
      </c>
      <c r="BWU22" s="126">
        <f>IF(BWS22&lt;&gt;"",BWS$5,0)</f>
      </c>
      <c r="BWV22" s="125">
        <f>IF(BWS$6=0,RANK(BWS22,BWS$12:BWS$42,0),RANK(BWS22,BWS$12:BWS$42,1))</f>
      </c>
      <c r="BWW22" s="125" t="s">
        <v>26</v>
      </c>
      <c r="BWX22" s="125">
        <f>(F22+J22+N22+R22+V22+Z22+AD22+AH22+AL22)*100</f>
      </c>
      <c r="BWY22" s="125">
        <f>RANK(BWX22,BWX$12:BWX$42,0)</f>
      </c>
      <c r="BWZ22" s="125" t="s">
        <v>26</v>
      </c>
      <c r="BXA22" s="125">
        <f>(AP22+AT22+AX22+BB22+BF22+BJ22+BN22+BR22+BV22+BZ22+CD22+CH22+CL22+CP22)*100</f>
      </c>
      <c r="BXB22" s="125">
        <f>RANK(BXA22,BXA$12:BXA$42,0)</f>
      </c>
      <c r="BXC22" s="125" t="s">
        <v>26</v>
      </c>
      <c r="BXD22" s="125">
        <f>(CT22)*100</f>
      </c>
      <c r="BXE22" s="125">
        <f>RANK(BXD22,BXD$12:BXD$42,0)</f>
      </c>
      <c r="BXF22" s="125" t="s">
        <v>26</v>
      </c>
      <c r="BXG22" s="125">
        <f>(CX22+DB22+DF22+DJ22+DN22+DR22+DV22+DZ22+EE22+EJ22+EO22+ET22+EY22+FD22+FI22+FN22+FS22+FX22+GC22+GH22+GM22+GR22+GW22+HB22+HG22+HL22+HQ22+HV22+IA22+IF22+IK22+IP22+IU22+IZ22+JE22+JJ22+JO22+JT22+JY22+KD22+KI22+KN22+KS22+KX22+LC22+LH22+LM22+LR22+LW22+MB22+MG22+ML22+MQ22+MV22+NA22+NF22+NK22+NP22+NU22+NZ22+OE22+OJ22+OO22+OT22+OY22+PD22+PI22+PN22+PS22+PX22+QC22+QH22+QM22+QR22+QW22+RB22+RG22+RL22+RQ22+RV22+SA22+SF22+SK22+SP22+SU22+SZ22+TE22+TJ22+TO22+TT22+TY22+UD22+UI22+UN22+US22+UX22+VC22+VH22+VM22+VR22+VW22+WB22+WG22+WL22+WQ22+WV22+XA22+XF22+XK22+XP22+XU22+XZ22+YE22+YJ22+YO22+YT22+YY22+ZD22+ZI22+ZN22+ZS22+ZX22+AAC22+AAH22+AAM22+AAR22+AAW22+ABB22+ABG22+ABL22+ABQ22+ABV22+ACA22+ACF22+ACK22+ACP22+ACU22+ACZ22+ADE22+ADJ22+ADO22+ADT22+ADY22+AED22+AEI22+AEN22+AES22+AEX22+AFC22+AFH22+AFM22+AFR22+AFW22+AGB22+AGG22+AGL22+AGQ22+AGV22+AHA22+AHF22+AHK22+AHP22+AHU22+AHZ22+AIE22+AIJ22+AIO22+AIT22+AIY22+AJD22+AJI22+AJN22+AJS22+AJX22+AKC22+AKH22+AKM22+AKR22+AKW22+ALB22+ALG22+ALL22+ALQ22+ALV22+AMA22+AMF22+AMK22+AMP22+AMU22+AMZ22+ANE22+ANJ22+ANO22+ANT22+ANY22+AOD22+AOI22+AON22+AOS22+AOX22+APC22+APH22+APM22+APR22+APW22+AQB22+AQG22+AQL22+AQQ22+AQV22+ARA22+ARF22+ARK22+ARP22+ARU22+ARZ22+ASE22+ASJ22+ASO22+AST22+ASY22+ATD22+ATI22+ATN22+ATS22+ATX22+AUC22+AUH22)*100</f>
      </c>
      <c r="BXH22" s="125">
        <f>RANK(BXG22,BXG$12:BXG$42,0)</f>
      </c>
      <c r="BXI22" s="125" t="s">
        <v>26</v>
      </c>
      <c r="BXJ22" s="125">
        <f>(AUL22+AUP22+AUT22+AUX22+AVB22+AVF22+AVJ22+AVN22+AVR22+AVV22+AVZ22+AWD22+AWH22+AWL22+AWP22+AWT22+AWX22+AXB22+AXF22+AXJ22+AXN22+AXR22+AXV22+AXZ22+AYD22+AYH22+AYL22+AYP22+AYT22+AYX22+AZB22+AZF22+AZJ22+AZN22+AZR22+AZV22+AZZ22+BAD22+BAH22+BAL22+BAP22+BAT22+BAX22+BBB22+BBF22+BBJ22+BBN22+BBR22+BBV22+BBZ22+BCD22+BCH22+BCL22+BCP22+BCT22+BCX22+BDB22+BDF22+BDJ22+BDN22+BDR22+BDV22+BDZ22+BED22+BEH22+BEL22+BEP22+BET22+BEX22+BFB22+BFF22+BFJ22+BFN22+BFR22+BFV22+BFZ22+BGD22+BGH22+BGL22+BGP22+BGT22+BGX22+BHB22+BHF22+BHJ22+BHN22+BHR22+BHV22+BHZ22+BID22+BIH22+BIL22+BIP22+BIT22+BIX22+BJB22+BJF22+BJJ22+BJN22+BJR22+BJV22+BJZ22+BKD22+BKH22+BKL22+BKP22+BKT22+BKX22+BLB22+BLF22+BLJ22+BLN22+BLR22+BLV22+BLZ22+BMD22+BMH22+BML22+BMP22+BMT22+BMX22+BNB22+BNF22+BNJ22+BNN22+BNR22+BNV22+BNZ22+BOD22+BOH22+BOL22+BOP22+BOT22+BOX22+BPB22+BPF22+BPJ22+BPN22+BPR22+BPV22+BPZ22+BQD22+BQH22+BQL22+BQP22+BQT22+BQX22+BRB22)*100</f>
      </c>
      <c r="BXK22" s="125">
        <f>RANK(BXJ22,BXJ$12:BXJ$42,0)</f>
      </c>
      <c r="BXL22" s="125" t="s">
        <v>26</v>
      </c>
      <c r="BXM22" s="125">
        <f>(BRF22+BRJ22+BRN22+BRR22+BRV22+BRZ22+BSD22+BSH22+BSL22+BSP22+BST22+BSX22+BTB22+BTF22+BTJ22+BTN22+BTR22)*100</f>
      </c>
      <c r="BXN22" s="125">
        <f>RANK(BXM22,BXM$12:BXM$42,0)</f>
      </c>
      <c r="BXO22" s="125" t="s">
        <v>26</v>
      </c>
      <c r="BXP22" s="125">
        <f>(BTV22+BTZ22+BUD22+BUH22+BUL22)*100</f>
      </c>
      <c r="BXQ22" s="125">
        <f>RANK(BXP22,BXP$12:BXP$42,0)</f>
      </c>
      <c r="BXR22" s="125" t="s">
        <v>26</v>
      </c>
      <c r="BXS22" s="125">
        <f>(BUP22+BUT22+BUX22)*100</f>
      </c>
      <c r="BXT22" s="125">
        <f>RANK(BXS22,BXS$12:BXS$42,0)</f>
      </c>
      <c r="BXU22" s="125" t="s">
        <v>26</v>
      </c>
      <c r="BXV22" s="125">
        <f>(BVB22+BVF22+BVJ22+BVN22+BVR22+BVV22+BVZ22+BWD22+BWH22+BWL22+BWP22+BWT22)*100</f>
      </c>
      <c r="BXW22" s="125">
        <f>RANK(BXV22,BXV$12:BXV$42,0)</f>
      </c>
    </row>
    <row r="23">
      <c r="A23" s="125" t="s">
        <v>27</v>
      </c>
      <c r="B23" s="125">
        <f>A23</f>
      </c>
      <c r="C23" s="125">
        <f>(F23+J23+N23+R23+V23+Z23+AD23+AH23+AL23+AP23+AT23+AX23+BB23+BF23+BJ23+BN23+BR23+BV23+BZ23+CD23+CH23+CL23+CP23+CT23+CX23+DB23+DF23+DJ23+DN23+DR23+DV23+DZ23+EE23+EJ23+EO23+ET23+EY23+FD23+FI23+FN23+FS23+FX23+GC23+GH23+GM23+GR23+GW23+HB23+HG23+HL23+HQ23+HV23+IA23+IF23+IK23+IP23+IU23+IZ23+JE23+JJ23+JO23+JT23+JY23+KD23+KI23+KN23+KS23+KX23+LC23+LH23+LM23+LR23+LW23+MB23+MG23+ML23+MQ23+MV23+NA23+NF23+NK23+NP23+NU23+NZ23+OE23+OJ23+OO23+OT23+OY23+PD23+PI23+PN23+PS23+PX23+QC23+QH23+QM23+QR23+QW23+RB23+RG23+RL23+RQ23+RV23+SA23+SF23+SK23+SP23+SU23+SZ23+TE23+TJ23+TO23+TT23+TY23+UD23+UI23+UN23+US23+UX23+VC23+VH23+VM23+VR23+VW23+WB23+WG23+WL23+WQ23+WV23+XA23+XF23+XK23+XP23+XU23+XZ23+YE23+YJ23+YO23+YT23+YY23+ZD23+ZI23+ZN23+ZS23+ZX23+AAC23+AAH23+AAM23+AAR23+AAW23+ABB23+ABG23+ABL23+ABQ23+ABV23+ACA23+ACF23+ACK23+ACP23+ACU23+ACZ23+ADE23+ADJ23+ADO23+ADT23+ADY23+AED23+AEI23+AEN23+AES23+AEX23+AFC23+AFH23+AFM23+AFR23+AFW23+AGB23+AGG23+AGL23+AGQ23+AGV23+AHA23+AHF23+AHK23+AHP23+AHU23+AHZ23+AIE23+AIJ23+AIO23+AIT23+AIY23+AJD23+AJI23+AJN23+AJS23+AJX23+AKC23+AKH23+AKM23+AKR23+AKW23+ALB23+ALG23+ALL23+ALQ23+ALV23+AMA23+AMF23+AMK23+AMP23+AMU23+AMZ23+ANE23+ANJ23+ANO23+ANT23+ANY23+AOD23+AOI23+AON23+AOS23+AOX23+APC23+APH23+APM23+APR23+APW23+AQB23+AQG23+AQL23+AQQ23+AQV23+ARA23+ARF23+ARK23+ARP23+ARU23+ARZ23+ASE23+ASJ23+ASO23+AST23+ASY23+ATD23+ATI23+ATN23+ATS23+ATX23+AUC23+AUH23+AUL23+AUP23+AUT23+AUX23+AVB23+AVF23+AVJ23+AVN23+AVR23+AVV23+AVZ23+AWD23+AWH23+AWL23+AWP23+AWT23+AWX23+AXB23+AXF23+AXJ23+AXN23+AXR23+AXV23+AXZ23+AYD23+AYH23+AYL23+AYP23+AYT23+AYX23+AZB23+AZF23+AZJ23+AZN23+AZR23+AZV23+AZZ23+BAD23+BAH23+BAL23+BAP23+BAT23+BAX23+BBB23+BBF23+BBJ23+BBN23+BBR23+BBV23+BBZ23+BCD23+BCH23+BCL23+BCP23+BCT23+BCX23+BDB23+BDF23+BDJ23+BDN23+BDR23+BDV23+BDZ23+BED23+BEH23+BEL23+BEP23+BET23+BEX23+BFB23+BFF23+BFJ23+BFN23+BFR23+BFV23+BFZ23+BGD23+BGH23+BGL23+BGP23+BGT23+BGX23+BHB23+BHF23+BHJ23+BHN23+BHR23+BHV23+BHZ23+BID23+BIH23+BIL23+BIP23+BIT23+BIX23+BJB23+BJF23+BJJ23+BJN23+BJR23+BJV23+BJZ23+BKD23+BKH23+BKL23+BKP23+BKT23+BKX23+BLB23+BLF23+BLJ23+BLN23+BLR23+BLV23+BLZ23+BMD23+BMH23+BML23+BMP23+BMT23+BMX23+BNB23+BNF23+BNJ23+BNN23+BNR23+BNV23+BNZ23+BOD23+BOH23+BOL23+BOP23+BOT23+BOX23+BPB23+BPF23+BPJ23+BPN23+BPR23+BPV23+BPZ23+BQD23+BQH23+BQL23+BQP23+BQT23+BQX23+BRB23+BRF23+BRJ23+BRN23+BRR23+BRV23+BRZ23+BSD23+BSH23+BSL23+BSP23+BST23+BSX23+BTB23+BTF23+BTJ23+BTN23+BTR23+BTV23+BTZ23+BUD23+BUH23+BUL23+BUP23+BUT23+BUX23+BVB23+BVF23+BVJ23+BVN23+BVR23+BVV23+BVZ23+BWD23+BWH23+BWL23+BWP23+BWT23)*100</f>
      </c>
      <c r="D23" s="125">
        <f>RANK(C23,C$12:C$42,0)</f>
      </c>
      <c r="E23" s="126">
        <v>73.7858228889872</v>
      </c>
      <c r="F23" s="126">
        <f>IF(COUNTA(E$12:E$42)=0,0.6*E$5,IF(E23="",0,IF(E$6=0,IF(E23&gt;=E$8,E$5,IF(E23&lt;E$6,0,0.6*E$5+0.4*E$5*(E23-E$7)/(E$8-E$7))),IF(E23&lt;=E$8,E$5,IF(E23&gt;E$6,0,0.6*E$5+0.4*E$5*(E23-E$7)/(E$8-E$7))))))</f>
      </c>
      <c r="G23" s="126">
        <f>IF(E23&lt;&gt;"",E$5,0)</f>
      </c>
      <c r="H23" s="125">
        <f>IF(E$6=0,RANK(E23,E$12:E$42,0),RANK(E23,E$12:E$42,1))</f>
      </c>
      <c r="I23" s="126">
        <v>86.5410099729636</v>
      </c>
      <c r="J23" s="126">
        <f>IF(COUNTA(I$12:I$42)=0,0.6*I$5,IF(I23="",0,IF(I$6=0,IF(I23&gt;=I$8,I$5,IF(I23&lt;I$6,0,0.6*I$5+0.4*I$5*(I23-I$7)/(I$8-I$7))),IF(I23&lt;=I$8,I$5,IF(I23&gt;I$6,0,0.6*I$5+0.4*I$5*(I23-I$7)/(I$8-I$7))))))</f>
      </c>
      <c r="K23" s="126">
        <f>IF(I23&lt;&gt;"",I$5,0)</f>
      </c>
      <c r="L23" s="125">
        <f>IF(I$6=0,RANK(I23,I$12:I$42,0),RANK(I23,I$12:I$42,1))</f>
      </c>
      <c r="M23"/>
      <c r="N23" s="126">
        <f>IF(COUNTA(M$12:M$42)=0,0.6*M$5,IF(M23="",0,IF(M$6=0,IF(M23&gt;=M$8,M$5,IF(M23&lt;M$6,0,0.6*M$5+0.4*M$5*(M23-M$7)/(M$8-M$7))),IF(M23&lt;=M$8,M$5,IF(M23&gt;M$6,0,0.6*M$5+0.4*M$5*(M23-M$7)/(M$8-M$7))))))</f>
      </c>
      <c r="O23" s="126">
        <f>IF(M23&lt;&gt;"",M$5,0)</f>
      </c>
      <c r="P23" s="125">
        <f>IF(M$6=0,RANK(M23,M$12:M$42,0),RANK(M23,M$12:M$42,1))</f>
      </c>
      <c r="Q23"/>
      <c r="R23" s="126">
        <f>IF(COUNTA(Q$12:Q$42)=0,0.6*Q$5,IF(Q23="",0,IF(Q$6=0,IF(Q23&gt;=Q$8,Q$5,IF(Q23&lt;Q$6,0,0.6*Q$5+0.4*Q$5*(Q23-Q$7)/(Q$8-Q$7))),IF(Q23&lt;=Q$8,Q$5,IF(Q23&gt;Q$6,0,0.6*Q$5+0.4*Q$5*(Q23-Q$7)/(Q$8-Q$7))))))</f>
      </c>
      <c r="S23" s="126">
        <f>IF(Q23&lt;&gt;"",Q$5,0)</f>
      </c>
      <c r="T23" s="125">
        <f>IF(Q$6=0,RANK(Q23,Q$12:Q$42,0),RANK(Q23,Q$12:Q$42,1))</f>
      </c>
      <c r="U23"/>
      <c r="V23" s="126">
        <f>IF(COUNTA(U$12:U$42)=0,0.6*U$5,IF(U23="",0,IF(U$6=0,IF(U23&gt;=U$8,U$5,IF(U23&lt;U$6,0,0.6*U$5+0.4*U$5*(U23-U$7)/(U$8-U$7))),IF(U23&lt;=U$8,U$5,IF(U23&gt;U$6,0,0.6*U$5+0.4*U$5*(U23-U$7)/(U$8-U$7))))))</f>
      </c>
      <c r="W23" s="126">
        <f>IF(U23&lt;&gt;"",U$5,0)</f>
      </c>
      <c r="X23" s="125">
        <f>IF(U$6=0,RANK(U23,U$12:U$42,0),RANK(U23,U$12:U$42,1))</f>
      </c>
      <c r="Y23"/>
      <c r="Z23" s="126">
        <f>IF(COUNTA(Y$12:Y$42)=0,0.6*Y$5,IF(Y23="",0,IF(Y$6=0,IF(Y23&gt;=Y$8,Y$5,IF(Y23&lt;Y$6,0,0.6*Y$5+0.4*Y$5*(Y23-Y$7)/(Y$8-Y$7))),IF(Y23&lt;=Y$8,Y$5,IF(Y23&gt;Y$6,0,0.6*Y$5+0.4*Y$5*(Y23-Y$7)/(Y$8-Y$7))))))</f>
      </c>
      <c r="AA23" s="126">
        <f>IF(Y23&lt;&gt;"",Y$5,0)</f>
      </c>
      <c r="AB23" s="125">
        <f>IF(Y$6=0,RANK(Y23,Y$12:Y$42,0),RANK(Y23,Y$12:Y$42,1))</f>
      </c>
      <c r="AC23"/>
      <c r="AD23" s="126">
        <f>IF(COUNTA(AC$12:AC$42)=0,0.6*AC$5,IF(AC23="",0,IF(AC$6=0,IF(AC23&gt;=AC$8,AC$5,IF(AC23&lt;AC$6,0,0.6*AC$5+0.4*AC$5*(AC23-AC$7)/(AC$8-AC$7))),IF(AC23&lt;=AC$8,AC$5,IF(AC23&gt;AC$6,0,0.6*AC$5+0.4*AC$5*(AC23-AC$7)/(AC$8-AC$7))))))</f>
      </c>
      <c r="AE23" s="126">
        <f>IF(AC23&lt;&gt;"",AC$5,0)</f>
      </c>
      <c r="AF23" s="125">
        <f>IF(AC$6=0,RANK(AC23,AC$12:AC$42,0),RANK(AC23,AC$12:AC$42,1))</f>
      </c>
      <c r="AG23"/>
      <c r="AH23" s="126">
        <f>IF(COUNTA(AG$12:AG$42)=0,0.6*AG$5,IF(AG23="",0,IF(AG$6=0,IF(AG23&gt;=AG$8,AG$5,IF(AG23&lt;AG$6,0,0.6*AG$5+0.4*AG$5*(AG23-AG$7)/(AG$8-AG$7))),IF(AG23&lt;=AG$8,AG$5,IF(AG23&gt;AG$6,0,0.6*AG$5+0.4*AG$5*(AG23-AG$7)/(AG$8-AG$7))))))</f>
      </c>
      <c r="AI23" s="126">
        <f>IF(AG23&lt;&gt;"",AG$5,0)</f>
      </c>
      <c r="AJ23" s="125">
        <f>IF(AG$6=0,RANK(AG23,AG$12:AG$42,0),RANK(AG23,AG$12:AG$42,1))</f>
      </c>
      <c r="AK23"/>
      <c r="AL23" s="126">
        <f>IF(COUNTA(AK$12:AK$42)=0,0.6*AK$5,IF(AK23="",0,IF(AK$6=0,IF(AK23&gt;=AK$8,AK$5,IF(AK23&lt;AK$6,0,0.6*AK$5+0.4*AK$5*(AK23-AK$7)/(AK$8-AK$7))),IF(AK23&lt;=AK$8,AK$5,IF(AK23&gt;AK$6,0,0.6*AK$5+0.4*AK$5*(AK23-AK$7)/(AK$8-AK$7))))))</f>
      </c>
      <c r="AM23" s="126">
        <f>IF(AK23&lt;&gt;"",AK$5,0)</f>
      </c>
      <c r="AN23" s="125">
        <f>IF(AK$6=0,RANK(AK23,AK$12:AK$42,0),RANK(AK23,AK$12:AK$42,1))</f>
      </c>
      <c r="AO23" s="126">
        <v>99.93</v>
      </c>
      <c r="AP23" s="126">
        <f>IF(COUNTA(AO$12:AO$42)=0,0.6*AO$5,IF(AO23="",0,IF(AO$6=0,IF(AO23&gt;=AO$8,AO$5,IF(AO23&lt;AO$6,0,0.6*AO$5+0.4*AO$5*(AO23-AO$7)/(AO$8-AO$7))),IF(AO23&lt;=AO$8,AO$5,IF(AO23&gt;AO$6,0,0.6*AO$5+0.4*AO$5*(AO23-AO$7)/(AO$8-AO$7))))))</f>
      </c>
      <c r="AQ23" s="126">
        <f>IF(AO23&lt;&gt;"",AO$5,0)</f>
      </c>
      <c r="AR23" s="125">
        <f>IF(AO$6=0,RANK(AO23,AO$12:AO$42,0),RANK(AO23,AO$12:AO$42,1))</f>
      </c>
      <c r="AS23" s="126">
        <v>0.01</v>
      </c>
      <c r="AT23" s="126">
        <f>IF(COUNTA(AS$12:AS$42)=0,0.6*AS$5,IF(AS23="",0,IF(AS$6=0,IF(AS23&gt;=AS$8,AS$5,IF(AS23&lt;AS$6,0,0.6*AS$5+0.4*AS$5*(AS23-AS$7)/(AS$8-AS$7))),IF(AS23&lt;=AS$8,AS$5,IF(AS23&gt;AS$6,0,0.6*AS$5+0.4*AS$5*(AS23-AS$7)/(AS$8-AS$7))))))</f>
      </c>
      <c r="AU23" s="126">
        <f>IF(AS23&lt;&gt;"",AS$5,0)</f>
      </c>
      <c r="AV23" s="125">
        <f>IF(AS$6=0,RANK(AS23,AS$12:AS$42,0),RANK(AS23,AS$12:AS$42,1))</f>
      </c>
      <c r="AW23" s="126">
        <v>99.67</v>
      </c>
      <c r="AX23" s="126">
        <f>IF(COUNTA(AW$12:AW$42)=0,0.6*AW$5,IF(AW23="",0,IF(AW$6=0,IF(AW23&gt;=AW$8,AW$5,IF(AW23&lt;AW$6,0,0.6*AW$5+0.4*AW$5*(AW23-AW$7)/(AW$8-AW$7))),IF(AW23&lt;=AW$8,AW$5,IF(AW23&gt;AW$6,0,0.6*AW$5+0.4*AW$5*(AW23-AW$7)/(AW$8-AW$7))))))</f>
      </c>
      <c r="AY23" s="126">
        <f>IF(AW23&lt;&gt;"",AW$5,0)</f>
      </c>
      <c r="AZ23" s="125">
        <f>IF(AW$6=0,RANK(AW23,AW$12:AW$42,0),RANK(AW23,AW$12:AW$42,1))</f>
      </c>
      <c r="BA23" s="126">
        <v>1.81028461235175</v>
      </c>
      <c r="BB23" s="126">
        <f>IF(COUNTA(BA$12:BA$42)=0,0.6*BA$5,IF(BA23="",0,IF(BA$6=0,IF(BA23&gt;=BA$8,BA$5,IF(BA23&lt;BA$6,0,0.6*BA$5+0.4*BA$5*(BA23-BA$7)/(BA$8-BA$7))),IF(BA23&lt;=BA$8,BA$5,IF(BA23&gt;BA$6,0,0.6*BA$5+0.4*BA$5*(BA23-BA$7)/(BA$8-BA$7))))))</f>
      </c>
      <c r="BC23" s="126">
        <f>IF(BA23&lt;&gt;"",BA$5,0)</f>
      </c>
      <c r="BD23" s="125">
        <f>IF(BA$6=0,RANK(BA23,BA$12:BA$42,0),RANK(BA23,BA$12:BA$42,1))</f>
      </c>
      <c r="BE23" s="126">
        <v>98.15</v>
      </c>
      <c r="BF23" s="126">
        <f>IF(COUNTA(BE$12:BE$42)=0,0.6*BE$5,IF(BE23="",0,IF(BE$6=0,IF(BE23&gt;=BE$8,BE$5,IF(BE23&lt;BE$6,0,0.6*BE$5+0.4*BE$5*(BE23-BE$7)/(BE$8-BE$7))),IF(BE23&lt;=BE$8,BE$5,IF(BE23&gt;BE$6,0,0.6*BE$5+0.4*BE$5*(BE23-BE$7)/(BE$8-BE$7))))))</f>
      </c>
      <c r="BG23" s="126">
        <f>IF(BE23&lt;&gt;"",BE$5,0)</f>
      </c>
      <c r="BH23" s="125">
        <f>IF(BE$6=0,RANK(BE23,BE$12:BE$42,0),RANK(BE23,BE$12:BE$42,1))</f>
      </c>
      <c r="BI23" s="126">
        <v>18</v>
      </c>
      <c r="BJ23" s="126">
        <f>IF(COUNTA(BI$12:BI$42)=0,0.6*BI$5,IF(BI23="",0,IF(BI$6=0,IF(BI23&gt;=BI$8,BI$5,IF(BI23&lt;BI$6,0,0.6*BI$5+0.4*BI$5*(BI23-BI$7)/(BI$8-BI$7))),IF(BI23&lt;=BI$8,BI$5,IF(BI23&gt;BI$6,0,0.6*BI$5+0.4*BI$5*(BI23-BI$7)/(BI$8-BI$7))))))</f>
      </c>
      <c r="BK23" s="126">
        <f>IF(BI23&lt;&gt;"",BI$5,0)</f>
      </c>
      <c r="BL23" s="125">
        <f>IF(BI$6=0,RANK(BI23,BI$12:BI$42,0),RANK(BI23,BI$12:BI$42,1))</f>
      </c>
      <c r="BM23" s="126">
        <v>99.9259</v>
      </c>
      <c r="BN23" s="126">
        <f>IF(COUNTA(BM$12:BM$42)=0,0.6*BM$5,IF(BM23="",0,IF(BM$6=0,IF(BM23&gt;=BM$8,BM$5,IF(BM23&lt;BM$6,0,0.6*BM$5+0.4*BM$5*(BM23-BM$7)/(BM$8-BM$7))),IF(BM23&lt;=BM$8,BM$5,IF(BM23&gt;BM$6,0,0.6*BM$5+0.4*BM$5*(BM23-BM$7)/(BM$8-BM$7))))))</f>
      </c>
      <c r="BO23" s="126">
        <f>IF(BM23&lt;&gt;"",BM$5,0)</f>
      </c>
      <c r="BP23" s="125">
        <f>IF(BM$6=0,RANK(BM23,BM$12:BM$42,0),RANK(BM23,BM$12:BM$42,1))</f>
      </c>
      <c r="BQ23" s="126">
        <v>31</v>
      </c>
      <c r="BR23" s="126">
        <f>IF(COUNTA(BQ$12:BQ$42)=0,0.6*BQ$5,IF(BQ23="",0,IF(BQ$6=0,IF(BQ23&gt;=BQ$8,BQ$5,IF(BQ23&lt;BQ$6,0,0.6*BQ$5+0.4*BQ$5*(BQ23-BQ$7)/(BQ$8-BQ$7))),IF(BQ23&lt;=BQ$8,BQ$5,IF(BQ23&gt;BQ$6,0,0.6*BQ$5+0.4*BQ$5*(BQ23-BQ$7)/(BQ$8-BQ$7))))))</f>
      </c>
      <c r="BS23" s="126">
        <f>IF(BQ23&lt;&gt;"",BQ$5,0)</f>
      </c>
      <c r="BT23" s="125">
        <f>IF(BQ$6=0,RANK(BQ23,BQ$12:BQ$42,0),RANK(BQ23,BQ$12:BQ$42,1))</f>
      </c>
      <c r="BU23" s="126">
        <v>6.0398</v>
      </c>
      <c r="BV23" s="126">
        <f>IF(COUNTA(BU$12:BU$42)=0,0.6*BU$5,IF(BU23="",0,IF(BU$6=0,IF(BU23&gt;=BU$8,BU$5,IF(BU23&lt;BU$6,0,0.6*BU$5+0.4*BU$5*(BU23-BU$7)/(BU$8-BU$7))),IF(BU23&lt;=BU$8,BU$5,IF(BU23&gt;BU$6,0,0.6*BU$5+0.4*BU$5*(BU23-BU$7)/(BU$8-BU$7))))))</f>
      </c>
      <c r="BW23" s="126">
        <f>IF(BU23&lt;&gt;"",BU$5,0)</f>
      </c>
      <c r="BX23" s="125">
        <f>IF(BU$6=0,RANK(BU23,BU$12:BU$42,0),RANK(BU23,BU$12:BU$42,1))</f>
      </c>
      <c r="BY23" s="126">
        <v>99.85</v>
      </c>
      <c r="BZ23" s="126">
        <f>IF(COUNTA(BY$12:BY$42)=0,0.6*BY$5,IF(BY23="",0,IF(BY$6=0,IF(BY23&gt;=BY$8,BY$5,IF(BY23&lt;BY$6,0,0.6*BY$5+0.4*BY$5*(BY23-BY$7)/(BY$8-BY$7))),IF(BY23&lt;=BY$8,BY$5,IF(BY23&gt;BY$6,0,0.6*BY$5+0.4*BY$5*(BY23-BY$7)/(BY$8-BY$7))))))</f>
      </c>
      <c r="CA23" s="126">
        <f>IF(BY23&lt;&gt;"",BY$5,0)</f>
      </c>
      <c r="CB23" s="125">
        <f>IF(BY$6=0,RANK(BY23,BY$12:BY$42,0),RANK(BY23,BY$12:BY$42,1))</f>
      </c>
      <c r="CC23"/>
      <c r="CD23" s="126">
        <f>IF(COUNTA(CC$12:CC$42)=0,0.6*CC$5,IF(CC23="",0,IF(CC$6=0,IF(CC23&gt;=CC$8,CC$5,IF(CC23&lt;CC$6,0,0.6*CC$5+0.4*CC$5*(CC23-CC$7)/(CC$8-CC$7))),IF(CC23&lt;=CC$8,CC$5,IF(CC23&gt;CC$6,0,0.6*CC$5+0.4*CC$5*(CC23-CC$7)/(CC$8-CC$7))))))</f>
      </c>
      <c r="CE23" s="126">
        <f>IF(CC23&lt;&gt;"",CC$5,0)</f>
      </c>
      <c r="CF23" s="125">
        <f>IF(CC$6=0,RANK(CC23,CC$12:CC$42,0),RANK(CC23,CC$12:CC$42,1))</f>
      </c>
      <c r="CG23"/>
      <c r="CH23" s="126">
        <f>IF(COUNTA(CG$12:CG$42)=0,0.6*CG$5,IF(CG23="",0,IF(CG$6=0,IF(CG23&gt;=CG$8,CG$5,IF(CG23&lt;CG$6,0,0.6*CG$5+0.4*CG$5*(CG23-CG$7)/(CG$8-CG$7))),IF(CG23&lt;=CG$8,CG$5,IF(CG23&gt;CG$6,0,0.6*CG$5+0.4*CG$5*(CG23-CG$7)/(CG$8-CG$7))))))</f>
      </c>
      <c r="CI23" s="126">
        <f>IF(CG23&lt;&gt;"",CG$5,0)</f>
      </c>
      <c r="CJ23" s="125">
        <f>IF(CG$6=0,RANK(CG23,CG$12:CG$42,0),RANK(CG23,CG$12:CG$42,1))</f>
      </c>
      <c r="CK23"/>
      <c r="CL23" s="126">
        <f>IF(COUNTA(CK$12:CK$42)=0,0.6*CK$5,IF(CK23="",0,IF(CK$6=0,IF(CK23&gt;=CK$8,CK$5,IF(CK23&lt;CK$6,0,0.6*CK$5+0.4*CK$5*(CK23-CK$7)/(CK$8-CK$7))),IF(CK23&lt;=CK$8,CK$5,IF(CK23&gt;CK$6,0,0.6*CK$5+0.4*CK$5*(CK23-CK$7)/(CK$8-CK$7))))))</f>
      </c>
      <c r="CM23" s="126">
        <f>IF(CK23&lt;&gt;"",CK$5,0)</f>
      </c>
      <c r="CN23" s="125">
        <f>IF(CK$6=0,RANK(CK23,CK$12:CK$42,0),RANK(CK23,CK$12:CK$42,1))</f>
      </c>
      <c r="CO23"/>
      <c r="CP23" s="126">
        <f>IF(COUNTA(CO$12:CO$42)=0,0.6*CO$5,IF(CO23="",0,IF(CO$6=0,IF(CO23&gt;=CO$8,CO$5,IF(CO23&lt;CO$6,0,0.6*CO$5+0.4*CO$5*(CO23-CO$7)/(CO$8-CO$7))),IF(CO23&lt;=CO$8,CO$5,IF(CO23&gt;CO$6,0,0.6*CO$5+0.4*CO$5*(CO23-CO$7)/(CO$8-CO$7))))))</f>
      </c>
      <c r="CQ23" s="126">
        <f>IF(CO23&lt;&gt;"",CO$5,0)</f>
      </c>
      <c r="CR23" s="125">
        <f>IF(CO$6=0,RANK(CO23,CO$12:CO$42,0),RANK(CO23,CO$12:CO$42,1))</f>
      </c>
      <c r="CS23"/>
      <c r="CT23" s="126">
        <f>IF(COUNTA(CS$12:CS$42)=0,0.6*CS$5,IF(CS23="",0,IF(CS$6=0,IF(CS23&gt;=CS$8,CS$5,IF(CS23&lt;CS$6,0,0.6*CS$5+0.4*CS$5*(CS23-CS$7)/(CS$8-CS$7))),IF(CS23&lt;=CS$8,CS$5,IF(CS23&gt;CS$6,0,0.6*CS$5+0.4*CS$5*(CS23-CS$7)/(CS$8-CS$7))))))</f>
      </c>
      <c r="CU23" s="126">
        <f>IF(CS23&lt;&gt;"",CS$5,0)</f>
      </c>
      <c r="CV23" s="125">
        <f>IF(CS$6=0,RANK(CS23,CS$12:CS$42,0),RANK(CS23,CS$12:CS$42,1))</f>
      </c>
      <c r="CW23" s="126">
        <v>1.15844855575739</v>
      </c>
      <c r="CX23" s="126">
        <f>IF(COUNTA(CW$12:CW$42)=0,0.6*CW$5,IF(CW23="",0,IF(CW$6=0,IF(CW23&gt;=CW$8,CW$5,IF(CW23&lt;CW$6,0,0.6*CW$5+0.4*CW$5*(CW23-CW$7)/(CW$8-CW$7))),IF(CW23&lt;=CW$8,CW$5,IF(CW23&gt;CW$6,0,0.6*CW$5+0.4*CW$5*(CW23-CW$7)/(CW$8-CW$7))))))</f>
      </c>
      <c r="CY23" s="126">
        <f>IF(CW23&lt;&gt;"",CW$5,0)</f>
      </c>
      <c r="CZ23" s="125">
        <f>IF(CW$6=0,RANK(CW23,CW$12:CW$42,0),RANK(CW23,CW$12:CW$42,1))</f>
      </c>
      <c r="DA23" s="126">
        <v>-1.7053438586299</v>
      </c>
      <c r="DB23" s="126">
        <f>IF(COUNTA(DA$12:DA$42)=0,0.6*DA$5,IF(DA23="",0,IF(DA$6=0,IF(DA23&gt;=DA$8,DA$5,IF(DA23&lt;DA$6,0,0.6*DA$5+0.4*DA$5*(DA23-DA$7)/(DA$8-DA$7))),IF(DA23&lt;=DA$8,DA$5,IF(DA23&gt;DA$6,0,0.6*DA$5+0.4*DA$5*(DA23-DA$7)/(DA$8-DA$7))))))</f>
      </c>
      <c r="DC23" s="126">
        <f>IF(DA23&lt;&gt;"",DA$5,0)</f>
      </c>
      <c r="DD23" s="125">
        <f>IF(DA$6=0,RANK(DA23,DA$12:DA$42,0),RANK(DA23,DA$12:DA$42,1))</f>
      </c>
      <c r="DE23" s="126">
        <v>2.39402620780889</v>
      </c>
      <c r="DF23" s="126">
        <f>IF(COUNTA(DE$12:DE$42)=0,0.6*DE$5,IF(DE23="",0,IF(DE$6=0,IF(DE23&gt;=DE$8,DE$5,IF(DE23&lt;DE$6,0,0.6*DE$5+0.4*DE$5*(DE23-DE$7)/(DE$8-DE$7))),IF(DE23&lt;=DE$8,DE$5,IF(DE23&gt;DE$6,0,0.6*DE$5+0.4*DE$5*(DE23-DE$7)/(DE$8-DE$7))))))</f>
      </c>
      <c r="DG23" s="126">
        <f>IF(DE23&lt;&gt;"",DE$5,0)</f>
      </c>
      <c r="DH23" s="125">
        <f>IF(DE$6=0,RANK(DE23,DE$12:DE$42,0),RANK(DE23,DE$12:DE$42,1))</f>
      </c>
      <c r="DI23" s="126">
        <v>2.02189408287964</v>
      </c>
      <c r="DJ23" s="126">
        <f>IF(COUNTA(DI$12:DI$42)=0,0.6*DI$5,IF(DI23="",0,IF(DI$6=0,IF(DI23&gt;=DI$8,DI$5,IF(DI23&lt;DI$6,0,0.6*DI$5+0.4*DI$5*(DI23-DI$7)/(DI$8-DI$7))),IF(DI23&lt;=DI$8,DI$5,IF(DI23&gt;DI$6,0,0.6*DI$5+0.4*DI$5*(DI23-DI$7)/(DI$8-DI$7))))))</f>
      </c>
      <c r="DK23" s="126">
        <f>IF(DI23&lt;&gt;"",DI$5,0)</f>
      </c>
      <c r="DL23" s="125">
        <f>IF(DI$6=0,RANK(DI23,DI$12:DI$42,0),RANK(DI23,DI$12:DI$42,1))</f>
      </c>
      <c r="DM23" s="126">
        <v>1.49</v>
      </c>
      <c r="DN23" s="126">
        <f>IF(COUNTA(DM$12:DM$42)=0,0.6*DM$5,IF(DM23="",0,IF(DM$6=0,IF(DM23&gt;=DM$8,DM$5,IF(DM23&lt;DM$6,0,0.6*DM$5+0.4*DM$5*(DM23-DM$7)/(DM$8-DM$7))),IF(DM23&lt;=DM$8,DM$5,IF(DM23&gt;DM$6,0,0.6*DM$5+0.4*DM$5*(DM23-DM$7)/(DM$8-DM$7))))))</f>
      </c>
      <c r="DO23" s="126">
        <f>IF(DM23&lt;&gt;"",DM$5,0)</f>
      </c>
      <c r="DP23" s="125">
        <f>IF(DM$6=0,RANK(DM23,DM$12:DM$42,0),RANK(DM23,DM$12:DM$42,1))</f>
      </c>
      <c r="DQ23" s="126">
        <v>1.35</v>
      </c>
      <c r="DR23" s="126">
        <f>IF(COUNTA(DQ$12:DQ$42)=0,0.6*DQ$5,IF(DQ23="",0,IF(DQ$6=0,IF(DQ23&gt;=DQ$8,DQ$5,IF(DQ23&lt;DQ$6,0,0.6*DQ$5+0.4*DQ$5*(DQ23-DQ$7)/(DQ$8-DQ$7))),IF(DQ23&lt;=DQ$8,DQ$5,IF(DQ23&gt;DQ$6,0,0.6*DQ$5+0.4*DQ$5*(DQ23-DQ$7)/(DQ$8-DQ$7))))))</f>
      </c>
      <c r="DS23" s="126">
        <f>IF(DQ23&lt;&gt;"",DQ$5,0)</f>
      </c>
      <c r="DT23" s="125">
        <f>IF(DQ$6=0,RANK(DQ23,DQ$12:DQ$42,0),RANK(DQ23,DQ$12:DQ$42,1))</f>
      </c>
      <c r="DU23" s="126">
        <v>0.81</v>
      </c>
      <c r="DV23" s="126">
        <f>IF(COUNTA(DU$12:DU$42)=0,0.6*DU$5,IF(DU23="",0,IF(DU$6=0,IF(DU23&gt;=DU$8,DU$5,IF(DU23&lt;DU$6,0,0.6*DU$5+0.4*DU$5*(DU23-DU$7)/(DU$8-DU$7))),IF(DU23&lt;=DU$8,DU$5,IF(DU23&gt;DU$6,0,0.6*DU$5+0.4*DU$5*(DU23-DU$7)/(DU$8-DU$7))))))</f>
      </c>
      <c r="DW23" s="126">
        <f>IF(DU23&lt;&gt;"",DU$5,0)</f>
      </c>
      <c r="DX23" s="125">
        <f>IF(DU$6=0,RANK(DU23,DU$12:DU$42,0),RANK(DU23,DU$12:DU$42,1))</f>
      </c>
      <c r="DY23" s="126">
        <v>1.26</v>
      </c>
      <c r="DZ23" s="126">
        <f>IF(COUNTA(DY$12:DY$42)=0,0.6*DY$5,IF(DY23="",0,IF(DY$6=0,IF(DY23&gt;=DY$8,DY$5,IF(DY23&lt;DY$6,0,0.6*DY$5+0.4*DY$5*(DY23-DY$7)/(DY$8-DY$7))),IF(DY23&lt;=DY$8,DY$5,IF(DY23&gt;DY$6,0,0.6*DY$5+0.4*DY$5*(DY23-DY$7)/(DY$8-DY$7))))))</f>
      </c>
      <c r="EA23" s="126">
        <f>IF(DY23&lt;&gt;"",DY$5,0)</f>
      </c>
      <c r="EB23" s="125">
        <f>IF(DY$6=0,RANK(DY23,DY$12:DY$42,0),RANK(DY23,DY$12:DY$42,1))</f>
      </c>
      <c r="EC23" s="126">
        <v>96.848</v>
      </c>
      <c r="ED23" s="126">
        <v>90.73416</v>
      </c>
      <c r="EE23" s="126">
        <f>IF((COUNTA(EC$12:EC$42)+COUNTA(ED$12:ED$42)=0),0.6*EC$5,IF(OR(EC23="",ED23=""),0,IF(EC$6=0,IF(EC23&gt;=EC$8,EC$5,IF(EC23&lt;ED23,0,EC$5*(EC23-ED23)/(EC$8-ED23))),IF(EC23&lt;=EC$8,EC$5,IF(EC23&gt;ED23,0,EC$5*(EC23-ED23)/(EC$8-ED23))))))</f>
      </c>
      <c r="EF23" s="126">
        <f>IF(OR(EC23="",ED23=""),0,EC$5)</f>
      </c>
      <c r="EG23" s="125">
        <f>IF(EC$6=0,RANK(EE23,EE$12:EE$42,0),RANK(EE23,EE$12:EE$42,1))</f>
      </c>
      <c r="EH23" s="126">
        <v>96.848</v>
      </c>
      <c r="EI23" s="126">
        <v>92.4302222222222</v>
      </c>
      <c r="EJ23" s="126">
        <f>IF((COUNTA(EH$12:EH$42)+COUNTA(EI$12:EI$42)=0),0.6*EH$5,IF(OR(EH23="",EI23=""),0,IF(EH$6=0,IF(EH23&gt;=EH$8,EH$5,IF(EH23&lt;EI23,0,EH$5*(EH23-EI23)/(EH$8-EI23))),IF(EH23&lt;=EH$8,EH$5,IF(EH23&gt;EI23,0,EH$5*(EH23-EI23)/(EH$8-EI23))))))</f>
      </c>
      <c r="EK23" s="126">
        <f>IF(OR(EH23="",EI23=""),0,EH$5)</f>
      </c>
      <c r="EL23" s="125">
        <f>IF(EH$6=0,RANK(EJ23,EJ$12:EJ$42,0),RANK(EJ23,EJ$12:EJ$42,1))</f>
      </c>
      <c r="EM23" s="126">
        <v>97.5684444444444</v>
      </c>
      <c r="EN23" s="126">
        <v>92.6826666666667</v>
      </c>
      <c r="EO23" s="126">
        <f>IF((COUNTA(EM$12:EM$42)+COUNTA(EN$12:EN$42)=0),0.6*EM$5,IF(OR(EM23="",EN23=""),0,IF(EM$6=0,IF(EM23&gt;=EM$8,EM$5,IF(EM23&lt;EN23,0,EM$5*(EM23-EN23)/(EM$8-EN23))),IF(EM23&lt;=EM$8,EM$5,IF(EM23&gt;EN23,0,EM$5*(EM23-EN23)/(EM$8-EN23))))))</f>
      </c>
      <c r="EP23" s="126">
        <f>IF(OR(EM23="",EN23=""),0,EM$5)</f>
      </c>
      <c r="EQ23" s="125">
        <f>IF(EM$6=0,RANK(EO23,EO$12:EO$42,0),RANK(EO23,EO$12:EO$42,1))</f>
      </c>
      <c r="ER23" s="126">
        <v>97.5684444444444</v>
      </c>
      <c r="ES23" s="126">
        <v>95.1958787878788</v>
      </c>
      <c r="ET23" s="126">
        <f>IF((COUNTA(ER$12:ER$42)+COUNTA(ES$12:ES$42)=0),0.6*ER$5,IF(OR(ER23="",ES23=""),0,IF(ER$6=0,IF(ER23&gt;=ER$8,ER$5,IF(ER23&lt;ES23,0,ER$5*(ER23-ES23)/(ER$8-ES23))),IF(ER23&lt;=ER$8,ER$5,IF(ER23&gt;ES23,0,ER$5*(ER23-ES23)/(ER$8-ES23))))))</f>
      </c>
      <c r="EU23" s="126">
        <f>IF(OR(ER23="",ES23=""),0,ER$5)</f>
      </c>
      <c r="EV23" s="125">
        <f>IF(ER$6=0,RANK(ET23,ET$12:ET$42,0),RANK(ET23,ET$12:ET$42,1))</f>
      </c>
      <c r="EW23" s="126">
        <v>1.88711111111111</v>
      </c>
      <c r="EX23" s="126">
        <v>5.638</v>
      </c>
      <c r="EY23" s="126">
        <f>IF((COUNTA(EW$12:EW$42)+COUNTA(EX$12:EX$42)=0),0.6*EW$5,IF(OR(EW23="",EX23=""),0,IF(EW$6=0,IF(EW23&gt;=EW$8,EW$5,IF(EW23&lt;EX23,0,EW$5*(EW23-EX23)/(EW$8-EX23))),IF(EW23&lt;=EW$8,EW$5,IF(EW23&gt;EX23,0,EW$5*(EW23-EX23)/(EW$8-EX23))))))</f>
      </c>
      <c r="EZ23" s="126">
        <f>IF(OR(EW23="",EX23=""),0,EW$5)</f>
      </c>
      <c r="FA23" s="125">
        <f>IF(EW$6=0,RANK(EY23,EY$12:EY$42,0),RANK(EY23,EY$12:EY$42,1))</f>
      </c>
      <c r="FB23" s="126">
        <v>1.88711111111111</v>
      </c>
      <c r="FC23" s="126">
        <v>4.73488888888889</v>
      </c>
      <c r="FD23" s="126">
        <f>IF((COUNTA(FB$12:FB$42)+COUNTA(FC$12:FC$42)=0),0.6*FB$5,IF(OR(FB23="",FC23=""),0,IF(FB$6=0,IF(FB23&gt;=FB$8,FB$5,IF(FB23&lt;FC23,0,FB$5*(FB23-FC23)/(FB$8-FC23))),IF(FB23&lt;=FB$8,FB$5,IF(FB23&gt;FC23,0,FB$5*(FB23-FC23)/(FB$8-FC23))))))</f>
      </c>
      <c r="FE23" s="126">
        <f>IF(OR(FB23="",FC23=""),0,FB$5)</f>
      </c>
      <c r="FF23" s="125">
        <f>IF(FB$6=0,RANK(FD23,FD$12:FD$42,0),RANK(FD23,FD$12:FD$42,1))</f>
      </c>
      <c r="FG23" s="126">
        <v>89.2564444444444</v>
      </c>
      <c r="FH23"/>
      <c r="FI23" s="126">
        <f>IF((COUNTA(FG$12:FG$42)+COUNTA(FH$12:FH$42)=0),0.6*FG$5,IF(OR(FG23="",FH23=""),0,IF(FG$6=0,IF(FG23&gt;=FG$8,FG$5,IF(FG23&lt;FH23,0,FG$5*(FG23-FH23)/(FG$8-FH23))),IF(FG23&lt;=FG$8,FG$5,IF(FG23&gt;FH23,0,FG$5*(FG23-FH23)/(FG$8-FH23))))))</f>
      </c>
      <c r="FJ23" s="126">
        <f>IF(OR(FG23="",FH23=""),0,FG$5)</f>
      </c>
      <c r="FK23" s="125">
        <f>IF(FG$6=0,RANK(FI23,FI$12:FI$42,0),RANK(FI23,FI$12:FI$42,1))</f>
      </c>
      <c r="FL23" s="126">
        <v>89.2564444444444</v>
      </c>
      <c r="FM23"/>
      <c r="FN23" s="126">
        <f>IF((COUNTA(FL$12:FL$42)+COUNTA(FM$12:FM$42)=0),0.6*FL$5,IF(OR(FL23="",FM23=""),0,IF(FL$6=0,IF(FL23&gt;=FL$8,FL$5,IF(FL23&lt;FM23,0,FL$5*(FL23-FM23)/(FL$8-FM23))),IF(FL23&lt;=FL$8,FL$5,IF(FL23&gt;FM23,0,FL$5*(FL23-FM23)/(FL$8-FM23))))))</f>
      </c>
      <c r="FO23" s="126">
        <f>IF(OR(FL23="",FM23=""),0,FL$5)</f>
      </c>
      <c r="FP23" s="125">
        <f>IF(FL$6=0,RANK(FN23,FN$12:FN$42,0),RANK(FN23,FN$12:FN$42,1))</f>
      </c>
      <c r="FQ23" s="126">
        <v>99.4257777777778</v>
      </c>
      <c r="FR23" s="126">
        <v>99.0726666666667</v>
      </c>
      <c r="FS23" s="126">
        <f>IF((COUNTA(FQ$12:FQ$42)+COUNTA(FR$12:FR$42)=0),0.6*FQ$5,IF(OR(FQ23="",FR23=""),0,IF(FQ$6=0,IF(FQ23&gt;=FQ$8,FQ$5,IF(FQ23&lt;FR23,0,FQ$5*(FQ23-FR23)/(FQ$8-FR23))),IF(FQ23&lt;=FQ$8,FQ$5,IF(FQ23&gt;FR23,0,FQ$5*(FQ23-FR23)/(FQ$8-FR23))))))</f>
      </c>
      <c r="FT23" s="126">
        <f>IF(OR(FQ23="",FR23=""),0,FQ$5)</f>
      </c>
      <c r="FU23" s="125">
        <f>IF(FQ$6=0,RANK(FS23,FS$12:FS$42,0),RANK(FS23,FS$12:FS$42,1))</f>
      </c>
      <c r="FV23" s="126">
        <v>99.4257777777778</v>
      </c>
      <c r="FW23" s="126">
        <v>99.8691111111111</v>
      </c>
      <c r="FX23" s="126">
        <f>IF((COUNTA(FV$12:FV$42)+COUNTA(FW$12:FW$42)=0),0.6*FV$5,IF(OR(FV23="",FW23=""),0,IF(FV$6=0,IF(FV23&gt;=FV$8,FV$5,IF(FV23&lt;FW23,0,FV$5*(FV23-FW23)/(FV$8-FW23))),IF(FV23&lt;=FV$8,FV$5,IF(FV23&gt;FW23,0,FV$5*(FV23-FW23)/(FV$8-FW23))))))</f>
      </c>
      <c r="FY23" s="126">
        <f>IF(OR(FV23="",FW23=""),0,FV$5)</f>
      </c>
      <c r="FZ23" s="125">
        <f>IF(FV$6=0,RANK(FX23,FX$12:FX$42,0),RANK(FX23,FX$12:FX$42,1))</f>
      </c>
      <c r="GA23"/>
      <c r="GB23"/>
      <c r="GC23" s="126">
        <f>IF((COUNTA(GA$12:GA$42)+COUNTA(GB$12:GB$42)=0),0.6*GA$5,IF(OR(GA23="",GB23=""),0,IF(GA$6=0,IF(GA23&gt;=GA$8,GA$5,IF(GA23&lt;GB23,0,GA$5*(GA23-GB23)/(GA$8-GB23))),IF(GA23&lt;=GA$8,GA$5,IF(GA23&gt;GB23,0,GA$5*(GA23-GB23)/(GA$8-GB23))))))</f>
      </c>
      <c r="GD23" s="126">
        <f>IF(OR(GA23="",GB23=""),0,GA$5)</f>
      </c>
      <c r="GE23" s="125">
        <f>IF(GA$6=0,RANK(GC23,GC$12:GC$42,0),RANK(GC23,GC$12:GC$42,1))</f>
      </c>
      <c r="GF23"/>
      <c r="GG23"/>
      <c r="GH23" s="126">
        <f>IF((COUNTA(GF$12:GF$42)+COUNTA(GG$12:GG$42)=0),0.6*GF$5,IF(OR(GF23="",GG23=""),0,IF(GF$6=0,IF(GF23&gt;=GF$8,GF$5,IF(GF23&lt;GG23,0,GF$5*(GF23-GG23)/(GF$8-GG23))),IF(GF23&lt;=GF$8,GF$5,IF(GF23&gt;GG23,0,GF$5*(GF23-GG23)/(GF$8-GG23))))))</f>
      </c>
      <c r="GI23" s="126">
        <f>IF(OR(GF23="",GG23=""),0,GF$5)</f>
      </c>
      <c r="GJ23" s="125">
        <f>IF(GF$6=0,RANK(GH23,GH$12:GH$42,0),RANK(GH23,GH$12:GH$42,1))</f>
      </c>
      <c r="GK23" s="126">
        <v>92.738</v>
      </c>
      <c r="GL23" s="126">
        <v>93.3333333333333</v>
      </c>
      <c r="GM23" s="126">
        <f>IF((COUNTA(GK$12:GK$42)+COUNTA(GL$12:GL$42)=0),0.6*GK$5,IF(OR(GK23="",GL23=""),0,IF(GK$6=0,IF(GK23&gt;=GK$8,GK$5,IF(GK23&lt;GL23,0,GK$5*(GK23-GL23)/(GK$8-GL23))),IF(GK23&lt;=GK$8,GK$5,IF(GK23&gt;GL23,0,GK$5*(GK23-GL23)/(GK$8-GL23))))))</f>
      </c>
      <c r="GN23" s="126">
        <f>IF(OR(GK23="",GL23=""),0,GK$5)</f>
      </c>
      <c r="GO23" s="125">
        <f>IF(GK$6=0,RANK(GM23,GM$12:GM$42,0),RANK(GM23,GM$12:GM$42,1))</f>
      </c>
      <c r="GP23" s="126">
        <v>92.738</v>
      </c>
      <c r="GQ23" s="126">
        <v>93.3333333333333</v>
      </c>
      <c r="GR23" s="126">
        <f>IF((COUNTA(GP$12:GP$42)+COUNTA(GQ$12:GQ$42)=0),0.6*GP$5,IF(OR(GP23="",GQ23=""),0,IF(GP$6=0,IF(GP23&gt;=GP$8,GP$5,IF(GP23&lt;GQ23,0,GP$5*(GP23-GQ23)/(GP$8-GQ23))),IF(GP23&lt;=GP$8,GP$5,IF(GP23&gt;GQ23,0,GP$5*(GP23-GQ23)/(GP$8-GQ23))))))</f>
      </c>
      <c r="GS23" s="126">
        <f>IF(OR(GP23="",GQ23=""),0,GP$5)</f>
      </c>
      <c r="GT23" s="125">
        <f>IF(GP$6=0,RANK(GR23,GR$12:GR$42,0),RANK(GR23,GR$12:GR$42,1))</f>
      </c>
      <c r="GU23" s="126">
        <v>0.678809523809524</v>
      </c>
      <c r="GV23" s="126">
        <v>0.92047619047619</v>
      </c>
      <c r="GW23" s="126">
        <f>IF((COUNTA(GU$12:GU$42)+COUNTA(GV$12:GV$42)=0),0.6*GU$5,IF(OR(GU23="",GV23=""),0,IF(GU$6=0,IF(GU23&gt;=GU$8,GU$5,IF(GU23&lt;GV23,0,GU$5*(GU23-GV23)/(GU$8-GV23))),IF(GU23&lt;=GU$8,GU$5,IF(GU23&gt;GV23,0,GU$5*(GU23-GV23)/(GU$8-GV23))))))</f>
      </c>
      <c r="GX23" s="126">
        <f>IF(OR(GU23="",GV23=""),0,GU$5)</f>
      </c>
      <c r="GY23" s="125">
        <f>IF(GU$6=0,RANK(GW23,GW$12:GW$42,0),RANK(GW23,GW$12:GW$42,1))</f>
      </c>
      <c r="GZ23" s="126">
        <v>0.678809523809524</v>
      </c>
      <c r="HA23" s="126">
        <v>0.617380952380952</v>
      </c>
      <c r="HB23" s="126">
        <f>IF((COUNTA(GZ$12:GZ$42)+COUNTA(HA$12:HA$42)=0),0.6*GZ$5,IF(OR(GZ23="",HA23=""),0,IF(GZ$6=0,IF(GZ23&gt;=GZ$8,GZ$5,IF(GZ23&lt;HA23,0,GZ$5*(GZ23-HA23)/(GZ$8-HA23))),IF(GZ23&lt;=GZ$8,GZ$5,IF(GZ23&gt;HA23,0,GZ$5*(GZ23-HA23)/(GZ$8-HA23))))))</f>
      </c>
      <c r="HC23" s="126">
        <f>IF(OR(GZ23="",HA23=""),0,GZ$5)</f>
      </c>
      <c r="HD23" s="125">
        <f>IF(GZ$6=0,RANK(HB23,HB$12:HB$42,0),RANK(HB23,HB$12:HB$42,1))</f>
      </c>
      <c r="HE23" s="126">
        <v>0.554163197469214</v>
      </c>
      <c r="HF23" s="126">
        <v>2.95401764647795</v>
      </c>
      <c r="HG23" s="126">
        <f>IF((COUNTA(HE$12:HE$42)+COUNTA(HF$12:HF$42)=0),0.6*HE$5,IF(OR(HE23="",HF23=""),0,IF(HE$6=0,IF(HE23&gt;=HE$8,HE$5,IF(HE23&lt;HF23,0,HE$5*(HE23-HF23)/(HE$8-HF23))),IF(HE23&lt;=HE$8,HE$5,IF(HE23&gt;HF23,0,HE$5*(HE23-HF23)/(HE$8-HF23))))))</f>
      </c>
      <c r="HH23" s="126">
        <f>IF(OR(HE23="",HF23=""),0,HE$5)</f>
      </c>
      <c r="HI23" s="125">
        <f>IF(HE$6=0,RANK(HG23,HG$12:HG$42,0),RANK(HG23,HG$12:HG$42,1))</f>
      </c>
      <c r="HJ23" s="126">
        <v>0.554163197469214</v>
      </c>
      <c r="HK23" s="126">
        <v>0.413114502497745</v>
      </c>
      <c r="HL23" s="126">
        <f>IF((COUNTA(HJ$12:HJ$42)+COUNTA(HK$12:HK$42)=0),0.6*HJ$5,IF(OR(HJ23="",HK23=""),0,IF(HJ$6=0,IF(HJ23&gt;=HJ$8,HJ$5,IF(HJ23&lt;HK23,0,HJ$5*(HJ23-HK23)/(HJ$8-HK23))),IF(HJ23&lt;=HJ$8,HJ$5,IF(HJ23&gt;HK23,0,HJ$5*(HJ23-HK23)/(HJ$8-HK23))))))</f>
      </c>
      <c r="HM23" s="126">
        <f>IF(OR(HJ23="",HK23=""),0,HJ$5)</f>
      </c>
      <c r="HN23" s="125">
        <f>IF(HJ$6=0,RANK(HL23,HL$12:HL$42,0),RANK(HL23,HL$12:HL$42,1))</f>
      </c>
      <c r="HO23" s="126">
        <v>23.3176482938945</v>
      </c>
      <c r="HP23" s="126">
        <v>18.3282508680556</v>
      </c>
      <c r="HQ23" s="126">
        <f>IF((COUNTA(HO$12:HO$42)+COUNTA(HP$12:HP$42)=0),0.6*HO$5,IF(OR(HO23="",HP23=""),0,IF(HO$6=0,IF(HO23&gt;=HO$8,HO$5,IF(HO23&lt;HP23,0,HO$5*(HO23-HP23)/(HO$8-HP23))),IF(HO23&lt;=HO$8,HO$5,IF(HO23&gt;HP23,0,HO$5*(HO23-HP23)/(HO$8-HP23))))))</f>
      </c>
      <c r="HR23" s="126">
        <f>IF(OR(HO23="",HP23=""),0,HO$5)</f>
      </c>
      <c r="HS23" s="125">
        <f>IF(HO$6=0,RANK(HQ23,HQ$12:HQ$42,0),RANK(HQ23,HQ$12:HQ$42,1))</f>
      </c>
      <c r="HT23" s="126">
        <v>23.3176482938945</v>
      </c>
      <c r="HU23" s="126">
        <v>18.3282508680556</v>
      </c>
      <c r="HV23" s="126">
        <f>IF((COUNTA(HT$12:HT$42)+COUNTA(HU$12:HU$42)=0),0.6*HT$5,IF(OR(HT23="",HU23=""),0,IF(HT$6=0,IF(HT23&gt;=HT$8,HT$5,IF(HT23&lt;HU23,0,HT$5*(HT23-HU23)/(HT$8-HU23))),IF(HT23&lt;=HT$8,HT$5,IF(HT23&gt;HU23,0,HT$5*(HT23-HU23)/(HT$8-HU23))))))</f>
      </c>
      <c r="HW23" s="126">
        <f>IF(OR(HT23="",HU23=""),0,HT$5)</f>
      </c>
      <c r="HX23" s="125">
        <f>IF(HT$6=0,RANK(HV23,HV$12:HV$42,0),RANK(HV23,HV$12:HV$42,1))</f>
      </c>
      <c r="HY23" s="126">
        <v>5.21947316319444</v>
      </c>
      <c r="HZ23" s="126">
        <v>9.30713454861111</v>
      </c>
      <c r="IA23" s="126">
        <f>IF((COUNTA(HY$12:HY$42)+COUNTA(HZ$12:HZ$42)=0),0.6*HY$5,IF(OR(HY23="",HZ23=""),0,IF(HY$6=0,IF(HY23&gt;=HY$8,HY$5,IF(HY23&lt;HZ23,0,HY$5*(HY23-HZ23)/(HY$8-HZ23))),IF(HY23&lt;=HY$8,HY$5,IF(HY23&gt;HZ23,0,HY$5*(HY23-HZ23)/(HY$8-HZ23))))))</f>
      </c>
      <c r="IB23" s="126">
        <f>IF(OR(HY23="",HZ23=""),0,HY$5)</f>
      </c>
      <c r="IC23" s="125">
        <f>IF(HY$6=0,RANK(IA23,IA$12:IA$42,0),RANK(IA23,IA$12:IA$42,1))</f>
      </c>
      <c r="ID23" s="126">
        <v>5.21947316319444</v>
      </c>
      <c r="IE23" s="126">
        <v>9.30713454861111</v>
      </c>
      <c r="IF23" s="126">
        <f>IF((COUNTA(ID$12:ID$42)+COUNTA(IE$12:IE$42)=0),0.6*ID$5,IF(OR(ID23="",IE23=""),0,IF(ID$6=0,IF(ID23&gt;=ID$8,ID$5,IF(ID23&lt;IE23,0,ID$5*(ID23-IE23)/(ID$8-IE23))),IF(ID23&lt;=ID$8,ID$5,IF(ID23&gt;IE23,0,ID$5*(ID23-IE23)/(ID$8-IE23))))))</f>
      </c>
      <c r="IG23" s="126">
        <f>IF(OR(ID23="",IE23=""),0,ID$5)</f>
      </c>
      <c r="IH23" s="125">
        <f>IF(ID$6=0,RANK(IF23,IF$12:IF$42,0),RANK(IF23,IF$12:IF$42,1))</f>
      </c>
      <c r="II23" s="126">
        <v>99.0079937777778</v>
      </c>
      <c r="IJ23" s="126">
        <v>95.7688888888889</v>
      </c>
      <c r="IK23" s="126">
        <f>IF((COUNTA(II$12:II$42)+COUNTA(IJ$12:IJ$42)=0),0.6*II$5,IF(OR(II23="",IJ23=""),0,IF(II$6=0,IF(II23&gt;=II$8,II$5,IF(II23&lt;IJ23,0,II$5*(II23-IJ23)/(II$8-IJ23))),IF(II23&lt;=II$8,II$5,IF(II23&gt;IJ23,0,II$5*(II23-IJ23)/(II$8-IJ23))))))</f>
      </c>
      <c r="IL23" s="126">
        <f>IF(OR(II23="",IJ23=""),0,II$5)</f>
      </c>
      <c r="IM23" s="125">
        <f>IF(II$6=0,RANK(IK23,IK$12:IK$42,0),RANK(IK23,IK$12:IK$42,1))</f>
      </c>
      <c r="IN23" s="126">
        <v>99.0079937777778</v>
      </c>
      <c r="IO23" s="126">
        <v>95.8965094444444</v>
      </c>
      <c r="IP23" s="126">
        <f>IF((COUNTA(IN$12:IN$42)+COUNTA(IO$12:IO$42)=0),0.6*IN$5,IF(OR(IN23="",IO23=""),0,IF(IN$6=0,IF(IN23&gt;=IN$8,IN$5,IF(IN23&lt;IO23,0,IN$5*(IN23-IO23)/(IN$8-IO23))),IF(IN23&lt;=IN$8,IN$5,IF(IN23&gt;IO23,0,IN$5*(IN23-IO23)/(IN$8-IO23))))))</f>
      </c>
      <c r="IQ23" s="126">
        <f>IF(OR(IN23="",IO23=""),0,IN$5)</f>
      </c>
      <c r="IR23" s="125">
        <f>IF(IN$6=0,RANK(IP23,IP$12:IP$42,0),RANK(IP23,IP$12:IP$42,1))</f>
      </c>
      <c r="IS23" s="126">
        <v>100</v>
      </c>
      <c r="IT23"/>
      <c r="IU23" s="126">
        <f>IF((COUNTA(IS$12:IS$42)+COUNTA(IT$12:IT$42)=0),0.6*IS$5,IF(OR(IS23="",IT23=""),0,IF(IS$6=0,IF(IS23&gt;=IS$8,IS$5,IF(IS23&lt;IT23,0,IS$5*(IS23-IT23)/(IS$8-IT23))),IF(IS23&lt;=IS$8,IS$5,IF(IS23&gt;IT23,0,IS$5*(IS23-IT23)/(IS$8-IT23))))))</f>
      </c>
      <c r="IV23" s="126">
        <f>IF(OR(IS23="",IT23=""),0,IS$5)</f>
      </c>
      <c r="IW23" s="125">
        <f>IF(IS$6=0,RANK(IU23,IU$12:IU$42,0),RANK(IU23,IU$12:IU$42,1))</f>
      </c>
      <c r="IX23" s="126">
        <v>100</v>
      </c>
      <c r="IY23"/>
      <c r="IZ23" s="126">
        <f>IF((COUNTA(IX$12:IX$42)+COUNTA(IY$12:IY$42)=0),0.6*IX$5,IF(OR(IX23="",IY23=""),0,IF(IX$6=0,IF(IX23&gt;=IX$8,IX$5,IF(IX23&lt;IY23,0,IX$5*(IX23-IY23)/(IX$8-IY23))),IF(IX23&lt;=IX$8,IX$5,IF(IX23&gt;IY23,0,IX$5*(IX23-IY23)/(IX$8-IY23))))))</f>
      </c>
      <c r="JA23" s="126">
        <f>IF(OR(IX23="",IY23=""),0,IX$5)</f>
      </c>
      <c r="JB23" s="125">
        <f>IF(IX$6=0,RANK(IZ23,IZ$12:IZ$42,0),RANK(IZ23,IZ$12:IZ$42,1))</f>
      </c>
      <c r="JC23" s="126">
        <v>2.53555555555556</v>
      </c>
      <c r="JD23"/>
      <c r="JE23" s="126">
        <f>IF((COUNTA(JC$12:JC$42)+COUNTA(JD$12:JD$42)=0),0.6*JC$5,IF(OR(JC23="",JD23=""),0,IF(JC$6=0,IF(JC23&gt;=JC$8,JC$5,IF(JC23&lt;JD23,0,JC$5*(JC23-JD23)/(JC$8-JD23))),IF(JC23&lt;=JC$8,JC$5,IF(JC23&gt;JD23,0,JC$5*(JC23-JD23)/(JC$8-JD23))))))</f>
      </c>
      <c r="JF23" s="126">
        <f>IF(OR(JC23="",JD23=""),0,JC$5)</f>
      </c>
      <c r="JG23" s="125">
        <f>IF(JC$6=0,RANK(JE23,JE$12:JE$42,0),RANK(JE23,JE$12:JE$42,1))</f>
      </c>
      <c r="JH23" s="126">
        <v>2.53555555555556</v>
      </c>
      <c r="JI23"/>
      <c r="JJ23" s="126">
        <f>IF((COUNTA(JH$12:JH$42)+COUNTA(JI$12:JI$42)=0),0.6*JH$5,IF(OR(JH23="",JI23=""),0,IF(JH$6=0,IF(JH23&gt;=JH$8,JH$5,IF(JH23&lt;JI23,0,JH$5*(JH23-JI23)/(JH$8-JI23))),IF(JH23&lt;=JH$8,JH$5,IF(JH23&gt;JI23,0,JH$5*(JH23-JI23)/(JH$8-JI23))))))</f>
      </c>
      <c r="JK23" s="126">
        <f>IF(OR(JH23="",JI23=""),0,JH$5)</f>
      </c>
      <c r="JL23" s="125">
        <f>IF(JH$6=0,RANK(JJ23,JJ$12:JJ$42,0),RANK(JJ23,JJ$12:JJ$42,1))</f>
      </c>
      <c r="JM23" s="126">
        <v>99.6922222222222</v>
      </c>
      <c r="JN23"/>
      <c r="JO23" s="126">
        <f>IF((COUNTA(JM$12:JM$42)+COUNTA(JN$12:JN$42)=0),0.6*JM$5,IF(OR(JM23="",JN23=""),0,IF(JM$6=0,IF(JM23&gt;=JM$8,JM$5,IF(JM23&lt;JN23,0,JM$5*(JM23-JN23)/(JM$8-JN23))),IF(JM23&lt;=JM$8,JM$5,IF(JM23&gt;JN23,0,JM$5*(JM23-JN23)/(JM$8-JN23))))))</f>
      </c>
      <c r="JP23" s="126">
        <f>IF(OR(JM23="",JN23=""),0,JM$5)</f>
      </c>
      <c r="JQ23" s="125">
        <f>IF(JM$6=0,RANK(JO23,JO$12:JO$42,0),RANK(JO23,JO$12:JO$42,1))</f>
      </c>
      <c r="JR23" s="126">
        <v>99.6922222222222</v>
      </c>
      <c r="JS23"/>
      <c r="JT23" s="126">
        <f>IF((COUNTA(JR$12:JR$42)+COUNTA(JS$12:JS$42)=0),0.6*JR$5,IF(OR(JR23="",JS23=""),0,IF(JR$6=0,IF(JR23&gt;=JR$8,JR$5,IF(JR23&lt;JS23,0,JR$5*(JR23-JS23)/(JR$8-JS23))),IF(JR23&lt;=JR$8,JR$5,IF(JR23&gt;JS23,0,JR$5*(JR23-JS23)/(JR$8-JS23))))))</f>
      </c>
      <c r="JU23" s="126">
        <f>IF(OR(JR23="",JS23=""),0,JR$5)</f>
      </c>
      <c r="JV23" s="125">
        <f>IF(JR$6=0,RANK(JT23,JT$12:JT$42,0),RANK(JT23,JT$12:JT$42,1))</f>
      </c>
      <c r="JW23" s="126">
        <v>100</v>
      </c>
      <c r="JX23" s="126">
        <v>99.5555555555556</v>
      </c>
      <c r="JY23" s="126">
        <f>IF((COUNTA(JW$12:JW$42)+COUNTA(JX$12:JX$42)=0),0.6*JW$5,IF(OR(JW23="",JX23=""),0,IF(JW$6=0,IF(JW23&gt;=JW$8,JW$5,IF(JW23&lt;JX23,0,JW$5*(JW23-JX23)/(JW$8-JX23))),IF(JW23&lt;=JW$8,JW$5,IF(JW23&gt;JX23,0,JW$5*(JW23-JX23)/(JW$8-JX23))))))</f>
      </c>
      <c r="JZ23" s="126">
        <f>IF(OR(JW23="",JX23=""),0,JW$5)</f>
      </c>
      <c r="KA23" s="125">
        <f>IF(JW$6=0,RANK(JY23,JY$12:JY$42,0),RANK(JY23,JY$12:JY$42,1))</f>
      </c>
      <c r="KB23" s="126">
        <v>100</v>
      </c>
      <c r="KC23" s="126">
        <v>100</v>
      </c>
      <c r="KD23" s="126">
        <f>IF((COUNTA(KB$12:KB$42)+COUNTA(KC$12:KC$42)=0),0.6*KB$5,IF(OR(KB23="",KC23=""),0,IF(KB$6=0,IF(KB23&gt;=KB$8,KB$5,IF(KB23&lt;KC23,0,KB$5*(KB23-KC23)/(KB$8-KC23))),IF(KB23&lt;=KB$8,KB$5,IF(KB23&gt;KC23,0,KB$5*(KB23-KC23)/(KB$8-KC23))))))</f>
      </c>
      <c r="KE23" s="126">
        <f>IF(OR(KB23="",KC23=""),0,KB$5)</f>
      </c>
      <c r="KF23" s="125">
        <f>IF(KB$6=0,RANK(KD23,KD$12:KD$42,0),RANK(KD23,KD$12:KD$42,1))</f>
      </c>
      <c r="KG23" s="126">
        <v>2.37666666666667</v>
      </c>
      <c r="KH23" s="126">
        <v>2.46666666666667</v>
      </c>
      <c r="KI23" s="126">
        <f>IF((COUNTA(KG$12:KG$42)+COUNTA(KH$12:KH$42)=0),0.6*KG$5,IF(OR(KG23="",KH23=""),0,IF(KG$6=0,IF(KG23&gt;=KG$8,KG$5,IF(KG23&lt;KH23,0,KG$5*(KG23-KH23)/(KG$8-KH23))),IF(KG23&lt;=KG$8,KG$5,IF(KG23&gt;KH23,0,KG$5*(KG23-KH23)/(KG$8-KH23))))))</f>
      </c>
      <c r="KJ23" s="126">
        <f>IF(OR(KG23="",KH23=""),0,KG$5)</f>
      </c>
      <c r="KK23" s="125">
        <f>IF(KG$6=0,RANK(KI23,KI$12:KI$42,0),RANK(KI23,KI$12:KI$42,1))</f>
      </c>
      <c r="KL23" s="126">
        <v>2.37666666666667</v>
      </c>
      <c r="KM23" s="126">
        <v>1.84555555555556</v>
      </c>
      <c r="KN23" s="126">
        <f>IF((COUNTA(KL$12:KL$42)+COUNTA(KM$12:KM$42)=0),0.6*KL$5,IF(OR(KL23="",KM23=""),0,IF(KL$6=0,IF(KL23&gt;=KL$8,KL$5,IF(KL23&lt;KM23,0,KL$5*(KL23-KM23)/(KL$8-KM23))),IF(KL23&lt;=KL$8,KL$5,IF(KL23&gt;KM23,0,KL$5*(KL23-KM23)/(KL$8-KM23))))))</f>
      </c>
      <c r="KO23" s="126">
        <f>IF(OR(KL23="",KM23=""),0,KL$5)</f>
      </c>
      <c r="KP23" s="125">
        <f>IF(KL$6=0,RANK(KN23,KN$12:KN$42,0),RANK(KN23,KN$12:KN$42,1))</f>
      </c>
      <c r="KQ23" s="126">
        <v>100</v>
      </c>
      <c r="KR23" s="126">
        <v>100</v>
      </c>
      <c r="KS23" s="126">
        <f>IF((COUNTA(KQ$12:KQ$42)+COUNTA(KR$12:KR$42)=0),0.6*KQ$5,IF(OR(KQ23="",KR23=""),0,IF(KQ$6=0,IF(KQ23&gt;=KQ$8,KQ$5,IF(KQ23&lt;KR23,0,KQ$5*(KQ23-KR23)/(KQ$8-KR23))),IF(KQ23&lt;=KQ$8,KQ$5,IF(KQ23&gt;KR23,0,KQ$5*(KQ23-KR23)/(KQ$8-KR23))))))</f>
      </c>
      <c r="KT23" s="126">
        <f>IF(OR(KQ23="",KR23=""),0,KQ$5)</f>
      </c>
      <c r="KU23" s="125">
        <f>IF(KQ$6=0,RANK(KS23,KS$12:KS$42,0),RANK(KS23,KS$12:KS$42,1))</f>
      </c>
      <c r="KV23" s="126">
        <v>100</v>
      </c>
      <c r="KW23" s="126">
        <v>100</v>
      </c>
      <c r="KX23" s="126">
        <f>IF((COUNTA(KV$12:KV$42)+COUNTA(KW$12:KW$42)=0),0.6*KV$5,IF(OR(KV23="",KW23=""),0,IF(KV$6=0,IF(KV23&gt;=KV$8,KV$5,IF(KV23&lt;KW23,0,KV$5*(KV23-KW23)/(KV$8-KW23))),IF(KV23&lt;=KV$8,KV$5,IF(KV23&gt;KW23,0,KV$5*(KV23-KW23)/(KV$8-KW23))))))</f>
      </c>
      <c r="KY23" s="126">
        <f>IF(OR(KV23="",KW23=""),0,KV$5)</f>
      </c>
      <c r="KZ23" s="125">
        <f>IF(KV$6=0,RANK(KX23,KX$12:KX$42,0),RANK(KX23,KX$12:KX$42,1))</f>
      </c>
      <c r="LA23" s="126">
        <v>0.444444444444444</v>
      </c>
      <c r="LB23" s="126">
        <v>0.672222222222222</v>
      </c>
      <c r="LC23" s="126">
        <f>IF((COUNTA(LA$12:LA$42)+COUNTA(LB$12:LB$42)=0),0.6*LA$5,IF(OR(LA23="",LB23=""),0,IF(LA$6=0,IF(LA23&gt;=LA$8,LA$5,IF(LA23&lt;LB23,0,LA$5*(LA23-LB23)/(LA$8-LB23))),IF(LA23&lt;=LA$8,LA$5,IF(LA23&gt;LB23,0,LA$5*(LA23-LB23)/(LA$8-LB23))))))</f>
      </c>
      <c r="LD23" s="126">
        <f>IF(OR(LA23="",LB23=""),0,LA$5)</f>
      </c>
      <c r="LE23" s="125">
        <f>IF(LA$6=0,RANK(LC23,LC$12:LC$42,0),RANK(LC23,LC$12:LC$42,1))</f>
      </c>
      <c r="LF23" s="126">
        <v>0.444444444444444</v>
      </c>
      <c r="LG23" s="126">
        <v>0.5</v>
      </c>
      <c r="LH23" s="126">
        <f>IF((COUNTA(LF$12:LF$42)+COUNTA(LG$12:LG$42)=0),0.6*LF$5,IF(OR(LF23="",LG23=""),0,IF(LF$6=0,IF(LF23&gt;=LF$8,LF$5,IF(LF23&lt;LG23,0,LF$5*(LF23-LG23)/(LF$8-LG23))),IF(LF23&lt;=LF$8,LF$5,IF(LF23&gt;LG23,0,LF$5*(LF23-LG23)/(LF$8-LG23))))))</f>
      </c>
      <c r="LI23" s="126">
        <f>IF(OR(LF23="",LG23=""),0,LF$5)</f>
      </c>
      <c r="LJ23" s="125">
        <f>IF(LF$6=0,RANK(LH23,LH$12:LH$42,0),RANK(LH23,LH$12:LH$42,1))</f>
      </c>
      <c r="LK23" s="126">
        <v>0</v>
      </c>
      <c r="LL23" s="126">
        <v>0.231329391706608</v>
      </c>
      <c r="LM23" s="126">
        <f>IF((COUNTA(LK$12:LK$42)+COUNTA(LL$12:LL$42)=0),0.6*LK$5,IF(OR(LK23="",LL23=""),0,IF(LK$6=0,IF(LK23&gt;=LK$8,LK$5,IF(LK23&lt;LL23,0,LK$5*(LK23-LL23)/(LK$8-LL23))),IF(LK23&lt;=LK$8,LK$5,IF(LK23&gt;LL23,0,LK$5*(LK23-LL23)/(LK$8-LL23))))))</f>
      </c>
      <c r="LN23" s="126">
        <f>IF(OR(LK23="",LL23=""),0,LK$5)</f>
      </c>
      <c r="LO23" s="125">
        <f>IF(LK$6=0,RANK(LM23,LM$12:LM$42,0),RANK(LM23,LM$12:LM$42,1))</f>
      </c>
      <c r="LP23" s="126">
        <v>0</v>
      </c>
      <c r="LQ23" s="126">
        <v>0.405777167278138</v>
      </c>
      <c r="LR23" s="126">
        <f>IF((COUNTA(LP$12:LP$42)+COUNTA(LQ$12:LQ$42)=0),0.6*LP$5,IF(OR(LP23="",LQ23=""),0,IF(LP$6=0,IF(LP23&gt;=LP$8,LP$5,IF(LP23&lt;LQ23,0,LP$5*(LP23-LQ23)/(LP$8-LQ23))),IF(LP23&lt;=LP$8,LP$5,IF(LP23&gt;LQ23,0,LP$5*(LP23-LQ23)/(LP$8-LQ23))))))</f>
      </c>
      <c r="LS23" s="126">
        <f>IF(OR(LP23="",LQ23=""),0,LP$5)</f>
      </c>
      <c r="LT23" s="125">
        <f>IF(LP$6=0,RANK(LR23,LR$12:LR$42,0),RANK(LR23,LR$12:LR$42,1))</f>
      </c>
      <c r="LU23" s="126">
        <v>43.0166666666667</v>
      </c>
      <c r="LV23" s="126">
        <v>32.0533333333333</v>
      </c>
      <c r="LW23" s="126">
        <f>IF((COUNTA(LU$12:LU$42)+COUNTA(LV$12:LV$42)=0),0.6*LU$5,IF(OR(LU23="",LV23=""),0,IF(LU$6=0,IF(LU23&gt;=LU$8,LU$5,IF(LU23&lt;LV23,0,LU$5*(LU23-LV23)/(LU$8-LV23))),IF(LU23&lt;=LU$8,LU$5,IF(LU23&gt;LV23,0,LU$5*(LU23-LV23)/(LU$8-LV23))))))</f>
      </c>
      <c r="LX23" s="126">
        <f>IF(OR(LU23="",LV23=""),0,LU$5)</f>
      </c>
      <c r="LY23" s="125">
        <f>IF(LU$6=0,RANK(LW23,LW$12:LW$42,0),RANK(LW23,LW$12:LW$42,1))</f>
      </c>
      <c r="LZ23" s="126">
        <v>43.0166666666667</v>
      </c>
      <c r="MA23" s="126">
        <v>32.0533333333333</v>
      </c>
      <c r="MB23" s="126">
        <f>IF((COUNTA(LZ$12:LZ$42)+COUNTA(MA$12:MA$42)=0),0.6*LZ$5,IF(OR(LZ23="",MA23=""),0,IF(LZ$6=0,IF(LZ23&gt;=LZ$8,LZ$5,IF(LZ23&lt;MA23,0,LZ$5*(LZ23-MA23)/(LZ$8-MA23))),IF(LZ23&lt;=LZ$8,LZ$5,IF(LZ23&gt;MA23,0,LZ$5*(LZ23-MA23)/(LZ$8-MA23))))))</f>
      </c>
      <c r="MC23" s="126">
        <f>IF(OR(LZ23="",MA23=""),0,LZ$5)</f>
      </c>
      <c r="MD23" s="125">
        <f>IF(LZ$6=0,RANK(MB23,MB$12:MB$42,0),RANK(MB23,MB$12:MB$42,1))</f>
      </c>
      <c r="ME23" s="126">
        <v>9.05777777777778</v>
      </c>
      <c r="MF23" s="126">
        <v>22.5044444444444</v>
      </c>
      <c r="MG23" s="126">
        <f>IF((COUNTA(ME$12:ME$42)+COUNTA(MF$12:MF$42)=0),0.6*ME$5,IF(OR(ME23="",MF23=""),0,IF(ME$6=0,IF(ME23&gt;=ME$8,ME$5,IF(ME23&lt;MF23,0,ME$5*(ME23-MF23)/(ME$8-MF23))),IF(ME23&lt;=ME$8,ME$5,IF(ME23&gt;MF23,0,ME$5*(ME23-MF23)/(ME$8-MF23))))))</f>
      </c>
      <c r="MH23" s="126">
        <f>IF(OR(ME23="",MF23=""),0,ME$5)</f>
      </c>
      <c r="MI23" s="125">
        <f>IF(ME$6=0,RANK(MG23,MG$12:MG$42,0),RANK(MG23,MG$12:MG$42,1))</f>
      </c>
      <c r="MJ23" s="126">
        <v>9.05777777777778</v>
      </c>
      <c r="MK23" s="126">
        <v>22.5044444444444</v>
      </c>
      <c r="ML23" s="126">
        <f>IF((COUNTA(MJ$12:MJ$42)+COUNTA(MK$12:MK$42)=0),0.6*MJ$5,IF(OR(MJ23="",MK23=""),0,IF(MJ$6=0,IF(MJ23&gt;=MJ$8,MJ$5,IF(MJ23&lt;MK23,0,MJ$5*(MJ23-MK23)/(MJ$8-MK23))),IF(MJ23&lt;=MJ$8,MJ$5,IF(MJ23&gt;MK23,0,MJ$5*(MJ23-MK23)/(MJ$8-MK23))))))</f>
      </c>
      <c r="MM23" s="126">
        <f>IF(OR(MJ23="",MK23=""),0,MJ$5)</f>
      </c>
      <c r="MN23" s="125">
        <f>IF(MJ$6=0,RANK(ML23,ML$12:ML$42,0),RANK(ML23,ML$12:ML$42,1))</f>
      </c>
      <c r="MO23"/>
      <c r="MP23"/>
      <c r="MQ23" s="126">
        <f>IF((COUNTA(MO$12:MO$42)+COUNTA(MP$12:MP$42)=0),0.6*MO$5,IF(OR(MO23="",MP23=""),0,IF(MO$6=0,IF(MO23&gt;=MO$8,MO$5,IF(MO23&lt;MP23,0,MO$5*(MO23-MP23)/(MO$8-MP23))),IF(MO23&lt;=MO$8,MO$5,IF(MO23&gt;MP23,0,MO$5*(MO23-MP23)/(MO$8-MP23))))))</f>
      </c>
      <c r="MR23" s="126">
        <f>IF(OR(MO23="",MP23=""),0,MO$5)</f>
      </c>
      <c r="MS23" s="125">
        <f>IF(MO$6=0,RANK(MQ23,MQ$12:MQ$42,0),RANK(MQ23,MQ$12:MQ$42,1))</f>
      </c>
      <c r="MT23"/>
      <c r="MU23"/>
      <c r="MV23" s="126">
        <f>IF((COUNTA(MT$12:MT$42)+COUNTA(MU$12:MU$42)=0),0.6*MT$5,IF(OR(MT23="",MU23=""),0,IF(MT$6=0,IF(MT23&gt;=MT$8,MT$5,IF(MT23&lt;MU23,0,MT$5*(MT23-MU23)/(MT$8-MU23))),IF(MT23&lt;=MT$8,MT$5,IF(MT23&gt;MU23,0,MT$5*(MT23-MU23)/(MT$8-MU23))))))</f>
      </c>
      <c r="MW23" s="126">
        <f>IF(OR(MT23="",MU23=""),0,MT$5)</f>
      </c>
      <c r="MX23" s="125">
        <f>IF(MT$6=0,RANK(MV23,MV$12:MV$42,0),RANK(MV23,MV$12:MV$42,1))</f>
      </c>
      <c r="MY23"/>
      <c r="MZ23"/>
      <c r="NA23" s="126">
        <f>IF((COUNTA(MY$12:MY$42)+COUNTA(MZ$12:MZ$42)=0),0.6*MY$5,IF(OR(MY23="",MZ23=""),0,IF(MY$6=0,IF(MY23&gt;=MY$8,MY$5,IF(MY23&lt;MZ23,0,MY$5*(MY23-MZ23)/(MY$8-MZ23))),IF(MY23&lt;=MY$8,MY$5,IF(MY23&gt;MZ23,0,MY$5*(MY23-MZ23)/(MY$8-MZ23))))))</f>
      </c>
      <c r="NB23" s="126">
        <f>IF(OR(MY23="",MZ23=""),0,MY$5)</f>
      </c>
      <c r="NC23" s="125">
        <f>IF(MY$6=0,RANK(NA23,NA$12:NA$42,0),RANK(NA23,NA$12:NA$42,1))</f>
      </c>
      <c r="ND23"/>
      <c r="NE23"/>
      <c r="NF23" s="126">
        <f>IF((COUNTA(ND$12:ND$42)+COUNTA(NE$12:NE$42)=0),0.6*ND$5,IF(OR(ND23="",NE23=""),0,IF(ND$6=0,IF(ND23&gt;=ND$8,ND$5,IF(ND23&lt;NE23,0,ND$5*(ND23-NE23)/(ND$8-NE23))),IF(ND23&lt;=ND$8,ND$5,IF(ND23&gt;NE23,0,ND$5*(ND23-NE23)/(ND$8-NE23))))))</f>
      </c>
      <c r="NG23" s="126">
        <f>IF(OR(ND23="",NE23=""),0,ND$5)</f>
      </c>
      <c r="NH23" s="125">
        <f>IF(ND$6=0,RANK(NF23,NF$12:NF$42,0),RANK(NF23,NF$12:NF$42,1))</f>
      </c>
      <c r="NI23"/>
      <c r="NJ23"/>
      <c r="NK23" s="126">
        <f>IF((COUNTA(NI$12:NI$42)+COUNTA(NJ$12:NJ$42)=0),0.6*NI$5,IF(OR(NI23="",NJ23=""),0,IF(NI$6=0,IF(NI23&gt;=NI$8,NI$5,IF(NI23&lt;NJ23,0,NI$5*(NI23-NJ23)/(NI$8-NJ23))),IF(NI23&lt;=NI$8,NI$5,IF(NI23&gt;NJ23,0,NI$5*(NI23-NJ23)/(NI$8-NJ23))))))</f>
      </c>
      <c r="NL23" s="126">
        <f>IF(OR(NI23="",NJ23=""),0,NI$5)</f>
      </c>
      <c r="NM23" s="125">
        <f>IF(NI$6=0,RANK(NK23,NK$12:NK$42,0),RANK(NK23,NK$12:NK$42,1))</f>
      </c>
      <c r="NN23"/>
      <c r="NO23"/>
      <c r="NP23" s="126">
        <f>IF((COUNTA(NN$12:NN$42)+COUNTA(NO$12:NO$42)=0),0.6*NN$5,IF(OR(NN23="",NO23=""),0,IF(NN$6=0,IF(NN23&gt;=NN$8,NN$5,IF(NN23&lt;NO23,0,NN$5*(NN23-NO23)/(NN$8-NO23))),IF(NN23&lt;=NN$8,NN$5,IF(NN23&gt;NO23,0,NN$5*(NN23-NO23)/(NN$8-NO23))))))</f>
      </c>
      <c r="NQ23" s="126">
        <f>IF(OR(NN23="",NO23=""),0,NN$5)</f>
      </c>
      <c r="NR23" s="125">
        <f>IF(NN$6=0,RANK(NP23,NP$12:NP$42,0),RANK(NP23,NP$12:NP$42,1))</f>
      </c>
      <c r="NS23"/>
      <c r="NT23"/>
      <c r="NU23" s="126">
        <f>IF((COUNTA(NS$12:NS$42)+COUNTA(NT$12:NT$42)=0),0.6*NS$5,IF(OR(NS23="",NT23=""),0,IF(NS$6=0,IF(NS23&gt;=NS$8,NS$5,IF(NS23&lt;NT23,0,NS$5*(NS23-NT23)/(NS$8-NT23))),IF(NS23&lt;=NS$8,NS$5,IF(NS23&gt;NT23,0,NS$5*(NS23-NT23)/(NS$8-NT23))))))</f>
      </c>
      <c r="NV23" s="126">
        <f>IF(OR(NS23="",NT23=""),0,NS$5)</f>
      </c>
      <c r="NW23" s="125">
        <f>IF(NS$6=0,RANK(NU23,NU$12:NU$42,0),RANK(NU23,NU$12:NU$42,1))</f>
      </c>
      <c r="NX23"/>
      <c r="NY23"/>
      <c r="NZ23" s="126">
        <f>IF((COUNTA(NX$12:NX$42)+COUNTA(NY$12:NY$42)=0),0.6*NX$5,IF(OR(NX23="",NY23=""),0,IF(NX$6=0,IF(NX23&gt;=NX$8,NX$5,IF(NX23&lt;NY23,0,NX$5*(NX23-NY23)/(NX$8-NY23))),IF(NX23&lt;=NX$8,NX$5,IF(NX23&gt;NY23,0,NX$5*(NX23-NY23)/(NX$8-NY23))))))</f>
      </c>
      <c r="OA23" s="126">
        <f>IF(OR(NX23="",NY23=""),0,NX$5)</f>
      </c>
      <c r="OB23" s="125">
        <f>IF(NX$6=0,RANK(NZ23,NZ$12:NZ$42,0),RANK(NZ23,NZ$12:NZ$42,1))</f>
      </c>
      <c r="OC23"/>
      <c r="OD23"/>
      <c r="OE23" s="126">
        <f>IF((COUNTA(OC$12:OC$42)+COUNTA(OD$12:OD$42)=0),0.6*OC$5,IF(OR(OC23="",OD23=""),0,IF(OC$6=0,IF(OC23&gt;=OC$8,OC$5,IF(OC23&lt;OD23,0,OC$5*(OC23-OD23)/(OC$8-OD23))),IF(OC23&lt;=OC$8,OC$5,IF(OC23&gt;OD23,0,OC$5*(OC23-OD23)/(OC$8-OD23))))))</f>
      </c>
      <c r="OF23" s="126">
        <f>IF(OR(OC23="",OD23=""),0,OC$5)</f>
      </c>
      <c r="OG23" s="125">
        <f>IF(OC$6=0,RANK(OE23,OE$12:OE$42,0),RANK(OE23,OE$12:OE$42,1))</f>
      </c>
      <c r="OH23"/>
      <c r="OI23"/>
      <c r="OJ23" s="126">
        <f>IF((COUNTA(OH$12:OH$42)+COUNTA(OI$12:OI$42)=0),0.6*OH$5,IF(OR(OH23="",OI23=""),0,IF(OH$6=0,IF(OH23&gt;=OH$8,OH$5,IF(OH23&lt;OI23,0,OH$5*(OH23-OI23)/(OH$8-OI23))),IF(OH23&lt;=OH$8,OH$5,IF(OH23&gt;OI23,0,OH$5*(OH23-OI23)/(OH$8-OI23))))))</f>
      </c>
      <c r="OK23" s="126">
        <f>IF(OR(OH23="",OI23=""),0,OH$5)</f>
      </c>
      <c r="OL23" s="125">
        <f>IF(OH$6=0,RANK(OJ23,OJ$12:OJ$42,0),RANK(OJ23,OJ$12:OJ$42,1))</f>
      </c>
      <c r="OM23"/>
      <c r="ON23"/>
      <c r="OO23" s="126">
        <f>IF((COUNTA(OM$12:OM$42)+COUNTA(ON$12:ON$42)=0),0.6*OM$5,IF(OR(OM23="",ON23=""),0,IF(OM$6=0,IF(OM23&gt;=OM$8,OM$5,IF(OM23&lt;ON23,0,OM$5*(OM23-ON23)/(OM$8-ON23))),IF(OM23&lt;=OM$8,OM$5,IF(OM23&gt;ON23,0,OM$5*(OM23-ON23)/(OM$8-ON23))))))</f>
      </c>
      <c r="OP23" s="126">
        <f>IF(OR(OM23="",ON23=""),0,OM$5)</f>
      </c>
      <c r="OQ23" s="125">
        <f>IF(OM$6=0,RANK(OO23,OO$12:OO$42,0),RANK(OO23,OO$12:OO$42,1))</f>
      </c>
      <c r="OR23"/>
      <c r="OS23"/>
      <c r="OT23" s="126">
        <f>IF((COUNTA(OR$12:OR$42)+COUNTA(OS$12:OS$42)=0),0.6*OR$5,IF(OR(OR23="",OS23=""),0,IF(OR$6=0,IF(OR23&gt;=OR$8,OR$5,IF(OR23&lt;OS23,0,OR$5*(OR23-OS23)/(OR$8-OS23))),IF(OR23&lt;=OR$8,OR$5,IF(OR23&gt;OS23,0,OR$5*(OR23-OS23)/(OR$8-OS23))))))</f>
      </c>
      <c r="OU23" s="126">
        <f>IF(OR(OR23="",OS23=""),0,OR$5)</f>
      </c>
      <c r="OV23" s="125">
        <f>IF(OR$6=0,RANK(OT23,OT$12:OT$42,0),RANK(OT23,OT$12:OT$42,1))</f>
      </c>
      <c r="OW23"/>
      <c r="OX23"/>
      <c r="OY23" s="126">
        <f>IF((COUNTA(OW$12:OW$42)+COUNTA(OX$12:OX$42)=0),0.6*OW$5,IF(OR(OW23="",OX23=""),0,IF(OW$6=0,IF(OW23&gt;=OW$8,OW$5,IF(OW23&lt;OX23,0,OW$5*(OW23-OX23)/(OW$8-OX23))),IF(OW23&lt;=OW$8,OW$5,IF(OW23&gt;OX23,0,OW$5*(OW23-OX23)/(OW$8-OX23))))))</f>
      </c>
      <c r="OZ23" s="126">
        <f>IF(OR(OW23="",OX23=""),0,OW$5)</f>
      </c>
      <c r="PA23" s="125">
        <f>IF(OW$6=0,RANK(OY23,OY$12:OY$42,0),RANK(OY23,OY$12:OY$42,1))</f>
      </c>
      <c r="PB23"/>
      <c r="PC23"/>
      <c r="PD23" s="126">
        <f>IF((COUNTA(PB$12:PB$42)+COUNTA(PC$12:PC$42)=0),0.6*PB$5,IF(OR(PB23="",PC23=""),0,IF(PB$6=0,IF(PB23&gt;=PB$8,PB$5,IF(PB23&lt;PC23,0,PB$5*(PB23-PC23)/(PB$8-PC23))),IF(PB23&lt;=PB$8,PB$5,IF(PB23&gt;PC23,0,PB$5*(PB23-PC23)/(PB$8-PC23))))))</f>
      </c>
      <c r="PE23" s="126">
        <f>IF(OR(PB23="",PC23=""),0,PB$5)</f>
      </c>
      <c r="PF23" s="125">
        <f>IF(PB$6=0,RANK(PD23,PD$12:PD$42,0),RANK(PD23,PD$12:PD$42,1))</f>
      </c>
      <c r="PG23"/>
      <c r="PH23"/>
      <c r="PI23" s="126">
        <f>IF((COUNTA(PG$12:PG$42)+COUNTA(PH$12:PH$42)=0),0.6*PG$5,IF(OR(PG23="",PH23=""),0,IF(PG$6=0,IF(PG23&gt;=PG$8,PG$5,IF(PG23&lt;PH23,0,PG$5*(PG23-PH23)/(PG$8-PH23))),IF(PG23&lt;=PG$8,PG$5,IF(PG23&gt;PH23,0,PG$5*(PG23-PH23)/(PG$8-PH23))))))</f>
      </c>
      <c r="PJ23" s="126">
        <f>IF(OR(PG23="",PH23=""),0,PG$5)</f>
      </c>
      <c r="PK23" s="125">
        <f>IF(PG$6=0,RANK(PI23,PI$12:PI$42,0),RANK(PI23,PI$12:PI$42,1))</f>
      </c>
      <c r="PL23"/>
      <c r="PM23"/>
      <c r="PN23" s="126">
        <f>IF((COUNTA(PL$12:PL$42)+COUNTA(PM$12:PM$42)=0),0.6*PL$5,IF(OR(PL23="",PM23=""),0,IF(PL$6=0,IF(PL23&gt;=PL$8,PL$5,IF(PL23&lt;PM23,0,PL$5*(PL23-PM23)/(PL$8-PM23))),IF(PL23&lt;=PL$8,PL$5,IF(PL23&gt;PM23,0,PL$5*(PL23-PM23)/(PL$8-PM23))))))</f>
      </c>
      <c r="PO23" s="126">
        <f>IF(OR(PL23="",PM23=""),0,PL$5)</f>
      </c>
      <c r="PP23" s="125">
        <f>IF(PL$6=0,RANK(PN23,PN$12:PN$42,0),RANK(PN23,PN$12:PN$42,1))</f>
      </c>
      <c r="PQ23"/>
      <c r="PR23"/>
      <c r="PS23" s="126">
        <f>IF((COUNTA(PQ$12:PQ$42)+COUNTA(PR$12:PR$42)=0),0.6*PQ$5,IF(OR(PQ23="",PR23=""),0,IF(PQ$6=0,IF(PQ23&gt;=PQ$8,PQ$5,IF(PQ23&lt;PR23,0,PQ$5*(PQ23-PR23)/(PQ$8-PR23))),IF(PQ23&lt;=PQ$8,PQ$5,IF(PQ23&gt;PR23,0,PQ$5*(PQ23-PR23)/(PQ$8-PR23))))))</f>
      </c>
      <c r="PT23" s="126">
        <f>IF(OR(PQ23="",PR23=""),0,PQ$5)</f>
      </c>
      <c r="PU23" s="125">
        <f>IF(PQ$6=0,RANK(PS23,PS$12:PS$42,0),RANK(PS23,PS$12:PS$42,1))</f>
      </c>
      <c r="PV23"/>
      <c r="PW23"/>
      <c r="PX23" s="126">
        <f>IF((COUNTA(PV$12:PV$42)+COUNTA(PW$12:PW$42)=0),0.6*PV$5,IF(OR(PV23="",PW23=""),0,IF(PV$6=0,IF(PV23&gt;=PV$8,PV$5,IF(PV23&lt;PW23,0,PV$5*(PV23-PW23)/(PV$8-PW23))),IF(PV23&lt;=PV$8,PV$5,IF(PV23&gt;PW23,0,PV$5*(PV23-PW23)/(PV$8-PW23))))))</f>
      </c>
      <c r="PY23" s="126">
        <f>IF(OR(PV23="",PW23=""),0,PV$5)</f>
      </c>
      <c r="PZ23" s="125">
        <f>IF(PV$6=0,RANK(PX23,PX$12:PX$42,0),RANK(PX23,PX$12:PX$42,1))</f>
      </c>
      <c r="QA23"/>
      <c r="QB23"/>
      <c r="QC23" s="126">
        <f>IF((COUNTA(QA$12:QA$42)+COUNTA(QB$12:QB$42)=0),0.6*QA$5,IF(OR(QA23="",QB23=""),0,IF(QA$6=0,IF(QA23&gt;=QA$8,QA$5,IF(QA23&lt;QB23,0,QA$5*(QA23-QB23)/(QA$8-QB23))),IF(QA23&lt;=QA$8,QA$5,IF(QA23&gt;QB23,0,QA$5*(QA23-QB23)/(QA$8-QB23))))))</f>
      </c>
      <c r="QD23" s="126">
        <f>IF(OR(QA23="",QB23=""),0,QA$5)</f>
      </c>
      <c r="QE23" s="125">
        <f>IF(QA$6=0,RANK(QC23,QC$12:QC$42,0),RANK(QC23,QC$12:QC$42,1))</f>
      </c>
      <c r="QF23"/>
      <c r="QG23"/>
      <c r="QH23" s="126">
        <f>IF((COUNTA(QF$12:QF$42)+COUNTA(QG$12:QG$42)=0),0.6*QF$5,IF(OR(QF23="",QG23=""),0,IF(QF$6=0,IF(QF23&gt;=QF$8,QF$5,IF(QF23&lt;QG23,0,QF$5*(QF23-QG23)/(QF$8-QG23))),IF(QF23&lt;=QF$8,QF$5,IF(QF23&gt;QG23,0,QF$5*(QF23-QG23)/(QF$8-QG23))))))</f>
      </c>
      <c r="QI23" s="126">
        <f>IF(OR(QF23="",QG23=""),0,QF$5)</f>
      </c>
      <c r="QJ23" s="125">
        <f>IF(QF$6=0,RANK(QH23,QH$12:QH$42,0),RANK(QH23,QH$12:QH$42,1))</f>
      </c>
      <c r="QK23"/>
      <c r="QL23"/>
      <c r="QM23" s="126">
        <f>IF((COUNTA(QK$12:QK$42)+COUNTA(QL$12:QL$42)=0),0.6*QK$5,IF(OR(QK23="",QL23=""),0,IF(QK$6=0,IF(QK23&gt;=QK$8,QK$5,IF(QK23&lt;QL23,0,QK$5*(QK23-QL23)/(QK$8-QL23))),IF(QK23&lt;=QK$8,QK$5,IF(QK23&gt;QL23,0,QK$5*(QK23-QL23)/(QK$8-QL23))))))</f>
      </c>
      <c r="QN23" s="126">
        <f>IF(OR(QK23="",QL23=""),0,QK$5)</f>
      </c>
      <c r="QO23" s="125">
        <f>IF(QK$6=0,RANK(QM23,QM$12:QM$42,0),RANK(QM23,QM$12:QM$42,1))</f>
      </c>
      <c r="QP23"/>
      <c r="QQ23"/>
      <c r="QR23" s="126">
        <f>IF((COUNTA(QP$12:QP$42)+COUNTA(QQ$12:QQ$42)=0),0.6*QP$5,IF(OR(QP23="",QQ23=""),0,IF(QP$6=0,IF(QP23&gt;=QP$8,QP$5,IF(QP23&lt;QQ23,0,QP$5*(QP23-QQ23)/(QP$8-QQ23))),IF(QP23&lt;=QP$8,QP$5,IF(QP23&gt;QQ23,0,QP$5*(QP23-QQ23)/(QP$8-QQ23))))))</f>
      </c>
      <c r="QS23" s="126">
        <f>IF(OR(QP23="",QQ23=""),0,QP$5)</f>
      </c>
      <c r="QT23" s="125">
        <f>IF(QP$6=0,RANK(QR23,QR$12:QR$42,0),RANK(QR23,QR$12:QR$42,1))</f>
      </c>
      <c r="QU23" s="126">
        <v>92</v>
      </c>
      <c r="QV23" s="126">
        <v>95.435</v>
      </c>
      <c r="QW23" s="126">
        <f>IF((COUNTA(QU$12:QU$42)+COUNTA(QV$12:QV$42)=0),0.6*QU$5,IF(OR(QU23="",QV23=""),0,IF(QU$6=0,IF(QU23&gt;=QU$8,QU$5,IF(QU23&lt;QV23,0,QU$5*(QU23-QV23)/(QU$8-QV23))),IF(QU23&lt;=QU$8,QU$5,IF(QU23&gt;QV23,0,QU$5*(QU23-QV23)/(QU$8-QV23))))))</f>
      </c>
      <c r="QX23" s="126">
        <f>IF(OR(QU23="",QV23=""),0,QU$5)</f>
      </c>
      <c r="QY23" s="125">
        <f>IF(QU$6=0,RANK(QW23,QW$12:QW$42,0),RANK(QW23,QW$12:QW$42,1))</f>
      </c>
      <c r="QZ23" s="126">
        <v>92</v>
      </c>
      <c r="RA23" s="126">
        <v>60.99</v>
      </c>
      <c r="RB23" s="126">
        <f>IF((COUNTA(QZ$12:QZ$42)+COUNTA(RA$12:RA$42)=0),0.6*QZ$5,IF(OR(QZ23="",RA23=""),0,IF(QZ$6=0,IF(QZ23&gt;=QZ$8,QZ$5,IF(QZ23&lt;RA23,0,QZ$5*(QZ23-RA23)/(QZ$8-RA23))),IF(QZ23&lt;=QZ$8,QZ$5,IF(QZ23&gt;RA23,0,QZ$5*(QZ23-RA23)/(QZ$8-RA23))))))</f>
      </c>
      <c r="RC23" s="126">
        <f>IF(OR(QZ23="",RA23=""),0,QZ$5)</f>
      </c>
      <c r="RD23" s="125">
        <f>IF(QZ$6=0,RANK(RB23,RB$12:RB$42,0),RANK(RB23,RB$12:RB$42,1))</f>
      </c>
      <c r="RE23" s="126">
        <v>98.8026666666667</v>
      </c>
      <c r="RF23" s="126">
        <v>100</v>
      </c>
      <c r="RG23" s="126">
        <f>IF((COUNTA(RE$12:RE$42)+COUNTA(RF$12:RF$42)=0),0.6*RE$5,IF(OR(RE23="",RF23=""),0,IF(RE$6=0,IF(RE23&gt;=RE$8,RE$5,IF(RE23&lt;RF23,0,RE$5*(RE23-RF23)/(RE$8-RF23))),IF(RE23&lt;=RE$8,RE$5,IF(RE23&gt;RF23,0,RE$5*(RE23-RF23)/(RE$8-RF23))))))</f>
      </c>
      <c r="RH23" s="126">
        <f>IF(OR(RE23="",RF23=""),0,RE$5)</f>
      </c>
      <c r="RI23" s="125">
        <f>IF(RE$6=0,RANK(RG23,RG$12:RG$42,0),RANK(RG23,RG$12:RG$42,1))</f>
      </c>
      <c r="RJ23" s="126">
        <v>98.8026666666667</v>
      </c>
      <c r="RK23" s="126">
        <v>100</v>
      </c>
      <c r="RL23" s="126">
        <f>IF((COUNTA(RJ$12:RJ$42)+COUNTA(RK$12:RK$42)=0),0.6*RJ$5,IF(OR(RJ23="",RK23=""),0,IF(RJ$6=0,IF(RJ23&gt;=RJ$8,RJ$5,IF(RJ23&lt;RK23,0,RJ$5*(RJ23-RK23)/(RJ$8-RK23))),IF(RJ23&lt;=RJ$8,RJ$5,IF(RJ23&gt;RK23,0,RJ$5*(RJ23-RK23)/(RJ$8-RK23))))))</f>
      </c>
      <c r="RM23" s="126">
        <f>IF(OR(RJ23="",RK23=""),0,RJ$5)</f>
      </c>
      <c r="RN23" s="125">
        <f>IF(RJ$6=0,RANK(RL23,RL$12:RL$42,0),RANK(RL23,RL$12:RL$42,1))</f>
      </c>
      <c r="RO23" s="126">
        <v>1.69</v>
      </c>
      <c r="RP23" s="126">
        <v>0.05815</v>
      </c>
      <c r="RQ23" s="126">
        <f>IF((COUNTA(RO$12:RO$42)+COUNTA(RP$12:RP$42)=0),0.6*RO$5,IF(OR(RO23="",RP23=""),0,IF(RO$6=0,IF(RO23&gt;=RO$8,RO$5,IF(RO23&lt;RP23,0,RO$5*(RO23-RP23)/(RO$8-RP23))),IF(RO23&lt;=RO$8,RO$5,IF(RO23&gt;RP23,0,RO$5*(RO23-RP23)/(RO$8-RP23))))))</f>
      </c>
      <c r="RR23" s="126">
        <f>IF(OR(RO23="",RP23=""),0,RO$5)</f>
      </c>
      <c r="RS23" s="125">
        <f>IF(RO$6=0,RANK(RQ23,RQ$12:RQ$42,0),RANK(RQ23,RQ$12:RQ$42,1))</f>
      </c>
      <c r="RT23" s="126">
        <v>1.69</v>
      </c>
      <c r="RU23" s="126">
        <v>0.04525</v>
      </c>
      <c r="RV23" s="126">
        <f>IF((COUNTA(RT$12:RT$42)+COUNTA(RU$12:RU$42)=0),0.6*RT$5,IF(OR(RT23="",RU23=""),0,IF(RT$6=0,IF(RT23&gt;=RT$8,RT$5,IF(RT23&lt;RU23,0,RT$5*(RT23-RU23)/(RT$8-RU23))),IF(RT23&lt;=RT$8,RT$5,IF(RT23&gt;RU23,0,RT$5*(RT23-RU23)/(RT$8-RU23))))))</f>
      </c>
      <c r="RW23" s="126">
        <f>IF(OR(RT23="",RU23=""),0,RT$5)</f>
      </c>
      <c r="RX23" s="125">
        <f>IF(RT$6=0,RANK(RV23,RV$12:RV$42,0),RANK(RV23,RV$12:RV$42,1))</f>
      </c>
      <c r="RY23" s="126">
        <v>89.2564444444444</v>
      </c>
      <c r="RZ23"/>
      <c r="SA23" s="126">
        <f>IF((COUNTA(RY$12:RY$42)+COUNTA(RZ$12:RZ$42)=0),0.6*RY$5,IF(OR(RY23="",RZ23=""),0,IF(RY$6=0,IF(RY23&gt;=RY$8,RY$5,IF(RY23&lt;RZ23,0,RY$5*(RY23-RZ23)/(RY$8-RZ23))),IF(RY23&lt;=RY$8,RY$5,IF(RY23&gt;RZ23,0,RY$5*(RY23-RZ23)/(RY$8-RZ23))))))</f>
      </c>
      <c r="SB23" s="126">
        <f>IF(OR(RY23="",RZ23=""),0,RY$5)</f>
      </c>
      <c r="SC23" s="125">
        <f>IF(RY$6=0,RANK(SA23,SA$12:SA$42,0),RANK(SA23,SA$12:SA$42,1))</f>
      </c>
      <c r="SD23" s="126">
        <v>89.2564444444444</v>
      </c>
      <c r="SE23"/>
      <c r="SF23" s="126">
        <f>IF((COUNTA(SD$12:SD$42)+COUNTA(SE$12:SE$42)=0),0.6*SD$5,IF(OR(SD23="",SE23=""),0,IF(SD$6=0,IF(SD23&gt;=SD$8,SD$5,IF(SD23&lt;SE23,0,SD$5*(SD23-SE23)/(SD$8-SE23))),IF(SD23&lt;=SD$8,SD$5,IF(SD23&gt;SE23,0,SD$5*(SD23-SE23)/(SD$8-SE23))))))</f>
      </c>
      <c r="SG23" s="126">
        <f>IF(OR(SD23="",SE23=""),0,SD$5)</f>
      </c>
      <c r="SH23" s="125">
        <f>IF(SD$6=0,RANK(SF23,SF$12:SF$42,0),RANK(SF23,SF$12:SF$42,1))</f>
      </c>
      <c r="SI23" s="126">
        <v>100</v>
      </c>
      <c r="SJ23" s="126">
        <v>100</v>
      </c>
      <c r="SK23" s="126">
        <f>IF((COUNTA(SI$12:SI$42)+COUNTA(SJ$12:SJ$42)=0),0.6*SI$5,IF(OR(SI23="",SJ23=""),0,IF(SI$6=0,IF(SI23&gt;=SI$8,SI$5,IF(SI23&lt;SJ23,0,SI$5*(SI23-SJ23)/(SI$8-SJ23))),IF(SI23&lt;=SI$8,SI$5,IF(SI23&gt;SJ23,0,SI$5*(SI23-SJ23)/(SI$8-SJ23))))))</f>
      </c>
      <c r="SL23" s="126">
        <f>IF(OR(SI23="",SJ23=""),0,SI$5)</f>
      </c>
      <c r="SM23" s="125">
        <f>IF(SI$6=0,RANK(SK23,SK$12:SK$42,0),RANK(SK23,SK$12:SK$42,1))</f>
      </c>
      <c r="SN23" s="126">
        <v>100</v>
      </c>
      <c r="SO23" s="126">
        <v>100</v>
      </c>
      <c r="SP23" s="126">
        <f>IF((COUNTA(SN$12:SN$42)+COUNTA(SO$12:SO$42)=0),0.6*SN$5,IF(OR(SN23="",SO23=""),0,IF(SN$6=0,IF(SN23&gt;=SN$8,SN$5,IF(SN23&lt;SO23,0,SN$5*(SN23-SO23)/(SN$8-SO23))),IF(SN23&lt;=SN$8,SN$5,IF(SN23&gt;SO23,0,SN$5*(SN23-SO23)/(SN$8-SO23))))))</f>
      </c>
      <c r="SQ23" s="126">
        <f>IF(OR(SN23="",SO23=""),0,SN$5)</f>
      </c>
      <c r="SR23" s="125">
        <f>IF(SN$6=0,RANK(SP23,SP$12:SP$42,0),RANK(SP23,SP$12:SP$42,1))</f>
      </c>
      <c r="SS23"/>
      <c r="ST23"/>
      <c r="SU23" s="126">
        <f>IF((COUNTA(SS$12:SS$42)+COUNTA(ST$12:ST$42)=0),0.6*SS$5,IF(OR(SS23="",ST23=""),0,IF(SS$6=0,IF(SS23&gt;=SS$8,SS$5,IF(SS23&lt;ST23,0,SS$5*(SS23-ST23)/(SS$8-ST23))),IF(SS23&lt;=SS$8,SS$5,IF(SS23&gt;ST23,0,SS$5*(SS23-ST23)/(SS$8-ST23))))))</f>
      </c>
      <c r="SV23" s="126">
        <f>IF(OR(SS23="",ST23=""),0,SS$5)</f>
      </c>
      <c r="SW23" s="125">
        <f>IF(SS$6=0,RANK(SU23,SU$12:SU$42,0),RANK(SU23,SU$12:SU$42,1))</f>
      </c>
      <c r="SX23"/>
      <c r="SY23"/>
      <c r="SZ23" s="126">
        <f>IF((COUNTA(SX$12:SX$42)+COUNTA(SY$12:SY$42)=0),0.6*SX$5,IF(OR(SX23="",SY23=""),0,IF(SX$6=0,IF(SX23&gt;=SX$8,SX$5,IF(SX23&lt;SY23,0,SX$5*(SX23-SY23)/(SX$8-SY23))),IF(SX23&lt;=SX$8,SX$5,IF(SX23&gt;SY23,0,SX$5*(SX23-SY23)/(SX$8-SY23))))))</f>
      </c>
      <c r="TA23" s="126">
        <f>IF(OR(SX23="",SY23=""),0,SX$5)</f>
      </c>
      <c r="TB23" s="125">
        <f>IF(SX$6=0,RANK(SZ23,SZ$12:SZ$42,0),RANK(SZ23,SZ$12:SZ$42,1))</f>
      </c>
      <c r="TC23" s="126">
        <v>100</v>
      </c>
      <c r="TD23" s="126">
        <v>50</v>
      </c>
      <c r="TE23" s="126">
        <f>IF((COUNTA(TC$12:TC$42)+COUNTA(TD$12:TD$42)=0),0.6*TC$5,IF(OR(TC23="",TD23=""),0,IF(TC$6=0,IF(TC23&gt;=TC$8,TC$5,IF(TC23&lt;TD23,0,TC$5*(TC23-TD23)/(TC$8-TD23))),IF(TC23&lt;=TC$8,TC$5,IF(TC23&gt;TD23,0,TC$5*(TC23-TD23)/(TC$8-TD23))))))</f>
      </c>
      <c r="TF23" s="126">
        <f>IF(OR(TC23="",TD23=""),0,TC$5)</f>
      </c>
      <c r="TG23" s="125">
        <f>IF(TC$6=0,RANK(TE23,TE$12:TE$42,0),RANK(TE23,TE$12:TE$42,1))</f>
      </c>
      <c r="TH23" s="126">
        <v>100</v>
      </c>
      <c r="TI23" s="126">
        <v>50</v>
      </c>
      <c r="TJ23" s="126">
        <f>IF((COUNTA(TH$12:TH$42)+COUNTA(TI$12:TI$42)=0),0.6*TH$5,IF(OR(TH23="",TI23=""),0,IF(TH$6=0,IF(TH23&gt;=TH$8,TH$5,IF(TH23&lt;TI23,0,TH$5*(TH23-TI23)/(TH$8-TI23))),IF(TH23&lt;=TH$8,TH$5,IF(TH23&gt;TI23,0,TH$5*(TH23-TI23)/(TH$8-TI23))))))</f>
      </c>
      <c r="TK23" s="126">
        <f>IF(OR(TH23="",TI23=""),0,TH$5)</f>
      </c>
      <c r="TL23" s="125">
        <f>IF(TH$6=0,RANK(TJ23,TJ$12:TJ$42,0),RANK(TJ23,TJ$12:TJ$42,1))</f>
      </c>
      <c r="TM23" s="126">
        <v>0.54</v>
      </c>
      <c r="TN23" s="126">
        <v>0.41</v>
      </c>
      <c r="TO23" s="126">
        <f>IF((COUNTA(TM$12:TM$42)+COUNTA(TN$12:TN$42)=0),0.6*TM$5,IF(OR(TM23="",TN23=""),0,IF(TM$6=0,IF(TM23&gt;=TM$8,TM$5,IF(TM23&lt;TN23,0,TM$5*(TM23-TN23)/(TM$8-TN23))),IF(TM23&lt;=TM$8,TM$5,IF(TM23&gt;TN23,0,TM$5*(TM23-TN23)/(TM$8-TN23))))))</f>
      </c>
      <c r="TP23" s="126">
        <f>IF(OR(TM23="",TN23=""),0,TM$5)</f>
      </c>
      <c r="TQ23" s="125">
        <f>IF(TM$6=0,RANK(TO23,TO$12:TO$42,0),RANK(TO23,TO$12:TO$42,1))</f>
      </c>
      <c r="TR23" s="126">
        <v>0.54</v>
      </c>
      <c r="TS23" s="126">
        <v>0.89</v>
      </c>
      <c r="TT23" s="126">
        <f>IF((COUNTA(TR$12:TR$42)+COUNTA(TS$12:TS$42)=0),0.6*TR$5,IF(OR(TR23="",TS23=""),0,IF(TR$6=0,IF(TR23&gt;=TR$8,TR$5,IF(TR23&lt;TS23,0,TR$5*(TR23-TS23)/(TR$8-TS23))),IF(TR23&lt;=TR$8,TR$5,IF(TR23&gt;TS23,0,TR$5*(TR23-TS23)/(TR$8-TS23))))))</f>
      </c>
      <c r="TU23" s="126">
        <f>IF(OR(TR23="",TS23=""),0,TR$5)</f>
      </c>
      <c r="TV23" s="125">
        <f>IF(TR$6=0,RANK(TT23,TT$12:TT$42,0),RANK(TT23,TT$12:TT$42,1))</f>
      </c>
      <c r="TW23" s="126">
        <v>0</v>
      </c>
      <c r="TX23" s="126">
        <v>0</v>
      </c>
      <c r="TY23" s="126">
        <f>IF((COUNTA(TW$12:TW$42)+COUNTA(TX$12:TX$42)=0),0.6*TW$5,IF(OR(TW23="",TX23=""),0,IF(TW$6=0,IF(TW23&gt;=TW$8,TW$5,IF(TW23&lt;TX23,0,TW$5*(TW23-TX23)/(TW$8-TX23))),IF(TW23&lt;=TW$8,TW$5,IF(TW23&gt;TX23,0,TW$5*(TW23-TX23)/(TW$8-TX23))))))</f>
      </c>
      <c r="TZ23" s="126">
        <f>IF(OR(TW23="",TX23=""),0,TW$5)</f>
      </c>
      <c r="UA23" s="125">
        <f>IF(TW$6=0,RANK(TY23,TY$12:TY$42,0),RANK(TY23,TY$12:TY$42,1))</f>
      </c>
      <c r="UB23" s="126">
        <v>0</v>
      </c>
      <c r="UC23" s="126">
        <v>0</v>
      </c>
      <c r="UD23" s="126">
        <f>IF((COUNTA(UB$12:UB$42)+COUNTA(UC$12:UC$42)=0),0.6*UB$5,IF(OR(UB23="",UC23=""),0,IF(UB$6=0,IF(UB23&gt;=UB$8,UB$5,IF(UB23&lt;UC23,0,UB$5*(UB23-UC23)/(UB$8-UC23))),IF(UB23&lt;=UB$8,UB$5,IF(UB23&gt;UC23,0,UB$5*(UB23-UC23)/(UB$8-UC23))))))</f>
      </c>
      <c r="UE23" s="126">
        <f>IF(OR(UB23="",UC23=""),0,UB$5)</f>
      </c>
      <c r="UF23" s="125">
        <f>IF(UB$6=0,RANK(UD23,UD$12:UD$42,0),RANK(UD23,UD$12:UD$42,1))</f>
      </c>
      <c r="UG23" s="126">
        <v>19.86146484375</v>
      </c>
      <c r="UH23" s="126">
        <v>18.3128438847177</v>
      </c>
      <c r="UI23" s="126">
        <f>IF((COUNTA(UG$12:UG$42)+COUNTA(UH$12:UH$42)=0),0.6*UG$5,IF(OR(UG23="",UH23=""),0,IF(UG$6=0,IF(UG23&gt;=UG$8,UG$5,IF(UG23&lt;UH23,0,UG$5*(UG23-UH23)/(UG$8-UH23))),IF(UG23&lt;=UG$8,UG$5,IF(UG23&gt;UH23,0,UG$5*(UG23-UH23)/(UG$8-UH23))))))</f>
      </c>
      <c r="UJ23" s="126">
        <f>IF(OR(UG23="",UH23=""),0,UG$5)</f>
      </c>
      <c r="UK23" s="125">
        <f>IF(UG$6=0,RANK(UI23,UI$12:UI$42,0),RANK(UI23,UI$12:UI$42,1))</f>
      </c>
      <c r="UL23" s="126">
        <v>19.86146484375</v>
      </c>
      <c r="UM23" s="126">
        <v>21.8329091665279</v>
      </c>
      <c r="UN23" s="126">
        <f>IF((COUNTA(UL$12:UL$42)+COUNTA(UM$12:UM$42)=0),0.6*UL$5,IF(OR(UL23="",UM23=""),0,IF(UL$6=0,IF(UL23&gt;=UL$8,UL$5,IF(UL23&lt;UM23,0,UL$5*(UL23-UM23)/(UL$8-UM23))),IF(UL23&lt;=UL$8,UL$5,IF(UL23&gt;UM23,0,UL$5*(UL23-UM23)/(UL$8-UM23))))))</f>
      </c>
      <c r="UO23" s="126">
        <f>IF(OR(UL23="",UM23=""),0,UL$5)</f>
      </c>
      <c r="UP23" s="125">
        <f>IF(UL$6=0,RANK(UN23,UN$12:UN$42,0),RANK(UN23,UN$12:UN$42,1))</f>
      </c>
      <c r="UQ23" s="126">
        <v>5.211953125</v>
      </c>
      <c r="UR23" s="126">
        <v>10.2279157951071</v>
      </c>
      <c r="US23" s="126">
        <f>IF((COUNTA(UQ$12:UQ$42)+COUNTA(UR$12:UR$42)=0),0.6*UQ$5,IF(OR(UQ23="",UR23=""),0,IF(UQ$6=0,IF(UQ23&gt;=UQ$8,UQ$5,IF(UQ23&lt;UR23,0,UQ$5*(UQ23-UR23)/(UQ$8-UR23))),IF(UQ23&lt;=UQ$8,UQ$5,IF(UQ23&gt;UR23,0,UQ$5*(UQ23-UR23)/(UQ$8-UR23))))))</f>
      </c>
      <c r="UT23" s="126">
        <f>IF(OR(UQ23="",UR23=""),0,UQ$5)</f>
      </c>
      <c r="UU23" s="125">
        <f>IF(UQ$6=0,RANK(US23,US$12:US$42,0),RANK(US23,US$12:US$42,1))</f>
      </c>
      <c r="UV23" s="126">
        <v>5.211953125</v>
      </c>
      <c r="UW23" s="126">
        <v>10.0920089290782</v>
      </c>
      <c r="UX23" s="126">
        <f>IF((COUNTA(UV$12:UV$42)+COUNTA(UW$12:UW$42)=0),0.6*UV$5,IF(OR(UV23="",UW23=""),0,IF(UV$6=0,IF(UV23&gt;=UV$8,UV$5,IF(UV23&lt;UW23,0,UV$5*(UV23-UW23)/(UV$8-UW23))),IF(UV23&lt;=UV$8,UV$5,IF(UV23&gt;UW23,0,UV$5*(UV23-UW23)/(UV$8-UW23))))))</f>
      </c>
      <c r="UY23" s="126">
        <f>IF(OR(UV23="",UW23=""),0,UV$5)</f>
      </c>
      <c r="UZ23" s="125">
        <f>IF(UV$6=0,RANK(UX23,UX$12:UX$42,0),RANK(UX23,UX$12:UX$42,1))</f>
      </c>
      <c r="VA23" s="126">
        <v>95.9292307692308</v>
      </c>
      <c r="VB23" s="126">
        <v>91.8653846153846</v>
      </c>
      <c r="VC23" s="126">
        <f>IF((COUNTA(VA$12:VA$42)+COUNTA(VB$12:VB$42)=0),0.6*VA$5,IF(OR(VA23="",VB23=""),0,IF(VA$6=0,IF(VA23&gt;=VA$8,VA$5,IF(VA23&lt;VB23,0,VA$5*(VA23-VB23)/(VA$8-VB23))),IF(VA23&lt;=VA$8,VA$5,IF(VA23&gt;VB23,0,VA$5*(VA23-VB23)/(VA$8-VB23))))))</f>
      </c>
      <c r="VD23" s="126">
        <f>IF(OR(VA23="",VB23=""),0,VA$5)</f>
      </c>
      <c r="VE23" s="125">
        <f>IF(VA$6=0,RANK(VC23,VC$12:VC$42,0),RANK(VC23,VC$12:VC$42,1))</f>
      </c>
      <c r="VF23" s="126">
        <v>95.9292307692308</v>
      </c>
      <c r="VG23" s="126">
        <v>90.1223076923077</v>
      </c>
      <c r="VH23" s="126">
        <f>IF((COUNTA(VF$12:VF$42)+COUNTA(VG$12:VG$42)=0),0.6*VF$5,IF(OR(VF23="",VG23=""),0,IF(VF$6=0,IF(VF23&gt;=VF$8,VF$5,IF(VF23&lt;VG23,0,VF$5*(VF23-VG23)/(VF$8-VG23))),IF(VF23&lt;=VF$8,VF$5,IF(VF23&gt;VG23,0,VF$5*(VF23-VG23)/(VF$8-VG23))))))</f>
      </c>
      <c r="VI23" s="126">
        <f>IF(OR(VF23="",VG23=""),0,VF$5)</f>
      </c>
      <c r="VJ23" s="125">
        <f>IF(VF$6=0,RANK(VH23,VH$12:VH$42,0),RANK(VH23,VH$12:VH$42,1))</f>
      </c>
      <c r="VK23" s="126">
        <v>98.6576923076923</v>
      </c>
      <c r="VL23" s="126">
        <v>89.4338461538462</v>
      </c>
      <c r="VM23" s="126">
        <f>IF((COUNTA(VK$12:VK$42)+COUNTA(VL$12:VL$42)=0),0.6*VK$5,IF(OR(VK23="",VL23=""),0,IF(VK$6=0,IF(VK23&gt;=VK$8,VK$5,IF(VK23&lt;VL23,0,VK$5*(VK23-VL23)/(VK$8-VL23))),IF(VK23&lt;=VK$8,VK$5,IF(VK23&gt;VL23,0,VK$5*(VK23-VL23)/(VK$8-VL23))))))</f>
      </c>
      <c r="VN23" s="126">
        <f>IF(OR(VK23="",VL23=""),0,VK$5)</f>
      </c>
      <c r="VO23" s="125">
        <f>IF(VK$6=0,RANK(VM23,VM$12:VM$42,0),RANK(VM23,VM$12:VM$42,1))</f>
      </c>
      <c r="VP23" s="126">
        <v>98.6576923076923</v>
      </c>
      <c r="VQ23" s="126">
        <v>97.2998901098901</v>
      </c>
      <c r="VR23" s="126">
        <f>IF((COUNTA(VP$12:VP$42)+COUNTA(VQ$12:VQ$42)=0),0.6*VP$5,IF(OR(VP23="",VQ23=""),0,IF(VP$6=0,IF(VP23&gt;=VP$8,VP$5,IF(VP23&lt;VQ23,0,VP$5*(VP23-VQ23)/(VP$8-VQ23))),IF(VP23&lt;=VP$8,VP$5,IF(VP23&gt;VQ23,0,VP$5*(VP23-VQ23)/(VP$8-VQ23))))))</f>
      </c>
      <c r="VS23" s="126">
        <f>IF(OR(VP23="",VQ23=""),0,VP$5)</f>
      </c>
      <c r="VT23" s="125">
        <f>IF(VP$6=0,RANK(VR23,VR$12:VR$42,0),RANK(VR23,VR$12:VR$42,1))</f>
      </c>
      <c r="VU23" s="126">
        <v>1.84461538461538</v>
      </c>
      <c r="VV23" s="126">
        <v>5.39384615384616</v>
      </c>
      <c r="VW23" s="126">
        <f>IF((COUNTA(VU$12:VU$42)+COUNTA(VV$12:VV$42)=0),0.6*VU$5,IF(OR(VU23="",VV23=""),0,IF(VU$6=0,IF(VU23&gt;=VU$8,VU$5,IF(VU23&lt;VV23,0,VU$5*(VU23-VV23)/(VU$8-VV23))),IF(VU23&lt;=VU$8,VU$5,IF(VU23&gt;VV23,0,VU$5*(VU23-VV23)/(VU$8-VV23))))))</f>
      </c>
      <c r="VX23" s="126">
        <f>IF(OR(VU23="",VV23=""),0,VU$5)</f>
      </c>
      <c r="VY23" s="125">
        <f>IF(VU$6=0,RANK(VW23,VW$12:VW$42,0),RANK(VW23,VW$12:VW$42,1))</f>
      </c>
      <c r="VZ23" s="126">
        <v>1.84461538461538</v>
      </c>
      <c r="WA23" s="126">
        <v>4.61153846153846</v>
      </c>
      <c r="WB23" s="126">
        <f>IF((COUNTA(VZ$12:VZ$42)+COUNTA(WA$12:WA$42)=0),0.6*VZ$5,IF(OR(VZ23="",WA23=""),0,IF(VZ$6=0,IF(VZ23&gt;=VZ$8,VZ$5,IF(VZ23&lt;WA23,0,VZ$5*(VZ23-WA23)/(VZ$8-WA23))),IF(VZ23&lt;=VZ$8,VZ$5,IF(VZ23&gt;WA23,0,VZ$5*(VZ23-WA23)/(VZ$8-WA23))))))</f>
      </c>
      <c r="WC23" s="126">
        <f>IF(OR(VZ23="",WA23=""),0,VZ$5)</f>
      </c>
      <c r="WD23" s="125">
        <f>IF(VZ$6=0,RANK(WB23,WB$12:WB$42,0),RANK(WB23,WB$12:WB$42,1))</f>
      </c>
      <c r="WE23" s="126">
        <v>89.7838461538462</v>
      </c>
      <c r="WF23"/>
      <c r="WG23" s="126">
        <f>IF((COUNTA(WE$12:WE$42)+COUNTA(WF$12:WF$42)=0),0.6*WE$5,IF(OR(WE23="",WF23=""),0,IF(WE$6=0,IF(WE23&gt;=WE$8,WE$5,IF(WE23&lt;WF23,0,WE$5*(WE23-WF23)/(WE$8-WF23))),IF(WE23&lt;=WE$8,WE$5,IF(WE23&gt;WF23,0,WE$5*(WE23-WF23)/(WE$8-WF23))))))</f>
      </c>
      <c r="WH23" s="126">
        <f>IF(OR(WE23="",WF23=""),0,WE$5)</f>
      </c>
      <c r="WI23" s="125">
        <f>IF(WE$6=0,RANK(WG23,WG$12:WG$42,0),RANK(WG23,WG$12:WG$42,1))</f>
      </c>
      <c r="WJ23" s="126">
        <v>89.7838461538462</v>
      </c>
      <c r="WK23"/>
      <c r="WL23" s="126">
        <f>IF((COUNTA(WJ$12:WJ$42)+COUNTA(WK$12:WK$42)=0),0.6*WJ$5,IF(OR(WJ23="",WK23=""),0,IF(WJ$6=0,IF(WJ23&gt;=WJ$8,WJ$5,IF(WJ23&lt;WK23,0,WJ$5*(WJ23-WK23)/(WJ$8-WK23))),IF(WJ23&lt;=WJ$8,WJ$5,IF(WJ23&gt;WK23,0,WJ$5*(WJ23-WK23)/(WJ$8-WK23))))))</f>
      </c>
      <c r="WM23" s="126">
        <f>IF(OR(WJ23="",WK23=""),0,WJ$5)</f>
      </c>
      <c r="WN23" s="125">
        <f>IF(WJ$6=0,RANK(WL23,WL$12:WL$42,0),RANK(WL23,WL$12:WL$42,1))</f>
      </c>
      <c r="WO23" s="126">
        <v>99.5384615384615</v>
      </c>
      <c r="WP23" s="126">
        <v>99.4615384615385</v>
      </c>
      <c r="WQ23" s="126">
        <f>IF((COUNTA(WO$12:WO$42)+COUNTA(WP$12:WP$42)=0),0.6*WO$5,IF(OR(WO23="",WP23=""),0,IF(WO$6=0,IF(WO23&gt;=WO$8,WO$5,IF(WO23&lt;WP23,0,WO$5*(WO23-WP23)/(WO$8-WP23))),IF(WO23&lt;=WO$8,WO$5,IF(WO23&gt;WP23,0,WO$5*(WO23-WP23)/(WO$8-WP23))))))</f>
      </c>
      <c r="WR23" s="126">
        <f>IF(OR(WO23="",WP23=""),0,WO$5)</f>
      </c>
      <c r="WS23" s="125">
        <f>IF(WO$6=0,RANK(WQ23,WQ$12:WQ$42,0),RANK(WQ23,WQ$12:WQ$42,1))</f>
      </c>
      <c r="WT23" s="126">
        <v>99.5384615384615</v>
      </c>
      <c r="WU23" s="126">
        <v>97.79</v>
      </c>
      <c r="WV23" s="126">
        <f>IF((COUNTA(WT$12:WT$42)+COUNTA(WU$12:WU$42)=0),0.6*WT$5,IF(OR(WT23="",WU23=""),0,IF(WT$6=0,IF(WT23&gt;=WT$8,WT$5,IF(WT23&lt;WU23,0,WT$5*(WT23-WU23)/(WT$8-WU23))),IF(WT23&lt;=WT$8,WT$5,IF(WT23&gt;WU23,0,WT$5*(WT23-WU23)/(WT$8-WU23))))))</f>
      </c>
      <c r="WW23" s="126">
        <f>IF(OR(WT23="",WU23=""),0,WT$5)</f>
      </c>
      <c r="WX23" s="125">
        <f>IF(WT$6=0,RANK(WV23,WV$12:WV$42,0),RANK(WV23,WV$12:WV$42,1))</f>
      </c>
      <c r="WY23"/>
      <c r="WZ23"/>
      <c r="XA23" s="126">
        <f>IF((COUNTA(WY$12:WY$42)+COUNTA(WZ$12:WZ$42)=0),0.6*WY$5,IF(OR(WY23="",WZ23=""),0,IF(WY$6=0,IF(WY23&gt;=WY$8,WY$5,IF(WY23&lt;WZ23,0,WY$5*(WY23-WZ23)/(WY$8-WZ23))),IF(WY23&lt;=WY$8,WY$5,IF(WY23&gt;WZ23,0,WY$5*(WY23-WZ23)/(WY$8-WZ23))))))</f>
      </c>
      <c r="XB23" s="126">
        <f>IF(OR(WY23="",WZ23=""),0,WY$5)</f>
      </c>
      <c r="XC23" s="125">
        <f>IF(WY$6=0,RANK(XA23,XA$12:XA$42,0),RANK(XA23,XA$12:XA$42,1))</f>
      </c>
      <c r="XD23"/>
      <c r="XE23"/>
      <c r="XF23" s="126">
        <f>IF((COUNTA(XD$12:XD$42)+COUNTA(XE$12:XE$42)=0),0.6*XD$5,IF(OR(XD23="",XE23=""),0,IF(XD$6=0,IF(XD23&gt;=XD$8,XD$5,IF(XD23&lt;XE23,0,XD$5*(XD23-XE23)/(XD$8-XE23))),IF(XD23&lt;=XD$8,XD$5,IF(XD23&gt;XE23,0,XD$5*(XD23-XE23)/(XD$8-XE23))))))</f>
      </c>
      <c r="XG23" s="126">
        <f>IF(OR(XD23="",XE23=""),0,XD$5)</f>
      </c>
      <c r="XH23" s="125">
        <f>IF(XD$6=0,RANK(XF23,XF$12:XF$42,0),RANK(XF23,XF$12:XF$42,1))</f>
      </c>
      <c r="XI23" s="126">
        <v>91.6666666666667</v>
      </c>
      <c r="XJ23" s="126">
        <v>91.6666666666667</v>
      </c>
      <c r="XK23" s="126">
        <f>IF((COUNTA(XI$12:XI$42)+COUNTA(XJ$12:XJ$42)=0),0.6*XI$5,IF(OR(XI23="",XJ23=""),0,IF(XI$6=0,IF(XI23&gt;=XI$8,XI$5,IF(XI23&lt;XJ23,0,XI$5*(XI23-XJ23)/(XI$8-XJ23))),IF(XI23&lt;=XI$8,XI$5,IF(XI23&gt;XJ23,0,XI$5*(XI23-XJ23)/(XI$8-XJ23))))))</f>
      </c>
      <c r="XL23" s="126">
        <f>IF(OR(XI23="",XJ23=""),0,XI$5)</f>
      </c>
      <c r="XM23" s="125">
        <f>IF(XI$6=0,RANK(XK23,XK$12:XK$42,0),RANK(XK23,XK$12:XK$42,1))</f>
      </c>
      <c r="XN23" s="126">
        <v>91.6666666666667</v>
      </c>
      <c r="XO23" s="126">
        <v>91.6666666666667</v>
      </c>
      <c r="XP23" s="126">
        <f>IF((COUNTA(XN$12:XN$42)+COUNTA(XO$12:XO$42)=0),0.6*XN$5,IF(OR(XN23="",XO23=""),0,IF(XN$6=0,IF(XN23&gt;=XN$8,XN$5,IF(XN23&lt;XO23,0,XN$5*(XN23-XO23)/(XN$8-XO23))),IF(XN23&lt;=XN$8,XN$5,IF(XN23&gt;XO23,0,XN$5*(XN23-XO23)/(XN$8-XO23))))))</f>
      </c>
      <c r="XQ23" s="126">
        <f>IF(OR(XN23="",XO23=""),0,XN$5)</f>
      </c>
      <c r="XR23" s="125">
        <f>IF(XN$6=0,RANK(XP23,XP$12:XP$42,0),RANK(XP23,XP$12:XP$42,1))</f>
      </c>
      <c r="XS23" s="126">
        <v>0.669090909090909</v>
      </c>
      <c r="XT23" s="126">
        <v>0.804545454545455</v>
      </c>
      <c r="XU23" s="126">
        <f>IF((COUNTA(XS$12:XS$42)+COUNTA(XT$12:XT$42)=0),0.6*XS$5,IF(OR(XS23="",XT23=""),0,IF(XS$6=0,IF(XS23&gt;=XS$8,XS$5,IF(XS23&lt;XT23,0,XS$5*(XS23-XT23)/(XS$8-XT23))),IF(XS23&lt;=XS$8,XS$5,IF(XS23&gt;XT23,0,XS$5*(XS23-XT23)/(XS$8-XT23))))))</f>
      </c>
      <c r="XV23" s="126">
        <f>IF(OR(XS23="",XT23=""),0,XS$5)</f>
      </c>
      <c r="XW23" s="125">
        <f>IF(XS$6=0,RANK(XU23,XU$12:XU$42,0),RANK(XU23,XU$12:XU$42,1))</f>
      </c>
      <c r="XX23" s="126">
        <v>0.669090909090909</v>
      </c>
      <c r="XY23" s="126">
        <v>1.19</v>
      </c>
      <c r="XZ23" s="126">
        <f>IF((COUNTA(XX$12:XX$42)+COUNTA(XY$12:XY$42)=0),0.6*XX$5,IF(OR(XX23="",XY23=""),0,IF(XX$6=0,IF(XX23&gt;=XX$8,XX$5,IF(XX23&lt;XY23,0,XX$5*(XX23-XY23)/(XX$8-XY23))),IF(XX23&lt;=XX$8,XX$5,IF(XX23&gt;XY23,0,XX$5*(XX23-XY23)/(XX$8-XY23))))))</f>
      </c>
      <c r="YA23" s="126">
        <f>IF(OR(XX23="",XY23=""),0,XX$5)</f>
      </c>
      <c r="YB23" s="125">
        <f>IF(XX$6=0,RANK(XZ23,XZ$12:XZ$42,0),RANK(XZ23,XZ$12:XZ$42,1))</f>
      </c>
      <c r="YC23" s="126">
        <v>0.0669009090909091</v>
      </c>
      <c r="YD23" s="126">
        <v>0.511351219143003</v>
      </c>
      <c r="YE23" s="126">
        <f>IF((COUNTA(YC$12:YC$42)+COUNTA(YD$12:YD$42)=0),0.6*YC$5,IF(OR(YC23="",YD23=""),0,IF(YC$6=0,IF(YC23&gt;=YC$8,YC$5,IF(YC23&lt;YD23,0,YC$5*(YC23-YD23)/(YC$8-YD23))),IF(YC23&lt;=YC$8,YC$5,IF(YC23&gt;YD23,0,YC$5*(YC23-YD23)/(YC$8-YD23))))))</f>
      </c>
      <c r="YF23" s="126">
        <f>IF(OR(YC23="",YD23=""),0,YC$5)</f>
      </c>
      <c r="YG23" s="125">
        <f>IF(YC$6=0,RANK(YE23,YE$12:YE$42,0),RANK(YE23,YE$12:YE$42,1))</f>
      </c>
      <c r="YH23" s="126">
        <v>0.0669009090909091</v>
      </c>
      <c r="YI23" s="126">
        <v>2.61325818265135</v>
      </c>
      <c r="YJ23" s="126">
        <f>IF((COUNTA(YH$12:YH$42)+COUNTA(YI$12:YI$42)=0),0.6*YH$5,IF(OR(YH23="",YI23=""),0,IF(YH$6=0,IF(YH23&gt;=YH$8,YH$5,IF(YH23&lt;YI23,0,YH$5*(YH23-YI23)/(YH$8-YI23))),IF(YH23&lt;=YH$8,YH$5,IF(YH23&gt;YI23,0,YH$5*(YH23-YI23)/(YH$8-YI23))))))</f>
      </c>
      <c r="YK23" s="126">
        <f>IF(OR(YH23="",YI23=""),0,YH$5)</f>
      </c>
      <c r="YL23" s="125">
        <f>IF(YH$6=0,RANK(YJ23,YJ$12:YJ$42,0),RANK(YJ23,YJ$12:YJ$42,1))</f>
      </c>
      <c r="YM23" s="126">
        <v>17.9402974759615</v>
      </c>
      <c r="YN23" s="126">
        <v>14.7019140625</v>
      </c>
      <c r="YO23" s="126">
        <f>IF((COUNTA(YM$12:YM$42)+COUNTA(YN$12:YN$42)=0),0.6*YM$5,IF(OR(YM23="",YN23=""),0,IF(YM$6=0,IF(YM23&gt;=YM$8,YM$5,IF(YM23&lt;YN23,0,YM$5*(YM23-YN23)/(YM$8-YN23))),IF(YM23&lt;=YM$8,YM$5,IF(YM23&gt;YN23,0,YM$5*(YM23-YN23)/(YM$8-YN23))))))</f>
      </c>
      <c r="YP23" s="126">
        <f>IF(OR(YM23="",YN23=""),0,YM$5)</f>
      </c>
      <c r="YQ23" s="125">
        <f>IF(YM$6=0,RANK(YO23,YO$12:YO$42,0),RANK(YO23,YO$12:YO$42,1))</f>
      </c>
      <c r="YR23" s="126">
        <v>17.9402974759615</v>
      </c>
      <c r="YS23" s="126">
        <v>14.0583263221154</v>
      </c>
      <c r="YT23" s="126">
        <f>IF((COUNTA(YR$12:YR$42)+COUNTA(YS$12:YS$42)=0),0.6*YR$5,IF(OR(YR23="",YS23=""),0,IF(YR$6=0,IF(YR23&gt;=YR$8,YR$5,IF(YR23&lt;YS23,0,YR$5*(YR23-YS23)/(YR$8-YS23))),IF(YR23&lt;=YR$8,YR$5,IF(YR23&gt;YS23,0,YR$5*(YR23-YS23)/(YR$8-YS23))))))</f>
      </c>
      <c r="YU23" s="126">
        <f>IF(OR(YR23="",YS23=""),0,YR$5)</f>
      </c>
      <c r="YV23" s="125">
        <f>IF(YR$6=0,RANK(YT23,YT$12:YT$42,0),RANK(YT23,YT$12:YT$42,1))</f>
      </c>
      <c r="YW23" s="126">
        <v>4.67540114182692</v>
      </c>
      <c r="YX23" s="126">
        <v>13.4192179987981</v>
      </c>
      <c r="YY23" s="126">
        <f>IF((COUNTA(YW$12:YW$42)+COUNTA(YX$12:YX$42)=0),0.6*YW$5,IF(OR(YW23="",YX23=""),0,IF(YW$6=0,IF(YW23&gt;=YW$8,YW$5,IF(YW23&lt;YX23,0,YW$5*(YW23-YX23)/(YW$8-YX23))),IF(YW23&lt;=YW$8,YW$5,IF(YW23&gt;YX23,0,YW$5*(YW23-YX23)/(YW$8-YX23))))))</f>
      </c>
      <c r="YZ23" s="126">
        <f>IF(OR(YW23="",YX23=""),0,YW$5)</f>
      </c>
      <c r="ZA23" s="125">
        <f>IF(YW$6=0,RANK(YY23,YY$12:YY$42,0),RANK(YY23,YY$12:YY$42,1))</f>
      </c>
      <c r="ZB23" s="126">
        <v>4.67540114182692</v>
      </c>
      <c r="ZC23" s="126">
        <v>8.40131760817308</v>
      </c>
      <c r="ZD23" s="126">
        <f>IF((COUNTA(ZB$12:ZB$42)+COUNTA(ZC$12:ZC$42)=0),0.6*ZB$5,IF(OR(ZB23="",ZC23=""),0,IF(ZB$6=0,IF(ZB23&gt;=ZB$8,ZB$5,IF(ZB23&lt;ZC23,0,ZB$5*(ZB23-ZC23)/(ZB$8-ZC23))),IF(ZB23&lt;=ZB$8,ZB$5,IF(ZB23&gt;ZC23,0,ZB$5*(ZB23-ZC23)/(ZB$8-ZC23))))))</f>
      </c>
      <c r="ZE23" s="126">
        <f>IF(OR(ZB23="",ZC23=""),0,ZB$5)</f>
      </c>
      <c r="ZF23" s="125">
        <f>IF(ZB$6=0,RANK(ZD23,ZD$12:ZD$42,0),RANK(ZD23,ZD$12:ZD$42,1))</f>
      </c>
      <c r="ZG23" s="126">
        <v>97.6907142857143</v>
      </c>
      <c r="ZH23" s="126">
        <v>71.5292307692308</v>
      </c>
      <c r="ZI23" s="126">
        <f>IF((COUNTA(ZG$12:ZG$42)+COUNTA(ZH$12:ZH$42)=0),0.6*ZG$5,IF(OR(ZG23="",ZH23=""),0,IF(ZG$6=0,IF(ZG23&gt;=ZG$8,ZG$5,IF(ZG23&lt;ZH23,0,ZG$5*(ZG23-ZH23)/(ZG$8-ZH23))),IF(ZG23&lt;=ZG$8,ZG$5,IF(ZG23&gt;ZH23,0,ZG$5*(ZG23-ZH23)/(ZG$8-ZH23))))))</f>
      </c>
      <c r="ZJ23" s="126">
        <f>IF(OR(ZG23="",ZH23=""),0,ZG$5)</f>
      </c>
      <c r="ZK23" s="125">
        <f>IF(ZG$6=0,RANK(ZI23,ZI$12:ZI$42,0),RANK(ZI23,ZI$12:ZI$42,1))</f>
      </c>
      <c r="ZL23" s="126">
        <v>97.6907142857143</v>
      </c>
      <c r="ZM23" s="126">
        <v>78.6692307692308</v>
      </c>
      <c r="ZN23" s="126">
        <f>IF((COUNTA(ZL$12:ZL$42)+COUNTA(ZM$12:ZM$42)=0),0.6*ZL$5,IF(OR(ZL23="",ZM23=""),0,IF(ZL$6=0,IF(ZL23&gt;=ZL$8,ZL$5,IF(ZL23&lt;ZM23,0,ZL$5*(ZL23-ZM23)/(ZL$8-ZM23))),IF(ZL23&lt;=ZL$8,ZL$5,IF(ZL23&gt;ZM23,0,ZL$5*(ZL23-ZM23)/(ZL$8-ZM23))))))</f>
      </c>
      <c r="ZO23" s="126">
        <f>IF(OR(ZL23="",ZM23=""),0,ZL$5)</f>
      </c>
      <c r="ZP23" s="125">
        <f>IF(ZL$6=0,RANK(ZN23,ZN$12:ZN$42,0),RANK(ZN23,ZN$12:ZN$42,1))</f>
      </c>
      <c r="ZQ23" s="126">
        <v>94.72</v>
      </c>
      <c r="ZR23" s="126">
        <v>94.1971428571429</v>
      </c>
      <c r="ZS23" s="126">
        <f>IF((COUNTA(ZQ$12:ZQ$42)+COUNTA(ZR$12:ZR$42)=0),0.6*ZQ$5,IF(OR(ZQ23="",ZR23=""),0,IF(ZQ$6=0,IF(ZQ23&gt;=ZQ$8,ZQ$5,IF(ZQ23&lt;ZR23,0,ZQ$5*(ZQ23-ZR23)/(ZQ$8-ZR23))),IF(ZQ23&lt;=ZQ$8,ZQ$5,IF(ZQ23&gt;ZR23,0,ZQ$5*(ZQ23-ZR23)/(ZQ$8-ZR23))))))</f>
      </c>
      <c r="ZT23" s="126">
        <f>IF(OR(ZQ23="",ZR23=""),0,ZQ$5)</f>
      </c>
      <c r="ZU23" s="125">
        <f>IF(ZQ$6=0,RANK(ZS23,ZS$12:ZS$42,0),RANK(ZS23,ZS$12:ZS$42,1))</f>
      </c>
      <c r="ZV23" s="126">
        <v>94.72</v>
      </c>
      <c r="ZW23" s="126">
        <v>88.8169230769231</v>
      </c>
      <c r="ZX23" s="126">
        <f>IF((COUNTA(ZV$12:ZV$42)+COUNTA(ZW$12:ZW$42)=0),0.6*ZV$5,IF(OR(ZV23="",ZW23=""),0,IF(ZV$6=0,IF(ZV23&gt;=ZV$8,ZV$5,IF(ZV23&lt;ZW23,0,ZV$5*(ZV23-ZW23)/(ZV$8-ZW23))),IF(ZV23&lt;=ZV$8,ZV$5,IF(ZV23&gt;ZW23,0,ZV$5*(ZV23-ZW23)/(ZV$8-ZW23))))))</f>
      </c>
      <c r="ZY23" s="126">
        <f>IF(OR(ZV23="",ZW23=""),0,ZV$5)</f>
      </c>
      <c r="ZZ23" s="125">
        <f>IF(ZV$6=0,RANK(ZX23,ZX$12:ZX$42,0),RANK(ZX23,ZX$12:ZX$42,1))</f>
      </c>
      <c r="AAA23" s="126">
        <v>1.715</v>
      </c>
      <c r="AAB23" s="126">
        <v>5.585</v>
      </c>
      <c r="AAC23" s="126">
        <f>IF((COUNTA(AAA$12:AAA$42)+COUNTA(AAB$12:AAB$42)=0),0.6*AAA$5,IF(OR(AAA23="",AAB23=""),0,IF(AAA$6=0,IF(AAA23&gt;=AAA$8,AAA$5,IF(AAA23&lt;AAB23,0,AAA$5*(AAA23-AAB23)/(AAA$8-AAB23))),IF(AAA23&lt;=AAA$8,AAA$5,IF(AAA23&gt;AAB23,0,AAA$5*(AAA23-AAB23)/(AAA$8-AAB23))))))</f>
      </c>
      <c r="AAD23" s="126">
        <f>IF(OR(AAA23="",AAB23=""),0,AAA$5)</f>
      </c>
      <c r="AAE23" s="125">
        <f>IF(AAA$6=0,RANK(AAC23,AAC$12:AAC$42,0),RANK(AAC23,AAC$12:AAC$42,1))</f>
      </c>
      <c r="AAF23" s="126">
        <v>1.715</v>
      </c>
      <c r="AAG23" s="126">
        <v>4.52083333333333</v>
      </c>
      <c r="AAH23" s="126">
        <f>IF((COUNTA(AAF$12:AAF$42)+COUNTA(AAG$12:AAG$42)=0),0.6*AAF$5,IF(OR(AAF23="",AAG23=""),0,IF(AAF$6=0,IF(AAF23&gt;=AAF$8,AAF$5,IF(AAF23&lt;AAG23,0,AAF$5*(AAF23-AAG23)/(AAF$8-AAG23))),IF(AAF23&lt;=AAF$8,AAF$5,IF(AAF23&gt;AAG23,0,AAF$5*(AAF23-AAG23)/(AAF$8-AAG23))))))</f>
      </c>
      <c r="AAI23" s="126">
        <f>IF(OR(AAF23="",AAG23=""),0,AAF$5)</f>
      </c>
      <c r="AAJ23" s="125">
        <f>IF(AAF$6=0,RANK(AAH23,AAH$12:AAH$42,0),RANK(AAH23,AAH$12:AAH$42,1))</f>
      </c>
      <c r="AAK23" s="126">
        <v>90.8235714285714</v>
      </c>
      <c r="AAL23"/>
      <c r="AAM23" s="126">
        <f>IF((COUNTA(AAK$12:AAK$42)+COUNTA(AAL$12:AAL$42)=0),0.6*AAK$5,IF(OR(AAK23="",AAL23=""),0,IF(AAK$6=0,IF(AAK23&gt;=AAK$8,AAK$5,IF(AAK23&lt;AAL23,0,AAK$5*(AAK23-AAL23)/(AAK$8-AAL23))),IF(AAK23&lt;=AAK$8,AAK$5,IF(AAK23&gt;AAL23,0,AAK$5*(AAK23-AAL23)/(AAK$8-AAL23))))))</f>
      </c>
      <c r="AAN23" s="126">
        <f>IF(OR(AAK23="",AAL23=""),0,AAK$5)</f>
      </c>
      <c r="AAO23" s="125">
        <f>IF(AAK$6=0,RANK(AAM23,AAM$12:AAM$42,0),RANK(AAM23,AAM$12:AAM$42,1))</f>
      </c>
      <c r="AAP23" s="126">
        <v>90.8235714285714</v>
      </c>
      <c r="AAQ23"/>
      <c r="AAR23" s="126">
        <f>IF((COUNTA(AAP$12:AAP$42)+COUNTA(AAQ$12:AAQ$42)=0),0.6*AAP$5,IF(OR(AAP23="",AAQ23=""),0,IF(AAP$6=0,IF(AAP23&gt;=AAP$8,AAP$5,IF(AAP23&lt;AAQ23,0,AAP$5*(AAP23-AAQ23)/(AAP$8-AAQ23))),IF(AAP23&lt;=AAP$8,AAP$5,IF(AAP23&gt;AAQ23,0,AAP$5*(AAP23-AAQ23)/(AAP$8-AAQ23))))))</f>
      </c>
      <c r="AAS23" s="126">
        <f>IF(OR(AAP23="",AAQ23=""),0,AAP$5)</f>
      </c>
      <c r="AAT23" s="125">
        <f>IF(AAP$6=0,RANK(AAR23,AAR$12:AAR$42,0),RANK(AAR23,AAR$12:AAR$42,1))</f>
      </c>
      <c r="AAU23" s="126">
        <v>98.6285714285714</v>
      </c>
      <c r="AAV23" s="126">
        <v>92.5</v>
      </c>
      <c r="AAW23" s="126">
        <f>IF((COUNTA(AAU$12:AAU$42)+COUNTA(AAV$12:AAV$42)=0),0.6*AAU$5,IF(OR(AAU23="",AAV23=""),0,IF(AAU$6=0,IF(AAU23&gt;=AAU$8,AAU$5,IF(AAU23&lt;AAV23,0,AAU$5*(AAU23-AAV23)/(AAU$8-AAV23))),IF(AAU23&lt;=AAU$8,AAU$5,IF(AAU23&gt;AAV23,0,AAU$5*(AAU23-AAV23)/(AAU$8-AAV23))))))</f>
      </c>
      <c r="AAX23" s="126">
        <f>IF(OR(AAU23="",AAV23=""),0,AAU$5)</f>
      </c>
      <c r="AAY23" s="125">
        <f>IF(AAU$6=0,RANK(AAW23,AAW$12:AAW$42,0),RANK(AAW23,AAW$12:AAW$42,1))</f>
      </c>
      <c r="AAZ23" s="126">
        <v>98.6285714285714</v>
      </c>
      <c r="ABA23" s="126">
        <v>94.2307692307692</v>
      </c>
      <c r="ABB23" s="126">
        <f>IF((COUNTA(AAZ$12:AAZ$42)+COUNTA(ABA$12:ABA$42)=0),0.6*AAZ$5,IF(OR(AAZ23="",ABA23=""),0,IF(AAZ$6=0,IF(AAZ23&gt;=AAZ$8,AAZ$5,IF(AAZ23&lt;ABA23,0,AAZ$5*(AAZ23-ABA23)/(AAZ$8-ABA23))),IF(AAZ23&lt;=AAZ$8,AAZ$5,IF(AAZ23&gt;ABA23,0,AAZ$5*(AAZ23-ABA23)/(AAZ$8-ABA23))))))</f>
      </c>
      <c r="ABC23" s="126">
        <f>IF(OR(AAZ23="",ABA23=""),0,AAZ$5)</f>
      </c>
      <c r="ABD23" s="125">
        <f>IF(AAZ$6=0,RANK(ABB23,ABB$12:ABB$42,0),RANK(ABB23,ABB$12:ABB$42,1))</f>
      </c>
      <c r="ABE23"/>
      <c r="ABF23"/>
      <c r="ABG23" s="126">
        <f>IF((COUNTA(ABE$12:ABE$42)+COUNTA(ABF$12:ABF$42)=0),0.6*ABE$5,IF(OR(ABE23="",ABF23=""),0,IF(ABE$6=0,IF(ABE23&gt;=ABE$8,ABE$5,IF(ABE23&lt;ABF23,0,ABE$5*(ABE23-ABF23)/(ABE$8-ABF23))),IF(ABE23&lt;=ABE$8,ABE$5,IF(ABE23&gt;ABF23,0,ABE$5*(ABE23-ABF23)/(ABE$8-ABF23))))))</f>
      </c>
      <c r="ABH23" s="126">
        <f>IF(OR(ABE23="",ABF23=""),0,ABE$5)</f>
      </c>
      <c r="ABI23" s="125">
        <f>IF(ABE$6=0,RANK(ABG23,ABG$12:ABG$42,0),RANK(ABG23,ABG$12:ABG$42,1))</f>
      </c>
      <c r="ABJ23"/>
      <c r="ABK23"/>
      <c r="ABL23" s="126">
        <f>IF((COUNTA(ABJ$12:ABJ$42)+COUNTA(ABK$12:ABK$42)=0),0.6*ABJ$5,IF(OR(ABJ23="",ABK23=""),0,IF(ABJ$6=0,IF(ABJ23&gt;=ABJ$8,ABJ$5,IF(ABJ23&lt;ABK23,0,ABJ$5*(ABJ23-ABK23)/(ABJ$8-ABK23))),IF(ABJ23&lt;=ABJ$8,ABJ$5,IF(ABJ23&gt;ABK23,0,ABJ$5*(ABJ23-ABK23)/(ABJ$8-ABK23))))))</f>
      </c>
      <c r="ABM23" s="126">
        <f>IF(OR(ABJ23="",ABK23=""),0,ABJ$5)</f>
      </c>
      <c r="ABN23" s="125">
        <f>IF(ABJ$6=0,RANK(ABL23,ABL$12:ABL$42,0),RANK(ABL23,ABL$12:ABL$42,1))</f>
      </c>
      <c r="ABO23" s="126">
        <v>98.2142857142857</v>
      </c>
      <c r="ABP23" s="126">
        <v>85.7142857142857</v>
      </c>
      <c r="ABQ23" s="126">
        <f>IF((COUNTA(ABO$12:ABO$42)+COUNTA(ABP$12:ABP$42)=0),0.6*ABO$5,IF(OR(ABO23="",ABP23=""),0,IF(ABO$6=0,IF(ABO23&gt;=ABO$8,ABO$5,IF(ABO23&lt;ABP23,0,ABO$5*(ABO23-ABP23)/(ABO$8-ABP23))),IF(ABO23&lt;=ABO$8,ABO$5,IF(ABO23&gt;ABP23,0,ABO$5*(ABO23-ABP23)/(ABO$8-ABP23))))))</f>
      </c>
      <c r="ABR23" s="126">
        <f>IF(OR(ABO23="",ABP23=""),0,ABO$5)</f>
      </c>
      <c r="ABS23" s="125">
        <f>IF(ABO$6=0,RANK(ABQ23,ABQ$12:ABQ$42,0),RANK(ABQ23,ABQ$12:ABQ$42,1))</f>
      </c>
      <c r="ABT23" s="126">
        <v>98.2142857142857</v>
      </c>
      <c r="ABU23" s="126">
        <v>96.1538461538462</v>
      </c>
      <c r="ABV23" s="126">
        <f>IF((COUNTA(ABT$12:ABT$42)+COUNTA(ABU$12:ABU$42)=0),0.6*ABT$5,IF(OR(ABT23="",ABU23=""),0,IF(ABT$6=0,IF(ABT23&gt;=ABT$8,ABT$5,IF(ABT23&lt;ABU23,0,ABT$5*(ABT23-ABU23)/(ABT$8-ABU23))),IF(ABT23&lt;=ABT$8,ABT$5,IF(ABT23&gt;ABU23,0,ABT$5*(ABT23-ABU23)/(ABT$8-ABU23))))))</f>
      </c>
      <c r="ABW23" s="126">
        <f>IF(OR(ABT23="",ABU23=""),0,ABT$5)</f>
      </c>
      <c r="ABX23" s="125">
        <f>IF(ABT$6=0,RANK(ABV23,ABV$12:ABV$42,0),RANK(ABV23,ABV$12:ABV$42,1))</f>
      </c>
      <c r="ABY23" s="126">
        <v>0.615714285714286</v>
      </c>
      <c r="ABZ23" s="126">
        <v>1.27153846153846</v>
      </c>
      <c r="ACA23" s="126">
        <f>IF((COUNTA(ABY$12:ABY$42)+COUNTA(ABZ$12:ABZ$42)=0),0.6*ABY$5,IF(OR(ABY23="",ABZ23=""),0,IF(ABY$6=0,IF(ABY23&gt;=ABY$8,ABY$5,IF(ABY23&lt;ABZ23,0,ABY$5*(ABY23-ABZ23)/(ABY$8-ABZ23))),IF(ABY23&lt;=ABY$8,ABY$5,IF(ABY23&gt;ABZ23,0,ABY$5*(ABY23-ABZ23)/(ABY$8-ABZ23))))))</f>
      </c>
      <c r="ACB23" s="126">
        <f>IF(OR(ABY23="",ABZ23=""),0,ABY$5)</f>
      </c>
      <c r="ACC23" s="125">
        <f>IF(ABY$6=0,RANK(ACA23,ACA$12:ACA$42,0),RANK(ACA23,ACA$12:ACA$42,1))</f>
      </c>
      <c r="ACD23" s="126">
        <v>0.615714285714286</v>
      </c>
      <c r="ACE23" s="126">
        <v>1.12384615384615</v>
      </c>
      <c r="ACF23" s="126">
        <f>IF((COUNTA(ACD$12:ACD$42)+COUNTA(ACE$12:ACE$42)=0),0.6*ACD$5,IF(OR(ACD23="",ACE23=""),0,IF(ACD$6=0,IF(ACD23&gt;=ACD$8,ACD$5,IF(ACD23&lt;ACE23,0,ACD$5*(ACD23-ACE23)/(ACD$8-ACE23))),IF(ACD23&lt;=ACD$8,ACD$5,IF(ACD23&gt;ACE23,0,ACD$5*(ACD23-ACE23)/(ACD$8-ACE23))))))</f>
      </c>
      <c r="ACG23" s="126">
        <f>IF(OR(ACD23="",ACE23=""),0,ACD$5)</f>
      </c>
      <c r="ACH23" s="125">
        <f>IF(ACD$6=0,RANK(ACF23,ACF$12:ACF$42,0),RANK(ACF23,ACF$12:ACF$42,1))</f>
      </c>
      <c r="ACI23" s="126">
        <v>0.131383642857143</v>
      </c>
      <c r="ACJ23" s="126">
        <v>0.603812431297626</v>
      </c>
      <c r="ACK23" s="126">
        <f>IF((COUNTA(ACI$12:ACI$42)+COUNTA(ACJ$12:ACJ$42)=0),0.6*ACI$5,IF(OR(ACI23="",ACJ23=""),0,IF(ACI$6=0,IF(ACI23&gt;=ACI$8,ACI$5,IF(ACI23&lt;ACJ23,0,ACI$5*(ACI23-ACJ23)/(ACI$8-ACJ23))),IF(ACI23&lt;=ACI$8,ACI$5,IF(ACI23&gt;ACJ23,0,ACI$5*(ACI23-ACJ23)/(ACI$8-ACJ23))))))</f>
      </c>
      <c r="ACL23" s="126">
        <f>IF(OR(ACI23="",ACJ23=""),0,ACI$5)</f>
      </c>
      <c r="ACM23" s="125">
        <f>IF(ACI$6=0,RANK(ACK23,ACK$12:ACK$42,0),RANK(ACK23,ACK$12:ACK$42,1))</f>
      </c>
      <c r="ACN23" s="126">
        <v>0.131383642857143</v>
      </c>
      <c r="ACO23" s="126">
        <v>0.728375035642826</v>
      </c>
      <c r="ACP23" s="126">
        <f>IF((COUNTA(ACN$12:ACN$42)+COUNTA(ACO$12:ACO$42)=0),0.6*ACN$5,IF(OR(ACN23="",ACO23=""),0,IF(ACN$6=0,IF(ACN23&gt;=ACN$8,ACN$5,IF(ACN23&lt;ACO23,0,ACN$5*(ACN23-ACO23)/(ACN$8-ACO23))),IF(ACN23&lt;=ACN$8,ACN$5,IF(ACN23&gt;ACO23,0,ACN$5*(ACN23-ACO23)/(ACN$8-ACO23))))))</f>
      </c>
      <c r="ACQ23" s="126">
        <f>IF(OR(ACN23="",ACO23=""),0,ACN$5)</f>
      </c>
      <c r="ACR23" s="125">
        <f>IF(ACN$6=0,RANK(ACP23,ACP$12:ACP$42,0),RANK(ACP23,ACP$12:ACP$42,1))</f>
      </c>
      <c r="ACS23" s="126">
        <v>31.4058723772321</v>
      </c>
      <c r="ACT23" s="126">
        <v>11.6605823863636</v>
      </c>
      <c r="ACU23" s="126">
        <f>IF((COUNTA(ACS$12:ACS$42)+COUNTA(ACT$12:ACT$42)=0),0.6*ACS$5,IF(OR(ACS23="",ACT23=""),0,IF(ACS$6=0,IF(ACS23&gt;=ACS$8,ACS$5,IF(ACS23&lt;ACT23,0,ACS$5*(ACS23-ACT23)/(ACS$8-ACT23))),IF(ACS23&lt;=ACS$8,ACS$5,IF(ACS23&gt;ACT23,0,ACS$5*(ACS23-ACT23)/(ACS$8-ACT23))))))</f>
      </c>
      <c r="ACV23" s="126">
        <f>IF(OR(ACS23="",ACT23=""),0,ACS$5)</f>
      </c>
      <c r="ACW23" s="125">
        <f>IF(ACS$6=0,RANK(ACU23,ACU$12:ACU$42,0),RANK(ACU23,ACU$12:ACU$42,1))</f>
      </c>
      <c r="ACX23" s="126">
        <v>31.4058723772321</v>
      </c>
      <c r="ACY23" s="126">
        <v>18.6943093039773</v>
      </c>
      <c r="ACZ23" s="126">
        <f>IF((COUNTA(ACX$12:ACX$42)+COUNTA(ACY$12:ACY$42)=0),0.6*ACX$5,IF(OR(ACX23="",ACY23=""),0,IF(ACX$6=0,IF(ACX23&gt;=ACX$8,ACX$5,IF(ACX23&lt;ACY23,0,ACX$5*(ACX23-ACY23)/(ACX$8-ACY23))),IF(ACX23&lt;=ACX$8,ACX$5,IF(ACX23&gt;ACY23,0,ACX$5*(ACX23-ACY23)/(ACX$8-ACY23))))))</f>
      </c>
      <c r="ADA23" s="126">
        <f>IF(OR(ACX23="",ACY23=""),0,ACX$5)</f>
      </c>
      <c r="ADB23" s="125">
        <f>IF(ACX$6=0,RANK(ACZ23,ACZ$12:ACZ$42,0),RANK(ACZ23,ACZ$12:ACZ$42,1))</f>
      </c>
      <c r="ADC23" s="126">
        <v>3.99975473772321</v>
      </c>
      <c r="ADD23" s="126">
        <v>7.85945452008928</v>
      </c>
      <c r="ADE23" s="126">
        <f>IF((COUNTA(ADC$12:ADC$42)+COUNTA(ADD$12:ADD$42)=0),0.6*ADC$5,IF(OR(ADC23="",ADD23=""),0,IF(ADC$6=0,IF(ADC23&gt;=ADC$8,ADC$5,IF(ADC23&lt;ADD23,0,ADC$5*(ADC23-ADD23)/(ADC$8-ADD23))),IF(ADC23&lt;=ADC$8,ADC$5,IF(ADC23&gt;ADD23,0,ADC$5*(ADC23-ADD23)/(ADC$8-ADD23))))))</f>
      </c>
      <c r="ADF23" s="126">
        <f>IF(OR(ADC23="",ADD23=""),0,ADC$5)</f>
      </c>
      <c r="ADG23" s="125">
        <f>IF(ADC$6=0,RANK(ADE23,ADE$12:ADE$42,0),RANK(ADE23,ADE$12:ADE$42,1))</f>
      </c>
      <c r="ADH23" s="126">
        <v>3.99975473772321</v>
      </c>
      <c r="ADI23" s="126">
        <v>7.21913161057692</v>
      </c>
      <c r="ADJ23" s="126">
        <f>IF((COUNTA(ADH$12:ADH$42)+COUNTA(ADI$12:ADI$42)=0),0.6*ADH$5,IF(OR(ADH23="",ADI23=""),0,IF(ADH$6=0,IF(ADH23&gt;=ADH$8,ADH$5,IF(ADH23&lt;ADI23,0,ADH$5*(ADH23-ADI23)/(ADH$8-ADI23))),IF(ADH23&lt;=ADH$8,ADH$5,IF(ADH23&gt;ADI23,0,ADH$5*(ADH23-ADI23)/(ADH$8-ADI23))))))</f>
      </c>
      <c r="ADK23" s="126">
        <f>IF(OR(ADH23="",ADI23=""),0,ADH$5)</f>
      </c>
      <c r="ADL23" s="125">
        <f>IF(ADH$6=0,RANK(ADJ23,ADJ$12:ADJ$42,0),RANK(ADJ23,ADJ$12:ADJ$42,1))</f>
      </c>
      <c r="ADM23"/>
      <c r="ADN23"/>
      <c r="ADO23" s="126">
        <f>IF((COUNTA(ADM$12:ADM$42)+COUNTA(ADN$12:ADN$42)=0),0.6*ADM$5,IF(OR(ADM23="",ADN23=""),0,IF(ADM$6=0,IF(ADM23&gt;=ADM$8,ADM$5,IF(ADM23&lt;ADN23,0,ADM$5*(ADM23-ADN23)/(ADM$8-ADN23))),IF(ADM23&lt;=ADM$8,ADM$5,IF(ADM23&gt;ADN23,0,ADM$5*(ADM23-ADN23)/(ADM$8-ADN23))))))</f>
      </c>
      <c r="ADP23" s="126">
        <f>IF(OR(ADM23="",ADN23=""),0,ADM$5)</f>
      </c>
      <c r="ADQ23" s="125">
        <f>IF(ADM$6=0,RANK(ADO23,ADO$12:ADO$42,0),RANK(ADO23,ADO$12:ADO$42,1))</f>
      </c>
      <c r="ADR23"/>
      <c r="ADS23"/>
      <c r="ADT23" s="126">
        <f>IF((COUNTA(ADR$12:ADR$42)+COUNTA(ADS$12:ADS$42)=0),0.6*ADR$5,IF(OR(ADR23="",ADS23=""),0,IF(ADR$6=0,IF(ADR23&gt;=ADR$8,ADR$5,IF(ADR23&lt;ADS23,0,ADR$5*(ADR23-ADS23)/(ADR$8-ADS23))),IF(ADR23&lt;=ADR$8,ADR$5,IF(ADR23&gt;ADS23,0,ADR$5*(ADR23-ADS23)/(ADR$8-ADS23))))))</f>
      </c>
      <c r="ADU23" s="126">
        <f>IF(OR(ADR23="",ADS23=""),0,ADR$5)</f>
      </c>
      <c r="ADV23" s="125">
        <f>IF(ADR$6=0,RANK(ADT23,ADT$12:ADT$42,0),RANK(ADT23,ADT$12:ADT$42,1))</f>
      </c>
      <c r="ADW23"/>
      <c r="ADX23"/>
      <c r="ADY23" s="126">
        <f>IF((COUNTA(ADW$12:ADW$42)+COUNTA(ADX$12:ADX$42)=0),0.6*ADW$5,IF(OR(ADW23="",ADX23=""),0,IF(ADW$6=0,IF(ADW23&gt;=ADW$8,ADW$5,IF(ADW23&lt;ADX23,0,ADW$5*(ADW23-ADX23)/(ADW$8-ADX23))),IF(ADW23&lt;=ADW$8,ADW$5,IF(ADW23&gt;ADX23,0,ADW$5*(ADW23-ADX23)/(ADW$8-ADX23))))))</f>
      </c>
      <c r="ADZ23" s="126">
        <f>IF(OR(ADW23="",ADX23=""),0,ADW$5)</f>
      </c>
      <c r="AEA23" s="125">
        <f>IF(ADW$6=0,RANK(ADY23,ADY$12:ADY$42,0),RANK(ADY23,ADY$12:ADY$42,1))</f>
      </c>
      <c r="AEB23"/>
      <c r="AEC23"/>
      <c r="AED23" s="126">
        <f>IF((COUNTA(AEB$12:AEB$42)+COUNTA(AEC$12:AEC$42)=0),0.6*AEB$5,IF(OR(AEB23="",AEC23=""),0,IF(AEB$6=0,IF(AEB23&gt;=AEB$8,AEB$5,IF(AEB23&lt;AEC23,0,AEB$5*(AEB23-AEC23)/(AEB$8-AEC23))),IF(AEB23&lt;=AEB$8,AEB$5,IF(AEB23&gt;AEC23,0,AEB$5*(AEB23-AEC23)/(AEB$8-AEC23))))))</f>
      </c>
      <c r="AEE23" s="126">
        <f>IF(OR(AEB23="",AEC23=""),0,AEB$5)</f>
      </c>
      <c r="AEF23" s="125">
        <f>IF(AEB$6=0,RANK(AED23,AED$12:AED$42,0),RANK(AED23,AED$12:AED$42,1))</f>
      </c>
      <c r="AEG23"/>
      <c r="AEH23"/>
      <c r="AEI23" s="126">
        <f>IF((COUNTA(AEG$12:AEG$42)+COUNTA(AEH$12:AEH$42)=0),0.6*AEG$5,IF(OR(AEG23="",AEH23=""),0,IF(AEG$6=0,IF(AEG23&gt;=AEG$8,AEG$5,IF(AEG23&lt;AEH23,0,AEG$5*(AEG23-AEH23)/(AEG$8-AEH23))),IF(AEG23&lt;=AEG$8,AEG$5,IF(AEG23&gt;AEH23,0,AEG$5*(AEG23-AEH23)/(AEG$8-AEH23))))))</f>
      </c>
      <c r="AEJ23" s="126">
        <f>IF(OR(AEG23="",AEH23=""),0,AEG$5)</f>
      </c>
      <c r="AEK23" s="125">
        <f>IF(AEG$6=0,RANK(AEI23,AEI$12:AEI$42,0),RANK(AEI23,AEI$12:AEI$42,1))</f>
      </c>
      <c r="AEL23"/>
      <c r="AEM23"/>
      <c r="AEN23" s="126">
        <f>IF((COUNTA(AEL$12:AEL$42)+COUNTA(AEM$12:AEM$42)=0),0.6*AEL$5,IF(OR(AEL23="",AEM23=""),0,IF(AEL$6=0,IF(AEL23&gt;=AEL$8,AEL$5,IF(AEL23&lt;AEM23,0,AEL$5*(AEL23-AEM23)/(AEL$8-AEM23))),IF(AEL23&lt;=AEL$8,AEL$5,IF(AEL23&gt;AEM23,0,AEL$5*(AEL23-AEM23)/(AEL$8-AEM23))))))</f>
      </c>
      <c r="AEO23" s="126">
        <f>IF(OR(AEL23="",AEM23=""),0,AEL$5)</f>
      </c>
      <c r="AEP23" s="125">
        <f>IF(AEL$6=0,RANK(AEN23,AEN$12:AEN$42,0),RANK(AEN23,AEN$12:AEN$42,1))</f>
      </c>
      <c r="AEQ23"/>
      <c r="AER23"/>
      <c r="AES23" s="126">
        <f>IF((COUNTA(AEQ$12:AEQ$42)+COUNTA(AER$12:AER$42)=0),0.6*AEQ$5,IF(OR(AEQ23="",AER23=""),0,IF(AEQ$6=0,IF(AEQ23&gt;=AEQ$8,AEQ$5,IF(AEQ23&lt;AER23,0,AEQ$5*(AEQ23-AER23)/(AEQ$8-AER23))),IF(AEQ23&lt;=AEQ$8,AEQ$5,IF(AEQ23&gt;AER23,0,AEQ$5*(AEQ23-AER23)/(AEQ$8-AER23))))))</f>
      </c>
      <c r="AET23" s="126">
        <f>IF(OR(AEQ23="",AER23=""),0,AEQ$5)</f>
      </c>
      <c r="AEU23" s="125">
        <f>IF(AEQ$6=0,RANK(AES23,AES$12:AES$42,0),RANK(AES23,AES$12:AES$42,1))</f>
      </c>
      <c r="AEV23"/>
      <c r="AEW23"/>
      <c r="AEX23" s="126">
        <f>IF((COUNTA(AEV$12:AEV$42)+COUNTA(AEW$12:AEW$42)=0),0.6*AEV$5,IF(OR(AEV23="",AEW23=""),0,IF(AEV$6=0,IF(AEV23&gt;=AEV$8,AEV$5,IF(AEV23&lt;AEW23,0,AEV$5*(AEV23-AEW23)/(AEV$8-AEW23))),IF(AEV23&lt;=AEV$8,AEV$5,IF(AEV23&gt;AEW23,0,AEV$5*(AEV23-AEW23)/(AEV$8-AEW23))))))</f>
      </c>
      <c r="AEY23" s="126">
        <f>IF(OR(AEV23="",AEW23=""),0,AEV$5)</f>
      </c>
      <c r="AEZ23" s="125">
        <f>IF(AEV$6=0,RANK(AEX23,AEX$12:AEX$42,0),RANK(AEX23,AEX$12:AEX$42,1))</f>
      </c>
      <c r="AFA23"/>
      <c r="AFB23"/>
      <c r="AFC23" s="126">
        <f>IF((COUNTA(AFA$12:AFA$42)+COUNTA(AFB$12:AFB$42)=0),0.6*AFA$5,IF(OR(AFA23="",AFB23=""),0,IF(AFA$6=0,IF(AFA23&gt;=AFA$8,AFA$5,IF(AFA23&lt;AFB23,0,AFA$5*(AFA23-AFB23)/(AFA$8-AFB23))),IF(AFA23&lt;=AFA$8,AFA$5,IF(AFA23&gt;AFB23,0,AFA$5*(AFA23-AFB23)/(AFA$8-AFB23))))))</f>
      </c>
      <c r="AFD23" s="126">
        <f>IF(OR(AFA23="",AFB23=""),0,AFA$5)</f>
      </c>
      <c r="AFE23" s="125">
        <f>IF(AFA$6=0,RANK(AFC23,AFC$12:AFC$42,0),RANK(AFC23,AFC$12:AFC$42,1))</f>
      </c>
      <c r="AFF23"/>
      <c r="AFG23"/>
      <c r="AFH23" s="126">
        <f>IF((COUNTA(AFF$12:AFF$42)+COUNTA(AFG$12:AFG$42)=0),0.6*AFF$5,IF(OR(AFF23="",AFG23=""),0,IF(AFF$6=0,IF(AFF23&gt;=AFF$8,AFF$5,IF(AFF23&lt;AFG23,0,AFF$5*(AFF23-AFG23)/(AFF$8-AFG23))),IF(AFF23&lt;=AFF$8,AFF$5,IF(AFF23&gt;AFG23,0,AFF$5*(AFF23-AFG23)/(AFF$8-AFG23))))))</f>
      </c>
      <c r="AFI23" s="126">
        <f>IF(OR(AFF23="",AFG23=""),0,AFF$5)</f>
      </c>
      <c r="AFJ23" s="125">
        <f>IF(AFF$6=0,RANK(AFH23,AFH$12:AFH$42,0),RANK(AFH23,AFH$12:AFH$42,1))</f>
      </c>
      <c r="AFK23"/>
      <c r="AFL23"/>
      <c r="AFM23" s="126">
        <f>IF((COUNTA(AFK$12:AFK$42)+COUNTA(AFL$12:AFL$42)=0),0.6*AFK$5,IF(OR(AFK23="",AFL23=""),0,IF(AFK$6=0,IF(AFK23&gt;=AFK$8,AFK$5,IF(AFK23&lt;AFL23,0,AFK$5*(AFK23-AFL23)/(AFK$8-AFL23))),IF(AFK23&lt;=AFK$8,AFK$5,IF(AFK23&gt;AFL23,0,AFK$5*(AFK23-AFL23)/(AFK$8-AFL23))))))</f>
      </c>
      <c r="AFN23" s="126">
        <f>IF(OR(AFK23="",AFL23=""),0,AFK$5)</f>
      </c>
      <c r="AFO23" s="125">
        <f>IF(AFK$6=0,RANK(AFM23,AFM$12:AFM$42,0),RANK(AFM23,AFM$12:AFM$42,1))</f>
      </c>
      <c r="AFP23"/>
      <c r="AFQ23"/>
      <c r="AFR23" s="126">
        <f>IF((COUNTA(AFP$12:AFP$42)+COUNTA(AFQ$12:AFQ$42)=0),0.6*AFP$5,IF(OR(AFP23="",AFQ23=""),0,IF(AFP$6=0,IF(AFP23&gt;=AFP$8,AFP$5,IF(AFP23&lt;AFQ23,0,AFP$5*(AFP23-AFQ23)/(AFP$8-AFQ23))),IF(AFP23&lt;=AFP$8,AFP$5,IF(AFP23&gt;AFQ23,0,AFP$5*(AFP23-AFQ23)/(AFP$8-AFQ23))))))</f>
      </c>
      <c r="AFS23" s="126">
        <f>IF(OR(AFP23="",AFQ23=""),0,AFP$5)</f>
      </c>
      <c r="AFT23" s="125">
        <f>IF(AFP$6=0,RANK(AFR23,AFR$12:AFR$42,0),RANK(AFR23,AFR$12:AFR$42,1))</f>
      </c>
      <c r="AFU23"/>
      <c r="AFV23"/>
      <c r="AFW23" s="126">
        <f>IF((COUNTA(AFU$12:AFU$42)+COUNTA(AFV$12:AFV$42)=0),0.6*AFU$5,IF(OR(AFU23="",AFV23=""),0,IF(AFU$6=0,IF(AFU23&gt;=AFU$8,AFU$5,IF(AFU23&lt;AFV23,0,AFU$5*(AFU23-AFV23)/(AFU$8-AFV23))),IF(AFU23&lt;=AFU$8,AFU$5,IF(AFU23&gt;AFV23,0,AFU$5*(AFU23-AFV23)/(AFU$8-AFV23))))))</f>
      </c>
      <c r="AFX23" s="126">
        <f>IF(OR(AFU23="",AFV23=""),0,AFU$5)</f>
      </c>
      <c r="AFY23" s="125">
        <f>IF(AFU$6=0,RANK(AFW23,AFW$12:AFW$42,0),RANK(AFW23,AFW$12:AFW$42,1))</f>
      </c>
      <c r="AFZ23"/>
      <c r="AGA23"/>
      <c r="AGB23" s="126">
        <f>IF((COUNTA(AFZ$12:AFZ$42)+COUNTA(AGA$12:AGA$42)=0),0.6*AFZ$5,IF(OR(AFZ23="",AGA23=""),0,IF(AFZ$6=0,IF(AFZ23&gt;=AFZ$8,AFZ$5,IF(AFZ23&lt;AGA23,0,AFZ$5*(AFZ23-AGA23)/(AFZ$8-AGA23))),IF(AFZ23&lt;=AFZ$8,AFZ$5,IF(AFZ23&gt;AGA23,0,AFZ$5*(AFZ23-AGA23)/(AFZ$8-AGA23))))))</f>
      </c>
      <c r="AGC23" s="126">
        <f>IF(OR(AFZ23="",AGA23=""),0,AFZ$5)</f>
      </c>
      <c r="AGD23" s="125">
        <f>IF(AFZ$6=0,RANK(AGB23,AGB$12:AGB$42,0),RANK(AGB23,AGB$12:AGB$42,1))</f>
      </c>
      <c r="AGE23"/>
      <c r="AGF23"/>
      <c r="AGG23" s="126">
        <f>IF((COUNTA(AGE$12:AGE$42)+COUNTA(AGF$12:AGF$42)=0),0.6*AGE$5,IF(OR(AGE23="",AGF23=""),0,IF(AGE$6=0,IF(AGE23&gt;=AGE$8,AGE$5,IF(AGE23&lt;AGF23,0,AGE$5*(AGE23-AGF23)/(AGE$8-AGF23))),IF(AGE23&lt;=AGE$8,AGE$5,IF(AGE23&gt;AGF23,0,AGE$5*(AGE23-AGF23)/(AGE$8-AGF23))))))</f>
      </c>
      <c r="AGH23" s="126">
        <f>IF(OR(AGE23="",AGF23=""),0,AGE$5)</f>
      </c>
      <c r="AGI23" s="125">
        <f>IF(AGE$6=0,RANK(AGG23,AGG$12:AGG$42,0),RANK(AGG23,AGG$12:AGG$42,1))</f>
      </c>
      <c r="AGJ23"/>
      <c r="AGK23"/>
      <c r="AGL23" s="126">
        <f>IF((COUNTA(AGJ$12:AGJ$42)+COUNTA(AGK$12:AGK$42)=0),0.6*AGJ$5,IF(OR(AGJ23="",AGK23=""),0,IF(AGJ$6=0,IF(AGJ23&gt;=AGJ$8,AGJ$5,IF(AGJ23&lt;AGK23,0,AGJ$5*(AGJ23-AGK23)/(AGJ$8-AGK23))),IF(AGJ23&lt;=AGJ$8,AGJ$5,IF(AGJ23&gt;AGK23,0,AGJ$5*(AGJ23-AGK23)/(AGJ$8-AGK23))))))</f>
      </c>
      <c r="AGM23" s="126">
        <f>IF(OR(AGJ23="",AGK23=""),0,AGJ$5)</f>
      </c>
      <c r="AGN23" s="125">
        <f>IF(AGJ$6=0,RANK(AGL23,AGL$12:AGL$42,0),RANK(AGL23,AGL$12:AGL$42,1))</f>
      </c>
      <c r="AGO23"/>
      <c r="AGP23"/>
      <c r="AGQ23" s="126">
        <f>IF((COUNTA(AGO$12:AGO$42)+COUNTA(AGP$12:AGP$42)=0),0.6*AGO$5,IF(OR(AGO23="",AGP23=""),0,IF(AGO$6=0,IF(AGO23&gt;=AGO$8,AGO$5,IF(AGO23&lt;AGP23,0,AGO$5*(AGO23-AGP23)/(AGO$8-AGP23))),IF(AGO23&lt;=AGO$8,AGO$5,IF(AGO23&gt;AGP23,0,AGO$5*(AGO23-AGP23)/(AGO$8-AGP23))))))</f>
      </c>
      <c r="AGR23" s="126">
        <f>IF(OR(AGO23="",AGP23=""),0,AGO$5)</f>
      </c>
      <c r="AGS23" s="125">
        <f>IF(AGO$6=0,RANK(AGQ23,AGQ$12:AGQ$42,0),RANK(AGQ23,AGQ$12:AGQ$42,1))</f>
      </c>
      <c r="AGT23"/>
      <c r="AGU23"/>
      <c r="AGV23" s="126">
        <f>IF((COUNTA(AGT$12:AGT$42)+COUNTA(AGU$12:AGU$42)=0),0.6*AGT$5,IF(OR(AGT23="",AGU23=""),0,IF(AGT$6=0,IF(AGT23&gt;=AGT$8,AGT$5,IF(AGT23&lt;AGU23,0,AGT$5*(AGT23-AGU23)/(AGT$8-AGU23))),IF(AGT23&lt;=AGT$8,AGT$5,IF(AGT23&gt;AGU23,0,AGT$5*(AGT23-AGU23)/(AGT$8-AGU23))))))</f>
      </c>
      <c r="AGW23" s="126">
        <f>IF(OR(AGT23="",AGU23=""),0,AGT$5)</f>
      </c>
      <c r="AGX23" s="125">
        <f>IF(AGT$6=0,RANK(AGV23,AGV$12:AGV$42,0),RANK(AGV23,AGV$12:AGV$42,1))</f>
      </c>
      <c r="AGY23"/>
      <c r="AGZ23"/>
      <c r="AHA23" s="126">
        <f>IF((COUNTA(AGY$12:AGY$42)+COUNTA(AGZ$12:AGZ$42)=0),0.6*AGY$5,IF(OR(AGY23="",AGZ23=""),0,IF(AGY$6=0,IF(AGY23&gt;=AGY$8,AGY$5,IF(AGY23&lt;AGZ23,0,AGY$5*(AGY23-AGZ23)/(AGY$8-AGZ23))),IF(AGY23&lt;=AGY$8,AGY$5,IF(AGY23&gt;AGZ23,0,AGY$5*(AGY23-AGZ23)/(AGY$8-AGZ23))))))</f>
      </c>
      <c r="AHB23" s="126">
        <f>IF(OR(AGY23="",AGZ23=""),0,AGY$5)</f>
      </c>
      <c r="AHC23" s="125">
        <f>IF(AGY$6=0,RANK(AHA23,AHA$12:AHA$42,0),RANK(AHA23,AHA$12:AHA$42,1))</f>
      </c>
      <c r="AHD23"/>
      <c r="AHE23"/>
      <c r="AHF23" s="126">
        <f>IF((COUNTA(AHD$12:AHD$42)+COUNTA(AHE$12:AHE$42)=0),0.6*AHD$5,IF(OR(AHD23="",AHE23=""),0,IF(AHD$6=0,IF(AHD23&gt;=AHD$8,AHD$5,IF(AHD23&lt;AHE23,0,AHD$5*(AHD23-AHE23)/(AHD$8-AHE23))),IF(AHD23&lt;=AHD$8,AHD$5,IF(AHD23&gt;AHE23,0,AHD$5*(AHD23-AHE23)/(AHD$8-AHE23))))))</f>
      </c>
      <c r="AHG23" s="126">
        <f>IF(OR(AHD23="",AHE23=""),0,AHD$5)</f>
      </c>
      <c r="AHH23" s="125">
        <f>IF(AHD$6=0,RANK(AHF23,AHF$12:AHF$42,0),RANK(AHF23,AHF$12:AHF$42,1))</f>
      </c>
      <c r="AHI23"/>
      <c r="AHJ23"/>
      <c r="AHK23" s="126">
        <f>IF((COUNTA(AHI$12:AHI$42)+COUNTA(AHJ$12:AHJ$42)=0),0.6*AHI$5,IF(OR(AHI23="",AHJ23=""),0,IF(AHI$6=0,IF(AHI23&gt;=AHI$8,AHI$5,IF(AHI23&lt;AHJ23,0,AHI$5*(AHI23-AHJ23)/(AHI$8-AHJ23))),IF(AHI23&lt;=AHI$8,AHI$5,IF(AHI23&gt;AHJ23,0,AHI$5*(AHI23-AHJ23)/(AHI$8-AHJ23))))))</f>
      </c>
      <c r="AHL23" s="126">
        <f>IF(OR(AHI23="",AHJ23=""),0,AHI$5)</f>
      </c>
      <c r="AHM23" s="125">
        <f>IF(AHI$6=0,RANK(AHK23,AHK$12:AHK$42,0),RANK(AHK23,AHK$12:AHK$42,1))</f>
      </c>
      <c r="AHN23"/>
      <c r="AHO23"/>
      <c r="AHP23" s="126">
        <f>IF((COUNTA(AHN$12:AHN$42)+COUNTA(AHO$12:AHO$42)=0),0.6*AHN$5,IF(OR(AHN23="",AHO23=""),0,IF(AHN$6=0,IF(AHN23&gt;=AHN$8,AHN$5,IF(AHN23&lt;AHO23,0,AHN$5*(AHN23-AHO23)/(AHN$8-AHO23))),IF(AHN23&lt;=AHN$8,AHN$5,IF(AHN23&gt;AHO23,0,AHN$5*(AHN23-AHO23)/(AHN$8-AHO23))))))</f>
      </c>
      <c r="AHQ23" s="126">
        <f>IF(OR(AHN23="",AHO23=""),0,AHN$5)</f>
      </c>
      <c r="AHR23" s="125">
        <f>IF(AHN$6=0,RANK(AHP23,AHP$12:AHP$42,0),RANK(AHP23,AHP$12:AHP$42,1))</f>
      </c>
      <c r="AHS23" s="126">
        <v>97.6163636363636</v>
      </c>
      <c r="AHT23" s="126">
        <v>89.8772727272727</v>
      </c>
      <c r="AHU23" s="126">
        <f>IF((COUNTA(AHS$12:AHS$42)+COUNTA(AHT$12:AHT$42)=0),0.6*AHS$5,IF(OR(AHS23="",AHT23=""),0,IF(AHS$6=0,IF(AHS23&gt;=AHS$8,AHS$5,IF(AHS23&lt;AHT23,0,AHS$5*(AHS23-AHT23)/(AHS$8-AHT23))),IF(AHS23&lt;=AHS$8,AHS$5,IF(AHS23&gt;AHT23,0,AHS$5*(AHS23-AHT23)/(AHS$8-AHT23))))))</f>
      </c>
      <c r="AHV23" s="126">
        <f>IF(OR(AHS23="",AHT23=""),0,AHS$5)</f>
      </c>
      <c r="AHW23" s="125">
        <f>IF(AHS$6=0,RANK(AHU23,AHU$12:AHU$42,0),RANK(AHU23,AHU$12:AHU$42,1))</f>
      </c>
      <c r="AHX23" s="126">
        <v>97.6163636363636</v>
      </c>
      <c r="AHY23" s="126">
        <v>84.0145454545455</v>
      </c>
      <c r="AHZ23" s="126">
        <f>IF((COUNTA(AHX$12:AHX$42)+COUNTA(AHY$12:AHY$42)=0),0.6*AHX$5,IF(OR(AHX23="",AHY23=""),0,IF(AHX$6=0,IF(AHX23&gt;=AHX$8,AHX$5,IF(AHX23&lt;AHY23,0,AHX$5*(AHX23-AHY23)/(AHX$8-AHY23))),IF(AHX23&lt;=AHX$8,AHX$5,IF(AHX23&gt;AHY23,0,AHX$5*(AHX23-AHY23)/(AHX$8-AHY23))))))</f>
      </c>
      <c r="AIA23" s="126">
        <f>IF(OR(AHX23="",AHY23=""),0,AHX$5)</f>
      </c>
      <c r="AIB23" s="125">
        <f>IF(AHX$6=0,RANK(AHZ23,AHZ$12:AHZ$42,0),RANK(AHZ23,AHZ$12:AHZ$42,1))</f>
      </c>
      <c r="AIC23" s="126">
        <v>98.8290909090909</v>
      </c>
      <c r="AID23" s="126">
        <v>97.335</v>
      </c>
      <c r="AIE23" s="126">
        <f>IF((COUNTA(AIC$12:AIC$42)+COUNTA(AID$12:AID$42)=0),0.6*AIC$5,IF(OR(AIC23="",AID23=""),0,IF(AIC$6=0,IF(AIC23&gt;=AIC$8,AIC$5,IF(AIC23&lt;AID23,0,AIC$5*(AIC23-AID23)/(AIC$8-AID23))),IF(AIC23&lt;=AIC$8,AIC$5,IF(AIC23&gt;AID23,0,AIC$5*(AIC23-AID23)/(AIC$8-AID23))))))</f>
      </c>
      <c r="AIF23" s="126">
        <f>IF(OR(AIC23="",AID23=""),0,AIC$5)</f>
      </c>
      <c r="AIG23" s="125">
        <f>IF(AIC$6=0,RANK(AIE23,AIE$12:AIE$42,0),RANK(AIE23,AIE$12:AIE$42,1))</f>
      </c>
      <c r="AIH23" s="126">
        <v>98.8290909090909</v>
      </c>
      <c r="AII23" s="126">
        <v>81.9445454545454</v>
      </c>
      <c r="AIJ23" s="126">
        <f>IF((COUNTA(AIH$12:AIH$42)+COUNTA(AII$12:AII$42)=0),0.6*AIH$5,IF(OR(AIH23="",AII23=""),0,IF(AIH$6=0,IF(AIH23&gt;=AIH$8,AIH$5,IF(AIH23&lt;AII23,0,AIH$5*(AIH23-AII23)/(AIH$8-AII23))),IF(AIH23&lt;=AIH$8,AIH$5,IF(AIH23&gt;AII23,0,AIH$5*(AIH23-AII23)/(AIH$8-AII23))))))</f>
      </c>
      <c r="AIK23" s="126">
        <f>IF(OR(AIH23="",AII23=""),0,AIH$5)</f>
      </c>
      <c r="AIL23" s="125">
        <f>IF(AIH$6=0,RANK(AIJ23,AIJ$12:AIJ$42,0),RANK(AIJ23,AIJ$12:AIJ$42,1))</f>
      </c>
      <c r="AIM23" s="126">
        <v>1.81727272727273</v>
      </c>
      <c r="AIN23" s="126">
        <v>5.082</v>
      </c>
      <c r="AIO23" s="126">
        <f>IF((COUNTA(AIM$12:AIM$42)+COUNTA(AIN$12:AIN$42)=0),0.6*AIM$5,IF(OR(AIM23="",AIN23=""),0,IF(AIM$6=0,IF(AIM23&gt;=AIM$8,AIM$5,IF(AIM23&lt;AIN23,0,AIM$5*(AIM23-AIN23)/(AIM$8-AIN23))),IF(AIM23&lt;=AIM$8,AIM$5,IF(AIM23&gt;AIN23,0,AIM$5*(AIM23-AIN23)/(AIM$8-AIN23))))))</f>
      </c>
      <c r="AIP23" s="126">
        <f>IF(OR(AIM23="",AIN23=""),0,AIM$5)</f>
      </c>
      <c r="AIQ23" s="125">
        <f>IF(AIM$6=0,RANK(AIO23,AIO$12:AIO$42,0),RANK(AIO23,AIO$12:AIO$42,1))</f>
      </c>
      <c r="AIR23" s="126">
        <v>1.81727272727273</v>
      </c>
      <c r="AIS23" s="126">
        <v>4.83727272727273</v>
      </c>
      <c r="AIT23" s="126">
        <f>IF((COUNTA(AIR$12:AIR$42)+COUNTA(AIS$12:AIS$42)=0),0.6*AIR$5,IF(OR(AIR23="",AIS23=""),0,IF(AIR$6=0,IF(AIR23&gt;=AIR$8,AIR$5,IF(AIR23&lt;AIS23,0,AIR$5*(AIR23-AIS23)/(AIR$8-AIS23))),IF(AIR23&lt;=AIR$8,AIR$5,IF(AIR23&gt;AIS23,0,AIR$5*(AIR23-AIS23)/(AIR$8-AIS23))))))</f>
      </c>
      <c r="AIU23" s="126">
        <f>IF(OR(AIR23="",AIS23=""),0,AIR$5)</f>
      </c>
      <c r="AIV23" s="125">
        <f>IF(AIR$6=0,RANK(AIT23,AIT$12:AIT$42,0),RANK(AIT23,AIT$12:AIT$42,1))</f>
      </c>
      <c r="AIW23" s="126">
        <v>88.6927272727273</v>
      </c>
      <c r="AIX23"/>
      <c r="AIY23" s="126">
        <f>IF((COUNTA(AIW$12:AIW$42)+COUNTA(AIX$12:AIX$42)=0),0.6*AIW$5,IF(OR(AIW23="",AIX23=""),0,IF(AIW$6=0,IF(AIW23&gt;=AIW$8,AIW$5,IF(AIW23&lt;AIX23,0,AIW$5*(AIW23-AIX23)/(AIW$8-AIX23))),IF(AIW23&lt;=AIW$8,AIW$5,IF(AIW23&gt;AIX23,0,AIW$5*(AIW23-AIX23)/(AIW$8-AIX23))))))</f>
      </c>
      <c r="AIZ23" s="126">
        <f>IF(OR(AIW23="",AIX23=""),0,AIW$5)</f>
      </c>
      <c r="AJA23" s="125">
        <f>IF(AIW$6=0,RANK(AIY23,AIY$12:AIY$42,0),RANK(AIY23,AIY$12:AIY$42,1))</f>
      </c>
      <c r="AJB23" s="126">
        <v>88.6927272727273</v>
      </c>
      <c r="AJC23"/>
      <c r="AJD23" s="126">
        <f>IF((COUNTA(AJB$12:AJB$42)+COUNTA(AJC$12:AJC$42)=0),0.6*AJB$5,IF(OR(AJB23="",AJC23=""),0,IF(AJB$6=0,IF(AJB23&gt;=AJB$8,AJB$5,IF(AJB23&lt;AJC23,0,AJB$5*(AJB23-AJC23)/(AJB$8-AJC23))),IF(AJB23&lt;=AJB$8,AJB$5,IF(AJB23&gt;AJC23,0,AJB$5*(AJB23-AJC23)/(AJB$8-AJC23))))))</f>
      </c>
      <c r="AJE23" s="126">
        <f>IF(OR(AJB23="",AJC23=""),0,AJB$5)</f>
      </c>
      <c r="AJF23" s="125">
        <f>IF(AJB$6=0,RANK(AJD23,AJD$12:AJD$42,0),RANK(AJD23,AJD$12:AJD$42,1))</f>
      </c>
      <c r="AJG23" s="126">
        <v>99.7472727272727</v>
      </c>
      <c r="AJH23" s="126">
        <v>99.6545454545455</v>
      </c>
      <c r="AJI23" s="126">
        <f>IF((COUNTA(AJG$12:AJG$42)+COUNTA(AJH$12:AJH$42)=0),0.6*AJG$5,IF(OR(AJG23="",AJH23=""),0,IF(AJG$6=0,IF(AJG23&gt;=AJG$8,AJG$5,IF(AJG23&lt;AJH23,0,AJG$5*(AJG23-AJH23)/(AJG$8-AJH23))),IF(AJG23&lt;=AJG$8,AJG$5,IF(AJG23&gt;AJH23,0,AJG$5*(AJG23-AJH23)/(AJG$8-AJH23))))))</f>
      </c>
      <c r="AJJ23" s="126">
        <f>IF(OR(AJG23="",AJH23=""),0,AJG$5)</f>
      </c>
      <c r="AJK23" s="125">
        <f>IF(AJG$6=0,RANK(AJI23,AJI$12:AJI$42,0),RANK(AJI23,AJI$12:AJI$42,1))</f>
      </c>
      <c r="AJL23" s="126">
        <v>99.7472727272727</v>
      </c>
      <c r="AJM23" s="126">
        <v>97.7918181818182</v>
      </c>
      <c r="AJN23" s="126">
        <f>IF((COUNTA(AJL$12:AJL$42)+COUNTA(AJM$12:AJM$42)=0),0.6*AJL$5,IF(OR(AJL23="",AJM23=""),0,IF(AJL$6=0,IF(AJL23&gt;=AJL$8,AJL$5,IF(AJL23&lt;AJM23,0,AJL$5*(AJL23-AJM23)/(AJL$8-AJM23))),IF(AJL23&lt;=AJL$8,AJL$5,IF(AJL23&gt;AJM23,0,AJL$5*(AJL23-AJM23)/(AJL$8-AJM23))))))</f>
      </c>
      <c r="AJO23" s="126">
        <f>IF(OR(AJL23="",AJM23=""),0,AJL$5)</f>
      </c>
      <c r="AJP23" s="125">
        <f>IF(AJL$6=0,RANK(AJN23,AJN$12:AJN$42,0),RANK(AJN23,AJN$12:AJN$42,1))</f>
      </c>
      <c r="AJQ23"/>
      <c r="AJR23"/>
      <c r="AJS23" s="126">
        <f>IF((COUNTA(AJQ$12:AJQ$42)+COUNTA(AJR$12:AJR$42)=0),0.6*AJQ$5,IF(OR(AJQ23="",AJR23=""),0,IF(AJQ$6=0,IF(AJQ23&gt;=AJQ$8,AJQ$5,IF(AJQ23&lt;AJR23,0,AJQ$5*(AJQ23-AJR23)/(AJQ$8-AJR23))),IF(AJQ23&lt;=AJQ$8,AJQ$5,IF(AJQ23&gt;AJR23,0,AJQ$5*(AJQ23-AJR23)/(AJQ$8-AJR23))))))</f>
      </c>
      <c r="AJT23" s="126">
        <f>IF(OR(AJQ23="",AJR23=""),0,AJQ$5)</f>
      </c>
      <c r="AJU23" s="125">
        <f>IF(AJQ$6=0,RANK(AJS23,AJS$12:AJS$42,0),RANK(AJS23,AJS$12:AJS$42,1))</f>
      </c>
      <c r="AJV23"/>
      <c r="AJW23"/>
      <c r="AJX23" s="126">
        <f>IF((COUNTA(AJV$12:AJV$42)+COUNTA(AJW$12:AJW$42)=0),0.6*AJV$5,IF(OR(AJV23="",AJW23=""),0,IF(AJV$6=0,IF(AJV23&gt;=AJV$8,AJV$5,IF(AJV23&lt;AJW23,0,AJV$5*(AJV23-AJW23)/(AJV$8-AJW23))),IF(AJV23&lt;=AJV$8,AJV$5,IF(AJV23&gt;AJW23,0,AJV$5*(AJV23-AJW23)/(AJV$8-AJW23))))))</f>
      </c>
      <c r="AJY23" s="126">
        <f>IF(OR(AJV23="",AJW23=""),0,AJV$5)</f>
      </c>
      <c r="AJZ23" s="125">
        <f>IF(AJV$6=0,RANK(AJX23,AJX$12:AJX$42,0),RANK(AJX23,AJX$12:AJX$42,1))</f>
      </c>
      <c r="AKA23" s="126">
        <v>100</v>
      </c>
      <c r="AKB23" s="126">
        <v>98.8636363636364</v>
      </c>
      <c r="AKC23" s="126">
        <f>IF((COUNTA(AKA$12:AKA$42)+COUNTA(AKB$12:AKB$42)=0),0.6*AKA$5,IF(OR(AKA23="",AKB23=""),0,IF(AKA$6=0,IF(AKA23&gt;=AKA$8,AKA$5,IF(AKA23&lt;AKB23,0,AKA$5*(AKA23-AKB23)/(AKA$8-AKB23))),IF(AKA23&lt;=AKA$8,AKA$5,IF(AKA23&gt;AKB23,0,AKA$5*(AKA23-AKB23)/(AKA$8-AKB23))))))</f>
      </c>
      <c r="AKD23" s="126">
        <f>IF(OR(AKA23="",AKB23=""),0,AKA$5)</f>
      </c>
      <c r="AKE23" s="125">
        <f>IF(AKA$6=0,RANK(AKC23,AKC$12:AKC$42,0),RANK(AKC23,AKC$12:AKC$42,1))</f>
      </c>
      <c r="AKF23" s="126">
        <v>100</v>
      </c>
      <c r="AKG23" s="126">
        <v>100</v>
      </c>
      <c r="AKH23" s="126">
        <f>IF((COUNTA(AKF$12:AKF$42)+COUNTA(AKG$12:AKG$42)=0),0.6*AKF$5,IF(OR(AKF23="",AKG23=""),0,IF(AKF$6=0,IF(AKF23&gt;=AKF$8,AKF$5,IF(AKF23&lt;AKG23,0,AKF$5*(AKF23-AKG23)/(AKF$8-AKG23))),IF(AKF23&lt;=AKF$8,AKF$5,IF(AKF23&gt;AKG23,0,AKF$5*(AKF23-AKG23)/(AKF$8-AKG23))))))</f>
      </c>
      <c r="AKI23" s="126">
        <f>IF(OR(AKF23="",AKG23=""),0,AKF$5)</f>
      </c>
      <c r="AKJ23" s="125">
        <f>IF(AKF$6=0,RANK(AKH23,AKH$12:AKH$42,0),RANK(AKH23,AKH$12:AKH$42,1))</f>
      </c>
      <c r="AKK23" s="126">
        <v>0.658181818181818</v>
      </c>
      <c r="AKL23" s="126">
        <v>0.77</v>
      </c>
      <c r="AKM23" s="126">
        <f>IF((COUNTA(AKK$12:AKK$42)+COUNTA(AKL$12:AKL$42)=0),0.6*AKK$5,IF(OR(AKK23="",AKL23=""),0,IF(AKK$6=0,IF(AKK23&gt;=AKK$8,AKK$5,IF(AKK23&lt;AKL23,0,AKK$5*(AKK23-AKL23)/(AKK$8-AKL23))),IF(AKK23&lt;=AKK$8,AKK$5,IF(AKK23&gt;AKL23,0,AKK$5*(AKK23-AKL23)/(AKK$8-AKL23))))))</f>
      </c>
      <c r="AKN23" s="126">
        <f>IF(OR(AKK23="",AKL23=""),0,AKK$5)</f>
      </c>
      <c r="AKO23" s="125">
        <f>IF(AKK$6=0,RANK(AKM23,AKM$12:AKM$42,0),RANK(AKM23,AKM$12:AKM$42,1))</f>
      </c>
      <c r="AKP23" s="126">
        <v>0.658181818181818</v>
      </c>
      <c r="AKQ23" s="126">
        <v>0.633636363636364</v>
      </c>
      <c r="AKR23" s="126">
        <f>IF((COUNTA(AKP$12:AKP$42)+COUNTA(AKQ$12:AKQ$42)=0),0.6*AKP$5,IF(OR(AKP23="",AKQ23=""),0,IF(AKP$6=0,IF(AKP23&gt;=AKP$8,AKP$5,IF(AKP23&lt;AKQ23,0,AKP$5*(AKP23-AKQ23)/(AKP$8-AKQ23))),IF(AKP23&lt;=AKP$8,AKP$5,IF(AKP23&gt;AKQ23,0,AKP$5*(AKP23-AKQ23)/(AKP$8-AKQ23))))))</f>
      </c>
      <c r="AKS23" s="126">
        <f>IF(OR(AKP23="",AKQ23=""),0,AKP$5)</f>
      </c>
      <c r="AKT23" s="125">
        <f>IF(AKP$6=0,RANK(AKR23,AKR$12:AKR$42,0),RANK(AKR23,AKR$12:AKR$42,1))</f>
      </c>
      <c r="AKU23" s="126">
        <v>0</v>
      </c>
      <c r="AKV23" s="126">
        <v>1.069492135662</v>
      </c>
      <c r="AKW23" s="126">
        <f>IF((COUNTA(AKU$12:AKU$42)+COUNTA(AKV$12:AKV$42)=0),0.6*AKU$5,IF(OR(AKU23="",AKV23=""),0,IF(AKU$6=0,IF(AKU23&gt;=AKU$8,AKU$5,IF(AKU23&lt;AKV23,0,AKU$5*(AKU23-AKV23)/(AKU$8-AKV23))),IF(AKU23&lt;=AKU$8,AKU$5,IF(AKU23&gt;AKV23,0,AKU$5*(AKU23-AKV23)/(AKU$8-AKV23))))))</f>
      </c>
      <c r="AKX23" s="126">
        <f>IF(OR(AKU23="",AKV23=""),0,AKU$5)</f>
      </c>
      <c r="AKY23" s="125">
        <f>IF(AKU$6=0,RANK(AKW23,AKW$12:AKW$42,0),RANK(AKW23,AKW$12:AKW$42,1))</f>
      </c>
      <c r="AKZ23" s="126">
        <v>0</v>
      </c>
      <c r="ALA23" s="126">
        <v>0.188366147912275</v>
      </c>
      <c r="ALB23" s="126">
        <f>IF((COUNTA(AKZ$12:AKZ$42)+COUNTA(ALA$12:ALA$42)=0),0.6*AKZ$5,IF(OR(AKZ23="",ALA23=""),0,IF(AKZ$6=0,IF(AKZ23&gt;=AKZ$8,AKZ$5,IF(AKZ23&lt;ALA23,0,AKZ$5*(AKZ23-ALA23)/(AKZ$8-ALA23))),IF(AKZ23&lt;=AKZ$8,AKZ$5,IF(AKZ23&gt;ALA23,0,AKZ$5*(AKZ23-ALA23)/(AKZ$8-ALA23))))))</f>
      </c>
      <c r="ALC23" s="126">
        <f>IF(OR(AKZ23="",ALA23=""),0,AKZ$5)</f>
      </c>
      <c r="ALD23" s="125">
        <f>IF(AKZ$6=0,RANK(ALB23,ALB$12:ALB$42,0),RANK(ALB23,ALB$12:ALB$42,1))</f>
      </c>
      <c r="ALE23" s="126">
        <v>23.6032936789773</v>
      </c>
      <c r="ALF23" s="126">
        <v>25.958140625</v>
      </c>
      <c r="ALG23" s="126">
        <f>IF((COUNTA(ALE$12:ALE$42)+COUNTA(ALF$12:ALF$42)=0),0.6*ALE$5,IF(OR(ALE23="",ALF23=""),0,IF(ALE$6=0,IF(ALE23&gt;=ALE$8,ALE$5,IF(ALE23&lt;ALF23,0,ALE$5*(ALE23-ALF23)/(ALE$8-ALF23))),IF(ALE23&lt;=ALE$8,ALE$5,IF(ALE23&gt;ALF23,0,ALE$5*(ALE23-ALF23)/(ALE$8-ALF23))))))</f>
      </c>
      <c r="ALH23" s="126">
        <f>IF(OR(ALE23="",ALF23=""),0,ALE$5)</f>
      </c>
      <c r="ALI23" s="125">
        <f>IF(ALE$6=0,RANK(ALG23,ALG$12:ALG$42,0),RANK(ALG23,ALG$12:ALG$42,1))</f>
      </c>
      <c r="ALJ23" s="126">
        <v>23.6032936789773</v>
      </c>
      <c r="ALK23" s="126">
        <v>24.01023046875</v>
      </c>
      <c r="ALL23" s="126">
        <f>IF((COUNTA(ALJ$12:ALJ$42)+COUNTA(ALK$12:ALK$42)=0),0.6*ALJ$5,IF(OR(ALJ23="",ALK23=""),0,IF(ALJ$6=0,IF(ALJ23&gt;=ALJ$8,ALJ$5,IF(ALJ23&lt;ALK23,0,ALJ$5*(ALJ23-ALK23)/(ALJ$8-ALK23))),IF(ALJ23&lt;=ALJ$8,ALJ$5,IF(ALJ23&gt;ALK23,0,ALJ$5*(ALJ23-ALK23)/(ALJ$8-ALK23))))))</f>
      </c>
      <c r="ALM23" s="126">
        <f>IF(OR(ALJ23="",ALK23=""),0,ALJ$5)</f>
      </c>
      <c r="ALN23" s="125">
        <f>IF(ALJ$6=0,RANK(ALL23,ALL$12:ALL$42,0),RANK(ALL23,ALL$12:ALL$42,1))</f>
      </c>
      <c r="ALO23" s="126">
        <v>4.54752308238636</v>
      </c>
      <c r="ALP23" s="126">
        <v>8.02680752840909</v>
      </c>
      <c r="ALQ23" s="126">
        <f>IF((COUNTA(ALO$12:ALO$42)+COUNTA(ALP$12:ALP$42)=0),0.6*ALO$5,IF(OR(ALO23="",ALP23=""),0,IF(ALO$6=0,IF(ALO23&gt;=ALO$8,ALO$5,IF(ALO23&lt;ALP23,0,ALO$5*(ALO23-ALP23)/(ALO$8-ALP23))),IF(ALO23&lt;=ALO$8,ALO$5,IF(ALO23&gt;ALP23,0,ALO$5*(ALO23-ALP23)/(ALO$8-ALP23))))))</f>
      </c>
      <c r="ALR23" s="126">
        <f>IF(OR(ALO23="",ALP23=""),0,ALO$5)</f>
      </c>
      <c r="ALS23" s="125">
        <f>IF(ALO$6=0,RANK(ALQ23,ALQ$12:ALQ$42,0),RANK(ALQ23,ALQ$12:ALQ$42,1))</f>
      </c>
      <c r="ALT23" s="126">
        <v>4.54752308238636</v>
      </c>
      <c r="ALU23" s="126">
        <v>6.98016690340909</v>
      </c>
      <c r="ALV23" s="126">
        <f>IF((COUNTA(ALT$12:ALT$42)+COUNTA(ALU$12:ALU$42)=0),0.6*ALT$5,IF(OR(ALT23="",ALU23=""),0,IF(ALT$6=0,IF(ALT23&gt;=ALT$8,ALT$5,IF(ALT23&lt;ALU23,0,ALT$5*(ALT23-ALU23)/(ALT$8-ALU23))),IF(ALT23&lt;=ALT$8,ALT$5,IF(ALT23&gt;ALU23,0,ALT$5*(ALT23-ALU23)/(ALT$8-ALU23))))))</f>
      </c>
      <c r="ALW23" s="126">
        <f>IF(OR(ALT23="",ALU23=""),0,ALT$5)</f>
      </c>
      <c r="ALX23" s="125">
        <f>IF(ALT$6=0,RANK(ALV23,ALV$12:ALV$42,0),RANK(ALV23,ALV$12:ALV$42,1))</f>
      </c>
      <c r="ALY23" s="126">
        <v>98.5815384615385</v>
      </c>
      <c r="ALZ23" s="126">
        <v>88.39</v>
      </c>
      <c r="AMA23" s="126">
        <f>IF((COUNTA(ALY$12:ALY$42)+COUNTA(ALZ$12:ALZ$42)=0),0.6*ALY$5,IF(OR(ALY23="",ALZ23=""),0,IF(ALY$6=0,IF(ALY23&gt;=ALY$8,ALY$5,IF(ALY23&lt;ALZ23,0,ALY$5*(ALY23-ALZ23)/(ALY$8-ALZ23))),IF(ALY23&lt;=ALY$8,ALY$5,IF(ALY23&gt;ALZ23,0,ALY$5*(ALY23-ALZ23)/(ALY$8-ALZ23))))))</f>
      </c>
      <c r="AMB23" s="126">
        <f>IF(OR(ALY23="",ALZ23=""),0,ALY$5)</f>
      </c>
      <c r="AMC23" s="125">
        <f>IF(ALY$6=0,RANK(AMA23,AMA$12:AMA$42,0),RANK(AMA23,AMA$12:AMA$42,1))</f>
      </c>
      <c r="AMD23" s="126">
        <v>98.5815384615385</v>
      </c>
      <c r="AME23" s="126">
        <v>87.0692307692308</v>
      </c>
      <c r="AMF23" s="126">
        <f>IF((COUNTA(AMD$12:AMD$42)+COUNTA(AME$12:AME$42)=0),0.6*AMD$5,IF(OR(AMD23="",AME23=""),0,IF(AMD$6=0,IF(AMD23&gt;=AMD$8,AMD$5,IF(AMD23&lt;AME23,0,AMD$5*(AMD23-AME23)/(AMD$8-AME23))),IF(AMD23&lt;=AMD$8,AMD$5,IF(AMD23&gt;AME23,0,AMD$5*(AMD23-AME23)/(AMD$8-AME23))))))</f>
      </c>
      <c r="AMG23" s="126">
        <f>IF(OR(AMD23="",AME23=""),0,AMD$5)</f>
      </c>
      <c r="AMH23" s="125">
        <f>IF(AMD$6=0,RANK(AMF23,AMF$12:AMF$42,0),RANK(AMF23,AMF$12:AMF$42,1))</f>
      </c>
      <c r="AMI23" s="126">
        <v>98.6546153846154</v>
      </c>
      <c r="AMJ23" s="126">
        <v>83.07</v>
      </c>
      <c r="AMK23" s="126">
        <f>IF((COUNTA(AMI$12:AMI$42)+COUNTA(AMJ$12:AMJ$42)=0),0.6*AMI$5,IF(OR(AMI23="",AMJ23=""),0,IF(AMI$6=0,IF(AMI23&gt;=AMI$8,AMI$5,IF(AMI23&lt;AMJ23,0,AMI$5*(AMI23-AMJ23)/(AMI$8-AMJ23))),IF(AMI23&lt;=AMI$8,AMI$5,IF(AMI23&gt;AMJ23,0,AMI$5*(AMI23-AMJ23)/(AMI$8-AMJ23))))))</f>
      </c>
      <c r="AML23" s="126">
        <f>IF(OR(AMI23="",AMJ23=""),0,AMI$5)</f>
      </c>
      <c r="AMM23" s="125">
        <f>IF(AMI$6=0,RANK(AMK23,AMK$12:AMK$42,0),RANK(AMK23,AMK$12:AMK$42,1))</f>
      </c>
      <c r="AMN23" s="126">
        <v>98.6546153846154</v>
      </c>
      <c r="AMO23" s="126">
        <v>96.5425</v>
      </c>
      <c r="AMP23" s="126">
        <f>IF((COUNTA(AMN$12:AMN$42)+COUNTA(AMO$12:AMO$42)=0),0.6*AMN$5,IF(OR(AMN23="",AMO23=""),0,IF(AMN$6=0,IF(AMN23&gt;=AMN$8,AMN$5,IF(AMN23&lt;AMO23,0,AMN$5*(AMN23-AMO23)/(AMN$8-AMO23))),IF(AMN23&lt;=AMN$8,AMN$5,IF(AMN23&gt;AMO23,0,AMN$5*(AMN23-AMO23)/(AMN$8-AMO23))))))</f>
      </c>
      <c r="AMQ23" s="126">
        <f>IF(OR(AMN23="",AMO23=""),0,AMN$5)</f>
      </c>
      <c r="AMR23" s="125">
        <f>IF(AMN$6=0,RANK(AMP23,AMP$12:AMP$42,0),RANK(AMP23,AMP$12:AMP$42,1))</f>
      </c>
      <c r="AMS23" s="126">
        <v>1.82538461538462</v>
      </c>
      <c r="AMT23" s="126">
        <v>5.73636363636364</v>
      </c>
      <c r="AMU23" s="126">
        <f>IF((COUNTA(AMS$12:AMS$42)+COUNTA(AMT$12:AMT$42)=0),0.6*AMS$5,IF(OR(AMS23="",AMT23=""),0,IF(AMS$6=0,IF(AMS23&gt;=AMS$8,AMS$5,IF(AMS23&lt;AMT23,0,AMS$5*(AMS23-AMT23)/(AMS$8-AMT23))),IF(AMS23&lt;=AMS$8,AMS$5,IF(AMS23&gt;AMT23,0,AMS$5*(AMS23-AMT23)/(AMS$8-AMT23))))))</f>
      </c>
      <c r="AMV23" s="126">
        <f>IF(OR(AMS23="",AMT23=""),0,AMS$5)</f>
      </c>
      <c r="AMW23" s="125">
        <f>IF(AMS$6=0,RANK(AMU23,AMU$12:AMU$42,0),RANK(AMU23,AMU$12:AMU$42,1))</f>
      </c>
      <c r="AMX23" s="126">
        <v>1.82538461538462</v>
      </c>
      <c r="AMY23" s="126">
        <v>4.24583333333333</v>
      </c>
      <c r="AMZ23" s="126">
        <f>IF((COUNTA(AMX$12:AMX$42)+COUNTA(AMY$12:AMY$42)=0),0.6*AMX$5,IF(OR(AMX23="",AMY23=""),0,IF(AMX$6=0,IF(AMX23&gt;=AMX$8,AMX$5,IF(AMX23&lt;AMY23,0,AMX$5*(AMX23-AMY23)/(AMX$8-AMY23))),IF(AMX23&lt;=AMX$8,AMX$5,IF(AMX23&gt;AMY23,0,AMX$5*(AMX23-AMY23)/(AMX$8-AMY23))))))</f>
      </c>
      <c r="ANA23" s="126">
        <f>IF(OR(AMX23="",AMY23=""),0,AMX$5)</f>
      </c>
      <c r="ANB23" s="125">
        <f>IF(AMX$6=0,RANK(AMZ23,AMZ$12:AMZ$42,0),RANK(AMZ23,AMZ$12:AMZ$42,1))</f>
      </c>
      <c r="ANC23" s="126">
        <v>89.5707692307692</v>
      </c>
      <c r="AND23"/>
      <c r="ANE23" s="126">
        <f>IF((COUNTA(ANC$12:ANC$42)+COUNTA(AND$12:AND$42)=0),0.6*ANC$5,IF(OR(ANC23="",AND23=""),0,IF(ANC$6=0,IF(ANC23&gt;=ANC$8,ANC$5,IF(ANC23&lt;AND23,0,ANC$5*(ANC23-AND23)/(ANC$8-AND23))),IF(ANC23&lt;=ANC$8,ANC$5,IF(ANC23&gt;AND23,0,ANC$5*(ANC23-AND23)/(ANC$8-AND23))))))</f>
      </c>
      <c r="ANF23" s="126">
        <f>IF(OR(ANC23="",AND23=""),0,ANC$5)</f>
      </c>
      <c r="ANG23" s="125">
        <f>IF(ANC$6=0,RANK(ANE23,ANE$12:ANE$42,0),RANK(ANE23,ANE$12:ANE$42,1))</f>
      </c>
      <c r="ANH23" s="126">
        <v>89.5707692307692</v>
      </c>
      <c r="ANI23"/>
      <c r="ANJ23" s="126">
        <f>IF((COUNTA(ANH$12:ANH$42)+COUNTA(ANI$12:ANI$42)=0),0.6*ANH$5,IF(OR(ANH23="",ANI23=""),0,IF(ANH$6=0,IF(ANH23&gt;=ANH$8,ANH$5,IF(ANH23&lt;ANI23,0,ANH$5*(ANH23-ANI23)/(ANH$8-ANI23))),IF(ANH23&lt;=ANH$8,ANH$5,IF(ANH23&gt;ANI23,0,ANH$5*(ANH23-ANI23)/(ANH$8-ANI23))))))</f>
      </c>
      <c r="ANK23" s="126">
        <f>IF(OR(ANH23="",ANI23=""),0,ANH$5)</f>
      </c>
      <c r="ANL23" s="125">
        <f>IF(ANH$6=0,RANK(ANJ23,ANJ$12:ANJ$42,0),RANK(ANJ23,ANJ$12:ANJ$42,1))</f>
      </c>
      <c r="ANM23" s="126">
        <v>99.8769230769231</v>
      </c>
      <c r="ANN23" s="126">
        <v>99.1830769230769</v>
      </c>
      <c r="ANO23" s="126">
        <f>IF((COUNTA(ANM$12:ANM$42)+COUNTA(ANN$12:ANN$42)=0),0.6*ANM$5,IF(OR(ANM23="",ANN23=""),0,IF(ANM$6=0,IF(ANM23&gt;=ANM$8,ANM$5,IF(ANM23&lt;ANN23,0,ANM$5*(ANM23-ANN23)/(ANM$8-ANN23))),IF(ANM23&lt;=ANM$8,ANM$5,IF(ANM23&gt;ANN23,0,ANM$5*(ANM23-ANN23)/(ANM$8-ANN23))))))</f>
      </c>
      <c r="ANP23" s="126">
        <f>IF(OR(ANM23="",ANN23=""),0,ANM$5)</f>
      </c>
      <c r="ANQ23" s="125">
        <f>IF(ANM$6=0,RANK(ANO23,ANO$12:ANO$42,0),RANK(ANO23,ANO$12:ANO$42,1))</f>
      </c>
      <c r="ANR23" s="126">
        <v>99.8769230769231</v>
      </c>
      <c r="ANS23" s="126">
        <v>96.4776923076923</v>
      </c>
      <c r="ANT23" s="126">
        <f>IF((COUNTA(ANR$12:ANR$42)+COUNTA(ANS$12:ANS$42)=0),0.6*ANR$5,IF(OR(ANR23="",ANS23=""),0,IF(ANR$6=0,IF(ANR23&gt;=ANR$8,ANR$5,IF(ANR23&lt;ANS23,0,ANR$5*(ANR23-ANS23)/(ANR$8-ANS23))),IF(ANR23&lt;=ANR$8,ANR$5,IF(ANR23&gt;ANS23,0,ANR$5*(ANR23-ANS23)/(ANR$8-ANS23))))))</f>
      </c>
      <c r="ANU23" s="126">
        <f>IF(OR(ANR23="",ANS23=""),0,ANR$5)</f>
      </c>
      <c r="ANV23" s="125">
        <f>IF(ANR$6=0,RANK(ANT23,ANT$12:ANT$42,0),RANK(ANT23,ANT$12:ANT$42,1))</f>
      </c>
      <c r="ANW23"/>
      <c r="ANX23"/>
      <c r="ANY23" s="126">
        <f>IF((COUNTA(ANW$12:ANW$42)+COUNTA(ANX$12:ANX$42)=0),0.6*ANW$5,IF(OR(ANW23="",ANX23=""),0,IF(ANW$6=0,IF(ANW23&gt;=ANW$8,ANW$5,IF(ANW23&lt;ANX23,0,ANW$5*(ANW23-ANX23)/(ANW$8-ANX23))),IF(ANW23&lt;=ANW$8,ANW$5,IF(ANW23&gt;ANX23,0,ANW$5*(ANW23-ANX23)/(ANW$8-ANX23))))))</f>
      </c>
      <c r="ANZ23" s="126">
        <f>IF(OR(ANW23="",ANX23=""),0,ANW$5)</f>
      </c>
      <c r="AOA23" s="125">
        <f>IF(ANW$6=0,RANK(ANY23,ANY$12:ANY$42,0),RANK(ANY23,ANY$12:ANY$42,1))</f>
      </c>
      <c r="AOB23"/>
      <c r="AOC23"/>
      <c r="AOD23" s="126">
        <f>IF((COUNTA(AOB$12:AOB$42)+COUNTA(AOC$12:AOC$42)=0),0.6*AOB$5,IF(OR(AOB23="",AOC23=""),0,IF(AOB$6=0,IF(AOB23&gt;=AOB$8,AOB$5,IF(AOB23&lt;AOC23,0,AOB$5*(AOB23-AOC23)/(AOB$8-AOC23))),IF(AOB23&lt;=AOB$8,AOB$5,IF(AOB23&gt;AOC23,0,AOB$5*(AOB23-AOC23)/(AOB$8-AOC23))))))</f>
      </c>
      <c r="AOE23" s="126">
        <f>IF(OR(AOB23="",AOC23=""),0,AOB$5)</f>
      </c>
      <c r="AOF23" s="125">
        <f>IF(AOB$6=0,RANK(AOD23,AOD$12:AOD$42,0),RANK(AOD23,AOD$12:AOD$42,1))</f>
      </c>
      <c r="AOG23" s="126">
        <v>100</v>
      </c>
      <c r="AOH23" s="126">
        <v>100</v>
      </c>
      <c r="AOI23" s="126">
        <f>IF((COUNTA(AOG$12:AOG$42)+COUNTA(AOH$12:AOH$42)=0),0.6*AOG$5,IF(OR(AOG23="",AOH23=""),0,IF(AOG$6=0,IF(AOG23&gt;=AOG$8,AOG$5,IF(AOG23&lt;AOH23,0,AOG$5*(AOG23-AOH23)/(AOG$8-AOH23))),IF(AOG23&lt;=AOG$8,AOG$5,IF(AOG23&gt;AOH23,0,AOG$5*(AOG23-AOH23)/(AOG$8-AOH23))))))</f>
      </c>
      <c r="AOJ23" s="126">
        <f>IF(OR(AOG23="",AOH23=""),0,AOG$5)</f>
      </c>
      <c r="AOK23" s="125">
        <f>IF(AOG$6=0,RANK(AOI23,AOI$12:AOI$42,0),RANK(AOI23,AOI$12:AOI$42,1))</f>
      </c>
      <c r="AOL23" s="126">
        <v>100</v>
      </c>
      <c r="AOM23" s="126">
        <v>95.8976923076923</v>
      </c>
      <c r="AON23" s="126">
        <f>IF((COUNTA(AOL$12:AOL$42)+COUNTA(AOM$12:AOM$42)=0),0.6*AOL$5,IF(OR(AOL23="",AOM23=""),0,IF(AOL$6=0,IF(AOL23&gt;=AOL$8,AOL$5,IF(AOL23&lt;AOM23,0,AOL$5*(AOL23-AOM23)/(AOL$8-AOM23))),IF(AOL23&lt;=AOL$8,AOL$5,IF(AOL23&gt;AOM23,0,AOL$5*(AOL23-AOM23)/(AOL$8-AOM23))))))</f>
      </c>
      <c r="AOO23" s="126">
        <f>IF(OR(AOL23="",AOM23=""),0,AOL$5)</f>
      </c>
      <c r="AOP23" s="125">
        <f>IF(AOL$6=0,RANK(AON23,AON$12:AON$42,0),RANK(AON23,AON$12:AON$42,1))</f>
      </c>
      <c r="AOQ23" s="126">
        <v>0.629230769230769</v>
      </c>
      <c r="AOR23" s="126">
        <v>0.698461538461538</v>
      </c>
      <c r="AOS23" s="126">
        <f>IF((COUNTA(AOQ$12:AOQ$42)+COUNTA(AOR$12:AOR$42)=0),0.6*AOQ$5,IF(OR(AOQ23="",AOR23=""),0,IF(AOQ$6=0,IF(AOQ23&gt;=AOQ$8,AOQ$5,IF(AOQ23&lt;AOR23,0,AOQ$5*(AOQ23-AOR23)/(AOQ$8-AOR23))),IF(AOQ23&lt;=AOQ$8,AOQ$5,IF(AOQ23&gt;AOR23,0,AOQ$5*(AOQ23-AOR23)/(AOQ$8-AOR23))))))</f>
      </c>
      <c r="AOT23" s="126">
        <f>IF(OR(AOQ23="",AOR23=""),0,AOQ$5)</f>
      </c>
      <c r="AOU23" s="125">
        <f>IF(AOQ$6=0,RANK(AOS23,AOS$12:AOS$42,0),RANK(AOS23,AOS$12:AOS$42,1))</f>
      </c>
      <c r="AOV23" s="126">
        <v>0.629230769230769</v>
      </c>
      <c r="AOW23" s="126">
        <v>0.536923076923077</v>
      </c>
      <c r="AOX23" s="126">
        <f>IF((COUNTA(AOV$12:AOV$42)+COUNTA(AOW$12:AOW$42)=0),0.6*AOV$5,IF(OR(AOV23="",AOW23=""),0,IF(AOV$6=0,IF(AOV23&gt;=AOV$8,AOV$5,IF(AOV23&lt;AOW23,0,AOV$5*(AOV23-AOW23)/(AOV$8-AOW23))),IF(AOV23&lt;=AOV$8,AOV$5,IF(AOV23&gt;AOW23,0,AOV$5*(AOV23-AOW23)/(AOV$8-AOW23))))))</f>
      </c>
      <c r="AOY23" s="126">
        <f>IF(OR(AOV23="",AOW23=""),0,AOV$5)</f>
      </c>
      <c r="AOZ23" s="125">
        <f>IF(AOV$6=0,RANK(AOX23,AOX$12:AOX$42,0),RANK(AOX23,AOX$12:AOX$42,1))</f>
      </c>
      <c r="APA23" s="126">
        <v>0.06146</v>
      </c>
      <c r="APB23" s="126">
        <v>1.48735646971014</v>
      </c>
      <c r="APC23" s="126">
        <f>IF((COUNTA(APA$12:APA$42)+COUNTA(APB$12:APB$42)=0),0.6*APA$5,IF(OR(APA23="",APB23=""),0,IF(APA$6=0,IF(APA23&gt;=APA$8,APA$5,IF(APA23&lt;APB23,0,APA$5*(APA23-APB23)/(APA$8-APB23))),IF(APA23&lt;=APA$8,APA$5,IF(APA23&gt;APB23,0,APA$5*(APA23-APB23)/(APA$8-APB23))))))</f>
      </c>
      <c r="APD23" s="126">
        <f>IF(OR(APA23="",APB23=""),0,APA$5)</f>
      </c>
      <c r="APE23" s="125">
        <f>IF(APA$6=0,RANK(APC23,APC$12:APC$42,0),RANK(APC23,APC$12:APC$42,1))</f>
      </c>
      <c r="APF23" s="126">
        <v>0.06146</v>
      </c>
      <c r="APG23" s="126">
        <v>0.853719467837733</v>
      </c>
      <c r="APH23" s="126">
        <f>IF((COUNTA(APF$12:APF$42)+COUNTA(APG$12:APG$42)=0),0.6*APF$5,IF(OR(APF23="",APG23=""),0,IF(APF$6=0,IF(APF23&gt;=APF$8,APF$5,IF(APF23&lt;APG23,0,APF$5*(APF23-APG23)/(APF$8-APG23))),IF(APF23&lt;=APF$8,APF$5,IF(APF23&gt;APG23,0,APF$5*(APF23-APG23)/(APF$8-APG23))))))</f>
      </c>
      <c r="API23" s="126">
        <f>IF(OR(APF23="",APG23=""),0,APF$5)</f>
      </c>
      <c r="APJ23" s="125">
        <f>IF(APF$6=0,RANK(APH23,APH$12:APH$42,0),RANK(APH23,APH$12:APH$42,1))</f>
      </c>
      <c r="APK23" s="126">
        <v>27.8384149639423</v>
      </c>
      <c r="APL23" s="126">
        <v>15.5805419921875</v>
      </c>
      <c r="APM23" s="126">
        <f>IF((COUNTA(APK$12:APK$42)+COUNTA(APL$12:APL$42)=0),0.6*APK$5,IF(OR(APK23="",APL23=""),0,IF(APK$6=0,IF(APK23&gt;=APK$8,APK$5,IF(APK23&lt;APL23,0,APK$5*(APK23-APL23)/(APK$8-APL23))),IF(APK23&lt;=APK$8,APK$5,IF(APK23&gt;APL23,0,APK$5*(APK23-APL23)/(APK$8-APL23))))))</f>
      </c>
      <c r="APN23" s="126">
        <f>IF(OR(APK23="",APL23=""),0,APK$5)</f>
      </c>
      <c r="APO23" s="125">
        <f>IF(APK$6=0,RANK(APM23,APM$12:APM$42,0),RANK(APM23,APM$12:APM$42,1))</f>
      </c>
      <c r="APP23" s="126">
        <v>27.8384149639423</v>
      </c>
      <c r="APQ23" s="126">
        <v>22.3629353841146</v>
      </c>
      <c r="APR23" s="126">
        <f>IF((COUNTA(APP$12:APP$42)+COUNTA(APQ$12:APQ$42)=0),0.6*APP$5,IF(OR(APP23="",APQ23=""),0,IF(APP$6=0,IF(APP23&gt;=APP$8,APP$5,IF(APP23&lt;APQ23,0,APP$5*(APP23-APQ23)/(APP$8-APQ23))),IF(APP23&lt;=APP$8,APP$5,IF(APP23&gt;APQ23,0,APP$5*(APP23-APQ23)/(APP$8-APQ23))))))</f>
      </c>
      <c r="APS23" s="126">
        <f>IF(OR(APP23="",APQ23=""),0,APP$5)</f>
      </c>
      <c r="APT23" s="125">
        <f>IF(APP$6=0,RANK(APR23,APR$12:APR$42,0),RANK(APR23,APR$12:APR$42,1))</f>
      </c>
      <c r="APU23" s="126">
        <v>4.492490234375</v>
      </c>
      <c r="APV23" s="126">
        <v>6.55373497596154</v>
      </c>
      <c r="APW23" s="126">
        <f>IF((COUNTA(APU$12:APU$42)+COUNTA(APV$12:APV$42)=0),0.6*APU$5,IF(OR(APU23="",APV23=""),0,IF(APU$6=0,IF(APU23&gt;=APU$8,APU$5,IF(APU23&lt;APV23,0,APU$5*(APU23-APV23)/(APU$8-APV23))),IF(APU23&lt;=APU$8,APU$5,IF(APU23&gt;APV23,0,APU$5*(APU23-APV23)/(APU$8-APV23))))))</f>
      </c>
      <c r="APX23" s="126">
        <f>IF(OR(APU23="",APV23=""),0,APU$5)</f>
      </c>
      <c r="APY23" s="125">
        <f>IF(APU$6=0,RANK(APW23,APW$12:APW$42,0),RANK(APW23,APW$12:APW$42,1))</f>
      </c>
      <c r="APZ23" s="126">
        <v>4.492490234375</v>
      </c>
      <c r="AQA23" s="126">
        <v>7.37108248197115</v>
      </c>
      <c r="AQB23" s="126">
        <f>IF((COUNTA(APZ$12:APZ$42)+COUNTA(AQA$12:AQA$42)=0),0.6*APZ$5,IF(OR(APZ23="",AQA23=""),0,IF(APZ$6=0,IF(APZ23&gt;=APZ$8,APZ$5,IF(APZ23&lt;AQA23,0,APZ$5*(APZ23-AQA23)/(APZ$8-AQA23))),IF(APZ23&lt;=APZ$8,APZ$5,IF(APZ23&gt;AQA23,0,APZ$5*(APZ23-AQA23)/(APZ$8-AQA23))))))</f>
      </c>
      <c r="AQC23" s="126">
        <f>IF(OR(APZ23="",AQA23=""),0,APZ$5)</f>
      </c>
      <c r="AQD23" s="125">
        <f>IF(APZ$6=0,RANK(AQB23,AQB$12:AQB$42,0),RANK(AQB23,AQB$12:AQB$42,1))</f>
      </c>
      <c r="AQE23" s="126">
        <v>98.2622727272727</v>
      </c>
      <c r="AQF23" s="126">
        <v>89</v>
      </c>
      <c r="AQG23" s="126">
        <f>IF((COUNTA(AQE$12:AQE$42)+COUNTA(AQF$12:AQF$42)=0),0.6*AQE$5,IF(OR(AQE23="",AQF23=""),0,IF(AQE$6=0,IF(AQE23&gt;=AQE$8,AQE$5,IF(AQE23&lt;AQF23,0,AQE$5*(AQE23-AQF23)/(AQE$8-AQF23))),IF(AQE23&lt;=AQE$8,AQE$5,IF(AQE23&gt;AQF23,0,AQE$5*(AQE23-AQF23)/(AQE$8-AQF23))))))</f>
      </c>
      <c r="AQH23" s="126">
        <f>IF(OR(AQE23="",AQF23=""),0,AQE$5)</f>
      </c>
      <c r="AQI23" s="125">
        <f>IF(AQE$6=0,RANK(AQG23,AQG$12:AQG$42,0),RANK(AQG23,AQG$12:AQG$42,1))</f>
      </c>
      <c r="AQJ23" s="126">
        <v>98.2622727272727</v>
      </c>
      <c r="AQK23" s="126">
        <v>88.1695454545454</v>
      </c>
      <c r="AQL23" s="126">
        <f>IF((COUNTA(AQJ$12:AQJ$42)+COUNTA(AQK$12:AQK$42)=0),0.6*AQJ$5,IF(OR(AQJ23="",AQK23=""),0,IF(AQJ$6=0,IF(AQJ23&gt;=AQJ$8,AQJ$5,IF(AQJ23&lt;AQK23,0,AQJ$5*(AQJ23-AQK23)/(AQJ$8-AQK23))),IF(AQJ23&lt;=AQJ$8,AQJ$5,IF(AQJ23&gt;AQK23,0,AQJ$5*(AQJ23-AQK23)/(AQJ$8-AQK23))))))</f>
      </c>
      <c r="AQM23" s="126">
        <f>IF(OR(AQJ23="",AQK23=""),0,AQJ$5)</f>
      </c>
      <c r="AQN23" s="125">
        <f>IF(AQJ$6=0,RANK(AQL23,AQL$12:AQL$42,0),RANK(AQL23,AQL$12:AQL$42,1))</f>
      </c>
      <c r="AQO23" s="126">
        <v>98.6204545454545</v>
      </c>
      <c r="AQP23"/>
      <c r="AQQ23" s="126">
        <f>IF((COUNTA(AQO$12:AQO$42)+COUNTA(AQP$12:AQP$42)=0),0.6*AQO$5,IF(OR(AQO23="",AQP23=""),0,IF(AQO$6=0,IF(AQO23&gt;=AQO$8,AQO$5,IF(AQO23&lt;AQP23,0,AQO$5*(AQO23-AQP23)/(AQO$8-AQP23))),IF(AQO23&lt;=AQO$8,AQO$5,IF(AQO23&gt;AQP23,0,AQO$5*(AQO23-AQP23)/(AQO$8-AQP23))))))</f>
      </c>
      <c r="AQR23" s="126">
        <f>IF(OR(AQO23="",AQP23=""),0,AQO$5)</f>
      </c>
      <c r="AQS23" s="125">
        <f>IF(AQO$6=0,RANK(AQQ23,AQQ$12:AQQ$42,0),RANK(AQQ23,AQQ$12:AQQ$42,1))</f>
      </c>
      <c r="AQT23" s="126">
        <v>98.6204545454545</v>
      </c>
      <c r="AQU23"/>
      <c r="AQV23" s="126">
        <f>IF((COUNTA(AQT$12:AQT$42)+COUNTA(AQU$12:AQU$42)=0),0.6*AQT$5,IF(OR(AQT23="",AQU23=""),0,IF(AQT$6=0,IF(AQT23&gt;=AQT$8,AQT$5,IF(AQT23&lt;AQU23,0,AQT$5*(AQT23-AQU23)/(AQT$8-AQU23))),IF(AQT23&lt;=AQT$8,AQT$5,IF(AQT23&gt;AQU23,0,AQT$5*(AQT23-AQU23)/(AQT$8-AQU23))))))</f>
      </c>
      <c r="AQW23" s="126">
        <f>IF(OR(AQT23="",AQU23=""),0,AQT$5)</f>
      </c>
      <c r="AQX23" s="125">
        <f>IF(AQT$6=0,RANK(AQV23,AQV$12:AQV$42,0),RANK(AQV23,AQV$12:AQV$42,1))</f>
      </c>
      <c r="AQY23" s="126">
        <v>2.22272727272727</v>
      </c>
      <c r="AQZ23" s="126">
        <v>5.16181818181818</v>
      </c>
      <c r="ARA23" s="126">
        <f>IF((COUNTA(AQY$12:AQY$42)+COUNTA(AQZ$12:AQZ$42)=0),0.6*AQY$5,IF(OR(AQY23="",AQZ23=""),0,IF(AQY$6=0,IF(AQY23&gt;=AQY$8,AQY$5,IF(AQY23&lt;AQZ23,0,AQY$5*(AQY23-AQZ23)/(AQY$8-AQZ23))),IF(AQY23&lt;=AQY$8,AQY$5,IF(AQY23&gt;AQZ23,0,AQY$5*(AQY23-AQZ23)/(AQY$8-AQZ23))))))</f>
      </c>
      <c r="ARB23" s="126">
        <f>IF(OR(AQY23="",AQZ23=""),0,AQY$5)</f>
      </c>
      <c r="ARC23" s="125">
        <f>IF(AQY$6=0,RANK(ARA23,ARA$12:ARA$42,0),RANK(ARA23,ARA$12:ARA$42,1))</f>
      </c>
      <c r="ARD23" s="126">
        <v>2.22272727272727</v>
      </c>
      <c r="ARE23" s="126">
        <v>4.42227272727273</v>
      </c>
      <c r="ARF23" s="126">
        <f>IF((COUNTA(ARD$12:ARD$42)+COUNTA(ARE$12:ARE$42)=0),0.6*ARD$5,IF(OR(ARD23="",ARE23=""),0,IF(ARD$6=0,IF(ARD23&gt;=ARD$8,ARD$5,IF(ARD23&lt;ARE23,0,ARD$5*(ARD23-ARE23)/(ARD$8-ARE23))),IF(ARD23&lt;=ARD$8,ARD$5,IF(ARD23&gt;ARE23,0,ARD$5*(ARD23-ARE23)/(ARD$8-ARE23))))))</f>
      </c>
      <c r="ARG23" s="126">
        <f>IF(OR(ARD23="",ARE23=""),0,ARD$5)</f>
      </c>
      <c r="ARH23" s="125">
        <f>IF(ARD$6=0,RANK(ARF23,ARF$12:ARF$42,0),RANK(ARF23,ARF$12:ARF$42,1))</f>
      </c>
      <c r="ARI23" s="126">
        <v>90.4345454545455</v>
      </c>
      <c r="ARJ23"/>
      <c r="ARK23" s="126">
        <f>IF((COUNTA(ARI$12:ARI$42)+COUNTA(ARJ$12:ARJ$42)=0),0.6*ARI$5,IF(OR(ARI23="",ARJ23=""),0,IF(ARI$6=0,IF(ARI23&gt;=ARI$8,ARI$5,IF(ARI23&lt;ARJ23,0,ARI$5*(ARI23-ARJ23)/(ARI$8-ARJ23))),IF(ARI23&lt;=ARI$8,ARI$5,IF(ARI23&gt;ARJ23,0,ARI$5*(ARI23-ARJ23)/(ARI$8-ARJ23))))))</f>
      </c>
      <c r="ARL23" s="126">
        <f>IF(OR(ARI23="",ARJ23=""),0,ARI$5)</f>
      </c>
      <c r="ARM23" s="125">
        <f>IF(ARI$6=0,RANK(ARK23,ARK$12:ARK$42,0),RANK(ARK23,ARK$12:ARK$42,1))</f>
      </c>
      <c r="ARN23" s="126">
        <v>90.4345454545455</v>
      </c>
      <c r="ARO23"/>
      <c r="ARP23" s="126">
        <f>IF((COUNTA(ARN$12:ARN$42)+COUNTA(ARO$12:ARO$42)=0),0.6*ARN$5,IF(OR(ARN23="",ARO23=""),0,IF(ARN$6=0,IF(ARN23&gt;=ARN$8,ARN$5,IF(ARN23&lt;ARO23,0,ARN$5*(ARN23-ARO23)/(ARN$8-ARO23))),IF(ARN23&lt;=ARN$8,ARN$5,IF(ARN23&gt;ARO23,0,ARN$5*(ARN23-ARO23)/(ARN$8-ARO23))))))</f>
      </c>
      <c r="ARQ23" s="126">
        <f>IF(OR(ARN23="",ARO23=""),0,ARN$5)</f>
      </c>
      <c r="ARR23" s="125">
        <f>IF(ARN$6=0,RANK(ARP23,ARP$12:ARP$42,0),RANK(ARP23,ARP$12:ARP$42,1))</f>
      </c>
      <c r="ARS23" s="126">
        <v>99.7727272727273</v>
      </c>
      <c r="ART23" s="126">
        <v>99.87</v>
      </c>
      <c r="ARU23" s="126">
        <f>IF((COUNTA(ARS$12:ARS$42)+COUNTA(ART$12:ART$42)=0),0.6*ARS$5,IF(OR(ARS23="",ART23=""),0,IF(ARS$6=0,IF(ARS23&gt;=ARS$8,ARS$5,IF(ARS23&lt;ART23,0,ARS$5*(ARS23-ART23)/(ARS$8-ART23))),IF(ARS23&lt;=ARS$8,ARS$5,IF(ARS23&gt;ART23,0,ARS$5*(ARS23-ART23)/(ARS$8-ART23))))))</f>
      </c>
      <c r="ARV23" s="126">
        <f>IF(OR(ARS23="",ART23=""),0,ARS$5)</f>
      </c>
      <c r="ARW23" s="125">
        <f>IF(ARS$6=0,RANK(ARU23,ARU$12:ARU$42,0),RANK(ARU23,ARU$12:ARU$42,1))</f>
      </c>
      <c r="ARX23" s="126">
        <v>99.7727272727273</v>
      </c>
      <c r="ARY23" s="126">
        <v>98.5354545454545</v>
      </c>
      <c r="ARZ23" s="126">
        <f>IF((COUNTA(ARX$12:ARX$42)+COUNTA(ARY$12:ARY$42)=0),0.6*ARX$5,IF(OR(ARX23="",ARY23=""),0,IF(ARX$6=0,IF(ARX23&gt;=ARX$8,ARX$5,IF(ARX23&lt;ARY23,0,ARX$5*(ARX23-ARY23)/(ARX$8-ARY23))),IF(ARX23&lt;=ARX$8,ARX$5,IF(ARX23&gt;ARY23,0,ARX$5*(ARX23-ARY23)/(ARX$8-ARY23))))))</f>
      </c>
      <c r="ASA23" s="126">
        <f>IF(OR(ARX23="",ARY23=""),0,ARX$5)</f>
      </c>
      <c r="ASB23" s="125">
        <f>IF(ARX$6=0,RANK(ARZ23,ARZ$12:ARZ$42,0),RANK(ARZ23,ARZ$12:ARZ$42,1))</f>
      </c>
      <c r="ASC23"/>
      <c r="ASD23"/>
      <c r="ASE23" s="126">
        <f>IF((COUNTA(ASC$12:ASC$42)+COUNTA(ASD$12:ASD$42)=0),0.6*ASC$5,IF(OR(ASC23="",ASD23=""),0,IF(ASC$6=0,IF(ASC23&gt;=ASC$8,ASC$5,IF(ASC23&lt;ASD23,0,ASC$5*(ASC23-ASD23)/(ASC$8-ASD23))),IF(ASC23&lt;=ASC$8,ASC$5,IF(ASC23&gt;ASD23,0,ASC$5*(ASC23-ASD23)/(ASC$8-ASD23))))))</f>
      </c>
      <c r="ASF23" s="126">
        <f>IF(OR(ASC23="",ASD23=""),0,ASC$5)</f>
      </c>
      <c r="ASG23" s="125">
        <f>IF(ASC$6=0,RANK(ASE23,ASE$12:ASE$42,0),RANK(ASE23,ASE$12:ASE$42,1))</f>
      </c>
      <c r="ASH23"/>
      <c r="ASI23"/>
      <c r="ASJ23" s="126">
        <f>IF((COUNTA(ASH$12:ASH$42)+COUNTA(ASI$12:ASI$42)=0),0.6*ASH$5,IF(OR(ASH23="",ASI23=""),0,IF(ASH$6=0,IF(ASH23&gt;=ASH$8,ASH$5,IF(ASH23&lt;ASI23,0,ASH$5*(ASH23-ASI23)/(ASH$8-ASI23))),IF(ASH23&lt;=ASH$8,ASH$5,IF(ASH23&gt;ASI23,0,ASH$5*(ASH23-ASI23)/(ASH$8-ASI23))))))</f>
      </c>
      <c r="ASK23" s="126">
        <f>IF(OR(ASH23="",ASI23=""),0,ASH$5)</f>
      </c>
      <c r="ASL23" s="125">
        <f>IF(ASH$6=0,RANK(ASJ23,ASJ$12:ASJ$42,0),RANK(ASJ23,ASJ$12:ASJ$42,1))</f>
      </c>
      <c r="ASM23" s="126">
        <v>95.4545454545455</v>
      </c>
      <c r="ASN23" s="126">
        <v>84.0909090909091</v>
      </c>
      <c r="ASO23" s="126">
        <f>IF((COUNTA(ASM$12:ASM$42)+COUNTA(ASN$12:ASN$42)=0),0.6*ASM$5,IF(OR(ASM23="",ASN23=""),0,IF(ASM$6=0,IF(ASM23&gt;=ASM$8,ASM$5,IF(ASM23&lt;ASN23,0,ASM$5*(ASM23-ASN23)/(ASM$8-ASN23))),IF(ASM23&lt;=ASM$8,ASM$5,IF(ASM23&gt;ASN23,0,ASM$5*(ASM23-ASN23)/(ASM$8-ASN23))))))</f>
      </c>
      <c r="ASP23" s="126">
        <f>IF(OR(ASM23="",ASN23=""),0,ASM$5)</f>
      </c>
      <c r="ASQ23" s="125">
        <f>IF(ASM$6=0,RANK(ASO23,ASO$12:ASO$42,0),RANK(ASO23,ASO$12:ASO$42,1))</f>
      </c>
      <c r="ASR23" s="126">
        <v>95.4545454545455</v>
      </c>
      <c r="ASS23" s="126">
        <v>95.4545454545455</v>
      </c>
      <c r="AST23" s="126">
        <f>IF((COUNTA(ASR$12:ASR$42)+COUNTA(ASS$12:ASS$42)=0),0.6*ASR$5,IF(OR(ASR23="",ASS23=""),0,IF(ASR$6=0,IF(ASR23&gt;=ASR$8,ASR$5,IF(ASR23&lt;ASS23,0,ASR$5*(ASR23-ASS23)/(ASR$8-ASS23))),IF(ASR23&lt;=ASR$8,ASR$5,IF(ASR23&gt;ASS23,0,ASR$5*(ASR23-ASS23)/(ASR$8-ASS23))))))</f>
      </c>
      <c r="ASU23" s="126">
        <f>IF(OR(ASR23="",ASS23=""),0,ASR$5)</f>
      </c>
      <c r="ASV23" s="125">
        <f>IF(ASR$6=0,RANK(AST23,AST$12:AST$42,0),RANK(AST23,AST$12:AST$42,1))</f>
      </c>
      <c r="ASW23" s="126">
        <v>0.612727272727273</v>
      </c>
      <c r="ASX23" s="126">
        <v>0.934</v>
      </c>
      <c r="ASY23" s="126">
        <f>IF((COUNTA(ASW$12:ASW$42)+COUNTA(ASX$12:ASX$42)=0),0.6*ASW$5,IF(OR(ASW23="",ASX23=""),0,IF(ASW$6=0,IF(ASW23&gt;=ASW$8,ASW$5,IF(ASW23&lt;ASX23,0,ASW$5*(ASW23-ASX23)/(ASW$8-ASX23))),IF(ASW23&lt;=ASW$8,ASW$5,IF(ASW23&gt;ASX23,0,ASW$5*(ASW23-ASX23)/(ASW$8-ASX23))))))</f>
      </c>
      <c r="ASZ23" s="126">
        <f>IF(OR(ASW23="",ASX23=""),0,ASW$5)</f>
      </c>
      <c r="ATA23" s="125">
        <f>IF(ASW$6=0,RANK(ASY23,ASY$12:ASY$42,0),RANK(ASY23,ASY$12:ASY$42,1))</f>
      </c>
      <c r="ATB23" s="126">
        <v>0.612727272727273</v>
      </c>
      <c r="ATC23" s="126">
        <v>0.64</v>
      </c>
      <c r="ATD23" s="126">
        <f>IF((COUNTA(ATB$12:ATB$42)+COUNTA(ATC$12:ATC$42)=0),0.6*ATB$5,IF(OR(ATB23="",ATC23=""),0,IF(ATB$6=0,IF(ATB23&gt;=ATB$8,ATB$5,IF(ATB23&lt;ATC23,0,ATB$5*(ATB23-ATC23)/(ATB$8-ATC23))),IF(ATB23&lt;=ATB$8,ATB$5,IF(ATB23&gt;ATC23,0,ATB$5*(ATB23-ATC23)/(ATB$8-ATC23))))))</f>
      </c>
      <c r="ATE23" s="126">
        <f>IF(OR(ATB23="",ATC23=""),0,ATB$5)</f>
      </c>
      <c r="ATF23" s="125">
        <f>IF(ATB$6=0,RANK(ATD23,ATD$12:ATD$42,0),RANK(ATD23,ATD$12:ATD$42,1))</f>
      </c>
      <c r="ATG23" s="126">
        <v>0.208445454545455</v>
      </c>
      <c r="ATH23" s="126">
        <v>0.718200661544335</v>
      </c>
      <c r="ATI23" s="126">
        <f>IF((COUNTA(ATG$12:ATG$42)+COUNTA(ATH$12:ATH$42)=0),0.6*ATG$5,IF(OR(ATG23="",ATH23=""),0,IF(ATG$6=0,IF(ATG23&gt;=ATG$8,ATG$5,IF(ATG23&lt;ATH23,0,ATG$5*(ATG23-ATH23)/(ATG$8-ATH23))),IF(ATG23&lt;=ATG$8,ATG$5,IF(ATG23&gt;ATH23,0,ATG$5*(ATG23-ATH23)/(ATG$8-ATH23))))))</f>
      </c>
      <c r="ATJ23" s="126">
        <f>IF(OR(ATG23="",ATH23=""),0,ATG$5)</f>
      </c>
      <c r="ATK23" s="125">
        <f>IF(ATG$6=0,RANK(ATI23,ATI$12:ATI$42,0),RANK(ATI23,ATI$12:ATI$42,1))</f>
      </c>
      <c r="ATL23" s="126">
        <v>0.208445454545455</v>
      </c>
      <c r="ATM23" s="126">
        <v>1.58688101902832</v>
      </c>
      <c r="ATN23" s="126">
        <f>IF((COUNTA(ATL$12:ATL$42)+COUNTA(ATM$12:ATM$42)=0),0.6*ATL$5,IF(OR(ATL23="",ATM23=""),0,IF(ATL$6=0,IF(ATL23&gt;=ATL$8,ATL$5,IF(ATL23&lt;ATM23,0,ATL$5*(ATL23-ATM23)/(ATL$8-ATM23))),IF(ATL23&lt;=ATL$8,ATL$5,IF(ATL23&gt;ATM23,0,ATL$5*(ATL23-ATM23)/(ATL$8-ATM23))))))</f>
      </c>
      <c r="ATO23" s="126">
        <f>IF(OR(ATL23="",ATM23=""),0,ATL$5)</f>
      </c>
      <c r="ATP23" s="125">
        <f>IF(ATL$6=0,RANK(ATN23,ATN$12:ATN$42,0),RANK(ATN23,ATN$12:ATN$42,1))</f>
      </c>
      <c r="ATQ23" s="126">
        <v>23.0632794744318</v>
      </c>
      <c r="ATR23" s="126">
        <v>16.9254233398438</v>
      </c>
      <c r="ATS23" s="126">
        <f>IF((COUNTA(ATQ$12:ATQ$42)+COUNTA(ATR$12:ATR$42)=0),0.6*ATQ$5,IF(OR(ATQ23="",ATR23=""),0,IF(ATQ$6=0,IF(ATQ23&gt;=ATQ$8,ATQ$5,IF(ATQ23&lt;ATR23,0,ATQ$5*(ATQ23-ATR23)/(ATQ$8-ATR23))),IF(ATQ23&lt;=ATQ$8,ATQ$5,IF(ATQ23&gt;ATR23,0,ATQ$5*(ATQ23-ATR23)/(ATQ$8-ATR23))))))</f>
      </c>
      <c r="ATT23" s="126">
        <f>IF(OR(ATQ23="",ATR23=""),0,ATQ$5)</f>
      </c>
      <c r="ATU23" s="125">
        <f>IF(ATQ$6=0,RANK(ATS23,ATS$12:ATS$42,0),RANK(ATS23,ATS$12:ATS$42,1))</f>
      </c>
      <c r="ATV23" s="126">
        <v>23.0632794744318</v>
      </c>
      <c r="ATW23" s="126">
        <v>21.771306640625</v>
      </c>
      <c r="ATX23" s="126">
        <f>IF((COUNTA(ATV$12:ATV$42)+COUNTA(ATW$12:ATW$42)=0),0.6*ATV$5,IF(OR(ATV23="",ATW23=""),0,IF(ATV$6=0,IF(ATV23&gt;=ATV$8,ATV$5,IF(ATV23&lt;ATW23,0,ATV$5*(ATV23-ATW23)/(ATV$8-ATW23))),IF(ATV23&lt;=ATV$8,ATV$5,IF(ATV23&gt;ATW23,0,ATV$5*(ATV23-ATW23)/(ATV$8-ATW23))))))</f>
      </c>
      <c r="ATY23" s="126">
        <f>IF(OR(ATV23="",ATW23=""),0,ATV$5)</f>
      </c>
      <c r="ATZ23" s="125">
        <f>IF(ATV$6=0,RANK(ATX23,ATX$12:ATX$42,0),RANK(ATX23,ATX$12:ATX$42,1))</f>
      </c>
      <c r="AUA23" s="126">
        <v>5.49956986860795</v>
      </c>
      <c r="AUB23" s="126">
        <v>13.2005921519886</v>
      </c>
      <c r="AUC23" s="126">
        <f>IF((COUNTA(AUA$12:AUA$42)+COUNTA(AUB$12:AUB$42)=0),0.6*AUA$5,IF(OR(AUA23="",AUB23=""),0,IF(AUA$6=0,IF(AUA23&gt;=AUA$8,AUA$5,IF(AUA23&lt;AUB23,0,AUA$5*(AUA23-AUB23)/(AUA$8-AUB23))),IF(AUA23&lt;=AUA$8,AUA$5,IF(AUA23&gt;AUB23,0,AUA$5*(AUA23-AUB23)/(AUA$8-AUB23))))))</f>
      </c>
      <c r="AUD23" s="126">
        <f>IF(OR(AUA23="",AUB23=""),0,AUA$5)</f>
      </c>
      <c r="AUE23" s="125">
        <f>IF(AUA$6=0,RANK(AUC23,AUC$12:AUC$42,0),RANK(AUC23,AUC$12:AUC$42,1))</f>
      </c>
      <c r="AUF23" s="126">
        <v>5.49956986860795</v>
      </c>
      <c r="AUG23" s="126">
        <v>10.6116055575284</v>
      </c>
      <c r="AUH23" s="126">
        <f>IF((COUNTA(AUF$12:AUF$42)+COUNTA(AUG$12:AUG$42)=0),0.6*AUF$5,IF(OR(AUF23="",AUG23=""),0,IF(AUF$6=0,IF(AUF23&gt;=AUF$8,AUF$5,IF(AUF23&lt;AUG23,0,AUF$5*(AUF23-AUG23)/(AUF$8-AUG23))),IF(AUF23&lt;=AUF$8,AUF$5,IF(AUF23&gt;AUG23,0,AUF$5*(AUF23-AUG23)/(AUF$8-AUG23))))))</f>
      </c>
      <c r="AUI23" s="126">
        <f>IF(OR(AUF23="",AUG23=""),0,AUF$5)</f>
      </c>
      <c r="AUJ23" s="125">
        <f>IF(AUF$6=0,RANK(AUH23,AUH$12:AUH$42,0),RANK(AUH23,AUH$12:AUH$42,1))</f>
      </c>
      <c r="AUK23" s="126">
        <v>98.03</v>
      </c>
      <c r="AUL23" s="126">
        <f>IF(COUNTA(AUK$12:AUK$42)=0,0.6*AUK$5,IF(AUK23="",0,IF(AUK$6=0,IF(AUK23&gt;=AUK$8,AUK$5,IF(AUK23&lt;AUK$6,0,0.6*AUK$5+0.4*AUK$5*(AUK23-AUK$7)/(AUK$8-AUK$7))),IF(AUK23&lt;=AUK$8,AUK$5,IF(AUK23&gt;AUK$6,0,0.6*AUK$5+0.4*AUK$5*(AUK23-AUK$7)/(AUK$8-AUK$7))))))</f>
      </c>
      <c r="AUM23" s="126">
        <f>IF(AUK23&lt;&gt;"",AUK$5,0)</f>
      </c>
      <c r="AUN23" s="125">
        <f>IF(AUK$6=0,RANK(AUK23,AUK$12:AUK$42,0),RANK(AUK23,AUK$12:AUK$42,1))</f>
      </c>
      <c r="AUO23"/>
      <c r="AUP23" s="126">
        <f>IF(COUNTA(AUO$12:AUO$42)=0,0.6*AUO$5,IF(AUO23="",0,IF(AUO$6=0,IF(AUO23&gt;=AUO$8,AUO$5,IF(AUO23&lt;AUO$6,0,0.6*AUO$5+0.4*AUO$5*(AUO23-AUO$7)/(AUO$8-AUO$7))),IF(AUO23&lt;=AUO$8,AUO$5,IF(AUO23&gt;AUO$6,0,0.6*AUO$5+0.4*AUO$5*(AUO23-AUO$7)/(AUO$8-AUO$7))))))</f>
      </c>
      <c r="AUQ23" s="126">
        <f>IF(AUO23&lt;&gt;"",AUO$5,0)</f>
      </c>
      <c r="AUR23" s="125">
        <f>IF(AUO$6=0,RANK(AUO23,AUO$12:AUO$42,0),RANK(AUO23,AUO$12:AUO$42,1))</f>
      </c>
      <c r="AUS23"/>
      <c r="AUT23" s="126">
        <f>IF(COUNTA(AUS$12:AUS$42)=0,0.6*AUS$5,IF(AUS23="",0,IF(AUS$6=0,IF(AUS23&gt;=AUS$8,AUS$5,IF(AUS23&lt;AUS$6,0,0.6*AUS$5+0.4*AUS$5*(AUS23-AUS$7)/(AUS$8-AUS$7))),IF(AUS23&lt;=AUS$8,AUS$5,IF(AUS23&gt;AUS$6,0,0.6*AUS$5+0.4*AUS$5*(AUS23-AUS$7)/(AUS$8-AUS$7))))))</f>
      </c>
      <c r="AUU23" s="126">
        <f>IF(AUS23&lt;&gt;"",AUS$5,0)</f>
      </c>
      <c r="AUV23" s="125">
        <f>IF(AUS$6=0,RANK(AUS23,AUS$12:AUS$42,0),RANK(AUS23,AUS$12:AUS$42,1))</f>
      </c>
      <c r="AUW23"/>
      <c r="AUX23" s="126">
        <f>IF(COUNTA(AUW$12:AUW$42)=0,0.6*AUW$5,IF(AUW23="",0,IF(AUW$6=0,IF(AUW23&gt;=AUW$8,AUW$5,IF(AUW23&lt;AUW$6,0,0.6*AUW$5+0.4*AUW$5*(AUW23-AUW$7)/(AUW$8-AUW$7))),IF(AUW23&lt;=AUW$8,AUW$5,IF(AUW23&gt;AUW$6,0,0.6*AUW$5+0.4*AUW$5*(AUW23-AUW$7)/(AUW$8-AUW$7))))))</f>
      </c>
      <c r="AUY23" s="126">
        <f>IF(AUW23&lt;&gt;"",AUW$5,0)</f>
      </c>
      <c r="AUZ23" s="125">
        <f>IF(AUW$6=0,RANK(AUW23,AUW$12:AUW$42,0),RANK(AUW23,AUW$12:AUW$42,1))</f>
      </c>
      <c r="AVA23"/>
      <c r="AVB23" s="126">
        <f>IF(COUNTA(AVA$12:AVA$42)=0,0.6*AVA$5,IF(AVA23="",0,IF(AVA$6=0,IF(AVA23&gt;=AVA$8,AVA$5,IF(AVA23&lt;AVA$6,0,0.6*AVA$5+0.4*AVA$5*(AVA23-AVA$7)/(AVA$8-AVA$7))),IF(AVA23&lt;=AVA$8,AVA$5,IF(AVA23&gt;AVA$6,0,0.6*AVA$5+0.4*AVA$5*(AVA23-AVA$7)/(AVA$8-AVA$7))))))</f>
      </c>
      <c r="AVC23" s="126">
        <f>IF(AVA23&lt;&gt;"",AVA$5,0)</f>
      </c>
      <c r="AVD23" s="125">
        <f>IF(AVA$6=0,RANK(AVA23,AVA$12:AVA$42,0),RANK(AVA23,AVA$12:AVA$42,1))</f>
      </c>
      <c r="AVE23" s="126">
        <v>96.848</v>
      </c>
      <c r="AVF23" s="126">
        <f>IF(COUNTA(AVE$12:AVE$42)=0,0.6*AVE$5,IF(AVE23="",0,IF(AVE$6=0,IF(AVE23&gt;=AVE$8,AVE$5,IF(AVE23&lt;AVE$6,0,0.6*AVE$5+0.4*AVE$5*(AVE23-AVE$7)/(AVE$8-AVE$7))),IF(AVE23&lt;=AVE$8,AVE$5,IF(AVE23&gt;AVE$6,0,0.6*AVE$5+0.4*AVE$5*(AVE23-AVE$7)/(AVE$8-AVE$7))))))</f>
      </c>
      <c r="AVG23" s="126">
        <f>IF(AVE23&lt;&gt;"",AVE$5,0)</f>
      </c>
      <c r="AVH23" s="125">
        <f>IF(AVE$6=0,RANK(AVE23,AVE$12:AVE$42,0),RANK(AVE23,AVE$12:AVE$42,1))</f>
      </c>
      <c r="AVI23" s="126">
        <v>97.5684444444444</v>
      </c>
      <c r="AVJ23" s="126">
        <f>IF(COUNTA(AVI$12:AVI$42)=0,0.6*AVI$5,IF(AVI23="",0,IF(AVI$6=0,IF(AVI23&gt;=AVI$8,AVI$5,IF(AVI23&lt;AVI$6,0,0.6*AVI$5+0.4*AVI$5*(AVI23-AVI$7)/(AVI$8-AVI$7))),IF(AVI23&lt;=AVI$8,AVI$5,IF(AVI23&gt;AVI$6,0,0.6*AVI$5+0.4*AVI$5*(AVI23-AVI$7)/(AVI$8-AVI$7))))))</f>
      </c>
      <c r="AVK23" s="126">
        <f>IF(AVI23&lt;&gt;"",AVI$5,0)</f>
      </c>
      <c r="AVL23" s="125">
        <f>IF(AVI$6=0,RANK(AVI23,AVI$12:AVI$42,0),RANK(AVI23,AVI$12:AVI$42,1))</f>
      </c>
      <c r="AVM23" s="126">
        <v>1.88711111111111</v>
      </c>
      <c r="AVN23" s="126">
        <f>IF(COUNTA(AVM$12:AVM$42)=0,0.6*AVM$5,IF(AVM23="",0,IF(AVM$6=0,IF(AVM23&gt;=AVM$8,AVM$5,IF(AVM23&lt;AVM$6,0,0.6*AVM$5+0.4*AVM$5*(AVM23-AVM$7)/(AVM$8-AVM$7))),IF(AVM23&lt;=AVM$8,AVM$5,IF(AVM23&gt;AVM$6,0,0.6*AVM$5+0.4*AVM$5*(AVM23-AVM$7)/(AVM$8-AVM$7))))))</f>
      </c>
      <c r="AVO23" s="126">
        <f>IF(AVM23&lt;&gt;"",AVM$5,0)</f>
      </c>
      <c r="AVP23" s="125">
        <f>IF(AVM$6=0,RANK(AVM23,AVM$12:AVM$42,0),RANK(AVM23,AVM$12:AVM$42,1))</f>
      </c>
      <c r="AVQ23" s="126">
        <v>89.2564444444444</v>
      </c>
      <c r="AVR23" s="126">
        <f>IF(COUNTA(AVQ$12:AVQ$42)=0,0.6*AVQ$5,IF(AVQ23="",0,IF(AVQ$6=0,IF(AVQ23&gt;=AVQ$8,AVQ$5,IF(AVQ23&lt;AVQ$6,0,0.6*AVQ$5+0.4*AVQ$5*(AVQ23-AVQ$7)/(AVQ$8-AVQ$7))),IF(AVQ23&lt;=AVQ$8,AVQ$5,IF(AVQ23&gt;AVQ$6,0,0.6*AVQ$5+0.4*AVQ$5*(AVQ23-AVQ$7)/(AVQ$8-AVQ$7))))))</f>
      </c>
      <c r="AVS23" s="126">
        <f>IF(AVQ23&lt;&gt;"",AVQ$5,0)</f>
      </c>
      <c r="AVT23" s="125">
        <f>IF(AVQ$6=0,RANK(AVQ23,AVQ$12:AVQ$42,0),RANK(AVQ23,AVQ$12:AVQ$42,1))</f>
      </c>
      <c r="AVU23" s="126">
        <v>99.4257777777778</v>
      </c>
      <c r="AVV23" s="126">
        <f>IF(COUNTA(AVU$12:AVU$42)=0,0.6*AVU$5,IF(AVU23="",0,IF(AVU$6=0,IF(AVU23&gt;=AVU$8,AVU$5,IF(AVU23&lt;AVU$6,0,0.6*AVU$5+0.4*AVU$5*(AVU23-AVU$7)/(AVU$8-AVU$7))),IF(AVU23&lt;=AVU$8,AVU$5,IF(AVU23&gt;AVU$6,0,0.6*AVU$5+0.4*AVU$5*(AVU23-AVU$7)/(AVU$8-AVU$7))))))</f>
      </c>
      <c r="AVW23" s="126">
        <f>IF(AVU23&lt;&gt;"",AVU$5,0)</f>
      </c>
      <c r="AVX23" s="125">
        <f>IF(AVU$6=0,RANK(AVU23,AVU$12:AVU$42,0),RANK(AVU23,AVU$12:AVU$42,1))</f>
      </c>
      <c r="AVY23"/>
      <c r="AVZ23" s="126">
        <f>IF(COUNTA(AVY$12:AVY$42)=0,0.6*AVY$5,IF(AVY23="",0,IF(AVY$6=0,IF(AVY23&gt;=AVY$8,AVY$5,IF(AVY23&lt;AVY$6,0,0.6*AVY$5+0.4*AVY$5*(AVY23-AVY$7)/(AVY$8-AVY$7))),IF(AVY23&lt;=AVY$8,AVY$5,IF(AVY23&gt;AVY$6,0,0.6*AVY$5+0.4*AVY$5*(AVY23-AVY$7)/(AVY$8-AVY$7))))))</f>
      </c>
      <c r="AWA23" s="126">
        <f>IF(AVY23&lt;&gt;"",AVY$5,0)</f>
      </c>
      <c r="AWB23" s="125">
        <f>IF(AVY$6=0,RANK(AVY23,AVY$12:AVY$42,0),RANK(AVY23,AVY$12:AVY$42,1))</f>
      </c>
      <c r="AWC23" s="126">
        <v>92.738</v>
      </c>
      <c r="AWD23" s="126">
        <f>IF(COUNTA(AWC$12:AWC$42)=0,0.6*AWC$5,IF(AWC23="",0,IF(AWC$6=0,IF(AWC23&gt;=AWC$8,AWC$5,IF(AWC23&lt;AWC$6,0,0.6*AWC$5+0.4*AWC$5*(AWC23-AWC$7)/(AWC$8-AWC$7))),IF(AWC23&lt;=AWC$8,AWC$5,IF(AWC23&gt;AWC$6,0,0.6*AWC$5+0.4*AWC$5*(AWC23-AWC$7)/(AWC$8-AWC$7))))))</f>
      </c>
      <c r="AWE23" s="126">
        <f>IF(AWC23&lt;&gt;"",AWC$5,0)</f>
      </c>
      <c r="AWF23" s="125">
        <f>IF(AWC$6=0,RANK(AWC23,AWC$12:AWC$42,0),RANK(AWC23,AWC$12:AWC$42,1))</f>
      </c>
      <c r="AWG23" s="126">
        <v>0.678809523809524</v>
      </c>
      <c r="AWH23" s="126">
        <f>IF(COUNTA(AWG$12:AWG$42)=0,0.6*AWG$5,IF(AWG23="",0,IF(AWG$6=0,IF(AWG23&gt;=AWG$8,AWG$5,IF(AWG23&lt;AWG$6,0,0.6*AWG$5+0.4*AWG$5*(AWG23-AWG$7)/(AWG$8-AWG$7))),IF(AWG23&lt;=AWG$8,AWG$5,IF(AWG23&gt;AWG$6,0,0.6*AWG$5+0.4*AWG$5*(AWG23-AWG$7)/(AWG$8-AWG$7))))))</f>
      </c>
      <c r="AWI23" s="126">
        <f>IF(AWG23&lt;&gt;"",AWG$5,0)</f>
      </c>
      <c r="AWJ23" s="125">
        <f>IF(AWG$6=0,RANK(AWG23,AWG$12:AWG$42,0),RANK(AWG23,AWG$12:AWG$42,1))</f>
      </c>
      <c r="AWK23" s="126">
        <v>0.554163197469214</v>
      </c>
      <c r="AWL23" s="126">
        <f>IF(COUNTA(AWK$12:AWK$42)=0,0.6*AWK$5,IF(AWK23="",0,IF(AWK$6=0,IF(AWK23&gt;=AWK$8,AWK$5,IF(AWK23&lt;AWK$6,0,0.6*AWK$5+0.4*AWK$5*(AWK23-AWK$7)/(AWK$8-AWK$7))),IF(AWK23&lt;=AWK$8,AWK$5,IF(AWK23&gt;AWK$6,0,0.6*AWK$5+0.4*AWK$5*(AWK23-AWK$7)/(AWK$8-AWK$7))))))</f>
      </c>
      <c r="AWM23" s="126">
        <f>IF(AWK23&lt;&gt;"",AWK$5,0)</f>
      </c>
      <c r="AWN23" s="125">
        <f>IF(AWK$6=0,RANK(AWK23,AWK$12:AWK$42,0),RANK(AWK23,AWK$12:AWK$42,1))</f>
      </c>
      <c r="AWO23" s="126">
        <v>23.3176482938945</v>
      </c>
      <c r="AWP23" s="126">
        <f>IF(COUNTA(AWO$12:AWO$42)=0,0.6*AWO$5,IF(AWO23="",0,IF(AWO$6=0,IF(AWO23&gt;=AWO$8,AWO$5,IF(AWO23&lt;AWO$6,0,0.6*AWO$5+0.4*AWO$5*(AWO23-AWO$7)/(AWO$8-AWO$7))),IF(AWO23&lt;=AWO$8,AWO$5,IF(AWO23&gt;AWO$6,0,0.6*AWO$5+0.4*AWO$5*(AWO23-AWO$7)/(AWO$8-AWO$7))))))</f>
      </c>
      <c r="AWQ23" s="126">
        <f>IF(AWO23&lt;&gt;"",AWO$5,0)</f>
      </c>
      <c r="AWR23" s="125">
        <f>IF(AWO$6=0,RANK(AWO23,AWO$12:AWO$42,0),RANK(AWO23,AWO$12:AWO$42,1))</f>
      </c>
      <c r="AWS23" s="126">
        <v>5.21947316319444</v>
      </c>
      <c r="AWT23" s="126">
        <f>IF(COUNTA(AWS$12:AWS$42)=0,0.6*AWS$5,IF(AWS23="",0,IF(AWS$6=0,IF(AWS23&gt;=AWS$8,AWS$5,IF(AWS23&lt;AWS$6,0,0.6*AWS$5+0.4*AWS$5*(AWS23-AWS$7)/(AWS$8-AWS$7))),IF(AWS23&lt;=AWS$8,AWS$5,IF(AWS23&gt;AWS$6,0,0.6*AWS$5+0.4*AWS$5*(AWS23-AWS$7)/(AWS$8-AWS$7))))))</f>
      </c>
      <c r="AWU23" s="126">
        <f>IF(AWS23&lt;&gt;"",AWS$5,0)</f>
      </c>
      <c r="AWV23" s="125">
        <f>IF(AWS$6=0,RANK(AWS23,AWS$12:AWS$42,0),RANK(AWS23,AWS$12:AWS$42,1))</f>
      </c>
      <c r="AWW23" s="126">
        <v>94.93</v>
      </c>
      <c r="AWX23" s="126">
        <f>IF(COUNTA(AWW$12:AWW$42)=0,0.6*AWW$5,IF(AWW23="",0,IF(AWW$6=0,IF(AWW23&gt;=AWW$8,AWW$5,IF(AWW23&lt;AWW$6,0,0.6*AWW$5+0.4*AWW$5*(AWW23-AWW$7)/(AWW$8-AWW$7))),IF(AWW23&lt;=AWW$8,AWW$5,IF(AWW23&gt;AWW$6,0,0.6*AWW$5+0.4*AWW$5*(AWW23-AWW$7)/(AWW$8-AWW$7))))))</f>
      </c>
      <c r="AWY23" s="126">
        <f>IF(AWW23&lt;&gt;"",AWW$5,0)</f>
      </c>
      <c r="AWZ23" s="125">
        <f>IF(AWW$6=0,RANK(AWW23,AWW$12:AWW$42,0),RANK(AWW23,AWW$12:AWW$42,1))</f>
      </c>
      <c r="AXA23"/>
      <c r="AXB23" s="126">
        <f>IF(COUNTA(AXA$12:AXA$42)=0,0.6*AXA$5,IF(AXA23="",0,IF(AXA$6=0,IF(AXA23&gt;=AXA$8,AXA$5,IF(AXA23&lt;AXA$6,0,0.6*AXA$5+0.4*AXA$5*(AXA23-AXA$7)/(AXA$8-AXA$7))),IF(AXA23&lt;=AXA$8,AXA$5,IF(AXA23&gt;AXA$6,0,0.6*AXA$5+0.4*AXA$5*(AXA23-AXA$7)/(AXA$8-AXA$7))))))</f>
      </c>
      <c r="AXC23" s="126">
        <f>IF(AXA23&lt;&gt;"",AXA$5,0)</f>
      </c>
      <c r="AXD23" s="125">
        <f>IF(AXA$6=0,RANK(AXA23,AXA$12:AXA$42,0),RANK(AXA23,AXA$12:AXA$42,1))</f>
      </c>
      <c r="AXE23"/>
      <c r="AXF23" s="126">
        <f>IF(COUNTA(AXE$12:AXE$42)=0,0.6*AXE$5,IF(AXE23="",0,IF(AXE$6=0,IF(AXE23&gt;=AXE$8,AXE$5,IF(AXE23&lt;AXE$6,0,0.6*AXE$5+0.4*AXE$5*(AXE23-AXE$7)/(AXE$8-AXE$7))),IF(AXE23&lt;=AXE$8,AXE$5,IF(AXE23&gt;AXE$6,0,0.6*AXE$5+0.4*AXE$5*(AXE23-AXE$7)/(AXE$8-AXE$7))))))</f>
      </c>
      <c r="AXG23" s="126">
        <f>IF(AXE23&lt;&gt;"",AXE$5,0)</f>
      </c>
      <c r="AXH23" s="125">
        <f>IF(AXE$6=0,RANK(AXE23,AXE$12:AXE$42,0),RANK(AXE23,AXE$12:AXE$42,1))</f>
      </c>
      <c r="AXI23"/>
      <c r="AXJ23" s="126">
        <f>IF(COUNTA(AXI$12:AXI$42)=0,0.6*AXI$5,IF(AXI23="",0,IF(AXI$6=0,IF(AXI23&gt;=AXI$8,AXI$5,IF(AXI23&lt;AXI$6,0,0.6*AXI$5+0.4*AXI$5*(AXI23-AXI$7)/(AXI$8-AXI$7))),IF(AXI23&lt;=AXI$8,AXI$5,IF(AXI23&gt;AXI$6,0,0.6*AXI$5+0.4*AXI$5*(AXI23-AXI$7)/(AXI$8-AXI$7))))))</f>
      </c>
      <c r="AXK23" s="126">
        <f>IF(AXI23&lt;&gt;"",AXI$5,0)</f>
      </c>
      <c r="AXL23" s="125">
        <f>IF(AXI$6=0,RANK(AXI23,AXI$12:AXI$42,0),RANK(AXI23,AXI$12:AXI$42,1))</f>
      </c>
      <c r="AXM23"/>
      <c r="AXN23" s="126">
        <f>IF(COUNTA(AXM$12:AXM$42)=0,0.6*AXM$5,IF(AXM23="",0,IF(AXM$6=0,IF(AXM23&gt;=AXM$8,AXM$5,IF(AXM23&lt;AXM$6,0,0.6*AXM$5+0.4*AXM$5*(AXM23-AXM$7)/(AXM$8-AXM$7))),IF(AXM23&lt;=AXM$8,AXM$5,IF(AXM23&gt;AXM$6,0,0.6*AXM$5+0.4*AXM$5*(AXM23-AXM$7)/(AXM$8-AXM$7))))))</f>
      </c>
      <c r="AXO23" s="126">
        <f>IF(AXM23&lt;&gt;"",AXM$5,0)</f>
      </c>
      <c r="AXP23" s="125">
        <f>IF(AXM$6=0,RANK(AXM23,AXM$12:AXM$42,0),RANK(AXM23,AXM$12:AXM$42,1))</f>
      </c>
      <c r="AXQ23" s="126">
        <v>99.49</v>
      </c>
      <c r="AXR23" s="126">
        <f>IF(COUNTA(AXQ$12:AXQ$42)=0,0.6*AXQ$5,IF(AXQ23="",0,IF(AXQ$6=0,IF(AXQ23&gt;=AXQ$8,AXQ$5,IF(AXQ23&lt;AXQ$6,0,0.6*AXQ$5+0.4*AXQ$5*(AXQ23-AXQ$7)/(AXQ$8-AXQ$7))),IF(AXQ23&lt;=AXQ$8,AXQ$5,IF(AXQ23&gt;AXQ$6,0,0.6*AXQ$5+0.4*AXQ$5*(AXQ23-AXQ$7)/(AXQ$8-AXQ$7))))))</f>
      </c>
      <c r="AXS23" s="126">
        <f>IF(AXQ23&lt;&gt;"",AXQ$5,0)</f>
      </c>
      <c r="AXT23" s="125">
        <f>IF(AXQ$6=0,RANK(AXQ23,AXQ$12:AXQ$42,0),RANK(AXQ23,AXQ$12:AXQ$42,1))</f>
      </c>
      <c r="AXU23" s="126">
        <v>99.0079937777778</v>
      </c>
      <c r="AXV23" s="126">
        <f>IF(COUNTA(AXU$12:AXU$42)=0,0.6*AXU$5,IF(AXU23="",0,IF(AXU$6=0,IF(AXU23&gt;=AXU$8,AXU$5,IF(AXU23&lt;AXU$6,0,0.6*AXU$5+0.4*AXU$5*(AXU23-AXU$7)/(AXU$8-AXU$7))),IF(AXU23&lt;=AXU$8,AXU$5,IF(AXU23&gt;AXU$6,0,0.6*AXU$5+0.4*AXU$5*(AXU23-AXU$7)/(AXU$8-AXU$7))))))</f>
      </c>
      <c r="AXW23" s="126">
        <f>IF(AXU23&lt;&gt;"",AXU$5,0)</f>
      </c>
      <c r="AXX23" s="125">
        <f>IF(AXU$6=0,RANK(AXU23,AXU$12:AXU$42,0),RANK(AXU23,AXU$12:AXU$42,1))</f>
      </c>
      <c r="AXY23" s="126">
        <v>100</v>
      </c>
      <c r="AXZ23" s="126">
        <f>IF(COUNTA(AXY$12:AXY$42)=0,0.6*AXY$5,IF(AXY23="",0,IF(AXY$6=0,IF(AXY23&gt;=AXY$8,AXY$5,IF(AXY23&lt;AXY$6,0,0.6*AXY$5+0.4*AXY$5*(AXY23-AXY$7)/(AXY$8-AXY$7))),IF(AXY23&lt;=AXY$8,AXY$5,IF(AXY23&gt;AXY$6,0,0.6*AXY$5+0.4*AXY$5*(AXY23-AXY$7)/(AXY$8-AXY$7))))))</f>
      </c>
      <c r="AYA23" s="126">
        <f>IF(AXY23&lt;&gt;"",AXY$5,0)</f>
      </c>
      <c r="AYB23" s="125">
        <f>IF(AXY$6=0,RANK(AXY23,AXY$12:AXY$42,0),RANK(AXY23,AXY$12:AXY$42,1))</f>
      </c>
      <c r="AYC23" s="126">
        <v>2.53555555555556</v>
      </c>
      <c r="AYD23" s="126">
        <f>IF(COUNTA(AYC$12:AYC$42)=0,0.6*AYC$5,IF(AYC23="",0,IF(AYC$6=0,IF(AYC23&gt;=AYC$8,AYC$5,IF(AYC23&lt;AYC$6,0,0.6*AYC$5+0.4*AYC$5*(AYC23-AYC$7)/(AYC$8-AYC$7))),IF(AYC23&lt;=AYC$8,AYC$5,IF(AYC23&gt;AYC$6,0,0.6*AYC$5+0.4*AYC$5*(AYC23-AYC$7)/(AYC$8-AYC$7))))))</f>
      </c>
      <c r="AYE23" s="126">
        <f>IF(AYC23&lt;&gt;"",AYC$5,0)</f>
      </c>
      <c r="AYF23" s="125">
        <f>IF(AYC$6=0,RANK(AYC23,AYC$12:AYC$42,0),RANK(AYC23,AYC$12:AYC$42,1))</f>
      </c>
      <c r="AYG23" s="126">
        <v>99.6922222222222</v>
      </c>
      <c r="AYH23" s="126">
        <f>IF(COUNTA(AYG$12:AYG$42)=0,0.6*AYG$5,IF(AYG23="",0,IF(AYG$6=0,IF(AYG23&gt;=AYG$8,AYG$5,IF(AYG23&lt;AYG$6,0,0.6*AYG$5+0.4*AYG$5*(AYG23-AYG$7)/(AYG$8-AYG$7))),IF(AYG23&lt;=AYG$8,AYG$5,IF(AYG23&gt;AYG$6,0,0.6*AYG$5+0.4*AYG$5*(AYG23-AYG$7)/(AYG$8-AYG$7))))))</f>
      </c>
      <c r="AYI23" s="126">
        <f>IF(AYG23&lt;&gt;"",AYG$5,0)</f>
      </c>
      <c r="AYJ23" s="125">
        <f>IF(AYG$6=0,RANK(AYG23,AYG$12:AYG$42,0),RANK(AYG23,AYG$12:AYG$42,1))</f>
      </c>
      <c r="AYK23" s="126">
        <v>100</v>
      </c>
      <c r="AYL23" s="126">
        <f>IF(COUNTA(AYK$12:AYK$42)=0,0.6*AYK$5,IF(AYK23="",0,IF(AYK$6=0,IF(AYK23&gt;=AYK$8,AYK$5,IF(AYK23&lt;AYK$6,0,0.6*AYK$5+0.4*AYK$5*(AYK23-AYK$7)/(AYK$8-AYK$7))),IF(AYK23&lt;=AYK$8,AYK$5,IF(AYK23&gt;AYK$6,0,0.6*AYK$5+0.4*AYK$5*(AYK23-AYK$7)/(AYK$8-AYK$7))))))</f>
      </c>
      <c r="AYM23" s="126">
        <f>IF(AYK23&lt;&gt;"",AYK$5,0)</f>
      </c>
      <c r="AYN23" s="125">
        <f>IF(AYK$6=0,RANK(AYK23,AYK$12:AYK$42,0),RANK(AYK23,AYK$12:AYK$42,1))</f>
      </c>
      <c r="AYO23" s="126">
        <v>2.37666666666667</v>
      </c>
      <c r="AYP23" s="126">
        <f>IF(COUNTA(AYO$12:AYO$42)=0,0.6*AYO$5,IF(AYO23="",0,IF(AYO$6=0,IF(AYO23&gt;=AYO$8,AYO$5,IF(AYO23&lt;AYO$6,0,0.6*AYO$5+0.4*AYO$5*(AYO23-AYO$7)/(AYO$8-AYO$7))),IF(AYO23&lt;=AYO$8,AYO$5,IF(AYO23&gt;AYO$6,0,0.6*AYO$5+0.4*AYO$5*(AYO23-AYO$7)/(AYO$8-AYO$7))))))</f>
      </c>
      <c r="AYQ23" s="126">
        <f>IF(AYO23&lt;&gt;"",AYO$5,0)</f>
      </c>
      <c r="AYR23" s="125">
        <f>IF(AYO$6=0,RANK(AYO23,AYO$12:AYO$42,0),RANK(AYO23,AYO$12:AYO$42,1))</f>
      </c>
      <c r="AYS23" s="126">
        <v>100</v>
      </c>
      <c r="AYT23" s="126">
        <f>IF(COUNTA(AYS$12:AYS$42)=0,0.6*AYS$5,IF(AYS23="",0,IF(AYS$6=0,IF(AYS23&gt;=AYS$8,AYS$5,IF(AYS23&lt;AYS$6,0,0.6*AYS$5+0.4*AYS$5*(AYS23-AYS$7)/(AYS$8-AYS$7))),IF(AYS23&lt;=AYS$8,AYS$5,IF(AYS23&gt;AYS$6,0,0.6*AYS$5+0.4*AYS$5*(AYS23-AYS$7)/(AYS$8-AYS$7))))))</f>
      </c>
      <c r="AYU23" s="126">
        <f>IF(AYS23&lt;&gt;"",AYS$5,0)</f>
      </c>
      <c r="AYV23" s="125">
        <f>IF(AYS$6=0,RANK(AYS23,AYS$12:AYS$42,0),RANK(AYS23,AYS$12:AYS$42,1))</f>
      </c>
      <c r="AYW23" s="126">
        <v>0.444444444444444</v>
      </c>
      <c r="AYX23" s="126">
        <f>IF(COUNTA(AYW$12:AYW$42)=0,0.6*AYW$5,IF(AYW23="",0,IF(AYW$6=0,IF(AYW23&gt;=AYW$8,AYW$5,IF(AYW23&lt;AYW$6,0,0.6*AYW$5+0.4*AYW$5*(AYW23-AYW$7)/(AYW$8-AYW$7))),IF(AYW23&lt;=AYW$8,AYW$5,IF(AYW23&gt;AYW$6,0,0.6*AYW$5+0.4*AYW$5*(AYW23-AYW$7)/(AYW$8-AYW$7))))))</f>
      </c>
      <c r="AYY23" s="126">
        <f>IF(AYW23&lt;&gt;"",AYW$5,0)</f>
      </c>
      <c r="AYZ23" s="125">
        <f>IF(AYW$6=0,RANK(AYW23,AYW$12:AYW$42,0),RANK(AYW23,AYW$12:AYW$42,1))</f>
      </c>
      <c r="AZA23" s="126">
        <v>0</v>
      </c>
      <c r="AZB23" s="126">
        <f>IF(COUNTA(AZA$12:AZA$42)=0,0.6*AZA$5,IF(AZA23="",0,IF(AZA$6=0,IF(AZA23&gt;=AZA$8,AZA$5,IF(AZA23&lt;AZA$6,0,0.6*AZA$5+0.4*AZA$5*(AZA23-AZA$7)/(AZA$8-AZA$7))),IF(AZA23&lt;=AZA$8,AZA$5,IF(AZA23&gt;AZA$6,0,0.6*AZA$5+0.4*AZA$5*(AZA23-AZA$7)/(AZA$8-AZA$7))))))</f>
      </c>
      <c r="AZC23" s="126">
        <f>IF(AZA23&lt;&gt;"",AZA$5,0)</f>
      </c>
      <c r="AZD23" s="125">
        <f>IF(AZA$6=0,RANK(AZA23,AZA$12:AZA$42,0),RANK(AZA23,AZA$12:AZA$42,1))</f>
      </c>
      <c r="AZE23" s="126">
        <v>43.0166666666667</v>
      </c>
      <c r="AZF23" s="126">
        <f>IF(COUNTA(AZE$12:AZE$42)=0,0.6*AZE$5,IF(AZE23="",0,IF(AZE$6=0,IF(AZE23&gt;=AZE$8,AZE$5,IF(AZE23&lt;AZE$6,0,0.6*AZE$5+0.4*AZE$5*(AZE23-AZE$7)/(AZE$8-AZE$7))),IF(AZE23&lt;=AZE$8,AZE$5,IF(AZE23&gt;AZE$6,0,0.6*AZE$5+0.4*AZE$5*(AZE23-AZE$7)/(AZE$8-AZE$7))))))</f>
      </c>
      <c r="AZG23" s="126">
        <f>IF(AZE23&lt;&gt;"",AZE$5,0)</f>
      </c>
      <c r="AZH23" s="125">
        <f>IF(AZE$6=0,RANK(AZE23,AZE$12:AZE$42,0),RANK(AZE23,AZE$12:AZE$42,1))</f>
      </c>
      <c r="AZI23" s="126">
        <v>9.05777777777778</v>
      </c>
      <c r="AZJ23" s="126">
        <f>IF(COUNTA(AZI$12:AZI$42)=0,0.6*AZI$5,IF(AZI23="",0,IF(AZI$6=0,IF(AZI23&gt;=AZI$8,AZI$5,IF(AZI23&lt;AZI$6,0,0.6*AZI$5+0.4*AZI$5*(AZI23-AZI$7)/(AZI$8-AZI$7))),IF(AZI23&lt;=AZI$8,AZI$5,IF(AZI23&gt;AZI$6,0,0.6*AZI$5+0.4*AZI$5*(AZI23-AZI$7)/(AZI$8-AZI$7))))))</f>
      </c>
      <c r="AZK23" s="126">
        <f>IF(AZI23&lt;&gt;"",AZI$5,0)</f>
      </c>
      <c r="AZL23" s="125">
        <f>IF(AZI$6=0,RANK(AZI23,AZI$12:AZI$42,0),RANK(AZI23,AZI$12:AZI$42,1))</f>
      </c>
      <c r="AZM23"/>
      <c r="AZN23" s="126">
        <f>IF(COUNTA(AZM$12:AZM$42)=0,0.6*AZM$5,IF(AZM23="",0,IF(AZM$6=0,IF(AZM23&gt;=AZM$8,AZM$5,IF(AZM23&lt;AZM$6,0,0.6*AZM$5+0.4*AZM$5*(AZM23-AZM$7)/(AZM$8-AZM$7))),IF(AZM23&lt;=AZM$8,AZM$5,IF(AZM23&gt;AZM$6,0,0.6*AZM$5+0.4*AZM$5*(AZM23-AZM$7)/(AZM$8-AZM$7))))))</f>
      </c>
      <c r="AZO23" s="126">
        <f>IF(AZM23&lt;&gt;"",AZM$5,0)</f>
      </c>
      <c r="AZP23" s="125">
        <f>IF(AZM$6=0,RANK(AZM23,AZM$12:AZM$42,0),RANK(AZM23,AZM$12:AZM$42,1))</f>
      </c>
      <c r="AZQ23"/>
      <c r="AZR23" s="126">
        <f>IF(COUNTA(AZQ$12:AZQ$42)=0,0.6*AZQ$5,IF(AZQ23="",0,IF(AZQ$6=0,IF(AZQ23&gt;=AZQ$8,AZQ$5,IF(AZQ23&lt;AZQ$6,0,0.6*AZQ$5+0.4*AZQ$5*(AZQ23-AZQ$7)/(AZQ$8-AZQ$7))),IF(AZQ23&lt;=AZQ$8,AZQ$5,IF(AZQ23&gt;AZQ$6,0,0.6*AZQ$5+0.4*AZQ$5*(AZQ23-AZQ$7)/(AZQ$8-AZQ$7))))))</f>
      </c>
      <c r="AZS23" s="126">
        <f>IF(AZQ23&lt;&gt;"",AZQ$5,0)</f>
      </c>
      <c r="AZT23" s="125">
        <f>IF(AZQ$6=0,RANK(AZQ23,AZQ$12:AZQ$42,0),RANK(AZQ23,AZQ$12:AZQ$42,1))</f>
      </c>
      <c r="AZU23"/>
      <c r="AZV23" s="126">
        <f>IF(COUNTA(AZU$12:AZU$42)=0,0.6*AZU$5,IF(AZU23="",0,IF(AZU$6=0,IF(AZU23&gt;=AZU$8,AZU$5,IF(AZU23&lt;AZU$6,0,0.6*AZU$5+0.4*AZU$5*(AZU23-AZU$7)/(AZU$8-AZU$7))),IF(AZU23&lt;=AZU$8,AZU$5,IF(AZU23&gt;AZU$6,0,0.6*AZU$5+0.4*AZU$5*(AZU23-AZU$7)/(AZU$8-AZU$7))))))</f>
      </c>
      <c r="AZW23" s="126">
        <f>IF(AZU23&lt;&gt;"",AZU$5,0)</f>
      </c>
      <c r="AZX23" s="125">
        <f>IF(AZU$6=0,RANK(AZU23,AZU$12:AZU$42,0),RANK(AZU23,AZU$12:AZU$42,1))</f>
      </c>
      <c r="AZY23"/>
      <c r="AZZ23" s="126">
        <f>IF(COUNTA(AZY$12:AZY$42)=0,0.6*AZY$5,IF(AZY23="",0,IF(AZY$6=0,IF(AZY23&gt;=AZY$8,AZY$5,IF(AZY23&lt;AZY$6,0,0.6*AZY$5+0.4*AZY$5*(AZY23-AZY$7)/(AZY$8-AZY$7))),IF(AZY23&lt;=AZY$8,AZY$5,IF(AZY23&gt;AZY$6,0,0.6*AZY$5+0.4*AZY$5*(AZY23-AZY$7)/(AZY$8-AZY$7))))))</f>
      </c>
      <c r="BAA23" s="126">
        <f>IF(AZY23&lt;&gt;"",AZY$5,0)</f>
      </c>
      <c r="BAB23" s="125">
        <f>IF(AZY$6=0,RANK(AZY23,AZY$12:AZY$42,0),RANK(AZY23,AZY$12:AZY$42,1))</f>
      </c>
      <c r="BAC23"/>
      <c r="BAD23" s="126">
        <f>IF(COUNTA(BAC$12:BAC$42)=0,0.6*BAC$5,IF(BAC23="",0,IF(BAC$6=0,IF(BAC23&gt;=BAC$8,BAC$5,IF(BAC23&lt;BAC$6,0,0.6*BAC$5+0.4*BAC$5*(BAC23-BAC$7)/(BAC$8-BAC$7))),IF(BAC23&lt;=BAC$8,BAC$5,IF(BAC23&gt;BAC$6,0,0.6*BAC$5+0.4*BAC$5*(BAC23-BAC$7)/(BAC$8-BAC$7))))))</f>
      </c>
      <c r="BAE23" s="126">
        <f>IF(BAC23&lt;&gt;"",BAC$5,0)</f>
      </c>
      <c r="BAF23" s="125">
        <f>IF(BAC$6=0,RANK(BAC23,BAC$12:BAC$42,0),RANK(BAC23,BAC$12:BAC$42,1))</f>
      </c>
      <c r="BAG23"/>
      <c r="BAH23" s="126">
        <f>IF(COUNTA(BAG$12:BAG$42)=0,0.6*BAG$5,IF(BAG23="",0,IF(BAG$6=0,IF(BAG23&gt;=BAG$8,BAG$5,IF(BAG23&lt;BAG$6,0,0.6*BAG$5+0.4*BAG$5*(BAG23-BAG$7)/(BAG$8-BAG$7))),IF(BAG23&lt;=BAG$8,BAG$5,IF(BAG23&gt;BAG$6,0,0.6*BAG$5+0.4*BAG$5*(BAG23-BAG$7)/(BAG$8-BAG$7))))))</f>
      </c>
      <c r="BAI23" s="126">
        <f>IF(BAG23&lt;&gt;"",BAG$5,0)</f>
      </c>
      <c r="BAJ23" s="125">
        <f>IF(BAG$6=0,RANK(BAG23,BAG$12:BAG$42,0),RANK(BAG23,BAG$12:BAG$42,1))</f>
      </c>
      <c r="BAK23"/>
      <c r="BAL23" s="126">
        <f>IF(COUNTA(BAK$12:BAK$42)=0,0.6*BAK$5,IF(BAK23="",0,IF(BAK$6=0,IF(BAK23&gt;=BAK$8,BAK$5,IF(BAK23&lt;BAK$6,0,0.6*BAK$5+0.4*BAK$5*(BAK23-BAK$7)/(BAK$8-BAK$7))),IF(BAK23&lt;=BAK$8,BAK$5,IF(BAK23&gt;BAK$6,0,0.6*BAK$5+0.4*BAK$5*(BAK23-BAK$7)/(BAK$8-BAK$7))))))</f>
      </c>
      <c r="BAM23" s="126">
        <f>IF(BAK23&lt;&gt;"",BAK$5,0)</f>
      </c>
      <c r="BAN23" s="125">
        <f>IF(BAK$6=0,RANK(BAK23,BAK$12:BAK$42,0),RANK(BAK23,BAK$12:BAK$42,1))</f>
      </c>
      <c r="BAO23"/>
      <c r="BAP23" s="126">
        <f>IF(COUNTA(BAO$12:BAO$42)=0,0.6*BAO$5,IF(BAO23="",0,IF(BAO$6=0,IF(BAO23&gt;=BAO$8,BAO$5,IF(BAO23&lt;BAO$6,0,0.6*BAO$5+0.4*BAO$5*(BAO23-BAO$7)/(BAO$8-BAO$7))),IF(BAO23&lt;=BAO$8,BAO$5,IF(BAO23&gt;BAO$6,0,0.6*BAO$5+0.4*BAO$5*(BAO23-BAO$7)/(BAO$8-BAO$7))))))</f>
      </c>
      <c r="BAQ23" s="126">
        <f>IF(BAO23&lt;&gt;"",BAO$5,0)</f>
      </c>
      <c r="BAR23" s="125">
        <f>IF(BAO$6=0,RANK(BAO23,BAO$12:BAO$42,0),RANK(BAO23,BAO$12:BAO$42,1))</f>
      </c>
      <c r="BAS23"/>
      <c r="BAT23" s="126">
        <f>IF(COUNTA(BAS$12:BAS$42)=0,0.6*BAS$5,IF(BAS23="",0,IF(BAS$6=0,IF(BAS23&gt;=BAS$8,BAS$5,IF(BAS23&lt;BAS$6,0,0.6*BAS$5+0.4*BAS$5*(BAS23-BAS$7)/(BAS$8-BAS$7))),IF(BAS23&lt;=BAS$8,BAS$5,IF(BAS23&gt;BAS$6,0,0.6*BAS$5+0.4*BAS$5*(BAS23-BAS$7)/(BAS$8-BAS$7))))))</f>
      </c>
      <c r="BAU23" s="126">
        <f>IF(BAS23&lt;&gt;"",BAS$5,0)</f>
      </c>
      <c r="BAV23" s="125">
        <f>IF(BAS$6=0,RANK(BAS23,BAS$12:BAS$42,0),RANK(BAS23,BAS$12:BAS$42,1))</f>
      </c>
      <c r="BAW23"/>
      <c r="BAX23" s="126">
        <f>IF(COUNTA(BAW$12:BAW$42)=0,0.6*BAW$5,IF(BAW23="",0,IF(BAW$6=0,IF(BAW23&gt;=BAW$8,BAW$5,IF(BAW23&lt;BAW$6,0,0.6*BAW$5+0.4*BAW$5*(BAW23-BAW$7)/(BAW$8-BAW$7))),IF(BAW23&lt;=BAW$8,BAW$5,IF(BAW23&gt;BAW$6,0,0.6*BAW$5+0.4*BAW$5*(BAW23-BAW$7)/(BAW$8-BAW$7))))))</f>
      </c>
      <c r="BAY23" s="126">
        <f>IF(BAW23&lt;&gt;"",BAW$5,0)</f>
      </c>
      <c r="BAZ23" s="125">
        <f>IF(BAW$6=0,RANK(BAW23,BAW$12:BAW$42,0),RANK(BAW23,BAW$12:BAW$42,1))</f>
      </c>
      <c r="BBA23"/>
      <c r="BBB23" s="126">
        <f>IF(COUNTA(BBA$12:BBA$42)=0,0.6*BBA$5,IF(BBA23="",0,IF(BBA$6=0,IF(BBA23&gt;=BBA$8,BBA$5,IF(BBA23&lt;BBA$6,0,0.6*BBA$5+0.4*BBA$5*(BBA23-BBA$7)/(BBA$8-BBA$7))),IF(BBA23&lt;=BBA$8,BBA$5,IF(BBA23&gt;BBA$6,0,0.6*BBA$5+0.4*BBA$5*(BBA23-BBA$7)/(BBA$8-BBA$7))))))</f>
      </c>
      <c r="BBC23" s="126">
        <f>IF(BBA23&lt;&gt;"",BBA$5,0)</f>
      </c>
      <c r="BBD23" s="125">
        <f>IF(BBA$6=0,RANK(BBA23,BBA$12:BBA$42,0),RANK(BBA23,BBA$12:BBA$42,1))</f>
      </c>
      <c r="BBE23"/>
      <c r="BBF23" s="126">
        <f>IF(COUNTA(BBE$12:BBE$42)=0,0.6*BBE$5,IF(BBE23="",0,IF(BBE$6=0,IF(BBE23&gt;=BBE$8,BBE$5,IF(BBE23&lt;BBE$6,0,0.6*BBE$5+0.4*BBE$5*(BBE23-BBE$7)/(BBE$8-BBE$7))),IF(BBE23&lt;=BBE$8,BBE$5,IF(BBE23&gt;BBE$6,0,0.6*BBE$5+0.4*BBE$5*(BBE23-BBE$7)/(BBE$8-BBE$7))))))</f>
      </c>
      <c r="BBG23" s="126">
        <f>IF(BBE23&lt;&gt;"",BBE$5,0)</f>
      </c>
      <c r="BBH23" s="125">
        <f>IF(BBE$6=0,RANK(BBE23,BBE$12:BBE$42,0),RANK(BBE23,BBE$12:BBE$42,1))</f>
      </c>
      <c r="BBI23"/>
      <c r="BBJ23" s="126">
        <f>IF(COUNTA(BBI$12:BBI$42)=0,0.6*BBI$5,IF(BBI23="",0,IF(BBI$6=0,IF(BBI23&gt;=BBI$8,BBI$5,IF(BBI23&lt;BBI$6,0,0.6*BBI$5+0.4*BBI$5*(BBI23-BBI$7)/(BBI$8-BBI$7))),IF(BBI23&lt;=BBI$8,BBI$5,IF(BBI23&gt;BBI$6,0,0.6*BBI$5+0.4*BBI$5*(BBI23-BBI$7)/(BBI$8-BBI$7))))))</f>
      </c>
      <c r="BBK23" s="126">
        <f>IF(BBI23&lt;&gt;"",BBI$5,0)</f>
      </c>
      <c r="BBL23" s="125">
        <f>IF(BBI$6=0,RANK(BBI23,BBI$12:BBI$42,0),RANK(BBI23,BBI$12:BBI$42,1))</f>
      </c>
      <c r="BBM23" s="126">
        <v>92</v>
      </c>
      <c r="BBN23" s="126">
        <f>IF(COUNTA(BBM$12:BBM$42)=0,0.6*BBM$5,IF(BBM23="",0,IF(BBM$6=0,IF(BBM23&gt;=BBM$8,BBM$5,IF(BBM23&lt;BBM$6,0,0.6*BBM$5+0.4*BBM$5*(BBM23-BBM$7)/(BBM$8-BBM$7))),IF(BBM23&lt;=BBM$8,BBM$5,IF(BBM23&gt;BBM$6,0,0.6*BBM$5+0.4*BBM$5*(BBM23-BBM$7)/(BBM$8-BBM$7))))))</f>
      </c>
      <c r="BBO23" s="126">
        <f>IF(BBM23&lt;&gt;"",BBM$5,0)</f>
      </c>
      <c r="BBP23" s="125">
        <f>IF(BBM$6=0,RANK(BBM23,BBM$12:BBM$42,0),RANK(BBM23,BBM$12:BBM$42,1))</f>
      </c>
      <c r="BBQ23" s="126">
        <v>98.8026666666667</v>
      </c>
      <c r="BBR23" s="126">
        <f>IF(COUNTA(BBQ$12:BBQ$42)=0,0.6*BBQ$5,IF(BBQ23="",0,IF(BBQ$6=0,IF(BBQ23&gt;=BBQ$8,BBQ$5,IF(BBQ23&lt;BBQ$6,0,0.6*BBQ$5+0.4*BBQ$5*(BBQ23-BBQ$7)/(BBQ$8-BBQ$7))),IF(BBQ23&lt;=BBQ$8,BBQ$5,IF(BBQ23&gt;BBQ$6,0,0.6*BBQ$5+0.4*BBQ$5*(BBQ23-BBQ$7)/(BBQ$8-BBQ$7))))))</f>
      </c>
      <c r="BBS23" s="126">
        <f>IF(BBQ23&lt;&gt;"",BBQ$5,0)</f>
      </c>
      <c r="BBT23" s="125">
        <f>IF(BBQ$6=0,RANK(BBQ23,BBQ$12:BBQ$42,0),RANK(BBQ23,BBQ$12:BBQ$42,1))</f>
      </c>
      <c r="BBU23" s="126">
        <v>1.69</v>
      </c>
      <c r="BBV23" s="126">
        <f>IF(COUNTA(BBU$12:BBU$42)=0,0.6*BBU$5,IF(BBU23="",0,IF(BBU$6=0,IF(BBU23&gt;=BBU$8,BBU$5,IF(BBU23&lt;BBU$6,0,0.6*BBU$5+0.4*BBU$5*(BBU23-BBU$7)/(BBU$8-BBU$7))),IF(BBU23&lt;=BBU$8,BBU$5,IF(BBU23&gt;BBU$6,0,0.6*BBU$5+0.4*BBU$5*(BBU23-BBU$7)/(BBU$8-BBU$7))))))</f>
      </c>
      <c r="BBW23" s="126">
        <f>IF(BBU23&lt;&gt;"",BBU$5,0)</f>
      </c>
      <c r="BBX23" s="125">
        <f>IF(BBU$6=0,RANK(BBU23,BBU$12:BBU$42,0),RANK(BBU23,BBU$12:BBU$42,1))</f>
      </c>
      <c r="BBY23" s="126">
        <v>89.2564444444444</v>
      </c>
      <c r="BBZ23" s="126">
        <f>IF(COUNTA(BBY$12:BBY$42)=0,0.6*BBY$5,IF(BBY23="",0,IF(BBY$6=0,IF(BBY23&gt;=BBY$8,BBY$5,IF(BBY23&lt;BBY$6,0,0.6*BBY$5+0.4*BBY$5*(BBY23-BBY$7)/(BBY$8-BBY$7))),IF(BBY23&lt;=BBY$8,BBY$5,IF(BBY23&gt;BBY$6,0,0.6*BBY$5+0.4*BBY$5*(BBY23-BBY$7)/(BBY$8-BBY$7))))))</f>
      </c>
      <c r="BCA23" s="126">
        <f>IF(BBY23&lt;&gt;"",BBY$5,0)</f>
      </c>
      <c r="BCB23" s="125">
        <f>IF(BBY$6=0,RANK(BBY23,BBY$12:BBY$42,0),RANK(BBY23,BBY$12:BBY$42,1))</f>
      </c>
      <c r="BCC23" s="126">
        <v>100</v>
      </c>
      <c r="BCD23" s="126">
        <f>IF(COUNTA(BCC$12:BCC$42)=0,0.6*BCC$5,IF(BCC23="",0,IF(BCC$6=0,IF(BCC23&gt;=BCC$8,BCC$5,IF(BCC23&lt;BCC$6,0,0.6*BCC$5+0.4*BCC$5*(BCC23-BCC$7)/(BCC$8-BCC$7))),IF(BCC23&lt;=BCC$8,BCC$5,IF(BCC23&gt;BCC$6,0,0.6*BCC$5+0.4*BCC$5*(BCC23-BCC$7)/(BCC$8-BCC$7))))))</f>
      </c>
      <c r="BCE23" s="126">
        <f>IF(BCC23&lt;&gt;"",BCC$5,0)</f>
      </c>
      <c r="BCF23" s="125">
        <f>IF(BCC$6=0,RANK(BCC23,BCC$12:BCC$42,0),RANK(BCC23,BCC$12:BCC$42,1))</f>
      </c>
      <c r="BCG23"/>
      <c r="BCH23" s="126">
        <f>IF(COUNTA(BCG$12:BCG$42)=0,0.6*BCG$5,IF(BCG23="",0,IF(BCG$6=0,IF(BCG23&gt;=BCG$8,BCG$5,IF(BCG23&lt;BCG$6,0,0.6*BCG$5+0.4*BCG$5*(BCG23-BCG$7)/(BCG$8-BCG$7))),IF(BCG23&lt;=BCG$8,BCG$5,IF(BCG23&gt;BCG$6,0,0.6*BCG$5+0.4*BCG$5*(BCG23-BCG$7)/(BCG$8-BCG$7))))))</f>
      </c>
      <c r="BCI23" s="126">
        <f>IF(BCG23&lt;&gt;"",BCG$5,0)</f>
      </c>
      <c r="BCJ23" s="125">
        <f>IF(BCG$6=0,RANK(BCG23,BCG$12:BCG$42,0),RANK(BCG23,BCG$12:BCG$42,1))</f>
      </c>
      <c r="BCK23" s="126">
        <v>100</v>
      </c>
      <c r="BCL23" s="126">
        <f>IF(COUNTA(BCK$12:BCK$42)=0,0.6*BCK$5,IF(BCK23="",0,IF(BCK$6=0,IF(BCK23&gt;=BCK$8,BCK$5,IF(BCK23&lt;BCK$6,0,0.6*BCK$5+0.4*BCK$5*(BCK23-BCK$7)/(BCK$8-BCK$7))),IF(BCK23&lt;=BCK$8,BCK$5,IF(BCK23&gt;BCK$6,0,0.6*BCK$5+0.4*BCK$5*(BCK23-BCK$7)/(BCK$8-BCK$7))))))</f>
      </c>
      <c r="BCM23" s="126">
        <f>IF(BCK23&lt;&gt;"",BCK$5,0)</f>
      </c>
      <c r="BCN23" s="125">
        <f>IF(BCK$6=0,RANK(BCK23,BCK$12:BCK$42,0),RANK(BCK23,BCK$12:BCK$42,1))</f>
      </c>
      <c r="BCO23" s="126">
        <v>0.54</v>
      </c>
      <c r="BCP23" s="126">
        <f>IF(COUNTA(BCO$12:BCO$42)=0,0.6*BCO$5,IF(BCO23="",0,IF(BCO$6=0,IF(BCO23&gt;=BCO$8,BCO$5,IF(BCO23&lt;BCO$6,0,0.6*BCO$5+0.4*BCO$5*(BCO23-BCO$7)/(BCO$8-BCO$7))),IF(BCO23&lt;=BCO$8,BCO$5,IF(BCO23&gt;BCO$6,0,0.6*BCO$5+0.4*BCO$5*(BCO23-BCO$7)/(BCO$8-BCO$7))))))</f>
      </c>
      <c r="BCQ23" s="126">
        <f>IF(BCO23&lt;&gt;"",BCO$5,0)</f>
      </c>
      <c r="BCR23" s="125">
        <f>IF(BCO$6=0,RANK(BCO23,BCO$12:BCO$42,0),RANK(BCO23,BCO$12:BCO$42,1))</f>
      </c>
      <c r="BCS23" s="126">
        <v>0</v>
      </c>
      <c r="BCT23" s="126">
        <f>IF(COUNTA(BCS$12:BCS$42)=0,0.6*BCS$5,IF(BCS23="",0,IF(BCS$6=0,IF(BCS23&gt;=BCS$8,BCS$5,IF(BCS23&lt;BCS$6,0,0.6*BCS$5+0.4*BCS$5*(BCS23-BCS$7)/(BCS$8-BCS$7))),IF(BCS23&lt;=BCS$8,BCS$5,IF(BCS23&gt;BCS$6,0,0.6*BCS$5+0.4*BCS$5*(BCS23-BCS$7)/(BCS$8-BCS$7))))))</f>
      </c>
      <c r="BCU23" s="126">
        <f>IF(BCS23&lt;&gt;"",BCS$5,0)</f>
      </c>
      <c r="BCV23" s="125">
        <f>IF(BCS$6=0,RANK(BCS23,BCS$12:BCS$42,0),RANK(BCS23,BCS$12:BCS$42,1))</f>
      </c>
      <c r="BCW23" s="126">
        <v>19.86146484375</v>
      </c>
      <c r="BCX23" s="126">
        <f>IF(COUNTA(BCW$12:BCW$42)=0,0.6*BCW$5,IF(BCW23="",0,IF(BCW$6=0,IF(BCW23&gt;=BCW$8,BCW$5,IF(BCW23&lt;BCW$6,0,0.6*BCW$5+0.4*BCW$5*(BCW23-BCW$7)/(BCW$8-BCW$7))),IF(BCW23&lt;=BCW$8,BCW$5,IF(BCW23&gt;BCW$6,0,0.6*BCW$5+0.4*BCW$5*(BCW23-BCW$7)/(BCW$8-BCW$7))))))</f>
      </c>
      <c r="BCY23" s="126">
        <f>IF(BCW23&lt;&gt;"",BCW$5,0)</f>
      </c>
      <c r="BCZ23" s="125">
        <f>IF(BCW$6=0,RANK(BCW23,BCW$12:BCW$42,0),RANK(BCW23,BCW$12:BCW$42,1))</f>
      </c>
      <c r="BDA23" s="126">
        <v>5.211953125</v>
      </c>
      <c r="BDB23" s="126">
        <f>IF(COUNTA(BDA$12:BDA$42)=0,0.6*BDA$5,IF(BDA23="",0,IF(BDA$6=0,IF(BDA23&gt;=BDA$8,BDA$5,IF(BDA23&lt;BDA$6,0,0.6*BDA$5+0.4*BDA$5*(BDA23-BDA$7)/(BDA$8-BDA$7))),IF(BDA23&lt;=BDA$8,BDA$5,IF(BDA23&gt;BDA$6,0,0.6*BDA$5+0.4*BDA$5*(BDA23-BDA$7)/(BDA$8-BDA$7))))))</f>
      </c>
      <c r="BDC23" s="126">
        <f>IF(BDA23&lt;&gt;"",BDA$5,0)</f>
      </c>
      <c r="BDD23" s="125">
        <f>IF(BDA$6=0,RANK(BDA23,BDA$12:BDA$42,0),RANK(BDA23,BDA$12:BDA$42,1))</f>
      </c>
      <c r="BDE23" s="126">
        <v>98.51</v>
      </c>
      <c r="BDF23" s="126">
        <f>IF(COUNTA(BDE$12:BDE$42)=0,0.6*BDE$5,IF(BDE23="",0,IF(BDE$6=0,IF(BDE23&gt;=BDE$8,BDE$5,IF(BDE23&lt;BDE$6,0,0.6*BDE$5+0.4*BDE$5*(BDE23-BDE$7)/(BDE$8-BDE$7))),IF(BDE23&lt;=BDE$8,BDE$5,IF(BDE23&gt;BDE$6,0,0.6*BDE$5+0.4*BDE$5*(BDE23-BDE$7)/(BDE$8-BDE$7))))))</f>
      </c>
      <c r="BDG23" s="126">
        <f>IF(BDE23&lt;&gt;"",BDE$5,0)</f>
      </c>
      <c r="BDH23" s="125">
        <f>IF(BDE$6=0,RANK(BDE23,BDE$12:BDE$42,0),RANK(BDE23,BDE$12:BDE$42,1))</f>
      </c>
      <c r="BDI23"/>
      <c r="BDJ23" s="126">
        <f>IF(COUNTA(BDI$12:BDI$42)=0,0.6*BDI$5,IF(BDI23="",0,IF(BDI$6=0,IF(BDI23&gt;=BDI$8,BDI$5,IF(BDI23&lt;BDI$6,0,0.6*BDI$5+0.4*BDI$5*(BDI23-BDI$7)/(BDI$8-BDI$7))),IF(BDI23&lt;=BDI$8,BDI$5,IF(BDI23&gt;BDI$6,0,0.6*BDI$5+0.4*BDI$5*(BDI23-BDI$7)/(BDI$8-BDI$7))))))</f>
      </c>
      <c r="BDK23" s="126">
        <f>IF(BDI23&lt;&gt;"",BDI$5,0)</f>
      </c>
      <c r="BDL23" s="125">
        <f>IF(BDI$6=0,RANK(BDI23,BDI$12:BDI$42,0),RANK(BDI23,BDI$12:BDI$42,1))</f>
      </c>
      <c r="BDM23"/>
      <c r="BDN23" s="126">
        <f>IF(COUNTA(BDM$12:BDM$42)=0,0.6*BDM$5,IF(BDM23="",0,IF(BDM$6=0,IF(BDM23&gt;=BDM$8,BDM$5,IF(BDM23&lt;BDM$6,0,0.6*BDM$5+0.4*BDM$5*(BDM23-BDM$7)/(BDM$8-BDM$7))),IF(BDM23&lt;=BDM$8,BDM$5,IF(BDM23&gt;BDM$6,0,0.6*BDM$5+0.4*BDM$5*(BDM23-BDM$7)/(BDM$8-BDM$7))))))</f>
      </c>
      <c r="BDO23" s="126">
        <f>IF(BDM23&lt;&gt;"",BDM$5,0)</f>
      </c>
      <c r="BDP23" s="125">
        <f>IF(BDM$6=0,RANK(BDM23,BDM$12:BDM$42,0),RANK(BDM23,BDM$12:BDM$42,1))</f>
      </c>
      <c r="BDQ23"/>
      <c r="BDR23" s="126">
        <f>IF(COUNTA(BDQ$12:BDQ$42)=0,0.6*BDQ$5,IF(BDQ23="",0,IF(BDQ$6=0,IF(BDQ23&gt;=BDQ$8,BDQ$5,IF(BDQ23&lt;BDQ$6,0,0.6*BDQ$5+0.4*BDQ$5*(BDQ23-BDQ$7)/(BDQ$8-BDQ$7))),IF(BDQ23&lt;=BDQ$8,BDQ$5,IF(BDQ23&gt;BDQ$6,0,0.6*BDQ$5+0.4*BDQ$5*(BDQ23-BDQ$7)/(BDQ$8-BDQ$7))))))</f>
      </c>
      <c r="BDS23" s="126">
        <f>IF(BDQ23&lt;&gt;"",BDQ$5,0)</f>
      </c>
      <c r="BDT23" s="125">
        <f>IF(BDQ$6=0,RANK(BDQ23,BDQ$12:BDQ$42,0),RANK(BDQ23,BDQ$12:BDQ$42,1))</f>
      </c>
      <c r="BDU23"/>
      <c r="BDV23" s="126">
        <f>IF(COUNTA(BDU$12:BDU$42)=0,0.6*BDU$5,IF(BDU23="",0,IF(BDU$6=0,IF(BDU23&gt;=BDU$8,BDU$5,IF(BDU23&lt;BDU$6,0,0.6*BDU$5+0.4*BDU$5*(BDU23-BDU$7)/(BDU$8-BDU$7))),IF(BDU23&lt;=BDU$8,BDU$5,IF(BDU23&gt;BDU$6,0,0.6*BDU$5+0.4*BDU$5*(BDU23-BDU$7)/(BDU$8-BDU$7))))))</f>
      </c>
      <c r="BDW23" s="126">
        <f>IF(BDU23&lt;&gt;"",BDU$5,0)</f>
      </c>
      <c r="BDX23" s="125">
        <f>IF(BDU$6=0,RANK(BDU23,BDU$12:BDU$42,0),RANK(BDU23,BDU$12:BDU$42,1))</f>
      </c>
      <c r="BDY23" s="126">
        <v>95.9292307692308</v>
      </c>
      <c r="BDZ23" s="126">
        <f>IF(COUNTA(BDY$12:BDY$42)=0,0.6*BDY$5,IF(BDY23="",0,IF(BDY$6=0,IF(BDY23&gt;=BDY$8,BDY$5,IF(BDY23&lt;BDY$6,0,0.6*BDY$5+0.4*BDY$5*(BDY23-BDY$7)/(BDY$8-BDY$7))),IF(BDY23&lt;=BDY$8,BDY$5,IF(BDY23&gt;BDY$6,0,0.6*BDY$5+0.4*BDY$5*(BDY23-BDY$7)/(BDY$8-BDY$7))))))</f>
      </c>
      <c r="BEA23" s="126">
        <f>IF(BDY23&lt;&gt;"",BDY$5,0)</f>
      </c>
      <c r="BEB23" s="125">
        <f>IF(BDY$6=0,RANK(BDY23,BDY$12:BDY$42,0),RANK(BDY23,BDY$12:BDY$42,1))</f>
      </c>
      <c r="BEC23" s="126">
        <v>98.6576923076923</v>
      </c>
      <c r="BED23" s="126">
        <f>IF(COUNTA(BEC$12:BEC$42)=0,0.6*BEC$5,IF(BEC23="",0,IF(BEC$6=0,IF(BEC23&gt;=BEC$8,BEC$5,IF(BEC23&lt;BEC$6,0,0.6*BEC$5+0.4*BEC$5*(BEC23-BEC$7)/(BEC$8-BEC$7))),IF(BEC23&lt;=BEC$8,BEC$5,IF(BEC23&gt;BEC$6,0,0.6*BEC$5+0.4*BEC$5*(BEC23-BEC$7)/(BEC$8-BEC$7))))))</f>
      </c>
      <c r="BEE23" s="126">
        <f>IF(BEC23&lt;&gt;"",BEC$5,0)</f>
      </c>
      <c r="BEF23" s="125">
        <f>IF(BEC$6=0,RANK(BEC23,BEC$12:BEC$42,0),RANK(BEC23,BEC$12:BEC$42,1))</f>
      </c>
      <c r="BEG23" s="126">
        <v>1.84461538461538</v>
      </c>
      <c r="BEH23" s="126">
        <f>IF(COUNTA(BEG$12:BEG$42)=0,0.6*BEG$5,IF(BEG23="",0,IF(BEG$6=0,IF(BEG23&gt;=BEG$8,BEG$5,IF(BEG23&lt;BEG$6,0,0.6*BEG$5+0.4*BEG$5*(BEG23-BEG$7)/(BEG$8-BEG$7))),IF(BEG23&lt;=BEG$8,BEG$5,IF(BEG23&gt;BEG$6,0,0.6*BEG$5+0.4*BEG$5*(BEG23-BEG$7)/(BEG$8-BEG$7))))))</f>
      </c>
      <c r="BEI23" s="126">
        <f>IF(BEG23&lt;&gt;"",BEG$5,0)</f>
      </c>
      <c r="BEJ23" s="125">
        <f>IF(BEG$6=0,RANK(BEG23,BEG$12:BEG$42,0),RANK(BEG23,BEG$12:BEG$42,1))</f>
      </c>
      <c r="BEK23" s="126">
        <v>89.7838461538462</v>
      </c>
      <c r="BEL23" s="126">
        <f>IF(COUNTA(BEK$12:BEK$42)=0,0.6*BEK$5,IF(BEK23="",0,IF(BEK$6=0,IF(BEK23&gt;=BEK$8,BEK$5,IF(BEK23&lt;BEK$6,0,0.6*BEK$5+0.4*BEK$5*(BEK23-BEK$7)/(BEK$8-BEK$7))),IF(BEK23&lt;=BEK$8,BEK$5,IF(BEK23&gt;BEK$6,0,0.6*BEK$5+0.4*BEK$5*(BEK23-BEK$7)/(BEK$8-BEK$7))))))</f>
      </c>
      <c r="BEM23" s="126">
        <f>IF(BEK23&lt;&gt;"",BEK$5,0)</f>
      </c>
      <c r="BEN23" s="125">
        <f>IF(BEK$6=0,RANK(BEK23,BEK$12:BEK$42,0),RANK(BEK23,BEK$12:BEK$42,1))</f>
      </c>
      <c r="BEO23" s="126">
        <v>99.5384615384615</v>
      </c>
      <c r="BEP23" s="126">
        <f>IF(COUNTA(BEO$12:BEO$42)=0,0.6*BEO$5,IF(BEO23="",0,IF(BEO$6=0,IF(BEO23&gt;=BEO$8,BEO$5,IF(BEO23&lt;BEO$6,0,0.6*BEO$5+0.4*BEO$5*(BEO23-BEO$7)/(BEO$8-BEO$7))),IF(BEO23&lt;=BEO$8,BEO$5,IF(BEO23&gt;BEO$6,0,0.6*BEO$5+0.4*BEO$5*(BEO23-BEO$7)/(BEO$8-BEO$7))))))</f>
      </c>
      <c r="BEQ23" s="126">
        <f>IF(BEO23&lt;&gt;"",BEO$5,0)</f>
      </c>
      <c r="BER23" s="125">
        <f>IF(BEO$6=0,RANK(BEO23,BEO$12:BEO$42,0),RANK(BEO23,BEO$12:BEO$42,1))</f>
      </c>
      <c r="BES23"/>
      <c r="BET23" s="126">
        <f>IF(COUNTA(BES$12:BES$42)=0,0.6*BES$5,IF(BES23="",0,IF(BES$6=0,IF(BES23&gt;=BES$8,BES$5,IF(BES23&lt;BES$6,0,0.6*BES$5+0.4*BES$5*(BES23-BES$7)/(BES$8-BES$7))),IF(BES23&lt;=BES$8,BES$5,IF(BES23&gt;BES$6,0,0.6*BES$5+0.4*BES$5*(BES23-BES$7)/(BES$8-BES$7))))))</f>
      </c>
      <c r="BEU23" s="126">
        <f>IF(BES23&lt;&gt;"",BES$5,0)</f>
      </c>
      <c r="BEV23" s="125">
        <f>IF(BES$6=0,RANK(BES23,BES$12:BES$42,0),RANK(BES23,BES$12:BES$42,1))</f>
      </c>
      <c r="BEW23" s="126">
        <v>91.6666666666667</v>
      </c>
      <c r="BEX23" s="126">
        <f>IF(COUNTA(BEW$12:BEW$42)=0,0.6*BEW$5,IF(BEW23="",0,IF(BEW$6=0,IF(BEW23&gt;=BEW$8,BEW$5,IF(BEW23&lt;BEW$6,0,0.6*BEW$5+0.4*BEW$5*(BEW23-BEW$7)/(BEW$8-BEW$7))),IF(BEW23&lt;=BEW$8,BEW$5,IF(BEW23&gt;BEW$6,0,0.6*BEW$5+0.4*BEW$5*(BEW23-BEW$7)/(BEW$8-BEW$7))))))</f>
      </c>
      <c r="BEY23" s="126">
        <f>IF(BEW23&lt;&gt;"",BEW$5,0)</f>
      </c>
      <c r="BEZ23" s="125">
        <f>IF(BEW$6=0,RANK(BEW23,BEW$12:BEW$42,0),RANK(BEW23,BEW$12:BEW$42,1))</f>
      </c>
      <c r="BFA23" s="126">
        <v>0.669090909090909</v>
      </c>
      <c r="BFB23" s="126">
        <f>IF(COUNTA(BFA$12:BFA$42)=0,0.6*BFA$5,IF(BFA23="",0,IF(BFA$6=0,IF(BFA23&gt;=BFA$8,BFA$5,IF(BFA23&lt;BFA$6,0,0.6*BFA$5+0.4*BFA$5*(BFA23-BFA$7)/(BFA$8-BFA$7))),IF(BFA23&lt;=BFA$8,BFA$5,IF(BFA23&gt;BFA$6,0,0.6*BFA$5+0.4*BFA$5*(BFA23-BFA$7)/(BFA$8-BFA$7))))))</f>
      </c>
      <c r="BFC23" s="126">
        <f>IF(BFA23&lt;&gt;"",BFA$5,0)</f>
      </c>
      <c r="BFD23" s="125">
        <f>IF(BFA$6=0,RANK(BFA23,BFA$12:BFA$42,0),RANK(BFA23,BFA$12:BFA$42,1))</f>
      </c>
      <c r="BFE23" s="126">
        <v>0.0669009090909091</v>
      </c>
      <c r="BFF23" s="126">
        <f>IF(COUNTA(BFE$12:BFE$42)=0,0.6*BFE$5,IF(BFE23="",0,IF(BFE$6=0,IF(BFE23&gt;=BFE$8,BFE$5,IF(BFE23&lt;BFE$6,0,0.6*BFE$5+0.4*BFE$5*(BFE23-BFE$7)/(BFE$8-BFE$7))),IF(BFE23&lt;=BFE$8,BFE$5,IF(BFE23&gt;BFE$6,0,0.6*BFE$5+0.4*BFE$5*(BFE23-BFE$7)/(BFE$8-BFE$7))))))</f>
      </c>
      <c r="BFG23" s="126">
        <f>IF(BFE23&lt;&gt;"",BFE$5,0)</f>
      </c>
      <c r="BFH23" s="125">
        <f>IF(BFE$6=0,RANK(BFE23,BFE$12:BFE$42,0),RANK(BFE23,BFE$12:BFE$42,1))</f>
      </c>
      <c r="BFI23" s="126">
        <v>17.9402974759615</v>
      </c>
      <c r="BFJ23" s="126">
        <f>IF(COUNTA(BFI$12:BFI$42)=0,0.6*BFI$5,IF(BFI23="",0,IF(BFI$6=0,IF(BFI23&gt;=BFI$8,BFI$5,IF(BFI23&lt;BFI$6,0,0.6*BFI$5+0.4*BFI$5*(BFI23-BFI$7)/(BFI$8-BFI$7))),IF(BFI23&lt;=BFI$8,BFI$5,IF(BFI23&gt;BFI$6,0,0.6*BFI$5+0.4*BFI$5*(BFI23-BFI$7)/(BFI$8-BFI$7))))))</f>
      </c>
      <c r="BFK23" s="126">
        <f>IF(BFI23&lt;&gt;"",BFI$5,0)</f>
      </c>
      <c r="BFL23" s="125">
        <f>IF(BFI$6=0,RANK(BFI23,BFI$12:BFI$42,0),RANK(BFI23,BFI$12:BFI$42,1))</f>
      </c>
      <c r="BFM23" s="126">
        <v>4.67540114182692</v>
      </c>
      <c r="BFN23" s="126">
        <f>IF(COUNTA(BFM$12:BFM$42)=0,0.6*BFM$5,IF(BFM23="",0,IF(BFM$6=0,IF(BFM23&gt;=BFM$8,BFM$5,IF(BFM23&lt;BFM$6,0,0.6*BFM$5+0.4*BFM$5*(BFM23-BFM$7)/(BFM$8-BFM$7))),IF(BFM23&lt;=BFM$8,BFM$5,IF(BFM23&gt;BFM$6,0,0.6*BFM$5+0.4*BFM$5*(BFM23-BFM$7)/(BFM$8-BFM$7))))))</f>
      </c>
      <c r="BFO23" s="126">
        <f>IF(BFM23&lt;&gt;"",BFM$5,0)</f>
      </c>
      <c r="BFP23" s="125">
        <f>IF(BFM$6=0,RANK(BFM23,BFM$12:BFM$42,0),RANK(BFM23,BFM$12:BFM$42,1))</f>
      </c>
      <c r="BFQ23" s="126">
        <v>1.39</v>
      </c>
      <c r="BFR23" s="126">
        <f>IF(COUNTA(BFQ$12:BFQ$42)=0,0.6*BFQ$5,IF(BFQ23="",0,IF(BFQ$6=0,IF(BFQ23&gt;=BFQ$8,BFQ$5,IF(BFQ23&lt;BFQ$6,0,0.6*BFQ$5+0.4*BFQ$5*(BFQ23-BFQ$7)/(BFQ$8-BFQ$7))),IF(BFQ23&lt;=BFQ$8,BFQ$5,IF(BFQ23&gt;BFQ$6,0,0.6*BFQ$5+0.4*BFQ$5*(BFQ23-BFQ$7)/(BFQ$8-BFQ$7))))))</f>
      </c>
      <c r="BFS23" s="126">
        <f>IF(BFQ23&lt;&gt;"",BFQ$5,0)</f>
      </c>
      <c r="BFT23" s="125">
        <f>IF(BFQ$6=0,RANK(BFQ23,BFQ$12:BFQ$42,0),RANK(BFQ23,BFQ$12:BFQ$42,1))</f>
      </c>
      <c r="BFU23" s="126">
        <v>97.88</v>
      </c>
      <c r="BFV23" s="126">
        <f>IF(COUNTA(BFU$12:BFU$42)=0,0.6*BFU$5,IF(BFU23="",0,IF(BFU$6=0,IF(BFU23&gt;=BFU$8,BFU$5,IF(BFU23&lt;BFU$6,0,0.6*BFU$5+0.4*BFU$5*(BFU23-BFU$7)/(BFU$8-BFU$7))),IF(BFU23&lt;=BFU$8,BFU$5,IF(BFU23&gt;BFU$6,0,0.6*BFU$5+0.4*BFU$5*(BFU23-BFU$7)/(BFU$8-BFU$7))))))</f>
      </c>
      <c r="BFW23" s="126">
        <f>IF(BFU23&lt;&gt;"",BFU$5,0)</f>
      </c>
      <c r="BFX23" s="125">
        <f>IF(BFU$6=0,RANK(BFU23,BFU$12:BFU$42,0),RANK(BFU23,BFU$12:BFU$42,1))</f>
      </c>
      <c r="BFY23"/>
      <c r="BFZ23" s="126">
        <f>IF(COUNTA(BFY$12:BFY$42)=0,0.6*BFY$5,IF(BFY23="",0,IF(BFY$6=0,IF(BFY23&gt;=BFY$8,BFY$5,IF(BFY23&lt;BFY$6,0,0.6*BFY$5+0.4*BFY$5*(BFY23-BFY$7)/(BFY$8-BFY$7))),IF(BFY23&lt;=BFY$8,BFY$5,IF(BFY23&gt;BFY$6,0,0.6*BFY$5+0.4*BFY$5*(BFY23-BFY$7)/(BFY$8-BFY$7))))))</f>
      </c>
      <c r="BGA23" s="126">
        <f>IF(BFY23&lt;&gt;"",BFY$5,0)</f>
      </c>
      <c r="BGB23" s="125">
        <f>IF(BFY$6=0,RANK(BFY23,BFY$12:BFY$42,0),RANK(BFY23,BFY$12:BFY$42,1))</f>
      </c>
      <c r="BGC23"/>
      <c r="BGD23" s="126">
        <f>IF(COUNTA(BGC$12:BGC$42)=0,0.6*BGC$5,IF(BGC23="",0,IF(BGC$6=0,IF(BGC23&gt;=BGC$8,BGC$5,IF(BGC23&lt;BGC$6,0,0.6*BGC$5+0.4*BGC$5*(BGC23-BGC$7)/(BGC$8-BGC$7))),IF(BGC23&lt;=BGC$8,BGC$5,IF(BGC23&gt;BGC$6,0,0.6*BGC$5+0.4*BGC$5*(BGC23-BGC$7)/(BGC$8-BGC$7))))))</f>
      </c>
      <c r="BGE23" s="126">
        <f>IF(BGC23&lt;&gt;"",BGC$5,0)</f>
      </c>
      <c r="BGF23" s="125">
        <f>IF(BGC$6=0,RANK(BGC23,BGC$12:BGC$42,0),RANK(BGC23,BGC$12:BGC$42,1))</f>
      </c>
      <c r="BGG23"/>
      <c r="BGH23" s="126">
        <f>IF(COUNTA(BGG$12:BGG$42)=0,0.6*BGG$5,IF(BGG23="",0,IF(BGG$6=0,IF(BGG23&gt;=BGG$8,BGG$5,IF(BGG23&lt;BGG$6,0,0.6*BGG$5+0.4*BGG$5*(BGG23-BGG$7)/(BGG$8-BGG$7))),IF(BGG23&lt;=BGG$8,BGG$5,IF(BGG23&gt;BGG$6,0,0.6*BGG$5+0.4*BGG$5*(BGG23-BGG$7)/(BGG$8-BGG$7))))))</f>
      </c>
      <c r="BGI23" s="126">
        <f>IF(BGG23&lt;&gt;"",BGG$5,0)</f>
      </c>
      <c r="BGJ23" s="125">
        <f>IF(BGG$6=0,RANK(BGG23,BGG$12:BGG$42,0),RANK(BGG23,BGG$12:BGG$42,1))</f>
      </c>
      <c r="BGK23"/>
      <c r="BGL23" s="126">
        <f>IF(COUNTA(BGK$12:BGK$42)=0,0.6*BGK$5,IF(BGK23="",0,IF(BGK$6=0,IF(BGK23&gt;=BGK$8,BGK$5,IF(BGK23&lt;BGK$6,0,0.6*BGK$5+0.4*BGK$5*(BGK23-BGK$7)/(BGK$8-BGK$7))),IF(BGK23&lt;=BGK$8,BGK$5,IF(BGK23&gt;BGK$6,0,0.6*BGK$5+0.4*BGK$5*(BGK23-BGK$7)/(BGK$8-BGK$7))))))</f>
      </c>
      <c r="BGM23" s="126">
        <f>IF(BGK23&lt;&gt;"",BGK$5,0)</f>
      </c>
      <c r="BGN23" s="125">
        <f>IF(BGK$6=0,RANK(BGK23,BGK$12:BGK$42,0),RANK(BGK23,BGK$12:BGK$42,1))</f>
      </c>
      <c r="BGO23" s="126">
        <v>97.6907142857143</v>
      </c>
      <c r="BGP23" s="126">
        <f>IF(COUNTA(BGO$12:BGO$42)=0,0.6*BGO$5,IF(BGO23="",0,IF(BGO$6=0,IF(BGO23&gt;=BGO$8,BGO$5,IF(BGO23&lt;BGO$6,0,0.6*BGO$5+0.4*BGO$5*(BGO23-BGO$7)/(BGO$8-BGO$7))),IF(BGO23&lt;=BGO$8,BGO$5,IF(BGO23&gt;BGO$6,0,0.6*BGO$5+0.4*BGO$5*(BGO23-BGO$7)/(BGO$8-BGO$7))))))</f>
      </c>
      <c r="BGQ23" s="126">
        <f>IF(BGO23&lt;&gt;"",BGO$5,0)</f>
      </c>
      <c r="BGR23" s="125">
        <f>IF(BGO$6=0,RANK(BGO23,BGO$12:BGO$42,0),RANK(BGO23,BGO$12:BGO$42,1))</f>
      </c>
      <c r="BGS23" s="126">
        <v>94.72</v>
      </c>
      <c r="BGT23" s="126">
        <f>IF(COUNTA(BGS$12:BGS$42)=0,0.6*BGS$5,IF(BGS23="",0,IF(BGS$6=0,IF(BGS23&gt;=BGS$8,BGS$5,IF(BGS23&lt;BGS$6,0,0.6*BGS$5+0.4*BGS$5*(BGS23-BGS$7)/(BGS$8-BGS$7))),IF(BGS23&lt;=BGS$8,BGS$5,IF(BGS23&gt;BGS$6,0,0.6*BGS$5+0.4*BGS$5*(BGS23-BGS$7)/(BGS$8-BGS$7))))))</f>
      </c>
      <c r="BGU23" s="126">
        <f>IF(BGS23&lt;&gt;"",BGS$5,0)</f>
      </c>
      <c r="BGV23" s="125">
        <f>IF(BGS$6=0,RANK(BGS23,BGS$12:BGS$42,0),RANK(BGS23,BGS$12:BGS$42,1))</f>
      </c>
      <c r="BGW23" s="126">
        <v>1.715</v>
      </c>
      <c r="BGX23" s="126">
        <f>IF(COUNTA(BGW$12:BGW$42)=0,0.6*BGW$5,IF(BGW23="",0,IF(BGW$6=0,IF(BGW23&gt;=BGW$8,BGW$5,IF(BGW23&lt;BGW$6,0,0.6*BGW$5+0.4*BGW$5*(BGW23-BGW$7)/(BGW$8-BGW$7))),IF(BGW23&lt;=BGW$8,BGW$5,IF(BGW23&gt;BGW$6,0,0.6*BGW$5+0.4*BGW$5*(BGW23-BGW$7)/(BGW$8-BGW$7))))))</f>
      </c>
      <c r="BGY23" s="126">
        <f>IF(BGW23&lt;&gt;"",BGW$5,0)</f>
      </c>
      <c r="BGZ23" s="125">
        <f>IF(BGW$6=0,RANK(BGW23,BGW$12:BGW$42,0),RANK(BGW23,BGW$12:BGW$42,1))</f>
      </c>
      <c r="BHA23" s="126">
        <v>90.8235714285714</v>
      </c>
      <c r="BHB23" s="126">
        <f>IF(COUNTA(BHA$12:BHA$42)=0,0.6*BHA$5,IF(BHA23="",0,IF(BHA$6=0,IF(BHA23&gt;=BHA$8,BHA$5,IF(BHA23&lt;BHA$6,0,0.6*BHA$5+0.4*BHA$5*(BHA23-BHA$7)/(BHA$8-BHA$7))),IF(BHA23&lt;=BHA$8,BHA$5,IF(BHA23&gt;BHA$6,0,0.6*BHA$5+0.4*BHA$5*(BHA23-BHA$7)/(BHA$8-BHA$7))))))</f>
      </c>
      <c r="BHC23" s="126">
        <f>IF(BHA23&lt;&gt;"",BHA$5,0)</f>
      </c>
      <c r="BHD23" s="125">
        <f>IF(BHA$6=0,RANK(BHA23,BHA$12:BHA$42,0),RANK(BHA23,BHA$12:BHA$42,1))</f>
      </c>
      <c r="BHE23" s="126">
        <v>98.6285714285714</v>
      </c>
      <c r="BHF23" s="126">
        <f>IF(COUNTA(BHE$12:BHE$42)=0,0.6*BHE$5,IF(BHE23="",0,IF(BHE$6=0,IF(BHE23&gt;=BHE$8,BHE$5,IF(BHE23&lt;BHE$6,0,0.6*BHE$5+0.4*BHE$5*(BHE23-BHE$7)/(BHE$8-BHE$7))),IF(BHE23&lt;=BHE$8,BHE$5,IF(BHE23&gt;BHE$6,0,0.6*BHE$5+0.4*BHE$5*(BHE23-BHE$7)/(BHE$8-BHE$7))))))</f>
      </c>
      <c r="BHG23" s="126">
        <f>IF(BHE23&lt;&gt;"",BHE$5,0)</f>
      </c>
      <c r="BHH23" s="125">
        <f>IF(BHE$6=0,RANK(BHE23,BHE$12:BHE$42,0),RANK(BHE23,BHE$12:BHE$42,1))</f>
      </c>
      <c r="BHI23"/>
      <c r="BHJ23" s="126">
        <f>IF(COUNTA(BHI$12:BHI$42)=0,0.6*BHI$5,IF(BHI23="",0,IF(BHI$6=0,IF(BHI23&gt;=BHI$8,BHI$5,IF(BHI23&lt;BHI$6,0,0.6*BHI$5+0.4*BHI$5*(BHI23-BHI$7)/(BHI$8-BHI$7))),IF(BHI23&lt;=BHI$8,BHI$5,IF(BHI23&gt;BHI$6,0,0.6*BHI$5+0.4*BHI$5*(BHI23-BHI$7)/(BHI$8-BHI$7))))))</f>
      </c>
      <c r="BHK23" s="126">
        <f>IF(BHI23&lt;&gt;"",BHI$5,0)</f>
      </c>
      <c r="BHL23" s="125">
        <f>IF(BHI$6=0,RANK(BHI23,BHI$12:BHI$42,0),RANK(BHI23,BHI$12:BHI$42,1))</f>
      </c>
      <c r="BHM23" s="126">
        <v>98.2142857142857</v>
      </c>
      <c r="BHN23" s="126">
        <f>IF(COUNTA(BHM$12:BHM$42)=0,0.6*BHM$5,IF(BHM23="",0,IF(BHM$6=0,IF(BHM23&gt;=BHM$8,BHM$5,IF(BHM23&lt;BHM$6,0,0.6*BHM$5+0.4*BHM$5*(BHM23-BHM$7)/(BHM$8-BHM$7))),IF(BHM23&lt;=BHM$8,BHM$5,IF(BHM23&gt;BHM$6,0,0.6*BHM$5+0.4*BHM$5*(BHM23-BHM$7)/(BHM$8-BHM$7))))))</f>
      </c>
      <c r="BHO23" s="126">
        <f>IF(BHM23&lt;&gt;"",BHM$5,0)</f>
      </c>
      <c r="BHP23" s="125">
        <f>IF(BHM$6=0,RANK(BHM23,BHM$12:BHM$42,0),RANK(BHM23,BHM$12:BHM$42,1))</f>
      </c>
      <c r="BHQ23" s="126">
        <v>0.615714285714286</v>
      </c>
      <c r="BHR23" s="126">
        <f>IF(COUNTA(BHQ$12:BHQ$42)=0,0.6*BHQ$5,IF(BHQ23="",0,IF(BHQ$6=0,IF(BHQ23&gt;=BHQ$8,BHQ$5,IF(BHQ23&lt;BHQ$6,0,0.6*BHQ$5+0.4*BHQ$5*(BHQ23-BHQ$7)/(BHQ$8-BHQ$7))),IF(BHQ23&lt;=BHQ$8,BHQ$5,IF(BHQ23&gt;BHQ$6,0,0.6*BHQ$5+0.4*BHQ$5*(BHQ23-BHQ$7)/(BHQ$8-BHQ$7))))))</f>
      </c>
      <c r="BHS23" s="126">
        <f>IF(BHQ23&lt;&gt;"",BHQ$5,0)</f>
      </c>
      <c r="BHT23" s="125">
        <f>IF(BHQ$6=0,RANK(BHQ23,BHQ$12:BHQ$42,0),RANK(BHQ23,BHQ$12:BHQ$42,1))</f>
      </c>
      <c r="BHU23" s="126">
        <v>0.131383642857143</v>
      </c>
      <c r="BHV23" s="126">
        <f>IF(COUNTA(BHU$12:BHU$42)=0,0.6*BHU$5,IF(BHU23="",0,IF(BHU$6=0,IF(BHU23&gt;=BHU$8,BHU$5,IF(BHU23&lt;BHU$6,0,0.6*BHU$5+0.4*BHU$5*(BHU23-BHU$7)/(BHU$8-BHU$7))),IF(BHU23&lt;=BHU$8,BHU$5,IF(BHU23&gt;BHU$6,0,0.6*BHU$5+0.4*BHU$5*(BHU23-BHU$7)/(BHU$8-BHU$7))))))</f>
      </c>
      <c r="BHW23" s="126">
        <f>IF(BHU23&lt;&gt;"",BHU$5,0)</f>
      </c>
      <c r="BHX23" s="125">
        <f>IF(BHU$6=0,RANK(BHU23,BHU$12:BHU$42,0),RANK(BHU23,BHU$12:BHU$42,1))</f>
      </c>
      <c r="BHY23" s="126">
        <v>31.4058723772321</v>
      </c>
      <c r="BHZ23" s="126">
        <f>IF(COUNTA(BHY$12:BHY$42)=0,0.6*BHY$5,IF(BHY23="",0,IF(BHY$6=0,IF(BHY23&gt;=BHY$8,BHY$5,IF(BHY23&lt;BHY$6,0,0.6*BHY$5+0.4*BHY$5*(BHY23-BHY$7)/(BHY$8-BHY$7))),IF(BHY23&lt;=BHY$8,BHY$5,IF(BHY23&gt;BHY$6,0,0.6*BHY$5+0.4*BHY$5*(BHY23-BHY$7)/(BHY$8-BHY$7))))))</f>
      </c>
      <c r="BIA23" s="126">
        <f>IF(BHY23&lt;&gt;"",BHY$5,0)</f>
      </c>
      <c r="BIB23" s="125">
        <f>IF(BHY$6=0,RANK(BHY23,BHY$12:BHY$42,0),RANK(BHY23,BHY$12:BHY$42,1))</f>
      </c>
      <c r="BIC23" s="126">
        <v>3.99975473772321</v>
      </c>
      <c r="BID23" s="126">
        <f>IF(COUNTA(BIC$12:BIC$42)=0,0.6*BIC$5,IF(BIC23="",0,IF(BIC$6=0,IF(BIC23&gt;=BIC$8,BIC$5,IF(BIC23&lt;BIC$6,0,0.6*BIC$5+0.4*BIC$5*(BIC23-BIC$7)/(BIC$8-BIC$7))),IF(BIC23&lt;=BIC$8,BIC$5,IF(BIC23&gt;BIC$6,0,0.6*BIC$5+0.4*BIC$5*(BIC23-BIC$7)/(BIC$8-BIC$7))))))</f>
      </c>
      <c r="BIE23" s="126">
        <f>IF(BIC23&lt;&gt;"",BIC$5,0)</f>
      </c>
      <c r="BIF23" s="125">
        <f>IF(BIC$6=0,RANK(BIC23,BIC$12:BIC$42,0),RANK(BIC23,BIC$12:BIC$42,1))</f>
      </c>
      <c r="BIG23"/>
      <c r="BIH23" s="126">
        <f>IF(COUNTA(BIG$12:BIG$42)=0,0.6*BIG$5,IF(BIG23="",0,IF(BIG$6=0,IF(BIG23&gt;=BIG$8,BIG$5,IF(BIG23&lt;BIG$6,0,0.6*BIG$5+0.4*BIG$5*(BIG23-BIG$7)/(BIG$8-BIG$7))),IF(BIG23&lt;=BIG$8,BIG$5,IF(BIG23&gt;BIG$6,0,0.6*BIG$5+0.4*BIG$5*(BIG23-BIG$7)/(BIG$8-BIG$7))))))</f>
      </c>
      <c r="BII23" s="126">
        <f>IF(BIG23&lt;&gt;"",BIG$5,0)</f>
      </c>
      <c r="BIJ23" s="125">
        <f>IF(BIG$6=0,RANK(BIG23,BIG$12:BIG$42,0),RANK(BIG23,BIG$12:BIG$42,1))</f>
      </c>
      <c r="BIK23"/>
      <c r="BIL23" s="126">
        <f>IF(COUNTA(BIK$12:BIK$42)=0,0.6*BIK$5,IF(BIK23="",0,IF(BIK$6=0,IF(BIK23&gt;=BIK$8,BIK$5,IF(BIK23&lt;BIK$6,0,0.6*BIK$5+0.4*BIK$5*(BIK23-BIK$7)/(BIK$8-BIK$7))),IF(BIK23&lt;=BIK$8,BIK$5,IF(BIK23&gt;BIK$6,0,0.6*BIK$5+0.4*BIK$5*(BIK23-BIK$7)/(BIK$8-BIK$7))))))</f>
      </c>
      <c r="BIM23" s="126">
        <f>IF(BIK23&lt;&gt;"",BIK$5,0)</f>
      </c>
      <c r="BIN23" s="125">
        <f>IF(BIK$6=0,RANK(BIK23,BIK$12:BIK$42,0),RANK(BIK23,BIK$12:BIK$42,1))</f>
      </c>
      <c r="BIO23"/>
      <c r="BIP23" s="126">
        <f>IF(COUNTA(BIO$12:BIO$42)=0,0.6*BIO$5,IF(BIO23="",0,IF(BIO$6=0,IF(BIO23&gt;=BIO$8,BIO$5,IF(BIO23&lt;BIO$6,0,0.6*BIO$5+0.4*BIO$5*(BIO23-BIO$7)/(BIO$8-BIO$7))),IF(BIO23&lt;=BIO$8,BIO$5,IF(BIO23&gt;BIO$6,0,0.6*BIO$5+0.4*BIO$5*(BIO23-BIO$7)/(BIO$8-BIO$7))))))</f>
      </c>
      <c r="BIQ23" s="126">
        <f>IF(BIO23&lt;&gt;"",BIO$5,0)</f>
      </c>
      <c r="BIR23" s="125">
        <f>IF(BIO$6=0,RANK(BIO23,BIO$12:BIO$42,0),RANK(BIO23,BIO$12:BIO$42,1))</f>
      </c>
      <c r="BIS23"/>
      <c r="BIT23" s="126">
        <f>IF(COUNTA(BIS$12:BIS$42)=0,0.6*BIS$5,IF(BIS23="",0,IF(BIS$6=0,IF(BIS23&gt;=BIS$8,BIS$5,IF(BIS23&lt;BIS$6,0,0.6*BIS$5+0.4*BIS$5*(BIS23-BIS$7)/(BIS$8-BIS$7))),IF(BIS23&lt;=BIS$8,BIS$5,IF(BIS23&gt;BIS$6,0,0.6*BIS$5+0.4*BIS$5*(BIS23-BIS$7)/(BIS$8-BIS$7))))))</f>
      </c>
      <c r="BIU23" s="126">
        <f>IF(BIS23&lt;&gt;"",BIS$5,0)</f>
      </c>
      <c r="BIV23" s="125">
        <f>IF(BIS$6=0,RANK(BIS23,BIS$12:BIS$42,0),RANK(BIS23,BIS$12:BIS$42,1))</f>
      </c>
      <c r="BIW23"/>
      <c r="BIX23" s="126">
        <f>IF(COUNTA(BIW$12:BIW$42)=0,0.6*BIW$5,IF(BIW23="",0,IF(BIW$6=0,IF(BIW23&gt;=BIW$8,BIW$5,IF(BIW23&lt;BIW$6,0,0.6*BIW$5+0.4*BIW$5*(BIW23-BIW$7)/(BIW$8-BIW$7))),IF(BIW23&lt;=BIW$8,BIW$5,IF(BIW23&gt;BIW$6,0,0.6*BIW$5+0.4*BIW$5*(BIW23-BIW$7)/(BIW$8-BIW$7))))))</f>
      </c>
      <c r="BIY23" s="126">
        <f>IF(BIW23&lt;&gt;"",BIW$5,0)</f>
      </c>
      <c r="BIZ23" s="125">
        <f>IF(BIW$6=0,RANK(BIW23,BIW$12:BIW$42,0),RANK(BIW23,BIW$12:BIW$42,1))</f>
      </c>
      <c r="BJA23"/>
      <c r="BJB23" s="126">
        <f>IF(COUNTA(BJA$12:BJA$42)=0,0.6*BJA$5,IF(BJA23="",0,IF(BJA$6=0,IF(BJA23&gt;=BJA$8,BJA$5,IF(BJA23&lt;BJA$6,0,0.6*BJA$5+0.4*BJA$5*(BJA23-BJA$7)/(BJA$8-BJA$7))),IF(BJA23&lt;=BJA$8,BJA$5,IF(BJA23&gt;BJA$6,0,0.6*BJA$5+0.4*BJA$5*(BJA23-BJA$7)/(BJA$8-BJA$7))))))</f>
      </c>
      <c r="BJC23" s="126">
        <f>IF(BJA23&lt;&gt;"",BJA$5,0)</f>
      </c>
      <c r="BJD23" s="125">
        <f>IF(BJA$6=0,RANK(BJA23,BJA$12:BJA$42,0),RANK(BJA23,BJA$12:BJA$42,1))</f>
      </c>
      <c r="BJE23"/>
      <c r="BJF23" s="126">
        <f>IF(COUNTA(BJE$12:BJE$42)=0,0.6*BJE$5,IF(BJE23="",0,IF(BJE$6=0,IF(BJE23&gt;=BJE$8,BJE$5,IF(BJE23&lt;BJE$6,0,0.6*BJE$5+0.4*BJE$5*(BJE23-BJE$7)/(BJE$8-BJE$7))),IF(BJE23&lt;=BJE$8,BJE$5,IF(BJE23&gt;BJE$6,0,0.6*BJE$5+0.4*BJE$5*(BJE23-BJE$7)/(BJE$8-BJE$7))))))</f>
      </c>
      <c r="BJG23" s="126">
        <f>IF(BJE23&lt;&gt;"",BJE$5,0)</f>
      </c>
      <c r="BJH23" s="125">
        <f>IF(BJE$6=0,RANK(BJE23,BJE$12:BJE$42,0),RANK(BJE23,BJE$12:BJE$42,1))</f>
      </c>
      <c r="BJI23"/>
      <c r="BJJ23" s="126">
        <f>IF(COUNTA(BJI$12:BJI$42)=0,0.6*BJI$5,IF(BJI23="",0,IF(BJI$6=0,IF(BJI23&gt;=BJI$8,BJI$5,IF(BJI23&lt;BJI$6,0,0.6*BJI$5+0.4*BJI$5*(BJI23-BJI$7)/(BJI$8-BJI$7))),IF(BJI23&lt;=BJI$8,BJI$5,IF(BJI23&gt;BJI$6,0,0.6*BJI$5+0.4*BJI$5*(BJI23-BJI$7)/(BJI$8-BJI$7))))))</f>
      </c>
      <c r="BJK23" s="126">
        <f>IF(BJI23&lt;&gt;"",BJI$5,0)</f>
      </c>
      <c r="BJL23" s="125">
        <f>IF(BJI$6=0,RANK(BJI23,BJI$12:BJI$42,0),RANK(BJI23,BJI$12:BJI$42,1))</f>
      </c>
      <c r="BJM23"/>
      <c r="BJN23" s="126">
        <f>IF(COUNTA(BJM$12:BJM$42)=0,0.6*BJM$5,IF(BJM23="",0,IF(BJM$6=0,IF(BJM23&gt;=BJM$8,BJM$5,IF(BJM23&lt;BJM$6,0,0.6*BJM$5+0.4*BJM$5*(BJM23-BJM$7)/(BJM$8-BJM$7))),IF(BJM23&lt;=BJM$8,BJM$5,IF(BJM23&gt;BJM$6,0,0.6*BJM$5+0.4*BJM$5*(BJM23-BJM$7)/(BJM$8-BJM$7))))))</f>
      </c>
      <c r="BJO23" s="126">
        <f>IF(BJM23&lt;&gt;"",BJM$5,0)</f>
      </c>
      <c r="BJP23" s="125">
        <f>IF(BJM$6=0,RANK(BJM23,BJM$12:BJM$42,0),RANK(BJM23,BJM$12:BJM$42,1))</f>
      </c>
      <c r="BJQ23"/>
      <c r="BJR23" s="126">
        <f>IF(COUNTA(BJQ$12:BJQ$42)=0,0.6*BJQ$5,IF(BJQ23="",0,IF(BJQ$6=0,IF(BJQ23&gt;=BJQ$8,BJQ$5,IF(BJQ23&lt;BJQ$6,0,0.6*BJQ$5+0.4*BJQ$5*(BJQ23-BJQ$7)/(BJQ$8-BJQ$7))),IF(BJQ23&lt;=BJQ$8,BJQ$5,IF(BJQ23&gt;BJQ$6,0,0.6*BJQ$5+0.4*BJQ$5*(BJQ23-BJQ$7)/(BJQ$8-BJQ$7))))))</f>
      </c>
      <c r="BJS23" s="126">
        <f>IF(BJQ23&lt;&gt;"",BJQ$5,0)</f>
      </c>
      <c r="BJT23" s="125">
        <f>IF(BJQ$6=0,RANK(BJQ23,BJQ$12:BJQ$42,0),RANK(BJQ23,BJQ$12:BJQ$42,1))</f>
      </c>
      <c r="BJU23"/>
      <c r="BJV23" s="126">
        <f>IF(COUNTA(BJU$12:BJU$42)=0,0.6*BJU$5,IF(BJU23="",0,IF(BJU$6=0,IF(BJU23&gt;=BJU$8,BJU$5,IF(BJU23&lt;BJU$6,0,0.6*BJU$5+0.4*BJU$5*(BJU23-BJU$7)/(BJU$8-BJU$7))),IF(BJU23&lt;=BJU$8,BJU$5,IF(BJU23&gt;BJU$6,0,0.6*BJU$5+0.4*BJU$5*(BJU23-BJU$7)/(BJU$8-BJU$7))))))</f>
      </c>
      <c r="BJW23" s="126">
        <f>IF(BJU23&lt;&gt;"",BJU$5,0)</f>
      </c>
      <c r="BJX23" s="125">
        <f>IF(BJU$6=0,RANK(BJU23,BJU$12:BJU$42,0),RANK(BJU23,BJU$12:BJU$42,1))</f>
      </c>
      <c r="BJY23" s="126">
        <v>97.63</v>
      </c>
      <c r="BJZ23" s="126">
        <f>IF(COUNTA(BJY$12:BJY$42)=0,0.6*BJY$5,IF(BJY23="",0,IF(BJY$6=0,IF(BJY23&gt;=BJY$8,BJY$5,IF(BJY23&lt;BJY$6,0,0.6*BJY$5+0.4*BJY$5*(BJY23-BJY$7)/(BJY$8-BJY$7))),IF(BJY23&lt;=BJY$8,BJY$5,IF(BJY23&gt;BJY$6,0,0.6*BJY$5+0.4*BJY$5*(BJY23-BJY$7)/(BJY$8-BJY$7))))))</f>
      </c>
      <c r="BKA23" s="126">
        <f>IF(BJY23&lt;&gt;"",BJY$5,0)</f>
      </c>
      <c r="BKB23" s="125">
        <f>IF(BJY$6=0,RANK(BJY23,BJY$12:BJY$42,0),RANK(BJY23,BJY$12:BJY$42,1))</f>
      </c>
      <c r="BKC23"/>
      <c r="BKD23" s="126">
        <f>IF(COUNTA(BKC$12:BKC$42)=0,0.6*BKC$5,IF(BKC23="",0,IF(BKC$6=0,IF(BKC23&gt;=BKC$8,BKC$5,IF(BKC23&lt;BKC$6,0,0.6*BKC$5+0.4*BKC$5*(BKC23-BKC$7)/(BKC$8-BKC$7))),IF(BKC23&lt;=BKC$8,BKC$5,IF(BKC23&gt;BKC$6,0,0.6*BKC$5+0.4*BKC$5*(BKC23-BKC$7)/(BKC$8-BKC$7))))))</f>
      </c>
      <c r="BKE23" s="126">
        <f>IF(BKC23&lt;&gt;"",BKC$5,0)</f>
      </c>
      <c r="BKF23" s="125">
        <f>IF(BKC$6=0,RANK(BKC23,BKC$12:BKC$42,0),RANK(BKC23,BKC$12:BKC$42,1))</f>
      </c>
      <c r="BKG23"/>
      <c r="BKH23" s="126">
        <f>IF(COUNTA(BKG$12:BKG$42)=0,0.6*BKG$5,IF(BKG23="",0,IF(BKG$6=0,IF(BKG23&gt;=BKG$8,BKG$5,IF(BKG23&lt;BKG$6,0,0.6*BKG$5+0.4*BKG$5*(BKG23-BKG$7)/(BKG$8-BKG$7))),IF(BKG23&lt;=BKG$8,BKG$5,IF(BKG23&gt;BKG$6,0,0.6*BKG$5+0.4*BKG$5*(BKG23-BKG$7)/(BKG$8-BKG$7))))))</f>
      </c>
      <c r="BKI23" s="126">
        <f>IF(BKG23&lt;&gt;"",BKG$5,0)</f>
      </c>
      <c r="BKJ23" s="125">
        <f>IF(BKG$6=0,RANK(BKG23,BKG$12:BKG$42,0),RANK(BKG23,BKG$12:BKG$42,1))</f>
      </c>
      <c r="BKK23"/>
      <c r="BKL23" s="126">
        <f>IF(COUNTA(BKK$12:BKK$42)=0,0.6*BKK$5,IF(BKK23="",0,IF(BKK$6=0,IF(BKK23&gt;=BKK$8,BKK$5,IF(BKK23&lt;BKK$6,0,0.6*BKK$5+0.4*BKK$5*(BKK23-BKK$7)/(BKK$8-BKK$7))),IF(BKK23&lt;=BKK$8,BKK$5,IF(BKK23&gt;BKK$6,0,0.6*BKK$5+0.4*BKK$5*(BKK23-BKK$7)/(BKK$8-BKK$7))))))</f>
      </c>
      <c r="BKM23" s="126">
        <f>IF(BKK23&lt;&gt;"",BKK$5,0)</f>
      </c>
      <c r="BKN23" s="125">
        <f>IF(BKK$6=0,RANK(BKK23,BKK$12:BKK$42,0),RANK(BKK23,BKK$12:BKK$42,1))</f>
      </c>
      <c r="BKO23" s="126">
        <v>97.6163636363636</v>
      </c>
      <c r="BKP23" s="126">
        <f>IF(COUNTA(BKO$12:BKO$42)=0,0.6*BKO$5,IF(BKO23="",0,IF(BKO$6=0,IF(BKO23&gt;=BKO$8,BKO$5,IF(BKO23&lt;BKO$6,0,0.6*BKO$5+0.4*BKO$5*(BKO23-BKO$7)/(BKO$8-BKO$7))),IF(BKO23&lt;=BKO$8,BKO$5,IF(BKO23&gt;BKO$6,0,0.6*BKO$5+0.4*BKO$5*(BKO23-BKO$7)/(BKO$8-BKO$7))))))</f>
      </c>
      <c r="BKQ23" s="126">
        <f>IF(BKO23&lt;&gt;"",BKO$5,0)</f>
      </c>
      <c r="BKR23" s="125">
        <f>IF(BKO$6=0,RANK(BKO23,BKO$12:BKO$42,0),RANK(BKO23,BKO$12:BKO$42,1))</f>
      </c>
      <c r="BKS23" s="126">
        <v>98.8290909090909</v>
      </c>
      <c r="BKT23" s="126">
        <f>IF(COUNTA(BKS$12:BKS$42)=0,0.6*BKS$5,IF(BKS23="",0,IF(BKS$6=0,IF(BKS23&gt;=BKS$8,BKS$5,IF(BKS23&lt;BKS$6,0,0.6*BKS$5+0.4*BKS$5*(BKS23-BKS$7)/(BKS$8-BKS$7))),IF(BKS23&lt;=BKS$8,BKS$5,IF(BKS23&gt;BKS$6,0,0.6*BKS$5+0.4*BKS$5*(BKS23-BKS$7)/(BKS$8-BKS$7))))))</f>
      </c>
      <c r="BKU23" s="126">
        <f>IF(BKS23&lt;&gt;"",BKS$5,0)</f>
      </c>
      <c r="BKV23" s="125">
        <f>IF(BKS$6=0,RANK(BKS23,BKS$12:BKS$42,0),RANK(BKS23,BKS$12:BKS$42,1))</f>
      </c>
      <c r="BKW23" s="126">
        <v>1.81727272727273</v>
      </c>
      <c r="BKX23" s="126">
        <f>IF(COUNTA(BKW$12:BKW$42)=0,0.6*BKW$5,IF(BKW23="",0,IF(BKW$6=0,IF(BKW23&gt;=BKW$8,BKW$5,IF(BKW23&lt;BKW$6,0,0.6*BKW$5+0.4*BKW$5*(BKW23-BKW$7)/(BKW$8-BKW$7))),IF(BKW23&lt;=BKW$8,BKW$5,IF(BKW23&gt;BKW$6,0,0.6*BKW$5+0.4*BKW$5*(BKW23-BKW$7)/(BKW$8-BKW$7))))))</f>
      </c>
      <c r="BKY23" s="126">
        <f>IF(BKW23&lt;&gt;"",BKW$5,0)</f>
      </c>
      <c r="BKZ23" s="125">
        <f>IF(BKW$6=0,RANK(BKW23,BKW$12:BKW$42,0),RANK(BKW23,BKW$12:BKW$42,1))</f>
      </c>
      <c r="BLA23" s="126">
        <v>88.6927272727273</v>
      </c>
      <c r="BLB23" s="126">
        <f>IF(COUNTA(BLA$12:BLA$42)=0,0.6*BLA$5,IF(BLA23="",0,IF(BLA$6=0,IF(BLA23&gt;=BLA$8,BLA$5,IF(BLA23&lt;BLA$6,0,0.6*BLA$5+0.4*BLA$5*(BLA23-BLA$7)/(BLA$8-BLA$7))),IF(BLA23&lt;=BLA$8,BLA$5,IF(BLA23&gt;BLA$6,0,0.6*BLA$5+0.4*BLA$5*(BLA23-BLA$7)/(BLA$8-BLA$7))))))</f>
      </c>
      <c r="BLC23" s="126">
        <f>IF(BLA23&lt;&gt;"",BLA$5,0)</f>
      </c>
      <c r="BLD23" s="125">
        <f>IF(BLA$6=0,RANK(BLA23,BLA$12:BLA$42,0),RANK(BLA23,BLA$12:BLA$42,1))</f>
      </c>
      <c r="BLE23" s="126">
        <v>99.7472727272727</v>
      </c>
      <c r="BLF23" s="126">
        <f>IF(COUNTA(BLE$12:BLE$42)=0,0.6*BLE$5,IF(BLE23="",0,IF(BLE$6=0,IF(BLE23&gt;=BLE$8,BLE$5,IF(BLE23&lt;BLE$6,0,0.6*BLE$5+0.4*BLE$5*(BLE23-BLE$7)/(BLE$8-BLE$7))),IF(BLE23&lt;=BLE$8,BLE$5,IF(BLE23&gt;BLE$6,0,0.6*BLE$5+0.4*BLE$5*(BLE23-BLE$7)/(BLE$8-BLE$7))))))</f>
      </c>
      <c r="BLG23" s="126">
        <f>IF(BLE23&lt;&gt;"",BLE$5,0)</f>
      </c>
      <c r="BLH23" s="125">
        <f>IF(BLE$6=0,RANK(BLE23,BLE$12:BLE$42,0),RANK(BLE23,BLE$12:BLE$42,1))</f>
      </c>
      <c r="BLI23"/>
      <c r="BLJ23" s="126">
        <f>IF(COUNTA(BLI$12:BLI$42)=0,0.6*BLI$5,IF(BLI23="",0,IF(BLI$6=0,IF(BLI23&gt;=BLI$8,BLI$5,IF(BLI23&lt;BLI$6,0,0.6*BLI$5+0.4*BLI$5*(BLI23-BLI$7)/(BLI$8-BLI$7))),IF(BLI23&lt;=BLI$8,BLI$5,IF(BLI23&gt;BLI$6,0,0.6*BLI$5+0.4*BLI$5*(BLI23-BLI$7)/(BLI$8-BLI$7))))))</f>
      </c>
      <c r="BLK23" s="126">
        <f>IF(BLI23&lt;&gt;"",BLI$5,0)</f>
      </c>
      <c r="BLL23" s="125">
        <f>IF(BLI$6=0,RANK(BLI23,BLI$12:BLI$42,0),RANK(BLI23,BLI$12:BLI$42,1))</f>
      </c>
      <c r="BLM23" s="126">
        <v>100</v>
      </c>
      <c r="BLN23" s="126">
        <f>IF(COUNTA(BLM$12:BLM$42)=0,0.6*BLM$5,IF(BLM23="",0,IF(BLM$6=0,IF(BLM23&gt;=BLM$8,BLM$5,IF(BLM23&lt;BLM$6,0,0.6*BLM$5+0.4*BLM$5*(BLM23-BLM$7)/(BLM$8-BLM$7))),IF(BLM23&lt;=BLM$8,BLM$5,IF(BLM23&gt;BLM$6,0,0.6*BLM$5+0.4*BLM$5*(BLM23-BLM$7)/(BLM$8-BLM$7))))))</f>
      </c>
      <c r="BLO23" s="126">
        <f>IF(BLM23&lt;&gt;"",BLM$5,0)</f>
      </c>
      <c r="BLP23" s="125">
        <f>IF(BLM$6=0,RANK(BLM23,BLM$12:BLM$42,0),RANK(BLM23,BLM$12:BLM$42,1))</f>
      </c>
      <c r="BLQ23" s="126">
        <v>0.658181818181818</v>
      </c>
      <c r="BLR23" s="126">
        <f>IF(COUNTA(BLQ$12:BLQ$42)=0,0.6*BLQ$5,IF(BLQ23="",0,IF(BLQ$6=0,IF(BLQ23&gt;=BLQ$8,BLQ$5,IF(BLQ23&lt;BLQ$6,0,0.6*BLQ$5+0.4*BLQ$5*(BLQ23-BLQ$7)/(BLQ$8-BLQ$7))),IF(BLQ23&lt;=BLQ$8,BLQ$5,IF(BLQ23&gt;BLQ$6,0,0.6*BLQ$5+0.4*BLQ$5*(BLQ23-BLQ$7)/(BLQ$8-BLQ$7))))))</f>
      </c>
      <c r="BLS23" s="126">
        <f>IF(BLQ23&lt;&gt;"",BLQ$5,0)</f>
      </c>
      <c r="BLT23" s="125">
        <f>IF(BLQ$6=0,RANK(BLQ23,BLQ$12:BLQ$42,0),RANK(BLQ23,BLQ$12:BLQ$42,1))</f>
      </c>
      <c r="BLU23" s="126">
        <v>0</v>
      </c>
      <c r="BLV23" s="126">
        <f>IF(COUNTA(BLU$12:BLU$42)=0,0.6*BLU$5,IF(BLU23="",0,IF(BLU$6=0,IF(BLU23&gt;=BLU$8,BLU$5,IF(BLU23&lt;BLU$6,0,0.6*BLU$5+0.4*BLU$5*(BLU23-BLU$7)/(BLU$8-BLU$7))),IF(BLU23&lt;=BLU$8,BLU$5,IF(BLU23&gt;BLU$6,0,0.6*BLU$5+0.4*BLU$5*(BLU23-BLU$7)/(BLU$8-BLU$7))))))</f>
      </c>
      <c r="BLW23" s="126">
        <f>IF(BLU23&lt;&gt;"",BLU$5,0)</f>
      </c>
      <c r="BLX23" s="125">
        <f>IF(BLU$6=0,RANK(BLU23,BLU$12:BLU$42,0),RANK(BLU23,BLU$12:BLU$42,1))</f>
      </c>
      <c r="BLY23" s="126">
        <v>23.6032936789773</v>
      </c>
      <c r="BLZ23" s="126">
        <f>IF(COUNTA(BLY$12:BLY$42)=0,0.6*BLY$5,IF(BLY23="",0,IF(BLY$6=0,IF(BLY23&gt;=BLY$8,BLY$5,IF(BLY23&lt;BLY$6,0,0.6*BLY$5+0.4*BLY$5*(BLY23-BLY$7)/(BLY$8-BLY$7))),IF(BLY23&lt;=BLY$8,BLY$5,IF(BLY23&gt;BLY$6,0,0.6*BLY$5+0.4*BLY$5*(BLY23-BLY$7)/(BLY$8-BLY$7))))))</f>
      </c>
      <c r="BMA23" s="126">
        <f>IF(BLY23&lt;&gt;"",BLY$5,0)</f>
      </c>
      <c r="BMB23" s="125">
        <f>IF(BLY$6=0,RANK(BLY23,BLY$12:BLY$42,0),RANK(BLY23,BLY$12:BLY$42,1))</f>
      </c>
      <c r="BMC23" s="126">
        <v>4.54752308238636</v>
      </c>
      <c r="BMD23" s="126">
        <f>IF(COUNTA(BMC$12:BMC$42)=0,0.6*BMC$5,IF(BMC23="",0,IF(BMC$6=0,IF(BMC23&gt;=BMC$8,BMC$5,IF(BMC23&lt;BMC$6,0,0.6*BMC$5+0.4*BMC$5*(BMC23-BMC$7)/(BMC$8-BMC$7))),IF(BMC23&lt;=BMC$8,BMC$5,IF(BMC23&gt;BMC$6,0,0.6*BMC$5+0.4*BMC$5*(BMC23-BMC$7)/(BMC$8-BMC$7))))))</f>
      </c>
      <c r="BME23" s="126">
        <f>IF(BMC23&lt;&gt;"",BMC$5,0)</f>
      </c>
      <c r="BMF23" s="125">
        <f>IF(BMC$6=0,RANK(BMC23,BMC$12:BMC$42,0),RANK(BMC23,BMC$12:BMC$42,1))</f>
      </c>
      <c r="BMG23" s="126">
        <v>8.05</v>
      </c>
      <c r="BMH23" s="126">
        <f>IF(COUNTA(BMG$12:BMG$42)=0,0.6*BMG$5,IF(BMG23="",0,IF(AND(BMG23&gt;=BMG$7,BMG23&lt;=BMG$8),BMG$5,0)))</f>
      </c>
      <c r="BMI23" s="126">
        <f>IF(BMG23&lt;&gt;"",BMG$5,0)</f>
      </c>
      <c r="BMJ23" s="125">
        <f>IF(BMG$6=0,RANK(BMG23,BMG$12:BMG$42,0),RANK(BMG23,BMG$12:BMG$42,1))</f>
      </c>
      <c r="BMK23" s="126">
        <v>99.04</v>
      </c>
      <c r="BML23" s="126">
        <f>IF(COUNTA(BMK$12:BMK$42)=0,0.6*BMK$5,IF(BMK23="",0,IF(BMK$6=0,IF(BMK23&gt;=BMK$8,BMK$5,IF(BMK23&lt;BMK$6,0,0.6*BMK$5+0.4*BMK$5*(BMK23-BMK$7)/(BMK$8-BMK$7))),IF(BMK23&lt;=BMK$8,BMK$5,IF(BMK23&gt;BMK$6,0,0.6*BMK$5+0.4*BMK$5*(BMK23-BMK$7)/(BMK$8-BMK$7))))))</f>
      </c>
      <c r="BMM23" s="126">
        <f>IF(BMK23&lt;&gt;"",BMK$5,0)</f>
      </c>
      <c r="BMN23" s="125">
        <f>IF(BMK$6=0,RANK(BMK23,BMK$12:BMK$42,0),RANK(BMK23,BMK$12:BMK$42,1))</f>
      </c>
      <c r="BMO23"/>
      <c r="BMP23" s="126">
        <f>IF(COUNTA(BMO$12:BMO$42)=0,0.6*BMO$5,IF(BMO23="",0,IF(BMO$6=0,IF(BMO23&gt;=BMO$8,BMO$5,IF(BMO23&lt;BMO$6,0,0.6*BMO$5+0.4*BMO$5*(BMO23-BMO$7)/(BMO$8-BMO$7))),IF(BMO23&lt;=BMO$8,BMO$5,IF(BMO23&gt;BMO$6,0,0.6*BMO$5+0.4*BMO$5*(BMO23-BMO$7)/(BMO$8-BMO$7))))))</f>
      </c>
      <c r="BMQ23" s="126">
        <f>IF(BMO23&lt;&gt;"",BMO$5,0)</f>
      </c>
      <c r="BMR23" s="125">
        <f>IF(BMO$6=0,RANK(BMO23,BMO$12:BMO$42,0),RANK(BMO23,BMO$12:BMO$42,1))</f>
      </c>
      <c r="BMS23"/>
      <c r="BMT23" s="126">
        <f>IF(COUNTA(BMS$12:BMS$42)=0,0.6*BMS$5,IF(BMS23="",0,IF(BMS$6=0,IF(BMS23&gt;=BMS$8,BMS$5,IF(BMS23&lt;BMS$6,0,0.6*BMS$5+0.4*BMS$5*(BMS23-BMS$7)/(BMS$8-BMS$7))),IF(BMS23&lt;=BMS$8,BMS$5,IF(BMS23&gt;BMS$6,0,0.6*BMS$5+0.4*BMS$5*(BMS23-BMS$7)/(BMS$8-BMS$7))))))</f>
      </c>
      <c r="BMU23" s="126">
        <f>IF(BMS23&lt;&gt;"",BMS$5,0)</f>
      </c>
      <c r="BMV23" s="125">
        <f>IF(BMS$6=0,RANK(BMS23,BMS$12:BMS$42,0),RANK(BMS23,BMS$12:BMS$42,1))</f>
      </c>
      <c r="BMW23"/>
      <c r="BMX23" s="126">
        <f>IF(COUNTA(BMW$12:BMW$42)=0,0.6*BMW$5,IF(BMW23="",0,IF(BMW$6=0,IF(BMW23&gt;=BMW$8,BMW$5,IF(BMW23&lt;BMW$6,0,0.6*BMW$5+0.4*BMW$5*(BMW23-BMW$7)/(BMW$8-BMW$7))),IF(BMW23&lt;=BMW$8,BMW$5,IF(BMW23&gt;BMW$6,0,0.6*BMW$5+0.4*BMW$5*(BMW23-BMW$7)/(BMW$8-BMW$7))))))</f>
      </c>
      <c r="BMY23" s="126">
        <f>IF(BMW23&lt;&gt;"",BMW$5,0)</f>
      </c>
      <c r="BMZ23" s="125">
        <f>IF(BMW$6=0,RANK(BMW23,BMW$12:BMW$42,0),RANK(BMW23,BMW$12:BMW$42,1))</f>
      </c>
      <c r="BNA23" s="126">
        <v>98.5815384615385</v>
      </c>
      <c r="BNB23" s="126">
        <f>IF(COUNTA(BNA$12:BNA$42)=0,0.6*BNA$5,IF(BNA23="",0,IF(BNA$6=0,IF(BNA23&gt;=BNA$8,BNA$5,IF(BNA23&lt;BNA$6,0,0.6*BNA$5+0.4*BNA$5*(BNA23-BNA$7)/(BNA$8-BNA$7))),IF(BNA23&lt;=BNA$8,BNA$5,IF(BNA23&gt;BNA$6,0,0.6*BNA$5+0.4*BNA$5*(BNA23-BNA$7)/(BNA$8-BNA$7))))))</f>
      </c>
      <c r="BNC23" s="126">
        <f>IF(BNA23&lt;&gt;"",BNA$5,0)</f>
      </c>
      <c r="BND23" s="125">
        <f>IF(BNA$6=0,RANK(BNA23,BNA$12:BNA$42,0),RANK(BNA23,BNA$12:BNA$42,1))</f>
      </c>
      <c r="BNE23" s="126">
        <v>98.6546153846154</v>
      </c>
      <c r="BNF23" s="126">
        <f>IF(COUNTA(BNE$12:BNE$42)=0,0.6*BNE$5,IF(BNE23="",0,IF(BNE$6=0,IF(BNE23&gt;=BNE$8,BNE$5,IF(BNE23&lt;BNE$6,0,0.6*BNE$5+0.4*BNE$5*(BNE23-BNE$7)/(BNE$8-BNE$7))),IF(BNE23&lt;=BNE$8,BNE$5,IF(BNE23&gt;BNE$6,0,0.6*BNE$5+0.4*BNE$5*(BNE23-BNE$7)/(BNE$8-BNE$7))))))</f>
      </c>
      <c r="BNG23" s="126">
        <f>IF(BNE23&lt;&gt;"",BNE$5,0)</f>
      </c>
      <c r="BNH23" s="125">
        <f>IF(BNE$6=0,RANK(BNE23,BNE$12:BNE$42,0),RANK(BNE23,BNE$12:BNE$42,1))</f>
      </c>
      <c r="BNI23" s="126">
        <v>1.82538461538462</v>
      </c>
      <c r="BNJ23" s="126">
        <f>IF(COUNTA(BNI$12:BNI$42)=0,0.6*BNI$5,IF(BNI23="",0,IF(BNI$6=0,IF(BNI23&gt;=BNI$8,BNI$5,IF(BNI23&lt;BNI$6,0,0.6*BNI$5+0.4*BNI$5*(BNI23-BNI$7)/(BNI$8-BNI$7))),IF(BNI23&lt;=BNI$8,BNI$5,IF(BNI23&gt;BNI$6,0,0.6*BNI$5+0.4*BNI$5*(BNI23-BNI$7)/(BNI$8-BNI$7))))))</f>
      </c>
      <c r="BNK23" s="126">
        <f>IF(BNI23&lt;&gt;"",BNI$5,0)</f>
      </c>
      <c r="BNL23" s="125">
        <f>IF(BNI$6=0,RANK(BNI23,BNI$12:BNI$42,0),RANK(BNI23,BNI$12:BNI$42,1))</f>
      </c>
      <c r="BNM23" s="126">
        <v>89.5707692307692</v>
      </c>
      <c r="BNN23" s="126">
        <f>IF(COUNTA(BNM$12:BNM$42)=0,0.6*BNM$5,IF(BNM23="",0,IF(BNM$6=0,IF(BNM23&gt;=BNM$8,BNM$5,IF(BNM23&lt;BNM$6,0,0.6*BNM$5+0.4*BNM$5*(BNM23-BNM$7)/(BNM$8-BNM$7))),IF(BNM23&lt;=BNM$8,BNM$5,IF(BNM23&gt;BNM$6,0,0.6*BNM$5+0.4*BNM$5*(BNM23-BNM$7)/(BNM$8-BNM$7))))))</f>
      </c>
      <c r="BNO23" s="126">
        <f>IF(BNM23&lt;&gt;"",BNM$5,0)</f>
      </c>
      <c r="BNP23" s="125">
        <f>IF(BNM$6=0,RANK(BNM23,BNM$12:BNM$42,0),RANK(BNM23,BNM$12:BNM$42,1))</f>
      </c>
      <c r="BNQ23" s="126">
        <v>99.8769230769231</v>
      </c>
      <c r="BNR23" s="126">
        <f>IF(COUNTA(BNQ$12:BNQ$42)=0,0.6*BNQ$5,IF(BNQ23="",0,IF(BNQ$6=0,IF(BNQ23&gt;=BNQ$8,BNQ$5,IF(BNQ23&lt;BNQ$6,0,0.6*BNQ$5+0.4*BNQ$5*(BNQ23-BNQ$7)/(BNQ$8-BNQ$7))),IF(BNQ23&lt;=BNQ$8,BNQ$5,IF(BNQ23&gt;BNQ$6,0,0.6*BNQ$5+0.4*BNQ$5*(BNQ23-BNQ$7)/(BNQ$8-BNQ$7))))))</f>
      </c>
      <c r="BNS23" s="126">
        <f>IF(BNQ23&lt;&gt;"",BNQ$5,0)</f>
      </c>
      <c r="BNT23" s="125">
        <f>IF(BNQ$6=0,RANK(BNQ23,BNQ$12:BNQ$42,0),RANK(BNQ23,BNQ$12:BNQ$42,1))</f>
      </c>
      <c r="BNU23"/>
      <c r="BNV23" s="126">
        <f>IF(COUNTA(BNU$12:BNU$42)=0,0.6*BNU$5,IF(BNU23="",0,IF(BNU$6=0,IF(BNU23&gt;=BNU$8,BNU$5,IF(BNU23&lt;BNU$6,0,0.6*BNU$5+0.4*BNU$5*(BNU23-BNU$7)/(BNU$8-BNU$7))),IF(BNU23&lt;=BNU$8,BNU$5,IF(BNU23&gt;BNU$6,0,0.6*BNU$5+0.4*BNU$5*(BNU23-BNU$7)/(BNU$8-BNU$7))))))</f>
      </c>
      <c r="BNW23" s="126">
        <f>IF(BNU23&lt;&gt;"",BNU$5,0)</f>
      </c>
      <c r="BNX23" s="125">
        <f>IF(BNU$6=0,RANK(BNU23,BNU$12:BNU$42,0),RANK(BNU23,BNU$12:BNU$42,1))</f>
      </c>
      <c r="BNY23" s="126">
        <v>100</v>
      </c>
      <c r="BNZ23" s="126">
        <f>IF(COUNTA(BNY$12:BNY$42)=0,0.6*BNY$5,IF(BNY23="",0,IF(BNY$6=0,IF(BNY23&gt;=BNY$8,BNY$5,IF(BNY23&lt;BNY$6,0,0.6*BNY$5+0.4*BNY$5*(BNY23-BNY$7)/(BNY$8-BNY$7))),IF(BNY23&lt;=BNY$8,BNY$5,IF(BNY23&gt;BNY$6,0,0.6*BNY$5+0.4*BNY$5*(BNY23-BNY$7)/(BNY$8-BNY$7))))))</f>
      </c>
      <c r="BOA23" s="126">
        <f>IF(BNY23&lt;&gt;"",BNY$5,0)</f>
      </c>
      <c r="BOB23" s="125">
        <f>IF(BNY$6=0,RANK(BNY23,BNY$12:BNY$42,0),RANK(BNY23,BNY$12:BNY$42,1))</f>
      </c>
      <c r="BOC23" s="126">
        <v>0.629230769230769</v>
      </c>
      <c r="BOD23" s="126">
        <f>IF(COUNTA(BOC$12:BOC$42)=0,0.6*BOC$5,IF(BOC23="",0,IF(BOC$6=0,IF(BOC23&gt;=BOC$8,BOC$5,IF(BOC23&lt;BOC$6,0,0.6*BOC$5+0.4*BOC$5*(BOC23-BOC$7)/(BOC$8-BOC$7))),IF(BOC23&lt;=BOC$8,BOC$5,IF(BOC23&gt;BOC$6,0,0.6*BOC$5+0.4*BOC$5*(BOC23-BOC$7)/(BOC$8-BOC$7))))))</f>
      </c>
      <c r="BOE23" s="126">
        <f>IF(BOC23&lt;&gt;"",BOC$5,0)</f>
      </c>
      <c r="BOF23" s="125">
        <f>IF(BOC$6=0,RANK(BOC23,BOC$12:BOC$42,0),RANK(BOC23,BOC$12:BOC$42,1))</f>
      </c>
      <c r="BOG23" s="126">
        <v>0.06146</v>
      </c>
      <c r="BOH23" s="126">
        <f>IF(COUNTA(BOG$12:BOG$42)=0,0.6*BOG$5,IF(BOG23="",0,IF(BOG$6=0,IF(BOG23&gt;=BOG$8,BOG$5,IF(BOG23&lt;BOG$6,0,0.6*BOG$5+0.4*BOG$5*(BOG23-BOG$7)/(BOG$8-BOG$7))),IF(BOG23&lt;=BOG$8,BOG$5,IF(BOG23&gt;BOG$6,0,0.6*BOG$5+0.4*BOG$5*(BOG23-BOG$7)/(BOG$8-BOG$7))))))</f>
      </c>
      <c r="BOI23" s="126">
        <f>IF(BOG23&lt;&gt;"",BOG$5,0)</f>
      </c>
      <c r="BOJ23" s="125">
        <f>IF(BOG$6=0,RANK(BOG23,BOG$12:BOG$42,0),RANK(BOG23,BOG$12:BOG$42,1))</f>
      </c>
      <c r="BOK23" s="126">
        <v>27.8384149639423</v>
      </c>
      <c r="BOL23" s="126">
        <f>IF(COUNTA(BOK$12:BOK$42)=0,0.6*BOK$5,IF(BOK23="",0,IF(BOK$6=0,IF(BOK23&gt;=BOK$8,BOK$5,IF(BOK23&lt;BOK$6,0,0.6*BOK$5+0.4*BOK$5*(BOK23-BOK$7)/(BOK$8-BOK$7))),IF(BOK23&lt;=BOK$8,BOK$5,IF(BOK23&gt;BOK$6,0,0.6*BOK$5+0.4*BOK$5*(BOK23-BOK$7)/(BOK$8-BOK$7))))))</f>
      </c>
      <c r="BOM23" s="126">
        <f>IF(BOK23&lt;&gt;"",BOK$5,0)</f>
      </c>
      <c r="BON23" s="125">
        <f>IF(BOK$6=0,RANK(BOK23,BOK$12:BOK$42,0),RANK(BOK23,BOK$12:BOK$42,1))</f>
      </c>
      <c r="BOO23" s="126">
        <v>4.492490234375</v>
      </c>
      <c r="BOP23" s="126">
        <f>IF(COUNTA(BOO$12:BOO$42)=0,0.6*BOO$5,IF(BOO23="",0,IF(BOO$6=0,IF(BOO23&gt;=BOO$8,BOO$5,IF(BOO23&lt;BOO$6,0,0.6*BOO$5+0.4*BOO$5*(BOO23-BOO$7)/(BOO$8-BOO$7))),IF(BOO23&lt;=BOO$8,BOO$5,IF(BOO23&gt;BOO$6,0,0.6*BOO$5+0.4*BOO$5*(BOO23-BOO$7)/(BOO$8-BOO$7))))))</f>
      </c>
      <c r="BOQ23" s="126">
        <f>IF(BOO23&lt;&gt;"",BOO$5,0)</f>
      </c>
      <c r="BOR23" s="125">
        <f>IF(BOO$6=0,RANK(BOO23,BOO$12:BOO$42,0),RANK(BOO23,BOO$12:BOO$42,1))</f>
      </c>
      <c r="BOS23" s="126">
        <v>98.76</v>
      </c>
      <c r="BOT23" s="126">
        <f>IF(COUNTA(BOS$12:BOS$42)=0,0.6*BOS$5,IF(BOS23="",0,IF(BOS$6=0,IF(BOS23&gt;=BOS$8,BOS$5,IF(BOS23&lt;BOS$6,0,0.6*BOS$5+0.4*BOS$5*(BOS23-BOS$7)/(BOS$8-BOS$7))),IF(BOS23&lt;=BOS$8,BOS$5,IF(BOS23&gt;BOS$6,0,0.6*BOS$5+0.4*BOS$5*(BOS23-BOS$7)/(BOS$8-BOS$7))))))</f>
      </c>
      <c r="BOU23" s="126">
        <f>IF(BOS23&lt;&gt;"",BOS$5,0)</f>
      </c>
      <c r="BOV23" s="125">
        <f>IF(BOS$6=0,RANK(BOS23,BOS$12:BOS$42,0),RANK(BOS23,BOS$12:BOS$42,1))</f>
      </c>
      <c r="BOW23"/>
      <c r="BOX23" s="126">
        <f>IF(COUNTA(BOW$12:BOW$42)=0,0.6*BOW$5,IF(BOW23="",0,IF(BOW$6=0,IF(BOW23&gt;=BOW$8,BOW$5,IF(BOW23&lt;BOW$6,0,0.6*BOW$5+0.4*BOW$5*(BOW23-BOW$7)/(BOW$8-BOW$7))),IF(BOW23&lt;=BOW$8,BOW$5,IF(BOW23&gt;BOW$6,0,0.6*BOW$5+0.4*BOW$5*(BOW23-BOW$7)/(BOW$8-BOW$7))))))</f>
      </c>
      <c r="BOY23" s="126">
        <f>IF(BOW23&lt;&gt;"",BOW$5,0)</f>
      </c>
      <c r="BOZ23" s="125">
        <f>IF(BOW$6=0,RANK(BOW23,BOW$12:BOW$42,0),RANK(BOW23,BOW$12:BOW$42,1))</f>
      </c>
      <c r="BPA23"/>
      <c r="BPB23" s="126">
        <f>IF(COUNTA(BPA$12:BPA$42)=0,0.6*BPA$5,IF(BPA23="",0,IF(BPA$6=0,IF(BPA23&gt;=BPA$8,BPA$5,IF(BPA23&lt;BPA$6,0,0.6*BPA$5+0.4*BPA$5*(BPA23-BPA$7)/(BPA$8-BPA$7))),IF(BPA23&lt;=BPA$8,BPA$5,IF(BPA23&gt;BPA$6,0,0.6*BPA$5+0.4*BPA$5*(BPA23-BPA$7)/(BPA$8-BPA$7))))))</f>
      </c>
      <c r="BPC23" s="126">
        <f>IF(BPA23&lt;&gt;"",BPA$5,0)</f>
      </c>
      <c r="BPD23" s="125">
        <f>IF(BPA$6=0,RANK(BPA23,BPA$12:BPA$42,0),RANK(BPA23,BPA$12:BPA$42,1))</f>
      </c>
      <c r="BPE23"/>
      <c r="BPF23" s="126">
        <f>IF(COUNTA(BPE$12:BPE$42)=0,0.6*BPE$5,IF(BPE23="",0,IF(BPE$6=0,IF(BPE23&gt;=BPE$8,BPE$5,IF(BPE23&lt;BPE$6,0,0.6*BPE$5+0.4*BPE$5*(BPE23-BPE$7)/(BPE$8-BPE$7))),IF(BPE23&lt;=BPE$8,BPE$5,IF(BPE23&gt;BPE$6,0,0.6*BPE$5+0.4*BPE$5*(BPE23-BPE$7)/(BPE$8-BPE$7))))))</f>
      </c>
      <c r="BPG23" s="126">
        <f>IF(BPE23&lt;&gt;"",BPE$5,0)</f>
      </c>
      <c r="BPH23" s="125">
        <f>IF(BPE$6=0,RANK(BPE23,BPE$12:BPE$42,0),RANK(BPE23,BPE$12:BPE$42,1))</f>
      </c>
      <c r="BPI23"/>
      <c r="BPJ23" s="126">
        <f>IF(COUNTA(BPI$12:BPI$42)=0,0.6*BPI$5,IF(BPI23="",0,IF(BPI$6=0,IF(BPI23&gt;=BPI$8,BPI$5,IF(BPI23&lt;BPI$6,0,0.6*BPI$5+0.4*BPI$5*(BPI23-BPI$7)/(BPI$8-BPI$7))),IF(BPI23&lt;=BPI$8,BPI$5,IF(BPI23&gt;BPI$6,0,0.6*BPI$5+0.4*BPI$5*(BPI23-BPI$7)/(BPI$8-BPI$7))))))</f>
      </c>
      <c r="BPK23" s="126">
        <f>IF(BPI23&lt;&gt;"",BPI$5,0)</f>
      </c>
      <c r="BPL23" s="125">
        <f>IF(BPI$6=0,RANK(BPI23,BPI$12:BPI$42,0),RANK(BPI23,BPI$12:BPI$42,1))</f>
      </c>
      <c r="BPM23" s="126">
        <v>98.2622727272727</v>
      </c>
      <c r="BPN23" s="126">
        <f>IF(COUNTA(BPM$12:BPM$42)=0,0.6*BPM$5,IF(BPM23="",0,IF(BPM$6=0,IF(BPM23&gt;=BPM$8,BPM$5,IF(BPM23&lt;BPM$6,0,0.6*BPM$5+0.4*BPM$5*(BPM23-BPM$7)/(BPM$8-BPM$7))),IF(BPM23&lt;=BPM$8,BPM$5,IF(BPM23&gt;BPM$6,0,0.6*BPM$5+0.4*BPM$5*(BPM23-BPM$7)/(BPM$8-BPM$7))))))</f>
      </c>
      <c r="BPO23" s="126">
        <f>IF(BPM23&lt;&gt;"",BPM$5,0)</f>
      </c>
      <c r="BPP23" s="125">
        <f>IF(BPM$6=0,RANK(BPM23,BPM$12:BPM$42,0),RANK(BPM23,BPM$12:BPM$42,1))</f>
      </c>
      <c r="BPQ23" s="126">
        <v>98.6204545454545</v>
      </c>
      <c r="BPR23" s="126">
        <f>IF(COUNTA(BPQ$12:BPQ$42)=0,0.6*BPQ$5,IF(BPQ23="",0,IF(BPQ$6=0,IF(BPQ23&gt;=BPQ$8,BPQ$5,IF(BPQ23&lt;BPQ$6,0,0.6*BPQ$5+0.4*BPQ$5*(BPQ23-BPQ$7)/(BPQ$8-BPQ$7))),IF(BPQ23&lt;=BPQ$8,BPQ$5,IF(BPQ23&gt;BPQ$6,0,0.6*BPQ$5+0.4*BPQ$5*(BPQ23-BPQ$7)/(BPQ$8-BPQ$7))))))</f>
      </c>
      <c r="BPS23" s="126">
        <f>IF(BPQ23&lt;&gt;"",BPQ$5,0)</f>
      </c>
      <c r="BPT23" s="125">
        <f>IF(BPQ$6=0,RANK(BPQ23,BPQ$12:BPQ$42,0),RANK(BPQ23,BPQ$12:BPQ$42,1))</f>
      </c>
      <c r="BPU23" s="126">
        <v>2.22272727272727</v>
      </c>
      <c r="BPV23" s="126">
        <f>IF(COUNTA(BPU$12:BPU$42)=0,0.6*BPU$5,IF(BPU23="",0,IF(BPU$6=0,IF(BPU23&gt;=BPU$8,BPU$5,IF(BPU23&lt;BPU$6,0,0.6*BPU$5+0.4*BPU$5*(BPU23-BPU$7)/(BPU$8-BPU$7))),IF(BPU23&lt;=BPU$8,BPU$5,IF(BPU23&gt;BPU$6,0,0.6*BPU$5+0.4*BPU$5*(BPU23-BPU$7)/(BPU$8-BPU$7))))))</f>
      </c>
      <c r="BPW23" s="126">
        <f>IF(BPU23&lt;&gt;"",BPU$5,0)</f>
      </c>
      <c r="BPX23" s="125">
        <f>IF(BPU$6=0,RANK(BPU23,BPU$12:BPU$42,0),RANK(BPU23,BPU$12:BPU$42,1))</f>
      </c>
      <c r="BPY23" s="126">
        <v>90.4345454545455</v>
      </c>
      <c r="BPZ23" s="126">
        <f>IF(COUNTA(BPY$12:BPY$42)=0,0.6*BPY$5,IF(BPY23="",0,IF(BPY$6=0,IF(BPY23&gt;=BPY$8,BPY$5,IF(BPY23&lt;BPY$6,0,0.6*BPY$5+0.4*BPY$5*(BPY23-BPY$7)/(BPY$8-BPY$7))),IF(BPY23&lt;=BPY$8,BPY$5,IF(BPY23&gt;BPY$6,0,0.6*BPY$5+0.4*BPY$5*(BPY23-BPY$7)/(BPY$8-BPY$7))))))</f>
      </c>
      <c r="BQA23" s="126">
        <f>IF(BPY23&lt;&gt;"",BPY$5,0)</f>
      </c>
      <c r="BQB23" s="125">
        <f>IF(BPY$6=0,RANK(BPY23,BPY$12:BPY$42,0),RANK(BPY23,BPY$12:BPY$42,1))</f>
      </c>
      <c r="BQC23" s="126">
        <v>99.7727272727273</v>
      </c>
      <c r="BQD23" s="126">
        <f>IF(COUNTA(BQC$12:BQC$42)=0,0.6*BQC$5,IF(BQC23="",0,IF(BQC$6=0,IF(BQC23&gt;=BQC$8,BQC$5,IF(BQC23&lt;BQC$6,0,0.6*BQC$5+0.4*BQC$5*(BQC23-BQC$7)/(BQC$8-BQC$7))),IF(BQC23&lt;=BQC$8,BQC$5,IF(BQC23&gt;BQC$6,0,0.6*BQC$5+0.4*BQC$5*(BQC23-BQC$7)/(BQC$8-BQC$7))))))</f>
      </c>
      <c r="BQE23" s="126">
        <f>IF(BQC23&lt;&gt;"",BQC$5,0)</f>
      </c>
      <c r="BQF23" s="125">
        <f>IF(BQC$6=0,RANK(BQC23,BQC$12:BQC$42,0),RANK(BQC23,BQC$12:BQC$42,1))</f>
      </c>
      <c r="BQG23"/>
      <c r="BQH23" s="126">
        <f>IF(COUNTA(BQG$12:BQG$42)=0,0.6*BQG$5,IF(BQG23="",0,IF(BQG$6=0,IF(BQG23&gt;=BQG$8,BQG$5,IF(BQG23&lt;BQG$6,0,0.6*BQG$5+0.4*BQG$5*(BQG23-BQG$7)/(BQG$8-BQG$7))),IF(BQG23&lt;=BQG$8,BQG$5,IF(BQG23&gt;BQG$6,0,0.6*BQG$5+0.4*BQG$5*(BQG23-BQG$7)/(BQG$8-BQG$7))))))</f>
      </c>
      <c r="BQI23" s="126">
        <f>IF(BQG23&lt;&gt;"",BQG$5,0)</f>
      </c>
      <c r="BQJ23" s="125">
        <f>IF(BQG$6=0,RANK(BQG23,BQG$12:BQG$42,0),RANK(BQG23,BQG$12:BQG$42,1))</f>
      </c>
      <c r="BQK23" s="126">
        <v>95.4545454545455</v>
      </c>
      <c r="BQL23" s="126">
        <f>IF(COUNTA(BQK$12:BQK$42)=0,0.6*BQK$5,IF(BQK23="",0,IF(BQK$6=0,IF(BQK23&gt;=BQK$8,BQK$5,IF(BQK23&lt;BQK$6,0,0.6*BQK$5+0.4*BQK$5*(BQK23-BQK$7)/(BQK$8-BQK$7))),IF(BQK23&lt;=BQK$8,BQK$5,IF(BQK23&gt;BQK$6,0,0.6*BQK$5+0.4*BQK$5*(BQK23-BQK$7)/(BQK$8-BQK$7))))))</f>
      </c>
      <c r="BQM23" s="126">
        <f>IF(BQK23&lt;&gt;"",BQK$5,0)</f>
      </c>
      <c r="BQN23" s="125">
        <f>IF(BQK$6=0,RANK(BQK23,BQK$12:BQK$42,0),RANK(BQK23,BQK$12:BQK$42,1))</f>
      </c>
      <c r="BQO23" s="126">
        <v>0.612727272727273</v>
      </c>
      <c r="BQP23" s="126">
        <f>IF(COUNTA(BQO$12:BQO$42)=0,0.6*BQO$5,IF(BQO23="",0,IF(BQO$6=0,IF(BQO23&gt;=BQO$8,BQO$5,IF(BQO23&lt;BQO$6,0,0.6*BQO$5+0.4*BQO$5*(BQO23-BQO$7)/(BQO$8-BQO$7))),IF(BQO23&lt;=BQO$8,BQO$5,IF(BQO23&gt;BQO$6,0,0.6*BQO$5+0.4*BQO$5*(BQO23-BQO$7)/(BQO$8-BQO$7))))))</f>
      </c>
      <c r="BQQ23" s="126">
        <f>IF(BQO23&lt;&gt;"",BQO$5,0)</f>
      </c>
      <c r="BQR23" s="125">
        <f>IF(BQO$6=0,RANK(BQO23,BQO$12:BQO$42,0),RANK(BQO23,BQO$12:BQO$42,1))</f>
      </c>
      <c r="BQS23" s="126">
        <v>0.208445454545455</v>
      </c>
      <c r="BQT23" s="126">
        <f>IF(COUNTA(BQS$12:BQS$42)=0,0.6*BQS$5,IF(BQS23="",0,IF(BQS$6=0,IF(BQS23&gt;=BQS$8,BQS$5,IF(BQS23&lt;BQS$6,0,0.6*BQS$5+0.4*BQS$5*(BQS23-BQS$7)/(BQS$8-BQS$7))),IF(BQS23&lt;=BQS$8,BQS$5,IF(BQS23&gt;BQS$6,0,0.6*BQS$5+0.4*BQS$5*(BQS23-BQS$7)/(BQS$8-BQS$7))))))</f>
      </c>
      <c r="BQU23" s="126">
        <f>IF(BQS23&lt;&gt;"",BQS$5,0)</f>
      </c>
      <c r="BQV23" s="125">
        <f>IF(BQS$6=0,RANK(BQS23,BQS$12:BQS$42,0),RANK(BQS23,BQS$12:BQS$42,1))</f>
      </c>
      <c r="BQW23" s="126">
        <v>23.0632794744318</v>
      </c>
      <c r="BQX23" s="126">
        <f>IF(COUNTA(BQW$12:BQW$42)=0,0.6*BQW$5,IF(BQW23="",0,IF(BQW$6=0,IF(BQW23&gt;=BQW$8,BQW$5,IF(BQW23&lt;BQW$6,0,0.6*BQW$5+0.4*BQW$5*(BQW23-BQW$7)/(BQW$8-BQW$7))),IF(BQW23&lt;=BQW$8,BQW$5,IF(BQW23&gt;BQW$6,0,0.6*BQW$5+0.4*BQW$5*(BQW23-BQW$7)/(BQW$8-BQW$7))))))</f>
      </c>
      <c r="BQY23" s="126">
        <f>IF(BQW23&lt;&gt;"",BQW$5,0)</f>
      </c>
      <c r="BQZ23" s="125">
        <f>IF(BQW$6=0,RANK(BQW23,BQW$12:BQW$42,0),RANK(BQW23,BQW$12:BQW$42,1))</f>
      </c>
      <c r="BRA23" s="126">
        <v>5.49956986860795</v>
      </c>
      <c r="BRB23" s="126">
        <f>IF(COUNTA(BRA$12:BRA$42)=0,0.6*BRA$5,IF(BRA23="",0,IF(BRA$6=0,IF(BRA23&gt;=BRA$8,BRA$5,IF(BRA23&lt;BRA$6,0,0.6*BRA$5+0.4*BRA$5*(BRA23-BRA$7)/(BRA$8-BRA$7))),IF(BRA23&lt;=BRA$8,BRA$5,IF(BRA23&gt;BRA$6,0,0.6*BRA$5+0.4*BRA$5*(BRA23-BRA$7)/(BRA$8-BRA$7))))))</f>
      </c>
      <c r="BRC23" s="126">
        <f>IF(BRA23&lt;&gt;"",BRA$5,0)</f>
      </c>
      <c r="BRD23" s="125">
        <f>IF(BRA$6=0,RANK(BRA23,BRA$12:BRA$42,0),RANK(BRA23,BRA$12:BRA$42,1))</f>
      </c>
      <c r="BRE23" s="126">
        <v>0.22</v>
      </c>
      <c r="BRF23" s="126">
        <f>IF(COUNTA(BRE$12:BRE$42)=0,0.6*BRE$5,IF(BRE23="",0,IF(BRE$6=0,IF(BRE23&gt;=BRE$8,BRE$5,IF(BRE23&lt;BRE$6,0,0.6*BRE$5+0.4*BRE$5*(BRE23-BRE$7)/(BRE$8-BRE$7))),IF(BRE23&lt;=BRE$8,BRE$5,IF(BRE23&gt;BRE$6,0,0.6*BRE$5+0.4*BRE$5*(BRE23-BRE$7)/(BRE$8-BRE$7))))))</f>
      </c>
      <c r="BRG23" s="126">
        <f>IF(BRE23&lt;&gt;"",BRE$5,0)</f>
      </c>
      <c r="BRH23" s="125">
        <f>IF(BRE$6=0,RANK(BRE23,BRE$12:BRE$42,0),RANK(BRE23,BRE$12:BRE$42,1))</f>
      </c>
      <c r="BRI23" s="126">
        <v>0.07</v>
      </c>
      <c r="BRJ23" s="126">
        <f>IF(COUNTA(BRI$12:BRI$42)=0,0.6*BRI$5,IF(BRI23="",0,IF(BRI$6=0,IF(BRI23&gt;=BRI$8,BRI$5,IF(BRI23&lt;BRI$6,0,0.6*BRI$5+0.4*BRI$5*(BRI23-BRI$7)/(BRI$8-BRI$7))),IF(BRI23&lt;=BRI$8,BRI$5,IF(BRI23&gt;BRI$6,0,0.6*BRI$5+0.4*BRI$5*(BRI23-BRI$7)/(BRI$8-BRI$7))))))</f>
      </c>
      <c r="BRK23" s="126">
        <f>IF(BRI23&lt;&gt;"",BRI$5,0)</f>
      </c>
      <c r="BRL23" s="125">
        <f>IF(BRI$6=0,RANK(BRI23,BRI$12:BRI$42,0),RANK(BRI23,BRI$12:BRI$42,1))</f>
      </c>
      <c r="BRM23" s="126">
        <v>0.1</v>
      </c>
      <c r="BRN23" s="126">
        <f>IF(COUNTA(BRM$12:BRM$42)=0,0.6*BRM$5,IF(BRM23="",0,IF(BRM$6=0,IF(BRM23&gt;=BRM$8,BRM$5,IF(BRM23&lt;BRM$6,0,0.6*BRM$5+0.4*BRM$5*(BRM23-BRM$7)/(BRM$8-BRM$7))),IF(BRM23&lt;=BRM$8,BRM$5,IF(BRM23&gt;BRM$6,0,0.6*BRM$5+0.4*BRM$5*(BRM23-BRM$7)/(BRM$8-BRM$7))))))</f>
      </c>
      <c r="BRO23" s="126">
        <f>IF(BRM23&lt;&gt;"",BRM$5,0)</f>
      </c>
      <c r="BRP23" s="125">
        <f>IF(BRM$6=0,RANK(BRM23,BRM$12:BRM$42,0),RANK(BRM23,BRM$12:BRM$42,1))</f>
      </c>
      <c r="BRQ23"/>
      <c r="BRR23" s="126">
        <f>IF(COUNTA(BRQ$12:BRQ$42)=0,0.6*BRQ$5,IF(BRQ23="",0,IF(BRQ$6=0,IF(BRQ23&gt;=BRQ$8,BRQ$5,IF(BRQ23&lt;BRQ$6,0,0.6*BRQ$5+0.4*BRQ$5*(BRQ23-BRQ$7)/(BRQ$8-BRQ$7))),IF(BRQ23&lt;=BRQ$8,BRQ$5,IF(BRQ23&gt;BRQ$6,0,0.6*BRQ$5+0.4*BRQ$5*(BRQ23-BRQ$7)/(BRQ$8-BRQ$7))))))</f>
      </c>
      <c r="BRS23" s="126">
        <f>IF(BRQ23&lt;&gt;"",BRQ$5,0)</f>
      </c>
      <c r="BRT23" s="125">
        <f>IF(BRQ$6=0,RANK(BRQ23,BRQ$12:BRQ$42,0),RANK(BRQ23,BRQ$12:BRQ$42,1))</f>
      </c>
      <c r="BRU23"/>
      <c r="BRV23" s="126">
        <f>IF(COUNTA(BRU$12:BRU$42)=0,0.6*BRU$5,IF(BRU23="",0,IF(BRU$6=0,IF(BRU23&gt;=BRU$8,BRU$5,IF(BRU23&lt;BRU$6,0,0.6*BRU$5+0.4*BRU$5*(BRU23-BRU$7)/(BRU$8-BRU$7))),IF(BRU23&lt;=BRU$8,BRU$5,IF(BRU23&gt;BRU$6,0,0.6*BRU$5+0.4*BRU$5*(BRU23-BRU$7)/(BRU$8-BRU$7))))))</f>
      </c>
      <c r="BRW23" s="126">
        <f>IF(BRU23&lt;&gt;"",BRU$5,0)</f>
      </c>
      <c r="BRX23" s="125">
        <f>IF(BRU$6=0,RANK(BRU23,BRU$12:BRU$42,0),RANK(BRU23,BRU$12:BRU$42,1))</f>
      </c>
      <c r="BRY23"/>
      <c r="BRZ23" s="126">
        <f>IF(COUNTA(BRY$12:BRY$42)=0,0.6*BRY$5,IF(BRY23="",0,IF(BRY$6=0,IF(BRY23&gt;=BRY$8,BRY$5,IF(BRY23&lt;BRY$6,0,0.6*BRY$5+0.4*BRY$5*(BRY23-BRY$7)/(BRY$8-BRY$7))),IF(BRY23&lt;=BRY$8,BRY$5,IF(BRY23&gt;BRY$6,0,0.6*BRY$5+0.4*BRY$5*(BRY23-BRY$7)/(BRY$8-BRY$7))))))</f>
      </c>
      <c r="BSA23" s="126">
        <f>IF(BRY23&lt;&gt;"",BRY$5,0)</f>
      </c>
      <c r="BSB23" s="125">
        <f>IF(BRY$6=0,RANK(BRY23,BRY$12:BRY$42,0),RANK(BRY23,BRY$12:BRY$42,1))</f>
      </c>
      <c r="BSC23"/>
      <c r="BSD23" s="126">
        <f>IF(COUNTA(BSC$12:BSC$42)=0,0.6*BSC$5,IF(BSC23="",0,IF(BSC$6=0,IF(BSC23&gt;=BSC$8,BSC$5,IF(BSC23&lt;BSC$6,0,0.6*BSC$5+0.4*BSC$5*(BSC23-BSC$7)/(BSC$8-BSC$7))),IF(BSC23&lt;=BSC$8,BSC$5,IF(BSC23&gt;BSC$6,0,0.6*BSC$5+0.4*BSC$5*(BSC23-BSC$7)/(BSC$8-BSC$7))))))</f>
      </c>
      <c r="BSE23" s="126">
        <f>IF(BSC23&lt;&gt;"",BSC$5,0)</f>
      </c>
      <c r="BSF23" s="125">
        <f>IF(BSC$6=0,RANK(BSC23,BSC$12:BSC$42,0),RANK(BSC23,BSC$12:BSC$42,1))</f>
      </c>
      <c r="BSG23"/>
      <c r="BSH23" s="126">
        <f>IF(COUNTA(BSG$12:BSG$42)=0,0.6*BSG$5,IF(BSG23="",0,IF(BSG$6=0,IF(BSG23&gt;=BSG$8,BSG$5,IF(BSG23&lt;BSG$6,0,0.6*BSG$5+0.4*BSG$5*(BSG23-BSG$7)/(BSG$8-BSG$7))),IF(BSG23&lt;=BSG$8,BSG$5,IF(BSG23&gt;BSG$6,0,0.6*BSG$5+0.4*BSG$5*(BSG23-BSG$7)/(BSG$8-BSG$7))))))</f>
      </c>
      <c r="BSI23" s="126">
        <f>IF(BSG23&lt;&gt;"",BSG$5,0)</f>
      </c>
      <c r="BSJ23" s="125">
        <f>IF(BSG$6=0,RANK(BSG23,BSG$12:BSG$42,0),RANK(BSG23,BSG$12:BSG$42,1))</f>
      </c>
      <c r="BSK23"/>
      <c r="BSL23" s="126">
        <f>IF(COUNTA(BSK$12:BSK$42)=0,0.6*BSK$5,IF(BSK23="",0,IF(BSK$6=0,IF(BSK23&gt;=BSK$8,BSK$5,IF(BSK23&lt;BSK$6,0,0.6*BSK$5+0.4*BSK$5*(BSK23-BSK$7)/(BSK$8-BSK$7))),IF(BSK23&lt;=BSK$8,BSK$5,IF(BSK23&gt;BSK$6,0,0.6*BSK$5+0.4*BSK$5*(BSK23-BSK$7)/(BSK$8-BSK$7))))))</f>
      </c>
      <c r="BSM23" s="126">
        <f>IF(BSK23&lt;&gt;"",BSK$5,0)</f>
      </c>
      <c r="BSN23" s="125">
        <f>IF(BSK$6=0,RANK(BSK23,BSK$12:BSK$42,0),RANK(BSK23,BSK$12:BSK$42,1))</f>
      </c>
      <c r="BSO23"/>
      <c r="BSP23" s="126">
        <f>IF(COUNTA(BSO$12:BSO$42)=0,0.6*BSO$5,IF(BSO23="",0,IF(BSO$6=0,IF(BSO23&gt;=BSO$8,BSO$5,IF(BSO23&lt;BSO$6,0,0.6*BSO$5+0.4*BSO$5*(BSO23-BSO$7)/(BSO$8-BSO$7))),IF(BSO23&lt;=BSO$8,BSO$5,IF(BSO23&gt;BSO$6,0,0.6*BSO$5+0.4*BSO$5*(BSO23-BSO$7)/(BSO$8-BSO$7))))))</f>
      </c>
      <c r="BSQ23" s="126">
        <f>IF(BSO23&lt;&gt;"",BSO$5,0)</f>
      </c>
      <c r="BSR23" s="125">
        <f>IF(BSO$6=0,RANK(BSO23,BSO$12:BSO$42,0),RANK(BSO23,BSO$12:BSO$42,1))</f>
      </c>
      <c r="BSS23"/>
      <c r="BST23" s="126">
        <f>IF(COUNTA(BSS$12:BSS$42)=0,0.6*BSS$5,IF(BSS23="",0,IF(BSS$6=0,IF(BSS23&gt;=BSS$8,BSS$5,IF(BSS23&lt;BSS$6,0,0.6*BSS$5+0.4*BSS$5*(BSS23-BSS$7)/(BSS$8-BSS$7))),IF(BSS23&lt;=BSS$8,BSS$5,IF(BSS23&gt;BSS$6,0,0.6*BSS$5+0.4*BSS$5*(BSS23-BSS$7)/(BSS$8-BSS$7))))))</f>
      </c>
      <c r="BSU23" s="126">
        <f>IF(BSS23&lt;&gt;"",BSS$5,0)</f>
      </c>
      <c r="BSV23" s="125">
        <f>IF(BSS$6=0,RANK(BSS23,BSS$12:BSS$42,0),RANK(BSS23,BSS$12:BSS$42,1))</f>
      </c>
      <c r="BSW23"/>
      <c r="BSX23" s="126">
        <f>IF(COUNTA(BSW$12:BSW$42)=0,0.6*BSW$5,IF(BSW23="",0,IF(BSW$6=0,IF(BSW23&gt;=BSW$8,BSW$5,IF(BSW23&lt;BSW$6,0,0.6*BSW$5+0.4*BSW$5*(BSW23-BSW$7)/(BSW$8-BSW$7))),IF(BSW23&lt;=BSW$8,BSW$5,IF(BSW23&gt;BSW$6,0,0.6*BSW$5+0.4*BSW$5*(BSW23-BSW$7)/(BSW$8-BSW$7))))))</f>
      </c>
      <c r="BSY23" s="126">
        <f>IF(BSW23&lt;&gt;"",BSW$5,0)</f>
      </c>
      <c r="BSZ23" s="125">
        <f>IF(BSW$6=0,RANK(BSW23,BSW$12:BSW$42,0),RANK(BSW23,BSW$12:BSW$42,1))</f>
      </c>
      <c r="BTA23"/>
      <c r="BTB23" s="126">
        <f>IF(COUNTA(BTA$12:BTA$42)=0,0.6*BTA$5,IF(BTA23="",0,IF(BTA$6=0,IF(BTA23&gt;=BTA$8,BTA$5,IF(BTA23&lt;BTA$6,0,0.6*BTA$5+0.4*BTA$5*(BTA23-BTA$7)/(BTA$8-BTA$7))),IF(BTA23&lt;=BTA$8,BTA$5,IF(BTA23&gt;BTA$6,0,0.6*BTA$5+0.4*BTA$5*(BTA23-BTA$7)/(BTA$8-BTA$7))))))</f>
      </c>
      <c r="BTC23" s="126">
        <f>IF(BTA23&lt;&gt;"",BTA$5,0)</f>
      </c>
      <c r="BTD23" s="125">
        <f>IF(BTA$6=0,RANK(BTA23,BTA$12:BTA$42,0),RANK(BTA23,BTA$12:BTA$42,1))</f>
      </c>
      <c r="BTE23"/>
      <c r="BTF23" s="126">
        <f>IF(COUNTA(BTE$12:BTE$42)=0,0.6*BTE$5,IF(BTE23="",0,IF(BTE$6=0,IF(BTE23&gt;=BTE$8,BTE$5,IF(BTE23&lt;BTE$6,0,0.6*BTE$5+0.4*BTE$5*(BTE23-BTE$7)/(BTE$8-BTE$7))),IF(BTE23&lt;=BTE$8,BTE$5,IF(BTE23&gt;BTE$6,0,0.6*BTE$5+0.4*BTE$5*(BTE23-BTE$7)/(BTE$8-BTE$7))))))</f>
      </c>
      <c r="BTG23" s="126">
        <f>IF(BTE23&lt;&gt;"",BTE$5,0)</f>
      </c>
      <c r="BTH23" s="125">
        <f>IF(BTE$6=0,RANK(BTE23,BTE$12:BTE$42,0),RANK(BTE23,BTE$12:BTE$42,1))</f>
      </c>
      <c r="BTI23" s="126">
        <v>0.68</v>
      </c>
      <c r="BTJ23" s="126">
        <f>IF(COUNTA(BTI$12:BTI$42)=0,0.6*BTI$5,IF(BTI23="",0,IF(BTI$6=0,IF(BTI23&gt;=BTI$8,BTI$5,IF(BTI23&lt;BTI$6,0,0.6*BTI$5+0.4*BTI$5*(BTI23-BTI$7)/(BTI$8-BTI$7))),IF(BTI23&lt;=BTI$8,BTI$5,IF(BTI23&gt;BTI$6,0,0.6*BTI$5+0.4*BTI$5*(BTI23-BTI$7)/(BTI$8-BTI$7))))))</f>
      </c>
      <c r="BTK23" s="126">
        <f>IF(BTI23&lt;&gt;"",BTI$5,0)</f>
      </c>
      <c r="BTL23" s="125">
        <f>IF(BTI$6=0,RANK(BTI23,BTI$12:BTI$42,0),RANK(BTI23,BTI$12:BTI$42,1))</f>
      </c>
      <c r="BTM23" s="126">
        <v>4.37</v>
      </c>
      <c r="BTN23" s="126">
        <f>IF(COUNTA(BTM$12:BTM$42)=0,0.6*BTM$5,IF(BTM23="",0,IF(BTM$6=0,IF(BTM23&gt;=BTM$8,BTM$5,IF(BTM23&lt;BTM$6,0,0.6*BTM$5+0.4*BTM$5*(BTM23-BTM$7)/(BTM$8-BTM$7))),IF(BTM23&lt;=BTM$8,BTM$5,IF(BTM23&gt;BTM$6,0,0.6*BTM$5+0.4*BTM$5*(BTM23-BTM$7)/(BTM$8-BTM$7))))))</f>
      </c>
      <c r="BTO23" s="126">
        <f>IF(BTM23&lt;&gt;"",BTM$5,0)</f>
      </c>
      <c r="BTP23" s="125">
        <f>IF(BTM$6=0,RANK(BTM23,BTM$12:BTM$42,0),RANK(BTM23,BTM$12:BTM$42,1))</f>
      </c>
      <c r="BTQ23" s="126">
        <v>4.05</v>
      </c>
      <c r="BTR23" s="126">
        <f>IF(COUNTA(BTQ$12:BTQ$42)=0,0.6*BTQ$5,IF(BTQ23="",0,IF(BTQ$6=0,IF(BTQ23&gt;=BTQ$8,BTQ$5,IF(BTQ23&lt;BTQ$6,0,0.6*BTQ$5+0.4*BTQ$5*(BTQ23-BTQ$7)/(BTQ$8-BTQ$7))),IF(BTQ23&lt;=BTQ$8,BTQ$5,IF(BTQ23&gt;BTQ$6,0,0.6*BTQ$5+0.4*BTQ$5*(BTQ23-BTQ$7)/(BTQ$8-BTQ$7))))))</f>
      </c>
      <c r="BTS23" s="126">
        <f>IF(BTQ23&lt;&gt;"",BTQ$5,0)</f>
      </c>
      <c r="BTT23" s="125">
        <f>IF(BTQ$6=0,RANK(BTQ23,BTQ$12:BTQ$42,0),RANK(BTQ23,BTQ$12:BTQ$42,1))</f>
      </c>
      <c r="BTU23" s="126">
        <v>98.86</v>
      </c>
      <c r="BTV23" s="126">
        <f>IF(COUNTA(BTU$12:BTU$42)=0,0.6*BTU$5,IF(BTU23="",0,IF(BTU$6=0,IF(BTU23&gt;=BTU$8,BTU$5,IF(BTU23&lt;BTU$6,0,0.6*BTU$5+0.4*BTU$5*(BTU23-BTU$7)/(BTU$8-BTU$7))),IF(BTU23&lt;=BTU$8,BTU$5,IF(BTU23&gt;BTU$6,0,0.6*BTU$5+0.4*BTU$5*(BTU23-BTU$7)/(BTU$8-BTU$7))))))</f>
      </c>
      <c r="BTW23" s="126">
        <f>IF(BTU23&lt;&gt;"",BTU$5,0)</f>
      </c>
      <c r="BTX23" s="125">
        <f>IF(BTU$6=0,RANK(BTU23,BTU$12:BTU$42,0),RANK(BTU23,BTU$12:BTU$42,1))</f>
      </c>
      <c r="BTY23" s="126">
        <v>96.81</v>
      </c>
      <c r="BTZ23" s="126">
        <f>IF(COUNTA(BTY$12:BTY$42)=0,0.6*BTY$5,IF(BTY23="",0,IF(BTY$6=0,IF(BTY23&gt;=BTY$8,BTY$5,IF(BTY23&lt;BTY$6,0,0.6*BTY$5+0.4*BTY$5*(BTY23-BTY$7)/(BTY$8-BTY$7))),IF(BTY23&lt;=BTY$8,BTY$5,IF(BTY23&gt;BTY$6,0,0.6*BTY$5+0.4*BTY$5*(BTY23-BTY$7)/(BTY$8-BTY$7))))))</f>
      </c>
      <c r="BUA23" s="126">
        <f>IF(BTY23&lt;&gt;"",BTY$5,0)</f>
      </c>
      <c r="BUB23" s="125">
        <f>IF(BTY$6=0,RANK(BTY23,BTY$12:BTY$42,0),RANK(BTY23,BTY$12:BTY$42,1))</f>
      </c>
      <c r="BUC23" s="126">
        <v>98.79</v>
      </c>
      <c r="BUD23" s="126">
        <f>IF(COUNTA(BUC$12:BUC$42)=0,0.6*BUC$5,IF(BUC23="",0,IF(BUC$6=0,IF(BUC23&gt;=BUC$8,BUC$5,IF(BUC23&lt;BUC$6,0,0.6*BUC$5+0.4*BUC$5*(BUC23-BUC$7)/(BUC$8-BUC$7))),IF(BUC23&lt;=BUC$8,BUC$5,IF(BUC23&gt;BUC$6,0,0.6*BUC$5+0.4*BUC$5*(BUC23-BUC$7)/(BUC$8-BUC$7))))))</f>
      </c>
      <c r="BUE23" s="126">
        <f>IF(BUC23&lt;&gt;"",BUC$5,0)</f>
      </c>
      <c r="BUF23" s="125">
        <f>IF(BUC$6=0,RANK(BUC23,BUC$12:BUC$42,0),RANK(BUC23,BUC$12:BUC$42,1))</f>
      </c>
      <c r="BUG23" s="126">
        <v>1.34</v>
      </c>
      <c r="BUH23" s="126">
        <f>IF(COUNTA(BUG$12:BUG$42)=0,0.6*BUG$5,IF(BUG23="",0,IF(BUG$6=0,IF(BUG23&gt;=BUG$8,BUG$5,IF(BUG23&lt;BUG$6,0,0.6*BUG$5+0.4*BUG$5*(BUG23-BUG$7)/(BUG$8-BUG$7))),IF(BUG23&lt;=BUG$8,BUG$5,IF(BUG23&gt;BUG$6,0,0.6*BUG$5+0.4*BUG$5*(BUG23-BUG$7)/(BUG$8-BUG$7))))))</f>
      </c>
      <c r="BUI23" s="126">
        <f>IF(BUG23&lt;&gt;"",BUG$5,0)</f>
      </c>
      <c r="BUJ23" s="125">
        <f>IF(BUG$6=0,RANK(BUG23,BUG$12:BUG$42,0),RANK(BUG23,BUG$12:BUG$42,1))</f>
      </c>
      <c r="BUK23" s="126">
        <v>0.51</v>
      </c>
      <c r="BUL23" s="126">
        <f>IF(COUNTA(BUK$12:BUK$42)=0,0.6*BUK$5,IF(BUK23="",0,IF(BUK$6=0,IF(BUK23&gt;=BUK$8,BUK$5,IF(BUK23&lt;BUK$6,0,0.6*BUK$5+0.4*BUK$5*(BUK23-BUK$7)/(BUK$8-BUK$7))),IF(BUK23&lt;=BUK$8,BUK$5,IF(BUK23&gt;BUK$6,0,0.6*BUK$5+0.4*BUK$5*(BUK23-BUK$7)/(BUK$8-BUK$7))))))</f>
      </c>
      <c r="BUM23" s="126">
        <f>IF(BUK23&lt;&gt;"",BUK$5,0)</f>
      </c>
      <c r="BUN23" s="125">
        <f>IF(BUK$6=0,RANK(BUK23,BUK$12:BUK$42,0),RANK(BUK23,BUK$12:BUK$42,1))</f>
      </c>
      <c r="BUO23" s="126">
        <v>20.13</v>
      </c>
      <c r="BUP23" s="126">
        <f>IF(COUNTA(BUO$12:BUO$42)=0,0.6*BUO$5,IF(BUO23="",0,IF(AND(BUO23&gt;=BUO$7,BUO23&lt;=BUO$8),BUO$5,0)))</f>
      </c>
      <c r="BUQ23" s="126">
        <f>IF(BUO23&lt;&gt;"",BUO$5,0)</f>
      </c>
      <c r="BUR23" s="125">
        <f>IF(BUO$6=0,RANK(BUO23,BUO$12:BUO$42,0),RANK(BUO23,BUO$12:BUO$42,1))</f>
      </c>
      <c r="BUS23" s="126">
        <v>0.3</v>
      </c>
      <c r="BUT23" s="126">
        <f>IF(COUNTA(BUS$12:BUS$42)=0,0.6*BUS$5,IF(BUS23="",0,IF(BUS$6=0,IF(BUS23&gt;=BUS$8,BUS$5,IF(BUS23&lt;BUS$6,0,0.6*BUS$5+0.4*BUS$5*(BUS23-BUS$7)/(BUS$8-BUS$7))),IF(BUS23&lt;=BUS$8,BUS$5,IF(BUS23&gt;BUS$6,0,0.6*BUS$5+0.4*BUS$5*(BUS23-BUS$7)/(BUS$8-BUS$7))))))</f>
      </c>
      <c r="BUU23" s="126">
        <f>IF(BUS23&lt;&gt;"",BUS$5,0)</f>
      </c>
      <c r="BUV23" s="125">
        <f>IF(BUS$6=0,RANK(BUS23,BUS$12:BUS$42,0),RANK(BUS23,BUS$12:BUS$42,1))</f>
      </c>
      <c r="BUW23" s="126">
        <v>0.00486286714646956</v>
      </c>
      <c r="BUX23" s="126">
        <f>IF(COUNTA(BUW$12:BUW$42)=0,0.6*BUW$5,IF(BUW23="",0,IF(BUW$6=0,IF(BUW23&gt;=BUW$8,BUW$5,IF(BUW23&lt;BUW$6,0,0.6*BUW$5+0.4*BUW$5*(BUW23-BUW$7)/(BUW$8-BUW$7))),IF(BUW23&lt;=BUW$8,BUW$5,IF(BUW23&gt;BUW$6,0,0.6*BUW$5+0.4*BUW$5*(BUW23-BUW$7)/(BUW$8-BUW$7))))))</f>
      </c>
      <c r="BUY23" s="126">
        <f>IF(BUW23&lt;&gt;"",BUW$5,0)</f>
      </c>
      <c r="BUZ23" s="125">
        <f>IF(BUW$6=0,RANK(BUW23,BUW$12:BUW$42,0),RANK(BUW23,BUW$12:BUW$42,1))</f>
      </c>
      <c r="BVA23" s="126">
        <v>0.194</v>
      </c>
      <c r="BVB23" s="126">
        <f>IF(COUNTA(BVA$12:BVA$42)=0,0.6*BVA$5,IF(BVA23="",0,IF(BVA$6=0,IF(BVA23&gt;=BVA$8,BVA$5,IF(BVA23&lt;BVA$6,0,0.6*BVA$5+0.4*BVA$5*(BVA23-BVA$7)/(BVA$8-BVA$7))),IF(BVA23&lt;=BVA$8,BVA$5,IF(BVA23&gt;BVA$6,0,0.6*BVA$5+0.4*BVA$5*(BVA23-BVA$7)/(BVA$8-BVA$7))))))</f>
      </c>
      <c r="BVC23" s="126">
        <f>IF(BVA23&lt;&gt;"",BVA$5,0)</f>
      </c>
      <c r="BVD23" s="125">
        <f>IF(BVA$6=0,RANK(BVA23,BVA$12:BVA$42,0),RANK(BVA23,BVA$12:BVA$42,1))</f>
      </c>
      <c r="BVE23" s="126">
        <v>0.114</v>
      </c>
      <c r="BVF23" s="126">
        <f>IF(COUNTA(BVE$12:BVE$42)=0,0.6*BVE$5,IF(BVE23="",0,IF(BVE$6=0,IF(BVE23&gt;=BVE$8,BVE$5,IF(BVE23&lt;BVE$6,0,0.6*BVE$5+0.4*BVE$5*(BVE23-BVE$7)/(BVE$8-BVE$7))),IF(BVE23&lt;=BVE$8,BVE$5,IF(BVE23&gt;BVE$6,0,0.6*BVE$5+0.4*BVE$5*(BVE23-BVE$7)/(BVE$8-BVE$7))))))</f>
      </c>
      <c r="BVG23" s="126">
        <f>IF(BVE23&lt;&gt;"",BVE$5,0)</f>
      </c>
      <c r="BVH23" s="125">
        <f>IF(BVE$6=0,RANK(BVE23,BVE$12:BVE$42,0),RANK(BVE23,BVE$12:BVE$42,1))</f>
      </c>
      <c r="BVI23" s="126">
        <v>42.8361346709577</v>
      </c>
      <c r="BVJ23" s="126">
        <f>IF(COUNTA(BVI$12:BVI$42)=0,0.6*BVI$5,IF(BVI23="",0,IF(BVI$6=0,IF(BVI23&gt;=BVI$8,BVI$5,IF(BVI23&lt;BVI$6,0,0.6*BVI$5+0.4*BVI$5*(BVI23-BVI$7)/(BVI$8-BVI$7))),IF(BVI23&lt;=BVI$8,BVI$5,IF(BVI23&gt;BVI$6,0,0.6*BVI$5+0.4*BVI$5*(BVI23-BVI$7)/(BVI$8-BVI$7))))))</f>
      </c>
      <c r="BVK23" s="126">
        <f>IF(BVI23&lt;&gt;"",BVI$5,0)</f>
      </c>
      <c r="BVL23" s="125">
        <f>IF(BVI$6=0,RANK(BVI23,BVI$12:BVI$42,0),RANK(BVI23,BVI$12:BVI$42,1))</f>
      </c>
      <c r="BVM23" s="126">
        <v>0.45</v>
      </c>
      <c r="BVN23" s="126">
        <f>IF(COUNTA(BVM$12:BVM$42)=0,0.6*BVM$5,IF(BVM23="",0,IF(BVM$6=0,IF(BVM23&gt;=BVM$8,BVM$5,IF(BVM23&lt;BVM$6,0,0.6*BVM$5+0.4*BVM$5*(BVM23-BVM$7)/(BVM$8-BVM$7))),IF(BVM23&lt;=BVM$8,BVM$5,IF(BVM23&gt;BVM$6,0,0.6*BVM$5+0.4*BVM$5*(BVM23-BVM$7)/(BVM$8-BVM$7))))))</f>
      </c>
      <c r="BVO23" s="126">
        <f>IF(BVM23&lt;&gt;"",BVM$5,0)</f>
      </c>
      <c r="BVP23" s="125">
        <f>IF(BVM$6=0,RANK(BVM23,BVM$12:BVM$42,0),RANK(BVM23,BVM$12:BVM$42,1))</f>
      </c>
      <c r="BVQ23" s="126">
        <v>1.55</v>
      </c>
      <c r="BVR23" s="126">
        <f>IF(COUNTA(BVQ$12:BVQ$42)=0,0.6*BVQ$5,IF(BVQ23="",0,IF(BVQ$6=0,IF(BVQ23&gt;=BVQ$8,BVQ$5,IF(BVQ23&lt;BVQ$6,0,0.6*BVQ$5+0.4*BVQ$5*(BVQ23-BVQ$7)/(BVQ$8-BVQ$7))),IF(BVQ23&lt;=BVQ$8,BVQ$5,IF(BVQ23&gt;BVQ$6,0,0.6*BVQ$5+0.4*BVQ$5*(BVQ23-BVQ$7)/(BVQ$8-BVQ$7))))))</f>
      </c>
      <c r="BVS23" s="126">
        <f>IF(BVQ23&lt;&gt;"",BVQ$5,0)</f>
      </c>
      <c r="BVT23" s="125">
        <f>IF(BVQ$6=0,RANK(BVQ23,BVQ$12:BVQ$42,0),RANK(BVQ23,BVQ$12:BVQ$42,1))</f>
      </c>
      <c r="BVU23" s="126">
        <v>64.327684230832</v>
      </c>
      <c r="BVV23" s="126">
        <f>IF(COUNTA(BVU$12:BVU$42)=0,0.6*BVU$5,IF(BVU23="",0,IF(BVU$6=0,IF(BVU23&gt;=BVU$8,BVU$5,IF(BVU23&lt;BVU$6,0,0.6*BVU$5+0.4*BVU$5*(BVU23-BVU$7)/(BVU$8-BVU$7))),IF(BVU23&lt;=BVU$8,BVU$5,IF(BVU23&gt;BVU$6,0,0.6*BVU$5+0.4*BVU$5*(BVU23-BVU$7)/(BVU$8-BVU$7))))))</f>
      </c>
      <c r="BVW23" s="126">
        <f>IF(BVU23&lt;&gt;"",BVU$5,0)</f>
      </c>
      <c r="BVX23" s="125">
        <f>IF(BVU$6=0,RANK(BVU23,BVU$12:BVU$42,0),RANK(BVU23,BVU$12:BVU$42,1))</f>
      </c>
      <c r="BVY23" s="126">
        <v>98.8588088296543</v>
      </c>
      <c r="BVZ23" s="126">
        <f>IF(COUNTA(BVY$12:BVY$42)=0,0.6*BVY$5,IF(BVY23="",0,IF(BVY$6=0,IF(BVY23&gt;=BVY$8,BVY$5,IF(BVY23&lt;BVY$6,0,0.6*BVY$5+0.4*BVY$5*(BVY23-BVY$7)/(BVY$8-BVY$7))),IF(BVY23&lt;=BVY$8,BVY$5,IF(BVY23&gt;BVY$6,0,0.6*BVY$5+0.4*BVY$5*(BVY23-BVY$7)/(BVY$8-BVY$7))))))</f>
      </c>
      <c r="BWA23" s="126">
        <f>IF(BVY23&lt;&gt;"",BVY$5,0)</f>
      </c>
      <c r="BWB23" s="125">
        <f>IF(BVY$6=0,RANK(BVY23,BVY$12:BVY$42,0),RANK(BVY23,BVY$12:BVY$42,1))</f>
      </c>
      <c r="BWC23" s="126">
        <v>100</v>
      </c>
      <c r="BWD23" s="126">
        <f>IF(COUNTA(BWC$12:BWC$42)=0,0.6*BWC$5,IF(BWC23="",0,IF(BWC$6=0,IF(BWC23&gt;=BWC$8,BWC$5,IF(BWC23&lt;BWC$6,0,0.6*BWC$5+0.4*BWC$5*(BWC23-BWC$7)/(BWC$8-BWC$7))),IF(BWC23&lt;=BWC$8,BWC$5,IF(BWC23&gt;BWC$6,0,0.6*BWC$5+0.4*BWC$5*(BWC23-BWC$7)/(BWC$8-BWC$7))))))</f>
      </c>
      <c r="BWE23" s="126">
        <f>IF(BWC23&lt;&gt;"",BWC$5,0)</f>
      </c>
      <c r="BWF23" s="125">
        <f>IF(BWC$6=0,RANK(BWC23,BWC$12:BWC$42,0),RANK(BWC23,BWC$12:BWC$42,1))</f>
      </c>
      <c r="BWG23" s="126">
        <v>97.792586422324</v>
      </c>
      <c r="BWH23" s="126">
        <f>IF(COUNTA(BWG$12:BWG$42)=0,0.6*BWG$5,IF(BWG23="",0,IF(BWG$6=0,IF(BWG23&gt;=BWG$8,BWG$5,IF(BWG23&lt;BWG$6,0,0.6*BWG$5+0.4*BWG$5*(BWG23-BWG$7)/(BWG$8-BWG$7))),IF(BWG23&lt;=BWG$8,BWG$5,IF(BWG23&gt;BWG$6,0,0.6*BWG$5+0.4*BWG$5*(BWG23-BWG$7)/(BWG$8-BWG$7))))))</f>
      </c>
      <c r="BWI23" s="126">
        <f>IF(BWG23&lt;&gt;"",BWG$5,0)</f>
      </c>
      <c r="BWJ23" s="125">
        <f>IF(BWG$6=0,RANK(BWG23,BWG$12:BWG$42,0),RANK(BWG23,BWG$12:BWG$42,1))</f>
      </c>
      <c r="BWK23" s="126">
        <v>12</v>
      </c>
      <c r="BWL23" s="126">
        <f>IF(COUNTA(BWK$12:BWK$42)=0,0.6*BWK$5,IF(BWK23="",0,IF(AND(BWK23&gt;=BWK$7,BWK23&lt;=BWK$8),BWK$5,0)))</f>
      </c>
      <c r="BWM23" s="126">
        <f>IF(BWK23&lt;&gt;"",BWK$5,0)</f>
      </c>
      <c r="BWN23" s="125">
        <f>IF(BWK$6=0,RANK(BWK23,BWK$12:BWK$42,0),RANK(BWK23,BWK$12:BWK$42,1))</f>
      </c>
      <c r="BWO23" s="126">
        <v>0.72</v>
      </c>
      <c r="BWP23" s="126">
        <f>IF(COUNTA(BWO$12:BWO$42)=0,0.6*BWO$5,IF(BWO23="",0,IF(BWO$6=0,IF(BWO23&gt;=BWO$8,BWO$5,IF(BWO23&lt;BWO$6,0,0.6*BWO$5+0.4*BWO$5*(BWO23-BWO$7)/(BWO$8-BWO$7))),IF(BWO23&lt;=BWO$8,BWO$5,IF(BWO23&gt;BWO$6,0,0.6*BWO$5+0.4*BWO$5*(BWO23-BWO$7)/(BWO$8-BWO$7))))))</f>
      </c>
      <c r="BWQ23" s="126">
        <f>IF(BWO23&lt;&gt;"",BWO$5,0)</f>
      </c>
      <c r="BWR23" s="125">
        <f>IF(BWO$6=0,RANK(BWO23,BWO$12:BWO$42,0),RANK(BWO23,BWO$12:BWO$42,1))</f>
      </c>
      <c r="BWS23" s="126">
        <v>0.44</v>
      </c>
      <c r="BWT23" s="126">
        <f>IF(COUNTA(BWS$12:BWS$42)=0,0.6*BWS$5,IF(BWS23="",0,IF(BWS$6=0,IF(BWS23&gt;=BWS$8,BWS$5,IF(BWS23&lt;BWS$6,0,0.6*BWS$5+0.4*BWS$5*(BWS23-BWS$7)/(BWS$8-BWS$7))),IF(BWS23&lt;=BWS$8,BWS$5,IF(BWS23&gt;BWS$6,0,0.6*BWS$5+0.4*BWS$5*(BWS23-BWS$7)/(BWS$8-BWS$7))))))</f>
      </c>
      <c r="BWU23" s="126">
        <f>IF(BWS23&lt;&gt;"",BWS$5,0)</f>
      </c>
      <c r="BWV23" s="125">
        <f>IF(BWS$6=0,RANK(BWS23,BWS$12:BWS$42,0),RANK(BWS23,BWS$12:BWS$42,1))</f>
      </c>
      <c r="BWW23" s="125" t="s">
        <v>27</v>
      </c>
      <c r="BWX23" s="125">
        <f>(F23+J23+N23+R23+V23+Z23+AD23+AH23+AL23)*100</f>
      </c>
      <c r="BWY23" s="125">
        <f>RANK(BWX23,BWX$12:BWX$42,0)</f>
      </c>
      <c r="BWZ23" s="125" t="s">
        <v>27</v>
      </c>
      <c r="BXA23" s="125">
        <f>(AP23+AT23+AX23+BB23+BF23+BJ23+BN23+BR23+BV23+BZ23+CD23+CH23+CL23+CP23)*100</f>
      </c>
      <c r="BXB23" s="125">
        <f>RANK(BXA23,BXA$12:BXA$42,0)</f>
      </c>
      <c r="BXC23" s="125" t="s">
        <v>27</v>
      </c>
      <c r="BXD23" s="125">
        <f>(CT23)*100</f>
      </c>
      <c r="BXE23" s="125">
        <f>RANK(BXD23,BXD$12:BXD$42,0)</f>
      </c>
      <c r="BXF23" s="125" t="s">
        <v>27</v>
      </c>
      <c r="BXG23" s="125">
        <f>(CX23+DB23+DF23+DJ23+DN23+DR23+DV23+DZ23+EE23+EJ23+EO23+ET23+EY23+FD23+FI23+FN23+FS23+FX23+GC23+GH23+GM23+GR23+GW23+HB23+HG23+HL23+HQ23+HV23+IA23+IF23+IK23+IP23+IU23+IZ23+JE23+JJ23+JO23+JT23+JY23+KD23+KI23+KN23+KS23+KX23+LC23+LH23+LM23+LR23+LW23+MB23+MG23+ML23+MQ23+MV23+NA23+NF23+NK23+NP23+NU23+NZ23+OE23+OJ23+OO23+OT23+OY23+PD23+PI23+PN23+PS23+PX23+QC23+QH23+QM23+QR23+QW23+RB23+RG23+RL23+RQ23+RV23+SA23+SF23+SK23+SP23+SU23+SZ23+TE23+TJ23+TO23+TT23+TY23+UD23+UI23+UN23+US23+UX23+VC23+VH23+VM23+VR23+VW23+WB23+WG23+WL23+WQ23+WV23+XA23+XF23+XK23+XP23+XU23+XZ23+YE23+YJ23+YO23+YT23+YY23+ZD23+ZI23+ZN23+ZS23+ZX23+AAC23+AAH23+AAM23+AAR23+AAW23+ABB23+ABG23+ABL23+ABQ23+ABV23+ACA23+ACF23+ACK23+ACP23+ACU23+ACZ23+ADE23+ADJ23+ADO23+ADT23+ADY23+AED23+AEI23+AEN23+AES23+AEX23+AFC23+AFH23+AFM23+AFR23+AFW23+AGB23+AGG23+AGL23+AGQ23+AGV23+AHA23+AHF23+AHK23+AHP23+AHU23+AHZ23+AIE23+AIJ23+AIO23+AIT23+AIY23+AJD23+AJI23+AJN23+AJS23+AJX23+AKC23+AKH23+AKM23+AKR23+AKW23+ALB23+ALG23+ALL23+ALQ23+ALV23+AMA23+AMF23+AMK23+AMP23+AMU23+AMZ23+ANE23+ANJ23+ANO23+ANT23+ANY23+AOD23+AOI23+AON23+AOS23+AOX23+APC23+APH23+APM23+APR23+APW23+AQB23+AQG23+AQL23+AQQ23+AQV23+ARA23+ARF23+ARK23+ARP23+ARU23+ARZ23+ASE23+ASJ23+ASO23+AST23+ASY23+ATD23+ATI23+ATN23+ATS23+ATX23+AUC23+AUH23)*100</f>
      </c>
      <c r="BXH23" s="125">
        <f>RANK(BXG23,BXG$12:BXG$42,0)</f>
      </c>
      <c r="BXI23" s="125" t="s">
        <v>27</v>
      </c>
      <c r="BXJ23" s="125">
        <f>(AUL23+AUP23+AUT23+AUX23+AVB23+AVF23+AVJ23+AVN23+AVR23+AVV23+AVZ23+AWD23+AWH23+AWL23+AWP23+AWT23+AWX23+AXB23+AXF23+AXJ23+AXN23+AXR23+AXV23+AXZ23+AYD23+AYH23+AYL23+AYP23+AYT23+AYX23+AZB23+AZF23+AZJ23+AZN23+AZR23+AZV23+AZZ23+BAD23+BAH23+BAL23+BAP23+BAT23+BAX23+BBB23+BBF23+BBJ23+BBN23+BBR23+BBV23+BBZ23+BCD23+BCH23+BCL23+BCP23+BCT23+BCX23+BDB23+BDF23+BDJ23+BDN23+BDR23+BDV23+BDZ23+BED23+BEH23+BEL23+BEP23+BET23+BEX23+BFB23+BFF23+BFJ23+BFN23+BFR23+BFV23+BFZ23+BGD23+BGH23+BGL23+BGP23+BGT23+BGX23+BHB23+BHF23+BHJ23+BHN23+BHR23+BHV23+BHZ23+BID23+BIH23+BIL23+BIP23+BIT23+BIX23+BJB23+BJF23+BJJ23+BJN23+BJR23+BJV23+BJZ23+BKD23+BKH23+BKL23+BKP23+BKT23+BKX23+BLB23+BLF23+BLJ23+BLN23+BLR23+BLV23+BLZ23+BMD23+BMH23+BML23+BMP23+BMT23+BMX23+BNB23+BNF23+BNJ23+BNN23+BNR23+BNV23+BNZ23+BOD23+BOH23+BOL23+BOP23+BOT23+BOX23+BPB23+BPF23+BPJ23+BPN23+BPR23+BPV23+BPZ23+BQD23+BQH23+BQL23+BQP23+BQT23+BQX23+BRB23)*100</f>
      </c>
      <c r="BXK23" s="125">
        <f>RANK(BXJ23,BXJ$12:BXJ$42,0)</f>
      </c>
      <c r="BXL23" s="125" t="s">
        <v>27</v>
      </c>
      <c r="BXM23" s="125">
        <f>(BRF23+BRJ23+BRN23+BRR23+BRV23+BRZ23+BSD23+BSH23+BSL23+BSP23+BST23+BSX23+BTB23+BTF23+BTJ23+BTN23+BTR23)*100</f>
      </c>
      <c r="BXN23" s="125">
        <f>RANK(BXM23,BXM$12:BXM$42,0)</f>
      </c>
      <c r="BXO23" s="125" t="s">
        <v>27</v>
      </c>
      <c r="BXP23" s="125">
        <f>(BTV23+BTZ23+BUD23+BUH23+BUL23)*100</f>
      </c>
      <c r="BXQ23" s="125">
        <f>RANK(BXP23,BXP$12:BXP$42,0)</f>
      </c>
      <c r="BXR23" s="125" t="s">
        <v>27</v>
      </c>
      <c r="BXS23" s="125">
        <f>(BUP23+BUT23+BUX23)*100</f>
      </c>
      <c r="BXT23" s="125">
        <f>RANK(BXS23,BXS$12:BXS$42,0)</f>
      </c>
      <c r="BXU23" s="125" t="s">
        <v>27</v>
      </c>
      <c r="BXV23" s="125">
        <f>(BVB23+BVF23+BVJ23+BVN23+BVR23+BVV23+BVZ23+BWD23+BWH23+BWL23+BWP23+BWT23)*100</f>
      </c>
      <c r="BXW23" s="125">
        <f>RANK(BXV23,BXV$12:BXV$42,0)</f>
      </c>
    </row>
    <row r="24">
      <c r="A24" s="125" t="s">
        <v>28</v>
      </c>
      <c r="B24" s="125">
        <f>A24</f>
      </c>
      <c r="C24" s="125">
        <f>(F24+J24+N24+R24+V24+Z24+AD24+AH24+AL24+AP24+AT24+AX24+BB24+BF24+BJ24+BN24+BR24+BV24+BZ24+CD24+CH24+CL24+CP24+CT24+CX24+DB24+DF24+DJ24+DN24+DR24+DV24+DZ24+EE24+EJ24+EO24+ET24+EY24+FD24+FI24+FN24+FS24+FX24+GC24+GH24+GM24+GR24+GW24+HB24+HG24+HL24+HQ24+HV24+IA24+IF24+IK24+IP24+IU24+IZ24+JE24+JJ24+JO24+JT24+JY24+KD24+KI24+KN24+KS24+KX24+LC24+LH24+LM24+LR24+LW24+MB24+MG24+ML24+MQ24+MV24+NA24+NF24+NK24+NP24+NU24+NZ24+OE24+OJ24+OO24+OT24+OY24+PD24+PI24+PN24+PS24+PX24+QC24+QH24+QM24+QR24+QW24+RB24+RG24+RL24+RQ24+RV24+SA24+SF24+SK24+SP24+SU24+SZ24+TE24+TJ24+TO24+TT24+TY24+UD24+UI24+UN24+US24+UX24+VC24+VH24+VM24+VR24+VW24+WB24+WG24+WL24+WQ24+WV24+XA24+XF24+XK24+XP24+XU24+XZ24+YE24+YJ24+YO24+YT24+YY24+ZD24+ZI24+ZN24+ZS24+ZX24+AAC24+AAH24+AAM24+AAR24+AAW24+ABB24+ABG24+ABL24+ABQ24+ABV24+ACA24+ACF24+ACK24+ACP24+ACU24+ACZ24+ADE24+ADJ24+ADO24+ADT24+ADY24+AED24+AEI24+AEN24+AES24+AEX24+AFC24+AFH24+AFM24+AFR24+AFW24+AGB24+AGG24+AGL24+AGQ24+AGV24+AHA24+AHF24+AHK24+AHP24+AHU24+AHZ24+AIE24+AIJ24+AIO24+AIT24+AIY24+AJD24+AJI24+AJN24+AJS24+AJX24+AKC24+AKH24+AKM24+AKR24+AKW24+ALB24+ALG24+ALL24+ALQ24+ALV24+AMA24+AMF24+AMK24+AMP24+AMU24+AMZ24+ANE24+ANJ24+ANO24+ANT24+ANY24+AOD24+AOI24+AON24+AOS24+AOX24+APC24+APH24+APM24+APR24+APW24+AQB24+AQG24+AQL24+AQQ24+AQV24+ARA24+ARF24+ARK24+ARP24+ARU24+ARZ24+ASE24+ASJ24+ASO24+AST24+ASY24+ATD24+ATI24+ATN24+ATS24+ATX24+AUC24+AUH24+AUL24+AUP24+AUT24+AUX24+AVB24+AVF24+AVJ24+AVN24+AVR24+AVV24+AVZ24+AWD24+AWH24+AWL24+AWP24+AWT24+AWX24+AXB24+AXF24+AXJ24+AXN24+AXR24+AXV24+AXZ24+AYD24+AYH24+AYL24+AYP24+AYT24+AYX24+AZB24+AZF24+AZJ24+AZN24+AZR24+AZV24+AZZ24+BAD24+BAH24+BAL24+BAP24+BAT24+BAX24+BBB24+BBF24+BBJ24+BBN24+BBR24+BBV24+BBZ24+BCD24+BCH24+BCL24+BCP24+BCT24+BCX24+BDB24+BDF24+BDJ24+BDN24+BDR24+BDV24+BDZ24+BED24+BEH24+BEL24+BEP24+BET24+BEX24+BFB24+BFF24+BFJ24+BFN24+BFR24+BFV24+BFZ24+BGD24+BGH24+BGL24+BGP24+BGT24+BGX24+BHB24+BHF24+BHJ24+BHN24+BHR24+BHV24+BHZ24+BID24+BIH24+BIL24+BIP24+BIT24+BIX24+BJB24+BJF24+BJJ24+BJN24+BJR24+BJV24+BJZ24+BKD24+BKH24+BKL24+BKP24+BKT24+BKX24+BLB24+BLF24+BLJ24+BLN24+BLR24+BLV24+BLZ24+BMD24+BMH24+BML24+BMP24+BMT24+BMX24+BNB24+BNF24+BNJ24+BNN24+BNR24+BNV24+BNZ24+BOD24+BOH24+BOL24+BOP24+BOT24+BOX24+BPB24+BPF24+BPJ24+BPN24+BPR24+BPV24+BPZ24+BQD24+BQH24+BQL24+BQP24+BQT24+BQX24+BRB24+BRF24+BRJ24+BRN24+BRR24+BRV24+BRZ24+BSD24+BSH24+BSL24+BSP24+BST24+BSX24+BTB24+BTF24+BTJ24+BTN24+BTR24+BTV24+BTZ24+BUD24+BUH24+BUL24+BUP24+BUT24+BUX24+BVB24+BVF24+BVJ24+BVN24+BVR24+BVV24+BVZ24+BWD24+BWH24+BWL24+BWP24+BWT24)*100</f>
      </c>
      <c r="D24" s="125">
        <f>RANK(C24,C$12:C$42,0)</f>
      </c>
      <c r="E24" s="126">
        <v>81.4094400948649</v>
      </c>
      <c r="F24" s="126">
        <f>IF(COUNTA(E$12:E$42)=0,0.6*E$5,IF(E24="",0,IF(E$6=0,IF(E24&gt;=E$8,E$5,IF(E24&lt;E$6,0,0.6*E$5+0.4*E$5*(E24-E$7)/(E$8-E$7))),IF(E24&lt;=E$8,E$5,IF(E24&gt;E$6,0,0.6*E$5+0.4*E$5*(E24-E$7)/(E$8-E$7))))))</f>
      </c>
      <c r="G24" s="126">
        <f>IF(E24&lt;&gt;"",E$5,0)</f>
      </c>
      <c r="H24" s="125">
        <f>IF(E$6=0,RANK(E24,E$12:E$42,0),RANK(E24,E$12:E$42,1))</f>
      </c>
      <c r="I24" s="126">
        <v>91.1103323923489</v>
      </c>
      <c r="J24" s="126">
        <f>IF(COUNTA(I$12:I$42)=0,0.6*I$5,IF(I24="",0,IF(I$6=0,IF(I24&gt;=I$8,I$5,IF(I24&lt;I$6,0,0.6*I$5+0.4*I$5*(I24-I$7)/(I$8-I$7))),IF(I24&lt;=I$8,I$5,IF(I24&gt;I$6,0,0.6*I$5+0.4*I$5*(I24-I$7)/(I$8-I$7))))))</f>
      </c>
      <c r="K24" s="126">
        <f>IF(I24&lt;&gt;"",I$5,0)</f>
      </c>
      <c r="L24" s="125">
        <f>IF(I$6=0,RANK(I24,I$12:I$42,0),RANK(I24,I$12:I$42,1))</f>
      </c>
      <c r="M24"/>
      <c r="N24" s="126">
        <f>IF(COUNTA(M$12:M$42)=0,0.6*M$5,IF(M24="",0,IF(M$6=0,IF(M24&gt;=M$8,M$5,IF(M24&lt;M$6,0,0.6*M$5+0.4*M$5*(M24-M$7)/(M$8-M$7))),IF(M24&lt;=M$8,M$5,IF(M24&gt;M$6,0,0.6*M$5+0.4*M$5*(M24-M$7)/(M$8-M$7))))))</f>
      </c>
      <c r="O24" s="126">
        <f>IF(M24&lt;&gt;"",M$5,0)</f>
      </c>
      <c r="P24" s="125">
        <f>IF(M$6=0,RANK(M24,M$12:M$42,0),RANK(M24,M$12:M$42,1))</f>
      </c>
      <c r="Q24"/>
      <c r="R24" s="126">
        <f>IF(COUNTA(Q$12:Q$42)=0,0.6*Q$5,IF(Q24="",0,IF(Q$6=0,IF(Q24&gt;=Q$8,Q$5,IF(Q24&lt;Q$6,0,0.6*Q$5+0.4*Q$5*(Q24-Q$7)/(Q$8-Q$7))),IF(Q24&lt;=Q$8,Q$5,IF(Q24&gt;Q$6,0,0.6*Q$5+0.4*Q$5*(Q24-Q$7)/(Q$8-Q$7))))))</f>
      </c>
      <c r="S24" s="126">
        <f>IF(Q24&lt;&gt;"",Q$5,0)</f>
      </c>
      <c r="T24" s="125">
        <f>IF(Q$6=0,RANK(Q24,Q$12:Q$42,0),RANK(Q24,Q$12:Q$42,1))</f>
      </c>
      <c r="U24"/>
      <c r="V24" s="126">
        <f>IF(COUNTA(U$12:U$42)=0,0.6*U$5,IF(U24="",0,IF(U$6=0,IF(U24&gt;=U$8,U$5,IF(U24&lt;U$6,0,0.6*U$5+0.4*U$5*(U24-U$7)/(U$8-U$7))),IF(U24&lt;=U$8,U$5,IF(U24&gt;U$6,0,0.6*U$5+0.4*U$5*(U24-U$7)/(U$8-U$7))))))</f>
      </c>
      <c r="W24" s="126">
        <f>IF(U24&lt;&gt;"",U$5,0)</f>
      </c>
      <c r="X24" s="125">
        <f>IF(U$6=0,RANK(U24,U$12:U$42,0),RANK(U24,U$12:U$42,1))</f>
      </c>
      <c r="Y24"/>
      <c r="Z24" s="126">
        <f>IF(COUNTA(Y$12:Y$42)=0,0.6*Y$5,IF(Y24="",0,IF(Y$6=0,IF(Y24&gt;=Y$8,Y$5,IF(Y24&lt;Y$6,0,0.6*Y$5+0.4*Y$5*(Y24-Y$7)/(Y$8-Y$7))),IF(Y24&lt;=Y$8,Y$5,IF(Y24&gt;Y$6,0,0.6*Y$5+0.4*Y$5*(Y24-Y$7)/(Y$8-Y$7))))))</f>
      </c>
      <c r="AA24" s="126">
        <f>IF(Y24&lt;&gt;"",Y$5,0)</f>
      </c>
      <c r="AB24" s="125">
        <f>IF(Y$6=0,RANK(Y24,Y$12:Y$42,0),RANK(Y24,Y$12:Y$42,1))</f>
      </c>
      <c r="AC24"/>
      <c r="AD24" s="126">
        <f>IF(COUNTA(AC$12:AC$42)=0,0.6*AC$5,IF(AC24="",0,IF(AC$6=0,IF(AC24&gt;=AC$8,AC$5,IF(AC24&lt;AC$6,0,0.6*AC$5+0.4*AC$5*(AC24-AC$7)/(AC$8-AC$7))),IF(AC24&lt;=AC$8,AC$5,IF(AC24&gt;AC$6,0,0.6*AC$5+0.4*AC$5*(AC24-AC$7)/(AC$8-AC$7))))))</f>
      </c>
      <c r="AE24" s="126">
        <f>IF(AC24&lt;&gt;"",AC$5,0)</f>
      </c>
      <c r="AF24" s="125">
        <f>IF(AC$6=0,RANK(AC24,AC$12:AC$42,0),RANK(AC24,AC$12:AC$42,1))</f>
      </c>
      <c r="AG24"/>
      <c r="AH24" s="126">
        <f>IF(COUNTA(AG$12:AG$42)=0,0.6*AG$5,IF(AG24="",0,IF(AG$6=0,IF(AG24&gt;=AG$8,AG$5,IF(AG24&lt;AG$6,0,0.6*AG$5+0.4*AG$5*(AG24-AG$7)/(AG$8-AG$7))),IF(AG24&lt;=AG$8,AG$5,IF(AG24&gt;AG$6,0,0.6*AG$5+0.4*AG$5*(AG24-AG$7)/(AG$8-AG$7))))))</f>
      </c>
      <c r="AI24" s="126">
        <f>IF(AG24&lt;&gt;"",AG$5,0)</f>
      </c>
      <c r="AJ24" s="125">
        <f>IF(AG$6=0,RANK(AG24,AG$12:AG$42,0),RANK(AG24,AG$12:AG$42,1))</f>
      </c>
      <c r="AK24"/>
      <c r="AL24" s="126">
        <f>IF(COUNTA(AK$12:AK$42)=0,0.6*AK$5,IF(AK24="",0,IF(AK$6=0,IF(AK24&gt;=AK$8,AK$5,IF(AK24&lt;AK$6,0,0.6*AK$5+0.4*AK$5*(AK24-AK$7)/(AK$8-AK$7))),IF(AK24&lt;=AK$8,AK$5,IF(AK24&gt;AK$6,0,0.6*AK$5+0.4*AK$5*(AK24-AK$7)/(AK$8-AK$7))))))</f>
      </c>
      <c r="AM24" s="126">
        <f>IF(AK24&lt;&gt;"",AK$5,0)</f>
      </c>
      <c r="AN24" s="125">
        <f>IF(AK$6=0,RANK(AK24,AK$12:AK$42,0),RANK(AK24,AK$12:AK$42,1))</f>
      </c>
      <c r="AO24" s="126">
        <v>99.71</v>
      </c>
      <c r="AP24" s="126">
        <f>IF(COUNTA(AO$12:AO$42)=0,0.6*AO$5,IF(AO24="",0,IF(AO$6=0,IF(AO24&gt;=AO$8,AO$5,IF(AO24&lt;AO$6,0,0.6*AO$5+0.4*AO$5*(AO24-AO$7)/(AO$8-AO$7))),IF(AO24&lt;=AO$8,AO$5,IF(AO24&gt;AO$6,0,0.6*AO$5+0.4*AO$5*(AO24-AO$7)/(AO$8-AO$7))))))</f>
      </c>
      <c r="AQ24" s="126">
        <f>IF(AO24&lt;&gt;"",AO$5,0)</f>
      </c>
      <c r="AR24" s="125">
        <f>IF(AO$6=0,RANK(AO24,AO$12:AO$42,0),RANK(AO24,AO$12:AO$42,1))</f>
      </c>
      <c r="AS24" s="126">
        <v>0.02</v>
      </c>
      <c r="AT24" s="126">
        <f>IF(COUNTA(AS$12:AS$42)=0,0.6*AS$5,IF(AS24="",0,IF(AS$6=0,IF(AS24&gt;=AS$8,AS$5,IF(AS24&lt;AS$6,0,0.6*AS$5+0.4*AS$5*(AS24-AS$7)/(AS$8-AS$7))),IF(AS24&lt;=AS$8,AS$5,IF(AS24&gt;AS$6,0,0.6*AS$5+0.4*AS$5*(AS24-AS$7)/(AS$8-AS$7))))))</f>
      </c>
      <c r="AU24" s="126">
        <f>IF(AS24&lt;&gt;"",AS$5,0)</f>
      </c>
      <c r="AV24" s="125">
        <f>IF(AS$6=0,RANK(AS24,AS$12:AS$42,0),RANK(AS24,AS$12:AS$42,1))</f>
      </c>
      <c r="AW24" s="126">
        <v>99.66</v>
      </c>
      <c r="AX24" s="126">
        <f>IF(COUNTA(AW$12:AW$42)=0,0.6*AW$5,IF(AW24="",0,IF(AW$6=0,IF(AW24&gt;=AW$8,AW$5,IF(AW24&lt;AW$6,0,0.6*AW$5+0.4*AW$5*(AW24-AW$7)/(AW$8-AW$7))),IF(AW24&lt;=AW$8,AW$5,IF(AW24&gt;AW$6,0,0.6*AW$5+0.4*AW$5*(AW24-AW$7)/(AW$8-AW$7))))))</f>
      </c>
      <c r="AY24" s="126">
        <f>IF(AW24&lt;&gt;"",AW$5,0)</f>
      </c>
      <c r="AZ24" s="125">
        <f>IF(AW$6=0,RANK(AW24,AW$12:AW$42,0),RANK(AW24,AW$12:AW$42,1))</f>
      </c>
      <c r="BA24" s="126">
        <v>0.509679941374749</v>
      </c>
      <c r="BB24" s="126">
        <f>IF(COUNTA(BA$12:BA$42)=0,0.6*BA$5,IF(BA24="",0,IF(BA$6=0,IF(BA24&gt;=BA$8,BA$5,IF(BA24&lt;BA$6,0,0.6*BA$5+0.4*BA$5*(BA24-BA$7)/(BA$8-BA$7))),IF(BA24&lt;=BA$8,BA$5,IF(BA24&gt;BA$6,0,0.6*BA$5+0.4*BA$5*(BA24-BA$7)/(BA$8-BA$7))))))</f>
      </c>
      <c r="BC24" s="126">
        <f>IF(BA24&lt;&gt;"",BA$5,0)</f>
      </c>
      <c r="BD24" s="125">
        <f>IF(BA$6=0,RANK(BA24,BA$12:BA$42,0),RANK(BA24,BA$12:BA$42,1))</f>
      </c>
      <c r="BE24" s="126">
        <v>98.26</v>
      </c>
      <c r="BF24" s="126">
        <f>IF(COUNTA(BE$12:BE$42)=0,0.6*BE$5,IF(BE24="",0,IF(BE$6=0,IF(BE24&gt;=BE$8,BE$5,IF(BE24&lt;BE$6,0,0.6*BE$5+0.4*BE$5*(BE24-BE$7)/(BE$8-BE$7))),IF(BE24&lt;=BE$8,BE$5,IF(BE24&gt;BE$6,0,0.6*BE$5+0.4*BE$5*(BE24-BE$7)/(BE$8-BE$7))))))</f>
      </c>
      <c r="BG24" s="126">
        <f>IF(BE24&lt;&gt;"",BE$5,0)</f>
      </c>
      <c r="BH24" s="125">
        <f>IF(BE$6=0,RANK(BE24,BE$12:BE$42,0),RANK(BE24,BE$12:BE$42,1))</f>
      </c>
      <c r="BI24" s="126">
        <v>36</v>
      </c>
      <c r="BJ24" s="126">
        <f>IF(COUNTA(BI$12:BI$42)=0,0.6*BI$5,IF(BI24="",0,IF(BI$6=0,IF(BI24&gt;=BI$8,BI$5,IF(BI24&lt;BI$6,0,0.6*BI$5+0.4*BI$5*(BI24-BI$7)/(BI$8-BI$7))),IF(BI24&lt;=BI$8,BI$5,IF(BI24&gt;BI$6,0,0.6*BI$5+0.4*BI$5*(BI24-BI$7)/(BI$8-BI$7))))))</f>
      </c>
      <c r="BK24" s="126">
        <f>IF(BI24&lt;&gt;"",BI$5,0)</f>
      </c>
      <c r="BL24" s="125">
        <f>IF(BI$6=0,RANK(BI24,BI$12:BI$42,0),RANK(BI24,BI$12:BI$42,1))</f>
      </c>
      <c r="BM24" s="126">
        <v>99.2496</v>
      </c>
      <c r="BN24" s="126">
        <f>IF(COUNTA(BM$12:BM$42)=0,0.6*BM$5,IF(BM24="",0,IF(BM$6=0,IF(BM24&gt;=BM$8,BM$5,IF(BM24&lt;BM$6,0,0.6*BM$5+0.4*BM$5*(BM24-BM$7)/(BM$8-BM$7))),IF(BM24&lt;=BM$8,BM$5,IF(BM24&gt;BM$6,0,0.6*BM$5+0.4*BM$5*(BM24-BM$7)/(BM$8-BM$7))))))</f>
      </c>
      <c r="BO24" s="126">
        <f>IF(BM24&lt;&gt;"",BM$5,0)</f>
      </c>
      <c r="BP24" s="125">
        <f>IF(BM$6=0,RANK(BM24,BM$12:BM$42,0),RANK(BM24,BM$12:BM$42,1))</f>
      </c>
      <c r="BQ24" s="126">
        <v>77</v>
      </c>
      <c r="BR24" s="126">
        <f>IF(COUNTA(BQ$12:BQ$42)=0,0.6*BQ$5,IF(BQ24="",0,IF(BQ$6=0,IF(BQ24&gt;=BQ$8,BQ$5,IF(BQ24&lt;BQ$6,0,0.6*BQ$5+0.4*BQ$5*(BQ24-BQ$7)/(BQ$8-BQ$7))),IF(BQ24&lt;=BQ$8,BQ$5,IF(BQ24&gt;BQ$6,0,0.6*BQ$5+0.4*BQ$5*(BQ24-BQ$7)/(BQ$8-BQ$7))))))</f>
      </c>
      <c r="BS24" s="126">
        <f>IF(BQ24&lt;&gt;"",BQ$5,0)</f>
      </c>
      <c r="BT24" s="125">
        <f>IF(BQ$6=0,RANK(BQ24,BQ$12:BQ$42,0),RANK(BQ24,BQ$12:BQ$42,1))</f>
      </c>
      <c r="BU24" s="126">
        <v>4.0113</v>
      </c>
      <c r="BV24" s="126">
        <f>IF(COUNTA(BU$12:BU$42)=0,0.6*BU$5,IF(BU24="",0,IF(BU$6=0,IF(BU24&gt;=BU$8,BU$5,IF(BU24&lt;BU$6,0,0.6*BU$5+0.4*BU$5*(BU24-BU$7)/(BU$8-BU$7))),IF(BU24&lt;=BU$8,BU$5,IF(BU24&gt;BU$6,0,0.6*BU$5+0.4*BU$5*(BU24-BU$7)/(BU$8-BU$7))))))</f>
      </c>
      <c r="BW24" s="126">
        <f>IF(BU24&lt;&gt;"",BU$5,0)</f>
      </c>
      <c r="BX24" s="125">
        <f>IF(BU$6=0,RANK(BU24,BU$12:BU$42,0),RANK(BU24,BU$12:BU$42,1))</f>
      </c>
      <c r="BY24" s="126">
        <v>99.31</v>
      </c>
      <c r="BZ24" s="126">
        <f>IF(COUNTA(BY$12:BY$42)=0,0.6*BY$5,IF(BY24="",0,IF(BY$6=0,IF(BY24&gt;=BY$8,BY$5,IF(BY24&lt;BY$6,0,0.6*BY$5+0.4*BY$5*(BY24-BY$7)/(BY$8-BY$7))),IF(BY24&lt;=BY$8,BY$5,IF(BY24&gt;BY$6,0,0.6*BY$5+0.4*BY$5*(BY24-BY$7)/(BY$8-BY$7))))))</f>
      </c>
      <c r="CA24" s="126">
        <f>IF(BY24&lt;&gt;"",BY$5,0)</f>
      </c>
      <c r="CB24" s="125">
        <f>IF(BY$6=0,RANK(BY24,BY$12:BY$42,0),RANK(BY24,BY$12:BY$42,1))</f>
      </c>
      <c r="CC24"/>
      <c r="CD24" s="126">
        <f>IF(COUNTA(CC$12:CC$42)=0,0.6*CC$5,IF(CC24="",0,IF(CC$6=0,IF(CC24&gt;=CC$8,CC$5,IF(CC24&lt;CC$6,0,0.6*CC$5+0.4*CC$5*(CC24-CC$7)/(CC$8-CC$7))),IF(CC24&lt;=CC$8,CC$5,IF(CC24&gt;CC$6,0,0.6*CC$5+0.4*CC$5*(CC24-CC$7)/(CC$8-CC$7))))))</f>
      </c>
      <c r="CE24" s="126">
        <f>IF(CC24&lt;&gt;"",CC$5,0)</f>
      </c>
      <c r="CF24" s="125">
        <f>IF(CC$6=0,RANK(CC24,CC$12:CC$42,0),RANK(CC24,CC$12:CC$42,1))</f>
      </c>
      <c r="CG24"/>
      <c r="CH24" s="126">
        <f>IF(COUNTA(CG$12:CG$42)=0,0.6*CG$5,IF(CG24="",0,IF(CG$6=0,IF(CG24&gt;=CG$8,CG$5,IF(CG24&lt;CG$6,0,0.6*CG$5+0.4*CG$5*(CG24-CG$7)/(CG$8-CG$7))),IF(CG24&lt;=CG$8,CG$5,IF(CG24&gt;CG$6,0,0.6*CG$5+0.4*CG$5*(CG24-CG$7)/(CG$8-CG$7))))))</f>
      </c>
      <c r="CI24" s="126">
        <f>IF(CG24&lt;&gt;"",CG$5,0)</f>
      </c>
      <c r="CJ24" s="125">
        <f>IF(CG$6=0,RANK(CG24,CG$12:CG$42,0),RANK(CG24,CG$12:CG$42,1))</f>
      </c>
      <c r="CK24"/>
      <c r="CL24" s="126">
        <f>IF(COUNTA(CK$12:CK$42)=0,0.6*CK$5,IF(CK24="",0,IF(CK$6=0,IF(CK24&gt;=CK$8,CK$5,IF(CK24&lt;CK$6,0,0.6*CK$5+0.4*CK$5*(CK24-CK$7)/(CK$8-CK$7))),IF(CK24&lt;=CK$8,CK$5,IF(CK24&gt;CK$6,0,0.6*CK$5+0.4*CK$5*(CK24-CK$7)/(CK$8-CK$7))))))</f>
      </c>
      <c r="CM24" s="126">
        <f>IF(CK24&lt;&gt;"",CK$5,0)</f>
      </c>
      <c r="CN24" s="125">
        <f>IF(CK$6=0,RANK(CK24,CK$12:CK$42,0),RANK(CK24,CK$12:CK$42,1))</f>
      </c>
      <c r="CO24"/>
      <c r="CP24" s="126">
        <f>IF(COUNTA(CO$12:CO$42)=0,0.6*CO$5,IF(CO24="",0,IF(CO$6=0,IF(CO24&gt;=CO$8,CO$5,IF(CO24&lt;CO$6,0,0.6*CO$5+0.4*CO$5*(CO24-CO$7)/(CO$8-CO$7))),IF(CO24&lt;=CO$8,CO$5,IF(CO24&gt;CO$6,0,0.6*CO$5+0.4*CO$5*(CO24-CO$7)/(CO$8-CO$7))))))</f>
      </c>
      <c r="CQ24" s="126">
        <f>IF(CO24&lt;&gt;"",CO$5,0)</f>
      </c>
      <c r="CR24" s="125">
        <f>IF(CO$6=0,RANK(CO24,CO$12:CO$42,0),RANK(CO24,CO$12:CO$42,1))</f>
      </c>
      <c r="CS24"/>
      <c r="CT24" s="126">
        <f>IF(COUNTA(CS$12:CS$42)=0,0.6*CS$5,IF(CS24="",0,IF(CS$6=0,IF(CS24&gt;=CS$8,CS$5,IF(CS24&lt;CS$6,0,0.6*CS$5+0.4*CS$5*(CS24-CS$7)/(CS$8-CS$7))),IF(CS24&lt;=CS$8,CS$5,IF(CS24&gt;CS$6,0,0.6*CS$5+0.4*CS$5*(CS24-CS$7)/(CS$8-CS$7))))))</f>
      </c>
      <c r="CU24" s="126">
        <f>IF(CS24&lt;&gt;"",CS$5,0)</f>
      </c>
      <c r="CV24" s="125">
        <f>IF(CS$6=0,RANK(CS24,CS$12:CS$42,0),RANK(CS24,CS$12:CS$42,1))</f>
      </c>
      <c r="CW24" s="126">
        <v>6.27867022725258</v>
      </c>
      <c r="CX24" s="126">
        <f>IF(COUNTA(CW$12:CW$42)=0,0.6*CW$5,IF(CW24="",0,IF(CW$6=0,IF(CW24&gt;=CW$8,CW$5,IF(CW24&lt;CW$6,0,0.6*CW$5+0.4*CW$5*(CW24-CW$7)/(CW$8-CW$7))),IF(CW24&lt;=CW$8,CW$5,IF(CW24&gt;CW$6,0,0.6*CW$5+0.4*CW$5*(CW24-CW$7)/(CW$8-CW$7))))))</f>
      </c>
      <c r="CY24" s="126">
        <f>IF(CW24&lt;&gt;"",CW$5,0)</f>
      </c>
      <c r="CZ24" s="125">
        <f>IF(CW$6=0,RANK(CW24,CW$12:CW$42,0),RANK(CW24,CW$12:CW$42,1))</f>
      </c>
      <c r="DA24" s="126">
        <v>6.53738716372584</v>
      </c>
      <c r="DB24" s="126">
        <f>IF(COUNTA(DA$12:DA$42)=0,0.6*DA$5,IF(DA24="",0,IF(DA$6=0,IF(DA24&gt;=DA$8,DA$5,IF(DA24&lt;DA$6,0,0.6*DA$5+0.4*DA$5*(DA24-DA$7)/(DA$8-DA$7))),IF(DA24&lt;=DA$8,DA$5,IF(DA24&gt;DA$6,0,0.6*DA$5+0.4*DA$5*(DA24-DA$7)/(DA$8-DA$7))))))</f>
      </c>
      <c r="DC24" s="126">
        <f>IF(DA24&lt;&gt;"",DA$5,0)</f>
      </c>
      <c r="DD24" s="125">
        <f>IF(DA$6=0,RANK(DA24,DA$12:DA$42,0),RANK(DA24,DA$12:DA$42,1))</f>
      </c>
      <c r="DE24" s="126">
        <v>5.11800504451614</v>
      </c>
      <c r="DF24" s="126">
        <f>IF(COUNTA(DE$12:DE$42)=0,0.6*DE$5,IF(DE24="",0,IF(DE$6=0,IF(DE24&gt;=DE$8,DE$5,IF(DE24&lt;DE$6,0,0.6*DE$5+0.4*DE$5*(DE24-DE$7)/(DE$8-DE$7))),IF(DE24&lt;=DE$8,DE$5,IF(DE24&gt;DE$6,0,0.6*DE$5+0.4*DE$5*(DE24-DE$7)/(DE$8-DE$7))))))</f>
      </c>
      <c r="DG24" s="126">
        <f>IF(DE24&lt;&gt;"",DE$5,0)</f>
      </c>
      <c r="DH24" s="125">
        <f>IF(DE$6=0,RANK(DE24,DE$12:DE$42,0),RANK(DE24,DE$12:DE$42,1))</f>
      </c>
      <c r="DI24" s="126">
        <v>4.91848304859042</v>
      </c>
      <c r="DJ24" s="126">
        <f>IF(COUNTA(DI$12:DI$42)=0,0.6*DI$5,IF(DI24="",0,IF(DI$6=0,IF(DI24&gt;=DI$8,DI$5,IF(DI24&lt;DI$6,0,0.6*DI$5+0.4*DI$5*(DI24-DI$7)/(DI$8-DI$7))),IF(DI24&lt;=DI$8,DI$5,IF(DI24&gt;DI$6,0,0.6*DI$5+0.4*DI$5*(DI24-DI$7)/(DI$8-DI$7))))))</f>
      </c>
      <c r="DK24" s="126">
        <f>IF(DI24&lt;&gt;"",DI$5,0)</f>
      </c>
      <c r="DL24" s="125">
        <f>IF(DI$6=0,RANK(DI24,DI$12:DI$42,0),RANK(DI24,DI$12:DI$42,1))</f>
      </c>
      <c r="DM24" s="126">
        <v>0.77</v>
      </c>
      <c r="DN24" s="126">
        <f>IF(COUNTA(DM$12:DM$42)=0,0.6*DM$5,IF(DM24="",0,IF(DM$6=0,IF(DM24&gt;=DM$8,DM$5,IF(DM24&lt;DM$6,0,0.6*DM$5+0.4*DM$5*(DM24-DM$7)/(DM$8-DM$7))),IF(DM24&lt;=DM$8,DM$5,IF(DM24&gt;DM$6,0,0.6*DM$5+0.4*DM$5*(DM24-DM$7)/(DM$8-DM$7))))))</f>
      </c>
      <c r="DO24" s="126">
        <f>IF(DM24&lt;&gt;"",DM$5,0)</f>
      </c>
      <c r="DP24" s="125">
        <f>IF(DM$6=0,RANK(DM24,DM$12:DM$42,0),RANK(DM24,DM$12:DM$42,1))</f>
      </c>
      <c r="DQ24" s="126">
        <v>0.23</v>
      </c>
      <c r="DR24" s="126">
        <f>IF(COUNTA(DQ$12:DQ$42)=0,0.6*DQ$5,IF(DQ24="",0,IF(DQ$6=0,IF(DQ24&gt;=DQ$8,DQ$5,IF(DQ24&lt;DQ$6,0,0.6*DQ$5+0.4*DQ$5*(DQ24-DQ$7)/(DQ$8-DQ$7))),IF(DQ24&lt;=DQ$8,DQ$5,IF(DQ24&gt;DQ$6,0,0.6*DQ$5+0.4*DQ$5*(DQ24-DQ$7)/(DQ$8-DQ$7))))))</f>
      </c>
      <c r="DS24" s="126">
        <f>IF(DQ24&lt;&gt;"",DQ$5,0)</f>
      </c>
      <c r="DT24" s="125">
        <f>IF(DQ$6=0,RANK(DQ24,DQ$12:DQ$42,0),RANK(DQ24,DQ$12:DQ$42,1))</f>
      </c>
      <c r="DU24" s="126">
        <v>0.29</v>
      </c>
      <c r="DV24" s="126">
        <f>IF(COUNTA(DU$12:DU$42)=0,0.6*DU$5,IF(DU24="",0,IF(DU$6=0,IF(DU24&gt;=DU$8,DU$5,IF(DU24&lt;DU$6,0,0.6*DU$5+0.4*DU$5*(DU24-DU$7)/(DU$8-DU$7))),IF(DU24&lt;=DU$8,DU$5,IF(DU24&gt;DU$6,0,0.6*DU$5+0.4*DU$5*(DU24-DU$7)/(DU$8-DU$7))))))</f>
      </c>
      <c r="DW24" s="126">
        <f>IF(DU24&lt;&gt;"",DU$5,0)</f>
      </c>
      <c r="DX24" s="125">
        <f>IF(DU$6=0,RANK(DU24,DU$12:DU$42,0),RANK(DU24,DU$12:DU$42,1))</f>
      </c>
      <c r="DY24" s="126">
        <v>0.8</v>
      </c>
      <c r="DZ24" s="126">
        <f>IF(COUNTA(DY$12:DY$42)=0,0.6*DY$5,IF(DY24="",0,IF(DY$6=0,IF(DY24&gt;=DY$8,DY$5,IF(DY24&lt;DY$6,0,0.6*DY$5+0.4*DY$5*(DY24-DY$7)/(DY$8-DY$7))),IF(DY24&lt;=DY$8,DY$5,IF(DY24&gt;DY$6,0,0.6*DY$5+0.4*DY$5*(DY24-DY$7)/(DY$8-DY$7))))))</f>
      </c>
      <c r="EA24" s="126">
        <f>IF(DY24&lt;&gt;"",DY$5,0)</f>
      </c>
      <c r="EB24" s="125">
        <f>IF(DY$6=0,RANK(DY24,DY$12:DY$42,0),RANK(DY24,DY$12:DY$42,1))</f>
      </c>
      <c r="EC24" s="126">
        <v>97.714368</v>
      </c>
      <c r="ED24" s="126">
        <v>92.228437</v>
      </c>
      <c r="EE24" s="126">
        <f>IF((COUNTA(EC$12:EC$42)+COUNTA(ED$12:ED$42)=0),0.6*EC$5,IF(OR(EC24="",ED24=""),0,IF(EC$6=0,IF(EC24&gt;=EC$8,EC$5,IF(EC24&lt;ED24,0,EC$5*(EC24-ED24)/(EC$8-ED24))),IF(EC24&lt;=EC$8,EC$5,IF(EC24&gt;ED24,0,EC$5*(EC24-ED24)/(EC$8-ED24))))))</f>
      </c>
      <c r="EF24" s="126">
        <f>IF(OR(EC24="",ED24=""),0,EC$5)</f>
      </c>
      <c r="EG24" s="125">
        <f>IF(EC$6=0,RANK(EE24,EE$12:EE$42,0),RANK(EE24,EE$12:EE$42,1))</f>
      </c>
      <c r="EH24" s="126">
        <v>97.714368</v>
      </c>
      <c r="EI24" s="126">
        <v>94.59144</v>
      </c>
      <c r="EJ24" s="126">
        <f>IF((COUNTA(EH$12:EH$42)+COUNTA(EI$12:EI$42)=0),0.6*EH$5,IF(OR(EH24="",EI24=""),0,IF(EH$6=0,IF(EH24&gt;=EH$8,EH$5,IF(EH24&lt;EI24,0,EH$5*(EH24-EI24)/(EH$8-EI24))),IF(EH24&lt;=EH$8,EH$5,IF(EH24&gt;EI24,0,EH$5*(EH24-EI24)/(EH$8-EI24))))))</f>
      </c>
      <c r="EK24" s="126">
        <f>IF(OR(EH24="",EI24=""),0,EH$5)</f>
      </c>
      <c r="EL24" s="125">
        <f>IF(EH$6=0,RANK(EJ24,EJ$12:EJ$42,0),RANK(EJ24,EJ$12:EJ$42,1))</f>
      </c>
      <c r="EM24" s="126">
        <v>97.2</v>
      </c>
      <c r="EN24" s="126">
        <v>98.91</v>
      </c>
      <c r="EO24" s="126">
        <f>IF((COUNTA(EM$12:EM$42)+COUNTA(EN$12:EN$42)=0),0.6*EM$5,IF(OR(EM24="",EN24=""),0,IF(EM$6=0,IF(EM24&gt;=EM$8,EM$5,IF(EM24&lt;EN24,0,EM$5*(EM24-EN24)/(EM$8-EN24))),IF(EM24&lt;=EM$8,EM$5,IF(EM24&gt;EN24,0,EM$5*(EM24-EN24)/(EM$8-EN24))))))</f>
      </c>
      <c r="EP24" s="126">
        <f>IF(OR(EM24="",EN24=""),0,EM$5)</f>
      </c>
      <c r="EQ24" s="125">
        <f>IF(EM$6=0,RANK(EO24,EO$12:EO$42,0),RANK(EO24,EO$12:EO$42,1))</f>
      </c>
      <c r="ER24" s="126">
        <v>97.2</v>
      </c>
      <c r="ES24" s="126">
        <v>95.07</v>
      </c>
      <c r="ET24" s="126">
        <f>IF((COUNTA(ER$12:ER$42)+COUNTA(ES$12:ES$42)=0),0.6*ER$5,IF(OR(ER24="",ES24=""),0,IF(ER$6=0,IF(ER24&gt;=ER$8,ER$5,IF(ER24&lt;ES24,0,ER$5*(ER24-ES24)/(ER$8-ES24))),IF(ER24&lt;=ER$8,ER$5,IF(ER24&gt;ES24,0,ER$5*(ER24-ES24)/(ER$8-ES24))))))</f>
      </c>
      <c r="EU24" s="126">
        <f>IF(OR(ER24="",ES24=""),0,ER$5)</f>
      </c>
      <c r="EV24" s="125">
        <f>IF(ER$6=0,RANK(ET24,ET$12:ET$42,0),RANK(ET24,ET$12:ET$42,1))</f>
      </c>
      <c r="EW24" s="126">
        <v>1.71</v>
      </c>
      <c r="EX24" s="126">
        <v>1.2</v>
      </c>
      <c r="EY24" s="126">
        <f>IF((COUNTA(EW$12:EW$42)+COUNTA(EX$12:EX$42)=0),0.6*EW$5,IF(OR(EW24="",EX24=""),0,IF(EW$6=0,IF(EW24&gt;=EW$8,EW$5,IF(EW24&lt;EX24,0,EW$5*(EW24-EX24)/(EW$8-EX24))),IF(EW24&lt;=EW$8,EW$5,IF(EW24&gt;EX24,0,EW$5*(EW24-EX24)/(EW$8-EX24))))))</f>
      </c>
      <c r="EZ24" s="126">
        <f>IF(OR(EW24="",EX24=""),0,EW$5)</f>
      </c>
      <c r="FA24" s="125">
        <f>IF(EW$6=0,RANK(EY24,EY$12:EY$42,0),RANK(EY24,EY$12:EY$42,1))</f>
      </c>
      <c r="FB24" s="126">
        <v>1.71</v>
      </c>
      <c r="FC24" s="126">
        <v>3.66</v>
      </c>
      <c r="FD24" s="126">
        <f>IF((COUNTA(FB$12:FB$42)+COUNTA(FC$12:FC$42)=0),0.6*FB$5,IF(OR(FB24="",FC24=""),0,IF(FB$6=0,IF(FB24&gt;=FB$8,FB$5,IF(FB24&lt;FC24,0,FB$5*(FB24-FC24)/(FB$8-FC24))),IF(FB24&lt;=FB$8,FB$5,IF(FB24&gt;FC24,0,FB$5*(FB24-FC24)/(FB$8-FC24))))))</f>
      </c>
      <c r="FE24" s="126">
        <f>IF(OR(FB24="",FC24=""),0,FB$5)</f>
      </c>
      <c r="FF24" s="125">
        <f>IF(FB$6=0,RANK(FD24,FD$12:FD$42,0),RANK(FD24,FD$12:FD$42,1))</f>
      </c>
      <c r="FG24" s="126">
        <v>95.99</v>
      </c>
      <c r="FH24"/>
      <c r="FI24" s="126">
        <f>IF((COUNTA(FG$12:FG$42)+COUNTA(FH$12:FH$42)=0),0.6*FG$5,IF(OR(FG24="",FH24=""),0,IF(FG$6=0,IF(FG24&gt;=FG$8,FG$5,IF(FG24&lt;FH24,0,FG$5*(FG24-FH24)/(FG$8-FH24))),IF(FG24&lt;=FG$8,FG$5,IF(FG24&gt;FH24,0,FG$5*(FG24-FH24)/(FG$8-FH24))))))</f>
      </c>
      <c r="FJ24" s="126">
        <f>IF(OR(FG24="",FH24=""),0,FG$5)</f>
      </c>
      <c r="FK24" s="125">
        <f>IF(FG$6=0,RANK(FI24,FI$12:FI$42,0),RANK(FI24,FI$12:FI$42,1))</f>
      </c>
      <c r="FL24" s="126">
        <v>95.99</v>
      </c>
      <c r="FM24"/>
      <c r="FN24" s="126">
        <f>IF((COUNTA(FL$12:FL$42)+COUNTA(FM$12:FM$42)=0),0.6*FL$5,IF(OR(FL24="",FM24=""),0,IF(FL$6=0,IF(FL24&gt;=FL$8,FL$5,IF(FL24&lt;FM24,0,FL$5*(FL24-FM24)/(FL$8-FM24))),IF(FL24&lt;=FL$8,FL$5,IF(FL24&gt;FM24,0,FL$5*(FL24-FM24)/(FL$8-FM24))))))</f>
      </c>
      <c r="FO24" s="126">
        <f>IF(OR(FL24="",FM24=""),0,FL$5)</f>
      </c>
      <c r="FP24" s="125">
        <f>IF(FL$6=0,RANK(FN24,FN$12:FN$42,0),RANK(FN24,FN$12:FN$42,1))</f>
      </c>
      <c r="FQ24" s="126">
        <v>99.78</v>
      </c>
      <c r="FR24" s="126">
        <v>100</v>
      </c>
      <c r="FS24" s="126">
        <f>IF((COUNTA(FQ$12:FQ$42)+COUNTA(FR$12:FR$42)=0),0.6*FQ$5,IF(OR(FQ24="",FR24=""),0,IF(FQ$6=0,IF(FQ24&gt;=FQ$8,FQ$5,IF(FQ24&lt;FR24,0,FQ$5*(FQ24-FR24)/(FQ$8-FR24))),IF(FQ24&lt;=FQ$8,FQ$5,IF(FQ24&gt;FR24,0,FQ$5*(FQ24-FR24)/(FQ$8-FR24))))))</f>
      </c>
      <c r="FT24" s="126">
        <f>IF(OR(FQ24="",FR24=""),0,FQ$5)</f>
      </c>
      <c r="FU24" s="125">
        <f>IF(FQ$6=0,RANK(FS24,FS$12:FS$42,0),RANK(FS24,FS$12:FS$42,1))</f>
      </c>
      <c r="FV24" s="126">
        <v>99.78</v>
      </c>
      <c r="FW24" s="126">
        <v>100</v>
      </c>
      <c r="FX24" s="126">
        <f>IF((COUNTA(FV$12:FV$42)+COUNTA(FW$12:FW$42)=0),0.6*FV$5,IF(OR(FV24="",FW24=""),0,IF(FV$6=0,IF(FV24&gt;=FV$8,FV$5,IF(FV24&lt;FW24,0,FV$5*(FV24-FW24)/(FV$8-FW24))),IF(FV24&lt;=FV$8,FV$5,IF(FV24&gt;FW24,0,FV$5*(FV24-FW24)/(FV$8-FW24))))))</f>
      </c>
      <c r="FY24" s="126">
        <f>IF(OR(FV24="",FW24=""),0,FV$5)</f>
      </c>
      <c r="FZ24" s="125">
        <f>IF(FV$6=0,RANK(FX24,FX$12:FX$42,0),RANK(FX24,FX$12:FX$42,1))</f>
      </c>
      <c r="GA24" s="126">
        <v>1.92</v>
      </c>
      <c r="GB24" s="126">
        <v>1.47</v>
      </c>
      <c r="GC24" s="126">
        <f>IF((COUNTA(GA$12:GA$42)+COUNTA(GB$12:GB$42)=0),0.6*GA$5,IF(OR(GA24="",GB24=""),0,IF(GA$6=0,IF(GA24&gt;=GA$8,GA$5,IF(GA24&lt;GB24,0,GA$5*(GA24-GB24)/(GA$8-GB24))),IF(GA24&lt;=GA$8,GA$5,IF(GA24&gt;GB24,0,GA$5*(GA24-GB24)/(GA$8-GB24))))))</f>
      </c>
      <c r="GD24" s="126">
        <f>IF(OR(GA24="",GB24=""),0,GA$5)</f>
      </c>
      <c r="GE24" s="125">
        <f>IF(GA$6=0,RANK(GC24,GC$12:GC$42,0),RANK(GC24,GC$12:GC$42,1))</f>
      </c>
      <c r="GF24" s="126">
        <v>1.92</v>
      </c>
      <c r="GG24" s="126">
        <v>1.15</v>
      </c>
      <c r="GH24" s="126">
        <f>IF((COUNTA(GF$12:GF$42)+COUNTA(GG$12:GG$42)=0),0.6*GF$5,IF(OR(GF24="",GG24=""),0,IF(GF$6=0,IF(GF24&gt;=GF$8,GF$5,IF(GF24&lt;GG24,0,GF$5*(GF24-GG24)/(GF$8-GG24))),IF(GF24&lt;=GF$8,GF$5,IF(GF24&gt;GG24,0,GF$5*(GF24-GG24)/(GF$8-GG24))))))</f>
      </c>
      <c r="GI24" s="126">
        <f>IF(OR(GF24="",GG24=""),0,GF$5)</f>
      </c>
      <c r="GJ24" s="125">
        <f>IF(GF$6=0,RANK(GH24,GH$12:GH$42,0),RANK(GH24,GH$12:GH$42,1))</f>
      </c>
      <c r="GK24" s="126">
        <v>100</v>
      </c>
      <c r="GL24" s="126">
        <v>100</v>
      </c>
      <c r="GM24" s="126">
        <f>IF((COUNTA(GK$12:GK$42)+COUNTA(GL$12:GL$42)=0),0.6*GK$5,IF(OR(GK24="",GL24=""),0,IF(GK$6=0,IF(GK24&gt;=GK$8,GK$5,IF(GK24&lt;GL24,0,GK$5*(GK24-GL24)/(GK$8-GL24))),IF(GK24&lt;=GK$8,GK$5,IF(GK24&gt;GL24,0,GK$5*(GK24-GL24)/(GK$8-GL24))))))</f>
      </c>
      <c r="GN24" s="126">
        <f>IF(OR(GK24="",GL24=""),0,GK$5)</f>
      </c>
      <c r="GO24" s="125">
        <f>IF(GK$6=0,RANK(GM24,GM$12:GM$42,0),RANK(GM24,GM$12:GM$42,1))</f>
      </c>
      <c r="GP24" s="126">
        <v>100</v>
      </c>
      <c r="GQ24" s="126">
        <v>100</v>
      </c>
      <c r="GR24" s="126">
        <f>IF((COUNTA(GP$12:GP$42)+COUNTA(GQ$12:GQ$42)=0),0.6*GP$5,IF(OR(GP24="",GQ24=""),0,IF(GP$6=0,IF(GP24&gt;=GP$8,GP$5,IF(GP24&lt;GQ24,0,GP$5*(GP24-GQ24)/(GP$8-GQ24))),IF(GP24&lt;=GP$8,GP$5,IF(GP24&gt;GQ24,0,GP$5*(GP24-GQ24)/(GP$8-GQ24))))))</f>
      </c>
      <c r="GS24" s="126">
        <f>IF(OR(GP24="",GQ24=""),0,GP$5)</f>
      </c>
      <c r="GT24" s="125">
        <f>IF(GP$6=0,RANK(GR24,GR$12:GR$42,0),RANK(GR24,GR$12:GR$42,1))</f>
      </c>
      <c r="GU24" s="126">
        <v>0.66</v>
      </c>
      <c r="GV24" s="126">
        <v>0.7</v>
      </c>
      <c r="GW24" s="126">
        <f>IF((COUNTA(GU$12:GU$42)+COUNTA(GV$12:GV$42)=0),0.6*GU$5,IF(OR(GU24="",GV24=""),0,IF(GU$6=0,IF(GU24&gt;=GU$8,GU$5,IF(GU24&lt;GV24,0,GU$5*(GU24-GV24)/(GU$8-GV24))),IF(GU24&lt;=GU$8,GU$5,IF(GU24&gt;GV24,0,GU$5*(GU24-GV24)/(GU$8-GV24))))))</f>
      </c>
      <c r="GX24" s="126">
        <f>IF(OR(GU24="",GV24=""),0,GU$5)</f>
      </c>
      <c r="GY24" s="125">
        <f>IF(GU$6=0,RANK(GW24,GW$12:GW$42,0),RANK(GW24,GW$12:GW$42,1))</f>
      </c>
      <c r="GZ24" s="126">
        <v>0.66</v>
      </c>
      <c r="HA24" s="126">
        <v>0.86</v>
      </c>
      <c r="HB24" s="126">
        <f>IF((COUNTA(GZ$12:GZ$42)+COUNTA(HA$12:HA$42)=0),0.6*GZ$5,IF(OR(GZ24="",HA24=""),0,IF(GZ$6=0,IF(GZ24&gt;=GZ$8,GZ$5,IF(GZ24&lt;HA24,0,GZ$5*(GZ24-HA24)/(GZ$8-HA24))),IF(GZ24&lt;=GZ$8,GZ$5,IF(GZ24&gt;HA24,0,GZ$5*(GZ24-HA24)/(GZ$8-HA24))))))</f>
      </c>
      <c r="HC24" s="126">
        <f>IF(OR(GZ24="",HA24=""),0,GZ$5)</f>
      </c>
      <c r="HD24" s="125">
        <f>IF(GZ$6=0,RANK(HB24,HB$12:HB$42,0),RANK(HB24,HB$12:HB$42,1))</f>
      </c>
      <c r="HE24" s="126">
        <v>0</v>
      </c>
      <c r="HF24" s="126">
        <v>0</v>
      </c>
      <c r="HG24" s="126">
        <f>IF((COUNTA(HE$12:HE$42)+COUNTA(HF$12:HF$42)=0),0.6*HE$5,IF(OR(HE24="",HF24=""),0,IF(HE$6=0,IF(HE24&gt;=HE$8,HE$5,IF(HE24&lt;HF24,0,HE$5*(HE24-HF24)/(HE$8-HF24))),IF(HE24&lt;=HE$8,HE$5,IF(HE24&gt;HF24,0,HE$5*(HE24-HF24)/(HE$8-HF24))))))</f>
      </c>
      <c r="HH24" s="126">
        <f>IF(OR(HE24="",HF24=""),0,HE$5)</f>
      </c>
      <c r="HI24" s="125">
        <f>IF(HE$6=0,RANK(HG24,HG$12:HG$42,0),RANK(HG24,HG$12:HG$42,1))</f>
      </c>
      <c r="HJ24" s="126">
        <v>0</v>
      </c>
      <c r="HK24" s="126">
        <v>0.186019189347954</v>
      </c>
      <c r="HL24" s="126">
        <f>IF((COUNTA(HJ$12:HJ$42)+COUNTA(HK$12:HK$42)=0),0.6*HJ$5,IF(OR(HJ24="",HK24=""),0,IF(HJ$6=0,IF(HJ24&gt;=HJ$8,HJ$5,IF(HJ24&lt;HK24,0,HJ$5*(HJ24-HK24)/(HJ$8-HK24))),IF(HJ24&lt;=HJ$8,HJ$5,IF(HJ24&gt;HK24,0,HJ$5*(HJ24-HK24)/(HJ$8-HK24))))))</f>
      </c>
      <c r="HM24" s="126">
        <f>IF(OR(HJ24="",HK24=""),0,HJ$5)</f>
      </c>
      <c r="HN24" s="125">
        <f>IF(HJ$6=0,RANK(HL24,HL$12:HL$42,0),RANK(HL24,HL$12:HL$42,1))</f>
      </c>
      <c r="HO24" s="126">
        <v>28.3787890625</v>
      </c>
      <c r="HP24" s="126">
        <v>23.610390625</v>
      </c>
      <c r="HQ24" s="126">
        <f>IF((COUNTA(HO$12:HO$42)+COUNTA(HP$12:HP$42)=0),0.6*HO$5,IF(OR(HO24="",HP24=""),0,IF(HO$6=0,IF(HO24&gt;=HO$8,HO$5,IF(HO24&lt;HP24,0,HO$5*(HO24-HP24)/(HO$8-HP24))),IF(HO24&lt;=HO$8,HO$5,IF(HO24&gt;HP24,0,HO$5*(HO24-HP24)/(HO$8-HP24))))))</f>
      </c>
      <c r="HR24" s="126">
        <f>IF(OR(HO24="",HP24=""),0,HO$5)</f>
      </c>
      <c r="HS24" s="125">
        <f>IF(HO$6=0,RANK(HQ24,HQ$12:HQ$42,0),RANK(HQ24,HQ$12:HQ$42,1))</f>
      </c>
      <c r="HT24" s="126">
        <v>28.3787890625</v>
      </c>
      <c r="HU24" s="126">
        <v>26.0970703125</v>
      </c>
      <c r="HV24" s="126">
        <f>IF((COUNTA(HT$12:HT$42)+COUNTA(HU$12:HU$42)=0),0.6*HT$5,IF(OR(HT24="",HU24=""),0,IF(HT$6=0,IF(HT24&gt;=HT$8,HT$5,IF(HT24&lt;HU24,0,HT$5*(HT24-HU24)/(HT$8-HU24))),IF(HT24&lt;=HT$8,HT$5,IF(HT24&gt;HU24,0,HT$5*(HT24-HU24)/(HT$8-HU24))))))</f>
      </c>
      <c r="HW24" s="126">
        <f>IF(OR(HT24="",HU24=""),0,HT$5)</f>
      </c>
      <c r="HX24" s="125">
        <f>IF(HT$6=0,RANK(HV24,HV$12:HV$42,0),RANK(HV24,HV$12:HV$42,1))</f>
      </c>
      <c r="HY24" s="126">
        <v>6.887939453125</v>
      </c>
      <c r="HZ24" s="126">
        <v>8.168447265625</v>
      </c>
      <c r="IA24" s="126">
        <f>IF((COUNTA(HY$12:HY$42)+COUNTA(HZ$12:HZ$42)=0),0.6*HY$5,IF(OR(HY24="",HZ24=""),0,IF(HY$6=0,IF(HY24&gt;=HY$8,HY$5,IF(HY24&lt;HZ24,0,HY$5*(HY24-HZ24)/(HY$8-HZ24))),IF(HY24&lt;=HY$8,HY$5,IF(HY24&gt;HZ24,0,HY$5*(HY24-HZ24)/(HY$8-HZ24))))))</f>
      </c>
      <c r="IB24" s="126">
        <f>IF(OR(HY24="",HZ24=""),0,HY$5)</f>
      </c>
      <c r="IC24" s="125">
        <f>IF(HY$6=0,RANK(IA24,IA$12:IA$42,0),RANK(IA24,IA$12:IA$42,1))</f>
      </c>
      <c r="ID24" s="126">
        <v>6.887939453125</v>
      </c>
      <c r="IE24" s="126">
        <v>4.75111328125</v>
      </c>
      <c r="IF24" s="126">
        <f>IF((COUNTA(ID$12:ID$42)+COUNTA(IE$12:IE$42)=0),0.6*ID$5,IF(OR(ID24="",IE24=""),0,IF(ID$6=0,IF(ID24&gt;=ID$8,ID$5,IF(ID24&lt;IE24,0,ID$5*(ID24-IE24)/(ID$8-IE24))),IF(ID24&lt;=ID$8,ID$5,IF(ID24&gt;IE24,0,ID$5*(ID24-IE24)/(ID$8-IE24))))))</f>
      </c>
      <c r="IG24" s="126">
        <f>IF(OR(ID24="",IE24=""),0,ID$5)</f>
      </c>
      <c r="IH24" s="125">
        <f>IF(ID$6=0,RANK(IF24,IF$12:IF$42,0),RANK(IF24,IF$12:IF$42,1))</f>
      </c>
      <c r="II24" s="126">
        <v>98.544488</v>
      </c>
      <c r="IJ24" s="126">
        <v>94.305255</v>
      </c>
      <c r="IK24" s="126">
        <f>IF((COUNTA(II$12:II$42)+COUNTA(IJ$12:IJ$42)=0),0.6*II$5,IF(OR(II24="",IJ24=""),0,IF(II$6=0,IF(II24&gt;=II$8,II$5,IF(II24&lt;IJ24,0,II$5*(II24-IJ24)/(II$8-IJ24))),IF(II24&lt;=II$8,II$5,IF(II24&gt;IJ24,0,II$5*(II24-IJ24)/(II$8-IJ24))))))</f>
      </c>
      <c r="IL24" s="126">
        <f>IF(OR(II24="",IJ24=""),0,II$5)</f>
      </c>
      <c r="IM24" s="125">
        <f>IF(II$6=0,RANK(IK24,IK$12:IK$42,0),RANK(IK24,IK$12:IK$42,1))</f>
      </c>
      <c r="IN24" s="126">
        <v>98.544488</v>
      </c>
      <c r="IO24" s="126">
        <v>93.766146</v>
      </c>
      <c r="IP24" s="126">
        <f>IF((COUNTA(IN$12:IN$42)+COUNTA(IO$12:IO$42)=0),0.6*IN$5,IF(OR(IN24="",IO24=""),0,IF(IN$6=0,IF(IN24&gt;=IN$8,IN$5,IF(IN24&lt;IO24,0,IN$5*(IN24-IO24)/(IN$8-IO24))),IF(IN24&lt;=IN$8,IN$5,IF(IN24&gt;IO24,0,IN$5*(IN24-IO24)/(IN$8-IO24))))))</f>
      </c>
      <c r="IQ24" s="126">
        <f>IF(OR(IN24="",IO24=""),0,IN$5)</f>
      </c>
      <c r="IR24" s="125">
        <f>IF(IN$6=0,RANK(IP24,IP$12:IP$42,0),RANK(IP24,IP$12:IP$42,1))</f>
      </c>
      <c r="IS24" s="126">
        <v>98.28</v>
      </c>
      <c r="IT24"/>
      <c r="IU24" s="126">
        <f>IF((COUNTA(IS$12:IS$42)+COUNTA(IT$12:IT$42)=0),0.6*IS$5,IF(OR(IS24="",IT24=""),0,IF(IS$6=0,IF(IS24&gt;=IS$8,IS$5,IF(IS24&lt;IT24,0,IS$5*(IS24-IT24)/(IS$8-IT24))),IF(IS24&lt;=IS$8,IS$5,IF(IS24&gt;IT24,0,IS$5*(IS24-IT24)/(IS$8-IT24))))))</f>
      </c>
      <c r="IV24" s="126">
        <f>IF(OR(IS24="",IT24=""),0,IS$5)</f>
      </c>
      <c r="IW24" s="125">
        <f>IF(IS$6=0,RANK(IU24,IU$12:IU$42,0),RANK(IU24,IU$12:IU$42,1))</f>
      </c>
      <c r="IX24" s="126">
        <v>98.28</v>
      </c>
      <c r="IY24"/>
      <c r="IZ24" s="126">
        <f>IF((COUNTA(IX$12:IX$42)+COUNTA(IY$12:IY$42)=0),0.6*IX$5,IF(OR(IX24="",IY24=""),0,IF(IX$6=0,IF(IX24&gt;=IX$8,IX$5,IF(IX24&lt;IY24,0,IX$5*(IX24-IY24)/(IX$8-IY24))),IF(IX24&lt;=IX$8,IX$5,IF(IX24&gt;IY24,0,IX$5*(IX24-IY24)/(IX$8-IY24))))))</f>
      </c>
      <c r="JA24" s="126">
        <f>IF(OR(IX24="",IY24=""),0,IX$5)</f>
      </c>
      <c r="JB24" s="125">
        <f>IF(IX$6=0,RANK(IZ24,IZ$12:IZ$42,0),RANK(IZ24,IZ$12:IZ$42,1))</f>
      </c>
      <c r="JC24" s="126">
        <v>1.59</v>
      </c>
      <c r="JD24" s="126">
        <v>1.2</v>
      </c>
      <c r="JE24" s="126">
        <f>IF((COUNTA(JC$12:JC$42)+COUNTA(JD$12:JD$42)=0),0.6*JC$5,IF(OR(JC24="",JD24=""),0,IF(JC$6=0,IF(JC24&gt;=JC$8,JC$5,IF(JC24&lt;JD24,0,JC$5*(JC24-JD24)/(JC$8-JD24))),IF(JC24&lt;=JC$8,JC$5,IF(JC24&gt;JD24,0,JC$5*(JC24-JD24)/(JC$8-JD24))))))</f>
      </c>
      <c r="JF24" s="126">
        <f>IF(OR(JC24="",JD24=""),0,JC$5)</f>
      </c>
      <c r="JG24" s="125">
        <f>IF(JC$6=0,RANK(JE24,JE$12:JE$42,0),RANK(JE24,JE$12:JE$42,1))</f>
      </c>
      <c r="JH24" s="126">
        <v>1.59</v>
      </c>
      <c r="JI24"/>
      <c r="JJ24" s="126">
        <f>IF((COUNTA(JH$12:JH$42)+COUNTA(JI$12:JI$42)=0),0.6*JH$5,IF(OR(JH24="",JI24=""),0,IF(JH$6=0,IF(JH24&gt;=JH$8,JH$5,IF(JH24&lt;JI24,0,JH$5*(JH24-JI24)/(JH$8-JI24))),IF(JH24&lt;=JH$8,JH$5,IF(JH24&gt;JI24,0,JH$5*(JH24-JI24)/(JH$8-JI24))))))</f>
      </c>
      <c r="JK24" s="126">
        <f>IF(OR(JH24="",JI24=""),0,JH$5)</f>
      </c>
      <c r="JL24" s="125">
        <f>IF(JH$6=0,RANK(JJ24,JJ$12:JJ$42,0),RANK(JJ24,JJ$12:JJ$42,1))</f>
      </c>
      <c r="JM24" s="126">
        <v>97.24</v>
      </c>
      <c r="JN24"/>
      <c r="JO24" s="126">
        <f>IF((COUNTA(JM$12:JM$42)+COUNTA(JN$12:JN$42)=0),0.6*JM$5,IF(OR(JM24="",JN24=""),0,IF(JM$6=0,IF(JM24&gt;=JM$8,JM$5,IF(JM24&lt;JN24,0,JM$5*(JM24-JN24)/(JM$8-JN24))),IF(JM24&lt;=JM$8,JM$5,IF(JM24&gt;JN24,0,JM$5*(JM24-JN24)/(JM$8-JN24))))))</f>
      </c>
      <c r="JP24" s="126">
        <f>IF(OR(JM24="",JN24=""),0,JM$5)</f>
      </c>
      <c r="JQ24" s="125">
        <f>IF(JM$6=0,RANK(JO24,JO$12:JO$42,0),RANK(JO24,JO$12:JO$42,1))</f>
      </c>
      <c r="JR24" s="126">
        <v>97.24</v>
      </c>
      <c r="JS24"/>
      <c r="JT24" s="126">
        <f>IF((COUNTA(JR$12:JR$42)+COUNTA(JS$12:JS$42)=0),0.6*JR$5,IF(OR(JR24="",JS24=""),0,IF(JR$6=0,IF(JR24&gt;=JR$8,JR$5,IF(JR24&lt;JS24,0,JR$5*(JR24-JS24)/(JR$8-JS24))),IF(JR24&lt;=JR$8,JR$5,IF(JR24&gt;JS24,0,JR$5*(JR24-JS24)/(JR$8-JS24))))))</f>
      </c>
      <c r="JU24" s="126">
        <f>IF(OR(JR24="",JS24=""),0,JR$5)</f>
      </c>
      <c r="JV24" s="125">
        <f>IF(JR$6=0,RANK(JT24,JT$12:JT$42,0),RANK(JT24,JT$12:JT$42,1))</f>
      </c>
      <c r="JW24" s="126">
        <v>99.4</v>
      </c>
      <c r="JX24" s="126">
        <v>100</v>
      </c>
      <c r="JY24" s="126">
        <f>IF((COUNTA(JW$12:JW$42)+COUNTA(JX$12:JX$42)=0),0.6*JW$5,IF(OR(JW24="",JX24=""),0,IF(JW$6=0,IF(JW24&gt;=JW$8,JW$5,IF(JW24&lt;JX24,0,JW$5*(JW24-JX24)/(JW$8-JX24))),IF(JW24&lt;=JW$8,JW$5,IF(JW24&gt;JX24,0,JW$5*(JW24-JX24)/(JW$8-JX24))))))</f>
      </c>
      <c r="JZ24" s="126">
        <f>IF(OR(JW24="",JX24=""),0,JW$5)</f>
      </c>
      <c r="KA24" s="125">
        <f>IF(JW$6=0,RANK(JY24,JY$12:JY$42,0),RANK(JY24,JY$12:JY$42,1))</f>
      </c>
      <c r="KB24" s="126">
        <v>99.4</v>
      </c>
      <c r="KC24" s="126">
        <v>100</v>
      </c>
      <c r="KD24" s="126">
        <f>IF((COUNTA(KB$12:KB$42)+COUNTA(KC$12:KC$42)=0),0.6*KB$5,IF(OR(KB24="",KC24=""),0,IF(KB$6=0,IF(KB24&gt;=KB$8,KB$5,IF(KB24&lt;KC24,0,KB$5*(KB24-KC24)/(KB$8-KC24))),IF(KB24&lt;=KB$8,KB$5,IF(KB24&gt;KC24,0,KB$5*(KB24-KC24)/(KB$8-KC24))))))</f>
      </c>
      <c r="KE24" s="126">
        <f>IF(OR(KB24="",KC24=""),0,KB$5)</f>
      </c>
      <c r="KF24" s="125">
        <f>IF(KB$6=0,RANK(KD24,KD$12:KD$42,0),RANK(KD24,KD$12:KD$42,1))</f>
      </c>
      <c r="KG24" s="126">
        <v>1.35</v>
      </c>
      <c r="KH24" s="126">
        <v>1.08</v>
      </c>
      <c r="KI24" s="126">
        <f>IF((COUNTA(KG$12:KG$42)+COUNTA(KH$12:KH$42)=0),0.6*KG$5,IF(OR(KG24="",KH24=""),0,IF(KG$6=0,IF(KG24&gt;=KG$8,KG$5,IF(KG24&lt;KH24,0,KG$5*(KG24-KH24)/(KG$8-KH24))),IF(KG24&lt;=KG$8,KG$5,IF(KG24&gt;KH24,0,KG$5*(KG24-KH24)/(KG$8-KH24))))))</f>
      </c>
      <c r="KJ24" s="126">
        <f>IF(OR(KG24="",KH24=""),0,KG$5)</f>
      </c>
      <c r="KK24" s="125">
        <f>IF(KG$6=0,RANK(KI24,KI$12:KI$42,0),RANK(KI24,KI$12:KI$42,1))</f>
      </c>
      <c r="KL24" s="126">
        <v>1.35</v>
      </c>
      <c r="KM24" s="126">
        <v>0.99</v>
      </c>
      <c r="KN24" s="126">
        <f>IF((COUNTA(KL$12:KL$42)+COUNTA(KM$12:KM$42)=0),0.6*KL$5,IF(OR(KL24="",KM24=""),0,IF(KL$6=0,IF(KL24&gt;=KL$8,KL$5,IF(KL24&lt;KM24,0,KL$5*(KL24-KM24)/(KL$8-KM24))),IF(KL24&lt;=KL$8,KL$5,IF(KL24&gt;KM24,0,KL$5*(KL24-KM24)/(KL$8-KM24))))))</f>
      </c>
      <c r="KO24" s="126">
        <f>IF(OR(KL24="",KM24=""),0,KL$5)</f>
      </c>
      <c r="KP24" s="125">
        <f>IF(KL$6=0,RANK(KN24,KN$12:KN$42,0),RANK(KN24,KN$12:KN$42,1))</f>
      </c>
      <c r="KQ24" s="126">
        <v>100</v>
      </c>
      <c r="KR24" s="126">
        <v>97.44</v>
      </c>
      <c r="KS24" s="126">
        <f>IF((COUNTA(KQ$12:KQ$42)+COUNTA(KR$12:KR$42)=0),0.6*KQ$5,IF(OR(KQ24="",KR24=""),0,IF(KQ$6=0,IF(KQ24&gt;=KQ$8,KQ$5,IF(KQ24&lt;KR24,0,KQ$5*(KQ24-KR24)/(KQ$8-KR24))),IF(KQ24&lt;=KQ$8,KQ$5,IF(KQ24&gt;KR24,0,KQ$5*(KQ24-KR24)/(KQ$8-KR24))))))</f>
      </c>
      <c r="KT24" s="126">
        <f>IF(OR(KQ24="",KR24=""),0,KQ$5)</f>
      </c>
      <c r="KU24" s="125">
        <f>IF(KQ$6=0,RANK(KS24,KS$12:KS$42,0),RANK(KS24,KS$12:KS$42,1))</f>
      </c>
      <c r="KV24" s="126">
        <v>100</v>
      </c>
      <c r="KW24" s="126">
        <v>98.08</v>
      </c>
      <c r="KX24" s="126">
        <f>IF((COUNTA(KV$12:KV$42)+COUNTA(KW$12:KW$42)=0),0.6*KV$5,IF(OR(KV24="",KW24=""),0,IF(KV$6=0,IF(KV24&gt;=KV$8,KV$5,IF(KV24&lt;KW24,0,KV$5*(KV24-KW24)/(KV$8-KW24))),IF(KV24&lt;=KV$8,KV$5,IF(KV24&gt;KW24,0,KV$5*(KV24-KW24)/(KV$8-KW24))))))</f>
      </c>
      <c r="KY24" s="126">
        <f>IF(OR(KV24="",KW24=""),0,KV$5)</f>
      </c>
      <c r="KZ24" s="125">
        <f>IF(KV$6=0,RANK(KX24,KX$12:KX$42,0),RANK(KX24,KX$12:KX$42,1))</f>
      </c>
      <c r="LA24" s="126">
        <v>0.79</v>
      </c>
      <c r="LB24" s="126">
        <v>0.78</v>
      </c>
      <c r="LC24" s="126">
        <f>IF((COUNTA(LA$12:LA$42)+COUNTA(LB$12:LB$42)=0),0.6*LA$5,IF(OR(LA24="",LB24=""),0,IF(LA$6=0,IF(LA24&gt;=LA$8,LA$5,IF(LA24&lt;LB24,0,LA$5*(LA24-LB24)/(LA$8-LB24))),IF(LA24&lt;=LA$8,LA$5,IF(LA24&gt;LB24,0,LA$5*(LA24-LB24)/(LA$8-LB24))))))</f>
      </c>
      <c r="LD24" s="126">
        <f>IF(OR(LA24="",LB24=""),0,LA$5)</f>
      </c>
      <c r="LE24" s="125">
        <f>IF(LA$6=0,RANK(LC24,LC$12:LC$42,0),RANK(LC24,LC$12:LC$42,1))</f>
      </c>
      <c r="LF24" s="126">
        <v>0.79</v>
      </c>
      <c r="LG24" s="126">
        <v>0.85</v>
      </c>
      <c r="LH24" s="126">
        <f>IF((COUNTA(LF$12:LF$42)+COUNTA(LG$12:LG$42)=0),0.6*LF$5,IF(OR(LF24="",LG24=""),0,IF(LF$6=0,IF(LF24&gt;=LF$8,LF$5,IF(LF24&lt;LG24,0,LF$5*(LF24-LG24)/(LF$8-LG24))),IF(LF24&lt;=LF$8,LF$5,IF(LF24&gt;LG24,0,LF$5*(LF24-LG24)/(LF$8-LG24))))))</f>
      </c>
      <c r="LI24" s="126">
        <f>IF(OR(LF24="",LG24=""),0,LF$5)</f>
      </c>
      <c r="LJ24" s="125">
        <f>IF(LF$6=0,RANK(LH24,LH$12:LH$42,0),RANK(LH24,LH$12:LH$42,1))</f>
      </c>
      <c r="LK24" s="126">
        <v>0</v>
      </c>
      <c r="LL24" s="126">
        <v>0</v>
      </c>
      <c r="LM24" s="126">
        <f>IF((COUNTA(LK$12:LK$42)+COUNTA(LL$12:LL$42)=0),0.6*LK$5,IF(OR(LK24="",LL24=""),0,IF(LK$6=0,IF(LK24&gt;=LK$8,LK$5,IF(LK24&lt;LL24,0,LK$5*(LK24-LL24)/(LK$8-LL24))),IF(LK24&lt;=LK$8,LK$5,IF(LK24&gt;LL24,0,LK$5*(LK24-LL24)/(LK$8-LL24))))))</f>
      </c>
      <c r="LN24" s="126">
        <f>IF(OR(LK24="",LL24=""),0,LK$5)</f>
      </c>
      <c r="LO24" s="125">
        <f>IF(LK$6=0,RANK(LM24,LM$12:LM$42,0),RANK(LM24,LM$12:LM$42,1))</f>
      </c>
      <c r="LP24" s="126">
        <v>0</v>
      </c>
      <c r="LQ24" s="126">
        <v>0</v>
      </c>
      <c r="LR24" s="126">
        <f>IF((COUNTA(LP$12:LP$42)+COUNTA(LQ$12:LQ$42)=0),0.6*LP$5,IF(OR(LP24="",LQ24=""),0,IF(LP$6=0,IF(LP24&gt;=LP$8,LP$5,IF(LP24&lt;LQ24,0,LP$5*(LP24-LQ24)/(LP$8-LQ24))),IF(LP24&lt;=LP$8,LP$5,IF(LP24&gt;LQ24,0,LP$5*(LP24-LQ24)/(LP$8-LQ24))))))</f>
      </c>
      <c r="LS24" s="126">
        <f>IF(OR(LP24="",LQ24=""),0,LP$5)</f>
      </c>
      <c r="LT24" s="125">
        <f>IF(LP$6=0,RANK(LR24,LR$12:LR$42,0),RANK(LR24,LR$12:LR$42,1))</f>
      </c>
      <c r="LU24" s="126">
        <v>31.0289453125</v>
      </c>
      <c r="LV24" s="126">
        <v>21.146884765625</v>
      </c>
      <c r="LW24" s="126">
        <f>IF((COUNTA(LU$12:LU$42)+COUNTA(LV$12:LV$42)=0),0.6*LU$5,IF(OR(LU24="",LV24=""),0,IF(LU$6=0,IF(LU24&gt;=LU$8,LU$5,IF(LU24&lt;LV24,0,LU$5*(LU24-LV24)/(LU$8-LV24))),IF(LU24&lt;=LU$8,LU$5,IF(LU24&gt;LV24,0,LU$5*(LU24-LV24)/(LU$8-LV24))))))</f>
      </c>
      <c r="LX24" s="126">
        <f>IF(OR(LU24="",LV24=""),0,LU$5)</f>
      </c>
      <c r="LY24" s="125">
        <f>IF(LU$6=0,RANK(LW24,LW$12:LW$42,0),RANK(LW24,LW$12:LW$42,1))</f>
      </c>
      <c r="LZ24" s="126">
        <v>31.0289453125</v>
      </c>
      <c r="MA24" s="126">
        <v>25.47515625</v>
      </c>
      <c r="MB24" s="126">
        <f>IF((COUNTA(LZ$12:LZ$42)+COUNTA(MA$12:MA$42)=0),0.6*LZ$5,IF(OR(LZ24="",MA24=""),0,IF(LZ$6=0,IF(LZ24&gt;=LZ$8,LZ$5,IF(LZ24&lt;MA24,0,LZ$5*(LZ24-MA24)/(LZ$8-MA24))),IF(LZ24&lt;=LZ$8,LZ$5,IF(LZ24&gt;MA24,0,LZ$5*(LZ24-MA24)/(LZ$8-MA24))))))</f>
      </c>
      <c r="MC24" s="126">
        <f>IF(OR(LZ24="",MA24=""),0,LZ$5)</f>
      </c>
      <c r="MD24" s="125">
        <f>IF(LZ$6=0,RANK(MB24,MB$12:MB$42,0),RANK(MB24,MB$12:MB$42,1))</f>
      </c>
      <c r="ME24" s="126">
        <v>4.11548828125</v>
      </c>
      <c r="MF24" s="126">
        <v>7.58216796875</v>
      </c>
      <c r="MG24" s="126">
        <f>IF((COUNTA(ME$12:ME$42)+COUNTA(MF$12:MF$42)=0),0.6*ME$5,IF(OR(ME24="",MF24=""),0,IF(ME$6=0,IF(ME24&gt;=ME$8,ME$5,IF(ME24&lt;MF24,0,ME$5*(ME24-MF24)/(ME$8-MF24))),IF(ME24&lt;=ME$8,ME$5,IF(ME24&gt;MF24,0,ME$5*(ME24-MF24)/(ME$8-MF24))))))</f>
      </c>
      <c r="MH24" s="126">
        <f>IF(OR(ME24="",MF24=""),0,ME$5)</f>
      </c>
      <c r="MI24" s="125">
        <f>IF(ME$6=0,RANK(MG24,MG$12:MG$42,0),RANK(MG24,MG$12:MG$42,1))</f>
      </c>
      <c r="MJ24" s="126">
        <v>4.11548828125</v>
      </c>
      <c r="MK24" s="126">
        <v>7.58216796875</v>
      </c>
      <c r="ML24" s="126">
        <f>IF((COUNTA(MJ$12:MJ$42)+COUNTA(MK$12:MK$42)=0),0.6*MJ$5,IF(OR(MJ24="",MK24=""),0,IF(MJ$6=0,IF(MJ24&gt;=MJ$8,MJ$5,IF(MJ24&lt;MK24,0,MJ$5*(MJ24-MK24)/(MJ$8-MK24))),IF(MJ24&lt;=MJ$8,MJ$5,IF(MJ24&gt;MK24,0,MJ$5*(MJ24-MK24)/(MJ$8-MK24))))))</f>
      </c>
      <c r="MM24" s="126">
        <f>IF(OR(MJ24="",MK24=""),0,MJ$5)</f>
      </c>
      <c r="MN24" s="125">
        <f>IF(MJ$6=0,RANK(ML24,ML$12:ML$42,0),RANK(ML24,ML$12:ML$42,1))</f>
      </c>
      <c r="MO24"/>
      <c r="MP24"/>
      <c r="MQ24" s="126">
        <f>IF((COUNTA(MO$12:MO$42)+COUNTA(MP$12:MP$42)=0),0.6*MO$5,IF(OR(MO24="",MP24=""),0,IF(MO$6=0,IF(MO24&gt;=MO$8,MO$5,IF(MO24&lt;MP24,0,MO$5*(MO24-MP24)/(MO$8-MP24))),IF(MO24&lt;=MO$8,MO$5,IF(MO24&gt;MP24,0,MO$5*(MO24-MP24)/(MO$8-MP24))))))</f>
      </c>
      <c r="MR24" s="126">
        <f>IF(OR(MO24="",MP24=""),0,MO$5)</f>
      </c>
      <c r="MS24" s="125">
        <f>IF(MO$6=0,RANK(MQ24,MQ$12:MQ$42,0),RANK(MQ24,MQ$12:MQ$42,1))</f>
      </c>
      <c r="MT24"/>
      <c r="MU24"/>
      <c r="MV24" s="126">
        <f>IF((COUNTA(MT$12:MT$42)+COUNTA(MU$12:MU$42)=0),0.6*MT$5,IF(OR(MT24="",MU24=""),0,IF(MT$6=0,IF(MT24&gt;=MT$8,MT$5,IF(MT24&lt;MU24,0,MT$5*(MT24-MU24)/(MT$8-MU24))),IF(MT24&lt;=MT$8,MT$5,IF(MT24&gt;MU24,0,MT$5*(MT24-MU24)/(MT$8-MU24))))))</f>
      </c>
      <c r="MW24" s="126">
        <f>IF(OR(MT24="",MU24=""),0,MT$5)</f>
      </c>
      <c r="MX24" s="125">
        <f>IF(MT$6=0,RANK(MV24,MV$12:MV$42,0),RANK(MV24,MV$12:MV$42,1))</f>
      </c>
      <c r="MY24"/>
      <c r="MZ24"/>
      <c r="NA24" s="126">
        <f>IF((COUNTA(MY$12:MY$42)+COUNTA(MZ$12:MZ$42)=0),0.6*MY$5,IF(OR(MY24="",MZ24=""),0,IF(MY$6=0,IF(MY24&gt;=MY$8,MY$5,IF(MY24&lt;MZ24,0,MY$5*(MY24-MZ24)/(MY$8-MZ24))),IF(MY24&lt;=MY$8,MY$5,IF(MY24&gt;MZ24,0,MY$5*(MY24-MZ24)/(MY$8-MZ24))))))</f>
      </c>
      <c r="NB24" s="126">
        <f>IF(OR(MY24="",MZ24=""),0,MY$5)</f>
      </c>
      <c r="NC24" s="125">
        <f>IF(MY$6=0,RANK(NA24,NA$12:NA$42,0),RANK(NA24,NA$12:NA$42,1))</f>
      </c>
      <c r="ND24"/>
      <c r="NE24"/>
      <c r="NF24" s="126">
        <f>IF((COUNTA(ND$12:ND$42)+COUNTA(NE$12:NE$42)=0),0.6*ND$5,IF(OR(ND24="",NE24=""),0,IF(ND$6=0,IF(ND24&gt;=ND$8,ND$5,IF(ND24&lt;NE24,0,ND$5*(ND24-NE24)/(ND$8-NE24))),IF(ND24&lt;=ND$8,ND$5,IF(ND24&gt;NE24,0,ND$5*(ND24-NE24)/(ND$8-NE24))))))</f>
      </c>
      <c r="NG24" s="126">
        <f>IF(OR(ND24="",NE24=""),0,ND$5)</f>
      </c>
      <c r="NH24" s="125">
        <f>IF(ND$6=0,RANK(NF24,NF$12:NF$42,0),RANK(NF24,NF$12:NF$42,1))</f>
      </c>
      <c r="NI24"/>
      <c r="NJ24"/>
      <c r="NK24" s="126">
        <f>IF((COUNTA(NI$12:NI$42)+COUNTA(NJ$12:NJ$42)=0),0.6*NI$5,IF(OR(NI24="",NJ24=""),0,IF(NI$6=0,IF(NI24&gt;=NI$8,NI$5,IF(NI24&lt;NJ24,0,NI$5*(NI24-NJ24)/(NI$8-NJ24))),IF(NI24&lt;=NI$8,NI$5,IF(NI24&gt;NJ24,0,NI$5*(NI24-NJ24)/(NI$8-NJ24))))))</f>
      </c>
      <c r="NL24" s="126">
        <f>IF(OR(NI24="",NJ24=""),0,NI$5)</f>
      </c>
      <c r="NM24" s="125">
        <f>IF(NI$6=0,RANK(NK24,NK$12:NK$42,0),RANK(NK24,NK$12:NK$42,1))</f>
      </c>
      <c r="NN24"/>
      <c r="NO24"/>
      <c r="NP24" s="126">
        <f>IF((COUNTA(NN$12:NN$42)+COUNTA(NO$12:NO$42)=0),0.6*NN$5,IF(OR(NN24="",NO24=""),0,IF(NN$6=0,IF(NN24&gt;=NN$8,NN$5,IF(NN24&lt;NO24,0,NN$5*(NN24-NO24)/(NN$8-NO24))),IF(NN24&lt;=NN$8,NN$5,IF(NN24&gt;NO24,0,NN$5*(NN24-NO24)/(NN$8-NO24))))))</f>
      </c>
      <c r="NQ24" s="126">
        <f>IF(OR(NN24="",NO24=""),0,NN$5)</f>
      </c>
      <c r="NR24" s="125">
        <f>IF(NN$6=0,RANK(NP24,NP$12:NP$42,0),RANK(NP24,NP$12:NP$42,1))</f>
      </c>
      <c r="NS24"/>
      <c r="NT24"/>
      <c r="NU24" s="126">
        <f>IF((COUNTA(NS$12:NS$42)+COUNTA(NT$12:NT$42)=0),0.6*NS$5,IF(OR(NS24="",NT24=""),0,IF(NS$6=0,IF(NS24&gt;=NS$8,NS$5,IF(NS24&lt;NT24,0,NS$5*(NS24-NT24)/(NS$8-NT24))),IF(NS24&lt;=NS$8,NS$5,IF(NS24&gt;NT24,0,NS$5*(NS24-NT24)/(NS$8-NT24))))))</f>
      </c>
      <c r="NV24" s="126">
        <f>IF(OR(NS24="",NT24=""),0,NS$5)</f>
      </c>
      <c r="NW24" s="125">
        <f>IF(NS$6=0,RANK(NU24,NU$12:NU$42,0),RANK(NU24,NU$12:NU$42,1))</f>
      </c>
      <c r="NX24"/>
      <c r="NY24"/>
      <c r="NZ24" s="126">
        <f>IF((COUNTA(NX$12:NX$42)+COUNTA(NY$12:NY$42)=0),0.6*NX$5,IF(OR(NX24="",NY24=""),0,IF(NX$6=0,IF(NX24&gt;=NX$8,NX$5,IF(NX24&lt;NY24,0,NX$5*(NX24-NY24)/(NX$8-NY24))),IF(NX24&lt;=NX$8,NX$5,IF(NX24&gt;NY24,0,NX$5*(NX24-NY24)/(NX$8-NY24))))))</f>
      </c>
      <c r="OA24" s="126">
        <f>IF(OR(NX24="",NY24=""),0,NX$5)</f>
      </c>
      <c r="OB24" s="125">
        <f>IF(NX$6=0,RANK(NZ24,NZ$12:NZ$42,0),RANK(NZ24,NZ$12:NZ$42,1))</f>
      </c>
      <c r="OC24"/>
      <c r="OD24"/>
      <c r="OE24" s="126">
        <f>IF((COUNTA(OC$12:OC$42)+COUNTA(OD$12:OD$42)=0),0.6*OC$5,IF(OR(OC24="",OD24=""),0,IF(OC$6=0,IF(OC24&gt;=OC$8,OC$5,IF(OC24&lt;OD24,0,OC$5*(OC24-OD24)/(OC$8-OD24))),IF(OC24&lt;=OC$8,OC$5,IF(OC24&gt;OD24,0,OC$5*(OC24-OD24)/(OC$8-OD24))))))</f>
      </c>
      <c r="OF24" s="126">
        <f>IF(OR(OC24="",OD24=""),0,OC$5)</f>
      </c>
      <c r="OG24" s="125">
        <f>IF(OC$6=0,RANK(OE24,OE$12:OE$42,0),RANK(OE24,OE$12:OE$42,1))</f>
      </c>
      <c r="OH24"/>
      <c r="OI24"/>
      <c r="OJ24" s="126">
        <f>IF((COUNTA(OH$12:OH$42)+COUNTA(OI$12:OI$42)=0),0.6*OH$5,IF(OR(OH24="",OI24=""),0,IF(OH$6=0,IF(OH24&gt;=OH$8,OH$5,IF(OH24&lt;OI24,0,OH$5*(OH24-OI24)/(OH$8-OI24))),IF(OH24&lt;=OH$8,OH$5,IF(OH24&gt;OI24,0,OH$5*(OH24-OI24)/(OH$8-OI24))))))</f>
      </c>
      <c r="OK24" s="126">
        <f>IF(OR(OH24="",OI24=""),0,OH$5)</f>
      </c>
      <c r="OL24" s="125">
        <f>IF(OH$6=0,RANK(OJ24,OJ$12:OJ$42,0),RANK(OJ24,OJ$12:OJ$42,1))</f>
      </c>
      <c r="OM24"/>
      <c r="ON24"/>
      <c r="OO24" s="126">
        <f>IF((COUNTA(OM$12:OM$42)+COUNTA(ON$12:ON$42)=0),0.6*OM$5,IF(OR(OM24="",ON24=""),0,IF(OM$6=0,IF(OM24&gt;=OM$8,OM$5,IF(OM24&lt;ON24,0,OM$5*(OM24-ON24)/(OM$8-ON24))),IF(OM24&lt;=OM$8,OM$5,IF(OM24&gt;ON24,0,OM$5*(OM24-ON24)/(OM$8-ON24))))))</f>
      </c>
      <c r="OP24" s="126">
        <f>IF(OR(OM24="",ON24=""),0,OM$5)</f>
      </c>
      <c r="OQ24" s="125">
        <f>IF(OM$6=0,RANK(OO24,OO$12:OO$42,0),RANK(OO24,OO$12:OO$42,1))</f>
      </c>
      <c r="OR24"/>
      <c r="OS24"/>
      <c r="OT24" s="126">
        <f>IF((COUNTA(OR$12:OR$42)+COUNTA(OS$12:OS$42)=0),0.6*OR$5,IF(OR(OR24="",OS24=""),0,IF(OR$6=0,IF(OR24&gt;=OR$8,OR$5,IF(OR24&lt;OS24,0,OR$5*(OR24-OS24)/(OR$8-OS24))),IF(OR24&lt;=OR$8,OR$5,IF(OR24&gt;OS24,0,OR$5*(OR24-OS24)/(OR$8-OS24))))))</f>
      </c>
      <c r="OU24" s="126">
        <f>IF(OR(OR24="",OS24=""),0,OR$5)</f>
      </c>
      <c r="OV24" s="125">
        <f>IF(OR$6=0,RANK(OT24,OT$12:OT$42,0),RANK(OT24,OT$12:OT$42,1))</f>
      </c>
      <c r="OW24"/>
      <c r="OX24"/>
      <c r="OY24" s="126">
        <f>IF((COUNTA(OW$12:OW$42)+COUNTA(OX$12:OX$42)=0),0.6*OW$5,IF(OR(OW24="",OX24=""),0,IF(OW$6=0,IF(OW24&gt;=OW$8,OW$5,IF(OW24&lt;OX24,0,OW$5*(OW24-OX24)/(OW$8-OX24))),IF(OW24&lt;=OW$8,OW$5,IF(OW24&gt;OX24,0,OW$5*(OW24-OX24)/(OW$8-OX24))))))</f>
      </c>
      <c r="OZ24" s="126">
        <f>IF(OR(OW24="",OX24=""),0,OW$5)</f>
      </c>
      <c r="PA24" s="125">
        <f>IF(OW$6=0,RANK(OY24,OY$12:OY$42,0),RANK(OY24,OY$12:OY$42,1))</f>
      </c>
      <c r="PB24"/>
      <c r="PC24"/>
      <c r="PD24" s="126">
        <f>IF((COUNTA(PB$12:PB$42)+COUNTA(PC$12:PC$42)=0),0.6*PB$5,IF(OR(PB24="",PC24=""),0,IF(PB$6=0,IF(PB24&gt;=PB$8,PB$5,IF(PB24&lt;PC24,0,PB$5*(PB24-PC24)/(PB$8-PC24))),IF(PB24&lt;=PB$8,PB$5,IF(PB24&gt;PC24,0,PB$5*(PB24-PC24)/(PB$8-PC24))))))</f>
      </c>
      <c r="PE24" s="126">
        <f>IF(OR(PB24="",PC24=""),0,PB$5)</f>
      </c>
      <c r="PF24" s="125">
        <f>IF(PB$6=0,RANK(PD24,PD$12:PD$42,0),RANK(PD24,PD$12:PD$42,1))</f>
      </c>
      <c r="PG24"/>
      <c r="PH24"/>
      <c r="PI24" s="126">
        <f>IF((COUNTA(PG$12:PG$42)+COUNTA(PH$12:PH$42)=0),0.6*PG$5,IF(OR(PG24="",PH24=""),0,IF(PG$6=0,IF(PG24&gt;=PG$8,PG$5,IF(PG24&lt;PH24,0,PG$5*(PG24-PH24)/(PG$8-PH24))),IF(PG24&lt;=PG$8,PG$5,IF(PG24&gt;PH24,0,PG$5*(PG24-PH24)/(PG$8-PH24))))))</f>
      </c>
      <c r="PJ24" s="126">
        <f>IF(OR(PG24="",PH24=""),0,PG$5)</f>
      </c>
      <c r="PK24" s="125">
        <f>IF(PG$6=0,RANK(PI24,PI$12:PI$42,0),RANK(PI24,PI$12:PI$42,1))</f>
      </c>
      <c r="PL24"/>
      <c r="PM24"/>
      <c r="PN24" s="126">
        <f>IF((COUNTA(PL$12:PL$42)+COUNTA(PM$12:PM$42)=0),0.6*PL$5,IF(OR(PL24="",PM24=""),0,IF(PL$6=0,IF(PL24&gt;=PL$8,PL$5,IF(PL24&lt;PM24,0,PL$5*(PL24-PM24)/(PL$8-PM24))),IF(PL24&lt;=PL$8,PL$5,IF(PL24&gt;PM24,0,PL$5*(PL24-PM24)/(PL$8-PM24))))))</f>
      </c>
      <c r="PO24" s="126">
        <f>IF(OR(PL24="",PM24=""),0,PL$5)</f>
      </c>
      <c r="PP24" s="125">
        <f>IF(PL$6=0,RANK(PN24,PN$12:PN$42,0),RANK(PN24,PN$12:PN$42,1))</f>
      </c>
      <c r="PQ24"/>
      <c r="PR24"/>
      <c r="PS24" s="126">
        <f>IF((COUNTA(PQ$12:PQ$42)+COUNTA(PR$12:PR$42)=0),0.6*PQ$5,IF(OR(PQ24="",PR24=""),0,IF(PQ$6=0,IF(PQ24&gt;=PQ$8,PQ$5,IF(PQ24&lt;PR24,0,PQ$5*(PQ24-PR24)/(PQ$8-PR24))),IF(PQ24&lt;=PQ$8,PQ$5,IF(PQ24&gt;PR24,0,PQ$5*(PQ24-PR24)/(PQ$8-PR24))))))</f>
      </c>
      <c r="PT24" s="126">
        <f>IF(OR(PQ24="",PR24=""),0,PQ$5)</f>
      </c>
      <c r="PU24" s="125">
        <f>IF(PQ$6=0,RANK(PS24,PS$12:PS$42,0),RANK(PS24,PS$12:PS$42,1))</f>
      </c>
      <c r="PV24"/>
      <c r="PW24"/>
      <c r="PX24" s="126">
        <f>IF((COUNTA(PV$12:PV$42)+COUNTA(PW$12:PW$42)=0),0.6*PV$5,IF(OR(PV24="",PW24=""),0,IF(PV$6=0,IF(PV24&gt;=PV$8,PV$5,IF(PV24&lt;PW24,0,PV$5*(PV24-PW24)/(PV$8-PW24))),IF(PV24&lt;=PV$8,PV$5,IF(PV24&gt;PW24,0,PV$5*(PV24-PW24)/(PV$8-PW24))))))</f>
      </c>
      <c r="PY24" s="126">
        <f>IF(OR(PV24="",PW24=""),0,PV$5)</f>
      </c>
      <c r="PZ24" s="125">
        <f>IF(PV$6=0,RANK(PX24,PX$12:PX$42,0),RANK(PX24,PX$12:PX$42,1))</f>
      </c>
      <c r="QA24"/>
      <c r="QB24"/>
      <c r="QC24" s="126">
        <f>IF((COUNTA(QA$12:QA$42)+COUNTA(QB$12:QB$42)=0),0.6*QA$5,IF(OR(QA24="",QB24=""),0,IF(QA$6=0,IF(QA24&gt;=QA$8,QA$5,IF(QA24&lt;QB24,0,QA$5*(QA24-QB24)/(QA$8-QB24))),IF(QA24&lt;=QA$8,QA$5,IF(QA24&gt;QB24,0,QA$5*(QA24-QB24)/(QA$8-QB24))))))</f>
      </c>
      <c r="QD24" s="126">
        <f>IF(OR(QA24="",QB24=""),0,QA$5)</f>
      </c>
      <c r="QE24" s="125">
        <f>IF(QA$6=0,RANK(QC24,QC$12:QC$42,0),RANK(QC24,QC$12:QC$42,1))</f>
      </c>
      <c r="QF24"/>
      <c r="QG24"/>
      <c r="QH24" s="126">
        <f>IF((COUNTA(QF$12:QF$42)+COUNTA(QG$12:QG$42)=0),0.6*QF$5,IF(OR(QF24="",QG24=""),0,IF(QF$6=0,IF(QF24&gt;=QF$8,QF$5,IF(QF24&lt;QG24,0,QF$5*(QF24-QG24)/(QF$8-QG24))),IF(QF24&lt;=QF$8,QF$5,IF(QF24&gt;QG24,0,QF$5*(QF24-QG24)/(QF$8-QG24))))))</f>
      </c>
      <c r="QI24" s="126">
        <f>IF(OR(QF24="",QG24=""),0,QF$5)</f>
      </c>
      <c r="QJ24" s="125">
        <f>IF(QF$6=0,RANK(QH24,QH$12:QH$42,0),RANK(QH24,QH$12:QH$42,1))</f>
      </c>
      <c r="QK24"/>
      <c r="QL24"/>
      <c r="QM24" s="126">
        <f>IF((COUNTA(QK$12:QK$42)+COUNTA(QL$12:QL$42)=0),0.6*QK$5,IF(OR(QK24="",QL24=""),0,IF(QK$6=0,IF(QK24&gt;=QK$8,QK$5,IF(QK24&lt;QL24,0,QK$5*(QK24-QL24)/(QK$8-QL24))),IF(QK24&lt;=QK$8,QK$5,IF(QK24&gt;QL24,0,QK$5*(QK24-QL24)/(QK$8-QL24))))))</f>
      </c>
      <c r="QN24" s="126">
        <f>IF(OR(QK24="",QL24=""),0,QK$5)</f>
      </c>
      <c r="QO24" s="125">
        <f>IF(QK$6=0,RANK(QM24,QM$12:QM$42,0),RANK(QM24,QM$12:QM$42,1))</f>
      </c>
      <c r="QP24"/>
      <c r="QQ24"/>
      <c r="QR24" s="126">
        <f>IF((COUNTA(QP$12:QP$42)+COUNTA(QQ$12:QQ$42)=0),0.6*QP$5,IF(OR(QP24="",QQ24=""),0,IF(QP$6=0,IF(QP24&gt;=QP$8,QP$5,IF(QP24&lt;QQ24,0,QP$5*(QP24-QQ24)/(QP$8-QQ24))),IF(QP24&lt;=QP$8,QP$5,IF(QP24&gt;QQ24,0,QP$5*(QP24-QQ24)/(QP$8-QQ24))))))</f>
      </c>
      <c r="QS24" s="126">
        <f>IF(OR(QP24="",QQ24=""),0,QP$5)</f>
      </c>
      <c r="QT24" s="125">
        <f>IF(QP$6=0,RANK(QR24,QR$12:QR$42,0),RANK(QR24,QR$12:QR$42,1))</f>
      </c>
      <c r="QU24" s="126">
        <v>97.51</v>
      </c>
      <c r="QV24" s="126">
        <v>92.67</v>
      </c>
      <c r="QW24" s="126">
        <f>IF((COUNTA(QU$12:QU$42)+COUNTA(QV$12:QV$42)=0),0.6*QU$5,IF(OR(QU24="",QV24=""),0,IF(QU$6=0,IF(QU24&gt;=QU$8,QU$5,IF(QU24&lt;QV24,0,QU$5*(QU24-QV24)/(QU$8-QV24))),IF(QU24&lt;=QU$8,QU$5,IF(QU24&gt;QV24,0,QU$5*(QU24-QV24)/(QU$8-QV24))))))</f>
      </c>
      <c r="QX24" s="126">
        <f>IF(OR(QU24="",QV24=""),0,QU$5)</f>
      </c>
      <c r="QY24" s="125">
        <f>IF(QU$6=0,RANK(QW24,QW$12:QW$42,0),RANK(QW24,QW$12:QW$42,1))</f>
      </c>
      <c r="QZ24" s="126">
        <v>97.51</v>
      </c>
      <c r="RA24" s="126">
        <v>92.011594</v>
      </c>
      <c r="RB24" s="126">
        <f>IF((COUNTA(QZ$12:QZ$42)+COUNTA(RA$12:RA$42)=0),0.6*QZ$5,IF(OR(QZ24="",RA24=""),0,IF(QZ$6=0,IF(QZ24&gt;=QZ$8,QZ$5,IF(QZ24&lt;RA24,0,QZ$5*(QZ24-RA24)/(QZ$8-RA24))),IF(QZ24&lt;=QZ$8,QZ$5,IF(QZ24&gt;RA24,0,QZ$5*(QZ24-RA24)/(QZ$8-RA24))))))</f>
      </c>
      <c r="RC24" s="126">
        <f>IF(OR(QZ24="",RA24=""),0,QZ$5)</f>
      </c>
      <c r="RD24" s="125">
        <f>IF(QZ$6=0,RANK(RB24,RB$12:RB$42,0),RANK(RB24,RB$12:RB$42,1))</f>
      </c>
      <c r="RE24" s="126">
        <v>100</v>
      </c>
      <c r="RF24" s="126">
        <v>91.67</v>
      </c>
      <c r="RG24" s="126">
        <f>IF((COUNTA(RE$12:RE$42)+COUNTA(RF$12:RF$42)=0),0.6*RE$5,IF(OR(RE24="",RF24=""),0,IF(RE$6=0,IF(RE24&gt;=RE$8,RE$5,IF(RE24&lt;RF24,0,RE$5*(RE24-RF24)/(RE$8-RF24))),IF(RE24&lt;=RE$8,RE$5,IF(RE24&gt;RF24,0,RE$5*(RE24-RF24)/(RE$8-RF24))))))</f>
      </c>
      <c r="RH24" s="126">
        <f>IF(OR(RE24="",RF24=""),0,RE$5)</f>
      </c>
      <c r="RI24" s="125">
        <f>IF(RE$6=0,RANK(RG24,RG$12:RG$42,0),RANK(RG24,RG$12:RG$42,1))</f>
      </c>
      <c r="RJ24" s="126">
        <v>100</v>
      </c>
      <c r="RK24" s="126">
        <v>93.33</v>
      </c>
      <c r="RL24" s="126">
        <f>IF((COUNTA(RJ$12:RJ$42)+COUNTA(RK$12:RK$42)=0),0.6*RJ$5,IF(OR(RJ24="",RK24=""),0,IF(RJ$6=0,IF(RJ24&gt;=RJ$8,RJ$5,IF(RJ24&lt;RK24,0,RJ$5*(RJ24-RK24)/(RJ$8-RK24))),IF(RJ24&lt;=RJ$8,RJ$5,IF(RJ24&gt;RK24,0,RJ$5*(RJ24-RK24)/(RJ$8-RK24))))))</f>
      </c>
      <c r="RM24" s="126">
        <f>IF(OR(RJ24="",RK24=""),0,RJ$5)</f>
      </c>
      <c r="RN24" s="125">
        <f>IF(RJ$6=0,RANK(RL24,RL$12:RL$42,0),RANK(RL24,RL$12:RL$42,1))</f>
      </c>
      <c r="RO24" s="126">
        <v>2.28</v>
      </c>
      <c r="RP24" s="126">
        <v>1.22</v>
      </c>
      <c r="RQ24" s="126">
        <f>IF((COUNTA(RO$12:RO$42)+COUNTA(RP$12:RP$42)=0),0.6*RO$5,IF(OR(RO24="",RP24=""),0,IF(RO$6=0,IF(RO24&gt;=RO$8,RO$5,IF(RO24&lt;RP24,0,RO$5*(RO24-RP24)/(RO$8-RP24))),IF(RO24&lt;=RO$8,RO$5,IF(RO24&gt;RP24,0,RO$5*(RO24-RP24)/(RO$8-RP24))))))</f>
      </c>
      <c r="RR24" s="126">
        <f>IF(OR(RO24="",RP24=""),0,RO$5)</f>
      </c>
      <c r="RS24" s="125">
        <f>IF(RO$6=0,RANK(RQ24,RQ$12:RQ$42,0),RANK(RQ24,RQ$12:RQ$42,1))</f>
      </c>
      <c r="RT24" s="126">
        <v>2.28</v>
      </c>
      <c r="RU24" s="126">
        <v>3.52</v>
      </c>
      <c r="RV24" s="126">
        <f>IF((COUNTA(RT$12:RT$42)+COUNTA(RU$12:RU$42)=0),0.6*RT$5,IF(OR(RT24="",RU24=""),0,IF(RT$6=0,IF(RT24&gt;=RT$8,RT$5,IF(RT24&lt;RU24,0,RT$5*(RT24-RU24)/(RT$8-RU24))),IF(RT24&lt;=RT$8,RT$5,IF(RT24&gt;RU24,0,RT$5*(RT24-RU24)/(RT$8-RU24))))))</f>
      </c>
      <c r="RW24" s="126">
        <f>IF(OR(RT24="",RU24=""),0,RT$5)</f>
      </c>
      <c r="RX24" s="125">
        <f>IF(RT$6=0,RANK(RV24,RV$12:RV$42,0),RANK(RV24,RV$12:RV$42,1))</f>
      </c>
      <c r="RY24" s="126">
        <v>90.03</v>
      </c>
      <c r="RZ24"/>
      <c r="SA24" s="126">
        <f>IF((COUNTA(RY$12:RY$42)+COUNTA(RZ$12:RZ$42)=0),0.6*RY$5,IF(OR(RY24="",RZ24=""),0,IF(RY$6=0,IF(RY24&gt;=RY$8,RY$5,IF(RY24&lt;RZ24,0,RY$5*(RY24-RZ24)/(RY$8-RZ24))),IF(RY24&lt;=RY$8,RY$5,IF(RY24&gt;RZ24,0,RY$5*(RY24-RZ24)/(RY$8-RZ24))))))</f>
      </c>
      <c r="SB24" s="126">
        <f>IF(OR(RY24="",RZ24=""),0,RY$5)</f>
      </c>
      <c r="SC24" s="125">
        <f>IF(RY$6=0,RANK(SA24,SA$12:SA$42,0),RANK(SA24,SA$12:SA$42,1))</f>
      </c>
      <c r="SD24" s="126">
        <v>90.03</v>
      </c>
      <c r="SE24"/>
      <c r="SF24" s="126">
        <f>IF((COUNTA(SD$12:SD$42)+COUNTA(SE$12:SE$42)=0),0.6*SD$5,IF(OR(SD24="",SE24=""),0,IF(SD$6=0,IF(SD24&gt;=SD$8,SD$5,IF(SD24&lt;SE24,0,SD$5*(SD24-SE24)/(SD$8-SE24))),IF(SD24&lt;=SD$8,SD$5,IF(SD24&gt;SE24,0,SD$5*(SD24-SE24)/(SD$8-SE24))))))</f>
      </c>
      <c r="SG24" s="126">
        <f>IF(OR(SD24="",SE24=""),0,SD$5)</f>
      </c>
      <c r="SH24" s="125">
        <f>IF(SD$6=0,RANK(SF24,SF$12:SF$42,0),RANK(SF24,SF$12:SF$42,1))</f>
      </c>
      <c r="SI24" s="126">
        <v>100</v>
      </c>
      <c r="SJ24" s="126">
        <v>100</v>
      </c>
      <c r="SK24" s="126">
        <f>IF((COUNTA(SI$12:SI$42)+COUNTA(SJ$12:SJ$42)=0),0.6*SI$5,IF(OR(SI24="",SJ24=""),0,IF(SI$6=0,IF(SI24&gt;=SI$8,SI$5,IF(SI24&lt;SJ24,0,SI$5*(SI24-SJ24)/(SI$8-SJ24))),IF(SI24&lt;=SI$8,SI$5,IF(SI24&gt;SJ24,0,SI$5*(SI24-SJ24)/(SI$8-SJ24))))))</f>
      </c>
      <c r="SL24" s="126">
        <f>IF(OR(SI24="",SJ24=""),0,SI$5)</f>
      </c>
      <c r="SM24" s="125">
        <f>IF(SI$6=0,RANK(SK24,SK$12:SK$42,0),RANK(SK24,SK$12:SK$42,1))</f>
      </c>
      <c r="SN24" s="126">
        <v>100</v>
      </c>
      <c r="SO24" s="126">
        <v>100</v>
      </c>
      <c r="SP24" s="126">
        <f>IF((COUNTA(SN$12:SN$42)+COUNTA(SO$12:SO$42)=0),0.6*SN$5,IF(OR(SN24="",SO24=""),0,IF(SN$6=0,IF(SN24&gt;=SN$8,SN$5,IF(SN24&lt;SO24,0,SN$5*(SN24-SO24)/(SN$8-SO24))),IF(SN24&lt;=SN$8,SN$5,IF(SN24&gt;SO24,0,SN$5*(SN24-SO24)/(SN$8-SO24))))))</f>
      </c>
      <c r="SQ24" s="126">
        <f>IF(OR(SN24="",SO24=""),0,SN$5)</f>
      </c>
      <c r="SR24" s="125">
        <f>IF(SN$6=0,RANK(SP24,SP$12:SP$42,0),RANK(SP24,SP$12:SP$42,1))</f>
      </c>
      <c r="SS24" s="126">
        <v>2.18</v>
      </c>
      <c r="ST24" s="126">
        <v>2.18</v>
      </c>
      <c r="SU24" s="126">
        <f>IF((COUNTA(SS$12:SS$42)+COUNTA(ST$12:ST$42)=0),0.6*SS$5,IF(OR(SS24="",ST24=""),0,IF(SS$6=0,IF(SS24&gt;=SS$8,SS$5,IF(SS24&lt;ST24,0,SS$5*(SS24-ST24)/(SS$8-ST24))),IF(SS24&lt;=SS$8,SS$5,IF(SS24&gt;ST24,0,SS$5*(SS24-ST24)/(SS$8-ST24))))))</f>
      </c>
      <c r="SV24" s="126">
        <f>IF(OR(SS24="",ST24=""),0,SS$5)</f>
      </c>
      <c r="SW24" s="125">
        <f>IF(SS$6=0,RANK(SU24,SU$12:SU$42,0),RANK(SU24,SU$12:SU$42,1))</f>
      </c>
      <c r="SX24" s="126">
        <v>2.18</v>
      </c>
      <c r="SY24" s="126">
        <v>1.75</v>
      </c>
      <c r="SZ24" s="126">
        <f>IF((COUNTA(SX$12:SX$42)+COUNTA(SY$12:SY$42)=0),0.6*SX$5,IF(OR(SX24="",SY24=""),0,IF(SX$6=0,IF(SX24&gt;=SX$8,SX$5,IF(SX24&lt;SY24,0,SX$5*(SX24-SY24)/(SX$8-SY24))),IF(SX24&lt;=SX$8,SX$5,IF(SX24&gt;SY24,0,SX$5*(SX24-SY24)/(SX$8-SY24))))))</f>
      </c>
      <c r="TA24" s="126">
        <f>IF(OR(SX24="",SY24=""),0,SX$5)</f>
      </c>
      <c r="TB24" s="125">
        <f>IF(SX$6=0,RANK(SZ24,SZ$12:SZ$42,0),RANK(SZ24,SZ$12:SZ$42,1))</f>
      </c>
      <c r="TC24" s="126">
        <v>100</v>
      </c>
      <c r="TD24" s="126">
        <v>100</v>
      </c>
      <c r="TE24" s="126">
        <f>IF((COUNTA(TC$12:TC$42)+COUNTA(TD$12:TD$42)=0),0.6*TC$5,IF(OR(TC24="",TD24=""),0,IF(TC$6=0,IF(TC24&gt;=TC$8,TC$5,IF(TC24&lt;TD24,0,TC$5*(TC24-TD24)/(TC$8-TD24))),IF(TC24&lt;=TC$8,TC$5,IF(TC24&gt;TD24,0,TC$5*(TC24-TD24)/(TC$8-TD24))))))</f>
      </c>
      <c r="TF24" s="126">
        <f>IF(OR(TC24="",TD24=""),0,TC$5)</f>
      </c>
      <c r="TG24" s="125">
        <f>IF(TC$6=0,RANK(TE24,TE$12:TE$42,0),RANK(TE24,TE$12:TE$42,1))</f>
      </c>
      <c r="TH24" s="126">
        <v>100</v>
      </c>
      <c r="TI24" s="126">
        <v>100</v>
      </c>
      <c r="TJ24" s="126">
        <f>IF((COUNTA(TH$12:TH$42)+COUNTA(TI$12:TI$42)=0),0.6*TH$5,IF(OR(TH24="",TI24=""),0,IF(TH$6=0,IF(TH24&gt;=TH$8,TH$5,IF(TH24&lt;TI24,0,TH$5*(TH24-TI24)/(TH$8-TI24))),IF(TH24&lt;=TH$8,TH$5,IF(TH24&gt;TI24,0,TH$5*(TH24-TI24)/(TH$8-TI24))))))</f>
      </c>
      <c r="TK24" s="126">
        <f>IF(OR(TH24="",TI24=""),0,TH$5)</f>
      </c>
      <c r="TL24" s="125">
        <f>IF(TH$6=0,RANK(TJ24,TJ$12:TJ$42,0),RANK(TJ24,TJ$12:TJ$42,1))</f>
      </c>
      <c r="TM24" s="126">
        <v>0.62</v>
      </c>
      <c r="TN24" s="126">
        <v>0.62</v>
      </c>
      <c r="TO24" s="126">
        <f>IF((COUNTA(TM$12:TM$42)+COUNTA(TN$12:TN$42)=0),0.6*TM$5,IF(OR(TM24="",TN24=""),0,IF(TM$6=0,IF(TM24&gt;=TM$8,TM$5,IF(TM24&lt;TN24,0,TM$5*(TM24-TN24)/(TM$8-TN24))),IF(TM24&lt;=TM$8,TM$5,IF(TM24&gt;TN24,0,TM$5*(TM24-TN24)/(TM$8-TN24))))))</f>
      </c>
      <c r="TP24" s="126">
        <f>IF(OR(TM24="",TN24=""),0,TM$5)</f>
      </c>
      <c r="TQ24" s="125">
        <f>IF(TM$6=0,RANK(TO24,TO$12:TO$42,0),RANK(TO24,TO$12:TO$42,1))</f>
      </c>
      <c r="TR24" s="126">
        <v>0.62</v>
      </c>
      <c r="TS24" s="126">
        <v>0.63</v>
      </c>
      <c r="TT24" s="126">
        <f>IF((COUNTA(TR$12:TR$42)+COUNTA(TS$12:TS$42)=0),0.6*TR$5,IF(OR(TR24="",TS24=""),0,IF(TR$6=0,IF(TR24&gt;=TR$8,TR$5,IF(TR24&lt;TS24,0,TR$5*(TR24-TS24)/(TR$8-TS24))),IF(TR24&lt;=TR$8,TR$5,IF(TR24&gt;TS24,0,TR$5*(TR24-TS24)/(TR$8-TS24))))))</f>
      </c>
      <c r="TU24" s="126">
        <f>IF(OR(TR24="",TS24=""),0,TR$5)</f>
      </c>
      <c r="TV24" s="125">
        <f>IF(TR$6=0,RANK(TT24,TT$12:TT$42,0),RANK(TT24,TT$12:TT$42,1))</f>
      </c>
      <c r="TW24" s="126">
        <v>0</v>
      </c>
      <c r="TX24" s="126">
        <v>0</v>
      </c>
      <c r="TY24" s="126">
        <f>IF((COUNTA(TW$12:TW$42)+COUNTA(TX$12:TX$42)=0),0.6*TW$5,IF(OR(TW24="",TX24=""),0,IF(TW$6=0,IF(TW24&gt;=TW$8,TW$5,IF(TW24&lt;TX24,0,TW$5*(TW24-TX24)/(TW$8-TX24))),IF(TW24&lt;=TW$8,TW$5,IF(TW24&gt;TX24,0,TW$5*(TW24-TX24)/(TW$8-TX24))))))</f>
      </c>
      <c r="TZ24" s="126">
        <f>IF(OR(TW24="",TX24=""),0,TW$5)</f>
      </c>
      <c r="UA24" s="125">
        <f>IF(TW$6=0,RANK(TY24,TY$12:TY$42,0),RANK(TY24,TY$12:TY$42,1))</f>
      </c>
      <c r="UB24" s="126">
        <v>0</v>
      </c>
      <c r="UC24" s="126">
        <v>0</v>
      </c>
      <c r="UD24" s="126">
        <f>IF((COUNTA(UB$12:UB$42)+COUNTA(UC$12:UC$42)=0),0.6*UB$5,IF(OR(UB24="",UC24=""),0,IF(UB$6=0,IF(UB24&gt;=UB$8,UB$5,IF(UB24&lt;UC24,0,UB$5*(UB24-UC24)/(UB$8-UC24))),IF(UB24&lt;=UB$8,UB$5,IF(UB24&gt;UC24,0,UB$5*(UB24-UC24)/(UB$8-UC24))))))</f>
      </c>
      <c r="UE24" s="126">
        <f>IF(OR(UB24="",UC24=""),0,UB$5)</f>
      </c>
      <c r="UF24" s="125">
        <f>IF(UB$6=0,RANK(UD24,UD$12:UD$42,0),RANK(UD24,UD$12:UD$42,1))</f>
      </c>
      <c r="UG24" s="126">
        <v>32.177978515625</v>
      </c>
      <c r="UH24" s="126">
        <v>17.9365625</v>
      </c>
      <c r="UI24" s="126">
        <f>IF((COUNTA(UG$12:UG$42)+COUNTA(UH$12:UH$42)=0),0.6*UG$5,IF(OR(UG24="",UH24=""),0,IF(UG$6=0,IF(UG24&gt;=UG$8,UG$5,IF(UG24&lt;UH24,0,UG$5*(UG24-UH24)/(UG$8-UH24))),IF(UG24&lt;=UG$8,UG$5,IF(UG24&gt;UH24,0,UG$5*(UG24-UH24)/(UG$8-UH24))))))</f>
      </c>
      <c r="UJ24" s="126">
        <f>IF(OR(UG24="",UH24=""),0,UG$5)</f>
      </c>
      <c r="UK24" s="125">
        <f>IF(UG$6=0,RANK(UI24,UI$12:UI$42,0),RANK(UI24,UI$12:UI$42,1))</f>
      </c>
      <c r="UL24" s="126">
        <v>32.177978515625</v>
      </c>
      <c r="UM24" s="126">
        <v>20.95494140625</v>
      </c>
      <c r="UN24" s="126">
        <f>IF((COUNTA(UL$12:UL$42)+COUNTA(UM$12:UM$42)=0),0.6*UL$5,IF(OR(UL24="",UM24=""),0,IF(UL$6=0,IF(UL24&gt;=UL$8,UL$5,IF(UL24&lt;UM24,0,UL$5*(UL24-UM24)/(UL$8-UM24))),IF(UL24&lt;=UL$8,UL$5,IF(UL24&gt;UM24,0,UL$5*(UL24-UM24)/(UL$8-UM24))))))</f>
      </c>
      <c r="UO24" s="126">
        <f>IF(OR(UL24="",UM24=""),0,UL$5)</f>
      </c>
      <c r="UP24" s="125">
        <f>IF(UL$6=0,RANK(UN24,UN$12:UN$42,0),RANK(UN24,UN$12:UN$42,1))</f>
      </c>
      <c r="UQ24" s="126">
        <v>6.519150390625</v>
      </c>
      <c r="UR24" s="126">
        <v>0.961982421875</v>
      </c>
      <c r="US24" s="126">
        <f>IF((COUNTA(UQ$12:UQ$42)+COUNTA(UR$12:UR$42)=0),0.6*UQ$5,IF(OR(UQ24="",UR24=""),0,IF(UQ$6=0,IF(UQ24&gt;=UQ$8,UQ$5,IF(UQ24&lt;UR24,0,UQ$5*(UQ24-UR24)/(UQ$8-UR24))),IF(UQ24&lt;=UQ$8,UQ$5,IF(UQ24&gt;UR24,0,UQ$5*(UQ24-UR24)/(UQ$8-UR24))))))</f>
      </c>
      <c r="UT24" s="126">
        <f>IF(OR(UQ24="",UR24=""),0,UQ$5)</f>
      </c>
      <c r="UU24" s="125">
        <f>IF(UQ$6=0,RANK(US24,US$12:US$42,0),RANK(US24,US$12:US$42,1))</f>
      </c>
      <c r="UV24" s="126">
        <v>6.519150390625</v>
      </c>
      <c r="UW24" s="126">
        <v>5.052998046875</v>
      </c>
      <c r="UX24" s="126">
        <f>IF((COUNTA(UV$12:UV$42)+COUNTA(UW$12:UW$42)=0),0.6*UV$5,IF(OR(UV24="",UW24=""),0,IF(UV$6=0,IF(UV24&gt;=UV$8,UV$5,IF(UV24&lt;UW24,0,UV$5*(UV24-UW24)/(UV$8-UW24))),IF(UV24&lt;=UV$8,UV$5,IF(UV24&gt;UW24,0,UV$5*(UV24-UW24)/(UV$8-UW24))))))</f>
      </c>
      <c r="UY24" s="126">
        <f>IF(OR(UV24="",UW24=""),0,UV$5)</f>
      </c>
      <c r="UZ24" s="125">
        <f>IF(UV$6=0,RANK(UX24,UX$12:UX$42,0),RANK(UX24,UX$12:UX$42,1))</f>
      </c>
      <c r="VA24" s="126">
        <v>99.34</v>
      </c>
      <c r="VB24" s="126">
        <v>98.56</v>
      </c>
      <c r="VC24" s="126">
        <f>IF((COUNTA(VA$12:VA$42)+COUNTA(VB$12:VB$42)=0),0.6*VA$5,IF(OR(VA24="",VB24=""),0,IF(VA$6=0,IF(VA24&gt;=VA$8,VA$5,IF(VA24&lt;VB24,0,VA$5*(VA24-VB24)/(VA$8-VB24))),IF(VA24&lt;=VA$8,VA$5,IF(VA24&gt;VB24,0,VA$5*(VA24-VB24)/(VA$8-VB24))))))</f>
      </c>
      <c r="VD24" s="126">
        <f>IF(OR(VA24="",VB24=""),0,VA$5)</f>
      </c>
      <c r="VE24" s="125">
        <f>IF(VA$6=0,RANK(VC24,VC$12:VC$42,0),RANK(VC24,VC$12:VC$42,1))</f>
      </c>
      <c r="VF24" s="126">
        <v>99.34</v>
      </c>
      <c r="VG24" s="126">
        <v>98.561584</v>
      </c>
      <c r="VH24" s="126">
        <f>IF((COUNTA(VF$12:VF$42)+COUNTA(VG$12:VG$42)=0),0.6*VF$5,IF(OR(VF24="",VG24=""),0,IF(VF$6=0,IF(VF24&gt;=VF$8,VF$5,IF(VF24&lt;VG24,0,VF$5*(VF24-VG24)/(VF$8-VG24))),IF(VF24&lt;=VF$8,VF$5,IF(VF24&gt;VG24,0,VF$5*(VF24-VG24)/(VF$8-VG24))))))</f>
      </c>
      <c r="VI24" s="126">
        <f>IF(OR(VF24="",VG24=""),0,VF$5)</f>
      </c>
      <c r="VJ24" s="125">
        <f>IF(VF$6=0,RANK(VH24,VH$12:VH$42,0),RANK(VH24,VH$12:VH$42,1))</f>
      </c>
      <c r="VK24" s="126">
        <v>98.57</v>
      </c>
      <c r="VL24" s="126">
        <v>98.46</v>
      </c>
      <c r="VM24" s="126">
        <f>IF((COUNTA(VK$12:VK$42)+COUNTA(VL$12:VL$42)=0),0.6*VK$5,IF(OR(VK24="",VL24=""),0,IF(VK$6=0,IF(VK24&gt;=VK$8,VK$5,IF(VK24&lt;VL24,0,VK$5*(VK24-VL24)/(VK$8-VL24))),IF(VK24&lt;=VK$8,VK$5,IF(VK24&gt;VL24,0,VK$5*(VK24-VL24)/(VK$8-VL24))))))</f>
      </c>
      <c r="VN24" s="126">
        <f>IF(OR(VK24="",VL24=""),0,VK$5)</f>
      </c>
      <c r="VO24" s="125">
        <f>IF(VK$6=0,RANK(VM24,VM$12:VM$42,0),RANK(VM24,VM$12:VM$42,1))</f>
      </c>
      <c r="VP24" s="126">
        <v>98.57</v>
      </c>
      <c r="VQ24" s="126">
        <v>98.48</v>
      </c>
      <c r="VR24" s="126">
        <f>IF((COUNTA(VP$12:VP$42)+COUNTA(VQ$12:VQ$42)=0),0.6*VP$5,IF(OR(VP24="",VQ24=""),0,IF(VP$6=0,IF(VP24&gt;=VP$8,VP$5,IF(VP24&lt;VQ24,0,VP$5*(VP24-VQ24)/(VP$8-VQ24))),IF(VP24&lt;=VP$8,VP$5,IF(VP24&gt;VQ24,0,VP$5*(VP24-VQ24)/(VP$8-VQ24))))))</f>
      </c>
      <c r="VS24" s="126">
        <f>IF(OR(VP24="",VQ24=""),0,VP$5)</f>
      </c>
      <c r="VT24" s="125">
        <f>IF(VP$6=0,RANK(VR24,VR$12:VR$42,0),RANK(VR24,VR$12:VR$42,1))</f>
      </c>
      <c r="VU24" s="126">
        <v>1.8</v>
      </c>
      <c r="VV24" s="126">
        <v>1.07</v>
      </c>
      <c r="VW24" s="126">
        <f>IF((COUNTA(VU$12:VU$42)+COUNTA(VV$12:VV$42)=0),0.6*VU$5,IF(OR(VU24="",VV24=""),0,IF(VU$6=0,IF(VU24&gt;=VU$8,VU$5,IF(VU24&lt;VV24,0,VU$5*(VU24-VV24)/(VU$8-VV24))),IF(VU24&lt;=VU$8,VU$5,IF(VU24&gt;VV24,0,VU$5*(VU24-VV24)/(VU$8-VV24))))))</f>
      </c>
      <c r="VX24" s="126">
        <f>IF(OR(VU24="",VV24=""),0,VU$5)</f>
      </c>
      <c r="VY24" s="125">
        <f>IF(VU$6=0,RANK(VW24,VW$12:VW$42,0),RANK(VW24,VW$12:VW$42,1))</f>
      </c>
      <c r="VZ24" s="126">
        <v>1.8</v>
      </c>
      <c r="WA24" s="126">
        <v>3.87</v>
      </c>
      <c r="WB24" s="126">
        <f>IF((COUNTA(VZ$12:VZ$42)+COUNTA(WA$12:WA$42)=0),0.6*VZ$5,IF(OR(VZ24="",WA24=""),0,IF(VZ$6=0,IF(VZ24&gt;=VZ$8,VZ$5,IF(VZ24&lt;WA24,0,VZ$5*(VZ24-WA24)/(VZ$8-WA24))),IF(VZ24&lt;=VZ$8,VZ$5,IF(VZ24&gt;WA24,0,VZ$5*(VZ24-WA24)/(VZ$8-WA24))))))</f>
      </c>
      <c r="WC24" s="126">
        <f>IF(OR(VZ24="",WA24=""),0,VZ$5)</f>
      </c>
      <c r="WD24" s="125">
        <f>IF(VZ$6=0,RANK(WB24,WB$12:WB$42,0),RANK(WB24,WB$12:WB$42,1))</f>
      </c>
      <c r="WE24" s="126">
        <v>98.02</v>
      </c>
      <c r="WF24"/>
      <c r="WG24" s="126">
        <f>IF((COUNTA(WE$12:WE$42)+COUNTA(WF$12:WF$42)=0),0.6*WE$5,IF(OR(WE24="",WF24=""),0,IF(WE$6=0,IF(WE24&gt;=WE$8,WE$5,IF(WE24&lt;WF24,0,WE$5*(WE24-WF24)/(WE$8-WF24))),IF(WE24&lt;=WE$8,WE$5,IF(WE24&gt;WF24,0,WE$5*(WE24-WF24)/(WE$8-WF24))))))</f>
      </c>
      <c r="WH24" s="126">
        <f>IF(OR(WE24="",WF24=""),0,WE$5)</f>
      </c>
      <c r="WI24" s="125">
        <f>IF(WE$6=0,RANK(WG24,WG$12:WG$42,0),RANK(WG24,WG$12:WG$42,1))</f>
      </c>
      <c r="WJ24" s="126">
        <v>98.02</v>
      </c>
      <c r="WK24"/>
      <c r="WL24" s="126">
        <f>IF((COUNTA(WJ$12:WJ$42)+COUNTA(WK$12:WK$42)=0),0.6*WJ$5,IF(OR(WJ24="",WK24=""),0,IF(WJ$6=0,IF(WJ24&gt;=WJ$8,WJ$5,IF(WJ24&lt;WK24,0,WJ$5*(WJ24-WK24)/(WJ$8-WK24))),IF(WJ24&lt;=WJ$8,WJ$5,IF(WJ24&gt;WK24,0,WJ$5*(WJ24-WK24)/(WJ$8-WK24))))))</f>
      </c>
      <c r="WM24" s="126">
        <f>IF(OR(WJ24="",WK24=""),0,WJ$5)</f>
      </c>
      <c r="WN24" s="125">
        <f>IF(WJ$6=0,RANK(WL24,WL$12:WL$42,0),RANK(WL24,WL$12:WL$42,1))</f>
      </c>
      <c r="WO24" s="126">
        <v>97.95</v>
      </c>
      <c r="WP24" s="126">
        <v>100</v>
      </c>
      <c r="WQ24" s="126">
        <f>IF((COUNTA(WO$12:WO$42)+COUNTA(WP$12:WP$42)=0),0.6*WO$5,IF(OR(WO24="",WP24=""),0,IF(WO$6=0,IF(WO24&gt;=WO$8,WO$5,IF(WO24&lt;WP24,0,WO$5*(WO24-WP24)/(WO$8-WP24))),IF(WO24&lt;=WO$8,WO$5,IF(WO24&gt;WP24,0,WO$5*(WO24-WP24)/(WO$8-WP24))))))</f>
      </c>
      <c r="WR24" s="126">
        <f>IF(OR(WO24="",WP24=""),0,WO$5)</f>
      </c>
      <c r="WS24" s="125">
        <f>IF(WO$6=0,RANK(WQ24,WQ$12:WQ$42,0),RANK(WQ24,WQ$12:WQ$42,1))</f>
      </c>
      <c r="WT24" s="126">
        <v>97.95</v>
      </c>
      <c r="WU24" s="126">
        <v>100</v>
      </c>
      <c r="WV24" s="126">
        <f>IF((COUNTA(WT$12:WT$42)+COUNTA(WU$12:WU$42)=0),0.6*WT$5,IF(OR(WT24="",WU24=""),0,IF(WT$6=0,IF(WT24&gt;=WT$8,WT$5,IF(WT24&lt;WU24,0,WT$5*(WT24-WU24)/(WT$8-WU24))),IF(WT24&lt;=WT$8,WT$5,IF(WT24&gt;WU24,0,WT$5*(WT24-WU24)/(WT$8-WU24))))))</f>
      </c>
      <c r="WW24" s="126">
        <f>IF(OR(WT24="",WU24=""),0,WT$5)</f>
      </c>
      <c r="WX24" s="125">
        <f>IF(WT$6=0,RANK(WV24,WV$12:WV$42,0),RANK(WV24,WV$12:WV$42,1))</f>
      </c>
      <c r="WY24" s="126">
        <v>2.6</v>
      </c>
      <c r="WZ24" s="126">
        <v>1.8</v>
      </c>
      <c r="XA24" s="126">
        <f>IF((COUNTA(WY$12:WY$42)+COUNTA(WZ$12:WZ$42)=0),0.6*WY$5,IF(OR(WY24="",WZ24=""),0,IF(WY$6=0,IF(WY24&gt;=WY$8,WY$5,IF(WY24&lt;WZ24,0,WY$5*(WY24-WZ24)/(WY$8-WZ24))),IF(WY24&lt;=WY$8,WY$5,IF(WY24&gt;WZ24,0,WY$5*(WY24-WZ24)/(WY$8-WZ24))))))</f>
      </c>
      <c r="XB24" s="126">
        <f>IF(OR(WY24="",WZ24=""),0,WY$5)</f>
      </c>
      <c r="XC24" s="125">
        <f>IF(WY$6=0,RANK(XA24,XA$12:XA$42,0),RANK(XA24,XA$12:XA$42,1))</f>
      </c>
      <c r="XD24" s="126">
        <v>2.6</v>
      </c>
      <c r="XE24" s="126">
        <v>1.42</v>
      </c>
      <c r="XF24" s="126">
        <f>IF((COUNTA(XD$12:XD$42)+COUNTA(XE$12:XE$42)=0),0.6*XD$5,IF(OR(XD24="",XE24=""),0,IF(XD$6=0,IF(XD24&gt;=XD$8,XD$5,IF(XD24&lt;XE24,0,XD$5*(XD24-XE24)/(XD$8-XE24))),IF(XD24&lt;=XD$8,XD$5,IF(XD24&gt;XE24,0,XD$5*(XD24-XE24)/(XD$8-XE24))))))</f>
      </c>
      <c r="XG24" s="126">
        <f>IF(OR(XD24="",XE24=""),0,XD$5)</f>
      </c>
      <c r="XH24" s="125">
        <f>IF(XD$6=0,RANK(XF24,XF$12:XF$42,0),RANK(XF24,XF$12:XF$42,1))</f>
      </c>
      <c r="XI24" s="126">
        <v>100</v>
      </c>
      <c r="XJ24" s="126">
        <v>100</v>
      </c>
      <c r="XK24" s="126">
        <f>IF((COUNTA(XI$12:XI$42)+COUNTA(XJ$12:XJ$42)=0),0.6*XI$5,IF(OR(XI24="",XJ24=""),0,IF(XI$6=0,IF(XI24&gt;=XI$8,XI$5,IF(XI24&lt;XJ24,0,XI$5*(XI24-XJ24)/(XI$8-XJ24))),IF(XI24&lt;=XI$8,XI$5,IF(XI24&gt;XJ24,0,XI$5*(XI24-XJ24)/(XI$8-XJ24))))))</f>
      </c>
      <c r="XL24" s="126">
        <f>IF(OR(XI24="",XJ24=""),0,XI$5)</f>
      </c>
      <c r="XM24" s="125">
        <f>IF(XI$6=0,RANK(XK24,XK$12:XK$42,0),RANK(XK24,XK$12:XK$42,1))</f>
      </c>
      <c r="XN24" s="126">
        <v>100</v>
      </c>
      <c r="XO24" s="126">
        <v>95.83</v>
      </c>
      <c r="XP24" s="126">
        <f>IF((COUNTA(XN$12:XN$42)+COUNTA(XO$12:XO$42)=0),0.6*XN$5,IF(OR(XN24="",XO24=""),0,IF(XN$6=0,IF(XN24&gt;=XN$8,XN$5,IF(XN24&lt;XO24,0,XN$5*(XN24-XO24)/(XN$8-XO24))),IF(XN24&lt;=XN$8,XN$5,IF(XN24&gt;XO24,0,XN$5*(XN24-XO24)/(XN$8-XO24))))))</f>
      </c>
      <c r="XQ24" s="126">
        <f>IF(OR(XN24="",XO24=""),0,XN$5)</f>
      </c>
      <c r="XR24" s="125">
        <f>IF(XN$6=0,RANK(XP24,XP$12:XP$42,0),RANK(XP24,XP$12:XP$42,1))</f>
      </c>
      <c r="XS24" s="126">
        <v>0.64</v>
      </c>
      <c r="XT24" s="126">
        <v>0.74</v>
      </c>
      <c r="XU24" s="126">
        <f>IF((COUNTA(XS$12:XS$42)+COUNTA(XT$12:XT$42)=0),0.6*XS$5,IF(OR(XS24="",XT24=""),0,IF(XS$6=0,IF(XS24&gt;=XS$8,XS$5,IF(XS24&lt;XT24,0,XS$5*(XS24-XT24)/(XS$8-XT24))),IF(XS24&lt;=XS$8,XS$5,IF(XS24&gt;XT24,0,XS$5*(XS24-XT24)/(XS$8-XT24))))))</f>
      </c>
      <c r="XV24" s="126">
        <f>IF(OR(XS24="",XT24=""),0,XS$5)</f>
      </c>
      <c r="XW24" s="125">
        <f>IF(XS$6=0,RANK(XU24,XU$12:XU$42,0),RANK(XU24,XU$12:XU$42,1))</f>
      </c>
      <c r="XX24" s="126">
        <v>0.64</v>
      </c>
      <c r="XY24" s="126">
        <v>0.56</v>
      </c>
      <c r="XZ24" s="126">
        <f>IF((COUNTA(XX$12:XX$42)+COUNTA(XY$12:XY$42)=0),0.6*XX$5,IF(OR(XX24="",XY24=""),0,IF(XX$6=0,IF(XX24&gt;=XX$8,XX$5,IF(XX24&lt;XY24,0,XX$5*(XX24-XY24)/(XX$8-XY24))),IF(XX24&lt;=XX$8,XX$5,IF(XX24&gt;XY24,0,XX$5*(XX24-XY24)/(XX$8-XY24))))))</f>
      </c>
      <c r="YA24" s="126">
        <f>IF(OR(XX24="",XY24=""),0,XX$5)</f>
      </c>
      <c r="YB24" s="125">
        <f>IF(XX$6=0,RANK(XZ24,XZ$12:XZ$42,0),RANK(XZ24,XZ$12:XZ$42,1))</f>
      </c>
      <c r="YC24" s="126">
        <v>0</v>
      </c>
      <c r="YD24" s="126">
        <v>0</v>
      </c>
      <c r="YE24" s="126">
        <f>IF((COUNTA(YC$12:YC$42)+COUNTA(YD$12:YD$42)=0),0.6*YC$5,IF(OR(YC24="",YD24=""),0,IF(YC$6=0,IF(YC24&gt;=YC$8,YC$5,IF(YC24&lt;YD24,0,YC$5*(YC24-YD24)/(YC$8-YD24))),IF(YC24&lt;=YC$8,YC$5,IF(YC24&gt;YD24,0,YC$5*(YC24-YD24)/(YC$8-YD24))))))</f>
      </c>
      <c r="YF24" s="126">
        <f>IF(OR(YC24="",YD24=""),0,YC$5)</f>
      </c>
      <c r="YG24" s="125">
        <f>IF(YC$6=0,RANK(YE24,YE$12:YE$42,0),RANK(YE24,YE$12:YE$42,1))</f>
      </c>
      <c r="YH24" s="126">
        <v>0</v>
      </c>
      <c r="YI24" s="126">
        <v>0</v>
      </c>
      <c r="YJ24" s="126">
        <f>IF((COUNTA(YH$12:YH$42)+COUNTA(YI$12:YI$42)=0),0.6*YH$5,IF(OR(YH24="",YI24=""),0,IF(YH$6=0,IF(YH24&gt;=YH$8,YH$5,IF(YH24&lt;YI24,0,YH$5*(YH24-YI24)/(YH$8-YI24))),IF(YH24&lt;=YH$8,YH$5,IF(YH24&gt;YI24,0,YH$5*(YH24-YI24)/(YH$8-YI24))))))</f>
      </c>
      <c r="YK24" s="126">
        <f>IF(OR(YH24="",YI24=""),0,YH$5)</f>
      </c>
      <c r="YL24" s="125">
        <f>IF(YH$6=0,RANK(YJ24,YJ$12:YJ$42,0),RANK(YJ24,YJ$12:YJ$42,1))</f>
      </c>
      <c r="YM24" s="126">
        <v>38.366220703125</v>
      </c>
      <c r="YN24" s="126">
        <v>29.124814453125</v>
      </c>
      <c r="YO24" s="126">
        <f>IF((COUNTA(YM$12:YM$42)+COUNTA(YN$12:YN$42)=0),0.6*YM$5,IF(OR(YM24="",YN24=""),0,IF(YM$6=0,IF(YM24&gt;=YM$8,YM$5,IF(YM24&lt;YN24,0,YM$5*(YM24-YN24)/(YM$8-YN24))),IF(YM24&lt;=YM$8,YM$5,IF(YM24&gt;YN24,0,YM$5*(YM24-YN24)/(YM$8-YN24))))))</f>
      </c>
      <c r="YP24" s="126">
        <f>IF(OR(YM24="",YN24=""),0,YM$5)</f>
      </c>
      <c r="YQ24" s="125">
        <f>IF(YM$6=0,RANK(YO24,YO$12:YO$42,0),RANK(YO24,YO$12:YO$42,1))</f>
      </c>
      <c r="YR24" s="126">
        <v>38.366220703125</v>
      </c>
      <c r="YS24" s="126">
        <v>29.89302734375</v>
      </c>
      <c r="YT24" s="126">
        <f>IF((COUNTA(YR$12:YR$42)+COUNTA(YS$12:YS$42)=0),0.6*YR$5,IF(OR(YR24="",YS24=""),0,IF(YR$6=0,IF(YR24&gt;=YR$8,YR$5,IF(YR24&lt;YS24,0,YR$5*(YR24-YS24)/(YR$8-YS24))),IF(YR24&lt;=YR$8,YR$5,IF(YR24&gt;YS24,0,YR$5*(YR24-YS24)/(YR$8-YS24))))))</f>
      </c>
      <c r="YU24" s="126">
        <f>IF(OR(YR24="",YS24=""),0,YR$5)</f>
      </c>
      <c r="YV24" s="125">
        <f>IF(YR$6=0,RANK(YT24,YT$12:YT$42,0),RANK(YT24,YT$12:YT$42,1))</f>
      </c>
      <c r="YW24" s="126">
        <v>6.425439453125</v>
      </c>
      <c r="YX24" s="126">
        <v>2.308759765625</v>
      </c>
      <c r="YY24" s="126">
        <f>IF((COUNTA(YW$12:YW$42)+COUNTA(YX$12:YX$42)=0),0.6*YW$5,IF(OR(YW24="",YX24=""),0,IF(YW$6=0,IF(YW24&gt;=YW$8,YW$5,IF(YW24&lt;YX24,0,YW$5*(YW24-YX24)/(YW$8-YX24))),IF(YW24&lt;=YW$8,YW$5,IF(YW24&gt;YX24,0,YW$5*(YW24-YX24)/(YW$8-YX24))))))</f>
      </c>
      <c r="YZ24" s="126">
        <f>IF(OR(YW24="",YX24=""),0,YW$5)</f>
      </c>
      <c r="ZA24" s="125">
        <f>IF(YW$6=0,RANK(YY24,YY$12:YY$42,0),RANK(YY24,YY$12:YY$42,1))</f>
      </c>
      <c r="ZB24" s="126">
        <v>6.425439453125</v>
      </c>
      <c r="ZC24" s="126">
        <v>5.046494140625</v>
      </c>
      <c r="ZD24" s="126">
        <f>IF((COUNTA(ZB$12:ZB$42)+COUNTA(ZC$12:ZC$42)=0),0.6*ZB$5,IF(OR(ZB24="",ZC24=""),0,IF(ZB$6=0,IF(ZB24&gt;=ZB$8,ZB$5,IF(ZB24&lt;ZC24,0,ZB$5*(ZB24-ZC24)/(ZB$8-ZC24))),IF(ZB24&lt;=ZB$8,ZB$5,IF(ZB24&gt;ZC24,0,ZB$5*(ZB24-ZC24)/(ZB$8-ZC24))))))</f>
      </c>
      <c r="ZE24" s="126">
        <f>IF(OR(ZB24="",ZC24=""),0,ZB$5)</f>
      </c>
      <c r="ZF24" s="125">
        <f>IF(ZB$6=0,RANK(ZD24,ZD$12:ZD$42,0),RANK(ZD24,ZD$12:ZD$42,1))</f>
      </c>
      <c r="ZG24" s="126">
        <v>99.150876</v>
      </c>
      <c r="ZH24" s="126">
        <v>88.360264</v>
      </c>
      <c r="ZI24" s="126">
        <f>IF((COUNTA(ZG$12:ZG$42)+COUNTA(ZH$12:ZH$42)=0),0.6*ZG$5,IF(OR(ZG24="",ZH24=""),0,IF(ZG$6=0,IF(ZG24&gt;=ZG$8,ZG$5,IF(ZG24&lt;ZH24,0,ZG$5*(ZG24-ZH24)/(ZG$8-ZH24))),IF(ZG24&lt;=ZG$8,ZG$5,IF(ZG24&gt;ZH24,0,ZG$5*(ZG24-ZH24)/(ZG$8-ZH24))))))</f>
      </c>
      <c r="ZJ24" s="126">
        <f>IF(OR(ZG24="",ZH24=""),0,ZG$5)</f>
      </c>
      <c r="ZK24" s="125">
        <f>IF(ZG$6=0,RANK(ZI24,ZI$12:ZI$42,0),RANK(ZI24,ZI$12:ZI$42,1))</f>
      </c>
      <c r="ZL24" s="126">
        <v>99.150876</v>
      </c>
      <c r="ZM24" s="126">
        <v>74.842313</v>
      </c>
      <c r="ZN24" s="126">
        <f>IF((COUNTA(ZL$12:ZL$42)+COUNTA(ZM$12:ZM$42)=0),0.6*ZL$5,IF(OR(ZL24="",ZM24=""),0,IF(ZL$6=0,IF(ZL24&gt;=ZL$8,ZL$5,IF(ZL24&lt;ZM24,0,ZL$5*(ZL24-ZM24)/(ZL$8-ZM24))),IF(ZL24&lt;=ZL$8,ZL$5,IF(ZL24&gt;ZM24,0,ZL$5*(ZL24-ZM24)/(ZL$8-ZM24))))))</f>
      </c>
      <c r="ZO24" s="126">
        <f>IF(OR(ZL24="",ZM24=""),0,ZL$5)</f>
      </c>
      <c r="ZP24" s="125">
        <f>IF(ZL$6=0,RANK(ZN24,ZN$12:ZN$42,0),RANK(ZN24,ZN$12:ZN$42,1))</f>
      </c>
      <c r="ZQ24" s="126">
        <v>99.08</v>
      </c>
      <c r="ZR24" s="126">
        <v>96.97</v>
      </c>
      <c r="ZS24" s="126">
        <f>IF((COUNTA(ZQ$12:ZQ$42)+COUNTA(ZR$12:ZR$42)=0),0.6*ZQ$5,IF(OR(ZQ24="",ZR24=""),0,IF(ZQ$6=0,IF(ZQ24&gt;=ZQ$8,ZQ$5,IF(ZQ24&lt;ZR24,0,ZQ$5*(ZQ24-ZR24)/(ZQ$8-ZR24))),IF(ZQ24&lt;=ZQ$8,ZQ$5,IF(ZQ24&gt;ZR24,0,ZQ$5*(ZQ24-ZR24)/(ZQ$8-ZR24))))))</f>
      </c>
      <c r="ZT24" s="126">
        <f>IF(OR(ZQ24="",ZR24=""),0,ZQ$5)</f>
      </c>
      <c r="ZU24" s="125">
        <f>IF(ZQ$6=0,RANK(ZS24,ZS$12:ZS$42,0),RANK(ZS24,ZS$12:ZS$42,1))</f>
      </c>
      <c r="ZV24" s="126">
        <v>99.08</v>
      </c>
      <c r="ZW24" s="126">
        <v>96.2</v>
      </c>
      <c r="ZX24" s="126">
        <f>IF((COUNTA(ZV$12:ZV$42)+COUNTA(ZW$12:ZW$42)=0),0.6*ZV$5,IF(OR(ZV24="",ZW24=""),0,IF(ZV$6=0,IF(ZV24&gt;=ZV$8,ZV$5,IF(ZV24&lt;ZW24,0,ZV$5*(ZV24-ZW24)/(ZV$8-ZW24))),IF(ZV24&lt;=ZV$8,ZV$5,IF(ZV24&gt;ZW24,0,ZV$5*(ZV24-ZW24)/(ZV$8-ZW24))))))</f>
      </c>
      <c r="ZY24" s="126">
        <f>IF(OR(ZV24="",ZW24=""),0,ZV$5)</f>
      </c>
      <c r="ZZ24" s="125">
        <f>IF(ZV$6=0,RANK(ZX24,ZX$12:ZX$42,0),RANK(ZX24,ZX$12:ZX$42,1))</f>
      </c>
      <c r="AAA24" s="126">
        <v>1.69</v>
      </c>
      <c r="AAB24" s="126">
        <v>1.16</v>
      </c>
      <c r="AAC24" s="126">
        <f>IF((COUNTA(AAA$12:AAA$42)+COUNTA(AAB$12:AAB$42)=0),0.6*AAA$5,IF(OR(AAA24="",AAB24=""),0,IF(AAA$6=0,IF(AAA24&gt;=AAA$8,AAA$5,IF(AAA24&lt;AAB24,0,AAA$5*(AAA24-AAB24)/(AAA$8-AAB24))),IF(AAA24&lt;=AAA$8,AAA$5,IF(AAA24&gt;AAB24,0,AAA$5*(AAA24-AAB24)/(AAA$8-AAB24))))))</f>
      </c>
      <c r="AAD24" s="126">
        <f>IF(OR(AAA24="",AAB24=""),0,AAA$5)</f>
      </c>
      <c r="AAE24" s="125">
        <f>IF(AAA$6=0,RANK(AAC24,AAC$12:AAC$42,0),RANK(AAC24,AAC$12:AAC$42,1))</f>
      </c>
      <c r="AAF24" s="126">
        <v>1.69</v>
      </c>
      <c r="AAG24" s="126">
        <v>4.17</v>
      </c>
      <c r="AAH24" s="126">
        <f>IF((COUNTA(AAF$12:AAF$42)+COUNTA(AAG$12:AAG$42)=0),0.6*AAF$5,IF(OR(AAF24="",AAG24=""),0,IF(AAF$6=0,IF(AAF24&gt;=AAF$8,AAF$5,IF(AAF24&lt;AAG24,0,AAF$5*(AAF24-AAG24)/(AAF$8-AAG24))),IF(AAF24&lt;=AAF$8,AAF$5,IF(AAF24&gt;AAG24,0,AAF$5*(AAF24-AAG24)/(AAF$8-AAG24))))))</f>
      </c>
      <c r="AAI24" s="126">
        <f>IF(OR(AAF24="",AAG24=""),0,AAF$5)</f>
      </c>
      <c r="AAJ24" s="125">
        <f>IF(AAF$6=0,RANK(AAH24,AAH$12:AAH$42,0),RANK(AAH24,AAH$12:AAH$42,1))</f>
      </c>
      <c r="AAK24" s="126">
        <v>99.13</v>
      </c>
      <c r="AAL24"/>
      <c r="AAM24" s="126">
        <f>IF((COUNTA(AAK$12:AAK$42)+COUNTA(AAL$12:AAL$42)=0),0.6*AAK$5,IF(OR(AAK24="",AAL24=""),0,IF(AAK$6=0,IF(AAK24&gt;=AAK$8,AAK$5,IF(AAK24&lt;AAL24,0,AAK$5*(AAK24-AAL24)/(AAK$8-AAL24))),IF(AAK24&lt;=AAK$8,AAK$5,IF(AAK24&gt;AAL24,0,AAK$5*(AAK24-AAL24)/(AAK$8-AAL24))))))</f>
      </c>
      <c r="AAN24" s="126">
        <f>IF(OR(AAK24="",AAL24=""),0,AAK$5)</f>
      </c>
      <c r="AAO24" s="125">
        <f>IF(AAK$6=0,RANK(AAM24,AAM$12:AAM$42,0),RANK(AAM24,AAM$12:AAM$42,1))</f>
      </c>
      <c r="AAP24" s="126">
        <v>99.13</v>
      </c>
      <c r="AAQ24"/>
      <c r="AAR24" s="126">
        <f>IF((COUNTA(AAP$12:AAP$42)+COUNTA(AAQ$12:AAQ$42)=0),0.6*AAP$5,IF(OR(AAP24="",AAQ24=""),0,IF(AAP$6=0,IF(AAP24&gt;=AAP$8,AAP$5,IF(AAP24&lt;AAQ24,0,AAP$5*(AAP24-AAQ24)/(AAP$8-AAQ24))),IF(AAP24&lt;=AAP$8,AAP$5,IF(AAP24&gt;AAQ24,0,AAP$5*(AAP24-AAQ24)/(AAP$8-AAQ24))))))</f>
      </c>
      <c r="AAS24" s="126">
        <f>IF(OR(AAP24="",AAQ24=""),0,AAP$5)</f>
      </c>
      <c r="AAT24" s="125">
        <f>IF(AAP$6=0,RANK(AAR24,AAR$12:AAR$42,0),RANK(AAR24,AAR$12:AAR$42,1))</f>
      </c>
      <c r="AAU24" s="126">
        <v>99.76</v>
      </c>
      <c r="AAV24" s="126">
        <v>99.56</v>
      </c>
      <c r="AAW24" s="126">
        <f>IF((COUNTA(AAU$12:AAU$42)+COUNTA(AAV$12:AAV$42)=0),0.6*AAU$5,IF(OR(AAU24="",AAV24=""),0,IF(AAU$6=0,IF(AAU24&gt;=AAU$8,AAU$5,IF(AAU24&lt;AAV24,0,AAU$5*(AAU24-AAV24)/(AAU$8-AAV24))),IF(AAU24&lt;=AAU$8,AAU$5,IF(AAU24&gt;AAV24,0,AAU$5*(AAU24-AAV24)/(AAU$8-AAV24))))))</f>
      </c>
      <c r="AAX24" s="126">
        <f>IF(OR(AAU24="",AAV24=""),0,AAU$5)</f>
      </c>
      <c r="AAY24" s="125">
        <f>IF(AAU$6=0,RANK(AAW24,AAW$12:AAW$42,0),RANK(AAW24,AAW$12:AAW$42,1))</f>
      </c>
      <c r="AAZ24" s="126">
        <v>99.76</v>
      </c>
      <c r="ABA24" s="126">
        <v>99.58</v>
      </c>
      <c r="ABB24" s="126">
        <f>IF((COUNTA(AAZ$12:AAZ$42)+COUNTA(ABA$12:ABA$42)=0),0.6*AAZ$5,IF(OR(AAZ24="",ABA24=""),0,IF(AAZ$6=0,IF(AAZ24&gt;=AAZ$8,AAZ$5,IF(AAZ24&lt;ABA24,0,AAZ$5*(AAZ24-ABA24)/(AAZ$8-ABA24))),IF(AAZ24&lt;=AAZ$8,AAZ$5,IF(AAZ24&gt;ABA24,0,AAZ$5*(AAZ24-ABA24)/(AAZ$8-ABA24))))))</f>
      </c>
      <c r="ABC24" s="126">
        <f>IF(OR(AAZ24="",ABA24=""),0,AAZ$5)</f>
      </c>
      <c r="ABD24" s="125">
        <f>IF(AAZ$6=0,RANK(ABB24,ABB$12:ABB$42,0),RANK(ABB24,ABB$12:ABB$42,1))</f>
      </c>
      <c r="ABE24" s="126">
        <v>1.93</v>
      </c>
      <c r="ABF24" s="126">
        <v>1.96</v>
      </c>
      <c r="ABG24" s="126">
        <f>IF((COUNTA(ABE$12:ABE$42)+COUNTA(ABF$12:ABF$42)=0),0.6*ABE$5,IF(OR(ABE24="",ABF24=""),0,IF(ABE$6=0,IF(ABE24&gt;=ABE$8,ABE$5,IF(ABE24&lt;ABF24,0,ABE$5*(ABE24-ABF24)/(ABE$8-ABF24))),IF(ABE24&lt;=ABE$8,ABE$5,IF(ABE24&gt;ABF24,0,ABE$5*(ABE24-ABF24)/(ABE$8-ABF24))))))</f>
      </c>
      <c r="ABH24" s="126">
        <f>IF(OR(ABE24="",ABF24=""),0,ABE$5)</f>
      </c>
      <c r="ABI24" s="125">
        <f>IF(ABE$6=0,RANK(ABG24,ABG$12:ABG$42,0),RANK(ABG24,ABG$12:ABG$42,1))</f>
      </c>
      <c r="ABJ24" s="126">
        <v>1.93</v>
      </c>
      <c r="ABK24" s="126">
        <v>2.22</v>
      </c>
      <c r="ABL24" s="126">
        <f>IF((COUNTA(ABJ$12:ABJ$42)+COUNTA(ABK$12:ABK$42)=0),0.6*ABJ$5,IF(OR(ABJ24="",ABK24=""),0,IF(ABJ$6=0,IF(ABJ24&gt;=ABJ$8,ABJ$5,IF(ABJ24&lt;ABK24,0,ABJ$5*(ABJ24-ABK24)/(ABJ$8-ABK24))),IF(ABJ24&lt;=ABJ$8,ABJ$5,IF(ABJ24&gt;ABK24,0,ABJ$5*(ABJ24-ABK24)/(ABJ$8-ABK24))))))</f>
      </c>
      <c r="ABM24" s="126">
        <f>IF(OR(ABJ24="",ABK24=""),0,ABJ$5)</f>
      </c>
      <c r="ABN24" s="125">
        <f>IF(ABJ$6=0,RANK(ABL24,ABL$12:ABL$42,0),RANK(ABL24,ABL$12:ABL$42,1))</f>
      </c>
      <c r="ABO24" s="126">
        <v>100</v>
      </c>
      <c r="ABP24" s="126">
        <v>100</v>
      </c>
      <c r="ABQ24" s="126">
        <f>IF((COUNTA(ABO$12:ABO$42)+COUNTA(ABP$12:ABP$42)=0),0.6*ABO$5,IF(OR(ABO24="",ABP24=""),0,IF(ABO$6=0,IF(ABO24&gt;=ABO$8,ABO$5,IF(ABO24&lt;ABP24,0,ABO$5*(ABO24-ABP24)/(ABO$8-ABP24))),IF(ABO24&lt;=ABO$8,ABO$5,IF(ABO24&gt;ABP24,0,ABO$5*(ABO24-ABP24)/(ABO$8-ABP24))))))</f>
      </c>
      <c r="ABR24" s="126">
        <f>IF(OR(ABO24="",ABP24=""),0,ABO$5)</f>
      </c>
      <c r="ABS24" s="125">
        <f>IF(ABO$6=0,RANK(ABQ24,ABQ$12:ABQ$42,0),RANK(ABQ24,ABQ$12:ABQ$42,1))</f>
      </c>
      <c r="ABT24" s="126">
        <v>100</v>
      </c>
      <c r="ABU24" s="126">
        <v>100</v>
      </c>
      <c r="ABV24" s="126">
        <f>IF((COUNTA(ABT$12:ABT$42)+COUNTA(ABU$12:ABU$42)=0),0.6*ABT$5,IF(OR(ABT24="",ABU24=""),0,IF(ABT$6=0,IF(ABT24&gt;=ABT$8,ABT$5,IF(ABT24&lt;ABU24,0,ABT$5*(ABT24-ABU24)/(ABT$8-ABU24))),IF(ABT24&lt;=ABT$8,ABT$5,IF(ABT24&gt;ABU24,0,ABT$5*(ABT24-ABU24)/(ABT$8-ABU24))))))</f>
      </c>
      <c r="ABW24" s="126">
        <f>IF(OR(ABT24="",ABU24=""),0,ABT$5)</f>
      </c>
      <c r="ABX24" s="125">
        <f>IF(ABT$6=0,RANK(ABV24,ABV$12:ABV$42,0),RANK(ABV24,ABV$12:ABV$42,1))</f>
      </c>
      <c r="ABY24" s="126">
        <v>0.62</v>
      </c>
      <c r="ABZ24" s="126">
        <v>0.86</v>
      </c>
      <c r="ACA24" s="126">
        <f>IF((COUNTA(ABY$12:ABY$42)+COUNTA(ABZ$12:ABZ$42)=0),0.6*ABY$5,IF(OR(ABY24="",ABZ24=""),0,IF(ABY$6=0,IF(ABY24&gt;=ABY$8,ABY$5,IF(ABY24&lt;ABZ24,0,ABY$5*(ABY24-ABZ24)/(ABY$8-ABZ24))),IF(ABY24&lt;=ABY$8,ABY$5,IF(ABY24&gt;ABZ24,0,ABY$5*(ABY24-ABZ24)/(ABY$8-ABZ24))))))</f>
      </c>
      <c r="ACB24" s="126">
        <f>IF(OR(ABY24="",ABZ24=""),0,ABY$5)</f>
      </c>
      <c r="ACC24" s="125">
        <f>IF(ABY$6=0,RANK(ACA24,ACA$12:ACA$42,0),RANK(ACA24,ACA$12:ACA$42,1))</f>
      </c>
      <c r="ACD24" s="126">
        <v>0.62</v>
      </c>
      <c r="ACE24" s="126">
        <v>0.75</v>
      </c>
      <c r="ACF24" s="126">
        <f>IF((COUNTA(ACD$12:ACD$42)+COUNTA(ACE$12:ACE$42)=0),0.6*ACD$5,IF(OR(ACD24="",ACE24=""),0,IF(ACD$6=0,IF(ACD24&gt;=ACD$8,ACD$5,IF(ACD24&lt;ACE24,0,ACD$5*(ACD24-ACE24)/(ACD$8-ACE24))),IF(ACD24&lt;=ACD$8,ACD$5,IF(ACD24&gt;ACE24,0,ACD$5*(ACD24-ACE24)/(ACD$8-ACE24))))))</f>
      </c>
      <c r="ACG24" s="126">
        <f>IF(OR(ACD24="",ACE24=""),0,ACD$5)</f>
      </c>
      <c r="ACH24" s="125">
        <f>IF(ACD$6=0,RANK(ACF24,ACF$12:ACF$42,0),RANK(ACF24,ACF$12:ACF$42,1))</f>
      </c>
      <c r="ACI24" s="126">
        <v>0</v>
      </c>
      <c r="ACJ24" s="126">
        <v>0</v>
      </c>
      <c r="ACK24" s="126">
        <f>IF((COUNTA(ACI$12:ACI$42)+COUNTA(ACJ$12:ACJ$42)=0),0.6*ACI$5,IF(OR(ACI24="",ACJ24=""),0,IF(ACI$6=0,IF(ACI24&gt;=ACI$8,ACI$5,IF(ACI24&lt;ACJ24,0,ACI$5*(ACI24-ACJ24)/(ACI$8-ACJ24))),IF(ACI24&lt;=ACI$8,ACI$5,IF(ACI24&gt;ACJ24,0,ACI$5*(ACI24-ACJ24)/(ACI$8-ACJ24))))))</f>
      </c>
      <c r="ACL24" s="126">
        <f>IF(OR(ACI24="",ACJ24=""),0,ACI$5)</f>
      </c>
      <c r="ACM24" s="125">
        <f>IF(ACI$6=0,RANK(ACK24,ACK$12:ACK$42,0),RANK(ACK24,ACK$12:ACK$42,1))</f>
      </c>
      <c r="ACN24" s="126">
        <v>0</v>
      </c>
      <c r="ACO24" s="126">
        <v>0</v>
      </c>
      <c r="ACP24" s="126">
        <f>IF((COUNTA(ACN$12:ACN$42)+COUNTA(ACO$12:ACO$42)=0),0.6*ACN$5,IF(OR(ACN24="",ACO24=""),0,IF(ACN$6=0,IF(ACN24&gt;=ACN$8,ACN$5,IF(ACN24&lt;ACO24,0,ACN$5*(ACN24-ACO24)/(ACN$8-ACO24))),IF(ACN24&lt;=ACN$8,ACN$5,IF(ACN24&gt;ACO24,0,ACN$5*(ACN24-ACO24)/(ACN$8-ACO24))))))</f>
      </c>
      <c r="ACQ24" s="126">
        <f>IF(OR(ACN24="",ACO24=""),0,ACN$5)</f>
      </c>
      <c r="ACR24" s="125">
        <f>IF(ACN$6=0,RANK(ACP24,ACP$12:ACP$42,0),RANK(ACP24,ACP$12:ACP$42,1))</f>
      </c>
      <c r="ACS24" s="126">
        <v>36.8634375</v>
      </c>
      <c r="ACT24" s="126">
        <v>18.5028125</v>
      </c>
      <c r="ACU24" s="126">
        <f>IF((COUNTA(ACS$12:ACS$42)+COUNTA(ACT$12:ACT$42)=0),0.6*ACS$5,IF(OR(ACS24="",ACT24=""),0,IF(ACS$6=0,IF(ACS24&gt;=ACS$8,ACS$5,IF(ACS24&lt;ACT24,0,ACS$5*(ACS24-ACT24)/(ACS$8-ACT24))),IF(ACS24&lt;=ACS$8,ACS$5,IF(ACS24&gt;ACT24,0,ACS$5*(ACS24-ACT24)/(ACS$8-ACT24))))))</f>
      </c>
      <c r="ACV24" s="126">
        <f>IF(OR(ACS24="",ACT24=""),0,ACS$5)</f>
      </c>
      <c r="ACW24" s="125">
        <f>IF(ACS$6=0,RANK(ACU24,ACU$12:ACU$42,0),RANK(ACU24,ACU$12:ACU$42,1))</f>
      </c>
      <c r="ACX24" s="126">
        <v>36.8634375</v>
      </c>
      <c r="ACY24" s="126">
        <v>17.4508984375</v>
      </c>
      <c r="ACZ24" s="126">
        <f>IF((COUNTA(ACX$12:ACX$42)+COUNTA(ACY$12:ACY$42)=0),0.6*ACX$5,IF(OR(ACX24="",ACY24=""),0,IF(ACX$6=0,IF(ACX24&gt;=ACX$8,ACX$5,IF(ACX24&lt;ACY24,0,ACX$5*(ACX24-ACY24)/(ACX$8-ACY24))),IF(ACX24&lt;=ACX$8,ACX$5,IF(ACX24&gt;ACY24,0,ACX$5*(ACX24-ACY24)/(ACX$8-ACY24))))))</f>
      </c>
      <c r="ADA24" s="126">
        <f>IF(OR(ACX24="",ACY24=""),0,ACX$5)</f>
      </c>
      <c r="ADB24" s="125">
        <f>IF(ACX$6=0,RANK(ACZ24,ACZ$12:ACZ$42,0),RANK(ACZ24,ACZ$12:ACZ$42,1))</f>
      </c>
      <c r="ADC24" s="126">
        <v>5.25017578125</v>
      </c>
      <c r="ADD24" s="126">
        <v>3.479208984375</v>
      </c>
      <c r="ADE24" s="126">
        <f>IF((COUNTA(ADC$12:ADC$42)+COUNTA(ADD$12:ADD$42)=0),0.6*ADC$5,IF(OR(ADC24="",ADD24=""),0,IF(ADC$6=0,IF(ADC24&gt;=ADC$8,ADC$5,IF(ADC24&lt;ADD24,0,ADC$5*(ADC24-ADD24)/(ADC$8-ADD24))),IF(ADC24&lt;=ADC$8,ADC$5,IF(ADC24&gt;ADD24,0,ADC$5*(ADC24-ADD24)/(ADC$8-ADD24))))))</f>
      </c>
      <c r="ADF24" s="126">
        <f>IF(OR(ADC24="",ADD24=""),0,ADC$5)</f>
      </c>
      <c r="ADG24" s="125">
        <f>IF(ADC$6=0,RANK(ADE24,ADE$12:ADE$42,0),RANK(ADE24,ADE$12:ADE$42,1))</f>
      </c>
      <c r="ADH24" s="126">
        <v>5.25017578125</v>
      </c>
      <c r="ADI24" s="126">
        <v>6.431337890625</v>
      </c>
      <c r="ADJ24" s="126">
        <f>IF((COUNTA(ADH$12:ADH$42)+COUNTA(ADI$12:ADI$42)=0),0.6*ADH$5,IF(OR(ADH24="",ADI24=""),0,IF(ADH$6=0,IF(ADH24&gt;=ADH$8,ADH$5,IF(ADH24&lt;ADI24,0,ADH$5*(ADH24-ADI24)/(ADH$8-ADI24))),IF(ADH24&lt;=ADH$8,ADH$5,IF(ADH24&gt;ADI24,0,ADH$5*(ADH24-ADI24)/(ADH$8-ADI24))))))</f>
      </c>
      <c r="ADK24" s="126">
        <f>IF(OR(ADH24="",ADI24=""),0,ADH$5)</f>
      </c>
      <c r="ADL24" s="125">
        <f>IF(ADH$6=0,RANK(ADJ24,ADJ$12:ADJ$42,0),RANK(ADJ24,ADJ$12:ADJ$42,1))</f>
      </c>
      <c r="ADM24"/>
      <c r="ADN24"/>
      <c r="ADO24" s="126">
        <f>IF((COUNTA(ADM$12:ADM$42)+COUNTA(ADN$12:ADN$42)=0),0.6*ADM$5,IF(OR(ADM24="",ADN24=""),0,IF(ADM$6=0,IF(ADM24&gt;=ADM$8,ADM$5,IF(ADM24&lt;ADN24,0,ADM$5*(ADM24-ADN24)/(ADM$8-ADN24))),IF(ADM24&lt;=ADM$8,ADM$5,IF(ADM24&gt;ADN24,0,ADM$5*(ADM24-ADN24)/(ADM$8-ADN24))))))</f>
      </c>
      <c r="ADP24" s="126">
        <f>IF(OR(ADM24="",ADN24=""),0,ADM$5)</f>
      </c>
      <c r="ADQ24" s="125">
        <f>IF(ADM$6=0,RANK(ADO24,ADO$12:ADO$42,0),RANK(ADO24,ADO$12:ADO$42,1))</f>
      </c>
      <c r="ADR24"/>
      <c r="ADS24"/>
      <c r="ADT24" s="126">
        <f>IF((COUNTA(ADR$12:ADR$42)+COUNTA(ADS$12:ADS$42)=0),0.6*ADR$5,IF(OR(ADR24="",ADS24=""),0,IF(ADR$6=0,IF(ADR24&gt;=ADR$8,ADR$5,IF(ADR24&lt;ADS24,0,ADR$5*(ADR24-ADS24)/(ADR$8-ADS24))),IF(ADR24&lt;=ADR$8,ADR$5,IF(ADR24&gt;ADS24,0,ADR$5*(ADR24-ADS24)/(ADR$8-ADS24))))))</f>
      </c>
      <c r="ADU24" s="126">
        <f>IF(OR(ADR24="",ADS24=""),0,ADR$5)</f>
      </c>
      <c r="ADV24" s="125">
        <f>IF(ADR$6=0,RANK(ADT24,ADT$12:ADT$42,0),RANK(ADT24,ADT$12:ADT$42,1))</f>
      </c>
      <c r="ADW24"/>
      <c r="ADX24"/>
      <c r="ADY24" s="126">
        <f>IF((COUNTA(ADW$12:ADW$42)+COUNTA(ADX$12:ADX$42)=0),0.6*ADW$5,IF(OR(ADW24="",ADX24=""),0,IF(ADW$6=0,IF(ADW24&gt;=ADW$8,ADW$5,IF(ADW24&lt;ADX24,0,ADW$5*(ADW24-ADX24)/(ADW$8-ADX24))),IF(ADW24&lt;=ADW$8,ADW$5,IF(ADW24&gt;ADX24,0,ADW$5*(ADW24-ADX24)/(ADW$8-ADX24))))))</f>
      </c>
      <c r="ADZ24" s="126">
        <f>IF(OR(ADW24="",ADX24=""),0,ADW$5)</f>
      </c>
      <c r="AEA24" s="125">
        <f>IF(ADW$6=0,RANK(ADY24,ADY$12:ADY$42,0),RANK(ADY24,ADY$12:ADY$42,1))</f>
      </c>
      <c r="AEB24"/>
      <c r="AEC24"/>
      <c r="AED24" s="126">
        <f>IF((COUNTA(AEB$12:AEB$42)+COUNTA(AEC$12:AEC$42)=0),0.6*AEB$5,IF(OR(AEB24="",AEC24=""),0,IF(AEB$6=0,IF(AEB24&gt;=AEB$8,AEB$5,IF(AEB24&lt;AEC24,0,AEB$5*(AEB24-AEC24)/(AEB$8-AEC24))),IF(AEB24&lt;=AEB$8,AEB$5,IF(AEB24&gt;AEC24,0,AEB$5*(AEB24-AEC24)/(AEB$8-AEC24))))))</f>
      </c>
      <c r="AEE24" s="126">
        <f>IF(OR(AEB24="",AEC24=""),0,AEB$5)</f>
      </c>
      <c r="AEF24" s="125">
        <f>IF(AEB$6=0,RANK(AED24,AED$12:AED$42,0),RANK(AED24,AED$12:AED$42,1))</f>
      </c>
      <c r="AEG24"/>
      <c r="AEH24"/>
      <c r="AEI24" s="126">
        <f>IF((COUNTA(AEG$12:AEG$42)+COUNTA(AEH$12:AEH$42)=0),0.6*AEG$5,IF(OR(AEG24="",AEH24=""),0,IF(AEG$6=0,IF(AEG24&gt;=AEG$8,AEG$5,IF(AEG24&lt;AEH24,0,AEG$5*(AEG24-AEH24)/(AEG$8-AEH24))),IF(AEG24&lt;=AEG$8,AEG$5,IF(AEG24&gt;AEH24,0,AEG$5*(AEG24-AEH24)/(AEG$8-AEH24))))))</f>
      </c>
      <c r="AEJ24" s="126">
        <f>IF(OR(AEG24="",AEH24=""),0,AEG$5)</f>
      </c>
      <c r="AEK24" s="125">
        <f>IF(AEG$6=0,RANK(AEI24,AEI$12:AEI$42,0),RANK(AEI24,AEI$12:AEI$42,1))</f>
      </c>
      <c r="AEL24"/>
      <c r="AEM24"/>
      <c r="AEN24" s="126">
        <f>IF((COUNTA(AEL$12:AEL$42)+COUNTA(AEM$12:AEM$42)=0),0.6*AEL$5,IF(OR(AEL24="",AEM24=""),0,IF(AEL$6=0,IF(AEL24&gt;=AEL$8,AEL$5,IF(AEL24&lt;AEM24,0,AEL$5*(AEL24-AEM24)/(AEL$8-AEM24))),IF(AEL24&lt;=AEL$8,AEL$5,IF(AEL24&gt;AEM24,0,AEL$5*(AEL24-AEM24)/(AEL$8-AEM24))))))</f>
      </c>
      <c r="AEO24" s="126">
        <f>IF(OR(AEL24="",AEM24=""),0,AEL$5)</f>
      </c>
      <c r="AEP24" s="125">
        <f>IF(AEL$6=0,RANK(AEN24,AEN$12:AEN$42,0),RANK(AEN24,AEN$12:AEN$42,1))</f>
      </c>
      <c r="AEQ24"/>
      <c r="AER24"/>
      <c r="AES24" s="126">
        <f>IF((COUNTA(AEQ$12:AEQ$42)+COUNTA(AER$12:AER$42)=0),0.6*AEQ$5,IF(OR(AEQ24="",AER24=""),0,IF(AEQ$6=0,IF(AEQ24&gt;=AEQ$8,AEQ$5,IF(AEQ24&lt;AER24,0,AEQ$5*(AEQ24-AER24)/(AEQ$8-AER24))),IF(AEQ24&lt;=AEQ$8,AEQ$5,IF(AEQ24&gt;AER24,0,AEQ$5*(AEQ24-AER24)/(AEQ$8-AER24))))))</f>
      </c>
      <c r="AET24" s="126">
        <f>IF(OR(AEQ24="",AER24=""),0,AEQ$5)</f>
      </c>
      <c r="AEU24" s="125">
        <f>IF(AEQ$6=0,RANK(AES24,AES$12:AES$42,0),RANK(AES24,AES$12:AES$42,1))</f>
      </c>
      <c r="AEV24"/>
      <c r="AEW24"/>
      <c r="AEX24" s="126">
        <f>IF((COUNTA(AEV$12:AEV$42)+COUNTA(AEW$12:AEW$42)=0),0.6*AEV$5,IF(OR(AEV24="",AEW24=""),0,IF(AEV$6=0,IF(AEV24&gt;=AEV$8,AEV$5,IF(AEV24&lt;AEW24,0,AEV$5*(AEV24-AEW24)/(AEV$8-AEW24))),IF(AEV24&lt;=AEV$8,AEV$5,IF(AEV24&gt;AEW24,0,AEV$5*(AEV24-AEW24)/(AEV$8-AEW24))))))</f>
      </c>
      <c r="AEY24" s="126">
        <f>IF(OR(AEV24="",AEW24=""),0,AEV$5)</f>
      </c>
      <c r="AEZ24" s="125">
        <f>IF(AEV$6=0,RANK(AEX24,AEX$12:AEX$42,0),RANK(AEX24,AEX$12:AEX$42,1))</f>
      </c>
      <c r="AFA24"/>
      <c r="AFB24"/>
      <c r="AFC24" s="126">
        <f>IF((COUNTA(AFA$12:AFA$42)+COUNTA(AFB$12:AFB$42)=0),0.6*AFA$5,IF(OR(AFA24="",AFB24=""),0,IF(AFA$6=0,IF(AFA24&gt;=AFA$8,AFA$5,IF(AFA24&lt;AFB24,0,AFA$5*(AFA24-AFB24)/(AFA$8-AFB24))),IF(AFA24&lt;=AFA$8,AFA$5,IF(AFA24&gt;AFB24,0,AFA$5*(AFA24-AFB24)/(AFA$8-AFB24))))))</f>
      </c>
      <c r="AFD24" s="126">
        <f>IF(OR(AFA24="",AFB24=""),0,AFA$5)</f>
      </c>
      <c r="AFE24" s="125">
        <f>IF(AFA$6=0,RANK(AFC24,AFC$12:AFC$42,0),RANK(AFC24,AFC$12:AFC$42,1))</f>
      </c>
      <c r="AFF24"/>
      <c r="AFG24"/>
      <c r="AFH24" s="126">
        <f>IF((COUNTA(AFF$12:AFF$42)+COUNTA(AFG$12:AFG$42)=0),0.6*AFF$5,IF(OR(AFF24="",AFG24=""),0,IF(AFF$6=0,IF(AFF24&gt;=AFF$8,AFF$5,IF(AFF24&lt;AFG24,0,AFF$5*(AFF24-AFG24)/(AFF$8-AFG24))),IF(AFF24&lt;=AFF$8,AFF$5,IF(AFF24&gt;AFG24,0,AFF$5*(AFF24-AFG24)/(AFF$8-AFG24))))))</f>
      </c>
      <c r="AFI24" s="126">
        <f>IF(OR(AFF24="",AFG24=""),0,AFF$5)</f>
      </c>
      <c r="AFJ24" s="125">
        <f>IF(AFF$6=0,RANK(AFH24,AFH$12:AFH$42,0),RANK(AFH24,AFH$12:AFH$42,1))</f>
      </c>
      <c r="AFK24"/>
      <c r="AFL24"/>
      <c r="AFM24" s="126">
        <f>IF((COUNTA(AFK$12:AFK$42)+COUNTA(AFL$12:AFL$42)=0),0.6*AFK$5,IF(OR(AFK24="",AFL24=""),0,IF(AFK$6=0,IF(AFK24&gt;=AFK$8,AFK$5,IF(AFK24&lt;AFL24,0,AFK$5*(AFK24-AFL24)/(AFK$8-AFL24))),IF(AFK24&lt;=AFK$8,AFK$5,IF(AFK24&gt;AFL24,0,AFK$5*(AFK24-AFL24)/(AFK$8-AFL24))))))</f>
      </c>
      <c r="AFN24" s="126">
        <f>IF(OR(AFK24="",AFL24=""),0,AFK$5)</f>
      </c>
      <c r="AFO24" s="125">
        <f>IF(AFK$6=0,RANK(AFM24,AFM$12:AFM$42,0),RANK(AFM24,AFM$12:AFM$42,1))</f>
      </c>
      <c r="AFP24"/>
      <c r="AFQ24"/>
      <c r="AFR24" s="126">
        <f>IF((COUNTA(AFP$12:AFP$42)+COUNTA(AFQ$12:AFQ$42)=0),0.6*AFP$5,IF(OR(AFP24="",AFQ24=""),0,IF(AFP$6=0,IF(AFP24&gt;=AFP$8,AFP$5,IF(AFP24&lt;AFQ24,0,AFP$5*(AFP24-AFQ24)/(AFP$8-AFQ24))),IF(AFP24&lt;=AFP$8,AFP$5,IF(AFP24&gt;AFQ24,0,AFP$5*(AFP24-AFQ24)/(AFP$8-AFQ24))))))</f>
      </c>
      <c r="AFS24" s="126">
        <f>IF(OR(AFP24="",AFQ24=""),0,AFP$5)</f>
      </c>
      <c r="AFT24" s="125">
        <f>IF(AFP$6=0,RANK(AFR24,AFR$12:AFR$42,0),RANK(AFR24,AFR$12:AFR$42,1))</f>
      </c>
      <c r="AFU24"/>
      <c r="AFV24"/>
      <c r="AFW24" s="126">
        <f>IF((COUNTA(AFU$12:AFU$42)+COUNTA(AFV$12:AFV$42)=0),0.6*AFU$5,IF(OR(AFU24="",AFV24=""),0,IF(AFU$6=0,IF(AFU24&gt;=AFU$8,AFU$5,IF(AFU24&lt;AFV24,0,AFU$5*(AFU24-AFV24)/(AFU$8-AFV24))),IF(AFU24&lt;=AFU$8,AFU$5,IF(AFU24&gt;AFV24,0,AFU$5*(AFU24-AFV24)/(AFU$8-AFV24))))))</f>
      </c>
      <c r="AFX24" s="126">
        <f>IF(OR(AFU24="",AFV24=""),0,AFU$5)</f>
      </c>
      <c r="AFY24" s="125">
        <f>IF(AFU$6=0,RANK(AFW24,AFW$12:AFW$42,0),RANK(AFW24,AFW$12:AFW$42,1))</f>
      </c>
      <c r="AFZ24"/>
      <c r="AGA24"/>
      <c r="AGB24" s="126">
        <f>IF((COUNTA(AFZ$12:AFZ$42)+COUNTA(AGA$12:AGA$42)=0),0.6*AFZ$5,IF(OR(AFZ24="",AGA24=""),0,IF(AFZ$6=0,IF(AFZ24&gt;=AFZ$8,AFZ$5,IF(AFZ24&lt;AGA24,0,AFZ$5*(AFZ24-AGA24)/(AFZ$8-AGA24))),IF(AFZ24&lt;=AFZ$8,AFZ$5,IF(AFZ24&gt;AGA24,0,AFZ$5*(AFZ24-AGA24)/(AFZ$8-AGA24))))))</f>
      </c>
      <c r="AGC24" s="126">
        <f>IF(OR(AFZ24="",AGA24=""),0,AFZ$5)</f>
      </c>
      <c r="AGD24" s="125">
        <f>IF(AFZ$6=0,RANK(AGB24,AGB$12:AGB$42,0),RANK(AGB24,AGB$12:AGB$42,1))</f>
      </c>
      <c r="AGE24"/>
      <c r="AGF24"/>
      <c r="AGG24" s="126">
        <f>IF((COUNTA(AGE$12:AGE$42)+COUNTA(AGF$12:AGF$42)=0),0.6*AGE$5,IF(OR(AGE24="",AGF24=""),0,IF(AGE$6=0,IF(AGE24&gt;=AGE$8,AGE$5,IF(AGE24&lt;AGF24,0,AGE$5*(AGE24-AGF24)/(AGE$8-AGF24))),IF(AGE24&lt;=AGE$8,AGE$5,IF(AGE24&gt;AGF24,0,AGE$5*(AGE24-AGF24)/(AGE$8-AGF24))))))</f>
      </c>
      <c r="AGH24" s="126">
        <f>IF(OR(AGE24="",AGF24=""),0,AGE$5)</f>
      </c>
      <c r="AGI24" s="125">
        <f>IF(AGE$6=0,RANK(AGG24,AGG$12:AGG$42,0),RANK(AGG24,AGG$12:AGG$42,1))</f>
      </c>
      <c r="AGJ24"/>
      <c r="AGK24"/>
      <c r="AGL24" s="126">
        <f>IF((COUNTA(AGJ$12:AGJ$42)+COUNTA(AGK$12:AGK$42)=0),0.6*AGJ$5,IF(OR(AGJ24="",AGK24=""),0,IF(AGJ$6=0,IF(AGJ24&gt;=AGJ$8,AGJ$5,IF(AGJ24&lt;AGK24,0,AGJ$5*(AGJ24-AGK24)/(AGJ$8-AGK24))),IF(AGJ24&lt;=AGJ$8,AGJ$5,IF(AGJ24&gt;AGK24,0,AGJ$5*(AGJ24-AGK24)/(AGJ$8-AGK24))))))</f>
      </c>
      <c r="AGM24" s="126">
        <f>IF(OR(AGJ24="",AGK24=""),0,AGJ$5)</f>
      </c>
      <c r="AGN24" s="125">
        <f>IF(AGJ$6=0,RANK(AGL24,AGL$12:AGL$42,0),RANK(AGL24,AGL$12:AGL$42,1))</f>
      </c>
      <c r="AGO24"/>
      <c r="AGP24"/>
      <c r="AGQ24" s="126">
        <f>IF((COUNTA(AGO$12:AGO$42)+COUNTA(AGP$12:AGP$42)=0),0.6*AGO$5,IF(OR(AGO24="",AGP24=""),0,IF(AGO$6=0,IF(AGO24&gt;=AGO$8,AGO$5,IF(AGO24&lt;AGP24,0,AGO$5*(AGO24-AGP24)/(AGO$8-AGP24))),IF(AGO24&lt;=AGO$8,AGO$5,IF(AGO24&gt;AGP24,0,AGO$5*(AGO24-AGP24)/(AGO$8-AGP24))))))</f>
      </c>
      <c r="AGR24" s="126">
        <f>IF(OR(AGO24="",AGP24=""),0,AGO$5)</f>
      </c>
      <c r="AGS24" s="125">
        <f>IF(AGO$6=0,RANK(AGQ24,AGQ$12:AGQ$42,0),RANK(AGQ24,AGQ$12:AGQ$42,1))</f>
      </c>
      <c r="AGT24"/>
      <c r="AGU24"/>
      <c r="AGV24" s="126">
        <f>IF((COUNTA(AGT$12:AGT$42)+COUNTA(AGU$12:AGU$42)=0),0.6*AGT$5,IF(OR(AGT24="",AGU24=""),0,IF(AGT$6=0,IF(AGT24&gt;=AGT$8,AGT$5,IF(AGT24&lt;AGU24,0,AGT$5*(AGT24-AGU24)/(AGT$8-AGU24))),IF(AGT24&lt;=AGT$8,AGT$5,IF(AGT24&gt;AGU24,0,AGT$5*(AGT24-AGU24)/(AGT$8-AGU24))))))</f>
      </c>
      <c r="AGW24" s="126">
        <f>IF(OR(AGT24="",AGU24=""),0,AGT$5)</f>
      </c>
      <c r="AGX24" s="125">
        <f>IF(AGT$6=0,RANK(AGV24,AGV$12:AGV$42,0),RANK(AGV24,AGV$12:AGV$42,1))</f>
      </c>
      <c r="AGY24"/>
      <c r="AGZ24"/>
      <c r="AHA24" s="126">
        <f>IF((COUNTA(AGY$12:AGY$42)+COUNTA(AGZ$12:AGZ$42)=0),0.6*AGY$5,IF(OR(AGY24="",AGZ24=""),0,IF(AGY$6=0,IF(AGY24&gt;=AGY$8,AGY$5,IF(AGY24&lt;AGZ24,0,AGY$5*(AGY24-AGZ24)/(AGY$8-AGZ24))),IF(AGY24&lt;=AGY$8,AGY$5,IF(AGY24&gt;AGZ24,0,AGY$5*(AGY24-AGZ24)/(AGY$8-AGZ24))))))</f>
      </c>
      <c r="AHB24" s="126">
        <f>IF(OR(AGY24="",AGZ24=""),0,AGY$5)</f>
      </c>
      <c r="AHC24" s="125">
        <f>IF(AGY$6=0,RANK(AHA24,AHA$12:AHA$42,0),RANK(AHA24,AHA$12:AHA$42,1))</f>
      </c>
      <c r="AHD24"/>
      <c r="AHE24"/>
      <c r="AHF24" s="126">
        <f>IF((COUNTA(AHD$12:AHD$42)+COUNTA(AHE$12:AHE$42)=0),0.6*AHD$5,IF(OR(AHD24="",AHE24=""),0,IF(AHD$6=0,IF(AHD24&gt;=AHD$8,AHD$5,IF(AHD24&lt;AHE24,0,AHD$5*(AHD24-AHE24)/(AHD$8-AHE24))),IF(AHD24&lt;=AHD$8,AHD$5,IF(AHD24&gt;AHE24,0,AHD$5*(AHD24-AHE24)/(AHD$8-AHE24))))))</f>
      </c>
      <c r="AHG24" s="126">
        <f>IF(OR(AHD24="",AHE24=""),0,AHD$5)</f>
      </c>
      <c r="AHH24" s="125">
        <f>IF(AHD$6=0,RANK(AHF24,AHF$12:AHF$42,0),RANK(AHF24,AHF$12:AHF$42,1))</f>
      </c>
      <c r="AHI24"/>
      <c r="AHJ24"/>
      <c r="AHK24" s="126">
        <f>IF((COUNTA(AHI$12:AHI$42)+COUNTA(AHJ$12:AHJ$42)=0),0.6*AHI$5,IF(OR(AHI24="",AHJ24=""),0,IF(AHI$6=0,IF(AHI24&gt;=AHI$8,AHI$5,IF(AHI24&lt;AHJ24,0,AHI$5*(AHI24-AHJ24)/(AHI$8-AHJ24))),IF(AHI24&lt;=AHI$8,AHI$5,IF(AHI24&gt;AHJ24,0,AHI$5*(AHI24-AHJ24)/(AHI$8-AHJ24))))))</f>
      </c>
      <c r="AHL24" s="126">
        <f>IF(OR(AHI24="",AHJ24=""),0,AHI$5)</f>
      </c>
      <c r="AHM24" s="125">
        <f>IF(AHI$6=0,RANK(AHK24,AHK$12:AHK$42,0),RANK(AHK24,AHK$12:AHK$42,1))</f>
      </c>
      <c r="AHN24"/>
      <c r="AHO24"/>
      <c r="AHP24" s="126">
        <f>IF((COUNTA(AHN$12:AHN$42)+COUNTA(AHO$12:AHO$42)=0),0.6*AHN$5,IF(OR(AHN24="",AHO24=""),0,IF(AHN$6=0,IF(AHN24&gt;=AHN$8,AHN$5,IF(AHN24&lt;AHO24,0,AHN$5*(AHN24-AHO24)/(AHN$8-AHO24))),IF(AHN24&lt;=AHN$8,AHN$5,IF(AHN24&gt;AHO24,0,AHN$5*(AHN24-AHO24)/(AHN$8-AHO24))))))</f>
      </c>
      <c r="AHQ24" s="126">
        <f>IF(OR(AHN24="",AHO24=""),0,AHN$5)</f>
      </c>
      <c r="AHR24" s="125">
        <f>IF(AHN$6=0,RANK(AHP24,AHP$12:AHP$42,0),RANK(AHP24,AHP$12:AHP$42,1))</f>
      </c>
      <c r="AHS24" s="126">
        <v>99.760044</v>
      </c>
      <c r="AHT24" s="126">
        <v>97.290538</v>
      </c>
      <c r="AHU24" s="126">
        <f>IF((COUNTA(AHS$12:AHS$42)+COUNTA(AHT$12:AHT$42)=0),0.6*AHS$5,IF(OR(AHS24="",AHT24=""),0,IF(AHS$6=0,IF(AHS24&gt;=AHS$8,AHS$5,IF(AHS24&lt;AHT24,0,AHS$5*(AHS24-AHT24)/(AHS$8-AHT24))),IF(AHS24&lt;=AHS$8,AHS$5,IF(AHS24&gt;AHT24,0,AHS$5*(AHS24-AHT24)/(AHS$8-AHT24))))))</f>
      </c>
      <c r="AHV24" s="126">
        <f>IF(OR(AHS24="",AHT24=""),0,AHS$5)</f>
      </c>
      <c r="AHW24" s="125">
        <f>IF(AHS$6=0,RANK(AHU24,AHU$12:AHU$42,0),RANK(AHU24,AHU$12:AHU$42,1))</f>
      </c>
      <c r="AHX24" s="126">
        <v>99.760044</v>
      </c>
      <c r="AHY24" s="126">
        <v>94.71</v>
      </c>
      <c r="AHZ24" s="126">
        <f>IF((COUNTA(AHX$12:AHX$42)+COUNTA(AHY$12:AHY$42)=0),0.6*AHX$5,IF(OR(AHX24="",AHY24=""),0,IF(AHX$6=0,IF(AHX24&gt;=AHX$8,AHX$5,IF(AHX24&lt;AHY24,0,AHX$5*(AHX24-AHY24)/(AHX$8-AHY24))),IF(AHX24&lt;=AHX$8,AHX$5,IF(AHX24&gt;AHY24,0,AHX$5*(AHX24-AHY24)/(AHX$8-AHY24))))))</f>
      </c>
      <c r="AIA24" s="126">
        <f>IF(OR(AHX24="",AHY24=""),0,AHX$5)</f>
      </c>
      <c r="AIB24" s="125">
        <f>IF(AHX$6=0,RANK(AHZ24,AHZ$12:AHZ$42,0),RANK(AHZ24,AHZ$12:AHZ$42,1))</f>
      </c>
      <c r="AIC24" s="126">
        <v>100</v>
      </c>
      <c r="AID24" s="126">
        <v>98.88</v>
      </c>
      <c r="AIE24" s="126">
        <f>IF((COUNTA(AIC$12:AIC$42)+COUNTA(AID$12:AID$42)=0),0.6*AIC$5,IF(OR(AIC24="",AID24=""),0,IF(AIC$6=0,IF(AIC24&gt;=AIC$8,AIC$5,IF(AIC24&lt;AID24,0,AIC$5*(AIC24-AID24)/(AIC$8-AID24))),IF(AIC24&lt;=AIC$8,AIC$5,IF(AIC24&gt;AID24,0,AIC$5*(AIC24-AID24)/(AIC$8-AID24))))))</f>
      </c>
      <c r="AIF24" s="126">
        <f>IF(OR(AIC24="",AID24=""),0,AIC$5)</f>
      </c>
      <c r="AIG24" s="125">
        <f>IF(AIC$6=0,RANK(AIE24,AIE$12:AIE$42,0),RANK(AIE24,AIE$12:AIE$42,1))</f>
      </c>
      <c r="AIH24" s="126">
        <v>100</v>
      </c>
      <c r="AII24" s="126">
        <v>99.42</v>
      </c>
      <c r="AIJ24" s="126">
        <f>IF((COUNTA(AIH$12:AIH$42)+COUNTA(AII$12:AII$42)=0),0.6*AIH$5,IF(OR(AIH24="",AII24=""),0,IF(AIH$6=0,IF(AIH24&gt;=AIH$8,AIH$5,IF(AIH24&lt;AII24,0,AIH$5*(AIH24-AII24)/(AIH$8-AII24))),IF(AIH24&lt;=AIH$8,AIH$5,IF(AIH24&gt;AII24,0,AIH$5*(AIH24-AII24)/(AIH$8-AII24))))))</f>
      </c>
      <c r="AIK24" s="126">
        <f>IF(OR(AIH24="",AII24=""),0,AIH$5)</f>
      </c>
      <c r="AIL24" s="125">
        <f>IF(AIH$6=0,RANK(AIJ24,AIJ$12:AIJ$42,0),RANK(AIJ24,AIJ$12:AIJ$42,1))</f>
      </c>
      <c r="AIM24" s="126">
        <v>1.92</v>
      </c>
      <c r="AIN24" s="126">
        <v>1.22</v>
      </c>
      <c r="AIO24" s="126">
        <f>IF((COUNTA(AIM$12:AIM$42)+COUNTA(AIN$12:AIN$42)=0),0.6*AIM$5,IF(OR(AIM24="",AIN24=""),0,IF(AIM$6=0,IF(AIM24&gt;=AIM$8,AIM$5,IF(AIM24&lt;AIN24,0,AIM$5*(AIM24-AIN24)/(AIM$8-AIN24))),IF(AIM24&lt;=AIM$8,AIM$5,IF(AIM24&gt;AIN24,0,AIM$5*(AIM24-AIN24)/(AIM$8-AIN24))))))</f>
      </c>
      <c r="AIP24" s="126">
        <f>IF(OR(AIM24="",AIN24=""),0,AIM$5)</f>
      </c>
      <c r="AIQ24" s="125">
        <f>IF(AIM$6=0,RANK(AIO24,AIO$12:AIO$42,0),RANK(AIO24,AIO$12:AIO$42,1))</f>
      </c>
      <c r="AIR24" s="126">
        <v>1.92</v>
      </c>
      <c r="AIS24" s="126">
        <v>3.79</v>
      </c>
      <c r="AIT24" s="126">
        <f>IF((COUNTA(AIR$12:AIR$42)+COUNTA(AIS$12:AIS$42)=0),0.6*AIR$5,IF(OR(AIR24="",AIS24=""),0,IF(AIR$6=0,IF(AIR24&gt;=AIR$8,AIR$5,IF(AIR24&lt;AIS24,0,AIR$5*(AIR24-AIS24)/(AIR$8-AIS24))),IF(AIR24&lt;=AIR$8,AIR$5,IF(AIR24&gt;AIS24,0,AIR$5*(AIR24-AIS24)/(AIR$8-AIS24))))))</f>
      </c>
      <c r="AIU24" s="126">
        <f>IF(OR(AIR24="",AIS24=""),0,AIR$5)</f>
      </c>
      <c r="AIV24" s="125">
        <f>IF(AIR$6=0,RANK(AIT24,AIT$12:AIT$42,0),RANK(AIT24,AIT$12:AIT$42,1))</f>
      </c>
      <c r="AIW24" s="126">
        <v>96.76</v>
      </c>
      <c r="AIX24"/>
      <c r="AIY24" s="126">
        <f>IF((COUNTA(AIW$12:AIW$42)+COUNTA(AIX$12:AIX$42)=0),0.6*AIW$5,IF(OR(AIW24="",AIX24=""),0,IF(AIW$6=0,IF(AIW24&gt;=AIW$8,AIW$5,IF(AIW24&lt;AIX24,0,AIW$5*(AIW24-AIX24)/(AIW$8-AIX24))),IF(AIW24&lt;=AIW$8,AIW$5,IF(AIW24&gt;AIX24,0,AIW$5*(AIW24-AIX24)/(AIW$8-AIX24))))))</f>
      </c>
      <c r="AIZ24" s="126">
        <f>IF(OR(AIW24="",AIX24=""),0,AIW$5)</f>
      </c>
      <c r="AJA24" s="125">
        <f>IF(AIW$6=0,RANK(AIY24,AIY$12:AIY$42,0),RANK(AIY24,AIY$12:AIY$42,1))</f>
      </c>
      <c r="AJB24" s="126">
        <v>96.76</v>
      </c>
      <c r="AJC24"/>
      <c r="AJD24" s="126">
        <f>IF((COUNTA(AJB$12:AJB$42)+COUNTA(AJC$12:AJC$42)=0),0.6*AJB$5,IF(OR(AJB24="",AJC24=""),0,IF(AJB$6=0,IF(AJB24&gt;=AJB$8,AJB$5,IF(AJB24&lt;AJC24,0,AJB$5*(AJB24-AJC24)/(AJB$8-AJC24))),IF(AJB24&lt;=AJB$8,AJB$5,IF(AJB24&gt;AJC24,0,AJB$5*(AJB24-AJC24)/(AJB$8-AJC24))))))</f>
      </c>
      <c r="AJE24" s="126">
        <f>IF(OR(AJB24="",AJC24=""),0,AJB$5)</f>
      </c>
      <c r="AJF24" s="125">
        <f>IF(AJB$6=0,RANK(AJD24,AJD$12:AJD$42,0),RANK(AJD24,AJD$12:AJD$42,1))</f>
      </c>
      <c r="AJG24" s="126">
        <v>96.4</v>
      </c>
      <c r="AJH24" s="126">
        <v>99.38</v>
      </c>
      <c r="AJI24" s="126">
        <f>IF((COUNTA(AJG$12:AJG$42)+COUNTA(AJH$12:AJH$42)=0),0.6*AJG$5,IF(OR(AJG24="",AJH24=""),0,IF(AJG$6=0,IF(AJG24&gt;=AJG$8,AJG$5,IF(AJG24&lt;AJH24,0,AJG$5*(AJG24-AJH24)/(AJG$8-AJH24))),IF(AJG24&lt;=AJG$8,AJG$5,IF(AJG24&gt;AJH24,0,AJG$5*(AJG24-AJH24)/(AJG$8-AJH24))))))</f>
      </c>
      <c r="AJJ24" s="126">
        <f>IF(OR(AJG24="",AJH24=""),0,AJG$5)</f>
      </c>
      <c r="AJK24" s="125">
        <f>IF(AJG$6=0,RANK(AJI24,AJI$12:AJI$42,0),RANK(AJI24,AJI$12:AJI$42,1))</f>
      </c>
      <c r="AJL24" s="126">
        <v>96.4</v>
      </c>
      <c r="AJM24" s="126">
        <v>99.9</v>
      </c>
      <c r="AJN24" s="126">
        <f>IF((COUNTA(AJL$12:AJL$42)+COUNTA(AJM$12:AJM$42)=0),0.6*AJL$5,IF(OR(AJL24="",AJM24=""),0,IF(AJL$6=0,IF(AJL24&gt;=AJL$8,AJL$5,IF(AJL24&lt;AJM24,0,AJL$5*(AJL24-AJM24)/(AJL$8-AJM24))),IF(AJL24&lt;=AJL$8,AJL$5,IF(AJL24&gt;AJM24,0,AJL$5*(AJL24-AJM24)/(AJL$8-AJM24))))))</f>
      </c>
      <c r="AJO24" s="126">
        <f>IF(OR(AJL24="",AJM24=""),0,AJL$5)</f>
      </c>
      <c r="AJP24" s="125">
        <f>IF(AJL$6=0,RANK(AJN24,AJN$12:AJN$42,0),RANK(AJN24,AJN$12:AJN$42,1))</f>
      </c>
      <c r="AJQ24" s="126">
        <v>3.06</v>
      </c>
      <c r="AJR24" s="126">
        <v>1.37</v>
      </c>
      <c r="AJS24" s="126">
        <f>IF((COUNTA(AJQ$12:AJQ$42)+COUNTA(AJR$12:AJR$42)=0),0.6*AJQ$5,IF(OR(AJQ24="",AJR24=""),0,IF(AJQ$6=0,IF(AJQ24&gt;=AJQ$8,AJQ$5,IF(AJQ24&lt;AJR24,0,AJQ$5*(AJQ24-AJR24)/(AJQ$8-AJR24))),IF(AJQ24&lt;=AJQ$8,AJQ$5,IF(AJQ24&gt;AJR24,0,AJQ$5*(AJQ24-AJR24)/(AJQ$8-AJR24))))))</f>
      </c>
      <c r="AJT24" s="126">
        <f>IF(OR(AJQ24="",AJR24=""),0,AJQ$5)</f>
      </c>
      <c r="AJU24" s="125">
        <f>IF(AJQ$6=0,RANK(AJS24,AJS$12:AJS$42,0),RANK(AJS24,AJS$12:AJS$42,1))</f>
      </c>
      <c r="AJV24" s="126">
        <v>3.06</v>
      </c>
      <c r="AJW24" s="126">
        <v>1.3</v>
      </c>
      <c r="AJX24" s="126">
        <f>IF((COUNTA(AJV$12:AJV$42)+COUNTA(AJW$12:AJW$42)=0),0.6*AJV$5,IF(OR(AJV24="",AJW24=""),0,IF(AJV$6=0,IF(AJV24&gt;=AJV$8,AJV$5,IF(AJV24&lt;AJW24,0,AJV$5*(AJV24-AJW24)/(AJV$8-AJW24))),IF(AJV24&lt;=AJV$8,AJV$5,IF(AJV24&gt;AJW24,0,AJV$5*(AJV24-AJW24)/(AJV$8-AJW24))))))</f>
      </c>
      <c r="AJY24" s="126">
        <f>IF(OR(AJV24="",AJW24=""),0,AJV$5)</f>
      </c>
      <c r="AJZ24" s="125">
        <f>IF(AJV$6=0,RANK(AJX24,AJX$12:AJX$42,0),RANK(AJX24,AJX$12:AJX$42,1))</f>
      </c>
      <c r="AKA24" s="126">
        <v>100</v>
      </c>
      <c r="AKB24" s="126">
        <v>100</v>
      </c>
      <c r="AKC24" s="126">
        <f>IF((COUNTA(AKA$12:AKA$42)+COUNTA(AKB$12:AKB$42)=0),0.6*AKA$5,IF(OR(AKA24="",AKB24=""),0,IF(AKA$6=0,IF(AKA24&gt;=AKA$8,AKA$5,IF(AKA24&lt;AKB24,0,AKA$5*(AKA24-AKB24)/(AKA$8-AKB24))),IF(AKA24&lt;=AKA$8,AKA$5,IF(AKA24&gt;AKB24,0,AKA$5*(AKA24-AKB24)/(AKA$8-AKB24))))))</f>
      </c>
      <c r="AKD24" s="126">
        <f>IF(OR(AKA24="",AKB24=""),0,AKA$5)</f>
      </c>
      <c r="AKE24" s="125">
        <f>IF(AKA$6=0,RANK(AKC24,AKC$12:AKC$42,0),RANK(AKC24,AKC$12:AKC$42,1))</f>
      </c>
      <c r="AKF24" s="126">
        <v>100</v>
      </c>
      <c r="AKG24" s="126">
        <v>100</v>
      </c>
      <c r="AKH24" s="126">
        <f>IF((COUNTA(AKF$12:AKF$42)+COUNTA(AKG$12:AKG$42)=0),0.6*AKF$5,IF(OR(AKF24="",AKG24=""),0,IF(AKF$6=0,IF(AKF24&gt;=AKF$8,AKF$5,IF(AKF24&lt;AKG24,0,AKF$5*(AKF24-AKG24)/(AKF$8-AKG24))),IF(AKF24&lt;=AKF$8,AKF$5,IF(AKF24&gt;AKG24,0,AKF$5*(AKF24-AKG24)/(AKF$8-AKG24))))))</f>
      </c>
      <c r="AKI24" s="126">
        <f>IF(OR(AKF24="",AKG24=""),0,AKF$5)</f>
      </c>
      <c r="AKJ24" s="125">
        <f>IF(AKF$6=0,RANK(AKH24,AKH$12:AKH$42,0),RANK(AKH24,AKH$12:AKH$42,1))</f>
      </c>
      <c r="AKK24" s="126">
        <v>0.38</v>
      </c>
      <c r="AKL24" s="126">
        <v>0.69</v>
      </c>
      <c r="AKM24" s="126">
        <f>IF((COUNTA(AKK$12:AKK$42)+COUNTA(AKL$12:AKL$42)=0),0.6*AKK$5,IF(OR(AKK24="",AKL24=""),0,IF(AKK$6=0,IF(AKK24&gt;=AKK$8,AKK$5,IF(AKK24&lt;AKL24,0,AKK$5*(AKK24-AKL24)/(AKK$8-AKL24))),IF(AKK24&lt;=AKK$8,AKK$5,IF(AKK24&gt;AKL24,0,AKK$5*(AKK24-AKL24)/(AKK$8-AKL24))))))</f>
      </c>
      <c r="AKN24" s="126">
        <f>IF(OR(AKK24="",AKL24=""),0,AKK$5)</f>
      </c>
      <c r="AKO24" s="125">
        <f>IF(AKK$6=0,RANK(AKM24,AKM$12:AKM$42,0),RANK(AKM24,AKM$12:AKM$42,1))</f>
      </c>
      <c r="AKP24" s="126">
        <v>0.38</v>
      </c>
      <c r="AKQ24" s="126">
        <v>0.67</v>
      </c>
      <c r="AKR24" s="126">
        <f>IF((COUNTA(AKP$12:AKP$42)+COUNTA(AKQ$12:AKQ$42)=0),0.6*AKP$5,IF(OR(AKP24="",AKQ24=""),0,IF(AKP$6=0,IF(AKP24&gt;=AKP$8,AKP$5,IF(AKP24&lt;AKQ24,0,AKP$5*(AKP24-AKQ24)/(AKP$8-AKQ24))),IF(AKP24&lt;=AKP$8,AKP$5,IF(AKP24&gt;AKQ24,0,AKP$5*(AKP24-AKQ24)/(AKP$8-AKQ24))))))</f>
      </c>
      <c r="AKS24" s="126">
        <f>IF(OR(AKP24="",AKQ24=""),0,AKP$5)</f>
      </c>
      <c r="AKT24" s="125">
        <f>IF(AKP$6=0,RANK(AKR24,AKR$12:AKR$42,0),RANK(AKR24,AKR$12:AKR$42,1))</f>
      </c>
      <c r="AKU24" s="126">
        <v>0</v>
      </c>
      <c r="AKV24" s="126">
        <v>0</v>
      </c>
      <c r="AKW24" s="126">
        <f>IF((COUNTA(AKU$12:AKU$42)+COUNTA(AKV$12:AKV$42)=0),0.6*AKU$5,IF(OR(AKU24="",AKV24=""),0,IF(AKU$6=0,IF(AKU24&gt;=AKU$8,AKU$5,IF(AKU24&lt;AKV24,0,AKU$5*(AKU24-AKV24)/(AKU$8-AKV24))),IF(AKU24&lt;=AKU$8,AKU$5,IF(AKU24&gt;AKV24,0,AKU$5*(AKU24-AKV24)/(AKU$8-AKV24))))))</f>
      </c>
      <c r="AKX24" s="126">
        <f>IF(OR(AKU24="",AKV24=""),0,AKU$5)</f>
      </c>
      <c r="AKY24" s="125">
        <f>IF(AKU$6=0,RANK(AKW24,AKW$12:AKW$42,0),RANK(AKW24,AKW$12:AKW$42,1))</f>
      </c>
      <c r="AKZ24" s="126">
        <v>0</v>
      </c>
      <c r="ALA24" s="126">
        <v>0</v>
      </c>
      <c r="ALB24" s="126">
        <f>IF((COUNTA(AKZ$12:AKZ$42)+COUNTA(ALA$12:ALA$42)=0),0.6*AKZ$5,IF(OR(AKZ24="",ALA24=""),0,IF(AKZ$6=0,IF(AKZ24&gt;=AKZ$8,AKZ$5,IF(AKZ24&lt;ALA24,0,AKZ$5*(AKZ24-ALA24)/(AKZ$8-ALA24))),IF(AKZ24&lt;=AKZ$8,AKZ$5,IF(AKZ24&gt;ALA24,0,AKZ$5*(AKZ24-ALA24)/(AKZ$8-ALA24))))))</f>
      </c>
      <c r="ALC24" s="126">
        <f>IF(OR(AKZ24="",ALA24=""),0,AKZ$5)</f>
      </c>
      <c r="ALD24" s="125">
        <f>IF(AKZ$6=0,RANK(ALB24,ALB$12:ALB$42,0),RANK(ALB24,ALB$12:ALB$42,1))</f>
      </c>
      <c r="ALE24" s="126">
        <v>46.238984375</v>
      </c>
      <c r="ALF24" s="126">
        <v>22.06138671875</v>
      </c>
      <c r="ALG24" s="126">
        <f>IF((COUNTA(ALE$12:ALE$42)+COUNTA(ALF$12:ALF$42)=0),0.6*ALE$5,IF(OR(ALE24="",ALF24=""),0,IF(ALE$6=0,IF(ALE24&gt;=ALE$8,ALE$5,IF(ALE24&lt;ALF24,0,ALE$5*(ALE24-ALF24)/(ALE$8-ALF24))),IF(ALE24&lt;=ALE$8,ALE$5,IF(ALE24&gt;ALF24,0,ALE$5*(ALE24-ALF24)/(ALE$8-ALF24))))))</f>
      </c>
      <c r="ALH24" s="126">
        <f>IF(OR(ALE24="",ALF24=""),0,ALE$5)</f>
      </c>
      <c r="ALI24" s="125">
        <f>IF(ALE$6=0,RANK(ALG24,ALG$12:ALG$42,0),RANK(ALG24,ALG$12:ALG$42,1))</f>
      </c>
      <c r="ALJ24" s="126">
        <v>46.238984375</v>
      </c>
      <c r="ALK24" s="126">
        <v>27.746884765625</v>
      </c>
      <c r="ALL24" s="126">
        <f>IF((COUNTA(ALJ$12:ALJ$42)+COUNTA(ALK$12:ALK$42)=0),0.6*ALJ$5,IF(OR(ALJ24="",ALK24=""),0,IF(ALJ$6=0,IF(ALJ24&gt;=ALJ$8,ALJ$5,IF(ALJ24&lt;ALK24,0,ALJ$5*(ALJ24-ALK24)/(ALJ$8-ALK24))),IF(ALJ24&lt;=ALJ$8,ALJ$5,IF(ALJ24&gt;ALK24,0,ALJ$5*(ALJ24-ALK24)/(ALJ$8-ALK24))))))</f>
      </c>
      <c r="ALM24" s="126">
        <f>IF(OR(ALJ24="",ALK24=""),0,ALJ$5)</f>
      </c>
      <c r="ALN24" s="125">
        <f>IF(ALJ$6=0,RANK(ALL24,ALL$12:ALL$42,0),RANK(ALL24,ALL$12:ALL$42,1))</f>
      </c>
      <c r="ALO24" s="126">
        <v>8.783115234375</v>
      </c>
      <c r="ALP24" s="126">
        <v>1.99896484375</v>
      </c>
      <c r="ALQ24" s="126">
        <f>IF((COUNTA(ALO$12:ALO$42)+COUNTA(ALP$12:ALP$42)=0),0.6*ALO$5,IF(OR(ALO24="",ALP24=""),0,IF(ALO$6=0,IF(ALO24&gt;=ALO$8,ALO$5,IF(ALO24&lt;ALP24,0,ALO$5*(ALO24-ALP24)/(ALO$8-ALP24))),IF(ALO24&lt;=ALO$8,ALO$5,IF(ALO24&gt;ALP24,0,ALO$5*(ALO24-ALP24)/(ALO$8-ALP24))))))</f>
      </c>
      <c r="ALR24" s="126">
        <f>IF(OR(ALO24="",ALP24=""),0,ALO$5)</f>
      </c>
      <c r="ALS24" s="125">
        <f>IF(ALO$6=0,RANK(ALQ24,ALQ$12:ALQ$42,0),RANK(ALQ24,ALQ$12:ALQ$42,1))</f>
      </c>
      <c r="ALT24" s="126">
        <v>8.783115234375</v>
      </c>
      <c r="ALU24" s="126">
        <v>9.969765625</v>
      </c>
      <c r="ALV24" s="126">
        <f>IF((COUNTA(ALT$12:ALT$42)+COUNTA(ALU$12:ALU$42)=0),0.6*ALT$5,IF(OR(ALT24="",ALU24=""),0,IF(ALT$6=0,IF(ALT24&gt;=ALT$8,ALT$5,IF(ALT24&lt;ALU24,0,ALT$5*(ALT24-ALU24)/(ALT$8-ALU24))),IF(ALT24&lt;=ALT$8,ALT$5,IF(ALT24&gt;ALU24,0,ALT$5*(ALT24-ALU24)/(ALT$8-ALU24))))))</f>
      </c>
      <c r="ALW24" s="126">
        <f>IF(OR(ALT24="",ALU24=""),0,ALT$5)</f>
      </c>
      <c r="ALX24" s="125">
        <f>IF(ALT$6=0,RANK(ALV24,ALV$12:ALV$42,0),RANK(ALV24,ALV$12:ALV$42,1))</f>
      </c>
      <c r="ALY24" s="126">
        <v>98.81156</v>
      </c>
      <c r="ALZ24" s="126">
        <v>80.23776</v>
      </c>
      <c r="AMA24" s="126">
        <f>IF((COUNTA(ALY$12:ALY$42)+COUNTA(ALZ$12:ALZ$42)=0),0.6*ALY$5,IF(OR(ALY24="",ALZ24=""),0,IF(ALY$6=0,IF(ALY24&gt;=ALY$8,ALY$5,IF(ALY24&lt;ALZ24,0,ALY$5*(ALY24-ALZ24)/(ALY$8-ALZ24))),IF(ALY24&lt;=ALY$8,ALY$5,IF(ALY24&gt;ALZ24,0,ALY$5*(ALY24-ALZ24)/(ALY$8-ALZ24))))))</f>
      </c>
      <c r="AMB24" s="126">
        <f>IF(OR(ALY24="",ALZ24=""),0,ALY$5)</f>
      </c>
      <c r="AMC24" s="125">
        <f>IF(ALY$6=0,RANK(AMA24,AMA$12:AMA$42,0),RANK(AMA24,AMA$12:AMA$42,1))</f>
      </c>
      <c r="AMD24" s="126">
        <v>98.81156</v>
      </c>
      <c r="AME24" s="126">
        <v>95.833758</v>
      </c>
      <c r="AMF24" s="126">
        <f>IF((COUNTA(AMD$12:AMD$42)+COUNTA(AME$12:AME$42)=0),0.6*AMD$5,IF(OR(AMD24="",AME24=""),0,IF(AMD$6=0,IF(AMD24&gt;=AMD$8,AMD$5,IF(AMD24&lt;AME24,0,AMD$5*(AMD24-AME24)/(AMD$8-AME24))),IF(AMD24&lt;=AMD$8,AMD$5,IF(AMD24&gt;AME24,0,AMD$5*(AMD24-AME24)/(AMD$8-AME24))))))</f>
      </c>
      <c r="AMG24" s="126">
        <f>IF(OR(AMD24="",AME24=""),0,AMD$5)</f>
      </c>
      <c r="AMH24" s="125">
        <f>IF(AMD$6=0,RANK(AMF24,AMF$12:AMF$42,0),RANK(AMF24,AMF$12:AMF$42,1))</f>
      </c>
      <c r="AMI24" s="126">
        <v>99.29</v>
      </c>
      <c r="AMJ24" s="126">
        <v>100</v>
      </c>
      <c r="AMK24" s="126">
        <f>IF((COUNTA(AMI$12:AMI$42)+COUNTA(AMJ$12:AMJ$42)=0),0.6*AMI$5,IF(OR(AMI24="",AMJ24=""),0,IF(AMI$6=0,IF(AMI24&gt;=AMI$8,AMI$5,IF(AMI24&lt;AMJ24,0,AMI$5*(AMI24-AMJ24)/(AMI$8-AMJ24))),IF(AMI24&lt;=AMI$8,AMI$5,IF(AMI24&gt;AMJ24,0,AMI$5*(AMI24-AMJ24)/(AMI$8-AMJ24))))))</f>
      </c>
      <c r="AML24" s="126">
        <f>IF(OR(AMI24="",AMJ24=""),0,AMI$5)</f>
      </c>
      <c r="AMM24" s="125">
        <f>IF(AMI$6=0,RANK(AMK24,AMK$12:AMK$42,0),RANK(AMK24,AMK$12:AMK$42,1))</f>
      </c>
      <c r="AMN24" s="126">
        <v>99.29</v>
      </c>
      <c r="AMO24" s="126">
        <v>71.76</v>
      </c>
      <c r="AMP24" s="126">
        <f>IF((COUNTA(AMN$12:AMN$42)+COUNTA(AMO$12:AMO$42)=0),0.6*AMN$5,IF(OR(AMN24="",AMO24=""),0,IF(AMN$6=0,IF(AMN24&gt;=AMN$8,AMN$5,IF(AMN24&lt;AMO24,0,AMN$5*(AMN24-AMO24)/(AMN$8-AMO24))),IF(AMN24&lt;=AMN$8,AMN$5,IF(AMN24&gt;AMO24,0,AMN$5*(AMN24-AMO24)/(AMN$8-AMO24))))))</f>
      </c>
      <c r="AMQ24" s="126">
        <f>IF(OR(AMN24="",AMO24=""),0,AMN$5)</f>
      </c>
      <c r="AMR24" s="125">
        <f>IF(AMN$6=0,RANK(AMP24,AMP$12:AMP$42,0),RANK(AMP24,AMP$12:AMP$42,1))</f>
      </c>
      <c r="AMS24" s="126">
        <v>0.0155</v>
      </c>
      <c r="AMT24" s="126">
        <v>1.05</v>
      </c>
      <c r="AMU24" s="126">
        <f>IF((COUNTA(AMS$12:AMS$42)+COUNTA(AMT$12:AMT$42)=0),0.6*AMS$5,IF(OR(AMS24="",AMT24=""),0,IF(AMS$6=0,IF(AMS24&gt;=AMS$8,AMS$5,IF(AMS24&lt;AMT24,0,AMS$5*(AMS24-AMT24)/(AMS$8-AMT24))),IF(AMS24&lt;=AMS$8,AMS$5,IF(AMS24&gt;AMT24,0,AMS$5*(AMS24-AMT24)/(AMS$8-AMT24))))))</f>
      </c>
      <c r="AMV24" s="126">
        <f>IF(OR(AMS24="",AMT24=""),0,AMS$5)</f>
      </c>
      <c r="AMW24" s="125">
        <f>IF(AMS$6=0,RANK(AMU24,AMU$12:AMU$42,0),RANK(AMU24,AMU$12:AMU$42,1))</f>
      </c>
      <c r="AMX24" s="126">
        <v>0.0155</v>
      </c>
      <c r="AMY24" s="126">
        <v>5.62</v>
      </c>
      <c r="AMZ24" s="126">
        <f>IF((COUNTA(AMX$12:AMX$42)+COUNTA(AMY$12:AMY$42)=0),0.6*AMX$5,IF(OR(AMX24="",AMY24=""),0,IF(AMX$6=0,IF(AMX24&gt;=AMX$8,AMX$5,IF(AMX24&lt;AMY24,0,AMX$5*(AMX24-AMY24)/(AMX$8-AMY24))),IF(AMX24&lt;=AMX$8,AMX$5,IF(AMX24&gt;AMY24,0,AMX$5*(AMX24-AMY24)/(AMX$8-AMY24))))))</f>
      </c>
      <c r="ANA24" s="126">
        <f>IF(OR(AMX24="",AMY24=""),0,AMX$5)</f>
      </c>
      <c r="ANB24" s="125">
        <f>IF(AMX$6=0,RANK(AMZ24,AMZ$12:AMZ$42,0),RANK(AMZ24,AMZ$12:AMZ$42,1))</f>
      </c>
      <c r="ANC24" s="126">
        <v>98.12</v>
      </c>
      <c r="AND24"/>
      <c r="ANE24" s="126">
        <f>IF((COUNTA(ANC$12:ANC$42)+COUNTA(AND$12:AND$42)=0),0.6*ANC$5,IF(OR(ANC24="",AND24=""),0,IF(ANC$6=0,IF(ANC24&gt;=ANC$8,ANC$5,IF(ANC24&lt;AND24,0,ANC$5*(ANC24-AND24)/(ANC$8-AND24))),IF(ANC24&lt;=ANC$8,ANC$5,IF(ANC24&gt;AND24,0,ANC$5*(ANC24-AND24)/(ANC$8-AND24))))))</f>
      </c>
      <c r="ANF24" s="126">
        <f>IF(OR(ANC24="",AND24=""),0,ANC$5)</f>
      </c>
      <c r="ANG24" s="125">
        <f>IF(ANC$6=0,RANK(ANE24,ANE$12:ANE$42,0),RANK(ANE24,ANE$12:ANE$42,1))</f>
      </c>
      <c r="ANH24" s="126">
        <v>98.12</v>
      </c>
      <c r="ANI24"/>
      <c r="ANJ24" s="126">
        <f>IF((COUNTA(ANH$12:ANH$42)+COUNTA(ANI$12:ANI$42)=0),0.6*ANH$5,IF(OR(ANH24="",ANI24=""),0,IF(ANH$6=0,IF(ANH24&gt;=ANH$8,ANH$5,IF(ANH24&lt;ANI24,0,ANH$5*(ANH24-ANI24)/(ANH$8-ANI24))),IF(ANH24&lt;=ANH$8,ANH$5,IF(ANH24&gt;ANI24,0,ANH$5*(ANH24-ANI24)/(ANH$8-ANI24))))))</f>
      </c>
      <c r="ANK24" s="126">
        <f>IF(OR(ANH24="",ANI24=""),0,ANH$5)</f>
      </c>
      <c r="ANL24" s="125">
        <f>IF(ANH$6=0,RANK(ANJ24,ANJ$12:ANJ$42,0),RANK(ANJ24,ANJ$12:ANJ$42,1))</f>
      </c>
      <c r="ANM24" s="126">
        <v>100</v>
      </c>
      <c r="ANN24" s="126">
        <v>100</v>
      </c>
      <c r="ANO24" s="126">
        <f>IF((COUNTA(ANM$12:ANM$42)+COUNTA(ANN$12:ANN$42)=0),0.6*ANM$5,IF(OR(ANM24="",ANN24=""),0,IF(ANM$6=0,IF(ANM24&gt;=ANM$8,ANM$5,IF(ANM24&lt;ANN24,0,ANM$5*(ANM24-ANN24)/(ANM$8-ANN24))),IF(ANM24&lt;=ANM$8,ANM$5,IF(ANM24&gt;ANN24,0,ANM$5*(ANM24-ANN24)/(ANM$8-ANN24))))))</f>
      </c>
      <c r="ANP24" s="126">
        <f>IF(OR(ANM24="",ANN24=""),0,ANM$5)</f>
      </c>
      <c r="ANQ24" s="125">
        <f>IF(ANM$6=0,RANK(ANO24,ANO$12:ANO$42,0),RANK(ANO24,ANO$12:ANO$42,1))</f>
      </c>
      <c r="ANR24" s="126">
        <v>100</v>
      </c>
      <c r="ANS24" s="126">
        <v>99.75</v>
      </c>
      <c r="ANT24" s="126">
        <f>IF((COUNTA(ANR$12:ANR$42)+COUNTA(ANS$12:ANS$42)=0),0.6*ANR$5,IF(OR(ANR24="",ANS24=""),0,IF(ANR$6=0,IF(ANR24&gt;=ANR$8,ANR$5,IF(ANR24&lt;ANS24,0,ANR$5*(ANR24-ANS24)/(ANR$8-ANS24))),IF(ANR24&lt;=ANR$8,ANR$5,IF(ANR24&gt;ANS24,0,ANR$5*(ANR24-ANS24)/(ANR$8-ANS24))))))</f>
      </c>
      <c r="ANU24" s="126">
        <f>IF(OR(ANR24="",ANS24=""),0,ANR$5)</f>
      </c>
      <c r="ANV24" s="125">
        <f>IF(ANR$6=0,RANK(ANT24,ANT$12:ANT$42,0),RANK(ANT24,ANT$12:ANT$42,1))</f>
      </c>
      <c r="ANW24" s="126">
        <v>1.31</v>
      </c>
      <c r="ANX24" s="126">
        <v>1.58</v>
      </c>
      <c r="ANY24" s="126">
        <f>IF((COUNTA(ANW$12:ANW$42)+COUNTA(ANX$12:ANX$42)=0),0.6*ANW$5,IF(OR(ANW24="",ANX24=""),0,IF(ANW$6=0,IF(ANW24&gt;=ANW$8,ANW$5,IF(ANW24&lt;ANX24,0,ANW$5*(ANW24-ANX24)/(ANW$8-ANX24))),IF(ANW24&lt;=ANW$8,ANW$5,IF(ANW24&gt;ANX24,0,ANW$5*(ANW24-ANX24)/(ANW$8-ANX24))))))</f>
      </c>
      <c r="ANZ24" s="126">
        <f>IF(OR(ANW24="",ANX24=""),0,ANW$5)</f>
      </c>
      <c r="AOA24" s="125">
        <f>IF(ANW$6=0,RANK(ANY24,ANY$12:ANY$42,0),RANK(ANY24,ANY$12:ANY$42,1))</f>
      </c>
      <c r="AOB24" s="126">
        <v>1.31</v>
      </c>
      <c r="AOC24" s="126">
        <v>1.05</v>
      </c>
      <c r="AOD24" s="126">
        <f>IF((COUNTA(AOB$12:AOB$42)+COUNTA(AOC$12:AOC$42)=0),0.6*AOB$5,IF(OR(AOB24="",AOC24=""),0,IF(AOB$6=0,IF(AOB24&gt;=AOB$8,AOB$5,IF(AOB24&lt;AOC24,0,AOB$5*(AOB24-AOC24)/(AOB$8-AOC24))),IF(AOB24&lt;=AOB$8,AOB$5,IF(AOB24&gt;AOC24,0,AOB$5*(AOB24-AOC24)/(AOB$8-AOC24))))))</f>
      </c>
      <c r="AOE24" s="126">
        <f>IF(OR(AOB24="",AOC24=""),0,AOB$5)</f>
      </c>
      <c r="AOF24" s="125">
        <f>IF(AOB$6=0,RANK(AOD24,AOD$12:AOD$42,0),RANK(AOD24,AOD$12:AOD$42,1))</f>
      </c>
      <c r="AOG24" s="126">
        <v>100</v>
      </c>
      <c r="AOH24" s="126">
        <v>100</v>
      </c>
      <c r="AOI24" s="126">
        <f>IF((COUNTA(AOG$12:AOG$42)+COUNTA(AOH$12:AOH$42)=0),0.6*AOG$5,IF(OR(AOG24="",AOH24=""),0,IF(AOG$6=0,IF(AOG24&gt;=AOG$8,AOG$5,IF(AOG24&lt;AOH24,0,AOG$5*(AOG24-AOH24)/(AOG$8-AOH24))),IF(AOG24&lt;=AOG$8,AOG$5,IF(AOG24&gt;AOH24,0,AOG$5*(AOG24-AOH24)/(AOG$8-AOH24))))))</f>
      </c>
      <c r="AOJ24" s="126">
        <f>IF(OR(AOG24="",AOH24=""),0,AOG$5)</f>
      </c>
      <c r="AOK24" s="125">
        <f>IF(AOG$6=0,RANK(AOI24,AOI$12:AOI$42,0),RANK(AOI24,AOI$12:AOI$42,1))</f>
      </c>
      <c r="AOL24" s="126">
        <v>100</v>
      </c>
      <c r="AOM24" s="126">
        <v>100</v>
      </c>
      <c r="AON24" s="126">
        <f>IF((COUNTA(AOL$12:AOL$42)+COUNTA(AOM$12:AOM$42)=0),0.6*AOL$5,IF(OR(AOL24="",AOM24=""),0,IF(AOL$6=0,IF(AOL24&gt;=AOL$8,AOL$5,IF(AOL24&lt;AOM24,0,AOL$5*(AOL24-AOM24)/(AOL$8-AOM24))),IF(AOL24&lt;=AOL$8,AOL$5,IF(AOL24&gt;AOM24,0,AOL$5*(AOL24-AOM24)/(AOL$8-AOM24))))))</f>
      </c>
      <c r="AOO24" s="126">
        <f>IF(OR(AOL24="",AOM24=""),0,AOL$5)</f>
      </c>
      <c r="AOP24" s="125">
        <f>IF(AOL$6=0,RANK(AON24,AON$12:AON$42,0),RANK(AON24,AON$12:AON$42,1))</f>
      </c>
      <c r="AOQ24" s="126">
        <v>0.55</v>
      </c>
      <c r="AOR24" s="126">
        <v>1.41</v>
      </c>
      <c r="AOS24" s="126">
        <f>IF((COUNTA(AOQ$12:AOQ$42)+COUNTA(AOR$12:AOR$42)=0),0.6*AOQ$5,IF(OR(AOQ24="",AOR24=""),0,IF(AOQ$6=0,IF(AOQ24&gt;=AOQ$8,AOQ$5,IF(AOQ24&lt;AOR24,0,AOQ$5*(AOQ24-AOR24)/(AOQ$8-AOR24))),IF(AOQ24&lt;=AOQ$8,AOQ$5,IF(AOQ24&gt;AOR24,0,AOQ$5*(AOQ24-AOR24)/(AOQ$8-AOR24))))))</f>
      </c>
      <c r="AOT24" s="126">
        <f>IF(OR(AOQ24="",AOR24=""),0,AOQ$5)</f>
      </c>
      <c r="AOU24" s="125">
        <f>IF(AOQ$6=0,RANK(AOS24,AOS$12:AOS$42,0),RANK(AOS24,AOS$12:AOS$42,1))</f>
      </c>
      <c r="AOV24" s="126">
        <v>0.55</v>
      </c>
      <c r="AOW24" s="126">
        <v>0.98</v>
      </c>
      <c r="AOX24" s="126">
        <f>IF((COUNTA(AOV$12:AOV$42)+COUNTA(AOW$12:AOW$42)=0),0.6*AOV$5,IF(OR(AOV24="",AOW24=""),0,IF(AOV$6=0,IF(AOV24&gt;=AOV$8,AOV$5,IF(AOV24&lt;AOW24,0,AOV$5*(AOV24-AOW24)/(AOV$8-AOW24))),IF(AOV24&lt;=AOV$8,AOV$5,IF(AOV24&gt;AOW24,0,AOV$5*(AOV24-AOW24)/(AOV$8-AOW24))))))</f>
      </c>
      <c r="AOY24" s="126">
        <f>IF(OR(AOV24="",AOW24=""),0,AOV$5)</f>
      </c>
      <c r="AOZ24" s="125">
        <f>IF(AOV$6=0,RANK(AOX24,AOX$12:AOX$42,0),RANK(AOX24,AOX$12:AOX$42,1))</f>
      </c>
      <c r="APA24" s="126">
        <v>0</v>
      </c>
      <c r="APB24" s="126">
        <v>0</v>
      </c>
      <c r="APC24" s="126">
        <f>IF((COUNTA(APA$12:APA$42)+COUNTA(APB$12:APB$42)=0),0.6*APA$5,IF(OR(APA24="",APB24=""),0,IF(APA$6=0,IF(APA24&gt;=APA$8,APA$5,IF(APA24&lt;APB24,0,APA$5*(APA24-APB24)/(APA$8-APB24))),IF(APA24&lt;=APA$8,APA$5,IF(APA24&gt;APB24,0,APA$5*(APA24-APB24)/(APA$8-APB24))))))</f>
      </c>
      <c r="APD24" s="126">
        <f>IF(OR(APA24="",APB24=""),0,APA$5)</f>
      </c>
      <c r="APE24" s="125">
        <f>IF(APA$6=0,RANK(APC24,APC$12:APC$42,0),RANK(APC24,APC$12:APC$42,1))</f>
      </c>
      <c r="APF24" s="126">
        <v>0</v>
      </c>
      <c r="APG24" s="126">
        <v>0.0600781015319916</v>
      </c>
      <c r="APH24" s="126">
        <f>IF((COUNTA(APF$12:APF$42)+COUNTA(APG$12:APG$42)=0),0.6*APF$5,IF(OR(APF24="",APG24=""),0,IF(APF$6=0,IF(APF24&gt;=APF$8,APF$5,IF(APF24&lt;APG24,0,APF$5*(APF24-APG24)/(APF$8-APG24))),IF(APF24&lt;=APF$8,APF$5,IF(APF24&gt;APG24,0,APF$5*(APF24-APG24)/(APF$8-APG24))))))</f>
      </c>
      <c r="API24" s="126">
        <f>IF(OR(APF24="",APG24=""),0,APF$5)</f>
      </c>
      <c r="APJ24" s="125">
        <f>IF(APF$6=0,RANK(APH24,APH$12:APH$42,0),RANK(APH24,APH$12:APH$42,1))</f>
      </c>
      <c r="APK24" s="126">
        <v>38.7622265625</v>
      </c>
      <c r="APL24" s="126">
        <v>15.41708984375</v>
      </c>
      <c r="APM24" s="126">
        <f>IF((COUNTA(APK$12:APK$42)+COUNTA(APL$12:APL$42)=0),0.6*APK$5,IF(OR(APK24="",APL24=""),0,IF(APK$6=0,IF(APK24&gt;=APK$8,APK$5,IF(APK24&lt;APL24,0,APK$5*(APK24-APL24)/(APK$8-APL24))),IF(APK24&lt;=APK$8,APK$5,IF(APK24&gt;APL24,0,APK$5*(APK24-APL24)/(APK$8-APL24))))))</f>
      </c>
      <c r="APN24" s="126">
        <f>IF(OR(APK24="",APL24=""),0,APK$5)</f>
      </c>
      <c r="APO24" s="125">
        <f>IF(APK$6=0,RANK(APM24,APM$12:APM$42,0),RANK(APM24,APM$12:APM$42,1))</f>
      </c>
      <c r="APP24" s="126">
        <v>38.7622265625</v>
      </c>
      <c r="APQ24" s="126">
        <v>15.055068359375</v>
      </c>
      <c r="APR24" s="126">
        <f>IF((COUNTA(APP$12:APP$42)+COUNTA(APQ$12:APQ$42)=0),0.6*APP$5,IF(OR(APP24="",APQ24=""),0,IF(APP$6=0,IF(APP24&gt;=APP$8,APP$5,IF(APP24&lt;APQ24,0,APP$5*(APP24-APQ24)/(APP$8-APQ24))),IF(APP24&lt;=APP$8,APP$5,IF(APP24&gt;APQ24,0,APP$5*(APP24-APQ24)/(APP$8-APQ24))))))</f>
      </c>
      <c r="APS24" s="126">
        <f>IF(OR(APP24="",APQ24=""),0,APP$5)</f>
      </c>
      <c r="APT24" s="125">
        <f>IF(APP$6=0,RANK(APR24,APR$12:APR$42,0),RANK(APR24,APR$12:APR$42,1))</f>
      </c>
      <c r="APU24" s="126">
        <v>5.290712890625</v>
      </c>
      <c r="APV24" s="126">
        <v>4.3179296875</v>
      </c>
      <c r="APW24" s="126">
        <f>IF((COUNTA(APU$12:APU$42)+COUNTA(APV$12:APV$42)=0),0.6*APU$5,IF(OR(APU24="",APV24=""),0,IF(APU$6=0,IF(APU24&gt;=APU$8,APU$5,IF(APU24&lt;APV24,0,APU$5*(APU24-APV24)/(APU$8-APV24))),IF(APU24&lt;=APU$8,APU$5,IF(APU24&gt;APV24,0,APU$5*(APU24-APV24)/(APU$8-APV24))))))</f>
      </c>
      <c r="APX24" s="126">
        <f>IF(OR(APU24="",APV24=""),0,APU$5)</f>
      </c>
      <c r="APY24" s="125">
        <f>IF(APU$6=0,RANK(APW24,APW$12:APW$42,0),RANK(APW24,APW$12:APW$42,1))</f>
      </c>
      <c r="APZ24" s="126">
        <v>5.290712890625</v>
      </c>
      <c r="AQA24" s="126">
        <v>4.61796875</v>
      </c>
      <c r="AQB24" s="126">
        <f>IF((COUNTA(APZ$12:APZ$42)+COUNTA(AQA$12:AQA$42)=0),0.6*APZ$5,IF(OR(APZ24="",AQA24=""),0,IF(APZ$6=0,IF(APZ24&gt;=APZ$8,APZ$5,IF(APZ24&lt;AQA24,0,APZ$5*(APZ24-AQA24)/(APZ$8-AQA24))),IF(APZ24&lt;=APZ$8,APZ$5,IF(APZ24&gt;AQA24,0,APZ$5*(APZ24-AQA24)/(APZ$8-AQA24))))))</f>
      </c>
      <c r="AQC24" s="126">
        <f>IF(OR(APZ24="",AQA24=""),0,APZ$5)</f>
      </c>
      <c r="AQD24" s="125">
        <f>IF(APZ$6=0,RANK(AQB24,AQB$12:AQB$42,0),RANK(AQB24,AQB$12:AQB$42,1))</f>
      </c>
      <c r="AQE24" s="126">
        <v>99.75</v>
      </c>
      <c r="AQF24" s="126">
        <v>87.171382</v>
      </c>
      <c r="AQG24" s="126">
        <f>IF((COUNTA(AQE$12:AQE$42)+COUNTA(AQF$12:AQF$42)=0),0.6*AQE$5,IF(OR(AQE24="",AQF24=""),0,IF(AQE$6=0,IF(AQE24&gt;=AQE$8,AQE$5,IF(AQE24&lt;AQF24,0,AQE$5*(AQE24-AQF24)/(AQE$8-AQF24))),IF(AQE24&lt;=AQE$8,AQE$5,IF(AQE24&gt;AQF24,0,AQE$5*(AQE24-AQF24)/(AQE$8-AQF24))))))</f>
      </c>
      <c r="AQH24" s="126">
        <f>IF(OR(AQE24="",AQF24=""),0,AQE$5)</f>
      </c>
      <c r="AQI24" s="125">
        <f>IF(AQE$6=0,RANK(AQG24,AQG$12:AQG$42,0),RANK(AQG24,AQG$12:AQG$42,1))</f>
      </c>
      <c r="AQJ24" s="126">
        <v>99.75</v>
      </c>
      <c r="AQK24" s="126">
        <v>77.95</v>
      </c>
      <c r="AQL24" s="126">
        <f>IF((COUNTA(AQJ$12:AQJ$42)+COUNTA(AQK$12:AQK$42)=0),0.6*AQJ$5,IF(OR(AQJ24="",AQK24=""),0,IF(AQJ$6=0,IF(AQJ24&gt;=AQJ$8,AQJ$5,IF(AQJ24&lt;AQK24,0,AQJ$5*(AQJ24-AQK24)/(AQJ$8-AQK24))),IF(AQJ24&lt;=AQJ$8,AQJ$5,IF(AQJ24&gt;AQK24,0,AQJ$5*(AQJ24-AQK24)/(AQJ$8-AQK24))))))</f>
      </c>
      <c r="AQM24" s="126">
        <f>IF(OR(AQJ24="",AQK24=""),0,AQJ$5)</f>
      </c>
      <c r="AQN24" s="125">
        <f>IF(AQJ$6=0,RANK(AQL24,AQL$12:AQL$42,0),RANK(AQL24,AQL$12:AQL$42,1))</f>
      </c>
      <c r="AQO24" s="126">
        <v>100</v>
      </c>
      <c r="AQP24"/>
      <c r="AQQ24" s="126">
        <f>IF((COUNTA(AQO$12:AQO$42)+COUNTA(AQP$12:AQP$42)=0),0.6*AQO$5,IF(OR(AQO24="",AQP24=""),0,IF(AQO$6=0,IF(AQO24&gt;=AQO$8,AQO$5,IF(AQO24&lt;AQP24,0,AQO$5*(AQO24-AQP24)/(AQO$8-AQP24))),IF(AQO24&lt;=AQO$8,AQO$5,IF(AQO24&gt;AQP24,0,AQO$5*(AQO24-AQP24)/(AQO$8-AQP24))))))</f>
      </c>
      <c r="AQR24" s="126">
        <f>IF(OR(AQO24="",AQP24=""),0,AQO$5)</f>
      </c>
      <c r="AQS24" s="125">
        <f>IF(AQO$6=0,RANK(AQQ24,AQQ$12:AQQ$42,0),RANK(AQQ24,AQQ$12:AQQ$42,1))</f>
      </c>
      <c r="AQT24" s="126">
        <v>100</v>
      </c>
      <c r="AQU24"/>
      <c r="AQV24" s="126">
        <f>IF((COUNTA(AQT$12:AQT$42)+COUNTA(AQU$12:AQU$42)=0),0.6*AQT$5,IF(OR(AQT24="",AQU24=""),0,IF(AQT$6=0,IF(AQT24&gt;=AQT$8,AQT$5,IF(AQT24&lt;AQU24,0,AQT$5*(AQT24-AQU24)/(AQT$8-AQU24))),IF(AQT24&lt;=AQT$8,AQT$5,IF(AQT24&gt;AQU24,0,AQT$5*(AQT24-AQU24)/(AQT$8-AQU24))))))</f>
      </c>
      <c r="AQW24" s="126">
        <f>IF(OR(AQT24="",AQU24=""),0,AQT$5)</f>
      </c>
      <c r="AQX24" s="125">
        <f>IF(AQT$6=0,RANK(AQV24,AQV$12:AQV$42,0),RANK(AQV24,AQV$12:AQV$42,1))</f>
      </c>
      <c r="AQY24" s="126">
        <v>1.6</v>
      </c>
      <c r="AQZ24" s="126">
        <v>1.1</v>
      </c>
      <c r="ARA24" s="126">
        <f>IF((COUNTA(AQY$12:AQY$42)+COUNTA(AQZ$12:AQZ$42)=0),0.6*AQY$5,IF(OR(AQY24="",AQZ24=""),0,IF(AQY$6=0,IF(AQY24&gt;=AQY$8,AQY$5,IF(AQY24&lt;AQZ24,0,AQY$5*(AQY24-AQZ24)/(AQY$8-AQZ24))),IF(AQY24&lt;=AQY$8,AQY$5,IF(AQY24&gt;AQZ24,0,AQY$5*(AQY24-AQZ24)/(AQY$8-AQZ24))))))</f>
      </c>
      <c r="ARB24" s="126">
        <f>IF(OR(AQY24="",AQZ24=""),0,AQY$5)</f>
      </c>
      <c r="ARC24" s="125">
        <f>IF(AQY$6=0,RANK(ARA24,ARA$12:ARA$42,0),RANK(ARA24,ARA$12:ARA$42,1))</f>
      </c>
      <c r="ARD24" s="126">
        <v>1.6</v>
      </c>
      <c r="ARE24" s="126">
        <v>4.69</v>
      </c>
      <c r="ARF24" s="126">
        <f>IF((COUNTA(ARD$12:ARD$42)+COUNTA(ARE$12:ARE$42)=0),0.6*ARD$5,IF(OR(ARD24="",ARE24=""),0,IF(ARD$6=0,IF(ARD24&gt;=ARD$8,ARD$5,IF(ARD24&lt;ARE24,0,ARD$5*(ARD24-ARE24)/(ARD$8-ARE24))),IF(ARD24&lt;=ARD$8,ARD$5,IF(ARD24&gt;ARE24,0,ARD$5*(ARD24-ARE24)/(ARD$8-ARE24))))))</f>
      </c>
      <c r="ARG24" s="126">
        <f>IF(OR(ARD24="",ARE24=""),0,ARD$5)</f>
      </c>
      <c r="ARH24" s="125">
        <f>IF(ARD$6=0,RANK(ARF24,ARF$12:ARF$42,0),RANK(ARF24,ARF$12:ARF$42,1))</f>
      </c>
      <c r="ARI24" s="126">
        <v>99.31</v>
      </c>
      <c r="ARJ24"/>
      <c r="ARK24" s="126">
        <f>IF((COUNTA(ARI$12:ARI$42)+COUNTA(ARJ$12:ARJ$42)=0),0.6*ARI$5,IF(OR(ARI24="",ARJ24=""),0,IF(ARI$6=0,IF(ARI24&gt;=ARI$8,ARI$5,IF(ARI24&lt;ARJ24,0,ARI$5*(ARI24-ARJ24)/(ARI$8-ARJ24))),IF(ARI24&lt;=ARI$8,ARI$5,IF(ARI24&gt;ARJ24,0,ARI$5*(ARI24-ARJ24)/(ARI$8-ARJ24))))))</f>
      </c>
      <c r="ARL24" s="126">
        <f>IF(OR(ARI24="",ARJ24=""),0,ARI$5)</f>
      </c>
      <c r="ARM24" s="125">
        <f>IF(ARI$6=0,RANK(ARK24,ARK$12:ARK$42,0),RANK(ARK24,ARK$12:ARK$42,1))</f>
      </c>
      <c r="ARN24" s="126">
        <v>99.31</v>
      </c>
      <c r="ARO24"/>
      <c r="ARP24" s="126">
        <f>IF((COUNTA(ARN$12:ARN$42)+COUNTA(ARO$12:ARO$42)=0),0.6*ARN$5,IF(OR(ARN24="",ARO24=""),0,IF(ARN$6=0,IF(ARN24&gt;=ARN$8,ARN$5,IF(ARN24&lt;ARO24,0,ARN$5*(ARN24-ARO24)/(ARN$8-ARO24))),IF(ARN24&lt;=ARN$8,ARN$5,IF(ARN24&gt;ARO24,0,ARN$5*(ARN24-ARO24)/(ARN$8-ARO24))))))</f>
      </c>
      <c r="ARQ24" s="126">
        <f>IF(OR(ARN24="",ARO24=""),0,ARN$5)</f>
      </c>
      <c r="ARR24" s="125">
        <f>IF(ARN$6=0,RANK(ARP24,ARP$12:ARP$42,0),RANK(ARP24,ARP$12:ARP$42,1))</f>
      </c>
      <c r="ARS24" s="126">
        <v>100</v>
      </c>
      <c r="ART24" s="126">
        <v>100</v>
      </c>
      <c r="ARU24" s="126">
        <f>IF((COUNTA(ARS$12:ARS$42)+COUNTA(ART$12:ART$42)=0),0.6*ARS$5,IF(OR(ARS24="",ART24=""),0,IF(ARS$6=0,IF(ARS24&gt;=ARS$8,ARS$5,IF(ARS24&lt;ART24,0,ARS$5*(ARS24-ART24)/(ARS$8-ART24))),IF(ARS24&lt;=ARS$8,ARS$5,IF(ARS24&gt;ART24,0,ARS$5*(ARS24-ART24)/(ARS$8-ART24))))))</f>
      </c>
      <c r="ARV24" s="126">
        <f>IF(OR(ARS24="",ART24=""),0,ARS$5)</f>
      </c>
      <c r="ARW24" s="125">
        <f>IF(ARS$6=0,RANK(ARU24,ARU$12:ARU$42,0),RANK(ARU24,ARU$12:ARU$42,1))</f>
      </c>
      <c r="ARX24" s="126">
        <v>100</v>
      </c>
      <c r="ARY24" s="126">
        <v>100</v>
      </c>
      <c r="ARZ24" s="126">
        <f>IF((COUNTA(ARX$12:ARX$42)+COUNTA(ARY$12:ARY$42)=0),0.6*ARX$5,IF(OR(ARX24="",ARY24=""),0,IF(ARX$6=0,IF(ARX24&gt;=ARX$8,ARX$5,IF(ARX24&lt;ARY24,0,ARX$5*(ARX24-ARY24)/(ARX$8-ARY24))),IF(ARX24&lt;=ARX$8,ARX$5,IF(ARX24&gt;ARY24,0,ARX$5*(ARX24-ARY24)/(ARX$8-ARY24))))))</f>
      </c>
      <c r="ASA24" s="126">
        <f>IF(OR(ARX24="",ARY24=""),0,ARX$5)</f>
      </c>
      <c r="ASB24" s="125">
        <f>IF(ARX$6=0,RANK(ARZ24,ARZ$12:ARZ$42,0),RANK(ARZ24,ARZ$12:ARZ$42,1))</f>
      </c>
      <c r="ASC24" s="126">
        <v>1.09</v>
      </c>
      <c r="ASD24" s="126">
        <v>1.22</v>
      </c>
      <c r="ASE24" s="126">
        <f>IF((COUNTA(ASC$12:ASC$42)+COUNTA(ASD$12:ASD$42)=0),0.6*ASC$5,IF(OR(ASC24="",ASD24=""),0,IF(ASC$6=0,IF(ASC24&gt;=ASC$8,ASC$5,IF(ASC24&lt;ASD24,0,ASC$5*(ASC24-ASD24)/(ASC$8-ASD24))),IF(ASC24&lt;=ASC$8,ASC$5,IF(ASC24&gt;ASD24,0,ASC$5*(ASC24-ASD24)/(ASC$8-ASD24))))))</f>
      </c>
      <c r="ASF24" s="126">
        <f>IF(OR(ASC24="",ASD24=""),0,ASC$5)</f>
      </c>
      <c r="ASG24" s="125">
        <f>IF(ASC$6=0,RANK(ASE24,ASE$12:ASE$42,0),RANK(ASE24,ASE$12:ASE$42,1))</f>
      </c>
      <c r="ASH24" s="126">
        <v>1.09</v>
      </c>
      <c r="ASI24" s="126">
        <v>0.88</v>
      </c>
      <c r="ASJ24" s="126">
        <f>IF((COUNTA(ASH$12:ASH$42)+COUNTA(ASI$12:ASI$42)=0),0.6*ASH$5,IF(OR(ASH24="",ASI24=""),0,IF(ASH$6=0,IF(ASH24&gt;=ASH$8,ASH$5,IF(ASH24&lt;ASI24,0,ASH$5*(ASH24-ASI24)/(ASH$8-ASI24))),IF(ASH24&lt;=ASH$8,ASH$5,IF(ASH24&gt;ASI24,0,ASH$5*(ASH24-ASI24)/(ASH$8-ASI24))))))</f>
      </c>
      <c r="ASK24" s="126">
        <f>IF(OR(ASH24="",ASI24=""),0,ASH$5)</f>
      </c>
      <c r="ASL24" s="125">
        <f>IF(ASH$6=0,RANK(ASJ24,ASJ$12:ASJ$42,0),RANK(ASJ24,ASJ$12:ASJ$42,1))</f>
      </c>
      <c r="ASM24" s="126">
        <v>100</v>
      </c>
      <c r="ASN24" s="126">
        <v>92.86</v>
      </c>
      <c r="ASO24" s="126">
        <f>IF((COUNTA(ASM$12:ASM$42)+COUNTA(ASN$12:ASN$42)=0),0.6*ASM$5,IF(OR(ASM24="",ASN24=""),0,IF(ASM$6=0,IF(ASM24&gt;=ASM$8,ASM$5,IF(ASM24&lt;ASN24,0,ASM$5*(ASM24-ASN24)/(ASM$8-ASN24))),IF(ASM24&lt;=ASM$8,ASM$5,IF(ASM24&gt;ASN24,0,ASM$5*(ASM24-ASN24)/(ASM$8-ASN24))))))</f>
      </c>
      <c r="ASP24" s="126">
        <f>IF(OR(ASM24="",ASN24=""),0,ASM$5)</f>
      </c>
      <c r="ASQ24" s="125">
        <f>IF(ASM$6=0,RANK(ASO24,ASO$12:ASO$42,0),RANK(ASO24,ASO$12:ASO$42,1))</f>
      </c>
      <c r="ASR24" s="126">
        <v>100</v>
      </c>
      <c r="ASS24" s="126">
        <v>100</v>
      </c>
      <c r="AST24" s="126">
        <f>IF((COUNTA(ASR$12:ASR$42)+COUNTA(ASS$12:ASS$42)=0),0.6*ASR$5,IF(OR(ASR24="",ASS24=""),0,IF(ASR$6=0,IF(ASR24&gt;=ASR$8,ASR$5,IF(ASR24&lt;ASS24,0,ASR$5*(ASR24-ASS24)/(ASR$8-ASS24))),IF(ASR24&lt;=ASR$8,ASR$5,IF(ASR24&gt;ASS24,0,ASR$5*(ASR24-ASS24)/(ASR$8-ASS24))))))</f>
      </c>
      <c r="ASU24" s="126">
        <f>IF(OR(ASR24="",ASS24=""),0,ASR$5)</f>
      </c>
      <c r="ASV24" s="125">
        <f>IF(ASR$6=0,RANK(AST24,AST$12:AST$42,0),RANK(AST24,AST$12:AST$42,1))</f>
      </c>
      <c r="ASW24" s="126">
        <v>0.51</v>
      </c>
      <c r="ASX24" s="126">
        <v>1.05</v>
      </c>
      <c r="ASY24" s="126">
        <f>IF((COUNTA(ASW$12:ASW$42)+COUNTA(ASX$12:ASX$42)=0),0.6*ASW$5,IF(OR(ASW24="",ASX24=""),0,IF(ASW$6=0,IF(ASW24&gt;=ASW$8,ASW$5,IF(ASW24&lt;ASX24,0,ASW$5*(ASW24-ASX24)/(ASW$8-ASX24))),IF(ASW24&lt;=ASW$8,ASW$5,IF(ASW24&gt;ASX24,0,ASW$5*(ASW24-ASX24)/(ASW$8-ASX24))))))</f>
      </c>
      <c r="ASZ24" s="126">
        <f>IF(OR(ASW24="",ASX24=""),0,ASW$5)</f>
      </c>
      <c r="ATA24" s="125">
        <f>IF(ASW$6=0,RANK(ASY24,ASY$12:ASY$42,0),RANK(ASY24,ASY$12:ASY$42,1))</f>
      </c>
      <c r="ATB24" s="126">
        <v>0.51</v>
      </c>
      <c r="ATC24" s="126">
        <v>0.89</v>
      </c>
      <c r="ATD24" s="126">
        <f>IF((COUNTA(ATB$12:ATB$42)+COUNTA(ATC$12:ATC$42)=0),0.6*ATB$5,IF(OR(ATB24="",ATC24=""),0,IF(ATB$6=0,IF(ATB24&gt;=ATB$8,ATB$5,IF(ATB24&lt;ATC24,0,ATB$5*(ATB24-ATC24)/(ATB$8-ATC24))),IF(ATB24&lt;=ATB$8,ATB$5,IF(ATB24&gt;ATC24,0,ATB$5*(ATB24-ATC24)/(ATB$8-ATC24))))))</f>
      </c>
      <c r="ATE24" s="126">
        <f>IF(OR(ATB24="",ATC24=""),0,ATB$5)</f>
      </c>
      <c r="ATF24" s="125">
        <f>IF(ATB$6=0,RANK(ATD24,ATD$12:ATD$42,0),RANK(ATD24,ATD$12:ATD$42,1))</f>
      </c>
      <c r="ATG24" s="126">
        <v>0</v>
      </c>
      <c r="ATH24" s="126">
        <v>7.02</v>
      </c>
      <c r="ATI24" s="126">
        <f>IF((COUNTA(ATG$12:ATG$42)+COUNTA(ATH$12:ATH$42)=0),0.6*ATG$5,IF(OR(ATG24="",ATH24=""),0,IF(ATG$6=0,IF(ATG24&gt;=ATG$8,ATG$5,IF(ATG24&lt;ATH24,0,ATG$5*(ATG24-ATH24)/(ATG$8-ATH24))),IF(ATG24&lt;=ATG$8,ATG$5,IF(ATG24&gt;ATH24,0,ATG$5*(ATG24-ATH24)/(ATG$8-ATH24))))))</f>
      </c>
      <c r="ATJ24" s="126">
        <f>IF(OR(ATG24="",ATH24=""),0,ATG$5)</f>
      </c>
      <c r="ATK24" s="125">
        <f>IF(ATG$6=0,RANK(ATI24,ATI$12:ATI$42,0),RANK(ATI24,ATI$12:ATI$42,1))</f>
      </c>
      <c r="ATL24" s="126">
        <v>0</v>
      </c>
      <c r="ATM24" s="126">
        <v>0</v>
      </c>
      <c r="ATN24" s="126">
        <f>IF((COUNTA(ATL$12:ATL$42)+COUNTA(ATM$12:ATM$42)=0),0.6*ATL$5,IF(OR(ATL24="",ATM24=""),0,IF(ATL$6=0,IF(ATL24&gt;=ATL$8,ATL$5,IF(ATL24&lt;ATM24,0,ATL$5*(ATL24-ATM24)/(ATL$8-ATM24))),IF(ATL24&lt;=ATL$8,ATL$5,IF(ATL24&gt;ATM24,0,ATL$5*(ATL24-ATM24)/(ATL$8-ATM24))))))</f>
      </c>
      <c r="ATO24" s="126">
        <f>IF(OR(ATL24="",ATM24=""),0,ATL$5)</f>
      </c>
      <c r="ATP24" s="125">
        <f>IF(ATL$6=0,RANK(ATN24,ATN$12:ATN$42,0),RANK(ATN24,ATN$12:ATN$42,1))</f>
      </c>
      <c r="ATQ24" s="126">
        <v>42.925712890625</v>
      </c>
      <c r="ATR24" s="126">
        <v>11.825244140625</v>
      </c>
      <c r="ATS24" s="126">
        <f>IF((COUNTA(ATQ$12:ATQ$42)+COUNTA(ATR$12:ATR$42)=0),0.6*ATQ$5,IF(OR(ATQ24="",ATR24=""),0,IF(ATQ$6=0,IF(ATQ24&gt;=ATQ$8,ATQ$5,IF(ATQ24&lt;ATR24,0,ATQ$5*(ATQ24-ATR24)/(ATQ$8-ATR24))),IF(ATQ24&lt;=ATQ$8,ATQ$5,IF(ATQ24&gt;ATR24,0,ATQ$5*(ATQ24-ATR24)/(ATQ$8-ATR24))))))</f>
      </c>
      <c r="ATT24" s="126">
        <f>IF(OR(ATQ24="",ATR24=""),0,ATQ$5)</f>
      </c>
      <c r="ATU24" s="125">
        <f>IF(ATQ$6=0,RANK(ATS24,ATS$12:ATS$42,0),RANK(ATS24,ATS$12:ATS$42,1))</f>
      </c>
      <c r="ATV24" s="126">
        <v>42.925712890625</v>
      </c>
      <c r="ATW24" s="126">
        <v>13.604638671875</v>
      </c>
      <c r="ATX24" s="126">
        <f>IF((COUNTA(ATV$12:ATV$42)+COUNTA(ATW$12:ATW$42)=0),0.6*ATV$5,IF(OR(ATV24="",ATW24=""),0,IF(ATV$6=0,IF(ATV24&gt;=ATV$8,ATV$5,IF(ATV24&lt;ATW24,0,ATV$5*(ATV24-ATW24)/(ATV$8-ATW24))),IF(ATV24&lt;=ATV$8,ATV$5,IF(ATV24&gt;ATW24,0,ATV$5*(ATV24-ATW24)/(ATV$8-ATW24))))))</f>
      </c>
      <c r="ATY24" s="126">
        <f>IF(OR(ATV24="",ATW24=""),0,ATV$5)</f>
      </c>
      <c r="ATZ24" s="125">
        <f>IF(ATV$6=0,RANK(ATX24,ATX$12:ATX$42,0),RANK(ATX24,ATX$12:ATX$42,1))</f>
      </c>
      <c r="AUA24" s="126">
        <v>7.414677734375</v>
      </c>
      <c r="AUB24" s="126">
        <v>8.200126953125</v>
      </c>
      <c r="AUC24" s="126">
        <f>IF((COUNTA(AUA$12:AUA$42)+COUNTA(AUB$12:AUB$42)=0),0.6*AUA$5,IF(OR(AUA24="",AUB24=""),0,IF(AUA$6=0,IF(AUA24&gt;=AUA$8,AUA$5,IF(AUA24&lt;AUB24,0,AUA$5*(AUA24-AUB24)/(AUA$8-AUB24))),IF(AUA24&lt;=AUA$8,AUA$5,IF(AUA24&gt;AUB24,0,AUA$5*(AUA24-AUB24)/(AUA$8-AUB24))))))</f>
      </c>
      <c r="AUD24" s="126">
        <f>IF(OR(AUA24="",AUB24=""),0,AUA$5)</f>
      </c>
      <c r="AUE24" s="125">
        <f>IF(AUA$6=0,RANK(AUC24,AUC$12:AUC$42,0),RANK(AUC24,AUC$12:AUC$42,1))</f>
      </c>
      <c r="AUF24" s="126">
        <v>7.414677734375</v>
      </c>
      <c r="AUG24" s="126">
        <v>7.504599609375</v>
      </c>
      <c r="AUH24" s="126">
        <f>IF((COUNTA(AUF$12:AUF$42)+COUNTA(AUG$12:AUG$42)=0),0.6*AUF$5,IF(OR(AUF24="",AUG24=""),0,IF(AUF$6=0,IF(AUF24&gt;=AUF$8,AUF$5,IF(AUF24&lt;AUG24,0,AUF$5*(AUF24-AUG24)/(AUF$8-AUG24))),IF(AUF24&lt;=AUF$8,AUF$5,IF(AUF24&gt;AUG24,0,AUF$5*(AUF24-AUG24)/(AUF$8-AUG24))))))</f>
      </c>
      <c r="AUI24" s="126">
        <f>IF(OR(AUF24="",AUG24=""),0,AUF$5)</f>
      </c>
      <c r="AUJ24" s="125">
        <f>IF(AUF$6=0,RANK(AUH24,AUH$12:AUH$42,0),RANK(AUH24,AUH$12:AUH$42,1))</f>
      </c>
      <c r="AUK24" s="126">
        <v>98.48</v>
      </c>
      <c r="AUL24" s="126">
        <f>IF(COUNTA(AUK$12:AUK$42)=0,0.6*AUK$5,IF(AUK24="",0,IF(AUK$6=0,IF(AUK24&gt;=AUK$8,AUK$5,IF(AUK24&lt;AUK$6,0,0.6*AUK$5+0.4*AUK$5*(AUK24-AUK$7)/(AUK$8-AUK$7))),IF(AUK24&lt;=AUK$8,AUK$5,IF(AUK24&gt;AUK$6,0,0.6*AUK$5+0.4*AUK$5*(AUK24-AUK$7)/(AUK$8-AUK$7))))))</f>
      </c>
      <c r="AUM24" s="126">
        <f>IF(AUK24&lt;&gt;"",AUK$5,0)</f>
      </c>
      <c r="AUN24" s="125">
        <f>IF(AUK$6=0,RANK(AUK24,AUK$12:AUK$42,0),RANK(AUK24,AUK$12:AUK$42,1))</f>
      </c>
      <c r="AUO24"/>
      <c r="AUP24" s="126">
        <f>IF(COUNTA(AUO$12:AUO$42)=0,0.6*AUO$5,IF(AUO24="",0,IF(AUO$6=0,IF(AUO24&gt;=AUO$8,AUO$5,IF(AUO24&lt;AUO$6,0,0.6*AUO$5+0.4*AUO$5*(AUO24-AUO$7)/(AUO$8-AUO$7))),IF(AUO24&lt;=AUO$8,AUO$5,IF(AUO24&gt;AUO$6,0,0.6*AUO$5+0.4*AUO$5*(AUO24-AUO$7)/(AUO$8-AUO$7))))))</f>
      </c>
      <c r="AUQ24" s="126">
        <f>IF(AUO24&lt;&gt;"",AUO$5,0)</f>
      </c>
      <c r="AUR24" s="125">
        <f>IF(AUO$6=0,RANK(AUO24,AUO$12:AUO$42,0),RANK(AUO24,AUO$12:AUO$42,1))</f>
      </c>
      <c r="AUS24"/>
      <c r="AUT24" s="126">
        <f>IF(COUNTA(AUS$12:AUS$42)=0,0.6*AUS$5,IF(AUS24="",0,IF(AUS$6=0,IF(AUS24&gt;=AUS$8,AUS$5,IF(AUS24&lt;AUS$6,0,0.6*AUS$5+0.4*AUS$5*(AUS24-AUS$7)/(AUS$8-AUS$7))),IF(AUS24&lt;=AUS$8,AUS$5,IF(AUS24&gt;AUS$6,0,0.6*AUS$5+0.4*AUS$5*(AUS24-AUS$7)/(AUS$8-AUS$7))))))</f>
      </c>
      <c r="AUU24" s="126">
        <f>IF(AUS24&lt;&gt;"",AUS$5,0)</f>
      </c>
      <c r="AUV24" s="125">
        <f>IF(AUS$6=0,RANK(AUS24,AUS$12:AUS$42,0),RANK(AUS24,AUS$12:AUS$42,1))</f>
      </c>
      <c r="AUW24"/>
      <c r="AUX24" s="126">
        <f>IF(COUNTA(AUW$12:AUW$42)=0,0.6*AUW$5,IF(AUW24="",0,IF(AUW$6=0,IF(AUW24&gt;=AUW$8,AUW$5,IF(AUW24&lt;AUW$6,0,0.6*AUW$5+0.4*AUW$5*(AUW24-AUW$7)/(AUW$8-AUW$7))),IF(AUW24&lt;=AUW$8,AUW$5,IF(AUW24&gt;AUW$6,0,0.6*AUW$5+0.4*AUW$5*(AUW24-AUW$7)/(AUW$8-AUW$7))))))</f>
      </c>
      <c r="AUY24" s="126">
        <f>IF(AUW24&lt;&gt;"",AUW$5,0)</f>
      </c>
      <c r="AUZ24" s="125">
        <f>IF(AUW$6=0,RANK(AUW24,AUW$12:AUW$42,0),RANK(AUW24,AUW$12:AUW$42,1))</f>
      </c>
      <c r="AVA24"/>
      <c r="AVB24" s="126">
        <f>IF(COUNTA(AVA$12:AVA$42)=0,0.6*AVA$5,IF(AVA24="",0,IF(AVA$6=0,IF(AVA24&gt;=AVA$8,AVA$5,IF(AVA24&lt;AVA$6,0,0.6*AVA$5+0.4*AVA$5*(AVA24-AVA$7)/(AVA$8-AVA$7))),IF(AVA24&lt;=AVA$8,AVA$5,IF(AVA24&gt;AVA$6,0,0.6*AVA$5+0.4*AVA$5*(AVA24-AVA$7)/(AVA$8-AVA$7))))))</f>
      </c>
      <c r="AVC24" s="126">
        <f>IF(AVA24&lt;&gt;"",AVA$5,0)</f>
      </c>
      <c r="AVD24" s="125">
        <f>IF(AVA$6=0,RANK(AVA24,AVA$12:AVA$42,0),RANK(AVA24,AVA$12:AVA$42,1))</f>
      </c>
      <c r="AVE24" s="126">
        <v>97.714368</v>
      </c>
      <c r="AVF24" s="126">
        <f>IF(COUNTA(AVE$12:AVE$42)=0,0.6*AVE$5,IF(AVE24="",0,IF(AVE$6=0,IF(AVE24&gt;=AVE$8,AVE$5,IF(AVE24&lt;AVE$6,0,0.6*AVE$5+0.4*AVE$5*(AVE24-AVE$7)/(AVE$8-AVE$7))),IF(AVE24&lt;=AVE$8,AVE$5,IF(AVE24&gt;AVE$6,0,0.6*AVE$5+0.4*AVE$5*(AVE24-AVE$7)/(AVE$8-AVE$7))))))</f>
      </c>
      <c r="AVG24" s="126">
        <f>IF(AVE24&lt;&gt;"",AVE$5,0)</f>
      </c>
      <c r="AVH24" s="125">
        <f>IF(AVE$6=0,RANK(AVE24,AVE$12:AVE$42,0),RANK(AVE24,AVE$12:AVE$42,1))</f>
      </c>
      <c r="AVI24" s="126">
        <v>97.2</v>
      </c>
      <c r="AVJ24" s="126">
        <f>IF(COUNTA(AVI$12:AVI$42)=0,0.6*AVI$5,IF(AVI24="",0,IF(AVI$6=0,IF(AVI24&gt;=AVI$8,AVI$5,IF(AVI24&lt;AVI$6,0,0.6*AVI$5+0.4*AVI$5*(AVI24-AVI$7)/(AVI$8-AVI$7))),IF(AVI24&lt;=AVI$8,AVI$5,IF(AVI24&gt;AVI$6,0,0.6*AVI$5+0.4*AVI$5*(AVI24-AVI$7)/(AVI$8-AVI$7))))))</f>
      </c>
      <c r="AVK24" s="126">
        <f>IF(AVI24&lt;&gt;"",AVI$5,0)</f>
      </c>
      <c r="AVL24" s="125">
        <f>IF(AVI$6=0,RANK(AVI24,AVI$12:AVI$42,0),RANK(AVI24,AVI$12:AVI$42,1))</f>
      </c>
      <c r="AVM24" s="126">
        <v>1.71</v>
      </c>
      <c r="AVN24" s="126">
        <f>IF(COUNTA(AVM$12:AVM$42)=0,0.6*AVM$5,IF(AVM24="",0,IF(AVM$6=0,IF(AVM24&gt;=AVM$8,AVM$5,IF(AVM24&lt;AVM$6,0,0.6*AVM$5+0.4*AVM$5*(AVM24-AVM$7)/(AVM$8-AVM$7))),IF(AVM24&lt;=AVM$8,AVM$5,IF(AVM24&gt;AVM$6,0,0.6*AVM$5+0.4*AVM$5*(AVM24-AVM$7)/(AVM$8-AVM$7))))))</f>
      </c>
      <c r="AVO24" s="126">
        <f>IF(AVM24&lt;&gt;"",AVM$5,0)</f>
      </c>
      <c r="AVP24" s="125">
        <f>IF(AVM$6=0,RANK(AVM24,AVM$12:AVM$42,0),RANK(AVM24,AVM$12:AVM$42,1))</f>
      </c>
      <c r="AVQ24" s="126">
        <v>95.99</v>
      </c>
      <c r="AVR24" s="126">
        <f>IF(COUNTA(AVQ$12:AVQ$42)=0,0.6*AVQ$5,IF(AVQ24="",0,IF(AVQ$6=0,IF(AVQ24&gt;=AVQ$8,AVQ$5,IF(AVQ24&lt;AVQ$6,0,0.6*AVQ$5+0.4*AVQ$5*(AVQ24-AVQ$7)/(AVQ$8-AVQ$7))),IF(AVQ24&lt;=AVQ$8,AVQ$5,IF(AVQ24&gt;AVQ$6,0,0.6*AVQ$5+0.4*AVQ$5*(AVQ24-AVQ$7)/(AVQ$8-AVQ$7))))))</f>
      </c>
      <c r="AVS24" s="126">
        <f>IF(AVQ24&lt;&gt;"",AVQ$5,0)</f>
      </c>
      <c r="AVT24" s="125">
        <f>IF(AVQ$6=0,RANK(AVQ24,AVQ$12:AVQ$42,0),RANK(AVQ24,AVQ$12:AVQ$42,1))</f>
      </c>
      <c r="AVU24" s="126">
        <v>99.78</v>
      </c>
      <c r="AVV24" s="126">
        <f>IF(COUNTA(AVU$12:AVU$42)=0,0.6*AVU$5,IF(AVU24="",0,IF(AVU$6=0,IF(AVU24&gt;=AVU$8,AVU$5,IF(AVU24&lt;AVU$6,0,0.6*AVU$5+0.4*AVU$5*(AVU24-AVU$7)/(AVU$8-AVU$7))),IF(AVU24&lt;=AVU$8,AVU$5,IF(AVU24&gt;AVU$6,0,0.6*AVU$5+0.4*AVU$5*(AVU24-AVU$7)/(AVU$8-AVU$7))))))</f>
      </c>
      <c r="AVW24" s="126">
        <f>IF(AVU24&lt;&gt;"",AVU$5,0)</f>
      </c>
      <c r="AVX24" s="125">
        <f>IF(AVU$6=0,RANK(AVU24,AVU$12:AVU$42,0),RANK(AVU24,AVU$12:AVU$42,1))</f>
      </c>
      <c r="AVY24" s="126">
        <v>1.92</v>
      </c>
      <c r="AVZ24" s="126">
        <f>IF(COUNTA(AVY$12:AVY$42)=0,0.6*AVY$5,IF(AVY24="",0,IF(AVY$6=0,IF(AVY24&gt;=AVY$8,AVY$5,IF(AVY24&lt;AVY$6,0,0.6*AVY$5+0.4*AVY$5*(AVY24-AVY$7)/(AVY$8-AVY$7))),IF(AVY24&lt;=AVY$8,AVY$5,IF(AVY24&gt;AVY$6,0,0.6*AVY$5+0.4*AVY$5*(AVY24-AVY$7)/(AVY$8-AVY$7))))))</f>
      </c>
      <c r="AWA24" s="126">
        <f>IF(AVY24&lt;&gt;"",AVY$5,0)</f>
      </c>
      <c r="AWB24" s="125">
        <f>IF(AVY$6=0,RANK(AVY24,AVY$12:AVY$42,0),RANK(AVY24,AVY$12:AVY$42,1))</f>
      </c>
      <c r="AWC24" s="126">
        <v>100</v>
      </c>
      <c r="AWD24" s="126">
        <f>IF(COUNTA(AWC$12:AWC$42)=0,0.6*AWC$5,IF(AWC24="",0,IF(AWC$6=0,IF(AWC24&gt;=AWC$8,AWC$5,IF(AWC24&lt;AWC$6,0,0.6*AWC$5+0.4*AWC$5*(AWC24-AWC$7)/(AWC$8-AWC$7))),IF(AWC24&lt;=AWC$8,AWC$5,IF(AWC24&gt;AWC$6,0,0.6*AWC$5+0.4*AWC$5*(AWC24-AWC$7)/(AWC$8-AWC$7))))))</f>
      </c>
      <c r="AWE24" s="126">
        <f>IF(AWC24&lt;&gt;"",AWC$5,0)</f>
      </c>
      <c r="AWF24" s="125">
        <f>IF(AWC$6=0,RANK(AWC24,AWC$12:AWC$42,0),RANK(AWC24,AWC$12:AWC$42,1))</f>
      </c>
      <c r="AWG24" s="126">
        <v>0.66</v>
      </c>
      <c r="AWH24" s="126">
        <f>IF(COUNTA(AWG$12:AWG$42)=0,0.6*AWG$5,IF(AWG24="",0,IF(AWG$6=0,IF(AWG24&gt;=AWG$8,AWG$5,IF(AWG24&lt;AWG$6,0,0.6*AWG$5+0.4*AWG$5*(AWG24-AWG$7)/(AWG$8-AWG$7))),IF(AWG24&lt;=AWG$8,AWG$5,IF(AWG24&gt;AWG$6,0,0.6*AWG$5+0.4*AWG$5*(AWG24-AWG$7)/(AWG$8-AWG$7))))))</f>
      </c>
      <c r="AWI24" s="126">
        <f>IF(AWG24&lt;&gt;"",AWG$5,0)</f>
      </c>
      <c r="AWJ24" s="125">
        <f>IF(AWG$6=0,RANK(AWG24,AWG$12:AWG$42,0),RANK(AWG24,AWG$12:AWG$42,1))</f>
      </c>
      <c r="AWK24" s="126">
        <v>0</v>
      </c>
      <c r="AWL24" s="126">
        <f>IF(COUNTA(AWK$12:AWK$42)=0,0.6*AWK$5,IF(AWK24="",0,IF(AWK$6=0,IF(AWK24&gt;=AWK$8,AWK$5,IF(AWK24&lt;AWK$6,0,0.6*AWK$5+0.4*AWK$5*(AWK24-AWK$7)/(AWK$8-AWK$7))),IF(AWK24&lt;=AWK$8,AWK$5,IF(AWK24&gt;AWK$6,0,0.6*AWK$5+0.4*AWK$5*(AWK24-AWK$7)/(AWK$8-AWK$7))))))</f>
      </c>
      <c r="AWM24" s="126">
        <f>IF(AWK24&lt;&gt;"",AWK$5,0)</f>
      </c>
      <c r="AWN24" s="125">
        <f>IF(AWK$6=0,RANK(AWK24,AWK$12:AWK$42,0),RANK(AWK24,AWK$12:AWK$42,1))</f>
      </c>
      <c r="AWO24" s="126">
        <v>28.3787890625</v>
      </c>
      <c r="AWP24" s="126">
        <f>IF(COUNTA(AWO$12:AWO$42)=0,0.6*AWO$5,IF(AWO24="",0,IF(AWO$6=0,IF(AWO24&gt;=AWO$8,AWO$5,IF(AWO24&lt;AWO$6,0,0.6*AWO$5+0.4*AWO$5*(AWO24-AWO$7)/(AWO$8-AWO$7))),IF(AWO24&lt;=AWO$8,AWO$5,IF(AWO24&gt;AWO$6,0,0.6*AWO$5+0.4*AWO$5*(AWO24-AWO$7)/(AWO$8-AWO$7))))))</f>
      </c>
      <c r="AWQ24" s="126">
        <f>IF(AWO24&lt;&gt;"",AWO$5,0)</f>
      </c>
      <c r="AWR24" s="125">
        <f>IF(AWO$6=0,RANK(AWO24,AWO$12:AWO$42,0),RANK(AWO24,AWO$12:AWO$42,1))</f>
      </c>
      <c r="AWS24" s="126">
        <v>6.887939453125</v>
      </c>
      <c r="AWT24" s="126">
        <f>IF(COUNTA(AWS$12:AWS$42)=0,0.6*AWS$5,IF(AWS24="",0,IF(AWS$6=0,IF(AWS24&gt;=AWS$8,AWS$5,IF(AWS24&lt;AWS$6,0,0.6*AWS$5+0.4*AWS$5*(AWS24-AWS$7)/(AWS$8-AWS$7))),IF(AWS24&lt;=AWS$8,AWS$5,IF(AWS24&gt;AWS$6,0,0.6*AWS$5+0.4*AWS$5*(AWS24-AWS$7)/(AWS$8-AWS$7))))))</f>
      </c>
      <c r="AWU24" s="126">
        <f>IF(AWS24&lt;&gt;"",AWS$5,0)</f>
      </c>
      <c r="AWV24" s="125">
        <f>IF(AWS$6=0,RANK(AWS24,AWS$12:AWS$42,0),RANK(AWS24,AWS$12:AWS$42,1))</f>
      </c>
      <c r="AWW24" s="126">
        <v>97.06</v>
      </c>
      <c r="AWX24" s="126">
        <f>IF(COUNTA(AWW$12:AWW$42)=0,0.6*AWW$5,IF(AWW24="",0,IF(AWW$6=0,IF(AWW24&gt;=AWW$8,AWW$5,IF(AWW24&lt;AWW$6,0,0.6*AWW$5+0.4*AWW$5*(AWW24-AWW$7)/(AWW$8-AWW$7))),IF(AWW24&lt;=AWW$8,AWW$5,IF(AWW24&gt;AWW$6,0,0.6*AWW$5+0.4*AWW$5*(AWW24-AWW$7)/(AWW$8-AWW$7))))))</f>
      </c>
      <c r="AWY24" s="126">
        <f>IF(AWW24&lt;&gt;"",AWW$5,0)</f>
      </c>
      <c r="AWZ24" s="125">
        <f>IF(AWW$6=0,RANK(AWW24,AWW$12:AWW$42,0),RANK(AWW24,AWW$12:AWW$42,1))</f>
      </c>
      <c r="AXA24"/>
      <c r="AXB24" s="126">
        <f>IF(COUNTA(AXA$12:AXA$42)=0,0.6*AXA$5,IF(AXA24="",0,IF(AXA$6=0,IF(AXA24&gt;=AXA$8,AXA$5,IF(AXA24&lt;AXA$6,0,0.6*AXA$5+0.4*AXA$5*(AXA24-AXA$7)/(AXA$8-AXA$7))),IF(AXA24&lt;=AXA$8,AXA$5,IF(AXA24&gt;AXA$6,0,0.6*AXA$5+0.4*AXA$5*(AXA24-AXA$7)/(AXA$8-AXA$7))))))</f>
      </c>
      <c r="AXC24" s="126">
        <f>IF(AXA24&lt;&gt;"",AXA$5,0)</f>
      </c>
      <c r="AXD24" s="125">
        <f>IF(AXA$6=0,RANK(AXA24,AXA$12:AXA$42,0),RANK(AXA24,AXA$12:AXA$42,1))</f>
      </c>
      <c r="AXE24"/>
      <c r="AXF24" s="126">
        <f>IF(COUNTA(AXE$12:AXE$42)=0,0.6*AXE$5,IF(AXE24="",0,IF(AXE$6=0,IF(AXE24&gt;=AXE$8,AXE$5,IF(AXE24&lt;AXE$6,0,0.6*AXE$5+0.4*AXE$5*(AXE24-AXE$7)/(AXE$8-AXE$7))),IF(AXE24&lt;=AXE$8,AXE$5,IF(AXE24&gt;AXE$6,0,0.6*AXE$5+0.4*AXE$5*(AXE24-AXE$7)/(AXE$8-AXE$7))))))</f>
      </c>
      <c r="AXG24" s="126">
        <f>IF(AXE24&lt;&gt;"",AXE$5,0)</f>
      </c>
      <c r="AXH24" s="125">
        <f>IF(AXE$6=0,RANK(AXE24,AXE$12:AXE$42,0),RANK(AXE24,AXE$12:AXE$42,1))</f>
      </c>
      <c r="AXI24"/>
      <c r="AXJ24" s="126">
        <f>IF(COUNTA(AXI$12:AXI$42)=0,0.6*AXI$5,IF(AXI24="",0,IF(AXI$6=0,IF(AXI24&gt;=AXI$8,AXI$5,IF(AXI24&lt;AXI$6,0,0.6*AXI$5+0.4*AXI$5*(AXI24-AXI$7)/(AXI$8-AXI$7))),IF(AXI24&lt;=AXI$8,AXI$5,IF(AXI24&gt;AXI$6,0,0.6*AXI$5+0.4*AXI$5*(AXI24-AXI$7)/(AXI$8-AXI$7))))))</f>
      </c>
      <c r="AXK24" s="126">
        <f>IF(AXI24&lt;&gt;"",AXI$5,0)</f>
      </c>
      <c r="AXL24" s="125">
        <f>IF(AXI$6=0,RANK(AXI24,AXI$12:AXI$42,0),RANK(AXI24,AXI$12:AXI$42,1))</f>
      </c>
      <c r="AXM24"/>
      <c r="AXN24" s="126">
        <f>IF(COUNTA(AXM$12:AXM$42)=0,0.6*AXM$5,IF(AXM24="",0,IF(AXM$6=0,IF(AXM24&gt;=AXM$8,AXM$5,IF(AXM24&lt;AXM$6,0,0.6*AXM$5+0.4*AXM$5*(AXM24-AXM$7)/(AXM$8-AXM$7))),IF(AXM24&lt;=AXM$8,AXM$5,IF(AXM24&gt;AXM$6,0,0.6*AXM$5+0.4*AXM$5*(AXM24-AXM$7)/(AXM$8-AXM$7))))))</f>
      </c>
      <c r="AXO24" s="126">
        <f>IF(AXM24&lt;&gt;"",AXM$5,0)</f>
      </c>
      <c r="AXP24" s="125">
        <f>IF(AXM$6=0,RANK(AXM24,AXM$12:AXM$42,0),RANK(AXM24,AXM$12:AXM$42,1))</f>
      </c>
      <c r="AXQ24" s="126">
        <v>99.72</v>
      </c>
      <c r="AXR24" s="126">
        <f>IF(COUNTA(AXQ$12:AXQ$42)=0,0.6*AXQ$5,IF(AXQ24="",0,IF(AXQ$6=0,IF(AXQ24&gt;=AXQ$8,AXQ$5,IF(AXQ24&lt;AXQ$6,0,0.6*AXQ$5+0.4*AXQ$5*(AXQ24-AXQ$7)/(AXQ$8-AXQ$7))),IF(AXQ24&lt;=AXQ$8,AXQ$5,IF(AXQ24&gt;AXQ$6,0,0.6*AXQ$5+0.4*AXQ$5*(AXQ24-AXQ$7)/(AXQ$8-AXQ$7))))))</f>
      </c>
      <c r="AXS24" s="126">
        <f>IF(AXQ24&lt;&gt;"",AXQ$5,0)</f>
      </c>
      <c r="AXT24" s="125">
        <f>IF(AXQ$6=0,RANK(AXQ24,AXQ$12:AXQ$42,0),RANK(AXQ24,AXQ$12:AXQ$42,1))</f>
      </c>
      <c r="AXU24" s="126">
        <v>98.544488</v>
      </c>
      <c r="AXV24" s="126">
        <f>IF(COUNTA(AXU$12:AXU$42)=0,0.6*AXU$5,IF(AXU24="",0,IF(AXU$6=0,IF(AXU24&gt;=AXU$8,AXU$5,IF(AXU24&lt;AXU$6,0,0.6*AXU$5+0.4*AXU$5*(AXU24-AXU$7)/(AXU$8-AXU$7))),IF(AXU24&lt;=AXU$8,AXU$5,IF(AXU24&gt;AXU$6,0,0.6*AXU$5+0.4*AXU$5*(AXU24-AXU$7)/(AXU$8-AXU$7))))))</f>
      </c>
      <c r="AXW24" s="126">
        <f>IF(AXU24&lt;&gt;"",AXU$5,0)</f>
      </c>
      <c r="AXX24" s="125">
        <f>IF(AXU$6=0,RANK(AXU24,AXU$12:AXU$42,0),RANK(AXU24,AXU$12:AXU$42,1))</f>
      </c>
      <c r="AXY24" s="126">
        <v>98.28</v>
      </c>
      <c r="AXZ24" s="126">
        <f>IF(COUNTA(AXY$12:AXY$42)=0,0.6*AXY$5,IF(AXY24="",0,IF(AXY$6=0,IF(AXY24&gt;=AXY$8,AXY$5,IF(AXY24&lt;AXY$6,0,0.6*AXY$5+0.4*AXY$5*(AXY24-AXY$7)/(AXY$8-AXY$7))),IF(AXY24&lt;=AXY$8,AXY$5,IF(AXY24&gt;AXY$6,0,0.6*AXY$5+0.4*AXY$5*(AXY24-AXY$7)/(AXY$8-AXY$7))))))</f>
      </c>
      <c r="AYA24" s="126">
        <f>IF(AXY24&lt;&gt;"",AXY$5,0)</f>
      </c>
      <c r="AYB24" s="125">
        <f>IF(AXY$6=0,RANK(AXY24,AXY$12:AXY$42,0),RANK(AXY24,AXY$12:AXY$42,1))</f>
      </c>
      <c r="AYC24" s="126">
        <v>1.59</v>
      </c>
      <c r="AYD24" s="126">
        <f>IF(COUNTA(AYC$12:AYC$42)=0,0.6*AYC$5,IF(AYC24="",0,IF(AYC$6=0,IF(AYC24&gt;=AYC$8,AYC$5,IF(AYC24&lt;AYC$6,0,0.6*AYC$5+0.4*AYC$5*(AYC24-AYC$7)/(AYC$8-AYC$7))),IF(AYC24&lt;=AYC$8,AYC$5,IF(AYC24&gt;AYC$6,0,0.6*AYC$5+0.4*AYC$5*(AYC24-AYC$7)/(AYC$8-AYC$7))))))</f>
      </c>
      <c r="AYE24" s="126">
        <f>IF(AYC24&lt;&gt;"",AYC$5,0)</f>
      </c>
      <c r="AYF24" s="125">
        <f>IF(AYC$6=0,RANK(AYC24,AYC$12:AYC$42,0),RANK(AYC24,AYC$12:AYC$42,1))</f>
      </c>
      <c r="AYG24" s="126">
        <v>97.24</v>
      </c>
      <c r="AYH24" s="126">
        <f>IF(COUNTA(AYG$12:AYG$42)=0,0.6*AYG$5,IF(AYG24="",0,IF(AYG$6=0,IF(AYG24&gt;=AYG$8,AYG$5,IF(AYG24&lt;AYG$6,0,0.6*AYG$5+0.4*AYG$5*(AYG24-AYG$7)/(AYG$8-AYG$7))),IF(AYG24&lt;=AYG$8,AYG$5,IF(AYG24&gt;AYG$6,0,0.6*AYG$5+0.4*AYG$5*(AYG24-AYG$7)/(AYG$8-AYG$7))))))</f>
      </c>
      <c r="AYI24" s="126">
        <f>IF(AYG24&lt;&gt;"",AYG$5,0)</f>
      </c>
      <c r="AYJ24" s="125">
        <f>IF(AYG$6=0,RANK(AYG24,AYG$12:AYG$42,0),RANK(AYG24,AYG$12:AYG$42,1))</f>
      </c>
      <c r="AYK24" s="126">
        <v>99.4</v>
      </c>
      <c r="AYL24" s="126">
        <f>IF(COUNTA(AYK$12:AYK$42)=0,0.6*AYK$5,IF(AYK24="",0,IF(AYK$6=0,IF(AYK24&gt;=AYK$8,AYK$5,IF(AYK24&lt;AYK$6,0,0.6*AYK$5+0.4*AYK$5*(AYK24-AYK$7)/(AYK$8-AYK$7))),IF(AYK24&lt;=AYK$8,AYK$5,IF(AYK24&gt;AYK$6,0,0.6*AYK$5+0.4*AYK$5*(AYK24-AYK$7)/(AYK$8-AYK$7))))))</f>
      </c>
      <c r="AYM24" s="126">
        <f>IF(AYK24&lt;&gt;"",AYK$5,0)</f>
      </c>
      <c r="AYN24" s="125">
        <f>IF(AYK$6=0,RANK(AYK24,AYK$12:AYK$42,0),RANK(AYK24,AYK$12:AYK$42,1))</f>
      </c>
      <c r="AYO24" s="126">
        <v>1.35</v>
      </c>
      <c r="AYP24" s="126">
        <f>IF(COUNTA(AYO$12:AYO$42)=0,0.6*AYO$5,IF(AYO24="",0,IF(AYO$6=0,IF(AYO24&gt;=AYO$8,AYO$5,IF(AYO24&lt;AYO$6,0,0.6*AYO$5+0.4*AYO$5*(AYO24-AYO$7)/(AYO$8-AYO$7))),IF(AYO24&lt;=AYO$8,AYO$5,IF(AYO24&gt;AYO$6,0,0.6*AYO$5+0.4*AYO$5*(AYO24-AYO$7)/(AYO$8-AYO$7))))))</f>
      </c>
      <c r="AYQ24" s="126">
        <f>IF(AYO24&lt;&gt;"",AYO$5,0)</f>
      </c>
      <c r="AYR24" s="125">
        <f>IF(AYO$6=0,RANK(AYO24,AYO$12:AYO$42,0),RANK(AYO24,AYO$12:AYO$42,1))</f>
      </c>
      <c r="AYS24" s="126">
        <v>100</v>
      </c>
      <c r="AYT24" s="126">
        <f>IF(COUNTA(AYS$12:AYS$42)=0,0.6*AYS$5,IF(AYS24="",0,IF(AYS$6=0,IF(AYS24&gt;=AYS$8,AYS$5,IF(AYS24&lt;AYS$6,0,0.6*AYS$5+0.4*AYS$5*(AYS24-AYS$7)/(AYS$8-AYS$7))),IF(AYS24&lt;=AYS$8,AYS$5,IF(AYS24&gt;AYS$6,0,0.6*AYS$5+0.4*AYS$5*(AYS24-AYS$7)/(AYS$8-AYS$7))))))</f>
      </c>
      <c r="AYU24" s="126">
        <f>IF(AYS24&lt;&gt;"",AYS$5,0)</f>
      </c>
      <c r="AYV24" s="125">
        <f>IF(AYS$6=0,RANK(AYS24,AYS$12:AYS$42,0),RANK(AYS24,AYS$12:AYS$42,1))</f>
      </c>
      <c r="AYW24" s="126">
        <v>0.79</v>
      </c>
      <c r="AYX24" s="126">
        <f>IF(COUNTA(AYW$12:AYW$42)=0,0.6*AYW$5,IF(AYW24="",0,IF(AYW$6=0,IF(AYW24&gt;=AYW$8,AYW$5,IF(AYW24&lt;AYW$6,0,0.6*AYW$5+0.4*AYW$5*(AYW24-AYW$7)/(AYW$8-AYW$7))),IF(AYW24&lt;=AYW$8,AYW$5,IF(AYW24&gt;AYW$6,0,0.6*AYW$5+0.4*AYW$5*(AYW24-AYW$7)/(AYW$8-AYW$7))))))</f>
      </c>
      <c r="AYY24" s="126">
        <f>IF(AYW24&lt;&gt;"",AYW$5,0)</f>
      </c>
      <c r="AYZ24" s="125">
        <f>IF(AYW$6=0,RANK(AYW24,AYW$12:AYW$42,0),RANK(AYW24,AYW$12:AYW$42,1))</f>
      </c>
      <c r="AZA24" s="126">
        <v>0</v>
      </c>
      <c r="AZB24" s="126">
        <f>IF(COUNTA(AZA$12:AZA$42)=0,0.6*AZA$5,IF(AZA24="",0,IF(AZA$6=0,IF(AZA24&gt;=AZA$8,AZA$5,IF(AZA24&lt;AZA$6,0,0.6*AZA$5+0.4*AZA$5*(AZA24-AZA$7)/(AZA$8-AZA$7))),IF(AZA24&lt;=AZA$8,AZA$5,IF(AZA24&gt;AZA$6,0,0.6*AZA$5+0.4*AZA$5*(AZA24-AZA$7)/(AZA$8-AZA$7))))))</f>
      </c>
      <c r="AZC24" s="126">
        <f>IF(AZA24&lt;&gt;"",AZA$5,0)</f>
      </c>
      <c r="AZD24" s="125">
        <f>IF(AZA$6=0,RANK(AZA24,AZA$12:AZA$42,0),RANK(AZA24,AZA$12:AZA$42,1))</f>
      </c>
      <c r="AZE24" s="126">
        <v>31.0289453125</v>
      </c>
      <c r="AZF24" s="126">
        <f>IF(COUNTA(AZE$12:AZE$42)=0,0.6*AZE$5,IF(AZE24="",0,IF(AZE$6=0,IF(AZE24&gt;=AZE$8,AZE$5,IF(AZE24&lt;AZE$6,0,0.6*AZE$5+0.4*AZE$5*(AZE24-AZE$7)/(AZE$8-AZE$7))),IF(AZE24&lt;=AZE$8,AZE$5,IF(AZE24&gt;AZE$6,0,0.6*AZE$5+0.4*AZE$5*(AZE24-AZE$7)/(AZE$8-AZE$7))))))</f>
      </c>
      <c r="AZG24" s="126">
        <f>IF(AZE24&lt;&gt;"",AZE$5,0)</f>
      </c>
      <c r="AZH24" s="125">
        <f>IF(AZE$6=0,RANK(AZE24,AZE$12:AZE$42,0),RANK(AZE24,AZE$12:AZE$42,1))</f>
      </c>
      <c r="AZI24" s="126">
        <v>4.11548828125</v>
      </c>
      <c r="AZJ24" s="126">
        <f>IF(COUNTA(AZI$12:AZI$42)=0,0.6*AZI$5,IF(AZI24="",0,IF(AZI$6=0,IF(AZI24&gt;=AZI$8,AZI$5,IF(AZI24&lt;AZI$6,0,0.6*AZI$5+0.4*AZI$5*(AZI24-AZI$7)/(AZI$8-AZI$7))),IF(AZI24&lt;=AZI$8,AZI$5,IF(AZI24&gt;AZI$6,0,0.6*AZI$5+0.4*AZI$5*(AZI24-AZI$7)/(AZI$8-AZI$7))))))</f>
      </c>
      <c r="AZK24" s="126">
        <f>IF(AZI24&lt;&gt;"",AZI$5,0)</f>
      </c>
      <c r="AZL24" s="125">
        <f>IF(AZI$6=0,RANK(AZI24,AZI$12:AZI$42,0),RANK(AZI24,AZI$12:AZI$42,1))</f>
      </c>
      <c r="AZM24"/>
      <c r="AZN24" s="126">
        <f>IF(COUNTA(AZM$12:AZM$42)=0,0.6*AZM$5,IF(AZM24="",0,IF(AZM$6=0,IF(AZM24&gt;=AZM$8,AZM$5,IF(AZM24&lt;AZM$6,0,0.6*AZM$5+0.4*AZM$5*(AZM24-AZM$7)/(AZM$8-AZM$7))),IF(AZM24&lt;=AZM$8,AZM$5,IF(AZM24&gt;AZM$6,0,0.6*AZM$5+0.4*AZM$5*(AZM24-AZM$7)/(AZM$8-AZM$7))))))</f>
      </c>
      <c r="AZO24" s="126">
        <f>IF(AZM24&lt;&gt;"",AZM$5,0)</f>
      </c>
      <c r="AZP24" s="125">
        <f>IF(AZM$6=0,RANK(AZM24,AZM$12:AZM$42,0),RANK(AZM24,AZM$12:AZM$42,1))</f>
      </c>
      <c r="AZQ24"/>
      <c r="AZR24" s="126">
        <f>IF(COUNTA(AZQ$12:AZQ$42)=0,0.6*AZQ$5,IF(AZQ24="",0,IF(AZQ$6=0,IF(AZQ24&gt;=AZQ$8,AZQ$5,IF(AZQ24&lt;AZQ$6,0,0.6*AZQ$5+0.4*AZQ$5*(AZQ24-AZQ$7)/(AZQ$8-AZQ$7))),IF(AZQ24&lt;=AZQ$8,AZQ$5,IF(AZQ24&gt;AZQ$6,0,0.6*AZQ$5+0.4*AZQ$5*(AZQ24-AZQ$7)/(AZQ$8-AZQ$7))))))</f>
      </c>
      <c r="AZS24" s="126">
        <f>IF(AZQ24&lt;&gt;"",AZQ$5,0)</f>
      </c>
      <c r="AZT24" s="125">
        <f>IF(AZQ$6=0,RANK(AZQ24,AZQ$12:AZQ$42,0),RANK(AZQ24,AZQ$12:AZQ$42,1))</f>
      </c>
      <c r="AZU24"/>
      <c r="AZV24" s="126">
        <f>IF(COUNTA(AZU$12:AZU$42)=0,0.6*AZU$5,IF(AZU24="",0,IF(AZU$6=0,IF(AZU24&gt;=AZU$8,AZU$5,IF(AZU24&lt;AZU$6,0,0.6*AZU$5+0.4*AZU$5*(AZU24-AZU$7)/(AZU$8-AZU$7))),IF(AZU24&lt;=AZU$8,AZU$5,IF(AZU24&gt;AZU$6,0,0.6*AZU$5+0.4*AZU$5*(AZU24-AZU$7)/(AZU$8-AZU$7))))))</f>
      </c>
      <c r="AZW24" s="126">
        <f>IF(AZU24&lt;&gt;"",AZU$5,0)</f>
      </c>
      <c r="AZX24" s="125">
        <f>IF(AZU$6=0,RANK(AZU24,AZU$12:AZU$42,0),RANK(AZU24,AZU$12:AZU$42,1))</f>
      </c>
      <c r="AZY24"/>
      <c r="AZZ24" s="126">
        <f>IF(COUNTA(AZY$12:AZY$42)=0,0.6*AZY$5,IF(AZY24="",0,IF(AZY$6=0,IF(AZY24&gt;=AZY$8,AZY$5,IF(AZY24&lt;AZY$6,0,0.6*AZY$5+0.4*AZY$5*(AZY24-AZY$7)/(AZY$8-AZY$7))),IF(AZY24&lt;=AZY$8,AZY$5,IF(AZY24&gt;AZY$6,0,0.6*AZY$5+0.4*AZY$5*(AZY24-AZY$7)/(AZY$8-AZY$7))))))</f>
      </c>
      <c r="BAA24" s="126">
        <f>IF(AZY24&lt;&gt;"",AZY$5,0)</f>
      </c>
      <c r="BAB24" s="125">
        <f>IF(AZY$6=0,RANK(AZY24,AZY$12:AZY$42,0),RANK(AZY24,AZY$12:AZY$42,1))</f>
      </c>
      <c r="BAC24"/>
      <c r="BAD24" s="126">
        <f>IF(COUNTA(BAC$12:BAC$42)=0,0.6*BAC$5,IF(BAC24="",0,IF(BAC$6=0,IF(BAC24&gt;=BAC$8,BAC$5,IF(BAC24&lt;BAC$6,0,0.6*BAC$5+0.4*BAC$5*(BAC24-BAC$7)/(BAC$8-BAC$7))),IF(BAC24&lt;=BAC$8,BAC$5,IF(BAC24&gt;BAC$6,0,0.6*BAC$5+0.4*BAC$5*(BAC24-BAC$7)/(BAC$8-BAC$7))))))</f>
      </c>
      <c r="BAE24" s="126">
        <f>IF(BAC24&lt;&gt;"",BAC$5,0)</f>
      </c>
      <c r="BAF24" s="125">
        <f>IF(BAC$6=0,RANK(BAC24,BAC$12:BAC$42,0),RANK(BAC24,BAC$12:BAC$42,1))</f>
      </c>
      <c r="BAG24"/>
      <c r="BAH24" s="126">
        <f>IF(COUNTA(BAG$12:BAG$42)=0,0.6*BAG$5,IF(BAG24="",0,IF(BAG$6=0,IF(BAG24&gt;=BAG$8,BAG$5,IF(BAG24&lt;BAG$6,0,0.6*BAG$5+0.4*BAG$5*(BAG24-BAG$7)/(BAG$8-BAG$7))),IF(BAG24&lt;=BAG$8,BAG$5,IF(BAG24&gt;BAG$6,0,0.6*BAG$5+0.4*BAG$5*(BAG24-BAG$7)/(BAG$8-BAG$7))))))</f>
      </c>
      <c r="BAI24" s="126">
        <f>IF(BAG24&lt;&gt;"",BAG$5,0)</f>
      </c>
      <c r="BAJ24" s="125">
        <f>IF(BAG$6=0,RANK(BAG24,BAG$12:BAG$42,0),RANK(BAG24,BAG$12:BAG$42,1))</f>
      </c>
      <c r="BAK24"/>
      <c r="BAL24" s="126">
        <f>IF(COUNTA(BAK$12:BAK$42)=0,0.6*BAK$5,IF(BAK24="",0,IF(BAK$6=0,IF(BAK24&gt;=BAK$8,BAK$5,IF(BAK24&lt;BAK$6,0,0.6*BAK$5+0.4*BAK$5*(BAK24-BAK$7)/(BAK$8-BAK$7))),IF(BAK24&lt;=BAK$8,BAK$5,IF(BAK24&gt;BAK$6,0,0.6*BAK$5+0.4*BAK$5*(BAK24-BAK$7)/(BAK$8-BAK$7))))))</f>
      </c>
      <c r="BAM24" s="126">
        <f>IF(BAK24&lt;&gt;"",BAK$5,0)</f>
      </c>
      <c r="BAN24" s="125">
        <f>IF(BAK$6=0,RANK(BAK24,BAK$12:BAK$42,0),RANK(BAK24,BAK$12:BAK$42,1))</f>
      </c>
      <c r="BAO24"/>
      <c r="BAP24" s="126">
        <f>IF(COUNTA(BAO$12:BAO$42)=0,0.6*BAO$5,IF(BAO24="",0,IF(BAO$6=0,IF(BAO24&gt;=BAO$8,BAO$5,IF(BAO24&lt;BAO$6,0,0.6*BAO$5+0.4*BAO$5*(BAO24-BAO$7)/(BAO$8-BAO$7))),IF(BAO24&lt;=BAO$8,BAO$5,IF(BAO24&gt;BAO$6,0,0.6*BAO$5+0.4*BAO$5*(BAO24-BAO$7)/(BAO$8-BAO$7))))))</f>
      </c>
      <c r="BAQ24" s="126">
        <f>IF(BAO24&lt;&gt;"",BAO$5,0)</f>
      </c>
      <c r="BAR24" s="125">
        <f>IF(BAO$6=0,RANK(BAO24,BAO$12:BAO$42,0),RANK(BAO24,BAO$12:BAO$42,1))</f>
      </c>
      <c r="BAS24"/>
      <c r="BAT24" s="126">
        <f>IF(COUNTA(BAS$12:BAS$42)=0,0.6*BAS$5,IF(BAS24="",0,IF(BAS$6=0,IF(BAS24&gt;=BAS$8,BAS$5,IF(BAS24&lt;BAS$6,0,0.6*BAS$5+0.4*BAS$5*(BAS24-BAS$7)/(BAS$8-BAS$7))),IF(BAS24&lt;=BAS$8,BAS$5,IF(BAS24&gt;BAS$6,0,0.6*BAS$5+0.4*BAS$5*(BAS24-BAS$7)/(BAS$8-BAS$7))))))</f>
      </c>
      <c r="BAU24" s="126">
        <f>IF(BAS24&lt;&gt;"",BAS$5,0)</f>
      </c>
      <c r="BAV24" s="125">
        <f>IF(BAS$6=0,RANK(BAS24,BAS$12:BAS$42,0),RANK(BAS24,BAS$12:BAS$42,1))</f>
      </c>
      <c r="BAW24"/>
      <c r="BAX24" s="126">
        <f>IF(COUNTA(BAW$12:BAW$42)=0,0.6*BAW$5,IF(BAW24="",0,IF(BAW$6=0,IF(BAW24&gt;=BAW$8,BAW$5,IF(BAW24&lt;BAW$6,0,0.6*BAW$5+0.4*BAW$5*(BAW24-BAW$7)/(BAW$8-BAW$7))),IF(BAW24&lt;=BAW$8,BAW$5,IF(BAW24&gt;BAW$6,0,0.6*BAW$5+0.4*BAW$5*(BAW24-BAW$7)/(BAW$8-BAW$7))))))</f>
      </c>
      <c r="BAY24" s="126">
        <f>IF(BAW24&lt;&gt;"",BAW$5,0)</f>
      </c>
      <c r="BAZ24" s="125">
        <f>IF(BAW$6=0,RANK(BAW24,BAW$12:BAW$42,0),RANK(BAW24,BAW$12:BAW$42,1))</f>
      </c>
      <c r="BBA24"/>
      <c r="BBB24" s="126">
        <f>IF(COUNTA(BBA$12:BBA$42)=0,0.6*BBA$5,IF(BBA24="",0,IF(BBA$6=0,IF(BBA24&gt;=BBA$8,BBA$5,IF(BBA24&lt;BBA$6,0,0.6*BBA$5+0.4*BBA$5*(BBA24-BBA$7)/(BBA$8-BBA$7))),IF(BBA24&lt;=BBA$8,BBA$5,IF(BBA24&gt;BBA$6,0,0.6*BBA$5+0.4*BBA$5*(BBA24-BBA$7)/(BBA$8-BBA$7))))))</f>
      </c>
      <c r="BBC24" s="126">
        <f>IF(BBA24&lt;&gt;"",BBA$5,0)</f>
      </c>
      <c r="BBD24" s="125">
        <f>IF(BBA$6=0,RANK(BBA24,BBA$12:BBA$42,0),RANK(BBA24,BBA$12:BBA$42,1))</f>
      </c>
      <c r="BBE24"/>
      <c r="BBF24" s="126">
        <f>IF(COUNTA(BBE$12:BBE$42)=0,0.6*BBE$5,IF(BBE24="",0,IF(BBE$6=0,IF(BBE24&gt;=BBE$8,BBE$5,IF(BBE24&lt;BBE$6,0,0.6*BBE$5+0.4*BBE$5*(BBE24-BBE$7)/(BBE$8-BBE$7))),IF(BBE24&lt;=BBE$8,BBE$5,IF(BBE24&gt;BBE$6,0,0.6*BBE$5+0.4*BBE$5*(BBE24-BBE$7)/(BBE$8-BBE$7))))))</f>
      </c>
      <c r="BBG24" s="126">
        <f>IF(BBE24&lt;&gt;"",BBE$5,0)</f>
      </c>
      <c r="BBH24" s="125">
        <f>IF(BBE$6=0,RANK(BBE24,BBE$12:BBE$42,0),RANK(BBE24,BBE$12:BBE$42,1))</f>
      </c>
      <c r="BBI24"/>
      <c r="BBJ24" s="126">
        <f>IF(COUNTA(BBI$12:BBI$42)=0,0.6*BBI$5,IF(BBI24="",0,IF(BBI$6=0,IF(BBI24&gt;=BBI$8,BBI$5,IF(BBI24&lt;BBI$6,0,0.6*BBI$5+0.4*BBI$5*(BBI24-BBI$7)/(BBI$8-BBI$7))),IF(BBI24&lt;=BBI$8,BBI$5,IF(BBI24&gt;BBI$6,0,0.6*BBI$5+0.4*BBI$5*(BBI24-BBI$7)/(BBI$8-BBI$7))))))</f>
      </c>
      <c r="BBK24" s="126">
        <f>IF(BBI24&lt;&gt;"",BBI$5,0)</f>
      </c>
      <c r="BBL24" s="125">
        <f>IF(BBI$6=0,RANK(BBI24,BBI$12:BBI$42,0),RANK(BBI24,BBI$12:BBI$42,1))</f>
      </c>
      <c r="BBM24" s="126">
        <v>97.51</v>
      </c>
      <c r="BBN24" s="126">
        <f>IF(COUNTA(BBM$12:BBM$42)=0,0.6*BBM$5,IF(BBM24="",0,IF(BBM$6=0,IF(BBM24&gt;=BBM$8,BBM$5,IF(BBM24&lt;BBM$6,0,0.6*BBM$5+0.4*BBM$5*(BBM24-BBM$7)/(BBM$8-BBM$7))),IF(BBM24&lt;=BBM$8,BBM$5,IF(BBM24&gt;BBM$6,0,0.6*BBM$5+0.4*BBM$5*(BBM24-BBM$7)/(BBM$8-BBM$7))))))</f>
      </c>
      <c r="BBO24" s="126">
        <f>IF(BBM24&lt;&gt;"",BBM$5,0)</f>
      </c>
      <c r="BBP24" s="125">
        <f>IF(BBM$6=0,RANK(BBM24,BBM$12:BBM$42,0),RANK(BBM24,BBM$12:BBM$42,1))</f>
      </c>
      <c r="BBQ24" s="126">
        <v>100</v>
      </c>
      <c r="BBR24" s="126">
        <f>IF(COUNTA(BBQ$12:BBQ$42)=0,0.6*BBQ$5,IF(BBQ24="",0,IF(BBQ$6=0,IF(BBQ24&gt;=BBQ$8,BBQ$5,IF(BBQ24&lt;BBQ$6,0,0.6*BBQ$5+0.4*BBQ$5*(BBQ24-BBQ$7)/(BBQ$8-BBQ$7))),IF(BBQ24&lt;=BBQ$8,BBQ$5,IF(BBQ24&gt;BBQ$6,0,0.6*BBQ$5+0.4*BBQ$5*(BBQ24-BBQ$7)/(BBQ$8-BBQ$7))))))</f>
      </c>
      <c r="BBS24" s="126">
        <f>IF(BBQ24&lt;&gt;"",BBQ$5,0)</f>
      </c>
      <c r="BBT24" s="125">
        <f>IF(BBQ$6=0,RANK(BBQ24,BBQ$12:BBQ$42,0),RANK(BBQ24,BBQ$12:BBQ$42,1))</f>
      </c>
      <c r="BBU24" s="126">
        <v>2.28</v>
      </c>
      <c r="BBV24" s="126">
        <f>IF(COUNTA(BBU$12:BBU$42)=0,0.6*BBU$5,IF(BBU24="",0,IF(BBU$6=0,IF(BBU24&gt;=BBU$8,BBU$5,IF(BBU24&lt;BBU$6,0,0.6*BBU$5+0.4*BBU$5*(BBU24-BBU$7)/(BBU$8-BBU$7))),IF(BBU24&lt;=BBU$8,BBU$5,IF(BBU24&gt;BBU$6,0,0.6*BBU$5+0.4*BBU$5*(BBU24-BBU$7)/(BBU$8-BBU$7))))))</f>
      </c>
      <c r="BBW24" s="126">
        <f>IF(BBU24&lt;&gt;"",BBU$5,0)</f>
      </c>
      <c r="BBX24" s="125">
        <f>IF(BBU$6=0,RANK(BBU24,BBU$12:BBU$42,0),RANK(BBU24,BBU$12:BBU$42,1))</f>
      </c>
      <c r="BBY24" s="126">
        <v>90.03</v>
      </c>
      <c r="BBZ24" s="126">
        <f>IF(COUNTA(BBY$12:BBY$42)=0,0.6*BBY$5,IF(BBY24="",0,IF(BBY$6=0,IF(BBY24&gt;=BBY$8,BBY$5,IF(BBY24&lt;BBY$6,0,0.6*BBY$5+0.4*BBY$5*(BBY24-BBY$7)/(BBY$8-BBY$7))),IF(BBY24&lt;=BBY$8,BBY$5,IF(BBY24&gt;BBY$6,0,0.6*BBY$5+0.4*BBY$5*(BBY24-BBY$7)/(BBY$8-BBY$7))))))</f>
      </c>
      <c r="BCA24" s="126">
        <f>IF(BBY24&lt;&gt;"",BBY$5,0)</f>
      </c>
      <c r="BCB24" s="125">
        <f>IF(BBY$6=0,RANK(BBY24,BBY$12:BBY$42,0),RANK(BBY24,BBY$12:BBY$42,1))</f>
      </c>
      <c r="BCC24" s="126">
        <v>100</v>
      </c>
      <c r="BCD24" s="126">
        <f>IF(COUNTA(BCC$12:BCC$42)=0,0.6*BCC$5,IF(BCC24="",0,IF(BCC$6=0,IF(BCC24&gt;=BCC$8,BCC$5,IF(BCC24&lt;BCC$6,0,0.6*BCC$5+0.4*BCC$5*(BCC24-BCC$7)/(BCC$8-BCC$7))),IF(BCC24&lt;=BCC$8,BCC$5,IF(BCC24&gt;BCC$6,0,0.6*BCC$5+0.4*BCC$5*(BCC24-BCC$7)/(BCC$8-BCC$7))))))</f>
      </c>
      <c r="BCE24" s="126">
        <f>IF(BCC24&lt;&gt;"",BCC$5,0)</f>
      </c>
      <c r="BCF24" s="125">
        <f>IF(BCC$6=0,RANK(BCC24,BCC$12:BCC$42,0),RANK(BCC24,BCC$12:BCC$42,1))</f>
      </c>
      <c r="BCG24" s="126">
        <v>2.18</v>
      </c>
      <c r="BCH24" s="126">
        <f>IF(COUNTA(BCG$12:BCG$42)=0,0.6*BCG$5,IF(BCG24="",0,IF(BCG$6=0,IF(BCG24&gt;=BCG$8,BCG$5,IF(BCG24&lt;BCG$6,0,0.6*BCG$5+0.4*BCG$5*(BCG24-BCG$7)/(BCG$8-BCG$7))),IF(BCG24&lt;=BCG$8,BCG$5,IF(BCG24&gt;BCG$6,0,0.6*BCG$5+0.4*BCG$5*(BCG24-BCG$7)/(BCG$8-BCG$7))))))</f>
      </c>
      <c r="BCI24" s="126">
        <f>IF(BCG24&lt;&gt;"",BCG$5,0)</f>
      </c>
      <c r="BCJ24" s="125">
        <f>IF(BCG$6=0,RANK(BCG24,BCG$12:BCG$42,0),RANK(BCG24,BCG$12:BCG$42,1))</f>
      </c>
      <c r="BCK24" s="126">
        <v>100</v>
      </c>
      <c r="BCL24" s="126">
        <f>IF(COUNTA(BCK$12:BCK$42)=0,0.6*BCK$5,IF(BCK24="",0,IF(BCK$6=0,IF(BCK24&gt;=BCK$8,BCK$5,IF(BCK24&lt;BCK$6,0,0.6*BCK$5+0.4*BCK$5*(BCK24-BCK$7)/(BCK$8-BCK$7))),IF(BCK24&lt;=BCK$8,BCK$5,IF(BCK24&gt;BCK$6,0,0.6*BCK$5+0.4*BCK$5*(BCK24-BCK$7)/(BCK$8-BCK$7))))))</f>
      </c>
      <c r="BCM24" s="126">
        <f>IF(BCK24&lt;&gt;"",BCK$5,0)</f>
      </c>
      <c r="BCN24" s="125">
        <f>IF(BCK$6=0,RANK(BCK24,BCK$12:BCK$42,0),RANK(BCK24,BCK$12:BCK$42,1))</f>
      </c>
      <c r="BCO24" s="126">
        <v>0.62</v>
      </c>
      <c r="BCP24" s="126">
        <f>IF(COUNTA(BCO$12:BCO$42)=0,0.6*BCO$5,IF(BCO24="",0,IF(BCO$6=0,IF(BCO24&gt;=BCO$8,BCO$5,IF(BCO24&lt;BCO$6,0,0.6*BCO$5+0.4*BCO$5*(BCO24-BCO$7)/(BCO$8-BCO$7))),IF(BCO24&lt;=BCO$8,BCO$5,IF(BCO24&gt;BCO$6,0,0.6*BCO$5+0.4*BCO$5*(BCO24-BCO$7)/(BCO$8-BCO$7))))))</f>
      </c>
      <c r="BCQ24" s="126">
        <f>IF(BCO24&lt;&gt;"",BCO$5,0)</f>
      </c>
      <c r="BCR24" s="125">
        <f>IF(BCO$6=0,RANK(BCO24,BCO$12:BCO$42,0),RANK(BCO24,BCO$12:BCO$42,1))</f>
      </c>
      <c r="BCS24" s="126">
        <v>0</v>
      </c>
      <c r="BCT24" s="126">
        <f>IF(COUNTA(BCS$12:BCS$42)=0,0.6*BCS$5,IF(BCS24="",0,IF(BCS$6=0,IF(BCS24&gt;=BCS$8,BCS$5,IF(BCS24&lt;BCS$6,0,0.6*BCS$5+0.4*BCS$5*(BCS24-BCS$7)/(BCS$8-BCS$7))),IF(BCS24&lt;=BCS$8,BCS$5,IF(BCS24&gt;BCS$6,0,0.6*BCS$5+0.4*BCS$5*(BCS24-BCS$7)/(BCS$8-BCS$7))))))</f>
      </c>
      <c r="BCU24" s="126">
        <f>IF(BCS24&lt;&gt;"",BCS$5,0)</f>
      </c>
      <c r="BCV24" s="125">
        <f>IF(BCS$6=0,RANK(BCS24,BCS$12:BCS$42,0),RANK(BCS24,BCS$12:BCS$42,1))</f>
      </c>
      <c r="BCW24" s="126">
        <v>32.177978515625</v>
      </c>
      <c r="BCX24" s="126">
        <f>IF(COUNTA(BCW$12:BCW$42)=0,0.6*BCW$5,IF(BCW24="",0,IF(BCW$6=0,IF(BCW24&gt;=BCW$8,BCW$5,IF(BCW24&lt;BCW$6,0,0.6*BCW$5+0.4*BCW$5*(BCW24-BCW$7)/(BCW$8-BCW$7))),IF(BCW24&lt;=BCW$8,BCW$5,IF(BCW24&gt;BCW$6,0,0.6*BCW$5+0.4*BCW$5*(BCW24-BCW$7)/(BCW$8-BCW$7))))))</f>
      </c>
      <c r="BCY24" s="126">
        <f>IF(BCW24&lt;&gt;"",BCW$5,0)</f>
      </c>
      <c r="BCZ24" s="125">
        <f>IF(BCW$6=0,RANK(BCW24,BCW$12:BCW$42,0),RANK(BCW24,BCW$12:BCW$42,1))</f>
      </c>
      <c r="BDA24" s="126">
        <v>6.519150390625</v>
      </c>
      <c r="BDB24" s="126">
        <f>IF(COUNTA(BDA$12:BDA$42)=0,0.6*BDA$5,IF(BDA24="",0,IF(BDA$6=0,IF(BDA24&gt;=BDA$8,BDA$5,IF(BDA24&lt;BDA$6,0,0.6*BDA$5+0.4*BDA$5*(BDA24-BDA$7)/(BDA$8-BDA$7))),IF(BDA24&lt;=BDA$8,BDA$5,IF(BDA24&gt;BDA$6,0,0.6*BDA$5+0.4*BDA$5*(BDA24-BDA$7)/(BDA$8-BDA$7))))))</f>
      </c>
      <c r="BDC24" s="126">
        <f>IF(BDA24&lt;&gt;"",BDA$5,0)</f>
      </c>
      <c r="BDD24" s="125">
        <f>IF(BDA$6=0,RANK(BDA24,BDA$12:BDA$42,0),RANK(BDA24,BDA$12:BDA$42,1))</f>
      </c>
      <c r="BDE24" s="126">
        <v>99.02</v>
      </c>
      <c r="BDF24" s="126">
        <f>IF(COUNTA(BDE$12:BDE$42)=0,0.6*BDE$5,IF(BDE24="",0,IF(BDE$6=0,IF(BDE24&gt;=BDE$8,BDE$5,IF(BDE24&lt;BDE$6,0,0.6*BDE$5+0.4*BDE$5*(BDE24-BDE$7)/(BDE$8-BDE$7))),IF(BDE24&lt;=BDE$8,BDE$5,IF(BDE24&gt;BDE$6,0,0.6*BDE$5+0.4*BDE$5*(BDE24-BDE$7)/(BDE$8-BDE$7))))))</f>
      </c>
      <c r="BDG24" s="126">
        <f>IF(BDE24&lt;&gt;"",BDE$5,0)</f>
      </c>
      <c r="BDH24" s="125">
        <f>IF(BDE$6=0,RANK(BDE24,BDE$12:BDE$42,0),RANK(BDE24,BDE$12:BDE$42,1))</f>
      </c>
      <c r="BDI24"/>
      <c r="BDJ24" s="126">
        <f>IF(COUNTA(BDI$12:BDI$42)=0,0.6*BDI$5,IF(BDI24="",0,IF(BDI$6=0,IF(BDI24&gt;=BDI$8,BDI$5,IF(BDI24&lt;BDI$6,0,0.6*BDI$5+0.4*BDI$5*(BDI24-BDI$7)/(BDI$8-BDI$7))),IF(BDI24&lt;=BDI$8,BDI$5,IF(BDI24&gt;BDI$6,0,0.6*BDI$5+0.4*BDI$5*(BDI24-BDI$7)/(BDI$8-BDI$7))))))</f>
      </c>
      <c r="BDK24" s="126">
        <f>IF(BDI24&lt;&gt;"",BDI$5,0)</f>
      </c>
      <c r="BDL24" s="125">
        <f>IF(BDI$6=0,RANK(BDI24,BDI$12:BDI$42,0),RANK(BDI24,BDI$12:BDI$42,1))</f>
      </c>
      <c r="BDM24"/>
      <c r="BDN24" s="126">
        <f>IF(COUNTA(BDM$12:BDM$42)=0,0.6*BDM$5,IF(BDM24="",0,IF(BDM$6=0,IF(BDM24&gt;=BDM$8,BDM$5,IF(BDM24&lt;BDM$6,0,0.6*BDM$5+0.4*BDM$5*(BDM24-BDM$7)/(BDM$8-BDM$7))),IF(BDM24&lt;=BDM$8,BDM$5,IF(BDM24&gt;BDM$6,0,0.6*BDM$5+0.4*BDM$5*(BDM24-BDM$7)/(BDM$8-BDM$7))))))</f>
      </c>
      <c r="BDO24" s="126">
        <f>IF(BDM24&lt;&gt;"",BDM$5,0)</f>
      </c>
      <c r="BDP24" s="125">
        <f>IF(BDM$6=0,RANK(BDM24,BDM$12:BDM$42,0),RANK(BDM24,BDM$12:BDM$42,1))</f>
      </c>
      <c r="BDQ24"/>
      <c r="BDR24" s="126">
        <f>IF(COUNTA(BDQ$12:BDQ$42)=0,0.6*BDQ$5,IF(BDQ24="",0,IF(BDQ$6=0,IF(BDQ24&gt;=BDQ$8,BDQ$5,IF(BDQ24&lt;BDQ$6,0,0.6*BDQ$5+0.4*BDQ$5*(BDQ24-BDQ$7)/(BDQ$8-BDQ$7))),IF(BDQ24&lt;=BDQ$8,BDQ$5,IF(BDQ24&gt;BDQ$6,0,0.6*BDQ$5+0.4*BDQ$5*(BDQ24-BDQ$7)/(BDQ$8-BDQ$7))))))</f>
      </c>
      <c r="BDS24" s="126">
        <f>IF(BDQ24&lt;&gt;"",BDQ$5,0)</f>
      </c>
      <c r="BDT24" s="125">
        <f>IF(BDQ$6=0,RANK(BDQ24,BDQ$12:BDQ$42,0),RANK(BDQ24,BDQ$12:BDQ$42,1))</f>
      </c>
      <c r="BDU24"/>
      <c r="BDV24" s="126">
        <f>IF(COUNTA(BDU$12:BDU$42)=0,0.6*BDU$5,IF(BDU24="",0,IF(BDU$6=0,IF(BDU24&gt;=BDU$8,BDU$5,IF(BDU24&lt;BDU$6,0,0.6*BDU$5+0.4*BDU$5*(BDU24-BDU$7)/(BDU$8-BDU$7))),IF(BDU24&lt;=BDU$8,BDU$5,IF(BDU24&gt;BDU$6,0,0.6*BDU$5+0.4*BDU$5*(BDU24-BDU$7)/(BDU$8-BDU$7))))))</f>
      </c>
      <c r="BDW24" s="126">
        <f>IF(BDU24&lt;&gt;"",BDU$5,0)</f>
      </c>
      <c r="BDX24" s="125">
        <f>IF(BDU$6=0,RANK(BDU24,BDU$12:BDU$42,0),RANK(BDU24,BDU$12:BDU$42,1))</f>
      </c>
      <c r="BDY24" s="126">
        <v>99.34</v>
      </c>
      <c r="BDZ24" s="126">
        <f>IF(COUNTA(BDY$12:BDY$42)=0,0.6*BDY$5,IF(BDY24="",0,IF(BDY$6=0,IF(BDY24&gt;=BDY$8,BDY$5,IF(BDY24&lt;BDY$6,0,0.6*BDY$5+0.4*BDY$5*(BDY24-BDY$7)/(BDY$8-BDY$7))),IF(BDY24&lt;=BDY$8,BDY$5,IF(BDY24&gt;BDY$6,0,0.6*BDY$5+0.4*BDY$5*(BDY24-BDY$7)/(BDY$8-BDY$7))))))</f>
      </c>
      <c r="BEA24" s="126">
        <f>IF(BDY24&lt;&gt;"",BDY$5,0)</f>
      </c>
      <c r="BEB24" s="125">
        <f>IF(BDY$6=0,RANK(BDY24,BDY$12:BDY$42,0),RANK(BDY24,BDY$12:BDY$42,1))</f>
      </c>
      <c r="BEC24" s="126">
        <v>98.57</v>
      </c>
      <c r="BED24" s="126">
        <f>IF(COUNTA(BEC$12:BEC$42)=0,0.6*BEC$5,IF(BEC24="",0,IF(BEC$6=0,IF(BEC24&gt;=BEC$8,BEC$5,IF(BEC24&lt;BEC$6,0,0.6*BEC$5+0.4*BEC$5*(BEC24-BEC$7)/(BEC$8-BEC$7))),IF(BEC24&lt;=BEC$8,BEC$5,IF(BEC24&gt;BEC$6,0,0.6*BEC$5+0.4*BEC$5*(BEC24-BEC$7)/(BEC$8-BEC$7))))))</f>
      </c>
      <c r="BEE24" s="126">
        <f>IF(BEC24&lt;&gt;"",BEC$5,0)</f>
      </c>
      <c r="BEF24" s="125">
        <f>IF(BEC$6=0,RANK(BEC24,BEC$12:BEC$42,0),RANK(BEC24,BEC$12:BEC$42,1))</f>
      </c>
      <c r="BEG24" s="126">
        <v>1.8</v>
      </c>
      <c r="BEH24" s="126">
        <f>IF(COUNTA(BEG$12:BEG$42)=0,0.6*BEG$5,IF(BEG24="",0,IF(BEG$6=0,IF(BEG24&gt;=BEG$8,BEG$5,IF(BEG24&lt;BEG$6,0,0.6*BEG$5+0.4*BEG$5*(BEG24-BEG$7)/(BEG$8-BEG$7))),IF(BEG24&lt;=BEG$8,BEG$5,IF(BEG24&gt;BEG$6,0,0.6*BEG$5+0.4*BEG$5*(BEG24-BEG$7)/(BEG$8-BEG$7))))))</f>
      </c>
      <c r="BEI24" s="126">
        <f>IF(BEG24&lt;&gt;"",BEG$5,0)</f>
      </c>
      <c r="BEJ24" s="125">
        <f>IF(BEG$6=0,RANK(BEG24,BEG$12:BEG$42,0),RANK(BEG24,BEG$12:BEG$42,1))</f>
      </c>
      <c r="BEK24" s="126">
        <v>98.02</v>
      </c>
      <c r="BEL24" s="126">
        <f>IF(COUNTA(BEK$12:BEK$42)=0,0.6*BEK$5,IF(BEK24="",0,IF(BEK$6=0,IF(BEK24&gt;=BEK$8,BEK$5,IF(BEK24&lt;BEK$6,0,0.6*BEK$5+0.4*BEK$5*(BEK24-BEK$7)/(BEK$8-BEK$7))),IF(BEK24&lt;=BEK$8,BEK$5,IF(BEK24&gt;BEK$6,0,0.6*BEK$5+0.4*BEK$5*(BEK24-BEK$7)/(BEK$8-BEK$7))))))</f>
      </c>
      <c r="BEM24" s="126">
        <f>IF(BEK24&lt;&gt;"",BEK$5,0)</f>
      </c>
      <c r="BEN24" s="125">
        <f>IF(BEK$6=0,RANK(BEK24,BEK$12:BEK$42,0),RANK(BEK24,BEK$12:BEK$42,1))</f>
      </c>
      <c r="BEO24" s="126">
        <v>97.95</v>
      </c>
      <c r="BEP24" s="126">
        <f>IF(COUNTA(BEO$12:BEO$42)=0,0.6*BEO$5,IF(BEO24="",0,IF(BEO$6=0,IF(BEO24&gt;=BEO$8,BEO$5,IF(BEO24&lt;BEO$6,0,0.6*BEO$5+0.4*BEO$5*(BEO24-BEO$7)/(BEO$8-BEO$7))),IF(BEO24&lt;=BEO$8,BEO$5,IF(BEO24&gt;BEO$6,0,0.6*BEO$5+0.4*BEO$5*(BEO24-BEO$7)/(BEO$8-BEO$7))))))</f>
      </c>
      <c r="BEQ24" s="126">
        <f>IF(BEO24&lt;&gt;"",BEO$5,0)</f>
      </c>
      <c r="BER24" s="125">
        <f>IF(BEO$6=0,RANK(BEO24,BEO$12:BEO$42,0),RANK(BEO24,BEO$12:BEO$42,1))</f>
      </c>
      <c r="BES24" s="126">
        <v>2.6</v>
      </c>
      <c r="BET24" s="126">
        <f>IF(COUNTA(BES$12:BES$42)=0,0.6*BES$5,IF(BES24="",0,IF(BES$6=0,IF(BES24&gt;=BES$8,BES$5,IF(BES24&lt;BES$6,0,0.6*BES$5+0.4*BES$5*(BES24-BES$7)/(BES$8-BES$7))),IF(BES24&lt;=BES$8,BES$5,IF(BES24&gt;BES$6,0,0.6*BES$5+0.4*BES$5*(BES24-BES$7)/(BES$8-BES$7))))))</f>
      </c>
      <c r="BEU24" s="126">
        <f>IF(BES24&lt;&gt;"",BES$5,0)</f>
      </c>
      <c r="BEV24" s="125">
        <f>IF(BES$6=0,RANK(BES24,BES$12:BES$42,0),RANK(BES24,BES$12:BES$42,1))</f>
      </c>
      <c r="BEW24" s="126">
        <v>100</v>
      </c>
      <c r="BEX24" s="126">
        <f>IF(COUNTA(BEW$12:BEW$42)=0,0.6*BEW$5,IF(BEW24="",0,IF(BEW$6=0,IF(BEW24&gt;=BEW$8,BEW$5,IF(BEW24&lt;BEW$6,0,0.6*BEW$5+0.4*BEW$5*(BEW24-BEW$7)/(BEW$8-BEW$7))),IF(BEW24&lt;=BEW$8,BEW$5,IF(BEW24&gt;BEW$6,0,0.6*BEW$5+0.4*BEW$5*(BEW24-BEW$7)/(BEW$8-BEW$7))))))</f>
      </c>
      <c r="BEY24" s="126">
        <f>IF(BEW24&lt;&gt;"",BEW$5,0)</f>
      </c>
      <c r="BEZ24" s="125">
        <f>IF(BEW$6=0,RANK(BEW24,BEW$12:BEW$42,0),RANK(BEW24,BEW$12:BEW$42,1))</f>
      </c>
      <c r="BFA24" s="126">
        <v>0.64</v>
      </c>
      <c r="BFB24" s="126">
        <f>IF(COUNTA(BFA$12:BFA$42)=0,0.6*BFA$5,IF(BFA24="",0,IF(BFA$6=0,IF(BFA24&gt;=BFA$8,BFA$5,IF(BFA24&lt;BFA$6,0,0.6*BFA$5+0.4*BFA$5*(BFA24-BFA$7)/(BFA$8-BFA$7))),IF(BFA24&lt;=BFA$8,BFA$5,IF(BFA24&gt;BFA$6,0,0.6*BFA$5+0.4*BFA$5*(BFA24-BFA$7)/(BFA$8-BFA$7))))))</f>
      </c>
      <c r="BFC24" s="126">
        <f>IF(BFA24&lt;&gt;"",BFA$5,0)</f>
      </c>
      <c r="BFD24" s="125">
        <f>IF(BFA$6=0,RANK(BFA24,BFA$12:BFA$42,0),RANK(BFA24,BFA$12:BFA$42,1))</f>
      </c>
      <c r="BFE24" s="126">
        <v>0</v>
      </c>
      <c r="BFF24" s="126">
        <f>IF(COUNTA(BFE$12:BFE$42)=0,0.6*BFE$5,IF(BFE24="",0,IF(BFE$6=0,IF(BFE24&gt;=BFE$8,BFE$5,IF(BFE24&lt;BFE$6,0,0.6*BFE$5+0.4*BFE$5*(BFE24-BFE$7)/(BFE$8-BFE$7))),IF(BFE24&lt;=BFE$8,BFE$5,IF(BFE24&gt;BFE$6,0,0.6*BFE$5+0.4*BFE$5*(BFE24-BFE$7)/(BFE$8-BFE$7))))))</f>
      </c>
      <c r="BFG24" s="126">
        <f>IF(BFE24&lt;&gt;"",BFE$5,0)</f>
      </c>
      <c r="BFH24" s="125">
        <f>IF(BFE$6=0,RANK(BFE24,BFE$12:BFE$42,0),RANK(BFE24,BFE$12:BFE$42,1))</f>
      </c>
      <c r="BFI24" s="126">
        <v>38.366220703125</v>
      </c>
      <c r="BFJ24" s="126">
        <f>IF(COUNTA(BFI$12:BFI$42)=0,0.6*BFI$5,IF(BFI24="",0,IF(BFI$6=0,IF(BFI24&gt;=BFI$8,BFI$5,IF(BFI24&lt;BFI$6,0,0.6*BFI$5+0.4*BFI$5*(BFI24-BFI$7)/(BFI$8-BFI$7))),IF(BFI24&lt;=BFI$8,BFI$5,IF(BFI24&gt;BFI$6,0,0.6*BFI$5+0.4*BFI$5*(BFI24-BFI$7)/(BFI$8-BFI$7))))))</f>
      </c>
      <c r="BFK24" s="126">
        <f>IF(BFI24&lt;&gt;"",BFI$5,0)</f>
      </c>
      <c r="BFL24" s="125">
        <f>IF(BFI$6=0,RANK(BFI24,BFI$12:BFI$42,0),RANK(BFI24,BFI$12:BFI$42,1))</f>
      </c>
      <c r="BFM24" s="126">
        <v>6.425439453125</v>
      </c>
      <c r="BFN24" s="126">
        <f>IF(COUNTA(BFM$12:BFM$42)=0,0.6*BFM$5,IF(BFM24="",0,IF(BFM$6=0,IF(BFM24&gt;=BFM$8,BFM$5,IF(BFM24&lt;BFM$6,0,0.6*BFM$5+0.4*BFM$5*(BFM24-BFM$7)/(BFM$8-BFM$7))),IF(BFM24&lt;=BFM$8,BFM$5,IF(BFM24&gt;BFM$6,0,0.6*BFM$5+0.4*BFM$5*(BFM24-BFM$7)/(BFM$8-BFM$7))))))</f>
      </c>
      <c r="BFO24" s="126">
        <f>IF(BFM24&lt;&gt;"",BFM$5,0)</f>
      </c>
      <c r="BFP24" s="125">
        <f>IF(BFM$6=0,RANK(BFM24,BFM$12:BFM$42,0),RANK(BFM24,BFM$12:BFM$42,1))</f>
      </c>
      <c r="BFQ24" s="126">
        <v>1.3</v>
      </c>
      <c r="BFR24" s="126">
        <f>IF(COUNTA(BFQ$12:BFQ$42)=0,0.6*BFQ$5,IF(BFQ24="",0,IF(BFQ$6=0,IF(BFQ24&gt;=BFQ$8,BFQ$5,IF(BFQ24&lt;BFQ$6,0,0.6*BFQ$5+0.4*BFQ$5*(BFQ24-BFQ$7)/(BFQ$8-BFQ$7))),IF(BFQ24&lt;=BFQ$8,BFQ$5,IF(BFQ24&gt;BFQ$6,0,0.6*BFQ$5+0.4*BFQ$5*(BFQ24-BFQ$7)/(BFQ$8-BFQ$7))))))</f>
      </c>
      <c r="BFS24" s="126">
        <f>IF(BFQ24&lt;&gt;"",BFQ$5,0)</f>
      </c>
      <c r="BFT24" s="125">
        <f>IF(BFQ$6=0,RANK(BFQ24,BFQ$12:BFQ$42,0),RANK(BFQ24,BFQ$12:BFQ$42,1))</f>
      </c>
      <c r="BFU24" s="126">
        <v>98.45</v>
      </c>
      <c r="BFV24" s="126">
        <f>IF(COUNTA(BFU$12:BFU$42)=0,0.6*BFU$5,IF(BFU24="",0,IF(BFU$6=0,IF(BFU24&gt;=BFU$8,BFU$5,IF(BFU24&lt;BFU$6,0,0.6*BFU$5+0.4*BFU$5*(BFU24-BFU$7)/(BFU$8-BFU$7))),IF(BFU24&lt;=BFU$8,BFU$5,IF(BFU24&gt;BFU$6,0,0.6*BFU$5+0.4*BFU$5*(BFU24-BFU$7)/(BFU$8-BFU$7))))))</f>
      </c>
      <c r="BFW24" s="126">
        <f>IF(BFU24&lt;&gt;"",BFU$5,0)</f>
      </c>
      <c r="BFX24" s="125">
        <f>IF(BFU$6=0,RANK(BFU24,BFU$12:BFU$42,0),RANK(BFU24,BFU$12:BFU$42,1))</f>
      </c>
      <c r="BFY24"/>
      <c r="BFZ24" s="126">
        <f>IF(COUNTA(BFY$12:BFY$42)=0,0.6*BFY$5,IF(BFY24="",0,IF(BFY$6=0,IF(BFY24&gt;=BFY$8,BFY$5,IF(BFY24&lt;BFY$6,0,0.6*BFY$5+0.4*BFY$5*(BFY24-BFY$7)/(BFY$8-BFY$7))),IF(BFY24&lt;=BFY$8,BFY$5,IF(BFY24&gt;BFY$6,0,0.6*BFY$5+0.4*BFY$5*(BFY24-BFY$7)/(BFY$8-BFY$7))))))</f>
      </c>
      <c r="BGA24" s="126">
        <f>IF(BFY24&lt;&gt;"",BFY$5,0)</f>
      </c>
      <c r="BGB24" s="125">
        <f>IF(BFY$6=0,RANK(BFY24,BFY$12:BFY$42,0),RANK(BFY24,BFY$12:BFY$42,1))</f>
      </c>
      <c r="BGC24"/>
      <c r="BGD24" s="126">
        <f>IF(COUNTA(BGC$12:BGC$42)=0,0.6*BGC$5,IF(BGC24="",0,IF(BGC$6=0,IF(BGC24&gt;=BGC$8,BGC$5,IF(BGC24&lt;BGC$6,0,0.6*BGC$5+0.4*BGC$5*(BGC24-BGC$7)/(BGC$8-BGC$7))),IF(BGC24&lt;=BGC$8,BGC$5,IF(BGC24&gt;BGC$6,0,0.6*BGC$5+0.4*BGC$5*(BGC24-BGC$7)/(BGC$8-BGC$7))))))</f>
      </c>
      <c r="BGE24" s="126">
        <f>IF(BGC24&lt;&gt;"",BGC$5,0)</f>
      </c>
      <c r="BGF24" s="125">
        <f>IF(BGC$6=0,RANK(BGC24,BGC$12:BGC$42,0),RANK(BGC24,BGC$12:BGC$42,1))</f>
      </c>
      <c r="BGG24"/>
      <c r="BGH24" s="126">
        <f>IF(COUNTA(BGG$12:BGG$42)=0,0.6*BGG$5,IF(BGG24="",0,IF(BGG$6=0,IF(BGG24&gt;=BGG$8,BGG$5,IF(BGG24&lt;BGG$6,0,0.6*BGG$5+0.4*BGG$5*(BGG24-BGG$7)/(BGG$8-BGG$7))),IF(BGG24&lt;=BGG$8,BGG$5,IF(BGG24&gt;BGG$6,0,0.6*BGG$5+0.4*BGG$5*(BGG24-BGG$7)/(BGG$8-BGG$7))))))</f>
      </c>
      <c r="BGI24" s="126">
        <f>IF(BGG24&lt;&gt;"",BGG$5,0)</f>
      </c>
      <c r="BGJ24" s="125">
        <f>IF(BGG$6=0,RANK(BGG24,BGG$12:BGG$42,0),RANK(BGG24,BGG$12:BGG$42,1))</f>
      </c>
      <c r="BGK24"/>
      <c r="BGL24" s="126">
        <f>IF(COUNTA(BGK$12:BGK$42)=0,0.6*BGK$5,IF(BGK24="",0,IF(BGK$6=0,IF(BGK24&gt;=BGK$8,BGK$5,IF(BGK24&lt;BGK$6,0,0.6*BGK$5+0.4*BGK$5*(BGK24-BGK$7)/(BGK$8-BGK$7))),IF(BGK24&lt;=BGK$8,BGK$5,IF(BGK24&gt;BGK$6,0,0.6*BGK$5+0.4*BGK$5*(BGK24-BGK$7)/(BGK$8-BGK$7))))))</f>
      </c>
      <c r="BGM24" s="126">
        <f>IF(BGK24&lt;&gt;"",BGK$5,0)</f>
      </c>
      <c r="BGN24" s="125">
        <f>IF(BGK$6=0,RANK(BGK24,BGK$12:BGK$42,0),RANK(BGK24,BGK$12:BGK$42,1))</f>
      </c>
      <c r="BGO24" s="126">
        <v>99.150876</v>
      </c>
      <c r="BGP24" s="126">
        <f>IF(COUNTA(BGO$12:BGO$42)=0,0.6*BGO$5,IF(BGO24="",0,IF(BGO$6=0,IF(BGO24&gt;=BGO$8,BGO$5,IF(BGO24&lt;BGO$6,0,0.6*BGO$5+0.4*BGO$5*(BGO24-BGO$7)/(BGO$8-BGO$7))),IF(BGO24&lt;=BGO$8,BGO$5,IF(BGO24&gt;BGO$6,0,0.6*BGO$5+0.4*BGO$5*(BGO24-BGO$7)/(BGO$8-BGO$7))))))</f>
      </c>
      <c r="BGQ24" s="126">
        <f>IF(BGO24&lt;&gt;"",BGO$5,0)</f>
      </c>
      <c r="BGR24" s="125">
        <f>IF(BGO$6=0,RANK(BGO24,BGO$12:BGO$42,0),RANK(BGO24,BGO$12:BGO$42,1))</f>
      </c>
      <c r="BGS24" s="126">
        <v>99.08</v>
      </c>
      <c r="BGT24" s="126">
        <f>IF(COUNTA(BGS$12:BGS$42)=0,0.6*BGS$5,IF(BGS24="",0,IF(BGS$6=0,IF(BGS24&gt;=BGS$8,BGS$5,IF(BGS24&lt;BGS$6,0,0.6*BGS$5+0.4*BGS$5*(BGS24-BGS$7)/(BGS$8-BGS$7))),IF(BGS24&lt;=BGS$8,BGS$5,IF(BGS24&gt;BGS$6,0,0.6*BGS$5+0.4*BGS$5*(BGS24-BGS$7)/(BGS$8-BGS$7))))))</f>
      </c>
      <c r="BGU24" s="126">
        <f>IF(BGS24&lt;&gt;"",BGS$5,0)</f>
      </c>
      <c r="BGV24" s="125">
        <f>IF(BGS$6=0,RANK(BGS24,BGS$12:BGS$42,0),RANK(BGS24,BGS$12:BGS$42,1))</f>
      </c>
      <c r="BGW24" s="126">
        <v>1.69</v>
      </c>
      <c r="BGX24" s="126">
        <f>IF(COUNTA(BGW$12:BGW$42)=0,0.6*BGW$5,IF(BGW24="",0,IF(BGW$6=0,IF(BGW24&gt;=BGW$8,BGW$5,IF(BGW24&lt;BGW$6,0,0.6*BGW$5+0.4*BGW$5*(BGW24-BGW$7)/(BGW$8-BGW$7))),IF(BGW24&lt;=BGW$8,BGW$5,IF(BGW24&gt;BGW$6,0,0.6*BGW$5+0.4*BGW$5*(BGW24-BGW$7)/(BGW$8-BGW$7))))))</f>
      </c>
      <c r="BGY24" s="126">
        <f>IF(BGW24&lt;&gt;"",BGW$5,0)</f>
      </c>
      <c r="BGZ24" s="125">
        <f>IF(BGW$6=0,RANK(BGW24,BGW$12:BGW$42,0),RANK(BGW24,BGW$12:BGW$42,1))</f>
      </c>
      <c r="BHA24" s="126">
        <v>99.13</v>
      </c>
      <c r="BHB24" s="126">
        <f>IF(COUNTA(BHA$12:BHA$42)=0,0.6*BHA$5,IF(BHA24="",0,IF(BHA$6=0,IF(BHA24&gt;=BHA$8,BHA$5,IF(BHA24&lt;BHA$6,0,0.6*BHA$5+0.4*BHA$5*(BHA24-BHA$7)/(BHA$8-BHA$7))),IF(BHA24&lt;=BHA$8,BHA$5,IF(BHA24&gt;BHA$6,0,0.6*BHA$5+0.4*BHA$5*(BHA24-BHA$7)/(BHA$8-BHA$7))))))</f>
      </c>
      <c r="BHC24" s="126">
        <f>IF(BHA24&lt;&gt;"",BHA$5,0)</f>
      </c>
      <c r="BHD24" s="125">
        <f>IF(BHA$6=0,RANK(BHA24,BHA$12:BHA$42,0),RANK(BHA24,BHA$12:BHA$42,1))</f>
      </c>
      <c r="BHE24" s="126">
        <v>99.76</v>
      </c>
      <c r="BHF24" s="126">
        <f>IF(COUNTA(BHE$12:BHE$42)=0,0.6*BHE$5,IF(BHE24="",0,IF(BHE$6=0,IF(BHE24&gt;=BHE$8,BHE$5,IF(BHE24&lt;BHE$6,0,0.6*BHE$5+0.4*BHE$5*(BHE24-BHE$7)/(BHE$8-BHE$7))),IF(BHE24&lt;=BHE$8,BHE$5,IF(BHE24&gt;BHE$6,0,0.6*BHE$5+0.4*BHE$5*(BHE24-BHE$7)/(BHE$8-BHE$7))))))</f>
      </c>
      <c r="BHG24" s="126">
        <f>IF(BHE24&lt;&gt;"",BHE$5,0)</f>
      </c>
      <c r="BHH24" s="125">
        <f>IF(BHE$6=0,RANK(BHE24,BHE$12:BHE$42,0),RANK(BHE24,BHE$12:BHE$42,1))</f>
      </c>
      <c r="BHI24" s="126">
        <v>1.93</v>
      </c>
      <c r="BHJ24" s="126">
        <f>IF(COUNTA(BHI$12:BHI$42)=0,0.6*BHI$5,IF(BHI24="",0,IF(BHI$6=0,IF(BHI24&gt;=BHI$8,BHI$5,IF(BHI24&lt;BHI$6,0,0.6*BHI$5+0.4*BHI$5*(BHI24-BHI$7)/(BHI$8-BHI$7))),IF(BHI24&lt;=BHI$8,BHI$5,IF(BHI24&gt;BHI$6,0,0.6*BHI$5+0.4*BHI$5*(BHI24-BHI$7)/(BHI$8-BHI$7))))))</f>
      </c>
      <c r="BHK24" s="126">
        <f>IF(BHI24&lt;&gt;"",BHI$5,0)</f>
      </c>
      <c r="BHL24" s="125">
        <f>IF(BHI$6=0,RANK(BHI24,BHI$12:BHI$42,0),RANK(BHI24,BHI$12:BHI$42,1))</f>
      </c>
      <c r="BHM24" s="126">
        <v>100</v>
      </c>
      <c r="BHN24" s="126">
        <f>IF(COUNTA(BHM$12:BHM$42)=0,0.6*BHM$5,IF(BHM24="",0,IF(BHM$6=0,IF(BHM24&gt;=BHM$8,BHM$5,IF(BHM24&lt;BHM$6,0,0.6*BHM$5+0.4*BHM$5*(BHM24-BHM$7)/(BHM$8-BHM$7))),IF(BHM24&lt;=BHM$8,BHM$5,IF(BHM24&gt;BHM$6,0,0.6*BHM$5+0.4*BHM$5*(BHM24-BHM$7)/(BHM$8-BHM$7))))))</f>
      </c>
      <c r="BHO24" s="126">
        <f>IF(BHM24&lt;&gt;"",BHM$5,0)</f>
      </c>
      <c r="BHP24" s="125">
        <f>IF(BHM$6=0,RANK(BHM24,BHM$12:BHM$42,0),RANK(BHM24,BHM$12:BHM$42,1))</f>
      </c>
      <c r="BHQ24" s="126">
        <v>0.62</v>
      </c>
      <c r="BHR24" s="126">
        <f>IF(COUNTA(BHQ$12:BHQ$42)=0,0.6*BHQ$5,IF(BHQ24="",0,IF(BHQ$6=0,IF(BHQ24&gt;=BHQ$8,BHQ$5,IF(BHQ24&lt;BHQ$6,0,0.6*BHQ$5+0.4*BHQ$5*(BHQ24-BHQ$7)/(BHQ$8-BHQ$7))),IF(BHQ24&lt;=BHQ$8,BHQ$5,IF(BHQ24&gt;BHQ$6,0,0.6*BHQ$5+0.4*BHQ$5*(BHQ24-BHQ$7)/(BHQ$8-BHQ$7))))))</f>
      </c>
      <c r="BHS24" s="126">
        <f>IF(BHQ24&lt;&gt;"",BHQ$5,0)</f>
      </c>
      <c r="BHT24" s="125">
        <f>IF(BHQ$6=0,RANK(BHQ24,BHQ$12:BHQ$42,0),RANK(BHQ24,BHQ$12:BHQ$42,1))</f>
      </c>
      <c r="BHU24" s="126">
        <v>0</v>
      </c>
      <c r="BHV24" s="126">
        <f>IF(COUNTA(BHU$12:BHU$42)=0,0.6*BHU$5,IF(BHU24="",0,IF(BHU$6=0,IF(BHU24&gt;=BHU$8,BHU$5,IF(BHU24&lt;BHU$6,0,0.6*BHU$5+0.4*BHU$5*(BHU24-BHU$7)/(BHU$8-BHU$7))),IF(BHU24&lt;=BHU$8,BHU$5,IF(BHU24&gt;BHU$6,0,0.6*BHU$5+0.4*BHU$5*(BHU24-BHU$7)/(BHU$8-BHU$7))))))</f>
      </c>
      <c r="BHW24" s="126">
        <f>IF(BHU24&lt;&gt;"",BHU$5,0)</f>
      </c>
      <c r="BHX24" s="125">
        <f>IF(BHU$6=0,RANK(BHU24,BHU$12:BHU$42,0),RANK(BHU24,BHU$12:BHU$42,1))</f>
      </c>
      <c r="BHY24" s="126">
        <v>36.8634375</v>
      </c>
      <c r="BHZ24" s="126">
        <f>IF(COUNTA(BHY$12:BHY$42)=0,0.6*BHY$5,IF(BHY24="",0,IF(BHY$6=0,IF(BHY24&gt;=BHY$8,BHY$5,IF(BHY24&lt;BHY$6,0,0.6*BHY$5+0.4*BHY$5*(BHY24-BHY$7)/(BHY$8-BHY$7))),IF(BHY24&lt;=BHY$8,BHY$5,IF(BHY24&gt;BHY$6,0,0.6*BHY$5+0.4*BHY$5*(BHY24-BHY$7)/(BHY$8-BHY$7))))))</f>
      </c>
      <c r="BIA24" s="126">
        <f>IF(BHY24&lt;&gt;"",BHY$5,0)</f>
      </c>
      <c r="BIB24" s="125">
        <f>IF(BHY$6=0,RANK(BHY24,BHY$12:BHY$42,0),RANK(BHY24,BHY$12:BHY$42,1))</f>
      </c>
      <c r="BIC24" s="126">
        <v>5.25017578125</v>
      </c>
      <c r="BID24" s="126">
        <f>IF(COUNTA(BIC$12:BIC$42)=0,0.6*BIC$5,IF(BIC24="",0,IF(BIC$6=0,IF(BIC24&gt;=BIC$8,BIC$5,IF(BIC24&lt;BIC$6,0,0.6*BIC$5+0.4*BIC$5*(BIC24-BIC$7)/(BIC$8-BIC$7))),IF(BIC24&lt;=BIC$8,BIC$5,IF(BIC24&gt;BIC$6,0,0.6*BIC$5+0.4*BIC$5*(BIC24-BIC$7)/(BIC$8-BIC$7))))))</f>
      </c>
      <c r="BIE24" s="126">
        <f>IF(BIC24&lt;&gt;"",BIC$5,0)</f>
      </c>
      <c r="BIF24" s="125">
        <f>IF(BIC$6=0,RANK(BIC24,BIC$12:BIC$42,0),RANK(BIC24,BIC$12:BIC$42,1))</f>
      </c>
      <c r="BIG24"/>
      <c r="BIH24" s="126">
        <f>IF(COUNTA(BIG$12:BIG$42)=0,0.6*BIG$5,IF(BIG24="",0,IF(BIG$6=0,IF(BIG24&gt;=BIG$8,BIG$5,IF(BIG24&lt;BIG$6,0,0.6*BIG$5+0.4*BIG$5*(BIG24-BIG$7)/(BIG$8-BIG$7))),IF(BIG24&lt;=BIG$8,BIG$5,IF(BIG24&gt;BIG$6,0,0.6*BIG$5+0.4*BIG$5*(BIG24-BIG$7)/(BIG$8-BIG$7))))))</f>
      </c>
      <c r="BII24" s="126">
        <f>IF(BIG24&lt;&gt;"",BIG$5,0)</f>
      </c>
      <c r="BIJ24" s="125">
        <f>IF(BIG$6=0,RANK(BIG24,BIG$12:BIG$42,0),RANK(BIG24,BIG$12:BIG$42,1))</f>
      </c>
      <c r="BIK24"/>
      <c r="BIL24" s="126">
        <f>IF(COUNTA(BIK$12:BIK$42)=0,0.6*BIK$5,IF(BIK24="",0,IF(BIK$6=0,IF(BIK24&gt;=BIK$8,BIK$5,IF(BIK24&lt;BIK$6,0,0.6*BIK$5+0.4*BIK$5*(BIK24-BIK$7)/(BIK$8-BIK$7))),IF(BIK24&lt;=BIK$8,BIK$5,IF(BIK24&gt;BIK$6,0,0.6*BIK$5+0.4*BIK$5*(BIK24-BIK$7)/(BIK$8-BIK$7))))))</f>
      </c>
      <c r="BIM24" s="126">
        <f>IF(BIK24&lt;&gt;"",BIK$5,0)</f>
      </c>
      <c r="BIN24" s="125">
        <f>IF(BIK$6=0,RANK(BIK24,BIK$12:BIK$42,0),RANK(BIK24,BIK$12:BIK$42,1))</f>
      </c>
      <c r="BIO24"/>
      <c r="BIP24" s="126">
        <f>IF(COUNTA(BIO$12:BIO$42)=0,0.6*BIO$5,IF(BIO24="",0,IF(BIO$6=0,IF(BIO24&gt;=BIO$8,BIO$5,IF(BIO24&lt;BIO$6,0,0.6*BIO$5+0.4*BIO$5*(BIO24-BIO$7)/(BIO$8-BIO$7))),IF(BIO24&lt;=BIO$8,BIO$5,IF(BIO24&gt;BIO$6,0,0.6*BIO$5+0.4*BIO$5*(BIO24-BIO$7)/(BIO$8-BIO$7))))))</f>
      </c>
      <c r="BIQ24" s="126">
        <f>IF(BIO24&lt;&gt;"",BIO$5,0)</f>
      </c>
      <c r="BIR24" s="125">
        <f>IF(BIO$6=0,RANK(BIO24,BIO$12:BIO$42,0),RANK(BIO24,BIO$12:BIO$42,1))</f>
      </c>
      <c r="BIS24"/>
      <c r="BIT24" s="126">
        <f>IF(COUNTA(BIS$12:BIS$42)=0,0.6*BIS$5,IF(BIS24="",0,IF(BIS$6=0,IF(BIS24&gt;=BIS$8,BIS$5,IF(BIS24&lt;BIS$6,0,0.6*BIS$5+0.4*BIS$5*(BIS24-BIS$7)/(BIS$8-BIS$7))),IF(BIS24&lt;=BIS$8,BIS$5,IF(BIS24&gt;BIS$6,0,0.6*BIS$5+0.4*BIS$5*(BIS24-BIS$7)/(BIS$8-BIS$7))))))</f>
      </c>
      <c r="BIU24" s="126">
        <f>IF(BIS24&lt;&gt;"",BIS$5,0)</f>
      </c>
      <c r="BIV24" s="125">
        <f>IF(BIS$6=0,RANK(BIS24,BIS$12:BIS$42,0),RANK(BIS24,BIS$12:BIS$42,1))</f>
      </c>
      <c r="BIW24"/>
      <c r="BIX24" s="126">
        <f>IF(COUNTA(BIW$12:BIW$42)=0,0.6*BIW$5,IF(BIW24="",0,IF(BIW$6=0,IF(BIW24&gt;=BIW$8,BIW$5,IF(BIW24&lt;BIW$6,0,0.6*BIW$5+0.4*BIW$5*(BIW24-BIW$7)/(BIW$8-BIW$7))),IF(BIW24&lt;=BIW$8,BIW$5,IF(BIW24&gt;BIW$6,0,0.6*BIW$5+0.4*BIW$5*(BIW24-BIW$7)/(BIW$8-BIW$7))))))</f>
      </c>
      <c r="BIY24" s="126">
        <f>IF(BIW24&lt;&gt;"",BIW$5,0)</f>
      </c>
      <c r="BIZ24" s="125">
        <f>IF(BIW$6=0,RANK(BIW24,BIW$12:BIW$42,0),RANK(BIW24,BIW$12:BIW$42,1))</f>
      </c>
      <c r="BJA24"/>
      <c r="BJB24" s="126">
        <f>IF(COUNTA(BJA$12:BJA$42)=0,0.6*BJA$5,IF(BJA24="",0,IF(BJA$6=0,IF(BJA24&gt;=BJA$8,BJA$5,IF(BJA24&lt;BJA$6,0,0.6*BJA$5+0.4*BJA$5*(BJA24-BJA$7)/(BJA$8-BJA$7))),IF(BJA24&lt;=BJA$8,BJA$5,IF(BJA24&gt;BJA$6,0,0.6*BJA$5+0.4*BJA$5*(BJA24-BJA$7)/(BJA$8-BJA$7))))))</f>
      </c>
      <c r="BJC24" s="126">
        <f>IF(BJA24&lt;&gt;"",BJA$5,0)</f>
      </c>
      <c r="BJD24" s="125">
        <f>IF(BJA$6=0,RANK(BJA24,BJA$12:BJA$42,0),RANK(BJA24,BJA$12:BJA$42,1))</f>
      </c>
      <c r="BJE24"/>
      <c r="BJF24" s="126">
        <f>IF(COUNTA(BJE$12:BJE$42)=0,0.6*BJE$5,IF(BJE24="",0,IF(BJE$6=0,IF(BJE24&gt;=BJE$8,BJE$5,IF(BJE24&lt;BJE$6,0,0.6*BJE$5+0.4*BJE$5*(BJE24-BJE$7)/(BJE$8-BJE$7))),IF(BJE24&lt;=BJE$8,BJE$5,IF(BJE24&gt;BJE$6,0,0.6*BJE$5+0.4*BJE$5*(BJE24-BJE$7)/(BJE$8-BJE$7))))))</f>
      </c>
      <c r="BJG24" s="126">
        <f>IF(BJE24&lt;&gt;"",BJE$5,0)</f>
      </c>
      <c r="BJH24" s="125">
        <f>IF(BJE$6=0,RANK(BJE24,BJE$12:BJE$42,0),RANK(BJE24,BJE$12:BJE$42,1))</f>
      </c>
      <c r="BJI24"/>
      <c r="BJJ24" s="126">
        <f>IF(COUNTA(BJI$12:BJI$42)=0,0.6*BJI$5,IF(BJI24="",0,IF(BJI$6=0,IF(BJI24&gt;=BJI$8,BJI$5,IF(BJI24&lt;BJI$6,0,0.6*BJI$5+0.4*BJI$5*(BJI24-BJI$7)/(BJI$8-BJI$7))),IF(BJI24&lt;=BJI$8,BJI$5,IF(BJI24&gt;BJI$6,0,0.6*BJI$5+0.4*BJI$5*(BJI24-BJI$7)/(BJI$8-BJI$7))))))</f>
      </c>
      <c r="BJK24" s="126">
        <f>IF(BJI24&lt;&gt;"",BJI$5,0)</f>
      </c>
      <c r="BJL24" s="125">
        <f>IF(BJI$6=0,RANK(BJI24,BJI$12:BJI$42,0),RANK(BJI24,BJI$12:BJI$42,1))</f>
      </c>
      <c r="BJM24"/>
      <c r="BJN24" s="126">
        <f>IF(COUNTA(BJM$12:BJM$42)=0,0.6*BJM$5,IF(BJM24="",0,IF(BJM$6=0,IF(BJM24&gt;=BJM$8,BJM$5,IF(BJM24&lt;BJM$6,0,0.6*BJM$5+0.4*BJM$5*(BJM24-BJM$7)/(BJM$8-BJM$7))),IF(BJM24&lt;=BJM$8,BJM$5,IF(BJM24&gt;BJM$6,0,0.6*BJM$5+0.4*BJM$5*(BJM24-BJM$7)/(BJM$8-BJM$7))))))</f>
      </c>
      <c r="BJO24" s="126">
        <f>IF(BJM24&lt;&gt;"",BJM$5,0)</f>
      </c>
      <c r="BJP24" s="125">
        <f>IF(BJM$6=0,RANK(BJM24,BJM$12:BJM$42,0),RANK(BJM24,BJM$12:BJM$42,1))</f>
      </c>
      <c r="BJQ24"/>
      <c r="BJR24" s="126">
        <f>IF(COUNTA(BJQ$12:BJQ$42)=0,0.6*BJQ$5,IF(BJQ24="",0,IF(BJQ$6=0,IF(BJQ24&gt;=BJQ$8,BJQ$5,IF(BJQ24&lt;BJQ$6,0,0.6*BJQ$5+0.4*BJQ$5*(BJQ24-BJQ$7)/(BJQ$8-BJQ$7))),IF(BJQ24&lt;=BJQ$8,BJQ$5,IF(BJQ24&gt;BJQ$6,0,0.6*BJQ$5+0.4*BJQ$5*(BJQ24-BJQ$7)/(BJQ$8-BJQ$7))))))</f>
      </c>
      <c r="BJS24" s="126">
        <f>IF(BJQ24&lt;&gt;"",BJQ$5,0)</f>
      </c>
      <c r="BJT24" s="125">
        <f>IF(BJQ$6=0,RANK(BJQ24,BJQ$12:BJQ$42,0),RANK(BJQ24,BJQ$12:BJQ$42,1))</f>
      </c>
      <c r="BJU24"/>
      <c r="BJV24" s="126">
        <f>IF(COUNTA(BJU$12:BJU$42)=0,0.6*BJU$5,IF(BJU24="",0,IF(BJU$6=0,IF(BJU24&gt;=BJU$8,BJU$5,IF(BJU24&lt;BJU$6,0,0.6*BJU$5+0.4*BJU$5*(BJU24-BJU$7)/(BJU$8-BJU$7))),IF(BJU24&lt;=BJU$8,BJU$5,IF(BJU24&gt;BJU$6,0,0.6*BJU$5+0.4*BJU$5*(BJU24-BJU$7)/(BJU$8-BJU$7))))))</f>
      </c>
      <c r="BJW24" s="126">
        <f>IF(BJU24&lt;&gt;"",BJU$5,0)</f>
      </c>
      <c r="BJX24" s="125">
        <f>IF(BJU$6=0,RANK(BJU24,BJU$12:BJU$42,0),RANK(BJU24,BJU$12:BJU$42,1))</f>
      </c>
      <c r="BJY24" s="126">
        <v>98.39</v>
      </c>
      <c r="BJZ24" s="126">
        <f>IF(COUNTA(BJY$12:BJY$42)=0,0.6*BJY$5,IF(BJY24="",0,IF(BJY$6=0,IF(BJY24&gt;=BJY$8,BJY$5,IF(BJY24&lt;BJY$6,0,0.6*BJY$5+0.4*BJY$5*(BJY24-BJY$7)/(BJY$8-BJY$7))),IF(BJY24&lt;=BJY$8,BJY$5,IF(BJY24&gt;BJY$6,0,0.6*BJY$5+0.4*BJY$5*(BJY24-BJY$7)/(BJY$8-BJY$7))))))</f>
      </c>
      <c r="BKA24" s="126">
        <f>IF(BJY24&lt;&gt;"",BJY$5,0)</f>
      </c>
      <c r="BKB24" s="125">
        <f>IF(BJY$6=0,RANK(BJY24,BJY$12:BJY$42,0),RANK(BJY24,BJY$12:BJY$42,1))</f>
      </c>
      <c r="BKC24"/>
      <c r="BKD24" s="126">
        <f>IF(COUNTA(BKC$12:BKC$42)=0,0.6*BKC$5,IF(BKC24="",0,IF(BKC$6=0,IF(BKC24&gt;=BKC$8,BKC$5,IF(BKC24&lt;BKC$6,0,0.6*BKC$5+0.4*BKC$5*(BKC24-BKC$7)/(BKC$8-BKC$7))),IF(BKC24&lt;=BKC$8,BKC$5,IF(BKC24&gt;BKC$6,0,0.6*BKC$5+0.4*BKC$5*(BKC24-BKC$7)/(BKC$8-BKC$7))))))</f>
      </c>
      <c r="BKE24" s="126">
        <f>IF(BKC24&lt;&gt;"",BKC$5,0)</f>
      </c>
      <c r="BKF24" s="125">
        <f>IF(BKC$6=0,RANK(BKC24,BKC$12:BKC$42,0),RANK(BKC24,BKC$12:BKC$42,1))</f>
      </c>
      <c r="BKG24"/>
      <c r="BKH24" s="126">
        <f>IF(COUNTA(BKG$12:BKG$42)=0,0.6*BKG$5,IF(BKG24="",0,IF(BKG$6=0,IF(BKG24&gt;=BKG$8,BKG$5,IF(BKG24&lt;BKG$6,0,0.6*BKG$5+0.4*BKG$5*(BKG24-BKG$7)/(BKG$8-BKG$7))),IF(BKG24&lt;=BKG$8,BKG$5,IF(BKG24&gt;BKG$6,0,0.6*BKG$5+0.4*BKG$5*(BKG24-BKG$7)/(BKG$8-BKG$7))))))</f>
      </c>
      <c r="BKI24" s="126">
        <f>IF(BKG24&lt;&gt;"",BKG$5,0)</f>
      </c>
      <c r="BKJ24" s="125">
        <f>IF(BKG$6=0,RANK(BKG24,BKG$12:BKG$42,0),RANK(BKG24,BKG$12:BKG$42,1))</f>
      </c>
      <c r="BKK24"/>
      <c r="BKL24" s="126">
        <f>IF(COUNTA(BKK$12:BKK$42)=0,0.6*BKK$5,IF(BKK24="",0,IF(BKK$6=0,IF(BKK24&gt;=BKK$8,BKK$5,IF(BKK24&lt;BKK$6,0,0.6*BKK$5+0.4*BKK$5*(BKK24-BKK$7)/(BKK$8-BKK$7))),IF(BKK24&lt;=BKK$8,BKK$5,IF(BKK24&gt;BKK$6,0,0.6*BKK$5+0.4*BKK$5*(BKK24-BKK$7)/(BKK$8-BKK$7))))))</f>
      </c>
      <c r="BKM24" s="126">
        <f>IF(BKK24&lt;&gt;"",BKK$5,0)</f>
      </c>
      <c r="BKN24" s="125">
        <f>IF(BKK$6=0,RANK(BKK24,BKK$12:BKK$42,0),RANK(BKK24,BKK$12:BKK$42,1))</f>
      </c>
      <c r="BKO24" s="126">
        <v>99.760044</v>
      </c>
      <c r="BKP24" s="126">
        <f>IF(COUNTA(BKO$12:BKO$42)=0,0.6*BKO$5,IF(BKO24="",0,IF(BKO$6=0,IF(BKO24&gt;=BKO$8,BKO$5,IF(BKO24&lt;BKO$6,0,0.6*BKO$5+0.4*BKO$5*(BKO24-BKO$7)/(BKO$8-BKO$7))),IF(BKO24&lt;=BKO$8,BKO$5,IF(BKO24&gt;BKO$6,0,0.6*BKO$5+0.4*BKO$5*(BKO24-BKO$7)/(BKO$8-BKO$7))))))</f>
      </c>
      <c r="BKQ24" s="126">
        <f>IF(BKO24&lt;&gt;"",BKO$5,0)</f>
      </c>
      <c r="BKR24" s="125">
        <f>IF(BKO$6=0,RANK(BKO24,BKO$12:BKO$42,0),RANK(BKO24,BKO$12:BKO$42,1))</f>
      </c>
      <c r="BKS24" s="126">
        <v>100</v>
      </c>
      <c r="BKT24" s="126">
        <f>IF(COUNTA(BKS$12:BKS$42)=0,0.6*BKS$5,IF(BKS24="",0,IF(BKS$6=0,IF(BKS24&gt;=BKS$8,BKS$5,IF(BKS24&lt;BKS$6,0,0.6*BKS$5+0.4*BKS$5*(BKS24-BKS$7)/(BKS$8-BKS$7))),IF(BKS24&lt;=BKS$8,BKS$5,IF(BKS24&gt;BKS$6,0,0.6*BKS$5+0.4*BKS$5*(BKS24-BKS$7)/(BKS$8-BKS$7))))))</f>
      </c>
      <c r="BKU24" s="126">
        <f>IF(BKS24&lt;&gt;"",BKS$5,0)</f>
      </c>
      <c r="BKV24" s="125">
        <f>IF(BKS$6=0,RANK(BKS24,BKS$12:BKS$42,0),RANK(BKS24,BKS$12:BKS$42,1))</f>
      </c>
      <c r="BKW24" s="126">
        <v>1.92</v>
      </c>
      <c r="BKX24" s="126">
        <f>IF(COUNTA(BKW$12:BKW$42)=0,0.6*BKW$5,IF(BKW24="",0,IF(BKW$6=0,IF(BKW24&gt;=BKW$8,BKW$5,IF(BKW24&lt;BKW$6,0,0.6*BKW$5+0.4*BKW$5*(BKW24-BKW$7)/(BKW$8-BKW$7))),IF(BKW24&lt;=BKW$8,BKW$5,IF(BKW24&gt;BKW$6,0,0.6*BKW$5+0.4*BKW$5*(BKW24-BKW$7)/(BKW$8-BKW$7))))))</f>
      </c>
      <c r="BKY24" s="126">
        <f>IF(BKW24&lt;&gt;"",BKW$5,0)</f>
      </c>
      <c r="BKZ24" s="125">
        <f>IF(BKW$6=0,RANK(BKW24,BKW$12:BKW$42,0),RANK(BKW24,BKW$12:BKW$42,1))</f>
      </c>
      <c r="BLA24" s="126">
        <v>96.76</v>
      </c>
      <c r="BLB24" s="126">
        <f>IF(COUNTA(BLA$12:BLA$42)=0,0.6*BLA$5,IF(BLA24="",0,IF(BLA$6=0,IF(BLA24&gt;=BLA$8,BLA$5,IF(BLA24&lt;BLA$6,0,0.6*BLA$5+0.4*BLA$5*(BLA24-BLA$7)/(BLA$8-BLA$7))),IF(BLA24&lt;=BLA$8,BLA$5,IF(BLA24&gt;BLA$6,0,0.6*BLA$5+0.4*BLA$5*(BLA24-BLA$7)/(BLA$8-BLA$7))))))</f>
      </c>
      <c r="BLC24" s="126">
        <f>IF(BLA24&lt;&gt;"",BLA$5,0)</f>
      </c>
      <c r="BLD24" s="125">
        <f>IF(BLA$6=0,RANK(BLA24,BLA$12:BLA$42,0),RANK(BLA24,BLA$12:BLA$42,1))</f>
      </c>
      <c r="BLE24" s="126">
        <v>96.4</v>
      </c>
      <c r="BLF24" s="126">
        <f>IF(COUNTA(BLE$12:BLE$42)=0,0.6*BLE$5,IF(BLE24="",0,IF(BLE$6=0,IF(BLE24&gt;=BLE$8,BLE$5,IF(BLE24&lt;BLE$6,0,0.6*BLE$5+0.4*BLE$5*(BLE24-BLE$7)/(BLE$8-BLE$7))),IF(BLE24&lt;=BLE$8,BLE$5,IF(BLE24&gt;BLE$6,0,0.6*BLE$5+0.4*BLE$5*(BLE24-BLE$7)/(BLE$8-BLE$7))))))</f>
      </c>
      <c r="BLG24" s="126">
        <f>IF(BLE24&lt;&gt;"",BLE$5,0)</f>
      </c>
      <c r="BLH24" s="125">
        <f>IF(BLE$6=0,RANK(BLE24,BLE$12:BLE$42,0),RANK(BLE24,BLE$12:BLE$42,1))</f>
      </c>
      <c r="BLI24" s="126">
        <v>3.06</v>
      </c>
      <c r="BLJ24" s="126">
        <f>IF(COUNTA(BLI$12:BLI$42)=0,0.6*BLI$5,IF(BLI24="",0,IF(BLI$6=0,IF(BLI24&gt;=BLI$8,BLI$5,IF(BLI24&lt;BLI$6,0,0.6*BLI$5+0.4*BLI$5*(BLI24-BLI$7)/(BLI$8-BLI$7))),IF(BLI24&lt;=BLI$8,BLI$5,IF(BLI24&gt;BLI$6,0,0.6*BLI$5+0.4*BLI$5*(BLI24-BLI$7)/(BLI$8-BLI$7))))))</f>
      </c>
      <c r="BLK24" s="126">
        <f>IF(BLI24&lt;&gt;"",BLI$5,0)</f>
      </c>
      <c r="BLL24" s="125">
        <f>IF(BLI$6=0,RANK(BLI24,BLI$12:BLI$42,0),RANK(BLI24,BLI$12:BLI$42,1))</f>
      </c>
      <c r="BLM24" s="126">
        <v>100</v>
      </c>
      <c r="BLN24" s="126">
        <f>IF(COUNTA(BLM$12:BLM$42)=0,0.6*BLM$5,IF(BLM24="",0,IF(BLM$6=0,IF(BLM24&gt;=BLM$8,BLM$5,IF(BLM24&lt;BLM$6,0,0.6*BLM$5+0.4*BLM$5*(BLM24-BLM$7)/(BLM$8-BLM$7))),IF(BLM24&lt;=BLM$8,BLM$5,IF(BLM24&gt;BLM$6,0,0.6*BLM$5+0.4*BLM$5*(BLM24-BLM$7)/(BLM$8-BLM$7))))))</f>
      </c>
      <c r="BLO24" s="126">
        <f>IF(BLM24&lt;&gt;"",BLM$5,0)</f>
      </c>
      <c r="BLP24" s="125">
        <f>IF(BLM$6=0,RANK(BLM24,BLM$12:BLM$42,0),RANK(BLM24,BLM$12:BLM$42,1))</f>
      </c>
      <c r="BLQ24" s="126">
        <v>0.38</v>
      </c>
      <c r="BLR24" s="126">
        <f>IF(COUNTA(BLQ$12:BLQ$42)=0,0.6*BLQ$5,IF(BLQ24="",0,IF(BLQ$6=0,IF(BLQ24&gt;=BLQ$8,BLQ$5,IF(BLQ24&lt;BLQ$6,0,0.6*BLQ$5+0.4*BLQ$5*(BLQ24-BLQ$7)/(BLQ$8-BLQ$7))),IF(BLQ24&lt;=BLQ$8,BLQ$5,IF(BLQ24&gt;BLQ$6,0,0.6*BLQ$5+0.4*BLQ$5*(BLQ24-BLQ$7)/(BLQ$8-BLQ$7))))))</f>
      </c>
      <c r="BLS24" s="126">
        <f>IF(BLQ24&lt;&gt;"",BLQ$5,0)</f>
      </c>
      <c r="BLT24" s="125">
        <f>IF(BLQ$6=0,RANK(BLQ24,BLQ$12:BLQ$42,0),RANK(BLQ24,BLQ$12:BLQ$42,1))</f>
      </c>
      <c r="BLU24" s="126">
        <v>0</v>
      </c>
      <c r="BLV24" s="126">
        <f>IF(COUNTA(BLU$12:BLU$42)=0,0.6*BLU$5,IF(BLU24="",0,IF(BLU$6=0,IF(BLU24&gt;=BLU$8,BLU$5,IF(BLU24&lt;BLU$6,0,0.6*BLU$5+0.4*BLU$5*(BLU24-BLU$7)/(BLU$8-BLU$7))),IF(BLU24&lt;=BLU$8,BLU$5,IF(BLU24&gt;BLU$6,0,0.6*BLU$5+0.4*BLU$5*(BLU24-BLU$7)/(BLU$8-BLU$7))))))</f>
      </c>
      <c r="BLW24" s="126">
        <f>IF(BLU24&lt;&gt;"",BLU$5,0)</f>
      </c>
      <c r="BLX24" s="125">
        <f>IF(BLU$6=0,RANK(BLU24,BLU$12:BLU$42,0),RANK(BLU24,BLU$12:BLU$42,1))</f>
      </c>
      <c r="BLY24" s="126">
        <v>46.238984375</v>
      </c>
      <c r="BLZ24" s="126">
        <f>IF(COUNTA(BLY$12:BLY$42)=0,0.6*BLY$5,IF(BLY24="",0,IF(BLY$6=0,IF(BLY24&gt;=BLY$8,BLY$5,IF(BLY24&lt;BLY$6,0,0.6*BLY$5+0.4*BLY$5*(BLY24-BLY$7)/(BLY$8-BLY$7))),IF(BLY24&lt;=BLY$8,BLY$5,IF(BLY24&gt;BLY$6,0,0.6*BLY$5+0.4*BLY$5*(BLY24-BLY$7)/(BLY$8-BLY$7))))))</f>
      </c>
      <c r="BMA24" s="126">
        <f>IF(BLY24&lt;&gt;"",BLY$5,0)</f>
      </c>
      <c r="BMB24" s="125">
        <f>IF(BLY$6=0,RANK(BLY24,BLY$12:BLY$42,0),RANK(BLY24,BLY$12:BLY$42,1))</f>
      </c>
      <c r="BMC24" s="126">
        <v>8.783115234375</v>
      </c>
      <c r="BMD24" s="126">
        <f>IF(COUNTA(BMC$12:BMC$42)=0,0.6*BMC$5,IF(BMC24="",0,IF(BMC$6=0,IF(BMC24&gt;=BMC$8,BMC$5,IF(BMC24&lt;BMC$6,0,0.6*BMC$5+0.4*BMC$5*(BMC24-BMC$7)/(BMC$8-BMC$7))),IF(BMC24&lt;=BMC$8,BMC$5,IF(BMC24&gt;BMC$6,0,0.6*BMC$5+0.4*BMC$5*(BMC24-BMC$7)/(BMC$8-BMC$7))))))</f>
      </c>
      <c r="BME24" s="126">
        <f>IF(BMC24&lt;&gt;"",BMC$5,0)</f>
      </c>
      <c r="BMF24" s="125">
        <f>IF(BMC$6=0,RANK(BMC24,BMC$12:BMC$42,0),RANK(BMC24,BMC$12:BMC$42,1))</f>
      </c>
      <c r="BMG24" s="126">
        <v>13.37</v>
      </c>
      <c r="BMH24" s="126">
        <f>IF(COUNTA(BMG$12:BMG$42)=0,0.6*BMG$5,IF(BMG24="",0,IF(AND(BMG24&gt;=BMG$7,BMG24&lt;=BMG$8),BMG$5,0)))</f>
      </c>
      <c r="BMI24" s="126">
        <f>IF(BMG24&lt;&gt;"",BMG$5,0)</f>
      </c>
      <c r="BMJ24" s="125">
        <f>IF(BMG$6=0,RANK(BMG24,BMG$12:BMG$42,0),RANK(BMG24,BMG$12:BMG$42,1))</f>
      </c>
      <c r="BMK24" s="126">
        <v>99.56</v>
      </c>
      <c r="BML24" s="126">
        <f>IF(COUNTA(BMK$12:BMK$42)=0,0.6*BMK$5,IF(BMK24="",0,IF(BMK$6=0,IF(BMK24&gt;=BMK$8,BMK$5,IF(BMK24&lt;BMK$6,0,0.6*BMK$5+0.4*BMK$5*(BMK24-BMK$7)/(BMK$8-BMK$7))),IF(BMK24&lt;=BMK$8,BMK$5,IF(BMK24&gt;BMK$6,0,0.6*BMK$5+0.4*BMK$5*(BMK24-BMK$7)/(BMK$8-BMK$7))))))</f>
      </c>
      <c r="BMM24" s="126">
        <f>IF(BMK24&lt;&gt;"",BMK$5,0)</f>
      </c>
      <c r="BMN24" s="125">
        <f>IF(BMK$6=0,RANK(BMK24,BMK$12:BMK$42,0),RANK(BMK24,BMK$12:BMK$42,1))</f>
      </c>
      <c r="BMO24"/>
      <c r="BMP24" s="126">
        <f>IF(COUNTA(BMO$12:BMO$42)=0,0.6*BMO$5,IF(BMO24="",0,IF(BMO$6=0,IF(BMO24&gt;=BMO$8,BMO$5,IF(BMO24&lt;BMO$6,0,0.6*BMO$5+0.4*BMO$5*(BMO24-BMO$7)/(BMO$8-BMO$7))),IF(BMO24&lt;=BMO$8,BMO$5,IF(BMO24&gt;BMO$6,0,0.6*BMO$5+0.4*BMO$5*(BMO24-BMO$7)/(BMO$8-BMO$7))))))</f>
      </c>
      <c r="BMQ24" s="126">
        <f>IF(BMO24&lt;&gt;"",BMO$5,0)</f>
      </c>
      <c r="BMR24" s="125">
        <f>IF(BMO$6=0,RANK(BMO24,BMO$12:BMO$42,0),RANK(BMO24,BMO$12:BMO$42,1))</f>
      </c>
      <c r="BMS24"/>
      <c r="BMT24" s="126">
        <f>IF(COUNTA(BMS$12:BMS$42)=0,0.6*BMS$5,IF(BMS24="",0,IF(BMS$6=0,IF(BMS24&gt;=BMS$8,BMS$5,IF(BMS24&lt;BMS$6,0,0.6*BMS$5+0.4*BMS$5*(BMS24-BMS$7)/(BMS$8-BMS$7))),IF(BMS24&lt;=BMS$8,BMS$5,IF(BMS24&gt;BMS$6,0,0.6*BMS$5+0.4*BMS$5*(BMS24-BMS$7)/(BMS$8-BMS$7))))))</f>
      </c>
      <c r="BMU24" s="126">
        <f>IF(BMS24&lt;&gt;"",BMS$5,0)</f>
      </c>
      <c r="BMV24" s="125">
        <f>IF(BMS$6=0,RANK(BMS24,BMS$12:BMS$42,0),RANK(BMS24,BMS$12:BMS$42,1))</f>
      </c>
      <c r="BMW24"/>
      <c r="BMX24" s="126">
        <f>IF(COUNTA(BMW$12:BMW$42)=0,0.6*BMW$5,IF(BMW24="",0,IF(BMW$6=0,IF(BMW24&gt;=BMW$8,BMW$5,IF(BMW24&lt;BMW$6,0,0.6*BMW$5+0.4*BMW$5*(BMW24-BMW$7)/(BMW$8-BMW$7))),IF(BMW24&lt;=BMW$8,BMW$5,IF(BMW24&gt;BMW$6,0,0.6*BMW$5+0.4*BMW$5*(BMW24-BMW$7)/(BMW$8-BMW$7))))))</f>
      </c>
      <c r="BMY24" s="126">
        <f>IF(BMW24&lt;&gt;"",BMW$5,0)</f>
      </c>
      <c r="BMZ24" s="125">
        <f>IF(BMW$6=0,RANK(BMW24,BMW$12:BMW$42,0),RANK(BMW24,BMW$12:BMW$42,1))</f>
      </c>
      <c r="BNA24" s="126">
        <v>98.81156</v>
      </c>
      <c r="BNB24" s="126">
        <f>IF(COUNTA(BNA$12:BNA$42)=0,0.6*BNA$5,IF(BNA24="",0,IF(BNA$6=0,IF(BNA24&gt;=BNA$8,BNA$5,IF(BNA24&lt;BNA$6,0,0.6*BNA$5+0.4*BNA$5*(BNA24-BNA$7)/(BNA$8-BNA$7))),IF(BNA24&lt;=BNA$8,BNA$5,IF(BNA24&gt;BNA$6,0,0.6*BNA$5+0.4*BNA$5*(BNA24-BNA$7)/(BNA$8-BNA$7))))))</f>
      </c>
      <c r="BNC24" s="126">
        <f>IF(BNA24&lt;&gt;"",BNA$5,0)</f>
      </c>
      <c r="BND24" s="125">
        <f>IF(BNA$6=0,RANK(BNA24,BNA$12:BNA$42,0),RANK(BNA24,BNA$12:BNA$42,1))</f>
      </c>
      <c r="BNE24" s="126">
        <v>99.29</v>
      </c>
      <c r="BNF24" s="126">
        <f>IF(COUNTA(BNE$12:BNE$42)=0,0.6*BNE$5,IF(BNE24="",0,IF(BNE$6=0,IF(BNE24&gt;=BNE$8,BNE$5,IF(BNE24&lt;BNE$6,0,0.6*BNE$5+0.4*BNE$5*(BNE24-BNE$7)/(BNE$8-BNE$7))),IF(BNE24&lt;=BNE$8,BNE$5,IF(BNE24&gt;BNE$6,0,0.6*BNE$5+0.4*BNE$5*(BNE24-BNE$7)/(BNE$8-BNE$7))))))</f>
      </c>
      <c r="BNG24" s="126">
        <f>IF(BNE24&lt;&gt;"",BNE$5,0)</f>
      </c>
      <c r="BNH24" s="125">
        <f>IF(BNE$6=0,RANK(BNE24,BNE$12:BNE$42,0),RANK(BNE24,BNE$12:BNE$42,1))</f>
      </c>
      <c r="BNI24" s="126">
        <v>0.0155</v>
      </c>
      <c r="BNJ24" s="126">
        <f>IF(COUNTA(BNI$12:BNI$42)=0,0.6*BNI$5,IF(BNI24="",0,IF(BNI$6=0,IF(BNI24&gt;=BNI$8,BNI$5,IF(BNI24&lt;BNI$6,0,0.6*BNI$5+0.4*BNI$5*(BNI24-BNI$7)/(BNI$8-BNI$7))),IF(BNI24&lt;=BNI$8,BNI$5,IF(BNI24&gt;BNI$6,0,0.6*BNI$5+0.4*BNI$5*(BNI24-BNI$7)/(BNI$8-BNI$7))))))</f>
      </c>
      <c r="BNK24" s="126">
        <f>IF(BNI24&lt;&gt;"",BNI$5,0)</f>
      </c>
      <c r="BNL24" s="125">
        <f>IF(BNI$6=0,RANK(BNI24,BNI$12:BNI$42,0),RANK(BNI24,BNI$12:BNI$42,1))</f>
      </c>
      <c r="BNM24" s="126">
        <v>98.12</v>
      </c>
      <c r="BNN24" s="126">
        <f>IF(COUNTA(BNM$12:BNM$42)=0,0.6*BNM$5,IF(BNM24="",0,IF(BNM$6=0,IF(BNM24&gt;=BNM$8,BNM$5,IF(BNM24&lt;BNM$6,0,0.6*BNM$5+0.4*BNM$5*(BNM24-BNM$7)/(BNM$8-BNM$7))),IF(BNM24&lt;=BNM$8,BNM$5,IF(BNM24&gt;BNM$6,0,0.6*BNM$5+0.4*BNM$5*(BNM24-BNM$7)/(BNM$8-BNM$7))))))</f>
      </c>
      <c r="BNO24" s="126">
        <f>IF(BNM24&lt;&gt;"",BNM$5,0)</f>
      </c>
      <c r="BNP24" s="125">
        <f>IF(BNM$6=0,RANK(BNM24,BNM$12:BNM$42,0),RANK(BNM24,BNM$12:BNM$42,1))</f>
      </c>
      <c r="BNQ24" s="126">
        <v>100</v>
      </c>
      <c r="BNR24" s="126">
        <f>IF(COUNTA(BNQ$12:BNQ$42)=0,0.6*BNQ$5,IF(BNQ24="",0,IF(BNQ$6=0,IF(BNQ24&gt;=BNQ$8,BNQ$5,IF(BNQ24&lt;BNQ$6,0,0.6*BNQ$5+0.4*BNQ$5*(BNQ24-BNQ$7)/(BNQ$8-BNQ$7))),IF(BNQ24&lt;=BNQ$8,BNQ$5,IF(BNQ24&gt;BNQ$6,0,0.6*BNQ$5+0.4*BNQ$5*(BNQ24-BNQ$7)/(BNQ$8-BNQ$7))))))</f>
      </c>
      <c r="BNS24" s="126">
        <f>IF(BNQ24&lt;&gt;"",BNQ$5,0)</f>
      </c>
      <c r="BNT24" s="125">
        <f>IF(BNQ$6=0,RANK(BNQ24,BNQ$12:BNQ$42,0),RANK(BNQ24,BNQ$12:BNQ$42,1))</f>
      </c>
      <c r="BNU24" s="126">
        <v>1.31</v>
      </c>
      <c r="BNV24" s="126">
        <f>IF(COUNTA(BNU$12:BNU$42)=0,0.6*BNU$5,IF(BNU24="",0,IF(BNU$6=0,IF(BNU24&gt;=BNU$8,BNU$5,IF(BNU24&lt;BNU$6,0,0.6*BNU$5+0.4*BNU$5*(BNU24-BNU$7)/(BNU$8-BNU$7))),IF(BNU24&lt;=BNU$8,BNU$5,IF(BNU24&gt;BNU$6,0,0.6*BNU$5+0.4*BNU$5*(BNU24-BNU$7)/(BNU$8-BNU$7))))))</f>
      </c>
      <c r="BNW24" s="126">
        <f>IF(BNU24&lt;&gt;"",BNU$5,0)</f>
      </c>
      <c r="BNX24" s="125">
        <f>IF(BNU$6=0,RANK(BNU24,BNU$12:BNU$42,0),RANK(BNU24,BNU$12:BNU$42,1))</f>
      </c>
      <c r="BNY24" s="126">
        <v>100</v>
      </c>
      <c r="BNZ24" s="126">
        <f>IF(COUNTA(BNY$12:BNY$42)=0,0.6*BNY$5,IF(BNY24="",0,IF(BNY$6=0,IF(BNY24&gt;=BNY$8,BNY$5,IF(BNY24&lt;BNY$6,0,0.6*BNY$5+0.4*BNY$5*(BNY24-BNY$7)/(BNY$8-BNY$7))),IF(BNY24&lt;=BNY$8,BNY$5,IF(BNY24&gt;BNY$6,0,0.6*BNY$5+0.4*BNY$5*(BNY24-BNY$7)/(BNY$8-BNY$7))))))</f>
      </c>
      <c r="BOA24" s="126">
        <f>IF(BNY24&lt;&gt;"",BNY$5,0)</f>
      </c>
      <c r="BOB24" s="125">
        <f>IF(BNY$6=0,RANK(BNY24,BNY$12:BNY$42,0),RANK(BNY24,BNY$12:BNY$42,1))</f>
      </c>
      <c r="BOC24" s="126">
        <v>0.55</v>
      </c>
      <c r="BOD24" s="126">
        <f>IF(COUNTA(BOC$12:BOC$42)=0,0.6*BOC$5,IF(BOC24="",0,IF(BOC$6=0,IF(BOC24&gt;=BOC$8,BOC$5,IF(BOC24&lt;BOC$6,0,0.6*BOC$5+0.4*BOC$5*(BOC24-BOC$7)/(BOC$8-BOC$7))),IF(BOC24&lt;=BOC$8,BOC$5,IF(BOC24&gt;BOC$6,0,0.6*BOC$5+0.4*BOC$5*(BOC24-BOC$7)/(BOC$8-BOC$7))))))</f>
      </c>
      <c r="BOE24" s="126">
        <f>IF(BOC24&lt;&gt;"",BOC$5,0)</f>
      </c>
      <c r="BOF24" s="125">
        <f>IF(BOC$6=0,RANK(BOC24,BOC$12:BOC$42,0),RANK(BOC24,BOC$12:BOC$42,1))</f>
      </c>
      <c r="BOG24" s="126">
        <v>0</v>
      </c>
      <c r="BOH24" s="126">
        <f>IF(COUNTA(BOG$12:BOG$42)=0,0.6*BOG$5,IF(BOG24="",0,IF(BOG$6=0,IF(BOG24&gt;=BOG$8,BOG$5,IF(BOG24&lt;BOG$6,0,0.6*BOG$5+0.4*BOG$5*(BOG24-BOG$7)/(BOG$8-BOG$7))),IF(BOG24&lt;=BOG$8,BOG$5,IF(BOG24&gt;BOG$6,0,0.6*BOG$5+0.4*BOG$5*(BOG24-BOG$7)/(BOG$8-BOG$7))))))</f>
      </c>
      <c r="BOI24" s="126">
        <f>IF(BOG24&lt;&gt;"",BOG$5,0)</f>
      </c>
      <c r="BOJ24" s="125">
        <f>IF(BOG$6=0,RANK(BOG24,BOG$12:BOG$42,0),RANK(BOG24,BOG$12:BOG$42,1))</f>
      </c>
      <c r="BOK24" s="126">
        <v>38.7622265625</v>
      </c>
      <c r="BOL24" s="126">
        <f>IF(COUNTA(BOK$12:BOK$42)=0,0.6*BOK$5,IF(BOK24="",0,IF(BOK$6=0,IF(BOK24&gt;=BOK$8,BOK$5,IF(BOK24&lt;BOK$6,0,0.6*BOK$5+0.4*BOK$5*(BOK24-BOK$7)/(BOK$8-BOK$7))),IF(BOK24&lt;=BOK$8,BOK$5,IF(BOK24&gt;BOK$6,0,0.6*BOK$5+0.4*BOK$5*(BOK24-BOK$7)/(BOK$8-BOK$7))))))</f>
      </c>
      <c r="BOM24" s="126">
        <f>IF(BOK24&lt;&gt;"",BOK$5,0)</f>
      </c>
      <c r="BON24" s="125">
        <f>IF(BOK$6=0,RANK(BOK24,BOK$12:BOK$42,0),RANK(BOK24,BOK$12:BOK$42,1))</f>
      </c>
      <c r="BOO24" s="126">
        <v>5.290712890625</v>
      </c>
      <c r="BOP24" s="126">
        <f>IF(COUNTA(BOO$12:BOO$42)=0,0.6*BOO$5,IF(BOO24="",0,IF(BOO$6=0,IF(BOO24&gt;=BOO$8,BOO$5,IF(BOO24&lt;BOO$6,0,0.6*BOO$5+0.4*BOO$5*(BOO24-BOO$7)/(BOO$8-BOO$7))),IF(BOO24&lt;=BOO$8,BOO$5,IF(BOO24&gt;BOO$6,0,0.6*BOO$5+0.4*BOO$5*(BOO24-BOO$7)/(BOO$8-BOO$7))))))</f>
      </c>
      <c r="BOQ24" s="126">
        <f>IF(BOO24&lt;&gt;"",BOO$5,0)</f>
      </c>
      <c r="BOR24" s="125">
        <f>IF(BOO$6=0,RANK(BOO24,BOO$12:BOO$42,0),RANK(BOO24,BOO$12:BOO$42,1))</f>
      </c>
      <c r="BOS24" s="126">
        <v>98.91</v>
      </c>
      <c r="BOT24" s="126">
        <f>IF(COUNTA(BOS$12:BOS$42)=0,0.6*BOS$5,IF(BOS24="",0,IF(BOS$6=0,IF(BOS24&gt;=BOS$8,BOS$5,IF(BOS24&lt;BOS$6,0,0.6*BOS$5+0.4*BOS$5*(BOS24-BOS$7)/(BOS$8-BOS$7))),IF(BOS24&lt;=BOS$8,BOS$5,IF(BOS24&gt;BOS$6,0,0.6*BOS$5+0.4*BOS$5*(BOS24-BOS$7)/(BOS$8-BOS$7))))))</f>
      </c>
      <c r="BOU24" s="126">
        <f>IF(BOS24&lt;&gt;"",BOS$5,0)</f>
      </c>
      <c r="BOV24" s="125">
        <f>IF(BOS$6=0,RANK(BOS24,BOS$12:BOS$42,0),RANK(BOS24,BOS$12:BOS$42,1))</f>
      </c>
      <c r="BOW24"/>
      <c r="BOX24" s="126">
        <f>IF(COUNTA(BOW$12:BOW$42)=0,0.6*BOW$5,IF(BOW24="",0,IF(BOW$6=0,IF(BOW24&gt;=BOW$8,BOW$5,IF(BOW24&lt;BOW$6,0,0.6*BOW$5+0.4*BOW$5*(BOW24-BOW$7)/(BOW$8-BOW$7))),IF(BOW24&lt;=BOW$8,BOW$5,IF(BOW24&gt;BOW$6,0,0.6*BOW$5+0.4*BOW$5*(BOW24-BOW$7)/(BOW$8-BOW$7))))))</f>
      </c>
      <c r="BOY24" s="126">
        <f>IF(BOW24&lt;&gt;"",BOW$5,0)</f>
      </c>
      <c r="BOZ24" s="125">
        <f>IF(BOW$6=0,RANK(BOW24,BOW$12:BOW$42,0),RANK(BOW24,BOW$12:BOW$42,1))</f>
      </c>
      <c r="BPA24"/>
      <c r="BPB24" s="126">
        <f>IF(COUNTA(BPA$12:BPA$42)=0,0.6*BPA$5,IF(BPA24="",0,IF(BPA$6=0,IF(BPA24&gt;=BPA$8,BPA$5,IF(BPA24&lt;BPA$6,0,0.6*BPA$5+0.4*BPA$5*(BPA24-BPA$7)/(BPA$8-BPA$7))),IF(BPA24&lt;=BPA$8,BPA$5,IF(BPA24&gt;BPA$6,0,0.6*BPA$5+0.4*BPA$5*(BPA24-BPA$7)/(BPA$8-BPA$7))))))</f>
      </c>
      <c r="BPC24" s="126">
        <f>IF(BPA24&lt;&gt;"",BPA$5,0)</f>
      </c>
      <c r="BPD24" s="125">
        <f>IF(BPA$6=0,RANK(BPA24,BPA$12:BPA$42,0),RANK(BPA24,BPA$12:BPA$42,1))</f>
      </c>
      <c r="BPE24"/>
      <c r="BPF24" s="126">
        <f>IF(COUNTA(BPE$12:BPE$42)=0,0.6*BPE$5,IF(BPE24="",0,IF(BPE$6=0,IF(BPE24&gt;=BPE$8,BPE$5,IF(BPE24&lt;BPE$6,0,0.6*BPE$5+0.4*BPE$5*(BPE24-BPE$7)/(BPE$8-BPE$7))),IF(BPE24&lt;=BPE$8,BPE$5,IF(BPE24&gt;BPE$6,0,0.6*BPE$5+0.4*BPE$5*(BPE24-BPE$7)/(BPE$8-BPE$7))))))</f>
      </c>
      <c r="BPG24" s="126">
        <f>IF(BPE24&lt;&gt;"",BPE$5,0)</f>
      </c>
      <c r="BPH24" s="125">
        <f>IF(BPE$6=0,RANK(BPE24,BPE$12:BPE$42,0),RANK(BPE24,BPE$12:BPE$42,1))</f>
      </c>
      <c r="BPI24"/>
      <c r="BPJ24" s="126">
        <f>IF(COUNTA(BPI$12:BPI$42)=0,0.6*BPI$5,IF(BPI24="",0,IF(BPI$6=0,IF(BPI24&gt;=BPI$8,BPI$5,IF(BPI24&lt;BPI$6,0,0.6*BPI$5+0.4*BPI$5*(BPI24-BPI$7)/(BPI$8-BPI$7))),IF(BPI24&lt;=BPI$8,BPI$5,IF(BPI24&gt;BPI$6,0,0.6*BPI$5+0.4*BPI$5*(BPI24-BPI$7)/(BPI$8-BPI$7))))))</f>
      </c>
      <c r="BPK24" s="126">
        <f>IF(BPI24&lt;&gt;"",BPI$5,0)</f>
      </c>
      <c r="BPL24" s="125">
        <f>IF(BPI$6=0,RANK(BPI24,BPI$12:BPI$42,0),RANK(BPI24,BPI$12:BPI$42,1))</f>
      </c>
      <c r="BPM24" s="126">
        <v>99.75</v>
      </c>
      <c r="BPN24" s="126">
        <f>IF(COUNTA(BPM$12:BPM$42)=0,0.6*BPM$5,IF(BPM24="",0,IF(BPM$6=0,IF(BPM24&gt;=BPM$8,BPM$5,IF(BPM24&lt;BPM$6,0,0.6*BPM$5+0.4*BPM$5*(BPM24-BPM$7)/(BPM$8-BPM$7))),IF(BPM24&lt;=BPM$8,BPM$5,IF(BPM24&gt;BPM$6,0,0.6*BPM$5+0.4*BPM$5*(BPM24-BPM$7)/(BPM$8-BPM$7))))))</f>
      </c>
      <c r="BPO24" s="126">
        <f>IF(BPM24&lt;&gt;"",BPM$5,0)</f>
      </c>
      <c r="BPP24" s="125">
        <f>IF(BPM$6=0,RANK(BPM24,BPM$12:BPM$42,0),RANK(BPM24,BPM$12:BPM$42,1))</f>
      </c>
      <c r="BPQ24" s="126">
        <v>100</v>
      </c>
      <c r="BPR24" s="126">
        <f>IF(COUNTA(BPQ$12:BPQ$42)=0,0.6*BPQ$5,IF(BPQ24="",0,IF(BPQ$6=0,IF(BPQ24&gt;=BPQ$8,BPQ$5,IF(BPQ24&lt;BPQ$6,0,0.6*BPQ$5+0.4*BPQ$5*(BPQ24-BPQ$7)/(BPQ$8-BPQ$7))),IF(BPQ24&lt;=BPQ$8,BPQ$5,IF(BPQ24&gt;BPQ$6,0,0.6*BPQ$5+0.4*BPQ$5*(BPQ24-BPQ$7)/(BPQ$8-BPQ$7))))))</f>
      </c>
      <c r="BPS24" s="126">
        <f>IF(BPQ24&lt;&gt;"",BPQ$5,0)</f>
      </c>
      <c r="BPT24" s="125">
        <f>IF(BPQ$6=0,RANK(BPQ24,BPQ$12:BPQ$42,0),RANK(BPQ24,BPQ$12:BPQ$42,1))</f>
      </c>
      <c r="BPU24" s="126">
        <v>1.6</v>
      </c>
      <c r="BPV24" s="126">
        <f>IF(COUNTA(BPU$12:BPU$42)=0,0.6*BPU$5,IF(BPU24="",0,IF(BPU$6=0,IF(BPU24&gt;=BPU$8,BPU$5,IF(BPU24&lt;BPU$6,0,0.6*BPU$5+0.4*BPU$5*(BPU24-BPU$7)/(BPU$8-BPU$7))),IF(BPU24&lt;=BPU$8,BPU$5,IF(BPU24&gt;BPU$6,0,0.6*BPU$5+0.4*BPU$5*(BPU24-BPU$7)/(BPU$8-BPU$7))))))</f>
      </c>
      <c r="BPW24" s="126">
        <f>IF(BPU24&lt;&gt;"",BPU$5,0)</f>
      </c>
      <c r="BPX24" s="125">
        <f>IF(BPU$6=0,RANK(BPU24,BPU$12:BPU$42,0),RANK(BPU24,BPU$12:BPU$42,1))</f>
      </c>
      <c r="BPY24" s="126">
        <v>99.31</v>
      </c>
      <c r="BPZ24" s="126">
        <f>IF(COUNTA(BPY$12:BPY$42)=0,0.6*BPY$5,IF(BPY24="",0,IF(BPY$6=0,IF(BPY24&gt;=BPY$8,BPY$5,IF(BPY24&lt;BPY$6,0,0.6*BPY$5+0.4*BPY$5*(BPY24-BPY$7)/(BPY$8-BPY$7))),IF(BPY24&lt;=BPY$8,BPY$5,IF(BPY24&gt;BPY$6,0,0.6*BPY$5+0.4*BPY$5*(BPY24-BPY$7)/(BPY$8-BPY$7))))))</f>
      </c>
      <c r="BQA24" s="126">
        <f>IF(BPY24&lt;&gt;"",BPY$5,0)</f>
      </c>
      <c r="BQB24" s="125">
        <f>IF(BPY$6=0,RANK(BPY24,BPY$12:BPY$42,0),RANK(BPY24,BPY$12:BPY$42,1))</f>
      </c>
      <c r="BQC24" s="126">
        <v>100</v>
      </c>
      <c r="BQD24" s="126">
        <f>IF(COUNTA(BQC$12:BQC$42)=0,0.6*BQC$5,IF(BQC24="",0,IF(BQC$6=0,IF(BQC24&gt;=BQC$8,BQC$5,IF(BQC24&lt;BQC$6,0,0.6*BQC$5+0.4*BQC$5*(BQC24-BQC$7)/(BQC$8-BQC$7))),IF(BQC24&lt;=BQC$8,BQC$5,IF(BQC24&gt;BQC$6,0,0.6*BQC$5+0.4*BQC$5*(BQC24-BQC$7)/(BQC$8-BQC$7))))))</f>
      </c>
      <c r="BQE24" s="126">
        <f>IF(BQC24&lt;&gt;"",BQC$5,0)</f>
      </c>
      <c r="BQF24" s="125">
        <f>IF(BQC$6=0,RANK(BQC24,BQC$12:BQC$42,0),RANK(BQC24,BQC$12:BQC$42,1))</f>
      </c>
      <c r="BQG24" s="126">
        <v>1.09</v>
      </c>
      <c r="BQH24" s="126">
        <f>IF(COUNTA(BQG$12:BQG$42)=0,0.6*BQG$5,IF(BQG24="",0,IF(BQG$6=0,IF(BQG24&gt;=BQG$8,BQG$5,IF(BQG24&lt;BQG$6,0,0.6*BQG$5+0.4*BQG$5*(BQG24-BQG$7)/(BQG$8-BQG$7))),IF(BQG24&lt;=BQG$8,BQG$5,IF(BQG24&gt;BQG$6,0,0.6*BQG$5+0.4*BQG$5*(BQG24-BQG$7)/(BQG$8-BQG$7))))))</f>
      </c>
      <c r="BQI24" s="126">
        <f>IF(BQG24&lt;&gt;"",BQG$5,0)</f>
      </c>
      <c r="BQJ24" s="125">
        <f>IF(BQG$6=0,RANK(BQG24,BQG$12:BQG$42,0),RANK(BQG24,BQG$12:BQG$42,1))</f>
      </c>
      <c r="BQK24" s="126">
        <v>100</v>
      </c>
      <c r="BQL24" s="126">
        <f>IF(COUNTA(BQK$12:BQK$42)=0,0.6*BQK$5,IF(BQK24="",0,IF(BQK$6=0,IF(BQK24&gt;=BQK$8,BQK$5,IF(BQK24&lt;BQK$6,0,0.6*BQK$5+0.4*BQK$5*(BQK24-BQK$7)/(BQK$8-BQK$7))),IF(BQK24&lt;=BQK$8,BQK$5,IF(BQK24&gt;BQK$6,0,0.6*BQK$5+0.4*BQK$5*(BQK24-BQK$7)/(BQK$8-BQK$7))))))</f>
      </c>
      <c r="BQM24" s="126">
        <f>IF(BQK24&lt;&gt;"",BQK$5,0)</f>
      </c>
      <c r="BQN24" s="125">
        <f>IF(BQK$6=0,RANK(BQK24,BQK$12:BQK$42,0),RANK(BQK24,BQK$12:BQK$42,1))</f>
      </c>
      <c r="BQO24" s="126">
        <v>0.51</v>
      </c>
      <c r="BQP24" s="126">
        <f>IF(COUNTA(BQO$12:BQO$42)=0,0.6*BQO$5,IF(BQO24="",0,IF(BQO$6=0,IF(BQO24&gt;=BQO$8,BQO$5,IF(BQO24&lt;BQO$6,0,0.6*BQO$5+0.4*BQO$5*(BQO24-BQO$7)/(BQO$8-BQO$7))),IF(BQO24&lt;=BQO$8,BQO$5,IF(BQO24&gt;BQO$6,0,0.6*BQO$5+0.4*BQO$5*(BQO24-BQO$7)/(BQO$8-BQO$7))))))</f>
      </c>
      <c r="BQQ24" s="126">
        <f>IF(BQO24&lt;&gt;"",BQO$5,0)</f>
      </c>
      <c r="BQR24" s="125">
        <f>IF(BQO$6=0,RANK(BQO24,BQO$12:BQO$42,0),RANK(BQO24,BQO$12:BQO$42,1))</f>
      </c>
      <c r="BQS24" s="126">
        <v>0</v>
      </c>
      <c r="BQT24" s="126">
        <f>IF(COUNTA(BQS$12:BQS$42)=0,0.6*BQS$5,IF(BQS24="",0,IF(BQS$6=0,IF(BQS24&gt;=BQS$8,BQS$5,IF(BQS24&lt;BQS$6,0,0.6*BQS$5+0.4*BQS$5*(BQS24-BQS$7)/(BQS$8-BQS$7))),IF(BQS24&lt;=BQS$8,BQS$5,IF(BQS24&gt;BQS$6,0,0.6*BQS$5+0.4*BQS$5*(BQS24-BQS$7)/(BQS$8-BQS$7))))))</f>
      </c>
      <c r="BQU24" s="126">
        <f>IF(BQS24&lt;&gt;"",BQS$5,0)</f>
      </c>
      <c r="BQV24" s="125">
        <f>IF(BQS$6=0,RANK(BQS24,BQS$12:BQS$42,0),RANK(BQS24,BQS$12:BQS$42,1))</f>
      </c>
      <c r="BQW24" s="126">
        <v>42.925712890625</v>
      </c>
      <c r="BQX24" s="126">
        <f>IF(COUNTA(BQW$12:BQW$42)=0,0.6*BQW$5,IF(BQW24="",0,IF(BQW$6=0,IF(BQW24&gt;=BQW$8,BQW$5,IF(BQW24&lt;BQW$6,0,0.6*BQW$5+0.4*BQW$5*(BQW24-BQW$7)/(BQW$8-BQW$7))),IF(BQW24&lt;=BQW$8,BQW$5,IF(BQW24&gt;BQW$6,0,0.6*BQW$5+0.4*BQW$5*(BQW24-BQW$7)/(BQW$8-BQW$7))))))</f>
      </c>
      <c r="BQY24" s="126">
        <f>IF(BQW24&lt;&gt;"",BQW$5,0)</f>
      </c>
      <c r="BQZ24" s="125">
        <f>IF(BQW$6=0,RANK(BQW24,BQW$12:BQW$42,0),RANK(BQW24,BQW$12:BQW$42,1))</f>
      </c>
      <c r="BRA24" s="126">
        <v>7.414677734375</v>
      </c>
      <c r="BRB24" s="126">
        <f>IF(COUNTA(BRA$12:BRA$42)=0,0.6*BRA$5,IF(BRA24="",0,IF(BRA$6=0,IF(BRA24&gt;=BRA$8,BRA$5,IF(BRA24&lt;BRA$6,0,0.6*BRA$5+0.4*BRA$5*(BRA24-BRA$7)/(BRA$8-BRA$7))),IF(BRA24&lt;=BRA$8,BRA$5,IF(BRA24&gt;BRA$6,0,0.6*BRA$5+0.4*BRA$5*(BRA24-BRA$7)/(BRA$8-BRA$7))))))</f>
      </c>
      <c r="BRC24" s="126">
        <f>IF(BRA24&lt;&gt;"",BRA$5,0)</f>
      </c>
      <c r="BRD24" s="125">
        <f>IF(BRA$6=0,RANK(BRA24,BRA$12:BRA$42,0),RANK(BRA24,BRA$12:BRA$42,1))</f>
      </c>
      <c r="BRE24" s="126">
        <v>0.14</v>
      </c>
      <c r="BRF24" s="126">
        <f>IF(COUNTA(BRE$12:BRE$42)=0,0.6*BRE$5,IF(BRE24="",0,IF(BRE$6=0,IF(BRE24&gt;=BRE$8,BRE$5,IF(BRE24&lt;BRE$6,0,0.6*BRE$5+0.4*BRE$5*(BRE24-BRE$7)/(BRE$8-BRE$7))),IF(BRE24&lt;=BRE$8,BRE$5,IF(BRE24&gt;BRE$6,0,0.6*BRE$5+0.4*BRE$5*(BRE24-BRE$7)/(BRE$8-BRE$7))))))</f>
      </c>
      <c r="BRG24" s="126">
        <f>IF(BRE24&lt;&gt;"",BRE$5,0)</f>
      </c>
      <c r="BRH24" s="125">
        <f>IF(BRE$6=0,RANK(BRE24,BRE$12:BRE$42,0),RANK(BRE24,BRE$12:BRE$42,1))</f>
      </c>
      <c r="BRI24" s="126">
        <v>0.07</v>
      </c>
      <c r="BRJ24" s="126">
        <f>IF(COUNTA(BRI$12:BRI$42)=0,0.6*BRI$5,IF(BRI24="",0,IF(BRI$6=0,IF(BRI24&gt;=BRI$8,BRI$5,IF(BRI24&lt;BRI$6,0,0.6*BRI$5+0.4*BRI$5*(BRI24-BRI$7)/(BRI$8-BRI$7))),IF(BRI24&lt;=BRI$8,BRI$5,IF(BRI24&gt;BRI$6,0,0.6*BRI$5+0.4*BRI$5*(BRI24-BRI$7)/(BRI$8-BRI$7))))))</f>
      </c>
      <c r="BRK24" s="126">
        <f>IF(BRI24&lt;&gt;"",BRI$5,0)</f>
      </c>
      <c r="BRL24" s="125">
        <f>IF(BRI$6=0,RANK(BRI24,BRI$12:BRI$42,0),RANK(BRI24,BRI$12:BRI$42,1))</f>
      </c>
      <c r="BRM24" s="126">
        <v>0.07</v>
      </c>
      <c r="BRN24" s="126">
        <f>IF(COUNTA(BRM$12:BRM$42)=0,0.6*BRM$5,IF(BRM24="",0,IF(BRM$6=0,IF(BRM24&gt;=BRM$8,BRM$5,IF(BRM24&lt;BRM$6,0,0.6*BRM$5+0.4*BRM$5*(BRM24-BRM$7)/(BRM$8-BRM$7))),IF(BRM24&lt;=BRM$8,BRM$5,IF(BRM24&gt;BRM$6,0,0.6*BRM$5+0.4*BRM$5*(BRM24-BRM$7)/(BRM$8-BRM$7))))))</f>
      </c>
      <c r="BRO24" s="126">
        <f>IF(BRM24&lt;&gt;"",BRM$5,0)</f>
      </c>
      <c r="BRP24" s="125">
        <f>IF(BRM$6=0,RANK(BRM24,BRM$12:BRM$42,0),RANK(BRM24,BRM$12:BRM$42,1))</f>
      </c>
      <c r="BRQ24"/>
      <c r="BRR24" s="126">
        <f>IF(COUNTA(BRQ$12:BRQ$42)=0,0.6*BRQ$5,IF(BRQ24="",0,IF(BRQ$6=0,IF(BRQ24&gt;=BRQ$8,BRQ$5,IF(BRQ24&lt;BRQ$6,0,0.6*BRQ$5+0.4*BRQ$5*(BRQ24-BRQ$7)/(BRQ$8-BRQ$7))),IF(BRQ24&lt;=BRQ$8,BRQ$5,IF(BRQ24&gt;BRQ$6,0,0.6*BRQ$5+0.4*BRQ$5*(BRQ24-BRQ$7)/(BRQ$8-BRQ$7))))))</f>
      </c>
      <c r="BRS24" s="126">
        <f>IF(BRQ24&lt;&gt;"",BRQ$5,0)</f>
      </c>
      <c r="BRT24" s="125">
        <f>IF(BRQ$6=0,RANK(BRQ24,BRQ$12:BRQ$42,0),RANK(BRQ24,BRQ$12:BRQ$42,1))</f>
      </c>
      <c r="BRU24"/>
      <c r="BRV24" s="126">
        <f>IF(COUNTA(BRU$12:BRU$42)=0,0.6*BRU$5,IF(BRU24="",0,IF(BRU$6=0,IF(BRU24&gt;=BRU$8,BRU$5,IF(BRU24&lt;BRU$6,0,0.6*BRU$5+0.4*BRU$5*(BRU24-BRU$7)/(BRU$8-BRU$7))),IF(BRU24&lt;=BRU$8,BRU$5,IF(BRU24&gt;BRU$6,0,0.6*BRU$5+0.4*BRU$5*(BRU24-BRU$7)/(BRU$8-BRU$7))))))</f>
      </c>
      <c r="BRW24" s="126">
        <f>IF(BRU24&lt;&gt;"",BRU$5,0)</f>
      </c>
      <c r="BRX24" s="125">
        <f>IF(BRU$6=0,RANK(BRU24,BRU$12:BRU$42,0),RANK(BRU24,BRU$12:BRU$42,1))</f>
      </c>
      <c r="BRY24"/>
      <c r="BRZ24" s="126">
        <f>IF(COUNTA(BRY$12:BRY$42)=0,0.6*BRY$5,IF(BRY24="",0,IF(BRY$6=0,IF(BRY24&gt;=BRY$8,BRY$5,IF(BRY24&lt;BRY$6,0,0.6*BRY$5+0.4*BRY$5*(BRY24-BRY$7)/(BRY$8-BRY$7))),IF(BRY24&lt;=BRY$8,BRY$5,IF(BRY24&gt;BRY$6,0,0.6*BRY$5+0.4*BRY$5*(BRY24-BRY$7)/(BRY$8-BRY$7))))))</f>
      </c>
      <c r="BSA24" s="126">
        <f>IF(BRY24&lt;&gt;"",BRY$5,0)</f>
      </c>
      <c r="BSB24" s="125">
        <f>IF(BRY$6=0,RANK(BRY24,BRY$12:BRY$42,0),RANK(BRY24,BRY$12:BRY$42,1))</f>
      </c>
      <c r="BSC24"/>
      <c r="BSD24" s="126">
        <f>IF(COUNTA(BSC$12:BSC$42)=0,0.6*BSC$5,IF(BSC24="",0,IF(BSC$6=0,IF(BSC24&gt;=BSC$8,BSC$5,IF(BSC24&lt;BSC$6,0,0.6*BSC$5+0.4*BSC$5*(BSC24-BSC$7)/(BSC$8-BSC$7))),IF(BSC24&lt;=BSC$8,BSC$5,IF(BSC24&gt;BSC$6,0,0.6*BSC$5+0.4*BSC$5*(BSC24-BSC$7)/(BSC$8-BSC$7))))))</f>
      </c>
      <c r="BSE24" s="126">
        <f>IF(BSC24&lt;&gt;"",BSC$5,0)</f>
      </c>
      <c r="BSF24" s="125">
        <f>IF(BSC$6=0,RANK(BSC24,BSC$12:BSC$42,0),RANK(BSC24,BSC$12:BSC$42,1))</f>
      </c>
      <c r="BSG24"/>
      <c r="BSH24" s="126">
        <f>IF(COUNTA(BSG$12:BSG$42)=0,0.6*BSG$5,IF(BSG24="",0,IF(BSG$6=0,IF(BSG24&gt;=BSG$8,BSG$5,IF(BSG24&lt;BSG$6,0,0.6*BSG$5+0.4*BSG$5*(BSG24-BSG$7)/(BSG$8-BSG$7))),IF(BSG24&lt;=BSG$8,BSG$5,IF(BSG24&gt;BSG$6,0,0.6*BSG$5+0.4*BSG$5*(BSG24-BSG$7)/(BSG$8-BSG$7))))))</f>
      </c>
      <c r="BSI24" s="126">
        <f>IF(BSG24&lt;&gt;"",BSG$5,0)</f>
      </c>
      <c r="BSJ24" s="125">
        <f>IF(BSG$6=0,RANK(BSG24,BSG$12:BSG$42,0),RANK(BSG24,BSG$12:BSG$42,1))</f>
      </c>
      <c r="BSK24"/>
      <c r="BSL24" s="126">
        <f>IF(COUNTA(BSK$12:BSK$42)=0,0.6*BSK$5,IF(BSK24="",0,IF(BSK$6=0,IF(BSK24&gt;=BSK$8,BSK$5,IF(BSK24&lt;BSK$6,0,0.6*BSK$5+0.4*BSK$5*(BSK24-BSK$7)/(BSK$8-BSK$7))),IF(BSK24&lt;=BSK$8,BSK$5,IF(BSK24&gt;BSK$6,0,0.6*BSK$5+0.4*BSK$5*(BSK24-BSK$7)/(BSK$8-BSK$7))))))</f>
      </c>
      <c r="BSM24" s="126">
        <f>IF(BSK24&lt;&gt;"",BSK$5,0)</f>
      </c>
      <c r="BSN24" s="125">
        <f>IF(BSK$6=0,RANK(BSK24,BSK$12:BSK$42,0),RANK(BSK24,BSK$12:BSK$42,1))</f>
      </c>
      <c r="BSO24"/>
      <c r="BSP24" s="126">
        <f>IF(COUNTA(BSO$12:BSO$42)=0,0.6*BSO$5,IF(BSO24="",0,IF(BSO$6=0,IF(BSO24&gt;=BSO$8,BSO$5,IF(BSO24&lt;BSO$6,0,0.6*BSO$5+0.4*BSO$5*(BSO24-BSO$7)/(BSO$8-BSO$7))),IF(BSO24&lt;=BSO$8,BSO$5,IF(BSO24&gt;BSO$6,0,0.6*BSO$5+0.4*BSO$5*(BSO24-BSO$7)/(BSO$8-BSO$7))))))</f>
      </c>
      <c r="BSQ24" s="126">
        <f>IF(BSO24&lt;&gt;"",BSO$5,0)</f>
      </c>
      <c r="BSR24" s="125">
        <f>IF(BSO$6=0,RANK(BSO24,BSO$12:BSO$42,0),RANK(BSO24,BSO$12:BSO$42,1))</f>
      </c>
      <c r="BSS24"/>
      <c r="BST24" s="126">
        <f>IF(COUNTA(BSS$12:BSS$42)=0,0.6*BSS$5,IF(BSS24="",0,IF(BSS$6=0,IF(BSS24&gt;=BSS$8,BSS$5,IF(BSS24&lt;BSS$6,0,0.6*BSS$5+0.4*BSS$5*(BSS24-BSS$7)/(BSS$8-BSS$7))),IF(BSS24&lt;=BSS$8,BSS$5,IF(BSS24&gt;BSS$6,0,0.6*BSS$5+0.4*BSS$5*(BSS24-BSS$7)/(BSS$8-BSS$7))))))</f>
      </c>
      <c r="BSU24" s="126">
        <f>IF(BSS24&lt;&gt;"",BSS$5,0)</f>
      </c>
      <c r="BSV24" s="125">
        <f>IF(BSS$6=0,RANK(BSS24,BSS$12:BSS$42,0),RANK(BSS24,BSS$12:BSS$42,1))</f>
      </c>
      <c r="BSW24"/>
      <c r="BSX24" s="126">
        <f>IF(COUNTA(BSW$12:BSW$42)=0,0.6*BSW$5,IF(BSW24="",0,IF(BSW$6=0,IF(BSW24&gt;=BSW$8,BSW$5,IF(BSW24&lt;BSW$6,0,0.6*BSW$5+0.4*BSW$5*(BSW24-BSW$7)/(BSW$8-BSW$7))),IF(BSW24&lt;=BSW$8,BSW$5,IF(BSW24&gt;BSW$6,0,0.6*BSW$5+0.4*BSW$5*(BSW24-BSW$7)/(BSW$8-BSW$7))))))</f>
      </c>
      <c r="BSY24" s="126">
        <f>IF(BSW24&lt;&gt;"",BSW$5,0)</f>
      </c>
      <c r="BSZ24" s="125">
        <f>IF(BSW$6=0,RANK(BSW24,BSW$12:BSW$42,0),RANK(BSW24,BSW$12:BSW$42,1))</f>
      </c>
      <c r="BTA24"/>
      <c r="BTB24" s="126">
        <f>IF(COUNTA(BTA$12:BTA$42)=0,0.6*BTA$5,IF(BTA24="",0,IF(BTA$6=0,IF(BTA24&gt;=BTA$8,BTA$5,IF(BTA24&lt;BTA$6,0,0.6*BTA$5+0.4*BTA$5*(BTA24-BTA$7)/(BTA$8-BTA$7))),IF(BTA24&lt;=BTA$8,BTA$5,IF(BTA24&gt;BTA$6,0,0.6*BTA$5+0.4*BTA$5*(BTA24-BTA$7)/(BTA$8-BTA$7))))))</f>
      </c>
      <c r="BTC24" s="126">
        <f>IF(BTA24&lt;&gt;"",BTA$5,0)</f>
      </c>
      <c r="BTD24" s="125">
        <f>IF(BTA$6=0,RANK(BTA24,BTA$12:BTA$42,0),RANK(BTA24,BTA$12:BTA$42,1))</f>
      </c>
      <c r="BTE24"/>
      <c r="BTF24" s="126">
        <f>IF(COUNTA(BTE$12:BTE$42)=0,0.6*BTE$5,IF(BTE24="",0,IF(BTE$6=0,IF(BTE24&gt;=BTE$8,BTE$5,IF(BTE24&lt;BTE$6,0,0.6*BTE$5+0.4*BTE$5*(BTE24-BTE$7)/(BTE$8-BTE$7))),IF(BTE24&lt;=BTE$8,BTE$5,IF(BTE24&gt;BTE$6,0,0.6*BTE$5+0.4*BTE$5*(BTE24-BTE$7)/(BTE$8-BTE$7))))))</f>
      </c>
      <c r="BTG24" s="126">
        <f>IF(BTE24&lt;&gt;"",BTE$5,0)</f>
      </c>
      <c r="BTH24" s="125">
        <f>IF(BTE$6=0,RANK(BTE24,BTE$12:BTE$42,0),RANK(BTE24,BTE$12:BTE$42,1))</f>
      </c>
      <c r="BTI24" s="126">
        <v>0.42</v>
      </c>
      <c r="BTJ24" s="126">
        <f>IF(COUNTA(BTI$12:BTI$42)=0,0.6*BTI$5,IF(BTI24="",0,IF(BTI$6=0,IF(BTI24&gt;=BTI$8,BTI$5,IF(BTI24&lt;BTI$6,0,0.6*BTI$5+0.4*BTI$5*(BTI24-BTI$7)/(BTI$8-BTI$7))),IF(BTI24&lt;=BTI$8,BTI$5,IF(BTI24&gt;BTI$6,0,0.6*BTI$5+0.4*BTI$5*(BTI24-BTI$7)/(BTI$8-BTI$7))))))</f>
      </c>
      <c r="BTK24" s="126">
        <f>IF(BTI24&lt;&gt;"",BTI$5,0)</f>
      </c>
      <c r="BTL24" s="125">
        <f>IF(BTI$6=0,RANK(BTI24,BTI$12:BTI$42,0),RANK(BTI24,BTI$12:BTI$42,1))</f>
      </c>
      <c r="BTM24" s="126">
        <v>1.56</v>
      </c>
      <c r="BTN24" s="126">
        <f>IF(COUNTA(BTM$12:BTM$42)=0,0.6*BTM$5,IF(BTM24="",0,IF(BTM$6=0,IF(BTM24&gt;=BTM$8,BTM$5,IF(BTM24&lt;BTM$6,0,0.6*BTM$5+0.4*BTM$5*(BTM24-BTM$7)/(BTM$8-BTM$7))),IF(BTM24&lt;=BTM$8,BTM$5,IF(BTM24&gt;BTM$6,0,0.6*BTM$5+0.4*BTM$5*(BTM24-BTM$7)/(BTM$8-BTM$7))))))</f>
      </c>
      <c r="BTO24" s="126">
        <f>IF(BTM24&lt;&gt;"",BTM$5,0)</f>
      </c>
      <c r="BTP24" s="125">
        <f>IF(BTM$6=0,RANK(BTM24,BTM$12:BTM$42,0),RANK(BTM24,BTM$12:BTM$42,1))</f>
      </c>
      <c r="BTQ24" s="126">
        <v>0.76</v>
      </c>
      <c r="BTR24" s="126">
        <f>IF(COUNTA(BTQ$12:BTQ$42)=0,0.6*BTQ$5,IF(BTQ24="",0,IF(BTQ$6=0,IF(BTQ24&gt;=BTQ$8,BTQ$5,IF(BTQ24&lt;BTQ$6,0,0.6*BTQ$5+0.4*BTQ$5*(BTQ24-BTQ$7)/(BTQ$8-BTQ$7))),IF(BTQ24&lt;=BTQ$8,BTQ$5,IF(BTQ24&gt;BTQ$6,0,0.6*BTQ$5+0.4*BTQ$5*(BTQ24-BTQ$7)/(BTQ$8-BTQ$7))))))</f>
      </c>
      <c r="BTS24" s="126">
        <f>IF(BTQ24&lt;&gt;"",BTQ$5,0)</f>
      </c>
      <c r="BTT24" s="125">
        <f>IF(BTQ$6=0,RANK(BTQ24,BTQ$12:BTQ$42,0),RANK(BTQ24,BTQ$12:BTQ$42,1))</f>
      </c>
      <c r="BTU24" s="126">
        <v>99.2</v>
      </c>
      <c r="BTV24" s="126">
        <f>IF(COUNTA(BTU$12:BTU$42)=0,0.6*BTU$5,IF(BTU24="",0,IF(BTU$6=0,IF(BTU24&gt;=BTU$8,BTU$5,IF(BTU24&lt;BTU$6,0,0.6*BTU$5+0.4*BTU$5*(BTU24-BTU$7)/(BTU$8-BTU$7))),IF(BTU24&lt;=BTU$8,BTU$5,IF(BTU24&gt;BTU$6,0,0.6*BTU$5+0.4*BTU$5*(BTU24-BTU$7)/(BTU$8-BTU$7))))))</f>
      </c>
      <c r="BTW24" s="126">
        <f>IF(BTU24&lt;&gt;"",BTU$5,0)</f>
      </c>
      <c r="BTX24" s="125">
        <f>IF(BTU$6=0,RANK(BTU24,BTU$12:BTU$42,0),RANK(BTU24,BTU$12:BTU$42,1))</f>
      </c>
      <c r="BTY24" s="126">
        <v>97.7</v>
      </c>
      <c r="BTZ24" s="126">
        <f>IF(COUNTA(BTY$12:BTY$42)=0,0.6*BTY$5,IF(BTY24="",0,IF(BTY$6=0,IF(BTY24&gt;=BTY$8,BTY$5,IF(BTY24&lt;BTY$6,0,0.6*BTY$5+0.4*BTY$5*(BTY24-BTY$7)/(BTY$8-BTY$7))),IF(BTY24&lt;=BTY$8,BTY$5,IF(BTY24&gt;BTY$6,0,0.6*BTY$5+0.4*BTY$5*(BTY24-BTY$7)/(BTY$8-BTY$7))))))</f>
      </c>
      <c r="BUA24" s="126">
        <f>IF(BTY24&lt;&gt;"",BTY$5,0)</f>
      </c>
      <c r="BUB24" s="125">
        <f>IF(BTY$6=0,RANK(BTY24,BTY$12:BTY$42,0),RANK(BTY24,BTY$12:BTY$42,1))</f>
      </c>
      <c r="BUC24" s="126">
        <v>99.23</v>
      </c>
      <c r="BUD24" s="126">
        <f>IF(COUNTA(BUC$12:BUC$42)=0,0.6*BUC$5,IF(BUC24="",0,IF(BUC$6=0,IF(BUC24&gt;=BUC$8,BUC$5,IF(BUC24&lt;BUC$6,0,0.6*BUC$5+0.4*BUC$5*(BUC24-BUC$7)/(BUC$8-BUC$7))),IF(BUC24&lt;=BUC$8,BUC$5,IF(BUC24&gt;BUC$6,0,0.6*BUC$5+0.4*BUC$5*(BUC24-BUC$7)/(BUC$8-BUC$7))))))</f>
      </c>
      <c r="BUE24" s="126">
        <f>IF(BUC24&lt;&gt;"",BUC$5,0)</f>
      </c>
      <c r="BUF24" s="125">
        <f>IF(BUC$6=0,RANK(BUC24,BUC$12:BUC$42,0),RANK(BUC24,BUC$12:BUC$42,1))</f>
      </c>
      <c r="BUG24" s="126">
        <v>0.77</v>
      </c>
      <c r="BUH24" s="126">
        <f>IF(COUNTA(BUG$12:BUG$42)=0,0.6*BUG$5,IF(BUG24="",0,IF(BUG$6=0,IF(BUG24&gt;=BUG$8,BUG$5,IF(BUG24&lt;BUG$6,0,0.6*BUG$5+0.4*BUG$5*(BUG24-BUG$7)/(BUG$8-BUG$7))),IF(BUG24&lt;=BUG$8,BUG$5,IF(BUG24&gt;BUG$6,0,0.6*BUG$5+0.4*BUG$5*(BUG24-BUG$7)/(BUG$8-BUG$7))))))</f>
      </c>
      <c r="BUI24" s="126">
        <f>IF(BUG24&lt;&gt;"",BUG$5,0)</f>
      </c>
      <c r="BUJ24" s="125">
        <f>IF(BUG$6=0,RANK(BUG24,BUG$12:BUG$42,0),RANK(BUG24,BUG$12:BUG$42,1))</f>
      </c>
      <c r="BUK24" s="126">
        <v>0.49</v>
      </c>
      <c r="BUL24" s="126">
        <f>IF(COUNTA(BUK$12:BUK$42)=0,0.6*BUK$5,IF(BUK24="",0,IF(BUK$6=0,IF(BUK24&gt;=BUK$8,BUK$5,IF(BUK24&lt;BUK$6,0,0.6*BUK$5+0.4*BUK$5*(BUK24-BUK$7)/(BUK$8-BUK$7))),IF(BUK24&lt;=BUK$8,BUK$5,IF(BUK24&gt;BUK$6,0,0.6*BUK$5+0.4*BUK$5*(BUK24-BUK$7)/(BUK$8-BUK$7))))))</f>
      </c>
      <c r="BUM24" s="126">
        <f>IF(BUK24&lt;&gt;"",BUK$5,0)</f>
      </c>
      <c r="BUN24" s="125">
        <f>IF(BUK$6=0,RANK(BUK24,BUK$12:BUK$42,0),RANK(BUK24,BUK$12:BUK$42,1))</f>
      </c>
      <c r="BUO24" s="126">
        <v>24.54</v>
      </c>
      <c r="BUP24" s="126">
        <f>IF(COUNTA(BUO$12:BUO$42)=0,0.6*BUO$5,IF(BUO24="",0,IF(AND(BUO24&gt;=BUO$7,BUO24&lt;=BUO$8),BUO$5,0)))</f>
      </c>
      <c r="BUQ24" s="126">
        <f>IF(BUO24&lt;&gt;"",BUO$5,0)</f>
      </c>
      <c r="BUR24" s="125">
        <f>IF(BUO$6=0,RANK(BUO24,BUO$12:BUO$42,0),RANK(BUO24,BUO$12:BUO$42,1))</f>
      </c>
      <c r="BUS24" s="126">
        <v>0.25</v>
      </c>
      <c r="BUT24" s="126">
        <f>IF(COUNTA(BUS$12:BUS$42)=0,0.6*BUS$5,IF(BUS24="",0,IF(BUS$6=0,IF(BUS24&gt;=BUS$8,BUS$5,IF(BUS24&lt;BUS$6,0,0.6*BUS$5+0.4*BUS$5*(BUS24-BUS$7)/(BUS$8-BUS$7))),IF(BUS24&lt;=BUS$8,BUS$5,IF(BUS24&gt;BUS$6,0,0.6*BUS$5+0.4*BUS$5*(BUS24-BUS$7)/(BUS$8-BUS$7))))))</f>
      </c>
      <c r="BUU24" s="126">
        <f>IF(BUS24&lt;&gt;"",BUS$5,0)</f>
      </c>
      <c r="BUV24" s="125">
        <f>IF(BUS$6=0,RANK(BUS24,BUS$12:BUS$42,0),RANK(BUS24,BUS$12:BUS$42,1))</f>
      </c>
      <c r="BUW24" s="126">
        <v>0.00607570326265265</v>
      </c>
      <c r="BUX24" s="126">
        <f>IF(COUNTA(BUW$12:BUW$42)=0,0.6*BUW$5,IF(BUW24="",0,IF(BUW$6=0,IF(BUW24&gt;=BUW$8,BUW$5,IF(BUW24&lt;BUW$6,0,0.6*BUW$5+0.4*BUW$5*(BUW24-BUW$7)/(BUW$8-BUW$7))),IF(BUW24&lt;=BUW$8,BUW$5,IF(BUW24&gt;BUW$6,0,0.6*BUW$5+0.4*BUW$5*(BUW24-BUW$7)/(BUW$8-BUW$7))))))</f>
      </c>
      <c r="BUY24" s="126">
        <f>IF(BUW24&lt;&gt;"",BUW$5,0)</f>
      </c>
      <c r="BUZ24" s="125">
        <f>IF(BUW$6=0,RANK(BUW24,BUW$12:BUW$42,0),RANK(BUW24,BUW$12:BUW$42,1))</f>
      </c>
      <c r="BVA24" s="126">
        <v>0.087</v>
      </c>
      <c r="BVB24" s="126">
        <f>IF(COUNTA(BVA$12:BVA$42)=0,0.6*BVA$5,IF(BVA24="",0,IF(BVA$6=0,IF(BVA24&gt;=BVA$8,BVA$5,IF(BVA24&lt;BVA$6,0,0.6*BVA$5+0.4*BVA$5*(BVA24-BVA$7)/(BVA$8-BVA$7))),IF(BVA24&lt;=BVA$8,BVA$5,IF(BVA24&gt;BVA$6,0,0.6*BVA$5+0.4*BVA$5*(BVA24-BVA$7)/(BVA$8-BVA$7))))))</f>
      </c>
      <c r="BVC24" s="126">
        <f>IF(BVA24&lt;&gt;"",BVA$5,0)</f>
      </c>
      <c r="BVD24" s="125">
        <f>IF(BVA$6=0,RANK(BVA24,BVA$12:BVA$42,0),RANK(BVA24,BVA$12:BVA$42,1))</f>
      </c>
      <c r="BVE24" s="126">
        <v>0.045</v>
      </c>
      <c r="BVF24" s="126">
        <f>IF(COUNTA(BVE$12:BVE$42)=0,0.6*BVE$5,IF(BVE24="",0,IF(BVE$6=0,IF(BVE24&gt;=BVE$8,BVE$5,IF(BVE24&lt;BVE$6,0,0.6*BVE$5+0.4*BVE$5*(BVE24-BVE$7)/(BVE$8-BVE$7))),IF(BVE24&lt;=BVE$8,BVE$5,IF(BVE24&gt;BVE$6,0,0.6*BVE$5+0.4*BVE$5*(BVE24-BVE$7)/(BVE$8-BVE$7))))))</f>
      </c>
      <c r="BVG24" s="126">
        <f>IF(BVE24&lt;&gt;"",BVE$5,0)</f>
      </c>
      <c r="BVH24" s="125">
        <f>IF(BVE$6=0,RANK(BVE24,BVE$12:BVE$42,0),RANK(BVE24,BVE$12:BVE$42,1))</f>
      </c>
      <c r="BVI24" s="126">
        <v>51.1931760650535</v>
      </c>
      <c r="BVJ24" s="126">
        <f>IF(COUNTA(BVI$12:BVI$42)=0,0.6*BVI$5,IF(BVI24="",0,IF(BVI$6=0,IF(BVI24&gt;=BVI$8,BVI$5,IF(BVI24&lt;BVI$6,0,0.6*BVI$5+0.4*BVI$5*(BVI24-BVI$7)/(BVI$8-BVI$7))),IF(BVI24&lt;=BVI$8,BVI$5,IF(BVI24&gt;BVI$6,0,0.6*BVI$5+0.4*BVI$5*(BVI24-BVI$7)/(BVI$8-BVI$7))))))</f>
      </c>
      <c r="BVK24" s="126">
        <f>IF(BVI24&lt;&gt;"",BVI$5,0)</f>
      </c>
      <c r="BVL24" s="125">
        <f>IF(BVI$6=0,RANK(BVI24,BVI$12:BVI$42,0),RANK(BVI24,BVI$12:BVI$42,1))</f>
      </c>
      <c r="BVM24" s="126">
        <v>0.74</v>
      </c>
      <c r="BVN24" s="126">
        <f>IF(COUNTA(BVM$12:BVM$42)=0,0.6*BVM$5,IF(BVM24="",0,IF(BVM$6=0,IF(BVM24&gt;=BVM$8,BVM$5,IF(BVM24&lt;BVM$6,0,0.6*BVM$5+0.4*BVM$5*(BVM24-BVM$7)/(BVM$8-BVM$7))),IF(BVM24&lt;=BVM$8,BVM$5,IF(BVM24&gt;BVM$6,0,0.6*BVM$5+0.4*BVM$5*(BVM24-BVM$7)/(BVM$8-BVM$7))))))</f>
      </c>
      <c r="BVO24" s="126">
        <f>IF(BVM24&lt;&gt;"",BVM$5,0)</f>
      </c>
      <c r="BVP24" s="125">
        <f>IF(BVM$6=0,RANK(BVM24,BVM$12:BVM$42,0),RANK(BVM24,BVM$12:BVM$42,1))</f>
      </c>
      <c r="BVQ24" s="126">
        <v>0.96</v>
      </c>
      <c r="BVR24" s="126">
        <f>IF(COUNTA(BVQ$12:BVQ$42)=0,0.6*BVQ$5,IF(BVQ24="",0,IF(BVQ$6=0,IF(BVQ24&gt;=BVQ$8,BVQ$5,IF(BVQ24&lt;BVQ$6,0,0.6*BVQ$5+0.4*BVQ$5*(BVQ24-BVQ$7)/(BVQ$8-BVQ$7))),IF(BVQ24&lt;=BVQ$8,BVQ$5,IF(BVQ24&gt;BVQ$6,0,0.6*BVQ$5+0.4*BVQ$5*(BVQ24-BVQ$7)/(BVQ$8-BVQ$7))))))</f>
      </c>
      <c r="BVS24" s="126">
        <f>IF(BVQ24&lt;&gt;"",BVQ$5,0)</f>
      </c>
      <c r="BVT24" s="125">
        <f>IF(BVQ$6=0,RANK(BVQ24,BVQ$12:BVQ$42,0),RANK(BVQ24,BVQ$12:BVQ$42,1))</f>
      </c>
      <c r="BVU24" s="126">
        <v>92.1890690701273</v>
      </c>
      <c r="BVV24" s="126">
        <f>IF(COUNTA(BVU$12:BVU$42)=0,0.6*BVU$5,IF(BVU24="",0,IF(BVU$6=0,IF(BVU24&gt;=BVU$8,BVU$5,IF(BVU24&lt;BVU$6,0,0.6*BVU$5+0.4*BVU$5*(BVU24-BVU$7)/(BVU$8-BVU$7))),IF(BVU24&lt;=BVU$8,BVU$5,IF(BVU24&gt;BVU$6,0,0.6*BVU$5+0.4*BVU$5*(BVU24-BVU$7)/(BVU$8-BVU$7))))))</f>
      </c>
      <c r="BVW24" s="126">
        <f>IF(BVU24&lt;&gt;"",BVU$5,0)</f>
      </c>
      <c r="BVX24" s="125">
        <f>IF(BVU$6=0,RANK(BVU24,BVU$12:BVU$42,0),RANK(BVU24,BVU$12:BVU$42,1))</f>
      </c>
      <c r="BVY24" s="126">
        <v>97.3889055215774</v>
      </c>
      <c r="BVZ24" s="126">
        <f>IF(COUNTA(BVY$12:BVY$42)=0,0.6*BVY$5,IF(BVY24="",0,IF(BVY$6=0,IF(BVY24&gt;=BVY$8,BVY$5,IF(BVY24&lt;BVY$6,0,0.6*BVY$5+0.4*BVY$5*(BVY24-BVY$7)/(BVY$8-BVY$7))),IF(BVY24&lt;=BVY$8,BVY$5,IF(BVY24&gt;BVY$6,0,0.6*BVY$5+0.4*BVY$5*(BVY24-BVY$7)/(BVY$8-BVY$7))))))</f>
      </c>
      <c r="BWA24" s="126">
        <f>IF(BVY24&lt;&gt;"",BVY$5,0)</f>
      </c>
      <c r="BWB24" s="125">
        <f>IF(BVY$6=0,RANK(BVY24,BVY$12:BVY$42,0),RANK(BVY24,BVY$12:BVY$42,1))</f>
      </c>
      <c r="BWC24" s="126">
        <v>100</v>
      </c>
      <c r="BWD24" s="126">
        <f>IF(COUNTA(BWC$12:BWC$42)=0,0.6*BWC$5,IF(BWC24="",0,IF(BWC$6=0,IF(BWC24&gt;=BWC$8,BWC$5,IF(BWC24&lt;BWC$6,0,0.6*BWC$5+0.4*BWC$5*(BWC24-BWC$7)/(BWC$8-BWC$7))),IF(BWC24&lt;=BWC$8,BWC$5,IF(BWC24&gt;BWC$6,0,0.6*BWC$5+0.4*BWC$5*(BWC24-BWC$7)/(BWC$8-BWC$7))))))</f>
      </c>
      <c r="BWE24" s="126">
        <f>IF(BWC24&lt;&gt;"",BWC$5,0)</f>
      </c>
      <c r="BWF24" s="125">
        <f>IF(BWC$6=0,RANK(BWC24,BWC$12:BWC$42,0),RANK(BWC24,BWC$12:BWC$42,1))</f>
      </c>
      <c r="BWG24" s="126">
        <v>98.0946067319618</v>
      </c>
      <c r="BWH24" s="126">
        <f>IF(COUNTA(BWG$12:BWG$42)=0,0.6*BWG$5,IF(BWG24="",0,IF(BWG$6=0,IF(BWG24&gt;=BWG$8,BWG$5,IF(BWG24&lt;BWG$6,0,0.6*BWG$5+0.4*BWG$5*(BWG24-BWG$7)/(BWG$8-BWG$7))),IF(BWG24&lt;=BWG$8,BWG$5,IF(BWG24&gt;BWG$6,0,0.6*BWG$5+0.4*BWG$5*(BWG24-BWG$7)/(BWG$8-BWG$7))))))</f>
      </c>
      <c r="BWI24" s="126">
        <f>IF(BWG24&lt;&gt;"",BWG$5,0)</f>
      </c>
      <c r="BWJ24" s="125">
        <f>IF(BWG$6=0,RANK(BWG24,BWG$12:BWG$42,0),RANK(BWG24,BWG$12:BWG$42,1))</f>
      </c>
      <c r="BWK24" s="126">
        <v>11</v>
      </c>
      <c r="BWL24" s="126">
        <f>IF(COUNTA(BWK$12:BWK$42)=0,0.6*BWK$5,IF(BWK24="",0,IF(AND(BWK24&gt;=BWK$7,BWK24&lt;=BWK$8),BWK$5,0)))</f>
      </c>
      <c r="BWM24" s="126">
        <f>IF(BWK24&lt;&gt;"",BWK$5,0)</f>
      </c>
      <c r="BWN24" s="125">
        <f>IF(BWK$6=0,RANK(BWK24,BWK$12:BWK$42,0),RANK(BWK24,BWK$12:BWK$42,1))</f>
      </c>
      <c r="BWO24" s="126">
        <v>0.89</v>
      </c>
      <c r="BWP24" s="126">
        <f>IF(COUNTA(BWO$12:BWO$42)=0,0.6*BWO$5,IF(BWO24="",0,IF(BWO$6=0,IF(BWO24&gt;=BWO$8,BWO$5,IF(BWO24&lt;BWO$6,0,0.6*BWO$5+0.4*BWO$5*(BWO24-BWO$7)/(BWO$8-BWO$7))),IF(BWO24&lt;=BWO$8,BWO$5,IF(BWO24&gt;BWO$6,0,0.6*BWO$5+0.4*BWO$5*(BWO24-BWO$7)/(BWO$8-BWO$7))))))</f>
      </c>
      <c r="BWQ24" s="126">
        <f>IF(BWO24&lt;&gt;"",BWO$5,0)</f>
      </c>
      <c r="BWR24" s="125">
        <f>IF(BWO$6=0,RANK(BWO24,BWO$12:BWO$42,0),RANK(BWO24,BWO$12:BWO$42,1))</f>
      </c>
      <c r="BWS24" s="126">
        <v>0.39</v>
      </c>
      <c r="BWT24" s="126">
        <f>IF(COUNTA(BWS$12:BWS$42)=0,0.6*BWS$5,IF(BWS24="",0,IF(BWS$6=0,IF(BWS24&gt;=BWS$8,BWS$5,IF(BWS24&lt;BWS$6,0,0.6*BWS$5+0.4*BWS$5*(BWS24-BWS$7)/(BWS$8-BWS$7))),IF(BWS24&lt;=BWS$8,BWS$5,IF(BWS24&gt;BWS$6,0,0.6*BWS$5+0.4*BWS$5*(BWS24-BWS$7)/(BWS$8-BWS$7))))))</f>
      </c>
      <c r="BWU24" s="126">
        <f>IF(BWS24&lt;&gt;"",BWS$5,0)</f>
      </c>
      <c r="BWV24" s="125">
        <f>IF(BWS$6=0,RANK(BWS24,BWS$12:BWS$42,0),RANK(BWS24,BWS$12:BWS$42,1))</f>
      </c>
      <c r="BWW24" s="125" t="s">
        <v>28</v>
      </c>
      <c r="BWX24" s="125">
        <f>(F24+J24+N24+R24+V24+Z24+AD24+AH24+AL24)*100</f>
      </c>
      <c r="BWY24" s="125">
        <f>RANK(BWX24,BWX$12:BWX$42,0)</f>
      </c>
      <c r="BWZ24" s="125" t="s">
        <v>28</v>
      </c>
      <c r="BXA24" s="125">
        <f>(AP24+AT24+AX24+BB24+BF24+BJ24+BN24+BR24+BV24+BZ24+CD24+CH24+CL24+CP24)*100</f>
      </c>
      <c r="BXB24" s="125">
        <f>RANK(BXA24,BXA$12:BXA$42,0)</f>
      </c>
      <c r="BXC24" s="125" t="s">
        <v>28</v>
      </c>
      <c r="BXD24" s="125">
        <f>(CT24)*100</f>
      </c>
      <c r="BXE24" s="125">
        <f>RANK(BXD24,BXD$12:BXD$42,0)</f>
      </c>
      <c r="BXF24" s="125" t="s">
        <v>28</v>
      </c>
      <c r="BXG24" s="125">
        <f>(CX24+DB24+DF24+DJ24+DN24+DR24+DV24+DZ24+EE24+EJ24+EO24+ET24+EY24+FD24+FI24+FN24+FS24+FX24+GC24+GH24+GM24+GR24+GW24+HB24+HG24+HL24+HQ24+HV24+IA24+IF24+IK24+IP24+IU24+IZ24+JE24+JJ24+JO24+JT24+JY24+KD24+KI24+KN24+KS24+KX24+LC24+LH24+LM24+LR24+LW24+MB24+MG24+ML24+MQ24+MV24+NA24+NF24+NK24+NP24+NU24+NZ24+OE24+OJ24+OO24+OT24+OY24+PD24+PI24+PN24+PS24+PX24+QC24+QH24+QM24+QR24+QW24+RB24+RG24+RL24+RQ24+RV24+SA24+SF24+SK24+SP24+SU24+SZ24+TE24+TJ24+TO24+TT24+TY24+UD24+UI24+UN24+US24+UX24+VC24+VH24+VM24+VR24+VW24+WB24+WG24+WL24+WQ24+WV24+XA24+XF24+XK24+XP24+XU24+XZ24+YE24+YJ24+YO24+YT24+YY24+ZD24+ZI24+ZN24+ZS24+ZX24+AAC24+AAH24+AAM24+AAR24+AAW24+ABB24+ABG24+ABL24+ABQ24+ABV24+ACA24+ACF24+ACK24+ACP24+ACU24+ACZ24+ADE24+ADJ24+ADO24+ADT24+ADY24+AED24+AEI24+AEN24+AES24+AEX24+AFC24+AFH24+AFM24+AFR24+AFW24+AGB24+AGG24+AGL24+AGQ24+AGV24+AHA24+AHF24+AHK24+AHP24+AHU24+AHZ24+AIE24+AIJ24+AIO24+AIT24+AIY24+AJD24+AJI24+AJN24+AJS24+AJX24+AKC24+AKH24+AKM24+AKR24+AKW24+ALB24+ALG24+ALL24+ALQ24+ALV24+AMA24+AMF24+AMK24+AMP24+AMU24+AMZ24+ANE24+ANJ24+ANO24+ANT24+ANY24+AOD24+AOI24+AON24+AOS24+AOX24+APC24+APH24+APM24+APR24+APW24+AQB24+AQG24+AQL24+AQQ24+AQV24+ARA24+ARF24+ARK24+ARP24+ARU24+ARZ24+ASE24+ASJ24+ASO24+AST24+ASY24+ATD24+ATI24+ATN24+ATS24+ATX24+AUC24+AUH24)*100</f>
      </c>
      <c r="BXH24" s="125">
        <f>RANK(BXG24,BXG$12:BXG$42,0)</f>
      </c>
      <c r="BXI24" s="125" t="s">
        <v>28</v>
      </c>
      <c r="BXJ24" s="125">
        <f>(AUL24+AUP24+AUT24+AUX24+AVB24+AVF24+AVJ24+AVN24+AVR24+AVV24+AVZ24+AWD24+AWH24+AWL24+AWP24+AWT24+AWX24+AXB24+AXF24+AXJ24+AXN24+AXR24+AXV24+AXZ24+AYD24+AYH24+AYL24+AYP24+AYT24+AYX24+AZB24+AZF24+AZJ24+AZN24+AZR24+AZV24+AZZ24+BAD24+BAH24+BAL24+BAP24+BAT24+BAX24+BBB24+BBF24+BBJ24+BBN24+BBR24+BBV24+BBZ24+BCD24+BCH24+BCL24+BCP24+BCT24+BCX24+BDB24+BDF24+BDJ24+BDN24+BDR24+BDV24+BDZ24+BED24+BEH24+BEL24+BEP24+BET24+BEX24+BFB24+BFF24+BFJ24+BFN24+BFR24+BFV24+BFZ24+BGD24+BGH24+BGL24+BGP24+BGT24+BGX24+BHB24+BHF24+BHJ24+BHN24+BHR24+BHV24+BHZ24+BID24+BIH24+BIL24+BIP24+BIT24+BIX24+BJB24+BJF24+BJJ24+BJN24+BJR24+BJV24+BJZ24+BKD24+BKH24+BKL24+BKP24+BKT24+BKX24+BLB24+BLF24+BLJ24+BLN24+BLR24+BLV24+BLZ24+BMD24+BMH24+BML24+BMP24+BMT24+BMX24+BNB24+BNF24+BNJ24+BNN24+BNR24+BNV24+BNZ24+BOD24+BOH24+BOL24+BOP24+BOT24+BOX24+BPB24+BPF24+BPJ24+BPN24+BPR24+BPV24+BPZ24+BQD24+BQH24+BQL24+BQP24+BQT24+BQX24+BRB24)*100</f>
      </c>
      <c r="BXK24" s="125">
        <f>RANK(BXJ24,BXJ$12:BXJ$42,0)</f>
      </c>
      <c r="BXL24" s="125" t="s">
        <v>28</v>
      </c>
      <c r="BXM24" s="125">
        <f>(BRF24+BRJ24+BRN24+BRR24+BRV24+BRZ24+BSD24+BSH24+BSL24+BSP24+BST24+BSX24+BTB24+BTF24+BTJ24+BTN24+BTR24)*100</f>
      </c>
      <c r="BXN24" s="125">
        <f>RANK(BXM24,BXM$12:BXM$42,0)</f>
      </c>
      <c r="BXO24" s="125" t="s">
        <v>28</v>
      </c>
      <c r="BXP24" s="125">
        <f>(BTV24+BTZ24+BUD24+BUH24+BUL24)*100</f>
      </c>
      <c r="BXQ24" s="125">
        <f>RANK(BXP24,BXP$12:BXP$42,0)</f>
      </c>
      <c r="BXR24" s="125" t="s">
        <v>28</v>
      </c>
      <c r="BXS24" s="125">
        <f>(BUP24+BUT24+BUX24)*100</f>
      </c>
      <c r="BXT24" s="125">
        <f>RANK(BXS24,BXS$12:BXS$42,0)</f>
      </c>
      <c r="BXU24" s="125" t="s">
        <v>28</v>
      </c>
      <c r="BXV24" s="125">
        <f>(BVB24+BVF24+BVJ24+BVN24+BVR24+BVV24+BVZ24+BWD24+BWH24+BWL24+BWP24+BWT24)*100</f>
      </c>
      <c r="BXW24" s="125">
        <f>RANK(BXV24,BXV$12:BXV$42,0)</f>
      </c>
    </row>
    <row r="25">
      <c r="A25" s="125" t="s">
        <v>29</v>
      </c>
      <c r="B25" s="125">
        <f>A25</f>
      </c>
      <c r="C25" s="125">
        <f>(F25+J25+N25+R25+V25+Z25+AD25+AH25+AL25+AP25+AT25+AX25+BB25+BF25+BJ25+BN25+BR25+BV25+BZ25+CD25+CH25+CL25+CP25+CT25+CX25+DB25+DF25+DJ25+DN25+DR25+DV25+DZ25+EE25+EJ25+EO25+ET25+EY25+FD25+FI25+FN25+FS25+FX25+GC25+GH25+GM25+GR25+GW25+HB25+HG25+HL25+HQ25+HV25+IA25+IF25+IK25+IP25+IU25+IZ25+JE25+JJ25+JO25+JT25+JY25+KD25+KI25+KN25+KS25+KX25+LC25+LH25+LM25+LR25+LW25+MB25+MG25+ML25+MQ25+MV25+NA25+NF25+NK25+NP25+NU25+NZ25+OE25+OJ25+OO25+OT25+OY25+PD25+PI25+PN25+PS25+PX25+QC25+QH25+QM25+QR25+QW25+RB25+RG25+RL25+RQ25+RV25+SA25+SF25+SK25+SP25+SU25+SZ25+TE25+TJ25+TO25+TT25+TY25+UD25+UI25+UN25+US25+UX25+VC25+VH25+VM25+VR25+VW25+WB25+WG25+WL25+WQ25+WV25+XA25+XF25+XK25+XP25+XU25+XZ25+YE25+YJ25+YO25+YT25+YY25+ZD25+ZI25+ZN25+ZS25+ZX25+AAC25+AAH25+AAM25+AAR25+AAW25+ABB25+ABG25+ABL25+ABQ25+ABV25+ACA25+ACF25+ACK25+ACP25+ACU25+ACZ25+ADE25+ADJ25+ADO25+ADT25+ADY25+AED25+AEI25+AEN25+AES25+AEX25+AFC25+AFH25+AFM25+AFR25+AFW25+AGB25+AGG25+AGL25+AGQ25+AGV25+AHA25+AHF25+AHK25+AHP25+AHU25+AHZ25+AIE25+AIJ25+AIO25+AIT25+AIY25+AJD25+AJI25+AJN25+AJS25+AJX25+AKC25+AKH25+AKM25+AKR25+AKW25+ALB25+ALG25+ALL25+ALQ25+ALV25+AMA25+AMF25+AMK25+AMP25+AMU25+AMZ25+ANE25+ANJ25+ANO25+ANT25+ANY25+AOD25+AOI25+AON25+AOS25+AOX25+APC25+APH25+APM25+APR25+APW25+AQB25+AQG25+AQL25+AQQ25+AQV25+ARA25+ARF25+ARK25+ARP25+ARU25+ARZ25+ASE25+ASJ25+ASO25+AST25+ASY25+ATD25+ATI25+ATN25+ATS25+ATX25+AUC25+AUH25+AUL25+AUP25+AUT25+AUX25+AVB25+AVF25+AVJ25+AVN25+AVR25+AVV25+AVZ25+AWD25+AWH25+AWL25+AWP25+AWT25+AWX25+AXB25+AXF25+AXJ25+AXN25+AXR25+AXV25+AXZ25+AYD25+AYH25+AYL25+AYP25+AYT25+AYX25+AZB25+AZF25+AZJ25+AZN25+AZR25+AZV25+AZZ25+BAD25+BAH25+BAL25+BAP25+BAT25+BAX25+BBB25+BBF25+BBJ25+BBN25+BBR25+BBV25+BBZ25+BCD25+BCH25+BCL25+BCP25+BCT25+BCX25+BDB25+BDF25+BDJ25+BDN25+BDR25+BDV25+BDZ25+BED25+BEH25+BEL25+BEP25+BET25+BEX25+BFB25+BFF25+BFJ25+BFN25+BFR25+BFV25+BFZ25+BGD25+BGH25+BGL25+BGP25+BGT25+BGX25+BHB25+BHF25+BHJ25+BHN25+BHR25+BHV25+BHZ25+BID25+BIH25+BIL25+BIP25+BIT25+BIX25+BJB25+BJF25+BJJ25+BJN25+BJR25+BJV25+BJZ25+BKD25+BKH25+BKL25+BKP25+BKT25+BKX25+BLB25+BLF25+BLJ25+BLN25+BLR25+BLV25+BLZ25+BMD25+BMH25+BML25+BMP25+BMT25+BMX25+BNB25+BNF25+BNJ25+BNN25+BNR25+BNV25+BNZ25+BOD25+BOH25+BOL25+BOP25+BOT25+BOX25+BPB25+BPF25+BPJ25+BPN25+BPR25+BPV25+BPZ25+BQD25+BQH25+BQL25+BQP25+BQT25+BQX25+BRB25+BRF25+BRJ25+BRN25+BRR25+BRV25+BRZ25+BSD25+BSH25+BSL25+BSP25+BST25+BSX25+BTB25+BTF25+BTJ25+BTN25+BTR25+BTV25+BTZ25+BUD25+BUH25+BUL25+BUP25+BUT25+BUX25+BVB25+BVF25+BVJ25+BVN25+BVR25+BVV25+BVZ25+BWD25+BWH25+BWL25+BWP25+BWT25)*100</f>
      </c>
      <c r="D25" s="125">
        <f>RANK(C25,C$12:C$42,0)</f>
      </c>
      <c r="E25" s="126">
        <v>74.9800435070173</v>
      </c>
      <c r="F25" s="126">
        <f>IF(COUNTA(E$12:E$42)=0,0.6*E$5,IF(E25="",0,IF(E$6=0,IF(E25&gt;=E$8,E$5,IF(E25&lt;E$6,0,0.6*E$5+0.4*E$5*(E25-E$7)/(E$8-E$7))),IF(E25&lt;=E$8,E$5,IF(E25&gt;E$6,0,0.6*E$5+0.4*E$5*(E25-E$7)/(E$8-E$7))))))</f>
      </c>
      <c r="G25" s="126">
        <f>IF(E25&lt;&gt;"",E$5,0)</f>
      </c>
      <c r="H25" s="125">
        <f>IF(E$6=0,RANK(E25,E$12:E$42,0),RANK(E25,E$12:E$42,1))</f>
      </c>
      <c r="I25" s="126">
        <v>88.2784746139267</v>
      </c>
      <c r="J25" s="126">
        <f>IF(COUNTA(I$12:I$42)=0,0.6*I$5,IF(I25="",0,IF(I$6=0,IF(I25&gt;=I$8,I$5,IF(I25&lt;I$6,0,0.6*I$5+0.4*I$5*(I25-I$7)/(I$8-I$7))),IF(I25&lt;=I$8,I$5,IF(I25&gt;I$6,0,0.6*I$5+0.4*I$5*(I25-I$7)/(I$8-I$7))))))</f>
      </c>
      <c r="K25" s="126">
        <f>IF(I25&lt;&gt;"",I$5,0)</f>
      </c>
      <c r="L25" s="125">
        <f>IF(I$6=0,RANK(I25,I$12:I$42,0),RANK(I25,I$12:I$42,1))</f>
      </c>
      <c r="M25"/>
      <c r="N25" s="126">
        <f>IF(COUNTA(M$12:M$42)=0,0.6*M$5,IF(M25="",0,IF(M$6=0,IF(M25&gt;=M$8,M$5,IF(M25&lt;M$6,0,0.6*M$5+0.4*M$5*(M25-M$7)/(M$8-M$7))),IF(M25&lt;=M$8,M$5,IF(M25&gt;M$6,0,0.6*M$5+0.4*M$5*(M25-M$7)/(M$8-M$7))))))</f>
      </c>
      <c r="O25" s="126">
        <f>IF(M25&lt;&gt;"",M$5,0)</f>
      </c>
      <c r="P25" s="125">
        <f>IF(M$6=0,RANK(M25,M$12:M$42,0),RANK(M25,M$12:M$42,1))</f>
      </c>
      <c r="Q25"/>
      <c r="R25" s="126">
        <f>IF(COUNTA(Q$12:Q$42)=0,0.6*Q$5,IF(Q25="",0,IF(Q$6=0,IF(Q25&gt;=Q$8,Q$5,IF(Q25&lt;Q$6,0,0.6*Q$5+0.4*Q$5*(Q25-Q$7)/(Q$8-Q$7))),IF(Q25&lt;=Q$8,Q$5,IF(Q25&gt;Q$6,0,0.6*Q$5+0.4*Q$5*(Q25-Q$7)/(Q$8-Q$7))))))</f>
      </c>
      <c r="S25" s="126">
        <f>IF(Q25&lt;&gt;"",Q$5,0)</f>
      </c>
      <c r="T25" s="125">
        <f>IF(Q$6=0,RANK(Q25,Q$12:Q$42,0),RANK(Q25,Q$12:Q$42,1))</f>
      </c>
      <c r="U25"/>
      <c r="V25" s="126">
        <f>IF(COUNTA(U$12:U$42)=0,0.6*U$5,IF(U25="",0,IF(U$6=0,IF(U25&gt;=U$8,U$5,IF(U25&lt;U$6,0,0.6*U$5+0.4*U$5*(U25-U$7)/(U$8-U$7))),IF(U25&lt;=U$8,U$5,IF(U25&gt;U$6,0,0.6*U$5+0.4*U$5*(U25-U$7)/(U$8-U$7))))))</f>
      </c>
      <c r="W25" s="126">
        <f>IF(U25&lt;&gt;"",U$5,0)</f>
      </c>
      <c r="X25" s="125">
        <f>IF(U$6=0,RANK(U25,U$12:U$42,0),RANK(U25,U$12:U$42,1))</f>
      </c>
      <c r="Y25"/>
      <c r="Z25" s="126">
        <f>IF(COUNTA(Y$12:Y$42)=0,0.6*Y$5,IF(Y25="",0,IF(Y$6=0,IF(Y25&gt;=Y$8,Y$5,IF(Y25&lt;Y$6,0,0.6*Y$5+0.4*Y$5*(Y25-Y$7)/(Y$8-Y$7))),IF(Y25&lt;=Y$8,Y$5,IF(Y25&gt;Y$6,0,0.6*Y$5+0.4*Y$5*(Y25-Y$7)/(Y$8-Y$7))))))</f>
      </c>
      <c r="AA25" s="126">
        <f>IF(Y25&lt;&gt;"",Y$5,0)</f>
      </c>
      <c r="AB25" s="125">
        <f>IF(Y$6=0,RANK(Y25,Y$12:Y$42,0),RANK(Y25,Y$12:Y$42,1))</f>
      </c>
      <c r="AC25"/>
      <c r="AD25" s="126">
        <f>IF(COUNTA(AC$12:AC$42)=0,0.6*AC$5,IF(AC25="",0,IF(AC$6=0,IF(AC25&gt;=AC$8,AC$5,IF(AC25&lt;AC$6,0,0.6*AC$5+0.4*AC$5*(AC25-AC$7)/(AC$8-AC$7))),IF(AC25&lt;=AC$8,AC$5,IF(AC25&gt;AC$6,0,0.6*AC$5+0.4*AC$5*(AC25-AC$7)/(AC$8-AC$7))))))</f>
      </c>
      <c r="AE25" s="126">
        <f>IF(AC25&lt;&gt;"",AC$5,0)</f>
      </c>
      <c r="AF25" s="125">
        <f>IF(AC$6=0,RANK(AC25,AC$12:AC$42,0),RANK(AC25,AC$12:AC$42,1))</f>
      </c>
      <c r="AG25"/>
      <c r="AH25" s="126">
        <f>IF(COUNTA(AG$12:AG$42)=0,0.6*AG$5,IF(AG25="",0,IF(AG$6=0,IF(AG25&gt;=AG$8,AG$5,IF(AG25&lt;AG$6,0,0.6*AG$5+0.4*AG$5*(AG25-AG$7)/(AG$8-AG$7))),IF(AG25&lt;=AG$8,AG$5,IF(AG25&gt;AG$6,0,0.6*AG$5+0.4*AG$5*(AG25-AG$7)/(AG$8-AG$7))))))</f>
      </c>
      <c r="AI25" s="126">
        <f>IF(AG25&lt;&gt;"",AG$5,0)</f>
      </c>
      <c r="AJ25" s="125">
        <f>IF(AG$6=0,RANK(AG25,AG$12:AG$42,0),RANK(AG25,AG$12:AG$42,1))</f>
      </c>
      <c r="AK25"/>
      <c r="AL25" s="126">
        <f>IF(COUNTA(AK$12:AK$42)=0,0.6*AK$5,IF(AK25="",0,IF(AK$6=0,IF(AK25&gt;=AK$8,AK$5,IF(AK25&lt;AK$6,0,0.6*AK$5+0.4*AK$5*(AK25-AK$7)/(AK$8-AK$7))),IF(AK25&lt;=AK$8,AK$5,IF(AK25&gt;AK$6,0,0.6*AK$5+0.4*AK$5*(AK25-AK$7)/(AK$8-AK$7))))))</f>
      </c>
      <c r="AM25" s="126">
        <f>IF(AK25&lt;&gt;"",AK$5,0)</f>
      </c>
      <c r="AN25" s="125">
        <f>IF(AK$6=0,RANK(AK25,AK$12:AK$42,0),RANK(AK25,AK$12:AK$42,1))</f>
      </c>
      <c r="AO25" s="126">
        <v>99.9</v>
      </c>
      <c r="AP25" s="126">
        <f>IF(COUNTA(AO$12:AO$42)=0,0.6*AO$5,IF(AO25="",0,IF(AO$6=0,IF(AO25&gt;=AO$8,AO$5,IF(AO25&lt;AO$6,0,0.6*AO$5+0.4*AO$5*(AO25-AO$7)/(AO$8-AO$7))),IF(AO25&lt;=AO$8,AO$5,IF(AO25&gt;AO$6,0,0.6*AO$5+0.4*AO$5*(AO25-AO$7)/(AO$8-AO$7))))))</f>
      </c>
      <c r="AQ25" s="126">
        <f>IF(AO25&lt;&gt;"",AO$5,0)</f>
      </c>
      <c r="AR25" s="125">
        <f>IF(AO$6=0,RANK(AO25,AO$12:AO$42,0),RANK(AO25,AO$12:AO$42,1))</f>
      </c>
      <c r="AS25" s="126">
        <v>0.03</v>
      </c>
      <c r="AT25" s="126">
        <f>IF(COUNTA(AS$12:AS$42)=0,0.6*AS$5,IF(AS25="",0,IF(AS$6=0,IF(AS25&gt;=AS$8,AS$5,IF(AS25&lt;AS$6,0,0.6*AS$5+0.4*AS$5*(AS25-AS$7)/(AS$8-AS$7))),IF(AS25&lt;=AS$8,AS$5,IF(AS25&gt;AS$6,0,0.6*AS$5+0.4*AS$5*(AS25-AS$7)/(AS$8-AS$7))))))</f>
      </c>
      <c r="AU25" s="126">
        <f>IF(AS25&lt;&gt;"",AS$5,0)</f>
      </c>
      <c r="AV25" s="125">
        <f>IF(AS$6=0,RANK(AS25,AS$12:AS$42,0),RANK(AS25,AS$12:AS$42,1))</f>
      </c>
      <c r="AW25" s="126">
        <v>99.6</v>
      </c>
      <c r="AX25" s="126">
        <f>IF(COUNTA(AW$12:AW$42)=0,0.6*AW$5,IF(AW25="",0,IF(AW$6=0,IF(AW25&gt;=AW$8,AW$5,IF(AW25&lt;AW$6,0,0.6*AW$5+0.4*AW$5*(AW25-AW$7)/(AW$8-AW$7))),IF(AW25&lt;=AW$8,AW$5,IF(AW25&gt;AW$6,0,0.6*AW$5+0.4*AW$5*(AW25-AW$7)/(AW$8-AW$7))))))</f>
      </c>
      <c r="AY25" s="126">
        <f>IF(AW25&lt;&gt;"",AW$5,0)</f>
      </c>
      <c r="AZ25" s="125">
        <f>IF(AW$6=0,RANK(AW25,AW$12:AW$42,0),RANK(AW25,AW$12:AW$42,1))</f>
      </c>
      <c r="BA25" s="126">
        <v>0.61223665145356</v>
      </c>
      <c r="BB25" s="126">
        <f>IF(COUNTA(BA$12:BA$42)=0,0.6*BA$5,IF(BA25="",0,IF(BA$6=0,IF(BA25&gt;=BA$8,BA$5,IF(BA25&lt;BA$6,0,0.6*BA$5+0.4*BA$5*(BA25-BA$7)/(BA$8-BA$7))),IF(BA25&lt;=BA$8,BA$5,IF(BA25&gt;BA$6,0,0.6*BA$5+0.4*BA$5*(BA25-BA$7)/(BA$8-BA$7))))))</f>
      </c>
      <c r="BC25" s="126">
        <f>IF(BA25&lt;&gt;"",BA$5,0)</f>
      </c>
      <c r="BD25" s="125">
        <f>IF(BA$6=0,RANK(BA25,BA$12:BA$42,0),RANK(BA25,BA$12:BA$42,1))</f>
      </c>
      <c r="BE25" s="126">
        <v>98.46</v>
      </c>
      <c r="BF25" s="126">
        <f>IF(COUNTA(BE$12:BE$42)=0,0.6*BE$5,IF(BE25="",0,IF(BE$6=0,IF(BE25&gt;=BE$8,BE$5,IF(BE25&lt;BE$6,0,0.6*BE$5+0.4*BE$5*(BE25-BE$7)/(BE$8-BE$7))),IF(BE25&lt;=BE$8,BE$5,IF(BE25&gt;BE$6,0,0.6*BE$5+0.4*BE$5*(BE25-BE$7)/(BE$8-BE$7))))))</f>
      </c>
      <c r="BG25" s="126">
        <f>IF(BE25&lt;&gt;"",BE$5,0)</f>
      </c>
      <c r="BH25" s="125">
        <f>IF(BE$6=0,RANK(BE25,BE$12:BE$42,0),RANK(BE25,BE$12:BE$42,1))</f>
      </c>
      <c r="BI25" s="126">
        <v>15</v>
      </c>
      <c r="BJ25" s="126">
        <f>IF(COUNTA(BI$12:BI$42)=0,0.6*BI$5,IF(BI25="",0,IF(BI$6=0,IF(BI25&gt;=BI$8,BI$5,IF(BI25&lt;BI$6,0,0.6*BI$5+0.4*BI$5*(BI25-BI$7)/(BI$8-BI$7))),IF(BI25&lt;=BI$8,BI$5,IF(BI25&gt;BI$6,0,0.6*BI$5+0.4*BI$5*(BI25-BI$7)/(BI$8-BI$7))))))</f>
      </c>
      <c r="BK25" s="126">
        <f>IF(BI25&lt;&gt;"",BI$5,0)</f>
      </c>
      <c r="BL25" s="125">
        <f>IF(BI$6=0,RANK(BI25,BI$12:BI$42,0),RANK(BI25,BI$12:BI$42,1))</f>
      </c>
      <c r="BM25" s="126">
        <v>99.6501</v>
      </c>
      <c r="BN25" s="126">
        <f>IF(COUNTA(BM$12:BM$42)=0,0.6*BM$5,IF(BM25="",0,IF(BM$6=0,IF(BM25&gt;=BM$8,BM$5,IF(BM25&lt;BM$6,0,0.6*BM$5+0.4*BM$5*(BM25-BM$7)/(BM$8-BM$7))),IF(BM25&lt;=BM$8,BM$5,IF(BM25&gt;BM$6,0,0.6*BM$5+0.4*BM$5*(BM25-BM$7)/(BM$8-BM$7))))))</f>
      </c>
      <c r="BO25" s="126">
        <f>IF(BM25&lt;&gt;"",BM$5,0)</f>
      </c>
      <c r="BP25" s="125">
        <f>IF(BM$6=0,RANK(BM25,BM$12:BM$42,0),RANK(BM25,BM$12:BM$42,1))</f>
      </c>
      <c r="BQ25" s="126">
        <v>35</v>
      </c>
      <c r="BR25" s="126">
        <f>IF(COUNTA(BQ$12:BQ$42)=0,0.6*BQ$5,IF(BQ25="",0,IF(BQ$6=0,IF(BQ25&gt;=BQ$8,BQ$5,IF(BQ25&lt;BQ$6,0,0.6*BQ$5+0.4*BQ$5*(BQ25-BQ$7)/(BQ$8-BQ$7))),IF(BQ25&lt;=BQ$8,BQ$5,IF(BQ25&gt;BQ$6,0,0.6*BQ$5+0.4*BQ$5*(BQ25-BQ$7)/(BQ$8-BQ$7))))))</f>
      </c>
      <c r="BS25" s="126">
        <f>IF(BQ25&lt;&gt;"",BQ$5,0)</f>
      </c>
      <c r="BT25" s="125">
        <f>IF(BQ$6=0,RANK(BQ25,BQ$12:BQ$42,0),RANK(BQ25,BQ$12:BQ$42,1))</f>
      </c>
      <c r="BU25" s="126">
        <v>3.1952</v>
      </c>
      <c r="BV25" s="126">
        <f>IF(COUNTA(BU$12:BU$42)=0,0.6*BU$5,IF(BU25="",0,IF(BU$6=0,IF(BU25&gt;=BU$8,BU$5,IF(BU25&lt;BU$6,0,0.6*BU$5+0.4*BU$5*(BU25-BU$7)/(BU$8-BU$7))),IF(BU25&lt;=BU$8,BU$5,IF(BU25&gt;BU$6,0,0.6*BU$5+0.4*BU$5*(BU25-BU$7)/(BU$8-BU$7))))))</f>
      </c>
      <c r="BW25" s="126">
        <f>IF(BU25&lt;&gt;"",BU$5,0)</f>
      </c>
      <c r="BX25" s="125">
        <f>IF(BU$6=0,RANK(BU25,BU$12:BU$42,0),RANK(BU25,BU$12:BU$42,1))</f>
      </c>
      <c r="BY25" s="126">
        <v>99.7</v>
      </c>
      <c r="BZ25" s="126">
        <f>IF(COUNTA(BY$12:BY$42)=0,0.6*BY$5,IF(BY25="",0,IF(BY$6=0,IF(BY25&gt;=BY$8,BY$5,IF(BY25&lt;BY$6,0,0.6*BY$5+0.4*BY$5*(BY25-BY$7)/(BY$8-BY$7))),IF(BY25&lt;=BY$8,BY$5,IF(BY25&gt;BY$6,0,0.6*BY$5+0.4*BY$5*(BY25-BY$7)/(BY$8-BY$7))))))</f>
      </c>
      <c r="CA25" s="126">
        <f>IF(BY25&lt;&gt;"",BY$5,0)</f>
      </c>
      <c r="CB25" s="125">
        <f>IF(BY$6=0,RANK(BY25,BY$12:BY$42,0),RANK(BY25,BY$12:BY$42,1))</f>
      </c>
      <c r="CC25"/>
      <c r="CD25" s="126">
        <f>IF(COUNTA(CC$12:CC$42)=0,0.6*CC$5,IF(CC25="",0,IF(CC$6=0,IF(CC25&gt;=CC$8,CC$5,IF(CC25&lt;CC$6,0,0.6*CC$5+0.4*CC$5*(CC25-CC$7)/(CC$8-CC$7))),IF(CC25&lt;=CC$8,CC$5,IF(CC25&gt;CC$6,0,0.6*CC$5+0.4*CC$5*(CC25-CC$7)/(CC$8-CC$7))))))</f>
      </c>
      <c r="CE25" s="126">
        <f>IF(CC25&lt;&gt;"",CC$5,0)</f>
      </c>
      <c r="CF25" s="125">
        <f>IF(CC$6=0,RANK(CC25,CC$12:CC$42,0),RANK(CC25,CC$12:CC$42,1))</f>
      </c>
      <c r="CG25"/>
      <c r="CH25" s="126">
        <f>IF(COUNTA(CG$12:CG$42)=0,0.6*CG$5,IF(CG25="",0,IF(CG$6=0,IF(CG25&gt;=CG$8,CG$5,IF(CG25&lt;CG$6,0,0.6*CG$5+0.4*CG$5*(CG25-CG$7)/(CG$8-CG$7))),IF(CG25&lt;=CG$8,CG$5,IF(CG25&gt;CG$6,0,0.6*CG$5+0.4*CG$5*(CG25-CG$7)/(CG$8-CG$7))))))</f>
      </c>
      <c r="CI25" s="126">
        <f>IF(CG25&lt;&gt;"",CG$5,0)</f>
      </c>
      <c r="CJ25" s="125">
        <f>IF(CG$6=0,RANK(CG25,CG$12:CG$42,0),RANK(CG25,CG$12:CG$42,1))</f>
      </c>
      <c r="CK25"/>
      <c r="CL25" s="126">
        <f>IF(COUNTA(CK$12:CK$42)=0,0.6*CK$5,IF(CK25="",0,IF(CK$6=0,IF(CK25&gt;=CK$8,CK$5,IF(CK25&lt;CK$6,0,0.6*CK$5+0.4*CK$5*(CK25-CK$7)/(CK$8-CK$7))),IF(CK25&lt;=CK$8,CK$5,IF(CK25&gt;CK$6,0,0.6*CK$5+0.4*CK$5*(CK25-CK$7)/(CK$8-CK$7))))))</f>
      </c>
      <c r="CM25" s="126">
        <f>IF(CK25&lt;&gt;"",CK$5,0)</f>
      </c>
      <c r="CN25" s="125">
        <f>IF(CK$6=0,RANK(CK25,CK$12:CK$42,0),RANK(CK25,CK$12:CK$42,1))</f>
      </c>
      <c r="CO25"/>
      <c r="CP25" s="126">
        <f>IF(COUNTA(CO$12:CO$42)=0,0.6*CO$5,IF(CO25="",0,IF(CO$6=0,IF(CO25&gt;=CO$8,CO$5,IF(CO25&lt;CO$6,0,0.6*CO$5+0.4*CO$5*(CO25-CO$7)/(CO$8-CO$7))),IF(CO25&lt;=CO$8,CO$5,IF(CO25&gt;CO$6,0,0.6*CO$5+0.4*CO$5*(CO25-CO$7)/(CO$8-CO$7))))))</f>
      </c>
      <c r="CQ25" s="126">
        <f>IF(CO25&lt;&gt;"",CO$5,0)</f>
      </c>
      <c r="CR25" s="125">
        <f>IF(CO$6=0,RANK(CO25,CO$12:CO$42,0),RANK(CO25,CO$12:CO$42,1))</f>
      </c>
      <c r="CS25"/>
      <c r="CT25" s="126">
        <f>IF(COUNTA(CS$12:CS$42)=0,0.6*CS$5,IF(CS25="",0,IF(CS$6=0,IF(CS25&gt;=CS$8,CS$5,IF(CS25&lt;CS$6,0,0.6*CS$5+0.4*CS$5*(CS25-CS$7)/(CS$8-CS$7))),IF(CS25&lt;=CS$8,CS$5,IF(CS25&gt;CS$6,0,0.6*CS$5+0.4*CS$5*(CS25-CS$7)/(CS$8-CS$7))))))</f>
      </c>
      <c r="CU25" s="126">
        <f>IF(CS25&lt;&gt;"",CS$5,0)</f>
      </c>
      <c r="CV25" s="125">
        <f>IF(CS$6=0,RANK(CS25,CS$12:CS$42,0),RANK(CS25,CS$12:CS$42,1))</f>
      </c>
      <c r="CW25" s="126">
        <v>-3.52523702186552</v>
      </c>
      <c r="CX25" s="126">
        <f>IF(COUNTA(CW$12:CW$42)=0,0.6*CW$5,IF(CW25="",0,IF(CW$6=0,IF(CW25&gt;=CW$8,CW$5,IF(CW25&lt;CW$6,0,0.6*CW$5+0.4*CW$5*(CW25-CW$7)/(CW$8-CW$7))),IF(CW25&lt;=CW$8,CW$5,IF(CW25&gt;CW$6,0,0.6*CW$5+0.4*CW$5*(CW25-CW$7)/(CW$8-CW$7))))))</f>
      </c>
      <c r="CY25" s="126">
        <f>IF(CW25&lt;&gt;"",CW$5,0)</f>
      </c>
      <c r="CZ25" s="125">
        <f>IF(CW$6=0,RANK(CW25,CW$12:CW$42,0),RANK(CW25,CW$12:CW$42,1))</f>
      </c>
      <c r="DA25" s="126">
        <v>0.0901622022645796</v>
      </c>
      <c r="DB25" s="126">
        <f>IF(COUNTA(DA$12:DA$42)=0,0.6*DA$5,IF(DA25="",0,IF(DA$6=0,IF(DA25&gt;=DA$8,DA$5,IF(DA25&lt;DA$6,0,0.6*DA$5+0.4*DA$5*(DA25-DA$7)/(DA$8-DA$7))),IF(DA25&lt;=DA$8,DA$5,IF(DA25&gt;DA$6,0,0.6*DA$5+0.4*DA$5*(DA25-DA$7)/(DA$8-DA$7))))))</f>
      </c>
      <c r="DC25" s="126">
        <f>IF(DA25&lt;&gt;"",DA$5,0)</f>
      </c>
      <c r="DD25" s="125">
        <f>IF(DA$6=0,RANK(DA25,DA$12:DA$42,0),RANK(DA25,DA$12:DA$42,1))</f>
      </c>
      <c r="DE25" s="126">
        <v>-1.6505550692016</v>
      </c>
      <c r="DF25" s="126">
        <f>IF(COUNTA(DE$12:DE$42)=0,0.6*DE$5,IF(DE25="",0,IF(DE$6=0,IF(DE25&gt;=DE$8,DE$5,IF(DE25&lt;DE$6,0,0.6*DE$5+0.4*DE$5*(DE25-DE$7)/(DE$8-DE$7))),IF(DE25&lt;=DE$8,DE$5,IF(DE25&gt;DE$6,0,0.6*DE$5+0.4*DE$5*(DE25-DE$7)/(DE$8-DE$7))))))</f>
      </c>
      <c r="DG25" s="126">
        <f>IF(DE25&lt;&gt;"",DE$5,0)</f>
      </c>
      <c r="DH25" s="125">
        <f>IF(DE$6=0,RANK(DE25,DE$12:DE$42,0),RANK(DE25,DE$12:DE$42,1))</f>
      </c>
      <c r="DI25" s="126">
        <v>3.26103503932755</v>
      </c>
      <c r="DJ25" s="126">
        <f>IF(COUNTA(DI$12:DI$42)=0,0.6*DI$5,IF(DI25="",0,IF(DI$6=0,IF(DI25&gt;=DI$8,DI$5,IF(DI25&lt;DI$6,0,0.6*DI$5+0.4*DI$5*(DI25-DI$7)/(DI$8-DI$7))),IF(DI25&lt;=DI$8,DI$5,IF(DI25&gt;DI$6,0,0.6*DI$5+0.4*DI$5*(DI25-DI$7)/(DI$8-DI$7))))))</f>
      </c>
      <c r="DK25" s="126">
        <f>IF(DI25&lt;&gt;"",DI$5,0)</f>
      </c>
      <c r="DL25" s="125">
        <f>IF(DI$6=0,RANK(DI25,DI$12:DI$42,0),RANK(DI25,DI$12:DI$42,1))</f>
      </c>
      <c r="DM25" s="126">
        <v>1.52</v>
      </c>
      <c r="DN25" s="126">
        <f>IF(COUNTA(DM$12:DM$42)=0,0.6*DM$5,IF(DM25="",0,IF(DM$6=0,IF(DM25&gt;=DM$8,DM$5,IF(DM25&lt;DM$6,0,0.6*DM$5+0.4*DM$5*(DM25-DM$7)/(DM$8-DM$7))),IF(DM25&lt;=DM$8,DM$5,IF(DM25&gt;DM$6,0,0.6*DM$5+0.4*DM$5*(DM25-DM$7)/(DM$8-DM$7))))))</f>
      </c>
      <c r="DO25" s="126">
        <f>IF(DM25&lt;&gt;"",DM$5,0)</f>
      </c>
      <c r="DP25" s="125">
        <f>IF(DM$6=0,RANK(DM25,DM$12:DM$42,0),RANK(DM25,DM$12:DM$42,1))</f>
      </c>
      <c r="DQ25" s="126">
        <v>1.87</v>
      </c>
      <c r="DR25" s="126">
        <f>IF(COUNTA(DQ$12:DQ$42)=0,0.6*DQ$5,IF(DQ25="",0,IF(DQ$6=0,IF(DQ25&gt;=DQ$8,DQ$5,IF(DQ25&lt;DQ$6,0,0.6*DQ$5+0.4*DQ$5*(DQ25-DQ$7)/(DQ$8-DQ$7))),IF(DQ25&lt;=DQ$8,DQ$5,IF(DQ25&gt;DQ$6,0,0.6*DQ$5+0.4*DQ$5*(DQ25-DQ$7)/(DQ$8-DQ$7))))))</f>
      </c>
      <c r="DS25" s="126">
        <f>IF(DQ25&lt;&gt;"",DQ$5,0)</f>
      </c>
      <c r="DT25" s="125">
        <f>IF(DQ$6=0,RANK(DQ25,DQ$12:DQ$42,0),RANK(DQ25,DQ$12:DQ$42,1))</f>
      </c>
      <c r="DU25" s="126">
        <v>0.72</v>
      </c>
      <c r="DV25" s="126">
        <f>IF(COUNTA(DU$12:DU$42)=0,0.6*DU$5,IF(DU25="",0,IF(DU$6=0,IF(DU25&gt;=DU$8,DU$5,IF(DU25&lt;DU$6,0,0.6*DU$5+0.4*DU$5*(DU25-DU$7)/(DU$8-DU$7))),IF(DU25&lt;=DU$8,DU$5,IF(DU25&gt;DU$6,0,0.6*DU$5+0.4*DU$5*(DU25-DU$7)/(DU$8-DU$7))))))</f>
      </c>
      <c r="DW25" s="126">
        <f>IF(DU25&lt;&gt;"",DU$5,0)</f>
      </c>
      <c r="DX25" s="125">
        <f>IF(DU$6=0,RANK(DU25,DU$12:DU$42,0),RANK(DU25,DU$12:DU$42,1))</f>
      </c>
      <c r="DY25" s="126">
        <v>0.92</v>
      </c>
      <c r="DZ25" s="126">
        <f>IF(COUNTA(DY$12:DY$42)=0,0.6*DY$5,IF(DY25="",0,IF(DY$6=0,IF(DY25&gt;=DY$8,DY$5,IF(DY25&lt;DY$6,0,0.6*DY$5+0.4*DY$5*(DY25-DY$7)/(DY$8-DY$7))),IF(DY25&lt;=DY$8,DY$5,IF(DY25&gt;DY$6,0,0.6*DY$5+0.4*DY$5*(DY25-DY$7)/(DY$8-DY$7))))))</f>
      </c>
      <c r="EA25" s="126">
        <f>IF(DY25&lt;&gt;"",DY$5,0)</f>
      </c>
      <c r="EB25" s="125">
        <f>IF(DY$6=0,RANK(DY25,DY$12:DY$42,0),RANK(DY25,DY$12:DY$42,1))</f>
      </c>
      <c r="EC25" s="126">
        <v>98.26</v>
      </c>
      <c r="ED25" s="126">
        <v>91.77</v>
      </c>
      <c r="EE25" s="126">
        <f>IF((COUNTA(EC$12:EC$42)+COUNTA(ED$12:ED$42)=0),0.6*EC$5,IF(OR(EC25="",ED25=""),0,IF(EC$6=0,IF(EC25&gt;=EC$8,EC$5,IF(EC25&lt;ED25,0,EC$5*(EC25-ED25)/(EC$8-ED25))),IF(EC25&lt;=EC$8,EC$5,IF(EC25&gt;ED25,0,EC$5*(EC25-ED25)/(EC$8-ED25))))))</f>
      </c>
      <c r="EF25" s="126">
        <f>IF(OR(EC25="",ED25=""),0,EC$5)</f>
      </c>
      <c r="EG25" s="125">
        <f>IF(EC$6=0,RANK(EE25,EE$12:EE$42,0),RANK(EE25,EE$12:EE$42,1))</f>
      </c>
      <c r="EH25" s="126">
        <v>98.26</v>
      </c>
      <c r="EI25" s="126">
        <v>86.71</v>
      </c>
      <c r="EJ25" s="126">
        <f>IF((COUNTA(EH$12:EH$42)+COUNTA(EI$12:EI$42)=0),0.6*EH$5,IF(OR(EH25="",EI25=""),0,IF(EH$6=0,IF(EH25&gt;=EH$8,EH$5,IF(EH25&lt;EI25,0,EH$5*(EH25-EI25)/(EH$8-EI25))),IF(EH25&lt;=EH$8,EH$5,IF(EH25&gt;EI25,0,EH$5*(EH25-EI25)/(EH$8-EI25))))))</f>
      </c>
      <c r="EK25" s="126">
        <f>IF(OR(EH25="",EI25=""),0,EH$5)</f>
      </c>
      <c r="EL25" s="125">
        <f>IF(EH$6=0,RANK(EJ25,EJ$12:EJ$42,0),RANK(EJ25,EJ$12:EJ$42,1))</f>
      </c>
      <c r="EM25" s="126">
        <v>100</v>
      </c>
      <c r="EN25" s="126">
        <v>98.52</v>
      </c>
      <c r="EO25" s="126">
        <f>IF((COUNTA(EM$12:EM$42)+COUNTA(EN$12:EN$42)=0),0.6*EM$5,IF(OR(EM25="",EN25=""),0,IF(EM$6=0,IF(EM25&gt;=EM$8,EM$5,IF(EM25&lt;EN25,0,EM$5*(EM25-EN25)/(EM$8-EN25))),IF(EM25&lt;=EM$8,EM$5,IF(EM25&gt;EN25,0,EM$5*(EM25-EN25)/(EM$8-EN25))))))</f>
      </c>
      <c r="EP25" s="126">
        <f>IF(OR(EM25="",EN25=""),0,EM$5)</f>
      </c>
      <c r="EQ25" s="125">
        <f>IF(EM$6=0,RANK(EO25,EO$12:EO$42,0),RANK(EO25,EO$12:EO$42,1))</f>
      </c>
      <c r="ER25" s="126">
        <v>100</v>
      </c>
      <c r="ES25" s="126">
        <v>94.81</v>
      </c>
      <c r="ET25" s="126">
        <f>IF((COUNTA(ER$12:ER$42)+COUNTA(ES$12:ES$42)=0),0.6*ER$5,IF(OR(ER25="",ES25=""),0,IF(ER$6=0,IF(ER25&gt;=ER$8,ER$5,IF(ER25&lt;ES25,0,ER$5*(ER25-ES25)/(ER$8-ES25))),IF(ER25&lt;=ER$8,ER$5,IF(ER25&gt;ES25,0,ER$5*(ER25-ES25)/(ER$8-ES25))))))</f>
      </c>
      <c r="EU25" s="126">
        <f>IF(OR(ER25="",ES25=""),0,ER$5)</f>
      </c>
      <c r="EV25" s="125">
        <f>IF(ER$6=0,RANK(ET25,ET$12:ET$42,0),RANK(ET25,ET$12:ET$42,1))</f>
      </c>
      <c r="EW25" s="126">
        <v>1.92</v>
      </c>
      <c r="EX25" s="126">
        <v>4.79</v>
      </c>
      <c r="EY25" s="126">
        <f>IF((COUNTA(EW$12:EW$42)+COUNTA(EX$12:EX$42)=0),0.6*EW$5,IF(OR(EW25="",EX25=""),0,IF(EW$6=0,IF(EW25&gt;=EW$8,EW$5,IF(EW25&lt;EX25,0,EW$5*(EW25-EX25)/(EW$8-EX25))),IF(EW25&lt;=EW$8,EW$5,IF(EW25&gt;EX25,0,EW$5*(EW25-EX25)/(EW$8-EX25))))))</f>
      </c>
      <c r="EZ25" s="126">
        <f>IF(OR(EW25="",EX25=""),0,EW$5)</f>
      </c>
      <c r="FA25" s="125">
        <f>IF(EW$6=0,RANK(EY25,EY$12:EY$42,0),RANK(EY25,EY$12:EY$42,1))</f>
      </c>
      <c r="FB25" s="126">
        <v>1.92</v>
      </c>
      <c r="FC25" s="126">
        <v>5.73</v>
      </c>
      <c r="FD25" s="126">
        <f>IF((COUNTA(FB$12:FB$42)+COUNTA(FC$12:FC$42)=0),0.6*FB$5,IF(OR(FB25="",FC25=""),0,IF(FB$6=0,IF(FB25&gt;=FB$8,FB$5,IF(FB25&lt;FC25,0,FB$5*(FB25-FC25)/(FB$8-FC25))),IF(FB25&lt;=FB$8,FB$5,IF(FB25&gt;FC25,0,FB$5*(FB25-FC25)/(FB$8-FC25))))))</f>
      </c>
      <c r="FE25" s="126">
        <f>IF(OR(FB25="",FC25=""),0,FB$5)</f>
      </c>
      <c r="FF25" s="125">
        <f>IF(FB$6=0,RANK(FD25,FD$12:FD$42,0),RANK(FD25,FD$12:FD$42,1))</f>
      </c>
      <c r="FG25" s="126">
        <v>97.98</v>
      </c>
      <c r="FH25"/>
      <c r="FI25" s="126">
        <f>IF((COUNTA(FG$12:FG$42)+COUNTA(FH$12:FH$42)=0),0.6*FG$5,IF(OR(FG25="",FH25=""),0,IF(FG$6=0,IF(FG25&gt;=FG$8,FG$5,IF(FG25&lt;FH25,0,FG$5*(FG25-FH25)/(FG$8-FH25))),IF(FG25&lt;=FG$8,FG$5,IF(FG25&gt;FH25,0,FG$5*(FG25-FH25)/(FG$8-FH25))))))</f>
      </c>
      <c r="FJ25" s="126">
        <f>IF(OR(FG25="",FH25=""),0,FG$5)</f>
      </c>
      <c r="FK25" s="125">
        <f>IF(FG$6=0,RANK(FI25,FI$12:FI$42,0),RANK(FI25,FI$12:FI$42,1))</f>
      </c>
      <c r="FL25" s="126">
        <v>97.98</v>
      </c>
      <c r="FM25"/>
      <c r="FN25" s="126">
        <f>IF((COUNTA(FL$12:FL$42)+COUNTA(FM$12:FM$42)=0),0.6*FL$5,IF(OR(FL25="",FM25=""),0,IF(FL$6=0,IF(FL25&gt;=FL$8,FL$5,IF(FL25&lt;FM25,0,FL$5*(FL25-FM25)/(FL$8-FM25))),IF(FL25&lt;=FL$8,FL$5,IF(FL25&gt;FM25,0,FL$5*(FL25-FM25)/(FL$8-FM25))))))</f>
      </c>
      <c r="FO25" s="126">
        <f>IF(OR(FL25="",FM25=""),0,FL$5)</f>
      </c>
      <c r="FP25" s="125">
        <f>IF(FL$6=0,RANK(FN25,FN$12:FN$42,0),RANK(FN25,FN$12:FN$42,1))</f>
      </c>
      <c r="FQ25" s="126">
        <v>99.23</v>
      </c>
      <c r="FR25" s="126">
        <v>100</v>
      </c>
      <c r="FS25" s="126">
        <f>IF((COUNTA(FQ$12:FQ$42)+COUNTA(FR$12:FR$42)=0),0.6*FQ$5,IF(OR(FQ25="",FR25=""),0,IF(FQ$6=0,IF(FQ25&gt;=FQ$8,FQ$5,IF(FQ25&lt;FR25,0,FQ$5*(FQ25-FR25)/(FQ$8-FR25))),IF(FQ25&lt;=FQ$8,FQ$5,IF(FQ25&gt;FR25,0,FQ$5*(FQ25-FR25)/(FQ$8-FR25))))))</f>
      </c>
      <c r="FT25" s="126">
        <f>IF(OR(FQ25="",FR25=""),0,FQ$5)</f>
      </c>
      <c r="FU25" s="125">
        <f>IF(FQ$6=0,RANK(FS25,FS$12:FS$42,0),RANK(FS25,FS$12:FS$42,1))</f>
      </c>
      <c r="FV25" s="126">
        <v>99.23</v>
      </c>
      <c r="FW25" s="126">
        <v>100</v>
      </c>
      <c r="FX25" s="126">
        <f>IF((COUNTA(FV$12:FV$42)+COUNTA(FW$12:FW$42)=0),0.6*FV$5,IF(OR(FV25="",FW25=""),0,IF(FV$6=0,IF(FV25&gt;=FV$8,FV$5,IF(FV25&lt;FW25,0,FV$5*(FV25-FW25)/(FV$8-FW25))),IF(FV25&lt;=FV$8,FV$5,IF(FV25&gt;FW25,0,FV$5*(FV25-FW25)/(FV$8-FW25))))))</f>
      </c>
      <c r="FY25" s="126">
        <f>IF(OR(FV25="",FW25=""),0,FV$5)</f>
      </c>
      <c r="FZ25" s="125">
        <f>IF(FV$6=0,RANK(FX25,FX$12:FX$42,0),RANK(FX25,FX$12:FX$42,1))</f>
      </c>
      <c r="GA25" s="126">
        <v>2.47</v>
      </c>
      <c r="GB25" s="126">
        <v>2.54</v>
      </c>
      <c r="GC25" s="126">
        <f>IF((COUNTA(GA$12:GA$42)+COUNTA(GB$12:GB$42)=0),0.6*GA$5,IF(OR(GA25="",GB25=""),0,IF(GA$6=0,IF(GA25&gt;=GA$8,GA$5,IF(GA25&lt;GB25,0,GA$5*(GA25-GB25)/(GA$8-GB25))),IF(GA25&lt;=GA$8,GA$5,IF(GA25&gt;GB25,0,GA$5*(GA25-GB25)/(GA$8-GB25))))))</f>
      </c>
      <c r="GD25" s="126">
        <f>IF(OR(GA25="",GB25=""),0,GA$5)</f>
      </c>
      <c r="GE25" s="125">
        <f>IF(GA$6=0,RANK(GC25,GC$12:GC$42,0),RANK(GC25,GC$12:GC$42,1))</f>
      </c>
      <c r="GF25" s="126">
        <v>2.47</v>
      </c>
      <c r="GG25" s="126">
        <v>2.7</v>
      </c>
      <c r="GH25" s="126">
        <f>IF((COUNTA(GF$12:GF$42)+COUNTA(GG$12:GG$42)=0),0.6*GF$5,IF(OR(GF25="",GG25=""),0,IF(GF$6=0,IF(GF25&gt;=GF$8,GF$5,IF(GF25&lt;GG25,0,GF$5*(GF25-GG25)/(GF$8-GG25))),IF(GF25&lt;=GF$8,GF$5,IF(GF25&gt;GG25,0,GF$5*(GF25-GG25)/(GF$8-GG25))))))</f>
      </c>
      <c r="GI25" s="126">
        <f>IF(OR(GF25="",GG25=""),0,GF$5)</f>
      </c>
      <c r="GJ25" s="125">
        <f>IF(GF$6=0,RANK(GH25,GH$12:GH$42,0),RANK(GH25,GH$12:GH$42,1))</f>
      </c>
      <c r="GK25" s="126">
        <v>100</v>
      </c>
      <c r="GL25" s="126">
        <v>100</v>
      </c>
      <c r="GM25" s="126">
        <f>IF((COUNTA(GK$12:GK$42)+COUNTA(GL$12:GL$42)=0),0.6*GK$5,IF(OR(GK25="",GL25=""),0,IF(GK$6=0,IF(GK25&gt;=GK$8,GK$5,IF(GK25&lt;GL25,0,GK$5*(GK25-GL25)/(GK$8-GL25))),IF(GK25&lt;=GK$8,GK$5,IF(GK25&gt;GL25,0,GK$5*(GK25-GL25)/(GK$8-GL25))))))</f>
      </c>
      <c r="GN25" s="126">
        <f>IF(OR(GK25="",GL25=""),0,GK$5)</f>
      </c>
      <c r="GO25" s="125">
        <f>IF(GK$6=0,RANK(GM25,GM$12:GM$42,0),RANK(GM25,GM$12:GM$42,1))</f>
      </c>
      <c r="GP25" s="126">
        <v>100</v>
      </c>
      <c r="GQ25" s="126">
        <v>100</v>
      </c>
      <c r="GR25" s="126">
        <f>IF((COUNTA(GP$12:GP$42)+COUNTA(GQ$12:GQ$42)=0),0.6*GP$5,IF(OR(GP25="",GQ25=""),0,IF(GP$6=0,IF(GP25&gt;=GP$8,GP$5,IF(GP25&lt;GQ25,0,GP$5*(GP25-GQ25)/(GP$8-GQ25))),IF(GP25&lt;=GP$8,GP$5,IF(GP25&gt;GQ25,0,GP$5*(GP25-GQ25)/(GP$8-GQ25))))))</f>
      </c>
      <c r="GS25" s="126">
        <f>IF(OR(GP25="",GQ25=""),0,GP$5)</f>
      </c>
      <c r="GT25" s="125">
        <f>IF(GP$6=0,RANK(GR25,GR$12:GR$42,0),RANK(GR25,GR$12:GR$42,1))</f>
      </c>
      <c r="GU25" s="126">
        <v>2.53</v>
      </c>
      <c r="GV25" s="126">
        <v>2.48</v>
      </c>
      <c r="GW25" s="126">
        <f>IF((COUNTA(GU$12:GU$42)+COUNTA(GV$12:GV$42)=0),0.6*GU$5,IF(OR(GU25="",GV25=""),0,IF(GU$6=0,IF(GU25&gt;=GU$8,GU$5,IF(GU25&lt;GV25,0,GU$5*(GU25-GV25)/(GU$8-GV25))),IF(GU25&lt;=GU$8,GU$5,IF(GU25&gt;GV25,0,GU$5*(GU25-GV25)/(GU$8-GV25))))))</f>
      </c>
      <c r="GX25" s="126">
        <f>IF(OR(GU25="",GV25=""),0,GU$5)</f>
      </c>
      <c r="GY25" s="125">
        <f>IF(GU$6=0,RANK(GW25,GW$12:GW$42,0),RANK(GW25,GW$12:GW$42,1))</f>
      </c>
      <c r="GZ25" s="126">
        <v>2.53</v>
      </c>
      <c r="HA25" s="126">
        <v>2.24</v>
      </c>
      <c r="HB25" s="126">
        <f>IF((COUNTA(GZ$12:GZ$42)+COUNTA(HA$12:HA$42)=0),0.6*GZ$5,IF(OR(GZ25="",HA25=""),0,IF(GZ$6=0,IF(GZ25&gt;=GZ$8,GZ$5,IF(GZ25&lt;HA25,0,GZ$5*(GZ25-HA25)/(GZ$8-HA25))),IF(GZ25&lt;=GZ$8,GZ$5,IF(GZ25&gt;HA25,0,GZ$5*(GZ25-HA25)/(GZ$8-HA25))))))</f>
      </c>
      <c r="HC25" s="126">
        <f>IF(OR(GZ25="",HA25=""),0,GZ$5)</f>
      </c>
      <c r="HD25" s="125">
        <f>IF(GZ$6=0,RANK(HB25,HB$12:HB$42,0),RANK(HB25,HB$12:HB$42,1))</f>
      </c>
      <c r="HE25" s="126">
        <v>0</v>
      </c>
      <c r="HF25" s="126">
        <v>0</v>
      </c>
      <c r="HG25" s="126">
        <f>IF((COUNTA(HE$12:HE$42)+COUNTA(HF$12:HF$42)=0),0.6*HE$5,IF(OR(HE25="",HF25=""),0,IF(HE$6=0,IF(HE25&gt;=HE$8,HE$5,IF(HE25&lt;HF25,0,HE$5*(HE25-HF25)/(HE$8-HF25))),IF(HE25&lt;=HE$8,HE$5,IF(HE25&gt;HF25,0,HE$5*(HE25-HF25)/(HE$8-HF25))))))</f>
      </c>
      <c r="HH25" s="126">
        <f>IF(OR(HE25="",HF25=""),0,HE$5)</f>
      </c>
      <c r="HI25" s="125">
        <f>IF(HE$6=0,RANK(HG25,HG$12:HG$42,0),RANK(HG25,HG$12:HG$42,1))</f>
      </c>
      <c r="HJ25" s="126">
        <v>0</v>
      </c>
      <c r="HK25" s="126">
        <v>0</v>
      </c>
      <c r="HL25" s="126">
        <f>IF((COUNTA(HJ$12:HJ$42)+COUNTA(HK$12:HK$42)=0),0.6*HJ$5,IF(OR(HJ25="",HK25=""),0,IF(HJ$6=0,IF(HJ25&gt;=HJ$8,HJ$5,IF(HJ25&lt;HK25,0,HJ$5*(HJ25-HK25)/(HJ$8-HK25))),IF(HJ25&lt;=HJ$8,HJ$5,IF(HJ25&gt;HK25,0,HJ$5*(HJ25-HK25)/(HJ$8-HK25))))))</f>
      </c>
      <c r="HM25" s="126">
        <f>IF(OR(HJ25="",HK25=""),0,HJ$5)</f>
      </c>
      <c r="HN25" s="125">
        <f>IF(HJ$6=0,RANK(HL25,HL$12:HL$42,0),RANK(HL25,HL$12:HL$42,1))</f>
      </c>
      <c r="HO25" s="126">
        <v>30.01</v>
      </c>
      <c r="HP25" s="126">
        <v>20.48</v>
      </c>
      <c r="HQ25" s="126">
        <f>IF((COUNTA(HO$12:HO$42)+COUNTA(HP$12:HP$42)=0),0.6*HO$5,IF(OR(HO25="",HP25=""),0,IF(HO$6=0,IF(HO25&gt;=HO$8,HO$5,IF(HO25&lt;HP25,0,HO$5*(HO25-HP25)/(HO$8-HP25))),IF(HO25&lt;=HO$8,HO$5,IF(HO25&gt;HP25,0,HO$5*(HO25-HP25)/(HO$8-HP25))))))</f>
      </c>
      <c r="HR25" s="126">
        <f>IF(OR(HO25="",HP25=""),0,HO$5)</f>
      </c>
      <c r="HS25" s="125">
        <f>IF(HO$6=0,RANK(HQ25,HQ$12:HQ$42,0),RANK(HQ25,HQ$12:HQ$42,1))</f>
      </c>
      <c r="HT25" s="126">
        <v>30.01</v>
      </c>
      <c r="HU25" s="126">
        <v>21.23</v>
      </c>
      <c r="HV25" s="126">
        <f>IF((COUNTA(HT$12:HT$42)+COUNTA(HU$12:HU$42)=0),0.6*HT$5,IF(OR(HT25="",HU25=""),0,IF(HT$6=0,IF(HT25&gt;=HT$8,HT$5,IF(HT25&lt;HU25,0,HT$5*(HT25-HU25)/(HT$8-HU25))),IF(HT25&lt;=HT$8,HT$5,IF(HT25&gt;HU25,0,HT$5*(HT25-HU25)/(HT$8-HU25))))))</f>
      </c>
      <c r="HW25" s="126">
        <f>IF(OR(HT25="",HU25=""),0,HT$5)</f>
      </c>
      <c r="HX25" s="125">
        <f>IF(HT$6=0,RANK(HV25,HV$12:HV$42,0),RANK(HV25,HV$12:HV$42,1))</f>
      </c>
      <c r="HY25" s="126">
        <v>4.93</v>
      </c>
      <c r="HZ25" s="126">
        <v>8.36</v>
      </c>
      <c r="IA25" s="126">
        <f>IF((COUNTA(HY$12:HY$42)+COUNTA(HZ$12:HZ$42)=0),0.6*HY$5,IF(OR(HY25="",HZ25=""),0,IF(HY$6=0,IF(HY25&gt;=HY$8,HY$5,IF(HY25&lt;HZ25,0,HY$5*(HY25-HZ25)/(HY$8-HZ25))),IF(HY25&lt;=HY$8,HY$5,IF(HY25&gt;HZ25,0,HY$5*(HY25-HZ25)/(HY$8-HZ25))))))</f>
      </c>
      <c r="IB25" s="126">
        <f>IF(OR(HY25="",HZ25=""),0,HY$5)</f>
      </c>
      <c r="IC25" s="125">
        <f>IF(HY$6=0,RANK(IA25,IA$12:IA$42,0),RANK(IA25,IA$12:IA$42,1))</f>
      </c>
      <c r="ID25" s="126">
        <v>4.93</v>
      </c>
      <c r="IE25" s="126">
        <v>8.8</v>
      </c>
      <c r="IF25" s="126">
        <f>IF((COUNTA(ID$12:ID$42)+COUNTA(IE$12:IE$42)=0),0.6*ID$5,IF(OR(ID25="",IE25=""),0,IF(ID$6=0,IF(ID25&gt;=ID$8,ID$5,IF(ID25&lt;IE25,0,ID$5*(ID25-IE25)/(ID$8-IE25))),IF(ID25&lt;=ID$8,ID$5,IF(ID25&gt;IE25,0,ID$5*(ID25-IE25)/(ID$8-IE25))))))</f>
      </c>
      <c r="IG25" s="126">
        <f>IF(OR(ID25="",IE25=""),0,ID$5)</f>
      </c>
      <c r="IH25" s="125">
        <f>IF(ID$6=0,RANK(IF25,IF$12:IF$42,0),RANK(IF25,IF$12:IF$42,1))</f>
      </c>
      <c r="II25" s="126">
        <v>96.15</v>
      </c>
      <c r="IJ25" s="126">
        <v>92.787821</v>
      </c>
      <c r="IK25" s="126">
        <f>IF((COUNTA(II$12:II$42)+COUNTA(IJ$12:IJ$42)=0),0.6*II$5,IF(OR(II25="",IJ25=""),0,IF(II$6=0,IF(II25&gt;=II$8,II$5,IF(II25&lt;IJ25,0,II$5*(II25-IJ25)/(II$8-IJ25))),IF(II25&lt;=II$8,II$5,IF(II25&gt;IJ25,0,II$5*(II25-IJ25)/(II$8-IJ25))))))</f>
      </c>
      <c r="IL25" s="126">
        <f>IF(OR(II25="",IJ25=""),0,II$5)</f>
      </c>
      <c r="IM25" s="125">
        <f>IF(II$6=0,RANK(IK25,IK$12:IK$42,0),RANK(IK25,IK$12:IK$42,1))</f>
      </c>
      <c r="IN25" s="126">
        <v>96.15</v>
      </c>
      <c r="IO25" s="126">
        <v>87.235665</v>
      </c>
      <c r="IP25" s="126">
        <f>IF((COUNTA(IN$12:IN$42)+COUNTA(IO$12:IO$42)=0),0.6*IN$5,IF(OR(IN25="",IO25=""),0,IF(IN$6=0,IF(IN25&gt;=IN$8,IN$5,IF(IN25&lt;IO25,0,IN$5*(IN25-IO25)/(IN$8-IO25))),IF(IN25&lt;=IN$8,IN$5,IF(IN25&gt;IO25,0,IN$5*(IN25-IO25)/(IN$8-IO25))))))</f>
      </c>
      <c r="IQ25" s="126">
        <f>IF(OR(IN25="",IO25=""),0,IN$5)</f>
      </c>
      <c r="IR25" s="125">
        <f>IF(IN$6=0,RANK(IP25,IP$12:IP$42,0),RANK(IP25,IP$12:IP$42,1))</f>
      </c>
      <c r="IS25" s="126">
        <v>100</v>
      </c>
      <c r="IT25"/>
      <c r="IU25" s="126">
        <f>IF((COUNTA(IS$12:IS$42)+COUNTA(IT$12:IT$42)=0),0.6*IS$5,IF(OR(IS25="",IT25=""),0,IF(IS$6=0,IF(IS25&gt;=IS$8,IS$5,IF(IS25&lt;IT25,0,IS$5*(IS25-IT25)/(IS$8-IT25))),IF(IS25&lt;=IS$8,IS$5,IF(IS25&gt;IT25,0,IS$5*(IS25-IT25)/(IS$8-IT25))))))</f>
      </c>
      <c r="IV25" s="126">
        <f>IF(OR(IS25="",IT25=""),0,IS$5)</f>
      </c>
      <c r="IW25" s="125">
        <f>IF(IS$6=0,RANK(IU25,IU$12:IU$42,0),RANK(IU25,IU$12:IU$42,1))</f>
      </c>
      <c r="IX25" s="126">
        <v>100</v>
      </c>
      <c r="IY25"/>
      <c r="IZ25" s="126">
        <f>IF((COUNTA(IX$12:IX$42)+COUNTA(IY$12:IY$42)=0),0.6*IX$5,IF(OR(IX25="",IY25=""),0,IF(IX$6=0,IF(IX25&gt;=IX$8,IX$5,IF(IX25&lt;IY25,0,IX$5*(IX25-IY25)/(IX$8-IY25))),IF(IX25&lt;=IX$8,IX$5,IF(IX25&gt;IY25,0,IX$5*(IX25-IY25)/(IX$8-IY25))))))</f>
      </c>
      <c r="JA25" s="126">
        <f>IF(OR(IX25="",IY25=""),0,IX$5)</f>
      </c>
      <c r="JB25" s="125">
        <f>IF(IX$6=0,RANK(IZ25,IZ$12:IZ$42,0),RANK(IZ25,IZ$12:IZ$42,1))</f>
      </c>
      <c r="JC25" s="126">
        <v>2.22</v>
      </c>
      <c r="JD25" s="126">
        <v>4.72</v>
      </c>
      <c r="JE25" s="126">
        <f>IF((COUNTA(JC$12:JC$42)+COUNTA(JD$12:JD$42)=0),0.6*JC$5,IF(OR(JC25="",JD25=""),0,IF(JC$6=0,IF(JC25&gt;=JC$8,JC$5,IF(JC25&lt;JD25,0,JC$5*(JC25-JD25)/(JC$8-JD25))),IF(JC25&lt;=JC$8,JC$5,IF(JC25&gt;JD25,0,JC$5*(JC25-JD25)/(JC$8-JD25))))))</f>
      </c>
      <c r="JF25" s="126">
        <f>IF(OR(JC25="",JD25=""),0,JC$5)</f>
      </c>
      <c r="JG25" s="125">
        <f>IF(JC$6=0,RANK(JE25,JE$12:JE$42,0),RANK(JE25,JE$12:JE$42,1))</f>
      </c>
      <c r="JH25" s="126">
        <v>2.22</v>
      </c>
      <c r="JI25" s="126">
        <v>6.18</v>
      </c>
      <c r="JJ25" s="126">
        <f>IF((COUNTA(JH$12:JH$42)+COUNTA(JI$12:JI$42)=0),0.6*JH$5,IF(OR(JH25="",JI25=""),0,IF(JH$6=0,IF(JH25&gt;=JH$8,JH$5,IF(JH25&lt;JI25,0,JH$5*(JH25-JI25)/(JH$8-JI25))),IF(JH25&lt;=JH$8,JH$5,IF(JH25&gt;JI25,0,JH$5*(JH25-JI25)/(JH$8-JI25))))))</f>
      </c>
      <c r="JK25" s="126">
        <f>IF(OR(JH25="",JI25=""),0,JH$5)</f>
      </c>
      <c r="JL25" s="125">
        <f>IF(JH$6=0,RANK(JJ25,JJ$12:JJ$42,0),RANK(JJ25,JJ$12:JJ$42,1))</f>
      </c>
      <c r="JM25" s="126">
        <v>98.52</v>
      </c>
      <c r="JN25"/>
      <c r="JO25" s="126">
        <f>IF((COUNTA(JM$12:JM$42)+COUNTA(JN$12:JN$42)=0),0.6*JM$5,IF(OR(JM25="",JN25=""),0,IF(JM$6=0,IF(JM25&gt;=JM$8,JM$5,IF(JM25&lt;JN25,0,JM$5*(JM25-JN25)/(JM$8-JN25))),IF(JM25&lt;=JM$8,JM$5,IF(JM25&gt;JN25,0,JM$5*(JM25-JN25)/(JM$8-JN25))))))</f>
      </c>
      <c r="JP25" s="126">
        <f>IF(OR(JM25="",JN25=""),0,JM$5)</f>
      </c>
      <c r="JQ25" s="125">
        <f>IF(JM$6=0,RANK(JO25,JO$12:JO$42,0),RANK(JO25,JO$12:JO$42,1))</f>
      </c>
      <c r="JR25" s="126">
        <v>98.52</v>
      </c>
      <c r="JS25"/>
      <c r="JT25" s="126">
        <f>IF((COUNTA(JR$12:JR$42)+COUNTA(JS$12:JS$42)=0),0.6*JR$5,IF(OR(JR25="",JS25=""),0,IF(JR$6=0,IF(JR25&gt;=JR$8,JR$5,IF(JR25&lt;JS25,0,JR$5*(JR25-JS25)/(JR$8-JS25))),IF(JR25&lt;=JR$8,JR$5,IF(JR25&gt;JS25,0,JR$5*(JR25-JS25)/(JR$8-JS25))))))</f>
      </c>
      <c r="JU25" s="126">
        <f>IF(OR(JR25="",JS25=""),0,JR$5)</f>
      </c>
      <c r="JV25" s="125">
        <f>IF(JR$6=0,RANK(JT25,JT$12:JT$42,0),RANK(JT25,JT$12:JT$42,1))</f>
      </c>
      <c r="JW25" s="126">
        <v>98.2</v>
      </c>
      <c r="JX25" s="126">
        <v>99.54</v>
      </c>
      <c r="JY25" s="126">
        <f>IF((COUNTA(JW$12:JW$42)+COUNTA(JX$12:JX$42)=0),0.6*JW$5,IF(OR(JW25="",JX25=""),0,IF(JW$6=0,IF(JW25&gt;=JW$8,JW$5,IF(JW25&lt;JX25,0,JW$5*(JW25-JX25)/(JW$8-JX25))),IF(JW25&lt;=JW$8,JW$5,IF(JW25&gt;JX25,0,JW$5*(JW25-JX25)/(JW$8-JX25))))))</f>
      </c>
      <c r="JZ25" s="126">
        <f>IF(OR(JW25="",JX25=""),0,JW$5)</f>
      </c>
      <c r="KA25" s="125">
        <f>IF(JW$6=0,RANK(JY25,JY$12:JY$42,0),RANK(JY25,JY$12:JY$42,1))</f>
      </c>
      <c r="KB25" s="126">
        <v>98.2</v>
      </c>
      <c r="KC25" s="126">
        <v>99.26</v>
      </c>
      <c r="KD25" s="126">
        <f>IF((COUNTA(KB$12:KB$42)+COUNTA(KC$12:KC$42)=0),0.6*KB$5,IF(OR(KB25="",KC25=""),0,IF(KB$6=0,IF(KB25&gt;=KB$8,KB$5,IF(KB25&lt;KC25,0,KB$5*(KB25-KC25)/(KB$8-KC25))),IF(KB25&lt;=KB$8,KB$5,IF(KB25&gt;KC25,0,KB$5*(KB25-KC25)/(KB$8-KC25))))))</f>
      </c>
      <c r="KE25" s="126">
        <f>IF(OR(KB25="",KC25=""),0,KB$5)</f>
      </c>
      <c r="KF25" s="125">
        <f>IF(KB$6=0,RANK(KD25,KD$12:KD$42,0),RANK(KD25,KD$12:KD$42,1))</f>
      </c>
      <c r="KG25" s="126">
        <v>3.3</v>
      </c>
      <c r="KH25" s="126">
        <v>2.5</v>
      </c>
      <c r="KI25" s="126">
        <f>IF((COUNTA(KG$12:KG$42)+COUNTA(KH$12:KH$42)=0),0.6*KG$5,IF(OR(KG25="",KH25=""),0,IF(KG$6=0,IF(KG25&gt;=KG$8,KG$5,IF(KG25&lt;KH25,0,KG$5*(KG25-KH25)/(KG$8-KH25))),IF(KG25&lt;=KG$8,KG$5,IF(KG25&gt;KH25,0,KG$5*(KG25-KH25)/(KG$8-KH25))))))</f>
      </c>
      <c r="KJ25" s="126">
        <f>IF(OR(KG25="",KH25=""),0,KG$5)</f>
      </c>
      <c r="KK25" s="125">
        <f>IF(KG$6=0,RANK(KI25,KI$12:KI$42,0),RANK(KI25,KI$12:KI$42,1))</f>
      </c>
      <c r="KL25" s="126">
        <v>3.3</v>
      </c>
      <c r="KM25" s="126">
        <v>2.79</v>
      </c>
      <c r="KN25" s="126">
        <f>IF((COUNTA(KL$12:KL$42)+COUNTA(KM$12:KM$42)=0),0.6*KL$5,IF(OR(KL25="",KM25=""),0,IF(KL$6=0,IF(KL25&gt;=KL$8,KL$5,IF(KL25&lt;KM25,0,KL$5*(KL25-KM25)/(KL$8-KM25))),IF(KL25&lt;=KL$8,KL$5,IF(KL25&gt;KM25,0,KL$5*(KL25-KM25)/(KL$8-KM25))))))</f>
      </c>
      <c r="KO25" s="126">
        <f>IF(OR(KL25="",KM25=""),0,KL$5)</f>
      </c>
      <c r="KP25" s="125">
        <f>IF(KL$6=0,RANK(KN25,KN$12:KN$42,0),RANK(KN25,KN$12:KN$42,1))</f>
      </c>
      <c r="KQ25" s="126">
        <v>100</v>
      </c>
      <c r="KR25" s="126">
        <v>100</v>
      </c>
      <c r="KS25" s="126">
        <f>IF((COUNTA(KQ$12:KQ$42)+COUNTA(KR$12:KR$42)=0),0.6*KQ$5,IF(OR(KQ25="",KR25=""),0,IF(KQ$6=0,IF(KQ25&gt;=KQ$8,KQ$5,IF(KQ25&lt;KR25,0,KQ$5*(KQ25-KR25)/(KQ$8-KR25))),IF(KQ25&lt;=KQ$8,KQ$5,IF(KQ25&gt;KR25,0,KQ$5*(KQ25-KR25)/(KQ$8-KR25))))))</f>
      </c>
      <c r="KT25" s="126">
        <f>IF(OR(KQ25="",KR25=""),0,KQ$5)</f>
      </c>
      <c r="KU25" s="125">
        <f>IF(KQ$6=0,RANK(KS25,KS$12:KS$42,0),RANK(KS25,KS$12:KS$42,1))</f>
      </c>
      <c r="KV25" s="126">
        <v>100</v>
      </c>
      <c r="KW25" s="126">
        <v>100</v>
      </c>
      <c r="KX25" s="126">
        <f>IF((COUNTA(KV$12:KV$42)+COUNTA(KW$12:KW$42)=0),0.6*KV$5,IF(OR(KV25="",KW25=""),0,IF(KV$6=0,IF(KV25&gt;=KV$8,KV$5,IF(KV25&lt;KW25,0,KV$5*(KV25-KW25)/(KV$8-KW25))),IF(KV25&lt;=KV$8,KV$5,IF(KV25&gt;KW25,0,KV$5*(KV25-KW25)/(KV$8-KW25))))))</f>
      </c>
      <c r="KY25" s="126">
        <f>IF(OR(KV25="",KW25=""),0,KV$5)</f>
      </c>
      <c r="KZ25" s="125">
        <f>IF(KV$6=0,RANK(KX25,KX$12:KX$42,0),RANK(KX25,KX$12:KX$42,1))</f>
      </c>
      <c r="LA25" s="126">
        <v>3.12</v>
      </c>
      <c r="LB25" s="126">
        <v>2.74</v>
      </c>
      <c r="LC25" s="126">
        <f>IF((COUNTA(LA$12:LA$42)+COUNTA(LB$12:LB$42)=0),0.6*LA$5,IF(OR(LA25="",LB25=""),0,IF(LA$6=0,IF(LA25&gt;=LA$8,LA$5,IF(LA25&lt;LB25,0,LA$5*(LA25-LB25)/(LA$8-LB25))),IF(LA25&lt;=LA$8,LA$5,IF(LA25&gt;LB25,0,LA$5*(LA25-LB25)/(LA$8-LB25))))))</f>
      </c>
      <c r="LD25" s="126">
        <f>IF(OR(LA25="",LB25=""),0,LA$5)</f>
      </c>
      <c r="LE25" s="125">
        <f>IF(LA$6=0,RANK(LC25,LC$12:LC$42,0),RANK(LC25,LC$12:LC$42,1))</f>
      </c>
      <c r="LF25" s="126">
        <v>3.12</v>
      </c>
      <c r="LG25" s="126">
        <v>2.6</v>
      </c>
      <c r="LH25" s="126">
        <f>IF((COUNTA(LF$12:LF$42)+COUNTA(LG$12:LG$42)=0),0.6*LF$5,IF(OR(LF25="",LG25=""),0,IF(LF$6=0,IF(LF25&gt;=LF$8,LF$5,IF(LF25&lt;LG25,0,LF$5*(LF25-LG25)/(LF$8-LG25))),IF(LF25&lt;=LF$8,LF$5,IF(LF25&gt;LG25,0,LF$5*(LF25-LG25)/(LF$8-LG25))))))</f>
      </c>
      <c r="LI25" s="126">
        <f>IF(OR(LF25="",LG25=""),0,LF$5)</f>
      </c>
      <c r="LJ25" s="125">
        <f>IF(LF$6=0,RANK(LH25,LH$12:LH$42,0),RANK(LH25,LH$12:LH$42,1))</f>
      </c>
      <c r="LK25" s="126">
        <v>0</v>
      </c>
      <c r="LL25" s="126">
        <v>0</v>
      </c>
      <c r="LM25" s="126">
        <f>IF((COUNTA(LK$12:LK$42)+COUNTA(LL$12:LL$42)=0),0.6*LK$5,IF(OR(LK25="",LL25=""),0,IF(LK$6=0,IF(LK25&gt;=LK$8,LK$5,IF(LK25&lt;LL25,0,LK$5*(LK25-LL25)/(LK$8-LL25))),IF(LK25&lt;=LK$8,LK$5,IF(LK25&gt;LL25,0,LK$5*(LK25-LL25)/(LK$8-LL25))))))</f>
      </c>
      <c r="LN25" s="126">
        <f>IF(OR(LK25="",LL25=""),0,LK$5)</f>
      </c>
      <c r="LO25" s="125">
        <f>IF(LK$6=0,RANK(LM25,LM$12:LM$42,0),RANK(LM25,LM$12:LM$42,1))</f>
      </c>
      <c r="LP25" s="126">
        <v>0</v>
      </c>
      <c r="LQ25" s="126">
        <v>0</v>
      </c>
      <c r="LR25" s="126">
        <f>IF((COUNTA(LP$12:LP$42)+COUNTA(LQ$12:LQ$42)=0),0.6*LP$5,IF(OR(LP25="",LQ25=""),0,IF(LP$6=0,IF(LP25&gt;=LP$8,LP$5,IF(LP25&lt;LQ25,0,LP$5*(LP25-LQ25)/(LP$8-LQ25))),IF(LP25&lt;=LP$8,LP$5,IF(LP25&gt;LQ25,0,LP$5*(LP25-LQ25)/(LP$8-LQ25))))))</f>
      </c>
      <c r="LS25" s="126">
        <f>IF(OR(LP25="",LQ25=""),0,LP$5)</f>
      </c>
      <c r="LT25" s="125">
        <f>IF(LP$6=0,RANK(LR25,LR$12:LR$42,0),RANK(LR25,LR$12:LR$42,1))</f>
      </c>
      <c r="LU25" s="126">
        <v>20.980712890625</v>
      </c>
      <c r="LV25"/>
      <c r="LW25" s="126">
        <f>IF((COUNTA(LU$12:LU$42)+COUNTA(LV$12:LV$42)=0),0.6*LU$5,IF(OR(LU25="",LV25=""),0,IF(LU$6=0,IF(LU25&gt;=LU$8,LU$5,IF(LU25&lt;LV25,0,LU$5*(LU25-LV25)/(LU$8-LV25))),IF(LU25&lt;=LU$8,LU$5,IF(LU25&gt;LV25,0,LU$5*(LU25-LV25)/(LU$8-LV25))))))</f>
      </c>
      <c r="LX25" s="126">
        <f>IF(OR(LU25="",LV25=""),0,LU$5)</f>
      </c>
      <c r="LY25" s="125">
        <f>IF(LU$6=0,RANK(LW25,LW$12:LW$42,0),RANK(LW25,LW$12:LW$42,1))</f>
      </c>
      <c r="LZ25" s="126">
        <v>20.980712890625</v>
      </c>
      <c r="MA25"/>
      <c r="MB25" s="126">
        <f>IF((COUNTA(LZ$12:LZ$42)+COUNTA(MA$12:MA$42)=0),0.6*LZ$5,IF(OR(LZ25="",MA25=""),0,IF(LZ$6=0,IF(LZ25&gt;=LZ$8,LZ$5,IF(LZ25&lt;MA25,0,LZ$5*(LZ25-MA25)/(LZ$8-MA25))),IF(LZ25&lt;=LZ$8,LZ$5,IF(LZ25&gt;MA25,0,LZ$5*(LZ25-MA25)/(LZ$8-MA25))))))</f>
      </c>
      <c r="MC25" s="126">
        <f>IF(OR(LZ25="",MA25=""),0,LZ$5)</f>
      </c>
      <c r="MD25" s="125">
        <f>IF(LZ$6=0,RANK(MB25,MB$12:MB$42,0),RANK(MB25,MB$12:MB$42,1))</f>
      </c>
      <c r="ME25" s="126">
        <v>3.7137890625</v>
      </c>
      <c r="MF25" s="126">
        <v>2.222705078125</v>
      </c>
      <c r="MG25" s="126">
        <f>IF((COUNTA(ME$12:ME$42)+COUNTA(MF$12:MF$42)=0),0.6*ME$5,IF(OR(ME25="",MF25=""),0,IF(ME$6=0,IF(ME25&gt;=ME$8,ME$5,IF(ME25&lt;MF25,0,ME$5*(ME25-MF25)/(ME$8-MF25))),IF(ME25&lt;=ME$8,ME$5,IF(ME25&gt;MF25,0,ME$5*(ME25-MF25)/(ME$8-MF25))))))</f>
      </c>
      <c r="MH25" s="126">
        <f>IF(OR(ME25="",MF25=""),0,ME$5)</f>
      </c>
      <c r="MI25" s="125">
        <f>IF(ME$6=0,RANK(MG25,MG$12:MG$42,0),RANK(MG25,MG$12:MG$42,1))</f>
      </c>
      <c r="MJ25" s="126">
        <v>3.7137890625</v>
      </c>
      <c r="MK25" s="126">
        <v>6.08775390625</v>
      </c>
      <c r="ML25" s="126">
        <f>IF((COUNTA(MJ$12:MJ$42)+COUNTA(MK$12:MK$42)=0),0.6*MJ$5,IF(OR(MJ25="",MK25=""),0,IF(MJ$6=0,IF(MJ25&gt;=MJ$8,MJ$5,IF(MJ25&lt;MK25,0,MJ$5*(MJ25-MK25)/(MJ$8-MK25))),IF(MJ25&lt;=MJ$8,MJ$5,IF(MJ25&gt;MK25,0,MJ$5*(MJ25-MK25)/(MJ$8-MK25))))))</f>
      </c>
      <c r="MM25" s="126">
        <f>IF(OR(MJ25="",MK25=""),0,MJ$5)</f>
      </c>
      <c r="MN25" s="125">
        <f>IF(MJ$6=0,RANK(ML25,ML$12:ML$42,0),RANK(ML25,ML$12:ML$42,1))</f>
      </c>
      <c r="MO25"/>
      <c r="MP25"/>
      <c r="MQ25" s="126">
        <f>IF((COUNTA(MO$12:MO$42)+COUNTA(MP$12:MP$42)=0),0.6*MO$5,IF(OR(MO25="",MP25=""),0,IF(MO$6=0,IF(MO25&gt;=MO$8,MO$5,IF(MO25&lt;MP25,0,MO$5*(MO25-MP25)/(MO$8-MP25))),IF(MO25&lt;=MO$8,MO$5,IF(MO25&gt;MP25,0,MO$5*(MO25-MP25)/(MO$8-MP25))))))</f>
      </c>
      <c r="MR25" s="126">
        <f>IF(OR(MO25="",MP25=""),0,MO$5)</f>
      </c>
      <c r="MS25" s="125">
        <f>IF(MO$6=0,RANK(MQ25,MQ$12:MQ$42,0),RANK(MQ25,MQ$12:MQ$42,1))</f>
      </c>
      <c r="MT25"/>
      <c r="MU25"/>
      <c r="MV25" s="126">
        <f>IF((COUNTA(MT$12:MT$42)+COUNTA(MU$12:MU$42)=0),0.6*MT$5,IF(OR(MT25="",MU25=""),0,IF(MT$6=0,IF(MT25&gt;=MT$8,MT$5,IF(MT25&lt;MU25,0,MT$5*(MT25-MU25)/(MT$8-MU25))),IF(MT25&lt;=MT$8,MT$5,IF(MT25&gt;MU25,0,MT$5*(MT25-MU25)/(MT$8-MU25))))))</f>
      </c>
      <c r="MW25" s="126">
        <f>IF(OR(MT25="",MU25=""),0,MT$5)</f>
      </c>
      <c r="MX25" s="125">
        <f>IF(MT$6=0,RANK(MV25,MV$12:MV$42,0),RANK(MV25,MV$12:MV$42,1))</f>
      </c>
      <c r="MY25"/>
      <c r="MZ25"/>
      <c r="NA25" s="126">
        <f>IF((COUNTA(MY$12:MY$42)+COUNTA(MZ$12:MZ$42)=0),0.6*MY$5,IF(OR(MY25="",MZ25=""),0,IF(MY$6=0,IF(MY25&gt;=MY$8,MY$5,IF(MY25&lt;MZ25,0,MY$5*(MY25-MZ25)/(MY$8-MZ25))),IF(MY25&lt;=MY$8,MY$5,IF(MY25&gt;MZ25,0,MY$5*(MY25-MZ25)/(MY$8-MZ25))))))</f>
      </c>
      <c r="NB25" s="126">
        <f>IF(OR(MY25="",MZ25=""),0,MY$5)</f>
      </c>
      <c r="NC25" s="125">
        <f>IF(MY$6=0,RANK(NA25,NA$12:NA$42,0),RANK(NA25,NA$12:NA$42,1))</f>
      </c>
      <c r="ND25"/>
      <c r="NE25"/>
      <c r="NF25" s="126">
        <f>IF((COUNTA(ND$12:ND$42)+COUNTA(NE$12:NE$42)=0),0.6*ND$5,IF(OR(ND25="",NE25=""),0,IF(ND$6=0,IF(ND25&gt;=ND$8,ND$5,IF(ND25&lt;NE25,0,ND$5*(ND25-NE25)/(ND$8-NE25))),IF(ND25&lt;=ND$8,ND$5,IF(ND25&gt;NE25,0,ND$5*(ND25-NE25)/(ND$8-NE25))))))</f>
      </c>
      <c r="NG25" s="126">
        <f>IF(OR(ND25="",NE25=""),0,ND$5)</f>
      </c>
      <c r="NH25" s="125">
        <f>IF(ND$6=0,RANK(NF25,NF$12:NF$42,0),RANK(NF25,NF$12:NF$42,1))</f>
      </c>
      <c r="NI25"/>
      <c r="NJ25"/>
      <c r="NK25" s="126">
        <f>IF((COUNTA(NI$12:NI$42)+COUNTA(NJ$12:NJ$42)=0),0.6*NI$5,IF(OR(NI25="",NJ25=""),0,IF(NI$6=0,IF(NI25&gt;=NI$8,NI$5,IF(NI25&lt;NJ25,0,NI$5*(NI25-NJ25)/(NI$8-NJ25))),IF(NI25&lt;=NI$8,NI$5,IF(NI25&gt;NJ25,0,NI$5*(NI25-NJ25)/(NI$8-NJ25))))))</f>
      </c>
      <c r="NL25" s="126">
        <f>IF(OR(NI25="",NJ25=""),0,NI$5)</f>
      </c>
      <c r="NM25" s="125">
        <f>IF(NI$6=0,RANK(NK25,NK$12:NK$42,0),RANK(NK25,NK$12:NK$42,1))</f>
      </c>
      <c r="NN25"/>
      <c r="NO25"/>
      <c r="NP25" s="126">
        <f>IF((COUNTA(NN$12:NN$42)+COUNTA(NO$12:NO$42)=0),0.6*NN$5,IF(OR(NN25="",NO25=""),0,IF(NN$6=0,IF(NN25&gt;=NN$8,NN$5,IF(NN25&lt;NO25,0,NN$5*(NN25-NO25)/(NN$8-NO25))),IF(NN25&lt;=NN$8,NN$5,IF(NN25&gt;NO25,0,NN$5*(NN25-NO25)/(NN$8-NO25))))))</f>
      </c>
      <c r="NQ25" s="126">
        <f>IF(OR(NN25="",NO25=""),0,NN$5)</f>
      </c>
      <c r="NR25" s="125">
        <f>IF(NN$6=0,RANK(NP25,NP$12:NP$42,0),RANK(NP25,NP$12:NP$42,1))</f>
      </c>
      <c r="NS25"/>
      <c r="NT25"/>
      <c r="NU25" s="126">
        <f>IF((COUNTA(NS$12:NS$42)+COUNTA(NT$12:NT$42)=0),0.6*NS$5,IF(OR(NS25="",NT25=""),0,IF(NS$6=0,IF(NS25&gt;=NS$8,NS$5,IF(NS25&lt;NT25,0,NS$5*(NS25-NT25)/(NS$8-NT25))),IF(NS25&lt;=NS$8,NS$5,IF(NS25&gt;NT25,0,NS$5*(NS25-NT25)/(NS$8-NT25))))))</f>
      </c>
      <c r="NV25" s="126">
        <f>IF(OR(NS25="",NT25=""),0,NS$5)</f>
      </c>
      <c r="NW25" s="125">
        <f>IF(NS$6=0,RANK(NU25,NU$12:NU$42,0),RANK(NU25,NU$12:NU$42,1))</f>
      </c>
      <c r="NX25"/>
      <c r="NY25"/>
      <c r="NZ25" s="126">
        <f>IF((COUNTA(NX$12:NX$42)+COUNTA(NY$12:NY$42)=0),0.6*NX$5,IF(OR(NX25="",NY25=""),0,IF(NX$6=0,IF(NX25&gt;=NX$8,NX$5,IF(NX25&lt;NY25,0,NX$5*(NX25-NY25)/(NX$8-NY25))),IF(NX25&lt;=NX$8,NX$5,IF(NX25&gt;NY25,0,NX$5*(NX25-NY25)/(NX$8-NY25))))))</f>
      </c>
      <c r="OA25" s="126">
        <f>IF(OR(NX25="",NY25=""),0,NX$5)</f>
      </c>
      <c r="OB25" s="125">
        <f>IF(NX$6=0,RANK(NZ25,NZ$12:NZ$42,0),RANK(NZ25,NZ$12:NZ$42,1))</f>
      </c>
      <c r="OC25"/>
      <c r="OD25"/>
      <c r="OE25" s="126">
        <f>IF((COUNTA(OC$12:OC$42)+COUNTA(OD$12:OD$42)=0),0.6*OC$5,IF(OR(OC25="",OD25=""),0,IF(OC$6=0,IF(OC25&gt;=OC$8,OC$5,IF(OC25&lt;OD25,0,OC$5*(OC25-OD25)/(OC$8-OD25))),IF(OC25&lt;=OC$8,OC$5,IF(OC25&gt;OD25,0,OC$5*(OC25-OD25)/(OC$8-OD25))))))</f>
      </c>
      <c r="OF25" s="126">
        <f>IF(OR(OC25="",OD25=""),0,OC$5)</f>
      </c>
      <c r="OG25" s="125">
        <f>IF(OC$6=0,RANK(OE25,OE$12:OE$42,0),RANK(OE25,OE$12:OE$42,1))</f>
      </c>
      <c r="OH25"/>
      <c r="OI25"/>
      <c r="OJ25" s="126">
        <f>IF((COUNTA(OH$12:OH$42)+COUNTA(OI$12:OI$42)=0),0.6*OH$5,IF(OR(OH25="",OI25=""),0,IF(OH$6=0,IF(OH25&gt;=OH$8,OH$5,IF(OH25&lt;OI25,0,OH$5*(OH25-OI25)/(OH$8-OI25))),IF(OH25&lt;=OH$8,OH$5,IF(OH25&gt;OI25,0,OH$5*(OH25-OI25)/(OH$8-OI25))))))</f>
      </c>
      <c r="OK25" s="126">
        <f>IF(OR(OH25="",OI25=""),0,OH$5)</f>
      </c>
      <c r="OL25" s="125">
        <f>IF(OH$6=0,RANK(OJ25,OJ$12:OJ$42,0),RANK(OJ25,OJ$12:OJ$42,1))</f>
      </c>
      <c r="OM25"/>
      <c r="ON25"/>
      <c r="OO25" s="126">
        <f>IF((COUNTA(OM$12:OM$42)+COUNTA(ON$12:ON$42)=0),0.6*OM$5,IF(OR(OM25="",ON25=""),0,IF(OM$6=0,IF(OM25&gt;=OM$8,OM$5,IF(OM25&lt;ON25,0,OM$5*(OM25-ON25)/(OM$8-ON25))),IF(OM25&lt;=OM$8,OM$5,IF(OM25&gt;ON25,0,OM$5*(OM25-ON25)/(OM$8-ON25))))))</f>
      </c>
      <c r="OP25" s="126">
        <f>IF(OR(OM25="",ON25=""),0,OM$5)</f>
      </c>
      <c r="OQ25" s="125">
        <f>IF(OM$6=0,RANK(OO25,OO$12:OO$42,0),RANK(OO25,OO$12:OO$42,1))</f>
      </c>
      <c r="OR25"/>
      <c r="OS25"/>
      <c r="OT25" s="126">
        <f>IF((COUNTA(OR$12:OR$42)+COUNTA(OS$12:OS$42)=0),0.6*OR$5,IF(OR(OR25="",OS25=""),0,IF(OR$6=0,IF(OR25&gt;=OR$8,OR$5,IF(OR25&lt;OS25,0,OR$5*(OR25-OS25)/(OR$8-OS25))),IF(OR25&lt;=OR$8,OR$5,IF(OR25&gt;OS25,0,OR$5*(OR25-OS25)/(OR$8-OS25))))))</f>
      </c>
      <c r="OU25" s="126">
        <f>IF(OR(OR25="",OS25=""),0,OR$5)</f>
      </c>
      <c r="OV25" s="125">
        <f>IF(OR$6=0,RANK(OT25,OT$12:OT$42,0),RANK(OT25,OT$12:OT$42,1))</f>
      </c>
      <c r="OW25"/>
      <c r="OX25"/>
      <c r="OY25" s="126">
        <f>IF((COUNTA(OW$12:OW$42)+COUNTA(OX$12:OX$42)=0),0.6*OW$5,IF(OR(OW25="",OX25=""),0,IF(OW$6=0,IF(OW25&gt;=OW$8,OW$5,IF(OW25&lt;OX25,0,OW$5*(OW25-OX25)/(OW$8-OX25))),IF(OW25&lt;=OW$8,OW$5,IF(OW25&gt;OX25,0,OW$5*(OW25-OX25)/(OW$8-OX25))))))</f>
      </c>
      <c r="OZ25" s="126">
        <f>IF(OR(OW25="",OX25=""),0,OW$5)</f>
      </c>
      <c r="PA25" s="125">
        <f>IF(OW$6=0,RANK(OY25,OY$12:OY$42,0),RANK(OY25,OY$12:OY$42,1))</f>
      </c>
      <c r="PB25"/>
      <c r="PC25"/>
      <c r="PD25" s="126">
        <f>IF((COUNTA(PB$12:PB$42)+COUNTA(PC$12:PC$42)=0),0.6*PB$5,IF(OR(PB25="",PC25=""),0,IF(PB$6=0,IF(PB25&gt;=PB$8,PB$5,IF(PB25&lt;PC25,0,PB$5*(PB25-PC25)/(PB$8-PC25))),IF(PB25&lt;=PB$8,PB$5,IF(PB25&gt;PC25,0,PB$5*(PB25-PC25)/(PB$8-PC25))))))</f>
      </c>
      <c r="PE25" s="126">
        <f>IF(OR(PB25="",PC25=""),0,PB$5)</f>
      </c>
      <c r="PF25" s="125">
        <f>IF(PB$6=0,RANK(PD25,PD$12:PD$42,0),RANK(PD25,PD$12:PD$42,1))</f>
      </c>
      <c r="PG25"/>
      <c r="PH25"/>
      <c r="PI25" s="126">
        <f>IF((COUNTA(PG$12:PG$42)+COUNTA(PH$12:PH$42)=0),0.6*PG$5,IF(OR(PG25="",PH25=""),0,IF(PG$6=0,IF(PG25&gt;=PG$8,PG$5,IF(PG25&lt;PH25,0,PG$5*(PG25-PH25)/(PG$8-PH25))),IF(PG25&lt;=PG$8,PG$5,IF(PG25&gt;PH25,0,PG$5*(PG25-PH25)/(PG$8-PH25))))))</f>
      </c>
      <c r="PJ25" s="126">
        <f>IF(OR(PG25="",PH25=""),0,PG$5)</f>
      </c>
      <c r="PK25" s="125">
        <f>IF(PG$6=0,RANK(PI25,PI$12:PI$42,0),RANK(PI25,PI$12:PI$42,1))</f>
      </c>
      <c r="PL25"/>
      <c r="PM25"/>
      <c r="PN25" s="126">
        <f>IF((COUNTA(PL$12:PL$42)+COUNTA(PM$12:PM$42)=0),0.6*PL$5,IF(OR(PL25="",PM25=""),0,IF(PL$6=0,IF(PL25&gt;=PL$8,PL$5,IF(PL25&lt;PM25,0,PL$5*(PL25-PM25)/(PL$8-PM25))),IF(PL25&lt;=PL$8,PL$5,IF(PL25&gt;PM25,0,PL$5*(PL25-PM25)/(PL$8-PM25))))))</f>
      </c>
      <c r="PO25" s="126">
        <f>IF(OR(PL25="",PM25=""),0,PL$5)</f>
      </c>
      <c r="PP25" s="125">
        <f>IF(PL$6=0,RANK(PN25,PN$12:PN$42,0),RANK(PN25,PN$12:PN$42,1))</f>
      </c>
      <c r="PQ25"/>
      <c r="PR25"/>
      <c r="PS25" s="126">
        <f>IF((COUNTA(PQ$12:PQ$42)+COUNTA(PR$12:PR$42)=0),0.6*PQ$5,IF(OR(PQ25="",PR25=""),0,IF(PQ$6=0,IF(PQ25&gt;=PQ$8,PQ$5,IF(PQ25&lt;PR25,0,PQ$5*(PQ25-PR25)/(PQ$8-PR25))),IF(PQ25&lt;=PQ$8,PQ$5,IF(PQ25&gt;PR25,0,PQ$5*(PQ25-PR25)/(PQ$8-PR25))))))</f>
      </c>
      <c r="PT25" s="126">
        <f>IF(OR(PQ25="",PR25=""),0,PQ$5)</f>
      </c>
      <c r="PU25" s="125">
        <f>IF(PQ$6=0,RANK(PS25,PS$12:PS$42,0),RANK(PS25,PS$12:PS$42,1))</f>
      </c>
      <c r="PV25"/>
      <c r="PW25"/>
      <c r="PX25" s="126">
        <f>IF((COUNTA(PV$12:PV$42)+COUNTA(PW$12:PW$42)=0),0.6*PV$5,IF(OR(PV25="",PW25=""),0,IF(PV$6=0,IF(PV25&gt;=PV$8,PV$5,IF(PV25&lt;PW25,0,PV$5*(PV25-PW25)/(PV$8-PW25))),IF(PV25&lt;=PV$8,PV$5,IF(PV25&gt;PW25,0,PV$5*(PV25-PW25)/(PV$8-PW25))))))</f>
      </c>
      <c r="PY25" s="126">
        <f>IF(OR(PV25="",PW25=""),0,PV$5)</f>
      </c>
      <c r="PZ25" s="125">
        <f>IF(PV$6=0,RANK(PX25,PX$12:PX$42,0),RANK(PX25,PX$12:PX$42,1))</f>
      </c>
      <c r="QA25"/>
      <c r="QB25"/>
      <c r="QC25" s="126">
        <f>IF((COUNTA(QA$12:QA$42)+COUNTA(QB$12:QB$42)=0),0.6*QA$5,IF(OR(QA25="",QB25=""),0,IF(QA$6=0,IF(QA25&gt;=QA$8,QA$5,IF(QA25&lt;QB25,0,QA$5*(QA25-QB25)/(QA$8-QB25))),IF(QA25&lt;=QA$8,QA$5,IF(QA25&gt;QB25,0,QA$5*(QA25-QB25)/(QA$8-QB25))))))</f>
      </c>
      <c r="QD25" s="126">
        <f>IF(OR(QA25="",QB25=""),0,QA$5)</f>
      </c>
      <c r="QE25" s="125">
        <f>IF(QA$6=0,RANK(QC25,QC$12:QC$42,0),RANK(QC25,QC$12:QC$42,1))</f>
      </c>
      <c r="QF25"/>
      <c r="QG25"/>
      <c r="QH25" s="126">
        <f>IF((COUNTA(QF$12:QF$42)+COUNTA(QG$12:QG$42)=0),0.6*QF$5,IF(OR(QF25="",QG25=""),0,IF(QF$6=0,IF(QF25&gt;=QF$8,QF$5,IF(QF25&lt;QG25,0,QF$5*(QF25-QG25)/(QF$8-QG25))),IF(QF25&lt;=QF$8,QF$5,IF(QF25&gt;QG25,0,QF$5*(QF25-QG25)/(QF$8-QG25))))))</f>
      </c>
      <c r="QI25" s="126">
        <f>IF(OR(QF25="",QG25=""),0,QF$5)</f>
      </c>
      <c r="QJ25" s="125">
        <f>IF(QF$6=0,RANK(QH25,QH$12:QH$42,0),RANK(QH25,QH$12:QH$42,1))</f>
      </c>
      <c r="QK25"/>
      <c r="QL25"/>
      <c r="QM25" s="126">
        <f>IF((COUNTA(QK$12:QK$42)+COUNTA(QL$12:QL$42)=0),0.6*QK$5,IF(OR(QK25="",QL25=""),0,IF(QK$6=0,IF(QK25&gt;=QK$8,QK$5,IF(QK25&lt;QL25,0,QK$5*(QK25-QL25)/(QK$8-QL25))),IF(QK25&lt;=QK$8,QK$5,IF(QK25&gt;QL25,0,QK$5*(QK25-QL25)/(QK$8-QL25))))))</f>
      </c>
      <c r="QN25" s="126">
        <f>IF(OR(QK25="",QL25=""),0,QK$5)</f>
      </c>
      <c r="QO25" s="125">
        <f>IF(QK$6=0,RANK(QM25,QM$12:QM$42,0),RANK(QM25,QM$12:QM$42,1))</f>
      </c>
      <c r="QP25"/>
      <c r="QQ25"/>
      <c r="QR25" s="126">
        <f>IF((COUNTA(QP$12:QP$42)+COUNTA(QQ$12:QQ$42)=0),0.6*QP$5,IF(OR(QP25="",QQ25=""),0,IF(QP$6=0,IF(QP25&gt;=QP$8,QP$5,IF(QP25&lt;QQ25,0,QP$5*(QP25-QQ25)/(QP$8-QQ25))),IF(QP25&lt;=QP$8,QP$5,IF(QP25&gt;QQ25,0,QP$5*(QP25-QQ25)/(QP$8-QQ25))))))</f>
      </c>
      <c r="QS25" s="126">
        <f>IF(OR(QP25="",QQ25=""),0,QP$5)</f>
      </c>
      <c r="QT25" s="125">
        <f>IF(QP$6=0,RANK(QR25,QR$12:QR$42,0),RANK(QR25,QR$12:QR$42,1))</f>
      </c>
      <c r="QU25" s="126">
        <v>98.61</v>
      </c>
      <c r="QV25" s="126">
        <v>97.77</v>
      </c>
      <c r="QW25" s="126">
        <f>IF((COUNTA(QU$12:QU$42)+COUNTA(QV$12:QV$42)=0),0.6*QU$5,IF(OR(QU25="",QV25=""),0,IF(QU$6=0,IF(QU25&gt;=QU$8,QU$5,IF(QU25&lt;QV25,0,QU$5*(QU25-QV25)/(QU$8-QV25))),IF(QU25&lt;=QU$8,QU$5,IF(QU25&gt;QV25,0,QU$5*(QU25-QV25)/(QU$8-QV25))))))</f>
      </c>
      <c r="QX25" s="126">
        <f>IF(OR(QU25="",QV25=""),0,QU$5)</f>
      </c>
      <c r="QY25" s="125">
        <f>IF(QU$6=0,RANK(QW25,QW$12:QW$42,0),RANK(QW25,QW$12:QW$42,1))</f>
      </c>
      <c r="QZ25" s="126">
        <v>98.61</v>
      </c>
      <c r="RA25" s="126">
        <v>96.07</v>
      </c>
      <c r="RB25" s="126">
        <f>IF((COUNTA(QZ$12:QZ$42)+COUNTA(RA$12:RA$42)=0),0.6*QZ$5,IF(OR(QZ25="",RA25=""),0,IF(QZ$6=0,IF(QZ25&gt;=QZ$8,QZ$5,IF(QZ25&lt;RA25,0,QZ$5*(QZ25-RA25)/(QZ$8-RA25))),IF(QZ25&lt;=QZ$8,QZ$5,IF(QZ25&gt;RA25,0,QZ$5*(QZ25-RA25)/(QZ$8-RA25))))))</f>
      </c>
      <c r="RC25" s="126">
        <f>IF(OR(QZ25="",RA25=""),0,QZ$5)</f>
      </c>
      <c r="RD25" s="125">
        <f>IF(QZ$6=0,RANK(RB25,RB$12:RB$42,0),RANK(RB25,RB$12:RB$42,1))</f>
      </c>
      <c r="RE25" s="126">
        <v>100</v>
      </c>
      <c r="RF25" s="126">
        <v>100</v>
      </c>
      <c r="RG25" s="126">
        <f>IF((COUNTA(RE$12:RE$42)+COUNTA(RF$12:RF$42)=0),0.6*RE$5,IF(OR(RE25="",RF25=""),0,IF(RE$6=0,IF(RE25&gt;=RE$8,RE$5,IF(RE25&lt;RF25,0,RE$5*(RE25-RF25)/(RE$8-RF25))),IF(RE25&lt;=RE$8,RE$5,IF(RE25&gt;RF25,0,RE$5*(RE25-RF25)/(RE$8-RF25))))))</f>
      </c>
      <c r="RH25" s="126">
        <f>IF(OR(RE25="",RF25=""),0,RE$5)</f>
      </c>
      <c r="RI25" s="125">
        <f>IF(RE$6=0,RANK(RG25,RG$12:RG$42,0),RANK(RG25,RG$12:RG$42,1))</f>
      </c>
      <c r="RJ25" s="126">
        <v>100</v>
      </c>
      <c r="RK25" s="126">
        <v>100</v>
      </c>
      <c r="RL25" s="126">
        <f>IF((COUNTA(RJ$12:RJ$42)+COUNTA(RK$12:RK$42)=0),0.6*RJ$5,IF(OR(RJ25="",RK25=""),0,IF(RJ$6=0,IF(RJ25&gt;=RJ$8,RJ$5,IF(RJ25&lt;RK25,0,RJ$5*(RJ25-RK25)/(RJ$8-RK25))),IF(RJ25&lt;=RJ$8,RJ$5,IF(RJ25&gt;RK25,0,RJ$5*(RJ25-RK25)/(RJ$8-RK25))))))</f>
      </c>
      <c r="RM25" s="126">
        <f>IF(OR(RJ25="",RK25=""),0,RJ$5)</f>
      </c>
      <c r="RN25" s="125">
        <f>IF(RJ$6=0,RANK(RL25,RL$12:RL$42,0),RANK(RL25,RL$12:RL$42,1))</f>
      </c>
      <c r="RO25" s="126">
        <v>2.09</v>
      </c>
      <c r="RP25" s="126">
        <v>5.48</v>
      </c>
      <c r="RQ25" s="126">
        <f>IF((COUNTA(RO$12:RO$42)+COUNTA(RP$12:RP$42)=0),0.6*RO$5,IF(OR(RO25="",RP25=""),0,IF(RO$6=0,IF(RO25&gt;=RO$8,RO$5,IF(RO25&lt;RP25,0,RO$5*(RO25-RP25)/(RO$8-RP25))),IF(RO25&lt;=RO$8,RO$5,IF(RO25&gt;RP25,0,RO$5*(RO25-RP25)/(RO$8-RP25))))))</f>
      </c>
      <c r="RR25" s="126">
        <f>IF(OR(RO25="",RP25=""),0,RO$5)</f>
      </c>
      <c r="RS25" s="125">
        <f>IF(RO$6=0,RANK(RQ25,RQ$12:RQ$42,0),RANK(RQ25,RQ$12:RQ$42,1))</f>
      </c>
      <c r="RT25" s="126">
        <v>2.09</v>
      </c>
      <c r="RU25" s="126">
        <v>5.44</v>
      </c>
      <c r="RV25" s="126">
        <f>IF((COUNTA(RT$12:RT$42)+COUNTA(RU$12:RU$42)=0),0.6*RT$5,IF(OR(RT25="",RU25=""),0,IF(RT$6=0,IF(RT25&gt;=RT$8,RT$5,IF(RT25&lt;RU25,0,RT$5*(RT25-RU25)/(RT$8-RU25))),IF(RT25&lt;=RT$8,RT$5,IF(RT25&gt;RU25,0,RT$5*(RT25-RU25)/(RT$8-RU25))))))</f>
      </c>
      <c r="RW25" s="126">
        <f>IF(OR(RT25="",RU25=""),0,RT$5)</f>
      </c>
      <c r="RX25" s="125">
        <f>IF(RT$6=0,RANK(RV25,RV$12:RV$42,0),RANK(RV25,RV$12:RV$42,1))</f>
      </c>
      <c r="RY25" s="126">
        <v>96.67</v>
      </c>
      <c r="RZ25"/>
      <c r="SA25" s="126">
        <f>IF((COUNTA(RY$12:RY$42)+COUNTA(RZ$12:RZ$42)=0),0.6*RY$5,IF(OR(RY25="",RZ25=""),0,IF(RY$6=0,IF(RY25&gt;=RY$8,RY$5,IF(RY25&lt;RZ25,0,RY$5*(RY25-RZ25)/(RY$8-RZ25))),IF(RY25&lt;=RY$8,RY$5,IF(RY25&gt;RZ25,0,RY$5*(RY25-RZ25)/(RY$8-RZ25))))))</f>
      </c>
      <c r="SB25" s="126">
        <f>IF(OR(RY25="",RZ25=""),0,RY$5)</f>
      </c>
      <c r="SC25" s="125">
        <f>IF(RY$6=0,RANK(SA25,SA$12:SA$42,0),RANK(SA25,SA$12:SA$42,1))</f>
      </c>
      <c r="SD25" s="126">
        <v>96.67</v>
      </c>
      <c r="SE25"/>
      <c r="SF25" s="126">
        <f>IF((COUNTA(SD$12:SD$42)+COUNTA(SE$12:SE$42)=0),0.6*SD$5,IF(OR(SD25="",SE25=""),0,IF(SD$6=0,IF(SD25&gt;=SD$8,SD$5,IF(SD25&lt;SE25,0,SD$5*(SD25-SE25)/(SD$8-SE25))),IF(SD25&lt;=SD$8,SD$5,IF(SD25&gt;SE25,0,SD$5*(SD25-SE25)/(SD$8-SE25))))))</f>
      </c>
      <c r="SG25" s="126">
        <f>IF(OR(SD25="",SE25=""),0,SD$5)</f>
      </c>
      <c r="SH25" s="125">
        <f>IF(SD$6=0,RANK(SF25,SF$12:SF$42,0),RANK(SF25,SF$12:SF$42,1))</f>
      </c>
      <c r="SI25" s="126">
        <v>100</v>
      </c>
      <c r="SJ25" s="126">
        <v>100</v>
      </c>
      <c r="SK25" s="126">
        <f>IF((COUNTA(SI$12:SI$42)+COUNTA(SJ$12:SJ$42)=0),0.6*SI$5,IF(OR(SI25="",SJ25=""),0,IF(SI$6=0,IF(SI25&gt;=SI$8,SI$5,IF(SI25&lt;SJ25,0,SI$5*(SI25-SJ25)/(SI$8-SJ25))),IF(SI25&lt;=SI$8,SI$5,IF(SI25&gt;SJ25,0,SI$5*(SI25-SJ25)/(SI$8-SJ25))))))</f>
      </c>
      <c r="SL25" s="126">
        <f>IF(OR(SI25="",SJ25=""),0,SI$5)</f>
      </c>
      <c r="SM25" s="125">
        <f>IF(SI$6=0,RANK(SK25,SK$12:SK$42,0),RANK(SK25,SK$12:SK$42,1))</f>
      </c>
      <c r="SN25" s="126">
        <v>100</v>
      </c>
      <c r="SO25" s="126">
        <v>100</v>
      </c>
      <c r="SP25" s="126">
        <f>IF((COUNTA(SN$12:SN$42)+COUNTA(SO$12:SO$42)=0),0.6*SN$5,IF(OR(SN25="",SO25=""),0,IF(SN$6=0,IF(SN25&gt;=SN$8,SN$5,IF(SN25&lt;SO25,0,SN$5*(SN25-SO25)/(SN$8-SO25))),IF(SN25&lt;=SN$8,SN$5,IF(SN25&gt;SO25,0,SN$5*(SN25-SO25)/(SN$8-SO25))))))</f>
      </c>
      <c r="SQ25" s="126">
        <f>IF(OR(SN25="",SO25=""),0,SN$5)</f>
      </c>
      <c r="SR25" s="125">
        <f>IF(SN$6=0,RANK(SP25,SP$12:SP$42,0),RANK(SP25,SP$12:SP$42,1))</f>
      </c>
      <c r="SS25" s="126">
        <v>2.33</v>
      </c>
      <c r="ST25" s="126">
        <v>2.42</v>
      </c>
      <c r="SU25" s="126">
        <f>IF((COUNTA(SS$12:SS$42)+COUNTA(ST$12:ST$42)=0),0.6*SS$5,IF(OR(SS25="",ST25=""),0,IF(SS$6=0,IF(SS25&gt;=SS$8,SS$5,IF(SS25&lt;ST25,0,SS$5*(SS25-ST25)/(SS$8-ST25))),IF(SS25&lt;=SS$8,SS$5,IF(SS25&gt;ST25,0,SS$5*(SS25-ST25)/(SS$8-ST25))))))</f>
      </c>
      <c r="SV25" s="126">
        <f>IF(OR(SS25="",ST25=""),0,SS$5)</f>
      </c>
      <c r="SW25" s="125">
        <f>IF(SS$6=0,RANK(SU25,SU$12:SU$42,0),RANK(SU25,SU$12:SU$42,1))</f>
      </c>
      <c r="SX25" s="126">
        <v>2.33</v>
      </c>
      <c r="SY25" s="126">
        <v>2.05</v>
      </c>
      <c r="SZ25" s="126">
        <f>IF((COUNTA(SX$12:SX$42)+COUNTA(SY$12:SY$42)=0),0.6*SX$5,IF(OR(SX25="",SY25=""),0,IF(SX$6=0,IF(SX25&gt;=SX$8,SX$5,IF(SX25&lt;SY25,0,SX$5*(SX25-SY25)/(SX$8-SY25))),IF(SX25&lt;=SX$8,SX$5,IF(SX25&gt;SY25,0,SX$5*(SX25-SY25)/(SX$8-SY25))))))</f>
      </c>
      <c r="TA25" s="126">
        <f>IF(OR(SX25="",SY25=""),0,SX$5)</f>
      </c>
      <c r="TB25" s="125">
        <f>IF(SX$6=0,RANK(SZ25,SZ$12:SZ$42,0),RANK(SZ25,SZ$12:SZ$42,1))</f>
      </c>
      <c r="TC25" s="126">
        <v>100</v>
      </c>
      <c r="TD25" s="126">
        <v>100</v>
      </c>
      <c r="TE25" s="126">
        <f>IF((COUNTA(TC$12:TC$42)+COUNTA(TD$12:TD$42)=0),0.6*TC$5,IF(OR(TC25="",TD25=""),0,IF(TC$6=0,IF(TC25&gt;=TC$8,TC$5,IF(TC25&lt;TD25,0,TC$5*(TC25-TD25)/(TC$8-TD25))),IF(TC25&lt;=TC$8,TC$5,IF(TC25&gt;TD25,0,TC$5*(TC25-TD25)/(TC$8-TD25))))))</f>
      </c>
      <c r="TF25" s="126">
        <f>IF(OR(TC25="",TD25=""),0,TC$5)</f>
      </c>
      <c r="TG25" s="125">
        <f>IF(TC$6=0,RANK(TE25,TE$12:TE$42,0),RANK(TE25,TE$12:TE$42,1))</f>
      </c>
      <c r="TH25" s="126">
        <v>100</v>
      </c>
      <c r="TI25" s="126">
        <v>100</v>
      </c>
      <c r="TJ25" s="126">
        <f>IF((COUNTA(TH$12:TH$42)+COUNTA(TI$12:TI$42)=0),0.6*TH$5,IF(OR(TH25="",TI25=""),0,IF(TH$6=0,IF(TH25&gt;=TH$8,TH$5,IF(TH25&lt;TI25,0,TH$5*(TH25-TI25)/(TH$8-TI25))),IF(TH25&lt;=TH$8,TH$5,IF(TH25&gt;TI25,0,TH$5*(TH25-TI25)/(TH$8-TI25))))))</f>
      </c>
      <c r="TK25" s="126">
        <f>IF(OR(TH25="",TI25=""),0,TH$5)</f>
      </c>
      <c r="TL25" s="125">
        <f>IF(TH$6=0,RANK(TJ25,TJ$12:TJ$42,0),RANK(TJ25,TJ$12:TJ$42,1))</f>
      </c>
      <c r="TM25" s="126">
        <v>2.57</v>
      </c>
      <c r="TN25" s="126">
        <v>2.27</v>
      </c>
      <c r="TO25" s="126">
        <f>IF((COUNTA(TM$12:TM$42)+COUNTA(TN$12:TN$42)=0),0.6*TM$5,IF(OR(TM25="",TN25=""),0,IF(TM$6=0,IF(TM25&gt;=TM$8,TM$5,IF(TM25&lt;TN25,0,TM$5*(TM25-TN25)/(TM$8-TN25))),IF(TM25&lt;=TM$8,TM$5,IF(TM25&gt;TN25,0,TM$5*(TM25-TN25)/(TM$8-TN25))))))</f>
      </c>
      <c r="TP25" s="126">
        <f>IF(OR(TM25="",TN25=""),0,TM$5)</f>
      </c>
      <c r="TQ25" s="125">
        <f>IF(TM$6=0,RANK(TO25,TO$12:TO$42,0),RANK(TO25,TO$12:TO$42,1))</f>
      </c>
      <c r="TR25" s="126">
        <v>2.57</v>
      </c>
      <c r="TS25" s="126">
        <v>2.68</v>
      </c>
      <c r="TT25" s="126">
        <f>IF((COUNTA(TR$12:TR$42)+COUNTA(TS$12:TS$42)=0),0.6*TR$5,IF(OR(TR25="",TS25=""),0,IF(TR$6=0,IF(TR25&gt;=TR$8,TR$5,IF(TR25&lt;TS25,0,TR$5*(TR25-TS25)/(TR$8-TS25))),IF(TR25&lt;=TR$8,TR$5,IF(TR25&gt;TS25,0,TR$5*(TR25-TS25)/(TR$8-TS25))))))</f>
      </c>
      <c r="TU25" s="126">
        <f>IF(OR(TR25="",TS25=""),0,TR$5)</f>
      </c>
      <c r="TV25" s="125">
        <f>IF(TR$6=0,RANK(TT25,TT$12:TT$42,0),RANK(TT25,TT$12:TT$42,1))</f>
      </c>
      <c r="TW25" s="126">
        <v>0</v>
      </c>
      <c r="TX25" s="126">
        <v>0</v>
      </c>
      <c r="TY25" s="126">
        <f>IF((COUNTA(TW$12:TW$42)+COUNTA(TX$12:TX$42)=0),0.6*TW$5,IF(OR(TW25="",TX25=""),0,IF(TW$6=0,IF(TW25&gt;=TW$8,TW$5,IF(TW25&lt;TX25,0,TW$5*(TW25-TX25)/(TW$8-TX25))),IF(TW25&lt;=TW$8,TW$5,IF(TW25&gt;TX25,0,TW$5*(TW25-TX25)/(TW$8-TX25))))))</f>
      </c>
      <c r="TZ25" s="126">
        <f>IF(OR(TW25="",TX25=""),0,TW$5)</f>
      </c>
      <c r="UA25" s="125">
        <f>IF(TW$6=0,RANK(TY25,TY$12:TY$42,0),RANK(TY25,TY$12:TY$42,1))</f>
      </c>
      <c r="UB25" s="126">
        <v>0</v>
      </c>
      <c r="UC25" s="126">
        <v>0</v>
      </c>
      <c r="UD25" s="126">
        <f>IF((COUNTA(UB$12:UB$42)+COUNTA(UC$12:UC$42)=0),0.6*UB$5,IF(OR(UB25="",UC25=""),0,IF(UB$6=0,IF(UB25&gt;=UB$8,UB$5,IF(UB25&lt;UC25,0,UB$5*(UB25-UC25)/(UB$8-UC25))),IF(UB25&lt;=UB$8,UB$5,IF(UB25&gt;UC25,0,UB$5*(UB25-UC25)/(UB$8-UC25))))))</f>
      </c>
      <c r="UE25" s="126">
        <f>IF(OR(UB25="",UC25=""),0,UB$5)</f>
      </c>
      <c r="UF25" s="125">
        <f>IF(UB$6=0,RANK(UD25,UD$12:UD$42,0),RANK(UD25,UD$12:UD$42,1))</f>
      </c>
      <c r="UG25" s="126">
        <v>25.9</v>
      </c>
      <c r="UH25"/>
      <c r="UI25" s="126">
        <f>IF((COUNTA(UG$12:UG$42)+COUNTA(UH$12:UH$42)=0),0.6*UG$5,IF(OR(UG25="",UH25=""),0,IF(UG$6=0,IF(UG25&gt;=UG$8,UG$5,IF(UG25&lt;UH25,0,UG$5*(UG25-UH25)/(UG$8-UH25))),IF(UG25&lt;=UG$8,UG$5,IF(UG25&gt;UH25,0,UG$5*(UG25-UH25)/(UG$8-UH25))))))</f>
      </c>
      <c r="UJ25" s="126">
        <f>IF(OR(UG25="",UH25=""),0,UG$5)</f>
      </c>
      <c r="UK25" s="125">
        <f>IF(UG$6=0,RANK(UI25,UI$12:UI$42,0),RANK(UI25,UI$12:UI$42,1))</f>
      </c>
      <c r="UL25" s="126">
        <v>25.9</v>
      </c>
      <c r="UM25"/>
      <c r="UN25" s="126">
        <f>IF((COUNTA(UL$12:UL$42)+COUNTA(UM$12:UM$42)=0),0.6*UL$5,IF(OR(UL25="",UM25=""),0,IF(UL$6=0,IF(UL25&gt;=UL$8,UL$5,IF(UL25&lt;UM25,0,UL$5*(UL25-UM25)/(UL$8-UM25))),IF(UL25&lt;=UL$8,UL$5,IF(UL25&gt;UM25,0,UL$5*(UL25-UM25)/(UL$8-UM25))))))</f>
      </c>
      <c r="UO25" s="126">
        <f>IF(OR(UL25="",UM25=""),0,UL$5)</f>
      </c>
      <c r="UP25" s="125">
        <f>IF(UL$6=0,RANK(UN25,UN$12:UN$42,0),RANK(UN25,UN$12:UN$42,1))</f>
      </c>
      <c r="UQ25" s="126">
        <v>3.95787109375</v>
      </c>
      <c r="UR25" s="126">
        <v>10.31</v>
      </c>
      <c r="US25" s="126">
        <f>IF((COUNTA(UQ$12:UQ$42)+COUNTA(UR$12:UR$42)=0),0.6*UQ$5,IF(OR(UQ25="",UR25=""),0,IF(UQ$6=0,IF(UQ25&gt;=UQ$8,UQ$5,IF(UQ25&lt;UR25,0,UQ$5*(UQ25-UR25)/(UQ$8-UR25))),IF(UQ25&lt;=UQ$8,UQ$5,IF(UQ25&gt;UR25,0,UQ$5*(UQ25-UR25)/(UQ$8-UR25))))))</f>
      </c>
      <c r="UT25" s="126">
        <f>IF(OR(UQ25="",UR25=""),0,UQ$5)</f>
      </c>
      <c r="UU25" s="125">
        <f>IF(UQ$6=0,RANK(US25,US$12:US$42,0),RANK(US25,US$12:US$42,1))</f>
      </c>
      <c r="UV25" s="126">
        <v>3.95787109375</v>
      </c>
      <c r="UW25" s="126">
        <v>2.07</v>
      </c>
      <c r="UX25" s="126">
        <f>IF((COUNTA(UV$12:UV$42)+COUNTA(UW$12:UW$42)=0),0.6*UV$5,IF(OR(UV25="",UW25=""),0,IF(UV$6=0,IF(UV25&gt;=UV$8,UV$5,IF(UV25&lt;UW25,0,UV$5*(UV25-UW25)/(UV$8-UW25))),IF(UV25&lt;=UV$8,UV$5,IF(UV25&gt;UW25,0,UV$5*(UV25-UW25)/(UV$8-UW25))))))</f>
      </c>
      <c r="UY25" s="126">
        <f>IF(OR(UV25="",UW25=""),0,UV$5)</f>
      </c>
      <c r="UZ25" s="125">
        <f>IF(UV$6=0,RANK(UX25,UX$12:UX$42,0),RANK(UX25,UX$12:UX$42,1))</f>
      </c>
      <c r="VA25" s="126">
        <v>98.92</v>
      </c>
      <c r="VB25" s="126">
        <v>81.59</v>
      </c>
      <c r="VC25" s="126">
        <f>IF((COUNTA(VA$12:VA$42)+COUNTA(VB$12:VB$42)=0),0.6*VA$5,IF(OR(VA25="",VB25=""),0,IF(VA$6=0,IF(VA25&gt;=VA$8,VA$5,IF(VA25&lt;VB25,0,VA$5*(VA25-VB25)/(VA$8-VB25))),IF(VA25&lt;=VA$8,VA$5,IF(VA25&gt;VB25,0,VA$5*(VA25-VB25)/(VA$8-VB25))))))</f>
      </c>
      <c r="VD25" s="126">
        <f>IF(OR(VA25="",VB25=""),0,VA$5)</f>
      </c>
      <c r="VE25" s="125">
        <f>IF(VA$6=0,RANK(VC25,VC$12:VC$42,0),RANK(VC25,VC$12:VC$42,1))</f>
      </c>
      <c r="VF25" s="126">
        <v>98.92</v>
      </c>
      <c r="VG25" s="126">
        <v>71.45</v>
      </c>
      <c r="VH25" s="126">
        <f>IF((COUNTA(VF$12:VF$42)+COUNTA(VG$12:VG$42)=0),0.6*VF$5,IF(OR(VF25="",VG25=""),0,IF(VF$6=0,IF(VF25&gt;=VF$8,VF$5,IF(VF25&lt;VG25,0,VF$5*(VF25-VG25)/(VF$8-VG25))),IF(VF25&lt;=VF$8,VF$5,IF(VF25&gt;VG25,0,VF$5*(VF25-VG25)/(VF$8-VG25))))))</f>
      </c>
      <c r="VI25" s="126">
        <f>IF(OR(VF25="",VG25=""),0,VF$5)</f>
      </c>
      <c r="VJ25" s="125">
        <f>IF(VF$6=0,RANK(VH25,VH$12:VH$42,0),RANK(VH25,VH$12:VH$42,1))</f>
      </c>
      <c r="VK25" s="126">
        <v>100</v>
      </c>
      <c r="VL25" s="126">
        <v>100</v>
      </c>
      <c r="VM25" s="126">
        <f>IF((COUNTA(VK$12:VK$42)+COUNTA(VL$12:VL$42)=0),0.6*VK$5,IF(OR(VK25="",VL25=""),0,IF(VK$6=0,IF(VK25&gt;=VK$8,VK$5,IF(VK25&lt;VL25,0,VK$5*(VK25-VL25)/(VK$8-VL25))),IF(VK25&lt;=VK$8,VK$5,IF(VK25&gt;VL25,0,VK$5*(VK25-VL25)/(VK$8-VL25))))))</f>
      </c>
      <c r="VN25" s="126">
        <f>IF(OR(VK25="",VL25=""),0,VK$5)</f>
      </c>
      <c r="VO25" s="125">
        <f>IF(VK$6=0,RANK(VM25,VM$12:VM$42,0),RANK(VM25,VM$12:VM$42,1))</f>
      </c>
      <c r="VP25" s="126">
        <v>100</v>
      </c>
      <c r="VQ25" s="126">
        <v>98.28</v>
      </c>
      <c r="VR25" s="126">
        <f>IF((COUNTA(VP$12:VP$42)+COUNTA(VQ$12:VQ$42)=0),0.6*VP$5,IF(OR(VP25="",VQ25=""),0,IF(VP$6=0,IF(VP25&gt;=VP$8,VP$5,IF(VP25&lt;VQ25,0,VP$5*(VP25-VQ25)/(VP$8-VQ25))),IF(VP25&lt;=VP$8,VP$5,IF(VP25&gt;VQ25,0,VP$5*(VP25-VQ25)/(VP$8-VQ25))))))</f>
      </c>
      <c r="VS25" s="126">
        <f>IF(OR(VP25="",VQ25=""),0,VP$5)</f>
      </c>
      <c r="VT25" s="125">
        <f>IF(VP$6=0,RANK(VR25,VR$12:VR$42,0),RANK(VR25,VR$12:VR$42,1))</f>
      </c>
      <c r="VU25" s="126">
        <v>2.26</v>
      </c>
      <c r="VV25" s="126">
        <v>4.74</v>
      </c>
      <c r="VW25" s="126">
        <f>IF((COUNTA(VU$12:VU$42)+COUNTA(VV$12:VV$42)=0),0.6*VU$5,IF(OR(VU25="",VV25=""),0,IF(VU$6=0,IF(VU25&gt;=VU$8,VU$5,IF(VU25&lt;VV25,0,VU$5*(VU25-VV25)/(VU$8-VV25))),IF(VU25&lt;=VU$8,VU$5,IF(VU25&gt;VV25,0,VU$5*(VU25-VV25)/(VU$8-VV25))))))</f>
      </c>
      <c r="VX25" s="126">
        <f>IF(OR(VU25="",VV25=""),0,VU$5)</f>
      </c>
      <c r="VY25" s="125">
        <f>IF(VU$6=0,RANK(VW25,VW$12:VW$42,0),RANK(VW25,VW$12:VW$42,1))</f>
      </c>
      <c r="VZ25" s="126">
        <v>2.26</v>
      </c>
      <c r="WA25" s="126">
        <v>5.48</v>
      </c>
      <c r="WB25" s="126">
        <f>IF((COUNTA(VZ$12:VZ$42)+COUNTA(WA$12:WA$42)=0),0.6*VZ$5,IF(OR(VZ25="",WA25=""),0,IF(VZ$6=0,IF(VZ25&gt;=VZ$8,VZ$5,IF(VZ25&lt;WA25,0,VZ$5*(VZ25-WA25)/(VZ$8-WA25))),IF(VZ25&lt;=VZ$8,VZ$5,IF(VZ25&gt;WA25,0,VZ$5*(VZ25-WA25)/(VZ$8-WA25))))))</f>
      </c>
      <c r="WC25" s="126">
        <f>IF(OR(VZ25="",WA25=""),0,VZ$5)</f>
      </c>
      <c r="WD25" s="125">
        <f>IF(VZ$6=0,RANK(WB25,WB$12:WB$42,0),RANK(WB25,WB$12:WB$42,1))</f>
      </c>
      <c r="WE25" s="126">
        <v>99.15</v>
      </c>
      <c r="WF25"/>
      <c r="WG25" s="126">
        <f>IF((COUNTA(WE$12:WE$42)+COUNTA(WF$12:WF$42)=0),0.6*WE$5,IF(OR(WE25="",WF25=""),0,IF(WE$6=0,IF(WE25&gt;=WE$8,WE$5,IF(WE25&lt;WF25,0,WE$5*(WE25-WF25)/(WE$8-WF25))),IF(WE25&lt;=WE$8,WE$5,IF(WE25&gt;WF25,0,WE$5*(WE25-WF25)/(WE$8-WF25))))))</f>
      </c>
      <c r="WH25" s="126">
        <f>IF(OR(WE25="",WF25=""),0,WE$5)</f>
      </c>
      <c r="WI25" s="125">
        <f>IF(WE$6=0,RANK(WG25,WG$12:WG$42,0),RANK(WG25,WG$12:WG$42,1))</f>
      </c>
      <c r="WJ25" s="126">
        <v>99.15</v>
      </c>
      <c r="WK25"/>
      <c r="WL25" s="126">
        <f>IF((COUNTA(WJ$12:WJ$42)+COUNTA(WK$12:WK$42)=0),0.6*WJ$5,IF(OR(WJ25="",WK25=""),0,IF(WJ$6=0,IF(WJ25&gt;=WJ$8,WJ$5,IF(WJ25&lt;WK25,0,WJ$5*(WJ25-WK25)/(WJ$8-WK25))),IF(WJ25&lt;=WJ$8,WJ$5,IF(WJ25&gt;WK25,0,WJ$5*(WJ25-WK25)/(WJ$8-WK25))))))</f>
      </c>
      <c r="WM25" s="126">
        <f>IF(OR(WJ25="",WK25=""),0,WJ$5)</f>
      </c>
      <c r="WN25" s="125">
        <f>IF(WJ$6=0,RANK(WL25,WL$12:WL$42,0),RANK(WL25,WL$12:WL$42,1))</f>
      </c>
      <c r="WO25" s="126">
        <v>100</v>
      </c>
      <c r="WP25" s="126">
        <v>97.95</v>
      </c>
      <c r="WQ25" s="126">
        <f>IF((COUNTA(WO$12:WO$42)+COUNTA(WP$12:WP$42)=0),0.6*WO$5,IF(OR(WO25="",WP25=""),0,IF(WO$6=0,IF(WO25&gt;=WO$8,WO$5,IF(WO25&lt;WP25,0,WO$5*(WO25-WP25)/(WO$8-WP25))),IF(WO25&lt;=WO$8,WO$5,IF(WO25&gt;WP25,0,WO$5*(WO25-WP25)/(WO$8-WP25))))))</f>
      </c>
      <c r="WR25" s="126">
        <f>IF(OR(WO25="",WP25=""),0,WO$5)</f>
      </c>
      <c r="WS25" s="125">
        <f>IF(WO$6=0,RANK(WQ25,WQ$12:WQ$42,0),RANK(WQ25,WQ$12:WQ$42,1))</f>
      </c>
      <c r="WT25" s="126">
        <v>100</v>
      </c>
      <c r="WU25" s="126">
        <v>98.33</v>
      </c>
      <c r="WV25" s="126">
        <f>IF((COUNTA(WT$12:WT$42)+COUNTA(WU$12:WU$42)=0),0.6*WT$5,IF(OR(WT25="",WU25=""),0,IF(WT$6=0,IF(WT25&gt;=WT$8,WT$5,IF(WT25&lt;WU25,0,WT$5*(WT25-WU25)/(WT$8-WU25))),IF(WT25&lt;=WT$8,WT$5,IF(WT25&gt;WU25,0,WT$5*(WT25-WU25)/(WT$8-WU25))))))</f>
      </c>
      <c r="WW25" s="126">
        <f>IF(OR(WT25="",WU25=""),0,WT$5)</f>
      </c>
      <c r="WX25" s="125">
        <f>IF(WT$6=0,RANK(WV25,WV$12:WV$42,0),RANK(WV25,WV$12:WV$42,1))</f>
      </c>
      <c r="WY25" s="126">
        <v>3.15</v>
      </c>
      <c r="WZ25" s="126">
        <v>2.71</v>
      </c>
      <c r="XA25" s="126">
        <f>IF((COUNTA(WY$12:WY$42)+COUNTA(WZ$12:WZ$42)=0),0.6*WY$5,IF(OR(WY25="",WZ25=""),0,IF(WY$6=0,IF(WY25&gt;=WY$8,WY$5,IF(WY25&lt;WZ25,0,WY$5*(WY25-WZ25)/(WY$8-WZ25))),IF(WY25&lt;=WY$8,WY$5,IF(WY25&gt;WZ25,0,WY$5*(WY25-WZ25)/(WY$8-WZ25))))))</f>
      </c>
      <c r="XB25" s="126">
        <f>IF(OR(WY25="",WZ25=""),0,WY$5)</f>
      </c>
      <c r="XC25" s="125">
        <f>IF(WY$6=0,RANK(XA25,XA$12:XA$42,0),RANK(XA25,XA$12:XA$42,1))</f>
      </c>
      <c r="XD25" s="126">
        <v>3.15</v>
      </c>
      <c r="XE25" s="126">
        <v>2.87</v>
      </c>
      <c r="XF25" s="126">
        <f>IF((COUNTA(XD$12:XD$42)+COUNTA(XE$12:XE$42)=0),0.6*XD$5,IF(OR(XD25="",XE25=""),0,IF(XD$6=0,IF(XD25&gt;=XD$8,XD$5,IF(XD25&lt;XE25,0,XD$5*(XD25-XE25)/(XD$8-XE25))),IF(XD25&lt;=XD$8,XD$5,IF(XD25&gt;XE25,0,XD$5*(XD25-XE25)/(XD$8-XE25))))))</f>
      </c>
      <c r="XG25" s="126">
        <f>IF(OR(XD25="",XE25=""),0,XD$5)</f>
      </c>
      <c r="XH25" s="125">
        <f>IF(XD$6=0,RANK(XF25,XF$12:XF$42,0),RANK(XF25,XF$12:XF$42,1))</f>
      </c>
      <c r="XI25" s="126">
        <v>100</v>
      </c>
      <c r="XJ25" s="126">
        <v>100</v>
      </c>
      <c r="XK25" s="126">
        <f>IF((COUNTA(XI$12:XI$42)+COUNTA(XJ$12:XJ$42)=0),0.6*XI$5,IF(OR(XI25="",XJ25=""),0,IF(XI$6=0,IF(XI25&gt;=XI$8,XI$5,IF(XI25&lt;XJ25,0,XI$5*(XI25-XJ25)/(XI$8-XJ25))),IF(XI25&lt;=XI$8,XI$5,IF(XI25&gt;XJ25,0,XI$5*(XI25-XJ25)/(XI$8-XJ25))))))</f>
      </c>
      <c r="XL25" s="126">
        <f>IF(OR(XI25="",XJ25=""),0,XI$5)</f>
      </c>
      <c r="XM25" s="125">
        <f>IF(XI$6=0,RANK(XK25,XK$12:XK$42,0),RANK(XK25,XK$12:XK$42,1))</f>
      </c>
      <c r="XN25" s="126">
        <v>100</v>
      </c>
      <c r="XO25" s="126">
        <v>100</v>
      </c>
      <c r="XP25" s="126">
        <f>IF((COUNTA(XN$12:XN$42)+COUNTA(XO$12:XO$42)=0),0.6*XN$5,IF(OR(XN25="",XO25=""),0,IF(XN$6=0,IF(XN25&gt;=XN$8,XN$5,IF(XN25&lt;XO25,0,XN$5*(XN25-XO25)/(XN$8-XO25))),IF(XN25&lt;=XN$8,XN$5,IF(XN25&gt;XO25,0,XN$5*(XN25-XO25)/(XN$8-XO25))))))</f>
      </c>
      <c r="XQ25" s="126">
        <f>IF(OR(XN25="",XO25=""),0,XN$5)</f>
      </c>
      <c r="XR25" s="125">
        <f>IF(XN$6=0,RANK(XP25,XP$12:XP$42,0),RANK(XP25,XP$12:XP$42,1))</f>
      </c>
      <c r="XS25" s="126">
        <v>1.9</v>
      </c>
      <c r="XT25" s="126">
        <v>2.3</v>
      </c>
      <c r="XU25" s="126">
        <f>IF((COUNTA(XS$12:XS$42)+COUNTA(XT$12:XT$42)=0),0.6*XS$5,IF(OR(XS25="",XT25=""),0,IF(XS$6=0,IF(XS25&gt;=XS$8,XS$5,IF(XS25&lt;XT25,0,XS$5*(XS25-XT25)/(XS$8-XT25))),IF(XS25&lt;=XS$8,XS$5,IF(XS25&gt;XT25,0,XS$5*(XS25-XT25)/(XS$8-XT25))))))</f>
      </c>
      <c r="XV25" s="126">
        <f>IF(OR(XS25="",XT25=""),0,XS$5)</f>
      </c>
      <c r="XW25" s="125">
        <f>IF(XS$6=0,RANK(XU25,XU$12:XU$42,0),RANK(XU25,XU$12:XU$42,1))</f>
      </c>
      <c r="XX25" s="126">
        <v>1.9</v>
      </c>
      <c r="XY25" s="126">
        <v>3.45</v>
      </c>
      <c r="XZ25" s="126">
        <f>IF((COUNTA(XX$12:XX$42)+COUNTA(XY$12:XY$42)=0),0.6*XX$5,IF(OR(XX25="",XY25=""),0,IF(XX$6=0,IF(XX25&gt;=XX$8,XX$5,IF(XX25&lt;XY25,0,XX$5*(XX25-XY25)/(XX$8-XY25))),IF(XX25&lt;=XX$8,XX$5,IF(XX25&gt;XY25,0,XX$5*(XX25-XY25)/(XX$8-XY25))))))</f>
      </c>
      <c r="YA25" s="126">
        <f>IF(OR(XX25="",XY25=""),0,XX$5)</f>
      </c>
      <c r="YB25" s="125">
        <f>IF(XX$6=0,RANK(XZ25,XZ$12:XZ$42,0),RANK(XZ25,XZ$12:XZ$42,1))</f>
      </c>
      <c r="YC25" s="126">
        <v>0</v>
      </c>
      <c r="YD25" s="126">
        <v>0</v>
      </c>
      <c r="YE25" s="126">
        <f>IF((COUNTA(YC$12:YC$42)+COUNTA(YD$12:YD$42)=0),0.6*YC$5,IF(OR(YC25="",YD25=""),0,IF(YC$6=0,IF(YC25&gt;=YC$8,YC$5,IF(YC25&lt;YD25,0,YC$5*(YC25-YD25)/(YC$8-YD25))),IF(YC25&lt;=YC$8,YC$5,IF(YC25&gt;YD25,0,YC$5*(YC25-YD25)/(YC$8-YD25))))))</f>
      </c>
      <c r="YF25" s="126">
        <f>IF(OR(YC25="",YD25=""),0,YC$5)</f>
      </c>
      <c r="YG25" s="125">
        <f>IF(YC$6=0,RANK(YE25,YE$12:YE$42,0),RANK(YE25,YE$12:YE$42,1))</f>
      </c>
      <c r="YH25" s="126">
        <v>0</v>
      </c>
      <c r="YI25" s="126">
        <v>0</v>
      </c>
      <c r="YJ25" s="126">
        <f>IF((COUNTA(YH$12:YH$42)+COUNTA(YI$12:YI$42)=0),0.6*YH$5,IF(OR(YH25="",YI25=""),0,IF(YH$6=0,IF(YH25&gt;=YH$8,YH$5,IF(YH25&lt;YI25,0,YH$5*(YH25-YI25)/(YH$8-YI25))),IF(YH25&lt;=YH$8,YH$5,IF(YH25&gt;YI25,0,YH$5*(YH25-YI25)/(YH$8-YI25))))))</f>
      </c>
      <c r="YK25" s="126">
        <f>IF(OR(YH25="",YI25=""),0,YH$5)</f>
      </c>
      <c r="YL25" s="125">
        <f>IF(YH$6=0,RANK(YJ25,YJ$12:YJ$42,0),RANK(YJ25,YJ$12:YJ$42,1))</f>
      </c>
      <c r="YM25" s="126">
        <v>33.34525390625</v>
      </c>
      <c r="YN25"/>
      <c r="YO25" s="126">
        <f>IF((COUNTA(YM$12:YM$42)+COUNTA(YN$12:YN$42)=0),0.6*YM$5,IF(OR(YM25="",YN25=""),0,IF(YM$6=0,IF(YM25&gt;=YM$8,YM$5,IF(YM25&lt;YN25,0,YM$5*(YM25-YN25)/(YM$8-YN25))),IF(YM25&lt;=YM$8,YM$5,IF(YM25&gt;YN25,0,YM$5*(YM25-YN25)/(YM$8-YN25))))))</f>
      </c>
      <c r="YP25" s="126">
        <f>IF(OR(YM25="",YN25=""),0,YM$5)</f>
      </c>
      <c r="YQ25" s="125">
        <f>IF(YM$6=0,RANK(YO25,YO$12:YO$42,0),RANK(YO25,YO$12:YO$42,1))</f>
      </c>
      <c r="YR25" s="126">
        <v>33.34525390625</v>
      </c>
      <c r="YS25"/>
      <c r="YT25" s="126">
        <f>IF((COUNTA(YR$12:YR$42)+COUNTA(YS$12:YS$42)=0),0.6*YR$5,IF(OR(YR25="",YS25=""),0,IF(YR$6=0,IF(YR25&gt;=YR$8,YR$5,IF(YR25&lt;YS25,0,YR$5*(YR25-YS25)/(YR$8-YS25))),IF(YR25&lt;=YR$8,YR$5,IF(YR25&gt;YS25,0,YR$5*(YR25-YS25)/(YR$8-YS25))))))</f>
      </c>
      <c r="YU25" s="126">
        <f>IF(OR(YR25="",YS25=""),0,YR$5)</f>
      </c>
      <c r="YV25" s="125">
        <f>IF(YR$6=0,RANK(YT25,YT$12:YT$42,0),RANK(YT25,YT$12:YT$42,1))</f>
      </c>
      <c r="YW25" s="126">
        <v>4.973916015625</v>
      </c>
      <c r="YX25" s="126">
        <v>3.804560546875</v>
      </c>
      <c r="YY25" s="126">
        <f>IF((COUNTA(YW$12:YW$42)+COUNTA(YX$12:YX$42)=0),0.6*YW$5,IF(OR(YW25="",YX25=""),0,IF(YW$6=0,IF(YW25&gt;=YW$8,YW$5,IF(YW25&lt;YX25,0,YW$5*(YW25-YX25)/(YW$8-YX25))),IF(YW25&lt;=YW$8,YW$5,IF(YW25&gt;YX25,0,YW$5*(YW25-YX25)/(YW$8-YX25))))))</f>
      </c>
      <c r="YZ25" s="126">
        <f>IF(OR(YW25="",YX25=""),0,YW$5)</f>
      </c>
      <c r="ZA25" s="125">
        <f>IF(YW$6=0,RANK(YY25,YY$12:YY$42,0),RANK(YY25,YY$12:YY$42,1))</f>
      </c>
      <c r="ZB25" s="126">
        <v>4.973916015625</v>
      </c>
      <c r="ZC25" s="126">
        <v>2.261201171875</v>
      </c>
      <c r="ZD25" s="126">
        <f>IF((COUNTA(ZB$12:ZB$42)+COUNTA(ZC$12:ZC$42)=0),0.6*ZB$5,IF(OR(ZB25="",ZC25=""),0,IF(ZB$6=0,IF(ZB25&gt;=ZB$8,ZB$5,IF(ZB25&lt;ZC25,0,ZB$5*(ZB25-ZC25)/(ZB$8-ZC25))),IF(ZB25&lt;=ZB$8,ZB$5,IF(ZB25&gt;ZC25,0,ZB$5*(ZB25-ZC25)/(ZB$8-ZC25))))))</f>
      </c>
      <c r="ZE25" s="126">
        <f>IF(OR(ZB25="",ZC25=""),0,ZB$5)</f>
      </c>
      <c r="ZF25" s="125">
        <f>IF(ZB$6=0,RANK(ZD25,ZD$12:ZD$42,0),RANK(ZD25,ZD$12:ZD$42,1))</f>
      </c>
      <c r="ZG25" s="126">
        <v>99.89</v>
      </c>
      <c r="ZH25" s="126">
        <v>83.42</v>
      </c>
      <c r="ZI25" s="126">
        <f>IF((COUNTA(ZG$12:ZG$42)+COUNTA(ZH$12:ZH$42)=0),0.6*ZG$5,IF(OR(ZG25="",ZH25=""),0,IF(ZG$6=0,IF(ZG25&gt;=ZG$8,ZG$5,IF(ZG25&lt;ZH25,0,ZG$5*(ZG25-ZH25)/(ZG$8-ZH25))),IF(ZG25&lt;=ZG$8,ZG$5,IF(ZG25&gt;ZH25,0,ZG$5*(ZG25-ZH25)/(ZG$8-ZH25))))))</f>
      </c>
      <c r="ZJ25" s="126">
        <f>IF(OR(ZG25="",ZH25=""),0,ZG$5)</f>
      </c>
      <c r="ZK25" s="125">
        <f>IF(ZG$6=0,RANK(ZI25,ZI$12:ZI$42,0),RANK(ZI25,ZI$12:ZI$42,1))</f>
      </c>
      <c r="ZL25" s="126">
        <v>99.89</v>
      </c>
      <c r="ZM25" s="126">
        <v>85.57</v>
      </c>
      <c r="ZN25" s="126">
        <f>IF((COUNTA(ZL$12:ZL$42)+COUNTA(ZM$12:ZM$42)=0),0.6*ZL$5,IF(OR(ZL25="",ZM25=""),0,IF(ZL$6=0,IF(ZL25&gt;=ZL$8,ZL$5,IF(ZL25&lt;ZM25,0,ZL$5*(ZL25-ZM25)/(ZL$8-ZM25))),IF(ZL25&lt;=ZL$8,ZL$5,IF(ZL25&gt;ZM25,0,ZL$5*(ZL25-ZM25)/(ZL$8-ZM25))))))</f>
      </c>
      <c r="ZO25" s="126">
        <f>IF(OR(ZL25="",ZM25=""),0,ZL$5)</f>
      </c>
      <c r="ZP25" s="125">
        <f>IF(ZL$6=0,RANK(ZN25,ZN$12:ZN$42,0),RANK(ZN25,ZN$12:ZN$42,1))</f>
      </c>
      <c r="ZQ25" s="126">
        <v>99.78</v>
      </c>
      <c r="ZR25" s="126">
        <v>94.47</v>
      </c>
      <c r="ZS25" s="126">
        <f>IF((COUNTA(ZQ$12:ZQ$42)+COUNTA(ZR$12:ZR$42)=0),0.6*ZQ$5,IF(OR(ZQ25="",ZR25=""),0,IF(ZQ$6=0,IF(ZQ25&gt;=ZQ$8,ZQ$5,IF(ZQ25&lt;ZR25,0,ZQ$5*(ZQ25-ZR25)/(ZQ$8-ZR25))),IF(ZQ25&lt;=ZQ$8,ZQ$5,IF(ZQ25&gt;ZR25,0,ZQ$5*(ZQ25-ZR25)/(ZQ$8-ZR25))))))</f>
      </c>
      <c r="ZT25" s="126">
        <f>IF(OR(ZQ25="",ZR25=""),0,ZQ$5)</f>
      </c>
      <c r="ZU25" s="125">
        <f>IF(ZQ$6=0,RANK(ZS25,ZS$12:ZS$42,0),RANK(ZS25,ZS$12:ZS$42,1))</f>
      </c>
      <c r="ZV25" s="126">
        <v>99.78</v>
      </c>
      <c r="ZW25" s="126">
        <v>92.19</v>
      </c>
      <c r="ZX25" s="126">
        <f>IF((COUNTA(ZV$12:ZV$42)+COUNTA(ZW$12:ZW$42)=0),0.6*ZV$5,IF(OR(ZV25="",ZW25=""),0,IF(ZV$6=0,IF(ZV25&gt;=ZV$8,ZV$5,IF(ZV25&lt;ZW25,0,ZV$5*(ZV25-ZW25)/(ZV$8-ZW25))),IF(ZV25&lt;=ZV$8,ZV$5,IF(ZV25&gt;ZW25,0,ZV$5*(ZV25-ZW25)/(ZV$8-ZW25))))))</f>
      </c>
      <c r="ZY25" s="126">
        <f>IF(OR(ZV25="",ZW25=""),0,ZV$5)</f>
      </c>
      <c r="ZZ25" s="125">
        <f>IF(ZV$6=0,RANK(ZX25,ZX$12:ZX$42,0),RANK(ZX25,ZX$12:ZX$42,1))</f>
      </c>
      <c r="AAA25" s="126">
        <v>2.03</v>
      </c>
      <c r="AAB25" s="126">
        <v>5.06</v>
      </c>
      <c r="AAC25" s="126">
        <f>IF((COUNTA(AAA$12:AAA$42)+COUNTA(AAB$12:AAB$42)=0),0.6*AAA$5,IF(OR(AAA25="",AAB25=""),0,IF(AAA$6=0,IF(AAA25&gt;=AAA$8,AAA$5,IF(AAA25&lt;AAB25,0,AAA$5*(AAA25-AAB25)/(AAA$8-AAB25))),IF(AAA25&lt;=AAA$8,AAA$5,IF(AAA25&gt;AAB25,0,AAA$5*(AAA25-AAB25)/(AAA$8-AAB25))))))</f>
      </c>
      <c r="AAD25" s="126">
        <f>IF(OR(AAA25="",AAB25=""),0,AAA$5)</f>
      </c>
      <c r="AAE25" s="125">
        <f>IF(AAA$6=0,RANK(AAC25,AAC$12:AAC$42,0),RANK(AAC25,AAC$12:AAC$42,1))</f>
      </c>
      <c r="AAF25" s="126">
        <v>2.03</v>
      </c>
      <c r="AAG25" s="126">
        <v>5.76</v>
      </c>
      <c r="AAH25" s="126">
        <f>IF((COUNTA(AAF$12:AAF$42)+COUNTA(AAG$12:AAG$42)=0),0.6*AAF$5,IF(OR(AAF25="",AAG25=""),0,IF(AAF$6=0,IF(AAF25&gt;=AAF$8,AAF$5,IF(AAF25&lt;AAG25,0,AAF$5*(AAF25-AAG25)/(AAF$8-AAG25))),IF(AAF25&lt;=AAF$8,AAF$5,IF(AAF25&gt;AAG25,0,AAF$5*(AAF25-AAG25)/(AAF$8-AAG25))))))</f>
      </c>
      <c r="AAI25" s="126">
        <f>IF(OR(AAF25="",AAG25=""),0,AAF$5)</f>
      </c>
      <c r="AAJ25" s="125">
        <f>IF(AAF$6=0,RANK(AAH25,AAH$12:AAH$42,0),RANK(AAH25,AAH$12:AAH$42,1))</f>
      </c>
      <c r="AAK25" s="126">
        <v>99.12</v>
      </c>
      <c r="AAL25"/>
      <c r="AAM25" s="126">
        <f>IF((COUNTA(AAK$12:AAK$42)+COUNTA(AAL$12:AAL$42)=0),0.6*AAK$5,IF(OR(AAK25="",AAL25=""),0,IF(AAK$6=0,IF(AAK25&gt;=AAK$8,AAK$5,IF(AAK25&lt;AAL25,0,AAK$5*(AAK25-AAL25)/(AAK$8-AAL25))),IF(AAK25&lt;=AAK$8,AAK$5,IF(AAK25&gt;AAL25,0,AAK$5*(AAK25-AAL25)/(AAK$8-AAL25))))))</f>
      </c>
      <c r="AAN25" s="126">
        <f>IF(OR(AAK25="",AAL25=""),0,AAK$5)</f>
      </c>
      <c r="AAO25" s="125">
        <f>IF(AAK$6=0,RANK(AAM25,AAM$12:AAM$42,0),RANK(AAM25,AAM$12:AAM$42,1))</f>
      </c>
      <c r="AAP25" s="126">
        <v>99.12</v>
      </c>
      <c r="AAQ25"/>
      <c r="AAR25" s="126">
        <f>IF((COUNTA(AAP$12:AAP$42)+COUNTA(AAQ$12:AAQ$42)=0),0.6*AAP$5,IF(OR(AAP25="",AAQ25=""),0,IF(AAP$6=0,IF(AAP25&gt;=AAP$8,AAP$5,IF(AAP25&lt;AAQ25,0,AAP$5*(AAP25-AAQ25)/(AAP$8-AAQ25))),IF(AAP25&lt;=AAP$8,AAP$5,IF(AAP25&gt;AAQ25,0,AAP$5*(AAP25-AAQ25)/(AAP$8-AAQ25))))))</f>
      </c>
      <c r="AAS25" s="126">
        <f>IF(OR(AAP25="",AAQ25=""),0,AAP$5)</f>
      </c>
      <c r="AAT25" s="125">
        <f>IF(AAP$6=0,RANK(AAR25,AAR$12:AAR$42,0),RANK(AAR25,AAR$12:AAR$42,1))</f>
      </c>
      <c r="AAU25" s="126">
        <v>100</v>
      </c>
      <c r="AAV25" s="126">
        <v>99.9</v>
      </c>
      <c r="AAW25" s="126">
        <f>IF((COUNTA(AAU$12:AAU$42)+COUNTA(AAV$12:AAV$42)=0),0.6*AAU$5,IF(OR(AAU25="",AAV25=""),0,IF(AAU$6=0,IF(AAU25&gt;=AAU$8,AAU$5,IF(AAU25&lt;AAV25,0,AAU$5*(AAU25-AAV25)/(AAU$8-AAV25))),IF(AAU25&lt;=AAU$8,AAU$5,IF(AAU25&gt;AAV25,0,AAU$5*(AAU25-AAV25)/(AAU$8-AAV25))))))</f>
      </c>
      <c r="AAX25" s="126">
        <f>IF(OR(AAU25="",AAV25=""),0,AAU$5)</f>
      </c>
      <c r="AAY25" s="125">
        <f>IF(AAU$6=0,RANK(AAW25,AAW$12:AAW$42,0),RANK(AAW25,AAW$12:AAW$42,1))</f>
      </c>
      <c r="AAZ25" s="126">
        <v>100</v>
      </c>
      <c r="ABA25" s="126">
        <v>97.2</v>
      </c>
      <c r="ABB25" s="126">
        <f>IF((COUNTA(AAZ$12:AAZ$42)+COUNTA(ABA$12:ABA$42)=0),0.6*AAZ$5,IF(OR(AAZ25="",ABA25=""),0,IF(AAZ$6=0,IF(AAZ25&gt;=AAZ$8,AAZ$5,IF(AAZ25&lt;ABA25,0,AAZ$5*(AAZ25-ABA25)/(AAZ$8-ABA25))),IF(AAZ25&lt;=AAZ$8,AAZ$5,IF(AAZ25&gt;ABA25,0,AAZ$5*(AAZ25-ABA25)/(AAZ$8-ABA25))))))</f>
      </c>
      <c r="ABC25" s="126">
        <f>IF(OR(AAZ25="",ABA25=""),0,AAZ$5)</f>
      </c>
      <c r="ABD25" s="125">
        <f>IF(AAZ$6=0,RANK(ABB25,ABB$12:ABB$42,0),RANK(ABB25,ABB$12:ABB$42,1))</f>
      </c>
      <c r="ABE25" s="126">
        <v>2.64</v>
      </c>
      <c r="ABF25" s="126">
        <v>2.76</v>
      </c>
      <c r="ABG25" s="126">
        <f>IF((COUNTA(ABE$12:ABE$42)+COUNTA(ABF$12:ABF$42)=0),0.6*ABE$5,IF(OR(ABE25="",ABF25=""),0,IF(ABE$6=0,IF(ABE25&gt;=ABE$8,ABE$5,IF(ABE25&lt;ABF25,0,ABE$5*(ABE25-ABF25)/(ABE$8-ABF25))),IF(ABE25&lt;=ABE$8,ABE$5,IF(ABE25&gt;ABF25,0,ABE$5*(ABE25-ABF25)/(ABE$8-ABF25))))))</f>
      </c>
      <c r="ABH25" s="126">
        <f>IF(OR(ABE25="",ABF25=""),0,ABE$5)</f>
      </c>
      <c r="ABI25" s="125">
        <f>IF(ABE$6=0,RANK(ABG25,ABG$12:ABG$42,0),RANK(ABG25,ABG$12:ABG$42,1))</f>
      </c>
      <c r="ABJ25" s="126">
        <v>2.64</v>
      </c>
      <c r="ABK25" s="126">
        <v>3.01</v>
      </c>
      <c r="ABL25" s="126">
        <f>IF((COUNTA(ABJ$12:ABJ$42)+COUNTA(ABK$12:ABK$42)=0),0.6*ABJ$5,IF(OR(ABJ25="",ABK25=""),0,IF(ABJ$6=0,IF(ABJ25&gt;=ABJ$8,ABJ$5,IF(ABJ25&lt;ABK25,0,ABJ$5*(ABJ25-ABK25)/(ABJ$8-ABK25))),IF(ABJ25&lt;=ABJ$8,ABJ$5,IF(ABJ25&gt;ABK25,0,ABJ$5*(ABJ25-ABK25)/(ABJ$8-ABK25))))))</f>
      </c>
      <c r="ABM25" s="126">
        <f>IF(OR(ABJ25="",ABK25=""),0,ABJ$5)</f>
      </c>
      <c r="ABN25" s="125">
        <f>IF(ABJ$6=0,RANK(ABL25,ABL$12:ABL$42,0),RANK(ABL25,ABL$12:ABL$42,1))</f>
      </c>
      <c r="ABO25" s="126">
        <v>100</v>
      </c>
      <c r="ABP25" s="126">
        <v>100</v>
      </c>
      <c r="ABQ25" s="126">
        <f>IF((COUNTA(ABO$12:ABO$42)+COUNTA(ABP$12:ABP$42)=0),0.6*ABO$5,IF(OR(ABO25="",ABP25=""),0,IF(ABO$6=0,IF(ABO25&gt;=ABO$8,ABO$5,IF(ABO25&lt;ABP25,0,ABO$5*(ABO25-ABP25)/(ABO$8-ABP25))),IF(ABO25&lt;=ABO$8,ABO$5,IF(ABO25&gt;ABP25,0,ABO$5*(ABO25-ABP25)/(ABO$8-ABP25))))))</f>
      </c>
      <c r="ABR25" s="126">
        <f>IF(OR(ABO25="",ABP25=""),0,ABO$5)</f>
      </c>
      <c r="ABS25" s="125">
        <f>IF(ABO$6=0,RANK(ABQ25,ABQ$12:ABQ$42,0),RANK(ABQ25,ABQ$12:ABQ$42,1))</f>
      </c>
      <c r="ABT25" s="126">
        <v>100</v>
      </c>
      <c r="ABU25" s="126">
        <v>100</v>
      </c>
      <c r="ABV25" s="126">
        <f>IF((COUNTA(ABT$12:ABT$42)+COUNTA(ABU$12:ABU$42)=0),0.6*ABT$5,IF(OR(ABT25="",ABU25=""),0,IF(ABT$6=0,IF(ABT25&gt;=ABT$8,ABT$5,IF(ABT25&lt;ABU25,0,ABT$5*(ABT25-ABU25)/(ABT$8-ABU25))),IF(ABT25&lt;=ABT$8,ABT$5,IF(ABT25&gt;ABU25,0,ABT$5*(ABT25-ABU25)/(ABT$8-ABU25))))))</f>
      </c>
      <c r="ABW25" s="126">
        <f>IF(OR(ABT25="",ABU25=""),0,ABT$5)</f>
      </c>
      <c r="ABX25" s="125">
        <f>IF(ABT$6=0,RANK(ABV25,ABV$12:ABV$42,0),RANK(ABV25,ABV$12:ABV$42,1))</f>
      </c>
      <c r="ABY25" s="126">
        <v>1.82</v>
      </c>
      <c r="ABZ25" s="126">
        <v>2.55</v>
      </c>
      <c r="ACA25" s="126">
        <f>IF((COUNTA(ABY$12:ABY$42)+COUNTA(ABZ$12:ABZ$42)=0),0.6*ABY$5,IF(OR(ABY25="",ABZ25=""),0,IF(ABY$6=0,IF(ABY25&gt;=ABY$8,ABY$5,IF(ABY25&lt;ABZ25,0,ABY$5*(ABY25-ABZ25)/(ABY$8-ABZ25))),IF(ABY25&lt;=ABY$8,ABY$5,IF(ABY25&gt;ABZ25,0,ABY$5*(ABY25-ABZ25)/(ABY$8-ABZ25))))))</f>
      </c>
      <c r="ACB25" s="126">
        <f>IF(OR(ABY25="",ABZ25=""),0,ABY$5)</f>
      </c>
      <c r="ACC25" s="125">
        <f>IF(ABY$6=0,RANK(ACA25,ACA$12:ACA$42,0),RANK(ACA25,ACA$12:ACA$42,1))</f>
      </c>
      <c r="ACD25" s="126">
        <v>1.82</v>
      </c>
      <c r="ACE25" s="126">
        <v>1.96</v>
      </c>
      <c r="ACF25" s="126">
        <f>IF((COUNTA(ACD$12:ACD$42)+COUNTA(ACE$12:ACE$42)=0),0.6*ACD$5,IF(OR(ACD25="",ACE25=""),0,IF(ACD$6=0,IF(ACD25&gt;=ACD$8,ACD$5,IF(ACD25&lt;ACE25,0,ACD$5*(ACD25-ACE25)/(ACD$8-ACE25))),IF(ACD25&lt;=ACD$8,ACD$5,IF(ACD25&gt;ACE25,0,ACD$5*(ACD25-ACE25)/(ACD$8-ACE25))))))</f>
      </c>
      <c r="ACG25" s="126">
        <f>IF(OR(ACD25="",ACE25=""),0,ACD$5)</f>
      </c>
      <c r="ACH25" s="125">
        <f>IF(ACD$6=0,RANK(ACF25,ACF$12:ACF$42,0),RANK(ACF25,ACF$12:ACF$42,1))</f>
      </c>
      <c r="ACI25" s="126">
        <v>0</v>
      </c>
      <c r="ACJ25" s="126">
        <v>0</v>
      </c>
      <c r="ACK25" s="126">
        <f>IF((COUNTA(ACI$12:ACI$42)+COUNTA(ACJ$12:ACJ$42)=0),0.6*ACI$5,IF(OR(ACI25="",ACJ25=""),0,IF(ACI$6=0,IF(ACI25&gt;=ACI$8,ACI$5,IF(ACI25&lt;ACJ25,0,ACI$5*(ACI25-ACJ25)/(ACI$8-ACJ25))),IF(ACI25&lt;=ACI$8,ACI$5,IF(ACI25&gt;ACJ25,0,ACI$5*(ACI25-ACJ25)/(ACI$8-ACJ25))))))</f>
      </c>
      <c r="ACL25" s="126">
        <f>IF(OR(ACI25="",ACJ25=""),0,ACI$5)</f>
      </c>
      <c r="ACM25" s="125">
        <f>IF(ACI$6=0,RANK(ACK25,ACK$12:ACK$42,0),RANK(ACK25,ACK$12:ACK$42,1))</f>
      </c>
      <c r="ACN25" s="126">
        <v>0</v>
      </c>
      <c r="ACO25" s="126">
        <v>0</v>
      </c>
      <c r="ACP25" s="126">
        <f>IF((COUNTA(ACN$12:ACN$42)+COUNTA(ACO$12:ACO$42)=0),0.6*ACN$5,IF(OR(ACN25="",ACO25=""),0,IF(ACN$6=0,IF(ACN25&gt;=ACN$8,ACN$5,IF(ACN25&lt;ACO25,0,ACN$5*(ACN25-ACO25)/(ACN$8-ACO25))),IF(ACN25&lt;=ACN$8,ACN$5,IF(ACN25&gt;ACO25,0,ACN$5*(ACN25-ACO25)/(ACN$8-ACO25))))))</f>
      </c>
      <c r="ACQ25" s="126">
        <f>IF(OR(ACN25="",ACO25=""),0,ACN$5)</f>
      </c>
      <c r="ACR25" s="125">
        <f>IF(ACN$6=0,RANK(ACP25,ACP$12:ACP$42,0),RANK(ACP25,ACP$12:ACP$42,1))</f>
      </c>
      <c r="ACS25" s="126">
        <v>38.531318359375</v>
      </c>
      <c r="ACT25"/>
      <c r="ACU25" s="126">
        <f>IF((COUNTA(ACS$12:ACS$42)+COUNTA(ACT$12:ACT$42)=0),0.6*ACS$5,IF(OR(ACS25="",ACT25=""),0,IF(ACS$6=0,IF(ACS25&gt;=ACS$8,ACS$5,IF(ACS25&lt;ACT25,0,ACS$5*(ACS25-ACT25)/(ACS$8-ACT25))),IF(ACS25&lt;=ACS$8,ACS$5,IF(ACS25&gt;ACT25,0,ACS$5*(ACS25-ACT25)/(ACS$8-ACT25))))))</f>
      </c>
      <c r="ACV25" s="126">
        <f>IF(OR(ACS25="",ACT25=""),0,ACS$5)</f>
      </c>
      <c r="ACW25" s="125">
        <f>IF(ACS$6=0,RANK(ACU25,ACU$12:ACU$42,0),RANK(ACU25,ACU$12:ACU$42,1))</f>
      </c>
      <c r="ACX25" s="126">
        <v>38.531318359375</v>
      </c>
      <c r="ACY25"/>
      <c r="ACZ25" s="126">
        <f>IF((COUNTA(ACX$12:ACX$42)+COUNTA(ACY$12:ACY$42)=0),0.6*ACX$5,IF(OR(ACX25="",ACY25=""),0,IF(ACX$6=0,IF(ACX25&gt;=ACX$8,ACX$5,IF(ACX25&lt;ACY25,0,ACX$5*(ACX25-ACY25)/(ACX$8-ACY25))),IF(ACX25&lt;=ACX$8,ACX$5,IF(ACX25&gt;ACY25,0,ACX$5*(ACX25-ACY25)/(ACX$8-ACY25))))))</f>
      </c>
      <c r="ADA25" s="126">
        <f>IF(OR(ACX25="",ACY25=""),0,ACX$5)</f>
      </c>
      <c r="ADB25" s="125">
        <f>IF(ACX$6=0,RANK(ACZ25,ACZ$12:ACZ$42,0),RANK(ACZ25,ACZ$12:ACZ$42,1))</f>
      </c>
      <c r="ADC25" s="126">
        <v>4.821337890625</v>
      </c>
      <c r="ADD25" s="126">
        <v>7.04</v>
      </c>
      <c r="ADE25" s="126">
        <f>IF((COUNTA(ADC$12:ADC$42)+COUNTA(ADD$12:ADD$42)=0),0.6*ADC$5,IF(OR(ADC25="",ADD25=""),0,IF(ADC$6=0,IF(ADC25&gt;=ADC$8,ADC$5,IF(ADC25&lt;ADD25,0,ADC$5*(ADC25-ADD25)/(ADC$8-ADD25))),IF(ADC25&lt;=ADC$8,ADC$5,IF(ADC25&gt;ADD25,0,ADC$5*(ADC25-ADD25)/(ADC$8-ADD25))))))</f>
      </c>
      <c r="ADF25" s="126">
        <f>IF(OR(ADC25="",ADD25=""),0,ADC$5)</f>
      </c>
      <c r="ADG25" s="125">
        <f>IF(ADC$6=0,RANK(ADE25,ADE$12:ADE$42,0),RANK(ADE25,ADE$12:ADE$42,1))</f>
      </c>
      <c r="ADH25" s="126">
        <v>4.821337890625</v>
      </c>
      <c r="ADI25" s="126">
        <v>4.33</v>
      </c>
      <c r="ADJ25" s="126">
        <f>IF((COUNTA(ADH$12:ADH$42)+COUNTA(ADI$12:ADI$42)=0),0.6*ADH$5,IF(OR(ADH25="",ADI25=""),0,IF(ADH$6=0,IF(ADH25&gt;=ADH$8,ADH$5,IF(ADH25&lt;ADI25,0,ADH$5*(ADH25-ADI25)/(ADH$8-ADI25))),IF(ADH25&lt;=ADH$8,ADH$5,IF(ADH25&gt;ADI25,0,ADH$5*(ADH25-ADI25)/(ADH$8-ADI25))))))</f>
      </c>
      <c r="ADK25" s="126">
        <f>IF(OR(ADH25="",ADI25=""),0,ADH$5)</f>
      </c>
      <c r="ADL25" s="125">
        <f>IF(ADH$6=0,RANK(ADJ25,ADJ$12:ADJ$42,0),RANK(ADJ25,ADJ$12:ADJ$42,1))</f>
      </c>
      <c r="ADM25"/>
      <c r="ADN25"/>
      <c r="ADO25" s="126">
        <f>IF((COUNTA(ADM$12:ADM$42)+COUNTA(ADN$12:ADN$42)=0),0.6*ADM$5,IF(OR(ADM25="",ADN25=""),0,IF(ADM$6=0,IF(ADM25&gt;=ADM$8,ADM$5,IF(ADM25&lt;ADN25,0,ADM$5*(ADM25-ADN25)/(ADM$8-ADN25))),IF(ADM25&lt;=ADM$8,ADM$5,IF(ADM25&gt;ADN25,0,ADM$5*(ADM25-ADN25)/(ADM$8-ADN25))))))</f>
      </c>
      <c r="ADP25" s="126">
        <f>IF(OR(ADM25="",ADN25=""),0,ADM$5)</f>
      </c>
      <c r="ADQ25" s="125">
        <f>IF(ADM$6=0,RANK(ADO25,ADO$12:ADO$42,0),RANK(ADO25,ADO$12:ADO$42,1))</f>
      </c>
      <c r="ADR25"/>
      <c r="ADS25"/>
      <c r="ADT25" s="126">
        <f>IF((COUNTA(ADR$12:ADR$42)+COUNTA(ADS$12:ADS$42)=0),0.6*ADR$5,IF(OR(ADR25="",ADS25=""),0,IF(ADR$6=0,IF(ADR25&gt;=ADR$8,ADR$5,IF(ADR25&lt;ADS25,0,ADR$5*(ADR25-ADS25)/(ADR$8-ADS25))),IF(ADR25&lt;=ADR$8,ADR$5,IF(ADR25&gt;ADS25,0,ADR$5*(ADR25-ADS25)/(ADR$8-ADS25))))))</f>
      </c>
      <c r="ADU25" s="126">
        <f>IF(OR(ADR25="",ADS25=""),0,ADR$5)</f>
      </c>
      <c r="ADV25" s="125">
        <f>IF(ADR$6=0,RANK(ADT25,ADT$12:ADT$42,0),RANK(ADT25,ADT$12:ADT$42,1))</f>
      </c>
      <c r="ADW25"/>
      <c r="ADX25"/>
      <c r="ADY25" s="126">
        <f>IF((COUNTA(ADW$12:ADW$42)+COUNTA(ADX$12:ADX$42)=0),0.6*ADW$5,IF(OR(ADW25="",ADX25=""),0,IF(ADW$6=0,IF(ADW25&gt;=ADW$8,ADW$5,IF(ADW25&lt;ADX25,0,ADW$5*(ADW25-ADX25)/(ADW$8-ADX25))),IF(ADW25&lt;=ADW$8,ADW$5,IF(ADW25&gt;ADX25,0,ADW$5*(ADW25-ADX25)/(ADW$8-ADX25))))))</f>
      </c>
      <c r="ADZ25" s="126">
        <f>IF(OR(ADW25="",ADX25=""),0,ADW$5)</f>
      </c>
      <c r="AEA25" s="125">
        <f>IF(ADW$6=0,RANK(ADY25,ADY$12:ADY$42,0),RANK(ADY25,ADY$12:ADY$42,1))</f>
      </c>
      <c r="AEB25"/>
      <c r="AEC25"/>
      <c r="AED25" s="126">
        <f>IF((COUNTA(AEB$12:AEB$42)+COUNTA(AEC$12:AEC$42)=0),0.6*AEB$5,IF(OR(AEB25="",AEC25=""),0,IF(AEB$6=0,IF(AEB25&gt;=AEB$8,AEB$5,IF(AEB25&lt;AEC25,0,AEB$5*(AEB25-AEC25)/(AEB$8-AEC25))),IF(AEB25&lt;=AEB$8,AEB$5,IF(AEB25&gt;AEC25,0,AEB$5*(AEB25-AEC25)/(AEB$8-AEC25))))))</f>
      </c>
      <c r="AEE25" s="126">
        <f>IF(OR(AEB25="",AEC25=""),0,AEB$5)</f>
      </c>
      <c r="AEF25" s="125">
        <f>IF(AEB$6=0,RANK(AED25,AED$12:AED$42,0),RANK(AED25,AED$12:AED$42,1))</f>
      </c>
      <c r="AEG25"/>
      <c r="AEH25"/>
      <c r="AEI25" s="126">
        <f>IF((COUNTA(AEG$12:AEG$42)+COUNTA(AEH$12:AEH$42)=0),0.6*AEG$5,IF(OR(AEG25="",AEH25=""),0,IF(AEG$6=0,IF(AEG25&gt;=AEG$8,AEG$5,IF(AEG25&lt;AEH25,0,AEG$5*(AEG25-AEH25)/(AEG$8-AEH25))),IF(AEG25&lt;=AEG$8,AEG$5,IF(AEG25&gt;AEH25,0,AEG$5*(AEG25-AEH25)/(AEG$8-AEH25))))))</f>
      </c>
      <c r="AEJ25" s="126">
        <f>IF(OR(AEG25="",AEH25=""),0,AEG$5)</f>
      </c>
      <c r="AEK25" s="125">
        <f>IF(AEG$6=0,RANK(AEI25,AEI$12:AEI$42,0),RANK(AEI25,AEI$12:AEI$42,1))</f>
      </c>
      <c r="AEL25"/>
      <c r="AEM25"/>
      <c r="AEN25" s="126">
        <f>IF((COUNTA(AEL$12:AEL$42)+COUNTA(AEM$12:AEM$42)=0),0.6*AEL$5,IF(OR(AEL25="",AEM25=""),0,IF(AEL$6=0,IF(AEL25&gt;=AEL$8,AEL$5,IF(AEL25&lt;AEM25,0,AEL$5*(AEL25-AEM25)/(AEL$8-AEM25))),IF(AEL25&lt;=AEL$8,AEL$5,IF(AEL25&gt;AEM25,0,AEL$5*(AEL25-AEM25)/(AEL$8-AEM25))))))</f>
      </c>
      <c r="AEO25" s="126">
        <f>IF(OR(AEL25="",AEM25=""),0,AEL$5)</f>
      </c>
      <c r="AEP25" s="125">
        <f>IF(AEL$6=0,RANK(AEN25,AEN$12:AEN$42,0),RANK(AEN25,AEN$12:AEN$42,1))</f>
      </c>
      <c r="AEQ25"/>
      <c r="AER25"/>
      <c r="AES25" s="126">
        <f>IF((COUNTA(AEQ$12:AEQ$42)+COUNTA(AER$12:AER$42)=0),0.6*AEQ$5,IF(OR(AEQ25="",AER25=""),0,IF(AEQ$6=0,IF(AEQ25&gt;=AEQ$8,AEQ$5,IF(AEQ25&lt;AER25,0,AEQ$5*(AEQ25-AER25)/(AEQ$8-AER25))),IF(AEQ25&lt;=AEQ$8,AEQ$5,IF(AEQ25&gt;AER25,0,AEQ$5*(AEQ25-AER25)/(AEQ$8-AER25))))))</f>
      </c>
      <c r="AET25" s="126">
        <f>IF(OR(AEQ25="",AER25=""),0,AEQ$5)</f>
      </c>
      <c r="AEU25" s="125">
        <f>IF(AEQ$6=0,RANK(AES25,AES$12:AES$42,0),RANK(AES25,AES$12:AES$42,1))</f>
      </c>
      <c r="AEV25"/>
      <c r="AEW25"/>
      <c r="AEX25" s="126">
        <f>IF((COUNTA(AEV$12:AEV$42)+COUNTA(AEW$12:AEW$42)=0),0.6*AEV$5,IF(OR(AEV25="",AEW25=""),0,IF(AEV$6=0,IF(AEV25&gt;=AEV$8,AEV$5,IF(AEV25&lt;AEW25,0,AEV$5*(AEV25-AEW25)/(AEV$8-AEW25))),IF(AEV25&lt;=AEV$8,AEV$5,IF(AEV25&gt;AEW25,0,AEV$5*(AEV25-AEW25)/(AEV$8-AEW25))))))</f>
      </c>
      <c r="AEY25" s="126">
        <f>IF(OR(AEV25="",AEW25=""),0,AEV$5)</f>
      </c>
      <c r="AEZ25" s="125">
        <f>IF(AEV$6=0,RANK(AEX25,AEX$12:AEX$42,0),RANK(AEX25,AEX$12:AEX$42,1))</f>
      </c>
      <c r="AFA25"/>
      <c r="AFB25"/>
      <c r="AFC25" s="126">
        <f>IF((COUNTA(AFA$12:AFA$42)+COUNTA(AFB$12:AFB$42)=0),0.6*AFA$5,IF(OR(AFA25="",AFB25=""),0,IF(AFA$6=0,IF(AFA25&gt;=AFA$8,AFA$5,IF(AFA25&lt;AFB25,0,AFA$5*(AFA25-AFB25)/(AFA$8-AFB25))),IF(AFA25&lt;=AFA$8,AFA$5,IF(AFA25&gt;AFB25,0,AFA$5*(AFA25-AFB25)/(AFA$8-AFB25))))))</f>
      </c>
      <c r="AFD25" s="126">
        <f>IF(OR(AFA25="",AFB25=""),0,AFA$5)</f>
      </c>
      <c r="AFE25" s="125">
        <f>IF(AFA$6=0,RANK(AFC25,AFC$12:AFC$42,0),RANK(AFC25,AFC$12:AFC$42,1))</f>
      </c>
      <c r="AFF25"/>
      <c r="AFG25"/>
      <c r="AFH25" s="126">
        <f>IF((COUNTA(AFF$12:AFF$42)+COUNTA(AFG$12:AFG$42)=0),0.6*AFF$5,IF(OR(AFF25="",AFG25=""),0,IF(AFF$6=0,IF(AFF25&gt;=AFF$8,AFF$5,IF(AFF25&lt;AFG25,0,AFF$5*(AFF25-AFG25)/(AFF$8-AFG25))),IF(AFF25&lt;=AFF$8,AFF$5,IF(AFF25&gt;AFG25,0,AFF$5*(AFF25-AFG25)/(AFF$8-AFG25))))))</f>
      </c>
      <c r="AFI25" s="126">
        <f>IF(OR(AFF25="",AFG25=""),0,AFF$5)</f>
      </c>
      <c r="AFJ25" s="125">
        <f>IF(AFF$6=0,RANK(AFH25,AFH$12:AFH$42,0),RANK(AFH25,AFH$12:AFH$42,1))</f>
      </c>
      <c r="AFK25"/>
      <c r="AFL25"/>
      <c r="AFM25" s="126">
        <f>IF((COUNTA(AFK$12:AFK$42)+COUNTA(AFL$12:AFL$42)=0),0.6*AFK$5,IF(OR(AFK25="",AFL25=""),0,IF(AFK$6=0,IF(AFK25&gt;=AFK$8,AFK$5,IF(AFK25&lt;AFL25,0,AFK$5*(AFK25-AFL25)/(AFK$8-AFL25))),IF(AFK25&lt;=AFK$8,AFK$5,IF(AFK25&gt;AFL25,0,AFK$5*(AFK25-AFL25)/(AFK$8-AFL25))))))</f>
      </c>
      <c r="AFN25" s="126">
        <f>IF(OR(AFK25="",AFL25=""),0,AFK$5)</f>
      </c>
      <c r="AFO25" s="125">
        <f>IF(AFK$6=0,RANK(AFM25,AFM$12:AFM$42,0),RANK(AFM25,AFM$12:AFM$42,1))</f>
      </c>
      <c r="AFP25"/>
      <c r="AFQ25"/>
      <c r="AFR25" s="126">
        <f>IF((COUNTA(AFP$12:AFP$42)+COUNTA(AFQ$12:AFQ$42)=0),0.6*AFP$5,IF(OR(AFP25="",AFQ25=""),0,IF(AFP$6=0,IF(AFP25&gt;=AFP$8,AFP$5,IF(AFP25&lt;AFQ25,0,AFP$5*(AFP25-AFQ25)/(AFP$8-AFQ25))),IF(AFP25&lt;=AFP$8,AFP$5,IF(AFP25&gt;AFQ25,0,AFP$5*(AFP25-AFQ25)/(AFP$8-AFQ25))))))</f>
      </c>
      <c r="AFS25" s="126">
        <f>IF(OR(AFP25="",AFQ25=""),0,AFP$5)</f>
      </c>
      <c r="AFT25" s="125">
        <f>IF(AFP$6=0,RANK(AFR25,AFR$12:AFR$42,0),RANK(AFR25,AFR$12:AFR$42,1))</f>
      </c>
      <c r="AFU25"/>
      <c r="AFV25"/>
      <c r="AFW25" s="126">
        <f>IF((COUNTA(AFU$12:AFU$42)+COUNTA(AFV$12:AFV$42)=0),0.6*AFU$5,IF(OR(AFU25="",AFV25=""),0,IF(AFU$6=0,IF(AFU25&gt;=AFU$8,AFU$5,IF(AFU25&lt;AFV25,0,AFU$5*(AFU25-AFV25)/(AFU$8-AFV25))),IF(AFU25&lt;=AFU$8,AFU$5,IF(AFU25&gt;AFV25,0,AFU$5*(AFU25-AFV25)/(AFU$8-AFV25))))))</f>
      </c>
      <c r="AFX25" s="126">
        <f>IF(OR(AFU25="",AFV25=""),0,AFU$5)</f>
      </c>
      <c r="AFY25" s="125">
        <f>IF(AFU$6=0,RANK(AFW25,AFW$12:AFW$42,0),RANK(AFW25,AFW$12:AFW$42,1))</f>
      </c>
      <c r="AFZ25"/>
      <c r="AGA25"/>
      <c r="AGB25" s="126">
        <f>IF((COUNTA(AFZ$12:AFZ$42)+COUNTA(AGA$12:AGA$42)=0),0.6*AFZ$5,IF(OR(AFZ25="",AGA25=""),0,IF(AFZ$6=0,IF(AFZ25&gt;=AFZ$8,AFZ$5,IF(AFZ25&lt;AGA25,0,AFZ$5*(AFZ25-AGA25)/(AFZ$8-AGA25))),IF(AFZ25&lt;=AFZ$8,AFZ$5,IF(AFZ25&gt;AGA25,0,AFZ$5*(AFZ25-AGA25)/(AFZ$8-AGA25))))))</f>
      </c>
      <c r="AGC25" s="126">
        <f>IF(OR(AFZ25="",AGA25=""),0,AFZ$5)</f>
      </c>
      <c r="AGD25" s="125">
        <f>IF(AFZ$6=0,RANK(AGB25,AGB$12:AGB$42,0),RANK(AGB25,AGB$12:AGB$42,1))</f>
      </c>
      <c r="AGE25"/>
      <c r="AGF25"/>
      <c r="AGG25" s="126">
        <f>IF((COUNTA(AGE$12:AGE$42)+COUNTA(AGF$12:AGF$42)=0),0.6*AGE$5,IF(OR(AGE25="",AGF25=""),0,IF(AGE$6=0,IF(AGE25&gt;=AGE$8,AGE$5,IF(AGE25&lt;AGF25,0,AGE$5*(AGE25-AGF25)/(AGE$8-AGF25))),IF(AGE25&lt;=AGE$8,AGE$5,IF(AGE25&gt;AGF25,0,AGE$5*(AGE25-AGF25)/(AGE$8-AGF25))))))</f>
      </c>
      <c r="AGH25" s="126">
        <f>IF(OR(AGE25="",AGF25=""),0,AGE$5)</f>
      </c>
      <c r="AGI25" s="125">
        <f>IF(AGE$6=0,RANK(AGG25,AGG$12:AGG$42,0),RANK(AGG25,AGG$12:AGG$42,1))</f>
      </c>
      <c r="AGJ25"/>
      <c r="AGK25"/>
      <c r="AGL25" s="126">
        <f>IF((COUNTA(AGJ$12:AGJ$42)+COUNTA(AGK$12:AGK$42)=0),0.6*AGJ$5,IF(OR(AGJ25="",AGK25=""),0,IF(AGJ$6=0,IF(AGJ25&gt;=AGJ$8,AGJ$5,IF(AGJ25&lt;AGK25,0,AGJ$5*(AGJ25-AGK25)/(AGJ$8-AGK25))),IF(AGJ25&lt;=AGJ$8,AGJ$5,IF(AGJ25&gt;AGK25,0,AGJ$5*(AGJ25-AGK25)/(AGJ$8-AGK25))))))</f>
      </c>
      <c r="AGM25" s="126">
        <f>IF(OR(AGJ25="",AGK25=""),0,AGJ$5)</f>
      </c>
      <c r="AGN25" s="125">
        <f>IF(AGJ$6=0,RANK(AGL25,AGL$12:AGL$42,0),RANK(AGL25,AGL$12:AGL$42,1))</f>
      </c>
      <c r="AGO25"/>
      <c r="AGP25"/>
      <c r="AGQ25" s="126">
        <f>IF((COUNTA(AGO$12:AGO$42)+COUNTA(AGP$12:AGP$42)=0),0.6*AGO$5,IF(OR(AGO25="",AGP25=""),0,IF(AGO$6=0,IF(AGO25&gt;=AGO$8,AGO$5,IF(AGO25&lt;AGP25,0,AGO$5*(AGO25-AGP25)/(AGO$8-AGP25))),IF(AGO25&lt;=AGO$8,AGO$5,IF(AGO25&gt;AGP25,0,AGO$5*(AGO25-AGP25)/(AGO$8-AGP25))))))</f>
      </c>
      <c r="AGR25" s="126">
        <f>IF(OR(AGO25="",AGP25=""),0,AGO$5)</f>
      </c>
      <c r="AGS25" s="125">
        <f>IF(AGO$6=0,RANK(AGQ25,AGQ$12:AGQ$42,0),RANK(AGQ25,AGQ$12:AGQ$42,1))</f>
      </c>
      <c r="AGT25"/>
      <c r="AGU25"/>
      <c r="AGV25" s="126">
        <f>IF((COUNTA(AGT$12:AGT$42)+COUNTA(AGU$12:AGU$42)=0),0.6*AGT$5,IF(OR(AGT25="",AGU25=""),0,IF(AGT$6=0,IF(AGT25&gt;=AGT$8,AGT$5,IF(AGT25&lt;AGU25,0,AGT$5*(AGT25-AGU25)/(AGT$8-AGU25))),IF(AGT25&lt;=AGT$8,AGT$5,IF(AGT25&gt;AGU25,0,AGT$5*(AGT25-AGU25)/(AGT$8-AGU25))))))</f>
      </c>
      <c r="AGW25" s="126">
        <f>IF(OR(AGT25="",AGU25=""),0,AGT$5)</f>
      </c>
      <c r="AGX25" s="125">
        <f>IF(AGT$6=0,RANK(AGV25,AGV$12:AGV$42,0),RANK(AGV25,AGV$12:AGV$42,1))</f>
      </c>
      <c r="AGY25"/>
      <c r="AGZ25"/>
      <c r="AHA25" s="126">
        <f>IF((COUNTA(AGY$12:AGY$42)+COUNTA(AGZ$12:AGZ$42)=0),0.6*AGY$5,IF(OR(AGY25="",AGZ25=""),0,IF(AGY$6=0,IF(AGY25&gt;=AGY$8,AGY$5,IF(AGY25&lt;AGZ25,0,AGY$5*(AGY25-AGZ25)/(AGY$8-AGZ25))),IF(AGY25&lt;=AGY$8,AGY$5,IF(AGY25&gt;AGZ25,0,AGY$5*(AGY25-AGZ25)/(AGY$8-AGZ25))))))</f>
      </c>
      <c r="AHB25" s="126">
        <f>IF(OR(AGY25="",AGZ25=""),0,AGY$5)</f>
      </c>
      <c r="AHC25" s="125">
        <f>IF(AGY$6=0,RANK(AHA25,AHA$12:AHA$42,0),RANK(AHA25,AHA$12:AHA$42,1))</f>
      </c>
      <c r="AHD25"/>
      <c r="AHE25"/>
      <c r="AHF25" s="126">
        <f>IF((COUNTA(AHD$12:AHD$42)+COUNTA(AHE$12:AHE$42)=0),0.6*AHD$5,IF(OR(AHD25="",AHE25=""),0,IF(AHD$6=0,IF(AHD25&gt;=AHD$8,AHD$5,IF(AHD25&lt;AHE25,0,AHD$5*(AHD25-AHE25)/(AHD$8-AHE25))),IF(AHD25&lt;=AHD$8,AHD$5,IF(AHD25&gt;AHE25,0,AHD$5*(AHD25-AHE25)/(AHD$8-AHE25))))))</f>
      </c>
      <c r="AHG25" s="126">
        <f>IF(OR(AHD25="",AHE25=""),0,AHD$5)</f>
      </c>
      <c r="AHH25" s="125">
        <f>IF(AHD$6=0,RANK(AHF25,AHF$12:AHF$42,0),RANK(AHF25,AHF$12:AHF$42,1))</f>
      </c>
      <c r="AHI25"/>
      <c r="AHJ25"/>
      <c r="AHK25" s="126">
        <f>IF((COUNTA(AHI$12:AHI$42)+COUNTA(AHJ$12:AHJ$42)=0),0.6*AHI$5,IF(OR(AHI25="",AHJ25=""),0,IF(AHI$6=0,IF(AHI25&gt;=AHI$8,AHI$5,IF(AHI25&lt;AHJ25,0,AHI$5*(AHI25-AHJ25)/(AHI$8-AHJ25))),IF(AHI25&lt;=AHI$8,AHI$5,IF(AHI25&gt;AHJ25,0,AHI$5*(AHI25-AHJ25)/(AHI$8-AHJ25))))))</f>
      </c>
      <c r="AHL25" s="126">
        <f>IF(OR(AHI25="",AHJ25=""),0,AHI$5)</f>
      </c>
      <c r="AHM25" s="125">
        <f>IF(AHI$6=0,RANK(AHK25,AHK$12:AHK$42,0),RANK(AHK25,AHK$12:AHK$42,1))</f>
      </c>
      <c r="AHN25"/>
      <c r="AHO25"/>
      <c r="AHP25" s="126">
        <f>IF((COUNTA(AHN$12:AHN$42)+COUNTA(AHO$12:AHO$42)=0),0.6*AHN$5,IF(OR(AHN25="",AHO25=""),0,IF(AHN$6=0,IF(AHN25&gt;=AHN$8,AHN$5,IF(AHN25&lt;AHO25,0,AHN$5*(AHN25-AHO25)/(AHN$8-AHO25))),IF(AHN25&lt;=AHN$8,AHN$5,IF(AHN25&gt;AHO25,0,AHN$5*(AHN25-AHO25)/(AHN$8-AHO25))))))</f>
      </c>
      <c r="AHQ25" s="126">
        <f>IF(OR(AHN25="",AHO25=""),0,AHN$5)</f>
      </c>
      <c r="AHR25" s="125">
        <f>IF(AHN$6=0,RANK(AHP25,AHP$12:AHP$42,0),RANK(AHP25,AHP$12:AHP$42,1))</f>
      </c>
      <c r="AHS25" s="126">
        <v>98</v>
      </c>
      <c r="AHT25" s="126">
        <v>72.69</v>
      </c>
      <c r="AHU25" s="126">
        <f>IF((COUNTA(AHS$12:AHS$42)+COUNTA(AHT$12:AHT$42)=0),0.6*AHS$5,IF(OR(AHS25="",AHT25=""),0,IF(AHS$6=0,IF(AHS25&gt;=AHS$8,AHS$5,IF(AHS25&lt;AHT25,0,AHS$5*(AHS25-AHT25)/(AHS$8-AHT25))),IF(AHS25&lt;=AHS$8,AHS$5,IF(AHS25&gt;AHT25,0,AHS$5*(AHS25-AHT25)/(AHS$8-AHT25))))))</f>
      </c>
      <c r="AHV25" s="126">
        <f>IF(OR(AHS25="",AHT25=""),0,AHS$5)</f>
      </c>
      <c r="AHW25" s="125">
        <f>IF(AHS$6=0,RANK(AHU25,AHU$12:AHU$42,0),RANK(AHU25,AHU$12:AHU$42,1))</f>
      </c>
      <c r="AHX25" s="126">
        <v>98</v>
      </c>
      <c r="AHY25" s="126">
        <v>96.81</v>
      </c>
      <c r="AHZ25" s="126">
        <f>IF((COUNTA(AHX$12:AHX$42)+COUNTA(AHY$12:AHY$42)=0),0.6*AHX$5,IF(OR(AHX25="",AHY25=""),0,IF(AHX$6=0,IF(AHX25&gt;=AHX$8,AHX$5,IF(AHX25&lt;AHY25,0,AHX$5*(AHX25-AHY25)/(AHX$8-AHY25))),IF(AHX25&lt;=AHX$8,AHX$5,IF(AHX25&gt;AHY25,0,AHX$5*(AHX25-AHY25)/(AHX$8-AHY25))))))</f>
      </c>
      <c r="AIA25" s="126">
        <f>IF(OR(AHX25="",AHY25=""),0,AHX$5)</f>
      </c>
      <c r="AIB25" s="125">
        <f>IF(AHX$6=0,RANK(AHZ25,AHZ$12:AHZ$42,0),RANK(AHZ25,AHZ$12:AHZ$42,1))</f>
      </c>
      <c r="AIC25" s="126">
        <v>99.1</v>
      </c>
      <c r="AID25" s="126">
        <v>53.82</v>
      </c>
      <c r="AIE25" s="126">
        <f>IF((COUNTA(AIC$12:AIC$42)+COUNTA(AID$12:AID$42)=0),0.6*AIC$5,IF(OR(AIC25="",AID25=""),0,IF(AIC$6=0,IF(AIC25&gt;=AIC$8,AIC$5,IF(AIC25&lt;AID25,0,AIC$5*(AIC25-AID25)/(AIC$8-AID25))),IF(AIC25&lt;=AIC$8,AIC$5,IF(AIC25&gt;AID25,0,AIC$5*(AIC25-AID25)/(AIC$8-AID25))))))</f>
      </c>
      <c r="AIF25" s="126">
        <f>IF(OR(AIC25="",AID25=""),0,AIC$5)</f>
      </c>
      <c r="AIG25" s="125">
        <f>IF(AIC$6=0,RANK(AIE25,AIE$12:AIE$42,0),RANK(AIE25,AIE$12:AIE$42,1))</f>
      </c>
      <c r="AIH25" s="126">
        <v>99.1</v>
      </c>
      <c r="AII25" s="126">
        <v>92.35</v>
      </c>
      <c r="AIJ25" s="126">
        <f>IF((COUNTA(AIH$12:AIH$42)+COUNTA(AII$12:AII$42)=0),0.6*AIH$5,IF(OR(AIH25="",AII25=""),0,IF(AIH$6=0,IF(AIH25&gt;=AIH$8,AIH$5,IF(AIH25&lt;AII25,0,AIH$5*(AIH25-AII25)/(AIH$8-AII25))),IF(AIH25&lt;=AIH$8,AIH$5,IF(AIH25&gt;AII25,0,AIH$5*(AIH25-AII25)/(AIH$8-AII25))))))</f>
      </c>
      <c r="AIK25" s="126">
        <f>IF(OR(AIH25="",AII25=""),0,AIH$5)</f>
      </c>
      <c r="AIL25" s="125">
        <f>IF(AIH$6=0,RANK(AIJ25,AIJ$12:AIJ$42,0),RANK(AIJ25,AIJ$12:AIJ$42,1))</f>
      </c>
      <c r="AIM25" s="126">
        <v>2.27</v>
      </c>
      <c r="AIN25" s="126">
        <v>4.85</v>
      </c>
      <c r="AIO25" s="126">
        <f>IF((COUNTA(AIM$12:AIM$42)+COUNTA(AIN$12:AIN$42)=0),0.6*AIM$5,IF(OR(AIM25="",AIN25=""),0,IF(AIM$6=0,IF(AIM25&gt;=AIM$8,AIM$5,IF(AIM25&lt;AIN25,0,AIM$5*(AIM25-AIN25)/(AIM$8-AIN25))),IF(AIM25&lt;=AIM$8,AIM$5,IF(AIM25&gt;AIN25,0,AIM$5*(AIM25-AIN25)/(AIM$8-AIN25))))))</f>
      </c>
      <c r="AIP25" s="126">
        <f>IF(OR(AIM25="",AIN25=""),0,AIM$5)</f>
      </c>
      <c r="AIQ25" s="125">
        <f>IF(AIM$6=0,RANK(AIO25,AIO$12:AIO$42,0),RANK(AIO25,AIO$12:AIO$42,1))</f>
      </c>
      <c r="AIR25" s="126">
        <v>2.27</v>
      </c>
      <c r="AIS25" s="126">
        <v>5.91</v>
      </c>
      <c r="AIT25" s="126">
        <f>IF((COUNTA(AIR$12:AIR$42)+COUNTA(AIS$12:AIS$42)=0),0.6*AIR$5,IF(OR(AIR25="",AIS25=""),0,IF(AIR$6=0,IF(AIR25&gt;=AIR$8,AIR$5,IF(AIR25&lt;AIS25,0,AIR$5*(AIR25-AIS25)/(AIR$8-AIS25))),IF(AIR25&lt;=AIR$8,AIR$5,IF(AIR25&gt;AIS25,0,AIR$5*(AIR25-AIS25)/(AIR$8-AIS25))))))</f>
      </c>
      <c r="AIU25" s="126">
        <f>IF(OR(AIR25="",AIS25=""),0,AIR$5)</f>
      </c>
      <c r="AIV25" s="125">
        <f>IF(AIR$6=0,RANK(AIT25,AIT$12:AIT$42,0),RANK(AIT25,AIT$12:AIT$42,1))</f>
      </c>
      <c r="AIW25" s="126">
        <v>98.01</v>
      </c>
      <c r="AIX25"/>
      <c r="AIY25" s="126">
        <f>IF((COUNTA(AIW$12:AIW$42)+COUNTA(AIX$12:AIX$42)=0),0.6*AIW$5,IF(OR(AIW25="",AIX25=""),0,IF(AIW$6=0,IF(AIW25&gt;=AIW$8,AIW$5,IF(AIW25&lt;AIX25,0,AIW$5*(AIW25-AIX25)/(AIW$8-AIX25))),IF(AIW25&lt;=AIW$8,AIW$5,IF(AIW25&gt;AIX25,0,AIW$5*(AIW25-AIX25)/(AIW$8-AIX25))))))</f>
      </c>
      <c r="AIZ25" s="126">
        <f>IF(OR(AIW25="",AIX25=""),0,AIW$5)</f>
      </c>
      <c r="AJA25" s="125">
        <f>IF(AIW$6=0,RANK(AIY25,AIY$12:AIY$42,0),RANK(AIY25,AIY$12:AIY$42,1))</f>
      </c>
      <c r="AJB25" s="126">
        <v>98.01</v>
      </c>
      <c r="AJC25"/>
      <c r="AJD25" s="126">
        <f>IF((COUNTA(AJB$12:AJB$42)+COUNTA(AJC$12:AJC$42)=0),0.6*AJB$5,IF(OR(AJB25="",AJC25=""),0,IF(AJB$6=0,IF(AJB25&gt;=AJB$8,AJB$5,IF(AJB25&lt;AJC25,0,AJB$5*(AJB25-AJC25)/(AJB$8-AJC25))),IF(AJB25&lt;=AJB$8,AJB$5,IF(AJB25&gt;AJC25,0,AJB$5*(AJB25-AJC25)/(AJB$8-AJC25))))))</f>
      </c>
      <c r="AJE25" s="126">
        <f>IF(OR(AJB25="",AJC25=""),0,AJB$5)</f>
      </c>
      <c r="AJF25" s="125">
        <f>IF(AJB$6=0,RANK(AJD25,AJD$12:AJD$42,0),RANK(AJD25,AJD$12:AJD$42,1))</f>
      </c>
      <c r="AJG25" s="126">
        <v>99.56</v>
      </c>
      <c r="AJH25" s="126">
        <v>99.11</v>
      </c>
      <c r="AJI25" s="126">
        <f>IF((COUNTA(AJG$12:AJG$42)+COUNTA(AJH$12:AJH$42)=0),0.6*AJG$5,IF(OR(AJG25="",AJH25=""),0,IF(AJG$6=0,IF(AJG25&gt;=AJG$8,AJG$5,IF(AJG25&lt;AJH25,0,AJG$5*(AJG25-AJH25)/(AJG$8-AJH25))),IF(AJG25&lt;=AJG$8,AJG$5,IF(AJG25&gt;AJH25,0,AJG$5*(AJG25-AJH25)/(AJG$8-AJH25))))))</f>
      </c>
      <c r="AJJ25" s="126">
        <f>IF(OR(AJG25="",AJH25=""),0,AJG$5)</f>
      </c>
      <c r="AJK25" s="125">
        <f>IF(AJG$6=0,RANK(AJI25,AJI$12:AJI$42,0),RANK(AJI25,AJI$12:AJI$42,1))</f>
      </c>
      <c r="AJL25" s="126">
        <v>99.56</v>
      </c>
      <c r="AJM25" s="126">
        <v>100</v>
      </c>
      <c r="AJN25" s="126">
        <f>IF((COUNTA(AJL$12:AJL$42)+COUNTA(AJM$12:AJM$42)=0),0.6*AJL$5,IF(OR(AJL25="",AJM25=""),0,IF(AJL$6=0,IF(AJL25&gt;=AJL$8,AJL$5,IF(AJL25&lt;AJM25,0,AJL$5*(AJL25-AJM25)/(AJL$8-AJM25))),IF(AJL25&lt;=AJL$8,AJL$5,IF(AJL25&gt;AJM25,0,AJL$5*(AJL25-AJM25)/(AJL$8-AJM25))))))</f>
      </c>
      <c r="AJO25" s="126">
        <f>IF(OR(AJL25="",AJM25=""),0,AJL$5)</f>
      </c>
      <c r="AJP25" s="125">
        <f>IF(AJL$6=0,RANK(AJN25,AJN$12:AJN$42,0),RANK(AJN25,AJN$12:AJN$42,1))</f>
      </c>
      <c r="AJQ25" s="126">
        <v>2.56</v>
      </c>
      <c r="AJR25" s="126">
        <v>2.9</v>
      </c>
      <c r="AJS25" s="126">
        <f>IF((COUNTA(AJQ$12:AJQ$42)+COUNTA(AJR$12:AJR$42)=0),0.6*AJQ$5,IF(OR(AJQ25="",AJR25=""),0,IF(AJQ$6=0,IF(AJQ25&gt;=AJQ$8,AJQ$5,IF(AJQ25&lt;AJR25,0,AJQ$5*(AJQ25-AJR25)/(AJQ$8-AJR25))),IF(AJQ25&lt;=AJQ$8,AJQ$5,IF(AJQ25&gt;AJR25,0,AJQ$5*(AJQ25-AJR25)/(AJQ$8-AJR25))))))</f>
      </c>
      <c r="AJT25" s="126">
        <f>IF(OR(AJQ25="",AJR25=""),0,AJQ$5)</f>
      </c>
      <c r="AJU25" s="125">
        <f>IF(AJQ$6=0,RANK(AJS25,AJS$12:AJS$42,0),RANK(AJS25,AJS$12:AJS$42,1))</f>
      </c>
      <c r="AJV25" s="126">
        <v>2.56</v>
      </c>
      <c r="AJW25" s="126">
        <v>2.62</v>
      </c>
      <c r="AJX25" s="126">
        <f>IF((COUNTA(AJV$12:AJV$42)+COUNTA(AJW$12:AJW$42)=0),0.6*AJV$5,IF(OR(AJV25="",AJW25=""),0,IF(AJV$6=0,IF(AJV25&gt;=AJV$8,AJV$5,IF(AJV25&lt;AJW25,0,AJV$5*(AJV25-AJW25)/(AJV$8-AJW25))),IF(AJV25&lt;=AJV$8,AJV$5,IF(AJV25&gt;AJW25,0,AJV$5*(AJV25-AJW25)/(AJV$8-AJW25))))))</f>
      </c>
      <c r="AJY25" s="126">
        <f>IF(OR(AJV25="",AJW25=""),0,AJV$5)</f>
      </c>
      <c r="AJZ25" s="125">
        <f>IF(AJV$6=0,RANK(AJX25,AJX$12:AJX$42,0),RANK(AJX25,AJX$12:AJX$42,1))</f>
      </c>
      <c r="AKA25" s="126">
        <v>100</v>
      </c>
      <c r="AKB25" s="126">
        <v>100</v>
      </c>
      <c r="AKC25" s="126">
        <f>IF((COUNTA(AKA$12:AKA$42)+COUNTA(AKB$12:AKB$42)=0),0.6*AKA$5,IF(OR(AKA25="",AKB25=""),0,IF(AKA$6=0,IF(AKA25&gt;=AKA$8,AKA$5,IF(AKA25&lt;AKB25,0,AKA$5*(AKA25-AKB25)/(AKA$8-AKB25))),IF(AKA25&lt;=AKA$8,AKA$5,IF(AKA25&gt;AKB25,0,AKA$5*(AKA25-AKB25)/(AKA$8-AKB25))))))</f>
      </c>
      <c r="AKD25" s="126">
        <f>IF(OR(AKA25="",AKB25=""),0,AKA$5)</f>
      </c>
      <c r="AKE25" s="125">
        <f>IF(AKA$6=0,RANK(AKC25,AKC$12:AKC$42,0),RANK(AKC25,AKC$12:AKC$42,1))</f>
      </c>
      <c r="AKF25" s="126">
        <v>100</v>
      </c>
      <c r="AKG25" s="126">
        <v>100</v>
      </c>
      <c r="AKH25" s="126">
        <f>IF((COUNTA(AKF$12:AKF$42)+COUNTA(AKG$12:AKG$42)=0),0.6*AKF$5,IF(OR(AKF25="",AKG25=""),0,IF(AKF$6=0,IF(AKF25&gt;=AKF$8,AKF$5,IF(AKF25&lt;AKG25,0,AKF$5*(AKF25-AKG25)/(AKF$8-AKG25))),IF(AKF25&lt;=AKF$8,AKF$5,IF(AKF25&gt;AKG25,0,AKF$5*(AKF25-AKG25)/(AKF$8-AKG25))))))</f>
      </c>
      <c r="AKI25" s="126">
        <f>IF(OR(AKF25="",AKG25=""),0,AKF$5)</f>
      </c>
      <c r="AKJ25" s="125">
        <f>IF(AKF$6=0,RANK(AKH25,AKH$12:AKH$42,0),RANK(AKH25,AKH$12:AKH$42,1))</f>
      </c>
      <c r="AKK25" s="126">
        <v>2.12</v>
      </c>
      <c r="AKL25" s="126">
        <v>3.22</v>
      </c>
      <c r="AKM25" s="126">
        <f>IF((COUNTA(AKK$12:AKK$42)+COUNTA(AKL$12:AKL$42)=0),0.6*AKK$5,IF(OR(AKK25="",AKL25=""),0,IF(AKK$6=0,IF(AKK25&gt;=AKK$8,AKK$5,IF(AKK25&lt;AKL25,0,AKK$5*(AKK25-AKL25)/(AKK$8-AKL25))),IF(AKK25&lt;=AKK$8,AKK$5,IF(AKK25&gt;AKL25,0,AKK$5*(AKK25-AKL25)/(AKK$8-AKL25))))))</f>
      </c>
      <c r="AKN25" s="126">
        <f>IF(OR(AKK25="",AKL25=""),0,AKK$5)</f>
      </c>
      <c r="AKO25" s="125">
        <f>IF(AKK$6=0,RANK(AKM25,AKM$12:AKM$42,0),RANK(AKM25,AKM$12:AKM$42,1))</f>
      </c>
      <c r="AKP25" s="126">
        <v>2.12</v>
      </c>
      <c r="AKQ25" s="126">
        <v>2.68</v>
      </c>
      <c r="AKR25" s="126">
        <f>IF((COUNTA(AKP$12:AKP$42)+COUNTA(AKQ$12:AKQ$42)=0),0.6*AKP$5,IF(OR(AKP25="",AKQ25=""),0,IF(AKP$6=0,IF(AKP25&gt;=AKP$8,AKP$5,IF(AKP25&lt;AKQ25,0,AKP$5*(AKP25-AKQ25)/(AKP$8-AKQ25))),IF(AKP25&lt;=AKP$8,AKP$5,IF(AKP25&gt;AKQ25,0,AKP$5*(AKP25-AKQ25)/(AKP$8-AKQ25))))))</f>
      </c>
      <c r="AKS25" s="126">
        <f>IF(OR(AKP25="",AKQ25=""),0,AKP$5)</f>
      </c>
      <c r="AKT25" s="125">
        <f>IF(AKP$6=0,RANK(AKR25,AKR$12:AKR$42,0),RANK(AKR25,AKR$12:AKR$42,1))</f>
      </c>
      <c r="AKU25" s="126">
        <v>0</v>
      </c>
      <c r="AKV25" s="126">
        <v>0</v>
      </c>
      <c r="AKW25" s="126">
        <f>IF((COUNTA(AKU$12:AKU$42)+COUNTA(AKV$12:AKV$42)=0),0.6*AKU$5,IF(OR(AKU25="",AKV25=""),0,IF(AKU$6=0,IF(AKU25&gt;=AKU$8,AKU$5,IF(AKU25&lt;AKV25,0,AKU$5*(AKU25-AKV25)/(AKU$8-AKV25))),IF(AKU25&lt;=AKU$8,AKU$5,IF(AKU25&gt;AKV25,0,AKU$5*(AKU25-AKV25)/(AKU$8-AKV25))))))</f>
      </c>
      <c r="AKX25" s="126">
        <f>IF(OR(AKU25="",AKV25=""),0,AKU$5)</f>
      </c>
      <c r="AKY25" s="125">
        <f>IF(AKU$6=0,RANK(AKW25,AKW$12:AKW$42,0),RANK(AKW25,AKW$12:AKW$42,1))</f>
      </c>
      <c r="AKZ25" s="126">
        <v>0</v>
      </c>
      <c r="ALA25" s="126">
        <v>0</v>
      </c>
      <c r="ALB25" s="126">
        <f>IF((COUNTA(AKZ$12:AKZ$42)+COUNTA(ALA$12:ALA$42)=0),0.6*AKZ$5,IF(OR(AKZ25="",ALA25=""),0,IF(AKZ$6=0,IF(AKZ25&gt;=AKZ$8,AKZ$5,IF(AKZ25&lt;ALA25,0,AKZ$5*(AKZ25-ALA25)/(AKZ$8-ALA25))),IF(AKZ25&lt;=AKZ$8,AKZ$5,IF(AKZ25&gt;ALA25,0,AKZ$5*(AKZ25-ALA25)/(AKZ$8-ALA25))))))</f>
      </c>
      <c r="ALC25" s="126">
        <f>IF(OR(AKZ25="",ALA25=""),0,AKZ$5)</f>
      </c>
      <c r="ALD25" s="125">
        <f>IF(AKZ$6=0,RANK(ALB25,ALB$12:ALB$42,0),RANK(ALB25,ALB$12:ALB$42,1))</f>
      </c>
      <c r="ALE25" s="126">
        <v>31.201142578125</v>
      </c>
      <c r="ALF25"/>
      <c r="ALG25" s="126">
        <f>IF((COUNTA(ALE$12:ALE$42)+COUNTA(ALF$12:ALF$42)=0),0.6*ALE$5,IF(OR(ALE25="",ALF25=""),0,IF(ALE$6=0,IF(ALE25&gt;=ALE$8,ALE$5,IF(ALE25&lt;ALF25,0,ALE$5*(ALE25-ALF25)/(ALE$8-ALF25))),IF(ALE25&lt;=ALE$8,ALE$5,IF(ALE25&gt;ALF25,0,ALE$5*(ALE25-ALF25)/(ALE$8-ALF25))))))</f>
      </c>
      <c r="ALH25" s="126">
        <f>IF(OR(ALE25="",ALF25=""),0,ALE$5)</f>
      </c>
      <c r="ALI25" s="125">
        <f>IF(ALE$6=0,RANK(ALG25,ALG$12:ALG$42,0),RANK(ALG25,ALG$12:ALG$42,1))</f>
      </c>
      <c r="ALJ25" s="126">
        <v>31.201142578125</v>
      </c>
      <c r="ALK25"/>
      <c r="ALL25" s="126">
        <f>IF((COUNTA(ALJ$12:ALJ$42)+COUNTA(ALK$12:ALK$42)=0),0.6*ALJ$5,IF(OR(ALJ25="",ALK25=""),0,IF(ALJ$6=0,IF(ALJ25&gt;=ALJ$8,ALJ$5,IF(ALJ25&lt;ALK25,0,ALJ$5*(ALJ25-ALK25)/(ALJ$8-ALK25))),IF(ALJ25&lt;=ALJ$8,ALJ$5,IF(ALJ25&gt;ALK25,0,ALJ$5*(ALJ25-ALK25)/(ALJ$8-ALK25))))))</f>
      </c>
      <c r="ALM25" s="126">
        <f>IF(OR(ALJ25="",ALK25=""),0,ALJ$5)</f>
      </c>
      <c r="ALN25" s="125">
        <f>IF(ALJ$6=0,RANK(ALL25,ALL$12:ALL$42,0),RANK(ALL25,ALL$12:ALL$42,1))</f>
      </c>
      <c r="ALO25" s="126">
        <v>4.995791015625</v>
      </c>
      <c r="ALP25" s="126">
        <v>3.481865234375</v>
      </c>
      <c r="ALQ25" s="126">
        <f>IF((COUNTA(ALO$12:ALO$42)+COUNTA(ALP$12:ALP$42)=0),0.6*ALO$5,IF(OR(ALO25="",ALP25=""),0,IF(ALO$6=0,IF(ALO25&gt;=ALO$8,ALO$5,IF(ALO25&lt;ALP25,0,ALO$5*(ALO25-ALP25)/(ALO$8-ALP25))),IF(ALO25&lt;=ALO$8,ALO$5,IF(ALO25&gt;ALP25,0,ALO$5*(ALO25-ALP25)/(ALO$8-ALP25))))))</f>
      </c>
      <c r="ALR25" s="126">
        <f>IF(OR(ALO25="",ALP25=""),0,ALO$5)</f>
      </c>
      <c r="ALS25" s="125">
        <f>IF(ALO$6=0,RANK(ALQ25,ALQ$12:ALQ$42,0),RANK(ALQ25,ALQ$12:ALQ$42,1))</f>
      </c>
      <c r="ALT25" s="126">
        <v>4.995791015625</v>
      </c>
      <c r="ALU25" s="126">
        <v>4.384208984375</v>
      </c>
      <c r="ALV25" s="126">
        <f>IF((COUNTA(ALT$12:ALT$42)+COUNTA(ALU$12:ALU$42)=0),0.6*ALT$5,IF(OR(ALT25="",ALU25=""),0,IF(ALT$6=0,IF(ALT25&gt;=ALT$8,ALT$5,IF(ALT25&lt;ALU25,0,ALT$5*(ALT25-ALU25)/(ALT$8-ALU25))),IF(ALT25&lt;=ALT$8,ALT$5,IF(ALT25&gt;ALU25,0,ALT$5*(ALT25-ALU25)/(ALT$8-ALU25))))))</f>
      </c>
      <c r="ALW25" s="126">
        <f>IF(OR(ALT25="",ALU25=""),0,ALT$5)</f>
      </c>
      <c r="ALX25" s="125">
        <f>IF(ALT$6=0,RANK(ALV25,ALV$12:ALV$42,0),RANK(ALV25,ALV$12:ALV$42,1))</f>
      </c>
      <c r="ALY25" s="126">
        <v>99.73</v>
      </c>
      <c r="ALZ25" s="126">
        <v>88.52</v>
      </c>
      <c r="AMA25" s="126">
        <f>IF((COUNTA(ALY$12:ALY$42)+COUNTA(ALZ$12:ALZ$42)=0),0.6*ALY$5,IF(OR(ALY25="",ALZ25=""),0,IF(ALY$6=0,IF(ALY25&gt;=ALY$8,ALY$5,IF(ALY25&lt;ALZ25,0,ALY$5*(ALY25-ALZ25)/(ALY$8-ALZ25))),IF(ALY25&lt;=ALY$8,ALY$5,IF(ALY25&gt;ALZ25,0,ALY$5*(ALY25-ALZ25)/(ALY$8-ALZ25))))))</f>
      </c>
      <c r="AMB25" s="126">
        <f>IF(OR(ALY25="",ALZ25=""),0,ALY$5)</f>
      </c>
      <c r="AMC25" s="125">
        <f>IF(ALY$6=0,RANK(AMA25,AMA$12:AMA$42,0),RANK(AMA25,AMA$12:AMA$42,1))</f>
      </c>
      <c r="AMD25" s="126">
        <v>99.73</v>
      </c>
      <c r="AME25" s="126">
        <v>75.67</v>
      </c>
      <c r="AMF25" s="126">
        <f>IF((COUNTA(AMD$12:AMD$42)+COUNTA(AME$12:AME$42)=0),0.6*AMD$5,IF(OR(AMD25="",AME25=""),0,IF(AMD$6=0,IF(AMD25&gt;=AMD$8,AMD$5,IF(AMD25&lt;AME25,0,AMD$5*(AMD25-AME25)/(AMD$8-AME25))),IF(AMD25&lt;=AMD$8,AMD$5,IF(AMD25&gt;AME25,0,AMD$5*(AMD25-AME25)/(AMD$8-AME25))))))</f>
      </c>
      <c r="AMG25" s="126">
        <f>IF(OR(AMD25="",AME25=""),0,AMD$5)</f>
      </c>
      <c r="AMH25" s="125">
        <f>IF(AMD$6=0,RANK(AMF25,AMF$12:AMF$42,0),RANK(AMF25,AMF$12:AMF$42,1))</f>
      </c>
      <c r="AMI25" s="126">
        <v>100</v>
      </c>
      <c r="AMJ25" s="126">
        <v>95.45</v>
      </c>
      <c r="AMK25" s="126">
        <f>IF((COUNTA(AMI$12:AMI$42)+COUNTA(AMJ$12:AMJ$42)=0),0.6*AMI$5,IF(OR(AMI25="",AMJ25=""),0,IF(AMI$6=0,IF(AMI25&gt;=AMI$8,AMI$5,IF(AMI25&lt;AMJ25,0,AMI$5*(AMI25-AMJ25)/(AMI$8-AMJ25))),IF(AMI25&lt;=AMI$8,AMI$5,IF(AMI25&gt;AMJ25,0,AMI$5*(AMI25-AMJ25)/(AMI$8-AMJ25))))))</f>
      </c>
      <c r="AML25" s="126">
        <f>IF(OR(AMI25="",AMJ25=""),0,AMI$5)</f>
      </c>
      <c r="AMM25" s="125">
        <f>IF(AMI$6=0,RANK(AMK25,AMK$12:AMK$42,0),RANK(AMK25,AMK$12:AMK$42,1))</f>
      </c>
      <c r="AMN25" s="126">
        <v>100</v>
      </c>
      <c r="AMO25" s="126">
        <v>100</v>
      </c>
      <c r="AMP25" s="126">
        <f>IF((COUNTA(AMN$12:AMN$42)+COUNTA(AMO$12:AMO$42)=0),0.6*AMN$5,IF(OR(AMN25="",AMO25=""),0,IF(AMN$6=0,IF(AMN25&gt;=AMN$8,AMN$5,IF(AMN25&lt;AMO25,0,AMN$5*(AMN25-AMO25)/(AMN$8-AMO25))),IF(AMN25&lt;=AMN$8,AMN$5,IF(AMN25&gt;AMO25,0,AMN$5*(AMN25-AMO25)/(AMN$8-AMO25))))))</f>
      </c>
      <c r="AMQ25" s="126">
        <f>IF(OR(AMN25="",AMO25=""),0,AMN$5)</f>
      </c>
      <c r="AMR25" s="125">
        <f>IF(AMN$6=0,RANK(AMP25,AMP$12:AMP$42,0),RANK(AMP25,AMP$12:AMP$42,1))</f>
      </c>
      <c r="AMS25" s="126">
        <v>2</v>
      </c>
      <c r="AMT25" s="126">
        <v>5.2</v>
      </c>
      <c r="AMU25" s="126">
        <f>IF((COUNTA(AMS$12:AMS$42)+COUNTA(AMT$12:AMT$42)=0),0.6*AMS$5,IF(OR(AMS25="",AMT25=""),0,IF(AMS$6=0,IF(AMS25&gt;=AMS$8,AMS$5,IF(AMS25&lt;AMT25,0,AMS$5*(AMS25-AMT25)/(AMS$8-AMT25))),IF(AMS25&lt;=AMS$8,AMS$5,IF(AMS25&gt;AMT25,0,AMS$5*(AMS25-AMT25)/(AMS$8-AMT25))))))</f>
      </c>
      <c r="AMV25" s="126">
        <f>IF(OR(AMS25="",AMT25=""),0,AMS$5)</f>
      </c>
      <c r="AMW25" s="125">
        <f>IF(AMS$6=0,RANK(AMU25,AMU$12:AMU$42,0),RANK(AMU25,AMU$12:AMU$42,1))</f>
      </c>
      <c r="AMX25" s="126">
        <v>2</v>
      </c>
      <c r="AMY25" s="126">
        <v>5.36</v>
      </c>
      <c r="AMZ25" s="126">
        <f>IF((COUNTA(AMX$12:AMX$42)+COUNTA(AMY$12:AMY$42)=0),0.6*AMX$5,IF(OR(AMX25="",AMY25=""),0,IF(AMX$6=0,IF(AMX25&gt;=AMX$8,AMX$5,IF(AMX25&lt;AMY25,0,AMX$5*(AMX25-AMY25)/(AMX$8-AMY25))),IF(AMX25&lt;=AMX$8,AMX$5,IF(AMX25&gt;AMY25,0,AMX$5*(AMX25-AMY25)/(AMX$8-AMY25))))))</f>
      </c>
      <c r="ANA25" s="126">
        <f>IF(OR(AMX25="",AMY25=""),0,AMX$5)</f>
      </c>
      <c r="ANB25" s="125">
        <f>IF(AMX$6=0,RANK(AMZ25,AMZ$12:AMZ$42,0),RANK(AMZ25,AMZ$12:AMZ$42,1))</f>
      </c>
      <c r="ANC25" s="126">
        <v>99.16</v>
      </c>
      <c r="AND25"/>
      <c r="ANE25" s="126">
        <f>IF((COUNTA(ANC$12:ANC$42)+COUNTA(AND$12:AND$42)=0),0.6*ANC$5,IF(OR(ANC25="",AND25=""),0,IF(ANC$6=0,IF(ANC25&gt;=ANC$8,ANC$5,IF(ANC25&lt;AND25,0,ANC$5*(ANC25-AND25)/(ANC$8-AND25))),IF(ANC25&lt;=ANC$8,ANC$5,IF(ANC25&gt;AND25,0,ANC$5*(ANC25-AND25)/(ANC$8-AND25))))))</f>
      </c>
      <c r="ANF25" s="126">
        <f>IF(OR(ANC25="",AND25=""),0,ANC$5)</f>
      </c>
      <c r="ANG25" s="125">
        <f>IF(ANC$6=0,RANK(ANE25,ANE$12:ANE$42,0),RANK(ANE25,ANE$12:ANE$42,1))</f>
      </c>
      <c r="ANH25" s="126">
        <v>99.16</v>
      </c>
      <c r="ANI25"/>
      <c r="ANJ25" s="126">
        <f>IF((COUNTA(ANH$12:ANH$42)+COUNTA(ANI$12:ANI$42)=0),0.6*ANH$5,IF(OR(ANH25="",ANI25=""),0,IF(ANH$6=0,IF(ANH25&gt;=ANH$8,ANH$5,IF(ANH25&lt;ANI25,0,ANH$5*(ANH25-ANI25)/(ANH$8-ANI25))),IF(ANH25&lt;=ANH$8,ANH$5,IF(ANH25&gt;ANI25,0,ANH$5*(ANH25-ANI25)/(ANH$8-ANI25))))))</f>
      </c>
      <c r="ANK25" s="126">
        <f>IF(OR(ANH25="",ANI25=""),0,ANH$5)</f>
      </c>
      <c r="ANL25" s="125">
        <f>IF(ANH$6=0,RANK(ANJ25,ANJ$12:ANJ$42,0),RANK(ANJ25,ANJ$12:ANJ$42,1))</f>
      </c>
      <c r="ANM25" s="126">
        <v>99.76</v>
      </c>
      <c r="ANN25" s="126">
        <v>99.13</v>
      </c>
      <c r="ANO25" s="126">
        <f>IF((COUNTA(ANM$12:ANM$42)+COUNTA(ANN$12:ANN$42)=0),0.6*ANM$5,IF(OR(ANM25="",ANN25=""),0,IF(ANM$6=0,IF(ANM25&gt;=ANM$8,ANM$5,IF(ANM25&lt;ANN25,0,ANM$5*(ANM25-ANN25)/(ANM$8-ANN25))),IF(ANM25&lt;=ANM$8,ANM$5,IF(ANM25&gt;ANN25,0,ANM$5*(ANM25-ANN25)/(ANM$8-ANN25))))))</f>
      </c>
      <c r="ANP25" s="126">
        <f>IF(OR(ANM25="",ANN25=""),0,ANM$5)</f>
      </c>
      <c r="ANQ25" s="125">
        <f>IF(ANM$6=0,RANK(ANO25,ANO$12:ANO$42,0),RANK(ANO25,ANO$12:ANO$42,1))</f>
      </c>
      <c r="ANR25" s="126">
        <v>99.76</v>
      </c>
      <c r="ANS25" s="126">
        <v>100</v>
      </c>
      <c r="ANT25" s="126">
        <f>IF((COUNTA(ANR$12:ANR$42)+COUNTA(ANS$12:ANS$42)=0),0.6*ANR$5,IF(OR(ANR25="",ANS25=""),0,IF(ANR$6=0,IF(ANR25&gt;=ANR$8,ANR$5,IF(ANR25&lt;ANS25,0,ANR$5*(ANR25-ANS25)/(ANR$8-ANS25))),IF(ANR25&lt;=ANR$8,ANR$5,IF(ANR25&gt;ANS25,0,ANR$5*(ANR25-ANS25)/(ANR$8-ANS25))))))</f>
      </c>
      <c r="ANU25" s="126">
        <f>IF(OR(ANR25="",ANS25=""),0,ANR$5)</f>
      </c>
      <c r="ANV25" s="125">
        <f>IF(ANR$6=0,RANK(ANT25,ANT$12:ANT$42,0),RANK(ANT25,ANT$12:ANT$42,1))</f>
      </c>
      <c r="ANW25" s="126">
        <v>2.66</v>
      </c>
      <c r="ANX25" s="126">
        <v>3.42</v>
      </c>
      <c r="ANY25" s="126">
        <f>IF((COUNTA(ANW$12:ANW$42)+COUNTA(ANX$12:ANX$42)=0),0.6*ANW$5,IF(OR(ANW25="",ANX25=""),0,IF(ANW$6=0,IF(ANW25&gt;=ANW$8,ANW$5,IF(ANW25&lt;ANX25,0,ANW$5*(ANW25-ANX25)/(ANW$8-ANX25))),IF(ANW25&lt;=ANW$8,ANW$5,IF(ANW25&gt;ANX25,0,ANW$5*(ANW25-ANX25)/(ANW$8-ANX25))))))</f>
      </c>
      <c r="ANZ25" s="126">
        <f>IF(OR(ANW25="",ANX25=""),0,ANW$5)</f>
      </c>
      <c r="AOA25" s="125">
        <f>IF(ANW$6=0,RANK(ANY25,ANY$12:ANY$42,0),RANK(ANY25,ANY$12:ANY$42,1))</f>
      </c>
      <c r="AOB25" s="126">
        <v>2.66</v>
      </c>
      <c r="AOC25" s="126">
        <v>2.72</v>
      </c>
      <c r="AOD25" s="126">
        <f>IF((COUNTA(AOB$12:AOB$42)+COUNTA(AOC$12:AOC$42)=0),0.6*AOB$5,IF(OR(AOB25="",AOC25=""),0,IF(AOB$6=0,IF(AOB25&gt;=AOB$8,AOB$5,IF(AOB25&lt;AOC25,0,AOB$5*(AOB25-AOC25)/(AOB$8-AOC25))),IF(AOB25&lt;=AOB$8,AOB$5,IF(AOB25&gt;AOC25,0,AOB$5*(AOB25-AOC25)/(AOB$8-AOC25))))))</f>
      </c>
      <c r="AOE25" s="126">
        <f>IF(OR(AOB25="",AOC25=""),0,AOB$5)</f>
      </c>
      <c r="AOF25" s="125">
        <f>IF(AOB$6=0,RANK(AOD25,AOD$12:AOD$42,0),RANK(AOD25,AOD$12:AOD$42,1))</f>
      </c>
      <c r="AOG25" s="126">
        <v>100</v>
      </c>
      <c r="AOH25" s="126">
        <v>100</v>
      </c>
      <c r="AOI25" s="126">
        <f>IF((COUNTA(AOG$12:AOG$42)+COUNTA(AOH$12:AOH$42)=0),0.6*AOG$5,IF(OR(AOG25="",AOH25=""),0,IF(AOG$6=0,IF(AOG25&gt;=AOG$8,AOG$5,IF(AOG25&lt;AOH25,0,AOG$5*(AOG25-AOH25)/(AOG$8-AOH25))),IF(AOG25&lt;=AOG$8,AOG$5,IF(AOG25&gt;AOH25,0,AOG$5*(AOG25-AOH25)/(AOG$8-AOH25))))))</f>
      </c>
      <c r="AOJ25" s="126">
        <f>IF(OR(AOG25="",AOH25=""),0,AOG$5)</f>
      </c>
      <c r="AOK25" s="125">
        <f>IF(AOG$6=0,RANK(AOI25,AOI$12:AOI$42,0),RANK(AOI25,AOI$12:AOI$42,1))</f>
      </c>
      <c r="AOL25" s="126">
        <v>100</v>
      </c>
      <c r="AOM25" s="126">
        <v>100</v>
      </c>
      <c r="AON25" s="126">
        <f>IF((COUNTA(AOL$12:AOL$42)+COUNTA(AOM$12:AOM$42)=0),0.6*AOL$5,IF(OR(AOL25="",AOM25=""),0,IF(AOL$6=0,IF(AOL25&gt;=AOL$8,AOL$5,IF(AOL25&lt;AOM25,0,AOL$5*(AOL25-AOM25)/(AOL$8-AOM25))),IF(AOL25&lt;=AOL$8,AOL$5,IF(AOL25&gt;AOM25,0,AOL$5*(AOL25-AOM25)/(AOL$8-AOM25))))))</f>
      </c>
      <c r="AOO25" s="126">
        <f>IF(OR(AOL25="",AOM25=""),0,AOL$5)</f>
      </c>
      <c r="AOP25" s="125">
        <f>IF(AOL$6=0,RANK(AON25,AON$12:AON$42,0),RANK(AON25,AON$12:AON$42,1))</f>
      </c>
      <c r="AOQ25" s="126">
        <v>1.53</v>
      </c>
      <c r="AOR25" s="126">
        <v>5.27</v>
      </c>
      <c r="AOS25" s="126">
        <f>IF((COUNTA(AOQ$12:AOQ$42)+COUNTA(AOR$12:AOR$42)=0),0.6*AOQ$5,IF(OR(AOQ25="",AOR25=""),0,IF(AOQ$6=0,IF(AOQ25&gt;=AOQ$8,AOQ$5,IF(AOQ25&lt;AOR25,0,AOQ$5*(AOQ25-AOR25)/(AOQ$8-AOR25))),IF(AOQ25&lt;=AOQ$8,AOQ$5,IF(AOQ25&gt;AOR25,0,AOQ$5*(AOQ25-AOR25)/(AOQ$8-AOR25))))))</f>
      </c>
      <c r="AOT25" s="126">
        <f>IF(OR(AOQ25="",AOR25=""),0,AOQ$5)</f>
      </c>
      <c r="AOU25" s="125">
        <f>IF(AOQ$6=0,RANK(AOS25,AOS$12:AOS$42,0),RANK(AOS25,AOS$12:AOS$42,1))</f>
      </c>
      <c r="AOV25" s="126">
        <v>1.53</v>
      </c>
      <c r="AOW25" s="126">
        <v>2.18</v>
      </c>
      <c r="AOX25" s="126">
        <f>IF((COUNTA(AOV$12:AOV$42)+COUNTA(AOW$12:AOW$42)=0),0.6*AOV$5,IF(OR(AOV25="",AOW25=""),0,IF(AOV$6=0,IF(AOV25&gt;=AOV$8,AOV$5,IF(AOV25&lt;AOW25,0,AOV$5*(AOV25-AOW25)/(AOV$8-AOW25))),IF(AOV25&lt;=AOV$8,AOV$5,IF(AOV25&gt;AOW25,0,AOV$5*(AOV25-AOW25)/(AOV$8-AOW25))))))</f>
      </c>
      <c r="AOY25" s="126">
        <f>IF(OR(AOV25="",AOW25=""),0,AOV$5)</f>
      </c>
      <c r="AOZ25" s="125">
        <f>IF(AOV$6=0,RANK(AOX25,AOX$12:AOX$42,0),RANK(AOX25,AOX$12:AOX$42,1))</f>
      </c>
      <c r="APA25" s="126">
        <v>0</v>
      </c>
      <c r="APB25" s="126">
        <v>0</v>
      </c>
      <c r="APC25" s="126">
        <f>IF((COUNTA(APA$12:APA$42)+COUNTA(APB$12:APB$42)=0),0.6*APA$5,IF(OR(APA25="",APB25=""),0,IF(APA$6=0,IF(APA25&gt;=APA$8,APA$5,IF(APA25&lt;APB25,0,APA$5*(APA25-APB25)/(APA$8-APB25))),IF(APA25&lt;=APA$8,APA$5,IF(APA25&gt;APB25,0,APA$5*(APA25-APB25)/(APA$8-APB25))))))</f>
      </c>
      <c r="APD25" s="126">
        <f>IF(OR(APA25="",APB25=""),0,APA$5)</f>
      </c>
      <c r="APE25" s="125">
        <f>IF(APA$6=0,RANK(APC25,APC$12:APC$42,0),RANK(APC25,APC$12:APC$42,1))</f>
      </c>
      <c r="APF25" s="126">
        <v>0</v>
      </c>
      <c r="APG25" s="126">
        <v>0</v>
      </c>
      <c r="APH25" s="126">
        <f>IF((COUNTA(APF$12:APF$42)+COUNTA(APG$12:APG$42)=0),0.6*APF$5,IF(OR(APF25="",APG25=""),0,IF(APF$6=0,IF(APF25&gt;=APF$8,APF$5,IF(APF25&lt;APG25,0,APF$5*(APF25-APG25)/(APF$8-APG25))),IF(APF25&lt;=APF$8,APF$5,IF(APF25&gt;APG25,0,APF$5*(APF25-APG25)/(APF$8-APG25))))))</f>
      </c>
      <c r="API25" s="126">
        <f>IF(OR(APF25="",APG25=""),0,APF$5)</f>
      </c>
      <c r="APJ25" s="125">
        <f>IF(APF$6=0,RANK(APH25,APH$12:APH$42,0),RANK(APH25,APH$12:APH$42,1))</f>
      </c>
      <c r="APK25" s="126">
        <v>38.42701171875</v>
      </c>
      <c r="APL25"/>
      <c r="APM25" s="126">
        <f>IF((COUNTA(APK$12:APK$42)+COUNTA(APL$12:APL$42)=0),0.6*APK$5,IF(OR(APK25="",APL25=""),0,IF(APK$6=0,IF(APK25&gt;=APK$8,APK$5,IF(APK25&lt;APL25,0,APK$5*(APK25-APL25)/(APK$8-APL25))),IF(APK25&lt;=APK$8,APK$5,IF(APK25&gt;APL25,0,APK$5*(APK25-APL25)/(APK$8-APL25))))))</f>
      </c>
      <c r="APN25" s="126">
        <f>IF(OR(APK25="",APL25=""),0,APK$5)</f>
      </c>
      <c r="APO25" s="125">
        <f>IF(APK$6=0,RANK(APM25,APM$12:APM$42,0),RANK(APM25,APM$12:APM$42,1))</f>
      </c>
      <c r="APP25" s="126">
        <v>38.42701171875</v>
      </c>
      <c r="APQ25"/>
      <c r="APR25" s="126">
        <f>IF((COUNTA(APP$12:APP$42)+COUNTA(APQ$12:APQ$42)=0),0.6*APP$5,IF(OR(APP25="",APQ25=""),0,IF(APP$6=0,IF(APP25&gt;=APP$8,APP$5,IF(APP25&lt;APQ25,0,APP$5*(APP25-APQ25)/(APP$8-APQ25))),IF(APP25&lt;=APP$8,APP$5,IF(APP25&gt;APQ25,0,APP$5*(APP25-APQ25)/(APP$8-APQ25))))))</f>
      </c>
      <c r="APS25" s="126">
        <f>IF(OR(APP25="",APQ25=""),0,APP$5)</f>
      </c>
      <c r="APT25" s="125">
        <f>IF(APP$6=0,RANK(APR25,APR$12:APR$42,0),RANK(APR25,APR$12:APR$42,1))</f>
      </c>
      <c r="APU25" s="126">
        <v>5.444296875</v>
      </c>
      <c r="APV25" s="126">
        <v>3.5937109375</v>
      </c>
      <c r="APW25" s="126">
        <f>IF((COUNTA(APU$12:APU$42)+COUNTA(APV$12:APV$42)=0),0.6*APU$5,IF(OR(APU25="",APV25=""),0,IF(APU$6=0,IF(APU25&gt;=APU$8,APU$5,IF(APU25&lt;APV25,0,APU$5*(APU25-APV25)/(APU$8-APV25))),IF(APU25&lt;=APU$8,APU$5,IF(APU25&gt;APV25,0,APU$5*(APU25-APV25)/(APU$8-APV25))))))</f>
      </c>
      <c r="APX25" s="126">
        <f>IF(OR(APU25="",APV25=""),0,APU$5)</f>
      </c>
      <c r="APY25" s="125">
        <f>IF(APU$6=0,RANK(APW25,APW$12:APW$42,0),RANK(APW25,APW$12:APW$42,1))</f>
      </c>
      <c r="APZ25" s="126">
        <v>5.444296875</v>
      </c>
      <c r="AQA25" s="126">
        <v>2.18279296875</v>
      </c>
      <c r="AQB25" s="126">
        <f>IF((COUNTA(APZ$12:APZ$42)+COUNTA(AQA$12:AQA$42)=0),0.6*APZ$5,IF(OR(APZ25="",AQA25=""),0,IF(APZ$6=0,IF(APZ25&gt;=APZ$8,APZ$5,IF(APZ25&lt;AQA25,0,APZ$5*(APZ25-AQA25)/(APZ$8-AQA25))),IF(APZ25&lt;=APZ$8,APZ$5,IF(APZ25&gt;AQA25,0,APZ$5*(APZ25-AQA25)/(APZ$8-AQA25))))))</f>
      </c>
      <c r="AQC25" s="126">
        <f>IF(OR(APZ25="",AQA25=""),0,APZ$5)</f>
      </c>
      <c r="AQD25" s="125">
        <f>IF(APZ$6=0,RANK(AQB25,AQB$12:AQB$42,0),RANK(AQB25,AQB$12:AQB$42,1))</f>
      </c>
      <c r="AQE25" s="126">
        <v>99.68</v>
      </c>
      <c r="AQF25" s="126">
        <v>93.81</v>
      </c>
      <c r="AQG25" s="126">
        <f>IF((COUNTA(AQE$12:AQE$42)+COUNTA(AQF$12:AQF$42)=0),0.6*AQE$5,IF(OR(AQE25="",AQF25=""),0,IF(AQE$6=0,IF(AQE25&gt;=AQE$8,AQE$5,IF(AQE25&lt;AQF25,0,AQE$5*(AQE25-AQF25)/(AQE$8-AQF25))),IF(AQE25&lt;=AQE$8,AQE$5,IF(AQE25&gt;AQF25,0,AQE$5*(AQE25-AQF25)/(AQE$8-AQF25))))))</f>
      </c>
      <c r="AQH25" s="126">
        <f>IF(OR(AQE25="",AQF25=""),0,AQE$5)</f>
      </c>
      <c r="AQI25" s="125">
        <f>IF(AQE$6=0,RANK(AQG25,AQG$12:AQG$42,0),RANK(AQG25,AQG$12:AQG$42,1))</f>
      </c>
      <c r="AQJ25" s="126">
        <v>99.68</v>
      </c>
      <c r="AQK25" s="126">
        <v>98.29</v>
      </c>
      <c r="AQL25" s="126">
        <f>IF((COUNTA(AQJ$12:AQJ$42)+COUNTA(AQK$12:AQK$42)=0),0.6*AQJ$5,IF(OR(AQJ25="",AQK25=""),0,IF(AQJ$6=0,IF(AQJ25&gt;=AQJ$8,AQJ$5,IF(AQJ25&lt;AQK25,0,AQJ$5*(AQJ25-AQK25)/(AQJ$8-AQK25))),IF(AQJ25&lt;=AQJ$8,AQJ$5,IF(AQJ25&gt;AQK25,0,AQJ$5*(AQJ25-AQK25)/(AQJ$8-AQK25))))))</f>
      </c>
      <c r="AQM25" s="126">
        <f>IF(OR(AQJ25="",AQK25=""),0,AQJ$5)</f>
      </c>
      <c r="AQN25" s="125">
        <f>IF(AQJ$6=0,RANK(AQL25,AQL$12:AQL$42,0),RANK(AQL25,AQL$12:AQL$42,1))</f>
      </c>
      <c r="AQO25" s="126">
        <v>100</v>
      </c>
      <c r="AQP25"/>
      <c r="AQQ25" s="126">
        <f>IF((COUNTA(AQO$12:AQO$42)+COUNTA(AQP$12:AQP$42)=0),0.6*AQO$5,IF(OR(AQO25="",AQP25=""),0,IF(AQO$6=0,IF(AQO25&gt;=AQO$8,AQO$5,IF(AQO25&lt;AQP25,0,AQO$5*(AQO25-AQP25)/(AQO$8-AQP25))),IF(AQO25&lt;=AQO$8,AQO$5,IF(AQO25&gt;AQP25,0,AQO$5*(AQO25-AQP25)/(AQO$8-AQP25))))))</f>
      </c>
      <c r="AQR25" s="126">
        <f>IF(OR(AQO25="",AQP25=""),0,AQO$5)</f>
      </c>
      <c r="AQS25" s="125">
        <f>IF(AQO$6=0,RANK(AQQ25,AQQ$12:AQQ$42,0),RANK(AQQ25,AQQ$12:AQQ$42,1))</f>
      </c>
      <c r="AQT25" s="126">
        <v>100</v>
      </c>
      <c r="AQU25"/>
      <c r="AQV25" s="126">
        <f>IF((COUNTA(AQT$12:AQT$42)+COUNTA(AQU$12:AQU$42)=0),0.6*AQT$5,IF(OR(AQT25="",AQU25=""),0,IF(AQT$6=0,IF(AQT25&gt;=AQT$8,AQT$5,IF(AQT25&lt;AQU25,0,AQT$5*(AQT25-AQU25)/(AQT$8-AQU25))),IF(AQT25&lt;=AQT$8,AQT$5,IF(AQT25&gt;AQU25,0,AQT$5*(AQT25-AQU25)/(AQT$8-AQU25))))))</f>
      </c>
      <c r="AQW25" s="126">
        <f>IF(OR(AQT25="",AQU25=""),0,AQT$5)</f>
      </c>
      <c r="AQX25" s="125">
        <f>IF(AQT$6=0,RANK(AQV25,AQV$12:AQV$42,0),RANK(AQV25,AQV$12:AQV$42,1))</f>
      </c>
      <c r="AQY25" s="126">
        <v>2.15</v>
      </c>
      <c r="AQZ25" s="126">
        <v>4.72</v>
      </c>
      <c r="ARA25" s="126">
        <f>IF((COUNTA(AQY$12:AQY$42)+COUNTA(AQZ$12:AQZ$42)=0),0.6*AQY$5,IF(OR(AQY25="",AQZ25=""),0,IF(AQY$6=0,IF(AQY25&gt;=AQY$8,AQY$5,IF(AQY25&lt;AQZ25,0,AQY$5*(AQY25-AQZ25)/(AQY$8-AQZ25))),IF(AQY25&lt;=AQY$8,AQY$5,IF(AQY25&gt;AQZ25,0,AQY$5*(AQY25-AQZ25)/(AQY$8-AQZ25))))))</f>
      </c>
      <c r="ARB25" s="126">
        <f>IF(OR(AQY25="",AQZ25=""),0,AQY$5)</f>
      </c>
      <c r="ARC25" s="125">
        <f>IF(AQY$6=0,RANK(ARA25,ARA$12:ARA$42,0),RANK(ARA25,ARA$12:ARA$42,1))</f>
      </c>
      <c r="ARD25" s="126">
        <v>2.15</v>
      </c>
      <c r="ARE25" s="126">
        <v>7.6</v>
      </c>
      <c r="ARF25" s="126">
        <f>IF((COUNTA(ARD$12:ARD$42)+COUNTA(ARE$12:ARE$42)=0),0.6*ARD$5,IF(OR(ARD25="",ARE25=""),0,IF(ARD$6=0,IF(ARD25&gt;=ARD$8,ARD$5,IF(ARD25&lt;ARE25,0,ARD$5*(ARD25-ARE25)/(ARD$8-ARE25))),IF(ARD25&lt;=ARD$8,ARD$5,IF(ARD25&gt;ARE25,0,ARD$5*(ARD25-ARE25)/(ARD$8-ARE25))))))</f>
      </c>
      <c r="ARG25" s="126">
        <f>IF(OR(ARD25="",ARE25=""),0,ARD$5)</f>
      </c>
      <c r="ARH25" s="125">
        <f>IF(ARD$6=0,RANK(ARF25,ARF$12:ARF$42,0),RANK(ARF25,ARF$12:ARF$42,1))</f>
      </c>
      <c r="ARI25" s="126">
        <v>100</v>
      </c>
      <c r="ARJ25"/>
      <c r="ARK25" s="126">
        <f>IF((COUNTA(ARI$12:ARI$42)+COUNTA(ARJ$12:ARJ$42)=0),0.6*ARI$5,IF(OR(ARI25="",ARJ25=""),0,IF(ARI$6=0,IF(ARI25&gt;=ARI$8,ARI$5,IF(ARI25&lt;ARJ25,0,ARI$5*(ARI25-ARJ25)/(ARI$8-ARJ25))),IF(ARI25&lt;=ARI$8,ARI$5,IF(ARI25&gt;ARJ25,0,ARI$5*(ARI25-ARJ25)/(ARI$8-ARJ25))))))</f>
      </c>
      <c r="ARL25" s="126">
        <f>IF(OR(ARI25="",ARJ25=""),0,ARI$5)</f>
      </c>
      <c r="ARM25" s="125">
        <f>IF(ARI$6=0,RANK(ARK25,ARK$12:ARK$42,0),RANK(ARK25,ARK$12:ARK$42,1))</f>
      </c>
      <c r="ARN25" s="126">
        <v>100</v>
      </c>
      <c r="ARO25"/>
      <c r="ARP25" s="126">
        <f>IF((COUNTA(ARN$12:ARN$42)+COUNTA(ARO$12:ARO$42)=0),0.6*ARN$5,IF(OR(ARN25="",ARO25=""),0,IF(ARN$6=0,IF(ARN25&gt;=ARN$8,ARN$5,IF(ARN25&lt;ARO25,0,ARN$5*(ARN25-ARO25)/(ARN$8-ARO25))),IF(ARN25&lt;=ARN$8,ARN$5,IF(ARN25&gt;ARO25,0,ARN$5*(ARN25-ARO25)/(ARN$8-ARO25))))))</f>
      </c>
      <c r="ARQ25" s="126">
        <f>IF(OR(ARN25="",ARO25=""),0,ARN$5)</f>
      </c>
      <c r="ARR25" s="125">
        <f>IF(ARN$6=0,RANK(ARP25,ARP$12:ARP$42,0),RANK(ARP25,ARP$12:ARP$42,1))</f>
      </c>
      <c r="ARS25" s="126">
        <v>100</v>
      </c>
      <c r="ART25" s="126">
        <v>100</v>
      </c>
      <c r="ARU25" s="126">
        <f>IF((COUNTA(ARS$12:ARS$42)+COUNTA(ART$12:ART$42)=0),0.6*ARS$5,IF(OR(ARS25="",ART25=""),0,IF(ARS$6=0,IF(ARS25&gt;=ARS$8,ARS$5,IF(ARS25&lt;ART25,0,ARS$5*(ARS25-ART25)/(ARS$8-ART25))),IF(ARS25&lt;=ARS$8,ARS$5,IF(ARS25&gt;ART25,0,ARS$5*(ARS25-ART25)/(ARS$8-ART25))))))</f>
      </c>
      <c r="ARV25" s="126">
        <f>IF(OR(ARS25="",ART25=""),0,ARS$5)</f>
      </c>
      <c r="ARW25" s="125">
        <f>IF(ARS$6=0,RANK(ARU25,ARU$12:ARU$42,0),RANK(ARU25,ARU$12:ARU$42,1))</f>
      </c>
      <c r="ARX25" s="126">
        <v>100</v>
      </c>
      <c r="ARY25" s="126">
        <v>100</v>
      </c>
      <c r="ARZ25" s="126">
        <f>IF((COUNTA(ARX$12:ARX$42)+COUNTA(ARY$12:ARY$42)=0),0.6*ARX$5,IF(OR(ARX25="",ARY25=""),0,IF(ARX$6=0,IF(ARX25&gt;=ARX$8,ARX$5,IF(ARX25&lt;ARY25,0,ARX$5*(ARX25-ARY25)/(ARX$8-ARY25))),IF(ARX25&lt;=ARX$8,ARX$5,IF(ARX25&gt;ARY25,0,ARX$5*(ARX25-ARY25)/(ARX$8-ARY25))))))</f>
      </c>
      <c r="ASA25" s="126">
        <f>IF(OR(ARX25="",ARY25=""),0,ARX$5)</f>
      </c>
      <c r="ASB25" s="125">
        <f>IF(ARX$6=0,RANK(ARZ25,ARZ$12:ARZ$42,0),RANK(ARZ25,ARZ$12:ARZ$42,1))</f>
      </c>
      <c r="ASC25" s="126">
        <v>2.73</v>
      </c>
      <c r="ASD25" s="126">
        <v>2.41</v>
      </c>
      <c r="ASE25" s="126">
        <f>IF((COUNTA(ASC$12:ASC$42)+COUNTA(ASD$12:ASD$42)=0),0.6*ASC$5,IF(OR(ASC25="",ASD25=""),0,IF(ASC$6=0,IF(ASC25&gt;=ASC$8,ASC$5,IF(ASC25&lt;ASD25,0,ASC$5*(ASC25-ASD25)/(ASC$8-ASD25))),IF(ASC25&lt;=ASC$8,ASC$5,IF(ASC25&gt;ASD25,0,ASC$5*(ASC25-ASD25)/(ASC$8-ASD25))))))</f>
      </c>
      <c r="ASF25" s="126">
        <f>IF(OR(ASC25="",ASD25=""),0,ASC$5)</f>
      </c>
      <c r="ASG25" s="125">
        <f>IF(ASC$6=0,RANK(ASE25,ASE$12:ASE$42,0),RANK(ASE25,ASE$12:ASE$42,1))</f>
      </c>
      <c r="ASH25" s="126">
        <v>2.73</v>
      </c>
      <c r="ASI25" s="126">
        <v>2.37</v>
      </c>
      <c r="ASJ25" s="126">
        <f>IF((COUNTA(ASH$12:ASH$42)+COUNTA(ASI$12:ASI$42)=0),0.6*ASH$5,IF(OR(ASH25="",ASI25=""),0,IF(ASH$6=0,IF(ASH25&gt;=ASH$8,ASH$5,IF(ASH25&lt;ASI25,0,ASH$5*(ASH25-ASI25)/(ASH$8-ASI25))),IF(ASH25&lt;=ASH$8,ASH$5,IF(ASH25&gt;ASI25,0,ASH$5*(ASH25-ASI25)/(ASH$8-ASI25))))))</f>
      </c>
      <c r="ASK25" s="126">
        <f>IF(OR(ASH25="",ASI25=""),0,ASH$5)</f>
      </c>
      <c r="ASL25" s="125">
        <f>IF(ASH$6=0,RANK(ASJ25,ASJ$12:ASJ$42,0),RANK(ASJ25,ASJ$12:ASJ$42,1))</f>
      </c>
      <c r="ASM25" s="126">
        <v>100</v>
      </c>
      <c r="ASN25" s="126">
        <v>100</v>
      </c>
      <c r="ASO25" s="126">
        <f>IF((COUNTA(ASM$12:ASM$42)+COUNTA(ASN$12:ASN$42)=0),0.6*ASM$5,IF(OR(ASM25="",ASN25=""),0,IF(ASM$6=0,IF(ASM25&gt;=ASM$8,ASM$5,IF(ASM25&lt;ASN25,0,ASM$5*(ASM25-ASN25)/(ASM$8-ASN25))),IF(ASM25&lt;=ASM$8,ASM$5,IF(ASM25&gt;ASN25,0,ASM$5*(ASM25-ASN25)/(ASM$8-ASN25))))))</f>
      </c>
      <c r="ASP25" s="126">
        <f>IF(OR(ASM25="",ASN25=""),0,ASM$5)</f>
      </c>
      <c r="ASQ25" s="125">
        <f>IF(ASM$6=0,RANK(ASO25,ASO$12:ASO$42,0),RANK(ASO25,ASO$12:ASO$42,1))</f>
      </c>
      <c r="ASR25" s="126">
        <v>100</v>
      </c>
      <c r="ASS25" s="126">
        <v>100</v>
      </c>
      <c r="AST25" s="126">
        <f>IF((COUNTA(ASR$12:ASR$42)+COUNTA(ASS$12:ASS$42)=0),0.6*ASR$5,IF(OR(ASR25="",ASS25=""),0,IF(ASR$6=0,IF(ASR25&gt;=ASR$8,ASR$5,IF(ASR25&lt;ASS25,0,ASR$5*(ASR25-ASS25)/(ASR$8-ASS25))),IF(ASR25&lt;=ASR$8,ASR$5,IF(ASR25&gt;ASS25,0,ASR$5*(ASR25-ASS25)/(ASR$8-ASS25))))))</f>
      </c>
      <c r="ASU25" s="126">
        <f>IF(OR(ASR25="",ASS25=""),0,ASR$5)</f>
      </c>
      <c r="ASV25" s="125">
        <f>IF(ASR$6=0,RANK(AST25,AST$12:AST$42,0),RANK(AST25,AST$12:AST$42,1))</f>
      </c>
      <c r="ASW25" s="126">
        <v>2.12</v>
      </c>
      <c r="ASX25" s="126">
        <v>1.74</v>
      </c>
      <c r="ASY25" s="126">
        <f>IF((COUNTA(ASW$12:ASW$42)+COUNTA(ASX$12:ASX$42)=0),0.6*ASW$5,IF(OR(ASW25="",ASX25=""),0,IF(ASW$6=0,IF(ASW25&gt;=ASW$8,ASW$5,IF(ASW25&lt;ASX25,0,ASW$5*(ASW25-ASX25)/(ASW$8-ASX25))),IF(ASW25&lt;=ASW$8,ASW$5,IF(ASW25&gt;ASX25,0,ASW$5*(ASW25-ASX25)/(ASW$8-ASX25))))))</f>
      </c>
      <c r="ASZ25" s="126">
        <f>IF(OR(ASW25="",ASX25=""),0,ASW$5)</f>
      </c>
      <c r="ATA25" s="125">
        <f>IF(ASW$6=0,RANK(ASY25,ASY$12:ASY$42,0),RANK(ASY25,ASY$12:ASY$42,1))</f>
      </c>
      <c r="ATB25" s="126">
        <v>2.12</v>
      </c>
      <c r="ATC25" s="126">
        <v>2.09</v>
      </c>
      <c r="ATD25" s="126">
        <f>IF((COUNTA(ATB$12:ATB$42)+COUNTA(ATC$12:ATC$42)=0),0.6*ATB$5,IF(OR(ATB25="",ATC25=""),0,IF(ATB$6=0,IF(ATB25&gt;=ATB$8,ATB$5,IF(ATB25&lt;ATC25,0,ATB$5*(ATB25-ATC25)/(ATB$8-ATC25))),IF(ATB25&lt;=ATB$8,ATB$5,IF(ATB25&gt;ATC25,0,ATB$5*(ATB25-ATC25)/(ATB$8-ATC25))))))</f>
      </c>
      <c r="ATE25" s="126">
        <f>IF(OR(ATB25="",ATC25=""),0,ATB$5)</f>
      </c>
      <c r="ATF25" s="125">
        <f>IF(ATB$6=0,RANK(ATD25,ATD$12:ATD$42,0),RANK(ATD25,ATD$12:ATD$42,1))</f>
      </c>
      <c r="ATG25" s="126">
        <v>0</v>
      </c>
      <c r="ATH25" s="126">
        <v>0</v>
      </c>
      <c r="ATI25" s="126">
        <f>IF((COUNTA(ATG$12:ATG$42)+COUNTA(ATH$12:ATH$42)=0),0.6*ATG$5,IF(OR(ATG25="",ATH25=""),0,IF(ATG$6=0,IF(ATG25&gt;=ATG$8,ATG$5,IF(ATG25&lt;ATH25,0,ATG$5*(ATG25-ATH25)/(ATG$8-ATH25))),IF(ATG25&lt;=ATG$8,ATG$5,IF(ATG25&gt;ATH25,0,ATG$5*(ATG25-ATH25)/(ATG$8-ATH25))))))</f>
      </c>
      <c r="ATJ25" s="126">
        <f>IF(OR(ATG25="",ATH25=""),0,ATG$5)</f>
      </c>
      <c r="ATK25" s="125">
        <f>IF(ATG$6=0,RANK(ATI25,ATI$12:ATI$42,0),RANK(ATI25,ATI$12:ATI$42,1))</f>
      </c>
      <c r="ATL25" s="126">
        <v>0</v>
      </c>
      <c r="ATM25" s="126">
        <v>0</v>
      </c>
      <c r="ATN25" s="126">
        <f>IF((COUNTA(ATL$12:ATL$42)+COUNTA(ATM$12:ATM$42)=0),0.6*ATL$5,IF(OR(ATL25="",ATM25=""),0,IF(ATL$6=0,IF(ATL25&gt;=ATL$8,ATL$5,IF(ATL25&lt;ATM25,0,ATL$5*(ATL25-ATM25)/(ATL$8-ATM25))),IF(ATL25&lt;=ATL$8,ATL$5,IF(ATL25&gt;ATM25,0,ATL$5*(ATL25-ATM25)/(ATL$8-ATM25))))))</f>
      </c>
      <c r="ATO25" s="126">
        <f>IF(OR(ATL25="",ATM25=""),0,ATL$5)</f>
      </c>
      <c r="ATP25" s="125">
        <f>IF(ATL$6=0,RANK(ATN25,ATN$12:ATN$42,0),RANK(ATN25,ATN$12:ATN$42,1))</f>
      </c>
      <c r="ATQ25" s="126">
        <v>33.96</v>
      </c>
      <c r="ATR25"/>
      <c r="ATS25" s="126">
        <f>IF((COUNTA(ATQ$12:ATQ$42)+COUNTA(ATR$12:ATR$42)=0),0.6*ATQ$5,IF(OR(ATQ25="",ATR25=""),0,IF(ATQ$6=0,IF(ATQ25&gt;=ATQ$8,ATQ$5,IF(ATQ25&lt;ATR25,0,ATQ$5*(ATQ25-ATR25)/(ATQ$8-ATR25))),IF(ATQ25&lt;=ATQ$8,ATQ$5,IF(ATQ25&gt;ATR25,0,ATQ$5*(ATQ25-ATR25)/(ATQ$8-ATR25))))))</f>
      </c>
      <c r="ATT25" s="126">
        <f>IF(OR(ATQ25="",ATR25=""),0,ATQ$5)</f>
      </c>
      <c r="ATU25" s="125">
        <f>IF(ATQ$6=0,RANK(ATS25,ATS$12:ATS$42,0),RANK(ATS25,ATS$12:ATS$42,1))</f>
      </c>
      <c r="ATV25" s="126">
        <v>33.96</v>
      </c>
      <c r="ATW25"/>
      <c r="ATX25" s="126">
        <f>IF((COUNTA(ATV$12:ATV$42)+COUNTA(ATW$12:ATW$42)=0),0.6*ATV$5,IF(OR(ATV25="",ATW25=""),0,IF(ATV$6=0,IF(ATV25&gt;=ATV$8,ATV$5,IF(ATV25&lt;ATW25,0,ATV$5*(ATV25-ATW25)/(ATV$8-ATW25))),IF(ATV25&lt;=ATV$8,ATV$5,IF(ATV25&gt;ATW25,0,ATV$5*(ATV25-ATW25)/(ATV$8-ATW25))))))</f>
      </c>
      <c r="ATY25" s="126">
        <f>IF(OR(ATV25="",ATW25=""),0,ATV$5)</f>
      </c>
      <c r="ATZ25" s="125">
        <f>IF(ATV$6=0,RANK(ATX25,ATX$12:ATX$42,0),RANK(ATX25,ATX$12:ATX$42,1))</f>
      </c>
      <c r="AUA25" s="126">
        <v>6.15</v>
      </c>
      <c r="AUB25" s="126">
        <v>10.11</v>
      </c>
      <c r="AUC25" s="126">
        <f>IF((COUNTA(AUA$12:AUA$42)+COUNTA(AUB$12:AUB$42)=0),0.6*AUA$5,IF(OR(AUA25="",AUB25=""),0,IF(AUA$6=0,IF(AUA25&gt;=AUA$8,AUA$5,IF(AUA25&lt;AUB25,0,AUA$5*(AUA25-AUB25)/(AUA$8-AUB25))),IF(AUA25&lt;=AUA$8,AUA$5,IF(AUA25&gt;AUB25,0,AUA$5*(AUA25-AUB25)/(AUA$8-AUB25))))))</f>
      </c>
      <c r="AUD25" s="126">
        <f>IF(OR(AUA25="",AUB25=""),0,AUA$5)</f>
      </c>
      <c r="AUE25" s="125">
        <f>IF(AUA$6=0,RANK(AUC25,AUC$12:AUC$42,0),RANK(AUC25,AUC$12:AUC$42,1))</f>
      </c>
      <c r="AUF25" s="126">
        <v>6.15</v>
      </c>
      <c r="AUG25" s="126">
        <v>4.59</v>
      </c>
      <c r="AUH25" s="126">
        <f>IF((COUNTA(AUF$12:AUF$42)+COUNTA(AUG$12:AUG$42)=0),0.6*AUF$5,IF(OR(AUF25="",AUG25=""),0,IF(AUF$6=0,IF(AUF25&gt;=AUF$8,AUF$5,IF(AUF25&lt;AUG25,0,AUF$5*(AUF25-AUG25)/(AUF$8-AUG25))),IF(AUF25&lt;=AUF$8,AUF$5,IF(AUF25&gt;AUG25,0,AUF$5*(AUF25-AUG25)/(AUF$8-AUG25))))))</f>
      </c>
      <c r="AUI25" s="126">
        <f>IF(OR(AUF25="",AUG25=""),0,AUF$5)</f>
      </c>
      <c r="AUJ25" s="125">
        <f>IF(AUF$6=0,RANK(AUH25,AUH$12:AUH$42,0),RANK(AUH25,AUH$12:AUH$42,1))</f>
      </c>
      <c r="AUK25" s="126">
        <v>97.4</v>
      </c>
      <c r="AUL25" s="126">
        <f>IF(COUNTA(AUK$12:AUK$42)=0,0.6*AUK$5,IF(AUK25="",0,IF(AUK$6=0,IF(AUK25&gt;=AUK$8,AUK$5,IF(AUK25&lt;AUK$6,0,0.6*AUK$5+0.4*AUK$5*(AUK25-AUK$7)/(AUK$8-AUK$7))),IF(AUK25&lt;=AUK$8,AUK$5,IF(AUK25&gt;AUK$6,0,0.6*AUK$5+0.4*AUK$5*(AUK25-AUK$7)/(AUK$8-AUK$7))))))</f>
      </c>
      <c r="AUM25" s="126">
        <f>IF(AUK25&lt;&gt;"",AUK$5,0)</f>
      </c>
      <c r="AUN25" s="125">
        <f>IF(AUK$6=0,RANK(AUK25,AUK$12:AUK$42,0),RANK(AUK25,AUK$12:AUK$42,1))</f>
      </c>
      <c r="AUO25"/>
      <c r="AUP25" s="126">
        <f>IF(COUNTA(AUO$12:AUO$42)=0,0.6*AUO$5,IF(AUO25="",0,IF(AUO$6=0,IF(AUO25&gt;=AUO$8,AUO$5,IF(AUO25&lt;AUO$6,0,0.6*AUO$5+0.4*AUO$5*(AUO25-AUO$7)/(AUO$8-AUO$7))),IF(AUO25&lt;=AUO$8,AUO$5,IF(AUO25&gt;AUO$6,0,0.6*AUO$5+0.4*AUO$5*(AUO25-AUO$7)/(AUO$8-AUO$7))))))</f>
      </c>
      <c r="AUQ25" s="126">
        <f>IF(AUO25&lt;&gt;"",AUO$5,0)</f>
      </c>
      <c r="AUR25" s="125">
        <f>IF(AUO$6=0,RANK(AUO25,AUO$12:AUO$42,0),RANK(AUO25,AUO$12:AUO$42,1))</f>
      </c>
      <c r="AUS25"/>
      <c r="AUT25" s="126">
        <f>IF(COUNTA(AUS$12:AUS$42)=0,0.6*AUS$5,IF(AUS25="",0,IF(AUS$6=0,IF(AUS25&gt;=AUS$8,AUS$5,IF(AUS25&lt;AUS$6,0,0.6*AUS$5+0.4*AUS$5*(AUS25-AUS$7)/(AUS$8-AUS$7))),IF(AUS25&lt;=AUS$8,AUS$5,IF(AUS25&gt;AUS$6,0,0.6*AUS$5+0.4*AUS$5*(AUS25-AUS$7)/(AUS$8-AUS$7))))))</f>
      </c>
      <c r="AUU25" s="126">
        <f>IF(AUS25&lt;&gt;"",AUS$5,0)</f>
      </c>
      <c r="AUV25" s="125">
        <f>IF(AUS$6=0,RANK(AUS25,AUS$12:AUS$42,0),RANK(AUS25,AUS$12:AUS$42,1))</f>
      </c>
      <c r="AUW25"/>
      <c r="AUX25" s="126">
        <f>IF(COUNTA(AUW$12:AUW$42)=0,0.6*AUW$5,IF(AUW25="",0,IF(AUW$6=0,IF(AUW25&gt;=AUW$8,AUW$5,IF(AUW25&lt;AUW$6,0,0.6*AUW$5+0.4*AUW$5*(AUW25-AUW$7)/(AUW$8-AUW$7))),IF(AUW25&lt;=AUW$8,AUW$5,IF(AUW25&gt;AUW$6,0,0.6*AUW$5+0.4*AUW$5*(AUW25-AUW$7)/(AUW$8-AUW$7))))))</f>
      </c>
      <c r="AUY25" s="126">
        <f>IF(AUW25&lt;&gt;"",AUW$5,0)</f>
      </c>
      <c r="AUZ25" s="125">
        <f>IF(AUW$6=0,RANK(AUW25,AUW$12:AUW$42,0),RANK(AUW25,AUW$12:AUW$42,1))</f>
      </c>
      <c r="AVA25"/>
      <c r="AVB25" s="126">
        <f>IF(COUNTA(AVA$12:AVA$42)=0,0.6*AVA$5,IF(AVA25="",0,IF(AVA$6=0,IF(AVA25&gt;=AVA$8,AVA$5,IF(AVA25&lt;AVA$6,0,0.6*AVA$5+0.4*AVA$5*(AVA25-AVA$7)/(AVA$8-AVA$7))),IF(AVA25&lt;=AVA$8,AVA$5,IF(AVA25&gt;AVA$6,0,0.6*AVA$5+0.4*AVA$5*(AVA25-AVA$7)/(AVA$8-AVA$7))))))</f>
      </c>
      <c r="AVC25" s="126">
        <f>IF(AVA25&lt;&gt;"",AVA$5,0)</f>
      </c>
      <c r="AVD25" s="125">
        <f>IF(AVA$6=0,RANK(AVA25,AVA$12:AVA$42,0),RANK(AVA25,AVA$12:AVA$42,1))</f>
      </c>
      <c r="AVE25" s="126">
        <v>98.26</v>
      </c>
      <c r="AVF25" s="126">
        <f>IF(COUNTA(AVE$12:AVE$42)=0,0.6*AVE$5,IF(AVE25="",0,IF(AVE$6=0,IF(AVE25&gt;=AVE$8,AVE$5,IF(AVE25&lt;AVE$6,0,0.6*AVE$5+0.4*AVE$5*(AVE25-AVE$7)/(AVE$8-AVE$7))),IF(AVE25&lt;=AVE$8,AVE$5,IF(AVE25&gt;AVE$6,0,0.6*AVE$5+0.4*AVE$5*(AVE25-AVE$7)/(AVE$8-AVE$7))))))</f>
      </c>
      <c r="AVG25" s="126">
        <f>IF(AVE25&lt;&gt;"",AVE$5,0)</f>
      </c>
      <c r="AVH25" s="125">
        <f>IF(AVE$6=0,RANK(AVE25,AVE$12:AVE$42,0),RANK(AVE25,AVE$12:AVE$42,1))</f>
      </c>
      <c r="AVI25" s="126">
        <v>100</v>
      </c>
      <c r="AVJ25" s="126">
        <f>IF(COUNTA(AVI$12:AVI$42)=0,0.6*AVI$5,IF(AVI25="",0,IF(AVI$6=0,IF(AVI25&gt;=AVI$8,AVI$5,IF(AVI25&lt;AVI$6,0,0.6*AVI$5+0.4*AVI$5*(AVI25-AVI$7)/(AVI$8-AVI$7))),IF(AVI25&lt;=AVI$8,AVI$5,IF(AVI25&gt;AVI$6,0,0.6*AVI$5+0.4*AVI$5*(AVI25-AVI$7)/(AVI$8-AVI$7))))))</f>
      </c>
      <c r="AVK25" s="126">
        <f>IF(AVI25&lt;&gt;"",AVI$5,0)</f>
      </c>
      <c r="AVL25" s="125">
        <f>IF(AVI$6=0,RANK(AVI25,AVI$12:AVI$42,0),RANK(AVI25,AVI$12:AVI$42,1))</f>
      </c>
      <c r="AVM25" s="126">
        <v>1.92</v>
      </c>
      <c r="AVN25" s="126">
        <f>IF(COUNTA(AVM$12:AVM$42)=0,0.6*AVM$5,IF(AVM25="",0,IF(AVM$6=0,IF(AVM25&gt;=AVM$8,AVM$5,IF(AVM25&lt;AVM$6,0,0.6*AVM$5+0.4*AVM$5*(AVM25-AVM$7)/(AVM$8-AVM$7))),IF(AVM25&lt;=AVM$8,AVM$5,IF(AVM25&gt;AVM$6,0,0.6*AVM$5+0.4*AVM$5*(AVM25-AVM$7)/(AVM$8-AVM$7))))))</f>
      </c>
      <c r="AVO25" s="126">
        <f>IF(AVM25&lt;&gt;"",AVM$5,0)</f>
      </c>
      <c r="AVP25" s="125">
        <f>IF(AVM$6=0,RANK(AVM25,AVM$12:AVM$42,0),RANK(AVM25,AVM$12:AVM$42,1))</f>
      </c>
      <c r="AVQ25" s="126">
        <v>97.98</v>
      </c>
      <c r="AVR25" s="126">
        <f>IF(COUNTA(AVQ$12:AVQ$42)=0,0.6*AVQ$5,IF(AVQ25="",0,IF(AVQ$6=0,IF(AVQ25&gt;=AVQ$8,AVQ$5,IF(AVQ25&lt;AVQ$6,0,0.6*AVQ$5+0.4*AVQ$5*(AVQ25-AVQ$7)/(AVQ$8-AVQ$7))),IF(AVQ25&lt;=AVQ$8,AVQ$5,IF(AVQ25&gt;AVQ$6,0,0.6*AVQ$5+0.4*AVQ$5*(AVQ25-AVQ$7)/(AVQ$8-AVQ$7))))))</f>
      </c>
      <c r="AVS25" s="126">
        <f>IF(AVQ25&lt;&gt;"",AVQ$5,0)</f>
      </c>
      <c r="AVT25" s="125">
        <f>IF(AVQ$6=0,RANK(AVQ25,AVQ$12:AVQ$42,0),RANK(AVQ25,AVQ$12:AVQ$42,1))</f>
      </c>
      <c r="AVU25" s="126">
        <v>99.23</v>
      </c>
      <c r="AVV25" s="126">
        <f>IF(COUNTA(AVU$12:AVU$42)=0,0.6*AVU$5,IF(AVU25="",0,IF(AVU$6=0,IF(AVU25&gt;=AVU$8,AVU$5,IF(AVU25&lt;AVU$6,0,0.6*AVU$5+0.4*AVU$5*(AVU25-AVU$7)/(AVU$8-AVU$7))),IF(AVU25&lt;=AVU$8,AVU$5,IF(AVU25&gt;AVU$6,0,0.6*AVU$5+0.4*AVU$5*(AVU25-AVU$7)/(AVU$8-AVU$7))))))</f>
      </c>
      <c r="AVW25" s="126">
        <f>IF(AVU25&lt;&gt;"",AVU$5,0)</f>
      </c>
      <c r="AVX25" s="125">
        <f>IF(AVU$6=0,RANK(AVU25,AVU$12:AVU$42,0),RANK(AVU25,AVU$12:AVU$42,1))</f>
      </c>
      <c r="AVY25" s="126">
        <v>2.47</v>
      </c>
      <c r="AVZ25" s="126">
        <f>IF(COUNTA(AVY$12:AVY$42)=0,0.6*AVY$5,IF(AVY25="",0,IF(AVY$6=0,IF(AVY25&gt;=AVY$8,AVY$5,IF(AVY25&lt;AVY$6,0,0.6*AVY$5+0.4*AVY$5*(AVY25-AVY$7)/(AVY$8-AVY$7))),IF(AVY25&lt;=AVY$8,AVY$5,IF(AVY25&gt;AVY$6,0,0.6*AVY$5+0.4*AVY$5*(AVY25-AVY$7)/(AVY$8-AVY$7))))))</f>
      </c>
      <c r="AWA25" s="126">
        <f>IF(AVY25&lt;&gt;"",AVY$5,0)</f>
      </c>
      <c r="AWB25" s="125">
        <f>IF(AVY$6=0,RANK(AVY25,AVY$12:AVY$42,0),RANK(AVY25,AVY$12:AVY$42,1))</f>
      </c>
      <c r="AWC25" s="126">
        <v>100</v>
      </c>
      <c r="AWD25" s="126">
        <f>IF(COUNTA(AWC$12:AWC$42)=0,0.6*AWC$5,IF(AWC25="",0,IF(AWC$6=0,IF(AWC25&gt;=AWC$8,AWC$5,IF(AWC25&lt;AWC$6,0,0.6*AWC$5+0.4*AWC$5*(AWC25-AWC$7)/(AWC$8-AWC$7))),IF(AWC25&lt;=AWC$8,AWC$5,IF(AWC25&gt;AWC$6,0,0.6*AWC$5+0.4*AWC$5*(AWC25-AWC$7)/(AWC$8-AWC$7))))))</f>
      </c>
      <c r="AWE25" s="126">
        <f>IF(AWC25&lt;&gt;"",AWC$5,0)</f>
      </c>
      <c r="AWF25" s="125">
        <f>IF(AWC$6=0,RANK(AWC25,AWC$12:AWC$42,0),RANK(AWC25,AWC$12:AWC$42,1))</f>
      </c>
      <c r="AWG25" s="126">
        <v>2.53</v>
      </c>
      <c r="AWH25" s="126">
        <f>IF(COUNTA(AWG$12:AWG$42)=0,0.6*AWG$5,IF(AWG25="",0,IF(AWG$6=0,IF(AWG25&gt;=AWG$8,AWG$5,IF(AWG25&lt;AWG$6,0,0.6*AWG$5+0.4*AWG$5*(AWG25-AWG$7)/(AWG$8-AWG$7))),IF(AWG25&lt;=AWG$8,AWG$5,IF(AWG25&gt;AWG$6,0,0.6*AWG$5+0.4*AWG$5*(AWG25-AWG$7)/(AWG$8-AWG$7))))))</f>
      </c>
      <c r="AWI25" s="126">
        <f>IF(AWG25&lt;&gt;"",AWG$5,0)</f>
      </c>
      <c r="AWJ25" s="125">
        <f>IF(AWG$6=0,RANK(AWG25,AWG$12:AWG$42,0),RANK(AWG25,AWG$12:AWG$42,1))</f>
      </c>
      <c r="AWK25" s="126">
        <v>0</v>
      </c>
      <c r="AWL25" s="126">
        <f>IF(COUNTA(AWK$12:AWK$42)=0,0.6*AWK$5,IF(AWK25="",0,IF(AWK$6=0,IF(AWK25&gt;=AWK$8,AWK$5,IF(AWK25&lt;AWK$6,0,0.6*AWK$5+0.4*AWK$5*(AWK25-AWK$7)/(AWK$8-AWK$7))),IF(AWK25&lt;=AWK$8,AWK$5,IF(AWK25&gt;AWK$6,0,0.6*AWK$5+0.4*AWK$5*(AWK25-AWK$7)/(AWK$8-AWK$7))))))</f>
      </c>
      <c r="AWM25" s="126">
        <f>IF(AWK25&lt;&gt;"",AWK$5,0)</f>
      </c>
      <c r="AWN25" s="125">
        <f>IF(AWK$6=0,RANK(AWK25,AWK$12:AWK$42,0),RANK(AWK25,AWK$12:AWK$42,1))</f>
      </c>
      <c r="AWO25" s="126">
        <v>30.01</v>
      </c>
      <c r="AWP25" s="126">
        <f>IF(COUNTA(AWO$12:AWO$42)=0,0.6*AWO$5,IF(AWO25="",0,IF(AWO$6=0,IF(AWO25&gt;=AWO$8,AWO$5,IF(AWO25&lt;AWO$6,0,0.6*AWO$5+0.4*AWO$5*(AWO25-AWO$7)/(AWO$8-AWO$7))),IF(AWO25&lt;=AWO$8,AWO$5,IF(AWO25&gt;AWO$6,0,0.6*AWO$5+0.4*AWO$5*(AWO25-AWO$7)/(AWO$8-AWO$7))))))</f>
      </c>
      <c r="AWQ25" s="126">
        <f>IF(AWO25&lt;&gt;"",AWO$5,0)</f>
      </c>
      <c r="AWR25" s="125">
        <f>IF(AWO$6=0,RANK(AWO25,AWO$12:AWO$42,0),RANK(AWO25,AWO$12:AWO$42,1))</f>
      </c>
      <c r="AWS25" s="126">
        <v>4.93</v>
      </c>
      <c r="AWT25" s="126">
        <f>IF(COUNTA(AWS$12:AWS$42)=0,0.6*AWS$5,IF(AWS25="",0,IF(AWS$6=0,IF(AWS25&gt;=AWS$8,AWS$5,IF(AWS25&lt;AWS$6,0,0.6*AWS$5+0.4*AWS$5*(AWS25-AWS$7)/(AWS$8-AWS$7))),IF(AWS25&lt;=AWS$8,AWS$5,IF(AWS25&gt;AWS$6,0,0.6*AWS$5+0.4*AWS$5*(AWS25-AWS$7)/(AWS$8-AWS$7))))))</f>
      </c>
      <c r="AWU25" s="126">
        <f>IF(AWS25&lt;&gt;"",AWS$5,0)</f>
      </c>
      <c r="AWV25" s="125">
        <f>IF(AWS$6=0,RANK(AWS25,AWS$12:AWS$42,0),RANK(AWS25,AWS$12:AWS$42,1))</f>
      </c>
      <c r="AWW25" s="126">
        <v>95.01</v>
      </c>
      <c r="AWX25" s="126">
        <f>IF(COUNTA(AWW$12:AWW$42)=0,0.6*AWW$5,IF(AWW25="",0,IF(AWW$6=0,IF(AWW25&gt;=AWW$8,AWW$5,IF(AWW25&lt;AWW$6,0,0.6*AWW$5+0.4*AWW$5*(AWW25-AWW$7)/(AWW$8-AWW$7))),IF(AWW25&lt;=AWW$8,AWW$5,IF(AWW25&gt;AWW$6,0,0.6*AWW$5+0.4*AWW$5*(AWW25-AWW$7)/(AWW$8-AWW$7))))))</f>
      </c>
      <c r="AWY25" s="126">
        <f>IF(AWW25&lt;&gt;"",AWW$5,0)</f>
      </c>
      <c r="AWZ25" s="125">
        <f>IF(AWW$6=0,RANK(AWW25,AWW$12:AWW$42,0),RANK(AWW25,AWW$12:AWW$42,1))</f>
      </c>
      <c r="AXA25"/>
      <c r="AXB25" s="126">
        <f>IF(COUNTA(AXA$12:AXA$42)=0,0.6*AXA$5,IF(AXA25="",0,IF(AXA$6=0,IF(AXA25&gt;=AXA$8,AXA$5,IF(AXA25&lt;AXA$6,0,0.6*AXA$5+0.4*AXA$5*(AXA25-AXA$7)/(AXA$8-AXA$7))),IF(AXA25&lt;=AXA$8,AXA$5,IF(AXA25&gt;AXA$6,0,0.6*AXA$5+0.4*AXA$5*(AXA25-AXA$7)/(AXA$8-AXA$7))))))</f>
      </c>
      <c r="AXC25" s="126">
        <f>IF(AXA25&lt;&gt;"",AXA$5,0)</f>
      </c>
      <c r="AXD25" s="125">
        <f>IF(AXA$6=0,RANK(AXA25,AXA$12:AXA$42,0),RANK(AXA25,AXA$12:AXA$42,1))</f>
      </c>
      <c r="AXE25"/>
      <c r="AXF25" s="126">
        <f>IF(COUNTA(AXE$12:AXE$42)=0,0.6*AXE$5,IF(AXE25="",0,IF(AXE$6=0,IF(AXE25&gt;=AXE$8,AXE$5,IF(AXE25&lt;AXE$6,0,0.6*AXE$5+0.4*AXE$5*(AXE25-AXE$7)/(AXE$8-AXE$7))),IF(AXE25&lt;=AXE$8,AXE$5,IF(AXE25&gt;AXE$6,0,0.6*AXE$5+0.4*AXE$5*(AXE25-AXE$7)/(AXE$8-AXE$7))))))</f>
      </c>
      <c r="AXG25" s="126">
        <f>IF(AXE25&lt;&gt;"",AXE$5,0)</f>
      </c>
      <c r="AXH25" s="125">
        <f>IF(AXE$6=0,RANK(AXE25,AXE$12:AXE$42,0),RANK(AXE25,AXE$12:AXE$42,1))</f>
      </c>
      <c r="AXI25"/>
      <c r="AXJ25" s="126">
        <f>IF(COUNTA(AXI$12:AXI$42)=0,0.6*AXI$5,IF(AXI25="",0,IF(AXI$6=0,IF(AXI25&gt;=AXI$8,AXI$5,IF(AXI25&lt;AXI$6,0,0.6*AXI$5+0.4*AXI$5*(AXI25-AXI$7)/(AXI$8-AXI$7))),IF(AXI25&lt;=AXI$8,AXI$5,IF(AXI25&gt;AXI$6,0,0.6*AXI$5+0.4*AXI$5*(AXI25-AXI$7)/(AXI$8-AXI$7))))))</f>
      </c>
      <c r="AXK25" s="126">
        <f>IF(AXI25&lt;&gt;"",AXI$5,0)</f>
      </c>
      <c r="AXL25" s="125">
        <f>IF(AXI$6=0,RANK(AXI25,AXI$12:AXI$42,0),RANK(AXI25,AXI$12:AXI$42,1))</f>
      </c>
      <c r="AXM25"/>
      <c r="AXN25" s="126">
        <f>IF(COUNTA(AXM$12:AXM$42)=0,0.6*AXM$5,IF(AXM25="",0,IF(AXM$6=0,IF(AXM25&gt;=AXM$8,AXM$5,IF(AXM25&lt;AXM$6,0,0.6*AXM$5+0.4*AXM$5*(AXM25-AXM$7)/(AXM$8-AXM$7))),IF(AXM25&lt;=AXM$8,AXM$5,IF(AXM25&gt;AXM$6,0,0.6*AXM$5+0.4*AXM$5*(AXM25-AXM$7)/(AXM$8-AXM$7))))))</f>
      </c>
      <c r="AXO25" s="126">
        <f>IF(AXM25&lt;&gt;"",AXM$5,0)</f>
      </c>
      <c r="AXP25" s="125">
        <f>IF(AXM$6=0,RANK(AXM25,AXM$12:AXM$42,0),RANK(AXM25,AXM$12:AXM$42,1))</f>
      </c>
      <c r="AXQ25" s="126">
        <v>98.54</v>
      </c>
      <c r="AXR25" s="126">
        <f>IF(COUNTA(AXQ$12:AXQ$42)=0,0.6*AXQ$5,IF(AXQ25="",0,IF(AXQ$6=0,IF(AXQ25&gt;=AXQ$8,AXQ$5,IF(AXQ25&lt;AXQ$6,0,0.6*AXQ$5+0.4*AXQ$5*(AXQ25-AXQ$7)/(AXQ$8-AXQ$7))),IF(AXQ25&lt;=AXQ$8,AXQ$5,IF(AXQ25&gt;AXQ$6,0,0.6*AXQ$5+0.4*AXQ$5*(AXQ25-AXQ$7)/(AXQ$8-AXQ$7))))))</f>
      </c>
      <c r="AXS25" s="126">
        <f>IF(AXQ25&lt;&gt;"",AXQ$5,0)</f>
      </c>
      <c r="AXT25" s="125">
        <f>IF(AXQ$6=0,RANK(AXQ25,AXQ$12:AXQ$42,0),RANK(AXQ25,AXQ$12:AXQ$42,1))</f>
      </c>
      <c r="AXU25" s="126">
        <v>96.15</v>
      </c>
      <c r="AXV25" s="126">
        <f>IF(COUNTA(AXU$12:AXU$42)=0,0.6*AXU$5,IF(AXU25="",0,IF(AXU$6=0,IF(AXU25&gt;=AXU$8,AXU$5,IF(AXU25&lt;AXU$6,0,0.6*AXU$5+0.4*AXU$5*(AXU25-AXU$7)/(AXU$8-AXU$7))),IF(AXU25&lt;=AXU$8,AXU$5,IF(AXU25&gt;AXU$6,0,0.6*AXU$5+0.4*AXU$5*(AXU25-AXU$7)/(AXU$8-AXU$7))))))</f>
      </c>
      <c r="AXW25" s="126">
        <f>IF(AXU25&lt;&gt;"",AXU$5,0)</f>
      </c>
      <c r="AXX25" s="125">
        <f>IF(AXU$6=0,RANK(AXU25,AXU$12:AXU$42,0),RANK(AXU25,AXU$12:AXU$42,1))</f>
      </c>
      <c r="AXY25" s="126">
        <v>100</v>
      </c>
      <c r="AXZ25" s="126">
        <f>IF(COUNTA(AXY$12:AXY$42)=0,0.6*AXY$5,IF(AXY25="",0,IF(AXY$6=0,IF(AXY25&gt;=AXY$8,AXY$5,IF(AXY25&lt;AXY$6,0,0.6*AXY$5+0.4*AXY$5*(AXY25-AXY$7)/(AXY$8-AXY$7))),IF(AXY25&lt;=AXY$8,AXY$5,IF(AXY25&gt;AXY$6,0,0.6*AXY$5+0.4*AXY$5*(AXY25-AXY$7)/(AXY$8-AXY$7))))))</f>
      </c>
      <c r="AYA25" s="126">
        <f>IF(AXY25&lt;&gt;"",AXY$5,0)</f>
      </c>
      <c r="AYB25" s="125">
        <f>IF(AXY$6=0,RANK(AXY25,AXY$12:AXY$42,0),RANK(AXY25,AXY$12:AXY$42,1))</f>
      </c>
      <c r="AYC25" s="126">
        <v>2.22</v>
      </c>
      <c r="AYD25" s="126">
        <f>IF(COUNTA(AYC$12:AYC$42)=0,0.6*AYC$5,IF(AYC25="",0,IF(AYC$6=0,IF(AYC25&gt;=AYC$8,AYC$5,IF(AYC25&lt;AYC$6,0,0.6*AYC$5+0.4*AYC$5*(AYC25-AYC$7)/(AYC$8-AYC$7))),IF(AYC25&lt;=AYC$8,AYC$5,IF(AYC25&gt;AYC$6,0,0.6*AYC$5+0.4*AYC$5*(AYC25-AYC$7)/(AYC$8-AYC$7))))))</f>
      </c>
      <c r="AYE25" s="126">
        <f>IF(AYC25&lt;&gt;"",AYC$5,0)</f>
      </c>
      <c r="AYF25" s="125">
        <f>IF(AYC$6=0,RANK(AYC25,AYC$12:AYC$42,0),RANK(AYC25,AYC$12:AYC$42,1))</f>
      </c>
      <c r="AYG25" s="126">
        <v>98.52</v>
      </c>
      <c r="AYH25" s="126">
        <f>IF(COUNTA(AYG$12:AYG$42)=0,0.6*AYG$5,IF(AYG25="",0,IF(AYG$6=0,IF(AYG25&gt;=AYG$8,AYG$5,IF(AYG25&lt;AYG$6,0,0.6*AYG$5+0.4*AYG$5*(AYG25-AYG$7)/(AYG$8-AYG$7))),IF(AYG25&lt;=AYG$8,AYG$5,IF(AYG25&gt;AYG$6,0,0.6*AYG$5+0.4*AYG$5*(AYG25-AYG$7)/(AYG$8-AYG$7))))))</f>
      </c>
      <c r="AYI25" s="126">
        <f>IF(AYG25&lt;&gt;"",AYG$5,0)</f>
      </c>
      <c r="AYJ25" s="125">
        <f>IF(AYG$6=0,RANK(AYG25,AYG$12:AYG$42,0),RANK(AYG25,AYG$12:AYG$42,1))</f>
      </c>
      <c r="AYK25" s="126">
        <v>98.2</v>
      </c>
      <c r="AYL25" s="126">
        <f>IF(COUNTA(AYK$12:AYK$42)=0,0.6*AYK$5,IF(AYK25="",0,IF(AYK$6=0,IF(AYK25&gt;=AYK$8,AYK$5,IF(AYK25&lt;AYK$6,0,0.6*AYK$5+0.4*AYK$5*(AYK25-AYK$7)/(AYK$8-AYK$7))),IF(AYK25&lt;=AYK$8,AYK$5,IF(AYK25&gt;AYK$6,0,0.6*AYK$5+0.4*AYK$5*(AYK25-AYK$7)/(AYK$8-AYK$7))))))</f>
      </c>
      <c r="AYM25" s="126">
        <f>IF(AYK25&lt;&gt;"",AYK$5,0)</f>
      </c>
      <c r="AYN25" s="125">
        <f>IF(AYK$6=0,RANK(AYK25,AYK$12:AYK$42,0),RANK(AYK25,AYK$12:AYK$42,1))</f>
      </c>
      <c r="AYO25" s="126">
        <v>3.3</v>
      </c>
      <c r="AYP25" s="126">
        <f>IF(COUNTA(AYO$12:AYO$42)=0,0.6*AYO$5,IF(AYO25="",0,IF(AYO$6=0,IF(AYO25&gt;=AYO$8,AYO$5,IF(AYO25&lt;AYO$6,0,0.6*AYO$5+0.4*AYO$5*(AYO25-AYO$7)/(AYO$8-AYO$7))),IF(AYO25&lt;=AYO$8,AYO$5,IF(AYO25&gt;AYO$6,0,0.6*AYO$5+0.4*AYO$5*(AYO25-AYO$7)/(AYO$8-AYO$7))))))</f>
      </c>
      <c r="AYQ25" s="126">
        <f>IF(AYO25&lt;&gt;"",AYO$5,0)</f>
      </c>
      <c r="AYR25" s="125">
        <f>IF(AYO$6=0,RANK(AYO25,AYO$12:AYO$42,0),RANK(AYO25,AYO$12:AYO$42,1))</f>
      </c>
      <c r="AYS25" s="126">
        <v>100</v>
      </c>
      <c r="AYT25" s="126">
        <f>IF(COUNTA(AYS$12:AYS$42)=0,0.6*AYS$5,IF(AYS25="",0,IF(AYS$6=0,IF(AYS25&gt;=AYS$8,AYS$5,IF(AYS25&lt;AYS$6,0,0.6*AYS$5+0.4*AYS$5*(AYS25-AYS$7)/(AYS$8-AYS$7))),IF(AYS25&lt;=AYS$8,AYS$5,IF(AYS25&gt;AYS$6,0,0.6*AYS$5+0.4*AYS$5*(AYS25-AYS$7)/(AYS$8-AYS$7))))))</f>
      </c>
      <c r="AYU25" s="126">
        <f>IF(AYS25&lt;&gt;"",AYS$5,0)</f>
      </c>
      <c r="AYV25" s="125">
        <f>IF(AYS$6=0,RANK(AYS25,AYS$12:AYS$42,0),RANK(AYS25,AYS$12:AYS$42,1))</f>
      </c>
      <c r="AYW25" s="126">
        <v>3.12</v>
      </c>
      <c r="AYX25" s="126">
        <f>IF(COUNTA(AYW$12:AYW$42)=0,0.6*AYW$5,IF(AYW25="",0,IF(AYW$6=0,IF(AYW25&gt;=AYW$8,AYW$5,IF(AYW25&lt;AYW$6,0,0.6*AYW$5+0.4*AYW$5*(AYW25-AYW$7)/(AYW$8-AYW$7))),IF(AYW25&lt;=AYW$8,AYW$5,IF(AYW25&gt;AYW$6,0,0.6*AYW$5+0.4*AYW$5*(AYW25-AYW$7)/(AYW$8-AYW$7))))))</f>
      </c>
      <c r="AYY25" s="126">
        <f>IF(AYW25&lt;&gt;"",AYW$5,0)</f>
      </c>
      <c r="AYZ25" s="125">
        <f>IF(AYW$6=0,RANK(AYW25,AYW$12:AYW$42,0),RANK(AYW25,AYW$12:AYW$42,1))</f>
      </c>
      <c r="AZA25" s="126">
        <v>0</v>
      </c>
      <c r="AZB25" s="126">
        <f>IF(COUNTA(AZA$12:AZA$42)=0,0.6*AZA$5,IF(AZA25="",0,IF(AZA$6=0,IF(AZA25&gt;=AZA$8,AZA$5,IF(AZA25&lt;AZA$6,0,0.6*AZA$5+0.4*AZA$5*(AZA25-AZA$7)/(AZA$8-AZA$7))),IF(AZA25&lt;=AZA$8,AZA$5,IF(AZA25&gt;AZA$6,0,0.6*AZA$5+0.4*AZA$5*(AZA25-AZA$7)/(AZA$8-AZA$7))))))</f>
      </c>
      <c r="AZC25" s="126">
        <f>IF(AZA25&lt;&gt;"",AZA$5,0)</f>
      </c>
      <c r="AZD25" s="125">
        <f>IF(AZA$6=0,RANK(AZA25,AZA$12:AZA$42,0),RANK(AZA25,AZA$12:AZA$42,1))</f>
      </c>
      <c r="AZE25" s="126">
        <v>20.980712890625</v>
      </c>
      <c r="AZF25" s="126">
        <f>IF(COUNTA(AZE$12:AZE$42)=0,0.6*AZE$5,IF(AZE25="",0,IF(AZE$6=0,IF(AZE25&gt;=AZE$8,AZE$5,IF(AZE25&lt;AZE$6,0,0.6*AZE$5+0.4*AZE$5*(AZE25-AZE$7)/(AZE$8-AZE$7))),IF(AZE25&lt;=AZE$8,AZE$5,IF(AZE25&gt;AZE$6,0,0.6*AZE$5+0.4*AZE$5*(AZE25-AZE$7)/(AZE$8-AZE$7))))))</f>
      </c>
      <c r="AZG25" s="126">
        <f>IF(AZE25&lt;&gt;"",AZE$5,0)</f>
      </c>
      <c r="AZH25" s="125">
        <f>IF(AZE$6=0,RANK(AZE25,AZE$12:AZE$42,0),RANK(AZE25,AZE$12:AZE$42,1))</f>
      </c>
      <c r="AZI25" s="126">
        <v>3.7137890625</v>
      </c>
      <c r="AZJ25" s="126">
        <f>IF(COUNTA(AZI$12:AZI$42)=0,0.6*AZI$5,IF(AZI25="",0,IF(AZI$6=0,IF(AZI25&gt;=AZI$8,AZI$5,IF(AZI25&lt;AZI$6,0,0.6*AZI$5+0.4*AZI$5*(AZI25-AZI$7)/(AZI$8-AZI$7))),IF(AZI25&lt;=AZI$8,AZI$5,IF(AZI25&gt;AZI$6,0,0.6*AZI$5+0.4*AZI$5*(AZI25-AZI$7)/(AZI$8-AZI$7))))))</f>
      </c>
      <c r="AZK25" s="126">
        <f>IF(AZI25&lt;&gt;"",AZI$5,0)</f>
      </c>
      <c r="AZL25" s="125">
        <f>IF(AZI$6=0,RANK(AZI25,AZI$12:AZI$42,0),RANK(AZI25,AZI$12:AZI$42,1))</f>
      </c>
      <c r="AZM25"/>
      <c r="AZN25" s="126">
        <f>IF(COUNTA(AZM$12:AZM$42)=0,0.6*AZM$5,IF(AZM25="",0,IF(AZM$6=0,IF(AZM25&gt;=AZM$8,AZM$5,IF(AZM25&lt;AZM$6,0,0.6*AZM$5+0.4*AZM$5*(AZM25-AZM$7)/(AZM$8-AZM$7))),IF(AZM25&lt;=AZM$8,AZM$5,IF(AZM25&gt;AZM$6,0,0.6*AZM$5+0.4*AZM$5*(AZM25-AZM$7)/(AZM$8-AZM$7))))))</f>
      </c>
      <c r="AZO25" s="126">
        <f>IF(AZM25&lt;&gt;"",AZM$5,0)</f>
      </c>
      <c r="AZP25" s="125">
        <f>IF(AZM$6=0,RANK(AZM25,AZM$12:AZM$42,0),RANK(AZM25,AZM$12:AZM$42,1))</f>
      </c>
      <c r="AZQ25"/>
      <c r="AZR25" s="126">
        <f>IF(COUNTA(AZQ$12:AZQ$42)=0,0.6*AZQ$5,IF(AZQ25="",0,IF(AZQ$6=0,IF(AZQ25&gt;=AZQ$8,AZQ$5,IF(AZQ25&lt;AZQ$6,0,0.6*AZQ$5+0.4*AZQ$5*(AZQ25-AZQ$7)/(AZQ$8-AZQ$7))),IF(AZQ25&lt;=AZQ$8,AZQ$5,IF(AZQ25&gt;AZQ$6,0,0.6*AZQ$5+0.4*AZQ$5*(AZQ25-AZQ$7)/(AZQ$8-AZQ$7))))))</f>
      </c>
      <c r="AZS25" s="126">
        <f>IF(AZQ25&lt;&gt;"",AZQ$5,0)</f>
      </c>
      <c r="AZT25" s="125">
        <f>IF(AZQ$6=0,RANK(AZQ25,AZQ$12:AZQ$42,0),RANK(AZQ25,AZQ$12:AZQ$42,1))</f>
      </c>
      <c r="AZU25"/>
      <c r="AZV25" s="126">
        <f>IF(COUNTA(AZU$12:AZU$42)=0,0.6*AZU$5,IF(AZU25="",0,IF(AZU$6=0,IF(AZU25&gt;=AZU$8,AZU$5,IF(AZU25&lt;AZU$6,0,0.6*AZU$5+0.4*AZU$5*(AZU25-AZU$7)/(AZU$8-AZU$7))),IF(AZU25&lt;=AZU$8,AZU$5,IF(AZU25&gt;AZU$6,0,0.6*AZU$5+0.4*AZU$5*(AZU25-AZU$7)/(AZU$8-AZU$7))))))</f>
      </c>
      <c r="AZW25" s="126">
        <f>IF(AZU25&lt;&gt;"",AZU$5,0)</f>
      </c>
      <c r="AZX25" s="125">
        <f>IF(AZU$6=0,RANK(AZU25,AZU$12:AZU$42,0),RANK(AZU25,AZU$12:AZU$42,1))</f>
      </c>
      <c r="AZY25"/>
      <c r="AZZ25" s="126">
        <f>IF(COUNTA(AZY$12:AZY$42)=0,0.6*AZY$5,IF(AZY25="",0,IF(AZY$6=0,IF(AZY25&gt;=AZY$8,AZY$5,IF(AZY25&lt;AZY$6,0,0.6*AZY$5+0.4*AZY$5*(AZY25-AZY$7)/(AZY$8-AZY$7))),IF(AZY25&lt;=AZY$8,AZY$5,IF(AZY25&gt;AZY$6,0,0.6*AZY$5+0.4*AZY$5*(AZY25-AZY$7)/(AZY$8-AZY$7))))))</f>
      </c>
      <c r="BAA25" s="126">
        <f>IF(AZY25&lt;&gt;"",AZY$5,0)</f>
      </c>
      <c r="BAB25" s="125">
        <f>IF(AZY$6=0,RANK(AZY25,AZY$12:AZY$42,0),RANK(AZY25,AZY$12:AZY$42,1))</f>
      </c>
      <c r="BAC25"/>
      <c r="BAD25" s="126">
        <f>IF(COUNTA(BAC$12:BAC$42)=0,0.6*BAC$5,IF(BAC25="",0,IF(BAC$6=0,IF(BAC25&gt;=BAC$8,BAC$5,IF(BAC25&lt;BAC$6,0,0.6*BAC$5+0.4*BAC$5*(BAC25-BAC$7)/(BAC$8-BAC$7))),IF(BAC25&lt;=BAC$8,BAC$5,IF(BAC25&gt;BAC$6,0,0.6*BAC$5+0.4*BAC$5*(BAC25-BAC$7)/(BAC$8-BAC$7))))))</f>
      </c>
      <c r="BAE25" s="126">
        <f>IF(BAC25&lt;&gt;"",BAC$5,0)</f>
      </c>
      <c r="BAF25" s="125">
        <f>IF(BAC$6=0,RANK(BAC25,BAC$12:BAC$42,0),RANK(BAC25,BAC$12:BAC$42,1))</f>
      </c>
      <c r="BAG25"/>
      <c r="BAH25" s="126">
        <f>IF(COUNTA(BAG$12:BAG$42)=0,0.6*BAG$5,IF(BAG25="",0,IF(BAG$6=0,IF(BAG25&gt;=BAG$8,BAG$5,IF(BAG25&lt;BAG$6,0,0.6*BAG$5+0.4*BAG$5*(BAG25-BAG$7)/(BAG$8-BAG$7))),IF(BAG25&lt;=BAG$8,BAG$5,IF(BAG25&gt;BAG$6,0,0.6*BAG$5+0.4*BAG$5*(BAG25-BAG$7)/(BAG$8-BAG$7))))))</f>
      </c>
      <c r="BAI25" s="126">
        <f>IF(BAG25&lt;&gt;"",BAG$5,0)</f>
      </c>
      <c r="BAJ25" s="125">
        <f>IF(BAG$6=0,RANK(BAG25,BAG$12:BAG$42,0),RANK(BAG25,BAG$12:BAG$42,1))</f>
      </c>
      <c r="BAK25"/>
      <c r="BAL25" s="126">
        <f>IF(COUNTA(BAK$12:BAK$42)=0,0.6*BAK$5,IF(BAK25="",0,IF(BAK$6=0,IF(BAK25&gt;=BAK$8,BAK$5,IF(BAK25&lt;BAK$6,0,0.6*BAK$5+0.4*BAK$5*(BAK25-BAK$7)/(BAK$8-BAK$7))),IF(BAK25&lt;=BAK$8,BAK$5,IF(BAK25&gt;BAK$6,0,0.6*BAK$5+0.4*BAK$5*(BAK25-BAK$7)/(BAK$8-BAK$7))))))</f>
      </c>
      <c r="BAM25" s="126">
        <f>IF(BAK25&lt;&gt;"",BAK$5,0)</f>
      </c>
      <c r="BAN25" s="125">
        <f>IF(BAK$6=0,RANK(BAK25,BAK$12:BAK$42,0),RANK(BAK25,BAK$12:BAK$42,1))</f>
      </c>
      <c r="BAO25"/>
      <c r="BAP25" s="126">
        <f>IF(COUNTA(BAO$12:BAO$42)=0,0.6*BAO$5,IF(BAO25="",0,IF(BAO$6=0,IF(BAO25&gt;=BAO$8,BAO$5,IF(BAO25&lt;BAO$6,0,0.6*BAO$5+0.4*BAO$5*(BAO25-BAO$7)/(BAO$8-BAO$7))),IF(BAO25&lt;=BAO$8,BAO$5,IF(BAO25&gt;BAO$6,0,0.6*BAO$5+0.4*BAO$5*(BAO25-BAO$7)/(BAO$8-BAO$7))))))</f>
      </c>
      <c r="BAQ25" s="126">
        <f>IF(BAO25&lt;&gt;"",BAO$5,0)</f>
      </c>
      <c r="BAR25" s="125">
        <f>IF(BAO$6=0,RANK(BAO25,BAO$12:BAO$42,0),RANK(BAO25,BAO$12:BAO$42,1))</f>
      </c>
      <c r="BAS25"/>
      <c r="BAT25" s="126">
        <f>IF(COUNTA(BAS$12:BAS$42)=0,0.6*BAS$5,IF(BAS25="",0,IF(BAS$6=0,IF(BAS25&gt;=BAS$8,BAS$5,IF(BAS25&lt;BAS$6,0,0.6*BAS$5+0.4*BAS$5*(BAS25-BAS$7)/(BAS$8-BAS$7))),IF(BAS25&lt;=BAS$8,BAS$5,IF(BAS25&gt;BAS$6,0,0.6*BAS$5+0.4*BAS$5*(BAS25-BAS$7)/(BAS$8-BAS$7))))))</f>
      </c>
      <c r="BAU25" s="126">
        <f>IF(BAS25&lt;&gt;"",BAS$5,0)</f>
      </c>
      <c r="BAV25" s="125">
        <f>IF(BAS$6=0,RANK(BAS25,BAS$12:BAS$42,0),RANK(BAS25,BAS$12:BAS$42,1))</f>
      </c>
      <c r="BAW25"/>
      <c r="BAX25" s="126">
        <f>IF(COUNTA(BAW$12:BAW$42)=0,0.6*BAW$5,IF(BAW25="",0,IF(BAW$6=0,IF(BAW25&gt;=BAW$8,BAW$5,IF(BAW25&lt;BAW$6,0,0.6*BAW$5+0.4*BAW$5*(BAW25-BAW$7)/(BAW$8-BAW$7))),IF(BAW25&lt;=BAW$8,BAW$5,IF(BAW25&gt;BAW$6,0,0.6*BAW$5+0.4*BAW$5*(BAW25-BAW$7)/(BAW$8-BAW$7))))))</f>
      </c>
      <c r="BAY25" s="126">
        <f>IF(BAW25&lt;&gt;"",BAW$5,0)</f>
      </c>
      <c r="BAZ25" s="125">
        <f>IF(BAW$6=0,RANK(BAW25,BAW$12:BAW$42,0),RANK(BAW25,BAW$12:BAW$42,1))</f>
      </c>
      <c r="BBA25"/>
      <c r="BBB25" s="126">
        <f>IF(COUNTA(BBA$12:BBA$42)=0,0.6*BBA$5,IF(BBA25="",0,IF(BBA$6=0,IF(BBA25&gt;=BBA$8,BBA$5,IF(BBA25&lt;BBA$6,0,0.6*BBA$5+0.4*BBA$5*(BBA25-BBA$7)/(BBA$8-BBA$7))),IF(BBA25&lt;=BBA$8,BBA$5,IF(BBA25&gt;BBA$6,0,0.6*BBA$5+0.4*BBA$5*(BBA25-BBA$7)/(BBA$8-BBA$7))))))</f>
      </c>
      <c r="BBC25" s="126">
        <f>IF(BBA25&lt;&gt;"",BBA$5,0)</f>
      </c>
      <c r="BBD25" s="125">
        <f>IF(BBA$6=0,RANK(BBA25,BBA$12:BBA$42,0),RANK(BBA25,BBA$12:BBA$42,1))</f>
      </c>
      <c r="BBE25"/>
      <c r="BBF25" s="126">
        <f>IF(COUNTA(BBE$12:BBE$42)=0,0.6*BBE$5,IF(BBE25="",0,IF(BBE$6=0,IF(BBE25&gt;=BBE$8,BBE$5,IF(BBE25&lt;BBE$6,0,0.6*BBE$5+0.4*BBE$5*(BBE25-BBE$7)/(BBE$8-BBE$7))),IF(BBE25&lt;=BBE$8,BBE$5,IF(BBE25&gt;BBE$6,0,0.6*BBE$5+0.4*BBE$5*(BBE25-BBE$7)/(BBE$8-BBE$7))))))</f>
      </c>
      <c r="BBG25" s="126">
        <f>IF(BBE25&lt;&gt;"",BBE$5,0)</f>
      </c>
      <c r="BBH25" s="125">
        <f>IF(BBE$6=0,RANK(BBE25,BBE$12:BBE$42,0),RANK(BBE25,BBE$12:BBE$42,1))</f>
      </c>
      <c r="BBI25"/>
      <c r="BBJ25" s="126">
        <f>IF(COUNTA(BBI$12:BBI$42)=0,0.6*BBI$5,IF(BBI25="",0,IF(BBI$6=0,IF(BBI25&gt;=BBI$8,BBI$5,IF(BBI25&lt;BBI$6,0,0.6*BBI$5+0.4*BBI$5*(BBI25-BBI$7)/(BBI$8-BBI$7))),IF(BBI25&lt;=BBI$8,BBI$5,IF(BBI25&gt;BBI$6,0,0.6*BBI$5+0.4*BBI$5*(BBI25-BBI$7)/(BBI$8-BBI$7))))))</f>
      </c>
      <c r="BBK25" s="126">
        <f>IF(BBI25&lt;&gt;"",BBI$5,0)</f>
      </c>
      <c r="BBL25" s="125">
        <f>IF(BBI$6=0,RANK(BBI25,BBI$12:BBI$42,0),RANK(BBI25,BBI$12:BBI$42,1))</f>
      </c>
      <c r="BBM25" s="126">
        <v>98.61</v>
      </c>
      <c r="BBN25" s="126">
        <f>IF(COUNTA(BBM$12:BBM$42)=0,0.6*BBM$5,IF(BBM25="",0,IF(BBM$6=0,IF(BBM25&gt;=BBM$8,BBM$5,IF(BBM25&lt;BBM$6,0,0.6*BBM$5+0.4*BBM$5*(BBM25-BBM$7)/(BBM$8-BBM$7))),IF(BBM25&lt;=BBM$8,BBM$5,IF(BBM25&gt;BBM$6,0,0.6*BBM$5+0.4*BBM$5*(BBM25-BBM$7)/(BBM$8-BBM$7))))))</f>
      </c>
      <c r="BBO25" s="126">
        <f>IF(BBM25&lt;&gt;"",BBM$5,0)</f>
      </c>
      <c r="BBP25" s="125">
        <f>IF(BBM$6=0,RANK(BBM25,BBM$12:BBM$42,0),RANK(BBM25,BBM$12:BBM$42,1))</f>
      </c>
      <c r="BBQ25" s="126">
        <v>100</v>
      </c>
      <c r="BBR25" s="126">
        <f>IF(COUNTA(BBQ$12:BBQ$42)=0,0.6*BBQ$5,IF(BBQ25="",0,IF(BBQ$6=0,IF(BBQ25&gt;=BBQ$8,BBQ$5,IF(BBQ25&lt;BBQ$6,0,0.6*BBQ$5+0.4*BBQ$5*(BBQ25-BBQ$7)/(BBQ$8-BBQ$7))),IF(BBQ25&lt;=BBQ$8,BBQ$5,IF(BBQ25&gt;BBQ$6,0,0.6*BBQ$5+0.4*BBQ$5*(BBQ25-BBQ$7)/(BBQ$8-BBQ$7))))))</f>
      </c>
      <c r="BBS25" s="126">
        <f>IF(BBQ25&lt;&gt;"",BBQ$5,0)</f>
      </c>
      <c r="BBT25" s="125">
        <f>IF(BBQ$6=0,RANK(BBQ25,BBQ$12:BBQ$42,0),RANK(BBQ25,BBQ$12:BBQ$42,1))</f>
      </c>
      <c r="BBU25" s="126">
        <v>2.09</v>
      </c>
      <c r="BBV25" s="126">
        <f>IF(COUNTA(BBU$12:BBU$42)=0,0.6*BBU$5,IF(BBU25="",0,IF(BBU$6=0,IF(BBU25&gt;=BBU$8,BBU$5,IF(BBU25&lt;BBU$6,0,0.6*BBU$5+0.4*BBU$5*(BBU25-BBU$7)/(BBU$8-BBU$7))),IF(BBU25&lt;=BBU$8,BBU$5,IF(BBU25&gt;BBU$6,0,0.6*BBU$5+0.4*BBU$5*(BBU25-BBU$7)/(BBU$8-BBU$7))))))</f>
      </c>
      <c r="BBW25" s="126">
        <f>IF(BBU25&lt;&gt;"",BBU$5,0)</f>
      </c>
      <c r="BBX25" s="125">
        <f>IF(BBU$6=0,RANK(BBU25,BBU$12:BBU$42,0),RANK(BBU25,BBU$12:BBU$42,1))</f>
      </c>
      <c r="BBY25" s="126">
        <v>96.67</v>
      </c>
      <c r="BBZ25" s="126">
        <f>IF(COUNTA(BBY$12:BBY$42)=0,0.6*BBY$5,IF(BBY25="",0,IF(BBY$6=0,IF(BBY25&gt;=BBY$8,BBY$5,IF(BBY25&lt;BBY$6,0,0.6*BBY$5+0.4*BBY$5*(BBY25-BBY$7)/(BBY$8-BBY$7))),IF(BBY25&lt;=BBY$8,BBY$5,IF(BBY25&gt;BBY$6,0,0.6*BBY$5+0.4*BBY$5*(BBY25-BBY$7)/(BBY$8-BBY$7))))))</f>
      </c>
      <c r="BCA25" s="126">
        <f>IF(BBY25&lt;&gt;"",BBY$5,0)</f>
      </c>
      <c r="BCB25" s="125">
        <f>IF(BBY$6=0,RANK(BBY25,BBY$12:BBY$42,0),RANK(BBY25,BBY$12:BBY$42,1))</f>
      </c>
      <c r="BCC25" s="126">
        <v>100</v>
      </c>
      <c r="BCD25" s="126">
        <f>IF(COUNTA(BCC$12:BCC$42)=0,0.6*BCC$5,IF(BCC25="",0,IF(BCC$6=0,IF(BCC25&gt;=BCC$8,BCC$5,IF(BCC25&lt;BCC$6,0,0.6*BCC$5+0.4*BCC$5*(BCC25-BCC$7)/(BCC$8-BCC$7))),IF(BCC25&lt;=BCC$8,BCC$5,IF(BCC25&gt;BCC$6,0,0.6*BCC$5+0.4*BCC$5*(BCC25-BCC$7)/(BCC$8-BCC$7))))))</f>
      </c>
      <c r="BCE25" s="126">
        <f>IF(BCC25&lt;&gt;"",BCC$5,0)</f>
      </c>
      <c r="BCF25" s="125">
        <f>IF(BCC$6=0,RANK(BCC25,BCC$12:BCC$42,0),RANK(BCC25,BCC$12:BCC$42,1))</f>
      </c>
      <c r="BCG25" s="126">
        <v>2.33</v>
      </c>
      <c r="BCH25" s="126">
        <f>IF(COUNTA(BCG$12:BCG$42)=0,0.6*BCG$5,IF(BCG25="",0,IF(BCG$6=0,IF(BCG25&gt;=BCG$8,BCG$5,IF(BCG25&lt;BCG$6,0,0.6*BCG$5+0.4*BCG$5*(BCG25-BCG$7)/(BCG$8-BCG$7))),IF(BCG25&lt;=BCG$8,BCG$5,IF(BCG25&gt;BCG$6,0,0.6*BCG$5+0.4*BCG$5*(BCG25-BCG$7)/(BCG$8-BCG$7))))))</f>
      </c>
      <c r="BCI25" s="126">
        <f>IF(BCG25&lt;&gt;"",BCG$5,0)</f>
      </c>
      <c r="BCJ25" s="125">
        <f>IF(BCG$6=0,RANK(BCG25,BCG$12:BCG$42,0),RANK(BCG25,BCG$12:BCG$42,1))</f>
      </c>
      <c r="BCK25" s="126">
        <v>100</v>
      </c>
      <c r="BCL25" s="126">
        <f>IF(COUNTA(BCK$12:BCK$42)=0,0.6*BCK$5,IF(BCK25="",0,IF(BCK$6=0,IF(BCK25&gt;=BCK$8,BCK$5,IF(BCK25&lt;BCK$6,0,0.6*BCK$5+0.4*BCK$5*(BCK25-BCK$7)/(BCK$8-BCK$7))),IF(BCK25&lt;=BCK$8,BCK$5,IF(BCK25&gt;BCK$6,0,0.6*BCK$5+0.4*BCK$5*(BCK25-BCK$7)/(BCK$8-BCK$7))))))</f>
      </c>
      <c r="BCM25" s="126">
        <f>IF(BCK25&lt;&gt;"",BCK$5,0)</f>
      </c>
      <c r="BCN25" s="125">
        <f>IF(BCK$6=0,RANK(BCK25,BCK$12:BCK$42,0),RANK(BCK25,BCK$12:BCK$42,1))</f>
      </c>
      <c r="BCO25" s="126">
        <v>2.57</v>
      </c>
      <c r="BCP25" s="126">
        <f>IF(COUNTA(BCO$12:BCO$42)=0,0.6*BCO$5,IF(BCO25="",0,IF(BCO$6=0,IF(BCO25&gt;=BCO$8,BCO$5,IF(BCO25&lt;BCO$6,0,0.6*BCO$5+0.4*BCO$5*(BCO25-BCO$7)/(BCO$8-BCO$7))),IF(BCO25&lt;=BCO$8,BCO$5,IF(BCO25&gt;BCO$6,0,0.6*BCO$5+0.4*BCO$5*(BCO25-BCO$7)/(BCO$8-BCO$7))))))</f>
      </c>
      <c r="BCQ25" s="126">
        <f>IF(BCO25&lt;&gt;"",BCO$5,0)</f>
      </c>
      <c r="BCR25" s="125">
        <f>IF(BCO$6=0,RANK(BCO25,BCO$12:BCO$42,0),RANK(BCO25,BCO$12:BCO$42,1))</f>
      </c>
      <c r="BCS25" s="126">
        <v>0</v>
      </c>
      <c r="BCT25" s="126">
        <f>IF(COUNTA(BCS$12:BCS$42)=0,0.6*BCS$5,IF(BCS25="",0,IF(BCS$6=0,IF(BCS25&gt;=BCS$8,BCS$5,IF(BCS25&lt;BCS$6,0,0.6*BCS$5+0.4*BCS$5*(BCS25-BCS$7)/(BCS$8-BCS$7))),IF(BCS25&lt;=BCS$8,BCS$5,IF(BCS25&gt;BCS$6,0,0.6*BCS$5+0.4*BCS$5*(BCS25-BCS$7)/(BCS$8-BCS$7))))))</f>
      </c>
      <c r="BCU25" s="126">
        <f>IF(BCS25&lt;&gt;"",BCS$5,0)</f>
      </c>
      <c r="BCV25" s="125">
        <f>IF(BCS$6=0,RANK(BCS25,BCS$12:BCS$42,0),RANK(BCS25,BCS$12:BCS$42,1))</f>
      </c>
      <c r="BCW25" s="126">
        <v>25.9</v>
      </c>
      <c r="BCX25" s="126">
        <f>IF(COUNTA(BCW$12:BCW$42)=0,0.6*BCW$5,IF(BCW25="",0,IF(BCW$6=0,IF(BCW25&gt;=BCW$8,BCW$5,IF(BCW25&lt;BCW$6,0,0.6*BCW$5+0.4*BCW$5*(BCW25-BCW$7)/(BCW$8-BCW$7))),IF(BCW25&lt;=BCW$8,BCW$5,IF(BCW25&gt;BCW$6,0,0.6*BCW$5+0.4*BCW$5*(BCW25-BCW$7)/(BCW$8-BCW$7))))))</f>
      </c>
      <c r="BCY25" s="126">
        <f>IF(BCW25&lt;&gt;"",BCW$5,0)</f>
      </c>
      <c r="BCZ25" s="125">
        <f>IF(BCW$6=0,RANK(BCW25,BCW$12:BCW$42,0),RANK(BCW25,BCW$12:BCW$42,1))</f>
      </c>
      <c r="BDA25" s="126">
        <v>3.95787109375</v>
      </c>
      <c r="BDB25" s="126">
        <f>IF(COUNTA(BDA$12:BDA$42)=0,0.6*BDA$5,IF(BDA25="",0,IF(BDA$6=0,IF(BDA25&gt;=BDA$8,BDA$5,IF(BDA25&lt;BDA$6,0,0.6*BDA$5+0.4*BDA$5*(BDA25-BDA$7)/(BDA$8-BDA$7))),IF(BDA25&lt;=BDA$8,BDA$5,IF(BDA25&gt;BDA$6,0,0.6*BDA$5+0.4*BDA$5*(BDA25-BDA$7)/(BDA$8-BDA$7))))))</f>
      </c>
      <c r="BDC25" s="126">
        <f>IF(BDA25&lt;&gt;"",BDA$5,0)</f>
      </c>
      <c r="BDD25" s="125">
        <f>IF(BDA$6=0,RANK(BDA25,BDA$12:BDA$42,0),RANK(BDA25,BDA$12:BDA$42,1))</f>
      </c>
      <c r="BDE25" s="126">
        <v>98.73</v>
      </c>
      <c r="BDF25" s="126">
        <f>IF(COUNTA(BDE$12:BDE$42)=0,0.6*BDE$5,IF(BDE25="",0,IF(BDE$6=0,IF(BDE25&gt;=BDE$8,BDE$5,IF(BDE25&lt;BDE$6,0,0.6*BDE$5+0.4*BDE$5*(BDE25-BDE$7)/(BDE$8-BDE$7))),IF(BDE25&lt;=BDE$8,BDE$5,IF(BDE25&gt;BDE$6,0,0.6*BDE$5+0.4*BDE$5*(BDE25-BDE$7)/(BDE$8-BDE$7))))))</f>
      </c>
      <c r="BDG25" s="126">
        <f>IF(BDE25&lt;&gt;"",BDE$5,0)</f>
      </c>
      <c r="BDH25" s="125">
        <f>IF(BDE$6=0,RANK(BDE25,BDE$12:BDE$42,0),RANK(BDE25,BDE$12:BDE$42,1))</f>
      </c>
      <c r="BDI25"/>
      <c r="BDJ25" s="126">
        <f>IF(COUNTA(BDI$12:BDI$42)=0,0.6*BDI$5,IF(BDI25="",0,IF(BDI$6=0,IF(BDI25&gt;=BDI$8,BDI$5,IF(BDI25&lt;BDI$6,0,0.6*BDI$5+0.4*BDI$5*(BDI25-BDI$7)/(BDI$8-BDI$7))),IF(BDI25&lt;=BDI$8,BDI$5,IF(BDI25&gt;BDI$6,0,0.6*BDI$5+0.4*BDI$5*(BDI25-BDI$7)/(BDI$8-BDI$7))))))</f>
      </c>
      <c r="BDK25" s="126">
        <f>IF(BDI25&lt;&gt;"",BDI$5,0)</f>
      </c>
      <c r="BDL25" s="125">
        <f>IF(BDI$6=0,RANK(BDI25,BDI$12:BDI$42,0),RANK(BDI25,BDI$12:BDI$42,1))</f>
      </c>
      <c r="BDM25"/>
      <c r="BDN25" s="126">
        <f>IF(COUNTA(BDM$12:BDM$42)=0,0.6*BDM$5,IF(BDM25="",0,IF(BDM$6=0,IF(BDM25&gt;=BDM$8,BDM$5,IF(BDM25&lt;BDM$6,0,0.6*BDM$5+0.4*BDM$5*(BDM25-BDM$7)/(BDM$8-BDM$7))),IF(BDM25&lt;=BDM$8,BDM$5,IF(BDM25&gt;BDM$6,0,0.6*BDM$5+0.4*BDM$5*(BDM25-BDM$7)/(BDM$8-BDM$7))))))</f>
      </c>
      <c r="BDO25" s="126">
        <f>IF(BDM25&lt;&gt;"",BDM$5,0)</f>
      </c>
      <c r="BDP25" s="125">
        <f>IF(BDM$6=0,RANK(BDM25,BDM$12:BDM$42,0),RANK(BDM25,BDM$12:BDM$42,1))</f>
      </c>
      <c r="BDQ25"/>
      <c r="BDR25" s="126">
        <f>IF(COUNTA(BDQ$12:BDQ$42)=0,0.6*BDQ$5,IF(BDQ25="",0,IF(BDQ$6=0,IF(BDQ25&gt;=BDQ$8,BDQ$5,IF(BDQ25&lt;BDQ$6,0,0.6*BDQ$5+0.4*BDQ$5*(BDQ25-BDQ$7)/(BDQ$8-BDQ$7))),IF(BDQ25&lt;=BDQ$8,BDQ$5,IF(BDQ25&gt;BDQ$6,0,0.6*BDQ$5+0.4*BDQ$5*(BDQ25-BDQ$7)/(BDQ$8-BDQ$7))))))</f>
      </c>
      <c r="BDS25" s="126">
        <f>IF(BDQ25&lt;&gt;"",BDQ$5,0)</f>
      </c>
      <c r="BDT25" s="125">
        <f>IF(BDQ$6=0,RANK(BDQ25,BDQ$12:BDQ$42,0),RANK(BDQ25,BDQ$12:BDQ$42,1))</f>
      </c>
      <c r="BDU25"/>
      <c r="BDV25" s="126">
        <f>IF(COUNTA(BDU$12:BDU$42)=0,0.6*BDU$5,IF(BDU25="",0,IF(BDU$6=0,IF(BDU25&gt;=BDU$8,BDU$5,IF(BDU25&lt;BDU$6,0,0.6*BDU$5+0.4*BDU$5*(BDU25-BDU$7)/(BDU$8-BDU$7))),IF(BDU25&lt;=BDU$8,BDU$5,IF(BDU25&gt;BDU$6,0,0.6*BDU$5+0.4*BDU$5*(BDU25-BDU$7)/(BDU$8-BDU$7))))))</f>
      </c>
      <c r="BDW25" s="126">
        <f>IF(BDU25&lt;&gt;"",BDU$5,0)</f>
      </c>
      <c r="BDX25" s="125">
        <f>IF(BDU$6=0,RANK(BDU25,BDU$12:BDU$42,0),RANK(BDU25,BDU$12:BDU$42,1))</f>
      </c>
      <c r="BDY25" s="126">
        <v>98.92</v>
      </c>
      <c r="BDZ25" s="126">
        <f>IF(COUNTA(BDY$12:BDY$42)=0,0.6*BDY$5,IF(BDY25="",0,IF(BDY$6=0,IF(BDY25&gt;=BDY$8,BDY$5,IF(BDY25&lt;BDY$6,0,0.6*BDY$5+0.4*BDY$5*(BDY25-BDY$7)/(BDY$8-BDY$7))),IF(BDY25&lt;=BDY$8,BDY$5,IF(BDY25&gt;BDY$6,0,0.6*BDY$5+0.4*BDY$5*(BDY25-BDY$7)/(BDY$8-BDY$7))))))</f>
      </c>
      <c r="BEA25" s="126">
        <f>IF(BDY25&lt;&gt;"",BDY$5,0)</f>
      </c>
      <c r="BEB25" s="125">
        <f>IF(BDY$6=0,RANK(BDY25,BDY$12:BDY$42,0),RANK(BDY25,BDY$12:BDY$42,1))</f>
      </c>
      <c r="BEC25" s="126">
        <v>100</v>
      </c>
      <c r="BED25" s="126">
        <f>IF(COUNTA(BEC$12:BEC$42)=0,0.6*BEC$5,IF(BEC25="",0,IF(BEC$6=0,IF(BEC25&gt;=BEC$8,BEC$5,IF(BEC25&lt;BEC$6,0,0.6*BEC$5+0.4*BEC$5*(BEC25-BEC$7)/(BEC$8-BEC$7))),IF(BEC25&lt;=BEC$8,BEC$5,IF(BEC25&gt;BEC$6,0,0.6*BEC$5+0.4*BEC$5*(BEC25-BEC$7)/(BEC$8-BEC$7))))))</f>
      </c>
      <c r="BEE25" s="126">
        <f>IF(BEC25&lt;&gt;"",BEC$5,0)</f>
      </c>
      <c r="BEF25" s="125">
        <f>IF(BEC$6=0,RANK(BEC25,BEC$12:BEC$42,0),RANK(BEC25,BEC$12:BEC$42,1))</f>
      </c>
      <c r="BEG25" s="126">
        <v>2.26</v>
      </c>
      <c r="BEH25" s="126">
        <f>IF(COUNTA(BEG$12:BEG$42)=0,0.6*BEG$5,IF(BEG25="",0,IF(BEG$6=0,IF(BEG25&gt;=BEG$8,BEG$5,IF(BEG25&lt;BEG$6,0,0.6*BEG$5+0.4*BEG$5*(BEG25-BEG$7)/(BEG$8-BEG$7))),IF(BEG25&lt;=BEG$8,BEG$5,IF(BEG25&gt;BEG$6,0,0.6*BEG$5+0.4*BEG$5*(BEG25-BEG$7)/(BEG$8-BEG$7))))))</f>
      </c>
      <c r="BEI25" s="126">
        <f>IF(BEG25&lt;&gt;"",BEG$5,0)</f>
      </c>
      <c r="BEJ25" s="125">
        <f>IF(BEG$6=0,RANK(BEG25,BEG$12:BEG$42,0),RANK(BEG25,BEG$12:BEG$42,1))</f>
      </c>
      <c r="BEK25" s="126">
        <v>99.15</v>
      </c>
      <c r="BEL25" s="126">
        <f>IF(COUNTA(BEK$12:BEK$42)=0,0.6*BEK$5,IF(BEK25="",0,IF(BEK$6=0,IF(BEK25&gt;=BEK$8,BEK$5,IF(BEK25&lt;BEK$6,0,0.6*BEK$5+0.4*BEK$5*(BEK25-BEK$7)/(BEK$8-BEK$7))),IF(BEK25&lt;=BEK$8,BEK$5,IF(BEK25&gt;BEK$6,0,0.6*BEK$5+0.4*BEK$5*(BEK25-BEK$7)/(BEK$8-BEK$7))))))</f>
      </c>
      <c r="BEM25" s="126">
        <f>IF(BEK25&lt;&gt;"",BEK$5,0)</f>
      </c>
      <c r="BEN25" s="125">
        <f>IF(BEK$6=0,RANK(BEK25,BEK$12:BEK$42,0),RANK(BEK25,BEK$12:BEK$42,1))</f>
      </c>
      <c r="BEO25" s="126">
        <v>100</v>
      </c>
      <c r="BEP25" s="126">
        <f>IF(COUNTA(BEO$12:BEO$42)=0,0.6*BEO$5,IF(BEO25="",0,IF(BEO$6=0,IF(BEO25&gt;=BEO$8,BEO$5,IF(BEO25&lt;BEO$6,0,0.6*BEO$5+0.4*BEO$5*(BEO25-BEO$7)/(BEO$8-BEO$7))),IF(BEO25&lt;=BEO$8,BEO$5,IF(BEO25&gt;BEO$6,0,0.6*BEO$5+0.4*BEO$5*(BEO25-BEO$7)/(BEO$8-BEO$7))))))</f>
      </c>
      <c r="BEQ25" s="126">
        <f>IF(BEO25&lt;&gt;"",BEO$5,0)</f>
      </c>
      <c r="BER25" s="125">
        <f>IF(BEO$6=0,RANK(BEO25,BEO$12:BEO$42,0),RANK(BEO25,BEO$12:BEO$42,1))</f>
      </c>
      <c r="BES25" s="126">
        <v>3.15</v>
      </c>
      <c r="BET25" s="126">
        <f>IF(COUNTA(BES$12:BES$42)=0,0.6*BES$5,IF(BES25="",0,IF(BES$6=0,IF(BES25&gt;=BES$8,BES$5,IF(BES25&lt;BES$6,0,0.6*BES$5+0.4*BES$5*(BES25-BES$7)/(BES$8-BES$7))),IF(BES25&lt;=BES$8,BES$5,IF(BES25&gt;BES$6,0,0.6*BES$5+0.4*BES$5*(BES25-BES$7)/(BES$8-BES$7))))))</f>
      </c>
      <c r="BEU25" s="126">
        <f>IF(BES25&lt;&gt;"",BES$5,0)</f>
      </c>
      <c r="BEV25" s="125">
        <f>IF(BES$6=0,RANK(BES25,BES$12:BES$42,0),RANK(BES25,BES$12:BES$42,1))</f>
      </c>
      <c r="BEW25" s="126">
        <v>100</v>
      </c>
      <c r="BEX25" s="126">
        <f>IF(COUNTA(BEW$12:BEW$42)=0,0.6*BEW$5,IF(BEW25="",0,IF(BEW$6=0,IF(BEW25&gt;=BEW$8,BEW$5,IF(BEW25&lt;BEW$6,0,0.6*BEW$5+0.4*BEW$5*(BEW25-BEW$7)/(BEW$8-BEW$7))),IF(BEW25&lt;=BEW$8,BEW$5,IF(BEW25&gt;BEW$6,0,0.6*BEW$5+0.4*BEW$5*(BEW25-BEW$7)/(BEW$8-BEW$7))))))</f>
      </c>
      <c r="BEY25" s="126">
        <f>IF(BEW25&lt;&gt;"",BEW$5,0)</f>
      </c>
      <c r="BEZ25" s="125">
        <f>IF(BEW$6=0,RANK(BEW25,BEW$12:BEW$42,0),RANK(BEW25,BEW$12:BEW$42,1))</f>
      </c>
      <c r="BFA25" s="126">
        <v>1.9</v>
      </c>
      <c r="BFB25" s="126">
        <f>IF(COUNTA(BFA$12:BFA$42)=0,0.6*BFA$5,IF(BFA25="",0,IF(BFA$6=0,IF(BFA25&gt;=BFA$8,BFA$5,IF(BFA25&lt;BFA$6,0,0.6*BFA$5+0.4*BFA$5*(BFA25-BFA$7)/(BFA$8-BFA$7))),IF(BFA25&lt;=BFA$8,BFA$5,IF(BFA25&gt;BFA$6,0,0.6*BFA$5+0.4*BFA$5*(BFA25-BFA$7)/(BFA$8-BFA$7))))))</f>
      </c>
      <c r="BFC25" s="126">
        <f>IF(BFA25&lt;&gt;"",BFA$5,0)</f>
      </c>
      <c r="BFD25" s="125">
        <f>IF(BFA$6=0,RANK(BFA25,BFA$12:BFA$42,0),RANK(BFA25,BFA$12:BFA$42,1))</f>
      </c>
      <c r="BFE25" s="126">
        <v>0</v>
      </c>
      <c r="BFF25" s="126">
        <f>IF(COUNTA(BFE$12:BFE$42)=0,0.6*BFE$5,IF(BFE25="",0,IF(BFE$6=0,IF(BFE25&gt;=BFE$8,BFE$5,IF(BFE25&lt;BFE$6,0,0.6*BFE$5+0.4*BFE$5*(BFE25-BFE$7)/(BFE$8-BFE$7))),IF(BFE25&lt;=BFE$8,BFE$5,IF(BFE25&gt;BFE$6,0,0.6*BFE$5+0.4*BFE$5*(BFE25-BFE$7)/(BFE$8-BFE$7))))))</f>
      </c>
      <c r="BFG25" s="126">
        <f>IF(BFE25&lt;&gt;"",BFE$5,0)</f>
      </c>
      <c r="BFH25" s="125">
        <f>IF(BFE$6=0,RANK(BFE25,BFE$12:BFE$42,0),RANK(BFE25,BFE$12:BFE$42,1))</f>
      </c>
      <c r="BFI25" s="126">
        <v>33.34525390625</v>
      </c>
      <c r="BFJ25" s="126">
        <f>IF(COUNTA(BFI$12:BFI$42)=0,0.6*BFI$5,IF(BFI25="",0,IF(BFI$6=0,IF(BFI25&gt;=BFI$8,BFI$5,IF(BFI25&lt;BFI$6,0,0.6*BFI$5+0.4*BFI$5*(BFI25-BFI$7)/(BFI$8-BFI$7))),IF(BFI25&lt;=BFI$8,BFI$5,IF(BFI25&gt;BFI$6,0,0.6*BFI$5+0.4*BFI$5*(BFI25-BFI$7)/(BFI$8-BFI$7))))))</f>
      </c>
      <c r="BFK25" s="126">
        <f>IF(BFI25&lt;&gt;"",BFI$5,0)</f>
      </c>
      <c r="BFL25" s="125">
        <f>IF(BFI$6=0,RANK(BFI25,BFI$12:BFI$42,0),RANK(BFI25,BFI$12:BFI$42,1))</f>
      </c>
      <c r="BFM25" s="126">
        <v>4.973916015625</v>
      </c>
      <c r="BFN25" s="126">
        <f>IF(COUNTA(BFM$12:BFM$42)=0,0.6*BFM$5,IF(BFM25="",0,IF(BFM$6=0,IF(BFM25&gt;=BFM$8,BFM$5,IF(BFM25&lt;BFM$6,0,0.6*BFM$5+0.4*BFM$5*(BFM25-BFM$7)/(BFM$8-BFM$7))),IF(BFM25&lt;=BFM$8,BFM$5,IF(BFM25&gt;BFM$6,0,0.6*BFM$5+0.4*BFM$5*(BFM25-BFM$7)/(BFM$8-BFM$7))))))</f>
      </c>
      <c r="BFO25" s="126">
        <f>IF(BFM25&lt;&gt;"",BFM$5,0)</f>
      </c>
      <c r="BFP25" s="125">
        <f>IF(BFM$6=0,RANK(BFM25,BFM$12:BFM$42,0),RANK(BFM25,BFM$12:BFM$42,1))</f>
      </c>
      <c r="BFQ25" s="126">
        <v>1.64</v>
      </c>
      <c r="BFR25" s="126">
        <f>IF(COUNTA(BFQ$12:BFQ$42)=0,0.6*BFQ$5,IF(BFQ25="",0,IF(BFQ$6=0,IF(BFQ25&gt;=BFQ$8,BFQ$5,IF(BFQ25&lt;BFQ$6,0,0.6*BFQ$5+0.4*BFQ$5*(BFQ25-BFQ$7)/(BFQ$8-BFQ$7))),IF(BFQ25&lt;=BFQ$8,BFQ$5,IF(BFQ25&gt;BFQ$6,0,0.6*BFQ$5+0.4*BFQ$5*(BFQ25-BFQ$7)/(BFQ$8-BFQ$7))))))</f>
      </c>
      <c r="BFS25" s="126">
        <f>IF(BFQ25&lt;&gt;"",BFQ$5,0)</f>
      </c>
      <c r="BFT25" s="125">
        <f>IF(BFQ$6=0,RANK(BFQ25,BFQ$12:BFQ$42,0),RANK(BFQ25,BFQ$12:BFQ$42,1))</f>
      </c>
      <c r="BFU25" s="126">
        <v>97.25</v>
      </c>
      <c r="BFV25" s="126">
        <f>IF(COUNTA(BFU$12:BFU$42)=0,0.6*BFU$5,IF(BFU25="",0,IF(BFU$6=0,IF(BFU25&gt;=BFU$8,BFU$5,IF(BFU25&lt;BFU$6,0,0.6*BFU$5+0.4*BFU$5*(BFU25-BFU$7)/(BFU$8-BFU$7))),IF(BFU25&lt;=BFU$8,BFU$5,IF(BFU25&gt;BFU$6,0,0.6*BFU$5+0.4*BFU$5*(BFU25-BFU$7)/(BFU$8-BFU$7))))))</f>
      </c>
      <c r="BFW25" s="126">
        <f>IF(BFU25&lt;&gt;"",BFU$5,0)</f>
      </c>
      <c r="BFX25" s="125">
        <f>IF(BFU$6=0,RANK(BFU25,BFU$12:BFU$42,0),RANK(BFU25,BFU$12:BFU$42,1))</f>
      </c>
      <c r="BFY25"/>
      <c r="BFZ25" s="126">
        <f>IF(COUNTA(BFY$12:BFY$42)=0,0.6*BFY$5,IF(BFY25="",0,IF(BFY$6=0,IF(BFY25&gt;=BFY$8,BFY$5,IF(BFY25&lt;BFY$6,0,0.6*BFY$5+0.4*BFY$5*(BFY25-BFY$7)/(BFY$8-BFY$7))),IF(BFY25&lt;=BFY$8,BFY$5,IF(BFY25&gt;BFY$6,0,0.6*BFY$5+0.4*BFY$5*(BFY25-BFY$7)/(BFY$8-BFY$7))))))</f>
      </c>
      <c r="BGA25" s="126">
        <f>IF(BFY25&lt;&gt;"",BFY$5,0)</f>
      </c>
      <c r="BGB25" s="125">
        <f>IF(BFY$6=0,RANK(BFY25,BFY$12:BFY$42,0),RANK(BFY25,BFY$12:BFY$42,1))</f>
      </c>
      <c r="BGC25"/>
      <c r="BGD25" s="126">
        <f>IF(COUNTA(BGC$12:BGC$42)=0,0.6*BGC$5,IF(BGC25="",0,IF(BGC$6=0,IF(BGC25&gt;=BGC$8,BGC$5,IF(BGC25&lt;BGC$6,0,0.6*BGC$5+0.4*BGC$5*(BGC25-BGC$7)/(BGC$8-BGC$7))),IF(BGC25&lt;=BGC$8,BGC$5,IF(BGC25&gt;BGC$6,0,0.6*BGC$5+0.4*BGC$5*(BGC25-BGC$7)/(BGC$8-BGC$7))))))</f>
      </c>
      <c r="BGE25" s="126">
        <f>IF(BGC25&lt;&gt;"",BGC$5,0)</f>
      </c>
      <c r="BGF25" s="125">
        <f>IF(BGC$6=0,RANK(BGC25,BGC$12:BGC$42,0),RANK(BGC25,BGC$12:BGC$42,1))</f>
      </c>
      <c r="BGG25"/>
      <c r="BGH25" s="126">
        <f>IF(COUNTA(BGG$12:BGG$42)=0,0.6*BGG$5,IF(BGG25="",0,IF(BGG$6=0,IF(BGG25&gt;=BGG$8,BGG$5,IF(BGG25&lt;BGG$6,0,0.6*BGG$5+0.4*BGG$5*(BGG25-BGG$7)/(BGG$8-BGG$7))),IF(BGG25&lt;=BGG$8,BGG$5,IF(BGG25&gt;BGG$6,0,0.6*BGG$5+0.4*BGG$5*(BGG25-BGG$7)/(BGG$8-BGG$7))))))</f>
      </c>
      <c r="BGI25" s="126">
        <f>IF(BGG25&lt;&gt;"",BGG$5,0)</f>
      </c>
      <c r="BGJ25" s="125">
        <f>IF(BGG$6=0,RANK(BGG25,BGG$12:BGG$42,0),RANK(BGG25,BGG$12:BGG$42,1))</f>
      </c>
      <c r="BGK25"/>
      <c r="BGL25" s="126">
        <f>IF(COUNTA(BGK$12:BGK$42)=0,0.6*BGK$5,IF(BGK25="",0,IF(BGK$6=0,IF(BGK25&gt;=BGK$8,BGK$5,IF(BGK25&lt;BGK$6,0,0.6*BGK$5+0.4*BGK$5*(BGK25-BGK$7)/(BGK$8-BGK$7))),IF(BGK25&lt;=BGK$8,BGK$5,IF(BGK25&gt;BGK$6,0,0.6*BGK$5+0.4*BGK$5*(BGK25-BGK$7)/(BGK$8-BGK$7))))))</f>
      </c>
      <c r="BGM25" s="126">
        <f>IF(BGK25&lt;&gt;"",BGK$5,0)</f>
      </c>
      <c r="BGN25" s="125">
        <f>IF(BGK$6=0,RANK(BGK25,BGK$12:BGK$42,0),RANK(BGK25,BGK$12:BGK$42,1))</f>
      </c>
      <c r="BGO25" s="126">
        <v>99.89</v>
      </c>
      <c r="BGP25" s="126">
        <f>IF(COUNTA(BGO$12:BGO$42)=0,0.6*BGO$5,IF(BGO25="",0,IF(BGO$6=0,IF(BGO25&gt;=BGO$8,BGO$5,IF(BGO25&lt;BGO$6,0,0.6*BGO$5+0.4*BGO$5*(BGO25-BGO$7)/(BGO$8-BGO$7))),IF(BGO25&lt;=BGO$8,BGO$5,IF(BGO25&gt;BGO$6,0,0.6*BGO$5+0.4*BGO$5*(BGO25-BGO$7)/(BGO$8-BGO$7))))))</f>
      </c>
      <c r="BGQ25" s="126">
        <f>IF(BGO25&lt;&gt;"",BGO$5,0)</f>
      </c>
      <c r="BGR25" s="125">
        <f>IF(BGO$6=0,RANK(BGO25,BGO$12:BGO$42,0),RANK(BGO25,BGO$12:BGO$42,1))</f>
      </c>
      <c r="BGS25" s="126">
        <v>99.78</v>
      </c>
      <c r="BGT25" s="126">
        <f>IF(COUNTA(BGS$12:BGS$42)=0,0.6*BGS$5,IF(BGS25="",0,IF(BGS$6=0,IF(BGS25&gt;=BGS$8,BGS$5,IF(BGS25&lt;BGS$6,0,0.6*BGS$5+0.4*BGS$5*(BGS25-BGS$7)/(BGS$8-BGS$7))),IF(BGS25&lt;=BGS$8,BGS$5,IF(BGS25&gt;BGS$6,0,0.6*BGS$5+0.4*BGS$5*(BGS25-BGS$7)/(BGS$8-BGS$7))))))</f>
      </c>
      <c r="BGU25" s="126">
        <f>IF(BGS25&lt;&gt;"",BGS$5,0)</f>
      </c>
      <c r="BGV25" s="125">
        <f>IF(BGS$6=0,RANK(BGS25,BGS$12:BGS$42,0),RANK(BGS25,BGS$12:BGS$42,1))</f>
      </c>
      <c r="BGW25" s="126">
        <v>2.03</v>
      </c>
      <c r="BGX25" s="126">
        <f>IF(COUNTA(BGW$12:BGW$42)=0,0.6*BGW$5,IF(BGW25="",0,IF(BGW$6=0,IF(BGW25&gt;=BGW$8,BGW$5,IF(BGW25&lt;BGW$6,0,0.6*BGW$5+0.4*BGW$5*(BGW25-BGW$7)/(BGW$8-BGW$7))),IF(BGW25&lt;=BGW$8,BGW$5,IF(BGW25&gt;BGW$6,0,0.6*BGW$5+0.4*BGW$5*(BGW25-BGW$7)/(BGW$8-BGW$7))))))</f>
      </c>
      <c r="BGY25" s="126">
        <f>IF(BGW25&lt;&gt;"",BGW$5,0)</f>
      </c>
      <c r="BGZ25" s="125">
        <f>IF(BGW$6=0,RANK(BGW25,BGW$12:BGW$42,0),RANK(BGW25,BGW$12:BGW$42,1))</f>
      </c>
      <c r="BHA25" s="126">
        <v>99.12</v>
      </c>
      <c r="BHB25" s="126">
        <f>IF(COUNTA(BHA$12:BHA$42)=0,0.6*BHA$5,IF(BHA25="",0,IF(BHA$6=0,IF(BHA25&gt;=BHA$8,BHA$5,IF(BHA25&lt;BHA$6,0,0.6*BHA$5+0.4*BHA$5*(BHA25-BHA$7)/(BHA$8-BHA$7))),IF(BHA25&lt;=BHA$8,BHA$5,IF(BHA25&gt;BHA$6,0,0.6*BHA$5+0.4*BHA$5*(BHA25-BHA$7)/(BHA$8-BHA$7))))))</f>
      </c>
      <c r="BHC25" s="126">
        <f>IF(BHA25&lt;&gt;"",BHA$5,0)</f>
      </c>
      <c r="BHD25" s="125">
        <f>IF(BHA$6=0,RANK(BHA25,BHA$12:BHA$42,0),RANK(BHA25,BHA$12:BHA$42,1))</f>
      </c>
      <c r="BHE25" s="126">
        <v>100</v>
      </c>
      <c r="BHF25" s="126">
        <f>IF(COUNTA(BHE$12:BHE$42)=0,0.6*BHE$5,IF(BHE25="",0,IF(BHE$6=0,IF(BHE25&gt;=BHE$8,BHE$5,IF(BHE25&lt;BHE$6,0,0.6*BHE$5+0.4*BHE$5*(BHE25-BHE$7)/(BHE$8-BHE$7))),IF(BHE25&lt;=BHE$8,BHE$5,IF(BHE25&gt;BHE$6,0,0.6*BHE$5+0.4*BHE$5*(BHE25-BHE$7)/(BHE$8-BHE$7))))))</f>
      </c>
      <c r="BHG25" s="126">
        <f>IF(BHE25&lt;&gt;"",BHE$5,0)</f>
      </c>
      <c r="BHH25" s="125">
        <f>IF(BHE$6=0,RANK(BHE25,BHE$12:BHE$42,0),RANK(BHE25,BHE$12:BHE$42,1))</f>
      </c>
      <c r="BHI25" s="126">
        <v>2.64</v>
      </c>
      <c r="BHJ25" s="126">
        <f>IF(COUNTA(BHI$12:BHI$42)=0,0.6*BHI$5,IF(BHI25="",0,IF(BHI$6=0,IF(BHI25&gt;=BHI$8,BHI$5,IF(BHI25&lt;BHI$6,0,0.6*BHI$5+0.4*BHI$5*(BHI25-BHI$7)/(BHI$8-BHI$7))),IF(BHI25&lt;=BHI$8,BHI$5,IF(BHI25&gt;BHI$6,0,0.6*BHI$5+0.4*BHI$5*(BHI25-BHI$7)/(BHI$8-BHI$7))))))</f>
      </c>
      <c r="BHK25" s="126">
        <f>IF(BHI25&lt;&gt;"",BHI$5,0)</f>
      </c>
      <c r="BHL25" s="125">
        <f>IF(BHI$6=0,RANK(BHI25,BHI$12:BHI$42,0),RANK(BHI25,BHI$12:BHI$42,1))</f>
      </c>
      <c r="BHM25" s="126">
        <v>100</v>
      </c>
      <c r="BHN25" s="126">
        <f>IF(COUNTA(BHM$12:BHM$42)=0,0.6*BHM$5,IF(BHM25="",0,IF(BHM$6=0,IF(BHM25&gt;=BHM$8,BHM$5,IF(BHM25&lt;BHM$6,0,0.6*BHM$5+0.4*BHM$5*(BHM25-BHM$7)/(BHM$8-BHM$7))),IF(BHM25&lt;=BHM$8,BHM$5,IF(BHM25&gt;BHM$6,0,0.6*BHM$5+0.4*BHM$5*(BHM25-BHM$7)/(BHM$8-BHM$7))))))</f>
      </c>
      <c r="BHO25" s="126">
        <f>IF(BHM25&lt;&gt;"",BHM$5,0)</f>
      </c>
      <c r="BHP25" s="125">
        <f>IF(BHM$6=0,RANK(BHM25,BHM$12:BHM$42,0),RANK(BHM25,BHM$12:BHM$42,1))</f>
      </c>
      <c r="BHQ25" s="126">
        <v>1.82</v>
      </c>
      <c r="BHR25" s="126">
        <f>IF(COUNTA(BHQ$12:BHQ$42)=0,0.6*BHQ$5,IF(BHQ25="",0,IF(BHQ$6=0,IF(BHQ25&gt;=BHQ$8,BHQ$5,IF(BHQ25&lt;BHQ$6,0,0.6*BHQ$5+0.4*BHQ$5*(BHQ25-BHQ$7)/(BHQ$8-BHQ$7))),IF(BHQ25&lt;=BHQ$8,BHQ$5,IF(BHQ25&gt;BHQ$6,0,0.6*BHQ$5+0.4*BHQ$5*(BHQ25-BHQ$7)/(BHQ$8-BHQ$7))))))</f>
      </c>
      <c r="BHS25" s="126">
        <f>IF(BHQ25&lt;&gt;"",BHQ$5,0)</f>
      </c>
      <c r="BHT25" s="125">
        <f>IF(BHQ$6=0,RANK(BHQ25,BHQ$12:BHQ$42,0),RANK(BHQ25,BHQ$12:BHQ$42,1))</f>
      </c>
      <c r="BHU25" s="126">
        <v>0</v>
      </c>
      <c r="BHV25" s="126">
        <f>IF(COUNTA(BHU$12:BHU$42)=0,0.6*BHU$5,IF(BHU25="",0,IF(BHU$6=0,IF(BHU25&gt;=BHU$8,BHU$5,IF(BHU25&lt;BHU$6,0,0.6*BHU$5+0.4*BHU$5*(BHU25-BHU$7)/(BHU$8-BHU$7))),IF(BHU25&lt;=BHU$8,BHU$5,IF(BHU25&gt;BHU$6,0,0.6*BHU$5+0.4*BHU$5*(BHU25-BHU$7)/(BHU$8-BHU$7))))))</f>
      </c>
      <c r="BHW25" s="126">
        <f>IF(BHU25&lt;&gt;"",BHU$5,0)</f>
      </c>
      <c r="BHX25" s="125">
        <f>IF(BHU$6=0,RANK(BHU25,BHU$12:BHU$42,0),RANK(BHU25,BHU$12:BHU$42,1))</f>
      </c>
      <c r="BHY25" s="126">
        <v>38.531318359375</v>
      </c>
      <c r="BHZ25" s="126">
        <f>IF(COUNTA(BHY$12:BHY$42)=0,0.6*BHY$5,IF(BHY25="",0,IF(BHY$6=0,IF(BHY25&gt;=BHY$8,BHY$5,IF(BHY25&lt;BHY$6,0,0.6*BHY$5+0.4*BHY$5*(BHY25-BHY$7)/(BHY$8-BHY$7))),IF(BHY25&lt;=BHY$8,BHY$5,IF(BHY25&gt;BHY$6,0,0.6*BHY$5+0.4*BHY$5*(BHY25-BHY$7)/(BHY$8-BHY$7))))))</f>
      </c>
      <c r="BIA25" s="126">
        <f>IF(BHY25&lt;&gt;"",BHY$5,0)</f>
      </c>
      <c r="BIB25" s="125">
        <f>IF(BHY$6=0,RANK(BHY25,BHY$12:BHY$42,0),RANK(BHY25,BHY$12:BHY$42,1))</f>
      </c>
      <c r="BIC25" s="126">
        <v>4.821337890625</v>
      </c>
      <c r="BID25" s="126">
        <f>IF(COUNTA(BIC$12:BIC$42)=0,0.6*BIC$5,IF(BIC25="",0,IF(BIC$6=0,IF(BIC25&gt;=BIC$8,BIC$5,IF(BIC25&lt;BIC$6,0,0.6*BIC$5+0.4*BIC$5*(BIC25-BIC$7)/(BIC$8-BIC$7))),IF(BIC25&lt;=BIC$8,BIC$5,IF(BIC25&gt;BIC$6,0,0.6*BIC$5+0.4*BIC$5*(BIC25-BIC$7)/(BIC$8-BIC$7))))))</f>
      </c>
      <c r="BIE25" s="126">
        <f>IF(BIC25&lt;&gt;"",BIC$5,0)</f>
      </c>
      <c r="BIF25" s="125">
        <f>IF(BIC$6=0,RANK(BIC25,BIC$12:BIC$42,0),RANK(BIC25,BIC$12:BIC$42,1))</f>
      </c>
      <c r="BIG25"/>
      <c r="BIH25" s="126">
        <f>IF(COUNTA(BIG$12:BIG$42)=0,0.6*BIG$5,IF(BIG25="",0,IF(BIG$6=0,IF(BIG25&gt;=BIG$8,BIG$5,IF(BIG25&lt;BIG$6,0,0.6*BIG$5+0.4*BIG$5*(BIG25-BIG$7)/(BIG$8-BIG$7))),IF(BIG25&lt;=BIG$8,BIG$5,IF(BIG25&gt;BIG$6,0,0.6*BIG$5+0.4*BIG$5*(BIG25-BIG$7)/(BIG$8-BIG$7))))))</f>
      </c>
      <c r="BII25" s="126">
        <f>IF(BIG25&lt;&gt;"",BIG$5,0)</f>
      </c>
      <c r="BIJ25" s="125">
        <f>IF(BIG$6=0,RANK(BIG25,BIG$12:BIG$42,0),RANK(BIG25,BIG$12:BIG$42,1))</f>
      </c>
      <c r="BIK25"/>
      <c r="BIL25" s="126">
        <f>IF(COUNTA(BIK$12:BIK$42)=0,0.6*BIK$5,IF(BIK25="",0,IF(BIK$6=0,IF(BIK25&gt;=BIK$8,BIK$5,IF(BIK25&lt;BIK$6,0,0.6*BIK$5+0.4*BIK$5*(BIK25-BIK$7)/(BIK$8-BIK$7))),IF(BIK25&lt;=BIK$8,BIK$5,IF(BIK25&gt;BIK$6,0,0.6*BIK$5+0.4*BIK$5*(BIK25-BIK$7)/(BIK$8-BIK$7))))))</f>
      </c>
      <c r="BIM25" s="126">
        <f>IF(BIK25&lt;&gt;"",BIK$5,0)</f>
      </c>
      <c r="BIN25" s="125">
        <f>IF(BIK$6=0,RANK(BIK25,BIK$12:BIK$42,0),RANK(BIK25,BIK$12:BIK$42,1))</f>
      </c>
      <c r="BIO25"/>
      <c r="BIP25" s="126">
        <f>IF(COUNTA(BIO$12:BIO$42)=0,0.6*BIO$5,IF(BIO25="",0,IF(BIO$6=0,IF(BIO25&gt;=BIO$8,BIO$5,IF(BIO25&lt;BIO$6,0,0.6*BIO$5+0.4*BIO$5*(BIO25-BIO$7)/(BIO$8-BIO$7))),IF(BIO25&lt;=BIO$8,BIO$5,IF(BIO25&gt;BIO$6,0,0.6*BIO$5+0.4*BIO$5*(BIO25-BIO$7)/(BIO$8-BIO$7))))))</f>
      </c>
      <c r="BIQ25" s="126">
        <f>IF(BIO25&lt;&gt;"",BIO$5,0)</f>
      </c>
      <c r="BIR25" s="125">
        <f>IF(BIO$6=0,RANK(BIO25,BIO$12:BIO$42,0),RANK(BIO25,BIO$12:BIO$42,1))</f>
      </c>
      <c r="BIS25"/>
      <c r="BIT25" s="126">
        <f>IF(COUNTA(BIS$12:BIS$42)=0,0.6*BIS$5,IF(BIS25="",0,IF(BIS$6=0,IF(BIS25&gt;=BIS$8,BIS$5,IF(BIS25&lt;BIS$6,0,0.6*BIS$5+0.4*BIS$5*(BIS25-BIS$7)/(BIS$8-BIS$7))),IF(BIS25&lt;=BIS$8,BIS$5,IF(BIS25&gt;BIS$6,0,0.6*BIS$5+0.4*BIS$5*(BIS25-BIS$7)/(BIS$8-BIS$7))))))</f>
      </c>
      <c r="BIU25" s="126">
        <f>IF(BIS25&lt;&gt;"",BIS$5,0)</f>
      </c>
      <c r="BIV25" s="125">
        <f>IF(BIS$6=0,RANK(BIS25,BIS$12:BIS$42,0),RANK(BIS25,BIS$12:BIS$42,1))</f>
      </c>
      <c r="BIW25"/>
      <c r="BIX25" s="126">
        <f>IF(COUNTA(BIW$12:BIW$42)=0,0.6*BIW$5,IF(BIW25="",0,IF(BIW$6=0,IF(BIW25&gt;=BIW$8,BIW$5,IF(BIW25&lt;BIW$6,0,0.6*BIW$5+0.4*BIW$5*(BIW25-BIW$7)/(BIW$8-BIW$7))),IF(BIW25&lt;=BIW$8,BIW$5,IF(BIW25&gt;BIW$6,0,0.6*BIW$5+0.4*BIW$5*(BIW25-BIW$7)/(BIW$8-BIW$7))))))</f>
      </c>
      <c r="BIY25" s="126">
        <f>IF(BIW25&lt;&gt;"",BIW$5,0)</f>
      </c>
      <c r="BIZ25" s="125">
        <f>IF(BIW$6=0,RANK(BIW25,BIW$12:BIW$42,0),RANK(BIW25,BIW$12:BIW$42,1))</f>
      </c>
      <c r="BJA25"/>
      <c r="BJB25" s="126">
        <f>IF(COUNTA(BJA$12:BJA$42)=0,0.6*BJA$5,IF(BJA25="",0,IF(BJA$6=0,IF(BJA25&gt;=BJA$8,BJA$5,IF(BJA25&lt;BJA$6,0,0.6*BJA$5+0.4*BJA$5*(BJA25-BJA$7)/(BJA$8-BJA$7))),IF(BJA25&lt;=BJA$8,BJA$5,IF(BJA25&gt;BJA$6,0,0.6*BJA$5+0.4*BJA$5*(BJA25-BJA$7)/(BJA$8-BJA$7))))))</f>
      </c>
      <c r="BJC25" s="126">
        <f>IF(BJA25&lt;&gt;"",BJA$5,0)</f>
      </c>
      <c r="BJD25" s="125">
        <f>IF(BJA$6=0,RANK(BJA25,BJA$12:BJA$42,0),RANK(BJA25,BJA$12:BJA$42,1))</f>
      </c>
      <c r="BJE25"/>
      <c r="BJF25" s="126">
        <f>IF(COUNTA(BJE$12:BJE$42)=0,0.6*BJE$5,IF(BJE25="",0,IF(BJE$6=0,IF(BJE25&gt;=BJE$8,BJE$5,IF(BJE25&lt;BJE$6,0,0.6*BJE$5+0.4*BJE$5*(BJE25-BJE$7)/(BJE$8-BJE$7))),IF(BJE25&lt;=BJE$8,BJE$5,IF(BJE25&gt;BJE$6,0,0.6*BJE$5+0.4*BJE$5*(BJE25-BJE$7)/(BJE$8-BJE$7))))))</f>
      </c>
      <c r="BJG25" s="126">
        <f>IF(BJE25&lt;&gt;"",BJE$5,0)</f>
      </c>
      <c r="BJH25" s="125">
        <f>IF(BJE$6=0,RANK(BJE25,BJE$12:BJE$42,0),RANK(BJE25,BJE$12:BJE$42,1))</f>
      </c>
      <c r="BJI25"/>
      <c r="BJJ25" s="126">
        <f>IF(COUNTA(BJI$12:BJI$42)=0,0.6*BJI$5,IF(BJI25="",0,IF(BJI$6=0,IF(BJI25&gt;=BJI$8,BJI$5,IF(BJI25&lt;BJI$6,0,0.6*BJI$5+0.4*BJI$5*(BJI25-BJI$7)/(BJI$8-BJI$7))),IF(BJI25&lt;=BJI$8,BJI$5,IF(BJI25&gt;BJI$6,0,0.6*BJI$5+0.4*BJI$5*(BJI25-BJI$7)/(BJI$8-BJI$7))))))</f>
      </c>
      <c r="BJK25" s="126">
        <f>IF(BJI25&lt;&gt;"",BJI$5,0)</f>
      </c>
      <c r="BJL25" s="125">
        <f>IF(BJI$6=0,RANK(BJI25,BJI$12:BJI$42,0),RANK(BJI25,BJI$12:BJI$42,1))</f>
      </c>
      <c r="BJM25"/>
      <c r="BJN25" s="126">
        <f>IF(COUNTA(BJM$12:BJM$42)=0,0.6*BJM$5,IF(BJM25="",0,IF(BJM$6=0,IF(BJM25&gt;=BJM$8,BJM$5,IF(BJM25&lt;BJM$6,0,0.6*BJM$5+0.4*BJM$5*(BJM25-BJM$7)/(BJM$8-BJM$7))),IF(BJM25&lt;=BJM$8,BJM$5,IF(BJM25&gt;BJM$6,0,0.6*BJM$5+0.4*BJM$5*(BJM25-BJM$7)/(BJM$8-BJM$7))))))</f>
      </c>
      <c r="BJO25" s="126">
        <f>IF(BJM25&lt;&gt;"",BJM$5,0)</f>
      </c>
      <c r="BJP25" s="125">
        <f>IF(BJM$6=0,RANK(BJM25,BJM$12:BJM$42,0),RANK(BJM25,BJM$12:BJM$42,1))</f>
      </c>
      <c r="BJQ25"/>
      <c r="BJR25" s="126">
        <f>IF(COUNTA(BJQ$12:BJQ$42)=0,0.6*BJQ$5,IF(BJQ25="",0,IF(BJQ$6=0,IF(BJQ25&gt;=BJQ$8,BJQ$5,IF(BJQ25&lt;BJQ$6,0,0.6*BJQ$5+0.4*BJQ$5*(BJQ25-BJQ$7)/(BJQ$8-BJQ$7))),IF(BJQ25&lt;=BJQ$8,BJQ$5,IF(BJQ25&gt;BJQ$6,0,0.6*BJQ$5+0.4*BJQ$5*(BJQ25-BJQ$7)/(BJQ$8-BJQ$7))))))</f>
      </c>
      <c r="BJS25" s="126">
        <f>IF(BJQ25&lt;&gt;"",BJQ$5,0)</f>
      </c>
      <c r="BJT25" s="125">
        <f>IF(BJQ$6=0,RANK(BJQ25,BJQ$12:BJQ$42,0),RANK(BJQ25,BJQ$12:BJQ$42,1))</f>
      </c>
      <c r="BJU25"/>
      <c r="BJV25" s="126">
        <f>IF(COUNTA(BJU$12:BJU$42)=0,0.6*BJU$5,IF(BJU25="",0,IF(BJU$6=0,IF(BJU25&gt;=BJU$8,BJU$5,IF(BJU25&lt;BJU$6,0,0.6*BJU$5+0.4*BJU$5*(BJU25-BJU$7)/(BJU$8-BJU$7))),IF(BJU25&lt;=BJU$8,BJU$5,IF(BJU25&gt;BJU$6,0,0.6*BJU$5+0.4*BJU$5*(BJU25-BJU$7)/(BJU$8-BJU$7))))))</f>
      </c>
      <c r="BJW25" s="126">
        <f>IF(BJU25&lt;&gt;"",BJU$5,0)</f>
      </c>
      <c r="BJX25" s="125">
        <f>IF(BJU$6=0,RANK(BJU25,BJU$12:BJU$42,0),RANK(BJU25,BJU$12:BJU$42,1))</f>
      </c>
      <c r="BJY25" s="126">
        <v>97.96</v>
      </c>
      <c r="BJZ25" s="126">
        <f>IF(COUNTA(BJY$12:BJY$42)=0,0.6*BJY$5,IF(BJY25="",0,IF(BJY$6=0,IF(BJY25&gt;=BJY$8,BJY$5,IF(BJY25&lt;BJY$6,0,0.6*BJY$5+0.4*BJY$5*(BJY25-BJY$7)/(BJY$8-BJY$7))),IF(BJY25&lt;=BJY$8,BJY$5,IF(BJY25&gt;BJY$6,0,0.6*BJY$5+0.4*BJY$5*(BJY25-BJY$7)/(BJY$8-BJY$7))))))</f>
      </c>
      <c r="BKA25" s="126">
        <f>IF(BJY25&lt;&gt;"",BJY$5,0)</f>
      </c>
      <c r="BKB25" s="125">
        <f>IF(BJY$6=0,RANK(BJY25,BJY$12:BJY$42,0),RANK(BJY25,BJY$12:BJY$42,1))</f>
      </c>
      <c r="BKC25"/>
      <c r="BKD25" s="126">
        <f>IF(COUNTA(BKC$12:BKC$42)=0,0.6*BKC$5,IF(BKC25="",0,IF(BKC$6=0,IF(BKC25&gt;=BKC$8,BKC$5,IF(BKC25&lt;BKC$6,0,0.6*BKC$5+0.4*BKC$5*(BKC25-BKC$7)/(BKC$8-BKC$7))),IF(BKC25&lt;=BKC$8,BKC$5,IF(BKC25&gt;BKC$6,0,0.6*BKC$5+0.4*BKC$5*(BKC25-BKC$7)/(BKC$8-BKC$7))))))</f>
      </c>
      <c r="BKE25" s="126">
        <f>IF(BKC25&lt;&gt;"",BKC$5,0)</f>
      </c>
      <c r="BKF25" s="125">
        <f>IF(BKC$6=0,RANK(BKC25,BKC$12:BKC$42,0),RANK(BKC25,BKC$12:BKC$42,1))</f>
      </c>
      <c r="BKG25"/>
      <c r="BKH25" s="126">
        <f>IF(COUNTA(BKG$12:BKG$42)=0,0.6*BKG$5,IF(BKG25="",0,IF(BKG$6=0,IF(BKG25&gt;=BKG$8,BKG$5,IF(BKG25&lt;BKG$6,0,0.6*BKG$5+0.4*BKG$5*(BKG25-BKG$7)/(BKG$8-BKG$7))),IF(BKG25&lt;=BKG$8,BKG$5,IF(BKG25&gt;BKG$6,0,0.6*BKG$5+0.4*BKG$5*(BKG25-BKG$7)/(BKG$8-BKG$7))))))</f>
      </c>
      <c r="BKI25" s="126">
        <f>IF(BKG25&lt;&gt;"",BKG$5,0)</f>
      </c>
      <c r="BKJ25" s="125">
        <f>IF(BKG$6=0,RANK(BKG25,BKG$12:BKG$42,0),RANK(BKG25,BKG$12:BKG$42,1))</f>
      </c>
      <c r="BKK25"/>
      <c r="BKL25" s="126">
        <f>IF(COUNTA(BKK$12:BKK$42)=0,0.6*BKK$5,IF(BKK25="",0,IF(BKK$6=0,IF(BKK25&gt;=BKK$8,BKK$5,IF(BKK25&lt;BKK$6,0,0.6*BKK$5+0.4*BKK$5*(BKK25-BKK$7)/(BKK$8-BKK$7))),IF(BKK25&lt;=BKK$8,BKK$5,IF(BKK25&gt;BKK$6,0,0.6*BKK$5+0.4*BKK$5*(BKK25-BKK$7)/(BKK$8-BKK$7))))))</f>
      </c>
      <c r="BKM25" s="126">
        <f>IF(BKK25&lt;&gt;"",BKK$5,0)</f>
      </c>
      <c r="BKN25" s="125">
        <f>IF(BKK$6=0,RANK(BKK25,BKK$12:BKK$42,0),RANK(BKK25,BKK$12:BKK$42,1))</f>
      </c>
      <c r="BKO25" s="126">
        <v>98</v>
      </c>
      <c r="BKP25" s="126">
        <f>IF(COUNTA(BKO$12:BKO$42)=0,0.6*BKO$5,IF(BKO25="",0,IF(BKO$6=0,IF(BKO25&gt;=BKO$8,BKO$5,IF(BKO25&lt;BKO$6,0,0.6*BKO$5+0.4*BKO$5*(BKO25-BKO$7)/(BKO$8-BKO$7))),IF(BKO25&lt;=BKO$8,BKO$5,IF(BKO25&gt;BKO$6,0,0.6*BKO$5+0.4*BKO$5*(BKO25-BKO$7)/(BKO$8-BKO$7))))))</f>
      </c>
      <c r="BKQ25" s="126">
        <f>IF(BKO25&lt;&gt;"",BKO$5,0)</f>
      </c>
      <c r="BKR25" s="125">
        <f>IF(BKO$6=0,RANK(BKO25,BKO$12:BKO$42,0),RANK(BKO25,BKO$12:BKO$42,1))</f>
      </c>
      <c r="BKS25" s="126">
        <v>99.1</v>
      </c>
      <c r="BKT25" s="126">
        <f>IF(COUNTA(BKS$12:BKS$42)=0,0.6*BKS$5,IF(BKS25="",0,IF(BKS$6=0,IF(BKS25&gt;=BKS$8,BKS$5,IF(BKS25&lt;BKS$6,0,0.6*BKS$5+0.4*BKS$5*(BKS25-BKS$7)/(BKS$8-BKS$7))),IF(BKS25&lt;=BKS$8,BKS$5,IF(BKS25&gt;BKS$6,0,0.6*BKS$5+0.4*BKS$5*(BKS25-BKS$7)/(BKS$8-BKS$7))))))</f>
      </c>
      <c r="BKU25" s="126">
        <f>IF(BKS25&lt;&gt;"",BKS$5,0)</f>
      </c>
      <c r="BKV25" s="125">
        <f>IF(BKS$6=0,RANK(BKS25,BKS$12:BKS$42,0),RANK(BKS25,BKS$12:BKS$42,1))</f>
      </c>
      <c r="BKW25" s="126">
        <v>2.27</v>
      </c>
      <c r="BKX25" s="126">
        <f>IF(COUNTA(BKW$12:BKW$42)=0,0.6*BKW$5,IF(BKW25="",0,IF(BKW$6=0,IF(BKW25&gt;=BKW$8,BKW$5,IF(BKW25&lt;BKW$6,0,0.6*BKW$5+0.4*BKW$5*(BKW25-BKW$7)/(BKW$8-BKW$7))),IF(BKW25&lt;=BKW$8,BKW$5,IF(BKW25&gt;BKW$6,0,0.6*BKW$5+0.4*BKW$5*(BKW25-BKW$7)/(BKW$8-BKW$7))))))</f>
      </c>
      <c r="BKY25" s="126">
        <f>IF(BKW25&lt;&gt;"",BKW$5,0)</f>
      </c>
      <c r="BKZ25" s="125">
        <f>IF(BKW$6=0,RANK(BKW25,BKW$12:BKW$42,0),RANK(BKW25,BKW$12:BKW$42,1))</f>
      </c>
      <c r="BLA25" s="126">
        <v>98.01</v>
      </c>
      <c r="BLB25" s="126">
        <f>IF(COUNTA(BLA$12:BLA$42)=0,0.6*BLA$5,IF(BLA25="",0,IF(BLA$6=0,IF(BLA25&gt;=BLA$8,BLA$5,IF(BLA25&lt;BLA$6,0,0.6*BLA$5+0.4*BLA$5*(BLA25-BLA$7)/(BLA$8-BLA$7))),IF(BLA25&lt;=BLA$8,BLA$5,IF(BLA25&gt;BLA$6,0,0.6*BLA$5+0.4*BLA$5*(BLA25-BLA$7)/(BLA$8-BLA$7))))))</f>
      </c>
      <c r="BLC25" s="126">
        <f>IF(BLA25&lt;&gt;"",BLA$5,0)</f>
      </c>
      <c r="BLD25" s="125">
        <f>IF(BLA$6=0,RANK(BLA25,BLA$12:BLA$42,0),RANK(BLA25,BLA$12:BLA$42,1))</f>
      </c>
      <c r="BLE25" s="126">
        <v>99.56</v>
      </c>
      <c r="BLF25" s="126">
        <f>IF(COUNTA(BLE$12:BLE$42)=0,0.6*BLE$5,IF(BLE25="",0,IF(BLE$6=0,IF(BLE25&gt;=BLE$8,BLE$5,IF(BLE25&lt;BLE$6,0,0.6*BLE$5+0.4*BLE$5*(BLE25-BLE$7)/(BLE$8-BLE$7))),IF(BLE25&lt;=BLE$8,BLE$5,IF(BLE25&gt;BLE$6,0,0.6*BLE$5+0.4*BLE$5*(BLE25-BLE$7)/(BLE$8-BLE$7))))))</f>
      </c>
      <c r="BLG25" s="126">
        <f>IF(BLE25&lt;&gt;"",BLE$5,0)</f>
      </c>
      <c r="BLH25" s="125">
        <f>IF(BLE$6=0,RANK(BLE25,BLE$12:BLE$42,0),RANK(BLE25,BLE$12:BLE$42,1))</f>
      </c>
      <c r="BLI25" s="126">
        <v>2.56</v>
      </c>
      <c r="BLJ25" s="126">
        <f>IF(COUNTA(BLI$12:BLI$42)=0,0.6*BLI$5,IF(BLI25="",0,IF(BLI$6=0,IF(BLI25&gt;=BLI$8,BLI$5,IF(BLI25&lt;BLI$6,0,0.6*BLI$5+0.4*BLI$5*(BLI25-BLI$7)/(BLI$8-BLI$7))),IF(BLI25&lt;=BLI$8,BLI$5,IF(BLI25&gt;BLI$6,0,0.6*BLI$5+0.4*BLI$5*(BLI25-BLI$7)/(BLI$8-BLI$7))))))</f>
      </c>
      <c r="BLK25" s="126">
        <f>IF(BLI25&lt;&gt;"",BLI$5,0)</f>
      </c>
      <c r="BLL25" s="125">
        <f>IF(BLI$6=0,RANK(BLI25,BLI$12:BLI$42,0),RANK(BLI25,BLI$12:BLI$42,1))</f>
      </c>
      <c r="BLM25" s="126">
        <v>100</v>
      </c>
      <c r="BLN25" s="126">
        <f>IF(COUNTA(BLM$12:BLM$42)=0,0.6*BLM$5,IF(BLM25="",0,IF(BLM$6=0,IF(BLM25&gt;=BLM$8,BLM$5,IF(BLM25&lt;BLM$6,0,0.6*BLM$5+0.4*BLM$5*(BLM25-BLM$7)/(BLM$8-BLM$7))),IF(BLM25&lt;=BLM$8,BLM$5,IF(BLM25&gt;BLM$6,0,0.6*BLM$5+0.4*BLM$5*(BLM25-BLM$7)/(BLM$8-BLM$7))))))</f>
      </c>
      <c r="BLO25" s="126">
        <f>IF(BLM25&lt;&gt;"",BLM$5,0)</f>
      </c>
      <c r="BLP25" s="125">
        <f>IF(BLM$6=0,RANK(BLM25,BLM$12:BLM$42,0),RANK(BLM25,BLM$12:BLM$42,1))</f>
      </c>
      <c r="BLQ25" s="126">
        <v>2.12</v>
      </c>
      <c r="BLR25" s="126">
        <f>IF(COUNTA(BLQ$12:BLQ$42)=0,0.6*BLQ$5,IF(BLQ25="",0,IF(BLQ$6=0,IF(BLQ25&gt;=BLQ$8,BLQ$5,IF(BLQ25&lt;BLQ$6,0,0.6*BLQ$5+0.4*BLQ$5*(BLQ25-BLQ$7)/(BLQ$8-BLQ$7))),IF(BLQ25&lt;=BLQ$8,BLQ$5,IF(BLQ25&gt;BLQ$6,0,0.6*BLQ$5+0.4*BLQ$5*(BLQ25-BLQ$7)/(BLQ$8-BLQ$7))))))</f>
      </c>
      <c r="BLS25" s="126">
        <f>IF(BLQ25&lt;&gt;"",BLQ$5,0)</f>
      </c>
      <c r="BLT25" s="125">
        <f>IF(BLQ$6=0,RANK(BLQ25,BLQ$12:BLQ$42,0),RANK(BLQ25,BLQ$12:BLQ$42,1))</f>
      </c>
      <c r="BLU25" s="126">
        <v>0</v>
      </c>
      <c r="BLV25" s="126">
        <f>IF(COUNTA(BLU$12:BLU$42)=0,0.6*BLU$5,IF(BLU25="",0,IF(BLU$6=0,IF(BLU25&gt;=BLU$8,BLU$5,IF(BLU25&lt;BLU$6,0,0.6*BLU$5+0.4*BLU$5*(BLU25-BLU$7)/(BLU$8-BLU$7))),IF(BLU25&lt;=BLU$8,BLU$5,IF(BLU25&gt;BLU$6,0,0.6*BLU$5+0.4*BLU$5*(BLU25-BLU$7)/(BLU$8-BLU$7))))))</f>
      </c>
      <c r="BLW25" s="126">
        <f>IF(BLU25&lt;&gt;"",BLU$5,0)</f>
      </c>
      <c r="BLX25" s="125">
        <f>IF(BLU$6=0,RANK(BLU25,BLU$12:BLU$42,0),RANK(BLU25,BLU$12:BLU$42,1))</f>
      </c>
      <c r="BLY25" s="126">
        <v>31.201142578125</v>
      </c>
      <c r="BLZ25" s="126">
        <f>IF(COUNTA(BLY$12:BLY$42)=0,0.6*BLY$5,IF(BLY25="",0,IF(BLY$6=0,IF(BLY25&gt;=BLY$8,BLY$5,IF(BLY25&lt;BLY$6,0,0.6*BLY$5+0.4*BLY$5*(BLY25-BLY$7)/(BLY$8-BLY$7))),IF(BLY25&lt;=BLY$8,BLY$5,IF(BLY25&gt;BLY$6,0,0.6*BLY$5+0.4*BLY$5*(BLY25-BLY$7)/(BLY$8-BLY$7))))))</f>
      </c>
      <c r="BMA25" s="126">
        <f>IF(BLY25&lt;&gt;"",BLY$5,0)</f>
      </c>
      <c r="BMB25" s="125">
        <f>IF(BLY$6=0,RANK(BLY25,BLY$12:BLY$42,0),RANK(BLY25,BLY$12:BLY$42,1))</f>
      </c>
      <c r="BMC25" s="126">
        <v>4.995791015625</v>
      </c>
      <c r="BMD25" s="126">
        <f>IF(COUNTA(BMC$12:BMC$42)=0,0.6*BMC$5,IF(BMC25="",0,IF(BMC$6=0,IF(BMC25&gt;=BMC$8,BMC$5,IF(BMC25&lt;BMC$6,0,0.6*BMC$5+0.4*BMC$5*(BMC25-BMC$7)/(BMC$8-BMC$7))),IF(BMC25&lt;=BMC$8,BMC$5,IF(BMC25&gt;BMC$6,0,0.6*BMC$5+0.4*BMC$5*(BMC25-BMC$7)/(BMC$8-BMC$7))))))</f>
      </c>
      <c r="BME25" s="126">
        <f>IF(BMC25&lt;&gt;"",BMC$5,0)</f>
      </c>
      <c r="BMF25" s="125">
        <f>IF(BMC$6=0,RANK(BMC25,BMC$12:BMC$42,0),RANK(BMC25,BMC$12:BMC$42,1))</f>
      </c>
      <c r="BMG25" s="126">
        <v>13.37</v>
      </c>
      <c r="BMH25" s="126">
        <f>IF(COUNTA(BMG$12:BMG$42)=0,0.6*BMG$5,IF(BMG25="",0,IF(AND(BMG25&gt;=BMG$7,BMG25&lt;=BMG$8),BMG$5,0)))</f>
      </c>
      <c r="BMI25" s="126">
        <f>IF(BMG25&lt;&gt;"",BMG$5,0)</f>
      </c>
      <c r="BMJ25" s="125">
        <f>IF(BMG$6=0,RANK(BMG25,BMG$12:BMG$42,0),RANK(BMG25,BMG$12:BMG$42,1))</f>
      </c>
      <c r="BMK25" s="126">
        <v>96.8</v>
      </c>
      <c r="BML25" s="126">
        <f>IF(COUNTA(BMK$12:BMK$42)=0,0.6*BMK$5,IF(BMK25="",0,IF(BMK$6=0,IF(BMK25&gt;=BMK$8,BMK$5,IF(BMK25&lt;BMK$6,0,0.6*BMK$5+0.4*BMK$5*(BMK25-BMK$7)/(BMK$8-BMK$7))),IF(BMK25&lt;=BMK$8,BMK$5,IF(BMK25&gt;BMK$6,0,0.6*BMK$5+0.4*BMK$5*(BMK25-BMK$7)/(BMK$8-BMK$7))))))</f>
      </c>
      <c r="BMM25" s="126">
        <f>IF(BMK25&lt;&gt;"",BMK$5,0)</f>
      </c>
      <c r="BMN25" s="125">
        <f>IF(BMK$6=0,RANK(BMK25,BMK$12:BMK$42,0),RANK(BMK25,BMK$12:BMK$42,1))</f>
      </c>
      <c r="BMO25"/>
      <c r="BMP25" s="126">
        <f>IF(COUNTA(BMO$12:BMO$42)=0,0.6*BMO$5,IF(BMO25="",0,IF(BMO$6=0,IF(BMO25&gt;=BMO$8,BMO$5,IF(BMO25&lt;BMO$6,0,0.6*BMO$5+0.4*BMO$5*(BMO25-BMO$7)/(BMO$8-BMO$7))),IF(BMO25&lt;=BMO$8,BMO$5,IF(BMO25&gt;BMO$6,0,0.6*BMO$5+0.4*BMO$5*(BMO25-BMO$7)/(BMO$8-BMO$7))))))</f>
      </c>
      <c r="BMQ25" s="126">
        <f>IF(BMO25&lt;&gt;"",BMO$5,0)</f>
      </c>
      <c r="BMR25" s="125">
        <f>IF(BMO$6=0,RANK(BMO25,BMO$12:BMO$42,0),RANK(BMO25,BMO$12:BMO$42,1))</f>
      </c>
      <c r="BMS25"/>
      <c r="BMT25" s="126">
        <f>IF(COUNTA(BMS$12:BMS$42)=0,0.6*BMS$5,IF(BMS25="",0,IF(BMS$6=0,IF(BMS25&gt;=BMS$8,BMS$5,IF(BMS25&lt;BMS$6,0,0.6*BMS$5+0.4*BMS$5*(BMS25-BMS$7)/(BMS$8-BMS$7))),IF(BMS25&lt;=BMS$8,BMS$5,IF(BMS25&gt;BMS$6,0,0.6*BMS$5+0.4*BMS$5*(BMS25-BMS$7)/(BMS$8-BMS$7))))))</f>
      </c>
      <c r="BMU25" s="126">
        <f>IF(BMS25&lt;&gt;"",BMS$5,0)</f>
      </c>
      <c r="BMV25" s="125">
        <f>IF(BMS$6=0,RANK(BMS25,BMS$12:BMS$42,0),RANK(BMS25,BMS$12:BMS$42,1))</f>
      </c>
      <c r="BMW25"/>
      <c r="BMX25" s="126">
        <f>IF(COUNTA(BMW$12:BMW$42)=0,0.6*BMW$5,IF(BMW25="",0,IF(BMW$6=0,IF(BMW25&gt;=BMW$8,BMW$5,IF(BMW25&lt;BMW$6,0,0.6*BMW$5+0.4*BMW$5*(BMW25-BMW$7)/(BMW$8-BMW$7))),IF(BMW25&lt;=BMW$8,BMW$5,IF(BMW25&gt;BMW$6,0,0.6*BMW$5+0.4*BMW$5*(BMW25-BMW$7)/(BMW$8-BMW$7))))))</f>
      </c>
      <c r="BMY25" s="126">
        <f>IF(BMW25&lt;&gt;"",BMW$5,0)</f>
      </c>
      <c r="BMZ25" s="125">
        <f>IF(BMW$6=0,RANK(BMW25,BMW$12:BMW$42,0),RANK(BMW25,BMW$12:BMW$42,1))</f>
      </c>
      <c r="BNA25" s="126">
        <v>99.73</v>
      </c>
      <c r="BNB25" s="126">
        <f>IF(COUNTA(BNA$12:BNA$42)=0,0.6*BNA$5,IF(BNA25="",0,IF(BNA$6=0,IF(BNA25&gt;=BNA$8,BNA$5,IF(BNA25&lt;BNA$6,0,0.6*BNA$5+0.4*BNA$5*(BNA25-BNA$7)/(BNA$8-BNA$7))),IF(BNA25&lt;=BNA$8,BNA$5,IF(BNA25&gt;BNA$6,0,0.6*BNA$5+0.4*BNA$5*(BNA25-BNA$7)/(BNA$8-BNA$7))))))</f>
      </c>
      <c r="BNC25" s="126">
        <f>IF(BNA25&lt;&gt;"",BNA$5,0)</f>
      </c>
      <c r="BND25" s="125">
        <f>IF(BNA$6=0,RANK(BNA25,BNA$12:BNA$42,0),RANK(BNA25,BNA$12:BNA$42,1))</f>
      </c>
      <c r="BNE25" s="126">
        <v>100</v>
      </c>
      <c r="BNF25" s="126">
        <f>IF(COUNTA(BNE$12:BNE$42)=0,0.6*BNE$5,IF(BNE25="",0,IF(BNE$6=0,IF(BNE25&gt;=BNE$8,BNE$5,IF(BNE25&lt;BNE$6,0,0.6*BNE$5+0.4*BNE$5*(BNE25-BNE$7)/(BNE$8-BNE$7))),IF(BNE25&lt;=BNE$8,BNE$5,IF(BNE25&gt;BNE$6,0,0.6*BNE$5+0.4*BNE$5*(BNE25-BNE$7)/(BNE$8-BNE$7))))))</f>
      </c>
      <c r="BNG25" s="126">
        <f>IF(BNE25&lt;&gt;"",BNE$5,0)</f>
      </c>
      <c r="BNH25" s="125">
        <f>IF(BNE$6=0,RANK(BNE25,BNE$12:BNE$42,0),RANK(BNE25,BNE$12:BNE$42,1))</f>
      </c>
      <c r="BNI25" s="126">
        <v>2</v>
      </c>
      <c r="BNJ25" s="126">
        <f>IF(COUNTA(BNI$12:BNI$42)=0,0.6*BNI$5,IF(BNI25="",0,IF(BNI$6=0,IF(BNI25&gt;=BNI$8,BNI$5,IF(BNI25&lt;BNI$6,0,0.6*BNI$5+0.4*BNI$5*(BNI25-BNI$7)/(BNI$8-BNI$7))),IF(BNI25&lt;=BNI$8,BNI$5,IF(BNI25&gt;BNI$6,0,0.6*BNI$5+0.4*BNI$5*(BNI25-BNI$7)/(BNI$8-BNI$7))))))</f>
      </c>
      <c r="BNK25" s="126">
        <f>IF(BNI25&lt;&gt;"",BNI$5,0)</f>
      </c>
      <c r="BNL25" s="125">
        <f>IF(BNI$6=0,RANK(BNI25,BNI$12:BNI$42,0),RANK(BNI25,BNI$12:BNI$42,1))</f>
      </c>
      <c r="BNM25" s="126">
        <v>99.16</v>
      </c>
      <c r="BNN25" s="126">
        <f>IF(COUNTA(BNM$12:BNM$42)=0,0.6*BNM$5,IF(BNM25="",0,IF(BNM$6=0,IF(BNM25&gt;=BNM$8,BNM$5,IF(BNM25&lt;BNM$6,0,0.6*BNM$5+0.4*BNM$5*(BNM25-BNM$7)/(BNM$8-BNM$7))),IF(BNM25&lt;=BNM$8,BNM$5,IF(BNM25&gt;BNM$6,0,0.6*BNM$5+0.4*BNM$5*(BNM25-BNM$7)/(BNM$8-BNM$7))))))</f>
      </c>
      <c r="BNO25" s="126">
        <f>IF(BNM25&lt;&gt;"",BNM$5,0)</f>
      </c>
      <c r="BNP25" s="125">
        <f>IF(BNM$6=0,RANK(BNM25,BNM$12:BNM$42,0),RANK(BNM25,BNM$12:BNM$42,1))</f>
      </c>
      <c r="BNQ25" s="126">
        <v>99.76</v>
      </c>
      <c r="BNR25" s="126">
        <f>IF(COUNTA(BNQ$12:BNQ$42)=0,0.6*BNQ$5,IF(BNQ25="",0,IF(BNQ$6=0,IF(BNQ25&gt;=BNQ$8,BNQ$5,IF(BNQ25&lt;BNQ$6,0,0.6*BNQ$5+0.4*BNQ$5*(BNQ25-BNQ$7)/(BNQ$8-BNQ$7))),IF(BNQ25&lt;=BNQ$8,BNQ$5,IF(BNQ25&gt;BNQ$6,0,0.6*BNQ$5+0.4*BNQ$5*(BNQ25-BNQ$7)/(BNQ$8-BNQ$7))))))</f>
      </c>
      <c r="BNS25" s="126">
        <f>IF(BNQ25&lt;&gt;"",BNQ$5,0)</f>
      </c>
      <c r="BNT25" s="125">
        <f>IF(BNQ$6=0,RANK(BNQ25,BNQ$12:BNQ$42,0),RANK(BNQ25,BNQ$12:BNQ$42,1))</f>
      </c>
      <c r="BNU25" s="126">
        <v>2.66</v>
      </c>
      <c r="BNV25" s="126">
        <f>IF(COUNTA(BNU$12:BNU$42)=0,0.6*BNU$5,IF(BNU25="",0,IF(BNU$6=0,IF(BNU25&gt;=BNU$8,BNU$5,IF(BNU25&lt;BNU$6,0,0.6*BNU$5+0.4*BNU$5*(BNU25-BNU$7)/(BNU$8-BNU$7))),IF(BNU25&lt;=BNU$8,BNU$5,IF(BNU25&gt;BNU$6,0,0.6*BNU$5+0.4*BNU$5*(BNU25-BNU$7)/(BNU$8-BNU$7))))))</f>
      </c>
      <c r="BNW25" s="126">
        <f>IF(BNU25&lt;&gt;"",BNU$5,0)</f>
      </c>
      <c r="BNX25" s="125">
        <f>IF(BNU$6=0,RANK(BNU25,BNU$12:BNU$42,0),RANK(BNU25,BNU$12:BNU$42,1))</f>
      </c>
      <c r="BNY25" s="126">
        <v>100</v>
      </c>
      <c r="BNZ25" s="126">
        <f>IF(COUNTA(BNY$12:BNY$42)=0,0.6*BNY$5,IF(BNY25="",0,IF(BNY$6=0,IF(BNY25&gt;=BNY$8,BNY$5,IF(BNY25&lt;BNY$6,0,0.6*BNY$5+0.4*BNY$5*(BNY25-BNY$7)/(BNY$8-BNY$7))),IF(BNY25&lt;=BNY$8,BNY$5,IF(BNY25&gt;BNY$6,0,0.6*BNY$5+0.4*BNY$5*(BNY25-BNY$7)/(BNY$8-BNY$7))))))</f>
      </c>
      <c r="BOA25" s="126">
        <f>IF(BNY25&lt;&gt;"",BNY$5,0)</f>
      </c>
      <c r="BOB25" s="125">
        <f>IF(BNY$6=0,RANK(BNY25,BNY$12:BNY$42,0),RANK(BNY25,BNY$12:BNY$42,1))</f>
      </c>
      <c r="BOC25" s="126">
        <v>1.53</v>
      </c>
      <c r="BOD25" s="126">
        <f>IF(COUNTA(BOC$12:BOC$42)=0,0.6*BOC$5,IF(BOC25="",0,IF(BOC$6=0,IF(BOC25&gt;=BOC$8,BOC$5,IF(BOC25&lt;BOC$6,0,0.6*BOC$5+0.4*BOC$5*(BOC25-BOC$7)/(BOC$8-BOC$7))),IF(BOC25&lt;=BOC$8,BOC$5,IF(BOC25&gt;BOC$6,0,0.6*BOC$5+0.4*BOC$5*(BOC25-BOC$7)/(BOC$8-BOC$7))))))</f>
      </c>
      <c r="BOE25" s="126">
        <f>IF(BOC25&lt;&gt;"",BOC$5,0)</f>
      </c>
      <c r="BOF25" s="125">
        <f>IF(BOC$6=0,RANK(BOC25,BOC$12:BOC$42,0),RANK(BOC25,BOC$12:BOC$42,1))</f>
      </c>
      <c r="BOG25" s="126">
        <v>0</v>
      </c>
      <c r="BOH25" s="126">
        <f>IF(COUNTA(BOG$12:BOG$42)=0,0.6*BOG$5,IF(BOG25="",0,IF(BOG$6=0,IF(BOG25&gt;=BOG$8,BOG$5,IF(BOG25&lt;BOG$6,0,0.6*BOG$5+0.4*BOG$5*(BOG25-BOG$7)/(BOG$8-BOG$7))),IF(BOG25&lt;=BOG$8,BOG$5,IF(BOG25&gt;BOG$6,0,0.6*BOG$5+0.4*BOG$5*(BOG25-BOG$7)/(BOG$8-BOG$7))))))</f>
      </c>
      <c r="BOI25" s="126">
        <f>IF(BOG25&lt;&gt;"",BOG$5,0)</f>
      </c>
      <c r="BOJ25" s="125">
        <f>IF(BOG$6=0,RANK(BOG25,BOG$12:BOG$42,0),RANK(BOG25,BOG$12:BOG$42,1))</f>
      </c>
      <c r="BOK25" s="126">
        <v>38.42701171875</v>
      </c>
      <c r="BOL25" s="126">
        <f>IF(COUNTA(BOK$12:BOK$42)=0,0.6*BOK$5,IF(BOK25="",0,IF(BOK$6=0,IF(BOK25&gt;=BOK$8,BOK$5,IF(BOK25&lt;BOK$6,0,0.6*BOK$5+0.4*BOK$5*(BOK25-BOK$7)/(BOK$8-BOK$7))),IF(BOK25&lt;=BOK$8,BOK$5,IF(BOK25&gt;BOK$6,0,0.6*BOK$5+0.4*BOK$5*(BOK25-BOK$7)/(BOK$8-BOK$7))))))</f>
      </c>
      <c r="BOM25" s="126">
        <f>IF(BOK25&lt;&gt;"",BOK$5,0)</f>
      </c>
      <c r="BON25" s="125">
        <f>IF(BOK$6=0,RANK(BOK25,BOK$12:BOK$42,0),RANK(BOK25,BOK$12:BOK$42,1))</f>
      </c>
      <c r="BOO25" s="126">
        <v>5.444296875</v>
      </c>
      <c r="BOP25" s="126">
        <f>IF(COUNTA(BOO$12:BOO$42)=0,0.6*BOO$5,IF(BOO25="",0,IF(BOO$6=0,IF(BOO25&gt;=BOO$8,BOO$5,IF(BOO25&lt;BOO$6,0,0.6*BOO$5+0.4*BOO$5*(BOO25-BOO$7)/(BOO$8-BOO$7))),IF(BOO25&lt;=BOO$8,BOO$5,IF(BOO25&gt;BOO$6,0,0.6*BOO$5+0.4*BOO$5*(BOO25-BOO$7)/(BOO$8-BOO$7))))))</f>
      </c>
      <c r="BOQ25" s="126">
        <f>IF(BOO25&lt;&gt;"",BOO$5,0)</f>
      </c>
      <c r="BOR25" s="125">
        <f>IF(BOO$6=0,RANK(BOO25,BOO$12:BOO$42,0),RANK(BOO25,BOO$12:BOO$42,1))</f>
      </c>
      <c r="BOS25" s="126">
        <v>98.49</v>
      </c>
      <c r="BOT25" s="126">
        <f>IF(COUNTA(BOS$12:BOS$42)=0,0.6*BOS$5,IF(BOS25="",0,IF(BOS$6=0,IF(BOS25&gt;=BOS$8,BOS$5,IF(BOS25&lt;BOS$6,0,0.6*BOS$5+0.4*BOS$5*(BOS25-BOS$7)/(BOS$8-BOS$7))),IF(BOS25&lt;=BOS$8,BOS$5,IF(BOS25&gt;BOS$6,0,0.6*BOS$5+0.4*BOS$5*(BOS25-BOS$7)/(BOS$8-BOS$7))))))</f>
      </c>
      <c r="BOU25" s="126">
        <f>IF(BOS25&lt;&gt;"",BOS$5,0)</f>
      </c>
      <c r="BOV25" s="125">
        <f>IF(BOS$6=0,RANK(BOS25,BOS$12:BOS$42,0),RANK(BOS25,BOS$12:BOS$42,1))</f>
      </c>
      <c r="BOW25"/>
      <c r="BOX25" s="126">
        <f>IF(COUNTA(BOW$12:BOW$42)=0,0.6*BOW$5,IF(BOW25="",0,IF(BOW$6=0,IF(BOW25&gt;=BOW$8,BOW$5,IF(BOW25&lt;BOW$6,0,0.6*BOW$5+0.4*BOW$5*(BOW25-BOW$7)/(BOW$8-BOW$7))),IF(BOW25&lt;=BOW$8,BOW$5,IF(BOW25&gt;BOW$6,0,0.6*BOW$5+0.4*BOW$5*(BOW25-BOW$7)/(BOW$8-BOW$7))))))</f>
      </c>
      <c r="BOY25" s="126">
        <f>IF(BOW25&lt;&gt;"",BOW$5,0)</f>
      </c>
      <c r="BOZ25" s="125">
        <f>IF(BOW$6=0,RANK(BOW25,BOW$12:BOW$42,0),RANK(BOW25,BOW$12:BOW$42,1))</f>
      </c>
      <c r="BPA25"/>
      <c r="BPB25" s="126">
        <f>IF(COUNTA(BPA$12:BPA$42)=0,0.6*BPA$5,IF(BPA25="",0,IF(BPA$6=0,IF(BPA25&gt;=BPA$8,BPA$5,IF(BPA25&lt;BPA$6,0,0.6*BPA$5+0.4*BPA$5*(BPA25-BPA$7)/(BPA$8-BPA$7))),IF(BPA25&lt;=BPA$8,BPA$5,IF(BPA25&gt;BPA$6,0,0.6*BPA$5+0.4*BPA$5*(BPA25-BPA$7)/(BPA$8-BPA$7))))))</f>
      </c>
      <c r="BPC25" s="126">
        <f>IF(BPA25&lt;&gt;"",BPA$5,0)</f>
      </c>
      <c r="BPD25" s="125">
        <f>IF(BPA$6=0,RANK(BPA25,BPA$12:BPA$42,0),RANK(BPA25,BPA$12:BPA$42,1))</f>
      </c>
      <c r="BPE25"/>
      <c r="BPF25" s="126">
        <f>IF(COUNTA(BPE$12:BPE$42)=0,0.6*BPE$5,IF(BPE25="",0,IF(BPE$6=0,IF(BPE25&gt;=BPE$8,BPE$5,IF(BPE25&lt;BPE$6,0,0.6*BPE$5+0.4*BPE$5*(BPE25-BPE$7)/(BPE$8-BPE$7))),IF(BPE25&lt;=BPE$8,BPE$5,IF(BPE25&gt;BPE$6,0,0.6*BPE$5+0.4*BPE$5*(BPE25-BPE$7)/(BPE$8-BPE$7))))))</f>
      </c>
      <c r="BPG25" s="126">
        <f>IF(BPE25&lt;&gt;"",BPE$5,0)</f>
      </c>
      <c r="BPH25" s="125">
        <f>IF(BPE$6=0,RANK(BPE25,BPE$12:BPE$42,0),RANK(BPE25,BPE$12:BPE$42,1))</f>
      </c>
      <c r="BPI25"/>
      <c r="BPJ25" s="126">
        <f>IF(COUNTA(BPI$12:BPI$42)=0,0.6*BPI$5,IF(BPI25="",0,IF(BPI$6=0,IF(BPI25&gt;=BPI$8,BPI$5,IF(BPI25&lt;BPI$6,0,0.6*BPI$5+0.4*BPI$5*(BPI25-BPI$7)/(BPI$8-BPI$7))),IF(BPI25&lt;=BPI$8,BPI$5,IF(BPI25&gt;BPI$6,0,0.6*BPI$5+0.4*BPI$5*(BPI25-BPI$7)/(BPI$8-BPI$7))))))</f>
      </c>
      <c r="BPK25" s="126">
        <f>IF(BPI25&lt;&gt;"",BPI$5,0)</f>
      </c>
      <c r="BPL25" s="125">
        <f>IF(BPI$6=0,RANK(BPI25,BPI$12:BPI$42,0),RANK(BPI25,BPI$12:BPI$42,1))</f>
      </c>
      <c r="BPM25" s="126">
        <v>99.68</v>
      </c>
      <c r="BPN25" s="126">
        <f>IF(COUNTA(BPM$12:BPM$42)=0,0.6*BPM$5,IF(BPM25="",0,IF(BPM$6=0,IF(BPM25&gt;=BPM$8,BPM$5,IF(BPM25&lt;BPM$6,0,0.6*BPM$5+0.4*BPM$5*(BPM25-BPM$7)/(BPM$8-BPM$7))),IF(BPM25&lt;=BPM$8,BPM$5,IF(BPM25&gt;BPM$6,0,0.6*BPM$5+0.4*BPM$5*(BPM25-BPM$7)/(BPM$8-BPM$7))))))</f>
      </c>
      <c r="BPO25" s="126">
        <f>IF(BPM25&lt;&gt;"",BPM$5,0)</f>
      </c>
      <c r="BPP25" s="125">
        <f>IF(BPM$6=0,RANK(BPM25,BPM$12:BPM$42,0),RANK(BPM25,BPM$12:BPM$42,1))</f>
      </c>
      <c r="BPQ25" s="126">
        <v>100</v>
      </c>
      <c r="BPR25" s="126">
        <f>IF(COUNTA(BPQ$12:BPQ$42)=0,0.6*BPQ$5,IF(BPQ25="",0,IF(BPQ$6=0,IF(BPQ25&gt;=BPQ$8,BPQ$5,IF(BPQ25&lt;BPQ$6,0,0.6*BPQ$5+0.4*BPQ$5*(BPQ25-BPQ$7)/(BPQ$8-BPQ$7))),IF(BPQ25&lt;=BPQ$8,BPQ$5,IF(BPQ25&gt;BPQ$6,0,0.6*BPQ$5+0.4*BPQ$5*(BPQ25-BPQ$7)/(BPQ$8-BPQ$7))))))</f>
      </c>
      <c r="BPS25" s="126">
        <f>IF(BPQ25&lt;&gt;"",BPQ$5,0)</f>
      </c>
      <c r="BPT25" s="125">
        <f>IF(BPQ$6=0,RANK(BPQ25,BPQ$12:BPQ$42,0),RANK(BPQ25,BPQ$12:BPQ$42,1))</f>
      </c>
      <c r="BPU25" s="126">
        <v>2.15</v>
      </c>
      <c r="BPV25" s="126">
        <f>IF(COUNTA(BPU$12:BPU$42)=0,0.6*BPU$5,IF(BPU25="",0,IF(BPU$6=0,IF(BPU25&gt;=BPU$8,BPU$5,IF(BPU25&lt;BPU$6,0,0.6*BPU$5+0.4*BPU$5*(BPU25-BPU$7)/(BPU$8-BPU$7))),IF(BPU25&lt;=BPU$8,BPU$5,IF(BPU25&gt;BPU$6,0,0.6*BPU$5+0.4*BPU$5*(BPU25-BPU$7)/(BPU$8-BPU$7))))))</f>
      </c>
      <c r="BPW25" s="126">
        <f>IF(BPU25&lt;&gt;"",BPU$5,0)</f>
      </c>
      <c r="BPX25" s="125">
        <f>IF(BPU$6=0,RANK(BPU25,BPU$12:BPU$42,0),RANK(BPU25,BPU$12:BPU$42,1))</f>
      </c>
      <c r="BPY25" s="126">
        <v>100</v>
      </c>
      <c r="BPZ25" s="126">
        <f>IF(COUNTA(BPY$12:BPY$42)=0,0.6*BPY$5,IF(BPY25="",0,IF(BPY$6=0,IF(BPY25&gt;=BPY$8,BPY$5,IF(BPY25&lt;BPY$6,0,0.6*BPY$5+0.4*BPY$5*(BPY25-BPY$7)/(BPY$8-BPY$7))),IF(BPY25&lt;=BPY$8,BPY$5,IF(BPY25&gt;BPY$6,0,0.6*BPY$5+0.4*BPY$5*(BPY25-BPY$7)/(BPY$8-BPY$7))))))</f>
      </c>
      <c r="BQA25" s="126">
        <f>IF(BPY25&lt;&gt;"",BPY$5,0)</f>
      </c>
      <c r="BQB25" s="125">
        <f>IF(BPY$6=0,RANK(BPY25,BPY$12:BPY$42,0),RANK(BPY25,BPY$12:BPY$42,1))</f>
      </c>
      <c r="BQC25" s="126">
        <v>100</v>
      </c>
      <c r="BQD25" s="126">
        <f>IF(COUNTA(BQC$12:BQC$42)=0,0.6*BQC$5,IF(BQC25="",0,IF(BQC$6=0,IF(BQC25&gt;=BQC$8,BQC$5,IF(BQC25&lt;BQC$6,0,0.6*BQC$5+0.4*BQC$5*(BQC25-BQC$7)/(BQC$8-BQC$7))),IF(BQC25&lt;=BQC$8,BQC$5,IF(BQC25&gt;BQC$6,0,0.6*BQC$5+0.4*BQC$5*(BQC25-BQC$7)/(BQC$8-BQC$7))))))</f>
      </c>
      <c r="BQE25" s="126">
        <f>IF(BQC25&lt;&gt;"",BQC$5,0)</f>
      </c>
      <c r="BQF25" s="125">
        <f>IF(BQC$6=0,RANK(BQC25,BQC$12:BQC$42,0),RANK(BQC25,BQC$12:BQC$42,1))</f>
      </c>
      <c r="BQG25" s="126">
        <v>2.73</v>
      </c>
      <c r="BQH25" s="126">
        <f>IF(COUNTA(BQG$12:BQG$42)=0,0.6*BQG$5,IF(BQG25="",0,IF(BQG$6=0,IF(BQG25&gt;=BQG$8,BQG$5,IF(BQG25&lt;BQG$6,0,0.6*BQG$5+0.4*BQG$5*(BQG25-BQG$7)/(BQG$8-BQG$7))),IF(BQG25&lt;=BQG$8,BQG$5,IF(BQG25&gt;BQG$6,0,0.6*BQG$5+0.4*BQG$5*(BQG25-BQG$7)/(BQG$8-BQG$7))))))</f>
      </c>
      <c r="BQI25" s="126">
        <f>IF(BQG25&lt;&gt;"",BQG$5,0)</f>
      </c>
      <c r="BQJ25" s="125">
        <f>IF(BQG$6=0,RANK(BQG25,BQG$12:BQG$42,0),RANK(BQG25,BQG$12:BQG$42,1))</f>
      </c>
      <c r="BQK25" s="126">
        <v>100</v>
      </c>
      <c r="BQL25" s="126">
        <f>IF(COUNTA(BQK$12:BQK$42)=0,0.6*BQK$5,IF(BQK25="",0,IF(BQK$6=0,IF(BQK25&gt;=BQK$8,BQK$5,IF(BQK25&lt;BQK$6,0,0.6*BQK$5+0.4*BQK$5*(BQK25-BQK$7)/(BQK$8-BQK$7))),IF(BQK25&lt;=BQK$8,BQK$5,IF(BQK25&gt;BQK$6,0,0.6*BQK$5+0.4*BQK$5*(BQK25-BQK$7)/(BQK$8-BQK$7))))))</f>
      </c>
      <c r="BQM25" s="126">
        <f>IF(BQK25&lt;&gt;"",BQK$5,0)</f>
      </c>
      <c r="BQN25" s="125">
        <f>IF(BQK$6=0,RANK(BQK25,BQK$12:BQK$42,0),RANK(BQK25,BQK$12:BQK$42,1))</f>
      </c>
      <c r="BQO25" s="126">
        <v>2.12</v>
      </c>
      <c r="BQP25" s="126">
        <f>IF(COUNTA(BQO$12:BQO$42)=0,0.6*BQO$5,IF(BQO25="",0,IF(BQO$6=0,IF(BQO25&gt;=BQO$8,BQO$5,IF(BQO25&lt;BQO$6,0,0.6*BQO$5+0.4*BQO$5*(BQO25-BQO$7)/(BQO$8-BQO$7))),IF(BQO25&lt;=BQO$8,BQO$5,IF(BQO25&gt;BQO$6,0,0.6*BQO$5+0.4*BQO$5*(BQO25-BQO$7)/(BQO$8-BQO$7))))))</f>
      </c>
      <c r="BQQ25" s="126">
        <f>IF(BQO25&lt;&gt;"",BQO$5,0)</f>
      </c>
      <c r="BQR25" s="125">
        <f>IF(BQO$6=0,RANK(BQO25,BQO$12:BQO$42,0),RANK(BQO25,BQO$12:BQO$42,1))</f>
      </c>
      <c r="BQS25" s="126">
        <v>0</v>
      </c>
      <c r="BQT25" s="126">
        <f>IF(COUNTA(BQS$12:BQS$42)=0,0.6*BQS$5,IF(BQS25="",0,IF(BQS$6=0,IF(BQS25&gt;=BQS$8,BQS$5,IF(BQS25&lt;BQS$6,0,0.6*BQS$5+0.4*BQS$5*(BQS25-BQS$7)/(BQS$8-BQS$7))),IF(BQS25&lt;=BQS$8,BQS$5,IF(BQS25&gt;BQS$6,0,0.6*BQS$5+0.4*BQS$5*(BQS25-BQS$7)/(BQS$8-BQS$7))))))</f>
      </c>
      <c r="BQU25" s="126">
        <f>IF(BQS25&lt;&gt;"",BQS$5,0)</f>
      </c>
      <c r="BQV25" s="125">
        <f>IF(BQS$6=0,RANK(BQS25,BQS$12:BQS$42,0),RANK(BQS25,BQS$12:BQS$42,1))</f>
      </c>
      <c r="BQW25" s="126">
        <v>33.96</v>
      </c>
      <c r="BQX25" s="126">
        <f>IF(COUNTA(BQW$12:BQW$42)=0,0.6*BQW$5,IF(BQW25="",0,IF(BQW$6=0,IF(BQW25&gt;=BQW$8,BQW$5,IF(BQW25&lt;BQW$6,0,0.6*BQW$5+0.4*BQW$5*(BQW25-BQW$7)/(BQW$8-BQW$7))),IF(BQW25&lt;=BQW$8,BQW$5,IF(BQW25&gt;BQW$6,0,0.6*BQW$5+0.4*BQW$5*(BQW25-BQW$7)/(BQW$8-BQW$7))))))</f>
      </c>
      <c r="BQY25" s="126">
        <f>IF(BQW25&lt;&gt;"",BQW$5,0)</f>
      </c>
      <c r="BQZ25" s="125">
        <f>IF(BQW$6=0,RANK(BQW25,BQW$12:BQW$42,0),RANK(BQW25,BQW$12:BQW$42,1))</f>
      </c>
      <c r="BRA25" s="126">
        <v>6.15</v>
      </c>
      <c r="BRB25" s="126">
        <f>IF(COUNTA(BRA$12:BRA$42)=0,0.6*BRA$5,IF(BRA25="",0,IF(BRA$6=0,IF(BRA25&gt;=BRA$8,BRA$5,IF(BRA25&lt;BRA$6,0,0.6*BRA$5+0.4*BRA$5*(BRA25-BRA$7)/(BRA$8-BRA$7))),IF(BRA25&lt;=BRA$8,BRA$5,IF(BRA25&gt;BRA$6,0,0.6*BRA$5+0.4*BRA$5*(BRA25-BRA$7)/(BRA$8-BRA$7))))))</f>
      </c>
      <c r="BRC25" s="126">
        <f>IF(BRA25&lt;&gt;"",BRA$5,0)</f>
      </c>
      <c r="BRD25" s="125">
        <f>IF(BRA$6=0,RANK(BRA25,BRA$12:BRA$42,0),RANK(BRA25,BRA$12:BRA$42,1))</f>
      </c>
      <c r="BRE25" s="126">
        <v>0.21</v>
      </c>
      <c r="BRF25" s="126">
        <f>IF(COUNTA(BRE$12:BRE$42)=0,0.6*BRE$5,IF(BRE25="",0,IF(BRE$6=0,IF(BRE25&gt;=BRE$8,BRE$5,IF(BRE25&lt;BRE$6,0,0.6*BRE$5+0.4*BRE$5*(BRE25-BRE$7)/(BRE$8-BRE$7))),IF(BRE25&lt;=BRE$8,BRE$5,IF(BRE25&gt;BRE$6,0,0.6*BRE$5+0.4*BRE$5*(BRE25-BRE$7)/(BRE$8-BRE$7))))))</f>
      </c>
      <c r="BRG25" s="126">
        <f>IF(BRE25&lt;&gt;"",BRE$5,0)</f>
      </c>
      <c r="BRH25" s="125">
        <f>IF(BRE$6=0,RANK(BRE25,BRE$12:BRE$42,0),RANK(BRE25,BRE$12:BRE$42,1))</f>
      </c>
      <c r="BRI25" s="126">
        <v>0.09</v>
      </c>
      <c r="BRJ25" s="126">
        <f>IF(COUNTA(BRI$12:BRI$42)=0,0.6*BRI$5,IF(BRI25="",0,IF(BRI$6=0,IF(BRI25&gt;=BRI$8,BRI$5,IF(BRI25&lt;BRI$6,0,0.6*BRI$5+0.4*BRI$5*(BRI25-BRI$7)/(BRI$8-BRI$7))),IF(BRI25&lt;=BRI$8,BRI$5,IF(BRI25&gt;BRI$6,0,0.6*BRI$5+0.4*BRI$5*(BRI25-BRI$7)/(BRI$8-BRI$7))))))</f>
      </c>
      <c r="BRK25" s="126">
        <f>IF(BRI25&lt;&gt;"",BRI$5,0)</f>
      </c>
      <c r="BRL25" s="125">
        <f>IF(BRI$6=0,RANK(BRI25,BRI$12:BRI$42,0),RANK(BRI25,BRI$12:BRI$42,1))</f>
      </c>
      <c r="BRM25" s="126">
        <v>0.05</v>
      </c>
      <c r="BRN25" s="126">
        <f>IF(COUNTA(BRM$12:BRM$42)=0,0.6*BRM$5,IF(BRM25="",0,IF(BRM$6=0,IF(BRM25&gt;=BRM$8,BRM$5,IF(BRM25&lt;BRM$6,0,0.6*BRM$5+0.4*BRM$5*(BRM25-BRM$7)/(BRM$8-BRM$7))),IF(BRM25&lt;=BRM$8,BRM$5,IF(BRM25&gt;BRM$6,0,0.6*BRM$5+0.4*BRM$5*(BRM25-BRM$7)/(BRM$8-BRM$7))))))</f>
      </c>
      <c r="BRO25" s="126">
        <f>IF(BRM25&lt;&gt;"",BRM$5,0)</f>
      </c>
      <c r="BRP25" s="125">
        <f>IF(BRM$6=0,RANK(BRM25,BRM$12:BRM$42,0),RANK(BRM25,BRM$12:BRM$42,1))</f>
      </c>
      <c r="BRQ25"/>
      <c r="BRR25" s="126">
        <f>IF(COUNTA(BRQ$12:BRQ$42)=0,0.6*BRQ$5,IF(BRQ25="",0,IF(BRQ$6=0,IF(BRQ25&gt;=BRQ$8,BRQ$5,IF(BRQ25&lt;BRQ$6,0,0.6*BRQ$5+0.4*BRQ$5*(BRQ25-BRQ$7)/(BRQ$8-BRQ$7))),IF(BRQ25&lt;=BRQ$8,BRQ$5,IF(BRQ25&gt;BRQ$6,0,0.6*BRQ$5+0.4*BRQ$5*(BRQ25-BRQ$7)/(BRQ$8-BRQ$7))))))</f>
      </c>
      <c r="BRS25" s="126">
        <f>IF(BRQ25&lt;&gt;"",BRQ$5,0)</f>
      </c>
      <c r="BRT25" s="125">
        <f>IF(BRQ$6=0,RANK(BRQ25,BRQ$12:BRQ$42,0),RANK(BRQ25,BRQ$12:BRQ$42,1))</f>
      </c>
      <c r="BRU25"/>
      <c r="BRV25" s="126">
        <f>IF(COUNTA(BRU$12:BRU$42)=0,0.6*BRU$5,IF(BRU25="",0,IF(BRU$6=0,IF(BRU25&gt;=BRU$8,BRU$5,IF(BRU25&lt;BRU$6,0,0.6*BRU$5+0.4*BRU$5*(BRU25-BRU$7)/(BRU$8-BRU$7))),IF(BRU25&lt;=BRU$8,BRU$5,IF(BRU25&gt;BRU$6,0,0.6*BRU$5+0.4*BRU$5*(BRU25-BRU$7)/(BRU$8-BRU$7))))))</f>
      </c>
      <c r="BRW25" s="126">
        <f>IF(BRU25&lt;&gt;"",BRU$5,0)</f>
      </c>
      <c r="BRX25" s="125">
        <f>IF(BRU$6=0,RANK(BRU25,BRU$12:BRU$42,0),RANK(BRU25,BRU$12:BRU$42,1))</f>
      </c>
      <c r="BRY25"/>
      <c r="BRZ25" s="126">
        <f>IF(COUNTA(BRY$12:BRY$42)=0,0.6*BRY$5,IF(BRY25="",0,IF(BRY$6=0,IF(BRY25&gt;=BRY$8,BRY$5,IF(BRY25&lt;BRY$6,0,0.6*BRY$5+0.4*BRY$5*(BRY25-BRY$7)/(BRY$8-BRY$7))),IF(BRY25&lt;=BRY$8,BRY$5,IF(BRY25&gt;BRY$6,0,0.6*BRY$5+0.4*BRY$5*(BRY25-BRY$7)/(BRY$8-BRY$7))))))</f>
      </c>
      <c r="BSA25" s="126">
        <f>IF(BRY25&lt;&gt;"",BRY$5,0)</f>
      </c>
      <c r="BSB25" s="125">
        <f>IF(BRY$6=0,RANK(BRY25,BRY$12:BRY$42,0),RANK(BRY25,BRY$12:BRY$42,1))</f>
      </c>
      <c r="BSC25"/>
      <c r="BSD25" s="126">
        <f>IF(COUNTA(BSC$12:BSC$42)=0,0.6*BSC$5,IF(BSC25="",0,IF(BSC$6=0,IF(BSC25&gt;=BSC$8,BSC$5,IF(BSC25&lt;BSC$6,0,0.6*BSC$5+0.4*BSC$5*(BSC25-BSC$7)/(BSC$8-BSC$7))),IF(BSC25&lt;=BSC$8,BSC$5,IF(BSC25&gt;BSC$6,0,0.6*BSC$5+0.4*BSC$5*(BSC25-BSC$7)/(BSC$8-BSC$7))))))</f>
      </c>
      <c r="BSE25" s="126">
        <f>IF(BSC25&lt;&gt;"",BSC$5,0)</f>
      </c>
      <c r="BSF25" s="125">
        <f>IF(BSC$6=0,RANK(BSC25,BSC$12:BSC$42,0),RANK(BSC25,BSC$12:BSC$42,1))</f>
      </c>
      <c r="BSG25"/>
      <c r="BSH25" s="126">
        <f>IF(COUNTA(BSG$12:BSG$42)=0,0.6*BSG$5,IF(BSG25="",0,IF(BSG$6=0,IF(BSG25&gt;=BSG$8,BSG$5,IF(BSG25&lt;BSG$6,0,0.6*BSG$5+0.4*BSG$5*(BSG25-BSG$7)/(BSG$8-BSG$7))),IF(BSG25&lt;=BSG$8,BSG$5,IF(BSG25&gt;BSG$6,0,0.6*BSG$5+0.4*BSG$5*(BSG25-BSG$7)/(BSG$8-BSG$7))))))</f>
      </c>
      <c r="BSI25" s="126">
        <f>IF(BSG25&lt;&gt;"",BSG$5,0)</f>
      </c>
      <c r="BSJ25" s="125">
        <f>IF(BSG$6=0,RANK(BSG25,BSG$12:BSG$42,0),RANK(BSG25,BSG$12:BSG$42,1))</f>
      </c>
      <c r="BSK25"/>
      <c r="BSL25" s="126">
        <f>IF(COUNTA(BSK$12:BSK$42)=0,0.6*BSK$5,IF(BSK25="",0,IF(BSK$6=0,IF(BSK25&gt;=BSK$8,BSK$5,IF(BSK25&lt;BSK$6,0,0.6*BSK$5+0.4*BSK$5*(BSK25-BSK$7)/(BSK$8-BSK$7))),IF(BSK25&lt;=BSK$8,BSK$5,IF(BSK25&gt;BSK$6,0,0.6*BSK$5+0.4*BSK$5*(BSK25-BSK$7)/(BSK$8-BSK$7))))))</f>
      </c>
      <c r="BSM25" s="126">
        <f>IF(BSK25&lt;&gt;"",BSK$5,0)</f>
      </c>
      <c r="BSN25" s="125">
        <f>IF(BSK$6=0,RANK(BSK25,BSK$12:BSK$42,0),RANK(BSK25,BSK$12:BSK$42,1))</f>
      </c>
      <c r="BSO25"/>
      <c r="BSP25" s="126">
        <f>IF(COUNTA(BSO$12:BSO$42)=0,0.6*BSO$5,IF(BSO25="",0,IF(BSO$6=0,IF(BSO25&gt;=BSO$8,BSO$5,IF(BSO25&lt;BSO$6,0,0.6*BSO$5+0.4*BSO$5*(BSO25-BSO$7)/(BSO$8-BSO$7))),IF(BSO25&lt;=BSO$8,BSO$5,IF(BSO25&gt;BSO$6,0,0.6*BSO$5+0.4*BSO$5*(BSO25-BSO$7)/(BSO$8-BSO$7))))))</f>
      </c>
      <c r="BSQ25" s="126">
        <f>IF(BSO25&lt;&gt;"",BSO$5,0)</f>
      </c>
      <c r="BSR25" s="125">
        <f>IF(BSO$6=0,RANK(BSO25,BSO$12:BSO$42,0),RANK(BSO25,BSO$12:BSO$42,1))</f>
      </c>
      <c r="BSS25"/>
      <c r="BST25" s="126">
        <f>IF(COUNTA(BSS$12:BSS$42)=0,0.6*BSS$5,IF(BSS25="",0,IF(BSS$6=0,IF(BSS25&gt;=BSS$8,BSS$5,IF(BSS25&lt;BSS$6,0,0.6*BSS$5+0.4*BSS$5*(BSS25-BSS$7)/(BSS$8-BSS$7))),IF(BSS25&lt;=BSS$8,BSS$5,IF(BSS25&gt;BSS$6,0,0.6*BSS$5+0.4*BSS$5*(BSS25-BSS$7)/(BSS$8-BSS$7))))))</f>
      </c>
      <c r="BSU25" s="126">
        <f>IF(BSS25&lt;&gt;"",BSS$5,0)</f>
      </c>
      <c r="BSV25" s="125">
        <f>IF(BSS$6=0,RANK(BSS25,BSS$12:BSS$42,0),RANK(BSS25,BSS$12:BSS$42,1))</f>
      </c>
      <c r="BSW25"/>
      <c r="BSX25" s="126">
        <f>IF(COUNTA(BSW$12:BSW$42)=0,0.6*BSW$5,IF(BSW25="",0,IF(BSW$6=0,IF(BSW25&gt;=BSW$8,BSW$5,IF(BSW25&lt;BSW$6,0,0.6*BSW$5+0.4*BSW$5*(BSW25-BSW$7)/(BSW$8-BSW$7))),IF(BSW25&lt;=BSW$8,BSW$5,IF(BSW25&gt;BSW$6,0,0.6*BSW$5+0.4*BSW$5*(BSW25-BSW$7)/(BSW$8-BSW$7))))))</f>
      </c>
      <c r="BSY25" s="126">
        <f>IF(BSW25&lt;&gt;"",BSW$5,0)</f>
      </c>
      <c r="BSZ25" s="125">
        <f>IF(BSW$6=0,RANK(BSW25,BSW$12:BSW$42,0),RANK(BSW25,BSW$12:BSW$42,1))</f>
      </c>
      <c r="BTA25"/>
      <c r="BTB25" s="126">
        <f>IF(COUNTA(BTA$12:BTA$42)=0,0.6*BTA$5,IF(BTA25="",0,IF(BTA$6=0,IF(BTA25&gt;=BTA$8,BTA$5,IF(BTA25&lt;BTA$6,0,0.6*BTA$5+0.4*BTA$5*(BTA25-BTA$7)/(BTA$8-BTA$7))),IF(BTA25&lt;=BTA$8,BTA$5,IF(BTA25&gt;BTA$6,0,0.6*BTA$5+0.4*BTA$5*(BTA25-BTA$7)/(BTA$8-BTA$7))))))</f>
      </c>
      <c r="BTC25" s="126">
        <f>IF(BTA25&lt;&gt;"",BTA$5,0)</f>
      </c>
      <c r="BTD25" s="125">
        <f>IF(BTA$6=0,RANK(BTA25,BTA$12:BTA$42,0),RANK(BTA25,BTA$12:BTA$42,1))</f>
      </c>
      <c r="BTE25"/>
      <c r="BTF25" s="126">
        <f>IF(COUNTA(BTE$12:BTE$42)=0,0.6*BTE$5,IF(BTE25="",0,IF(BTE$6=0,IF(BTE25&gt;=BTE$8,BTE$5,IF(BTE25&lt;BTE$6,0,0.6*BTE$5+0.4*BTE$5*(BTE25-BTE$7)/(BTE$8-BTE$7))),IF(BTE25&lt;=BTE$8,BTE$5,IF(BTE25&gt;BTE$6,0,0.6*BTE$5+0.4*BTE$5*(BTE25-BTE$7)/(BTE$8-BTE$7))))))</f>
      </c>
      <c r="BTG25" s="126">
        <f>IF(BTE25&lt;&gt;"",BTE$5,0)</f>
      </c>
      <c r="BTH25" s="125">
        <f>IF(BTE$6=0,RANK(BTE25,BTE$12:BTE$42,0),RANK(BTE25,BTE$12:BTE$42,1))</f>
      </c>
      <c r="BTI25" s="126">
        <v>0.71</v>
      </c>
      <c r="BTJ25" s="126">
        <f>IF(COUNTA(BTI$12:BTI$42)=0,0.6*BTI$5,IF(BTI25="",0,IF(BTI$6=0,IF(BTI25&gt;=BTI$8,BTI$5,IF(BTI25&lt;BTI$6,0,0.6*BTI$5+0.4*BTI$5*(BTI25-BTI$7)/(BTI$8-BTI$7))),IF(BTI25&lt;=BTI$8,BTI$5,IF(BTI25&gt;BTI$6,0,0.6*BTI$5+0.4*BTI$5*(BTI25-BTI$7)/(BTI$8-BTI$7))))))</f>
      </c>
      <c r="BTK25" s="126">
        <f>IF(BTI25&lt;&gt;"",BTI$5,0)</f>
      </c>
      <c r="BTL25" s="125">
        <f>IF(BTI$6=0,RANK(BTI25,BTI$12:BTI$42,0),RANK(BTI25,BTI$12:BTI$42,1))</f>
      </c>
      <c r="BTM25" s="126">
        <v>0.78</v>
      </c>
      <c r="BTN25" s="126">
        <f>IF(COUNTA(BTM$12:BTM$42)=0,0.6*BTM$5,IF(BTM25="",0,IF(BTM$6=0,IF(BTM25&gt;=BTM$8,BTM$5,IF(BTM25&lt;BTM$6,0,0.6*BTM$5+0.4*BTM$5*(BTM25-BTM$7)/(BTM$8-BTM$7))),IF(BTM25&lt;=BTM$8,BTM$5,IF(BTM25&gt;BTM$6,0,0.6*BTM$5+0.4*BTM$5*(BTM25-BTM$7)/(BTM$8-BTM$7))))))</f>
      </c>
      <c r="BTO25" s="126">
        <f>IF(BTM25&lt;&gt;"",BTM$5,0)</f>
      </c>
      <c r="BTP25" s="125">
        <f>IF(BTM$6=0,RANK(BTM25,BTM$12:BTM$42,0),RANK(BTM25,BTM$12:BTM$42,1))</f>
      </c>
      <c r="BTQ25" s="126">
        <v>2.42</v>
      </c>
      <c r="BTR25" s="126">
        <f>IF(COUNTA(BTQ$12:BTQ$42)=0,0.6*BTQ$5,IF(BTQ25="",0,IF(BTQ$6=0,IF(BTQ25&gt;=BTQ$8,BTQ$5,IF(BTQ25&lt;BTQ$6,0,0.6*BTQ$5+0.4*BTQ$5*(BTQ25-BTQ$7)/(BTQ$8-BTQ$7))),IF(BTQ25&lt;=BTQ$8,BTQ$5,IF(BTQ25&gt;BTQ$6,0,0.6*BTQ$5+0.4*BTQ$5*(BTQ25-BTQ$7)/(BTQ$8-BTQ$7))))))</f>
      </c>
      <c r="BTS25" s="126">
        <f>IF(BTQ25&lt;&gt;"",BTQ$5,0)</f>
      </c>
      <c r="BTT25" s="125">
        <f>IF(BTQ$6=0,RANK(BTQ25,BTQ$12:BTQ$42,0),RANK(BTQ25,BTQ$12:BTQ$42,1))</f>
      </c>
      <c r="BTU25" s="126">
        <v>98.73</v>
      </c>
      <c r="BTV25" s="126">
        <f>IF(COUNTA(BTU$12:BTU$42)=0,0.6*BTU$5,IF(BTU25="",0,IF(BTU$6=0,IF(BTU25&gt;=BTU$8,BTU$5,IF(BTU25&lt;BTU$6,0,0.6*BTU$5+0.4*BTU$5*(BTU25-BTU$7)/(BTU$8-BTU$7))),IF(BTU25&lt;=BTU$8,BTU$5,IF(BTU25&gt;BTU$6,0,0.6*BTU$5+0.4*BTU$5*(BTU25-BTU$7)/(BTU$8-BTU$7))))))</f>
      </c>
      <c r="BTW25" s="126">
        <f>IF(BTU25&lt;&gt;"",BTU$5,0)</f>
      </c>
      <c r="BTX25" s="125">
        <f>IF(BTU$6=0,RANK(BTU25,BTU$12:BTU$42,0),RANK(BTU25,BTU$12:BTU$42,1))</f>
      </c>
      <c r="BTY25" s="126">
        <v>96.37</v>
      </c>
      <c r="BTZ25" s="126">
        <f>IF(COUNTA(BTY$12:BTY$42)=0,0.6*BTY$5,IF(BTY25="",0,IF(BTY$6=0,IF(BTY25&gt;=BTY$8,BTY$5,IF(BTY25&lt;BTY$6,0,0.6*BTY$5+0.4*BTY$5*(BTY25-BTY$7)/(BTY$8-BTY$7))),IF(BTY25&lt;=BTY$8,BTY$5,IF(BTY25&gt;BTY$6,0,0.6*BTY$5+0.4*BTY$5*(BTY25-BTY$7)/(BTY$8-BTY$7))))))</f>
      </c>
      <c r="BUA25" s="126">
        <f>IF(BTY25&lt;&gt;"",BTY$5,0)</f>
      </c>
      <c r="BUB25" s="125">
        <f>IF(BTY$6=0,RANK(BTY25,BTY$12:BTY$42,0),RANK(BTY25,BTY$12:BTY$42,1))</f>
      </c>
      <c r="BUC25" s="126">
        <v>98.06</v>
      </c>
      <c r="BUD25" s="126">
        <f>IF(COUNTA(BUC$12:BUC$42)=0,0.6*BUC$5,IF(BUC25="",0,IF(BUC$6=0,IF(BUC25&gt;=BUC$8,BUC$5,IF(BUC25&lt;BUC$6,0,0.6*BUC$5+0.4*BUC$5*(BUC25-BUC$7)/(BUC$8-BUC$7))),IF(BUC25&lt;=BUC$8,BUC$5,IF(BUC25&gt;BUC$6,0,0.6*BUC$5+0.4*BUC$5*(BUC25-BUC$7)/(BUC$8-BUC$7))))))</f>
      </c>
      <c r="BUE25" s="126">
        <f>IF(BUC25&lt;&gt;"",BUC$5,0)</f>
      </c>
      <c r="BUF25" s="125">
        <f>IF(BUC$6=0,RANK(BUC25,BUC$12:BUC$42,0),RANK(BUC25,BUC$12:BUC$42,1))</f>
      </c>
      <c r="BUG25" s="126">
        <v>1.81</v>
      </c>
      <c r="BUH25" s="126">
        <f>IF(COUNTA(BUG$12:BUG$42)=0,0.6*BUG$5,IF(BUG25="",0,IF(BUG$6=0,IF(BUG25&gt;=BUG$8,BUG$5,IF(BUG25&lt;BUG$6,0,0.6*BUG$5+0.4*BUG$5*(BUG25-BUG$7)/(BUG$8-BUG$7))),IF(BUG25&lt;=BUG$8,BUG$5,IF(BUG25&gt;BUG$6,0,0.6*BUG$5+0.4*BUG$5*(BUG25-BUG$7)/(BUG$8-BUG$7))))))</f>
      </c>
      <c r="BUI25" s="126">
        <f>IF(BUG25&lt;&gt;"",BUG$5,0)</f>
      </c>
      <c r="BUJ25" s="125">
        <f>IF(BUG$6=0,RANK(BUG25,BUG$12:BUG$42,0),RANK(BUG25,BUG$12:BUG$42,1))</f>
      </c>
      <c r="BUK25" s="126">
        <v>2.24</v>
      </c>
      <c r="BUL25" s="126">
        <f>IF(COUNTA(BUK$12:BUK$42)=0,0.6*BUK$5,IF(BUK25="",0,IF(BUK$6=0,IF(BUK25&gt;=BUK$8,BUK$5,IF(BUK25&lt;BUK$6,0,0.6*BUK$5+0.4*BUK$5*(BUK25-BUK$7)/(BUK$8-BUK$7))),IF(BUK25&lt;=BUK$8,BUK$5,IF(BUK25&gt;BUK$6,0,0.6*BUK$5+0.4*BUK$5*(BUK25-BUK$7)/(BUK$8-BUK$7))))))</f>
      </c>
      <c r="BUM25" s="126">
        <f>IF(BUK25&lt;&gt;"",BUK$5,0)</f>
      </c>
      <c r="BUN25" s="125">
        <f>IF(BUK$6=0,RANK(BUK25,BUK$12:BUK$42,0),RANK(BUK25,BUK$12:BUK$42,1))</f>
      </c>
      <c r="BUO25" s="126">
        <v>25.28</v>
      </c>
      <c r="BUP25" s="126">
        <f>IF(COUNTA(BUO$12:BUO$42)=0,0.6*BUO$5,IF(BUO25="",0,IF(AND(BUO25&gt;=BUO$7,BUO25&lt;=BUO$8),BUO$5,0)))</f>
      </c>
      <c r="BUQ25" s="126">
        <f>IF(BUO25&lt;&gt;"",BUO$5,0)</f>
      </c>
      <c r="BUR25" s="125">
        <f>IF(BUO$6=0,RANK(BUO25,BUO$12:BUO$42,0),RANK(BUO25,BUO$12:BUO$42,1))</f>
      </c>
      <c r="BUS25" s="126">
        <v>0.54</v>
      </c>
      <c r="BUT25" s="126">
        <f>IF(COUNTA(BUS$12:BUS$42)=0,0.6*BUS$5,IF(BUS25="",0,IF(BUS$6=0,IF(BUS25&gt;=BUS$8,BUS$5,IF(BUS25&lt;BUS$6,0,0.6*BUS$5+0.4*BUS$5*(BUS25-BUS$7)/(BUS$8-BUS$7))),IF(BUS25&lt;=BUS$8,BUS$5,IF(BUS25&gt;BUS$6,0,0.6*BUS$5+0.4*BUS$5*(BUS25-BUS$7)/(BUS$8-BUS$7))))))</f>
      </c>
      <c r="BUU25" s="126">
        <f>IF(BUS25&lt;&gt;"",BUS$5,0)</f>
      </c>
      <c r="BUV25" s="125">
        <f>IF(BUS$6=0,RANK(BUS25,BUS$12:BUS$42,0),RANK(BUS25,BUS$12:BUS$42,1))</f>
      </c>
      <c r="BUW25" s="126">
        <v>0.0242777373148823</v>
      </c>
      <c r="BUX25" s="126">
        <f>IF(COUNTA(BUW$12:BUW$42)=0,0.6*BUW$5,IF(BUW25="",0,IF(BUW$6=0,IF(BUW25&gt;=BUW$8,BUW$5,IF(BUW25&lt;BUW$6,0,0.6*BUW$5+0.4*BUW$5*(BUW25-BUW$7)/(BUW$8-BUW$7))),IF(BUW25&lt;=BUW$8,BUW$5,IF(BUW25&gt;BUW$6,0,0.6*BUW$5+0.4*BUW$5*(BUW25-BUW$7)/(BUW$8-BUW$7))))))</f>
      </c>
      <c r="BUY25" s="126">
        <f>IF(BUW25&lt;&gt;"",BUW$5,0)</f>
      </c>
      <c r="BUZ25" s="125">
        <f>IF(BUW$6=0,RANK(BUW25,BUW$12:BUW$42,0),RANK(BUW25,BUW$12:BUW$42,1))</f>
      </c>
      <c r="BVA25" s="126">
        <v>0.199</v>
      </c>
      <c r="BVB25" s="126">
        <f>IF(COUNTA(BVA$12:BVA$42)=0,0.6*BVA$5,IF(BVA25="",0,IF(BVA$6=0,IF(BVA25&gt;=BVA$8,BVA$5,IF(BVA25&lt;BVA$6,0,0.6*BVA$5+0.4*BVA$5*(BVA25-BVA$7)/(BVA$8-BVA$7))),IF(BVA25&lt;=BVA$8,BVA$5,IF(BVA25&gt;BVA$6,0,0.6*BVA$5+0.4*BVA$5*(BVA25-BVA$7)/(BVA$8-BVA$7))))))</f>
      </c>
      <c r="BVC25" s="126">
        <f>IF(BVA25&lt;&gt;"",BVA$5,0)</f>
      </c>
      <c r="BVD25" s="125">
        <f>IF(BVA$6=0,RANK(BVA25,BVA$12:BVA$42,0),RANK(BVA25,BVA$12:BVA$42,1))</f>
      </c>
      <c r="BVE25" s="126">
        <v>0.155</v>
      </c>
      <c r="BVF25" s="126">
        <f>IF(COUNTA(BVE$12:BVE$42)=0,0.6*BVE$5,IF(BVE25="",0,IF(BVE$6=0,IF(BVE25&gt;=BVE$8,BVE$5,IF(BVE25&lt;BVE$6,0,0.6*BVE$5+0.4*BVE$5*(BVE25-BVE$7)/(BVE$8-BVE$7))),IF(BVE25&lt;=BVE$8,BVE$5,IF(BVE25&gt;BVE$6,0,0.6*BVE$5+0.4*BVE$5*(BVE25-BVE$7)/(BVE$8-BVE$7))))))</f>
      </c>
      <c r="BVG25" s="126">
        <f>IF(BVE25&lt;&gt;"",BVE$5,0)</f>
      </c>
      <c r="BVH25" s="125">
        <f>IF(BVE$6=0,RANK(BVE25,BVE$12:BVE$42,0),RANK(BVE25,BVE$12:BVE$42,1))</f>
      </c>
      <c r="BVI25" s="126">
        <v>40.3506175277819</v>
      </c>
      <c r="BVJ25" s="126">
        <f>IF(COUNTA(BVI$12:BVI$42)=0,0.6*BVI$5,IF(BVI25="",0,IF(BVI$6=0,IF(BVI25&gt;=BVI$8,BVI$5,IF(BVI25&lt;BVI$6,0,0.6*BVI$5+0.4*BVI$5*(BVI25-BVI$7)/(BVI$8-BVI$7))),IF(BVI25&lt;=BVI$8,BVI$5,IF(BVI25&gt;BVI$6,0,0.6*BVI$5+0.4*BVI$5*(BVI25-BVI$7)/(BVI$8-BVI$7))))))</f>
      </c>
      <c r="BVK25" s="126">
        <f>IF(BVI25&lt;&gt;"",BVI$5,0)</f>
      </c>
      <c r="BVL25" s="125">
        <f>IF(BVI$6=0,RANK(BVI25,BVI$12:BVI$42,0),RANK(BVI25,BVI$12:BVI$42,1))</f>
      </c>
      <c r="BVM25" s="126">
        <v>0.68</v>
      </c>
      <c r="BVN25" s="126">
        <f>IF(COUNTA(BVM$12:BVM$42)=0,0.6*BVM$5,IF(BVM25="",0,IF(BVM$6=0,IF(BVM25&gt;=BVM$8,BVM$5,IF(BVM25&lt;BVM$6,0,0.6*BVM$5+0.4*BVM$5*(BVM25-BVM$7)/(BVM$8-BVM$7))),IF(BVM25&lt;=BVM$8,BVM$5,IF(BVM25&gt;BVM$6,0,0.6*BVM$5+0.4*BVM$5*(BVM25-BVM$7)/(BVM$8-BVM$7))))))</f>
      </c>
      <c r="BVO25" s="126">
        <f>IF(BVM25&lt;&gt;"",BVM$5,0)</f>
      </c>
      <c r="BVP25" s="125">
        <f>IF(BVM$6=0,RANK(BVM25,BVM$12:BVM$42,0),RANK(BVM25,BVM$12:BVM$42,1))</f>
      </c>
      <c r="BVQ25" s="126">
        <v>2.16</v>
      </c>
      <c r="BVR25" s="126">
        <f>IF(COUNTA(BVQ$12:BVQ$42)=0,0.6*BVQ$5,IF(BVQ25="",0,IF(BVQ$6=0,IF(BVQ25&gt;=BVQ$8,BVQ$5,IF(BVQ25&lt;BVQ$6,0,0.6*BVQ$5+0.4*BVQ$5*(BVQ25-BVQ$7)/(BVQ$8-BVQ$7))),IF(BVQ25&lt;=BVQ$8,BVQ$5,IF(BVQ25&gt;BVQ$6,0,0.6*BVQ$5+0.4*BVQ$5*(BVQ25-BVQ$7)/(BVQ$8-BVQ$7))))))</f>
      </c>
      <c r="BVS25" s="126">
        <f>IF(BVQ25&lt;&gt;"",BVQ$5,0)</f>
      </c>
      <c r="BVT25" s="125">
        <f>IF(BVQ$6=0,RANK(BVQ25,BVQ$12:BVQ$42,0),RANK(BVQ25,BVQ$12:BVQ$42,1))</f>
      </c>
      <c r="BVU25" s="126">
        <v>104.2477373432</v>
      </c>
      <c r="BVV25" s="126">
        <f>IF(COUNTA(BVU$12:BVU$42)=0,0.6*BVU$5,IF(BVU25="",0,IF(BVU$6=0,IF(BVU25&gt;=BVU$8,BVU$5,IF(BVU25&lt;BVU$6,0,0.6*BVU$5+0.4*BVU$5*(BVU25-BVU$7)/(BVU$8-BVU$7))),IF(BVU25&lt;=BVU$8,BVU$5,IF(BVU25&gt;BVU$6,0,0.6*BVU$5+0.4*BVU$5*(BVU25-BVU$7)/(BVU$8-BVU$7))))))</f>
      </c>
      <c r="BVW25" s="126">
        <f>IF(BVU25&lt;&gt;"",BVU$5,0)</f>
      </c>
      <c r="BVX25" s="125">
        <f>IF(BVU$6=0,RANK(BVU25,BVU$12:BVU$42,0),RANK(BVU25,BVU$12:BVU$42,1))</f>
      </c>
      <c r="BVY25" s="126">
        <v>99.5352827625652</v>
      </c>
      <c r="BVZ25" s="126">
        <f>IF(COUNTA(BVY$12:BVY$42)=0,0.6*BVY$5,IF(BVY25="",0,IF(BVY$6=0,IF(BVY25&gt;=BVY$8,BVY$5,IF(BVY25&lt;BVY$6,0,0.6*BVY$5+0.4*BVY$5*(BVY25-BVY$7)/(BVY$8-BVY$7))),IF(BVY25&lt;=BVY$8,BVY$5,IF(BVY25&gt;BVY$6,0,0.6*BVY$5+0.4*BVY$5*(BVY25-BVY$7)/(BVY$8-BVY$7))))))</f>
      </c>
      <c r="BWA25" s="126">
        <f>IF(BVY25&lt;&gt;"",BVY$5,0)</f>
      </c>
      <c r="BWB25" s="125">
        <f>IF(BVY$6=0,RANK(BVY25,BVY$12:BVY$42,0),RANK(BVY25,BVY$12:BVY$42,1))</f>
      </c>
      <c r="BWC25" s="126">
        <v>100</v>
      </c>
      <c r="BWD25" s="126">
        <f>IF(COUNTA(BWC$12:BWC$42)=0,0.6*BWC$5,IF(BWC25="",0,IF(BWC$6=0,IF(BWC25&gt;=BWC$8,BWC$5,IF(BWC25&lt;BWC$6,0,0.6*BWC$5+0.4*BWC$5*(BWC25-BWC$7)/(BWC$8-BWC$7))),IF(BWC25&lt;=BWC$8,BWC$5,IF(BWC25&gt;BWC$6,0,0.6*BWC$5+0.4*BWC$5*(BWC25-BWC$7)/(BWC$8-BWC$7))))))</f>
      </c>
      <c r="BWE25" s="126">
        <f>IF(BWC25&lt;&gt;"",BWC$5,0)</f>
      </c>
      <c r="BWF25" s="125">
        <f>IF(BWC$6=0,RANK(BWC25,BWC$12:BWC$42,0),RANK(BWC25,BWC$12:BWC$42,1))</f>
      </c>
      <c r="BWG25" s="126">
        <v>98.7273897190248</v>
      </c>
      <c r="BWH25" s="126">
        <f>IF(COUNTA(BWG$12:BWG$42)=0,0.6*BWG$5,IF(BWG25="",0,IF(BWG$6=0,IF(BWG25&gt;=BWG$8,BWG$5,IF(BWG25&lt;BWG$6,0,0.6*BWG$5+0.4*BWG$5*(BWG25-BWG$7)/(BWG$8-BWG$7))),IF(BWG25&lt;=BWG$8,BWG$5,IF(BWG25&gt;BWG$6,0,0.6*BWG$5+0.4*BWG$5*(BWG25-BWG$7)/(BWG$8-BWG$7))))))</f>
      </c>
      <c r="BWI25" s="126">
        <f>IF(BWG25&lt;&gt;"",BWG$5,0)</f>
      </c>
      <c r="BWJ25" s="125">
        <f>IF(BWG$6=0,RANK(BWG25,BWG$12:BWG$42,0),RANK(BWG25,BWG$12:BWG$42,1))</f>
      </c>
      <c r="BWK25" s="126">
        <v>9</v>
      </c>
      <c r="BWL25" s="126">
        <f>IF(COUNTA(BWK$12:BWK$42)=0,0.6*BWK$5,IF(BWK25="",0,IF(AND(BWK25&gt;=BWK$7,BWK25&lt;=BWK$8),BWK$5,0)))</f>
      </c>
      <c r="BWM25" s="126">
        <f>IF(BWK25&lt;&gt;"",BWK$5,0)</f>
      </c>
      <c r="BWN25" s="125">
        <f>IF(BWK$6=0,RANK(BWK25,BWK$12:BWK$42,0),RANK(BWK25,BWK$12:BWK$42,1))</f>
      </c>
      <c r="BWO25" s="126">
        <v>0.22</v>
      </c>
      <c r="BWP25" s="126">
        <f>IF(COUNTA(BWO$12:BWO$42)=0,0.6*BWO$5,IF(BWO25="",0,IF(BWO$6=0,IF(BWO25&gt;=BWO$8,BWO$5,IF(BWO25&lt;BWO$6,0,0.6*BWO$5+0.4*BWO$5*(BWO25-BWO$7)/(BWO$8-BWO$7))),IF(BWO25&lt;=BWO$8,BWO$5,IF(BWO25&gt;BWO$6,0,0.6*BWO$5+0.4*BWO$5*(BWO25-BWO$7)/(BWO$8-BWO$7))))))</f>
      </c>
      <c r="BWQ25" s="126">
        <f>IF(BWO25&lt;&gt;"",BWO$5,0)</f>
      </c>
      <c r="BWR25" s="125">
        <f>IF(BWO$6=0,RANK(BWO25,BWO$12:BWO$42,0),RANK(BWO25,BWO$12:BWO$42,1))</f>
      </c>
      <c r="BWS25" s="126">
        <v>0.86</v>
      </c>
      <c r="BWT25" s="126">
        <f>IF(COUNTA(BWS$12:BWS$42)=0,0.6*BWS$5,IF(BWS25="",0,IF(BWS$6=0,IF(BWS25&gt;=BWS$8,BWS$5,IF(BWS25&lt;BWS$6,0,0.6*BWS$5+0.4*BWS$5*(BWS25-BWS$7)/(BWS$8-BWS$7))),IF(BWS25&lt;=BWS$8,BWS$5,IF(BWS25&gt;BWS$6,0,0.6*BWS$5+0.4*BWS$5*(BWS25-BWS$7)/(BWS$8-BWS$7))))))</f>
      </c>
      <c r="BWU25" s="126">
        <f>IF(BWS25&lt;&gt;"",BWS$5,0)</f>
      </c>
      <c r="BWV25" s="125">
        <f>IF(BWS$6=0,RANK(BWS25,BWS$12:BWS$42,0),RANK(BWS25,BWS$12:BWS$42,1))</f>
      </c>
      <c r="BWW25" s="125" t="s">
        <v>29</v>
      </c>
      <c r="BWX25" s="125">
        <f>(F25+J25+N25+R25+V25+Z25+AD25+AH25+AL25)*100</f>
      </c>
      <c r="BWY25" s="125">
        <f>RANK(BWX25,BWX$12:BWX$42,0)</f>
      </c>
      <c r="BWZ25" s="125" t="s">
        <v>29</v>
      </c>
      <c r="BXA25" s="125">
        <f>(AP25+AT25+AX25+BB25+BF25+BJ25+BN25+BR25+BV25+BZ25+CD25+CH25+CL25+CP25)*100</f>
      </c>
      <c r="BXB25" s="125">
        <f>RANK(BXA25,BXA$12:BXA$42,0)</f>
      </c>
      <c r="BXC25" s="125" t="s">
        <v>29</v>
      </c>
      <c r="BXD25" s="125">
        <f>(CT25)*100</f>
      </c>
      <c r="BXE25" s="125">
        <f>RANK(BXD25,BXD$12:BXD$42,0)</f>
      </c>
      <c r="BXF25" s="125" t="s">
        <v>29</v>
      </c>
      <c r="BXG25" s="125">
        <f>(CX25+DB25+DF25+DJ25+DN25+DR25+DV25+DZ25+EE25+EJ25+EO25+ET25+EY25+FD25+FI25+FN25+FS25+FX25+GC25+GH25+GM25+GR25+GW25+HB25+HG25+HL25+HQ25+HV25+IA25+IF25+IK25+IP25+IU25+IZ25+JE25+JJ25+JO25+JT25+JY25+KD25+KI25+KN25+KS25+KX25+LC25+LH25+LM25+LR25+LW25+MB25+MG25+ML25+MQ25+MV25+NA25+NF25+NK25+NP25+NU25+NZ25+OE25+OJ25+OO25+OT25+OY25+PD25+PI25+PN25+PS25+PX25+QC25+QH25+QM25+QR25+QW25+RB25+RG25+RL25+RQ25+RV25+SA25+SF25+SK25+SP25+SU25+SZ25+TE25+TJ25+TO25+TT25+TY25+UD25+UI25+UN25+US25+UX25+VC25+VH25+VM25+VR25+VW25+WB25+WG25+WL25+WQ25+WV25+XA25+XF25+XK25+XP25+XU25+XZ25+YE25+YJ25+YO25+YT25+YY25+ZD25+ZI25+ZN25+ZS25+ZX25+AAC25+AAH25+AAM25+AAR25+AAW25+ABB25+ABG25+ABL25+ABQ25+ABV25+ACA25+ACF25+ACK25+ACP25+ACU25+ACZ25+ADE25+ADJ25+ADO25+ADT25+ADY25+AED25+AEI25+AEN25+AES25+AEX25+AFC25+AFH25+AFM25+AFR25+AFW25+AGB25+AGG25+AGL25+AGQ25+AGV25+AHA25+AHF25+AHK25+AHP25+AHU25+AHZ25+AIE25+AIJ25+AIO25+AIT25+AIY25+AJD25+AJI25+AJN25+AJS25+AJX25+AKC25+AKH25+AKM25+AKR25+AKW25+ALB25+ALG25+ALL25+ALQ25+ALV25+AMA25+AMF25+AMK25+AMP25+AMU25+AMZ25+ANE25+ANJ25+ANO25+ANT25+ANY25+AOD25+AOI25+AON25+AOS25+AOX25+APC25+APH25+APM25+APR25+APW25+AQB25+AQG25+AQL25+AQQ25+AQV25+ARA25+ARF25+ARK25+ARP25+ARU25+ARZ25+ASE25+ASJ25+ASO25+AST25+ASY25+ATD25+ATI25+ATN25+ATS25+ATX25+AUC25+AUH25)*100</f>
      </c>
      <c r="BXH25" s="125">
        <f>RANK(BXG25,BXG$12:BXG$42,0)</f>
      </c>
      <c r="BXI25" s="125" t="s">
        <v>29</v>
      </c>
      <c r="BXJ25" s="125">
        <f>(AUL25+AUP25+AUT25+AUX25+AVB25+AVF25+AVJ25+AVN25+AVR25+AVV25+AVZ25+AWD25+AWH25+AWL25+AWP25+AWT25+AWX25+AXB25+AXF25+AXJ25+AXN25+AXR25+AXV25+AXZ25+AYD25+AYH25+AYL25+AYP25+AYT25+AYX25+AZB25+AZF25+AZJ25+AZN25+AZR25+AZV25+AZZ25+BAD25+BAH25+BAL25+BAP25+BAT25+BAX25+BBB25+BBF25+BBJ25+BBN25+BBR25+BBV25+BBZ25+BCD25+BCH25+BCL25+BCP25+BCT25+BCX25+BDB25+BDF25+BDJ25+BDN25+BDR25+BDV25+BDZ25+BED25+BEH25+BEL25+BEP25+BET25+BEX25+BFB25+BFF25+BFJ25+BFN25+BFR25+BFV25+BFZ25+BGD25+BGH25+BGL25+BGP25+BGT25+BGX25+BHB25+BHF25+BHJ25+BHN25+BHR25+BHV25+BHZ25+BID25+BIH25+BIL25+BIP25+BIT25+BIX25+BJB25+BJF25+BJJ25+BJN25+BJR25+BJV25+BJZ25+BKD25+BKH25+BKL25+BKP25+BKT25+BKX25+BLB25+BLF25+BLJ25+BLN25+BLR25+BLV25+BLZ25+BMD25+BMH25+BML25+BMP25+BMT25+BMX25+BNB25+BNF25+BNJ25+BNN25+BNR25+BNV25+BNZ25+BOD25+BOH25+BOL25+BOP25+BOT25+BOX25+BPB25+BPF25+BPJ25+BPN25+BPR25+BPV25+BPZ25+BQD25+BQH25+BQL25+BQP25+BQT25+BQX25+BRB25)*100</f>
      </c>
      <c r="BXK25" s="125">
        <f>RANK(BXJ25,BXJ$12:BXJ$42,0)</f>
      </c>
      <c r="BXL25" s="125" t="s">
        <v>29</v>
      </c>
      <c r="BXM25" s="125">
        <f>(BRF25+BRJ25+BRN25+BRR25+BRV25+BRZ25+BSD25+BSH25+BSL25+BSP25+BST25+BSX25+BTB25+BTF25+BTJ25+BTN25+BTR25)*100</f>
      </c>
      <c r="BXN25" s="125">
        <f>RANK(BXM25,BXM$12:BXM$42,0)</f>
      </c>
      <c r="BXO25" s="125" t="s">
        <v>29</v>
      </c>
      <c r="BXP25" s="125">
        <f>(BTV25+BTZ25+BUD25+BUH25+BUL25)*100</f>
      </c>
      <c r="BXQ25" s="125">
        <f>RANK(BXP25,BXP$12:BXP$42,0)</f>
      </c>
      <c r="BXR25" s="125" t="s">
        <v>29</v>
      </c>
      <c r="BXS25" s="125">
        <f>(BUP25+BUT25+BUX25)*100</f>
      </c>
      <c r="BXT25" s="125">
        <f>RANK(BXS25,BXS$12:BXS$42,0)</f>
      </c>
      <c r="BXU25" s="125" t="s">
        <v>29</v>
      </c>
      <c r="BXV25" s="125">
        <f>(BVB25+BVF25+BVJ25+BVN25+BVR25+BVV25+BVZ25+BWD25+BWH25+BWL25+BWP25+BWT25)*100</f>
      </c>
      <c r="BXW25" s="125">
        <f>RANK(BXV25,BXV$12:BXV$42,0)</f>
      </c>
    </row>
    <row r="26">
      <c r="A26" s="125" t="s">
        <v>30</v>
      </c>
      <c r="B26" s="125">
        <f>A26</f>
      </c>
      <c r="C26" s="125">
        <f>(F26+J26+N26+R26+V26+Z26+AD26+AH26+AL26+AP26+AT26+AX26+BB26+BF26+BJ26+BN26+BR26+BV26+BZ26+CD26+CH26+CL26+CP26+CT26+CX26+DB26+DF26+DJ26+DN26+DR26+DV26+DZ26+EE26+EJ26+EO26+ET26+EY26+FD26+FI26+FN26+FS26+FX26+GC26+GH26+GM26+GR26+GW26+HB26+HG26+HL26+HQ26+HV26+IA26+IF26+IK26+IP26+IU26+IZ26+JE26+JJ26+JO26+JT26+JY26+KD26+KI26+KN26+KS26+KX26+LC26+LH26+LM26+LR26+LW26+MB26+MG26+ML26+MQ26+MV26+NA26+NF26+NK26+NP26+NU26+NZ26+OE26+OJ26+OO26+OT26+OY26+PD26+PI26+PN26+PS26+PX26+QC26+QH26+QM26+QR26+QW26+RB26+RG26+RL26+RQ26+RV26+SA26+SF26+SK26+SP26+SU26+SZ26+TE26+TJ26+TO26+TT26+TY26+UD26+UI26+UN26+US26+UX26+VC26+VH26+VM26+VR26+VW26+WB26+WG26+WL26+WQ26+WV26+XA26+XF26+XK26+XP26+XU26+XZ26+YE26+YJ26+YO26+YT26+YY26+ZD26+ZI26+ZN26+ZS26+ZX26+AAC26+AAH26+AAM26+AAR26+AAW26+ABB26+ABG26+ABL26+ABQ26+ABV26+ACA26+ACF26+ACK26+ACP26+ACU26+ACZ26+ADE26+ADJ26+ADO26+ADT26+ADY26+AED26+AEI26+AEN26+AES26+AEX26+AFC26+AFH26+AFM26+AFR26+AFW26+AGB26+AGG26+AGL26+AGQ26+AGV26+AHA26+AHF26+AHK26+AHP26+AHU26+AHZ26+AIE26+AIJ26+AIO26+AIT26+AIY26+AJD26+AJI26+AJN26+AJS26+AJX26+AKC26+AKH26+AKM26+AKR26+AKW26+ALB26+ALG26+ALL26+ALQ26+ALV26+AMA26+AMF26+AMK26+AMP26+AMU26+AMZ26+ANE26+ANJ26+ANO26+ANT26+ANY26+AOD26+AOI26+AON26+AOS26+AOX26+APC26+APH26+APM26+APR26+APW26+AQB26+AQG26+AQL26+AQQ26+AQV26+ARA26+ARF26+ARK26+ARP26+ARU26+ARZ26+ASE26+ASJ26+ASO26+AST26+ASY26+ATD26+ATI26+ATN26+ATS26+ATX26+AUC26+AUH26+AUL26+AUP26+AUT26+AUX26+AVB26+AVF26+AVJ26+AVN26+AVR26+AVV26+AVZ26+AWD26+AWH26+AWL26+AWP26+AWT26+AWX26+AXB26+AXF26+AXJ26+AXN26+AXR26+AXV26+AXZ26+AYD26+AYH26+AYL26+AYP26+AYT26+AYX26+AZB26+AZF26+AZJ26+AZN26+AZR26+AZV26+AZZ26+BAD26+BAH26+BAL26+BAP26+BAT26+BAX26+BBB26+BBF26+BBJ26+BBN26+BBR26+BBV26+BBZ26+BCD26+BCH26+BCL26+BCP26+BCT26+BCX26+BDB26+BDF26+BDJ26+BDN26+BDR26+BDV26+BDZ26+BED26+BEH26+BEL26+BEP26+BET26+BEX26+BFB26+BFF26+BFJ26+BFN26+BFR26+BFV26+BFZ26+BGD26+BGH26+BGL26+BGP26+BGT26+BGX26+BHB26+BHF26+BHJ26+BHN26+BHR26+BHV26+BHZ26+BID26+BIH26+BIL26+BIP26+BIT26+BIX26+BJB26+BJF26+BJJ26+BJN26+BJR26+BJV26+BJZ26+BKD26+BKH26+BKL26+BKP26+BKT26+BKX26+BLB26+BLF26+BLJ26+BLN26+BLR26+BLV26+BLZ26+BMD26+BMH26+BML26+BMP26+BMT26+BMX26+BNB26+BNF26+BNJ26+BNN26+BNR26+BNV26+BNZ26+BOD26+BOH26+BOL26+BOP26+BOT26+BOX26+BPB26+BPF26+BPJ26+BPN26+BPR26+BPV26+BPZ26+BQD26+BQH26+BQL26+BQP26+BQT26+BQX26+BRB26+BRF26+BRJ26+BRN26+BRR26+BRV26+BRZ26+BSD26+BSH26+BSL26+BSP26+BST26+BSX26+BTB26+BTF26+BTJ26+BTN26+BTR26+BTV26+BTZ26+BUD26+BUH26+BUL26+BUP26+BUT26+BUX26+BVB26+BVF26+BVJ26+BVN26+BVR26+BVV26+BVZ26+BWD26+BWH26+BWL26+BWP26+BWT26)*100</f>
      </c>
      <c r="D26" s="125">
        <f>RANK(C26,C$12:C$42,0)</f>
      </c>
      <c r="E26" s="126">
        <v>77.7797272232712</v>
      </c>
      <c r="F26" s="126">
        <f>IF(COUNTA(E$12:E$42)=0,0.6*E$5,IF(E26="",0,IF(E$6=0,IF(E26&gt;=E$8,E$5,IF(E26&lt;E$6,0,0.6*E$5+0.4*E$5*(E26-E$7)/(E$8-E$7))),IF(E26&lt;=E$8,E$5,IF(E26&gt;E$6,0,0.6*E$5+0.4*E$5*(E26-E$7)/(E$8-E$7))))))</f>
      </c>
      <c r="G26" s="126">
        <f>IF(E26&lt;&gt;"",E$5,0)</f>
      </c>
      <c r="H26" s="125">
        <f>IF(E$6=0,RANK(E26,E$12:E$42,0),RANK(E26,E$12:E$42,1))</f>
      </c>
      <c r="I26" s="126">
        <v>89.2371917514241</v>
      </c>
      <c r="J26" s="126">
        <f>IF(COUNTA(I$12:I$42)=0,0.6*I$5,IF(I26="",0,IF(I$6=0,IF(I26&gt;=I$8,I$5,IF(I26&lt;I$6,0,0.6*I$5+0.4*I$5*(I26-I$7)/(I$8-I$7))),IF(I26&lt;=I$8,I$5,IF(I26&gt;I$6,0,0.6*I$5+0.4*I$5*(I26-I$7)/(I$8-I$7))))))</f>
      </c>
      <c r="K26" s="126">
        <f>IF(I26&lt;&gt;"",I$5,0)</f>
      </c>
      <c r="L26" s="125">
        <f>IF(I$6=0,RANK(I26,I$12:I$42,0),RANK(I26,I$12:I$42,1))</f>
      </c>
      <c r="M26"/>
      <c r="N26" s="126">
        <f>IF(COUNTA(M$12:M$42)=0,0.6*M$5,IF(M26="",0,IF(M$6=0,IF(M26&gt;=M$8,M$5,IF(M26&lt;M$6,0,0.6*M$5+0.4*M$5*(M26-M$7)/(M$8-M$7))),IF(M26&lt;=M$8,M$5,IF(M26&gt;M$6,0,0.6*M$5+0.4*M$5*(M26-M$7)/(M$8-M$7))))))</f>
      </c>
      <c r="O26" s="126">
        <f>IF(M26&lt;&gt;"",M$5,0)</f>
      </c>
      <c r="P26" s="125">
        <f>IF(M$6=0,RANK(M26,M$12:M$42,0),RANK(M26,M$12:M$42,1))</f>
      </c>
      <c r="Q26"/>
      <c r="R26" s="126">
        <f>IF(COUNTA(Q$12:Q$42)=0,0.6*Q$5,IF(Q26="",0,IF(Q$6=0,IF(Q26&gt;=Q$8,Q$5,IF(Q26&lt;Q$6,0,0.6*Q$5+0.4*Q$5*(Q26-Q$7)/(Q$8-Q$7))),IF(Q26&lt;=Q$8,Q$5,IF(Q26&gt;Q$6,0,0.6*Q$5+0.4*Q$5*(Q26-Q$7)/(Q$8-Q$7))))))</f>
      </c>
      <c r="S26" s="126">
        <f>IF(Q26&lt;&gt;"",Q$5,0)</f>
      </c>
      <c r="T26" s="125">
        <f>IF(Q$6=0,RANK(Q26,Q$12:Q$42,0),RANK(Q26,Q$12:Q$42,1))</f>
      </c>
      <c r="U26"/>
      <c r="V26" s="126">
        <f>IF(COUNTA(U$12:U$42)=0,0.6*U$5,IF(U26="",0,IF(U$6=0,IF(U26&gt;=U$8,U$5,IF(U26&lt;U$6,0,0.6*U$5+0.4*U$5*(U26-U$7)/(U$8-U$7))),IF(U26&lt;=U$8,U$5,IF(U26&gt;U$6,0,0.6*U$5+0.4*U$5*(U26-U$7)/(U$8-U$7))))))</f>
      </c>
      <c r="W26" s="126">
        <f>IF(U26&lt;&gt;"",U$5,0)</f>
      </c>
      <c r="X26" s="125">
        <f>IF(U$6=0,RANK(U26,U$12:U$42,0),RANK(U26,U$12:U$42,1))</f>
      </c>
      <c r="Y26"/>
      <c r="Z26" s="126">
        <f>IF(COUNTA(Y$12:Y$42)=0,0.6*Y$5,IF(Y26="",0,IF(Y$6=0,IF(Y26&gt;=Y$8,Y$5,IF(Y26&lt;Y$6,0,0.6*Y$5+0.4*Y$5*(Y26-Y$7)/(Y$8-Y$7))),IF(Y26&lt;=Y$8,Y$5,IF(Y26&gt;Y$6,0,0.6*Y$5+0.4*Y$5*(Y26-Y$7)/(Y$8-Y$7))))))</f>
      </c>
      <c r="AA26" s="126">
        <f>IF(Y26&lt;&gt;"",Y$5,0)</f>
      </c>
      <c r="AB26" s="125">
        <f>IF(Y$6=0,RANK(Y26,Y$12:Y$42,0),RANK(Y26,Y$12:Y$42,1))</f>
      </c>
      <c r="AC26"/>
      <c r="AD26" s="126">
        <f>IF(COUNTA(AC$12:AC$42)=0,0.6*AC$5,IF(AC26="",0,IF(AC$6=0,IF(AC26&gt;=AC$8,AC$5,IF(AC26&lt;AC$6,0,0.6*AC$5+0.4*AC$5*(AC26-AC$7)/(AC$8-AC$7))),IF(AC26&lt;=AC$8,AC$5,IF(AC26&gt;AC$6,0,0.6*AC$5+0.4*AC$5*(AC26-AC$7)/(AC$8-AC$7))))))</f>
      </c>
      <c r="AE26" s="126">
        <f>IF(AC26&lt;&gt;"",AC$5,0)</f>
      </c>
      <c r="AF26" s="125">
        <f>IF(AC$6=0,RANK(AC26,AC$12:AC$42,0),RANK(AC26,AC$12:AC$42,1))</f>
      </c>
      <c r="AG26"/>
      <c r="AH26" s="126">
        <f>IF(COUNTA(AG$12:AG$42)=0,0.6*AG$5,IF(AG26="",0,IF(AG$6=0,IF(AG26&gt;=AG$8,AG$5,IF(AG26&lt;AG$6,0,0.6*AG$5+0.4*AG$5*(AG26-AG$7)/(AG$8-AG$7))),IF(AG26&lt;=AG$8,AG$5,IF(AG26&gt;AG$6,0,0.6*AG$5+0.4*AG$5*(AG26-AG$7)/(AG$8-AG$7))))))</f>
      </c>
      <c r="AI26" s="126">
        <f>IF(AG26&lt;&gt;"",AG$5,0)</f>
      </c>
      <c r="AJ26" s="125">
        <f>IF(AG$6=0,RANK(AG26,AG$12:AG$42,0),RANK(AG26,AG$12:AG$42,1))</f>
      </c>
      <c r="AK26"/>
      <c r="AL26" s="126">
        <f>IF(COUNTA(AK$12:AK$42)=0,0.6*AK$5,IF(AK26="",0,IF(AK$6=0,IF(AK26&gt;=AK$8,AK$5,IF(AK26&lt;AK$6,0,0.6*AK$5+0.4*AK$5*(AK26-AK$7)/(AK$8-AK$7))),IF(AK26&lt;=AK$8,AK$5,IF(AK26&gt;AK$6,0,0.6*AK$5+0.4*AK$5*(AK26-AK$7)/(AK$8-AK$7))))))</f>
      </c>
      <c r="AM26" s="126">
        <f>IF(AK26&lt;&gt;"",AK$5,0)</f>
      </c>
      <c r="AN26" s="125">
        <f>IF(AK$6=0,RANK(AK26,AK$12:AK$42,0),RANK(AK26,AK$12:AK$42,1))</f>
      </c>
      <c r="AO26" s="126">
        <v>99.91</v>
      </c>
      <c r="AP26" s="126">
        <f>IF(COUNTA(AO$12:AO$42)=0,0.6*AO$5,IF(AO26="",0,IF(AO$6=0,IF(AO26&gt;=AO$8,AO$5,IF(AO26&lt;AO$6,0,0.6*AO$5+0.4*AO$5*(AO26-AO$7)/(AO$8-AO$7))),IF(AO26&lt;=AO$8,AO$5,IF(AO26&gt;AO$6,0,0.6*AO$5+0.4*AO$5*(AO26-AO$7)/(AO$8-AO$7))))))</f>
      </c>
      <c r="AQ26" s="126">
        <f>IF(AO26&lt;&gt;"",AO$5,0)</f>
      </c>
      <c r="AR26" s="125">
        <f>IF(AO$6=0,RANK(AO26,AO$12:AO$42,0),RANK(AO26,AO$12:AO$42,1))</f>
      </c>
      <c r="AS26" s="126">
        <v>0.02</v>
      </c>
      <c r="AT26" s="126">
        <f>IF(COUNTA(AS$12:AS$42)=0,0.6*AS$5,IF(AS26="",0,IF(AS$6=0,IF(AS26&gt;=AS$8,AS$5,IF(AS26&lt;AS$6,0,0.6*AS$5+0.4*AS$5*(AS26-AS$7)/(AS$8-AS$7))),IF(AS26&lt;=AS$8,AS$5,IF(AS26&gt;AS$6,0,0.6*AS$5+0.4*AS$5*(AS26-AS$7)/(AS$8-AS$7))))))</f>
      </c>
      <c r="AU26" s="126">
        <f>IF(AS26&lt;&gt;"",AS$5,0)</f>
      </c>
      <c r="AV26" s="125">
        <f>IF(AS$6=0,RANK(AS26,AS$12:AS$42,0),RANK(AS26,AS$12:AS$42,1))</f>
      </c>
      <c r="AW26" s="126">
        <v>99.7</v>
      </c>
      <c r="AX26" s="126">
        <f>IF(COUNTA(AW$12:AW$42)=0,0.6*AW$5,IF(AW26="",0,IF(AW$6=0,IF(AW26&gt;=AW$8,AW$5,IF(AW26&lt;AW$6,0,0.6*AW$5+0.4*AW$5*(AW26-AW$7)/(AW$8-AW$7))),IF(AW26&lt;=AW$8,AW$5,IF(AW26&gt;AW$6,0,0.6*AW$5+0.4*AW$5*(AW26-AW$7)/(AW$8-AW$7))))))</f>
      </c>
      <c r="AY26" s="126">
        <f>IF(AW26&lt;&gt;"",AW$5,0)</f>
      </c>
      <c r="AZ26" s="125">
        <f>IF(AW$6=0,RANK(AW26,AW$12:AW$42,0),RANK(AW26,AW$12:AW$42,1))</f>
      </c>
      <c r="BA26" s="126">
        <v>0.357645239401632</v>
      </c>
      <c r="BB26" s="126">
        <f>IF(COUNTA(BA$12:BA$42)=0,0.6*BA$5,IF(BA26="",0,IF(BA$6=0,IF(BA26&gt;=BA$8,BA$5,IF(BA26&lt;BA$6,0,0.6*BA$5+0.4*BA$5*(BA26-BA$7)/(BA$8-BA$7))),IF(BA26&lt;=BA$8,BA$5,IF(BA26&gt;BA$6,0,0.6*BA$5+0.4*BA$5*(BA26-BA$7)/(BA$8-BA$7))))))</f>
      </c>
      <c r="BC26" s="126">
        <f>IF(BA26&lt;&gt;"",BA$5,0)</f>
      </c>
      <c r="BD26" s="125">
        <f>IF(BA$6=0,RANK(BA26,BA$12:BA$42,0),RANK(BA26,BA$12:BA$42,1))</f>
      </c>
      <c r="BE26" s="126">
        <v>98.43</v>
      </c>
      <c r="BF26" s="126">
        <f>IF(COUNTA(BE$12:BE$42)=0,0.6*BE$5,IF(BE26="",0,IF(BE$6=0,IF(BE26&gt;=BE$8,BE$5,IF(BE26&lt;BE$6,0,0.6*BE$5+0.4*BE$5*(BE26-BE$7)/(BE$8-BE$7))),IF(BE26&lt;=BE$8,BE$5,IF(BE26&gt;BE$6,0,0.6*BE$5+0.4*BE$5*(BE26-BE$7)/(BE$8-BE$7))))))</f>
      </c>
      <c r="BG26" s="126">
        <f>IF(BE26&lt;&gt;"",BE$5,0)</f>
      </c>
      <c r="BH26" s="125">
        <f>IF(BE$6=0,RANK(BE26,BE$12:BE$42,0),RANK(BE26,BE$12:BE$42,1))</f>
      </c>
      <c r="BI26" s="126">
        <v>39</v>
      </c>
      <c r="BJ26" s="126">
        <f>IF(COUNTA(BI$12:BI$42)=0,0.6*BI$5,IF(BI26="",0,IF(BI$6=0,IF(BI26&gt;=BI$8,BI$5,IF(BI26&lt;BI$6,0,0.6*BI$5+0.4*BI$5*(BI26-BI$7)/(BI$8-BI$7))),IF(BI26&lt;=BI$8,BI$5,IF(BI26&gt;BI$6,0,0.6*BI$5+0.4*BI$5*(BI26-BI$7)/(BI$8-BI$7))))))</f>
      </c>
      <c r="BK26" s="126">
        <f>IF(BI26&lt;&gt;"",BI$5,0)</f>
      </c>
      <c r="BL26" s="125">
        <f>IF(BI$6=0,RANK(BI26,BI$12:BI$42,0),RANK(BI26,BI$12:BI$42,1))</f>
      </c>
      <c r="BM26" s="126">
        <v>99.4415</v>
      </c>
      <c r="BN26" s="126">
        <f>IF(COUNTA(BM$12:BM$42)=0,0.6*BM$5,IF(BM26="",0,IF(BM$6=0,IF(BM26&gt;=BM$8,BM$5,IF(BM26&lt;BM$6,0,0.6*BM$5+0.4*BM$5*(BM26-BM$7)/(BM$8-BM$7))),IF(BM26&lt;=BM$8,BM$5,IF(BM26&gt;BM$6,0,0.6*BM$5+0.4*BM$5*(BM26-BM$7)/(BM$8-BM$7))))))</f>
      </c>
      <c r="BO26" s="126">
        <f>IF(BM26&lt;&gt;"",BM$5,0)</f>
      </c>
      <c r="BP26" s="125">
        <f>IF(BM$6=0,RANK(BM26,BM$12:BM$42,0),RANK(BM26,BM$12:BM$42,1))</f>
      </c>
      <c r="BQ26" s="126">
        <v>52</v>
      </c>
      <c r="BR26" s="126">
        <f>IF(COUNTA(BQ$12:BQ$42)=0,0.6*BQ$5,IF(BQ26="",0,IF(BQ$6=0,IF(BQ26&gt;=BQ$8,BQ$5,IF(BQ26&lt;BQ$6,0,0.6*BQ$5+0.4*BQ$5*(BQ26-BQ$7)/(BQ$8-BQ$7))),IF(BQ26&lt;=BQ$8,BQ$5,IF(BQ26&gt;BQ$6,0,0.6*BQ$5+0.4*BQ$5*(BQ26-BQ$7)/(BQ$8-BQ$7))))))</f>
      </c>
      <c r="BS26" s="126">
        <f>IF(BQ26&lt;&gt;"",BQ$5,0)</f>
      </c>
      <c r="BT26" s="125">
        <f>IF(BQ$6=0,RANK(BQ26,BQ$12:BQ$42,0),RANK(BQ26,BQ$12:BQ$42,1))</f>
      </c>
      <c r="BU26" s="126">
        <v>4.6015</v>
      </c>
      <c r="BV26" s="126">
        <f>IF(COUNTA(BU$12:BU$42)=0,0.6*BU$5,IF(BU26="",0,IF(BU$6=0,IF(BU26&gt;=BU$8,BU$5,IF(BU26&lt;BU$6,0,0.6*BU$5+0.4*BU$5*(BU26-BU$7)/(BU$8-BU$7))),IF(BU26&lt;=BU$8,BU$5,IF(BU26&gt;BU$6,0,0.6*BU$5+0.4*BU$5*(BU26-BU$7)/(BU$8-BU$7))))))</f>
      </c>
      <c r="BW26" s="126">
        <f>IF(BU26&lt;&gt;"",BU$5,0)</f>
      </c>
      <c r="BX26" s="125">
        <f>IF(BU$6=0,RANK(BU26,BU$12:BU$42,0),RANK(BU26,BU$12:BU$42,1))</f>
      </c>
      <c r="BY26" s="126">
        <v>99.65</v>
      </c>
      <c r="BZ26" s="126">
        <f>IF(COUNTA(BY$12:BY$42)=0,0.6*BY$5,IF(BY26="",0,IF(BY$6=0,IF(BY26&gt;=BY$8,BY$5,IF(BY26&lt;BY$6,0,0.6*BY$5+0.4*BY$5*(BY26-BY$7)/(BY$8-BY$7))),IF(BY26&lt;=BY$8,BY$5,IF(BY26&gt;BY$6,0,0.6*BY$5+0.4*BY$5*(BY26-BY$7)/(BY$8-BY$7))))))</f>
      </c>
      <c r="CA26" s="126">
        <f>IF(BY26&lt;&gt;"",BY$5,0)</f>
      </c>
      <c r="CB26" s="125">
        <f>IF(BY$6=0,RANK(BY26,BY$12:BY$42,0),RANK(BY26,BY$12:BY$42,1))</f>
      </c>
      <c r="CC26"/>
      <c r="CD26" s="126">
        <f>IF(COUNTA(CC$12:CC$42)=0,0.6*CC$5,IF(CC26="",0,IF(CC$6=0,IF(CC26&gt;=CC$8,CC$5,IF(CC26&lt;CC$6,0,0.6*CC$5+0.4*CC$5*(CC26-CC$7)/(CC$8-CC$7))),IF(CC26&lt;=CC$8,CC$5,IF(CC26&gt;CC$6,0,0.6*CC$5+0.4*CC$5*(CC26-CC$7)/(CC$8-CC$7))))))</f>
      </c>
      <c r="CE26" s="126">
        <f>IF(CC26&lt;&gt;"",CC$5,0)</f>
      </c>
      <c r="CF26" s="125">
        <f>IF(CC$6=0,RANK(CC26,CC$12:CC$42,0),RANK(CC26,CC$12:CC$42,1))</f>
      </c>
      <c r="CG26"/>
      <c r="CH26" s="126">
        <f>IF(COUNTA(CG$12:CG$42)=0,0.6*CG$5,IF(CG26="",0,IF(CG$6=0,IF(CG26&gt;=CG$8,CG$5,IF(CG26&lt;CG$6,0,0.6*CG$5+0.4*CG$5*(CG26-CG$7)/(CG$8-CG$7))),IF(CG26&lt;=CG$8,CG$5,IF(CG26&gt;CG$6,0,0.6*CG$5+0.4*CG$5*(CG26-CG$7)/(CG$8-CG$7))))))</f>
      </c>
      <c r="CI26" s="126">
        <f>IF(CG26&lt;&gt;"",CG$5,0)</f>
      </c>
      <c r="CJ26" s="125">
        <f>IF(CG$6=0,RANK(CG26,CG$12:CG$42,0),RANK(CG26,CG$12:CG$42,1))</f>
      </c>
      <c r="CK26"/>
      <c r="CL26" s="126">
        <f>IF(COUNTA(CK$12:CK$42)=0,0.6*CK$5,IF(CK26="",0,IF(CK$6=0,IF(CK26&gt;=CK$8,CK$5,IF(CK26&lt;CK$6,0,0.6*CK$5+0.4*CK$5*(CK26-CK$7)/(CK$8-CK$7))),IF(CK26&lt;=CK$8,CK$5,IF(CK26&gt;CK$6,0,0.6*CK$5+0.4*CK$5*(CK26-CK$7)/(CK$8-CK$7))))))</f>
      </c>
      <c r="CM26" s="126">
        <f>IF(CK26&lt;&gt;"",CK$5,0)</f>
      </c>
      <c r="CN26" s="125">
        <f>IF(CK$6=0,RANK(CK26,CK$12:CK$42,0),RANK(CK26,CK$12:CK$42,1))</f>
      </c>
      <c r="CO26"/>
      <c r="CP26" s="126">
        <f>IF(COUNTA(CO$12:CO$42)=0,0.6*CO$5,IF(CO26="",0,IF(CO$6=0,IF(CO26&gt;=CO$8,CO$5,IF(CO26&lt;CO$6,0,0.6*CO$5+0.4*CO$5*(CO26-CO$7)/(CO$8-CO$7))),IF(CO26&lt;=CO$8,CO$5,IF(CO26&gt;CO$6,0,0.6*CO$5+0.4*CO$5*(CO26-CO$7)/(CO$8-CO$7))))))</f>
      </c>
      <c r="CQ26" s="126">
        <f>IF(CO26&lt;&gt;"",CO$5,0)</f>
      </c>
      <c r="CR26" s="125">
        <f>IF(CO$6=0,RANK(CO26,CO$12:CO$42,0),RANK(CO26,CO$12:CO$42,1))</f>
      </c>
      <c r="CS26"/>
      <c r="CT26" s="126">
        <f>IF(COUNTA(CS$12:CS$42)=0,0.6*CS$5,IF(CS26="",0,IF(CS$6=0,IF(CS26&gt;=CS$8,CS$5,IF(CS26&lt;CS$6,0,0.6*CS$5+0.4*CS$5*(CS26-CS$7)/(CS$8-CS$7))),IF(CS26&lt;=CS$8,CS$5,IF(CS26&gt;CS$6,0,0.6*CS$5+0.4*CS$5*(CS26-CS$7)/(CS$8-CS$7))))))</f>
      </c>
      <c r="CU26" s="126">
        <f>IF(CS26&lt;&gt;"",CS$5,0)</f>
      </c>
      <c r="CV26" s="125">
        <f>IF(CS$6=0,RANK(CS26,CS$12:CS$42,0),RANK(CS26,CS$12:CS$42,1))</f>
      </c>
      <c r="CW26" s="126">
        <v>0.884212733738536</v>
      </c>
      <c r="CX26" s="126">
        <f>IF(COUNTA(CW$12:CW$42)=0,0.6*CW$5,IF(CW26="",0,IF(CW$6=0,IF(CW26&gt;=CW$8,CW$5,IF(CW26&lt;CW$6,0,0.6*CW$5+0.4*CW$5*(CW26-CW$7)/(CW$8-CW$7))),IF(CW26&lt;=CW$8,CW$5,IF(CW26&gt;CW$6,0,0.6*CW$5+0.4*CW$5*(CW26-CW$7)/(CW$8-CW$7))))))</f>
      </c>
      <c r="CY26" s="126">
        <f>IF(CW26&lt;&gt;"",CW$5,0)</f>
      </c>
      <c r="CZ26" s="125">
        <f>IF(CW$6=0,RANK(CW26,CW$12:CW$42,0),RANK(CW26,CW$12:CW$42,1))</f>
      </c>
      <c r="DA26" s="126">
        <v>2.31098659206396</v>
      </c>
      <c r="DB26" s="126">
        <f>IF(COUNTA(DA$12:DA$42)=0,0.6*DA$5,IF(DA26="",0,IF(DA$6=0,IF(DA26&gt;=DA$8,DA$5,IF(DA26&lt;DA$6,0,0.6*DA$5+0.4*DA$5*(DA26-DA$7)/(DA$8-DA$7))),IF(DA26&lt;=DA$8,DA$5,IF(DA26&gt;DA$6,0,0.6*DA$5+0.4*DA$5*(DA26-DA$7)/(DA$8-DA$7))))))</f>
      </c>
      <c r="DC26" s="126">
        <f>IF(DA26&lt;&gt;"",DA$5,0)</f>
      </c>
      <c r="DD26" s="125">
        <f>IF(DA$6=0,RANK(DA26,DA$12:DA$42,0),RANK(DA26,DA$12:DA$42,1))</f>
      </c>
      <c r="DE26" s="126">
        <v>1.58483145290404</v>
      </c>
      <c r="DF26" s="126">
        <f>IF(COUNTA(DE$12:DE$42)=0,0.6*DE$5,IF(DE26="",0,IF(DE$6=0,IF(DE26&gt;=DE$8,DE$5,IF(DE26&lt;DE$6,0,0.6*DE$5+0.4*DE$5*(DE26-DE$7)/(DE$8-DE$7))),IF(DE26&lt;=DE$8,DE$5,IF(DE26&gt;DE$6,0,0.6*DE$5+0.4*DE$5*(DE26-DE$7)/(DE$8-DE$7))))))</f>
      </c>
      <c r="DG26" s="126">
        <f>IF(DE26&lt;&gt;"",DE$5,0)</f>
      </c>
      <c r="DH26" s="125">
        <f>IF(DE$6=0,RANK(DE26,DE$12:DE$42,0),RANK(DE26,DE$12:DE$42,1))</f>
      </c>
      <c r="DI26" s="126">
        <v>4.13975380477278</v>
      </c>
      <c r="DJ26" s="126">
        <f>IF(COUNTA(DI$12:DI$42)=0,0.6*DI$5,IF(DI26="",0,IF(DI$6=0,IF(DI26&gt;=DI$8,DI$5,IF(DI26&lt;DI$6,0,0.6*DI$5+0.4*DI$5*(DI26-DI$7)/(DI$8-DI$7))),IF(DI26&lt;=DI$8,DI$5,IF(DI26&gt;DI$6,0,0.6*DI$5+0.4*DI$5*(DI26-DI$7)/(DI$8-DI$7))))))</f>
      </c>
      <c r="DK26" s="126">
        <f>IF(DI26&lt;&gt;"",DI$5,0)</f>
      </c>
      <c r="DL26" s="125">
        <f>IF(DI$6=0,RANK(DI26,DI$12:DI$42,0),RANK(DI26,DI$12:DI$42,1))</f>
      </c>
      <c r="DM26" s="126">
        <v>1.56</v>
      </c>
      <c r="DN26" s="126">
        <f>IF(COUNTA(DM$12:DM$42)=0,0.6*DM$5,IF(DM26="",0,IF(DM$6=0,IF(DM26&gt;=DM$8,DM$5,IF(DM26&lt;DM$6,0,0.6*DM$5+0.4*DM$5*(DM26-DM$7)/(DM$8-DM$7))),IF(DM26&lt;=DM$8,DM$5,IF(DM26&gt;DM$6,0,0.6*DM$5+0.4*DM$5*(DM26-DM$7)/(DM$8-DM$7))))))</f>
      </c>
      <c r="DO26" s="126">
        <f>IF(DM26&lt;&gt;"",DM$5,0)</f>
      </c>
      <c r="DP26" s="125">
        <f>IF(DM$6=0,RANK(DM26,DM$12:DM$42,0),RANK(DM26,DM$12:DM$42,1))</f>
      </c>
      <c r="DQ26" s="126">
        <v>1.8</v>
      </c>
      <c r="DR26" s="126">
        <f>IF(COUNTA(DQ$12:DQ$42)=0,0.6*DQ$5,IF(DQ26="",0,IF(DQ$6=0,IF(DQ26&gt;=DQ$8,DQ$5,IF(DQ26&lt;DQ$6,0,0.6*DQ$5+0.4*DQ$5*(DQ26-DQ$7)/(DQ$8-DQ$7))),IF(DQ26&lt;=DQ$8,DQ$5,IF(DQ26&gt;DQ$6,0,0.6*DQ$5+0.4*DQ$5*(DQ26-DQ$7)/(DQ$8-DQ$7))))))</f>
      </c>
      <c r="DS26" s="126">
        <f>IF(DQ26&lt;&gt;"",DQ$5,0)</f>
      </c>
      <c r="DT26" s="125">
        <f>IF(DQ$6=0,RANK(DQ26,DQ$12:DQ$42,0),RANK(DQ26,DQ$12:DQ$42,1))</f>
      </c>
      <c r="DU26" s="126">
        <v>1.17</v>
      </c>
      <c r="DV26" s="126">
        <f>IF(COUNTA(DU$12:DU$42)=0,0.6*DU$5,IF(DU26="",0,IF(DU$6=0,IF(DU26&gt;=DU$8,DU$5,IF(DU26&lt;DU$6,0,0.6*DU$5+0.4*DU$5*(DU26-DU$7)/(DU$8-DU$7))),IF(DU26&lt;=DU$8,DU$5,IF(DU26&gt;DU$6,0,0.6*DU$5+0.4*DU$5*(DU26-DU$7)/(DU$8-DU$7))))))</f>
      </c>
      <c r="DW26" s="126">
        <f>IF(DU26&lt;&gt;"",DU$5,0)</f>
      </c>
      <c r="DX26" s="125">
        <f>IF(DU$6=0,RANK(DU26,DU$12:DU$42,0),RANK(DU26,DU$12:DU$42,1))</f>
      </c>
      <c r="DY26" s="126">
        <v>2.09</v>
      </c>
      <c r="DZ26" s="126">
        <f>IF(COUNTA(DY$12:DY$42)=0,0.6*DY$5,IF(DY26="",0,IF(DY$6=0,IF(DY26&gt;=DY$8,DY$5,IF(DY26&lt;DY$6,0,0.6*DY$5+0.4*DY$5*(DY26-DY$7)/(DY$8-DY$7))),IF(DY26&lt;=DY$8,DY$5,IF(DY26&gt;DY$6,0,0.6*DY$5+0.4*DY$5*(DY26-DY$7)/(DY$8-DY$7))))))</f>
      </c>
      <c r="EA26" s="126">
        <f>IF(DY26&lt;&gt;"",DY$5,0)</f>
      </c>
      <c r="EB26" s="125">
        <f>IF(DY$6=0,RANK(DY26,DY$12:DY$42,0),RANK(DY26,DY$12:DY$42,1))</f>
      </c>
      <c r="EC26" s="126">
        <v>99.57019</v>
      </c>
      <c r="ED26" s="126">
        <v>88.6214</v>
      </c>
      <c r="EE26" s="126">
        <f>IF((COUNTA(EC$12:EC$42)+COUNTA(ED$12:ED$42)=0),0.6*EC$5,IF(OR(EC26="",ED26=""),0,IF(EC$6=0,IF(EC26&gt;=EC$8,EC$5,IF(EC26&lt;ED26,0,EC$5*(EC26-ED26)/(EC$8-ED26))),IF(EC26&lt;=EC$8,EC$5,IF(EC26&gt;ED26,0,EC$5*(EC26-ED26)/(EC$8-ED26))))))</f>
      </c>
      <c r="EF26" s="126">
        <f>IF(OR(EC26="",ED26=""),0,EC$5)</f>
      </c>
      <c r="EG26" s="125">
        <f>IF(EC$6=0,RANK(EE26,EE$12:EE$42,0),RANK(EE26,EE$12:EE$42,1))</f>
      </c>
      <c r="EH26" s="126">
        <v>99.57019</v>
      </c>
      <c r="EI26" s="126">
        <v>80.720816</v>
      </c>
      <c r="EJ26" s="126">
        <f>IF((COUNTA(EH$12:EH$42)+COUNTA(EI$12:EI$42)=0),0.6*EH$5,IF(OR(EH26="",EI26=""),0,IF(EH$6=0,IF(EH26&gt;=EH$8,EH$5,IF(EH26&lt;EI26,0,EH$5*(EH26-EI26)/(EH$8-EI26))),IF(EH26&lt;=EH$8,EH$5,IF(EH26&gt;EI26,0,EH$5*(EH26-EI26)/(EH$8-EI26))))))</f>
      </c>
      <c r="EK26" s="126">
        <f>IF(OR(EH26="",EI26=""),0,EH$5)</f>
      </c>
      <c r="EL26" s="125">
        <f>IF(EH$6=0,RANK(EJ26,EJ$12:EJ$42,0),RANK(EJ26,EJ$12:EJ$42,1))</f>
      </c>
      <c r="EM26" s="126">
        <v>100</v>
      </c>
      <c r="EN26" s="126">
        <v>84.91</v>
      </c>
      <c r="EO26" s="126">
        <f>IF((COUNTA(EM$12:EM$42)+COUNTA(EN$12:EN$42)=0),0.6*EM$5,IF(OR(EM26="",EN26=""),0,IF(EM$6=0,IF(EM26&gt;=EM$8,EM$5,IF(EM26&lt;EN26,0,EM$5*(EM26-EN26)/(EM$8-EN26))),IF(EM26&lt;=EM$8,EM$5,IF(EM26&gt;EN26,0,EM$5*(EM26-EN26)/(EM$8-EN26))))))</f>
      </c>
      <c r="EP26" s="126">
        <f>IF(OR(EM26="",EN26=""),0,EM$5)</f>
      </c>
      <c r="EQ26" s="125">
        <f>IF(EM$6=0,RANK(EO26,EO$12:EO$42,0),RANK(EO26,EO$12:EO$42,1))</f>
      </c>
      <c r="ER26" s="126">
        <v>100</v>
      </c>
      <c r="ES26" s="126">
        <v>85.34</v>
      </c>
      <c r="ET26" s="126">
        <f>IF((COUNTA(ER$12:ER$42)+COUNTA(ES$12:ES$42)=0),0.6*ER$5,IF(OR(ER26="",ES26=""),0,IF(ER$6=0,IF(ER26&gt;=ER$8,ER$5,IF(ER26&lt;ES26,0,ER$5*(ER26-ES26)/(ER$8-ES26))),IF(ER26&lt;=ER$8,ER$5,IF(ER26&gt;ES26,0,ER$5*(ER26-ES26)/(ER$8-ES26))))))</f>
      </c>
      <c r="EU26" s="126">
        <f>IF(OR(ER26="",ES26=""),0,ER$5)</f>
      </c>
      <c r="EV26" s="125">
        <f>IF(ER$6=0,RANK(ET26,ET$12:ET$42,0),RANK(ET26,ET$12:ET$42,1))</f>
      </c>
      <c r="EW26" s="126">
        <v>1.81</v>
      </c>
      <c r="EX26" s="126">
        <v>5.07</v>
      </c>
      <c r="EY26" s="126">
        <f>IF((COUNTA(EW$12:EW$42)+COUNTA(EX$12:EX$42)=0),0.6*EW$5,IF(OR(EW26="",EX26=""),0,IF(EW$6=0,IF(EW26&gt;=EW$8,EW$5,IF(EW26&lt;EX26,0,EW$5*(EW26-EX26)/(EW$8-EX26))),IF(EW26&lt;=EW$8,EW$5,IF(EW26&gt;EX26,0,EW$5*(EW26-EX26)/(EW$8-EX26))))))</f>
      </c>
      <c r="EZ26" s="126">
        <f>IF(OR(EW26="",EX26=""),0,EW$5)</f>
      </c>
      <c r="FA26" s="125">
        <f>IF(EW$6=0,RANK(EY26,EY$12:EY$42,0),RANK(EY26,EY$12:EY$42,1))</f>
      </c>
      <c r="FB26" s="126">
        <v>1.81</v>
      </c>
      <c r="FC26" s="126">
        <v>5.49</v>
      </c>
      <c r="FD26" s="126">
        <f>IF((COUNTA(FB$12:FB$42)+COUNTA(FC$12:FC$42)=0),0.6*FB$5,IF(OR(FB26="",FC26=""),0,IF(FB$6=0,IF(FB26&gt;=FB$8,FB$5,IF(FB26&lt;FC26,0,FB$5*(FB26-FC26)/(FB$8-FC26))),IF(FB26&lt;=FB$8,FB$5,IF(FB26&gt;FC26,0,FB$5*(FB26-FC26)/(FB$8-FC26))))))</f>
      </c>
      <c r="FE26" s="126">
        <f>IF(OR(FB26="",FC26=""),0,FB$5)</f>
      </c>
      <c r="FF26" s="125">
        <f>IF(FB$6=0,RANK(FD26,FD$12:FD$42,0),RANK(FD26,FD$12:FD$42,1))</f>
      </c>
      <c r="FG26" s="126">
        <v>98.97</v>
      </c>
      <c r="FH26"/>
      <c r="FI26" s="126">
        <f>IF((COUNTA(FG$12:FG$42)+COUNTA(FH$12:FH$42)=0),0.6*FG$5,IF(OR(FG26="",FH26=""),0,IF(FG$6=0,IF(FG26&gt;=FG$8,FG$5,IF(FG26&lt;FH26,0,FG$5*(FG26-FH26)/(FG$8-FH26))),IF(FG26&lt;=FG$8,FG$5,IF(FG26&gt;FH26,0,FG$5*(FG26-FH26)/(FG$8-FH26))))))</f>
      </c>
      <c r="FJ26" s="126">
        <f>IF(OR(FG26="",FH26=""),0,FG$5)</f>
      </c>
      <c r="FK26" s="125">
        <f>IF(FG$6=0,RANK(FI26,FI$12:FI$42,0),RANK(FI26,FI$12:FI$42,1))</f>
      </c>
      <c r="FL26" s="126">
        <v>98.97</v>
      </c>
      <c r="FM26"/>
      <c r="FN26" s="126">
        <f>IF((COUNTA(FL$12:FL$42)+COUNTA(FM$12:FM$42)=0),0.6*FL$5,IF(OR(FL26="",FM26=""),0,IF(FL$6=0,IF(FL26&gt;=FL$8,FL$5,IF(FL26&lt;FM26,0,FL$5*(FL26-FM26)/(FL$8-FM26))),IF(FL26&lt;=FL$8,FL$5,IF(FL26&gt;FM26,0,FL$5*(FL26-FM26)/(FL$8-FM26))))))</f>
      </c>
      <c r="FO26" s="126">
        <f>IF(OR(FL26="",FM26=""),0,FL$5)</f>
      </c>
      <c r="FP26" s="125">
        <f>IF(FL$6=0,RANK(FN26,FN$12:FN$42,0),RANK(FN26,FN$12:FN$42,1))</f>
      </c>
      <c r="FQ26" s="126">
        <v>100</v>
      </c>
      <c r="FR26" s="126">
        <v>99.81</v>
      </c>
      <c r="FS26" s="126">
        <f>IF((COUNTA(FQ$12:FQ$42)+COUNTA(FR$12:FR$42)=0),0.6*FQ$5,IF(OR(FQ26="",FR26=""),0,IF(FQ$6=0,IF(FQ26&gt;=FQ$8,FQ$5,IF(FQ26&lt;FR26,0,FQ$5*(FQ26-FR26)/(FQ$8-FR26))),IF(FQ26&lt;=FQ$8,FQ$5,IF(FQ26&gt;FR26,0,FQ$5*(FQ26-FR26)/(FQ$8-FR26))))))</f>
      </c>
      <c r="FT26" s="126">
        <f>IF(OR(FQ26="",FR26=""),0,FQ$5)</f>
      </c>
      <c r="FU26" s="125">
        <f>IF(FQ$6=0,RANK(FS26,FS$12:FS$42,0),RANK(FS26,FS$12:FS$42,1))</f>
      </c>
      <c r="FV26" s="126">
        <v>100</v>
      </c>
      <c r="FW26" s="126">
        <v>98.84</v>
      </c>
      <c r="FX26" s="126">
        <f>IF((COUNTA(FV$12:FV$42)+COUNTA(FW$12:FW$42)=0),0.6*FV$5,IF(OR(FV26="",FW26=""),0,IF(FV$6=0,IF(FV26&gt;=FV$8,FV$5,IF(FV26&lt;FW26,0,FV$5*(FV26-FW26)/(FV$8-FW26))),IF(FV26&lt;=FV$8,FV$5,IF(FV26&gt;FW26,0,FV$5*(FV26-FW26)/(FV$8-FW26))))))</f>
      </c>
      <c r="FY26" s="126">
        <f>IF(OR(FV26="",FW26=""),0,FV$5)</f>
      </c>
      <c r="FZ26" s="125">
        <f>IF(FV$6=0,RANK(FX26,FX$12:FX$42,0),RANK(FX26,FX$12:FX$42,1))</f>
      </c>
      <c r="GA26" s="126">
        <v>1.99</v>
      </c>
      <c r="GB26" s="126">
        <v>2.26</v>
      </c>
      <c r="GC26" s="126">
        <f>IF((COUNTA(GA$12:GA$42)+COUNTA(GB$12:GB$42)=0),0.6*GA$5,IF(OR(GA26="",GB26=""),0,IF(GA$6=0,IF(GA26&gt;=GA$8,GA$5,IF(GA26&lt;GB26,0,GA$5*(GA26-GB26)/(GA$8-GB26))),IF(GA26&lt;=GA$8,GA$5,IF(GA26&gt;GB26,0,GA$5*(GA26-GB26)/(GA$8-GB26))))))</f>
      </c>
      <c r="GD26" s="126">
        <f>IF(OR(GA26="",GB26=""),0,GA$5)</f>
      </c>
      <c r="GE26" s="125">
        <f>IF(GA$6=0,RANK(GC26,GC$12:GC$42,0),RANK(GC26,GC$12:GC$42,1))</f>
      </c>
      <c r="GF26" s="126">
        <v>1.99</v>
      </c>
      <c r="GG26" s="126">
        <v>2.27</v>
      </c>
      <c r="GH26" s="126">
        <f>IF((COUNTA(GF$12:GF$42)+COUNTA(GG$12:GG$42)=0),0.6*GF$5,IF(OR(GF26="",GG26=""),0,IF(GF$6=0,IF(GF26&gt;=GF$8,GF$5,IF(GF26&lt;GG26,0,GF$5*(GF26-GG26)/(GF$8-GG26))),IF(GF26&lt;=GF$8,GF$5,IF(GF26&gt;GG26,0,GF$5*(GF26-GG26)/(GF$8-GG26))))))</f>
      </c>
      <c r="GI26" s="126">
        <f>IF(OR(GF26="",GG26=""),0,GF$5)</f>
      </c>
      <c r="GJ26" s="125">
        <f>IF(GF$6=0,RANK(GH26,GH$12:GH$42,0),RANK(GH26,GH$12:GH$42,1))</f>
      </c>
      <c r="GK26" s="126">
        <v>100</v>
      </c>
      <c r="GL26" s="126">
        <v>99.81</v>
      </c>
      <c r="GM26" s="126">
        <f>IF((COUNTA(GK$12:GK$42)+COUNTA(GL$12:GL$42)=0),0.6*GK$5,IF(OR(GK26="",GL26=""),0,IF(GK$6=0,IF(GK26&gt;=GK$8,GK$5,IF(GK26&lt;GL26,0,GK$5*(GK26-GL26)/(GK$8-GL26))),IF(GK26&lt;=GK$8,GK$5,IF(GK26&gt;GL26,0,GK$5*(GK26-GL26)/(GK$8-GL26))))))</f>
      </c>
      <c r="GN26" s="126">
        <f>IF(OR(GK26="",GL26=""),0,GK$5)</f>
      </c>
      <c r="GO26" s="125">
        <f>IF(GK$6=0,RANK(GM26,GM$12:GM$42,0),RANK(GM26,GM$12:GM$42,1))</f>
      </c>
      <c r="GP26" s="126">
        <v>100</v>
      </c>
      <c r="GQ26" s="126">
        <v>98.84</v>
      </c>
      <c r="GR26" s="126">
        <f>IF((COUNTA(GP$12:GP$42)+COUNTA(GQ$12:GQ$42)=0),0.6*GP$5,IF(OR(GP26="",GQ26=""),0,IF(GP$6=0,IF(GP26&gt;=GP$8,GP$5,IF(GP26&lt;GQ26,0,GP$5*(GP26-GQ26)/(GP$8-GQ26))),IF(GP26&lt;=GP$8,GP$5,IF(GP26&gt;GQ26,0,GP$5*(GP26-GQ26)/(GP$8-GQ26))))))</f>
      </c>
      <c r="GS26" s="126">
        <f>IF(OR(GP26="",GQ26=""),0,GP$5)</f>
      </c>
      <c r="GT26" s="125">
        <f>IF(GP$6=0,RANK(GR26,GR$12:GR$42,0),RANK(GR26,GR$12:GR$42,1))</f>
      </c>
      <c r="GU26" s="126">
        <v>0.4</v>
      </c>
      <c r="GV26" s="126">
        <v>0.69</v>
      </c>
      <c r="GW26" s="126">
        <f>IF((COUNTA(GU$12:GU$42)+COUNTA(GV$12:GV$42)=0),0.6*GU$5,IF(OR(GU26="",GV26=""),0,IF(GU$6=0,IF(GU26&gt;=GU$8,GU$5,IF(GU26&lt;GV26,0,GU$5*(GU26-GV26)/(GU$8-GV26))),IF(GU26&lt;=GU$8,GU$5,IF(GU26&gt;GV26,0,GU$5*(GU26-GV26)/(GU$8-GV26))))))</f>
      </c>
      <c r="GX26" s="126">
        <f>IF(OR(GU26="",GV26=""),0,GU$5)</f>
      </c>
      <c r="GY26" s="125">
        <f>IF(GU$6=0,RANK(GW26,GW$12:GW$42,0),RANK(GW26,GW$12:GW$42,1))</f>
      </c>
      <c r="GZ26" s="126">
        <v>0.4</v>
      </c>
      <c r="HA26" s="126">
        <v>0.58</v>
      </c>
      <c r="HB26" s="126">
        <f>IF((COUNTA(GZ$12:GZ$42)+COUNTA(HA$12:HA$42)=0),0.6*GZ$5,IF(OR(GZ26="",HA26=""),0,IF(GZ$6=0,IF(GZ26&gt;=GZ$8,GZ$5,IF(GZ26&lt;HA26,0,GZ$5*(GZ26-HA26)/(GZ$8-HA26))),IF(GZ26&lt;=GZ$8,GZ$5,IF(GZ26&gt;HA26,0,GZ$5*(GZ26-HA26)/(GZ$8-HA26))))))</f>
      </c>
      <c r="HC26" s="126">
        <f>IF(OR(GZ26="",HA26=""),0,GZ$5)</f>
      </c>
      <c r="HD26" s="125">
        <f>IF(GZ$6=0,RANK(HB26,HB$12:HB$42,0),RANK(HB26,HB$12:HB$42,1))</f>
      </c>
      <c r="HE26" s="126">
        <v>0</v>
      </c>
      <c r="HF26" s="126">
        <v>2.73193398493831</v>
      </c>
      <c r="HG26" s="126">
        <f>IF((COUNTA(HE$12:HE$42)+COUNTA(HF$12:HF$42)=0),0.6*HE$5,IF(OR(HE26="",HF26=""),0,IF(HE$6=0,IF(HE26&gt;=HE$8,HE$5,IF(HE26&lt;HF26,0,HE$5*(HE26-HF26)/(HE$8-HF26))),IF(HE26&lt;=HE$8,HE$5,IF(HE26&gt;HF26,0,HE$5*(HE26-HF26)/(HE$8-HF26))))))</f>
      </c>
      <c r="HH26" s="126">
        <f>IF(OR(HE26="",HF26=""),0,HE$5)</f>
      </c>
      <c r="HI26" s="125">
        <f>IF(HE$6=0,RANK(HG26,HG$12:HG$42,0),RANK(HG26,HG$12:HG$42,1))</f>
      </c>
      <c r="HJ26" s="126">
        <v>0</v>
      </c>
      <c r="HK26" s="126">
        <v>6.04855588112181</v>
      </c>
      <c r="HL26" s="126">
        <f>IF((COUNTA(HJ$12:HJ$42)+COUNTA(HK$12:HK$42)=0),0.6*HJ$5,IF(OR(HJ26="",HK26=""),0,IF(HJ$6=0,IF(HJ26&gt;=HJ$8,HJ$5,IF(HJ26&lt;HK26,0,HJ$5*(HJ26-HK26)/(HJ$8-HK26))),IF(HJ26&lt;=HJ$8,HJ$5,IF(HJ26&gt;HK26,0,HJ$5*(HJ26-HK26)/(HJ$8-HK26))))))</f>
      </c>
      <c r="HM26" s="126">
        <f>IF(OR(HJ26="",HK26=""),0,HJ$5)</f>
      </c>
      <c r="HN26" s="125">
        <f>IF(HJ$6=0,RANK(HL26,HL$12:HL$42,0),RANK(HL26,HL$12:HL$42,1))</f>
      </c>
      <c r="HO26" s="126">
        <v>59.09845703125</v>
      </c>
      <c r="HP26" s="126">
        <v>24.106103515625</v>
      </c>
      <c r="HQ26" s="126">
        <f>IF((COUNTA(HO$12:HO$42)+COUNTA(HP$12:HP$42)=0),0.6*HO$5,IF(OR(HO26="",HP26=""),0,IF(HO$6=0,IF(HO26&gt;=HO$8,HO$5,IF(HO26&lt;HP26,0,HO$5*(HO26-HP26)/(HO$8-HP26))),IF(HO26&lt;=HO$8,HO$5,IF(HO26&gt;HP26,0,HO$5*(HO26-HP26)/(HO$8-HP26))))))</f>
      </c>
      <c r="HR26" s="126">
        <f>IF(OR(HO26="",HP26=""),0,HO$5)</f>
      </c>
      <c r="HS26" s="125">
        <f>IF(HO$6=0,RANK(HQ26,HQ$12:HQ$42,0),RANK(HQ26,HQ$12:HQ$42,1))</f>
      </c>
      <c r="HT26" s="126">
        <v>59.09845703125</v>
      </c>
      <c r="HU26" s="126">
        <v>18.384912109375</v>
      </c>
      <c r="HV26" s="126">
        <f>IF((COUNTA(HT$12:HT$42)+COUNTA(HU$12:HU$42)=0),0.6*HT$5,IF(OR(HT26="",HU26=""),0,IF(HT$6=0,IF(HT26&gt;=HT$8,HT$5,IF(HT26&lt;HU26,0,HT$5*(HT26-HU26)/(HT$8-HU26))),IF(HT26&lt;=HT$8,HT$5,IF(HT26&gt;HU26,0,HT$5*(HT26-HU26)/(HT$8-HU26))))))</f>
      </c>
      <c r="HW26" s="126">
        <f>IF(OR(HT26="",HU26=""),0,HT$5)</f>
      </c>
      <c r="HX26" s="125">
        <f>IF(HT$6=0,RANK(HV26,HV$12:HV$42,0),RANK(HV26,HV$12:HV$42,1))</f>
      </c>
      <c r="HY26" s="126">
        <v>8.6198828125</v>
      </c>
      <c r="HZ26" s="126">
        <v>5.67208984375</v>
      </c>
      <c r="IA26" s="126">
        <f>IF((COUNTA(HY$12:HY$42)+COUNTA(HZ$12:HZ$42)=0),0.6*HY$5,IF(OR(HY26="",HZ26=""),0,IF(HY$6=0,IF(HY26&gt;=HY$8,HY$5,IF(HY26&lt;HZ26,0,HY$5*(HY26-HZ26)/(HY$8-HZ26))),IF(HY26&lt;=HY$8,HY$5,IF(HY26&gt;HZ26,0,HY$5*(HY26-HZ26)/(HY$8-HZ26))))))</f>
      </c>
      <c r="IB26" s="126">
        <f>IF(OR(HY26="",HZ26=""),0,HY$5)</f>
      </c>
      <c r="IC26" s="125">
        <f>IF(HY$6=0,RANK(IA26,IA$12:IA$42,0),RANK(IA26,IA$12:IA$42,1))</f>
      </c>
      <c r="ID26" s="126">
        <v>8.6198828125</v>
      </c>
      <c r="IE26" s="126">
        <v>2.833525390625</v>
      </c>
      <c r="IF26" s="126">
        <f>IF((COUNTA(ID$12:ID$42)+COUNTA(IE$12:IE$42)=0),0.6*ID$5,IF(OR(ID26="",IE26=""),0,IF(ID$6=0,IF(ID26&gt;=ID$8,ID$5,IF(ID26&lt;IE26,0,ID$5*(ID26-IE26)/(ID$8-IE26))),IF(ID26&lt;=ID$8,ID$5,IF(ID26&gt;IE26,0,ID$5*(ID26-IE26)/(ID$8-IE26))))))</f>
      </c>
      <c r="IG26" s="126">
        <f>IF(OR(ID26="",IE26=""),0,ID$5)</f>
      </c>
      <c r="IH26" s="125">
        <f>IF(ID$6=0,RANK(IF26,IF$12:IF$42,0),RANK(IF26,IF$12:IF$42,1))</f>
      </c>
      <c r="II26" s="126">
        <v>99.690084</v>
      </c>
      <c r="IJ26" s="126">
        <v>89.44</v>
      </c>
      <c r="IK26" s="126">
        <f>IF((COUNTA(II$12:II$42)+COUNTA(IJ$12:IJ$42)=0),0.6*II$5,IF(OR(II26="",IJ26=""),0,IF(II$6=0,IF(II26&gt;=II$8,II$5,IF(II26&lt;IJ26,0,II$5*(II26-IJ26)/(II$8-IJ26))),IF(II26&lt;=II$8,II$5,IF(II26&gt;IJ26,0,II$5*(II26-IJ26)/(II$8-IJ26))))))</f>
      </c>
      <c r="IL26" s="126">
        <f>IF(OR(II26="",IJ26=""),0,II$5)</f>
      </c>
      <c r="IM26" s="125">
        <f>IF(II$6=0,RANK(IK26,IK$12:IK$42,0),RANK(IK26,IK$12:IK$42,1))</f>
      </c>
      <c r="IN26" s="126">
        <v>99.690084</v>
      </c>
      <c r="IO26" s="126">
        <v>85.529925</v>
      </c>
      <c r="IP26" s="126">
        <f>IF((COUNTA(IN$12:IN$42)+COUNTA(IO$12:IO$42)=0),0.6*IN$5,IF(OR(IN26="",IO26=""),0,IF(IN$6=0,IF(IN26&gt;=IN$8,IN$5,IF(IN26&lt;IO26,0,IN$5*(IN26-IO26)/(IN$8-IO26))),IF(IN26&lt;=IN$8,IN$5,IF(IN26&gt;IO26,0,IN$5*(IN26-IO26)/(IN$8-IO26))))))</f>
      </c>
      <c r="IQ26" s="126">
        <f>IF(OR(IN26="",IO26=""),0,IN$5)</f>
      </c>
      <c r="IR26" s="125">
        <f>IF(IN$6=0,RANK(IP26,IP$12:IP$42,0),RANK(IP26,IP$12:IP$42,1))</f>
      </c>
      <c r="IS26" s="126">
        <v>100</v>
      </c>
      <c r="IT26"/>
      <c r="IU26" s="126">
        <f>IF((COUNTA(IS$12:IS$42)+COUNTA(IT$12:IT$42)=0),0.6*IS$5,IF(OR(IS26="",IT26=""),0,IF(IS$6=0,IF(IS26&gt;=IS$8,IS$5,IF(IS26&lt;IT26,0,IS$5*(IS26-IT26)/(IS$8-IT26))),IF(IS26&lt;=IS$8,IS$5,IF(IS26&gt;IT26,0,IS$5*(IS26-IT26)/(IS$8-IT26))))))</f>
      </c>
      <c r="IV26" s="126">
        <f>IF(OR(IS26="",IT26=""),0,IS$5)</f>
      </c>
      <c r="IW26" s="125">
        <f>IF(IS$6=0,RANK(IU26,IU$12:IU$42,0),RANK(IU26,IU$12:IU$42,1))</f>
      </c>
      <c r="IX26" s="126">
        <v>100</v>
      </c>
      <c r="IY26"/>
      <c r="IZ26" s="126">
        <f>IF((COUNTA(IX$12:IX$42)+COUNTA(IY$12:IY$42)=0),0.6*IX$5,IF(OR(IX26="",IY26=""),0,IF(IX$6=0,IF(IX26&gt;=IX$8,IX$5,IF(IX26&lt;IY26,0,IX$5*(IX26-IY26)/(IX$8-IY26))),IF(IX26&lt;=IX$8,IX$5,IF(IX26&gt;IY26,0,IX$5*(IX26-IY26)/(IX$8-IY26))))))</f>
      </c>
      <c r="JA26" s="126">
        <f>IF(OR(IX26="",IY26=""),0,IX$5)</f>
      </c>
      <c r="JB26" s="125">
        <f>IF(IX$6=0,RANK(IZ26,IZ$12:IZ$42,0),RANK(IZ26,IZ$12:IZ$42,1))</f>
      </c>
      <c r="JC26" s="126">
        <v>1.91</v>
      </c>
      <c r="JD26" s="126">
        <v>4.88</v>
      </c>
      <c r="JE26" s="126">
        <f>IF((COUNTA(JC$12:JC$42)+COUNTA(JD$12:JD$42)=0),0.6*JC$5,IF(OR(JC26="",JD26=""),0,IF(JC$6=0,IF(JC26&gt;=JC$8,JC$5,IF(JC26&lt;JD26,0,JC$5*(JC26-JD26)/(JC$8-JD26))),IF(JC26&lt;=JC$8,JC$5,IF(JC26&gt;JD26,0,JC$5*(JC26-JD26)/(JC$8-JD26))))))</f>
      </c>
      <c r="JF26" s="126">
        <f>IF(OR(JC26="",JD26=""),0,JC$5)</f>
      </c>
      <c r="JG26" s="125">
        <f>IF(JC$6=0,RANK(JE26,JE$12:JE$42,0),RANK(JE26,JE$12:JE$42,1))</f>
      </c>
      <c r="JH26" s="126">
        <v>1.91</v>
      </c>
      <c r="JI26" s="126">
        <v>5.46</v>
      </c>
      <c r="JJ26" s="126">
        <f>IF((COUNTA(JH$12:JH$42)+COUNTA(JI$12:JI$42)=0),0.6*JH$5,IF(OR(JH26="",JI26=""),0,IF(JH$6=0,IF(JH26&gt;=JH$8,JH$5,IF(JH26&lt;JI26,0,JH$5*(JH26-JI26)/(JH$8-JI26))),IF(JH26&lt;=JH$8,JH$5,IF(JH26&gt;JI26,0,JH$5*(JH26-JI26)/(JH$8-JI26))))))</f>
      </c>
      <c r="JK26" s="126">
        <f>IF(OR(JH26="",JI26=""),0,JH$5)</f>
      </c>
      <c r="JL26" s="125">
        <f>IF(JH$6=0,RANK(JJ26,JJ$12:JJ$42,0),RANK(JJ26,JJ$12:JJ$42,1))</f>
      </c>
      <c r="JM26" s="126">
        <v>99.72</v>
      </c>
      <c r="JN26"/>
      <c r="JO26" s="126">
        <f>IF((COUNTA(JM$12:JM$42)+COUNTA(JN$12:JN$42)=0),0.6*JM$5,IF(OR(JM26="",JN26=""),0,IF(JM$6=0,IF(JM26&gt;=JM$8,JM$5,IF(JM26&lt;JN26,0,JM$5*(JM26-JN26)/(JM$8-JN26))),IF(JM26&lt;=JM$8,JM$5,IF(JM26&gt;JN26,0,JM$5*(JM26-JN26)/(JM$8-JN26))))))</f>
      </c>
      <c r="JP26" s="126">
        <f>IF(OR(JM26="",JN26=""),0,JM$5)</f>
      </c>
      <c r="JQ26" s="125">
        <f>IF(JM$6=0,RANK(JO26,JO$12:JO$42,0),RANK(JO26,JO$12:JO$42,1))</f>
      </c>
      <c r="JR26" s="126">
        <v>99.72</v>
      </c>
      <c r="JS26"/>
      <c r="JT26" s="126">
        <f>IF((COUNTA(JR$12:JR$42)+COUNTA(JS$12:JS$42)=0),0.6*JR$5,IF(OR(JR26="",JS26=""),0,IF(JR$6=0,IF(JR26&gt;=JR$8,JR$5,IF(JR26&lt;JS26,0,JR$5*(JR26-JS26)/(JR$8-JS26))),IF(JR26&lt;=JR$8,JR$5,IF(JR26&gt;JS26,0,JR$5*(JR26-JS26)/(JR$8-JS26))))))</f>
      </c>
      <c r="JU26" s="126">
        <f>IF(OR(JR26="",JS26=""),0,JR$5)</f>
      </c>
      <c r="JV26" s="125">
        <f>IF(JR$6=0,RANK(JT26,JT$12:JT$42,0),RANK(JT26,JT$12:JT$42,1))</f>
      </c>
      <c r="JW26" s="126">
        <v>100</v>
      </c>
      <c r="JX26" s="126">
        <v>97.27</v>
      </c>
      <c r="JY26" s="126">
        <f>IF((COUNTA(JW$12:JW$42)+COUNTA(JX$12:JX$42)=0),0.6*JW$5,IF(OR(JW26="",JX26=""),0,IF(JW$6=0,IF(JW26&gt;=JW$8,JW$5,IF(JW26&lt;JX26,0,JW$5*(JW26-JX26)/(JW$8-JX26))),IF(JW26&lt;=JW$8,JW$5,IF(JW26&gt;JX26,0,JW$5*(JW26-JX26)/(JW$8-JX26))))))</f>
      </c>
      <c r="JZ26" s="126">
        <f>IF(OR(JW26="",JX26=""),0,JW$5)</f>
      </c>
      <c r="KA26" s="125">
        <f>IF(JW$6=0,RANK(JY26,JY$12:JY$42,0),RANK(JY26,JY$12:JY$42,1))</f>
      </c>
      <c r="KB26" s="126">
        <v>100</v>
      </c>
      <c r="KC26" s="126">
        <v>97.29</v>
      </c>
      <c r="KD26" s="126">
        <f>IF((COUNTA(KB$12:KB$42)+COUNTA(KC$12:KC$42)=0),0.6*KB$5,IF(OR(KB26="",KC26=""),0,IF(KB$6=0,IF(KB26&gt;=KB$8,KB$5,IF(KB26&lt;KC26,0,KB$5*(KB26-KC26)/(KB$8-KC26))),IF(KB26&lt;=KB$8,KB$5,IF(KB26&gt;KC26,0,KB$5*(KB26-KC26)/(KB$8-KC26))))))</f>
      </c>
      <c r="KE26" s="126">
        <f>IF(OR(KB26="",KC26=""),0,KB$5)</f>
      </c>
      <c r="KF26" s="125">
        <f>IF(KB$6=0,RANK(KD26,KD$12:KD$42,0),RANK(KD26,KD$12:KD$42,1))</f>
      </c>
      <c r="KG26" s="126">
        <v>1.62</v>
      </c>
      <c r="KH26" s="126">
        <v>2.07</v>
      </c>
      <c r="KI26" s="126">
        <f>IF((COUNTA(KG$12:KG$42)+COUNTA(KH$12:KH$42)=0),0.6*KG$5,IF(OR(KG26="",KH26=""),0,IF(KG$6=0,IF(KG26&gt;=KG$8,KG$5,IF(KG26&lt;KH26,0,KG$5*(KG26-KH26)/(KG$8-KH26))),IF(KG26&lt;=KG$8,KG$5,IF(KG26&gt;KH26,0,KG$5*(KG26-KH26)/(KG$8-KH26))))))</f>
      </c>
      <c r="KJ26" s="126">
        <f>IF(OR(KG26="",KH26=""),0,KG$5)</f>
      </c>
      <c r="KK26" s="125">
        <f>IF(KG$6=0,RANK(KI26,KI$12:KI$42,0),RANK(KI26,KI$12:KI$42,1))</f>
      </c>
      <c r="KL26" s="126">
        <v>1.62</v>
      </c>
      <c r="KM26" s="126">
        <v>2.01</v>
      </c>
      <c r="KN26" s="126">
        <f>IF((COUNTA(KL$12:KL$42)+COUNTA(KM$12:KM$42)=0),0.6*KL$5,IF(OR(KL26="",KM26=""),0,IF(KL$6=0,IF(KL26&gt;=KL$8,KL$5,IF(KL26&lt;KM26,0,KL$5*(KL26-KM26)/(KL$8-KM26))),IF(KL26&lt;=KL$8,KL$5,IF(KL26&gt;KM26,0,KL$5*(KL26-KM26)/(KL$8-KM26))))))</f>
      </c>
      <c r="KO26" s="126">
        <f>IF(OR(KL26="",KM26=""),0,KL$5)</f>
      </c>
      <c r="KP26" s="125">
        <f>IF(KL$6=0,RANK(KN26,KN$12:KN$42,0),RANK(KN26,KN$12:KN$42,1))</f>
      </c>
      <c r="KQ26" s="126">
        <v>100</v>
      </c>
      <c r="KR26" s="126">
        <v>95.2</v>
      </c>
      <c r="KS26" s="126">
        <f>IF((COUNTA(KQ$12:KQ$42)+COUNTA(KR$12:KR$42)=0),0.6*KQ$5,IF(OR(KQ26="",KR26=""),0,IF(KQ$6=0,IF(KQ26&gt;=KQ$8,KQ$5,IF(KQ26&lt;KR26,0,KQ$5*(KQ26-KR26)/(KQ$8-KR26))),IF(KQ26&lt;=KQ$8,KQ$5,IF(KQ26&gt;KR26,0,KQ$5*(KQ26-KR26)/(KQ$8-KR26))))))</f>
      </c>
      <c r="KT26" s="126">
        <f>IF(OR(KQ26="",KR26=""),0,KQ$5)</f>
      </c>
      <c r="KU26" s="125">
        <f>IF(KQ$6=0,RANK(KS26,KS$12:KS$42,0),RANK(KS26,KS$12:KS$42,1))</f>
      </c>
      <c r="KV26" s="126">
        <v>100</v>
      </c>
      <c r="KW26" s="126">
        <v>94.96</v>
      </c>
      <c r="KX26" s="126">
        <f>IF((COUNTA(KV$12:KV$42)+COUNTA(KW$12:KW$42)=0),0.6*KV$5,IF(OR(KV26="",KW26=""),0,IF(KV$6=0,IF(KV26&gt;=KV$8,KV$5,IF(KV26&lt;KW26,0,KV$5*(KV26-KW26)/(KV$8-KW26))),IF(KV26&lt;=KV$8,KV$5,IF(KV26&gt;KW26,0,KV$5*(KV26-KW26)/(KV$8-KW26))))))</f>
      </c>
      <c r="KY26" s="126">
        <f>IF(OR(KV26="",KW26=""),0,KV$5)</f>
      </c>
      <c r="KZ26" s="125">
        <f>IF(KV$6=0,RANK(KX26,KX$12:KX$42,0),RANK(KX26,KX$12:KX$42,1))</f>
      </c>
      <c r="LA26" s="126">
        <v>0.49</v>
      </c>
      <c r="LB26" s="126">
        <v>0.61</v>
      </c>
      <c r="LC26" s="126">
        <f>IF((COUNTA(LA$12:LA$42)+COUNTA(LB$12:LB$42)=0),0.6*LA$5,IF(OR(LA26="",LB26=""),0,IF(LA$6=0,IF(LA26&gt;=LA$8,LA$5,IF(LA26&lt;LB26,0,LA$5*(LA26-LB26)/(LA$8-LB26))),IF(LA26&lt;=LA$8,LA$5,IF(LA26&gt;LB26,0,LA$5*(LA26-LB26)/(LA$8-LB26))))))</f>
      </c>
      <c r="LD26" s="126">
        <f>IF(OR(LA26="",LB26=""),0,LA$5)</f>
      </c>
      <c r="LE26" s="125">
        <f>IF(LA$6=0,RANK(LC26,LC$12:LC$42,0),RANK(LC26,LC$12:LC$42,1))</f>
      </c>
      <c r="LF26" s="126">
        <v>0.49</v>
      </c>
      <c r="LG26" s="126">
        <v>0.75</v>
      </c>
      <c r="LH26" s="126">
        <f>IF((COUNTA(LF$12:LF$42)+COUNTA(LG$12:LG$42)=0),0.6*LF$5,IF(OR(LF26="",LG26=""),0,IF(LF$6=0,IF(LF26&gt;=LF$8,LF$5,IF(LF26&lt;LG26,0,LF$5*(LF26-LG26)/(LF$8-LG26))),IF(LF26&lt;=LF$8,LF$5,IF(LF26&gt;LG26,0,LF$5*(LF26-LG26)/(LF$8-LG26))))))</f>
      </c>
      <c r="LI26" s="126">
        <f>IF(OR(LF26="",LG26=""),0,LF$5)</f>
      </c>
      <c r="LJ26" s="125">
        <f>IF(LF$6=0,RANK(LH26,LH$12:LH$42,0),RANK(LH26,LH$12:LH$42,1))</f>
      </c>
      <c r="LK26" s="126">
        <v>0</v>
      </c>
      <c r="LL26" s="126">
        <v>1.70723996206133</v>
      </c>
      <c r="LM26" s="126">
        <f>IF((COUNTA(LK$12:LK$42)+COUNTA(LL$12:LL$42)=0),0.6*LK$5,IF(OR(LK26="",LL26=""),0,IF(LK$6=0,IF(LK26&gt;=LK$8,LK$5,IF(LK26&lt;LL26,0,LK$5*(LK26-LL26)/(LK$8-LL26))),IF(LK26&lt;=LK$8,LK$5,IF(LK26&gt;LL26,0,LK$5*(LK26-LL26)/(LK$8-LL26))))))</f>
      </c>
      <c r="LN26" s="126">
        <f>IF(OR(LK26="",LL26=""),0,LK$5)</f>
      </c>
      <c r="LO26" s="125">
        <f>IF(LK$6=0,RANK(LM26,LM$12:LM$42,0),RANK(LM26,LM$12:LM$42,1))</f>
      </c>
      <c r="LP26" s="126">
        <v>0</v>
      </c>
      <c r="LQ26" s="126">
        <v>3.07962342428594</v>
      </c>
      <c r="LR26" s="126">
        <f>IF((COUNTA(LP$12:LP$42)+COUNTA(LQ$12:LQ$42)=0),0.6*LP$5,IF(OR(LP26="",LQ26=""),0,IF(LP$6=0,IF(LP26&gt;=LP$8,LP$5,IF(LP26&lt;LQ26,0,LP$5*(LP26-LQ26)/(LP$8-LQ26))),IF(LP26&lt;=LP$8,LP$5,IF(LP26&gt;LQ26,0,LP$5*(LP26-LQ26)/(LP$8-LQ26))))))</f>
      </c>
      <c r="LS26" s="126">
        <f>IF(OR(LP26="",LQ26=""),0,LP$5)</f>
      </c>
      <c r="LT26" s="125">
        <f>IF(LP$6=0,RANK(LR26,LR$12:LR$42,0),RANK(LR26,LR$12:LR$42,1))</f>
      </c>
      <c r="LU26" s="126">
        <v>55.947177734375</v>
      </c>
      <c r="LV26"/>
      <c r="LW26" s="126">
        <f>IF((COUNTA(LU$12:LU$42)+COUNTA(LV$12:LV$42)=0),0.6*LU$5,IF(OR(LU26="",LV26=""),0,IF(LU$6=0,IF(LU26&gt;=LU$8,LU$5,IF(LU26&lt;LV26,0,LU$5*(LU26-LV26)/(LU$8-LV26))),IF(LU26&lt;=LU$8,LU$5,IF(LU26&gt;LV26,0,LU$5*(LU26-LV26)/(LU$8-LV26))))))</f>
      </c>
      <c r="LX26" s="126">
        <f>IF(OR(LU26="",LV26=""),0,LU$5)</f>
      </c>
      <c r="LY26" s="125">
        <f>IF(LU$6=0,RANK(LW26,LW$12:LW$42,0),RANK(LW26,LW$12:LW$42,1))</f>
      </c>
      <c r="LZ26" s="126">
        <v>55.947177734375</v>
      </c>
      <c r="MA26"/>
      <c r="MB26" s="126">
        <f>IF((COUNTA(LZ$12:LZ$42)+COUNTA(MA$12:MA$42)=0),0.6*LZ$5,IF(OR(LZ26="",MA26=""),0,IF(LZ$6=0,IF(LZ26&gt;=LZ$8,LZ$5,IF(LZ26&lt;MA26,0,LZ$5*(LZ26-MA26)/(LZ$8-MA26))),IF(LZ26&lt;=LZ$8,LZ$5,IF(LZ26&gt;MA26,0,LZ$5*(LZ26-MA26)/(LZ$8-MA26))))))</f>
      </c>
      <c r="MC26" s="126">
        <f>IF(OR(LZ26="",MA26=""),0,LZ$5)</f>
      </c>
      <c r="MD26" s="125">
        <f>IF(LZ$6=0,RANK(MB26,MB$12:MB$42,0),RANK(MB26,MB$12:MB$42,1))</f>
      </c>
      <c r="ME26" s="126">
        <v>7.146015625</v>
      </c>
      <c r="MF26" s="126">
        <v>1.494482421875</v>
      </c>
      <c r="MG26" s="126">
        <f>IF((COUNTA(ME$12:ME$42)+COUNTA(MF$12:MF$42)=0),0.6*ME$5,IF(OR(ME26="",MF26=""),0,IF(ME$6=0,IF(ME26&gt;=ME$8,ME$5,IF(ME26&lt;MF26,0,ME$5*(ME26-MF26)/(ME$8-MF26))),IF(ME26&lt;=ME$8,ME$5,IF(ME26&gt;MF26,0,ME$5*(ME26-MF26)/(ME$8-MF26))))))</f>
      </c>
      <c r="MH26" s="126">
        <f>IF(OR(ME26="",MF26=""),0,ME$5)</f>
      </c>
      <c r="MI26" s="125">
        <f>IF(ME$6=0,RANK(MG26,MG$12:MG$42,0),RANK(MG26,MG$12:MG$42,1))</f>
      </c>
      <c r="MJ26" s="126">
        <v>7.146015625</v>
      </c>
      <c r="MK26" s="126">
        <v>2.029609375</v>
      </c>
      <c r="ML26" s="126">
        <f>IF((COUNTA(MJ$12:MJ$42)+COUNTA(MK$12:MK$42)=0),0.6*MJ$5,IF(OR(MJ26="",MK26=""),0,IF(MJ$6=0,IF(MJ26&gt;=MJ$8,MJ$5,IF(MJ26&lt;MK26,0,MJ$5*(MJ26-MK26)/(MJ$8-MK26))),IF(MJ26&lt;=MJ$8,MJ$5,IF(MJ26&gt;MK26,0,MJ$5*(MJ26-MK26)/(MJ$8-MK26))))))</f>
      </c>
      <c r="MM26" s="126">
        <f>IF(OR(MJ26="",MK26=""),0,MJ$5)</f>
      </c>
      <c r="MN26" s="125">
        <f>IF(MJ$6=0,RANK(ML26,ML$12:ML$42,0),RANK(ML26,ML$12:ML$42,1))</f>
      </c>
      <c r="MO26"/>
      <c r="MP26"/>
      <c r="MQ26" s="126">
        <f>IF((COUNTA(MO$12:MO$42)+COUNTA(MP$12:MP$42)=0),0.6*MO$5,IF(OR(MO26="",MP26=""),0,IF(MO$6=0,IF(MO26&gt;=MO$8,MO$5,IF(MO26&lt;MP26,0,MO$5*(MO26-MP26)/(MO$8-MP26))),IF(MO26&lt;=MO$8,MO$5,IF(MO26&gt;MP26,0,MO$5*(MO26-MP26)/(MO$8-MP26))))))</f>
      </c>
      <c r="MR26" s="126">
        <f>IF(OR(MO26="",MP26=""),0,MO$5)</f>
      </c>
      <c r="MS26" s="125">
        <f>IF(MO$6=0,RANK(MQ26,MQ$12:MQ$42,0),RANK(MQ26,MQ$12:MQ$42,1))</f>
      </c>
      <c r="MT26"/>
      <c r="MU26"/>
      <c r="MV26" s="126">
        <f>IF((COUNTA(MT$12:MT$42)+COUNTA(MU$12:MU$42)=0),0.6*MT$5,IF(OR(MT26="",MU26=""),0,IF(MT$6=0,IF(MT26&gt;=MT$8,MT$5,IF(MT26&lt;MU26,0,MT$5*(MT26-MU26)/(MT$8-MU26))),IF(MT26&lt;=MT$8,MT$5,IF(MT26&gt;MU26,0,MT$5*(MT26-MU26)/(MT$8-MU26))))))</f>
      </c>
      <c r="MW26" s="126">
        <f>IF(OR(MT26="",MU26=""),0,MT$5)</f>
      </c>
      <c r="MX26" s="125">
        <f>IF(MT$6=0,RANK(MV26,MV$12:MV$42,0),RANK(MV26,MV$12:MV$42,1))</f>
      </c>
      <c r="MY26"/>
      <c r="MZ26"/>
      <c r="NA26" s="126">
        <f>IF((COUNTA(MY$12:MY$42)+COUNTA(MZ$12:MZ$42)=0),0.6*MY$5,IF(OR(MY26="",MZ26=""),0,IF(MY$6=0,IF(MY26&gt;=MY$8,MY$5,IF(MY26&lt;MZ26,0,MY$5*(MY26-MZ26)/(MY$8-MZ26))),IF(MY26&lt;=MY$8,MY$5,IF(MY26&gt;MZ26,0,MY$5*(MY26-MZ26)/(MY$8-MZ26))))))</f>
      </c>
      <c r="NB26" s="126">
        <f>IF(OR(MY26="",MZ26=""),0,MY$5)</f>
      </c>
      <c r="NC26" s="125">
        <f>IF(MY$6=0,RANK(NA26,NA$12:NA$42,0),RANK(NA26,NA$12:NA$42,1))</f>
      </c>
      <c r="ND26"/>
      <c r="NE26"/>
      <c r="NF26" s="126">
        <f>IF((COUNTA(ND$12:ND$42)+COUNTA(NE$12:NE$42)=0),0.6*ND$5,IF(OR(ND26="",NE26=""),0,IF(ND$6=0,IF(ND26&gt;=ND$8,ND$5,IF(ND26&lt;NE26,0,ND$5*(ND26-NE26)/(ND$8-NE26))),IF(ND26&lt;=ND$8,ND$5,IF(ND26&gt;NE26,0,ND$5*(ND26-NE26)/(ND$8-NE26))))))</f>
      </c>
      <c r="NG26" s="126">
        <f>IF(OR(ND26="",NE26=""),0,ND$5)</f>
      </c>
      <c r="NH26" s="125">
        <f>IF(ND$6=0,RANK(NF26,NF$12:NF$42,0),RANK(NF26,NF$12:NF$42,1))</f>
      </c>
      <c r="NI26"/>
      <c r="NJ26"/>
      <c r="NK26" s="126">
        <f>IF((COUNTA(NI$12:NI$42)+COUNTA(NJ$12:NJ$42)=0),0.6*NI$5,IF(OR(NI26="",NJ26=""),0,IF(NI$6=0,IF(NI26&gt;=NI$8,NI$5,IF(NI26&lt;NJ26,0,NI$5*(NI26-NJ26)/(NI$8-NJ26))),IF(NI26&lt;=NI$8,NI$5,IF(NI26&gt;NJ26,0,NI$5*(NI26-NJ26)/(NI$8-NJ26))))))</f>
      </c>
      <c r="NL26" s="126">
        <f>IF(OR(NI26="",NJ26=""),0,NI$5)</f>
      </c>
      <c r="NM26" s="125">
        <f>IF(NI$6=0,RANK(NK26,NK$12:NK$42,0),RANK(NK26,NK$12:NK$42,1))</f>
      </c>
      <c r="NN26"/>
      <c r="NO26"/>
      <c r="NP26" s="126">
        <f>IF((COUNTA(NN$12:NN$42)+COUNTA(NO$12:NO$42)=0),0.6*NN$5,IF(OR(NN26="",NO26=""),0,IF(NN$6=0,IF(NN26&gt;=NN$8,NN$5,IF(NN26&lt;NO26,0,NN$5*(NN26-NO26)/(NN$8-NO26))),IF(NN26&lt;=NN$8,NN$5,IF(NN26&gt;NO26,0,NN$5*(NN26-NO26)/(NN$8-NO26))))))</f>
      </c>
      <c r="NQ26" s="126">
        <f>IF(OR(NN26="",NO26=""),0,NN$5)</f>
      </c>
      <c r="NR26" s="125">
        <f>IF(NN$6=0,RANK(NP26,NP$12:NP$42,0),RANK(NP26,NP$12:NP$42,1))</f>
      </c>
      <c r="NS26"/>
      <c r="NT26"/>
      <c r="NU26" s="126">
        <f>IF((COUNTA(NS$12:NS$42)+COUNTA(NT$12:NT$42)=0),0.6*NS$5,IF(OR(NS26="",NT26=""),0,IF(NS$6=0,IF(NS26&gt;=NS$8,NS$5,IF(NS26&lt;NT26,0,NS$5*(NS26-NT26)/(NS$8-NT26))),IF(NS26&lt;=NS$8,NS$5,IF(NS26&gt;NT26,0,NS$5*(NS26-NT26)/(NS$8-NT26))))))</f>
      </c>
      <c r="NV26" s="126">
        <f>IF(OR(NS26="",NT26=""),0,NS$5)</f>
      </c>
      <c r="NW26" s="125">
        <f>IF(NS$6=0,RANK(NU26,NU$12:NU$42,0),RANK(NU26,NU$12:NU$42,1))</f>
      </c>
      <c r="NX26"/>
      <c r="NY26"/>
      <c r="NZ26" s="126">
        <f>IF((COUNTA(NX$12:NX$42)+COUNTA(NY$12:NY$42)=0),0.6*NX$5,IF(OR(NX26="",NY26=""),0,IF(NX$6=0,IF(NX26&gt;=NX$8,NX$5,IF(NX26&lt;NY26,0,NX$5*(NX26-NY26)/(NX$8-NY26))),IF(NX26&lt;=NX$8,NX$5,IF(NX26&gt;NY26,0,NX$5*(NX26-NY26)/(NX$8-NY26))))))</f>
      </c>
      <c r="OA26" s="126">
        <f>IF(OR(NX26="",NY26=""),0,NX$5)</f>
      </c>
      <c r="OB26" s="125">
        <f>IF(NX$6=0,RANK(NZ26,NZ$12:NZ$42,0),RANK(NZ26,NZ$12:NZ$42,1))</f>
      </c>
      <c r="OC26"/>
      <c r="OD26"/>
      <c r="OE26" s="126">
        <f>IF((COUNTA(OC$12:OC$42)+COUNTA(OD$12:OD$42)=0),0.6*OC$5,IF(OR(OC26="",OD26=""),0,IF(OC$6=0,IF(OC26&gt;=OC$8,OC$5,IF(OC26&lt;OD26,0,OC$5*(OC26-OD26)/(OC$8-OD26))),IF(OC26&lt;=OC$8,OC$5,IF(OC26&gt;OD26,0,OC$5*(OC26-OD26)/(OC$8-OD26))))))</f>
      </c>
      <c r="OF26" s="126">
        <f>IF(OR(OC26="",OD26=""),0,OC$5)</f>
      </c>
      <c r="OG26" s="125">
        <f>IF(OC$6=0,RANK(OE26,OE$12:OE$42,0),RANK(OE26,OE$12:OE$42,1))</f>
      </c>
      <c r="OH26"/>
      <c r="OI26"/>
      <c r="OJ26" s="126">
        <f>IF((COUNTA(OH$12:OH$42)+COUNTA(OI$12:OI$42)=0),0.6*OH$5,IF(OR(OH26="",OI26=""),0,IF(OH$6=0,IF(OH26&gt;=OH$8,OH$5,IF(OH26&lt;OI26,0,OH$5*(OH26-OI26)/(OH$8-OI26))),IF(OH26&lt;=OH$8,OH$5,IF(OH26&gt;OI26,0,OH$5*(OH26-OI26)/(OH$8-OI26))))))</f>
      </c>
      <c r="OK26" s="126">
        <f>IF(OR(OH26="",OI26=""),0,OH$5)</f>
      </c>
      <c r="OL26" s="125">
        <f>IF(OH$6=0,RANK(OJ26,OJ$12:OJ$42,0),RANK(OJ26,OJ$12:OJ$42,1))</f>
      </c>
      <c r="OM26"/>
      <c r="ON26"/>
      <c r="OO26" s="126">
        <f>IF((COUNTA(OM$12:OM$42)+COUNTA(ON$12:ON$42)=0),0.6*OM$5,IF(OR(OM26="",ON26=""),0,IF(OM$6=0,IF(OM26&gt;=OM$8,OM$5,IF(OM26&lt;ON26,0,OM$5*(OM26-ON26)/(OM$8-ON26))),IF(OM26&lt;=OM$8,OM$5,IF(OM26&gt;ON26,0,OM$5*(OM26-ON26)/(OM$8-ON26))))))</f>
      </c>
      <c r="OP26" s="126">
        <f>IF(OR(OM26="",ON26=""),0,OM$5)</f>
      </c>
      <c r="OQ26" s="125">
        <f>IF(OM$6=0,RANK(OO26,OO$12:OO$42,0),RANK(OO26,OO$12:OO$42,1))</f>
      </c>
      <c r="OR26"/>
      <c r="OS26"/>
      <c r="OT26" s="126">
        <f>IF((COUNTA(OR$12:OR$42)+COUNTA(OS$12:OS$42)=0),0.6*OR$5,IF(OR(OR26="",OS26=""),0,IF(OR$6=0,IF(OR26&gt;=OR$8,OR$5,IF(OR26&lt;OS26,0,OR$5*(OR26-OS26)/(OR$8-OS26))),IF(OR26&lt;=OR$8,OR$5,IF(OR26&gt;OS26,0,OR$5*(OR26-OS26)/(OR$8-OS26))))))</f>
      </c>
      <c r="OU26" s="126">
        <f>IF(OR(OR26="",OS26=""),0,OR$5)</f>
      </c>
      <c r="OV26" s="125">
        <f>IF(OR$6=0,RANK(OT26,OT$12:OT$42,0),RANK(OT26,OT$12:OT$42,1))</f>
      </c>
      <c r="OW26"/>
      <c r="OX26"/>
      <c r="OY26" s="126">
        <f>IF((COUNTA(OW$12:OW$42)+COUNTA(OX$12:OX$42)=0),0.6*OW$5,IF(OR(OW26="",OX26=""),0,IF(OW$6=0,IF(OW26&gt;=OW$8,OW$5,IF(OW26&lt;OX26,0,OW$5*(OW26-OX26)/(OW$8-OX26))),IF(OW26&lt;=OW$8,OW$5,IF(OW26&gt;OX26,0,OW$5*(OW26-OX26)/(OW$8-OX26))))))</f>
      </c>
      <c r="OZ26" s="126">
        <f>IF(OR(OW26="",OX26=""),0,OW$5)</f>
      </c>
      <c r="PA26" s="125">
        <f>IF(OW$6=0,RANK(OY26,OY$12:OY$42,0),RANK(OY26,OY$12:OY$42,1))</f>
      </c>
      <c r="PB26"/>
      <c r="PC26"/>
      <c r="PD26" s="126">
        <f>IF((COUNTA(PB$12:PB$42)+COUNTA(PC$12:PC$42)=0),0.6*PB$5,IF(OR(PB26="",PC26=""),0,IF(PB$6=0,IF(PB26&gt;=PB$8,PB$5,IF(PB26&lt;PC26,0,PB$5*(PB26-PC26)/(PB$8-PC26))),IF(PB26&lt;=PB$8,PB$5,IF(PB26&gt;PC26,0,PB$5*(PB26-PC26)/(PB$8-PC26))))))</f>
      </c>
      <c r="PE26" s="126">
        <f>IF(OR(PB26="",PC26=""),0,PB$5)</f>
      </c>
      <c r="PF26" s="125">
        <f>IF(PB$6=0,RANK(PD26,PD$12:PD$42,0),RANK(PD26,PD$12:PD$42,1))</f>
      </c>
      <c r="PG26"/>
      <c r="PH26"/>
      <c r="PI26" s="126">
        <f>IF((COUNTA(PG$12:PG$42)+COUNTA(PH$12:PH$42)=0),0.6*PG$5,IF(OR(PG26="",PH26=""),0,IF(PG$6=0,IF(PG26&gt;=PG$8,PG$5,IF(PG26&lt;PH26,0,PG$5*(PG26-PH26)/(PG$8-PH26))),IF(PG26&lt;=PG$8,PG$5,IF(PG26&gt;PH26,0,PG$5*(PG26-PH26)/(PG$8-PH26))))))</f>
      </c>
      <c r="PJ26" s="126">
        <f>IF(OR(PG26="",PH26=""),0,PG$5)</f>
      </c>
      <c r="PK26" s="125">
        <f>IF(PG$6=0,RANK(PI26,PI$12:PI$42,0),RANK(PI26,PI$12:PI$42,1))</f>
      </c>
      <c r="PL26"/>
      <c r="PM26"/>
      <c r="PN26" s="126">
        <f>IF((COUNTA(PL$12:PL$42)+COUNTA(PM$12:PM$42)=0),0.6*PL$5,IF(OR(PL26="",PM26=""),0,IF(PL$6=0,IF(PL26&gt;=PL$8,PL$5,IF(PL26&lt;PM26,0,PL$5*(PL26-PM26)/(PL$8-PM26))),IF(PL26&lt;=PL$8,PL$5,IF(PL26&gt;PM26,0,PL$5*(PL26-PM26)/(PL$8-PM26))))))</f>
      </c>
      <c r="PO26" s="126">
        <f>IF(OR(PL26="",PM26=""),0,PL$5)</f>
      </c>
      <c r="PP26" s="125">
        <f>IF(PL$6=0,RANK(PN26,PN$12:PN$42,0),RANK(PN26,PN$12:PN$42,1))</f>
      </c>
      <c r="PQ26"/>
      <c r="PR26"/>
      <c r="PS26" s="126">
        <f>IF((COUNTA(PQ$12:PQ$42)+COUNTA(PR$12:PR$42)=0),0.6*PQ$5,IF(OR(PQ26="",PR26=""),0,IF(PQ$6=0,IF(PQ26&gt;=PQ$8,PQ$5,IF(PQ26&lt;PR26,0,PQ$5*(PQ26-PR26)/(PQ$8-PR26))),IF(PQ26&lt;=PQ$8,PQ$5,IF(PQ26&gt;PR26,0,PQ$5*(PQ26-PR26)/(PQ$8-PR26))))))</f>
      </c>
      <c r="PT26" s="126">
        <f>IF(OR(PQ26="",PR26=""),0,PQ$5)</f>
      </c>
      <c r="PU26" s="125">
        <f>IF(PQ$6=0,RANK(PS26,PS$12:PS$42,0),RANK(PS26,PS$12:PS$42,1))</f>
      </c>
      <c r="PV26"/>
      <c r="PW26"/>
      <c r="PX26" s="126">
        <f>IF((COUNTA(PV$12:PV$42)+COUNTA(PW$12:PW$42)=0),0.6*PV$5,IF(OR(PV26="",PW26=""),0,IF(PV$6=0,IF(PV26&gt;=PV$8,PV$5,IF(PV26&lt;PW26,0,PV$5*(PV26-PW26)/(PV$8-PW26))),IF(PV26&lt;=PV$8,PV$5,IF(PV26&gt;PW26,0,PV$5*(PV26-PW26)/(PV$8-PW26))))))</f>
      </c>
      <c r="PY26" s="126">
        <f>IF(OR(PV26="",PW26=""),0,PV$5)</f>
      </c>
      <c r="PZ26" s="125">
        <f>IF(PV$6=0,RANK(PX26,PX$12:PX$42,0),RANK(PX26,PX$12:PX$42,1))</f>
      </c>
      <c r="QA26"/>
      <c r="QB26"/>
      <c r="QC26" s="126">
        <f>IF((COUNTA(QA$12:QA$42)+COUNTA(QB$12:QB$42)=0),0.6*QA$5,IF(OR(QA26="",QB26=""),0,IF(QA$6=0,IF(QA26&gt;=QA$8,QA$5,IF(QA26&lt;QB26,0,QA$5*(QA26-QB26)/(QA$8-QB26))),IF(QA26&lt;=QA$8,QA$5,IF(QA26&gt;QB26,0,QA$5*(QA26-QB26)/(QA$8-QB26))))))</f>
      </c>
      <c r="QD26" s="126">
        <f>IF(OR(QA26="",QB26=""),0,QA$5)</f>
      </c>
      <c r="QE26" s="125">
        <f>IF(QA$6=0,RANK(QC26,QC$12:QC$42,0),RANK(QC26,QC$12:QC$42,1))</f>
      </c>
      <c r="QF26"/>
      <c r="QG26"/>
      <c r="QH26" s="126">
        <f>IF((COUNTA(QF$12:QF$42)+COUNTA(QG$12:QG$42)=0),0.6*QF$5,IF(OR(QF26="",QG26=""),0,IF(QF$6=0,IF(QF26&gt;=QF$8,QF$5,IF(QF26&lt;QG26,0,QF$5*(QF26-QG26)/(QF$8-QG26))),IF(QF26&lt;=QF$8,QF$5,IF(QF26&gt;QG26,0,QF$5*(QF26-QG26)/(QF$8-QG26))))))</f>
      </c>
      <c r="QI26" s="126">
        <f>IF(OR(QF26="",QG26=""),0,QF$5)</f>
      </c>
      <c r="QJ26" s="125">
        <f>IF(QF$6=0,RANK(QH26,QH$12:QH$42,0),RANK(QH26,QH$12:QH$42,1))</f>
      </c>
      <c r="QK26"/>
      <c r="QL26"/>
      <c r="QM26" s="126">
        <f>IF((COUNTA(QK$12:QK$42)+COUNTA(QL$12:QL$42)=0),0.6*QK$5,IF(OR(QK26="",QL26=""),0,IF(QK$6=0,IF(QK26&gt;=QK$8,QK$5,IF(QK26&lt;QL26,0,QK$5*(QK26-QL26)/(QK$8-QL26))),IF(QK26&lt;=QK$8,QK$5,IF(QK26&gt;QL26,0,QK$5*(QK26-QL26)/(QK$8-QL26))))))</f>
      </c>
      <c r="QN26" s="126">
        <f>IF(OR(QK26="",QL26=""),0,QK$5)</f>
      </c>
      <c r="QO26" s="125">
        <f>IF(QK$6=0,RANK(QM26,QM$12:QM$42,0),RANK(QM26,QM$12:QM$42,1))</f>
      </c>
      <c r="QP26"/>
      <c r="QQ26"/>
      <c r="QR26" s="126">
        <f>IF((COUNTA(QP$12:QP$42)+COUNTA(QQ$12:QQ$42)=0),0.6*QP$5,IF(OR(QP26="",QQ26=""),0,IF(QP$6=0,IF(QP26&gt;=QP$8,QP$5,IF(QP26&lt;QQ26,0,QP$5*(QP26-QQ26)/(QP$8-QQ26))),IF(QP26&lt;=QP$8,QP$5,IF(QP26&gt;QQ26,0,QP$5*(QP26-QQ26)/(QP$8-QQ26))))))</f>
      </c>
      <c r="QS26" s="126">
        <f>IF(OR(QP26="",QQ26=""),0,QP$5)</f>
      </c>
      <c r="QT26" s="125">
        <f>IF(QP$6=0,RANK(QR26,QR$12:QR$42,0),RANK(QR26,QR$12:QR$42,1))</f>
      </c>
      <c r="QU26" s="126">
        <v>100</v>
      </c>
      <c r="QV26" s="126">
        <v>64.50752</v>
      </c>
      <c r="QW26" s="126">
        <f>IF((COUNTA(QU$12:QU$42)+COUNTA(QV$12:QV$42)=0),0.6*QU$5,IF(OR(QU26="",QV26=""),0,IF(QU$6=0,IF(QU26&gt;=QU$8,QU$5,IF(QU26&lt;QV26,0,QU$5*(QU26-QV26)/(QU$8-QV26))),IF(QU26&lt;=QU$8,QU$5,IF(QU26&gt;QV26,0,QU$5*(QU26-QV26)/(QU$8-QV26))))))</f>
      </c>
      <c r="QX26" s="126">
        <f>IF(OR(QU26="",QV26=""),0,QU$5)</f>
      </c>
      <c r="QY26" s="125">
        <f>IF(QU$6=0,RANK(QW26,QW$12:QW$42,0),RANK(QW26,QW$12:QW$42,1))</f>
      </c>
      <c r="QZ26" s="126">
        <v>100</v>
      </c>
      <c r="RA26" s="126">
        <v>68.652501</v>
      </c>
      <c r="RB26" s="126">
        <f>IF((COUNTA(QZ$12:QZ$42)+COUNTA(RA$12:RA$42)=0),0.6*QZ$5,IF(OR(QZ26="",RA26=""),0,IF(QZ$6=0,IF(QZ26&gt;=QZ$8,QZ$5,IF(QZ26&lt;RA26,0,QZ$5*(QZ26-RA26)/(QZ$8-RA26))),IF(QZ26&lt;=QZ$8,QZ$5,IF(QZ26&gt;RA26,0,QZ$5*(QZ26-RA26)/(QZ$8-RA26))))))</f>
      </c>
      <c r="RC26" s="126">
        <f>IF(OR(QZ26="",RA26=""),0,QZ$5)</f>
      </c>
      <c r="RD26" s="125">
        <f>IF(QZ$6=0,RANK(RB26,RB$12:RB$42,0),RANK(RB26,RB$12:RB$42,1))</f>
      </c>
      <c r="RE26" s="126">
        <v>100</v>
      </c>
      <c r="RF26" s="126">
        <v>85.23</v>
      </c>
      <c r="RG26" s="126">
        <f>IF((COUNTA(RE$12:RE$42)+COUNTA(RF$12:RF$42)=0),0.6*RE$5,IF(OR(RE26="",RF26=""),0,IF(RE$6=0,IF(RE26&gt;=RE$8,RE$5,IF(RE26&lt;RF26,0,RE$5*(RE26-RF26)/(RE$8-RF26))),IF(RE26&lt;=RE$8,RE$5,IF(RE26&gt;RF26,0,RE$5*(RE26-RF26)/(RE$8-RF26))))))</f>
      </c>
      <c r="RH26" s="126">
        <f>IF(OR(RE26="",RF26=""),0,RE$5)</f>
      </c>
      <c r="RI26" s="125">
        <f>IF(RE$6=0,RANK(RG26,RG$12:RG$42,0),RANK(RG26,RG$12:RG$42,1))</f>
      </c>
      <c r="RJ26" s="126">
        <v>100</v>
      </c>
      <c r="RK26" s="126">
        <v>82.94</v>
      </c>
      <c r="RL26" s="126">
        <f>IF((COUNTA(RJ$12:RJ$42)+COUNTA(RK$12:RK$42)=0),0.6*RJ$5,IF(OR(RJ26="",RK26=""),0,IF(RJ$6=0,IF(RJ26&gt;=RJ$8,RJ$5,IF(RJ26&lt;RK26,0,RJ$5*(RJ26-RK26)/(RJ$8-RK26))),IF(RJ26&lt;=RJ$8,RJ$5,IF(RJ26&gt;RK26,0,RJ$5*(RJ26-RK26)/(RJ$8-RK26))))))</f>
      </c>
      <c r="RM26" s="126">
        <f>IF(OR(RJ26="",RK26=""),0,RJ$5)</f>
      </c>
      <c r="RN26" s="125">
        <f>IF(RJ$6=0,RANK(RL26,RL$12:RL$42,0),RANK(RL26,RL$12:RL$42,1))</f>
      </c>
      <c r="RO26" s="126">
        <v>1.73</v>
      </c>
      <c r="RP26" s="126">
        <v>6.1</v>
      </c>
      <c r="RQ26" s="126">
        <f>IF((COUNTA(RO$12:RO$42)+COUNTA(RP$12:RP$42)=0),0.6*RO$5,IF(OR(RO26="",RP26=""),0,IF(RO$6=0,IF(RO26&gt;=RO$8,RO$5,IF(RO26&lt;RP26,0,RO$5*(RO26-RP26)/(RO$8-RP26))),IF(RO26&lt;=RO$8,RO$5,IF(RO26&gt;RP26,0,RO$5*(RO26-RP26)/(RO$8-RP26))))))</f>
      </c>
      <c r="RR26" s="126">
        <f>IF(OR(RO26="",RP26=""),0,RO$5)</f>
      </c>
      <c r="RS26" s="125">
        <f>IF(RO$6=0,RANK(RQ26,RQ$12:RQ$42,0),RANK(RQ26,RQ$12:RQ$42,1))</f>
      </c>
      <c r="RT26" s="126">
        <v>1.73</v>
      </c>
      <c r="RU26" s="126">
        <v>8.23</v>
      </c>
      <c r="RV26" s="126">
        <f>IF((COUNTA(RT$12:RT$42)+COUNTA(RU$12:RU$42)=0),0.6*RT$5,IF(OR(RT26="",RU26=""),0,IF(RT$6=0,IF(RT26&gt;=RT$8,RT$5,IF(RT26&lt;RU26,0,RT$5*(RT26-RU26)/(RT$8-RU26))),IF(RT26&lt;=RT$8,RT$5,IF(RT26&gt;RU26,0,RT$5*(RT26-RU26)/(RT$8-RU26))))))</f>
      </c>
      <c r="RW26" s="126">
        <f>IF(OR(RT26="",RU26=""),0,RT$5)</f>
      </c>
      <c r="RX26" s="125">
        <f>IF(RT$6=0,RANK(RV26,RV$12:RV$42,0),RANK(RV26,RV$12:RV$42,1))</f>
      </c>
      <c r="RY26" s="126">
        <v>99.05</v>
      </c>
      <c r="RZ26"/>
      <c r="SA26" s="126">
        <f>IF((COUNTA(RY$12:RY$42)+COUNTA(RZ$12:RZ$42)=0),0.6*RY$5,IF(OR(RY26="",RZ26=""),0,IF(RY$6=0,IF(RY26&gt;=RY$8,RY$5,IF(RY26&lt;RZ26,0,RY$5*(RY26-RZ26)/(RY$8-RZ26))),IF(RY26&lt;=RY$8,RY$5,IF(RY26&gt;RZ26,0,RY$5*(RY26-RZ26)/(RY$8-RZ26))))))</f>
      </c>
      <c r="SB26" s="126">
        <f>IF(OR(RY26="",RZ26=""),0,RY$5)</f>
      </c>
      <c r="SC26" s="125">
        <f>IF(RY$6=0,RANK(SA26,SA$12:SA$42,0),RANK(SA26,SA$12:SA$42,1))</f>
      </c>
      <c r="SD26" s="126">
        <v>99.05</v>
      </c>
      <c r="SE26"/>
      <c r="SF26" s="126">
        <f>IF((COUNTA(SD$12:SD$42)+COUNTA(SE$12:SE$42)=0),0.6*SD$5,IF(OR(SD26="",SE26=""),0,IF(SD$6=0,IF(SD26&gt;=SD$8,SD$5,IF(SD26&lt;SE26,0,SD$5*(SD26-SE26)/(SD$8-SE26))),IF(SD26&lt;=SD$8,SD$5,IF(SD26&gt;SE26,0,SD$5*(SD26-SE26)/(SD$8-SE26))))))</f>
      </c>
      <c r="SG26" s="126">
        <f>IF(OR(SD26="",SE26=""),0,SD$5)</f>
      </c>
      <c r="SH26" s="125">
        <f>IF(SD$6=0,RANK(SF26,SF$12:SF$42,0),RANK(SF26,SF$12:SF$42,1))</f>
      </c>
      <c r="SI26" s="126">
        <v>100</v>
      </c>
      <c r="SJ26" s="126">
        <v>98.15</v>
      </c>
      <c r="SK26" s="126">
        <f>IF((COUNTA(SI$12:SI$42)+COUNTA(SJ$12:SJ$42)=0),0.6*SI$5,IF(OR(SI26="",SJ26=""),0,IF(SI$6=0,IF(SI26&gt;=SI$8,SI$5,IF(SI26&lt;SJ26,0,SI$5*(SI26-SJ26)/(SI$8-SJ26))),IF(SI26&lt;=SI$8,SI$5,IF(SI26&gt;SJ26,0,SI$5*(SI26-SJ26)/(SI$8-SJ26))))))</f>
      </c>
      <c r="SL26" s="126">
        <f>IF(OR(SI26="",SJ26=""),0,SI$5)</f>
      </c>
      <c r="SM26" s="125">
        <f>IF(SI$6=0,RANK(SK26,SK$12:SK$42,0),RANK(SK26,SK$12:SK$42,1))</f>
      </c>
      <c r="SN26" s="126">
        <v>100</v>
      </c>
      <c r="SO26" s="126">
        <v>97.28</v>
      </c>
      <c r="SP26" s="126">
        <f>IF((COUNTA(SN$12:SN$42)+COUNTA(SO$12:SO$42)=0),0.6*SN$5,IF(OR(SN26="",SO26=""),0,IF(SN$6=0,IF(SN26&gt;=SN$8,SN$5,IF(SN26&lt;SO26,0,SN$5*(SN26-SO26)/(SN$8-SO26))),IF(SN26&lt;=SN$8,SN$5,IF(SN26&gt;SO26,0,SN$5*(SN26-SO26)/(SN$8-SO26))))))</f>
      </c>
      <c r="SQ26" s="126">
        <f>IF(OR(SN26="",SO26=""),0,SN$5)</f>
      </c>
      <c r="SR26" s="125">
        <f>IF(SN$6=0,RANK(SP26,SP$12:SP$42,0),RANK(SP26,SP$12:SP$42,1))</f>
      </c>
      <c r="SS26" s="126">
        <v>1.88</v>
      </c>
      <c r="ST26" s="126">
        <v>4.44</v>
      </c>
      <c r="SU26" s="126">
        <f>IF((COUNTA(SS$12:SS$42)+COUNTA(ST$12:ST$42)=0),0.6*SS$5,IF(OR(SS26="",ST26=""),0,IF(SS$6=0,IF(SS26&gt;=SS$8,SS$5,IF(SS26&lt;ST26,0,SS$5*(SS26-ST26)/(SS$8-ST26))),IF(SS26&lt;=SS$8,SS$5,IF(SS26&gt;ST26,0,SS$5*(SS26-ST26)/(SS$8-ST26))))))</f>
      </c>
      <c r="SV26" s="126">
        <f>IF(OR(SS26="",ST26=""),0,SS$5)</f>
      </c>
      <c r="SW26" s="125">
        <f>IF(SS$6=0,RANK(SU26,SU$12:SU$42,0),RANK(SU26,SU$12:SU$42,1))</f>
      </c>
      <c r="SX26" s="126">
        <v>1.88</v>
      </c>
      <c r="SY26" s="126">
        <v>3.1</v>
      </c>
      <c r="SZ26" s="126">
        <f>IF((COUNTA(SX$12:SX$42)+COUNTA(SY$12:SY$42)=0),0.6*SX$5,IF(OR(SX26="",SY26=""),0,IF(SX$6=0,IF(SX26&gt;=SX$8,SX$5,IF(SX26&lt;SY26,0,SX$5*(SX26-SY26)/(SX$8-SY26))),IF(SX26&lt;=SX$8,SX$5,IF(SX26&gt;SY26,0,SX$5*(SX26-SY26)/(SX$8-SY26))))))</f>
      </c>
      <c r="TA26" s="126">
        <f>IF(OR(SX26="",SY26=""),0,SX$5)</f>
      </c>
      <c r="TB26" s="125">
        <f>IF(SX$6=0,RANK(SZ26,SZ$12:SZ$42,0),RANK(SZ26,SZ$12:SZ$42,1))</f>
      </c>
      <c r="TC26" s="126">
        <v>100</v>
      </c>
      <c r="TD26" s="126">
        <v>82.14</v>
      </c>
      <c r="TE26" s="126">
        <f>IF((COUNTA(TC$12:TC$42)+COUNTA(TD$12:TD$42)=0),0.6*TC$5,IF(OR(TC26="",TD26=""),0,IF(TC$6=0,IF(TC26&gt;=TC$8,TC$5,IF(TC26&lt;TD26,0,TC$5*(TC26-TD26)/(TC$8-TD26))),IF(TC26&lt;=TC$8,TC$5,IF(TC26&gt;TD26,0,TC$5*(TC26-TD26)/(TC$8-TD26))))))</f>
      </c>
      <c r="TF26" s="126">
        <f>IF(OR(TC26="",TD26=""),0,TC$5)</f>
      </c>
      <c r="TG26" s="125">
        <f>IF(TC$6=0,RANK(TE26,TE$12:TE$42,0),RANK(TE26,TE$12:TE$42,1))</f>
      </c>
      <c r="TH26" s="126">
        <v>100</v>
      </c>
      <c r="TI26" s="126">
        <v>94.44</v>
      </c>
      <c r="TJ26" s="126">
        <f>IF((COUNTA(TH$12:TH$42)+COUNTA(TI$12:TI$42)=0),0.6*TH$5,IF(OR(TH26="",TI26=""),0,IF(TH$6=0,IF(TH26&gt;=TH$8,TH$5,IF(TH26&lt;TI26,0,TH$5*(TH26-TI26)/(TH$8-TI26))),IF(TH26&lt;=TH$8,TH$5,IF(TH26&gt;TI26,0,TH$5*(TH26-TI26)/(TH$8-TI26))))))</f>
      </c>
      <c r="TK26" s="126">
        <f>IF(OR(TH26="",TI26=""),0,TH$5)</f>
      </c>
      <c r="TL26" s="125">
        <f>IF(TH$6=0,RANK(TJ26,TJ$12:TJ$42,0),RANK(TJ26,TJ$12:TJ$42,1))</f>
      </c>
      <c r="TM26" s="126">
        <v>0.38</v>
      </c>
      <c r="TN26" s="126">
        <v>2.04</v>
      </c>
      <c r="TO26" s="126">
        <f>IF((COUNTA(TM$12:TM$42)+COUNTA(TN$12:TN$42)=0),0.6*TM$5,IF(OR(TM26="",TN26=""),0,IF(TM$6=0,IF(TM26&gt;=TM$8,TM$5,IF(TM26&lt;TN26,0,TM$5*(TM26-TN26)/(TM$8-TN26))),IF(TM26&lt;=TM$8,TM$5,IF(TM26&gt;TN26,0,TM$5*(TM26-TN26)/(TM$8-TN26))))))</f>
      </c>
      <c r="TP26" s="126">
        <f>IF(OR(TM26="",TN26=""),0,TM$5)</f>
      </c>
      <c r="TQ26" s="125">
        <f>IF(TM$6=0,RANK(TO26,TO$12:TO$42,0),RANK(TO26,TO$12:TO$42,1))</f>
      </c>
      <c r="TR26" s="126">
        <v>0.38</v>
      </c>
      <c r="TS26" s="126">
        <v>0.62</v>
      </c>
      <c r="TT26" s="126">
        <f>IF((COUNTA(TR$12:TR$42)+COUNTA(TS$12:TS$42)=0),0.6*TR$5,IF(OR(TR26="",TS26=""),0,IF(TR$6=0,IF(TR26&gt;=TR$8,TR$5,IF(TR26&lt;TS26,0,TR$5*(TR26-TS26)/(TR$8-TS26))),IF(TR26&lt;=TR$8,TR$5,IF(TR26&gt;TS26,0,TR$5*(TR26-TS26)/(TR$8-TS26))))))</f>
      </c>
      <c r="TU26" s="126">
        <f>IF(OR(TR26="",TS26=""),0,TR$5)</f>
      </c>
      <c r="TV26" s="125">
        <f>IF(TR$6=0,RANK(TT26,TT$12:TT$42,0),RANK(TT26,TT$12:TT$42,1))</f>
      </c>
      <c r="TW26" s="126">
        <v>0</v>
      </c>
      <c r="TX26" s="126">
        <v>1.69</v>
      </c>
      <c r="TY26" s="126">
        <f>IF((COUNTA(TW$12:TW$42)+COUNTA(TX$12:TX$42)=0),0.6*TW$5,IF(OR(TW26="",TX26=""),0,IF(TW$6=0,IF(TW26&gt;=TW$8,TW$5,IF(TW26&lt;TX26,0,TW$5*(TW26-TX26)/(TW$8-TX26))),IF(TW26&lt;=TW$8,TW$5,IF(TW26&gt;TX26,0,TW$5*(TW26-TX26)/(TW$8-TX26))))))</f>
      </c>
      <c r="TZ26" s="126">
        <f>IF(OR(TW26="",TX26=""),0,TW$5)</f>
      </c>
      <c r="UA26" s="125">
        <f>IF(TW$6=0,RANK(TY26,TY$12:TY$42,0),RANK(TY26,TY$12:TY$42,1))</f>
      </c>
      <c r="UB26" s="126">
        <v>0</v>
      </c>
      <c r="UC26" s="126">
        <v>2.69</v>
      </c>
      <c r="UD26" s="126">
        <f>IF((COUNTA(UB$12:UB$42)+COUNTA(UC$12:UC$42)=0),0.6*UB$5,IF(OR(UB26="",UC26=""),0,IF(UB$6=0,IF(UB26&gt;=UB$8,UB$5,IF(UB26&lt;UC26,0,UB$5*(UB26-UC26)/(UB$8-UC26))),IF(UB26&lt;=UB$8,UB$5,IF(UB26&gt;UC26,0,UB$5*(UB26-UC26)/(UB$8-UC26))))))</f>
      </c>
      <c r="UE26" s="126">
        <f>IF(OR(UB26="",UC26=""),0,UB$5)</f>
      </c>
      <c r="UF26" s="125">
        <f>IF(UB$6=0,RANK(UD26,UD$12:UD$42,0),RANK(UD26,UD$12:UD$42,1))</f>
      </c>
      <c r="UG26" s="126">
        <v>59.65349609375</v>
      </c>
      <c r="UH26"/>
      <c r="UI26" s="126">
        <f>IF((COUNTA(UG$12:UG$42)+COUNTA(UH$12:UH$42)=0),0.6*UG$5,IF(OR(UG26="",UH26=""),0,IF(UG$6=0,IF(UG26&gt;=UG$8,UG$5,IF(UG26&lt;UH26,0,UG$5*(UG26-UH26)/(UG$8-UH26))),IF(UG26&lt;=UG$8,UG$5,IF(UG26&gt;UH26,0,UG$5*(UG26-UH26)/(UG$8-UH26))))))</f>
      </c>
      <c r="UJ26" s="126">
        <f>IF(OR(UG26="",UH26=""),0,UG$5)</f>
      </c>
      <c r="UK26" s="125">
        <f>IF(UG$6=0,RANK(UI26,UI$12:UI$42,0),RANK(UI26,UI$12:UI$42,1))</f>
      </c>
      <c r="UL26" s="126">
        <v>59.65349609375</v>
      </c>
      <c r="UM26"/>
      <c r="UN26" s="126">
        <f>IF((COUNTA(UL$12:UL$42)+COUNTA(UM$12:UM$42)=0),0.6*UL$5,IF(OR(UL26="",UM26=""),0,IF(UL$6=0,IF(UL26&gt;=UL$8,UL$5,IF(UL26&lt;UM26,0,UL$5*(UL26-UM26)/(UL$8-UM26))),IF(UL26&lt;=UL$8,UL$5,IF(UL26&gt;UM26,0,UL$5*(UL26-UM26)/(UL$8-UM26))))))</f>
      </c>
      <c r="UO26" s="126">
        <f>IF(OR(UL26="",UM26=""),0,UL$5)</f>
      </c>
      <c r="UP26" s="125">
        <f>IF(UL$6=0,RANK(UN26,UN$12:UN$42,0),RANK(UN26,UN$12:UN$42,1))</f>
      </c>
      <c r="UQ26" s="126">
        <v>7.58189453125</v>
      </c>
      <c r="UR26" s="126">
        <v>4.210478515625</v>
      </c>
      <c r="US26" s="126">
        <f>IF((COUNTA(UQ$12:UQ$42)+COUNTA(UR$12:UR$42)=0),0.6*UQ$5,IF(OR(UQ26="",UR26=""),0,IF(UQ$6=0,IF(UQ26&gt;=UQ$8,UQ$5,IF(UQ26&lt;UR26,0,UQ$5*(UQ26-UR26)/(UQ$8-UR26))),IF(UQ26&lt;=UQ$8,UQ$5,IF(UQ26&gt;UR26,0,UQ$5*(UQ26-UR26)/(UQ$8-UR26))))))</f>
      </c>
      <c r="UT26" s="126">
        <f>IF(OR(UQ26="",UR26=""),0,UQ$5)</f>
      </c>
      <c r="UU26" s="125">
        <f>IF(UQ$6=0,RANK(US26,US$12:US$42,0),RANK(US26,US$12:US$42,1))</f>
      </c>
      <c r="UV26" s="126">
        <v>7.58189453125</v>
      </c>
      <c r="UW26" s="126">
        <v>1.807802734375</v>
      </c>
      <c r="UX26" s="126">
        <f>IF((COUNTA(UV$12:UV$42)+COUNTA(UW$12:UW$42)=0),0.6*UV$5,IF(OR(UV26="",UW26=""),0,IF(UV$6=0,IF(UV26&gt;=UV$8,UV$5,IF(UV26&lt;UW26,0,UV$5*(UV26-UW26)/(UV$8-UW26))),IF(UV26&lt;=UV$8,UV$5,IF(UV26&gt;UW26,0,UV$5*(UV26-UW26)/(UV$8-UW26))))))</f>
      </c>
      <c r="UY26" s="126">
        <f>IF(OR(UV26="",UW26=""),0,UV$5)</f>
      </c>
      <c r="UZ26" s="125">
        <f>IF(UV$6=0,RANK(UX26,UX$12:UX$42,0),RANK(UX26,UX$12:UX$42,1))</f>
      </c>
      <c r="VA26" s="126">
        <v>100</v>
      </c>
      <c r="VB26" s="126">
        <v>90.21</v>
      </c>
      <c r="VC26" s="126">
        <f>IF((COUNTA(VA$12:VA$42)+COUNTA(VB$12:VB$42)=0),0.6*VA$5,IF(OR(VA26="",VB26=""),0,IF(VA$6=0,IF(VA26&gt;=VA$8,VA$5,IF(VA26&lt;VB26,0,VA$5*(VA26-VB26)/(VA$8-VB26))),IF(VA26&lt;=VA$8,VA$5,IF(VA26&gt;VB26,0,VA$5*(VA26-VB26)/(VA$8-VB26))))))</f>
      </c>
      <c r="VD26" s="126">
        <f>IF(OR(VA26="",VB26=""),0,VA$5)</f>
      </c>
      <c r="VE26" s="125">
        <f>IF(VA$6=0,RANK(VC26,VC$12:VC$42,0),RANK(VC26,VC$12:VC$42,1))</f>
      </c>
      <c r="VF26" s="126">
        <v>100</v>
      </c>
      <c r="VG26" s="126">
        <v>85.93</v>
      </c>
      <c r="VH26" s="126">
        <f>IF((COUNTA(VF$12:VF$42)+COUNTA(VG$12:VG$42)=0),0.6*VF$5,IF(OR(VF26="",VG26=""),0,IF(VF$6=0,IF(VF26&gt;=VF$8,VF$5,IF(VF26&lt;VG26,0,VF$5*(VF26-VG26)/(VF$8-VG26))),IF(VF26&lt;=VF$8,VF$5,IF(VF26&gt;VG26,0,VF$5*(VF26-VG26)/(VF$8-VG26))))))</f>
      </c>
      <c r="VI26" s="126">
        <f>IF(OR(VF26="",VG26=""),0,VF$5)</f>
      </c>
      <c r="VJ26" s="125">
        <f>IF(VF$6=0,RANK(VH26,VH$12:VH$42,0),RANK(VH26,VH$12:VH$42,1))</f>
      </c>
      <c r="VK26" s="126">
        <v>100</v>
      </c>
      <c r="VL26" s="126">
        <v>77.27</v>
      </c>
      <c r="VM26" s="126">
        <f>IF((COUNTA(VK$12:VK$42)+COUNTA(VL$12:VL$42)=0),0.6*VK$5,IF(OR(VK26="",VL26=""),0,IF(VK$6=0,IF(VK26&gt;=VK$8,VK$5,IF(VK26&lt;VL26,0,VK$5*(VK26-VL26)/(VK$8-VL26))),IF(VK26&lt;=VK$8,VK$5,IF(VK26&gt;VL26,0,VK$5*(VK26-VL26)/(VK$8-VL26))))))</f>
      </c>
      <c r="VN26" s="126">
        <f>IF(OR(VK26="",VL26=""),0,VK$5)</f>
      </c>
      <c r="VO26" s="125">
        <f>IF(VK$6=0,RANK(VM26,VM$12:VM$42,0),RANK(VM26,VM$12:VM$42,1))</f>
      </c>
      <c r="VP26" s="126">
        <v>100</v>
      </c>
      <c r="VQ26" s="126">
        <v>82.19</v>
      </c>
      <c r="VR26" s="126">
        <f>IF((COUNTA(VP$12:VP$42)+COUNTA(VQ$12:VQ$42)=0),0.6*VP$5,IF(OR(VP26="",VQ26=""),0,IF(VP$6=0,IF(VP26&gt;=VP$8,VP$5,IF(VP26&lt;VQ26,0,VP$5*(VP26-VQ26)/(VP$8-VQ26))),IF(VP26&lt;=VP$8,VP$5,IF(VP26&gt;VQ26,0,VP$5*(VP26-VQ26)/(VP$8-VQ26))))))</f>
      </c>
      <c r="VS26" s="126">
        <f>IF(OR(VP26="",VQ26=""),0,VP$5)</f>
      </c>
      <c r="VT26" s="125">
        <f>IF(VP$6=0,RANK(VR26,VR$12:VR$42,0),RANK(VR26,VR$12:VR$42,1))</f>
      </c>
      <c r="VU26" s="126">
        <v>2.01</v>
      </c>
      <c r="VV26" s="126">
        <v>6.77</v>
      </c>
      <c r="VW26" s="126">
        <f>IF((COUNTA(VU$12:VU$42)+COUNTA(VV$12:VV$42)=0),0.6*VU$5,IF(OR(VU26="",VV26=""),0,IF(VU$6=0,IF(VU26&gt;=VU$8,VU$5,IF(VU26&lt;VV26,0,VU$5*(VU26-VV26)/(VU$8-VV26))),IF(VU26&lt;=VU$8,VU$5,IF(VU26&gt;VV26,0,VU$5*(VU26-VV26)/(VU$8-VV26))))))</f>
      </c>
      <c r="VX26" s="126">
        <f>IF(OR(VU26="",VV26=""),0,VU$5)</f>
      </c>
      <c r="VY26" s="125">
        <f>IF(VU$6=0,RANK(VW26,VW$12:VW$42,0),RANK(VW26,VW$12:VW$42,1))</f>
      </c>
      <c r="VZ26" s="126">
        <v>2.01</v>
      </c>
      <c r="WA26" s="126">
        <v>4.95</v>
      </c>
      <c r="WB26" s="126">
        <f>IF((COUNTA(VZ$12:VZ$42)+COUNTA(WA$12:WA$42)=0),0.6*VZ$5,IF(OR(VZ26="",WA26=""),0,IF(VZ$6=0,IF(VZ26&gt;=VZ$8,VZ$5,IF(VZ26&lt;WA26,0,VZ$5*(VZ26-WA26)/(VZ$8-WA26))),IF(VZ26&lt;=VZ$8,VZ$5,IF(VZ26&gt;WA26,0,VZ$5*(VZ26-WA26)/(VZ$8-WA26))))))</f>
      </c>
      <c r="WC26" s="126">
        <f>IF(OR(VZ26="",WA26=""),0,VZ$5)</f>
      </c>
      <c r="WD26" s="125">
        <f>IF(VZ$6=0,RANK(WB26,WB$12:WB$42,0),RANK(WB26,WB$12:WB$42,1))</f>
      </c>
      <c r="WE26" s="126">
        <v>100</v>
      </c>
      <c r="WF26"/>
      <c r="WG26" s="126">
        <f>IF((COUNTA(WE$12:WE$42)+COUNTA(WF$12:WF$42)=0),0.6*WE$5,IF(OR(WE26="",WF26=""),0,IF(WE$6=0,IF(WE26&gt;=WE$8,WE$5,IF(WE26&lt;WF26,0,WE$5*(WE26-WF26)/(WE$8-WF26))),IF(WE26&lt;=WE$8,WE$5,IF(WE26&gt;WF26,0,WE$5*(WE26-WF26)/(WE$8-WF26))))))</f>
      </c>
      <c r="WH26" s="126">
        <f>IF(OR(WE26="",WF26=""),0,WE$5)</f>
      </c>
      <c r="WI26" s="125">
        <f>IF(WE$6=0,RANK(WG26,WG$12:WG$42,0),RANK(WG26,WG$12:WG$42,1))</f>
      </c>
      <c r="WJ26" s="126">
        <v>100</v>
      </c>
      <c r="WK26"/>
      <c r="WL26" s="126">
        <f>IF((COUNTA(WJ$12:WJ$42)+COUNTA(WK$12:WK$42)=0),0.6*WJ$5,IF(OR(WJ26="",WK26=""),0,IF(WJ$6=0,IF(WJ26&gt;=WJ$8,WJ$5,IF(WJ26&lt;WK26,0,WJ$5*(WJ26-WK26)/(WJ$8-WK26))),IF(WJ26&lt;=WJ$8,WJ$5,IF(WJ26&gt;WK26,0,WJ$5*(WJ26-WK26)/(WJ$8-WK26))))))</f>
      </c>
      <c r="WM26" s="126">
        <f>IF(OR(WJ26="",WK26=""),0,WJ$5)</f>
      </c>
      <c r="WN26" s="125">
        <f>IF(WJ$6=0,RANK(WL26,WL$12:WL$42,0),RANK(WL26,WL$12:WL$42,1))</f>
      </c>
      <c r="WO26" s="126">
        <v>100</v>
      </c>
      <c r="WP26" s="126">
        <v>97.58</v>
      </c>
      <c r="WQ26" s="126">
        <f>IF((COUNTA(WO$12:WO$42)+COUNTA(WP$12:WP$42)=0),0.6*WO$5,IF(OR(WO26="",WP26=""),0,IF(WO$6=0,IF(WO26&gt;=WO$8,WO$5,IF(WO26&lt;WP26,0,WO$5*(WO26-WP26)/(WO$8-WP26))),IF(WO26&lt;=WO$8,WO$5,IF(WO26&gt;WP26,0,WO$5*(WO26-WP26)/(WO$8-WP26))))))</f>
      </c>
      <c r="WR26" s="126">
        <f>IF(OR(WO26="",WP26=""),0,WO$5)</f>
      </c>
      <c r="WS26" s="125">
        <f>IF(WO$6=0,RANK(WQ26,WQ$12:WQ$42,0),RANK(WQ26,WQ$12:WQ$42,1))</f>
      </c>
      <c r="WT26" s="126">
        <v>100</v>
      </c>
      <c r="WU26" s="126">
        <v>98.87</v>
      </c>
      <c r="WV26" s="126">
        <f>IF((COUNTA(WT$12:WT$42)+COUNTA(WU$12:WU$42)=0),0.6*WT$5,IF(OR(WT26="",WU26=""),0,IF(WT$6=0,IF(WT26&gt;=WT$8,WT$5,IF(WT26&lt;WU26,0,WT$5*(WT26-WU26)/(WT$8-WU26))),IF(WT26&lt;=WT$8,WT$5,IF(WT26&gt;WU26,0,WT$5*(WT26-WU26)/(WT$8-WU26))))))</f>
      </c>
      <c r="WW26" s="126">
        <f>IF(OR(WT26="",WU26=""),0,WT$5)</f>
      </c>
      <c r="WX26" s="125">
        <f>IF(WT$6=0,RANK(WV26,WV$12:WV$42,0),RANK(WV26,WV$12:WV$42,1))</f>
      </c>
      <c r="WY26" s="126">
        <v>1.71</v>
      </c>
      <c r="WZ26" s="126">
        <v>3.25</v>
      </c>
      <c r="XA26" s="126">
        <f>IF((COUNTA(WY$12:WY$42)+COUNTA(WZ$12:WZ$42)=0),0.6*WY$5,IF(OR(WY26="",WZ26=""),0,IF(WY$6=0,IF(WY26&gt;=WY$8,WY$5,IF(WY26&lt;WZ26,0,WY$5*(WY26-WZ26)/(WY$8-WZ26))),IF(WY26&lt;=WY$8,WY$5,IF(WY26&gt;WZ26,0,WY$5*(WY26-WZ26)/(WY$8-WZ26))))))</f>
      </c>
      <c r="XB26" s="126">
        <f>IF(OR(WY26="",WZ26=""),0,WY$5)</f>
      </c>
      <c r="XC26" s="125">
        <f>IF(WY$6=0,RANK(XA26,XA$12:XA$42,0),RANK(XA26,XA$12:XA$42,1))</f>
      </c>
      <c r="XD26" s="126">
        <v>1.71</v>
      </c>
      <c r="XE26" s="126">
        <v>3.21</v>
      </c>
      <c r="XF26" s="126">
        <f>IF((COUNTA(XD$12:XD$42)+COUNTA(XE$12:XE$42)=0),0.6*XD$5,IF(OR(XD26="",XE26=""),0,IF(XD$6=0,IF(XD26&gt;=XD$8,XD$5,IF(XD26&lt;XE26,0,XD$5*(XD26-XE26)/(XD$8-XE26))),IF(XD26&lt;=XD$8,XD$5,IF(XD26&gt;XE26,0,XD$5*(XD26-XE26)/(XD$8-XE26))))))</f>
      </c>
      <c r="XG26" s="126">
        <f>IF(OR(XD26="",XE26=""),0,XD$5)</f>
      </c>
      <c r="XH26" s="125">
        <f>IF(XD$6=0,RANK(XF26,XF$12:XF$42,0),RANK(XF26,XF$12:XF$42,1))</f>
      </c>
      <c r="XI26" s="126">
        <v>100</v>
      </c>
      <c r="XJ26" s="126">
        <v>99.51</v>
      </c>
      <c r="XK26" s="126">
        <f>IF((COUNTA(XI$12:XI$42)+COUNTA(XJ$12:XJ$42)=0),0.6*XI$5,IF(OR(XI26="",XJ26=""),0,IF(XI$6=0,IF(XI26&gt;=XI$8,XI$5,IF(XI26&lt;XJ26,0,XI$5*(XI26-XJ26)/(XI$8-XJ26))),IF(XI26&lt;=XI$8,XI$5,IF(XI26&gt;XJ26,0,XI$5*(XI26-XJ26)/(XI$8-XJ26))))))</f>
      </c>
      <c r="XL26" s="126">
        <f>IF(OR(XI26="",XJ26=""),0,XI$5)</f>
      </c>
      <c r="XM26" s="125">
        <f>IF(XI$6=0,RANK(XK26,XK$12:XK$42,0),RANK(XK26,XK$12:XK$42,1))</f>
      </c>
      <c r="XN26" s="126">
        <v>100</v>
      </c>
      <c r="XO26" s="126">
        <v>99.25</v>
      </c>
      <c r="XP26" s="126">
        <f>IF((COUNTA(XN$12:XN$42)+COUNTA(XO$12:XO$42)=0),0.6*XN$5,IF(OR(XN26="",XO26=""),0,IF(XN$6=0,IF(XN26&gt;=XN$8,XN$5,IF(XN26&lt;XO26,0,XN$5*(XN26-XO26)/(XN$8-XO26))),IF(XN26&lt;=XN$8,XN$5,IF(XN26&gt;XO26,0,XN$5*(XN26-XO26)/(XN$8-XO26))))))</f>
      </c>
      <c r="XQ26" s="126">
        <f>IF(OR(XN26="",XO26=""),0,XN$5)</f>
      </c>
      <c r="XR26" s="125">
        <f>IF(XN$6=0,RANK(XP26,XP$12:XP$42,0),RANK(XP26,XP$12:XP$42,1))</f>
      </c>
      <c r="XS26" s="126">
        <v>0.67</v>
      </c>
      <c r="XT26" s="126">
        <v>0.87</v>
      </c>
      <c r="XU26" s="126">
        <f>IF((COUNTA(XS$12:XS$42)+COUNTA(XT$12:XT$42)=0),0.6*XS$5,IF(OR(XS26="",XT26=""),0,IF(XS$6=0,IF(XS26&gt;=XS$8,XS$5,IF(XS26&lt;XT26,0,XS$5*(XS26-XT26)/(XS$8-XT26))),IF(XS26&lt;=XS$8,XS$5,IF(XS26&gt;XT26,0,XS$5*(XS26-XT26)/(XS$8-XT26))))))</f>
      </c>
      <c r="XV26" s="126">
        <f>IF(OR(XS26="",XT26=""),0,XS$5)</f>
      </c>
      <c r="XW26" s="125">
        <f>IF(XS$6=0,RANK(XU26,XU$12:XU$42,0),RANK(XU26,XU$12:XU$42,1))</f>
      </c>
      <c r="XX26" s="126">
        <v>0.67</v>
      </c>
      <c r="XY26" s="126">
        <v>1.07</v>
      </c>
      <c r="XZ26" s="126">
        <f>IF((COUNTA(XX$12:XX$42)+COUNTA(XY$12:XY$42)=0),0.6*XX$5,IF(OR(XX26="",XY26=""),0,IF(XX$6=0,IF(XX26&gt;=XX$8,XX$5,IF(XX26&lt;XY26,0,XX$5*(XX26-XY26)/(XX$8-XY26))),IF(XX26&lt;=XX$8,XX$5,IF(XX26&gt;XY26,0,XX$5*(XX26-XY26)/(XX$8-XY26))))))</f>
      </c>
      <c r="YA26" s="126">
        <f>IF(OR(XX26="",XY26=""),0,XX$5)</f>
      </c>
      <c r="YB26" s="125">
        <f>IF(XX$6=0,RANK(XZ26,XZ$12:XZ$42,0),RANK(XZ26,XZ$12:XZ$42,1))</f>
      </c>
      <c r="YC26" s="126">
        <v>0</v>
      </c>
      <c r="YD26" s="126">
        <v>2.89</v>
      </c>
      <c r="YE26" s="126">
        <f>IF((COUNTA(YC$12:YC$42)+COUNTA(YD$12:YD$42)=0),0.6*YC$5,IF(OR(YC26="",YD26=""),0,IF(YC$6=0,IF(YC26&gt;=YC$8,YC$5,IF(YC26&lt;YD26,0,YC$5*(YC26-YD26)/(YC$8-YD26))),IF(YC26&lt;=YC$8,YC$5,IF(YC26&gt;YD26,0,YC$5*(YC26-YD26)/(YC$8-YD26))))))</f>
      </c>
      <c r="YF26" s="126">
        <f>IF(OR(YC26="",YD26=""),0,YC$5)</f>
      </c>
      <c r="YG26" s="125">
        <f>IF(YC$6=0,RANK(YE26,YE$12:YE$42,0),RANK(YE26,YE$12:YE$42,1))</f>
      </c>
      <c r="YH26" s="126">
        <v>0</v>
      </c>
      <c r="YI26" s="126">
        <v>3.69</v>
      </c>
      <c r="YJ26" s="126">
        <f>IF((COUNTA(YH$12:YH$42)+COUNTA(YI$12:YI$42)=0),0.6*YH$5,IF(OR(YH26="",YI26=""),0,IF(YH$6=0,IF(YH26&gt;=YH$8,YH$5,IF(YH26&lt;YI26,0,YH$5*(YH26-YI26)/(YH$8-YI26))),IF(YH26&lt;=YH$8,YH$5,IF(YH26&gt;YI26,0,YH$5*(YH26-YI26)/(YH$8-YI26))))))</f>
      </c>
      <c r="YK26" s="126">
        <f>IF(OR(YH26="",YI26=""),0,YH$5)</f>
      </c>
      <c r="YL26" s="125">
        <f>IF(YH$6=0,RANK(YJ26,YJ$12:YJ$42,0),RANK(YJ26,YJ$12:YJ$42,1))</f>
      </c>
      <c r="YM26" s="126">
        <v>79.56642578125</v>
      </c>
      <c r="YN26"/>
      <c r="YO26" s="126">
        <f>IF((COUNTA(YM$12:YM$42)+COUNTA(YN$12:YN$42)=0),0.6*YM$5,IF(OR(YM26="",YN26=""),0,IF(YM$6=0,IF(YM26&gt;=YM$8,YM$5,IF(YM26&lt;YN26,0,YM$5*(YM26-YN26)/(YM$8-YN26))),IF(YM26&lt;=YM$8,YM$5,IF(YM26&gt;YN26,0,YM$5*(YM26-YN26)/(YM$8-YN26))))))</f>
      </c>
      <c r="YP26" s="126">
        <f>IF(OR(YM26="",YN26=""),0,YM$5)</f>
      </c>
      <c r="YQ26" s="125">
        <f>IF(YM$6=0,RANK(YO26,YO$12:YO$42,0),RANK(YO26,YO$12:YO$42,1))</f>
      </c>
      <c r="YR26" s="126">
        <v>79.56642578125</v>
      </c>
      <c r="YS26"/>
      <c r="YT26" s="126">
        <f>IF((COUNTA(YR$12:YR$42)+COUNTA(YS$12:YS$42)=0),0.6*YR$5,IF(OR(YR26="",YS26=""),0,IF(YR$6=0,IF(YR26&gt;=YR$8,YR$5,IF(YR26&lt;YS26,0,YR$5*(YR26-YS26)/(YR$8-YS26))),IF(YR26&lt;=YR$8,YR$5,IF(YR26&gt;YS26,0,YR$5*(YR26-YS26)/(YR$8-YS26))))))</f>
      </c>
      <c r="YU26" s="126">
        <f>IF(OR(YR26="",YS26=""),0,YR$5)</f>
      </c>
      <c r="YV26" s="125">
        <f>IF(YR$6=0,RANK(YT26,YT$12:YT$42,0),RANK(YT26,YT$12:YT$42,1))</f>
      </c>
      <c r="YW26" s="126">
        <v>8.270703125</v>
      </c>
      <c r="YX26" s="126">
        <v>2.877734375</v>
      </c>
      <c r="YY26" s="126">
        <f>IF((COUNTA(YW$12:YW$42)+COUNTA(YX$12:YX$42)=0),0.6*YW$5,IF(OR(YW26="",YX26=""),0,IF(YW$6=0,IF(YW26&gt;=YW$8,YW$5,IF(YW26&lt;YX26,0,YW$5*(YW26-YX26)/(YW$8-YX26))),IF(YW26&lt;=YW$8,YW$5,IF(YW26&gt;YX26,0,YW$5*(YW26-YX26)/(YW$8-YX26))))))</f>
      </c>
      <c r="YZ26" s="126">
        <f>IF(OR(YW26="",YX26=""),0,YW$5)</f>
      </c>
      <c r="ZA26" s="125">
        <f>IF(YW$6=0,RANK(YY26,YY$12:YY$42,0),RANK(YY26,YY$12:YY$42,1))</f>
      </c>
      <c r="ZB26" s="126">
        <v>8.270703125</v>
      </c>
      <c r="ZC26" s="126">
        <v>3.81537109375</v>
      </c>
      <c r="ZD26" s="126">
        <f>IF((COUNTA(ZB$12:ZB$42)+COUNTA(ZC$12:ZC$42)=0),0.6*ZB$5,IF(OR(ZB26="",ZC26=""),0,IF(ZB$6=0,IF(ZB26&gt;=ZB$8,ZB$5,IF(ZB26&lt;ZC26,0,ZB$5*(ZB26-ZC26)/(ZB$8-ZC26))),IF(ZB26&lt;=ZB$8,ZB$5,IF(ZB26&gt;ZC26,0,ZB$5*(ZB26-ZC26)/(ZB$8-ZC26))))))</f>
      </c>
      <c r="ZE26" s="126">
        <f>IF(OR(ZB26="",ZC26=""),0,ZB$5)</f>
      </c>
      <c r="ZF26" s="125">
        <f>IF(ZB$6=0,RANK(ZD26,ZD$12:ZD$42,0),RANK(ZD26,ZD$12:ZD$42,1))</f>
      </c>
      <c r="ZG26" s="126">
        <v>99.860024</v>
      </c>
      <c r="ZH26" s="126">
        <v>84.951202</v>
      </c>
      <c r="ZI26" s="126">
        <f>IF((COUNTA(ZG$12:ZG$42)+COUNTA(ZH$12:ZH$42)=0),0.6*ZG$5,IF(OR(ZG26="",ZH26=""),0,IF(ZG$6=0,IF(ZG26&gt;=ZG$8,ZG$5,IF(ZG26&lt;ZH26,0,ZG$5*(ZG26-ZH26)/(ZG$8-ZH26))),IF(ZG26&lt;=ZG$8,ZG$5,IF(ZG26&gt;ZH26,0,ZG$5*(ZG26-ZH26)/(ZG$8-ZH26))))))</f>
      </c>
      <c r="ZJ26" s="126">
        <f>IF(OR(ZG26="",ZH26=""),0,ZG$5)</f>
      </c>
      <c r="ZK26" s="125">
        <f>IF(ZG$6=0,RANK(ZI26,ZI$12:ZI$42,0),RANK(ZI26,ZI$12:ZI$42,1))</f>
      </c>
      <c r="ZL26" s="126">
        <v>99.860024</v>
      </c>
      <c r="ZM26" s="126">
        <v>78.95786</v>
      </c>
      <c r="ZN26" s="126">
        <f>IF((COUNTA(ZL$12:ZL$42)+COUNTA(ZM$12:ZM$42)=0),0.6*ZL$5,IF(OR(ZL26="",ZM26=""),0,IF(ZL$6=0,IF(ZL26&gt;=ZL$8,ZL$5,IF(ZL26&lt;ZM26,0,ZL$5*(ZL26-ZM26)/(ZL$8-ZM26))),IF(ZL26&lt;=ZL$8,ZL$5,IF(ZL26&gt;ZM26,0,ZL$5*(ZL26-ZM26)/(ZL$8-ZM26))))))</f>
      </c>
      <c r="ZO26" s="126">
        <f>IF(OR(ZL26="",ZM26=""),0,ZL$5)</f>
      </c>
      <c r="ZP26" s="125">
        <f>IF(ZL$6=0,RANK(ZN26,ZN$12:ZN$42,0),RANK(ZN26,ZN$12:ZN$42,1))</f>
      </c>
      <c r="ZQ26" s="126">
        <v>99.8</v>
      </c>
      <c r="ZR26" s="126">
        <v>91.605</v>
      </c>
      <c r="ZS26" s="126">
        <f>IF((COUNTA(ZQ$12:ZQ$42)+COUNTA(ZR$12:ZR$42)=0),0.6*ZQ$5,IF(OR(ZQ26="",ZR26=""),0,IF(ZQ$6=0,IF(ZQ26&gt;=ZQ$8,ZQ$5,IF(ZQ26&lt;ZR26,0,ZQ$5*(ZQ26-ZR26)/(ZQ$8-ZR26))),IF(ZQ26&lt;=ZQ$8,ZQ$5,IF(ZQ26&gt;ZR26,0,ZQ$5*(ZQ26-ZR26)/(ZQ$8-ZR26))))))</f>
      </c>
      <c r="ZT26" s="126">
        <f>IF(OR(ZQ26="",ZR26=""),0,ZQ$5)</f>
      </c>
      <c r="ZU26" s="125">
        <f>IF(ZQ$6=0,RANK(ZS26,ZS$12:ZS$42,0),RANK(ZS26,ZS$12:ZS$42,1))</f>
      </c>
      <c r="ZV26" s="126">
        <v>99.8</v>
      </c>
      <c r="ZW26" s="126">
        <v>86.67</v>
      </c>
      <c r="ZX26" s="126">
        <f>IF((COUNTA(ZV$12:ZV$42)+COUNTA(ZW$12:ZW$42)=0),0.6*ZV$5,IF(OR(ZV26="",ZW26=""),0,IF(ZV$6=0,IF(ZV26&gt;=ZV$8,ZV$5,IF(ZV26&lt;ZW26,0,ZV$5*(ZV26-ZW26)/(ZV$8-ZW26))),IF(ZV26&lt;=ZV$8,ZV$5,IF(ZV26&gt;ZW26,0,ZV$5*(ZV26-ZW26)/(ZV$8-ZW26))))))</f>
      </c>
      <c r="ZY26" s="126">
        <f>IF(OR(ZV26="",ZW26=""),0,ZV$5)</f>
      </c>
      <c r="ZZ26" s="125">
        <f>IF(ZV$6=0,RANK(ZX26,ZX$12:ZX$42,0),RANK(ZX26,ZX$12:ZX$42,1))</f>
      </c>
      <c r="AAA26" s="126">
        <v>1.76</v>
      </c>
      <c r="AAB26" s="126">
        <v>5.251</v>
      </c>
      <c r="AAC26" s="126">
        <f>IF((COUNTA(AAA$12:AAA$42)+COUNTA(AAB$12:AAB$42)=0),0.6*AAA$5,IF(OR(AAA26="",AAB26=""),0,IF(AAA$6=0,IF(AAA26&gt;=AAA$8,AAA$5,IF(AAA26&lt;AAB26,0,AAA$5*(AAA26-AAB26)/(AAA$8-AAB26))),IF(AAA26&lt;=AAA$8,AAA$5,IF(AAA26&gt;AAB26,0,AAA$5*(AAA26-AAB26)/(AAA$8-AAB26))))))</f>
      </c>
      <c r="AAD26" s="126">
        <f>IF(OR(AAA26="",AAB26=""),0,AAA$5)</f>
      </c>
      <c r="AAE26" s="125">
        <f>IF(AAA$6=0,RANK(AAC26,AAC$12:AAC$42,0),RANK(AAC26,AAC$12:AAC$42,1))</f>
      </c>
      <c r="AAF26" s="126">
        <v>1.76</v>
      </c>
      <c r="AAG26" s="126">
        <v>6.41</v>
      </c>
      <c r="AAH26" s="126">
        <f>IF((COUNTA(AAF$12:AAF$42)+COUNTA(AAG$12:AAG$42)=0),0.6*AAF$5,IF(OR(AAF26="",AAG26=""),0,IF(AAF$6=0,IF(AAF26&gt;=AAF$8,AAF$5,IF(AAF26&lt;AAG26,0,AAF$5*(AAF26-AAG26)/(AAF$8-AAG26))),IF(AAF26&lt;=AAF$8,AAF$5,IF(AAF26&gt;AAG26,0,AAF$5*(AAF26-AAG26)/(AAF$8-AAG26))))))</f>
      </c>
      <c r="AAI26" s="126">
        <f>IF(OR(AAF26="",AAG26=""),0,AAF$5)</f>
      </c>
      <c r="AAJ26" s="125">
        <f>IF(AAF$6=0,RANK(AAH26,AAH$12:AAH$42,0),RANK(AAH26,AAH$12:AAH$42,1))</f>
      </c>
      <c r="AAK26" s="126">
        <v>99.87</v>
      </c>
      <c r="AAL26"/>
      <c r="AAM26" s="126">
        <f>IF((COUNTA(AAK$12:AAK$42)+COUNTA(AAL$12:AAL$42)=0),0.6*AAK$5,IF(OR(AAK26="",AAL26=""),0,IF(AAK$6=0,IF(AAK26&gt;=AAK$8,AAK$5,IF(AAK26&lt;AAL26,0,AAK$5*(AAK26-AAL26)/(AAK$8-AAL26))),IF(AAK26&lt;=AAK$8,AAK$5,IF(AAK26&gt;AAL26,0,AAK$5*(AAK26-AAL26)/(AAK$8-AAL26))))))</f>
      </c>
      <c r="AAN26" s="126">
        <f>IF(OR(AAK26="",AAL26=""),0,AAK$5)</f>
      </c>
      <c r="AAO26" s="125">
        <f>IF(AAK$6=0,RANK(AAM26,AAM$12:AAM$42,0),RANK(AAM26,AAM$12:AAM$42,1))</f>
      </c>
      <c r="AAP26" s="126">
        <v>99.87</v>
      </c>
      <c r="AAQ26"/>
      <c r="AAR26" s="126">
        <f>IF((COUNTA(AAP$12:AAP$42)+COUNTA(AAQ$12:AAQ$42)=0),0.6*AAP$5,IF(OR(AAP26="",AAQ26=""),0,IF(AAP$6=0,IF(AAP26&gt;=AAP$8,AAP$5,IF(AAP26&lt;AAQ26,0,AAP$5*(AAP26-AAQ26)/(AAP$8-AAQ26))),IF(AAP26&lt;=AAP$8,AAP$5,IF(AAP26&gt;AAQ26,0,AAP$5*(AAP26-AAQ26)/(AAP$8-AAQ26))))))</f>
      </c>
      <c r="AAS26" s="126">
        <f>IF(OR(AAP26="",AAQ26=""),0,AAP$5)</f>
      </c>
      <c r="AAT26" s="125">
        <f>IF(AAP$6=0,RANK(AAR26,AAR$12:AAR$42,0),RANK(AAR26,AAR$12:AAR$42,1))</f>
      </c>
      <c r="AAU26" s="126">
        <v>100</v>
      </c>
      <c r="AAV26" s="126">
        <v>95.36</v>
      </c>
      <c r="AAW26" s="126">
        <f>IF((COUNTA(AAU$12:AAU$42)+COUNTA(AAV$12:AAV$42)=0),0.6*AAU$5,IF(OR(AAU26="",AAV26=""),0,IF(AAU$6=0,IF(AAU26&gt;=AAU$8,AAU$5,IF(AAU26&lt;AAV26,0,AAU$5*(AAU26-AAV26)/(AAU$8-AAV26))),IF(AAU26&lt;=AAU$8,AAU$5,IF(AAU26&gt;AAV26,0,AAU$5*(AAU26-AAV26)/(AAU$8-AAV26))))))</f>
      </c>
      <c r="AAX26" s="126">
        <f>IF(OR(AAU26="",AAV26=""),0,AAU$5)</f>
      </c>
      <c r="AAY26" s="125">
        <f>IF(AAU$6=0,RANK(AAW26,AAW$12:AAW$42,0),RANK(AAW26,AAW$12:AAW$42,1))</f>
      </c>
      <c r="AAZ26" s="126">
        <v>100</v>
      </c>
      <c r="ABA26" s="126">
        <v>94.34</v>
      </c>
      <c r="ABB26" s="126">
        <f>IF((COUNTA(AAZ$12:AAZ$42)+COUNTA(ABA$12:ABA$42)=0),0.6*AAZ$5,IF(OR(AAZ26="",ABA26=""),0,IF(AAZ$6=0,IF(AAZ26&gt;=AAZ$8,AAZ$5,IF(AAZ26&lt;ABA26,0,AAZ$5*(AAZ26-ABA26)/(AAZ$8-ABA26))),IF(AAZ26&lt;=AAZ$8,AAZ$5,IF(AAZ26&gt;ABA26,0,AAZ$5*(AAZ26-ABA26)/(AAZ$8-ABA26))))))</f>
      </c>
      <c r="ABC26" s="126">
        <f>IF(OR(AAZ26="",ABA26=""),0,AAZ$5)</f>
      </c>
      <c r="ABD26" s="125">
        <f>IF(AAZ$6=0,RANK(ABB26,ABB$12:ABB$42,0),RANK(ABB26,ABB$12:ABB$42,1))</f>
      </c>
      <c r="ABE26" s="126">
        <v>1.45</v>
      </c>
      <c r="ABF26" s="126">
        <v>8.01</v>
      </c>
      <c r="ABG26" s="126">
        <f>IF((COUNTA(ABE$12:ABE$42)+COUNTA(ABF$12:ABF$42)=0),0.6*ABE$5,IF(OR(ABE26="",ABF26=""),0,IF(ABE$6=0,IF(ABE26&gt;=ABE$8,ABE$5,IF(ABE26&lt;ABF26,0,ABE$5*(ABE26-ABF26)/(ABE$8-ABF26))),IF(ABE26&lt;=ABE$8,ABE$5,IF(ABE26&gt;ABF26,0,ABE$5*(ABE26-ABF26)/(ABE$8-ABF26))))))</f>
      </c>
      <c r="ABH26" s="126">
        <f>IF(OR(ABE26="",ABF26=""),0,ABE$5)</f>
      </c>
      <c r="ABI26" s="125">
        <f>IF(ABE$6=0,RANK(ABG26,ABG$12:ABG$42,0),RANK(ABG26,ABG$12:ABG$42,1))</f>
      </c>
      <c r="ABJ26" s="126">
        <v>1.45</v>
      </c>
      <c r="ABK26" s="126">
        <v>2.63</v>
      </c>
      <c r="ABL26" s="126">
        <f>IF((COUNTA(ABJ$12:ABJ$42)+COUNTA(ABK$12:ABK$42)=0),0.6*ABJ$5,IF(OR(ABJ26="",ABK26=""),0,IF(ABJ$6=0,IF(ABJ26&gt;=ABJ$8,ABJ$5,IF(ABJ26&lt;ABK26,0,ABJ$5*(ABJ26-ABK26)/(ABJ$8-ABK26))),IF(ABJ26&lt;=ABJ$8,ABJ$5,IF(ABJ26&gt;ABK26,0,ABJ$5*(ABJ26-ABK26)/(ABJ$8-ABK26))))))</f>
      </c>
      <c r="ABM26" s="126">
        <f>IF(OR(ABJ26="",ABK26=""),0,ABJ$5)</f>
      </c>
      <c r="ABN26" s="125">
        <f>IF(ABJ$6=0,RANK(ABL26,ABL$12:ABL$42,0),RANK(ABL26,ABL$12:ABL$42,1))</f>
      </c>
      <c r="ABO26" s="126">
        <v>100</v>
      </c>
      <c r="ABP26" s="126">
        <v>94.86</v>
      </c>
      <c r="ABQ26" s="126">
        <f>IF((COUNTA(ABO$12:ABO$42)+COUNTA(ABP$12:ABP$42)=0),0.6*ABO$5,IF(OR(ABO26="",ABP26=""),0,IF(ABO$6=0,IF(ABO26&gt;=ABO$8,ABO$5,IF(ABO26&lt;ABP26,0,ABO$5*(ABO26-ABP26)/(ABO$8-ABP26))),IF(ABO26&lt;=ABO$8,ABO$5,IF(ABO26&gt;ABP26,0,ABO$5*(ABO26-ABP26)/(ABO$8-ABP26))))))</f>
      </c>
      <c r="ABR26" s="126">
        <f>IF(OR(ABO26="",ABP26=""),0,ABO$5)</f>
      </c>
      <c r="ABS26" s="125">
        <f>IF(ABO$6=0,RANK(ABQ26,ABQ$12:ABQ$42,0),RANK(ABQ26,ABQ$12:ABQ$42,1))</f>
      </c>
      <c r="ABT26" s="126">
        <v>100</v>
      </c>
      <c r="ABU26" s="126">
        <v>85.71</v>
      </c>
      <c r="ABV26" s="126">
        <f>IF((COUNTA(ABT$12:ABT$42)+COUNTA(ABU$12:ABU$42)=0),0.6*ABT$5,IF(OR(ABT26="",ABU26=""),0,IF(ABT$6=0,IF(ABT26&gt;=ABT$8,ABT$5,IF(ABT26&lt;ABU26,0,ABT$5*(ABT26-ABU26)/(ABT$8-ABU26))),IF(ABT26&lt;=ABT$8,ABT$5,IF(ABT26&gt;ABU26,0,ABT$5*(ABT26-ABU26)/(ABT$8-ABU26))))))</f>
      </c>
      <c r="ABW26" s="126">
        <f>IF(OR(ABT26="",ABU26=""),0,ABT$5)</f>
      </c>
      <c r="ABX26" s="125">
        <f>IF(ABT$6=0,RANK(ABV26,ABV$12:ABV$42,0),RANK(ABV26,ABV$12:ABV$42,1))</f>
      </c>
      <c r="ABY26" s="126">
        <v>0.4</v>
      </c>
      <c r="ABZ26" s="126">
        <v>1.78</v>
      </c>
      <c r="ACA26" s="126">
        <f>IF((COUNTA(ABY$12:ABY$42)+COUNTA(ABZ$12:ABZ$42)=0),0.6*ABY$5,IF(OR(ABY26="",ABZ26=""),0,IF(ABY$6=0,IF(ABY26&gt;=ABY$8,ABY$5,IF(ABY26&lt;ABZ26,0,ABY$5*(ABY26-ABZ26)/(ABY$8-ABZ26))),IF(ABY26&lt;=ABY$8,ABY$5,IF(ABY26&gt;ABZ26,0,ABY$5*(ABY26-ABZ26)/(ABY$8-ABZ26))))))</f>
      </c>
      <c r="ACB26" s="126">
        <f>IF(OR(ABY26="",ABZ26=""),0,ABY$5)</f>
      </c>
      <c r="ACC26" s="125">
        <f>IF(ABY$6=0,RANK(ACA26,ACA$12:ACA$42,0),RANK(ACA26,ACA$12:ACA$42,1))</f>
      </c>
      <c r="ACD26" s="126">
        <v>0.4</v>
      </c>
      <c r="ACE26" s="126">
        <v>0.87</v>
      </c>
      <c r="ACF26" s="126">
        <f>IF((COUNTA(ACD$12:ACD$42)+COUNTA(ACE$12:ACE$42)=0),0.6*ACD$5,IF(OR(ACD26="",ACE26=""),0,IF(ACD$6=0,IF(ACD26&gt;=ACD$8,ACD$5,IF(ACD26&lt;ACE26,0,ACD$5*(ACD26-ACE26)/(ACD$8-ACE26))),IF(ACD26&lt;=ACD$8,ACD$5,IF(ACD26&gt;ACE26,0,ACD$5*(ACD26-ACE26)/(ACD$8-ACE26))))))</f>
      </c>
      <c r="ACG26" s="126">
        <f>IF(OR(ACD26="",ACE26=""),0,ACD$5)</f>
      </c>
      <c r="ACH26" s="125">
        <f>IF(ACD$6=0,RANK(ACF26,ACF$12:ACF$42,0),RANK(ACF26,ACF$12:ACF$42,1))</f>
      </c>
      <c r="ACI26" s="126">
        <v>0</v>
      </c>
      <c r="ACJ26" s="126">
        <v>3.42</v>
      </c>
      <c r="ACK26" s="126">
        <f>IF((COUNTA(ACI$12:ACI$42)+COUNTA(ACJ$12:ACJ$42)=0),0.6*ACI$5,IF(OR(ACI26="",ACJ26=""),0,IF(ACI$6=0,IF(ACI26&gt;=ACI$8,ACI$5,IF(ACI26&lt;ACJ26,0,ACI$5*(ACI26-ACJ26)/(ACI$8-ACJ26))),IF(ACI26&lt;=ACI$8,ACI$5,IF(ACI26&gt;ACJ26,0,ACI$5*(ACI26-ACJ26)/(ACI$8-ACJ26))))))</f>
      </c>
      <c r="ACL26" s="126">
        <f>IF(OR(ACI26="",ACJ26=""),0,ACI$5)</f>
      </c>
      <c r="ACM26" s="125">
        <f>IF(ACI$6=0,RANK(ACK26,ACK$12:ACK$42,0),RANK(ACK26,ACK$12:ACK$42,1))</f>
      </c>
      <c r="ACN26" s="126">
        <v>0</v>
      </c>
      <c r="ACO26" s="126">
        <v>2.33</v>
      </c>
      <c r="ACP26" s="126">
        <f>IF((COUNTA(ACN$12:ACN$42)+COUNTA(ACO$12:ACO$42)=0),0.6*ACN$5,IF(OR(ACN26="",ACO26=""),0,IF(ACN$6=0,IF(ACN26&gt;=ACN$8,ACN$5,IF(ACN26&lt;ACO26,0,ACN$5*(ACN26-ACO26)/(ACN$8-ACO26))),IF(ACN26&lt;=ACN$8,ACN$5,IF(ACN26&gt;ACO26,0,ACN$5*(ACN26-ACO26)/(ACN$8-ACO26))))))</f>
      </c>
      <c r="ACQ26" s="126">
        <f>IF(OR(ACN26="",ACO26=""),0,ACN$5)</f>
      </c>
      <c r="ACR26" s="125">
        <f>IF(ACN$6=0,RANK(ACP26,ACP$12:ACP$42,0),RANK(ACP26,ACP$12:ACP$42,1))</f>
      </c>
      <c r="ACS26" s="126">
        <v>66.7667578125</v>
      </c>
      <c r="ACT26"/>
      <c r="ACU26" s="126">
        <f>IF((COUNTA(ACS$12:ACS$42)+COUNTA(ACT$12:ACT$42)=0),0.6*ACS$5,IF(OR(ACS26="",ACT26=""),0,IF(ACS$6=0,IF(ACS26&gt;=ACS$8,ACS$5,IF(ACS26&lt;ACT26,0,ACS$5*(ACS26-ACT26)/(ACS$8-ACT26))),IF(ACS26&lt;=ACS$8,ACS$5,IF(ACS26&gt;ACT26,0,ACS$5*(ACS26-ACT26)/(ACS$8-ACT26))))))</f>
      </c>
      <c r="ACV26" s="126">
        <f>IF(OR(ACS26="",ACT26=""),0,ACS$5)</f>
      </c>
      <c r="ACW26" s="125">
        <f>IF(ACS$6=0,RANK(ACU26,ACU$12:ACU$42,0),RANK(ACU26,ACU$12:ACU$42,1))</f>
      </c>
      <c r="ACX26" s="126">
        <v>66.7667578125</v>
      </c>
      <c r="ACY26"/>
      <c r="ACZ26" s="126">
        <f>IF((COUNTA(ACX$12:ACX$42)+COUNTA(ACY$12:ACY$42)=0),0.6*ACX$5,IF(OR(ACX26="",ACY26=""),0,IF(ACX$6=0,IF(ACX26&gt;=ACX$8,ACX$5,IF(ACX26&lt;ACY26,0,ACX$5*(ACX26-ACY26)/(ACX$8-ACY26))),IF(ACX26&lt;=ACX$8,ACX$5,IF(ACX26&gt;ACY26,0,ACX$5*(ACX26-ACY26)/(ACX$8-ACY26))))))</f>
      </c>
      <c r="ADA26" s="126">
        <f>IF(OR(ACX26="",ACY26=""),0,ACX$5)</f>
      </c>
      <c r="ADB26" s="125">
        <f>IF(ACX$6=0,RANK(ACZ26,ACZ$12:ACZ$42,0),RANK(ACZ26,ACZ$12:ACZ$42,1))</f>
      </c>
      <c r="ADC26" s="126">
        <v>8.829287109375</v>
      </c>
      <c r="ADD26" s="126">
        <v>4.1157421875</v>
      </c>
      <c r="ADE26" s="126">
        <f>IF((COUNTA(ADC$12:ADC$42)+COUNTA(ADD$12:ADD$42)=0),0.6*ADC$5,IF(OR(ADC26="",ADD26=""),0,IF(ADC$6=0,IF(ADC26&gt;=ADC$8,ADC$5,IF(ADC26&lt;ADD26,0,ADC$5*(ADC26-ADD26)/(ADC$8-ADD26))),IF(ADC26&lt;=ADC$8,ADC$5,IF(ADC26&gt;ADD26,0,ADC$5*(ADC26-ADD26)/(ADC$8-ADD26))))))</f>
      </c>
      <c r="ADF26" s="126">
        <f>IF(OR(ADC26="",ADD26=""),0,ADC$5)</f>
      </c>
      <c r="ADG26" s="125">
        <f>IF(ADC$6=0,RANK(ADE26,ADE$12:ADE$42,0),RANK(ADE26,ADE$12:ADE$42,1))</f>
      </c>
      <c r="ADH26" s="126">
        <v>8.829287109375</v>
      </c>
      <c r="ADI26" s="126">
        <v>3.8178515625</v>
      </c>
      <c r="ADJ26" s="126">
        <f>IF((COUNTA(ADH$12:ADH$42)+COUNTA(ADI$12:ADI$42)=0),0.6*ADH$5,IF(OR(ADH26="",ADI26=""),0,IF(ADH$6=0,IF(ADH26&gt;=ADH$8,ADH$5,IF(ADH26&lt;ADI26,0,ADH$5*(ADH26-ADI26)/(ADH$8-ADI26))),IF(ADH26&lt;=ADH$8,ADH$5,IF(ADH26&gt;ADI26,0,ADH$5*(ADH26-ADI26)/(ADH$8-ADI26))))))</f>
      </c>
      <c r="ADK26" s="126">
        <f>IF(OR(ADH26="",ADI26=""),0,ADH$5)</f>
      </c>
      <c r="ADL26" s="125">
        <f>IF(ADH$6=0,RANK(ADJ26,ADJ$12:ADJ$42,0),RANK(ADJ26,ADJ$12:ADJ$42,1))</f>
      </c>
      <c r="ADM26"/>
      <c r="ADN26"/>
      <c r="ADO26" s="126">
        <f>IF((COUNTA(ADM$12:ADM$42)+COUNTA(ADN$12:ADN$42)=0),0.6*ADM$5,IF(OR(ADM26="",ADN26=""),0,IF(ADM$6=0,IF(ADM26&gt;=ADM$8,ADM$5,IF(ADM26&lt;ADN26,0,ADM$5*(ADM26-ADN26)/(ADM$8-ADN26))),IF(ADM26&lt;=ADM$8,ADM$5,IF(ADM26&gt;ADN26,0,ADM$5*(ADM26-ADN26)/(ADM$8-ADN26))))))</f>
      </c>
      <c r="ADP26" s="126">
        <f>IF(OR(ADM26="",ADN26=""),0,ADM$5)</f>
      </c>
      <c r="ADQ26" s="125">
        <f>IF(ADM$6=0,RANK(ADO26,ADO$12:ADO$42,0),RANK(ADO26,ADO$12:ADO$42,1))</f>
      </c>
      <c r="ADR26"/>
      <c r="ADS26"/>
      <c r="ADT26" s="126">
        <f>IF((COUNTA(ADR$12:ADR$42)+COUNTA(ADS$12:ADS$42)=0),0.6*ADR$5,IF(OR(ADR26="",ADS26=""),0,IF(ADR$6=0,IF(ADR26&gt;=ADR$8,ADR$5,IF(ADR26&lt;ADS26,0,ADR$5*(ADR26-ADS26)/(ADR$8-ADS26))),IF(ADR26&lt;=ADR$8,ADR$5,IF(ADR26&gt;ADS26,0,ADR$5*(ADR26-ADS26)/(ADR$8-ADS26))))))</f>
      </c>
      <c r="ADU26" s="126">
        <f>IF(OR(ADR26="",ADS26=""),0,ADR$5)</f>
      </c>
      <c r="ADV26" s="125">
        <f>IF(ADR$6=0,RANK(ADT26,ADT$12:ADT$42,0),RANK(ADT26,ADT$12:ADT$42,1))</f>
      </c>
      <c r="ADW26"/>
      <c r="ADX26"/>
      <c r="ADY26" s="126">
        <f>IF((COUNTA(ADW$12:ADW$42)+COUNTA(ADX$12:ADX$42)=0),0.6*ADW$5,IF(OR(ADW26="",ADX26=""),0,IF(ADW$6=0,IF(ADW26&gt;=ADW$8,ADW$5,IF(ADW26&lt;ADX26,0,ADW$5*(ADW26-ADX26)/(ADW$8-ADX26))),IF(ADW26&lt;=ADW$8,ADW$5,IF(ADW26&gt;ADX26,0,ADW$5*(ADW26-ADX26)/(ADW$8-ADX26))))))</f>
      </c>
      <c r="ADZ26" s="126">
        <f>IF(OR(ADW26="",ADX26=""),0,ADW$5)</f>
      </c>
      <c r="AEA26" s="125">
        <f>IF(ADW$6=0,RANK(ADY26,ADY$12:ADY$42,0),RANK(ADY26,ADY$12:ADY$42,1))</f>
      </c>
      <c r="AEB26"/>
      <c r="AEC26"/>
      <c r="AED26" s="126">
        <f>IF((COUNTA(AEB$12:AEB$42)+COUNTA(AEC$12:AEC$42)=0),0.6*AEB$5,IF(OR(AEB26="",AEC26=""),0,IF(AEB$6=0,IF(AEB26&gt;=AEB$8,AEB$5,IF(AEB26&lt;AEC26,0,AEB$5*(AEB26-AEC26)/(AEB$8-AEC26))),IF(AEB26&lt;=AEB$8,AEB$5,IF(AEB26&gt;AEC26,0,AEB$5*(AEB26-AEC26)/(AEB$8-AEC26))))))</f>
      </c>
      <c r="AEE26" s="126">
        <f>IF(OR(AEB26="",AEC26=""),0,AEB$5)</f>
      </c>
      <c r="AEF26" s="125">
        <f>IF(AEB$6=0,RANK(AED26,AED$12:AED$42,0),RANK(AED26,AED$12:AED$42,1))</f>
      </c>
      <c r="AEG26"/>
      <c r="AEH26"/>
      <c r="AEI26" s="126">
        <f>IF((COUNTA(AEG$12:AEG$42)+COUNTA(AEH$12:AEH$42)=0),0.6*AEG$5,IF(OR(AEG26="",AEH26=""),0,IF(AEG$6=0,IF(AEG26&gt;=AEG$8,AEG$5,IF(AEG26&lt;AEH26,0,AEG$5*(AEG26-AEH26)/(AEG$8-AEH26))),IF(AEG26&lt;=AEG$8,AEG$5,IF(AEG26&gt;AEH26,0,AEG$5*(AEG26-AEH26)/(AEG$8-AEH26))))))</f>
      </c>
      <c r="AEJ26" s="126">
        <f>IF(OR(AEG26="",AEH26=""),0,AEG$5)</f>
      </c>
      <c r="AEK26" s="125">
        <f>IF(AEG$6=0,RANK(AEI26,AEI$12:AEI$42,0),RANK(AEI26,AEI$12:AEI$42,1))</f>
      </c>
      <c r="AEL26"/>
      <c r="AEM26"/>
      <c r="AEN26" s="126">
        <f>IF((COUNTA(AEL$12:AEL$42)+COUNTA(AEM$12:AEM$42)=0),0.6*AEL$5,IF(OR(AEL26="",AEM26=""),0,IF(AEL$6=0,IF(AEL26&gt;=AEL$8,AEL$5,IF(AEL26&lt;AEM26,0,AEL$5*(AEL26-AEM26)/(AEL$8-AEM26))),IF(AEL26&lt;=AEL$8,AEL$5,IF(AEL26&gt;AEM26,0,AEL$5*(AEL26-AEM26)/(AEL$8-AEM26))))))</f>
      </c>
      <c r="AEO26" s="126">
        <f>IF(OR(AEL26="",AEM26=""),0,AEL$5)</f>
      </c>
      <c r="AEP26" s="125">
        <f>IF(AEL$6=0,RANK(AEN26,AEN$12:AEN$42,0),RANK(AEN26,AEN$12:AEN$42,1))</f>
      </c>
      <c r="AEQ26"/>
      <c r="AER26"/>
      <c r="AES26" s="126">
        <f>IF((COUNTA(AEQ$12:AEQ$42)+COUNTA(AER$12:AER$42)=0),0.6*AEQ$5,IF(OR(AEQ26="",AER26=""),0,IF(AEQ$6=0,IF(AEQ26&gt;=AEQ$8,AEQ$5,IF(AEQ26&lt;AER26,0,AEQ$5*(AEQ26-AER26)/(AEQ$8-AER26))),IF(AEQ26&lt;=AEQ$8,AEQ$5,IF(AEQ26&gt;AER26,0,AEQ$5*(AEQ26-AER26)/(AEQ$8-AER26))))))</f>
      </c>
      <c r="AET26" s="126">
        <f>IF(OR(AEQ26="",AER26=""),0,AEQ$5)</f>
      </c>
      <c r="AEU26" s="125">
        <f>IF(AEQ$6=0,RANK(AES26,AES$12:AES$42,0),RANK(AES26,AES$12:AES$42,1))</f>
      </c>
      <c r="AEV26"/>
      <c r="AEW26"/>
      <c r="AEX26" s="126">
        <f>IF((COUNTA(AEV$12:AEV$42)+COUNTA(AEW$12:AEW$42)=0),0.6*AEV$5,IF(OR(AEV26="",AEW26=""),0,IF(AEV$6=0,IF(AEV26&gt;=AEV$8,AEV$5,IF(AEV26&lt;AEW26,0,AEV$5*(AEV26-AEW26)/(AEV$8-AEW26))),IF(AEV26&lt;=AEV$8,AEV$5,IF(AEV26&gt;AEW26,0,AEV$5*(AEV26-AEW26)/(AEV$8-AEW26))))))</f>
      </c>
      <c r="AEY26" s="126">
        <f>IF(OR(AEV26="",AEW26=""),0,AEV$5)</f>
      </c>
      <c r="AEZ26" s="125">
        <f>IF(AEV$6=0,RANK(AEX26,AEX$12:AEX$42,0),RANK(AEX26,AEX$12:AEX$42,1))</f>
      </c>
      <c r="AFA26"/>
      <c r="AFB26"/>
      <c r="AFC26" s="126">
        <f>IF((COUNTA(AFA$12:AFA$42)+COUNTA(AFB$12:AFB$42)=0),0.6*AFA$5,IF(OR(AFA26="",AFB26=""),0,IF(AFA$6=0,IF(AFA26&gt;=AFA$8,AFA$5,IF(AFA26&lt;AFB26,0,AFA$5*(AFA26-AFB26)/(AFA$8-AFB26))),IF(AFA26&lt;=AFA$8,AFA$5,IF(AFA26&gt;AFB26,0,AFA$5*(AFA26-AFB26)/(AFA$8-AFB26))))))</f>
      </c>
      <c r="AFD26" s="126">
        <f>IF(OR(AFA26="",AFB26=""),0,AFA$5)</f>
      </c>
      <c r="AFE26" s="125">
        <f>IF(AFA$6=0,RANK(AFC26,AFC$12:AFC$42,0),RANK(AFC26,AFC$12:AFC$42,1))</f>
      </c>
      <c r="AFF26"/>
      <c r="AFG26"/>
      <c r="AFH26" s="126">
        <f>IF((COUNTA(AFF$12:AFF$42)+COUNTA(AFG$12:AFG$42)=0),0.6*AFF$5,IF(OR(AFF26="",AFG26=""),0,IF(AFF$6=0,IF(AFF26&gt;=AFF$8,AFF$5,IF(AFF26&lt;AFG26,0,AFF$5*(AFF26-AFG26)/(AFF$8-AFG26))),IF(AFF26&lt;=AFF$8,AFF$5,IF(AFF26&gt;AFG26,0,AFF$5*(AFF26-AFG26)/(AFF$8-AFG26))))))</f>
      </c>
      <c r="AFI26" s="126">
        <f>IF(OR(AFF26="",AFG26=""),0,AFF$5)</f>
      </c>
      <c r="AFJ26" s="125">
        <f>IF(AFF$6=0,RANK(AFH26,AFH$12:AFH$42,0),RANK(AFH26,AFH$12:AFH$42,1))</f>
      </c>
      <c r="AFK26"/>
      <c r="AFL26"/>
      <c r="AFM26" s="126">
        <f>IF((COUNTA(AFK$12:AFK$42)+COUNTA(AFL$12:AFL$42)=0),0.6*AFK$5,IF(OR(AFK26="",AFL26=""),0,IF(AFK$6=0,IF(AFK26&gt;=AFK$8,AFK$5,IF(AFK26&lt;AFL26,0,AFK$5*(AFK26-AFL26)/(AFK$8-AFL26))),IF(AFK26&lt;=AFK$8,AFK$5,IF(AFK26&gt;AFL26,0,AFK$5*(AFK26-AFL26)/(AFK$8-AFL26))))))</f>
      </c>
      <c r="AFN26" s="126">
        <f>IF(OR(AFK26="",AFL26=""),0,AFK$5)</f>
      </c>
      <c r="AFO26" s="125">
        <f>IF(AFK$6=0,RANK(AFM26,AFM$12:AFM$42,0),RANK(AFM26,AFM$12:AFM$42,1))</f>
      </c>
      <c r="AFP26"/>
      <c r="AFQ26"/>
      <c r="AFR26" s="126">
        <f>IF((COUNTA(AFP$12:AFP$42)+COUNTA(AFQ$12:AFQ$42)=0),0.6*AFP$5,IF(OR(AFP26="",AFQ26=""),0,IF(AFP$6=0,IF(AFP26&gt;=AFP$8,AFP$5,IF(AFP26&lt;AFQ26,0,AFP$5*(AFP26-AFQ26)/(AFP$8-AFQ26))),IF(AFP26&lt;=AFP$8,AFP$5,IF(AFP26&gt;AFQ26,0,AFP$5*(AFP26-AFQ26)/(AFP$8-AFQ26))))))</f>
      </c>
      <c r="AFS26" s="126">
        <f>IF(OR(AFP26="",AFQ26=""),0,AFP$5)</f>
      </c>
      <c r="AFT26" s="125">
        <f>IF(AFP$6=0,RANK(AFR26,AFR$12:AFR$42,0),RANK(AFR26,AFR$12:AFR$42,1))</f>
      </c>
      <c r="AFU26"/>
      <c r="AFV26"/>
      <c r="AFW26" s="126">
        <f>IF((COUNTA(AFU$12:AFU$42)+COUNTA(AFV$12:AFV$42)=0),0.6*AFU$5,IF(OR(AFU26="",AFV26=""),0,IF(AFU$6=0,IF(AFU26&gt;=AFU$8,AFU$5,IF(AFU26&lt;AFV26,0,AFU$5*(AFU26-AFV26)/(AFU$8-AFV26))),IF(AFU26&lt;=AFU$8,AFU$5,IF(AFU26&gt;AFV26,0,AFU$5*(AFU26-AFV26)/(AFU$8-AFV26))))))</f>
      </c>
      <c r="AFX26" s="126">
        <f>IF(OR(AFU26="",AFV26=""),0,AFU$5)</f>
      </c>
      <c r="AFY26" s="125">
        <f>IF(AFU$6=0,RANK(AFW26,AFW$12:AFW$42,0),RANK(AFW26,AFW$12:AFW$42,1))</f>
      </c>
      <c r="AFZ26"/>
      <c r="AGA26"/>
      <c r="AGB26" s="126">
        <f>IF((COUNTA(AFZ$12:AFZ$42)+COUNTA(AGA$12:AGA$42)=0),0.6*AFZ$5,IF(OR(AFZ26="",AGA26=""),0,IF(AFZ$6=0,IF(AFZ26&gt;=AFZ$8,AFZ$5,IF(AFZ26&lt;AGA26,0,AFZ$5*(AFZ26-AGA26)/(AFZ$8-AGA26))),IF(AFZ26&lt;=AFZ$8,AFZ$5,IF(AFZ26&gt;AGA26,0,AFZ$5*(AFZ26-AGA26)/(AFZ$8-AGA26))))))</f>
      </c>
      <c r="AGC26" s="126">
        <f>IF(OR(AFZ26="",AGA26=""),0,AFZ$5)</f>
      </c>
      <c r="AGD26" s="125">
        <f>IF(AFZ$6=0,RANK(AGB26,AGB$12:AGB$42,0),RANK(AGB26,AGB$12:AGB$42,1))</f>
      </c>
      <c r="AGE26"/>
      <c r="AGF26"/>
      <c r="AGG26" s="126">
        <f>IF((COUNTA(AGE$12:AGE$42)+COUNTA(AGF$12:AGF$42)=0),0.6*AGE$5,IF(OR(AGE26="",AGF26=""),0,IF(AGE$6=0,IF(AGE26&gt;=AGE$8,AGE$5,IF(AGE26&lt;AGF26,0,AGE$5*(AGE26-AGF26)/(AGE$8-AGF26))),IF(AGE26&lt;=AGE$8,AGE$5,IF(AGE26&gt;AGF26,0,AGE$5*(AGE26-AGF26)/(AGE$8-AGF26))))))</f>
      </c>
      <c r="AGH26" s="126">
        <f>IF(OR(AGE26="",AGF26=""),0,AGE$5)</f>
      </c>
      <c r="AGI26" s="125">
        <f>IF(AGE$6=0,RANK(AGG26,AGG$12:AGG$42,0),RANK(AGG26,AGG$12:AGG$42,1))</f>
      </c>
      <c r="AGJ26"/>
      <c r="AGK26"/>
      <c r="AGL26" s="126">
        <f>IF((COUNTA(AGJ$12:AGJ$42)+COUNTA(AGK$12:AGK$42)=0),0.6*AGJ$5,IF(OR(AGJ26="",AGK26=""),0,IF(AGJ$6=0,IF(AGJ26&gt;=AGJ$8,AGJ$5,IF(AGJ26&lt;AGK26,0,AGJ$5*(AGJ26-AGK26)/(AGJ$8-AGK26))),IF(AGJ26&lt;=AGJ$8,AGJ$5,IF(AGJ26&gt;AGK26,0,AGJ$5*(AGJ26-AGK26)/(AGJ$8-AGK26))))))</f>
      </c>
      <c r="AGM26" s="126">
        <f>IF(OR(AGJ26="",AGK26=""),0,AGJ$5)</f>
      </c>
      <c r="AGN26" s="125">
        <f>IF(AGJ$6=0,RANK(AGL26,AGL$12:AGL$42,0),RANK(AGL26,AGL$12:AGL$42,1))</f>
      </c>
      <c r="AGO26"/>
      <c r="AGP26"/>
      <c r="AGQ26" s="126">
        <f>IF((COUNTA(AGO$12:AGO$42)+COUNTA(AGP$12:AGP$42)=0),0.6*AGO$5,IF(OR(AGO26="",AGP26=""),0,IF(AGO$6=0,IF(AGO26&gt;=AGO$8,AGO$5,IF(AGO26&lt;AGP26,0,AGO$5*(AGO26-AGP26)/(AGO$8-AGP26))),IF(AGO26&lt;=AGO$8,AGO$5,IF(AGO26&gt;AGP26,0,AGO$5*(AGO26-AGP26)/(AGO$8-AGP26))))))</f>
      </c>
      <c r="AGR26" s="126">
        <f>IF(OR(AGO26="",AGP26=""),0,AGO$5)</f>
      </c>
      <c r="AGS26" s="125">
        <f>IF(AGO$6=0,RANK(AGQ26,AGQ$12:AGQ$42,0),RANK(AGQ26,AGQ$12:AGQ$42,1))</f>
      </c>
      <c r="AGT26"/>
      <c r="AGU26"/>
      <c r="AGV26" s="126">
        <f>IF((COUNTA(AGT$12:AGT$42)+COUNTA(AGU$12:AGU$42)=0),0.6*AGT$5,IF(OR(AGT26="",AGU26=""),0,IF(AGT$6=0,IF(AGT26&gt;=AGT$8,AGT$5,IF(AGT26&lt;AGU26,0,AGT$5*(AGT26-AGU26)/(AGT$8-AGU26))),IF(AGT26&lt;=AGT$8,AGT$5,IF(AGT26&gt;AGU26,0,AGT$5*(AGT26-AGU26)/(AGT$8-AGU26))))))</f>
      </c>
      <c r="AGW26" s="126">
        <f>IF(OR(AGT26="",AGU26=""),0,AGT$5)</f>
      </c>
      <c r="AGX26" s="125">
        <f>IF(AGT$6=0,RANK(AGV26,AGV$12:AGV$42,0),RANK(AGV26,AGV$12:AGV$42,1))</f>
      </c>
      <c r="AGY26"/>
      <c r="AGZ26"/>
      <c r="AHA26" s="126">
        <f>IF((COUNTA(AGY$12:AGY$42)+COUNTA(AGZ$12:AGZ$42)=0),0.6*AGY$5,IF(OR(AGY26="",AGZ26=""),0,IF(AGY$6=0,IF(AGY26&gt;=AGY$8,AGY$5,IF(AGY26&lt;AGZ26,0,AGY$5*(AGY26-AGZ26)/(AGY$8-AGZ26))),IF(AGY26&lt;=AGY$8,AGY$5,IF(AGY26&gt;AGZ26,0,AGY$5*(AGY26-AGZ26)/(AGY$8-AGZ26))))))</f>
      </c>
      <c r="AHB26" s="126">
        <f>IF(OR(AGY26="",AGZ26=""),0,AGY$5)</f>
      </c>
      <c r="AHC26" s="125">
        <f>IF(AGY$6=0,RANK(AHA26,AHA$12:AHA$42,0),RANK(AHA26,AHA$12:AHA$42,1))</f>
      </c>
      <c r="AHD26"/>
      <c r="AHE26"/>
      <c r="AHF26" s="126">
        <f>IF((COUNTA(AHD$12:AHD$42)+COUNTA(AHE$12:AHE$42)=0),0.6*AHD$5,IF(OR(AHD26="",AHE26=""),0,IF(AHD$6=0,IF(AHD26&gt;=AHD$8,AHD$5,IF(AHD26&lt;AHE26,0,AHD$5*(AHD26-AHE26)/(AHD$8-AHE26))),IF(AHD26&lt;=AHD$8,AHD$5,IF(AHD26&gt;AHE26,0,AHD$5*(AHD26-AHE26)/(AHD$8-AHE26))))))</f>
      </c>
      <c r="AHG26" s="126">
        <f>IF(OR(AHD26="",AHE26=""),0,AHD$5)</f>
      </c>
      <c r="AHH26" s="125">
        <f>IF(AHD$6=0,RANK(AHF26,AHF$12:AHF$42,0),RANK(AHF26,AHF$12:AHF$42,1))</f>
      </c>
      <c r="AHI26"/>
      <c r="AHJ26"/>
      <c r="AHK26" s="126">
        <f>IF((COUNTA(AHI$12:AHI$42)+COUNTA(AHJ$12:AHJ$42)=0),0.6*AHI$5,IF(OR(AHI26="",AHJ26=""),0,IF(AHI$6=0,IF(AHI26&gt;=AHI$8,AHI$5,IF(AHI26&lt;AHJ26,0,AHI$5*(AHI26-AHJ26)/(AHI$8-AHJ26))),IF(AHI26&lt;=AHI$8,AHI$5,IF(AHI26&gt;AHJ26,0,AHI$5*(AHI26-AHJ26)/(AHI$8-AHJ26))))))</f>
      </c>
      <c r="AHL26" s="126">
        <f>IF(OR(AHI26="",AHJ26=""),0,AHI$5)</f>
      </c>
      <c r="AHM26" s="125">
        <f>IF(AHI$6=0,RANK(AHK26,AHK$12:AHK$42,0),RANK(AHK26,AHK$12:AHK$42,1))</f>
      </c>
      <c r="AHN26"/>
      <c r="AHO26"/>
      <c r="AHP26" s="126">
        <f>IF((COUNTA(AHN$12:AHN$42)+COUNTA(AHO$12:AHO$42)=0),0.6*AHN$5,IF(OR(AHN26="",AHO26=""),0,IF(AHN$6=0,IF(AHN26&gt;=AHN$8,AHN$5,IF(AHN26&lt;AHO26,0,AHN$5*(AHN26-AHO26)/(AHN$8-AHO26))),IF(AHN26&lt;=AHN$8,AHN$5,IF(AHN26&gt;AHO26,0,AHN$5*(AHN26-AHO26)/(AHN$8-AHO26))))))</f>
      </c>
      <c r="AHQ26" s="126">
        <f>IF(OR(AHN26="",AHO26=""),0,AHN$5)</f>
      </c>
      <c r="AHR26" s="125">
        <f>IF(AHN$6=0,RANK(AHP26,AHP$12:AHP$42,0),RANK(AHP26,AHP$12:AHP$42,1))</f>
      </c>
      <c r="AHS26" s="126">
        <v>100</v>
      </c>
      <c r="AHT26" s="126">
        <v>92.34774</v>
      </c>
      <c r="AHU26" s="126">
        <f>IF((COUNTA(AHS$12:AHS$42)+COUNTA(AHT$12:AHT$42)=0),0.6*AHS$5,IF(OR(AHS26="",AHT26=""),0,IF(AHS$6=0,IF(AHS26&gt;=AHS$8,AHS$5,IF(AHS26&lt;AHT26,0,AHS$5*(AHS26-AHT26)/(AHS$8-AHT26))),IF(AHS26&lt;=AHS$8,AHS$5,IF(AHS26&gt;AHT26,0,AHS$5*(AHS26-AHT26)/(AHS$8-AHT26))))))</f>
      </c>
      <c r="AHV26" s="126">
        <f>IF(OR(AHS26="",AHT26=""),0,AHS$5)</f>
      </c>
      <c r="AHW26" s="125">
        <f>IF(AHS$6=0,RANK(AHU26,AHU$12:AHU$42,0),RANK(AHU26,AHU$12:AHU$42,1))</f>
      </c>
      <c r="AHX26" s="126">
        <v>100</v>
      </c>
      <c r="AHY26" s="126">
        <v>79.484328</v>
      </c>
      <c r="AHZ26" s="126">
        <f>IF((COUNTA(AHX$12:AHX$42)+COUNTA(AHY$12:AHY$42)=0),0.6*AHX$5,IF(OR(AHX26="",AHY26=""),0,IF(AHX$6=0,IF(AHX26&gt;=AHX$8,AHX$5,IF(AHX26&lt;AHY26,0,AHX$5*(AHX26-AHY26)/(AHX$8-AHY26))),IF(AHX26&lt;=AHX$8,AHX$5,IF(AHX26&gt;AHY26,0,AHX$5*(AHX26-AHY26)/(AHX$8-AHY26))))))</f>
      </c>
      <c r="AIA26" s="126">
        <f>IF(OR(AHX26="",AHY26=""),0,AHX$5)</f>
      </c>
      <c r="AIB26" s="125">
        <f>IF(AHX$6=0,RANK(AHZ26,AHZ$12:AHZ$42,0),RANK(AHZ26,AHZ$12:AHZ$42,1))</f>
      </c>
      <c r="AIC26" s="126">
        <v>100</v>
      </c>
      <c r="AID26" s="126">
        <v>90.39</v>
      </c>
      <c r="AIE26" s="126">
        <f>IF((COUNTA(AIC$12:AIC$42)+COUNTA(AID$12:AID$42)=0),0.6*AIC$5,IF(OR(AIC26="",AID26=""),0,IF(AIC$6=0,IF(AIC26&gt;=AIC$8,AIC$5,IF(AIC26&lt;AID26,0,AIC$5*(AIC26-AID26)/(AIC$8-AID26))),IF(AIC26&lt;=AIC$8,AIC$5,IF(AIC26&gt;AID26,0,AIC$5*(AIC26-AID26)/(AIC$8-AID26))))))</f>
      </c>
      <c r="AIF26" s="126">
        <f>IF(OR(AIC26="",AID26=""),0,AIC$5)</f>
      </c>
      <c r="AIG26" s="125">
        <f>IF(AIC$6=0,RANK(AIE26,AIE$12:AIE$42,0),RANK(AIE26,AIE$12:AIE$42,1))</f>
      </c>
      <c r="AIH26" s="126">
        <v>100</v>
      </c>
      <c r="AII26" s="126">
        <v>91.23</v>
      </c>
      <c r="AIJ26" s="126">
        <f>IF((COUNTA(AIH$12:AIH$42)+COUNTA(AII$12:AII$42)=0),0.6*AIH$5,IF(OR(AIH26="",AII26=""),0,IF(AIH$6=0,IF(AIH26&gt;=AIH$8,AIH$5,IF(AIH26&lt;AII26,0,AIH$5*(AIH26-AII26)/(AIH$8-AII26))),IF(AIH26&lt;=AIH$8,AIH$5,IF(AIH26&gt;AII26,0,AIH$5*(AIH26-AII26)/(AIH$8-AII26))))))</f>
      </c>
      <c r="AIK26" s="126">
        <f>IF(OR(AIH26="",AII26=""),0,AIH$5)</f>
      </c>
      <c r="AIL26" s="125">
        <f>IF(AIH$6=0,RANK(AIJ26,AIJ$12:AIJ$42,0),RANK(AIJ26,AIJ$12:AIJ$42,1))</f>
      </c>
      <c r="AIM26" s="126">
        <v>1.99</v>
      </c>
      <c r="AIN26" s="126">
        <v>4.99</v>
      </c>
      <c r="AIO26" s="126">
        <f>IF((COUNTA(AIM$12:AIM$42)+COUNTA(AIN$12:AIN$42)=0),0.6*AIM$5,IF(OR(AIM26="",AIN26=""),0,IF(AIM$6=0,IF(AIM26&gt;=AIM$8,AIM$5,IF(AIM26&lt;AIN26,0,AIM$5*(AIM26-AIN26)/(AIM$8-AIN26))),IF(AIM26&lt;=AIM$8,AIM$5,IF(AIM26&gt;AIN26,0,AIM$5*(AIM26-AIN26)/(AIM$8-AIN26))))))</f>
      </c>
      <c r="AIP26" s="126">
        <f>IF(OR(AIM26="",AIN26=""),0,AIM$5)</f>
      </c>
      <c r="AIQ26" s="125">
        <f>IF(AIM$6=0,RANK(AIO26,AIO$12:AIO$42,0),RANK(AIO26,AIO$12:AIO$42,1))</f>
      </c>
      <c r="AIR26" s="126">
        <v>1.99</v>
      </c>
      <c r="AIS26" s="126">
        <v>5.85</v>
      </c>
      <c r="AIT26" s="126">
        <f>IF((COUNTA(AIR$12:AIR$42)+COUNTA(AIS$12:AIS$42)=0),0.6*AIR$5,IF(OR(AIR26="",AIS26=""),0,IF(AIR$6=0,IF(AIR26&gt;=AIR$8,AIR$5,IF(AIR26&lt;AIS26,0,AIR$5*(AIR26-AIS26)/(AIR$8-AIS26))),IF(AIR26&lt;=AIR$8,AIR$5,IF(AIR26&gt;AIS26,0,AIR$5*(AIR26-AIS26)/(AIR$8-AIS26))))))</f>
      </c>
      <c r="AIU26" s="126">
        <f>IF(OR(AIR26="",AIS26=""),0,AIR$5)</f>
      </c>
      <c r="AIV26" s="125">
        <f>IF(AIR$6=0,RANK(AIT26,AIT$12:AIT$42,0),RANK(AIT26,AIT$12:AIT$42,1))</f>
      </c>
      <c r="AIW26" s="126">
        <v>100</v>
      </c>
      <c r="AIX26"/>
      <c r="AIY26" s="126">
        <f>IF((COUNTA(AIW$12:AIW$42)+COUNTA(AIX$12:AIX$42)=0),0.6*AIW$5,IF(OR(AIW26="",AIX26=""),0,IF(AIW$6=0,IF(AIW26&gt;=AIW$8,AIW$5,IF(AIW26&lt;AIX26,0,AIW$5*(AIW26-AIX26)/(AIW$8-AIX26))),IF(AIW26&lt;=AIW$8,AIW$5,IF(AIW26&gt;AIX26,0,AIW$5*(AIW26-AIX26)/(AIW$8-AIX26))))))</f>
      </c>
      <c r="AIZ26" s="126">
        <f>IF(OR(AIW26="",AIX26=""),0,AIW$5)</f>
      </c>
      <c r="AJA26" s="125">
        <f>IF(AIW$6=0,RANK(AIY26,AIY$12:AIY$42,0),RANK(AIY26,AIY$12:AIY$42,1))</f>
      </c>
      <c r="AJB26" s="126">
        <v>100</v>
      </c>
      <c r="AJC26"/>
      <c r="AJD26" s="126">
        <f>IF((COUNTA(AJB$12:AJB$42)+COUNTA(AJC$12:AJC$42)=0),0.6*AJB$5,IF(OR(AJB26="",AJC26=""),0,IF(AJB$6=0,IF(AJB26&gt;=AJB$8,AJB$5,IF(AJB26&lt;AJC26,0,AJB$5*(AJB26-AJC26)/(AJB$8-AJC26))),IF(AJB26&lt;=AJB$8,AJB$5,IF(AJB26&gt;AJC26,0,AJB$5*(AJB26-AJC26)/(AJB$8-AJC26))))))</f>
      </c>
      <c r="AJE26" s="126">
        <f>IF(OR(AJB26="",AJC26=""),0,AJB$5)</f>
      </c>
      <c r="AJF26" s="125">
        <f>IF(AJB$6=0,RANK(AJD26,AJD$12:AJD$42,0),RANK(AJD26,AJD$12:AJD$42,1))</f>
      </c>
      <c r="AJG26" s="126">
        <v>100</v>
      </c>
      <c r="AJH26" s="126">
        <v>98.21</v>
      </c>
      <c r="AJI26" s="126">
        <f>IF((COUNTA(AJG$12:AJG$42)+COUNTA(AJH$12:AJH$42)=0),0.6*AJG$5,IF(OR(AJG26="",AJH26=""),0,IF(AJG$6=0,IF(AJG26&gt;=AJG$8,AJG$5,IF(AJG26&lt;AJH26,0,AJG$5*(AJG26-AJH26)/(AJG$8-AJH26))),IF(AJG26&lt;=AJG$8,AJG$5,IF(AJG26&gt;AJH26,0,AJG$5*(AJG26-AJH26)/(AJG$8-AJH26))))))</f>
      </c>
      <c r="AJJ26" s="126">
        <f>IF(OR(AJG26="",AJH26=""),0,AJG$5)</f>
      </c>
      <c r="AJK26" s="125">
        <f>IF(AJG$6=0,RANK(AJI26,AJI$12:AJI$42,0),RANK(AJI26,AJI$12:AJI$42,1))</f>
      </c>
      <c r="AJL26" s="126">
        <v>100</v>
      </c>
      <c r="AJM26" s="126">
        <v>98.05</v>
      </c>
      <c r="AJN26" s="126">
        <f>IF((COUNTA(AJL$12:AJL$42)+COUNTA(AJM$12:AJM$42)=0),0.6*AJL$5,IF(OR(AJL26="",AJM26=""),0,IF(AJL$6=0,IF(AJL26&gt;=AJL$8,AJL$5,IF(AJL26&lt;AJM26,0,AJL$5*(AJL26-AJM26)/(AJL$8-AJM26))),IF(AJL26&lt;=AJL$8,AJL$5,IF(AJL26&gt;AJM26,0,AJL$5*(AJL26-AJM26)/(AJL$8-AJM26))))))</f>
      </c>
      <c r="AJO26" s="126">
        <f>IF(OR(AJL26="",AJM26=""),0,AJL$5)</f>
      </c>
      <c r="AJP26" s="125">
        <f>IF(AJL$6=0,RANK(AJN26,AJN$12:AJN$42,0),RANK(AJN26,AJN$12:AJN$42,1))</f>
      </c>
      <c r="AJQ26" s="126">
        <v>2.56</v>
      </c>
      <c r="AJR26" s="126">
        <v>3.89</v>
      </c>
      <c r="AJS26" s="126">
        <f>IF((COUNTA(AJQ$12:AJQ$42)+COUNTA(AJR$12:AJR$42)=0),0.6*AJQ$5,IF(OR(AJQ26="",AJR26=""),0,IF(AJQ$6=0,IF(AJQ26&gt;=AJQ$8,AJQ$5,IF(AJQ26&lt;AJR26,0,AJQ$5*(AJQ26-AJR26)/(AJQ$8-AJR26))),IF(AJQ26&lt;=AJQ$8,AJQ$5,IF(AJQ26&gt;AJR26,0,AJQ$5*(AJQ26-AJR26)/(AJQ$8-AJR26))))))</f>
      </c>
      <c r="AJT26" s="126">
        <f>IF(OR(AJQ26="",AJR26=""),0,AJQ$5)</f>
      </c>
      <c r="AJU26" s="125">
        <f>IF(AJQ$6=0,RANK(AJS26,AJS$12:AJS$42,0),RANK(AJS26,AJS$12:AJS$42,1))</f>
      </c>
      <c r="AJV26" s="126">
        <v>2.56</v>
      </c>
      <c r="AJW26" s="126">
        <v>4.48</v>
      </c>
      <c r="AJX26" s="126">
        <f>IF((COUNTA(AJV$12:AJV$42)+COUNTA(AJW$12:AJW$42)=0),0.6*AJV$5,IF(OR(AJV26="",AJW26=""),0,IF(AJV$6=0,IF(AJV26&gt;=AJV$8,AJV$5,IF(AJV26&lt;AJW26,0,AJV$5*(AJV26-AJW26)/(AJV$8-AJW26))),IF(AJV26&lt;=AJV$8,AJV$5,IF(AJV26&gt;AJW26,0,AJV$5*(AJV26-AJW26)/(AJV$8-AJW26))))))</f>
      </c>
      <c r="AJY26" s="126">
        <f>IF(OR(AJV26="",AJW26=""),0,AJV$5)</f>
      </c>
      <c r="AJZ26" s="125">
        <f>IF(AJV$6=0,RANK(AJX26,AJX$12:AJX$42,0),RANK(AJX26,AJX$12:AJX$42,1))</f>
      </c>
      <c r="AKA26" s="126">
        <v>100</v>
      </c>
      <c r="AKB26" s="126">
        <v>100</v>
      </c>
      <c r="AKC26" s="126">
        <f>IF((COUNTA(AKA$12:AKA$42)+COUNTA(AKB$12:AKB$42)=0),0.6*AKA$5,IF(OR(AKA26="",AKB26=""),0,IF(AKA$6=0,IF(AKA26&gt;=AKA$8,AKA$5,IF(AKA26&lt;AKB26,0,AKA$5*(AKA26-AKB26)/(AKA$8-AKB26))),IF(AKA26&lt;=AKA$8,AKA$5,IF(AKA26&gt;AKB26,0,AKA$5*(AKA26-AKB26)/(AKA$8-AKB26))))))</f>
      </c>
      <c r="AKD26" s="126">
        <f>IF(OR(AKA26="",AKB26=""),0,AKA$5)</f>
      </c>
      <c r="AKE26" s="125">
        <f>IF(AKA$6=0,RANK(AKC26,AKC$12:AKC$42,0),RANK(AKC26,AKC$12:AKC$42,1))</f>
      </c>
      <c r="AKF26" s="126">
        <v>100</v>
      </c>
      <c r="AKG26" s="126">
        <v>92.31</v>
      </c>
      <c r="AKH26" s="126">
        <f>IF((COUNTA(AKF$12:AKF$42)+COUNTA(AKG$12:AKG$42)=0),0.6*AKF$5,IF(OR(AKF26="",AKG26=""),0,IF(AKF$6=0,IF(AKF26&gt;=AKF$8,AKF$5,IF(AKF26&lt;AKG26,0,AKF$5*(AKF26-AKG26)/(AKF$8-AKG26))),IF(AKF26&lt;=AKF$8,AKF$5,IF(AKF26&gt;AKG26,0,AKF$5*(AKF26-AKG26)/(AKF$8-AKG26))))))</f>
      </c>
      <c r="AKI26" s="126">
        <f>IF(OR(AKF26="",AKG26=""),0,AKF$5)</f>
      </c>
      <c r="AKJ26" s="125">
        <f>IF(AKF$6=0,RANK(AKH26,AKH$12:AKH$42,0),RANK(AKH26,AKH$12:AKH$42,1))</f>
      </c>
      <c r="AKK26" s="126">
        <v>0.54</v>
      </c>
      <c r="AKL26" s="126">
        <v>0.84</v>
      </c>
      <c r="AKM26" s="126">
        <f>IF((COUNTA(AKK$12:AKK$42)+COUNTA(AKL$12:AKL$42)=0),0.6*AKK$5,IF(OR(AKK26="",AKL26=""),0,IF(AKK$6=0,IF(AKK26&gt;=AKK$8,AKK$5,IF(AKK26&lt;AKL26,0,AKK$5*(AKK26-AKL26)/(AKK$8-AKL26))),IF(AKK26&lt;=AKK$8,AKK$5,IF(AKK26&gt;AKL26,0,AKK$5*(AKK26-AKL26)/(AKK$8-AKL26))))))</f>
      </c>
      <c r="AKN26" s="126">
        <f>IF(OR(AKK26="",AKL26=""),0,AKK$5)</f>
      </c>
      <c r="AKO26" s="125">
        <f>IF(AKK$6=0,RANK(AKM26,AKM$12:AKM$42,0),RANK(AKM26,AKM$12:AKM$42,1))</f>
      </c>
      <c r="AKP26" s="126">
        <v>0.54</v>
      </c>
      <c r="AKQ26" s="126">
        <v>0.69</v>
      </c>
      <c r="AKR26" s="126">
        <f>IF((COUNTA(AKP$12:AKP$42)+COUNTA(AKQ$12:AKQ$42)=0),0.6*AKP$5,IF(OR(AKP26="",AKQ26=""),0,IF(AKP$6=0,IF(AKP26&gt;=AKP$8,AKP$5,IF(AKP26&lt;AKQ26,0,AKP$5*(AKP26-AKQ26)/(AKP$8-AKQ26))),IF(AKP26&lt;=AKP$8,AKP$5,IF(AKP26&gt;AKQ26,0,AKP$5*(AKP26-AKQ26)/(AKP$8-AKQ26))))))</f>
      </c>
      <c r="AKS26" s="126">
        <f>IF(OR(AKP26="",AKQ26=""),0,AKP$5)</f>
      </c>
      <c r="AKT26" s="125">
        <f>IF(AKP$6=0,RANK(AKR26,AKR$12:AKR$42,0),RANK(AKR26,AKR$12:AKR$42,1))</f>
      </c>
      <c r="AKU26" s="126">
        <v>0</v>
      </c>
      <c r="AKV26" s="126">
        <v>7.22395165720564</v>
      </c>
      <c r="AKW26" s="126">
        <f>IF((COUNTA(AKU$12:AKU$42)+COUNTA(AKV$12:AKV$42)=0),0.6*AKU$5,IF(OR(AKU26="",AKV26=""),0,IF(AKU$6=0,IF(AKU26&gt;=AKU$8,AKU$5,IF(AKU26&lt;AKV26,0,AKU$5*(AKU26-AKV26)/(AKU$8-AKV26))),IF(AKU26&lt;=AKU$8,AKU$5,IF(AKU26&gt;AKV26,0,AKU$5*(AKU26-AKV26)/(AKU$8-AKV26))))))</f>
      </c>
      <c r="AKX26" s="126">
        <f>IF(OR(AKU26="",AKV26=""),0,AKU$5)</f>
      </c>
      <c r="AKY26" s="125">
        <f>IF(AKU$6=0,RANK(AKW26,AKW$12:AKW$42,0),RANK(AKW26,AKW$12:AKW$42,1))</f>
      </c>
      <c r="AKZ26" s="126">
        <v>0</v>
      </c>
      <c r="ALA26" s="126">
        <v>5.33200033325002</v>
      </c>
      <c r="ALB26" s="126">
        <f>IF((COUNTA(AKZ$12:AKZ$42)+COUNTA(ALA$12:ALA$42)=0),0.6*AKZ$5,IF(OR(AKZ26="",ALA26=""),0,IF(AKZ$6=0,IF(AKZ26&gt;=AKZ$8,AKZ$5,IF(AKZ26&lt;ALA26,0,AKZ$5*(AKZ26-ALA26)/(AKZ$8-ALA26))),IF(AKZ26&lt;=AKZ$8,AKZ$5,IF(AKZ26&gt;ALA26,0,AKZ$5*(AKZ26-ALA26)/(AKZ$8-ALA26))))))</f>
      </c>
      <c r="ALC26" s="126">
        <f>IF(OR(AKZ26="",ALA26=""),0,AKZ$5)</f>
      </c>
      <c r="ALD26" s="125">
        <f>IF(AKZ$6=0,RANK(ALB26,ALB$12:ALB$42,0),RANK(ALB26,ALB$12:ALB$42,1))</f>
      </c>
      <c r="ALE26" s="126">
        <v>67.759169921875</v>
      </c>
      <c r="ALF26"/>
      <c r="ALG26" s="126">
        <f>IF((COUNTA(ALE$12:ALE$42)+COUNTA(ALF$12:ALF$42)=0),0.6*ALE$5,IF(OR(ALE26="",ALF26=""),0,IF(ALE$6=0,IF(ALE26&gt;=ALE$8,ALE$5,IF(ALE26&lt;ALF26,0,ALE$5*(ALE26-ALF26)/(ALE$8-ALF26))),IF(ALE26&lt;=ALE$8,ALE$5,IF(ALE26&gt;ALF26,0,ALE$5*(ALE26-ALF26)/(ALE$8-ALF26))))))</f>
      </c>
      <c r="ALH26" s="126">
        <f>IF(OR(ALE26="",ALF26=""),0,ALE$5)</f>
      </c>
      <c r="ALI26" s="125">
        <f>IF(ALE$6=0,RANK(ALG26,ALG$12:ALG$42,0),RANK(ALG26,ALG$12:ALG$42,1))</f>
      </c>
      <c r="ALJ26" s="126">
        <v>67.759169921875</v>
      </c>
      <c r="ALK26"/>
      <c r="ALL26" s="126">
        <f>IF((COUNTA(ALJ$12:ALJ$42)+COUNTA(ALK$12:ALK$42)=0),0.6*ALJ$5,IF(OR(ALJ26="",ALK26=""),0,IF(ALJ$6=0,IF(ALJ26&gt;=ALJ$8,ALJ$5,IF(ALJ26&lt;ALK26,0,ALJ$5*(ALJ26-ALK26)/(ALJ$8-ALK26))),IF(ALJ26&lt;=ALJ$8,ALJ$5,IF(ALJ26&gt;ALK26,0,ALJ$5*(ALJ26-ALK26)/(ALJ$8-ALK26))))))</f>
      </c>
      <c r="ALM26" s="126">
        <f>IF(OR(ALJ26="",ALK26=""),0,ALJ$5)</f>
      </c>
      <c r="ALN26" s="125">
        <f>IF(ALJ$6=0,RANK(ALL26,ALL$12:ALL$42,0),RANK(ALL26,ALL$12:ALL$42,1))</f>
      </c>
      <c r="ALO26" s="126">
        <v>10.998720703125</v>
      </c>
      <c r="ALP26" s="126">
        <v>4.322373046875</v>
      </c>
      <c r="ALQ26" s="126">
        <f>IF((COUNTA(ALO$12:ALO$42)+COUNTA(ALP$12:ALP$42)=0),0.6*ALO$5,IF(OR(ALO26="",ALP26=""),0,IF(ALO$6=0,IF(ALO26&gt;=ALO$8,ALO$5,IF(ALO26&lt;ALP26,0,ALO$5*(ALO26-ALP26)/(ALO$8-ALP26))),IF(ALO26&lt;=ALO$8,ALO$5,IF(ALO26&gt;ALP26,0,ALO$5*(ALO26-ALP26)/(ALO$8-ALP26))))))</f>
      </c>
      <c r="ALR26" s="126">
        <f>IF(OR(ALO26="",ALP26=""),0,ALO$5)</f>
      </c>
      <c r="ALS26" s="125">
        <f>IF(ALO$6=0,RANK(ALQ26,ALQ$12:ALQ$42,0),RANK(ALQ26,ALQ$12:ALQ$42,1))</f>
      </c>
      <c r="ALT26" s="126">
        <v>10.998720703125</v>
      </c>
      <c r="ALU26" s="126">
        <v>2.131669921875</v>
      </c>
      <c r="ALV26" s="126">
        <f>IF((COUNTA(ALT$12:ALT$42)+COUNTA(ALU$12:ALU$42)=0),0.6*ALT$5,IF(OR(ALT26="",ALU26=""),0,IF(ALT$6=0,IF(ALT26&gt;=ALT$8,ALT$5,IF(ALT26&lt;ALU26,0,ALT$5*(ALT26-ALU26)/(ALT$8-ALU26))),IF(ALT26&lt;=ALT$8,ALT$5,IF(ALT26&gt;ALU26,0,ALT$5*(ALT26-ALU26)/(ALT$8-ALU26))))))</f>
      </c>
      <c r="ALW26" s="126">
        <f>IF(OR(ALT26="",ALU26=""),0,ALT$5)</f>
      </c>
      <c r="ALX26" s="125">
        <f>IF(ALT$6=0,RANK(ALV26,ALV$12:ALV$42,0),RANK(ALV26,ALV$12:ALV$42,1))</f>
      </c>
      <c r="ALY26" s="126">
        <v>100</v>
      </c>
      <c r="ALZ26" s="126">
        <v>90.75402</v>
      </c>
      <c r="AMA26" s="126">
        <f>IF((COUNTA(ALY$12:ALY$42)+COUNTA(ALZ$12:ALZ$42)=0),0.6*ALY$5,IF(OR(ALY26="",ALZ26=""),0,IF(ALY$6=0,IF(ALY26&gt;=ALY$8,ALY$5,IF(ALY26&lt;ALZ26,0,ALY$5*(ALY26-ALZ26)/(ALY$8-ALZ26))),IF(ALY26&lt;=ALY$8,ALY$5,IF(ALY26&gt;ALZ26,0,ALY$5*(ALY26-ALZ26)/(ALY$8-ALZ26))))))</f>
      </c>
      <c r="AMB26" s="126">
        <f>IF(OR(ALY26="",ALZ26=""),0,ALY$5)</f>
      </c>
      <c r="AMC26" s="125">
        <f>IF(ALY$6=0,RANK(AMA26,AMA$12:AMA$42,0),RANK(AMA26,AMA$12:AMA$42,1))</f>
      </c>
      <c r="AMD26" s="126">
        <v>100</v>
      </c>
      <c r="AME26" s="126">
        <v>85.70601</v>
      </c>
      <c r="AMF26" s="126">
        <f>IF((COUNTA(AMD$12:AMD$42)+COUNTA(AME$12:AME$42)=0),0.6*AMD$5,IF(OR(AMD26="",AME26=""),0,IF(AMD$6=0,IF(AMD26&gt;=AMD$8,AMD$5,IF(AMD26&lt;AME26,0,AMD$5*(AMD26-AME26)/(AMD$8-AME26))),IF(AMD26&lt;=AMD$8,AMD$5,IF(AMD26&gt;AME26,0,AMD$5*(AMD26-AME26)/(AMD$8-AME26))))))</f>
      </c>
      <c r="AMG26" s="126">
        <f>IF(OR(AMD26="",AME26=""),0,AMD$5)</f>
      </c>
      <c r="AMH26" s="125">
        <f>IF(AMD$6=0,RANK(AMF26,AMF$12:AMF$42,0),RANK(AMF26,AMF$12:AMF$42,1))</f>
      </c>
      <c r="AMI26" s="126">
        <v>100</v>
      </c>
      <c r="AMJ26" s="126">
        <v>85.58</v>
      </c>
      <c r="AMK26" s="126">
        <f>IF((COUNTA(AMI$12:AMI$42)+COUNTA(AMJ$12:AMJ$42)=0),0.6*AMI$5,IF(OR(AMI26="",AMJ26=""),0,IF(AMI$6=0,IF(AMI26&gt;=AMI$8,AMI$5,IF(AMI26&lt;AMJ26,0,AMI$5*(AMI26-AMJ26)/(AMI$8-AMJ26))),IF(AMI26&lt;=AMI$8,AMI$5,IF(AMI26&gt;AMJ26,0,AMI$5*(AMI26-AMJ26)/(AMI$8-AMJ26))))))</f>
      </c>
      <c r="AML26" s="126">
        <f>IF(OR(AMI26="",AMJ26=""),0,AMI$5)</f>
      </c>
      <c r="AMM26" s="125">
        <f>IF(AMI$6=0,RANK(AMK26,AMK$12:AMK$42,0),RANK(AMK26,AMK$12:AMK$42,1))</f>
      </c>
      <c r="AMN26" s="126">
        <v>100</v>
      </c>
      <c r="AMO26" s="126">
        <v>94.5</v>
      </c>
      <c r="AMP26" s="126">
        <f>IF((COUNTA(AMN$12:AMN$42)+COUNTA(AMO$12:AMO$42)=0),0.6*AMN$5,IF(OR(AMN26="",AMO26=""),0,IF(AMN$6=0,IF(AMN26&gt;=AMN$8,AMN$5,IF(AMN26&lt;AMO26,0,AMN$5*(AMN26-AMO26)/(AMN$8-AMO26))),IF(AMN26&lt;=AMN$8,AMN$5,IF(AMN26&gt;AMO26,0,AMN$5*(AMN26-AMO26)/(AMN$8-AMO26))))))</f>
      </c>
      <c r="AMQ26" s="126">
        <f>IF(OR(AMN26="",AMO26=""),0,AMN$5)</f>
      </c>
      <c r="AMR26" s="125">
        <f>IF(AMN$6=0,RANK(AMP26,AMP$12:AMP$42,0),RANK(AMP26,AMP$12:AMP$42,1))</f>
      </c>
      <c r="AMS26" s="126">
        <v>0.0199</v>
      </c>
      <c r="AMT26" s="126">
        <v>4.83</v>
      </c>
      <c r="AMU26" s="126">
        <f>IF((COUNTA(AMS$12:AMS$42)+COUNTA(AMT$12:AMT$42)=0),0.6*AMS$5,IF(OR(AMS26="",AMT26=""),0,IF(AMS$6=0,IF(AMS26&gt;=AMS$8,AMS$5,IF(AMS26&lt;AMT26,0,AMS$5*(AMS26-AMT26)/(AMS$8-AMT26))),IF(AMS26&lt;=AMS$8,AMS$5,IF(AMS26&gt;AMT26,0,AMS$5*(AMS26-AMT26)/(AMS$8-AMT26))))))</f>
      </c>
      <c r="AMV26" s="126">
        <f>IF(OR(AMS26="",AMT26=""),0,AMS$5)</f>
      </c>
      <c r="AMW26" s="125">
        <f>IF(AMS$6=0,RANK(AMU26,AMU$12:AMU$42,0),RANK(AMU26,AMU$12:AMU$42,1))</f>
      </c>
      <c r="AMX26" s="126">
        <v>0.0199</v>
      </c>
      <c r="AMY26" s="126">
        <v>6.11</v>
      </c>
      <c r="AMZ26" s="126">
        <f>IF((COUNTA(AMX$12:AMX$42)+COUNTA(AMY$12:AMY$42)=0),0.6*AMX$5,IF(OR(AMX26="",AMY26=""),0,IF(AMX$6=0,IF(AMX26&gt;=AMX$8,AMX$5,IF(AMX26&lt;AMY26,0,AMX$5*(AMX26-AMY26)/(AMX$8-AMY26))),IF(AMX26&lt;=AMX$8,AMX$5,IF(AMX26&gt;AMY26,0,AMX$5*(AMX26-AMY26)/(AMX$8-AMY26))))))</f>
      </c>
      <c r="ANA26" s="126">
        <f>IF(OR(AMX26="",AMY26=""),0,AMX$5)</f>
      </c>
      <c r="ANB26" s="125">
        <f>IF(AMX$6=0,RANK(AMZ26,AMZ$12:AMZ$42,0),RANK(AMZ26,AMZ$12:AMZ$42,1))</f>
      </c>
      <c r="ANC26" s="126">
        <v>100</v>
      </c>
      <c r="AND26"/>
      <c r="ANE26" s="126">
        <f>IF((COUNTA(ANC$12:ANC$42)+COUNTA(AND$12:AND$42)=0),0.6*ANC$5,IF(OR(ANC26="",AND26=""),0,IF(ANC$6=0,IF(ANC26&gt;=ANC$8,ANC$5,IF(ANC26&lt;AND26,0,ANC$5*(ANC26-AND26)/(ANC$8-AND26))),IF(ANC26&lt;=ANC$8,ANC$5,IF(ANC26&gt;AND26,0,ANC$5*(ANC26-AND26)/(ANC$8-AND26))))))</f>
      </c>
      <c r="ANF26" s="126">
        <f>IF(OR(ANC26="",AND26=""),0,ANC$5)</f>
      </c>
      <c r="ANG26" s="125">
        <f>IF(ANC$6=0,RANK(ANE26,ANE$12:ANE$42,0),RANK(ANE26,ANE$12:ANE$42,1))</f>
      </c>
      <c r="ANH26" s="126">
        <v>100</v>
      </c>
      <c r="ANI26"/>
      <c r="ANJ26" s="126">
        <f>IF((COUNTA(ANH$12:ANH$42)+COUNTA(ANI$12:ANI$42)=0),0.6*ANH$5,IF(OR(ANH26="",ANI26=""),0,IF(ANH$6=0,IF(ANH26&gt;=ANH$8,ANH$5,IF(ANH26&lt;ANI26,0,ANH$5*(ANH26-ANI26)/(ANH$8-ANI26))),IF(ANH26&lt;=ANH$8,ANH$5,IF(ANH26&gt;ANI26,0,ANH$5*(ANH26-ANI26)/(ANH$8-ANI26))))))</f>
      </c>
      <c r="ANK26" s="126">
        <f>IF(OR(ANH26="",ANI26=""),0,ANH$5)</f>
      </c>
      <c r="ANL26" s="125">
        <f>IF(ANH$6=0,RANK(ANJ26,ANJ$12:ANJ$42,0),RANK(ANJ26,ANJ$12:ANJ$42,1))</f>
      </c>
      <c r="ANM26" s="126">
        <v>100</v>
      </c>
      <c r="ANN26" s="126">
        <v>94.04</v>
      </c>
      <c r="ANO26" s="126">
        <f>IF((COUNTA(ANM$12:ANM$42)+COUNTA(ANN$12:ANN$42)=0),0.6*ANM$5,IF(OR(ANM26="",ANN26=""),0,IF(ANM$6=0,IF(ANM26&gt;=ANM$8,ANM$5,IF(ANM26&lt;ANN26,0,ANM$5*(ANM26-ANN26)/(ANM$8-ANN26))),IF(ANM26&lt;=ANM$8,ANM$5,IF(ANM26&gt;ANN26,0,ANM$5*(ANM26-ANN26)/(ANM$8-ANN26))))))</f>
      </c>
      <c r="ANP26" s="126">
        <f>IF(OR(ANM26="",ANN26=""),0,ANM$5)</f>
      </c>
      <c r="ANQ26" s="125">
        <f>IF(ANM$6=0,RANK(ANO26,ANO$12:ANO$42,0),RANK(ANO26,ANO$12:ANO$42,1))</f>
      </c>
      <c r="ANR26" s="126">
        <v>100</v>
      </c>
      <c r="ANS26" s="126">
        <v>96.65</v>
      </c>
      <c r="ANT26" s="126">
        <f>IF((COUNTA(ANR$12:ANR$42)+COUNTA(ANS$12:ANS$42)=0),0.6*ANR$5,IF(OR(ANR26="",ANS26=""),0,IF(ANR$6=0,IF(ANR26&gt;=ANR$8,ANR$5,IF(ANR26&lt;ANS26,0,ANR$5*(ANR26-ANS26)/(ANR$8-ANS26))),IF(ANR26&lt;=ANR$8,ANR$5,IF(ANR26&gt;ANS26,0,ANR$5*(ANR26-ANS26)/(ANR$8-ANS26))))))</f>
      </c>
      <c r="ANU26" s="126">
        <f>IF(OR(ANR26="",ANS26=""),0,ANR$5)</f>
      </c>
      <c r="ANV26" s="125">
        <f>IF(ANR$6=0,RANK(ANT26,ANT$12:ANT$42,0),RANK(ANT26,ANT$12:ANT$42,1))</f>
      </c>
      <c r="ANW26" s="126">
        <v>1.61</v>
      </c>
      <c r="ANX26" s="126">
        <v>4.22</v>
      </c>
      <c r="ANY26" s="126">
        <f>IF((COUNTA(ANW$12:ANW$42)+COUNTA(ANX$12:ANX$42)=0),0.6*ANW$5,IF(OR(ANW26="",ANX26=""),0,IF(ANW$6=0,IF(ANW26&gt;=ANW$8,ANW$5,IF(ANW26&lt;ANX26,0,ANW$5*(ANW26-ANX26)/(ANW$8-ANX26))),IF(ANW26&lt;=ANW$8,ANW$5,IF(ANW26&gt;ANX26,0,ANW$5*(ANW26-ANX26)/(ANW$8-ANX26))))))</f>
      </c>
      <c r="ANZ26" s="126">
        <f>IF(OR(ANW26="",ANX26=""),0,ANW$5)</f>
      </c>
      <c r="AOA26" s="125">
        <f>IF(ANW$6=0,RANK(ANY26,ANY$12:ANY$42,0),RANK(ANY26,ANY$12:ANY$42,1))</f>
      </c>
      <c r="AOB26" s="126">
        <v>1.61</v>
      </c>
      <c r="AOC26" s="126">
        <v>3.62</v>
      </c>
      <c r="AOD26" s="126">
        <f>IF((COUNTA(AOB$12:AOB$42)+COUNTA(AOC$12:AOC$42)=0),0.6*AOB$5,IF(OR(AOB26="",AOC26=""),0,IF(AOB$6=0,IF(AOB26&gt;=AOB$8,AOB$5,IF(AOB26&lt;AOC26,0,AOB$5*(AOB26-AOC26)/(AOB$8-AOC26))),IF(AOB26&lt;=AOB$8,AOB$5,IF(AOB26&gt;AOC26,0,AOB$5*(AOB26-AOC26)/(AOB$8-AOC26))))))</f>
      </c>
      <c r="AOE26" s="126">
        <f>IF(OR(AOB26="",AOC26=""),0,AOB$5)</f>
      </c>
      <c r="AOF26" s="125">
        <f>IF(AOB$6=0,RANK(AOD26,AOD$12:AOD$42,0),RANK(AOD26,AOD$12:AOD$42,1))</f>
      </c>
      <c r="AOG26" s="126">
        <v>100</v>
      </c>
      <c r="AOH26" s="126">
        <v>97.45</v>
      </c>
      <c r="AOI26" s="126">
        <f>IF((COUNTA(AOG$12:AOG$42)+COUNTA(AOH$12:AOH$42)=0),0.6*AOG$5,IF(OR(AOG26="",AOH26=""),0,IF(AOG$6=0,IF(AOG26&gt;=AOG$8,AOG$5,IF(AOG26&lt;AOH26,0,AOG$5*(AOG26-AOH26)/(AOG$8-AOH26))),IF(AOG26&lt;=AOG$8,AOG$5,IF(AOG26&gt;AOH26,0,AOG$5*(AOG26-AOH26)/(AOG$8-AOH26))))))</f>
      </c>
      <c r="AOJ26" s="126">
        <f>IF(OR(AOG26="",AOH26=""),0,AOG$5)</f>
      </c>
      <c r="AOK26" s="125">
        <f>IF(AOG$6=0,RANK(AOI26,AOI$12:AOI$42,0),RANK(AOI26,AOI$12:AOI$42,1))</f>
      </c>
      <c r="AOL26" s="126">
        <v>100</v>
      </c>
      <c r="AOM26" s="126">
        <v>98.16</v>
      </c>
      <c r="AON26" s="126">
        <f>IF((COUNTA(AOL$12:AOL$42)+COUNTA(AOM$12:AOM$42)=0),0.6*AOL$5,IF(OR(AOL26="",AOM26=""),0,IF(AOL$6=0,IF(AOL26&gt;=AOL$8,AOL$5,IF(AOL26&lt;AOM26,0,AOL$5*(AOL26-AOM26)/(AOL$8-AOM26))),IF(AOL26&lt;=AOL$8,AOL$5,IF(AOL26&gt;AOM26,0,AOL$5*(AOL26-AOM26)/(AOL$8-AOM26))))))</f>
      </c>
      <c r="AOO26" s="126">
        <f>IF(OR(AOL26="",AOM26=""),0,AOL$5)</f>
      </c>
      <c r="AOP26" s="125">
        <f>IF(AOL$6=0,RANK(AON26,AON$12:AON$42,0),RANK(AON26,AON$12:AON$42,1))</f>
      </c>
      <c r="AOQ26" s="126">
        <v>0.44</v>
      </c>
      <c r="AOR26" s="126">
        <v>1.04</v>
      </c>
      <c r="AOS26" s="126">
        <f>IF((COUNTA(AOQ$12:AOQ$42)+COUNTA(AOR$12:AOR$42)=0),0.6*AOQ$5,IF(OR(AOQ26="",AOR26=""),0,IF(AOQ$6=0,IF(AOQ26&gt;=AOQ$8,AOQ$5,IF(AOQ26&lt;AOR26,0,AOQ$5*(AOQ26-AOR26)/(AOQ$8-AOR26))),IF(AOQ26&lt;=AOQ$8,AOQ$5,IF(AOQ26&gt;AOR26,0,AOQ$5*(AOQ26-AOR26)/(AOQ$8-AOR26))))))</f>
      </c>
      <c r="AOT26" s="126">
        <f>IF(OR(AOQ26="",AOR26=""),0,AOQ$5)</f>
      </c>
      <c r="AOU26" s="125">
        <f>IF(AOQ$6=0,RANK(AOS26,AOS$12:AOS$42,0),RANK(AOS26,AOS$12:AOS$42,1))</f>
      </c>
      <c r="AOV26" s="126">
        <v>0.44</v>
      </c>
      <c r="AOW26" s="126">
        <v>0.96</v>
      </c>
      <c r="AOX26" s="126">
        <f>IF((COUNTA(AOV$12:AOV$42)+COUNTA(AOW$12:AOW$42)=0),0.6*AOV$5,IF(OR(AOV26="",AOW26=""),0,IF(AOV$6=0,IF(AOV26&gt;=AOV$8,AOV$5,IF(AOV26&lt;AOW26,0,AOV$5*(AOV26-AOW26)/(AOV$8-AOW26))),IF(AOV26&lt;=AOV$8,AOV$5,IF(AOV26&gt;AOW26,0,AOV$5*(AOV26-AOW26)/(AOV$8-AOW26))))))</f>
      </c>
      <c r="AOY26" s="126">
        <f>IF(OR(AOV26="",AOW26=""),0,AOV$5)</f>
      </c>
      <c r="AOZ26" s="125">
        <f>IF(AOV$6=0,RANK(AOX26,AOX$12:AOX$42,0),RANK(AOX26,AOX$12:AOX$42,1))</f>
      </c>
      <c r="APA26" s="126">
        <v>0</v>
      </c>
      <c r="APB26" s="126">
        <v>1.19312104007241</v>
      </c>
      <c r="APC26" s="126">
        <f>IF((COUNTA(APA$12:APA$42)+COUNTA(APB$12:APB$42)=0),0.6*APA$5,IF(OR(APA26="",APB26=""),0,IF(APA$6=0,IF(APA26&gt;=APA$8,APA$5,IF(APA26&lt;APB26,0,APA$5*(APA26-APB26)/(APA$8-APB26))),IF(APA26&lt;=APA$8,APA$5,IF(APA26&gt;APB26,0,APA$5*(APA26-APB26)/(APA$8-APB26))))))</f>
      </c>
      <c r="APD26" s="126">
        <f>IF(OR(APA26="",APB26=""),0,APA$5)</f>
      </c>
      <c r="APE26" s="125">
        <f>IF(APA$6=0,RANK(APC26,APC$12:APC$42,0),RANK(APC26,APC$12:APC$42,1))</f>
      </c>
      <c r="APF26" s="126">
        <v>0</v>
      </c>
      <c r="APG26" s="126">
        <v>1.56917515609596</v>
      </c>
      <c r="APH26" s="126">
        <f>IF((COUNTA(APF$12:APF$42)+COUNTA(APG$12:APG$42)=0),0.6*APF$5,IF(OR(APF26="",APG26=""),0,IF(APF$6=0,IF(APF26&gt;=APF$8,APF$5,IF(APF26&lt;APG26,0,APF$5*(APF26-APG26)/(APF$8-APG26))),IF(APF26&lt;=APF$8,APF$5,IF(APF26&gt;APG26,0,APF$5*(APF26-APG26)/(APF$8-APG26))))))</f>
      </c>
      <c r="API26" s="126">
        <f>IF(OR(APF26="",APG26=""),0,APF$5)</f>
      </c>
      <c r="APJ26" s="125">
        <f>IF(APF$6=0,RANK(APH26,APH$12:APH$42,0),RANK(APH26,APH$12:APH$42,1))</f>
      </c>
      <c r="APK26" s="126">
        <v>56.958203125</v>
      </c>
      <c r="APL26"/>
      <c r="APM26" s="126">
        <f>IF((COUNTA(APK$12:APK$42)+COUNTA(APL$12:APL$42)=0),0.6*APK$5,IF(OR(APK26="",APL26=""),0,IF(APK$6=0,IF(APK26&gt;=APK$8,APK$5,IF(APK26&lt;APL26,0,APK$5*(APK26-APL26)/(APK$8-APL26))),IF(APK26&lt;=APK$8,APK$5,IF(APK26&gt;APL26,0,APK$5*(APK26-APL26)/(APK$8-APL26))))))</f>
      </c>
      <c r="APN26" s="126">
        <f>IF(OR(APK26="",APL26=""),0,APK$5)</f>
      </c>
      <c r="APO26" s="125">
        <f>IF(APK$6=0,RANK(APM26,APM$12:APM$42,0),RANK(APM26,APM$12:APM$42,1))</f>
      </c>
      <c r="APP26" s="126">
        <v>56.958203125</v>
      </c>
      <c r="APQ26"/>
      <c r="APR26" s="126">
        <f>IF((COUNTA(APP$12:APP$42)+COUNTA(APQ$12:APQ$42)=0),0.6*APP$5,IF(OR(APP26="",APQ26=""),0,IF(APP$6=0,IF(APP26&gt;=APP$8,APP$5,IF(APP26&lt;APQ26,0,APP$5*(APP26-APQ26)/(APP$8-APQ26))),IF(APP26&lt;=APP$8,APP$5,IF(APP26&gt;APQ26,0,APP$5*(APP26-APQ26)/(APP$8-APQ26))))))</f>
      </c>
      <c r="APS26" s="126">
        <f>IF(OR(APP26="",APQ26=""),0,APP$5)</f>
      </c>
      <c r="APT26" s="125">
        <f>IF(APP$6=0,RANK(APR26,APR$12:APR$42,0),RANK(APR26,APR$12:APR$42,1))</f>
      </c>
      <c r="APU26" s="126">
        <v>7.999716796875</v>
      </c>
      <c r="APV26" s="126">
        <v>3.1615625</v>
      </c>
      <c r="APW26" s="126">
        <f>IF((COUNTA(APU$12:APU$42)+COUNTA(APV$12:APV$42)=0),0.6*APU$5,IF(OR(APU26="",APV26=""),0,IF(APU$6=0,IF(APU26&gt;=APU$8,APU$5,IF(APU26&lt;APV26,0,APU$5*(APU26-APV26)/(APU$8-APV26))),IF(APU26&lt;=APU$8,APU$5,IF(APU26&gt;APV26,0,APU$5*(APU26-APV26)/(APU$8-APV26))))))</f>
      </c>
      <c r="APX26" s="126">
        <f>IF(OR(APU26="",APV26=""),0,APU$5)</f>
      </c>
      <c r="APY26" s="125">
        <f>IF(APU$6=0,RANK(APW26,APW$12:APW$42,0),RANK(APW26,APW$12:APW$42,1))</f>
      </c>
      <c r="APZ26" s="126">
        <v>7.999716796875</v>
      </c>
      <c r="AQA26" s="126">
        <v>2.3162890625</v>
      </c>
      <c r="AQB26" s="126">
        <f>IF((COUNTA(APZ$12:APZ$42)+COUNTA(AQA$12:AQA$42)=0),0.6*APZ$5,IF(OR(APZ26="",AQA26=""),0,IF(APZ$6=0,IF(APZ26&gt;=APZ$8,APZ$5,IF(APZ26&lt;AQA26,0,APZ$5*(APZ26-AQA26)/(APZ$8-AQA26))),IF(APZ26&lt;=APZ$8,APZ$5,IF(APZ26&gt;AQA26,0,APZ$5*(APZ26-AQA26)/(APZ$8-AQA26))))))</f>
      </c>
      <c r="AQC26" s="126">
        <f>IF(OR(APZ26="",AQA26=""),0,APZ$5)</f>
      </c>
      <c r="AQD26" s="125">
        <f>IF(APZ$6=0,RANK(AQB26,AQB$12:AQB$42,0),RANK(AQB26,AQB$12:AQB$42,1))</f>
      </c>
      <c r="AQE26" s="126">
        <v>100</v>
      </c>
      <c r="AQF26" s="126">
        <v>88.134277</v>
      </c>
      <c r="AQG26" s="126">
        <f>IF((COUNTA(AQE$12:AQE$42)+COUNTA(AQF$12:AQF$42)=0),0.6*AQE$5,IF(OR(AQE26="",AQF26=""),0,IF(AQE$6=0,IF(AQE26&gt;=AQE$8,AQE$5,IF(AQE26&lt;AQF26,0,AQE$5*(AQE26-AQF26)/(AQE$8-AQF26))),IF(AQE26&lt;=AQE$8,AQE$5,IF(AQE26&gt;AQF26,0,AQE$5*(AQE26-AQF26)/(AQE$8-AQF26))))))</f>
      </c>
      <c r="AQH26" s="126">
        <f>IF(OR(AQE26="",AQF26=""),0,AQE$5)</f>
      </c>
      <c r="AQI26" s="125">
        <f>IF(AQE$6=0,RANK(AQG26,AQG$12:AQG$42,0),RANK(AQG26,AQG$12:AQG$42,1))</f>
      </c>
      <c r="AQJ26" s="126">
        <v>100</v>
      </c>
      <c r="AQK26" s="126">
        <v>84.751425</v>
      </c>
      <c r="AQL26" s="126">
        <f>IF((COUNTA(AQJ$12:AQJ$42)+COUNTA(AQK$12:AQK$42)=0),0.6*AQJ$5,IF(OR(AQJ26="",AQK26=""),0,IF(AQJ$6=0,IF(AQJ26&gt;=AQJ$8,AQJ$5,IF(AQJ26&lt;AQK26,0,AQJ$5*(AQJ26-AQK26)/(AQJ$8-AQK26))),IF(AQJ26&lt;=AQJ$8,AQJ$5,IF(AQJ26&gt;AQK26,0,AQJ$5*(AQJ26-AQK26)/(AQJ$8-AQK26))))))</f>
      </c>
      <c r="AQM26" s="126">
        <f>IF(OR(AQJ26="",AQK26=""),0,AQJ$5)</f>
      </c>
      <c r="AQN26" s="125">
        <f>IF(AQJ$6=0,RANK(AQL26,AQL$12:AQL$42,0),RANK(AQL26,AQL$12:AQL$42,1))</f>
      </c>
      <c r="AQO26" s="126">
        <v>100</v>
      </c>
      <c r="AQP26"/>
      <c r="AQQ26" s="126">
        <f>IF((COUNTA(AQO$12:AQO$42)+COUNTA(AQP$12:AQP$42)=0),0.6*AQO$5,IF(OR(AQO26="",AQP26=""),0,IF(AQO$6=0,IF(AQO26&gt;=AQO$8,AQO$5,IF(AQO26&lt;AQP26,0,AQO$5*(AQO26-AQP26)/(AQO$8-AQP26))),IF(AQO26&lt;=AQO$8,AQO$5,IF(AQO26&gt;AQP26,0,AQO$5*(AQO26-AQP26)/(AQO$8-AQP26))))))</f>
      </c>
      <c r="AQR26" s="126">
        <f>IF(OR(AQO26="",AQP26=""),0,AQO$5)</f>
      </c>
      <c r="AQS26" s="125">
        <f>IF(AQO$6=0,RANK(AQQ26,AQQ$12:AQQ$42,0),RANK(AQQ26,AQQ$12:AQQ$42,1))</f>
      </c>
      <c r="AQT26" s="126">
        <v>100</v>
      </c>
      <c r="AQU26"/>
      <c r="AQV26" s="126">
        <f>IF((COUNTA(AQT$12:AQT$42)+COUNTA(AQU$12:AQU$42)=0),0.6*AQT$5,IF(OR(AQT26="",AQU26=""),0,IF(AQT$6=0,IF(AQT26&gt;=AQT$8,AQT$5,IF(AQT26&lt;AQU26,0,AQT$5*(AQT26-AQU26)/(AQT$8-AQU26))),IF(AQT26&lt;=AQT$8,AQT$5,IF(AQT26&gt;AQU26,0,AQT$5*(AQT26-AQU26)/(AQT$8-AQU26))))))</f>
      </c>
      <c r="AQW26" s="126">
        <f>IF(OR(AQT26="",AQU26=""),0,AQT$5)</f>
      </c>
      <c r="AQX26" s="125">
        <f>IF(AQT$6=0,RANK(AQV26,AQV$12:AQV$42,0),RANK(AQV26,AQV$12:AQV$42,1))</f>
      </c>
      <c r="AQY26" s="126">
        <v>1</v>
      </c>
      <c r="AQZ26" s="126">
        <v>8.8134277</v>
      </c>
      <c r="ARA26" s="126">
        <f>IF((COUNTA(AQY$12:AQY$42)+COUNTA(AQZ$12:AQZ$42)=0),0.6*AQY$5,IF(OR(AQY26="",AQZ26=""),0,IF(AQY$6=0,IF(AQY26&gt;=AQY$8,AQY$5,IF(AQY26&lt;AQZ26,0,AQY$5*(AQY26-AQZ26)/(AQY$8-AQZ26))),IF(AQY26&lt;=AQY$8,AQY$5,IF(AQY26&gt;AQZ26,0,AQY$5*(AQY26-AQZ26)/(AQY$8-AQZ26))))))</f>
      </c>
      <c r="ARB26" s="126">
        <f>IF(OR(AQY26="",AQZ26=""),0,AQY$5)</f>
      </c>
      <c r="ARC26" s="125">
        <f>IF(AQY$6=0,RANK(ARA26,ARA$12:ARA$42,0),RANK(ARA26,ARA$12:ARA$42,1))</f>
      </c>
      <c r="ARD26" s="126">
        <v>1</v>
      </c>
      <c r="ARE26" s="126">
        <v>8.4751425</v>
      </c>
      <c r="ARF26" s="126">
        <f>IF((COUNTA(ARD$12:ARD$42)+COUNTA(ARE$12:ARE$42)=0),0.6*ARD$5,IF(OR(ARD26="",ARE26=""),0,IF(ARD$6=0,IF(ARD26&gt;=ARD$8,ARD$5,IF(ARD26&lt;ARE26,0,ARD$5*(ARD26-ARE26)/(ARD$8-ARE26))),IF(ARD26&lt;=ARD$8,ARD$5,IF(ARD26&gt;ARE26,0,ARD$5*(ARD26-ARE26)/(ARD$8-ARE26))))))</f>
      </c>
      <c r="ARG26" s="126">
        <f>IF(OR(ARD26="",ARE26=""),0,ARD$5)</f>
      </c>
      <c r="ARH26" s="125">
        <f>IF(ARD$6=0,RANK(ARF26,ARF$12:ARF$42,0),RANK(ARF26,ARF$12:ARF$42,1))</f>
      </c>
      <c r="ARI26" s="126">
        <v>100</v>
      </c>
      <c r="ARJ26"/>
      <c r="ARK26" s="126">
        <f>IF((COUNTA(ARI$12:ARI$42)+COUNTA(ARJ$12:ARJ$42)=0),0.6*ARI$5,IF(OR(ARI26="",ARJ26=""),0,IF(ARI$6=0,IF(ARI26&gt;=ARI$8,ARI$5,IF(ARI26&lt;ARJ26,0,ARI$5*(ARI26-ARJ26)/(ARI$8-ARJ26))),IF(ARI26&lt;=ARI$8,ARI$5,IF(ARI26&gt;ARJ26,0,ARI$5*(ARI26-ARJ26)/(ARI$8-ARJ26))))))</f>
      </c>
      <c r="ARL26" s="126">
        <f>IF(OR(ARI26="",ARJ26=""),0,ARI$5)</f>
      </c>
      <c r="ARM26" s="125">
        <f>IF(ARI$6=0,RANK(ARK26,ARK$12:ARK$42,0),RANK(ARK26,ARK$12:ARK$42,1))</f>
      </c>
      <c r="ARN26" s="126">
        <v>100</v>
      </c>
      <c r="ARO26"/>
      <c r="ARP26" s="126">
        <f>IF((COUNTA(ARN$12:ARN$42)+COUNTA(ARO$12:ARO$42)=0),0.6*ARN$5,IF(OR(ARN26="",ARO26=""),0,IF(ARN$6=0,IF(ARN26&gt;=ARN$8,ARN$5,IF(ARN26&lt;ARO26,0,ARN$5*(ARN26-ARO26)/(ARN$8-ARO26))),IF(ARN26&lt;=ARN$8,ARN$5,IF(ARN26&gt;ARO26,0,ARN$5*(ARN26-ARO26)/(ARN$8-ARO26))))))</f>
      </c>
      <c r="ARQ26" s="126">
        <f>IF(OR(ARN26="",ARO26=""),0,ARN$5)</f>
      </c>
      <c r="ARR26" s="125">
        <f>IF(ARN$6=0,RANK(ARP26,ARP$12:ARP$42,0),RANK(ARP26,ARP$12:ARP$42,1))</f>
      </c>
      <c r="ARS26" s="126">
        <v>100</v>
      </c>
      <c r="ART26" s="126">
        <v>88.68</v>
      </c>
      <c r="ARU26" s="126">
        <f>IF((COUNTA(ARS$12:ARS$42)+COUNTA(ART$12:ART$42)=0),0.6*ARS$5,IF(OR(ARS26="",ART26=""),0,IF(ARS$6=0,IF(ARS26&gt;=ARS$8,ARS$5,IF(ARS26&lt;ART26,0,ARS$5*(ARS26-ART26)/(ARS$8-ART26))),IF(ARS26&lt;=ARS$8,ARS$5,IF(ARS26&gt;ART26,0,ARS$5*(ARS26-ART26)/(ARS$8-ART26))))))</f>
      </c>
      <c r="ARV26" s="126">
        <f>IF(OR(ARS26="",ART26=""),0,ARS$5)</f>
      </c>
      <c r="ARW26" s="125">
        <f>IF(ARS$6=0,RANK(ARU26,ARU$12:ARU$42,0),RANK(ARU26,ARU$12:ARU$42,1))</f>
      </c>
      <c r="ARX26" s="126">
        <v>100</v>
      </c>
      <c r="ARY26" s="126">
        <v>95.83</v>
      </c>
      <c r="ARZ26" s="126">
        <f>IF((COUNTA(ARX$12:ARX$42)+COUNTA(ARY$12:ARY$42)=0),0.6*ARX$5,IF(OR(ARX26="",ARY26=""),0,IF(ARX$6=0,IF(ARX26&gt;=ARX$8,ARX$5,IF(ARX26&lt;ARY26,0,ARX$5*(ARX26-ARY26)/(ARX$8-ARY26))),IF(ARX26&lt;=ARX$8,ARX$5,IF(ARX26&gt;ARY26,0,ARX$5*(ARX26-ARY26)/(ARX$8-ARY26))))))</f>
      </c>
      <c r="ASA26" s="126">
        <f>IF(OR(ARX26="",ARY26=""),0,ARX$5)</f>
      </c>
      <c r="ASB26" s="125">
        <f>IF(ARX$6=0,RANK(ARZ26,ARZ$12:ARZ$42,0),RANK(ARZ26,ARZ$12:ARZ$42,1))</f>
      </c>
      <c r="ASC26" s="126">
        <v>1.9</v>
      </c>
      <c r="ASD26" s="126">
        <v>7.29</v>
      </c>
      <c r="ASE26" s="126">
        <f>IF((COUNTA(ASC$12:ASC$42)+COUNTA(ASD$12:ASD$42)=0),0.6*ASC$5,IF(OR(ASC26="",ASD26=""),0,IF(ASC$6=0,IF(ASC26&gt;=ASC$8,ASC$5,IF(ASC26&lt;ASD26,0,ASC$5*(ASC26-ASD26)/(ASC$8-ASD26))),IF(ASC26&lt;=ASC$8,ASC$5,IF(ASC26&gt;ASD26,0,ASC$5*(ASC26-ASD26)/(ASC$8-ASD26))))))</f>
      </c>
      <c r="ASF26" s="126">
        <f>IF(OR(ASC26="",ASD26=""),0,ASC$5)</f>
      </c>
      <c r="ASG26" s="125">
        <f>IF(ASC$6=0,RANK(ASE26,ASE$12:ASE$42,0),RANK(ASE26,ASE$12:ASE$42,1))</f>
      </c>
      <c r="ASH26" s="126">
        <v>1.9</v>
      </c>
      <c r="ASI26" s="126">
        <v>7.16</v>
      </c>
      <c r="ASJ26" s="126">
        <f>IF((COUNTA(ASH$12:ASH$42)+COUNTA(ASI$12:ASI$42)=0),0.6*ASH$5,IF(OR(ASH26="",ASI26=""),0,IF(ASH$6=0,IF(ASH26&gt;=ASH$8,ASH$5,IF(ASH26&lt;ASI26,0,ASH$5*(ASH26-ASI26)/(ASH$8-ASI26))),IF(ASH26&lt;=ASH$8,ASH$5,IF(ASH26&gt;ASI26,0,ASH$5*(ASH26-ASI26)/(ASH$8-ASI26))))))</f>
      </c>
      <c r="ASK26" s="126">
        <f>IF(OR(ASH26="",ASI26=""),0,ASH$5)</f>
      </c>
      <c r="ASL26" s="125">
        <f>IF(ASH$6=0,RANK(ASJ26,ASJ$12:ASJ$42,0),RANK(ASJ26,ASJ$12:ASJ$42,1))</f>
      </c>
      <c r="ASM26" s="126">
        <v>100</v>
      </c>
      <c r="ASN26" s="126">
        <v>88</v>
      </c>
      <c r="ASO26" s="126">
        <f>IF((COUNTA(ASM$12:ASM$42)+COUNTA(ASN$12:ASN$42)=0),0.6*ASM$5,IF(OR(ASM26="",ASN26=""),0,IF(ASM$6=0,IF(ASM26&gt;=ASM$8,ASM$5,IF(ASM26&lt;ASN26,0,ASM$5*(ASM26-ASN26)/(ASM$8-ASN26))),IF(ASM26&lt;=ASM$8,ASM$5,IF(ASM26&gt;ASN26,0,ASM$5*(ASM26-ASN26)/(ASM$8-ASN26))))))</f>
      </c>
      <c r="ASP26" s="126">
        <f>IF(OR(ASM26="",ASN26=""),0,ASM$5)</f>
      </c>
      <c r="ASQ26" s="125">
        <f>IF(ASM$6=0,RANK(ASO26,ASO$12:ASO$42,0),RANK(ASO26,ASO$12:ASO$42,1))</f>
      </c>
      <c r="ASR26" s="126">
        <v>100</v>
      </c>
      <c r="ASS26" s="126">
        <v>92.13</v>
      </c>
      <c r="AST26" s="126">
        <f>IF((COUNTA(ASR$12:ASR$42)+COUNTA(ASS$12:ASS$42)=0),0.6*ASR$5,IF(OR(ASR26="",ASS26=""),0,IF(ASR$6=0,IF(ASR26&gt;=ASR$8,ASR$5,IF(ASR26&lt;ASS26,0,ASR$5*(ASR26-ASS26)/(ASR$8-ASS26))),IF(ASR26&lt;=ASR$8,ASR$5,IF(ASR26&gt;ASS26,0,ASR$5*(ASR26-ASS26)/(ASR$8-ASS26))))))</f>
      </c>
      <c r="ASU26" s="126">
        <f>IF(OR(ASR26="",ASS26=""),0,ASR$5)</f>
      </c>
      <c r="ASV26" s="125">
        <f>IF(ASR$6=0,RANK(AST26,AST$12:AST$42,0),RANK(AST26,AST$12:AST$42,1))</f>
      </c>
      <c r="ASW26" s="126">
        <v>0.44</v>
      </c>
      <c r="ASX26" s="126">
        <v>5.74</v>
      </c>
      <c r="ASY26" s="126">
        <f>IF((COUNTA(ASW$12:ASW$42)+COUNTA(ASX$12:ASX$42)=0),0.6*ASW$5,IF(OR(ASW26="",ASX26=""),0,IF(ASW$6=0,IF(ASW26&gt;=ASW$8,ASW$5,IF(ASW26&lt;ASX26,0,ASW$5*(ASW26-ASX26)/(ASW$8-ASX26))),IF(ASW26&lt;=ASW$8,ASW$5,IF(ASW26&gt;ASX26,0,ASW$5*(ASW26-ASX26)/(ASW$8-ASX26))))))</f>
      </c>
      <c r="ASZ26" s="126">
        <f>IF(OR(ASW26="",ASX26=""),0,ASW$5)</f>
      </c>
      <c r="ATA26" s="125">
        <f>IF(ASW$6=0,RANK(ASY26,ASY$12:ASY$42,0),RANK(ASY26,ASY$12:ASY$42,1))</f>
      </c>
      <c r="ATB26" s="126">
        <v>0.44</v>
      </c>
      <c r="ATC26" s="126">
        <v>3</v>
      </c>
      <c r="ATD26" s="126">
        <f>IF((COUNTA(ATB$12:ATB$42)+COUNTA(ATC$12:ATC$42)=0),0.6*ATB$5,IF(OR(ATB26="",ATC26=""),0,IF(ATB$6=0,IF(ATB26&gt;=ATB$8,ATB$5,IF(ATB26&lt;ATC26,0,ATB$5*(ATB26-ATC26)/(ATB$8-ATC26))),IF(ATB26&lt;=ATB$8,ATB$5,IF(ATB26&gt;ATC26,0,ATB$5*(ATB26-ATC26)/(ATB$8-ATC26))))))</f>
      </c>
      <c r="ATE26" s="126">
        <f>IF(OR(ATB26="",ATC26=""),0,ATB$5)</f>
      </c>
      <c r="ATF26" s="125">
        <f>IF(ATB$6=0,RANK(ATD26,ATD$12:ATD$42,0),RANK(ATD26,ATD$12:ATD$42,1))</f>
      </c>
      <c r="ATG26" s="126">
        <v>0</v>
      </c>
      <c r="ATH26" s="126">
        <v>4.189538262835</v>
      </c>
      <c r="ATI26" s="126">
        <f>IF((COUNTA(ATG$12:ATG$42)+COUNTA(ATH$12:ATH$42)=0),0.6*ATG$5,IF(OR(ATG26="",ATH26=""),0,IF(ATG$6=0,IF(ATG26&gt;=ATG$8,ATG$5,IF(ATG26&lt;ATH26,0,ATG$5*(ATG26-ATH26)/(ATG$8-ATH26))),IF(ATG26&lt;=ATG$8,ATG$5,IF(ATG26&gt;ATH26,0,ATG$5*(ATG26-ATH26)/(ATG$8-ATH26))))))</f>
      </c>
      <c r="ATJ26" s="126">
        <f>IF(OR(ATG26="",ATH26=""),0,ATG$5)</f>
      </c>
      <c r="ATK26" s="125">
        <f>IF(ATG$6=0,RANK(ATI26,ATI$12:ATI$42,0),RANK(ATI26,ATI$12:ATI$42,1))</f>
      </c>
      <c r="ATL26" s="126">
        <v>0</v>
      </c>
      <c r="ATM26" s="126">
        <v>3.76608793297055</v>
      </c>
      <c r="ATN26" s="126">
        <f>IF((COUNTA(ATL$12:ATL$42)+COUNTA(ATM$12:ATM$42)=0),0.6*ATL$5,IF(OR(ATL26="",ATM26=""),0,IF(ATL$6=0,IF(ATL26&gt;=ATL$8,ATL$5,IF(ATL26&lt;ATM26,0,ATL$5*(ATL26-ATM26)/(ATL$8-ATM26))),IF(ATL26&lt;=ATL$8,ATL$5,IF(ATL26&gt;ATM26,0,ATL$5*(ATL26-ATM26)/(ATL$8-ATM26))))))</f>
      </c>
      <c r="ATO26" s="126">
        <f>IF(OR(ATL26="",ATM26=""),0,ATL$5)</f>
      </c>
      <c r="ATP26" s="125">
        <f>IF(ATL$6=0,RANK(ATN26,ATN$12:ATN$42,0),RANK(ATN26,ATN$12:ATN$42,1))</f>
      </c>
      <c r="ATQ26" s="126">
        <v>69.16697265625</v>
      </c>
      <c r="ATR26" s="126">
        <v>24.106103515625</v>
      </c>
      <c r="ATS26" s="126">
        <f>IF((COUNTA(ATQ$12:ATQ$42)+COUNTA(ATR$12:ATR$42)=0),0.6*ATQ$5,IF(OR(ATQ26="",ATR26=""),0,IF(ATQ$6=0,IF(ATQ26&gt;=ATQ$8,ATQ$5,IF(ATQ26&lt;ATR26,0,ATQ$5*(ATQ26-ATR26)/(ATQ$8-ATR26))),IF(ATQ26&lt;=ATQ$8,ATQ$5,IF(ATQ26&gt;ATR26,0,ATQ$5*(ATQ26-ATR26)/(ATQ$8-ATR26))))))</f>
      </c>
      <c r="ATT26" s="126">
        <f>IF(OR(ATQ26="",ATR26=""),0,ATQ$5)</f>
      </c>
      <c r="ATU26" s="125">
        <f>IF(ATQ$6=0,RANK(ATS26,ATS$12:ATS$42,0),RANK(ATS26,ATS$12:ATS$42,1))</f>
      </c>
      <c r="ATV26" s="126">
        <v>69.16697265625</v>
      </c>
      <c r="ATW26" s="126">
        <v>18.384912109375</v>
      </c>
      <c r="ATX26" s="126">
        <f>IF((COUNTA(ATV$12:ATV$42)+COUNTA(ATW$12:ATW$42)=0),0.6*ATV$5,IF(OR(ATV26="",ATW26=""),0,IF(ATV$6=0,IF(ATV26&gt;=ATV$8,ATV$5,IF(ATV26&lt;ATW26,0,ATV$5*(ATV26-ATW26)/(ATV$8-ATW26))),IF(ATV26&lt;=ATV$8,ATV$5,IF(ATV26&gt;ATW26,0,ATV$5*(ATV26-ATW26)/(ATV$8-ATW26))))))</f>
      </c>
      <c r="ATY26" s="126">
        <f>IF(OR(ATV26="",ATW26=""),0,ATV$5)</f>
      </c>
      <c r="ATZ26" s="125">
        <f>IF(ATV$6=0,RANK(ATX26,ATX$12:ATX$42,0),RANK(ATX26,ATX$12:ATX$42,1))</f>
      </c>
      <c r="AUA26" s="126">
        <v>20.96880859375</v>
      </c>
      <c r="AUB26" s="126">
        <v>5.358408203125</v>
      </c>
      <c r="AUC26" s="126">
        <f>IF((COUNTA(AUA$12:AUA$42)+COUNTA(AUB$12:AUB$42)=0),0.6*AUA$5,IF(OR(AUA26="",AUB26=""),0,IF(AUA$6=0,IF(AUA26&gt;=AUA$8,AUA$5,IF(AUA26&lt;AUB26,0,AUA$5*(AUA26-AUB26)/(AUA$8-AUB26))),IF(AUA26&lt;=AUA$8,AUA$5,IF(AUA26&gt;AUB26,0,AUA$5*(AUA26-AUB26)/(AUA$8-AUB26))))))</f>
      </c>
      <c r="AUD26" s="126">
        <f>IF(OR(AUA26="",AUB26=""),0,AUA$5)</f>
      </c>
      <c r="AUE26" s="125">
        <f>IF(AUA$6=0,RANK(AUC26,AUC$12:AUC$42,0),RANK(AUC26,AUC$12:AUC$42,1))</f>
      </c>
      <c r="AUF26" s="126">
        <v>20.96880859375</v>
      </c>
      <c r="AUG26" s="126">
        <v>5.683056640625</v>
      </c>
      <c r="AUH26" s="126">
        <f>IF((COUNTA(AUF$12:AUF$42)+COUNTA(AUG$12:AUG$42)=0),0.6*AUF$5,IF(OR(AUF26="",AUG26=""),0,IF(AUF$6=0,IF(AUF26&gt;=AUF$8,AUF$5,IF(AUF26&lt;AUG26,0,AUF$5*(AUF26-AUG26)/(AUF$8-AUG26))),IF(AUF26&lt;=AUF$8,AUF$5,IF(AUF26&gt;AUG26,0,AUF$5*(AUF26-AUG26)/(AUF$8-AUG26))))))</f>
      </c>
      <c r="AUI26" s="126">
        <f>IF(OR(AUF26="",AUG26=""),0,AUF$5)</f>
      </c>
      <c r="AUJ26" s="125">
        <f>IF(AUF$6=0,RANK(AUH26,AUH$12:AUH$42,0),RANK(AUH26,AUH$12:AUH$42,1))</f>
      </c>
      <c r="AUK26" s="126">
        <v>97.97</v>
      </c>
      <c r="AUL26" s="126">
        <f>IF(COUNTA(AUK$12:AUK$42)=0,0.6*AUK$5,IF(AUK26="",0,IF(AUK$6=0,IF(AUK26&gt;=AUK$8,AUK$5,IF(AUK26&lt;AUK$6,0,0.6*AUK$5+0.4*AUK$5*(AUK26-AUK$7)/(AUK$8-AUK$7))),IF(AUK26&lt;=AUK$8,AUK$5,IF(AUK26&gt;AUK$6,0,0.6*AUK$5+0.4*AUK$5*(AUK26-AUK$7)/(AUK$8-AUK$7))))))</f>
      </c>
      <c r="AUM26" s="126">
        <f>IF(AUK26&lt;&gt;"",AUK$5,0)</f>
      </c>
      <c r="AUN26" s="125">
        <f>IF(AUK$6=0,RANK(AUK26,AUK$12:AUK$42,0),RANK(AUK26,AUK$12:AUK$42,1))</f>
      </c>
      <c r="AUO26"/>
      <c r="AUP26" s="126">
        <f>IF(COUNTA(AUO$12:AUO$42)=0,0.6*AUO$5,IF(AUO26="",0,IF(AUO$6=0,IF(AUO26&gt;=AUO$8,AUO$5,IF(AUO26&lt;AUO$6,0,0.6*AUO$5+0.4*AUO$5*(AUO26-AUO$7)/(AUO$8-AUO$7))),IF(AUO26&lt;=AUO$8,AUO$5,IF(AUO26&gt;AUO$6,0,0.6*AUO$5+0.4*AUO$5*(AUO26-AUO$7)/(AUO$8-AUO$7))))))</f>
      </c>
      <c r="AUQ26" s="126">
        <f>IF(AUO26&lt;&gt;"",AUO$5,0)</f>
      </c>
      <c r="AUR26" s="125">
        <f>IF(AUO$6=0,RANK(AUO26,AUO$12:AUO$42,0),RANK(AUO26,AUO$12:AUO$42,1))</f>
      </c>
      <c r="AUS26"/>
      <c r="AUT26" s="126">
        <f>IF(COUNTA(AUS$12:AUS$42)=0,0.6*AUS$5,IF(AUS26="",0,IF(AUS$6=0,IF(AUS26&gt;=AUS$8,AUS$5,IF(AUS26&lt;AUS$6,0,0.6*AUS$5+0.4*AUS$5*(AUS26-AUS$7)/(AUS$8-AUS$7))),IF(AUS26&lt;=AUS$8,AUS$5,IF(AUS26&gt;AUS$6,0,0.6*AUS$5+0.4*AUS$5*(AUS26-AUS$7)/(AUS$8-AUS$7))))))</f>
      </c>
      <c r="AUU26" s="126">
        <f>IF(AUS26&lt;&gt;"",AUS$5,0)</f>
      </c>
      <c r="AUV26" s="125">
        <f>IF(AUS$6=0,RANK(AUS26,AUS$12:AUS$42,0),RANK(AUS26,AUS$12:AUS$42,1))</f>
      </c>
      <c r="AUW26"/>
      <c r="AUX26" s="126">
        <f>IF(COUNTA(AUW$12:AUW$42)=0,0.6*AUW$5,IF(AUW26="",0,IF(AUW$6=0,IF(AUW26&gt;=AUW$8,AUW$5,IF(AUW26&lt;AUW$6,0,0.6*AUW$5+0.4*AUW$5*(AUW26-AUW$7)/(AUW$8-AUW$7))),IF(AUW26&lt;=AUW$8,AUW$5,IF(AUW26&gt;AUW$6,0,0.6*AUW$5+0.4*AUW$5*(AUW26-AUW$7)/(AUW$8-AUW$7))))))</f>
      </c>
      <c r="AUY26" s="126">
        <f>IF(AUW26&lt;&gt;"",AUW$5,0)</f>
      </c>
      <c r="AUZ26" s="125">
        <f>IF(AUW$6=0,RANK(AUW26,AUW$12:AUW$42,0),RANK(AUW26,AUW$12:AUW$42,1))</f>
      </c>
      <c r="AVA26"/>
      <c r="AVB26" s="126">
        <f>IF(COUNTA(AVA$12:AVA$42)=0,0.6*AVA$5,IF(AVA26="",0,IF(AVA$6=0,IF(AVA26&gt;=AVA$8,AVA$5,IF(AVA26&lt;AVA$6,0,0.6*AVA$5+0.4*AVA$5*(AVA26-AVA$7)/(AVA$8-AVA$7))),IF(AVA26&lt;=AVA$8,AVA$5,IF(AVA26&gt;AVA$6,0,0.6*AVA$5+0.4*AVA$5*(AVA26-AVA$7)/(AVA$8-AVA$7))))))</f>
      </c>
      <c r="AVC26" s="126">
        <f>IF(AVA26&lt;&gt;"",AVA$5,0)</f>
      </c>
      <c r="AVD26" s="125">
        <f>IF(AVA$6=0,RANK(AVA26,AVA$12:AVA$42,0),RANK(AVA26,AVA$12:AVA$42,1))</f>
      </c>
      <c r="AVE26" s="126">
        <v>99.57019</v>
      </c>
      <c r="AVF26" s="126">
        <f>IF(COUNTA(AVE$12:AVE$42)=0,0.6*AVE$5,IF(AVE26="",0,IF(AVE$6=0,IF(AVE26&gt;=AVE$8,AVE$5,IF(AVE26&lt;AVE$6,0,0.6*AVE$5+0.4*AVE$5*(AVE26-AVE$7)/(AVE$8-AVE$7))),IF(AVE26&lt;=AVE$8,AVE$5,IF(AVE26&gt;AVE$6,0,0.6*AVE$5+0.4*AVE$5*(AVE26-AVE$7)/(AVE$8-AVE$7))))))</f>
      </c>
      <c r="AVG26" s="126">
        <f>IF(AVE26&lt;&gt;"",AVE$5,0)</f>
      </c>
      <c r="AVH26" s="125">
        <f>IF(AVE$6=0,RANK(AVE26,AVE$12:AVE$42,0),RANK(AVE26,AVE$12:AVE$42,1))</f>
      </c>
      <c r="AVI26" s="126">
        <v>100</v>
      </c>
      <c r="AVJ26" s="126">
        <f>IF(COUNTA(AVI$12:AVI$42)=0,0.6*AVI$5,IF(AVI26="",0,IF(AVI$6=0,IF(AVI26&gt;=AVI$8,AVI$5,IF(AVI26&lt;AVI$6,0,0.6*AVI$5+0.4*AVI$5*(AVI26-AVI$7)/(AVI$8-AVI$7))),IF(AVI26&lt;=AVI$8,AVI$5,IF(AVI26&gt;AVI$6,0,0.6*AVI$5+0.4*AVI$5*(AVI26-AVI$7)/(AVI$8-AVI$7))))))</f>
      </c>
      <c r="AVK26" s="126">
        <f>IF(AVI26&lt;&gt;"",AVI$5,0)</f>
      </c>
      <c r="AVL26" s="125">
        <f>IF(AVI$6=0,RANK(AVI26,AVI$12:AVI$42,0),RANK(AVI26,AVI$12:AVI$42,1))</f>
      </c>
      <c r="AVM26" s="126">
        <v>1.81</v>
      </c>
      <c r="AVN26" s="126">
        <f>IF(COUNTA(AVM$12:AVM$42)=0,0.6*AVM$5,IF(AVM26="",0,IF(AVM$6=0,IF(AVM26&gt;=AVM$8,AVM$5,IF(AVM26&lt;AVM$6,0,0.6*AVM$5+0.4*AVM$5*(AVM26-AVM$7)/(AVM$8-AVM$7))),IF(AVM26&lt;=AVM$8,AVM$5,IF(AVM26&gt;AVM$6,0,0.6*AVM$5+0.4*AVM$5*(AVM26-AVM$7)/(AVM$8-AVM$7))))))</f>
      </c>
      <c r="AVO26" s="126">
        <f>IF(AVM26&lt;&gt;"",AVM$5,0)</f>
      </c>
      <c r="AVP26" s="125">
        <f>IF(AVM$6=0,RANK(AVM26,AVM$12:AVM$42,0),RANK(AVM26,AVM$12:AVM$42,1))</f>
      </c>
      <c r="AVQ26" s="126">
        <v>98.97</v>
      </c>
      <c r="AVR26" s="126">
        <f>IF(COUNTA(AVQ$12:AVQ$42)=0,0.6*AVQ$5,IF(AVQ26="",0,IF(AVQ$6=0,IF(AVQ26&gt;=AVQ$8,AVQ$5,IF(AVQ26&lt;AVQ$6,0,0.6*AVQ$5+0.4*AVQ$5*(AVQ26-AVQ$7)/(AVQ$8-AVQ$7))),IF(AVQ26&lt;=AVQ$8,AVQ$5,IF(AVQ26&gt;AVQ$6,0,0.6*AVQ$5+0.4*AVQ$5*(AVQ26-AVQ$7)/(AVQ$8-AVQ$7))))))</f>
      </c>
      <c r="AVS26" s="126">
        <f>IF(AVQ26&lt;&gt;"",AVQ$5,0)</f>
      </c>
      <c r="AVT26" s="125">
        <f>IF(AVQ$6=0,RANK(AVQ26,AVQ$12:AVQ$42,0),RANK(AVQ26,AVQ$12:AVQ$42,1))</f>
      </c>
      <c r="AVU26" s="126">
        <v>100</v>
      </c>
      <c r="AVV26" s="126">
        <f>IF(COUNTA(AVU$12:AVU$42)=0,0.6*AVU$5,IF(AVU26="",0,IF(AVU$6=0,IF(AVU26&gt;=AVU$8,AVU$5,IF(AVU26&lt;AVU$6,0,0.6*AVU$5+0.4*AVU$5*(AVU26-AVU$7)/(AVU$8-AVU$7))),IF(AVU26&lt;=AVU$8,AVU$5,IF(AVU26&gt;AVU$6,0,0.6*AVU$5+0.4*AVU$5*(AVU26-AVU$7)/(AVU$8-AVU$7))))))</f>
      </c>
      <c r="AVW26" s="126">
        <f>IF(AVU26&lt;&gt;"",AVU$5,0)</f>
      </c>
      <c r="AVX26" s="125">
        <f>IF(AVU$6=0,RANK(AVU26,AVU$12:AVU$42,0),RANK(AVU26,AVU$12:AVU$42,1))</f>
      </c>
      <c r="AVY26" s="126">
        <v>1.99</v>
      </c>
      <c r="AVZ26" s="126">
        <f>IF(COUNTA(AVY$12:AVY$42)=0,0.6*AVY$5,IF(AVY26="",0,IF(AVY$6=0,IF(AVY26&gt;=AVY$8,AVY$5,IF(AVY26&lt;AVY$6,0,0.6*AVY$5+0.4*AVY$5*(AVY26-AVY$7)/(AVY$8-AVY$7))),IF(AVY26&lt;=AVY$8,AVY$5,IF(AVY26&gt;AVY$6,0,0.6*AVY$5+0.4*AVY$5*(AVY26-AVY$7)/(AVY$8-AVY$7))))))</f>
      </c>
      <c r="AWA26" s="126">
        <f>IF(AVY26&lt;&gt;"",AVY$5,0)</f>
      </c>
      <c r="AWB26" s="125">
        <f>IF(AVY$6=0,RANK(AVY26,AVY$12:AVY$42,0),RANK(AVY26,AVY$12:AVY$42,1))</f>
      </c>
      <c r="AWC26" s="126">
        <v>100</v>
      </c>
      <c r="AWD26" s="126">
        <f>IF(COUNTA(AWC$12:AWC$42)=0,0.6*AWC$5,IF(AWC26="",0,IF(AWC$6=0,IF(AWC26&gt;=AWC$8,AWC$5,IF(AWC26&lt;AWC$6,0,0.6*AWC$5+0.4*AWC$5*(AWC26-AWC$7)/(AWC$8-AWC$7))),IF(AWC26&lt;=AWC$8,AWC$5,IF(AWC26&gt;AWC$6,0,0.6*AWC$5+0.4*AWC$5*(AWC26-AWC$7)/(AWC$8-AWC$7))))))</f>
      </c>
      <c r="AWE26" s="126">
        <f>IF(AWC26&lt;&gt;"",AWC$5,0)</f>
      </c>
      <c r="AWF26" s="125">
        <f>IF(AWC$6=0,RANK(AWC26,AWC$12:AWC$42,0),RANK(AWC26,AWC$12:AWC$42,1))</f>
      </c>
      <c r="AWG26" s="126">
        <v>0.4</v>
      </c>
      <c r="AWH26" s="126">
        <f>IF(COUNTA(AWG$12:AWG$42)=0,0.6*AWG$5,IF(AWG26="",0,IF(AWG$6=0,IF(AWG26&gt;=AWG$8,AWG$5,IF(AWG26&lt;AWG$6,0,0.6*AWG$5+0.4*AWG$5*(AWG26-AWG$7)/(AWG$8-AWG$7))),IF(AWG26&lt;=AWG$8,AWG$5,IF(AWG26&gt;AWG$6,0,0.6*AWG$5+0.4*AWG$5*(AWG26-AWG$7)/(AWG$8-AWG$7))))))</f>
      </c>
      <c r="AWI26" s="126">
        <f>IF(AWG26&lt;&gt;"",AWG$5,0)</f>
      </c>
      <c r="AWJ26" s="125">
        <f>IF(AWG$6=0,RANK(AWG26,AWG$12:AWG$42,0),RANK(AWG26,AWG$12:AWG$42,1))</f>
      </c>
      <c r="AWK26" s="126">
        <v>0</v>
      </c>
      <c r="AWL26" s="126">
        <f>IF(COUNTA(AWK$12:AWK$42)=0,0.6*AWK$5,IF(AWK26="",0,IF(AWK$6=0,IF(AWK26&gt;=AWK$8,AWK$5,IF(AWK26&lt;AWK$6,0,0.6*AWK$5+0.4*AWK$5*(AWK26-AWK$7)/(AWK$8-AWK$7))),IF(AWK26&lt;=AWK$8,AWK$5,IF(AWK26&gt;AWK$6,0,0.6*AWK$5+0.4*AWK$5*(AWK26-AWK$7)/(AWK$8-AWK$7))))))</f>
      </c>
      <c r="AWM26" s="126">
        <f>IF(AWK26&lt;&gt;"",AWK$5,0)</f>
      </c>
      <c r="AWN26" s="125">
        <f>IF(AWK$6=0,RANK(AWK26,AWK$12:AWK$42,0),RANK(AWK26,AWK$12:AWK$42,1))</f>
      </c>
      <c r="AWO26" s="126">
        <v>59.09845703125</v>
      </c>
      <c r="AWP26" s="126">
        <f>IF(COUNTA(AWO$12:AWO$42)=0,0.6*AWO$5,IF(AWO26="",0,IF(AWO$6=0,IF(AWO26&gt;=AWO$8,AWO$5,IF(AWO26&lt;AWO$6,0,0.6*AWO$5+0.4*AWO$5*(AWO26-AWO$7)/(AWO$8-AWO$7))),IF(AWO26&lt;=AWO$8,AWO$5,IF(AWO26&gt;AWO$6,0,0.6*AWO$5+0.4*AWO$5*(AWO26-AWO$7)/(AWO$8-AWO$7))))))</f>
      </c>
      <c r="AWQ26" s="126">
        <f>IF(AWO26&lt;&gt;"",AWO$5,0)</f>
      </c>
      <c r="AWR26" s="125">
        <f>IF(AWO$6=0,RANK(AWO26,AWO$12:AWO$42,0),RANK(AWO26,AWO$12:AWO$42,1))</f>
      </c>
      <c r="AWS26" s="126">
        <v>8.6198828125</v>
      </c>
      <c r="AWT26" s="126">
        <f>IF(COUNTA(AWS$12:AWS$42)=0,0.6*AWS$5,IF(AWS26="",0,IF(AWS$6=0,IF(AWS26&gt;=AWS$8,AWS$5,IF(AWS26&lt;AWS$6,0,0.6*AWS$5+0.4*AWS$5*(AWS26-AWS$7)/(AWS$8-AWS$7))),IF(AWS26&lt;=AWS$8,AWS$5,IF(AWS26&gt;AWS$6,0,0.6*AWS$5+0.4*AWS$5*(AWS26-AWS$7)/(AWS$8-AWS$7))))))</f>
      </c>
      <c r="AWU26" s="126">
        <f>IF(AWS26&lt;&gt;"",AWS$5,0)</f>
      </c>
      <c r="AWV26" s="125">
        <f>IF(AWS$6=0,RANK(AWS26,AWS$12:AWS$42,0),RANK(AWS26,AWS$12:AWS$42,1))</f>
      </c>
      <c r="AWW26" s="126">
        <v>96.76</v>
      </c>
      <c r="AWX26" s="126">
        <f>IF(COUNTA(AWW$12:AWW$42)=0,0.6*AWW$5,IF(AWW26="",0,IF(AWW$6=0,IF(AWW26&gt;=AWW$8,AWW$5,IF(AWW26&lt;AWW$6,0,0.6*AWW$5+0.4*AWW$5*(AWW26-AWW$7)/(AWW$8-AWW$7))),IF(AWW26&lt;=AWW$8,AWW$5,IF(AWW26&gt;AWW$6,0,0.6*AWW$5+0.4*AWW$5*(AWW26-AWW$7)/(AWW$8-AWW$7))))))</f>
      </c>
      <c r="AWY26" s="126">
        <f>IF(AWW26&lt;&gt;"",AWW$5,0)</f>
      </c>
      <c r="AWZ26" s="125">
        <f>IF(AWW$6=0,RANK(AWW26,AWW$12:AWW$42,0),RANK(AWW26,AWW$12:AWW$42,1))</f>
      </c>
      <c r="AXA26"/>
      <c r="AXB26" s="126">
        <f>IF(COUNTA(AXA$12:AXA$42)=0,0.6*AXA$5,IF(AXA26="",0,IF(AXA$6=0,IF(AXA26&gt;=AXA$8,AXA$5,IF(AXA26&lt;AXA$6,0,0.6*AXA$5+0.4*AXA$5*(AXA26-AXA$7)/(AXA$8-AXA$7))),IF(AXA26&lt;=AXA$8,AXA$5,IF(AXA26&gt;AXA$6,0,0.6*AXA$5+0.4*AXA$5*(AXA26-AXA$7)/(AXA$8-AXA$7))))))</f>
      </c>
      <c r="AXC26" s="126">
        <f>IF(AXA26&lt;&gt;"",AXA$5,0)</f>
      </c>
      <c r="AXD26" s="125">
        <f>IF(AXA$6=0,RANK(AXA26,AXA$12:AXA$42,0),RANK(AXA26,AXA$12:AXA$42,1))</f>
      </c>
      <c r="AXE26"/>
      <c r="AXF26" s="126">
        <f>IF(COUNTA(AXE$12:AXE$42)=0,0.6*AXE$5,IF(AXE26="",0,IF(AXE$6=0,IF(AXE26&gt;=AXE$8,AXE$5,IF(AXE26&lt;AXE$6,0,0.6*AXE$5+0.4*AXE$5*(AXE26-AXE$7)/(AXE$8-AXE$7))),IF(AXE26&lt;=AXE$8,AXE$5,IF(AXE26&gt;AXE$6,0,0.6*AXE$5+0.4*AXE$5*(AXE26-AXE$7)/(AXE$8-AXE$7))))))</f>
      </c>
      <c r="AXG26" s="126">
        <f>IF(AXE26&lt;&gt;"",AXE$5,0)</f>
      </c>
      <c r="AXH26" s="125">
        <f>IF(AXE$6=0,RANK(AXE26,AXE$12:AXE$42,0),RANK(AXE26,AXE$12:AXE$42,1))</f>
      </c>
      <c r="AXI26"/>
      <c r="AXJ26" s="126">
        <f>IF(COUNTA(AXI$12:AXI$42)=0,0.6*AXI$5,IF(AXI26="",0,IF(AXI$6=0,IF(AXI26&gt;=AXI$8,AXI$5,IF(AXI26&lt;AXI$6,0,0.6*AXI$5+0.4*AXI$5*(AXI26-AXI$7)/(AXI$8-AXI$7))),IF(AXI26&lt;=AXI$8,AXI$5,IF(AXI26&gt;AXI$6,0,0.6*AXI$5+0.4*AXI$5*(AXI26-AXI$7)/(AXI$8-AXI$7))))))</f>
      </c>
      <c r="AXK26" s="126">
        <f>IF(AXI26&lt;&gt;"",AXI$5,0)</f>
      </c>
      <c r="AXL26" s="125">
        <f>IF(AXI$6=0,RANK(AXI26,AXI$12:AXI$42,0),RANK(AXI26,AXI$12:AXI$42,1))</f>
      </c>
      <c r="AXM26"/>
      <c r="AXN26" s="126">
        <f>IF(COUNTA(AXM$12:AXM$42)=0,0.6*AXM$5,IF(AXM26="",0,IF(AXM$6=0,IF(AXM26&gt;=AXM$8,AXM$5,IF(AXM26&lt;AXM$6,0,0.6*AXM$5+0.4*AXM$5*(AXM26-AXM$7)/(AXM$8-AXM$7))),IF(AXM26&lt;=AXM$8,AXM$5,IF(AXM26&gt;AXM$6,0,0.6*AXM$5+0.4*AXM$5*(AXM26-AXM$7)/(AXM$8-AXM$7))))))</f>
      </c>
      <c r="AXO26" s="126">
        <f>IF(AXM26&lt;&gt;"",AXM$5,0)</f>
      </c>
      <c r="AXP26" s="125">
        <f>IF(AXM$6=0,RANK(AXM26,AXM$12:AXM$42,0),RANK(AXM26,AXM$12:AXM$42,1))</f>
      </c>
      <c r="AXQ26" s="126">
        <v>99.34</v>
      </c>
      <c r="AXR26" s="126">
        <f>IF(COUNTA(AXQ$12:AXQ$42)=0,0.6*AXQ$5,IF(AXQ26="",0,IF(AXQ$6=0,IF(AXQ26&gt;=AXQ$8,AXQ$5,IF(AXQ26&lt;AXQ$6,0,0.6*AXQ$5+0.4*AXQ$5*(AXQ26-AXQ$7)/(AXQ$8-AXQ$7))),IF(AXQ26&lt;=AXQ$8,AXQ$5,IF(AXQ26&gt;AXQ$6,0,0.6*AXQ$5+0.4*AXQ$5*(AXQ26-AXQ$7)/(AXQ$8-AXQ$7))))))</f>
      </c>
      <c r="AXS26" s="126">
        <f>IF(AXQ26&lt;&gt;"",AXQ$5,0)</f>
      </c>
      <c r="AXT26" s="125">
        <f>IF(AXQ$6=0,RANK(AXQ26,AXQ$12:AXQ$42,0),RANK(AXQ26,AXQ$12:AXQ$42,1))</f>
      </c>
      <c r="AXU26" s="126">
        <v>99.690084</v>
      </c>
      <c r="AXV26" s="126">
        <f>IF(COUNTA(AXU$12:AXU$42)=0,0.6*AXU$5,IF(AXU26="",0,IF(AXU$6=0,IF(AXU26&gt;=AXU$8,AXU$5,IF(AXU26&lt;AXU$6,0,0.6*AXU$5+0.4*AXU$5*(AXU26-AXU$7)/(AXU$8-AXU$7))),IF(AXU26&lt;=AXU$8,AXU$5,IF(AXU26&gt;AXU$6,0,0.6*AXU$5+0.4*AXU$5*(AXU26-AXU$7)/(AXU$8-AXU$7))))))</f>
      </c>
      <c r="AXW26" s="126">
        <f>IF(AXU26&lt;&gt;"",AXU$5,0)</f>
      </c>
      <c r="AXX26" s="125">
        <f>IF(AXU$6=0,RANK(AXU26,AXU$12:AXU$42,0),RANK(AXU26,AXU$12:AXU$42,1))</f>
      </c>
      <c r="AXY26" s="126">
        <v>100</v>
      </c>
      <c r="AXZ26" s="126">
        <f>IF(COUNTA(AXY$12:AXY$42)=0,0.6*AXY$5,IF(AXY26="",0,IF(AXY$6=0,IF(AXY26&gt;=AXY$8,AXY$5,IF(AXY26&lt;AXY$6,0,0.6*AXY$5+0.4*AXY$5*(AXY26-AXY$7)/(AXY$8-AXY$7))),IF(AXY26&lt;=AXY$8,AXY$5,IF(AXY26&gt;AXY$6,0,0.6*AXY$5+0.4*AXY$5*(AXY26-AXY$7)/(AXY$8-AXY$7))))))</f>
      </c>
      <c r="AYA26" s="126">
        <f>IF(AXY26&lt;&gt;"",AXY$5,0)</f>
      </c>
      <c r="AYB26" s="125">
        <f>IF(AXY$6=0,RANK(AXY26,AXY$12:AXY$42,0),RANK(AXY26,AXY$12:AXY$42,1))</f>
      </c>
      <c r="AYC26" s="126">
        <v>1.91</v>
      </c>
      <c r="AYD26" s="126">
        <f>IF(COUNTA(AYC$12:AYC$42)=0,0.6*AYC$5,IF(AYC26="",0,IF(AYC$6=0,IF(AYC26&gt;=AYC$8,AYC$5,IF(AYC26&lt;AYC$6,0,0.6*AYC$5+0.4*AYC$5*(AYC26-AYC$7)/(AYC$8-AYC$7))),IF(AYC26&lt;=AYC$8,AYC$5,IF(AYC26&gt;AYC$6,0,0.6*AYC$5+0.4*AYC$5*(AYC26-AYC$7)/(AYC$8-AYC$7))))))</f>
      </c>
      <c r="AYE26" s="126">
        <f>IF(AYC26&lt;&gt;"",AYC$5,0)</f>
      </c>
      <c r="AYF26" s="125">
        <f>IF(AYC$6=0,RANK(AYC26,AYC$12:AYC$42,0),RANK(AYC26,AYC$12:AYC$42,1))</f>
      </c>
      <c r="AYG26" s="126">
        <v>99.72</v>
      </c>
      <c r="AYH26" s="126">
        <f>IF(COUNTA(AYG$12:AYG$42)=0,0.6*AYG$5,IF(AYG26="",0,IF(AYG$6=0,IF(AYG26&gt;=AYG$8,AYG$5,IF(AYG26&lt;AYG$6,0,0.6*AYG$5+0.4*AYG$5*(AYG26-AYG$7)/(AYG$8-AYG$7))),IF(AYG26&lt;=AYG$8,AYG$5,IF(AYG26&gt;AYG$6,0,0.6*AYG$5+0.4*AYG$5*(AYG26-AYG$7)/(AYG$8-AYG$7))))))</f>
      </c>
      <c r="AYI26" s="126">
        <f>IF(AYG26&lt;&gt;"",AYG$5,0)</f>
      </c>
      <c r="AYJ26" s="125">
        <f>IF(AYG$6=0,RANK(AYG26,AYG$12:AYG$42,0),RANK(AYG26,AYG$12:AYG$42,1))</f>
      </c>
      <c r="AYK26" s="126">
        <v>100</v>
      </c>
      <c r="AYL26" s="126">
        <f>IF(COUNTA(AYK$12:AYK$42)=0,0.6*AYK$5,IF(AYK26="",0,IF(AYK$6=0,IF(AYK26&gt;=AYK$8,AYK$5,IF(AYK26&lt;AYK$6,0,0.6*AYK$5+0.4*AYK$5*(AYK26-AYK$7)/(AYK$8-AYK$7))),IF(AYK26&lt;=AYK$8,AYK$5,IF(AYK26&gt;AYK$6,0,0.6*AYK$5+0.4*AYK$5*(AYK26-AYK$7)/(AYK$8-AYK$7))))))</f>
      </c>
      <c r="AYM26" s="126">
        <f>IF(AYK26&lt;&gt;"",AYK$5,0)</f>
      </c>
      <c r="AYN26" s="125">
        <f>IF(AYK$6=0,RANK(AYK26,AYK$12:AYK$42,0),RANK(AYK26,AYK$12:AYK$42,1))</f>
      </c>
      <c r="AYO26" s="126">
        <v>1.62</v>
      </c>
      <c r="AYP26" s="126">
        <f>IF(COUNTA(AYO$12:AYO$42)=0,0.6*AYO$5,IF(AYO26="",0,IF(AYO$6=0,IF(AYO26&gt;=AYO$8,AYO$5,IF(AYO26&lt;AYO$6,0,0.6*AYO$5+0.4*AYO$5*(AYO26-AYO$7)/(AYO$8-AYO$7))),IF(AYO26&lt;=AYO$8,AYO$5,IF(AYO26&gt;AYO$6,0,0.6*AYO$5+0.4*AYO$5*(AYO26-AYO$7)/(AYO$8-AYO$7))))))</f>
      </c>
      <c r="AYQ26" s="126">
        <f>IF(AYO26&lt;&gt;"",AYO$5,0)</f>
      </c>
      <c r="AYR26" s="125">
        <f>IF(AYO$6=0,RANK(AYO26,AYO$12:AYO$42,0),RANK(AYO26,AYO$12:AYO$42,1))</f>
      </c>
      <c r="AYS26" s="126">
        <v>100</v>
      </c>
      <c r="AYT26" s="126">
        <f>IF(COUNTA(AYS$12:AYS$42)=0,0.6*AYS$5,IF(AYS26="",0,IF(AYS$6=0,IF(AYS26&gt;=AYS$8,AYS$5,IF(AYS26&lt;AYS$6,0,0.6*AYS$5+0.4*AYS$5*(AYS26-AYS$7)/(AYS$8-AYS$7))),IF(AYS26&lt;=AYS$8,AYS$5,IF(AYS26&gt;AYS$6,0,0.6*AYS$5+0.4*AYS$5*(AYS26-AYS$7)/(AYS$8-AYS$7))))))</f>
      </c>
      <c r="AYU26" s="126">
        <f>IF(AYS26&lt;&gt;"",AYS$5,0)</f>
      </c>
      <c r="AYV26" s="125">
        <f>IF(AYS$6=0,RANK(AYS26,AYS$12:AYS$42,0),RANK(AYS26,AYS$12:AYS$42,1))</f>
      </c>
      <c r="AYW26" s="126">
        <v>0.49</v>
      </c>
      <c r="AYX26" s="126">
        <f>IF(COUNTA(AYW$12:AYW$42)=0,0.6*AYW$5,IF(AYW26="",0,IF(AYW$6=0,IF(AYW26&gt;=AYW$8,AYW$5,IF(AYW26&lt;AYW$6,0,0.6*AYW$5+0.4*AYW$5*(AYW26-AYW$7)/(AYW$8-AYW$7))),IF(AYW26&lt;=AYW$8,AYW$5,IF(AYW26&gt;AYW$6,0,0.6*AYW$5+0.4*AYW$5*(AYW26-AYW$7)/(AYW$8-AYW$7))))))</f>
      </c>
      <c r="AYY26" s="126">
        <f>IF(AYW26&lt;&gt;"",AYW$5,0)</f>
      </c>
      <c r="AYZ26" s="125">
        <f>IF(AYW$6=0,RANK(AYW26,AYW$12:AYW$42,0),RANK(AYW26,AYW$12:AYW$42,1))</f>
      </c>
      <c r="AZA26" s="126">
        <v>0</v>
      </c>
      <c r="AZB26" s="126">
        <f>IF(COUNTA(AZA$12:AZA$42)=0,0.6*AZA$5,IF(AZA26="",0,IF(AZA$6=0,IF(AZA26&gt;=AZA$8,AZA$5,IF(AZA26&lt;AZA$6,0,0.6*AZA$5+0.4*AZA$5*(AZA26-AZA$7)/(AZA$8-AZA$7))),IF(AZA26&lt;=AZA$8,AZA$5,IF(AZA26&gt;AZA$6,0,0.6*AZA$5+0.4*AZA$5*(AZA26-AZA$7)/(AZA$8-AZA$7))))))</f>
      </c>
      <c r="AZC26" s="126">
        <f>IF(AZA26&lt;&gt;"",AZA$5,0)</f>
      </c>
      <c r="AZD26" s="125">
        <f>IF(AZA$6=0,RANK(AZA26,AZA$12:AZA$42,0),RANK(AZA26,AZA$12:AZA$42,1))</f>
      </c>
      <c r="AZE26" s="126">
        <v>55.947177734375</v>
      </c>
      <c r="AZF26" s="126">
        <f>IF(COUNTA(AZE$12:AZE$42)=0,0.6*AZE$5,IF(AZE26="",0,IF(AZE$6=0,IF(AZE26&gt;=AZE$8,AZE$5,IF(AZE26&lt;AZE$6,0,0.6*AZE$5+0.4*AZE$5*(AZE26-AZE$7)/(AZE$8-AZE$7))),IF(AZE26&lt;=AZE$8,AZE$5,IF(AZE26&gt;AZE$6,0,0.6*AZE$5+0.4*AZE$5*(AZE26-AZE$7)/(AZE$8-AZE$7))))))</f>
      </c>
      <c r="AZG26" s="126">
        <f>IF(AZE26&lt;&gt;"",AZE$5,0)</f>
      </c>
      <c r="AZH26" s="125">
        <f>IF(AZE$6=0,RANK(AZE26,AZE$12:AZE$42,0),RANK(AZE26,AZE$12:AZE$42,1))</f>
      </c>
      <c r="AZI26" s="126">
        <v>7.146015625</v>
      </c>
      <c r="AZJ26" s="126">
        <f>IF(COUNTA(AZI$12:AZI$42)=0,0.6*AZI$5,IF(AZI26="",0,IF(AZI$6=0,IF(AZI26&gt;=AZI$8,AZI$5,IF(AZI26&lt;AZI$6,0,0.6*AZI$5+0.4*AZI$5*(AZI26-AZI$7)/(AZI$8-AZI$7))),IF(AZI26&lt;=AZI$8,AZI$5,IF(AZI26&gt;AZI$6,0,0.6*AZI$5+0.4*AZI$5*(AZI26-AZI$7)/(AZI$8-AZI$7))))))</f>
      </c>
      <c r="AZK26" s="126">
        <f>IF(AZI26&lt;&gt;"",AZI$5,0)</f>
      </c>
      <c r="AZL26" s="125">
        <f>IF(AZI$6=0,RANK(AZI26,AZI$12:AZI$42,0),RANK(AZI26,AZI$12:AZI$42,1))</f>
      </c>
      <c r="AZM26"/>
      <c r="AZN26" s="126">
        <f>IF(COUNTA(AZM$12:AZM$42)=0,0.6*AZM$5,IF(AZM26="",0,IF(AZM$6=0,IF(AZM26&gt;=AZM$8,AZM$5,IF(AZM26&lt;AZM$6,0,0.6*AZM$5+0.4*AZM$5*(AZM26-AZM$7)/(AZM$8-AZM$7))),IF(AZM26&lt;=AZM$8,AZM$5,IF(AZM26&gt;AZM$6,0,0.6*AZM$5+0.4*AZM$5*(AZM26-AZM$7)/(AZM$8-AZM$7))))))</f>
      </c>
      <c r="AZO26" s="126">
        <f>IF(AZM26&lt;&gt;"",AZM$5,0)</f>
      </c>
      <c r="AZP26" s="125">
        <f>IF(AZM$6=0,RANK(AZM26,AZM$12:AZM$42,0),RANK(AZM26,AZM$12:AZM$42,1))</f>
      </c>
      <c r="AZQ26"/>
      <c r="AZR26" s="126">
        <f>IF(COUNTA(AZQ$12:AZQ$42)=0,0.6*AZQ$5,IF(AZQ26="",0,IF(AZQ$6=0,IF(AZQ26&gt;=AZQ$8,AZQ$5,IF(AZQ26&lt;AZQ$6,0,0.6*AZQ$5+0.4*AZQ$5*(AZQ26-AZQ$7)/(AZQ$8-AZQ$7))),IF(AZQ26&lt;=AZQ$8,AZQ$5,IF(AZQ26&gt;AZQ$6,0,0.6*AZQ$5+0.4*AZQ$5*(AZQ26-AZQ$7)/(AZQ$8-AZQ$7))))))</f>
      </c>
      <c r="AZS26" s="126">
        <f>IF(AZQ26&lt;&gt;"",AZQ$5,0)</f>
      </c>
      <c r="AZT26" s="125">
        <f>IF(AZQ$6=0,RANK(AZQ26,AZQ$12:AZQ$42,0),RANK(AZQ26,AZQ$12:AZQ$42,1))</f>
      </c>
      <c r="AZU26"/>
      <c r="AZV26" s="126">
        <f>IF(COUNTA(AZU$12:AZU$42)=0,0.6*AZU$5,IF(AZU26="",0,IF(AZU$6=0,IF(AZU26&gt;=AZU$8,AZU$5,IF(AZU26&lt;AZU$6,0,0.6*AZU$5+0.4*AZU$5*(AZU26-AZU$7)/(AZU$8-AZU$7))),IF(AZU26&lt;=AZU$8,AZU$5,IF(AZU26&gt;AZU$6,0,0.6*AZU$5+0.4*AZU$5*(AZU26-AZU$7)/(AZU$8-AZU$7))))))</f>
      </c>
      <c r="AZW26" s="126">
        <f>IF(AZU26&lt;&gt;"",AZU$5,0)</f>
      </c>
      <c r="AZX26" s="125">
        <f>IF(AZU$6=0,RANK(AZU26,AZU$12:AZU$42,0),RANK(AZU26,AZU$12:AZU$42,1))</f>
      </c>
      <c r="AZY26"/>
      <c r="AZZ26" s="126">
        <f>IF(COUNTA(AZY$12:AZY$42)=0,0.6*AZY$5,IF(AZY26="",0,IF(AZY$6=0,IF(AZY26&gt;=AZY$8,AZY$5,IF(AZY26&lt;AZY$6,0,0.6*AZY$5+0.4*AZY$5*(AZY26-AZY$7)/(AZY$8-AZY$7))),IF(AZY26&lt;=AZY$8,AZY$5,IF(AZY26&gt;AZY$6,0,0.6*AZY$5+0.4*AZY$5*(AZY26-AZY$7)/(AZY$8-AZY$7))))))</f>
      </c>
      <c r="BAA26" s="126">
        <f>IF(AZY26&lt;&gt;"",AZY$5,0)</f>
      </c>
      <c r="BAB26" s="125">
        <f>IF(AZY$6=0,RANK(AZY26,AZY$12:AZY$42,0),RANK(AZY26,AZY$12:AZY$42,1))</f>
      </c>
      <c r="BAC26"/>
      <c r="BAD26" s="126">
        <f>IF(COUNTA(BAC$12:BAC$42)=0,0.6*BAC$5,IF(BAC26="",0,IF(BAC$6=0,IF(BAC26&gt;=BAC$8,BAC$5,IF(BAC26&lt;BAC$6,0,0.6*BAC$5+0.4*BAC$5*(BAC26-BAC$7)/(BAC$8-BAC$7))),IF(BAC26&lt;=BAC$8,BAC$5,IF(BAC26&gt;BAC$6,0,0.6*BAC$5+0.4*BAC$5*(BAC26-BAC$7)/(BAC$8-BAC$7))))))</f>
      </c>
      <c r="BAE26" s="126">
        <f>IF(BAC26&lt;&gt;"",BAC$5,0)</f>
      </c>
      <c r="BAF26" s="125">
        <f>IF(BAC$6=0,RANK(BAC26,BAC$12:BAC$42,0),RANK(BAC26,BAC$12:BAC$42,1))</f>
      </c>
      <c r="BAG26"/>
      <c r="BAH26" s="126">
        <f>IF(COUNTA(BAG$12:BAG$42)=0,0.6*BAG$5,IF(BAG26="",0,IF(BAG$6=0,IF(BAG26&gt;=BAG$8,BAG$5,IF(BAG26&lt;BAG$6,0,0.6*BAG$5+0.4*BAG$5*(BAG26-BAG$7)/(BAG$8-BAG$7))),IF(BAG26&lt;=BAG$8,BAG$5,IF(BAG26&gt;BAG$6,0,0.6*BAG$5+0.4*BAG$5*(BAG26-BAG$7)/(BAG$8-BAG$7))))))</f>
      </c>
      <c r="BAI26" s="126">
        <f>IF(BAG26&lt;&gt;"",BAG$5,0)</f>
      </c>
      <c r="BAJ26" s="125">
        <f>IF(BAG$6=0,RANK(BAG26,BAG$12:BAG$42,0),RANK(BAG26,BAG$12:BAG$42,1))</f>
      </c>
      <c r="BAK26"/>
      <c r="BAL26" s="126">
        <f>IF(COUNTA(BAK$12:BAK$42)=0,0.6*BAK$5,IF(BAK26="",0,IF(BAK$6=0,IF(BAK26&gt;=BAK$8,BAK$5,IF(BAK26&lt;BAK$6,0,0.6*BAK$5+0.4*BAK$5*(BAK26-BAK$7)/(BAK$8-BAK$7))),IF(BAK26&lt;=BAK$8,BAK$5,IF(BAK26&gt;BAK$6,0,0.6*BAK$5+0.4*BAK$5*(BAK26-BAK$7)/(BAK$8-BAK$7))))))</f>
      </c>
      <c r="BAM26" s="126">
        <f>IF(BAK26&lt;&gt;"",BAK$5,0)</f>
      </c>
      <c r="BAN26" s="125">
        <f>IF(BAK$6=0,RANK(BAK26,BAK$12:BAK$42,0),RANK(BAK26,BAK$12:BAK$42,1))</f>
      </c>
      <c r="BAO26"/>
      <c r="BAP26" s="126">
        <f>IF(COUNTA(BAO$12:BAO$42)=0,0.6*BAO$5,IF(BAO26="",0,IF(BAO$6=0,IF(BAO26&gt;=BAO$8,BAO$5,IF(BAO26&lt;BAO$6,0,0.6*BAO$5+0.4*BAO$5*(BAO26-BAO$7)/(BAO$8-BAO$7))),IF(BAO26&lt;=BAO$8,BAO$5,IF(BAO26&gt;BAO$6,0,0.6*BAO$5+0.4*BAO$5*(BAO26-BAO$7)/(BAO$8-BAO$7))))))</f>
      </c>
      <c r="BAQ26" s="126">
        <f>IF(BAO26&lt;&gt;"",BAO$5,0)</f>
      </c>
      <c r="BAR26" s="125">
        <f>IF(BAO$6=0,RANK(BAO26,BAO$12:BAO$42,0),RANK(BAO26,BAO$12:BAO$42,1))</f>
      </c>
      <c r="BAS26"/>
      <c r="BAT26" s="126">
        <f>IF(COUNTA(BAS$12:BAS$42)=0,0.6*BAS$5,IF(BAS26="",0,IF(BAS$6=0,IF(BAS26&gt;=BAS$8,BAS$5,IF(BAS26&lt;BAS$6,0,0.6*BAS$5+0.4*BAS$5*(BAS26-BAS$7)/(BAS$8-BAS$7))),IF(BAS26&lt;=BAS$8,BAS$5,IF(BAS26&gt;BAS$6,0,0.6*BAS$5+0.4*BAS$5*(BAS26-BAS$7)/(BAS$8-BAS$7))))))</f>
      </c>
      <c r="BAU26" s="126">
        <f>IF(BAS26&lt;&gt;"",BAS$5,0)</f>
      </c>
      <c r="BAV26" s="125">
        <f>IF(BAS$6=0,RANK(BAS26,BAS$12:BAS$42,0),RANK(BAS26,BAS$12:BAS$42,1))</f>
      </c>
      <c r="BAW26"/>
      <c r="BAX26" s="126">
        <f>IF(COUNTA(BAW$12:BAW$42)=0,0.6*BAW$5,IF(BAW26="",0,IF(BAW$6=0,IF(BAW26&gt;=BAW$8,BAW$5,IF(BAW26&lt;BAW$6,0,0.6*BAW$5+0.4*BAW$5*(BAW26-BAW$7)/(BAW$8-BAW$7))),IF(BAW26&lt;=BAW$8,BAW$5,IF(BAW26&gt;BAW$6,0,0.6*BAW$5+0.4*BAW$5*(BAW26-BAW$7)/(BAW$8-BAW$7))))))</f>
      </c>
      <c r="BAY26" s="126">
        <f>IF(BAW26&lt;&gt;"",BAW$5,0)</f>
      </c>
      <c r="BAZ26" s="125">
        <f>IF(BAW$6=0,RANK(BAW26,BAW$12:BAW$42,0),RANK(BAW26,BAW$12:BAW$42,1))</f>
      </c>
      <c r="BBA26"/>
      <c r="BBB26" s="126">
        <f>IF(COUNTA(BBA$12:BBA$42)=0,0.6*BBA$5,IF(BBA26="",0,IF(BBA$6=0,IF(BBA26&gt;=BBA$8,BBA$5,IF(BBA26&lt;BBA$6,0,0.6*BBA$5+0.4*BBA$5*(BBA26-BBA$7)/(BBA$8-BBA$7))),IF(BBA26&lt;=BBA$8,BBA$5,IF(BBA26&gt;BBA$6,0,0.6*BBA$5+0.4*BBA$5*(BBA26-BBA$7)/(BBA$8-BBA$7))))))</f>
      </c>
      <c r="BBC26" s="126">
        <f>IF(BBA26&lt;&gt;"",BBA$5,0)</f>
      </c>
      <c r="BBD26" s="125">
        <f>IF(BBA$6=0,RANK(BBA26,BBA$12:BBA$42,0),RANK(BBA26,BBA$12:BBA$42,1))</f>
      </c>
      <c r="BBE26"/>
      <c r="BBF26" s="126">
        <f>IF(COUNTA(BBE$12:BBE$42)=0,0.6*BBE$5,IF(BBE26="",0,IF(BBE$6=0,IF(BBE26&gt;=BBE$8,BBE$5,IF(BBE26&lt;BBE$6,0,0.6*BBE$5+0.4*BBE$5*(BBE26-BBE$7)/(BBE$8-BBE$7))),IF(BBE26&lt;=BBE$8,BBE$5,IF(BBE26&gt;BBE$6,0,0.6*BBE$5+0.4*BBE$5*(BBE26-BBE$7)/(BBE$8-BBE$7))))))</f>
      </c>
      <c r="BBG26" s="126">
        <f>IF(BBE26&lt;&gt;"",BBE$5,0)</f>
      </c>
      <c r="BBH26" s="125">
        <f>IF(BBE$6=0,RANK(BBE26,BBE$12:BBE$42,0),RANK(BBE26,BBE$12:BBE$42,1))</f>
      </c>
      <c r="BBI26"/>
      <c r="BBJ26" s="126">
        <f>IF(COUNTA(BBI$12:BBI$42)=0,0.6*BBI$5,IF(BBI26="",0,IF(BBI$6=0,IF(BBI26&gt;=BBI$8,BBI$5,IF(BBI26&lt;BBI$6,0,0.6*BBI$5+0.4*BBI$5*(BBI26-BBI$7)/(BBI$8-BBI$7))),IF(BBI26&lt;=BBI$8,BBI$5,IF(BBI26&gt;BBI$6,0,0.6*BBI$5+0.4*BBI$5*(BBI26-BBI$7)/(BBI$8-BBI$7))))))</f>
      </c>
      <c r="BBK26" s="126">
        <f>IF(BBI26&lt;&gt;"",BBI$5,0)</f>
      </c>
      <c r="BBL26" s="125">
        <f>IF(BBI$6=0,RANK(BBI26,BBI$12:BBI$42,0),RANK(BBI26,BBI$12:BBI$42,1))</f>
      </c>
      <c r="BBM26" s="126">
        <v>100</v>
      </c>
      <c r="BBN26" s="126">
        <f>IF(COUNTA(BBM$12:BBM$42)=0,0.6*BBM$5,IF(BBM26="",0,IF(BBM$6=0,IF(BBM26&gt;=BBM$8,BBM$5,IF(BBM26&lt;BBM$6,0,0.6*BBM$5+0.4*BBM$5*(BBM26-BBM$7)/(BBM$8-BBM$7))),IF(BBM26&lt;=BBM$8,BBM$5,IF(BBM26&gt;BBM$6,0,0.6*BBM$5+0.4*BBM$5*(BBM26-BBM$7)/(BBM$8-BBM$7))))))</f>
      </c>
      <c r="BBO26" s="126">
        <f>IF(BBM26&lt;&gt;"",BBM$5,0)</f>
      </c>
      <c r="BBP26" s="125">
        <f>IF(BBM$6=0,RANK(BBM26,BBM$12:BBM$42,0),RANK(BBM26,BBM$12:BBM$42,1))</f>
      </c>
      <c r="BBQ26" s="126">
        <v>100</v>
      </c>
      <c r="BBR26" s="126">
        <f>IF(COUNTA(BBQ$12:BBQ$42)=0,0.6*BBQ$5,IF(BBQ26="",0,IF(BBQ$6=0,IF(BBQ26&gt;=BBQ$8,BBQ$5,IF(BBQ26&lt;BBQ$6,0,0.6*BBQ$5+0.4*BBQ$5*(BBQ26-BBQ$7)/(BBQ$8-BBQ$7))),IF(BBQ26&lt;=BBQ$8,BBQ$5,IF(BBQ26&gt;BBQ$6,0,0.6*BBQ$5+0.4*BBQ$5*(BBQ26-BBQ$7)/(BBQ$8-BBQ$7))))))</f>
      </c>
      <c r="BBS26" s="126">
        <f>IF(BBQ26&lt;&gt;"",BBQ$5,0)</f>
      </c>
      <c r="BBT26" s="125">
        <f>IF(BBQ$6=0,RANK(BBQ26,BBQ$12:BBQ$42,0),RANK(BBQ26,BBQ$12:BBQ$42,1))</f>
      </c>
      <c r="BBU26" s="126">
        <v>1.73</v>
      </c>
      <c r="BBV26" s="126">
        <f>IF(COUNTA(BBU$12:BBU$42)=0,0.6*BBU$5,IF(BBU26="",0,IF(BBU$6=0,IF(BBU26&gt;=BBU$8,BBU$5,IF(BBU26&lt;BBU$6,0,0.6*BBU$5+0.4*BBU$5*(BBU26-BBU$7)/(BBU$8-BBU$7))),IF(BBU26&lt;=BBU$8,BBU$5,IF(BBU26&gt;BBU$6,0,0.6*BBU$5+0.4*BBU$5*(BBU26-BBU$7)/(BBU$8-BBU$7))))))</f>
      </c>
      <c r="BBW26" s="126">
        <f>IF(BBU26&lt;&gt;"",BBU$5,0)</f>
      </c>
      <c r="BBX26" s="125">
        <f>IF(BBU$6=0,RANK(BBU26,BBU$12:BBU$42,0),RANK(BBU26,BBU$12:BBU$42,1))</f>
      </c>
      <c r="BBY26" s="126">
        <v>99.05</v>
      </c>
      <c r="BBZ26" s="126">
        <f>IF(COUNTA(BBY$12:BBY$42)=0,0.6*BBY$5,IF(BBY26="",0,IF(BBY$6=0,IF(BBY26&gt;=BBY$8,BBY$5,IF(BBY26&lt;BBY$6,0,0.6*BBY$5+0.4*BBY$5*(BBY26-BBY$7)/(BBY$8-BBY$7))),IF(BBY26&lt;=BBY$8,BBY$5,IF(BBY26&gt;BBY$6,0,0.6*BBY$5+0.4*BBY$5*(BBY26-BBY$7)/(BBY$8-BBY$7))))))</f>
      </c>
      <c r="BCA26" s="126">
        <f>IF(BBY26&lt;&gt;"",BBY$5,0)</f>
      </c>
      <c r="BCB26" s="125">
        <f>IF(BBY$6=0,RANK(BBY26,BBY$12:BBY$42,0),RANK(BBY26,BBY$12:BBY$42,1))</f>
      </c>
      <c r="BCC26" s="126">
        <v>100</v>
      </c>
      <c r="BCD26" s="126">
        <f>IF(COUNTA(BCC$12:BCC$42)=0,0.6*BCC$5,IF(BCC26="",0,IF(BCC$6=0,IF(BCC26&gt;=BCC$8,BCC$5,IF(BCC26&lt;BCC$6,0,0.6*BCC$5+0.4*BCC$5*(BCC26-BCC$7)/(BCC$8-BCC$7))),IF(BCC26&lt;=BCC$8,BCC$5,IF(BCC26&gt;BCC$6,0,0.6*BCC$5+0.4*BCC$5*(BCC26-BCC$7)/(BCC$8-BCC$7))))))</f>
      </c>
      <c r="BCE26" s="126">
        <f>IF(BCC26&lt;&gt;"",BCC$5,0)</f>
      </c>
      <c r="BCF26" s="125">
        <f>IF(BCC$6=0,RANK(BCC26,BCC$12:BCC$42,0),RANK(BCC26,BCC$12:BCC$42,1))</f>
      </c>
      <c r="BCG26" s="126">
        <v>1.88</v>
      </c>
      <c r="BCH26" s="126">
        <f>IF(COUNTA(BCG$12:BCG$42)=0,0.6*BCG$5,IF(BCG26="",0,IF(BCG$6=0,IF(BCG26&gt;=BCG$8,BCG$5,IF(BCG26&lt;BCG$6,0,0.6*BCG$5+0.4*BCG$5*(BCG26-BCG$7)/(BCG$8-BCG$7))),IF(BCG26&lt;=BCG$8,BCG$5,IF(BCG26&gt;BCG$6,0,0.6*BCG$5+0.4*BCG$5*(BCG26-BCG$7)/(BCG$8-BCG$7))))))</f>
      </c>
      <c r="BCI26" s="126">
        <f>IF(BCG26&lt;&gt;"",BCG$5,0)</f>
      </c>
      <c r="BCJ26" s="125">
        <f>IF(BCG$6=0,RANK(BCG26,BCG$12:BCG$42,0),RANK(BCG26,BCG$12:BCG$42,1))</f>
      </c>
      <c r="BCK26" s="126">
        <v>100</v>
      </c>
      <c r="BCL26" s="126">
        <f>IF(COUNTA(BCK$12:BCK$42)=0,0.6*BCK$5,IF(BCK26="",0,IF(BCK$6=0,IF(BCK26&gt;=BCK$8,BCK$5,IF(BCK26&lt;BCK$6,0,0.6*BCK$5+0.4*BCK$5*(BCK26-BCK$7)/(BCK$8-BCK$7))),IF(BCK26&lt;=BCK$8,BCK$5,IF(BCK26&gt;BCK$6,0,0.6*BCK$5+0.4*BCK$5*(BCK26-BCK$7)/(BCK$8-BCK$7))))))</f>
      </c>
      <c r="BCM26" s="126">
        <f>IF(BCK26&lt;&gt;"",BCK$5,0)</f>
      </c>
      <c r="BCN26" s="125">
        <f>IF(BCK$6=0,RANK(BCK26,BCK$12:BCK$42,0),RANK(BCK26,BCK$12:BCK$42,1))</f>
      </c>
      <c r="BCO26" s="126">
        <v>0.38</v>
      </c>
      <c r="BCP26" s="126">
        <f>IF(COUNTA(BCO$12:BCO$42)=0,0.6*BCO$5,IF(BCO26="",0,IF(BCO$6=0,IF(BCO26&gt;=BCO$8,BCO$5,IF(BCO26&lt;BCO$6,0,0.6*BCO$5+0.4*BCO$5*(BCO26-BCO$7)/(BCO$8-BCO$7))),IF(BCO26&lt;=BCO$8,BCO$5,IF(BCO26&gt;BCO$6,0,0.6*BCO$5+0.4*BCO$5*(BCO26-BCO$7)/(BCO$8-BCO$7))))))</f>
      </c>
      <c r="BCQ26" s="126">
        <f>IF(BCO26&lt;&gt;"",BCO$5,0)</f>
      </c>
      <c r="BCR26" s="125">
        <f>IF(BCO$6=0,RANK(BCO26,BCO$12:BCO$42,0),RANK(BCO26,BCO$12:BCO$42,1))</f>
      </c>
      <c r="BCS26" s="126">
        <v>0</v>
      </c>
      <c r="BCT26" s="126">
        <f>IF(COUNTA(BCS$12:BCS$42)=0,0.6*BCS$5,IF(BCS26="",0,IF(BCS$6=0,IF(BCS26&gt;=BCS$8,BCS$5,IF(BCS26&lt;BCS$6,0,0.6*BCS$5+0.4*BCS$5*(BCS26-BCS$7)/(BCS$8-BCS$7))),IF(BCS26&lt;=BCS$8,BCS$5,IF(BCS26&gt;BCS$6,0,0.6*BCS$5+0.4*BCS$5*(BCS26-BCS$7)/(BCS$8-BCS$7))))))</f>
      </c>
      <c r="BCU26" s="126">
        <f>IF(BCS26&lt;&gt;"",BCS$5,0)</f>
      </c>
      <c r="BCV26" s="125">
        <f>IF(BCS$6=0,RANK(BCS26,BCS$12:BCS$42,0),RANK(BCS26,BCS$12:BCS$42,1))</f>
      </c>
      <c r="BCW26" s="126">
        <v>59.65349609375</v>
      </c>
      <c r="BCX26" s="126">
        <f>IF(COUNTA(BCW$12:BCW$42)=0,0.6*BCW$5,IF(BCW26="",0,IF(BCW$6=0,IF(BCW26&gt;=BCW$8,BCW$5,IF(BCW26&lt;BCW$6,0,0.6*BCW$5+0.4*BCW$5*(BCW26-BCW$7)/(BCW$8-BCW$7))),IF(BCW26&lt;=BCW$8,BCW$5,IF(BCW26&gt;BCW$6,0,0.6*BCW$5+0.4*BCW$5*(BCW26-BCW$7)/(BCW$8-BCW$7))))))</f>
      </c>
      <c r="BCY26" s="126">
        <f>IF(BCW26&lt;&gt;"",BCW$5,0)</f>
      </c>
      <c r="BCZ26" s="125">
        <f>IF(BCW$6=0,RANK(BCW26,BCW$12:BCW$42,0),RANK(BCW26,BCW$12:BCW$42,1))</f>
      </c>
      <c r="BDA26" s="126">
        <v>7.58189453125</v>
      </c>
      <c r="BDB26" s="126">
        <f>IF(COUNTA(BDA$12:BDA$42)=0,0.6*BDA$5,IF(BDA26="",0,IF(BDA$6=0,IF(BDA26&gt;=BDA$8,BDA$5,IF(BDA26&lt;BDA$6,0,0.6*BDA$5+0.4*BDA$5*(BDA26-BDA$7)/(BDA$8-BDA$7))),IF(BDA26&lt;=BDA$8,BDA$5,IF(BDA26&gt;BDA$6,0,0.6*BDA$5+0.4*BDA$5*(BDA26-BDA$7)/(BDA$8-BDA$7))))))</f>
      </c>
      <c r="BDC26" s="126">
        <f>IF(BDA26&lt;&gt;"",BDA$5,0)</f>
      </c>
      <c r="BDD26" s="125">
        <f>IF(BDA$6=0,RANK(BDA26,BDA$12:BDA$42,0),RANK(BDA26,BDA$12:BDA$42,1))</f>
      </c>
      <c r="BDE26" s="126">
        <v>98.89</v>
      </c>
      <c r="BDF26" s="126">
        <f>IF(COUNTA(BDE$12:BDE$42)=0,0.6*BDE$5,IF(BDE26="",0,IF(BDE$6=0,IF(BDE26&gt;=BDE$8,BDE$5,IF(BDE26&lt;BDE$6,0,0.6*BDE$5+0.4*BDE$5*(BDE26-BDE$7)/(BDE$8-BDE$7))),IF(BDE26&lt;=BDE$8,BDE$5,IF(BDE26&gt;BDE$6,0,0.6*BDE$5+0.4*BDE$5*(BDE26-BDE$7)/(BDE$8-BDE$7))))))</f>
      </c>
      <c r="BDG26" s="126">
        <f>IF(BDE26&lt;&gt;"",BDE$5,0)</f>
      </c>
      <c r="BDH26" s="125">
        <f>IF(BDE$6=0,RANK(BDE26,BDE$12:BDE$42,0),RANK(BDE26,BDE$12:BDE$42,1))</f>
      </c>
      <c r="BDI26"/>
      <c r="BDJ26" s="126">
        <f>IF(COUNTA(BDI$12:BDI$42)=0,0.6*BDI$5,IF(BDI26="",0,IF(BDI$6=0,IF(BDI26&gt;=BDI$8,BDI$5,IF(BDI26&lt;BDI$6,0,0.6*BDI$5+0.4*BDI$5*(BDI26-BDI$7)/(BDI$8-BDI$7))),IF(BDI26&lt;=BDI$8,BDI$5,IF(BDI26&gt;BDI$6,0,0.6*BDI$5+0.4*BDI$5*(BDI26-BDI$7)/(BDI$8-BDI$7))))))</f>
      </c>
      <c r="BDK26" s="126">
        <f>IF(BDI26&lt;&gt;"",BDI$5,0)</f>
      </c>
      <c r="BDL26" s="125">
        <f>IF(BDI$6=0,RANK(BDI26,BDI$12:BDI$42,0),RANK(BDI26,BDI$12:BDI$42,1))</f>
      </c>
      <c r="BDM26"/>
      <c r="BDN26" s="126">
        <f>IF(COUNTA(BDM$12:BDM$42)=0,0.6*BDM$5,IF(BDM26="",0,IF(BDM$6=0,IF(BDM26&gt;=BDM$8,BDM$5,IF(BDM26&lt;BDM$6,0,0.6*BDM$5+0.4*BDM$5*(BDM26-BDM$7)/(BDM$8-BDM$7))),IF(BDM26&lt;=BDM$8,BDM$5,IF(BDM26&gt;BDM$6,0,0.6*BDM$5+0.4*BDM$5*(BDM26-BDM$7)/(BDM$8-BDM$7))))))</f>
      </c>
      <c r="BDO26" s="126">
        <f>IF(BDM26&lt;&gt;"",BDM$5,0)</f>
      </c>
      <c r="BDP26" s="125">
        <f>IF(BDM$6=0,RANK(BDM26,BDM$12:BDM$42,0),RANK(BDM26,BDM$12:BDM$42,1))</f>
      </c>
      <c r="BDQ26"/>
      <c r="BDR26" s="126">
        <f>IF(COUNTA(BDQ$12:BDQ$42)=0,0.6*BDQ$5,IF(BDQ26="",0,IF(BDQ$6=0,IF(BDQ26&gt;=BDQ$8,BDQ$5,IF(BDQ26&lt;BDQ$6,0,0.6*BDQ$5+0.4*BDQ$5*(BDQ26-BDQ$7)/(BDQ$8-BDQ$7))),IF(BDQ26&lt;=BDQ$8,BDQ$5,IF(BDQ26&gt;BDQ$6,0,0.6*BDQ$5+0.4*BDQ$5*(BDQ26-BDQ$7)/(BDQ$8-BDQ$7))))))</f>
      </c>
      <c r="BDS26" s="126">
        <f>IF(BDQ26&lt;&gt;"",BDQ$5,0)</f>
      </c>
      <c r="BDT26" s="125">
        <f>IF(BDQ$6=0,RANK(BDQ26,BDQ$12:BDQ$42,0),RANK(BDQ26,BDQ$12:BDQ$42,1))</f>
      </c>
      <c r="BDU26"/>
      <c r="BDV26" s="126">
        <f>IF(COUNTA(BDU$12:BDU$42)=0,0.6*BDU$5,IF(BDU26="",0,IF(BDU$6=0,IF(BDU26&gt;=BDU$8,BDU$5,IF(BDU26&lt;BDU$6,0,0.6*BDU$5+0.4*BDU$5*(BDU26-BDU$7)/(BDU$8-BDU$7))),IF(BDU26&lt;=BDU$8,BDU$5,IF(BDU26&gt;BDU$6,0,0.6*BDU$5+0.4*BDU$5*(BDU26-BDU$7)/(BDU$8-BDU$7))))))</f>
      </c>
      <c r="BDW26" s="126">
        <f>IF(BDU26&lt;&gt;"",BDU$5,0)</f>
      </c>
      <c r="BDX26" s="125">
        <f>IF(BDU$6=0,RANK(BDU26,BDU$12:BDU$42,0),RANK(BDU26,BDU$12:BDU$42,1))</f>
      </c>
      <c r="BDY26" s="126">
        <v>100</v>
      </c>
      <c r="BDZ26" s="126">
        <f>IF(COUNTA(BDY$12:BDY$42)=0,0.6*BDY$5,IF(BDY26="",0,IF(BDY$6=0,IF(BDY26&gt;=BDY$8,BDY$5,IF(BDY26&lt;BDY$6,0,0.6*BDY$5+0.4*BDY$5*(BDY26-BDY$7)/(BDY$8-BDY$7))),IF(BDY26&lt;=BDY$8,BDY$5,IF(BDY26&gt;BDY$6,0,0.6*BDY$5+0.4*BDY$5*(BDY26-BDY$7)/(BDY$8-BDY$7))))))</f>
      </c>
      <c r="BEA26" s="126">
        <f>IF(BDY26&lt;&gt;"",BDY$5,0)</f>
      </c>
      <c r="BEB26" s="125">
        <f>IF(BDY$6=0,RANK(BDY26,BDY$12:BDY$42,0),RANK(BDY26,BDY$12:BDY$42,1))</f>
      </c>
      <c r="BEC26" s="126">
        <v>100</v>
      </c>
      <c r="BED26" s="126">
        <f>IF(COUNTA(BEC$12:BEC$42)=0,0.6*BEC$5,IF(BEC26="",0,IF(BEC$6=0,IF(BEC26&gt;=BEC$8,BEC$5,IF(BEC26&lt;BEC$6,0,0.6*BEC$5+0.4*BEC$5*(BEC26-BEC$7)/(BEC$8-BEC$7))),IF(BEC26&lt;=BEC$8,BEC$5,IF(BEC26&gt;BEC$6,0,0.6*BEC$5+0.4*BEC$5*(BEC26-BEC$7)/(BEC$8-BEC$7))))))</f>
      </c>
      <c r="BEE26" s="126">
        <f>IF(BEC26&lt;&gt;"",BEC$5,0)</f>
      </c>
      <c r="BEF26" s="125">
        <f>IF(BEC$6=0,RANK(BEC26,BEC$12:BEC$42,0),RANK(BEC26,BEC$12:BEC$42,1))</f>
      </c>
      <c r="BEG26" s="126">
        <v>2.01</v>
      </c>
      <c r="BEH26" s="126">
        <f>IF(COUNTA(BEG$12:BEG$42)=0,0.6*BEG$5,IF(BEG26="",0,IF(BEG$6=0,IF(BEG26&gt;=BEG$8,BEG$5,IF(BEG26&lt;BEG$6,0,0.6*BEG$5+0.4*BEG$5*(BEG26-BEG$7)/(BEG$8-BEG$7))),IF(BEG26&lt;=BEG$8,BEG$5,IF(BEG26&gt;BEG$6,0,0.6*BEG$5+0.4*BEG$5*(BEG26-BEG$7)/(BEG$8-BEG$7))))))</f>
      </c>
      <c r="BEI26" s="126">
        <f>IF(BEG26&lt;&gt;"",BEG$5,0)</f>
      </c>
      <c r="BEJ26" s="125">
        <f>IF(BEG$6=0,RANK(BEG26,BEG$12:BEG$42,0),RANK(BEG26,BEG$12:BEG$42,1))</f>
      </c>
      <c r="BEK26" s="126">
        <v>100</v>
      </c>
      <c r="BEL26" s="126">
        <f>IF(COUNTA(BEK$12:BEK$42)=0,0.6*BEK$5,IF(BEK26="",0,IF(BEK$6=0,IF(BEK26&gt;=BEK$8,BEK$5,IF(BEK26&lt;BEK$6,0,0.6*BEK$5+0.4*BEK$5*(BEK26-BEK$7)/(BEK$8-BEK$7))),IF(BEK26&lt;=BEK$8,BEK$5,IF(BEK26&gt;BEK$6,0,0.6*BEK$5+0.4*BEK$5*(BEK26-BEK$7)/(BEK$8-BEK$7))))))</f>
      </c>
      <c r="BEM26" s="126">
        <f>IF(BEK26&lt;&gt;"",BEK$5,0)</f>
      </c>
      <c r="BEN26" s="125">
        <f>IF(BEK$6=0,RANK(BEK26,BEK$12:BEK$42,0),RANK(BEK26,BEK$12:BEK$42,1))</f>
      </c>
      <c r="BEO26" s="126">
        <v>100</v>
      </c>
      <c r="BEP26" s="126">
        <f>IF(COUNTA(BEO$12:BEO$42)=0,0.6*BEO$5,IF(BEO26="",0,IF(BEO$6=0,IF(BEO26&gt;=BEO$8,BEO$5,IF(BEO26&lt;BEO$6,0,0.6*BEO$5+0.4*BEO$5*(BEO26-BEO$7)/(BEO$8-BEO$7))),IF(BEO26&lt;=BEO$8,BEO$5,IF(BEO26&gt;BEO$6,0,0.6*BEO$5+0.4*BEO$5*(BEO26-BEO$7)/(BEO$8-BEO$7))))))</f>
      </c>
      <c r="BEQ26" s="126">
        <f>IF(BEO26&lt;&gt;"",BEO$5,0)</f>
      </c>
      <c r="BER26" s="125">
        <f>IF(BEO$6=0,RANK(BEO26,BEO$12:BEO$42,0),RANK(BEO26,BEO$12:BEO$42,1))</f>
      </c>
      <c r="BES26" s="126">
        <v>1.71</v>
      </c>
      <c r="BET26" s="126">
        <f>IF(COUNTA(BES$12:BES$42)=0,0.6*BES$5,IF(BES26="",0,IF(BES$6=0,IF(BES26&gt;=BES$8,BES$5,IF(BES26&lt;BES$6,0,0.6*BES$5+0.4*BES$5*(BES26-BES$7)/(BES$8-BES$7))),IF(BES26&lt;=BES$8,BES$5,IF(BES26&gt;BES$6,0,0.6*BES$5+0.4*BES$5*(BES26-BES$7)/(BES$8-BES$7))))))</f>
      </c>
      <c r="BEU26" s="126">
        <f>IF(BES26&lt;&gt;"",BES$5,0)</f>
      </c>
      <c r="BEV26" s="125">
        <f>IF(BES$6=0,RANK(BES26,BES$12:BES$42,0),RANK(BES26,BES$12:BES$42,1))</f>
      </c>
      <c r="BEW26" s="126">
        <v>100</v>
      </c>
      <c r="BEX26" s="126">
        <f>IF(COUNTA(BEW$12:BEW$42)=0,0.6*BEW$5,IF(BEW26="",0,IF(BEW$6=0,IF(BEW26&gt;=BEW$8,BEW$5,IF(BEW26&lt;BEW$6,0,0.6*BEW$5+0.4*BEW$5*(BEW26-BEW$7)/(BEW$8-BEW$7))),IF(BEW26&lt;=BEW$8,BEW$5,IF(BEW26&gt;BEW$6,0,0.6*BEW$5+0.4*BEW$5*(BEW26-BEW$7)/(BEW$8-BEW$7))))))</f>
      </c>
      <c r="BEY26" s="126">
        <f>IF(BEW26&lt;&gt;"",BEW$5,0)</f>
      </c>
      <c r="BEZ26" s="125">
        <f>IF(BEW$6=0,RANK(BEW26,BEW$12:BEW$42,0),RANK(BEW26,BEW$12:BEW$42,1))</f>
      </c>
      <c r="BFA26" s="126">
        <v>0.67</v>
      </c>
      <c r="BFB26" s="126">
        <f>IF(COUNTA(BFA$12:BFA$42)=0,0.6*BFA$5,IF(BFA26="",0,IF(BFA$6=0,IF(BFA26&gt;=BFA$8,BFA$5,IF(BFA26&lt;BFA$6,0,0.6*BFA$5+0.4*BFA$5*(BFA26-BFA$7)/(BFA$8-BFA$7))),IF(BFA26&lt;=BFA$8,BFA$5,IF(BFA26&gt;BFA$6,0,0.6*BFA$5+0.4*BFA$5*(BFA26-BFA$7)/(BFA$8-BFA$7))))))</f>
      </c>
      <c r="BFC26" s="126">
        <f>IF(BFA26&lt;&gt;"",BFA$5,0)</f>
      </c>
      <c r="BFD26" s="125">
        <f>IF(BFA$6=0,RANK(BFA26,BFA$12:BFA$42,0),RANK(BFA26,BFA$12:BFA$42,1))</f>
      </c>
      <c r="BFE26" s="126">
        <v>0</v>
      </c>
      <c r="BFF26" s="126">
        <f>IF(COUNTA(BFE$12:BFE$42)=0,0.6*BFE$5,IF(BFE26="",0,IF(BFE$6=0,IF(BFE26&gt;=BFE$8,BFE$5,IF(BFE26&lt;BFE$6,0,0.6*BFE$5+0.4*BFE$5*(BFE26-BFE$7)/(BFE$8-BFE$7))),IF(BFE26&lt;=BFE$8,BFE$5,IF(BFE26&gt;BFE$6,0,0.6*BFE$5+0.4*BFE$5*(BFE26-BFE$7)/(BFE$8-BFE$7))))))</f>
      </c>
      <c r="BFG26" s="126">
        <f>IF(BFE26&lt;&gt;"",BFE$5,0)</f>
      </c>
      <c r="BFH26" s="125">
        <f>IF(BFE$6=0,RANK(BFE26,BFE$12:BFE$42,0),RANK(BFE26,BFE$12:BFE$42,1))</f>
      </c>
      <c r="BFI26" s="126">
        <v>79.56642578125</v>
      </c>
      <c r="BFJ26" s="126">
        <f>IF(COUNTA(BFI$12:BFI$42)=0,0.6*BFI$5,IF(BFI26="",0,IF(BFI$6=0,IF(BFI26&gt;=BFI$8,BFI$5,IF(BFI26&lt;BFI$6,0,0.6*BFI$5+0.4*BFI$5*(BFI26-BFI$7)/(BFI$8-BFI$7))),IF(BFI26&lt;=BFI$8,BFI$5,IF(BFI26&gt;BFI$6,0,0.6*BFI$5+0.4*BFI$5*(BFI26-BFI$7)/(BFI$8-BFI$7))))))</f>
      </c>
      <c r="BFK26" s="126">
        <f>IF(BFI26&lt;&gt;"",BFI$5,0)</f>
      </c>
      <c r="BFL26" s="125">
        <f>IF(BFI$6=0,RANK(BFI26,BFI$12:BFI$42,0),RANK(BFI26,BFI$12:BFI$42,1))</f>
      </c>
      <c r="BFM26" s="126">
        <v>8.270703125</v>
      </c>
      <c r="BFN26" s="126">
        <f>IF(COUNTA(BFM$12:BFM$42)=0,0.6*BFM$5,IF(BFM26="",0,IF(BFM$6=0,IF(BFM26&gt;=BFM$8,BFM$5,IF(BFM26&lt;BFM$6,0,0.6*BFM$5+0.4*BFM$5*(BFM26-BFM$7)/(BFM$8-BFM$7))),IF(BFM26&lt;=BFM$8,BFM$5,IF(BFM26&gt;BFM$6,0,0.6*BFM$5+0.4*BFM$5*(BFM26-BFM$7)/(BFM$8-BFM$7))))))</f>
      </c>
      <c r="BFO26" s="126">
        <f>IF(BFM26&lt;&gt;"",BFM$5,0)</f>
      </c>
      <c r="BFP26" s="125">
        <f>IF(BFM$6=0,RANK(BFM26,BFM$12:BFM$42,0),RANK(BFM26,BFM$12:BFM$42,1))</f>
      </c>
      <c r="BFQ26" s="126">
        <v>0.22</v>
      </c>
      <c r="BFR26" s="126">
        <f>IF(COUNTA(BFQ$12:BFQ$42)=0,0.6*BFQ$5,IF(BFQ26="",0,IF(BFQ$6=0,IF(BFQ26&gt;=BFQ$8,BFQ$5,IF(BFQ26&lt;BFQ$6,0,0.6*BFQ$5+0.4*BFQ$5*(BFQ26-BFQ$7)/(BFQ$8-BFQ$7))),IF(BFQ26&lt;=BFQ$8,BFQ$5,IF(BFQ26&gt;BFQ$6,0,0.6*BFQ$5+0.4*BFQ$5*(BFQ26-BFQ$7)/(BFQ$8-BFQ$7))))))</f>
      </c>
      <c r="BFS26" s="126">
        <f>IF(BFQ26&lt;&gt;"",BFQ$5,0)</f>
      </c>
      <c r="BFT26" s="125">
        <f>IF(BFQ$6=0,RANK(BFQ26,BFQ$12:BFQ$42,0),RANK(BFQ26,BFQ$12:BFQ$42,1))</f>
      </c>
      <c r="BFU26" s="126">
        <v>97.93</v>
      </c>
      <c r="BFV26" s="126">
        <f>IF(COUNTA(BFU$12:BFU$42)=0,0.6*BFU$5,IF(BFU26="",0,IF(BFU$6=0,IF(BFU26&gt;=BFU$8,BFU$5,IF(BFU26&lt;BFU$6,0,0.6*BFU$5+0.4*BFU$5*(BFU26-BFU$7)/(BFU$8-BFU$7))),IF(BFU26&lt;=BFU$8,BFU$5,IF(BFU26&gt;BFU$6,0,0.6*BFU$5+0.4*BFU$5*(BFU26-BFU$7)/(BFU$8-BFU$7))))))</f>
      </c>
      <c r="BFW26" s="126">
        <f>IF(BFU26&lt;&gt;"",BFU$5,0)</f>
      </c>
      <c r="BFX26" s="125">
        <f>IF(BFU$6=0,RANK(BFU26,BFU$12:BFU$42,0),RANK(BFU26,BFU$12:BFU$42,1))</f>
      </c>
      <c r="BFY26"/>
      <c r="BFZ26" s="126">
        <f>IF(COUNTA(BFY$12:BFY$42)=0,0.6*BFY$5,IF(BFY26="",0,IF(BFY$6=0,IF(BFY26&gt;=BFY$8,BFY$5,IF(BFY26&lt;BFY$6,0,0.6*BFY$5+0.4*BFY$5*(BFY26-BFY$7)/(BFY$8-BFY$7))),IF(BFY26&lt;=BFY$8,BFY$5,IF(BFY26&gt;BFY$6,0,0.6*BFY$5+0.4*BFY$5*(BFY26-BFY$7)/(BFY$8-BFY$7))))))</f>
      </c>
      <c r="BGA26" s="126">
        <f>IF(BFY26&lt;&gt;"",BFY$5,0)</f>
      </c>
      <c r="BGB26" s="125">
        <f>IF(BFY$6=0,RANK(BFY26,BFY$12:BFY$42,0),RANK(BFY26,BFY$12:BFY$42,1))</f>
      </c>
      <c r="BGC26"/>
      <c r="BGD26" s="126">
        <f>IF(COUNTA(BGC$12:BGC$42)=0,0.6*BGC$5,IF(BGC26="",0,IF(BGC$6=0,IF(BGC26&gt;=BGC$8,BGC$5,IF(BGC26&lt;BGC$6,0,0.6*BGC$5+0.4*BGC$5*(BGC26-BGC$7)/(BGC$8-BGC$7))),IF(BGC26&lt;=BGC$8,BGC$5,IF(BGC26&gt;BGC$6,0,0.6*BGC$5+0.4*BGC$5*(BGC26-BGC$7)/(BGC$8-BGC$7))))))</f>
      </c>
      <c r="BGE26" s="126">
        <f>IF(BGC26&lt;&gt;"",BGC$5,0)</f>
      </c>
      <c r="BGF26" s="125">
        <f>IF(BGC$6=0,RANK(BGC26,BGC$12:BGC$42,0),RANK(BGC26,BGC$12:BGC$42,1))</f>
      </c>
      <c r="BGG26"/>
      <c r="BGH26" s="126">
        <f>IF(COUNTA(BGG$12:BGG$42)=0,0.6*BGG$5,IF(BGG26="",0,IF(BGG$6=0,IF(BGG26&gt;=BGG$8,BGG$5,IF(BGG26&lt;BGG$6,0,0.6*BGG$5+0.4*BGG$5*(BGG26-BGG$7)/(BGG$8-BGG$7))),IF(BGG26&lt;=BGG$8,BGG$5,IF(BGG26&gt;BGG$6,0,0.6*BGG$5+0.4*BGG$5*(BGG26-BGG$7)/(BGG$8-BGG$7))))))</f>
      </c>
      <c r="BGI26" s="126">
        <f>IF(BGG26&lt;&gt;"",BGG$5,0)</f>
      </c>
      <c r="BGJ26" s="125">
        <f>IF(BGG$6=0,RANK(BGG26,BGG$12:BGG$42,0),RANK(BGG26,BGG$12:BGG$42,1))</f>
      </c>
      <c r="BGK26"/>
      <c r="BGL26" s="126">
        <f>IF(COUNTA(BGK$12:BGK$42)=0,0.6*BGK$5,IF(BGK26="",0,IF(BGK$6=0,IF(BGK26&gt;=BGK$8,BGK$5,IF(BGK26&lt;BGK$6,0,0.6*BGK$5+0.4*BGK$5*(BGK26-BGK$7)/(BGK$8-BGK$7))),IF(BGK26&lt;=BGK$8,BGK$5,IF(BGK26&gt;BGK$6,0,0.6*BGK$5+0.4*BGK$5*(BGK26-BGK$7)/(BGK$8-BGK$7))))))</f>
      </c>
      <c r="BGM26" s="126">
        <f>IF(BGK26&lt;&gt;"",BGK$5,0)</f>
      </c>
      <c r="BGN26" s="125">
        <f>IF(BGK$6=0,RANK(BGK26,BGK$12:BGK$42,0),RANK(BGK26,BGK$12:BGK$42,1))</f>
      </c>
      <c r="BGO26" s="126">
        <v>99.860024</v>
      </c>
      <c r="BGP26" s="126">
        <f>IF(COUNTA(BGO$12:BGO$42)=0,0.6*BGO$5,IF(BGO26="",0,IF(BGO$6=0,IF(BGO26&gt;=BGO$8,BGO$5,IF(BGO26&lt;BGO$6,0,0.6*BGO$5+0.4*BGO$5*(BGO26-BGO$7)/(BGO$8-BGO$7))),IF(BGO26&lt;=BGO$8,BGO$5,IF(BGO26&gt;BGO$6,0,0.6*BGO$5+0.4*BGO$5*(BGO26-BGO$7)/(BGO$8-BGO$7))))))</f>
      </c>
      <c r="BGQ26" s="126">
        <f>IF(BGO26&lt;&gt;"",BGO$5,0)</f>
      </c>
      <c r="BGR26" s="125">
        <f>IF(BGO$6=0,RANK(BGO26,BGO$12:BGO$42,0),RANK(BGO26,BGO$12:BGO$42,1))</f>
      </c>
      <c r="BGS26" s="126">
        <v>99.8</v>
      </c>
      <c r="BGT26" s="126">
        <f>IF(COUNTA(BGS$12:BGS$42)=0,0.6*BGS$5,IF(BGS26="",0,IF(BGS$6=0,IF(BGS26&gt;=BGS$8,BGS$5,IF(BGS26&lt;BGS$6,0,0.6*BGS$5+0.4*BGS$5*(BGS26-BGS$7)/(BGS$8-BGS$7))),IF(BGS26&lt;=BGS$8,BGS$5,IF(BGS26&gt;BGS$6,0,0.6*BGS$5+0.4*BGS$5*(BGS26-BGS$7)/(BGS$8-BGS$7))))))</f>
      </c>
      <c r="BGU26" s="126">
        <f>IF(BGS26&lt;&gt;"",BGS$5,0)</f>
      </c>
      <c r="BGV26" s="125">
        <f>IF(BGS$6=0,RANK(BGS26,BGS$12:BGS$42,0),RANK(BGS26,BGS$12:BGS$42,1))</f>
      </c>
      <c r="BGW26" s="126">
        <v>1.76</v>
      </c>
      <c r="BGX26" s="126">
        <f>IF(COUNTA(BGW$12:BGW$42)=0,0.6*BGW$5,IF(BGW26="",0,IF(BGW$6=0,IF(BGW26&gt;=BGW$8,BGW$5,IF(BGW26&lt;BGW$6,0,0.6*BGW$5+0.4*BGW$5*(BGW26-BGW$7)/(BGW$8-BGW$7))),IF(BGW26&lt;=BGW$8,BGW$5,IF(BGW26&gt;BGW$6,0,0.6*BGW$5+0.4*BGW$5*(BGW26-BGW$7)/(BGW$8-BGW$7))))))</f>
      </c>
      <c r="BGY26" s="126">
        <f>IF(BGW26&lt;&gt;"",BGW$5,0)</f>
      </c>
      <c r="BGZ26" s="125">
        <f>IF(BGW$6=0,RANK(BGW26,BGW$12:BGW$42,0),RANK(BGW26,BGW$12:BGW$42,1))</f>
      </c>
      <c r="BHA26" s="126">
        <v>99.87</v>
      </c>
      <c r="BHB26" s="126">
        <f>IF(COUNTA(BHA$12:BHA$42)=0,0.6*BHA$5,IF(BHA26="",0,IF(BHA$6=0,IF(BHA26&gt;=BHA$8,BHA$5,IF(BHA26&lt;BHA$6,0,0.6*BHA$5+0.4*BHA$5*(BHA26-BHA$7)/(BHA$8-BHA$7))),IF(BHA26&lt;=BHA$8,BHA$5,IF(BHA26&gt;BHA$6,0,0.6*BHA$5+0.4*BHA$5*(BHA26-BHA$7)/(BHA$8-BHA$7))))))</f>
      </c>
      <c r="BHC26" s="126">
        <f>IF(BHA26&lt;&gt;"",BHA$5,0)</f>
      </c>
      <c r="BHD26" s="125">
        <f>IF(BHA$6=0,RANK(BHA26,BHA$12:BHA$42,0),RANK(BHA26,BHA$12:BHA$42,1))</f>
      </c>
      <c r="BHE26" s="126">
        <v>100</v>
      </c>
      <c r="BHF26" s="126">
        <f>IF(COUNTA(BHE$12:BHE$42)=0,0.6*BHE$5,IF(BHE26="",0,IF(BHE$6=0,IF(BHE26&gt;=BHE$8,BHE$5,IF(BHE26&lt;BHE$6,0,0.6*BHE$5+0.4*BHE$5*(BHE26-BHE$7)/(BHE$8-BHE$7))),IF(BHE26&lt;=BHE$8,BHE$5,IF(BHE26&gt;BHE$6,0,0.6*BHE$5+0.4*BHE$5*(BHE26-BHE$7)/(BHE$8-BHE$7))))))</f>
      </c>
      <c r="BHG26" s="126">
        <f>IF(BHE26&lt;&gt;"",BHE$5,0)</f>
      </c>
      <c r="BHH26" s="125">
        <f>IF(BHE$6=0,RANK(BHE26,BHE$12:BHE$42,0),RANK(BHE26,BHE$12:BHE$42,1))</f>
      </c>
      <c r="BHI26" s="126">
        <v>1.45</v>
      </c>
      <c r="BHJ26" s="126">
        <f>IF(COUNTA(BHI$12:BHI$42)=0,0.6*BHI$5,IF(BHI26="",0,IF(BHI$6=0,IF(BHI26&gt;=BHI$8,BHI$5,IF(BHI26&lt;BHI$6,0,0.6*BHI$5+0.4*BHI$5*(BHI26-BHI$7)/(BHI$8-BHI$7))),IF(BHI26&lt;=BHI$8,BHI$5,IF(BHI26&gt;BHI$6,0,0.6*BHI$5+0.4*BHI$5*(BHI26-BHI$7)/(BHI$8-BHI$7))))))</f>
      </c>
      <c r="BHK26" s="126">
        <f>IF(BHI26&lt;&gt;"",BHI$5,0)</f>
      </c>
      <c r="BHL26" s="125">
        <f>IF(BHI$6=0,RANK(BHI26,BHI$12:BHI$42,0),RANK(BHI26,BHI$12:BHI$42,1))</f>
      </c>
      <c r="BHM26" s="126">
        <v>100</v>
      </c>
      <c r="BHN26" s="126">
        <f>IF(COUNTA(BHM$12:BHM$42)=0,0.6*BHM$5,IF(BHM26="",0,IF(BHM$6=0,IF(BHM26&gt;=BHM$8,BHM$5,IF(BHM26&lt;BHM$6,0,0.6*BHM$5+0.4*BHM$5*(BHM26-BHM$7)/(BHM$8-BHM$7))),IF(BHM26&lt;=BHM$8,BHM$5,IF(BHM26&gt;BHM$6,0,0.6*BHM$5+0.4*BHM$5*(BHM26-BHM$7)/(BHM$8-BHM$7))))))</f>
      </c>
      <c r="BHO26" s="126">
        <f>IF(BHM26&lt;&gt;"",BHM$5,0)</f>
      </c>
      <c r="BHP26" s="125">
        <f>IF(BHM$6=0,RANK(BHM26,BHM$12:BHM$42,0),RANK(BHM26,BHM$12:BHM$42,1))</f>
      </c>
      <c r="BHQ26" s="126">
        <v>0.4</v>
      </c>
      <c r="BHR26" s="126">
        <f>IF(COUNTA(BHQ$12:BHQ$42)=0,0.6*BHQ$5,IF(BHQ26="",0,IF(BHQ$6=0,IF(BHQ26&gt;=BHQ$8,BHQ$5,IF(BHQ26&lt;BHQ$6,0,0.6*BHQ$5+0.4*BHQ$5*(BHQ26-BHQ$7)/(BHQ$8-BHQ$7))),IF(BHQ26&lt;=BHQ$8,BHQ$5,IF(BHQ26&gt;BHQ$6,0,0.6*BHQ$5+0.4*BHQ$5*(BHQ26-BHQ$7)/(BHQ$8-BHQ$7))))))</f>
      </c>
      <c r="BHS26" s="126">
        <f>IF(BHQ26&lt;&gt;"",BHQ$5,0)</f>
      </c>
      <c r="BHT26" s="125">
        <f>IF(BHQ$6=0,RANK(BHQ26,BHQ$12:BHQ$42,0),RANK(BHQ26,BHQ$12:BHQ$42,1))</f>
      </c>
      <c r="BHU26" s="126">
        <v>0</v>
      </c>
      <c r="BHV26" s="126">
        <f>IF(COUNTA(BHU$12:BHU$42)=0,0.6*BHU$5,IF(BHU26="",0,IF(BHU$6=0,IF(BHU26&gt;=BHU$8,BHU$5,IF(BHU26&lt;BHU$6,0,0.6*BHU$5+0.4*BHU$5*(BHU26-BHU$7)/(BHU$8-BHU$7))),IF(BHU26&lt;=BHU$8,BHU$5,IF(BHU26&gt;BHU$6,0,0.6*BHU$5+0.4*BHU$5*(BHU26-BHU$7)/(BHU$8-BHU$7))))))</f>
      </c>
      <c r="BHW26" s="126">
        <f>IF(BHU26&lt;&gt;"",BHU$5,0)</f>
      </c>
      <c r="BHX26" s="125">
        <f>IF(BHU$6=0,RANK(BHU26,BHU$12:BHU$42,0),RANK(BHU26,BHU$12:BHU$42,1))</f>
      </c>
      <c r="BHY26" s="126">
        <v>66.7667578125</v>
      </c>
      <c r="BHZ26" s="126">
        <f>IF(COUNTA(BHY$12:BHY$42)=0,0.6*BHY$5,IF(BHY26="",0,IF(BHY$6=0,IF(BHY26&gt;=BHY$8,BHY$5,IF(BHY26&lt;BHY$6,0,0.6*BHY$5+0.4*BHY$5*(BHY26-BHY$7)/(BHY$8-BHY$7))),IF(BHY26&lt;=BHY$8,BHY$5,IF(BHY26&gt;BHY$6,0,0.6*BHY$5+0.4*BHY$5*(BHY26-BHY$7)/(BHY$8-BHY$7))))))</f>
      </c>
      <c r="BIA26" s="126">
        <f>IF(BHY26&lt;&gt;"",BHY$5,0)</f>
      </c>
      <c r="BIB26" s="125">
        <f>IF(BHY$6=0,RANK(BHY26,BHY$12:BHY$42,0),RANK(BHY26,BHY$12:BHY$42,1))</f>
      </c>
      <c r="BIC26" s="126">
        <v>8.829287109375</v>
      </c>
      <c r="BID26" s="126">
        <f>IF(COUNTA(BIC$12:BIC$42)=0,0.6*BIC$5,IF(BIC26="",0,IF(BIC$6=0,IF(BIC26&gt;=BIC$8,BIC$5,IF(BIC26&lt;BIC$6,0,0.6*BIC$5+0.4*BIC$5*(BIC26-BIC$7)/(BIC$8-BIC$7))),IF(BIC26&lt;=BIC$8,BIC$5,IF(BIC26&gt;BIC$6,0,0.6*BIC$5+0.4*BIC$5*(BIC26-BIC$7)/(BIC$8-BIC$7))))))</f>
      </c>
      <c r="BIE26" s="126">
        <f>IF(BIC26&lt;&gt;"",BIC$5,0)</f>
      </c>
      <c r="BIF26" s="125">
        <f>IF(BIC$6=0,RANK(BIC26,BIC$12:BIC$42,0),RANK(BIC26,BIC$12:BIC$42,1))</f>
      </c>
      <c r="BIG26"/>
      <c r="BIH26" s="126">
        <f>IF(COUNTA(BIG$12:BIG$42)=0,0.6*BIG$5,IF(BIG26="",0,IF(BIG$6=0,IF(BIG26&gt;=BIG$8,BIG$5,IF(BIG26&lt;BIG$6,0,0.6*BIG$5+0.4*BIG$5*(BIG26-BIG$7)/(BIG$8-BIG$7))),IF(BIG26&lt;=BIG$8,BIG$5,IF(BIG26&gt;BIG$6,0,0.6*BIG$5+0.4*BIG$5*(BIG26-BIG$7)/(BIG$8-BIG$7))))))</f>
      </c>
      <c r="BII26" s="126">
        <f>IF(BIG26&lt;&gt;"",BIG$5,0)</f>
      </c>
      <c r="BIJ26" s="125">
        <f>IF(BIG$6=0,RANK(BIG26,BIG$12:BIG$42,0),RANK(BIG26,BIG$12:BIG$42,1))</f>
      </c>
      <c r="BIK26"/>
      <c r="BIL26" s="126">
        <f>IF(COUNTA(BIK$12:BIK$42)=0,0.6*BIK$5,IF(BIK26="",0,IF(BIK$6=0,IF(BIK26&gt;=BIK$8,BIK$5,IF(BIK26&lt;BIK$6,0,0.6*BIK$5+0.4*BIK$5*(BIK26-BIK$7)/(BIK$8-BIK$7))),IF(BIK26&lt;=BIK$8,BIK$5,IF(BIK26&gt;BIK$6,0,0.6*BIK$5+0.4*BIK$5*(BIK26-BIK$7)/(BIK$8-BIK$7))))))</f>
      </c>
      <c r="BIM26" s="126">
        <f>IF(BIK26&lt;&gt;"",BIK$5,0)</f>
      </c>
      <c r="BIN26" s="125">
        <f>IF(BIK$6=0,RANK(BIK26,BIK$12:BIK$42,0),RANK(BIK26,BIK$12:BIK$42,1))</f>
      </c>
      <c r="BIO26"/>
      <c r="BIP26" s="126">
        <f>IF(COUNTA(BIO$12:BIO$42)=0,0.6*BIO$5,IF(BIO26="",0,IF(BIO$6=0,IF(BIO26&gt;=BIO$8,BIO$5,IF(BIO26&lt;BIO$6,0,0.6*BIO$5+0.4*BIO$5*(BIO26-BIO$7)/(BIO$8-BIO$7))),IF(BIO26&lt;=BIO$8,BIO$5,IF(BIO26&gt;BIO$6,0,0.6*BIO$5+0.4*BIO$5*(BIO26-BIO$7)/(BIO$8-BIO$7))))))</f>
      </c>
      <c r="BIQ26" s="126">
        <f>IF(BIO26&lt;&gt;"",BIO$5,0)</f>
      </c>
      <c r="BIR26" s="125">
        <f>IF(BIO$6=0,RANK(BIO26,BIO$12:BIO$42,0),RANK(BIO26,BIO$12:BIO$42,1))</f>
      </c>
      <c r="BIS26"/>
      <c r="BIT26" s="126">
        <f>IF(COUNTA(BIS$12:BIS$42)=0,0.6*BIS$5,IF(BIS26="",0,IF(BIS$6=0,IF(BIS26&gt;=BIS$8,BIS$5,IF(BIS26&lt;BIS$6,0,0.6*BIS$5+0.4*BIS$5*(BIS26-BIS$7)/(BIS$8-BIS$7))),IF(BIS26&lt;=BIS$8,BIS$5,IF(BIS26&gt;BIS$6,0,0.6*BIS$5+0.4*BIS$5*(BIS26-BIS$7)/(BIS$8-BIS$7))))))</f>
      </c>
      <c r="BIU26" s="126">
        <f>IF(BIS26&lt;&gt;"",BIS$5,0)</f>
      </c>
      <c r="BIV26" s="125">
        <f>IF(BIS$6=0,RANK(BIS26,BIS$12:BIS$42,0),RANK(BIS26,BIS$12:BIS$42,1))</f>
      </c>
      <c r="BIW26"/>
      <c r="BIX26" s="126">
        <f>IF(COUNTA(BIW$12:BIW$42)=0,0.6*BIW$5,IF(BIW26="",0,IF(BIW$6=0,IF(BIW26&gt;=BIW$8,BIW$5,IF(BIW26&lt;BIW$6,0,0.6*BIW$5+0.4*BIW$5*(BIW26-BIW$7)/(BIW$8-BIW$7))),IF(BIW26&lt;=BIW$8,BIW$5,IF(BIW26&gt;BIW$6,0,0.6*BIW$5+0.4*BIW$5*(BIW26-BIW$7)/(BIW$8-BIW$7))))))</f>
      </c>
      <c r="BIY26" s="126">
        <f>IF(BIW26&lt;&gt;"",BIW$5,0)</f>
      </c>
      <c r="BIZ26" s="125">
        <f>IF(BIW$6=0,RANK(BIW26,BIW$12:BIW$42,0),RANK(BIW26,BIW$12:BIW$42,1))</f>
      </c>
      <c r="BJA26"/>
      <c r="BJB26" s="126">
        <f>IF(COUNTA(BJA$12:BJA$42)=0,0.6*BJA$5,IF(BJA26="",0,IF(BJA$6=0,IF(BJA26&gt;=BJA$8,BJA$5,IF(BJA26&lt;BJA$6,0,0.6*BJA$5+0.4*BJA$5*(BJA26-BJA$7)/(BJA$8-BJA$7))),IF(BJA26&lt;=BJA$8,BJA$5,IF(BJA26&gt;BJA$6,0,0.6*BJA$5+0.4*BJA$5*(BJA26-BJA$7)/(BJA$8-BJA$7))))))</f>
      </c>
      <c r="BJC26" s="126">
        <f>IF(BJA26&lt;&gt;"",BJA$5,0)</f>
      </c>
      <c r="BJD26" s="125">
        <f>IF(BJA$6=0,RANK(BJA26,BJA$12:BJA$42,0),RANK(BJA26,BJA$12:BJA$42,1))</f>
      </c>
      <c r="BJE26"/>
      <c r="BJF26" s="126">
        <f>IF(COUNTA(BJE$12:BJE$42)=0,0.6*BJE$5,IF(BJE26="",0,IF(BJE$6=0,IF(BJE26&gt;=BJE$8,BJE$5,IF(BJE26&lt;BJE$6,0,0.6*BJE$5+0.4*BJE$5*(BJE26-BJE$7)/(BJE$8-BJE$7))),IF(BJE26&lt;=BJE$8,BJE$5,IF(BJE26&gt;BJE$6,0,0.6*BJE$5+0.4*BJE$5*(BJE26-BJE$7)/(BJE$8-BJE$7))))))</f>
      </c>
      <c r="BJG26" s="126">
        <f>IF(BJE26&lt;&gt;"",BJE$5,0)</f>
      </c>
      <c r="BJH26" s="125">
        <f>IF(BJE$6=0,RANK(BJE26,BJE$12:BJE$42,0),RANK(BJE26,BJE$12:BJE$42,1))</f>
      </c>
      <c r="BJI26"/>
      <c r="BJJ26" s="126">
        <f>IF(COUNTA(BJI$12:BJI$42)=0,0.6*BJI$5,IF(BJI26="",0,IF(BJI$6=0,IF(BJI26&gt;=BJI$8,BJI$5,IF(BJI26&lt;BJI$6,0,0.6*BJI$5+0.4*BJI$5*(BJI26-BJI$7)/(BJI$8-BJI$7))),IF(BJI26&lt;=BJI$8,BJI$5,IF(BJI26&gt;BJI$6,0,0.6*BJI$5+0.4*BJI$5*(BJI26-BJI$7)/(BJI$8-BJI$7))))))</f>
      </c>
      <c r="BJK26" s="126">
        <f>IF(BJI26&lt;&gt;"",BJI$5,0)</f>
      </c>
      <c r="BJL26" s="125">
        <f>IF(BJI$6=0,RANK(BJI26,BJI$12:BJI$42,0),RANK(BJI26,BJI$12:BJI$42,1))</f>
      </c>
      <c r="BJM26"/>
      <c r="BJN26" s="126">
        <f>IF(COUNTA(BJM$12:BJM$42)=0,0.6*BJM$5,IF(BJM26="",0,IF(BJM$6=0,IF(BJM26&gt;=BJM$8,BJM$5,IF(BJM26&lt;BJM$6,0,0.6*BJM$5+0.4*BJM$5*(BJM26-BJM$7)/(BJM$8-BJM$7))),IF(BJM26&lt;=BJM$8,BJM$5,IF(BJM26&gt;BJM$6,0,0.6*BJM$5+0.4*BJM$5*(BJM26-BJM$7)/(BJM$8-BJM$7))))))</f>
      </c>
      <c r="BJO26" s="126">
        <f>IF(BJM26&lt;&gt;"",BJM$5,0)</f>
      </c>
      <c r="BJP26" s="125">
        <f>IF(BJM$6=0,RANK(BJM26,BJM$12:BJM$42,0),RANK(BJM26,BJM$12:BJM$42,1))</f>
      </c>
      <c r="BJQ26"/>
      <c r="BJR26" s="126">
        <f>IF(COUNTA(BJQ$12:BJQ$42)=0,0.6*BJQ$5,IF(BJQ26="",0,IF(BJQ$6=0,IF(BJQ26&gt;=BJQ$8,BJQ$5,IF(BJQ26&lt;BJQ$6,0,0.6*BJQ$5+0.4*BJQ$5*(BJQ26-BJQ$7)/(BJQ$8-BJQ$7))),IF(BJQ26&lt;=BJQ$8,BJQ$5,IF(BJQ26&gt;BJQ$6,0,0.6*BJQ$5+0.4*BJQ$5*(BJQ26-BJQ$7)/(BJQ$8-BJQ$7))))))</f>
      </c>
      <c r="BJS26" s="126">
        <f>IF(BJQ26&lt;&gt;"",BJQ$5,0)</f>
      </c>
      <c r="BJT26" s="125">
        <f>IF(BJQ$6=0,RANK(BJQ26,BJQ$12:BJQ$42,0),RANK(BJQ26,BJQ$12:BJQ$42,1))</f>
      </c>
      <c r="BJU26"/>
      <c r="BJV26" s="126">
        <f>IF(COUNTA(BJU$12:BJU$42)=0,0.6*BJU$5,IF(BJU26="",0,IF(BJU$6=0,IF(BJU26&gt;=BJU$8,BJU$5,IF(BJU26&lt;BJU$6,0,0.6*BJU$5+0.4*BJU$5*(BJU26-BJU$7)/(BJU$8-BJU$7))),IF(BJU26&lt;=BJU$8,BJU$5,IF(BJU26&gt;BJU$6,0,0.6*BJU$5+0.4*BJU$5*(BJU26-BJU$7)/(BJU$8-BJU$7))))))</f>
      </c>
      <c r="BJW26" s="126">
        <f>IF(BJU26&lt;&gt;"",BJU$5,0)</f>
      </c>
      <c r="BJX26" s="125">
        <f>IF(BJU$6=0,RANK(BJU26,BJU$12:BJU$42,0),RANK(BJU26,BJU$12:BJU$42,1))</f>
      </c>
      <c r="BJY26" s="126">
        <v>98.28</v>
      </c>
      <c r="BJZ26" s="126">
        <f>IF(COUNTA(BJY$12:BJY$42)=0,0.6*BJY$5,IF(BJY26="",0,IF(BJY$6=0,IF(BJY26&gt;=BJY$8,BJY$5,IF(BJY26&lt;BJY$6,0,0.6*BJY$5+0.4*BJY$5*(BJY26-BJY$7)/(BJY$8-BJY$7))),IF(BJY26&lt;=BJY$8,BJY$5,IF(BJY26&gt;BJY$6,0,0.6*BJY$5+0.4*BJY$5*(BJY26-BJY$7)/(BJY$8-BJY$7))))))</f>
      </c>
      <c r="BKA26" s="126">
        <f>IF(BJY26&lt;&gt;"",BJY$5,0)</f>
      </c>
      <c r="BKB26" s="125">
        <f>IF(BJY$6=0,RANK(BJY26,BJY$12:BJY$42,0),RANK(BJY26,BJY$12:BJY$42,1))</f>
      </c>
      <c r="BKC26"/>
      <c r="BKD26" s="126">
        <f>IF(COUNTA(BKC$12:BKC$42)=0,0.6*BKC$5,IF(BKC26="",0,IF(BKC$6=0,IF(BKC26&gt;=BKC$8,BKC$5,IF(BKC26&lt;BKC$6,0,0.6*BKC$5+0.4*BKC$5*(BKC26-BKC$7)/(BKC$8-BKC$7))),IF(BKC26&lt;=BKC$8,BKC$5,IF(BKC26&gt;BKC$6,0,0.6*BKC$5+0.4*BKC$5*(BKC26-BKC$7)/(BKC$8-BKC$7))))))</f>
      </c>
      <c r="BKE26" s="126">
        <f>IF(BKC26&lt;&gt;"",BKC$5,0)</f>
      </c>
      <c r="BKF26" s="125">
        <f>IF(BKC$6=0,RANK(BKC26,BKC$12:BKC$42,0),RANK(BKC26,BKC$12:BKC$42,1))</f>
      </c>
      <c r="BKG26"/>
      <c r="BKH26" s="126">
        <f>IF(COUNTA(BKG$12:BKG$42)=0,0.6*BKG$5,IF(BKG26="",0,IF(BKG$6=0,IF(BKG26&gt;=BKG$8,BKG$5,IF(BKG26&lt;BKG$6,0,0.6*BKG$5+0.4*BKG$5*(BKG26-BKG$7)/(BKG$8-BKG$7))),IF(BKG26&lt;=BKG$8,BKG$5,IF(BKG26&gt;BKG$6,0,0.6*BKG$5+0.4*BKG$5*(BKG26-BKG$7)/(BKG$8-BKG$7))))))</f>
      </c>
      <c r="BKI26" s="126">
        <f>IF(BKG26&lt;&gt;"",BKG$5,0)</f>
      </c>
      <c r="BKJ26" s="125">
        <f>IF(BKG$6=0,RANK(BKG26,BKG$12:BKG$42,0),RANK(BKG26,BKG$12:BKG$42,1))</f>
      </c>
      <c r="BKK26"/>
      <c r="BKL26" s="126">
        <f>IF(COUNTA(BKK$12:BKK$42)=0,0.6*BKK$5,IF(BKK26="",0,IF(BKK$6=0,IF(BKK26&gt;=BKK$8,BKK$5,IF(BKK26&lt;BKK$6,0,0.6*BKK$5+0.4*BKK$5*(BKK26-BKK$7)/(BKK$8-BKK$7))),IF(BKK26&lt;=BKK$8,BKK$5,IF(BKK26&gt;BKK$6,0,0.6*BKK$5+0.4*BKK$5*(BKK26-BKK$7)/(BKK$8-BKK$7))))))</f>
      </c>
      <c r="BKM26" s="126">
        <f>IF(BKK26&lt;&gt;"",BKK$5,0)</f>
      </c>
      <c r="BKN26" s="125">
        <f>IF(BKK$6=0,RANK(BKK26,BKK$12:BKK$42,0),RANK(BKK26,BKK$12:BKK$42,1))</f>
      </c>
      <c r="BKO26" s="126">
        <v>100</v>
      </c>
      <c r="BKP26" s="126">
        <f>IF(COUNTA(BKO$12:BKO$42)=0,0.6*BKO$5,IF(BKO26="",0,IF(BKO$6=0,IF(BKO26&gt;=BKO$8,BKO$5,IF(BKO26&lt;BKO$6,0,0.6*BKO$5+0.4*BKO$5*(BKO26-BKO$7)/(BKO$8-BKO$7))),IF(BKO26&lt;=BKO$8,BKO$5,IF(BKO26&gt;BKO$6,0,0.6*BKO$5+0.4*BKO$5*(BKO26-BKO$7)/(BKO$8-BKO$7))))))</f>
      </c>
      <c r="BKQ26" s="126">
        <f>IF(BKO26&lt;&gt;"",BKO$5,0)</f>
      </c>
      <c r="BKR26" s="125">
        <f>IF(BKO$6=0,RANK(BKO26,BKO$12:BKO$42,0),RANK(BKO26,BKO$12:BKO$42,1))</f>
      </c>
      <c r="BKS26" s="126">
        <v>100</v>
      </c>
      <c r="BKT26" s="126">
        <f>IF(COUNTA(BKS$12:BKS$42)=0,0.6*BKS$5,IF(BKS26="",0,IF(BKS$6=0,IF(BKS26&gt;=BKS$8,BKS$5,IF(BKS26&lt;BKS$6,0,0.6*BKS$5+0.4*BKS$5*(BKS26-BKS$7)/(BKS$8-BKS$7))),IF(BKS26&lt;=BKS$8,BKS$5,IF(BKS26&gt;BKS$6,0,0.6*BKS$5+0.4*BKS$5*(BKS26-BKS$7)/(BKS$8-BKS$7))))))</f>
      </c>
      <c r="BKU26" s="126">
        <f>IF(BKS26&lt;&gt;"",BKS$5,0)</f>
      </c>
      <c r="BKV26" s="125">
        <f>IF(BKS$6=0,RANK(BKS26,BKS$12:BKS$42,0),RANK(BKS26,BKS$12:BKS$42,1))</f>
      </c>
      <c r="BKW26" s="126">
        <v>1.99</v>
      </c>
      <c r="BKX26" s="126">
        <f>IF(COUNTA(BKW$12:BKW$42)=0,0.6*BKW$5,IF(BKW26="",0,IF(BKW$6=0,IF(BKW26&gt;=BKW$8,BKW$5,IF(BKW26&lt;BKW$6,0,0.6*BKW$5+0.4*BKW$5*(BKW26-BKW$7)/(BKW$8-BKW$7))),IF(BKW26&lt;=BKW$8,BKW$5,IF(BKW26&gt;BKW$6,0,0.6*BKW$5+0.4*BKW$5*(BKW26-BKW$7)/(BKW$8-BKW$7))))))</f>
      </c>
      <c r="BKY26" s="126">
        <f>IF(BKW26&lt;&gt;"",BKW$5,0)</f>
      </c>
      <c r="BKZ26" s="125">
        <f>IF(BKW$6=0,RANK(BKW26,BKW$12:BKW$42,0),RANK(BKW26,BKW$12:BKW$42,1))</f>
      </c>
      <c r="BLA26" s="126">
        <v>100</v>
      </c>
      <c r="BLB26" s="126">
        <f>IF(COUNTA(BLA$12:BLA$42)=0,0.6*BLA$5,IF(BLA26="",0,IF(BLA$6=0,IF(BLA26&gt;=BLA$8,BLA$5,IF(BLA26&lt;BLA$6,0,0.6*BLA$5+0.4*BLA$5*(BLA26-BLA$7)/(BLA$8-BLA$7))),IF(BLA26&lt;=BLA$8,BLA$5,IF(BLA26&gt;BLA$6,0,0.6*BLA$5+0.4*BLA$5*(BLA26-BLA$7)/(BLA$8-BLA$7))))))</f>
      </c>
      <c r="BLC26" s="126">
        <f>IF(BLA26&lt;&gt;"",BLA$5,0)</f>
      </c>
      <c r="BLD26" s="125">
        <f>IF(BLA$6=0,RANK(BLA26,BLA$12:BLA$42,0),RANK(BLA26,BLA$12:BLA$42,1))</f>
      </c>
      <c r="BLE26" s="126">
        <v>100</v>
      </c>
      <c r="BLF26" s="126">
        <f>IF(COUNTA(BLE$12:BLE$42)=0,0.6*BLE$5,IF(BLE26="",0,IF(BLE$6=0,IF(BLE26&gt;=BLE$8,BLE$5,IF(BLE26&lt;BLE$6,0,0.6*BLE$5+0.4*BLE$5*(BLE26-BLE$7)/(BLE$8-BLE$7))),IF(BLE26&lt;=BLE$8,BLE$5,IF(BLE26&gt;BLE$6,0,0.6*BLE$5+0.4*BLE$5*(BLE26-BLE$7)/(BLE$8-BLE$7))))))</f>
      </c>
      <c r="BLG26" s="126">
        <f>IF(BLE26&lt;&gt;"",BLE$5,0)</f>
      </c>
      <c r="BLH26" s="125">
        <f>IF(BLE$6=0,RANK(BLE26,BLE$12:BLE$42,0),RANK(BLE26,BLE$12:BLE$42,1))</f>
      </c>
      <c r="BLI26" s="126">
        <v>2.56</v>
      </c>
      <c r="BLJ26" s="126">
        <f>IF(COUNTA(BLI$12:BLI$42)=0,0.6*BLI$5,IF(BLI26="",0,IF(BLI$6=0,IF(BLI26&gt;=BLI$8,BLI$5,IF(BLI26&lt;BLI$6,0,0.6*BLI$5+0.4*BLI$5*(BLI26-BLI$7)/(BLI$8-BLI$7))),IF(BLI26&lt;=BLI$8,BLI$5,IF(BLI26&gt;BLI$6,0,0.6*BLI$5+0.4*BLI$5*(BLI26-BLI$7)/(BLI$8-BLI$7))))))</f>
      </c>
      <c r="BLK26" s="126">
        <f>IF(BLI26&lt;&gt;"",BLI$5,0)</f>
      </c>
      <c r="BLL26" s="125">
        <f>IF(BLI$6=0,RANK(BLI26,BLI$12:BLI$42,0),RANK(BLI26,BLI$12:BLI$42,1))</f>
      </c>
      <c r="BLM26" s="126">
        <v>100</v>
      </c>
      <c r="BLN26" s="126">
        <f>IF(COUNTA(BLM$12:BLM$42)=0,0.6*BLM$5,IF(BLM26="",0,IF(BLM$6=0,IF(BLM26&gt;=BLM$8,BLM$5,IF(BLM26&lt;BLM$6,0,0.6*BLM$5+0.4*BLM$5*(BLM26-BLM$7)/(BLM$8-BLM$7))),IF(BLM26&lt;=BLM$8,BLM$5,IF(BLM26&gt;BLM$6,0,0.6*BLM$5+0.4*BLM$5*(BLM26-BLM$7)/(BLM$8-BLM$7))))))</f>
      </c>
      <c r="BLO26" s="126">
        <f>IF(BLM26&lt;&gt;"",BLM$5,0)</f>
      </c>
      <c r="BLP26" s="125">
        <f>IF(BLM$6=0,RANK(BLM26,BLM$12:BLM$42,0),RANK(BLM26,BLM$12:BLM$42,1))</f>
      </c>
      <c r="BLQ26" s="126">
        <v>0.54</v>
      </c>
      <c r="BLR26" s="126">
        <f>IF(COUNTA(BLQ$12:BLQ$42)=0,0.6*BLQ$5,IF(BLQ26="",0,IF(BLQ$6=0,IF(BLQ26&gt;=BLQ$8,BLQ$5,IF(BLQ26&lt;BLQ$6,0,0.6*BLQ$5+0.4*BLQ$5*(BLQ26-BLQ$7)/(BLQ$8-BLQ$7))),IF(BLQ26&lt;=BLQ$8,BLQ$5,IF(BLQ26&gt;BLQ$6,0,0.6*BLQ$5+0.4*BLQ$5*(BLQ26-BLQ$7)/(BLQ$8-BLQ$7))))))</f>
      </c>
      <c r="BLS26" s="126">
        <f>IF(BLQ26&lt;&gt;"",BLQ$5,0)</f>
      </c>
      <c r="BLT26" s="125">
        <f>IF(BLQ$6=0,RANK(BLQ26,BLQ$12:BLQ$42,0),RANK(BLQ26,BLQ$12:BLQ$42,1))</f>
      </c>
      <c r="BLU26" s="126">
        <v>0</v>
      </c>
      <c r="BLV26" s="126">
        <f>IF(COUNTA(BLU$12:BLU$42)=0,0.6*BLU$5,IF(BLU26="",0,IF(BLU$6=0,IF(BLU26&gt;=BLU$8,BLU$5,IF(BLU26&lt;BLU$6,0,0.6*BLU$5+0.4*BLU$5*(BLU26-BLU$7)/(BLU$8-BLU$7))),IF(BLU26&lt;=BLU$8,BLU$5,IF(BLU26&gt;BLU$6,0,0.6*BLU$5+0.4*BLU$5*(BLU26-BLU$7)/(BLU$8-BLU$7))))))</f>
      </c>
      <c r="BLW26" s="126">
        <f>IF(BLU26&lt;&gt;"",BLU$5,0)</f>
      </c>
      <c r="BLX26" s="125">
        <f>IF(BLU$6=0,RANK(BLU26,BLU$12:BLU$42,0),RANK(BLU26,BLU$12:BLU$42,1))</f>
      </c>
      <c r="BLY26" s="126">
        <v>67.759169921875</v>
      </c>
      <c r="BLZ26" s="126">
        <f>IF(COUNTA(BLY$12:BLY$42)=0,0.6*BLY$5,IF(BLY26="",0,IF(BLY$6=0,IF(BLY26&gt;=BLY$8,BLY$5,IF(BLY26&lt;BLY$6,0,0.6*BLY$5+0.4*BLY$5*(BLY26-BLY$7)/(BLY$8-BLY$7))),IF(BLY26&lt;=BLY$8,BLY$5,IF(BLY26&gt;BLY$6,0,0.6*BLY$5+0.4*BLY$5*(BLY26-BLY$7)/(BLY$8-BLY$7))))))</f>
      </c>
      <c r="BMA26" s="126">
        <f>IF(BLY26&lt;&gt;"",BLY$5,0)</f>
      </c>
      <c r="BMB26" s="125">
        <f>IF(BLY$6=0,RANK(BLY26,BLY$12:BLY$42,0),RANK(BLY26,BLY$12:BLY$42,1))</f>
      </c>
      <c r="BMC26" s="126">
        <v>10.998720703125</v>
      </c>
      <c r="BMD26" s="126">
        <f>IF(COUNTA(BMC$12:BMC$42)=0,0.6*BMC$5,IF(BMC26="",0,IF(BMC$6=0,IF(BMC26&gt;=BMC$8,BMC$5,IF(BMC26&lt;BMC$6,0,0.6*BMC$5+0.4*BMC$5*(BMC26-BMC$7)/(BMC$8-BMC$7))),IF(BMC26&lt;=BMC$8,BMC$5,IF(BMC26&gt;BMC$6,0,0.6*BMC$5+0.4*BMC$5*(BMC26-BMC$7)/(BMC$8-BMC$7))))))</f>
      </c>
      <c r="BME26" s="126">
        <f>IF(BMC26&lt;&gt;"",BMC$5,0)</f>
      </c>
      <c r="BMF26" s="125">
        <f>IF(BMC$6=0,RANK(BMC26,BMC$12:BMC$42,0),RANK(BMC26,BMC$12:BMC$42,1))</f>
      </c>
      <c r="BMG26" s="126">
        <v>13.63</v>
      </c>
      <c r="BMH26" s="126">
        <f>IF(COUNTA(BMG$12:BMG$42)=0,0.6*BMG$5,IF(BMG26="",0,IF(AND(BMG26&gt;=BMG$7,BMG26&lt;=BMG$8),BMG$5,0)))</f>
      </c>
      <c r="BMI26" s="126">
        <f>IF(BMG26&lt;&gt;"",BMG$5,0)</f>
      </c>
      <c r="BMJ26" s="125">
        <f>IF(BMG$6=0,RANK(BMG26,BMG$12:BMG$42,0),RANK(BMG26,BMG$12:BMG$42,1))</f>
      </c>
      <c r="BMK26" s="126">
        <v>98.73</v>
      </c>
      <c r="BML26" s="126">
        <f>IF(COUNTA(BMK$12:BMK$42)=0,0.6*BMK$5,IF(BMK26="",0,IF(BMK$6=0,IF(BMK26&gt;=BMK$8,BMK$5,IF(BMK26&lt;BMK$6,0,0.6*BMK$5+0.4*BMK$5*(BMK26-BMK$7)/(BMK$8-BMK$7))),IF(BMK26&lt;=BMK$8,BMK$5,IF(BMK26&gt;BMK$6,0,0.6*BMK$5+0.4*BMK$5*(BMK26-BMK$7)/(BMK$8-BMK$7))))))</f>
      </c>
      <c r="BMM26" s="126">
        <f>IF(BMK26&lt;&gt;"",BMK$5,0)</f>
      </c>
      <c r="BMN26" s="125">
        <f>IF(BMK$6=0,RANK(BMK26,BMK$12:BMK$42,0),RANK(BMK26,BMK$12:BMK$42,1))</f>
      </c>
      <c r="BMO26"/>
      <c r="BMP26" s="126">
        <f>IF(COUNTA(BMO$12:BMO$42)=0,0.6*BMO$5,IF(BMO26="",0,IF(BMO$6=0,IF(BMO26&gt;=BMO$8,BMO$5,IF(BMO26&lt;BMO$6,0,0.6*BMO$5+0.4*BMO$5*(BMO26-BMO$7)/(BMO$8-BMO$7))),IF(BMO26&lt;=BMO$8,BMO$5,IF(BMO26&gt;BMO$6,0,0.6*BMO$5+0.4*BMO$5*(BMO26-BMO$7)/(BMO$8-BMO$7))))))</f>
      </c>
      <c r="BMQ26" s="126">
        <f>IF(BMO26&lt;&gt;"",BMO$5,0)</f>
      </c>
      <c r="BMR26" s="125">
        <f>IF(BMO$6=0,RANK(BMO26,BMO$12:BMO$42,0),RANK(BMO26,BMO$12:BMO$42,1))</f>
      </c>
      <c r="BMS26"/>
      <c r="BMT26" s="126">
        <f>IF(COUNTA(BMS$12:BMS$42)=0,0.6*BMS$5,IF(BMS26="",0,IF(BMS$6=0,IF(BMS26&gt;=BMS$8,BMS$5,IF(BMS26&lt;BMS$6,0,0.6*BMS$5+0.4*BMS$5*(BMS26-BMS$7)/(BMS$8-BMS$7))),IF(BMS26&lt;=BMS$8,BMS$5,IF(BMS26&gt;BMS$6,0,0.6*BMS$5+0.4*BMS$5*(BMS26-BMS$7)/(BMS$8-BMS$7))))))</f>
      </c>
      <c r="BMU26" s="126">
        <f>IF(BMS26&lt;&gt;"",BMS$5,0)</f>
      </c>
      <c r="BMV26" s="125">
        <f>IF(BMS$6=0,RANK(BMS26,BMS$12:BMS$42,0),RANK(BMS26,BMS$12:BMS$42,1))</f>
      </c>
      <c r="BMW26"/>
      <c r="BMX26" s="126">
        <f>IF(COUNTA(BMW$12:BMW$42)=0,0.6*BMW$5,IF(BMW26="",0,IF(BMW$6=0,IF(BMW26&gt;=BMW$8,BMW$5,IF(BMW26&lt;BMW$6,0,0.6*BMW$5+0.4*BMW$5*(BMW26-BMW$7)/(BMW$8-BMW$7))),IF(BMW26&lt;=BMW$8,BMW$5,IF(BMW26&gt;BMW$6,0,0.6*BMW$5+0.4*BMW$5*(BMW26-BMW$7)/(BMW$8-BMW$7))))))</f>
      </c>
      <c r="BMY26" s="126">
        <f>IF(BMW26&lt;&gt;"",BMW$5,0)</f>
      </c>
      <c r="BMZ26" s="125">
        <f>IF(BMW$6=0,RANK(BMW26,BMW$12:BMW$42,0),RANK(BMW26,BMW$12:BMW$42,1))</f>
      </c>
      <c r="BNA26" s="126">
        <v>100</v>
      </c>
      <c r="BNB26" s="126">
        <f>IF(COUNTA(BNA$12:BNA$42)=0,0.6*BNA$5,IF(BNA26="",0,IF(BNA$6=0,IF(BNA26&gt;=BNA$8,BNA$5,IF(BNA26&lt;BNA$6,0,0.6*BNA$5+0.4*BNA$5*(BNA26-BNA$7)/(BNA$8-BNA$7))),IF(BNA26&lt;=BNA$8,BNA$5,IF(BNA26&gt;BNA$6,0,0.6*BNA$5+0.4*BNA$5*(BNA26-BNA$7)/(BNA$8-BNA$7))))))</f>
      </c>
      <c r="BNC26" s="126">
        <f>IF(BNA26&lt;&gt;"",BNA$5,0)</f>
      </c>
      <c r="BND26" s="125">
        <f>IF(BNA$6=0,RANK(BNA26,BNA$12:BNA$42,0),RANK(BNA26,BNA$12:BNA$42,1))</f>
      </c>
      <c r="BNE26" s="126">
        <v>100</v>
      </c>
      <c r="BNF26" s="126">
        <f>IF(COUNTA(BNE$12:BNE$42)=0,0.6*BNE$5,IF(BNE26="",0,IF(BNE$6=0,IF(BNE26&gt;=BNE$8,BNE$5,IF(BNE26&lt;BNE$6,0,0.6*BNE$5+0.4*BNE$5*(BNE26-BNE$7)/(BNE$8-BNE$7))),IF(BNE26&lt;=BNE$8,BNE$5,IF(BNE26&gt;BNE$6,0,0.6*BNE$5+0.4*BNE$5*(BNE26-BNE$7)/(BNE$8-BNE$7))))))</f>
      </c>
      <c r="BNG26" s="126">
        <f>IF(BNE26&lt;&gt;"",BNE$5,0)</f>
      </c>
      <c r="BNH26" s="125">
        <f>IF(BNE$6=0,RANK(BNE26,BNE$12:BNE$42,0),RANK(BNE26,BNE$12:BNE$42,1))</f>
      </c>
      <c r="BNI26" s="126">
        <v>0.0199</v>
      </c>
      <c r="BNJ26" s="126">
        <f>IF(COUNTA(BNI$12:BNI$42)=0,0.6*BNI$5,IF(BNI26="",0,IF(BNI$6=0,IF(BNI26&gt;=BNI$8,BNI$5,IF(BNI26&lt;BNI$6,0,0.6*BNI$5+0.4*BNI$5*(BNI26-BNI$7)/(BNI$8-BNI$7))),IF(BNI26&lt;=BNI$8,BNI$5,IF(BNI26&gt;BNI$6,0,0.6*BNI$5+0.4*BNI$5*(BNI26-BNI$7)/(BNI$8-BNI$7))))))</f>
      </c>
      <c r="BNK26" s="126">
        <f>IF(BNI26&lt;&gt;"",BNI$5,0)</f>
      </c>
      <c r="BNL26" s="125">
        <f>IF(BNI$6=0,RANK(BNI26,BNI$12:BNI$42,0),RANK(BNI26,BNI$12:BNI$42,1))</f>
      </c>
      <c r="BNM26" s="126">
        <v>100</v>
      </c>
      <c r="BNN26" s="126">
        <f>IF(COUNTA(BNM$12:BNM$42)=0,0.6*BNM$5,IF(BNM26="",0,IF(BNM$6=0,IF(BNM26&gt;=BNM$8,BNM$5,IF(BNM26&lt;BNM$6,0,0.6*BNM$5+0.4*BNM$5*(BNM26-BNM$7)/(BNM$8-BNM$7))),IF(BNM26&lt;=BNM$8,BNM$5,IF(BNM26&gt;BNM$6,0,0.6*BNM$5+0.4*BNM$5*(BNM26-BNM$7)/(BNM$8-BNM$7))))))</f>
      </c>
      <c r="BNO26" s="126">
        <f>IF(BNM26&lt;&gt;"",BNM$5,0)</f>
      </c>
      <c r="BNP26" s="125">
        <f>IF(BNM$6=0,RANK(BNM26,BNM$12:BNM$42,0),RANK(BNM26,BNM$12:BNM$42,1))</f>
      </c>
      <c r="BNQ26" s="126">
        <v>100</v>
      </c>
      <c r="BNR26" s="126">
        <f>IF(COUNTA(BNQ$12:BNQ$42)=0,0.6*BNQ$5,IF(BNQ26="",0,IF(BNQ$6=0,IF(BNQ26&gt;=BNQ$8,BNQ$5,IF(BNQ26&lt;BNQ$6,0,0.6*BNQ$5+0.4*BNQ$5*(BNQ26-BNQ$7)/(BNQ$8-BNQ$7))),IF(BNQ26&lt;=BNQ$8,BNQ$5,IF(BNQ26&gt;BNQ$6,0,0.6*BNQ$5+0.4*BNQ$5*(BNQ26-BNQ$7)/(BNQ$8-BNQ$7))))))</f>
      </c>
      <c r="BNS26" s="126">
        <f>IF(BNQ26&lt;&gt;"",BNQ$5,0)</f>
      </c>
      <c r="BNT26" s="125">
        <f>IF(BNQ$6=0,RANK(BNQ26,BNQ$12:BNQ$42,0),RANK(BNQ26,BNQ$12:BNQ$42,1))</f>
      </c>
      <c r="BNU26" s="126">
        <v>1.61</v>
      </c>
      <c r="BNV26" s="126">
        <f>IF(COUNTA(BNU$12:BNU$42)=0,0.6*BNU$5,IF(BNU26="",0,IF(BNU$6=0,IF(BNU26&gt;=BNU$8,BNU$5,IF(BNU26&lt;BNU$6,0,0.6*BNU$5+0.4*BNU$5*(BNU26-BNU$7)/(BNU$8-BNU$7))),IF(BNU26&lt;=BNU$8,BNU$5,IF(BNU26&gt;BNU$6,0,0.6*BNU$5+0.4*BNU$5*(BNU26-BNU$7)/(BNU$8-BNU$7))))))</f>
      </c>
      <c r="BNW26" s="126">
        <f>IF(BNU26&lt;&gt;"",BNU$5,0)</f>
      </c>
      <c r="BNX26" s="125">
        <f>IF(BNU$6=0,RANK(BNU26,BNU$12:BNU$42,0),RANK(BNU26,BNU$12:BNU$42,1))</f>
      </c>
      <c r="BNY26" s="126">
        <v>100</v>
      </c>
      <c r="BNZ26" s="126">
        <f>IF(COUNTA(BNY$12:BNY$42)=0,0.6*BNY$5,IF(BNY26="",0,IF(BNY$6=0,IF(BNY26&gt;=BNY$8,BNY$5,IF(BNY26&lt;BNY$6,0,0.6*BNY$5+0.4*BNY$5*(BNY26-BNY$7)/(BNY$8-BNY$7))),IF(BNY26&lt;=BNY$8,BNY$5,IF(BNY26&gt;BNY$6,0,0.6*BNY$5+0.4*BNY$5*(BNY26-BNY$7)/(BNY$8-BNY$7))))))</f>
      </c>
      <c r="BOA26" s="126">
        <f>IF(BNY26&lt;&gt;"",BNY$5,0)</f>
      </c>
      <c r="BOB26" s="125">
        <f>IF(BNY$6=0,RANK(BNY26,BNY$12:BNY$42,0),RANK(BNY26,BNY$12:BNY$42,1))</f>
      </c>
      <c r="BOC26" s="126">
        <v>0.44</v>
      </c>
      <c r="BOD26" s="126">
        <f>IF(COUNTA(BOC$12:BOC$42)=0,0.6*BOC$5,IF(BOC26="",0,IF(BOC$6=0,IF(BOC26&gt;=BOC$8,BOC$5,IF(BOC26&lt;BOC$6,0,0.6*BOC$5+0.4*BOC$5*(BOC26-BOC$7)/(BOC$8-BOC$7))),IF(BOC26&lt;=BOC$8,BOC$5,IF(BOC26&gt;BOC$6,0,0.6*BOC$5+0.4*BOC$5*(BOC26-BOC$7)/(BOC$8-BOC$7))))))</f>
      </c>
      <c r="BOE26" s="126">
        <f>IF(BOC26&lt;&gt;"",BOC$5,0)</f>
      </c>
      <c r="BOF26" s="125">
        <f>IF(BOC$6=0,RANK(BOC26,BOC$12:BOC$42,0),RANK(BOC26,BOC$12:BOC$42,1))</f>
      </c>
      <c r="BOG26" s="126">
        <v>0</v>
      </c>
      <c r="BOH26" s="126">
        <f>IF(COUNTA(BOG$12:BOG$42)=0,0.6*BOG$5,IF(BOG26="",0,IF(BOG$6=0,IF(BOG26&gt;=BOG$8,BOG$5,IF(BOG26&lt;BOG$6,0,0.6*BOG$5+0.4*BOG$5*(BOG26-BOG$7)/(BOG$8-BOG$7))),IF(BOG26&lt;=BOG$8,BOG$5,IF(BOG26&gt;BOG$6,0,0.6*BOG$5+0.4*BOG$5*(BOG26-BOG$7)/(BOG$8-BOG$7))))))</f>
      </c>
      <c r="BOI26" s="126">
        <f>IF(BOG26&lt;&gt;"",BOG$5,0)</f>
      </c>
      <c r="BOJ26" s="125">
        <f>IF(BOG$6=0,RANK(BOG26,BOG$12:BOG$42,0),RANK(BOG26,BOG$12:BOG$42,1))</f>
      </c>
      <c r="BOK26" s="126">
        <v>56.958203125</v>
      </c>
      <c r="BOL26" s="126">
        <f>IF(COUNTA(BOK$12:BOK$42)=0,0.6*BOK$5,IF(BOK26="",0,IF(BOK$6=0,IF(BOK26&gt;=BOK$8,BOK$5,IF(BOK26&lt;BOK$6,0,0.6*BOK$5+0.4*BOK$5*(BOK26-BOK$7)/(BOK$8-BOK$7))),IF(BOK26&lt;=BOK$8,BOK$5,IF(BOK26&gt;BOK$6,0,0.6*BOK$5+0.4*BOK$5*(BOK26-BOK$7)/(BOK$8-BOK$7))))))</f>
      </c>
      <c r="BOM26" s="126">
        <f>IF(BOK26&lt;&gt;"",BOK$5,0)</f>
      </c>
      <c r="BON26" s="125">
        <f>IF(BOK$6=0,RANK(BOK26,BOK$12:BOK$42,0),RANK(BOK26,BOK$12:BOK$42,1))</f>
      </c>
      <c r="BOO26" s="126">
        <v>7.999716796875</v>
      </c>
      <c r="BOP26" s="126">
        <f>IF(COUNTA(BOO$12:BOO$42)=0,0.6*BOO$5,IF(BOO26="",0,IF(BOO$6=0,IF(BOO26&gt;=BOO$8,BOO$5,IF(BOO26&lt;BOO$6,0,0.6*BOO$5+0.4*BOO$5*(BOO26-BOO$7)/(BOO$8-BOO$7))),IF(BOO26&lt;=BOO$8,BOO$5,IF(BOO26&gt;BOO$6,0,0.6*BOO$5+0.4*BOO$5*(BOO26-BOO$7)/(BOO$8-BOO$7))))))</f>
      </c>
      <c r="BOQ26" s="126">
        <f>IF(BOO26&lt;&gt;"",BOO$5,0)</f>
      </c>
      <c r="BOR26" s="125">
        <f>IF(BOO$6=0,RANK(BOO26,BOO$12:BOO$42,0),RANK(BOO26,BOO$12:BOO$42,1))</f>
      </c>
      <c r="BOS26" s="126">
        <v>98.71</v>
      </c>
      <c r="BOT26" s="126">
        <f>IF(COUNTA(BOS$12:BOS$42)=0,0.6*BOS$5,IF(BOS26="",0,IF(BOS$6=0,IF(BOS26&gt;=BOS$8,BOS$5,IF(BOS26&lt;BOS$6,0,0.6*BOS$5+0.4*BOS$5*(BOS26-BOS$7)/(BOS$8-BOS$7))),IF(BOS26&lt;=BOS$8,BOS$5,IF(BOS26&gt;BOS$6,0,0.6*BOS$5+0.4*BOS$5*(BOS26-BOS$7)/(BOS$8-BOS$7))))))</f>
      </c>
      <c r="BOU26" s="126">
        <f>IF(BOS26&lt;&gt;"",BOS$5,0)</f>
      </c>
      <c r="BOV26" s="125">
        <f>IF(BOS$6=0,RANK(BOS26,BOS$12:BOS$42,0),RANK(BOS26,BOS$12:BOS$42,1))</f>
      </c>
      <c r="BOW26"/>
      <c r="BOX26" s="126">
        <f>IF(COUNTA(BOW$12:BOW$42)=0,0.6*BOW$5,IF(BOW26="",0,IF(BOW$6=0,IF(BOW26&gt;=BOW$8,BOW$5,IF(BOW26&lt;BOW$6,0,0.6*BOW$5+0.4*BOW$5*(BOW26-BOW$7)/(BOW$8-BOW$7))),IF(BOW26&lt;=BOW$8,BOW$5,IF(BOW26&gt;BOW$6,0,0.6*BOW$5+0.4*BOW$5*(BOW26-BOW$7)/(BOW$8-BOW$7))))))</f>
      </c>
      <c r="BOY26" s="126">
        <f>IF(BOW26&lt;&gt;"",BOW$5,0)</f>
      </c>
      <c r="BOZ26" s="125">
        <f>IF(BOW$6=0,RANK(BOW26,BOW$12:BOW$42,0),RANK(BOW26,BOW$12:BOW$42,1))</f>
      </c>
      <c r="BPA26"/>
      <c r="BPB26" s="126">
        <f>IF(COUNTA(BPA$12:BPA$42)=0,0.6*BPA$5,IF(BPA26="",0,IF(BPA$6=0,IF(BPA26&gt;=BPA$8,BPA$5,IF(BPA26&lt;BPA$6,0,0.6*BPA$5+0.4*BPA$5*(BPA26-BPA$7)/(BPA$8-BPA$7))),IF(BPA26&lt;=BPA$8,BPA$5,IF(BPA26&gt;BPA$6,0,0.6*BPA$5+0.4*BPA$5*(BPA26-BPA$7)/(BPA$8-BPA$7))))))</f>
      </c>
      <c r="BPC26" s="126">
        <f>IF(BPA26&lt;&gt;"",BPA$5,0)</f>
      </c>
      <c r="BPD26" s="125">
        <f>IF(BPA$6=0,RANK(BPA26,BPA$12:BPA$42,0),RANK(BPA26,BPA$12:BPA$42,1))</f>
      </c>
      <c r="BPE26"/>
      <c r="BPF26" s="126">
        <f>IF(COUNTA(BPE$12:BPE$42)=0,0.6*BPE$5,IF(BPE26="",0,IF(BPE$6=0,IF(BPE26&gt;=BPE$8,BPE$5,IF(BPE26&lt;BPE$6,0,0.6*BPE$5+0.4*BPE$5*(BPE26-BPE$7)/(BPE$8-BPE$7))),IF(BPE26&lt;=BPE$8,BPE$5,IF(BPE26&gt;BPE$6,0,0.6*BPE$5+0.4*BPE$5*(BPE26-BPE$7)/(BPE$8-BPE$7))))))</f>
      </c>
      <c r="BPG26" s="126">
        <f>IF(BPE26&lt;&gt;"",BPE$5,0)</f>
      </c>
      <c r="BPH26" s="125">
        <f>IF(BPE$6=0,RANK(BPE26,BPE$12:BPE$42,0),RANK(BPE26,BPE$12:BPE$42,1))</f>
      </c>
      <c r="BPI26"/>
      <c r="BPJ26" s="126">
        <f>IF(COUNTA(BPI$12:BPI$42)=0,0.6*BPI$5,IF(BPI26="",0,IF(BPI$6=0,IF(BPI26&gt;=BPI$8,BPI$5,IF(BPI26&lt;BPI$6,0,0.6*BPI$5+0.4*BPI$5*(BPI26-BPI$7)/(BPI$8-BPI$7))),IF(BPI26&lt;=BPI$8,BPI$5,IF(BPI26&gt;BPI$6,0,0.6*BPI$5+0.4*BPI$5*(BPI26-BPI$7)/(BPI$8-BPI$7))))))</f>
      </c>
      <c r="BPK26" s="126">
        <f>IF(BPI26&lt;&gt;"",BPI$5,0)</f>
      </c>
      <c r="BPL26" s="125">
        <f>IF(BPI$6=0,RANK(BPI26,BPI$12:BPI$42,0),RANK(BPI26,BPI$12:BPI$42,1))</f>
      </c>
      <c r="BPM26" s="126">
        <v>100</v>
      </c>
      <c r="BPN26" s="126">
        <f>IF(COUNTA(BPM$12:BPM$42)=0,0.6*BPM$5,IF(BPM26="",0,IF(BPM$6=0,IF(BPM26&gt;=BPM$8,BPM$5,IF(BPM26&lt;BPM$6,0,0.6*BPM$5+0.4*BPM$5*(BPM26-BPM$7)/(BPM$8-BPM$7))),IF(BPM26&lt;=BPM$8,BPM$5,IF(BPM26&gt;BPM$6,0,0.6*BPM$5+0.4*BPM$5*(BPM26-BPM$7)/(BPM$8-BPM$7))))))</f>
      </c>
      <c r="BPO26" s="126">
        <f>IF(BPM26&lt;&gt;"",BPM$5,0)</f>
      </c>
      <c r="BPP26" s="125">
        <f>IF(BPM$6=0,RANK(BPM26,BPM$12:BPM$42,0),RANK(BPM26,BPM$12:BPM$42,1))</f>
      </c>
      <c r="BPQ26" s="126">
        <v>100</v>
      </c>
      <c r="BPR26" s="126">
        <f>IF(COUNTA(BPQ$12:BPQ$42)=0,0.6*BPQ$5,IF(BPQ26="",0,IF(BPQ$6=0,IF(BPQ26&gt;=BPQ$8,BPQ$5,IF(BPQ26&lt;BPQ$6,0,0.6*BPQ$5+0.4*BPQ$5*(BPQ26-BPQ$7)/(BPQ$8-BPQ$7))),IF(BPQ26&lt;=BPQ$8,BPQ$5,IF(BPQ26&gt;BPQ$6,0,0.6*BPQ$5+0.4*BPQ$5*(BPQ26-BPQ$7)/(BPQ$8-BPQ$7))))))</f>
      </c>
      <c r="BPS26" s="126">
        <f>IF(BPQ26&lt;&gt;"",BPQ$5,0)</f>
      </c>
      <c r="BPT26" s="125">
        <f>IF(BPQ$6=0,RANK(BPQ26,BPQ$12:BPQ$42,0),RANK(BPQ26,BPQ$12:BPQ$42,1))</f>
      </c>
      <c r="BPU26" s="126">
        <v>1</v>
      </c>
      <c r="BPV26" s="126">
        <f>IF(COUNTA(BPU$12:BPU$42)=0,0.6*BPU$5,IF(BPU26="",0,IF(BPU$6=0,IF(BPU26&gt;=BPU$8,BPU$5,IF(BPU26&lt;BPU$6,0,0.6*BPU$5+0.4*BPU$5*(BPU26-BPU$7)/(BPU$8-BPU$7))),IF(BPU26&lt;=BPU$8,BPU$5,IF(BPU26&gt;BPU$6,0,0.6*BPU$5+0.4*BPU$5*(BPU26-BPU$7)/(BPU$8-BPU$7))))))</f>
      </c>
      <c r="BPW26" s="126">
        <f>IF(BPU26&lt;&gt;"",BPU$5,0)</f>
      </c>
      <c r="BPX26" s="125">
        <f>IF(BPU$6=0,RANK(BPU26,BPU$12:BPU$42,0),RANK(BPU26,BPU$12:BPU$42,1))</f>
      </c>
      <c r="BPY26" s="126">
        <v>100</v>
      </c>
      <c r="BPZ26" s="126">
        <f>IF(COUNTA(BPY$12:BPY$42)=0,0.6*BPY$5,IF(BPY26="",0,IF(BPY$6=0,IF(BPY26&gt;=BPY$8,BPY$5,IF(BPY26&lt;BPY$6,0,0.6*BPY$5+0.4*BPY$5*(BPY26-BPY$7)/(BPY$8-BPY$7))),IF(BPY26&lt;=BPY$8,BPY$5,IF(BPY26&gt;BPY$6,0,0.6*BPY$5+0.4*BPY$5*(BPY26-BPY$7)/(BPY$8-BPY$7))))))</f>
      </c>
      <c r="BQA26" s="126">
        <f>IF(BPY26&lt;&gt;"",BPY$5,0)</f>
      </c>
      <c r="BQB26" s="125">
        <f>IF(BPY$6=0,RANK(BPY26,BPY$12:BPY$42,0),RANK(BPY26,BPY$12:BPY$42,1))</f>
      </c>
      <c r="BQC26" s="126">
        <v>100</v>
      </c>
      <c r="BQD26" s="126">
        <f>IF(COUNTA(BQC$12:BQC$42)=0,0.6*BQC$5,IF(BQC26="",0,IF(BQC$6=0,IF(BQC26&gt;=BQC$8,BQC$5,IF(BQC26&lt;BQC$6,0,0.6*BQC$5+0.4*BQC$5*(BQC26-BQC$7)/(BQC$8-BQC$7))),IF(BQC26&lt;=BQC$8,BQC$5,IF(BQC26&gt;BQC$6,0,0.6*BQC$5+0.4*BQC$5*(BQC26-BQC$7)/(BQC$8-BQC$7))))))</f>
      </c>
      <c r="BQE26" s="126">
        <f>IF(BQC26&lt;&gt;"",BQC$5,0)</f>
      </c>
      <c r="BQF26" s="125">
        <f>IF(BQC$6=0,RANK(BQC26,BQC$12:BQC$42,0),RANK(BQC26,BQC$12:BQC$42,1))</f>
      </c>
      <c r="BQG26" s="126">
        <v>1.9</v>
      </c>
      <c r="BQH26" s="126">
        <f>IF(COUNTA(BQG$12:BQG$42)=0,0.6*BQG$5,IF(BQG26="",0,IF(BQG$6=0,IF(BQG26&gt;=BQG$8,BQG$5,IF(BQG26&lt;BQG$6,0,0.6*BQG$5+0.4*BQG$5*(BQG26-BQG$7)/(BQG$8-BQG$7))),IF(BQG26&lt;=BQG$8,BQG$5,IF(BQG26&gt;BQG$6,0,0.6*BQG$5+0.4*BQG$5*(BQG26-BQG$7)/(BQG$8-BQG$7))))))</f>
      </c>
      <c r="BQI26" s="126">
        <f>IF(BQG26&lt;&gt;"",BQG$5,0)</f>
      </c>
      <c r="BQJ26" s="125">
        <f>IF(BQG$6=0,RANK(BQG26,BQG$12:BQG$42,0),RANK(BQG26,BQG$12:BQG$42,1))</f>
      </c>
      <c r="BQK26" s="126">
        <v>100</v>
      </c>
      <c r="BQL26" s="126">
        <f>IF(COUNTA(BQK$12:BQK$42)=0,0.6*BQK$5,IF(BQK26="",0,IF(BQK$6=0,IF(BQK26&gt;=BQK$8,BQK$5,IF(BQK26&lt;BQK$6,0,0.6*BQK$5+0.4*BQK$5*(BQK26-BQK$7)/(BQK$8-BQK$7))),IF(BQK26&lt;=BQK$8,BQK$5,IF(BQK26&gt;BQK$6,0,0.6*BQK$5+0.4*BQK$5*(BQK26-BQK$7)/(BQK$8-BQK$7))))))</f>
      </c>
      <c r="BQM26" s="126">
        <f>IF(BQK26&lt;&gt;"",BQK$5,0)</f>
      </c>
      <c r="BQN26" s="125">
        <f>IF(BQK$6=0,RANK(BQK26,BQK$12:BQK$42,0),RANK(BQK26,BQK$12:BQK$42,1))</f>
      </c>
      <c r="BQO26" s="126">
        <v>0.44</v>
      </c>
      <c r="BQP26" s="126">
        <f>IF(COUNTA(BQO$12:BQO$42)=0,0.6*BQO$5,IF(BQO26="",0,IF(BQO$6=0,IF(BQO26&gt;=BQO$8,BQO$5,IF(BQO26&lt;BQO$6,0,0.6*BQO$5+0.4*BQO$5*(BQO26-BQO$7)/(BQO$8-BQO$7))),IF(BQO26&lt;=BQO$8,BQO$5,IF(BQO26&gt;BQO$6,0,0.6*BQO$5+0.4*BQO$5*(BQO26-BQO$7)/(BQO$8-BQO$7))))))</f>
      </c>
      <c r="BQQ26" s="126">
        <f>IF(BQO26&lt;&gt;"",BQO$5,0)</f>
      </c>
      <c r="BQR26" s="125">
        <f>IF(BQO$6=0,RANK(BQO26,BQO$12:BQO$42,0),RANK(BQO26,BQO$12:BQO$42,1))</f>
      </c>
      <c r="BQS26" s="126">
        <v>0</v>
      </c>
      <c r="BQT26" s="126">
        <f>IF(COUNTA(BQS$12:BQS$42)=0,0.6*BQS$5,IF(BQS26="",0,IF(BQS$6=0,IF(BQS26&gt;=BQS$8,BQS$5,IF(BQS26&lt;BQS$6,0,0.6*BQS$5+0.4*BQS$5*(BQS26-BQS$7)/(BQS$8-BQS$7))),IF(BQS26&lt;=BQS$8,BQS$5,IF(BQS26&gt;BQS$6,0,0.6*BQS$5+0.4*BQS$5*(BQS26-BQS$7)/(BQS$8-BQS$7))))))</f>
      </c>
      <c r="BQU26" s="126">
        <f>IF(BQS26&lt;&gt;"",BQS$5,0)</f>
      </c>
      <c r="BQV26" s="125">
        <f>IF(BQS$6=0,RANK(BQS26,BQS$12:BQS$42,0),RANK(BQS26,BQS$12:BQS$42,1))</f>
      </c>
      <c r="BQW26" s="126">
        <v>69.16697265625</v>
      </c>
      <c r="BQX26" s="126">
        <f>IF(COUNTA(BQW$12:BQW$42)=0,0.6*BQW$5,IF(BQW26="",0,IF(BQW$6=0,IF(BQW26&gt;=BQW$8,BQW$5,IF(BQW26&lt;BQW$6,0,0.6*BQW$5+0.4*BQW$5*(BQW26-BQW$7)/(BQW$8-BQW$7))),IF(BQW26&lt;=BQW$8,BQW$5,IF(BQW26&gt;BQW$6,0,0.6*BQW$5+0.4*BQW$5*(BQW26-BQW$7)/(BQW$8-BQW$7))))))</f>
      </c>
      <c r="BQY26" s="126">
        <f>IF(BQW26&lt;&gt;"",BQW$5,0)</f>
      </c>
      <c r="BQZ26" s="125">
        <f>IF(BQW$6=0,RANK(BQW26,BQW$12:BQW$42,0),RANK(BQW26,BQW$12:BQW$42,1))</f>
      </c>
      <c r="BRA26" s="126">
        <v>20.96880859375</v>
      </c>
      <c r="BRB26" s="126">
        <f>IF(COUNTA(BRA$12:BRA$42)=0,0.6*BRA$5,IF(BRA26="",0,IF(BRA$6=0,IF(BRA26&gt;=BRA$8,BRA$5,IF(BRA26&lt;BRA$6,0,0.6*BRA$5+0.4*BRA$5*(BRA26-BRA$7)/(BRA$8-BRA$7))),IF(BRA26&lt;=BRA$8,BRA$5,IF(BRA26&gt;BRA$6,0,0.6*BRA$5+0.4*BRA$5*(BRA26-BRA$7)/(BRA$8-BRA$7))))))</f>
      </c>
      <c r="BRC26" s="126">
        <f>IF(BRA26&lt;&gt;"",BRA$5,0)</f>
      </c>
      <c r="BRD26" s="125">
        <f>IF(BRA$6=0,RANK(BRA26,BRA$12:BRA$42,0),RANK(BRA26,BRA$12:BRA$42,1))</f>
      </c>
      <c r="BRE26" s="126">
        <v>0.18</v>
      </c>
      <c r="BRF26" s="126">
        <f>IF(COUNTA(BRE$12:BRE$42)=0,0.6*BRE$5,IF(BRE26="",0,IF(BRE$6=0,IF(BRE26&gt;=BRE$8,BRE$5,IF(BRE26&lt;BRE$6,0,0.6*BRE$5+0.4*BRE$5*(BRE26-BRE$7)/(BRE$8-BRE$7))),IF(BRE26&lt;=BRE$8,BRE$5,IF(BRE26&gt;BRE$6,0,0.6*BRE$5+0.4*BRE$5*(BRE26-BRE$7)/(BRE$8-BRE$7))))))</f>
      </c>
      <c r="BRG26" s="126">
        <f>IF(BRE26&lt;&gt;"",BRE$5,0)</f>
      </c>
      <c r="BRH26" s="125">
        <f>IF(BRE$6=0,RANK(BRE26,BRE$12:BRE$42,0),RANK(BRE26,BRE$12:BRE$42,1))</f>
      </c>
      <c r="BRI26" s="126">
        <v>0.08</v>
      </c>
      <c r="BRJ26" s="126">
        <f>IF(COUNTA(BRI$12:BRI$42)=0,0.6*BRI$5,IF(BRI26="",0,IF(BRI$6=0,IF(BRI26&gt;=BRI$8,BRI$5,IF(BRI26&lt;BRI$6,0,0.6*BRI$5+0.4*BRI$5*(BRI26-BRI$7)/(BRI$8-BRI$7))),IF(BRI26&lt;=BRI$8,BRI$5,IF(BRI26&gt;BRI$6,0,0.6*BRI$5+0.4*BRI$5*(BRI26-BRI$7)/(BRI$8-BRI$7))))))</f>
      </c>
      <c r="BRK26" s="126">
        <f>IF(BRI26&lt;&gt;"",BRI$5,0)</f>
      </c>
      <c r="BRL26" s="125">
        <f>IF(BRI$6=0,RANK(BRI26,BRI$12:BRI$42,0),RANK(BRI26,BRI$12:BRI$42,1))</f>
      </c>
      <c r="BRM26" s="126">
        <v>0.07</v>
      </c>
      <c r="BRN26" s="126">
        <f>IF(COUNTA(BRM$12:BRM$42)=0,0.6*BRM$5,IF(BRM26="",0,IF(BRM$6=0,IF(BRM26&gt;=BRM$8,BRM$5,IF(BRM26&lt;BRM$6,0,0.6*BRM$5+0.4*BRM$5*(BRM26-BRM$7)/(BRM$8-BRM$7))),IF(BRM26&lt;=BRM$8,BRM$5,IF(BRM26&gt;BRM$6,0,0.6*BRM$5+0.4*BRM$5*(BRM26-BRM$7)/(BRM$8-BRM$7))))))</f>
      </c>
      <c r="BRO26" s="126">
        <f>IF(BRM26&lt;&gt;"",BRM$5,0)</f>
      </c>
      <c r="BRP26" s="125">
        <f>IF(BRM$6=0,RANK(BRM26,BRM$12:BRM$42,0),RANK(BRM26,BRM$12:BRM$42,1))</f>
      </c>
      <c r="BRQ26"/>
      <c r="BRR26" s="126">
        <f>IF(COUNTA(BRQ$12:BRQ$42)=0,0.6*BRQ$5,IF(BRQ26="",0,IF(BRQ$6=0,IF(BRQ26&gt;=BRQ$8,BRQ$5,IF(BRQ26&lt;BRQ$6,0,0.6*BRQ$5+0.4*BRQ$5*(BRQ26-BRQ$7)/(BRQ$8-BRQ$7))),IF(BRQ26&lt;=BRQ$8,BRQ$5,IF(BRQ26&gt;BRQ$6,0,0.6*BRQ$5+0.4*BRQ$5*(BRQ26-BRQ$7)/(BRQ$8-BRQ$7))))))</f>
      </c>
      <c r="BRS26" s="126">
        <f>IF(BRQ26&lt;&gt;"",BRQ$5,0)</f>
      </c>
      <c r="BRT26" s="125">
        <f>IF(BRQ$6=0,RANK(BRQ26,BRQ$12:BRQ$42,0),RANK(BRQ26,BRQ$12:BRQ$42,1))</f>
      </c>
      <c r="BRU26"/>
      <c r="BRV26" s="126">
        <f>IF(COUNTA(BRU$12:BRU$42)=0,0.6*BRU$5,IF(BRU26="",0,IF(BRU$6=0,IF(BRU26&gt;=BRU$8,BRU$5,IF(BRU26&lt;BRU$6,0,0.6*BRU$5+0.4*BRU$5*(BRU26-BRU$7)/(BRU$8-BRU$7))),IF(BRU26&lt;=BRU$8,BRU$5,IF(BRU26&gt;BRU$6,0,0.6*BRU$5+0.4*BRU$5*(BRU26-BRU$7)/(BRU$8-BRU$7))))))</f>
      </c>
      <c r="BRW26" s="126">
        <f>IF(BRU26&lt;&gt;"",BRU$5,0)</f>
      </c>
      <c r="BRX26" s="125">
        <f>IF(BRU$6=0,RANK(BRU26,BRU$12:BRU$42,0),RANK(BRU26,BRU$12:BRU$42,1))</f>
      </c>
      <c r="BRY26"/>
      <c r="BRZ26" s="126">
        <f>IF(COUNTA(BRY$12:BRY$42)=0,0.6*BRY$5,IF(BRY26="",0,IF(BRY$6=0,IF(BRY26&gt;=BRY$8,BRY$5,IF(BRY26&lt;BRY$6,0,0.6*BRY$5+0.4*BRY$5*(BRY26-BRY$7)/(BRY$8-BRY$7))),IF(BRY26&lt;=BRY$8,BRY$5,IF(BRY26&gt;BRY$6,0,0.6*BRY$5+0.4*BRY$5*(BRY26-BRY$7)/(BRY$8-BRY$7))))))</f>
      </c>
      <c r="BSA26" s="126">
        <f>IF(BRY26&lt;&gt;"",BRY$5,0)</f>
      </c>
      <c r="BSB26" s="125">
        <f>IF(BRY$6=0,RANK(BRY26,BRY$12:BRY$42,0),RANK(BRY26,BRY$12:BRY$42,1))</f>
      </c>
      <c r="BSC26"/>
      <c r="BSD26" s="126">
        <f>IF(COUNTA(BSC$12:BSC$42)=0,0.6*BSC$5,IF(BSC26="",0,IF(BSC$6=0,IF(BSC26&gt;=BSC$8,BSC$5,IF(BSC26&lt;BSC$6,0,0.6*BSC$5+0.4*BSC$5*(BSC26-BSC$7)/(BSC$8-BSC$7))),IF(BSC26&lt;=BSC$8,BSC$5,IF(BSC26&gt;BSC$6,0,0.6*BSC$5+0.4*BSC$5*(BSC26-BSC$7)/(BSC$8-BSC$7))))))</f>
      </c>
      <c r="BSE26" s="126">
        <f>IF(BSC26&lt;&gt;"",BSC$5,0)</f>
      </c>
      <c r="BSF26" s="125">
        <f>IF(BSC$6=0,RANK(BSC26,BSC$12:BSC$42,0),RANK(BSC26,BSC$12:BSC$42,1))</f>
      </c>
      <c r="BSG26"/>
      <c r="BSH26" s="126">
        <f>IF(COUNTA(BSG$12:BSG$42)=0,0.6*BSG$5,IF(BSG26="",0,IF(BSG$6=0,IF(BSG26&gt;=BSG$8,BSG$5,IF(BSG26&lt;BSG$6,0,0.6*BSG$5+0.4*BSG$5*(BSG26-BSG$7)/(BSG$8-BSG$7))),IF(BSG26&lt;=BSG$8,BSG$5,IF(BSG26&gt;BSG$6,0,0.6*BSG$5+0.4*BSG$5*(BSG26-BSG$7)/(BSG$8-BSG$7))))))</f>
      </c>
      <c r="BSI26" s="126">
        <f>IF(BSG26&lt;&gt;"",BSG$5,0)</f>
      </c>
      <c r="BSJ26" s="125">
        <f>IF(BSG$6=0,RANK(BSG26,BSG$12:BSG$42,0),RANK(BSG26,BSG$12:BSG$42,1))</f>
      </c>
      <c r="BSK26"/>
      <c r="BSL26" s="126">
        <f>IF(COUNTA(BSK$12:BSK$42)=0,0.6*BSK$5,IF(BSK26="",0,IF(BSK$6=0,IF(BSK26&gt;=BSK$8,BSK$5,IF(BSK26&lt;BSK$6,0,0.6*BSK$5+0.4*BSK$5*(BSK26-BSK$7)/(BSK$8-BSK$7))),IF(BSK26&lt;=BSK$8,BSK$5,IF(BSK26&gt;BSK$6,0,0.6*BSK$5+0.4*BSK$5*(BSK26-BSK$7)/(BSK$8-BSK$7))))))</f>
      </c>
      <c r="BSM26" s="126">
        <f>IF(BSK26&lt;&gt;"",BSK$5,0)</f>
      </c>
      <c r="BSN26" s="125">
        <f>IF(BSK$6=0,RANK(BSK26,BSK$12:BSK$42,0),RANK(BSK26,BSK$12:BSK$42,1))</f>
      </c>
      <c r="BSO26"/>
      <c r="BSP26" s="126">
        <f>IF(COUNTA(BSO$12:BSO$42)=0,0.6*BSO$5,IF(BSO26="",0,IF(BSO$6=0,IF(BSO26&gt;=BSO$8,BSO$5,IF(BSO26&lt;BSO$6,0,0.6*BSO$5+0.4*BSO$5*(BSO26-BSO$7)/(BSO$8-BSO$7))),IF(BSO26&lt;=BSO$8,BSO$5,IF(BSO26&gt;BSO$6,0,0.6*BSO$5+0.4*BSO$5*(BSO26-BSO$7)/(BSO$8-BSO$7))))))</f>
      </c>
      <c r="BSQ26" s="126">
        <f>IF(BSO26&lt;&gt;"",BSO$5,0)</f>
      </c>
      <c r="BSR26" s="125">
        <f>IF(BSO$6=0,RANK(BSO26,BSO$12:BSO$42,0),RANK(BSO26,BSO$12:BSO$42,1))</f>
      </c>
      <c r="BSS26"/>
      <c r="BST26" s="126">
        <f>IF(COUNTA(BSS$12:BSS$42)=0,0.6*BSS$5,IF(BSS26="",0,IF(BSS$6=0,IF(BSS26&gt;=BSS$8,BSS$5,IF(BSS26&lt;BSS$6,0,0.6*BSS$5+0.4*BSS$5*(BSS26-BSS$7)/(BSS$8-BSS$7))),IF(BSS26&lt;=BSS$8,BSS$5,IF(BSS26&gt;BSS$6,0,0.6*BSS$5+0.4*BSS$5*(BSS26-BSS$7)/(BSS$8-BSS$7))))))</f>
      </c>
      <c r="BSU26" s="126">
        <f>IF(BSS26&lt;&gt;"",BSS$5,0)</f>
      </c>
      <c r="BSV26" s="125">
        <f>IF(BSS$6=0,RANK(BSS26,BSS$12:BSS$42,0),RANK(BSS26,BSS$12:BSS$42,1))</f>
      </c>
      <c r="BSW26"/>
      <c r="BSX26" s="126">
        <f>IF(COUNTA(BSW$12:BSW$42)=0,0.6*BSW$5,IF(BSW26="",0,IF(BSW$6=0,IF(BSW26&gt;=BSW$8,BSW$5,IF(BSW26&lt;BSW$6,0,0.6*BSW$5+0.4*BSW$5*(BSW26-BSW$7)/(BSW$8-BSW$7))),IF(BSW26&lt;=BSW$8,BSW$5,IF(BSW26&gt;BSW$6,0,0.6*BSW$5+0.4*BSW$5*(BSW26-BSW$7)/(BSW$8-BSW$7))))))</f>
      </c>
      <c r="BSY26" s="126">
        <f>IF(BSW26&lt;&gt;"",BSW$5,0)</f>
      </c>
      <c r="BSZ26" s="125">
        <f>IF(BSW$6=0,RANK(BSW26,BSW$12:BSW$42,0),RANK(BSW26,BSW$12:BSW$42,1))</f>
      </c>
      <c r="BTA26"/>
      <c r="BTB26" s="126">
        <f>IF(COUNTA(BTA$12:BTA$42)=0,0.6*BTA$5,IF(BTA26="",0,IF(BTA$6=0,IF(BTA26&gt;=BTA$8,BTA$5,IF(BTA26&lt;BTA$6,0,0.6*BTA$5+0.4*BTA$5*(BTA26-BTA$7)/(BTA$8-BTA$7))),IF(BTA26&lt;=BTA$8,BTA$5,IF(BTA26&gt;BTA$6,0,0.6*BTA$5+0.4*BTA$5*(BTA26-BTA$7)/(BTA$8-BTA$7))))))</f>
      </c>
      <c r="BTC26" s="126">
        <f>IF(BTA26&lt;&gt;"",BTA$5,0)</f>
      </c>
      <c r="BTD26" s="125">
        <f>IF(BTA$6=0,RANK(BTA26,BTA$12:BTA$42,0),RANK(BTA26,BTA$12:BTA$42,1))</f>
      </c>
      <c r="BTE26"/>
      <c r="BTF26" s="126">
        <f>IF(COUNTA(BTE$12:BTE$42)=0,0.6*BTE$5,IF(BTE26="",0,IF(BTE$6=0,IF(BTE26&gt;=BTE$8,BTE$5,IF(BTE26&lt;BTE$6,0,0.6*BTE$5+0.4*BTE$5*(BTE26-BTE$7)/(BTE$8-BTE$7))),IF(BTE26&lt;=BTE$8,BTE$5,IF(BTE26&gt;BTE$6,0,0.6*BTE$5+0.4*BTE$5*(BTE26-BTE$7)/(BTE$8-BTE$7))))))</f>
      </c>
      <c r="BTG26" s="126">
        <f>IF(BTE26&lt;&gt;"",BTE$5,0)</f>
      </c>
      <c r="BTH26" s="125">
        <f>IF(BTE$6=0,RANK(BTE26,BTE$12:BTE$42,0),RANK(BTE26,BTE$12:BTE$42,1))</f>
      </c>
      <c r="BTI26" s="126">
        <v>0.39</v>
      </c>
      <c r="BTJ26" s="126">
        <f>IF(COUNTA(BTI$12:BTI$42)=0,0.6*BTI$5,IF(BTI26="",0,IF(BTI$6=0,IF(BTI26&gt;=BTI$8,BTI$5,IF(BTI26&lt;BTI$6,0,0.6*BTI$5+0.4*BTI$5*(BTI26-BTI$7)/(BTI$8-BTI$7))),IF(BTI26&lt;=BTI$8,BTI$5,IF(BTI26&gt;BTI$6,0,0.6*BTI$5+0.4*BTI$5*(BTI26-BTI$7)/(BTI$8-BTI$7))))))</f>
      </c>
      <c r="BTK26" s="126">
        <f>IF(BTI26&lt;&gt;"",BTI$5,0)</f>
      </c>
      <c r="BTL26" s="125">
        <f>IF(BTI$6=0,RANK(BTI26,BTI$12:BTI$42,0),RANK(BTI26,BTI$12:BTI$42,1))</f>
      </c>
      <c r="BTM26" s="126">
        <v>2.17</v>
      </c>
      <c r="BTN26" s="126">
        <f>IF(COUNTA(BTM$12:BTM$42)=0,0.6*BTM$5,IF(BTM26="",0,IF(BTM$6=0,IF(BTM26&gt;=BTM$8,BTM$5,IF(BTM26&lt;BTM$6,0,0.6*BTM$5+0.4*BTM$5*(BTM26-BTM$7)/(BTM$8-BTM$7))),IF(BTM26&lt;=BTM$8,BTM$5,IF(BTM26&gt;BTM$6,0,0.6*BTM$5+0.4*BTM$5*(BTM26-BTM$7)/(BTM$8-BTM$7))))))</f>
      </c>
      <c r="BTO26" s="126">
        <f>IF(BTM26&lt;&gt;"",BTM$5,0)</f>
      </c>
      <c r="BTP26" s="125">
        <f>IF(BTM$6=0,RANK(BTM26,BTM$12:BTM$42,0),RANK(BTM26,BTM$12:BTM$42,1))</f>
      </c>
      <c r="BTQ26" s="126">
        <v>0.94</v>
      </c>
      <c r="BTR26" s="126">
        <f>IF(COUNTA(BTQ$12:BTQ$42)=0,0.6*BTQ$5,IF(BTQ26="",0,IF(BTQ$6=0,IF(BTQ26&gt;=BTQ$8,BTQ$5,IF(BTQ26&lt;BTQ$6,0,0.6*BTQ$5+0.4*BTQ$5*(BTQ26-BTQ$7)/(BTQ$8-BTQ$7))),IF(BTQ26&lt;=BTQ$8,BTQ$5,IF(BTQ26&gt;BTQ$6,0,0.6*BTQ$5+0.4*BTQ$5*(BTQ26-BTQ$7)/(BTQ$8-BTQ$7))))))</f>
      </c>
      <c r="BTS26" s="126">
        <f>IF(BTQ26&lt;&gt;"",BTQ$5,0)</f>
      </c>
      <c r="BTT26" s="125">
        <f>IF(BTQ$6=0,RANK(BTQ26,BTQ$12:BTQ$42,0),RANK(BTQ26,BTQ$12:BTQ$42,1))</f>
      </c>
      <c r="BTU26" s="126">
        <v>99.09</v>
      </c>
      <c r="BTV26" s="126">
        <f>IF(COUNTA(BTU$12:BTU$42)=0,0.6*BTU$5,IF(BTU26="",0,IF(BTU$6=0,IF(BTU26&gt;=BTU$8,BTU$5,IF(BTU26&lt;BTU$6,0,0.6*BTU$5+0.4*BTU$5*(BTU26-BTU$7)/(BTU$8-BTU$7))),IF(BTU26&lt;=BTU$8,BTU$5,IF(BTU26&gt;BTU$6,0,0.6*BTU$5+0.4*BTU$5*(BTU26-BTU$7)/(BTU$8-BTU$7))))))</f>
      </c>
      <c r="BTW26" s="126">
        <f>IF(BTU26&lt;&gt;"",BTU$5,0)</f>
      </c>
      <c r="BTX26" s="125">
        <f>IF(BTU$6=0,RANK(BTU26,BTU$12:BTU$42,0),RANK(BTU26,BTU$12:BTU$42,1))</f>
      </c>
      <c r="BTY26" s="126">
        <v>97.12</v>
      </c>
      <c r="BTZ26" s="126">
        <f>IF(COUNTA(BTY$12:BTY$42)=0,0.6*BTY$5,IF(BTY26="",0,IF(BTY$6=0,IF(BTY26&gt;=BTY$8,BTY$5,IF(BTY26&lt;BTY$6,0,0.6*BTY$5+0.4*BTY$5*(BTY26-BTY$7)/(BTY$8-BTY$7))),IF(BTY26&lt;=BTY$8,BTY$5,IF(BTY26&gt;BTY$6,0,0.6*BTY$5+0.4*BTY$5*(BTY26-BTY$7)/(BTY$8-BTY$7))))))</f>
      </c>
      <c r="BUA26" s="126">
        <f>IF(BTY26&lt;&gt;"",BTY$5,0)</f>
      </c>
      <c r="BUB26" s="125">
        <f>IF(BTY$6=0,RANK(BTY26,BTY$12:BTY$42,0),RANK(BTY26,BTY$12:BTY$42,1))</f>
      </c>
      <c r="BUC26" s="126">
        <v>98.72</v>
      </c>
      <c r="BUD26" s="126">
        <f>IF(COUNTA(BUC$12:BUC$42)=0,0.6*BUC$5,IF(BUC26="",0,IF(BUC$6=0,IF(BUC26&gt;=BUC$8,BUC$5,IF(BUC26&lt;BUC$6,0,0.6*BUC$5+0.4*BUC$5*(BUC26-BUC$7)/(BUC$8-BUC$7))),IF(BUC26&lt;=BUC$8,BUC$5,IF(BUC26&gt;BUC$6,0,0.6*BUC$5+0.4*BUC$5*(BUC26-BUC$7)/(BUC$8-BUC$7))))))</f>
      </c>
      <c r="BUE26" s="126">
        <f>IF(BUC26&lt;&gt;"",BUC$5,0)</f>
      </c>
      <c r="BUF26" s="125">
        <f>IF(BUC$6=0,RANK(BUC26,BUC$12:BUC$42,0),RANK(BUC26,BUC$12:BUC$42,1))</f>
      </c>
      <c r="BUG26" s="126">
        <v>0.99</v>
      </c>
      <c r="BUH26" s="126">
        <f>IF(COUNTA(BUG$12:BUG$42)=0,0.6*BUG$5,IF(BUG26="",0,IF(BUG$6=0,IF(BUG26&gt;=BUG$8,BUG$5,IF(BUG26&lt;BUG$6,0,0.6*BUG$5+0.4*BUG$5*(BUG26-BUG$7)/(BUG$8-BUG$7))),IF(BUG26&lt;=BUG$8,BUG$5,IF(BUG26&gt;BUG$6,0,0.6*BUG$5+0.4*BUG$5*(BUG26-BUG$7)/(BUG$8-BUG$7))))))</f>
      </c>
      <c r="BUI26" s="126">
        <f>IF(BUG26&lt;&gt;"",BUG$5,0)</f>
      </c>
      <c r="BUJ26" s="125">
        <f>IF(BUG$6=0,RANK(BUG26,BUG$12:BUG$42,0),RANK(BUG26,BUG$12:BUG$42,1))</f>
      </c>
      <c r="BUK26" s="126">
        <v>0.82</v>
      </c>
      <c r="BUL26" s="126">
        <f>IF(COUNTA(BUK$12:BUK$42)=0,0.6*BUK$5,IF(BUK26="",0,IF(BUK$6=0,IF(BUK26&gt;=BUK$8,BUK$5,IF(BUK26&lt;BUK$6,0,0.6*BUK$5+0.4*BUK$5*(BUK26-BUK$7)/(BUK$8-BUK$7))),IF(BUK26&lt;=BUK$8,BUK$5,IF(BUK26&gt;BUK$6,0,0.6*BUK$5+0.4*BUK$5*(BUK26-BUK$7)/(BUK$8-BUK$7))))))</f>
      </c>
      <c r="BUM26" s="126">
        <f>IF(BUK26&lt;&gt;"",BUK$5,0)</f>
      </c>
      <c r="BUN26" s="125">
        <f>IF(BUK$6=0,RANK(BUK26,BUK$12:BUK$42,0),RANK(BUK26,BUK$12:BUK$42,1))</f>
      </c>
      <c r="BUO26" s="126">
        <v>27.7</v>
      </c>
      <c r="BUP26" s="126">
        <f>IF(COUNTA(BUO$12:BUO$42)=0,0.6*BUO$5,IF(BUO26="",0,IF(AND(BUO26&gt;=BUO$7,BUO26&lt;=BUO$8),BUO$5,0)))</f>
      </c>
      <c r="BUQ26" s="126">
        <f>IF(BUO26&lt;&gt;"",BUO$5,0)</f>
      </c>
      <c r="BUR26" s="125">
        <f>IF(BUO$6=0,RANK(BUO26,BUO$12:BUO$42,0),RANK(BUO26,BUO$12:BUO$42,1))</f>
      </c>
      <c r="BUS26" s="126">
        <v>0.14</v>
      </c>
      <c r="BUT26" s="126">
        <f>IF(COUNTA(BUS$12:BUS$42)=0,0.6*BUS$5,IF(BUS26="",0,IF(BUS$6=0,IF(BUS26&gt;=BUS$8,BUS$5,IF(BUS26&lt;BUS$6,0,0.6*BUS$5+0.4*BUS$5*(BUS26-BUS$7)/(BUS$8-BUS$7))),IF(BUS26&lt;=BUS$8,BUS$5,IF(BUS26&gt;BUS$6,0,0.6*BUS$5+0.4*BUS$5*(BUS26-BUS$7)/(BUS$8-BUS$7))))))</f>
      </c>
      <c r="BUU26" s="126">
        <f>IF(BUS26&lt;&gt;"",BUS$5,0)</f>
      </c>
      <c r="BUV26" s="125">
        <f>IF(BUS$6=0,RANK(BUS26,BUS$12:BUS$42,0),RANK(BUS26,BUS$12:BUS$42,1))</f>
      </c>
      <c r="BUW26" s="126">
        <v>0</v>
      </c>
      <c r="BUX26" s="126">
        <f>IF(COUNTA(BUW$12:BUW$42)=0,0.6*BUW$5,IF(BUW26="",0,IF(BUW$6=0,IF(BUW26&gt;=BUW$8,BUW$5,IF(BUW26&lt;BUW$6,0,0.6*BUW$5+0.4*BUW$5*(BUW26-BUW$7)/(BUW$8-BUW$7))),IF(BUW26&lt;=BUW$8,BUW$5,IF(BUW26&gt;BUW$6,0,0.6*BUW$5+0.4*BUW$5*(BUW26-BUW$7)/(BUW$8-BUW$7))))))</f>
      </c>
      <c r="BUY26" s="126">
        <f>IF(BUW26&lt;&gt;"",BUW$5,0)</f>
      </c>
      <c r="BUZ26" s="125">
        <f>IF(BUW$6=0,RANK(BUW26,BUW$12:BUW$42,0),RANK(BUW26,BUW$12:BUW$42,1))</f>
      </c>
      <c r="BVA26" s="126">
        <v>0.004</v>
      </c>
      <c r="BVB26" s="126">
        <f>IF(COUNTA(BVA$12:BVA$42)=0,0.6*BVA$5,IF(BVA26="",0,IF(BVA$6=0,IF(BVA26&gt;=BVA$8,BVA$5,IF(BVA26&lt;BVA$6,0,0.6*BVA$5+0.4*BVA$5*(BVA26-BVA$7)/(BVA$8-BVA$7))),IF(BVA26&lt;=BVA$8,BVA$5,IF(BVA26&gt;BVA$6,0,0.6*BVA$5+0.4*BVA$5*(BVA26-BVA$7)/(BVA$8-BVA$7))))))</f>
      </c>
      <c r="BVC26" s="126">
        <f>IF(BVA26&lt;&gt;"",BVA$5,0)</f>
      </c>
      <c r="BVD26" s="125">
        <f>IF(BVA$6=0,RANK(BVA26,BVA$12:BVA$42,0),RANK(BVA26,BVA$12:BVA$42,1))</f>
      </c>
      <c r="BVE26" s="126">
        <v>0.052</v>
      </c>
      <c r="BVF26" s="126">
        <f>IF(COUNTA(BVE$12:BVE$42)=0,0.6*BVE$5,IF(BVE26="",0,IF(BVE$6=0,IF(BVE26&gt;=BVE$8,BVE$5,IF(BVE26&lt;BVE$6,0,0.6*BVE$5+0.4*BVE$5*(BVE26-BVE$7)/(BVE$8-BVE$7))),IF(BVE26&lt;=BVE$8,BVE$5,IF(BVE26&gt;BVE$6,0,0.6*BVE$5+0.4*BVE$5*(BVE26-BVE$7)/(BVE$8-BVE$7))))))</f>
      </c>
      <c r="BVG26" s="126">
        <f>IF(BVE26&lt;&gt;"",BVE$5,0)</f>
      </c>
      <c r="BVH26" s="125">
        <f>IF(BVE$6=0,RANK(BVE26,BVE$12:BVE$42,0),RANK(BVE26,BVE$12:BVE$42,1))</f>
      </c>
      <c r="BVI26" s="126">
        <v>58.0191748776361</v>
      </c>
      <c r="BVJ26" s="126">
        <f>IF(COUNTA(BVI$12:BVI$42)=0,0.6*BVI$5,IF(BVI26="",0,IF(BVI$6=0,IF(BVI26&gt;=BVI$8,BVI$5,IF(BVI26&lt;BVI$6,0,0.6*BVI$5+0.4*BVI$5*(BVI26-BVI$7)/(BVI$8-BVI$7))),IF(BVI26&lt;=BVI$8,BVI$5,IF(BVI26&gt;BVI$6,0,0.6*BVI$5+0.4*BVI$5*(BVI26-BVI$7)/(BVI$8-BVI$7))))))</f>
      </c>
      <c r="BVK26" s="126">
        <f>IF(BVI26&lt;&gt;"",BVI$5,0)</f>
      </c>
      <c r="BVL26" s="125">
        <f>IF(BVI$6=0,RANK(BVI26,BVI$12:BVI$42,0),RANK(BVI26,BVI$12:BVI$42,1))</f>
      </c>
      <c r="BVM26" s="126">
        <v>0.45</v>
      </c>
      <c r="BVN26" s="126">
        <f>IF(COUNTA(BVM$12:BVM$42)=0,0.6*BVM$5,IF(BVM26="",0,IF(BVM$6=0,IF(BVM26&gt;=BVM$8,BVM$5,IF(BVM26&lt;BVM$6,0,0.6*BVM$5+0.4*BVM$5*(BVM26-BVM$7)/(BVM$8-BVM$7))),IF(BVM26&lt;=BVM$8,BVM$5,IF(BVM26&gt;BVM$6,0,0.6*BVM$5+0.4*BVM$5*(BVM26-BVM$7)/(BVM$8-BVM$7))))))</f>
      </c>
      <c r="BVO26" s="126">
        <f>IF(BVM26&lt;&gt;"",BVM$5,0)</f>
      </c>
      <c r="BVP26" s="125">
        <f>IF(BVM$6=0,RANK(BVM26,BVM$12:BVM$42,0),RANK(BVM26,BVM$12:BVM$42,1))</f>
      </c>
      <c r="BVQ26" s="126">
        <v>0.97</v>
      </c>
      <c r="BVR26" s="126">
        <f>IF(COUNTA(BVQ$12:BVQ$42)=0,0.6*BVQ$5,IF(BVQ26="",0,IF(BVQ$6=0,IF(BVQ26&gt;=BVQ$8,BVQ$5,IF(BVQ26&lt;BVQ$6,0,0.6*BVQ$5+0.4*BVQ$5*(BVQ26-BVQ$7)/(BVQ$8-BVQ$7))),IF(BVQ26&lt;=BVQ$8,BVQ$5,IF(BVQ26&gt;BVQ$6,0,0.6*BVQ$5+0.4*BVQ$5*(BVQ26-BVQ$7)/(BVQ$8-BVQ$7))))))</f>
      </c>
      <c r="BVS26" s="126">
        <f>IF(BVQ26&lt;&gt;"",BVQ$5,0)</f>
      </c>
      <c r="BVT26" s="125">
        <f>IF(BVQ$6=0,RANK(BVQ26,BVQ$12:BVQ$42,0),RANK(BVQ26,BVQ$12:BVQ$42,1))</f>
      </c>
      <c r="BVU26" s="126">
        <v>91.415174747486</v>
      </c>
      <c r="BVV26" s="126">
        <f>IF(COUNTA(BVU$12:BVU$42)=0,0.6*BVU$5,IF(BVU26="",0,IF(BVU$6=0,IF(BVU26&gt;=BVU$8,BVU$5,IF(BVU26&lt;BVU$6,0,0.6*BVU$5+0.4*BVU$5*(BVU26-BVU$7)/(BVU$8-BVU$7))),IF(BVU26&lt;=BVU$8,BVU$5,IF(BVU26&gt;BVU$6,0,0.6*BVU$5+0.4*BVU$5*(BVU26-BVU$7)/(BVU$8-BVU$7))))))</f>
      </c>
      <c r="BVW26" s="126">
        <f>IF(BVU26&lt;&gt;"",BVU$5,0)</f>
      </c>
      <c r="BVX26" s="125">
        <f>IF(BVU$6=0,RANK(BVU26,BVU$12:BVU$42,0),RANK(BVU26,BVU$12:BVU$42,1))</f>
      </c>
      <c r="BVY26" s="126">
        <v>99.9808186596079</v>
      </c>
      <c r="BVZ26" s="126">
        <f>IF(COUNTA(BVY$12:BVY$42)=0,0.6*BVY$5,IF(BVY26="",0,IF(BVY$6=0,IF(BVY26&gt;=BVY$8,BVY$5,IF(BVY26&lt;BVY$6,0,0.6*BVY$5+0.4*BVY$5*(BVY26-BVY$7)/(BVY$8-BVY$7))),IF(BVY26&lt;=BVY$8,BVY$5,IF(BVY26&gt;BVY$6,0,0.6*BVY$5+0.4*BVY$5*(BVY26-BVY$7)/(BVY$8-BVY$7))))))</f>
      </c>
      <c r="BWA26" s="126">
        <f>IF(BVY26&lt;&gt;"",BVY$5,0)</f>
      </c>
      <c r="BWB26" s="125">
        <f>IF(BVY$6=0,RANK(BVY26,BVY$12:BVY$42,0),RANK(BVY26,BVY$12:BVY$42,1))</f>
      </c>
      <c r="BWC26" s="126">
        <v>100</v>
      </c>
      <c r="BWD26" s="126">
        <f>IF(COUNTA(BWC$12:BWC$42)=0,0.6*BWC$5,IF(BWC26="",0,IF(BWC$6=0,IF(BWC26&gt;=BWC$8,BWC$5,IF(BWC26&lt;BWC$6,0,0.6*BWC$5+0.4*BWC$5*(BWC26-BWC$7)/(BWC$8-BWC$7))),IF(BWC26&lt;=BWC$8,BWC$5,IF(BWC26&gt;BWC$6,0,0.6*BWC$5+0.4*BWC$5*(BWC26-BWC$7)/(BWC$8-BWC$7))))))</f>
      </c>
      <c r="BWE26" s="126">
        <f>IF(BWC26&lt;&gt;"",BWC$5,0)</f>
      </c>
      <c r="BWF26" s="125">
        <f>IF(BWC$6=0,RANK(BWC26,BWC$12:BWC$42,0),RANK(BWC26,BWC$12:BWC$42,1))</f>
      </c>
      <c r="BWG26" s="126">
        <v>99.9060114320789</v>
      </c>
      <c r="BWH26" s="126">
        <f>IF(COUNTA(BWG$12:BWG$42)=0,0.6*BWG$5,IF(BWG26="",0,IF(BWG$6=0,IF(BWG26&gt;=BWG$8,BWG$5,IF(BWG26&lt;BWG$6,0,0.6*BWG$5+0.4*BWG$5*(BWG26-BWG$7)/(BWG$8-BWG$7))),IF(BWG26&lt;=BWG$8,BWG$5,IF(BWG26&gt;BWG$6,0,0.6*BWG$5+0.4*BWG$5*(BWG26-BWG$7)/(BWG$8-BWG$7))))))</f>
      </c>
      <c r="BWI26" s="126">
        <f>IF(BWG26&lt;&gt;"",BWG$5,0)</f>
      </c>
      <c r="BWJ26" s="125">
        <f>IF(BWG$6=0,RANK(BWG26,BWG$12:BWG$42,0),RANK(BWG26,BWG$12:BWG$42,1))</f>
      </c>
      <c r="BWK26" s="126">
        <v>21</v>
      </c>
      <c r="BWL26" s="126">
        <f>IF(COUNTA(BWK$12:BWK$42)=0,0.6*BWK$5,IF(BWK26="",0,IF(AND(BWK26&gt;=BWK$7,BWK26&lt;=BWK$8),BWK$5,0)))</f>
      </c>
      <c r="BWM26" s="126">
        <f>IF(BWK26&lt;&gt;"",BWK$5,0)</f>
      </c>
      <c r="BWN26" s="125">
        <f>IF(BWK$6=0,RANK(BWK26,BWK$12:BWK$42,0),RANK(BWK26,BWK$12:BWK$42,1))</f>
      </c>
      <c r="BWO26" s="126">
        <v>1.49</v>
      </c>
      <c r="BWP26" s="126">
        <f>IF(COUNTA(BWO$12:BWO$42)=0,0.6*BWO$5,IF(BWO26="",0,IF(BWO$6=0,IF(BWO26&gt;=BWO$8,BWO$5,IF(BWO26&lt;BWO$6,0,0.6*BWO$5+0.4*BWO$5*(BWO26-BWO$7)/(BWO$8-BWO$7))),IF(BWO26&lt;=BWO$8,BWO$5,IF(BWO26&gt;BWO$6,0,0.6*BWO$5+0.4*BWO$5*(BWO26-BWO$7)/(BWO$8-BWO$7))))))</f>
      </c>
      <c r="BWQ26" s="126">
        <f>IF(BWO26&lt;&gt;"",BWO$5,0)</f>
      </c>
      <c r="BWR26" s="125">
        <f>IF(BWO$6=0,RANK(BWO26,BWO$12:BWO$42,0),RANK(BWO26,BWO$12:BWO$42,1))</f>
      </c>
      <c r="BWS26" s="126">
        <v>0.88</v>
      </c>
      <c r="BWT26" s="126">
        <f>IF(COUNTA(BWS$12:BWS$42)=0,0.6*BWS$5,IF(BWS26="",0,IF(BWS$6=0,IF(BWS26&gt;=BWS$8,BWS$5,IF(BWS26&lt;BWS$6,0,0.6*BWS$5+0.4*BWS$5*(BWS26-BWS$7)/(BWS$8-BWS$7))),IF(BWS26&lt;=BWS$8,BWS$5,IF(BWS26&gt;BWS$6,0,0.6*BWS$5+0.4*BWS$5*(BWS26-BWS$7)/(BWS$8-BWS$7))))))</f>
      </c>
      <c r="BWU26" s="126">
        <f>IF(BWS26&lt;&gt;"",BWS$5,0)</f>
      </c>
      <c r="BWV26" s="125">
        <f>IF(BWS$6=0,RANK(BWS26,BWS$12:BWS$42,0),RANK(BWS26,BWS$12:BWS$42,1))</f>
      </c>
      <c r="BWW26" s="125" t="s">
        <v>30</v>
      </c>
      <c r="BWX26" s="125">
        <f>(F26+J26+N26+R26+V26+Z26+AD26+AH26+AL26)*100</f>
      </c>
      <c r="BWY26" s="125">
        <f>RANK(BWX26,BWX$12:BWX$42,0)</f>
      </c>
      <c r="BWZ26" s="125" t="s">
        <v>30</v>
      </c>
      <c r="BXA26" s="125">
        <f>(AP26+AT26+AX26+BB26+BF26+BJ26+BN26+BR26+BV26+BZ26+CD26+CH26+CL26+CP26)*100</f>
      </c>
      <c r="BXB26" s="125">
        <f>RANK(BXA26,BXA$12:BXA$42,0)</f>
      </c>
      <c r="BXC26" s="125" t="s">
        <v>30</v>
      </c>
      <c r="BXD26" s="125">
        <f>(CT26)*100</f>
      </c>
      <c r="BXE26" s="125">
        <f>RANK(BXD26,BXD$12:BXD$42,0)</f>
      </c>
      <c r="BXF26" s="125" t="s">
        <v>30</v>
      </c>
      <c r="BXG26" s="125">
        <f>(CX26+DB26+DF26+DJ26+DN26+DR26+DV26+DZ26+EE26+EJ26+EO26+ET26+EY26+FD26+FI26+FN26+FS26+FX26+GC26+GH26+GM26+GR26+GW26+HB26+HG26+HL26+HQ26+HV26+IA26+IF26+IK26+IP26+IU26+IZ26+JE26+JJ26+JO26+JT26+JY26+KD26+KI26+KN26+KS26+KX26+LC26+LH26+LM26+LR26+LW26+MB26+MG26+ML26+MQ26+MV26+NA26+NF26+NK26+NP26+NU26+NZ26+OE26+OJ26+OO26+OT26+OY26+PD26+PI26+PN26+PS26+PX26+QC26+QH26+QM26+QR26+QW26+RB26+RG26+RL26+RQ26+RV26+SA26+SF26+SK26+SP26+SU26+SZ26+TE26+TJ26+TO26+TT26+TY26+UD26+UI26+UN26+US26+UX26+VC26+VH26+VM26+VR26+VW26+WB26+WG26+WL26+WQ26+WV26+XA26+XF26+XK26+XP26+XU26+XZ26+YE26+YJ26+YO26+YT26+YY26+ZD26+ZI26+ZN26+ZS26+ZX26+AAC26+AAH26+AAM26+AAR26+AAW26+ABB26+ABG26+ABL26+ABQ26+ABV26+ACA26+ACF26+ACK26+ACP26+ACU26+ACZ26+ADE26+ADJ26+ADO26+ADT26+ADY26+AED26+AEI26+AEN26+AES26+AEX26+AFC26+AFH26+AFM26+AFR26+AFW26+AGB26+AGG26+AGL26+AGQ26+AGV26+AHA26+AHF26+AHK26+AHP26+AHU26+AHZ26+AIE26+AIJ26+AIO26+AIT26+AIY26+AJD26+AJI26+AJN26+AJS26+AJX26+AKC26+AKH26+AKM26+AKR26+AKW26+ALB26+ALG26+ALL26+ALQ26+ALV26+AMA26+AMF26+AMK26+AMP26+AMU26+AMZ26+ANE26+ANJ26+ANO26+ANT26+ANY26+AOD26+AOI26+AON26+AOS26+AOX26+APC26+APH26+APM26+APR26+APW26+AQB26+AQG26+AQL26+AQQ26+AQV26+ARA26+ARF26+ARK26+ARP26+ARU26+ARZ26+ASE26+ASJ26+ASO26+AST26+ASY26+ATD26+ATI26+ATN26+ATS26+ATX26+AUC26+AUH26)*100</f>
      </c>
      <c r="BXH26" s="125">
        <f>RANK(BXG26,BXG$12:BXG$42,0)</f>
      </c>
      <c r="BXI26" s="125" t="s">
        <v>30</v>
      </c>
      <c r="BXJ26" s="125">
        <f>(AUL26+AUP26+AUT26+AUX26+AVB26+AVF26+AVJ26+AVN26+AVR26+AVV26+AVZ26+AWD26+AWH26+AWL26+AWP26+AWT26+AWX26+AXB26+AXF26+AXJ26+AXN26+AXR26+AXV26+AXZ26+AYD26+AYH26+AYL26+AYP26+AYT26+AYX26+AZB26+AZF26+AZJ26+AZN26+AZR26+AZV26+AZZ26+BAD26+BAH26+BAL26+BAP26+BAT26+BAX26+BBB26+BBF26+BBJ26+BBN26+BBR26+BBV26+BBZ26+BCD26+BCH26+BCL26+BCP26+BCT26+BCX26+BDB26+BDF26+BDJ26+BDN26+BDR26+BDV26+BDZ26+BED26+BEH26+BEL26+BEP26+BET26+BEX26+BFB26+BFF26+BFJ26+BFN26+BFR26+BFV26+BFZ26+BGD26+BGH26+BGL26+BGP26+BGT26+BGX26+BHB26+BHF26+BHJ26+BHN26+BHR26+BHV26+BHZ26+BID26+BIH26+BIL26+BIP26+BIT26+BIX26+BJB26+BJF26+BJJ26+BJN26+BJR26+BJV26+BJZ26+BKD26+BKH26+BKL26+BKP26+BKT26+BKX26+BLB26+BLF26+BLJ26+BLN26+BLR26+BLV26+BLZ26+BMD26+BMH26+BML26+BMP26+BMT26+BMX26+BNB26+BNF26+BNJ26+BNN26+BNR26+BNV26+BNZ26+BOD26+BOH26+BOL26+BOP26+BOT26+BOX26+BPB26+BPF26+BPJ26+BPN26+BPR26+BPV26+BPZ26+BQD26+BQH26+BQL26+BQP26+BQT26+BQX26+BRB26)*100</f>
      </c>
      <c r="BXK26" s="125">
        <f>RANK(BXJ26,BXJ$12:BXJ$42,0)</f>
      </c>
      <c r="BXL26" s="125" t="s">
        <v>30</v>
      </c>
      <c r="BXM26" s="125">
        <f>(BRF26+BRJ26+BRN26+BRR26+BRV26+BRZ26+BSD26+BSH26+BSL26+BSP26+BST26+BSX26+BTB26+BTF26+BTJ26+BTN26+BTR26)*100</f>
      </c>
      <c r="BXN26" s="125">
        <f>RANK(BXM26,BXM$12:BXM$42,0)</f>
      </c>
      <c r="BXO26" s="125" t="s">
        <v>30</v>
      </c>
      <c r="BXP26" s="125">
        <f>(BTV26+BTZ26+BUD26+BUH26+BUL26)*100</f>
      </c>
      <c r="BXQ26" s="125">
        <f>RANK(BXP26,BXP$12:BXP$42,0)</f>
      </c>
      <c r="BXR26" s="125" t="s">
        <v>30</v>
      </c>
      <c r="BXS26" s="125">
        <f>(BUP26+BUT26+BUX26)*100</f>
      </c>
      <c r="BXT26" s="125">
        <f>RANK(BXS26,BXS$12:BXS$42,0)</f>
      </c>
      <c r="BXU26" s="125" t="s">
        <v>30</v>
      </c>
      <c r="BXV26" s="125">
        <f>(BVB26+BVF26+BVJ26+BVN26+BVR26+BVV26+BVZ26+BWD26+BWH26+BWL26+BWP26+BWT26)*100</f>
      </c>
      <c r="BXW26" s="125">
        <f>RANK(BXV26,BXV$12:BXV$42,0)</f>
      </c>
    </row>
    <row r="27">
      <c r="A27" s="125" t="s">
        <v>31</v>
      </c>
      <c r="B27" s="125">
        <f>A27</f>
      </c>
      <c r="C27" s="125">
        <f>(F27+J27+N27+R27+V27+Z27+AD27+AH27+AL27+AP27+AT27+AX27+BB27+BF27+BJ27+BN27+BR27+BV27+BZ27+CD27+CH27+CL27+CP27+CT27+CX27+DB27+DF27+DJ27+DN27+DR27+DV27+DZ27+EE27+EJ27+EO27+ET27+EY27+FD27+FI27+FN27+FS27+FX27+GC27+GH27+GM27+GR27+GW27+HB27+HG27+HL27+HQ27+HV27+IA27+IF27+IK27+IP27+IU27+IZ27+JE27+JJ27+JO27+JT27+JY27+KD27+KI27+KN27+KS27+KX27+LC27+LH27+LM27+LR27+LW27+MB27+MG27+ML27+MQ27+MV27+NA27+NF27+NK27+NP27+NU27+NZ27+OE27+OJ27+OO27+OT27+OY27+PD27+PI27+PN27+PS27+PX27+QC27+QH27+QM27+QR27+QW27+RB27+RG27+RL27+RQ27+RV27+SA27+SF27+SK27+SP27+SU27+SZ27+TE27+TJ27+TO27+TT27+TY27+UD27+UI27+UN27+US27+UX27+VC27+VH27+VM27+VR27+VW27+WB27+WG27+WL27+WQ27+WV27+XA27+XF27+XK27+XP27+XU27+XZ27+YE27+YJ27+YO27+YT27+YY27+ZD27+ZI27+ZN27+ZS27+ZX27+AAC27+AAH27+AAM27+AAR27+AAW27+ABB27+ABG27+ABL27+ABQ27+ABV27+ACA27+ACF27+ACK27+ACP27+ACU27+ACZ27+ADE27+ADJ27+ADO27+ADT27+ADY27+AED27+AEI27+AEN27+AES27+AEX27+AFC27+AFH27+AFM27+AFR27+AFW27+AGB27+AGG27+AGL27+AGQ27+AGV27+AHA27+AHF27+AHK27+AHP27+AHU27+AHZ27+AIE27+AIJ27+AIO27+AIT27+AIY27+AJD27+AJI27+AJN27+AJS27+AJX27+AKC27+AKH27+AKM27+AKR27+AKW27+ALB27+ALG27+ALL27+ALQ27+ALV27+AMA27+AMF27+AMK27+AMP27+AMU27+AMZ27+ANE27+ANJ27+ANO27+ANT27+ANY27+AOD27+AOI27+AON27+AOS27+AOX27+APC27+APH27+APM27+APR27+APW27+AQB27+AQG27+AQL27+AQQ27+AQV27+ARA27+ARF27+ARK27+ARP27+ARU27+ARZ27+ASE27+ASJ27+ASO27+AST27+ASY27+ATD27+ATI27+ATN27+ATS27+ATX27+AUC27+AUH27+AUL27+AUP27+AUT27+AUX27+AVB27+AVF27+AVJ27+AVN27+AVR27+AVV27+AVZ27+AWD27+AWH27+AWL27+AWP27+AWT27+AWX27+AXB27+AXF27+AXJ27+AXN27+AXR27+AXV27+AXZ27+AYD27+AYH27+AYL27+AYP27+AYT27+AYX27+AZB27+AZF27+AZJ27+AZN27+AZR27+AZV27+AZZ27+BAD27+BAH27+BAL27+BAP27+BAT27+BAX27+BBB27+BBF27+BBJ27+BBN27+BBR27+BBV27+BBZ27+BCD27+BCH27+BCL27+BCP27+BCT27+BCX27+BDB27+BDF27+BDJ27+BDN27+BDR27+BDV27+BDZ27+BED27+BEH27+BEL27+BEP27+BET27+BEX27+BFB27+BFF27+BFJ27+BFN27+BFR27+BFV27+BFZ27+BGD27+BGH27+BGL27+BGP27+BGT27+BGX27+BHB27+BHF27+BHJ27+BHN27+BHR27+BHV27+BHZ27+BID27+BIH27+BIL27+BIP27+BIT27+BIX27+BJB27+BJF27+BJJ27+BJN27+BJR27+BJV27+BJZ27+BKD27+BKH27+BKL27+BKP27+BKT27+BKX27+BLB27+BLF27+BLJ27+BLN27+BLR27+BLV27+BLZ27+BMD27+BMH27+BML27+BMP27+BMT27+BMX27+BNB27+BNF27+BNJ27+BNN27+BNR27+BNV27+BNZ27+BOD27+BOH27+BOL27+BOP27+BOT27+BOX27+BPB27+BPF27+BPJ27+BPN27+BPR27+BPV27+BPZ27+BQD27+BQH27+BQL27+BQP27+BQT27+BQX27+BRB27+BRF27+BRJ27+BRN27+BRR27+BRV27+BRZ27+BSD27+BSH27+BSL27+BSP27+BST27+BSX27+BTB27+BTF27+BTJ27+BTN27+BTR27+BTV27+BTZ27+BUD27+BUH27+BUL27+BUP27+BUT27+BUX27+BVB27+BVF27+BVJ27+BVN27+BVR27+BVV27+BVZ27+BWD27+BWH27+BWL27+BWP27+BWT27)*100</f>
      </c>
      <c r="D27" s="125">
        <f>RANK(C27,C$12:C$42,0)</f>
      </c>
      <c r="E27" s="126">
        <v>75.4096283931079</v>
      </c>
      <c r="F27" s="126">
        <f>IF(COUNTA(E$12:E$42)=0,0.6*E$5,IF(E27="",0,IF(E$6=0,IF(E27&gt;=E$8,E$5,IF(E27&lt;E$6,0,0.6*E$5+0.4*E$5*(E27-E$7)/(E$8-E$7))),IF(E27&lt;=E$8,E$5,IF(E27&gt;E$6,0,0.6*E$5+0.4*E$5*(E27-E$7)/(E$8-E$7))))))</f>
      </c>
      <c r="G27" s="126">
        <f>IF(E27&lt;&gt;"",E$5,0)</f>
      </c>
      <c r="H27" s="125">
        <f>IF(E$6=0,RANK(E27,E$12:E$42,0),RANK(E27,E$12:E$42,1))</f>
      </c>
      <c r="I27" s="126">
        <v>88.8538057742788</v>
      </c>
      <c r="J27" s="126">
        <f>IF(COUNTA(I$12:I$42)=0,0.6*I$5,IF(I27="",0,IF(I$6=0,IF(I27&gt;=I$8,I$5,IF(I27&lt;I$6,0,0.6*I$5+0.4*I$5*(I27-I$7)/(I$8-I$7))),IF(I27&lt;=I$8,I$5,IF(I27&gt;I$6,0,0.6*I$5+0.4*I$5*(I27-I$7)/(I$8-I$7))))))</f>
      </c>
      <c r="K27" s="126">
        <f>IF(I27&lt;&gt;"",I$5,0)</f>
      </c>
      <c r="L27" s="125">
        <f>IF(I$6=0,RANK(I27,I$12:I$42,0),RANK(I27,I$12:I$42,1))</f>
      </c>
      <c r="M27"/>
      <c r="N27" s="126">
        <f>IF(COUNTA(M$12:M$42)=0,0.6*M$5,IF(M27="",0,IF(M$6=0,IF(M27&gt;=M$8,M$5,IF(M27&lt;M$6,0,0.6*M$5+0.4*M$5*(M27-M$7)/(M$8-M$7))),IF(M27&lt;=M$8,M$5,IF(M27&gt;M$6,0,0.6*M$5+0.4*M$5*(M27-M$7)/(M$8-M$7))))))</f>
      </c>
      <c r="O27" s="126">
        <f>IF(M27&lt;&gt;"",M$5,0)</f>
      </c>
      <c r="P27" s="125">
        <f>IF(M$6=0,RANK(M27,M$12:M$42,0),RANK(M27,M$12:M$42,1))</f>
      </c>
      <c r="Q27"/>
      <c r="R27" s="126">
        <f>IF(COUNTA(Q$12:Q$42)=0,0.6*Q$5,IF(Q27="",0,IF(Q$6=0,IF(Q27&gt;=Q$8,Q$5,IF(Q27&lt;Q$6,0,0.6*Q$5+0.4*Q$5*(Q27-Q$7)/(Q$8-Q$7))),IF(Q27&lt;=Q$8,Q$5,IF(Q27&gt;Q$6,0,0.6*Q$5+0.4*Q$5*(Q27-Q$7)/(Q$8-Q$7))))))</f>
      </c>
      <c r="S27" s="126">
        <f>IF(Q27&lt;&gt;"",Q$5,0)</f>
      </c>
      <c r="T27" s="125">
        <f>IF(Q$6=0,RANK(Q27,Q$12:Q$42,0),RANK(Q27,Q$12:Q$42,1))</f>
      </c>
      <c r="U27"/>
      <c r="V27" s="126">
        <f>IF(COUNTA(U$12:U$42)=0,0.6*U$5,IF(U27="",0,IF(U$6=0,IF(U27&gt;=U$8,U$5,IF(U27&lt;U$6,0,0.6*U$5+0.4*U$5*(U27-U$7)/(U$8-U$7))),IF(U27&lt;=U$8,U$5,IF(U27&gt;U$6,0,0.6*U$5+0.4*U$5*(U27-U$7)/(U$8-U$7))))))</f>
      </c>
      <c r="W27" s="126">
        <f>IF(U27&lt;&gt;"",U$5,0)</f>
      </c>
      <c r="X27" s="125">
        <f>IF(U$6=0,RANK(U27,U$12:U$42,0),RANK(U27,U$12:U$42,1))</f>
      </c>
      <c r="Y27"/>
      <c r="Z27" s="126">
        <f>IF(COUNTA(Y$12:Y$42)=0,0.6*Y$5,IF(Y27="",0,IF(Y$6=0,IF(Y27&gt;=Y$8,Y$5,IF(Y27&lt;Y$6,0,0.6*Y$5+0.4*Y$5*(Y27-Y$7)/(Y$8-Y$7))),IF(Y27&lt;=Y$8,Y$5,IF(Y27&gt;Y$6,0,0.6*Y$5+0.4*Y$5*(Y27-Y$7)/(Y$8-Y$7))))))</f>
      </c>
      <c r="AA27" s="126">
        <f>IF(Y27&lt;&gt;"",Y$5,0)</f>
      </c>
      <c r="AB27" s="125">
        <f>IF(Y$6=0,RANK(Y27,Y$12:Y$42,0),RANK(Y27,Y$12:Y$42,1))</f>
      </c>
      <c r="AC27"/>
      <c r="AD27" s="126">
        <f>IF(COUNTA(AC$12:AC$42)=0,0.6*AC$5,IF(AC27="",0,IF(AC$6=0,IF(AC27&gt;=AC$8,AC$5,IF(AC27&lt;AC$6,0,0.6*AC$5+0.4*AC$5*(AC27-AC$7)/(AC$8-AC$7))),IF(AC27&lt;=AC$8,AC$5,IF(AC27&gt;AC$6,0,0.6*AC$5+0.4*AC$5*(AC27-AC$7)/(AC$8-AC$7))))))</f>
      </c>
      <c r="AE27" s="126">
        <f>IF(AC27&lt;&gt;"",AC$5,0)</f>
      </c>
      <c r="AF27" s="125">
        <f>IF(AC$6=0,RANK(AC27,AC$12:AC$42,0),RANK(AC27,AC$12:AC$42,1))</f>
      </c>
      <c r="AG27"/>
      <c r="AH27" s="126">
        <f>IF(COUNTA(AG$12:AG$42)=0,0.6*AG$5,IF(AG27="",0,IF(AG$6=0,IF(AG27&gt;=AG$8,AG$5,IF(AG27&lt;AG$6,0,0.6*AG$5+0.4*AG$5*(AG27-AG$7)/(AG$8-AG$7))),IF(AG27&lt;=AG$8,AG$5,IF(AG27&gt;AG$6,0,0.6*AG$5+0.4*AG$5*(AG27-AG$7)/(AG$8-AG$7))))))</f>
      </c>
      <c r="AI27" s="126">
        <f>IF(AG27&lt;&gt;"",AG$5,0)</f>
      </c>
      <c r="AJ27" s="125">
        <f>IF(AG$6=0,RANK(AG27,AG$12:AG$42,0),RANK(AG27,AG$12:AG$42,1))</f>
      </c>
      <c r="AK27"/>
      <c r="AL27" s="126">
        <f>IF(COUNTA(AK$12:AK$42)=0,0.6*AK$5,IF(AK27="",0,IF(AK$6=0,IF(AK27&gt;=AK$8,AK$5,IF(AK27&lt;AK$6,0,0.6*AK$5+0.4*AK$5*(AK27-AK$7)/(AK$8-AK$7))),IF(AK27&lt;=AK$8,AK$5,IF(AK27&gt;AK$6,0,0.6*AK$5+0.4*AK$5*(AK27-AK$7)/(AK$8-AK$7))))))</f>
      </c>
      <c r="AM27" s="126">
        <f>IF(AK27&lt;&gt;"",AK$5,0)</f>
      </c>
      <c r="AN27" s="125">
        <f>IF(AK$6=0,RANK(AK27,AK$12:AK$42,0),RANK(AK27,AK$12:AK$42,1))</f>
      </c>
      <c r="AO27" s="126">
        <v>99.93</v>
      </c>
      <c r="AP27" s="126">
        <f>IF(COUNTA(AO$12:AO$42)=0,0.6*AO$5,IF(AO27="",0,IF(AO$6=0,IF(AO27&gt;=AO$8,AO$5,IF(AO27&lt;AO$6,0,0.6*AO$5+0.4*AO$5*(AO27-AO$7)/(AO$8-AO$7))),IF(AO27&lt;=AO$8,AO$5,IF(AO27&gt;AO$6,0,0.6*AO$5+0.4*AO$5*(AO27-AO$7)/(AO$8-AO$7))))))</f>
      </c>
      <c r="AQ27" s="126">
        <f>IF(AO27&lt;&gt;"",AO$5,0)</f>
      </c>
      <c r="AR27" s="125">
        <f>IF(AO$6=0,RANK(AO27,AO$12:AO$42,0),RANK(AO27,AO$12:AO$42,1))</f>
      </c>
      <c r="AS27" s="126">
        <v>0.02</v>
      </c>
      <c r="AT27" s="126">
        <f>IF(COUNTA(AS$12:AS$42)=0,0.6*AS$5,IF(AS27="",0,IF(AS$6=0,IF(AS27&gt;=AS$8,AS$5,IF(AS27&lt;AS$6,0,0.6*AS$5+0.4*AS$5*(AS27-AS$7)/(AS$8-AS$7))),IF(AS27&lt;=AS$8,AS$5,IF(AS27&gt;AS$6,0,0.6*AS$5+0.4*AS$5*(AS27-AS$7)/(AS$8-AS$7))))))</f>
      </c>
      <c r="AU27" s="126">
        <f>IF(AS27&lt;&gt;"",AS$5,0)</f>
      </c>
      <c r="AV27" s="125">
        <f>IF(AS$6=0,RANK(AS27,AS$12:AS$42,0),RANK(AS27,AS$12:AS$42,1))</f>
      </c>
      <c r="AW27" s="126">
        <v>99.55</v>
      </c>
      <c r="AX27" s="126">
        <f>IF(COUNTA(AW$12:AW$42)=0,0.6*AW$5,IF(AW27="",0,IF(AW$6=0,IF(AW27&gt;=AW$8,AW$5,IF(AW27&lt;AW$6,0,0.6*AW$5+0.4*AW$5*(AW27-AW$7)/(AW$8-AW$7))),IF(AW27&lt;=AW$8,AW$5,IF(AW27&gt;AW$6,0,0.6*AW$5+0.4*AW$5*(AW27-AW$7)/(AW$8-AW$7))))))</f>
      </c>
      <c r="AY27" s="126">
        <f>IF(AW27&lt;&gt;"",AW$5,0)</f>
      </c>
      <c r="AZ27" s="125">
        <f>IF(AW$6=0,RANK(AW27,AW$12:AW$42,0),RANK(AW27,AW$12:AW$42,1))</f>
      </c>
      <c r="BA27" s="126">
        <v>0.585310184239517</v>
      </c>
      <c r="BB27" s="126">
        <f>IF(COUNTA(BA$12:BA$42)=0,0.6*BA$5,IF(BA27="",0,IF(BA$6=0,IF(BA27&gt;=BA$8,BA$5,IF(BA27&lt;BA$6,0,0.6*BA$5+0.4*BA$5*(BA27-BA$7)/(BA$8-BA$7))),IF(BA27&lt;=BA$8,BA$5,IF(BA27&gt;BA$6,0,0.6*BA$5+0.4*BA$5*(BA27-BA$7)/(BA$8-BA$7))))))</f>
      </c>
      <c r="BC27" s="126">
        <f>IF(BA27&lt;&gt;"",BA$5,0)</f>
      </c>
      <c r="BD27" s="125">
        <f>IF(BA$6=0,RANK(BA27,BA$12:BA$42,0),RANK(BA27,BA$12:BA$42,1))</f>
      </c>
      <c r="BE27" s="126">
        <v>97.75</v>
      </c>
      <c r="BF27" s="126">
        <f>IF(COUNTA(BE$12:BE$42)=0,0.6*BE$5,IF(BE27="",0,IF(BE$6=0,IF(BE27&gt;=BE$8,BE$5,IF(BE27&lt;BE$6,0,0.6*BE$5+0.4*BE$5*(BE27-BE$7)/(BE$8-BE$7))),IF(BE27&lt;=BE$8,BE$5,IF(BE27&gt;BE$6,0,0.6*BE$5+0.4*BE$5*(BE27-BE$7)/(BE$8-BE$7))))))</f>
      </c>
      <c r="BG27" s="126">
        <f>IF(BE27&lt;&gt;"",BE$5,0)</f>
      </c>
      <c r="BH27" s="125">
        <f>IF(BE$6=0,RANK(BE27,BE$12:BE$42,0),RANK(BE27,BE$12:BE$42,1))</f>
      </c>
      <c r="BI27" s="126">
        <v>30</v>
      </c>
      <c r="BJ27" s="126">
        <f>IF(COUNTA(BI$12:BI$42)=0,0.6*BI$5,IF(BI27="",0,IF(BI$6=0,IF(BI27&gt;=BI$8,BI$5,IF(BI27&lt;BI$6,0,0.6*BI$5+0.4*BI$5*(BI27-BI$7)/(BI$8-BI$7))),IF(BI27&lt;=BI$8,BI$5,IF(BI27&gt;BI$6,0,0.6*BI$5+0.4*BI$5*(BI27-BI$7)/(BI$8-BI$7))))))</f>
      </c>
      <c r="BK27" s="126">
        <f>IF(BI27&lt;&gt;"",BI$5,0)</f>
      </c>
      <c r="BL27" s="125">
        <f>IF(BI$6=0,RANK(BI27,BI$12:BI$42,0),RANK(BI27,BI$12:BI$42,1))</f>
      </c>
      <c r="BM27" s="126">
        <v>99.8941</v>
      </c>
      <c r="BN27" s="126">
        <f>IF(COUNTA(BM$12:BM$42)=0,0.6*BM$5,IF(BM27="",0,IF(BM$6=0,IF(BM27&gt;=BM$8,BM$5,IF(BM27&lt;BM$6,0,0.6*BM$5+0.4*BM$5*(BM27-BM$7)/(BM$8-BM$7))),IF(BM27&lt;=BM$8,BM$5,IF(BM27&gt;BM$6,0,0.6*BM$5+0.4*BM$5*(BM27-BM$7)/(BM$8-BM$7))))))</f>
      </c>
      <c r="BO27" s="126">
        <f>IF(BM27&lt;&gt;"",BM$5,0)</f>
      </c>
      <c r="BP27" s="125">
        <f>IF(BM$6=0,RANK(BM27,BM$12:BM$42,0),RANK(BM27,BM$12:BM$42,1))</f>
      </c>
      <c r="BQ27" s="126">
        <v>35</v>
      </c>
      <c r="BR27" s="126">
        <f>IF(COUNTA(BQ$12:BQ$42)=0,0.6*BQ$5,IF(BQ27="",0,IF(BQ$6=0,IF(BQ27&gt;=BQ$8,BQ$5,IF(BQ27&lt;BQ$6,0,0.6*BQ$5+0.4*BQ$5*(BQ27-BQ$7)/(BQ$8-BQ$7))),IF(BQ27&lt;=BQ$8,BQ$5,IF(BQ27&gt;BQ$6,0,0.6*BQ$5+0.4*BQ$5*(BQ27-BQ$7)/(BQ$8-BQ$7))))))</f>
      </c>
      <c r="BS27" s="126">
        <f>IF(BQ27&lt;&gt;"",BQ$5,0)</f>
      </c>
      <c r="BT27" s="125">
        <f>IF(BQ$6=0,RANK(BQ27,BQ$12:BQ$42,0),RANK(BQ27,BQ$12:BQ$42,1))</f>
      </c>
      <c r="BU27" s="126">
        <v>5.3609</v>
      </c>
      <c r="BV27" s="126">
        <f>IF(COUNTA(BU$12:BU$42)=0,0.6*BU$5,IF(BU27="",0,IF(BU$6=0,IF(BU27&gt;=BU$8,BU$5,IF(BU27&lt;BU$6,0,0.6*BU$5+0.4*BU$5*(BU27-BU$7)/(BU$8-BU$7))),IF(BU27&lt;=BU$8,BU$5,IF(BU27&gt;BU$6,0,0.6*BU$5+0.4*BU$5*(BU27-BU$7)/(BU$8-BU$7))))))</f>
      </c>
      <c r="BW27" s="126">
        <f>IF(BU27&lt;&gt;"",BU$5,0)</f>
      </c>
      <c r="BX27" s="125">
        <f>IF(BU$6=0,RANK(BU27,BU$12:BU$42,0),RANK(BU27,BU$12:BU$42,1))</f>
      </c>
      <c r="BY27" s="126">
        <v>99.42</v>
      </c>
      <c r="BZ27" s="126">
        <f>IF(COUNTA(BY$12:BY$42)=0,0.6*BY$5,IF(BY27="",0,IF(BY$6=0,IF(BY27&gt;=BY$8,BY$5,IF(BY27&lt;BY$6,0,0.6*BY$5+0.4*BY$5*(BY27-BY$7)/(BY$8-BY$7))),IF(BY27&lt;=BY$8,BY$5,IF(BY27&gt;BY$6,0,0.6*BY$5+0.4*BY$5*(BY27-BY$7)/(BY$8-BY$7))))))</f>
      </c>
      <c r="CA27" s="126">
        <f>IF(BY27&lt;&gt;"",BY$5,0)</f>
      </c>
      <c r="CB27" s="125">
        <f>IF(BY$6=0,RANK(BY27,BY$12:BY$42,0),RANK(BY27,BY$12:BY$42,1))</f>
      </c>
      <c r="CC27"/>
      <c r="CD27" s="126">
        <f>IF(COUNTA(CC$12:CC$42)=0,0.6*CC$5,IF(CC27="",0,IF(CC$6=0,IF(CC27&gt;=CC$8,CC$5,IF(CC27&lt;CC$6,0,0.6*CC$5+0.4*CC$5*(CC27-CC$7)/(CC$8-CC$7))),IF(CC27&lt;=CC$8,CC$5,IF(CC27&gt;CC$6,0,0.6*CC$5+0.4*CC$5*(CC27-CC$7)/(CC$8-CC$7))))))</f>
      </c>
      <c r="CE27" s="126">
        <f>IF(CC27&lt;&gt;"",CC$5,0)</f>
      </c>
      <c r="CF27" s="125">
        <f>IF(CC$6=0,RANK(CC27,CC$12:CC$42,0),RANK(CC27,CC$12:CC$42,1))</f>
      </c>
      <c r="CG27"/>
      <c r="CH27" s="126">
        <f>IF(COUNTA(CG$12:CG$42)=0,0.6*CG$5,IF(CG27="",0,IF(CG$6=0,IF(CG27&gt;=CG$8,CG$5,IF(CG27&lt;CG$6,0,0.6*CG$5+0.4*CG$5*(CG27-CG$7)/(CG$8-CG$7))),IF(CG27&lt;=CG$8,CG$5,IF(CG27&gt;CG$6,0,0.6*CG$5+0.4*CG$5*(CG27-CG$7)/(CG$8-CG$7))))))</f>
      </c>
      <c r="CI27" s="126">
        <f>IF(CG27&lt;&gt;"",CG$5,0)</f>
      </c>
      <c r="CJ27" s="125">
        <f>IF(CG$6=0,RANK(CG27,CG$12:CG$42,0),RANK(CG27,CG$12:CG$42,1))</f>
      </c>
      <c r="CK27"/>
      <c r="CL27" s="126">
        <f>IF(COUNTA(CK$12:CK$42)=0,0.6*CK$5,IF(CK27="",0,IF(CK$6=0,IF(CK27&gt;=CK$8,CK$5,IF(CK27&lt;CK$6,0,0.6*CK$5+0.4*CK$5*(CK27-CK$7)/(CK$8-CK$7))),IF(CK27&lt;=CK$8,CK$5,IF(CK27&gt;CK$6,0,0.6*CK$5+0.4*CK$5*(CK27-CK$7)/(CK$8-CK$7))))))</f>
      </c>
      <c r="CM27" s="126">
        <f>IF(CK27&lt;&gt;"",CK$5,0)</f>
      </c>
      <c r="CN27" s="125">
        <f>IF(CK$6=0,RANK(CK27,CK$12:CK$42,0),RANK(CK27,CK$12:CK$42,1))</f>
      </c>
      <c r="CO27"/>
      <c r="CP27" s="126">
        <f>IF(COUNTA(CO$12:CO$42)=0,0.6*CO$5,IF(CO27="",0,IF(CO$6=0,IF(CO27&gt;=CO$8,CO$5,IF(CO27&lt;CO$6,0,0.6*CO$5+0.4*CO$5*(CO27-CO$7)/(CO$8-CO$7))),IF(CO27&lt;=CO$8,CO$5,IF(CO27&gt;CO$6,0,0.6*CO$5+0.4*CO$5*(CO27-CO$7)/(CO$8-CO$7))))))</f>
      </c>
      <c r="CQ27" s="126">
        <f>IF(CO27&lt;&gt;"",CO$5,0)</f>
      </c>
      <c r="CR27" s="125">
        <f>IF(CO$6=0,RANK(CO27,CO$12:CO$42,0),RANK(CO27,CO$12:CO$42,1))</f>
      </c>
      <c r="CS27"/>
      <c r="CT27" s="126">
        <f>IF(COUNTA(CS$12:CS$42)=0,0.6*CS$5,IF(CS27="",0,IF(CS$6=0,IF(CS27&gt;=CS$8,CS$5,IF(CS27&lt;CS$6,0,0.6*CS$5+0.4*CS$5*(CS27-CS$7)/(CS$8-CS$7))),IF(CS27&lt;=CS$8,CS$5,IF(CS27&gt;CS$6,0,0.6*CS$5+0.4*CS$5*(CS27-CS$7)/(CS$8-CS$7))))))</f>
      </c>
      <c r="CU27" s="126">
        <f>IF(CS27&lt;&gt;"",CS$5,0)</f>
      </c>
      <c r="CV27" s="125">
        <f>IF(CS$6=0,RANK(CS27,CS$12:CS$42,0),RANK(CS27,CS$12:CS$42,1))</f>
      </c>
      <c r="CW27" s="126">
        <v>0.767738740238428</v>
      </c>
      <c r="CX27" s="126">
        <f>IF(COUNTA(CW$12:CW$42)=0,0.6*CW$5,IF(CW27="",0,IF(CW$6=0,IF(CW27&gt;=CW$8,CW$5,IF(CW27&lt;CW$6,0,0.6*CW$5+0.4*CW$5*(CW27-CW$7)/(CW$8-CW$7))),IF(CW27&lt;=CW$8,CW$5,IF(CW27&gt;CW$6,0,0.6*CW$5+0.4*CW$5*(CW27-CW$7)/(CW$8-CW$7))))))</f>
      </c>
      <c r="CY27" s="126">
        <f>IF(CW27&lt;&gt;"",CW$5,0)</f>
      </c>
      <c r="CZ27" s="125">
        <f>IF(CW$6=0,RANK(CW27,CW$12:CW$42,0),RANK(CW27,CW$12:CW$42,1))</f>
      </c>
      <c r="DA27" s="126">
        <v>6.35790740227075</v>
      </c>
      <c r="DB27" s="126">
        <f>IF(COUNTA(DA$12:DA$42)=0,0.6*DA$5,IF(DA27="",0,IF(DA$6=0,IF(DA27&gt;=DA$8,DA$5,IF(DA27&lt;DA$6,0,0.6*DA$5+0.4*DA$5*(DA27-DA$7)/(DA$8-DA$7))),IF(DA27&lt;=DA$8,DA$5,IF(DA27&gt;DA$6,0,0.6*DA$5+0.4*DA$5*(DA27-DA$7)/(DA$8-DA$7))))))</f>
      </c>
      <c r="DC27" s="126">
        <f>IF(DA27&lt;&gt;"",DA$5,0)</f>
      </c>
      <c r="DD27" s="125">
        <f>IF(DA$6=0,RANK(DA27,DA$12:DA$42,0),RANK(DA27,DA$12:DA$42,1))</f>
      </c>
      <c r="DE27" s="126">
        <v>3.38826759184522</v>
      </c>
      <c r="DF27" s="126">
        <f>IF(COUNTA(DE$12:DE$42)=0,0.6*DE$5,IF(DE27="",0,IF(DE$6=0,IF(DE27&gt;=DE$8,DE$5,IF(DE27&lt;DE$6,0,0.6*DE$5+0.4*DE$5*(DE27-DE$7)/(DE$8-DE$7))),IF(DE27&lt;=DE$8,DE$5,IF(DE27&gt;DE$6,0,0.6*DE$5+0.4*DE$5*(DE27-DE$7)/(DE$8-DE$7))))))</f>
      </c>
      <c r="DG27" s="126">
        <f>IF(DE27&lt;&gt;"",DE$5,0)</f>
      </c>
      <c r="DH27" s="125">
        <f>IF(DE$6=0,RANK(DE27,DE$12:DE$42,0),RANK(DE27,DE$12:DE$42,1))</f>
      </c>
      <c r="DI27" s="126">
        <v>7.69160426816156</v>
      </c>
      <c r="DJ27" s="126">
        <f>IF(COUNTA(DI$12:DI$42)=0,0.6*DI$5,IF(DI27="",0,IF(DI$6=0,IF(DI27&gt;=DI$8,DI$5,IF(DI27&lt;DI$6,0,0.6*DI$5+0.4*DI$5*(DI27-DI$7)/(DI$8-DI$7))),IF(DI27&lt;=DI$8,DI$5,IF(DI27&gt;DI$6,0,0.6*DI$5+0.4*DI$5*(DI27-DI$7)/(DI$8-DI$7))))))</f>
      </c>
      <c r="DK27" s="126">
        <f>IF(DI27&lt;&gt;"",DI$5,0)</f>
      </c>
      <c r="DL27" s="125">
        <f>IF(DI$6=0,RANK(DI27,DI$12:DI$42,0),RANK(DI27,DI$12:DI$42,1))</f>
      </c>
      <c r="DM27" s="126">
        <v>4.28</v>
      </c>
      <c r="DN27" s="126">
        <f>IF(COUNTA(DM$12:DM$42)=0,0.6*DM$5,IF(DM27="",0,IF(DM$6=0,IF(DM27&gt;=DM$8,DM$5,IF(DM27&lt;DM$6,0,0.6*DM$5+0.4*DM$5*(DM27-DM$7)/(DM$8-DM$7))),IF(DM27&lt;=DM$8,DM$5,IF(DM27&gt;DM$6,0,0.6*DM$5+0.4*DM$5*(DM27-DM$7)/(DM$8-DM$7))))))</f>
      </c>
      <c r="DO27" s="126">
        <f>IF(DM27&lt;&gt;"",DM$5,0)</f>
      </c>
      <c r="DP27" s="125">
        <f>IF(DM$6=0,RANK(DM27,DM$12:DM$42,0),RANK(DM27,DM$12:DM$42,1))</f>
      </c>
      <c r="DQ27" s="126">
        <v>2.96</v>
      </c>
      <c r="DR27" s="126">
        <f>IF(COUNTA(DQ$12:DQ$42)=0,0.6*DQ$5,IF(DQ27="",0,IF(DQ$6=0,IF(DQ27&gt;=DQ$8,DQ$5,IF(DQ27&lt;DQ$6,0,0.6*DQ$5+0.4*DQ$5*(DQ27-DQ$7)/(DQ$8-DQ$7))),IF(DQ27&lt;=DQ$8,DQ$5,IF(DQ27&gt;DQ$6,0,0.6*DQ$5+0.4*DQ$5*(DQ27-DQ$7)/(DQ$8-DQ$7))))))</f>
      </c>
      <c r="DS27" s="126">
        <f>IF(DQ27&lt;&gt;"",DQ$5,0)</f>
      </c>
      <c r="DT27" s="125">
        <f>IF(DQ$6=0,RANK(DQ27,DQ$12:DQ$42,0),RANK(DQ27,DQ$12:DQ$42,1))</f>
      </c>
      <c r="DU27" s="126">
        <v>1.52</v>
      </c>
      <c r="DV27" s="126">
        <f>IF(COUNTA(DU$12:DU$42)=0,0.6*DU$5,IF(DU27="",0,IF(DU$6=0,IF(DU27&gt;=DU$8,DU$5,IF(DU27&lt;DU$6,0,0.6*DU$5+0.4*DU$5*(DU27-DU$7)/(DU$8-DU$7))),IF(DU27&lt;=DU$8,DU$5,IF(DU27&gt;DU$6,0,0.6*DU$5+0.4*DU$5*(DU27-DU$7)/(DU$8-DU$7))))))</f>
      </c>
      <c r="DW27" s="126">
        <f>IF(DU27&lt;&gt;"",DU$5,0)</f>
      </c>
      <c r="DX27" s="125">
        <f>IF(DU$6=0,RANK(DU27,DU$12:DU$42,0),RANK(DU27,DU$12:DU$42,1))</f>
      </c>
      <c r="DY27" s="126">
        <v>1.7</v>
      </c>
      <c r="DZ27" s="126">
        <f>IF(COUNTA(DY$12:DY$42)=0,0.6*DY$5,IF(DY27="",0,IF(DY$6=0,IF(DY27&gt;=DY$8,DY$5,IF(DY27&lt;DY$6,0,0.6*DY$5+0.4*DY$5*(DY27-DY$7)/(DY$8-DY$7))),IF(DY27&lt;=DY$8,DY$5,IF(DY27&gt;DY$6,0,0.6*DY$5+0.4*DY$5*(DY27-DY$7)/(DY$8-DY$7))))))</f>
      </c>
      <c r="EA27" s="126">
        <f>IF(DY27&lt;&gt;"",DY$5,0)</f>
      </c>
      <c r="EB27" s="125">
        <f>IF(DY$6=0,RANK(DY27,DY$12:DY$42,0),RANK(DY27,DY$12:DY$42,1))</f>
      </c>
      <c r="EC27" s="126">
        <v>99.2354120898896</v>
      </c>
      <c r="ED27" s="126">
        <v>97.008102214477</v>
      </c>
      <c r="EE27" s="126">
        <f>IF((COUNTA(EC$12:EC$42)+COUNTA(ED$12:ED$42)=0),0.6*EC$5,IF(OR(EC27="",ED27=""),0,IF(EC$6=0,IF(EC27&gt;=EC$8,EC$5,IF(EC27&lt;ED27,0,EC$5*(EC27-ED27)/(EC$8-ED27))),IF(EC27&lt;=EC$8,EC$5,IF(EC27&gt;ED27,0,EC$5*(EC27-ED27)/(EC$8-ED27))))))</f>
      </c>
      <c r="EF27" s="126">
        <f>IF(OR(EC27="",ED27=""),0,EC$5)</f>
      </c>
      <c r="EG27" s="125">
        <f>IF(EC$6=0,RANK(EE27,EE$12:EE$42,0),RANK(EE27,EE$12:EE$42,1))</f>
      </c>
      <c r="EH27" s="126">
        <v>99.2354120898896</v>
      </c>
      <c r="EI27" s="126">
        <v>93.3834767763765</v>
      </c>
      <c r="EJ27" s="126">
        <f>IF((COUNTA(EH$12:EH$42)+COUNTA(EI$12:EI$42)=0),0.6*EH$5,IF(OR(EH27="",EI27=""),0,IF(EH$6=0,IF(EH27&gt;=EH$8,EH$5,IF(EH27&lt;EI27,0,EH$5*(EH27-EI27)/(EH$8-EI27))),IF(EH27&lt;=EH$8,EH$5,IF(EH27&gt;EI27,0,EH$5*(EH27-EI27)/(EH$8-EI27))))))</f>
      </c>
      <c r="EK27" s="126">
        <f>IF(OR(EH27="",EI27=""),0,EH$5)</f>
      </c>
      <c r="EL27" s="125">
        <f>IF(EH$6=0,RANK(EJ27,EJ$12:EJ$42,0),RANK(EJ27,EJ$12:EJ$42,1))</f>
      </c>
      <c r="EM27" s="126">
        <v>99.5369459754277</v>
      </c>
      <c r="EN27" s="126">
        <v>97.0356622633721</v>
      </c>
      <c r="EO27" s="126">
        <f>IF((COUNTA(EM$12:EM$42)+COUNTA(EN$12:EN$42)=0),0.6*EM$5,IF(OR(EM27="",EN27=""),0,IF(EM$6=0,IF(EM27&gt;=EM$8,EM$5,IF(EM27&lt;EN27,0,EM$5*(EM27-EN27)/(EM$8-EN27))),IF(EM27&lt;=EM$8,EM$5,IF(EM27&gt;EN27,0,EM$5*(EM27-EN27)/(EM$8-EN27))))))</f>
      </c>
      <c r="EP27" s="126">
        <f>IF(OR(EM27="",EN27=""),0,EM$5)</f>
      </c>
      <c r="EQ27" s="125">
        <f>IF(EM$6=0,RANK(EO27,EO$12:EO$42,0),RANK(EO27,EO$12:EO$42,1))</f>
      </c>
      <c r="ER27" s="126">
        <v>99.5369459754277</v>
      </c>
      <c r="ES27" s="126">
        <v>97.6589664260509</v>
      </c>
      <c r="ET27" s="126">
        <f>IF((COUNTA(ER$12:ER$42)+COUNTA(ES$12:ES$42)=0),0.6*ER$5,IF(OR(ER27="",ES27=""),0,IF(ER$6=0,IF(ER27&gt;=ER$8,ER$5,IF(ER27&lt;ES27,0,ER$5*(ER27-ES27)/(ER$8-ES27))),IF(ER27&lt;=ER$8,ER$5,IF(ER27&gt;ES27,0,ER$5*(ER27-ES27)/(ER$8-ES27))))))</f>
      </c>
      <c r="EU27" s="126">
        <f>IF(OR(ER27="",ES27=""),0,ER$5)</f>
      </c>
      <c r="EV27" s="125">
        <f>IF(ER$6=0,RANK(ET27,ET$12:ET$42,0),RANK(ET27,ET$12:ET$42,1))</f>
      </c>
      <c r="EW27" s="126">
        <v>1.51773764258555</v>
      </c>
      <c r="EX27" s="126">
        <v>4.81447423294608</v>
      </c>
      <c r="EY27" s="126">
        <f>IF((COUNTA(EW$12:EW$42)+COUNTA(EX$12:EX$42)=0),0.6*EW$5,IF(OR(EW27="",EX27=""),0,IF(EW$6=0,IF(EW27&gt;=EW$8,EW$5,IF(EW27&lt;EX27,0,EW$5*(EW27-EX27)/(EW$8-EX27))),IF(EW27&lt;=EW$8,EW$5,IF(EW27&gt;EX27,0,EW$5*(EW27-EX27)/(EW$8-EX27))))))</f>
      </c>
      <c r="EZ27" s="126">
        <f>IF(OR(EW27="",EX27=""),0,EW$5)</f>
      </c>
      <c r="FA27" s="125">
        <f>IF(EW$6=0,RANK(EY27,EY$12:EY$42,0),RANK(EY27,EY$12:EY$42,1))</f>
      </c>
      <c r="FB27" s="126">
        <v>1.51773764258555</v>
      </c>
      <c r="FC27" s="126">
        <v>4.67643472906404</v>
      </c>
      <c r="FD27" s="126">
        <f>IF((COUNTA(FB$12:FB$42)+COUNTA(FC$12:FC$42)=0),0.6*FB$5,IF(OR(FB27="",FC27=""),0,IF(FB$6=0,IF(FB27&gt;=FB$8,FB$5,IF(FB27&lt;FC27,0,FB$5*(FB27-FC27)/(FB$8-FC27))),IF(FB27&lt;=FB$8,FB$5,IF(FB27&gt;FC27,0,FB$5*(FB27-FC27)/(FB$8-FC27))))))</f>
      </c>
      <c r="FE27" s="126">
        <f>IF(OR(FB27="",FC27=""),0,FB$5)</f>
      </c>
      <c r="FF27" s="125">
        <f>IF(FB$6=0,RANK(FD27,FD$12:FD$42,0),RANK(FD27,FD$12:FD$42,1))</f>
      </c>
      <c r="FG27" s="126">
        <v>98.4329248679092</v>
      </c>
      <c r="FH27"/>
      <c r="FI27" s="126">
        <f>IF((COUNTA(FG$12:FG$42)+COUNTA(FH$12:FH$42)=0),0.6*FG$5,IF(OR(FG27="",FH27=""),0,IF(FG$6=0,IF(FG27&gt;=FG$8,FG$5,IF(FG27&lt;FH27,0,FG$5*(FG27-FH27)/(FG$8-FH27))),IF(FG27&lt;=FG$8,FG$5,IF(FG27&gt;FH27,0,FG$5*(FG27-FH27)/(FG$8-FH27))))))</f>
      </c>
      <c r="FJ27" s="126">
        <f>IF(OR(FG27="",FH27=""),0,FG$5)</f>
      </c>
      <c r="FK27" s="125">
        <f>IF(FG$6=0,RANK(FI27,FI$12:FI$42,0),RANK(FI27,FI$12:FI$42,1))</f>
      </c>
      <c r="FL27" s="126">
        <v>98.4329248679092</v>
      </c>
      <c r="FM27"/>
      <c r="FN27" s="126">
        <f>IF((COUNTA(FL$12:FL$42)+COUNTA(FM$12:FM$42)=0),0.6*FL$5,IF(OR(FL27="",FM27=""),0,IF(FL$6=0,IF(FL27&gt;=FL$8,FL$5,IF(FL27&lt;FM27,0,FL$5*(FL27-FM27)/(FL$8-FM27))),IF(FL27&lt;=FL$8,FL$5,IF(FL27&gt;FM27,0,FL$5*(FL27-FM27)/(FL$8-FM27))))))</f>
      </c>
      <c r="FO27" s="126">
        <f>IF(OR(FL27="",FM27=""),0,FL$5)</f>
      </c>
      <c r="FP27" s="125">
        <f>IF(FL$6=0,RANK(FN27,FN$12:FN$42,0),RANK(FN27,FN$12:FN$42,1))</f>
      </c>
      <c r="FQ27" s="126">
        <v>99.9090734385724</v>
      </c>
      <c r="FR27" s="126">
        <v>97.9623464723322</v>
      </c>
      <c r="FS27" s="126">
        <f>IF((COUNTA(FQ$12:FQ$42)+COUNTA(FR$12:FR$42)=0),0.6*FQ$5,IF(OR(FQ27="",FR27=""),0,IF(FQ$6=0,IF(FQ27&gt;=FQ$8,FQ$5,IF(FQ27&lt;FR27,0,FQ$5*(FQ27-FR27)/(FQ$8-FR27))),IF(FQ27&lt;=FQ$8,FQ$5,IF(FQ27&gt;FR27,0,FQ$5*(FQ27-FR27)/(FQ$8-FR27))))))</f>
      </c>
      <c r="FT27" s="126">
        <f>IF(OR(FQ27="",FR27=""),0,FQ$5)</f>
      </c>
      <c r="FU27" s="125">
        <f>IF(FQ$6=0,RANK(FS27,FS$12:FS$42,0),RANK(FS27,FS$12:FS$42,1))</f>
      </c>
      <c r="FV27" s="126">
        <v>99.9090734385724</v>
      </c>
      <c r="FW27" s="126">
        <v>98.8959892723409</v>
      </c>
      <c r="FX27" s="126">
        <f>IF((COUNTA(FV$12:FV$42)+COUNTA(FW$12:FW$42)=0),0.6*FV$5,IF(OR(FV27="",FW27=""),0,IF(FV$6=0,IF(FV27&gt;=FV$8,FV$5,IF(FV27&lt;FW27,0,FV$5*(FV27-FW27)/(FV$8-FW27))),IF(FV27&lt;=FV$8,FV$5,IF(FV27&gt;FW27,0,FV$5*(FV27-FW27)/(FV$8-FW27))))))</f>
      </c>
      <c r="FY27" s="126">
        <f>IF(OR(FV27="",FW27=""),0,FV$5)</f>
      </c>
      <c r="FZ27" s="125">
        <f>IF(FV$6=0,RANK(FX27,FX$12:FX$42,0),RANK(FX27,FX$12:FX$42,1))</f>
      </c>
      <c r="GA27" s="126">
        <v>1.86135265700483</v>
      </c>
      <c r="GB27" s="126">
        <v>4.02050831792976</v>
      </c>
      <c r="GC27" s="126">
        <f>IF((COUNTA(GA$12:GA$42)+COUNTA(GB$12:GB$42)=0),0.6*GA$5,IF(OR(GA27="",GB27=""),0,IF(GA$6=0,IF(GA27&gt;=GA$8,GA$5,IF(GA27&lt;GB27,0,GA$5*(GA27-GB27)/(GA$8-GB27))),IF(GA27&lt;=GA$8,GA$5,IF(GA27&gt;GB27,0,GA$5*(GA27-GB27)/(GA$8-GB27))))))</f>
      </c>
      <c r="GD27" s="126">
        <f>IF(OR(GA27="",GB27=""),0,GA$5)</f>
      </c>
      <c r="GE27" s="125">
        <f>IF(GA$6=0,RANK(GC27,GC$12:GC$42,0),RANK(GC27,GC$12:GC$42,1))</f>
      </c>
      <c r="GF27" s="126">
        <v>1.86135265700483</v>
      </c>
      <c r="GG27" s="126">
        <v>2.78922722029988</v>
      </c>
      <c r="GH27" s="126">
        <f>IF((COUNTA(GF$12:GF$42)+COUNTA(GG$12:GG$42)=0),0.6*GF$5,IF(OR(GF27="",GG27=""),0,IF(GF$6=0,IF(GF27&gt;=GF$8,GF$5,IF(GF27&lt;GG27,0,GF$5*(GF27-GG27)/(GF$8-GG27))),IF(GF27&lt;=GF$8,GF$5,IF(GF27&gt;GG27,0,GF$5*(GF27-GG27)/(GF$8-GG27))))))</f>
      </c>
      <c r="GI27" s="126">
        <f>IF(OR(GF27="",GG27=""),0,GF$5)</f>
      </c>
      <c r="GJ27" s="125">
        <f>IF(GF$6=0,RANK(GH27,GH$12:GH$42,0),RANK(GH27,GH$12:GH$42,1))</f>
      </c>
      <c r="GK27" s="126">
        <v>99.5621239776152</v>
      </c>
      <c r="GL27" s="126">
        <v>96.579834697242</v>
      </c>
      <c r="GM27" s="126">
        <f>IF((COUNTA(GK$12:GK$42)+COUNTA(GL$12:GL$42)=0),0.6*GK$5,IF(OR(GK27="",GL27=""),0,IF(GK$6=0,IF(GK27&gt;=GK$8,GK$5,IF(GK27&lt;GL27,0,GK$5*(GK27-GL27)/(GK$8-GL27))),IF(GK27&lt;=GK$8,GK$5,IF(GK27&gt;GL27,0,GK$5*(GK27-GL27)/(GK$8-GL27))))))</f>
      </c>
      <c r="GN27" s="126">
        <f>IF(OR(GK27="",GL27=""),0,GK$5)</f>
      </c>
      <c r="GO27" s="125">
        <f>IF(GK$6=0,RANK(GM27,GM$12:GM$42,0),RANK(GM27,GM$12:GM$42,1))</f>
      </c>
      <c r="GP27" s="126">
        <v>99.5621239776152</v>
      </c>
      <c r="GQ27" s="126">
        <v>94.9912388301542</v>
      </c>
      <c r="GR27" s="126">
        <f>IF((COUNTA(GP$12:GP$42)+COUNTA(GQ$12:GQ$42)=0),0.6*GP$5,IF(OR(GP27="",GQ27=""),0,IF(GP$6=0,IF(GP27&gt;=GP$8,GP$5,IF(GP27&lt;GQ27,0,GP$5*(GP27-GQ27)/(GP$8-GQ27))),IF(GP27&lt;=GP$8,GP$5,IF(GP27&gt;GQ27,0,GP$5*(GP27-GQ27)/(GP$8-GQ27))))))</f>
      </c>
      <c r="GS27" s="126">
        <f>IF(OR(GP27="",GQ27=""),0,GP$5)</f>
      </c>
      <c r="GT27" s="125">
        <f>IF(GP$6=0,RANK(GR27,GR$12:GR$42,0),RANK(GR27,GR$12:GR$42,1))</f>
      </c>
      <c r="GU27" s="126">
        <v>0.592009803921569</v>
      </c>
      <c r="GV27" s="126">
        <v>0.745244444444444</v>
      </c>
      <c r="GW27" s="126">
        <f>IF((COUNTA(GU$12:GU$42)+COUNTA(GV$12:GV$42)=0),0.6*GU$5,IF(OR(GU27="",GV27=""),0,IF(GU$6=0,IF(GU27&gt;=GU$8,GU$5,IF(GU27&lt;GV27,0,GU$5*(GU27-GV27)/(GU$8-GV27))),IF(GU27&lt;=GU$8,GU$5,IF(GU27&gt;GV27,0,GU$5*(GU27-GV27)/(GU$8-GV27))))))</f>
      </c>
      <c r="GX27" s="126">
        <f>IF(OR(GU27="",GV27=""),0,GU$5)</f>
      </c>
      <c r="GY27" s="125">
        <f>IF(GU$6=0,RANK(GW27,GW$12:GW$42,0),RANK(GW27,GW$12:GW$42,1))</f>
      </c>
      <c r="GZ27" s="126">
        <v>0.592009803921569</v>
      </c>
      <c r="HA27" s="126">
        <v>1.31233169129721</v>
      </c>
      <c r="HB27" s="126">
        <f>IF((COUNTA(GZ$12:GZ$42)+COUNTA(HA$12:HA$42)=0),0.6*GZ$5,IF(OR(GZ27="",HA27=""),0,IF(GZ$6=0,IF(GZ27&gt;=GZ$8,GZ$5,IF(GZ27&lt;HA27,0,GZ$5*(GZ27-HA27)/(GZ$8-HA27))),IF(GZ27&lt;=GZ$8,GZ$5,IF(GZ27&gt;HA27,0,GZ$5*(GZ27-HA27)/(GZ$8-HA27))))))</f>
      </c>
      <c r="HC27" s="126">
        <f>IF(OR(GZ27="",HA27=""),0,GZ$5)</f>
      </c>
      <c r="HD27" s="125">
        <f>IF(GZ$6=0,RANK(HB27,HB$12:HB$42,0),RANK(HB27,HB$12:HB$42,1))</f>
      </c>
      <c r="HE27" s="126">
        <v>0</v>
      </c>
      <c r="HF27" s="126">
        <v>0</v>
      </c>
      <c r="HG27" s="126">
        <f>IF((COUNTA(HE$12:HE$42)+COUNTA(HF$12:HF$42)=0),0.6*HE$5,IF(OR(HE27="",HF27=""),0,IF(HE$6=0,IF(HE27&gt;=HE$8,HE$5,IF(HE27&lt;HF27,0,HE$5*(HE27-HF27)/(HE$8-HF27))),IF(HE27&lt;=HE$8,HE$5,IF(HE27&gt;HF27,0,HE$5*(HE27-HF27)/(HE$8-HF27))))))</f>
      </c>
      <c r="HH27" s="126">
        <f>IF(OR(HE27="",HF27=""),0,HE$5)</f>
      </c>
      <c r="HI27" s="125">
        <f>IF(HE$6=0,RANK(HG27,HG$12:HG$42,0),RANK(HG27,HG$12:HG$42,1))</f>
      </c>
      <c r="HJ27" s="126">
        <v>0</v>
      </c>
      <c r="HK27" s="126">
        <v>1.43</v>
      </c>
      <c r="HL27" s="126">
        <f>IF((COUNTA(HJ$12:HJ$42)+COUNTA(HK$12:HK$42)=0),0.6*HJ$5,IF(OR(HJ27="",HK27=""),0,IF(HJ$6=0,IF(HJ27&gt;=HJ$8,HJ$5,IF(HJ27&lt;HK27,0,HJ$5*(HJ27-HK27)/(HJ$8-HK27))),IF(HJ27&lt;=HJ$8,HJ$5,IF(HJ27&gt;HK27,0,HJ$5*(HJ27-HK27)/(HJ$8-HK27))))))</f>
      </c>
      <c r="HM27" s="126">
        <f>IF(OR(HJ27="",HK27=""),0,HJ$5)</f>
      </c>
      <c r="HN27" s="125">
        <f>IF(HJ$6=0,RANK(HL27,HL$12:HL$42,0),RANK(HL27,HL$12:HL$42,1))</f>
      </c>
      <c r="HO27" s="126">
        <v>43.0629657087848</v>
      </c>
      <c r="HP27" s="126">
        <v>25.8118310837863</v>
      </c>
      <c r="HQ27" s="126">
        <f>IF((COUNTA(HO$12:HO$42)+COUNTA(HP$12:HP$42)=0),0.6*HO$5,IF(OR(HO27="",HP27=""),0,IF(HO$6=0,IF(HO27&gt;=HO$8,HO$5,IF(HO27&lt;HP27,0,HO$5*(HO27-HP27)/(HO$8-HP27))),IF(HO27&lt;=HO$8,HO$5,IF(HO27&gt;HP27,0,HO$5*(HO27-HP27)/(HO$8-HP27))))))</f>
      </c>
      <c r="HR27" s="126">
        <f>IF(OR(HO27="",HP27=""),0,HO$5)</f>
      </c>
      <c r="HS27" s="125">
        <f>IF(HO$6=0,RANK(HQ27,HQ$12:HQ$42,0),RANK(HQ27,HQ$12:HQ$42,1))</f>
      </c>
      <c r="HT27" s="126">
        <v>43.0629657087848</v>
      </c>
      <c r="HU27" s="126">
        <v>30.3942528188821</v>
      </c>
      <c r="HV27" s="126">
        <f>IF((COUNTA(HT$12:HT$42)+COUNTA(HU$12:HU$42)=0),0.6*HT$5,IF(OR(HT27="",HU27=""),0,IF(HT$6=0,IF(HT27&gt;=HT$8,HT$5,IF(HT27&lt;HU27,0,HT$5*(HT27-HU27)/(HT$8-HU27))),IF(HT27&lt;=HT$8,HT$5,IF(HT27&gt;HU27,0,HT$5*(HT27-HU27)/(HT$8-HU27))))))</f>
      </c>
      <c r="HW27" s="126">
        <f>IF(OR(HT27="",HU27=""),0,HT$5)</f>
      </c>
      <c r="HX27" s="125">
        <f>IF(HT$6=0,RANK(HV27,HV$12:HV$42,0),RANK(HV27,HV$12:HV$42,1))</f>
      </c>
      <c r="HY27" s="126">
        <v>6.71748006837215</v>
      </c>
      <c r="HZ27" s="126">
        <v>6.71</v>
      </c>
      <c r="IA27" s="126">
        <f>IF((COUNTA(HY$12:HY$42)+COUNTA(HZ$12:HZ$42)=0),0.6*HY$5,IF(OR(HY27="",HZ27=""),0,IF(HY$6=0,IF(HY27&gt;=HY$8,HY$5,IF(HY27&lt;HZ27,0,HY$5*(HY27-HZ27)/(HY$8-HZ27))),IF(HY27&lt;=HY$8,HY$5,IF(HY27&gt;HZ27,0,HY$5*(HY27-HZ27)/(HY$8-HZ27))))))</f>
      </c>
      <c r="IB27" s="126">
        <f>IF(OR(HY27="",HZ27=""),0,HY$5)</f>
      </c>
      <c r="IC27" s="125">
        <f>IF(HY$6=0,RANK(IA27,IA$12:IA$42,0),RANK(IA27,IA$12:IA$42,1))</f>
      </c>
      <c r="ID27" s="126">
        <v>6.71748006837215</v>
      </c>
      <c r="IE27" s="126">
        <v>10.2511637625469</v>
      </c>
      <c r="IF27" s="126">
        <f>IF((COUNTA(ID$12:ID$42)+COUNTA(IE$12:IE$42)=0),0.6*ID$5,IF(OR(ID27="",IE27=""),0,IF(ID$6=0,IF(ID27&gt;=ID$8,ID$5,IF(ID27&lt;IE27,0,ID$5*(ID27-IE27)/(ID$8-IE27))),IF(ID27&lt;=ID$8,ID$5,IF(ID27&gt;IE27,0,ID$5*(ID27-IE27)/(ID$8-IE27))))))</f>
      </c>
      <c r="IG27" s="126">
        <f>IF(OR(ID27="",IE27=""),0,ID$5)</f>
      </c>
      <c r="IH27" s="125">
        <f>IF(ID$6=0,RANK(IF27,IF$12:IF$42,0),RANK(IF27,IF$12:IF$42,1))</f>
      </c>
      <c r="II27" s="126">
        <v>99.7900360757591</v>
      </c>
      <c r="IJ27" s="126">
        <v>99.2308475259498</v>
      </c>
      <c r="IK27" s="126">
        <f>IF((COUNTA(II$12:II$42)+COUNTA(IJ$12:IJ$42)=0),0.6*II$5,IF(OR(II27="",IJ27=""),0,IF(II$6=0,IF(II27&gt;=II$8,II$5,IF(II27&lt;IJ27,0,II$5*(II27-IJ27)/(II$8-IJ27))),IF(II27&lt;=II$8,II$5,IF(II27&gt;IJ27,0,II$5*(II27-IJ27)/(II$8-IJ27))))))</f>
      </c>
      <c r="IL27" s="126">
        <f>IF(OR(II27="",IJ27=""),0,II$5)</f>
      </c>
      <c r="IM27" s="125">
        <f>IF(II$6=0,RANK(IK27,IK$12:IK$42,0),RANK(IK27,IK$12:IK$42,1))</f>
      </c>
      <c r="IN27" s="126">
        <v>99.7900360757591</v>
      </c>
      <c r="IO27" s="126">
        <v>99.630844123256</v>
      </c>
      <c r="IP27" s="126">
        <f>IF((COUNTA(IN$12:IN$42)+COUNTA(IO$12:IO$42)=0),0.6*IN$5,IF(OR(IN27="",IO27=""),0,IF(IN$6=0,IF(IN27&gt;=IN$8,IN$5,IF(IN27&lt;IO27,0,IN$5*(IN27-IO27)/(IN$8-IO27))),IF(IN27&lt;=IN$8,IN$5,IF(IN27&gt;IO27,0,IN$5*(IN27-IO27)/(IN$8-IO27))))))</f>
      </c>
      <c r="IQ27" s="126">
        <f>IF(OR(IN27="",IO27=""),0,IN$5)</f>
      </c>
      <c r="IR27" s="125">
        <f>IF(IN$6=0,RANK(IP27,IP$12:IP$42,0),RANK(IP27,IP$12:IP$42,1))</f>
      </c>
      <c r="IS27" s="126">
        <v>100</v>
      </c>
      <c r="IT27"/>
      <c r="IU27" s="126">
        <f>IF((COUNTA(IS$12:IS$42)+COUNTA(IT$12:IT$42)=0),0.6*IS$5,IF(OR(IS27="",IT27=""),0,IF(IS$6=0,IF(IS27&gt;=IS$8,IS$5,IF(IS27&lt;IT27,0,IS$5*(IS27-IT27)/(IS$8-IT27))),IF(IS27&lt;=IS$8,IS$5,IF(IS27&gt;IT27,0,IS$5*(IS27-IT27)/(IS$8-IT27))))))</f>
      </c>
      <c r="IV27" s="126">
        <f>IF(OR(IS27="",IT27=""),0,IS$5)</f>
      </c>
      <c r="IW27" s="125">
        <f>IF(IS$6=0,RANK(IU27,IU$12:IU$42,0),RANK(IU27,IU$12:IU$42,1))</f>
      </c>
      <c r="IX27" s="126">
        <v>100</v>
      </c>
      <c r="IY27"/>
      <c r="IZ27" s="126">
        <f>IF((COUNTA(IX$12:IX$42)+COUNTA(IY$12:IY$42)=0),0.6*IX$5,IF(OR(IX27="",IY27=""),0,IF(IX$6=0,IF(IX27&gt;=IX$8,IX$5,IF(IX27&lt;IY27,0,IX$5*(IX27-IY27)/(IX$8-IY27))),IF(IX27&lt;=IX$8,IX$5,IF(IX27&gt;IY27,0,IX$5*(IX27-IY27)/(IX$8-IY27))))))</f>
      </c>
      <c r="JA27" s="126">
        <f>IF(OR(IX27="",IY27=""),0,IX$5)</f>
      </c>
      <c r="JB27" s="125">
        <f>IF(IX$6=0,RANK(IZ27,IZ$12:IZ$42,0),RANK(IZ27,IZ$12:IZ$42,1))</f>
      </c>
      <c r="JC27" s="126">
        <v>1.44035211267606</v>
      </c>
      <c r="JD27" s="126">
        <v>7.4622641509434</v>
      </c>
      <c r="JE27" s="126">
        <f>IF((COUNTA(JC$12:JC$42)+COUNTA(JD$12:JD$42)=0),0.6*JC$5,IF(OR(JC27="",JD27=""),0,IF(JC$6=0,IF(JC27&gt;=JC$8,JC$5,IF(JC27&lt;JD27,0,JC$5*(JC27-JD27)/(JC$8-JD27))),IF(JC27&lt;=JC$8,JC$5,IF(JC27&gt;JD27,0,JC$5*(JC27-JD27)/(JC$8-JD27))))))</f>
      </c>
      <c r="JF27" s="126">
        <f>IF(OR(JC27="",JD27=""),0,JC$5)</f>
      </c>
      <c r="JG27" s="125">
        <f>IF(JC$6=0,RANK(JE27,JE$12:JE$42,0),RANK(JE27,JE$12:JE$42,1))</f>
      </c>
      <c r="JH27" s="126">
        <v>1.44035211267606</v>
      </c>
      <c r="JI27" s="126">
        <v>4.06574415744157</v>
      </c>
      <c r="JJ27" s="126">
        <f>IF((COUNTA(JH$12:JH$42)+COUNTA(JI$12:JI$42)=0),0.6*JH$5,IF(OR(JH27="",JI27=""),0,IF(JH$6=0,IF(JH27&gt;=JH$8,JH$5,IF(JH27&lt;JI27,0,JH$5*(JH27-JI27)/(JH$8-JI27))),IF(JH27&lt;=JH$8,JH$5,IF(JH27&gt;JI27,0,JH$5*(JH27-JI27)/(JH$8-JI27))))))</f>
      </c>
      <c r="JK27" s="126">
        <f>IF(OR(JH27="",JI27=""),0,JH$5)</f>
      </c>
      <c r="JL27" s="125">
        <f>IF(JH$6=0,RANK(JJ27,JJ$12:JJ$42,0),RANK(JJ27,JJ$12:JJ$42,1))</f>
      </c>
      <c r="JM27" s="126">
        <v>99.8053809929362</v>
      </c>
      <c r="JN27"/>
      <c r="JO27" s="126">
        <f>IF((COUNTA(JM$12:JM$42)+COUNTA(JN$12:JN$42)=0),0.6*JM$5,IF(OR(JM27="",JN27=""),0,IF(JM$6=0,IF(JM27&gt;=JM$8,JM$5,IF(JM27&lt;JN27,0,JM$5*(JM27-JN27)/(JM$8-JN27))),IF(JM27&lt;=JM$8,JM$5,IF(JM27&gt;JN27,0,JM$5*(JM27-JN27)/(JM$8-JN27))))))</f>
      </c>
      <c r="JP27" s="126">
        <f>IF(OR(JM27="",JN27=""),0,JM$5)</f>
      </c>
      <c r="JQ27" s="125">
        <f>IF(JM$6=0,RANK(JO27,JO$12:JO$42,0),RANK(JO27,JO$12:JO$42,1))</f>
      </c>
      <c r="JR27" s="126">
        <v>99.8053809929362</v>
      </c>
      <c r="JS27"/>
      <c r="JT27" s="126">
        <f>IF((COUNTA(JR$12:JR$42)+COUNTA(JS$12:JS$42)=0),0.6*JR$5,IF(OR(JR27="",JS27=""),0,IF(JR$6=0,IF(JR27&gt;=JR$8,JR$5,IF(JR27&lt;JS27,0,JR$5*(JR27-JS27)/(JR$8-JS27))),IF(JR27&lt;=JR$8,JR$5,IF(JR27&gt;JS27,0,JR$5*(JR27-JS27)/(JR$8-JS27))))))</f>
      </c>
      <c r="JU27" s="126">
        <f>IF(OR(JR27="",JS27=""),0,JR$5)</f>
      </c>
      <c r="JV27" s="125">
        <f>IF(JR$6=0,RANK(JT27,JT$12:JT$42,0),RANK(JT27,JT$12:JT$42,1))</f>
      </c>
      <c r="JW27" s="126">
        <v>100</v>
      </c>
      <c r="JX27" s="126">
        <v>100</v>
      </c>
      <c r="JY27" s="126">
        <f>IF((COUNTA(JW$12:JW$42)+COUNTA(JX$12:JX$42)=0),0.6*JW$5,IF(OR(JW27="",JX27=""),0,IF(JW$6=0,IF(JW27&gt;=JW$8,JW$5,IF(JW27&lt;JX27,0,JW$5*(JW27-JX27)/(JW$8-JX27))),IF(JW27&lt;=JW$8,JW$5,IF(JW27&gt;JX27,0,JW$5*(JW27-JX27)/(JW$8-JX27))))))</f>
      </c>
      <c r="JZ27" s="126">
        <f>IF(OR(JW27="",JX27=""),0,JW$5)</f>
      </c>
      <c r="KA27" s="125">
        <f>IF(JW$6=0,RANK(JY27,JY$12:JY$42,0),RANK(JY27,JY$12:JY$42,1))</f>
      </c>
      <c r="KB27" s="126">
        <v>100</v>
      </c>
      <c r="KC27" s="126">
        <v>100</v>
      </c>
      <c r="KD27" s="126">
        <f>IF((COUNTA(KB$12:KB$42)+COUNTA(KC$12:KC$42)=0),0.6*KB$5,IF(OR(KB27="",KC27=""),0,IF(KB$6=0,IF(KB27&gt;=KB$8,KB$5,IF(KB27&lt;KC27,0,KB$5*(KB27-KC27)/(KB$8-KC27))),IF(KB27&lt;=KB$8,KB$5,IF(KB27&gt;KC27,0,KB$5*(KB27-KC27)/(KB$8-KC27))))))</f>
      </c>
      <c r="KE27" s="126">
        <f>IF(OR(KB27="",KC27=""),0,KB$5)</f>
      </c>
      <c r="KF27" s="125">
        <f>IF(KB$6=0,RANK(KD27,KD$12:KD$42,0),RANK(KD27,KD$12:KD$42,1))</f>
      </c>
      <c r="KG27" s="126">
        <v>1.41544169611307</v>
      </c>
      <c r="KH27" s="126">
        <v>1.16519313304721</v>
      </c>
      <c r="KI27" s="126">
        <f>IF((COUNTA(KG$12:KG$42)+COUNTA(KH$12:KH$42)=0),0.6*KG$5,IF(OR(KG27="",KH27=""),0,IF(KG$6=0,IF(KG27&gt;=KG$8,KG$5,IF(KG27&lt;KH27,0,KG$5*(KG27-KH27)/(KG$8-KH27))),IF(KG27&lt;=KG$8,KG$5,IF(KG27&gt;KH27,0,KG$5*(KG27-KH27)/(KG$8-KH27))))))</f>
      </c>
      <c r="KJ27" s="126">
        <f>IF(OR(KG27="",KH27=""),0,KG$5)</f>
      </c>
      <c r="KK27" s="125">
        <f>IF(KG$6=0,RANK(KI27,KI$12:KI$42,0),RANK(KI27,KI$12:KI$42,1))</f>
      </c>
      <c r="KL27" s="126">
        <v>1.41544169611307</v>
      </c>
      <c r="KM27" s="126">
        <v>1.26660079051383</v>
      </c>
      <c r="KN27" s="126">
        <f>IF((COUNTA(KL$12:KL$42)+COUNTA(KM$12:KM$42)=0),0.6*KL$5,IF(OR(KL27="",KM27=""),0,IF(KL$6=0,IF(KL27&gt;=KL$8,KL$5,IF(KL27&lt;KM27,0,KL$5*(KL27-KM27)/(KL$8-KM27))),IF(KL27&lt;=KL$8,KL$5,IF(KL27&gt;KM27,0,KL$5*(KL27-KM27)/(KL$8-KM27))))))</f>
      </c>
      <c r="KO27" s="126">
        <f>IF(OR(KL27="",KM27=""),0,KL$5)</f>
      </c>
      <c r="KP27" s="125">
        <f>IF(KL$6=0,RANK(KN27,KN$12:KN$42,0),RANK(KN27,KN$12:KN$42,1))</f>
      </c>
      <c r="KQ27" s="126">
        <v>100</v>
      </c>
      <c r="KR27" s="126">
        <v>100</v>
      </c>
      <c r="KS27" s="126">
        <f>IF((COUNTA(KQ$12:KQ$42)+COUNTA(KR$12:KR$42)=0),0.6*KQ$5,IF(OR(KQ27="",KR27=""),0,IF(KQ$6=0,IF(KQ27&gt;=KQ$8,KQ$5,IF(KQ27&lt;KR27,0,KQ$5*(KQ27-KR27)/(KQ$8-KR27))),IF(KQ27&lt;=KQ$8,KQ$5,IF(KQ27&gt;KR27,0,KQ$5*(KQ27-KR27)/(KQ$8-KR27))))))</f>
      </c>
      <c r="KT27" s="126">
        <f>IF(OR(KQ27="",KR27=""),0,KQ$5)</f>
      </c>
      <c r="KU27" s="125">
        <f>IF(KQ$6=0,RANK(KS27,KS$12:KS$42,0),RANK(KS27,KS$12:KS$42,1))</f>
      </c>
      <c r="KV27" s="126">
        <v>100</v>
      </c>
      <c r="KW27" s="126">
        <v>100</v>
      </c>
      <c r="KX27" s="126">
        <f>IF((COUNTA(KV$12:KV$42)+COUNTA(KW$12:KW$42)=0),0.6*KV$5,IF(OR(KV27="",KW27=""),0,IF(KV$6=0,IF(KV27&gt;=KV$8,KV$5,IF(KV27&lt;KW27,0,KV$5*(KV27-KW27)/(KV$8-KW27))),IF(KV27&lt;=KV$8,KV$5,IF(KV27&gt;KW27,0,KV$5*(KV27-KW27)/(KV$8-KW27))))))</f>
      </c>
      <c r="KY27" s="126">
        <f>IF(OR(KV27="",KW27=""),0,KV$5)</f>
      </c>
      <c r="KZ27" s="125">
        <f>IF(KV$6=0,RANK(KX27,KX$12:KX$42,0),RANK(KX27,KX$12:KX$42,1))</f>
      </c>
      <c r="LA27" s="126">
        <v>0.545045871559633</v>
      </c>
      <c r="LB27" s="126">
        <v>0.420238095238095</v>
      </c>
      <c r="LC27" s="126">
        <f>IF((COUNTA(LA$12:LA$42)+COUNTA(LB$12:LB$42)=0),0.6*LA$5,IF(OR(LA27="",LB27=""),0,IF(LA$6=0,IF(LA27&gt;=LA$8,LA$5,IF(LA27&lt;LB27,0,LA$5*(LA27-LB27)/(LA$8-LB27))),IF(LA27&lt;=LA$8,LA$5,IF(LA27&gt;LB27,0,LA$5*(LA27-LB27)/(LA$8-LB27))))))</f>
      </c>
      <c r="LD27" s="126">
        <f>IF(OR(LA27="",LB27=""),0,LA$5)</f>
      </c>
      <c r="LE27" s="125">
        <f>IF(LA$6=0,RANK(LC27,LC$12:LC$42,0),RANK(LC27,LC$12:LC$42,1))</f>
      </c>
      <c r="LF27" s="126">
        <v>0.545045871559633</v>
      </c>
      <c r="LG27" s="126">
        <v>0.491237113402062</v>
      </c>
      <c r="LH27" s="126">
        <f>IF((COUNTA(LF$12:LF$42)+COUNTA(LG$12:LG$42)=0),0.6*LF$5,IF(OR(LF27="",LG27=""),0,IF(LF$6=0,IF(LF27&gt;=LF$8,LF$5,IF(LF27&lt;LG27,0,LF$5*(LF27-LG27)/(LF$8-LG27))),IF(LF27&lt;=LF$8,LF$5,IF(LF27&gt;LG27,0,LF$5*(LF27-LG27)/(LF$8-LG27))))))</f>
      </c>
      <c r="LI27" s="126">
        <f>IF(OR(LF27="",LG27=""),0,LF$5)</f>
      </c>
      <c r="LJ27" s="125">
        <f>IF(LF$6=0,RANK(LH27,LH$12:LH$42,0),RANK(LH27,LH$12:LH$42,1))</f>
      </c>
      <c r="LK27" s="126">
        <v>0</v>
      </c>
      <c r="LL27" s="126">
        <v>0</v>
      </c>
      <c r="LM27" s="126">
        <f>IF((COUNTA(LK$12:LK$42)+COUNTA(LL$12:LL$42)=0),0.6*LK$5,IF(OR(LK27="",LL27=""),0,IF(LK$6=0,IF(LK27&gt;=LK$8,LK$5,IF(LK27&lt;LL27,0,LK$5*(LK27-LL27)/(LK$8-LL27))),IF(LK27&lt;=LK$8,LK$5,IF(LK27&gt;LL27,0,LK$5*(LK27-LL27)/(LK$8-LL27))))))</f>
      </c>
      <c r="LN27" s="126">
        <f>IF(OR(LK27="",LL27=""),0,LK$5)</f>
      </c>
      <c r="LO27" s="125">
        <f>IF(LK$6=0,RANK(LM27,LM$12:LM$42,0),RANK(LM27,LM$12:LM$42,1))</f>
      </c>
      <c r="LP27" s="126">
        <v>0</v>
      </c>
      <c r="LQ27" s="126">
        <v>0</v>
      </c>
      <c r="LR27" s="126">
        <f>IF((COUNTA(LP$12:LP$42)+COUNTA(LQ$12:LQ$42)=0),0.6*LP$5,IF(OR(LP27="",LQ27=""),0,IF(LP$6=0,IF(LP27&gt;=LP$8,LP$5,IF(LP27&lt;LQ27,0,LP$5*(LP27-LQ27)/(LP$8-LQ27))),IF(LP27&lt;=LP$8,LP$5,IF(LP27&gt;LQ27,0,LP$5*(LP27-LQ27)/(LP$8-LQ27))))))</f>
      </c>
      <c r="LS27" s="126">
        <f>IF(OR(LP27="",LQ27=""),0,LP$5)</f>
      </c>
      <c r="LT27" s="125">
        <f>IF(LP$6=0,RANK(LR27,LR$12:LR$42,0),RANK(LR27,LR$12:LR$42,1))</f>
      </c>
      <c r="LU27" s="126">
        <v>61.6637314164352</v>
      </c>
      <c r="LV27"/>
      <c r="LW27" s="126">
        <f>IF((COUNTA(LU$12:LU$42)+COUNTA(LV$12:LV$42)=0),0.6*LU$5,IF(OR(LU27="",LV27=""),0,IF(LU$6=0,IF(LU27&gt;=LU$8,LU$5,IF(LU27&lt;LV27,0,LU$5*(LU27-LV27)/(LU$8-LV27))),IF(LU27&lt;=LU$8,LU$5,IF(LU27&gt;LV27,0,LU$5*(LU27-LV27)/(LU$8-LV27))))))</f>
      </c>
      <c r="LX27" s="126">
        <f>IF(OR(LU27="",LV27=""),0,LU$5)</f>
      </c>
      <c r="LY27" s="125">
        <f>IF(LU$6=0,RANK(LW27,LW$12:LW$42,0),RANK(LW27,LW$12:LW$42,1))</f>
      </c>
      <c r="LZ27" s="126">
        <v>61.6637314164352</v>
      </c>
      <c r="MA27"/>
      <c r="MB27" s="126">
        <f>IF((COUNTA(LZ$12:LZ$42)+COUNTA(MA$12:MA$42)=0),0.6*LZ$5,IF(OR(LZ27="",MA27=""),0,IF(LZ$6=0,IF(LZ27&gt;=LZ$8,LZ$5,IF(LZ27&lt;MA27,0,LZ$5*(LZ27-MA27)/(LZ$8-MA27))),IF(LZ27&lt;=LZ$8,LZ$5,IF(LZ27&gt;MA27,0,LZ$5*(LZ27-MA27)/(LZ$8-MA27))))))</f>
      </c>
      <c r="MC27" s="126">
        <f>IF(OR(LZ27="",MA27=""),0,LZ$5)</f>
      </c>
      <c r="MD27" s="125">
        <f>IF(LZ$6=0,RANK(MB27,MB$12:MB$42,0),RANK(MB27,MB$12:MB$42,1))</f>
      </c>
      <c r="ME27" s="126">
        <v>9.6896020466174</v>
      </c>
      <c r="MF27" s="126">
        <v>26.6253389671361</v>
      </c>
      <c r="MG27" s="126">
        <f>IF((COUNTA(ME$12:ME$42)+COUNTA(MF$12:MF$42)=0),0.6*ME$5,IF(OR(ME27="",MF27=""),0,IF(ME$6=0,IF(ME27&gt;=ME$8,ME$5,IF(ME27&lt;MF27,0,ME$5*(ME27-MF27)/(ME$8-MF27))),IF(ME27&lt;=ME$8,ME$5,IF(ME27&gt;MF27,0,ME$5*(ME27-MF27)/(ME$8-MF27))))))</f>
      </c>
      <c r="MH27" s="126">
        <f>IF(OR(ME27="",MF27=""),0,ME$5)</f>
      </c>
      <c r="MI27" s="125">
        <f>IF(ME$6=0,RANK(MG27,MG$12:MG$42,0),RANK(MG27,MG$12:MG$42,1))</f>
      </c>
      <c r="MJ27" s="126">
        <v>9.6896020466174</v>
      </c>
      <c r="MK27" s="126">
        <v>26.6253389671361</v>
      </c>
      <c r="ML27" s="126">
        <f>IF((COUNTA(MJ$12:MJ$42)+COUNTA(MK$12:MK$42)=0),0.6*MJ$5,IF(OR(MJ27="",MK27=""),0,IF(MJ$6=0,IF(MJ27&gt;=MJ$8,MJ$5,IF(MJ27&lt;MK27,0,MJ$5*(MJ27-MK27)/(MJ$8-MK27))),IF(MJ27&lt;=MJ$8,MJ$5,IF(MJ27&gt;MK27,0,MJ$5*(MJ27-MK27)/(MJ$8-MK27))))))</f>
      </c>
      <c r="MM27" s="126">
        <f>IF(OR(MJ27="",MK27=""),0,MJ$5)</f>
      </c>
      <c r="MN27" s="125">
        <f>IF(MJ$6=0,RANK(ML27,ML$12:ML$42,0),RANK(ML27,ML$12:ML$42,1))</f>
      </c>
      <c r="MO27"/>
      <c r="MP27"/>
      <c r="MQ27" s="126">
        <f>IF((COUNTA(MO$12:MO$42)+COUNTA(MP$12:MP$42)=0),0.6*MO$5,IF(OR(MO27="",MP27=""),0,IF(MO$6=0,IF(MO27&gt;=MO$8,MO$5,IF(MO27&lt;MP27,0,MO$5*(MO27-MP27)/(MO$8-MP27))),IF(MO27&lt;=MO$8,MO$5,IF(MO27&gt;MP27,0,MO$5*(MO27-MP27)/(MO$8-MP27))))))</f>
      </c>
      <c r="MR27" s="126">
        <f>IF(OR(MO27="",MP27=""),0,MO$5)</f>
      </c>
      <c r="MS27" s="125">
        <f>IF(MO$6=0,RANK(MQ27,MQ$12:MQ$42,0),RANK(MQ27,MQ$12:MQ$42,1))</f>
      </c>
      <c r="MT27"/>
      <c r="MU27"/>
      <c r="MV27" s="126">
        <f>IF((COUNTA(MT$12:MT$42)+COUNTA(MU$12:MU$42)=0),0.6*MT$5,IF(OR(MT27="",MU27=""),0,IF(MT$6=0,IF(MT27&gt;=MT$8,MT$5,IF(MT27&lt;MU27,0,MT$5*(MT27-MU27)/(MT$8-MU27))),IF(MT27&lt;=MT$8,MT$5,IF(MT27&gt;MU27,0,MT$5*(MT27-MU27)/(MT$8-MU27))))))</f>
      </c>
      <c r="MW27" s="126">
        <f>IF(OR(MT27="",MU27=""),0,MT$5)</f>
      </c>
      <c r="MX27" s="125">
        <f>IF(MT$6=0,RANK(MV27,MV$12:MV$42,0),RANK(MV27,MV$12:MV$42,1))</f>
      </c>
      <c r="MY27"/>
      <c r="MZ27"/>
      <c r="NA27" s="126">
        <f>IF((COUNTA(MY$12:MY$42)+COUNTA(MZ$12:MZ$42)=0),0.6*MY$5,IF(OR(MY27="",MZ27=""),0,IF(MY$6=0,IF(MY27&gt;=MY$8,MY$5,IF(MY27&lt;MZ27,0,MY$5*(MY27-MZ27)/(MY$8-MZ27))),IF(MY27&lt;=MY$8,MY$5,IF(MY27&gt;MZ27,0,MY$5*(MY27-MZ27)/(MY$8-MZ27))))))</f>
      </c>
      <c r="NB27" s="126">
        <f>IF(OR(MY27="",MZ27=""),0,MY$5)</f>
      </c>
      <c r="NC27" s="125">
        <f>IF(MY$6=0,RANK(NA27,NA$12:NA$42,0),RANK(NA27,NA$12:NA$42,1))</f>
      </c>
      <c r="ND27"/>
      <c r="NE27"/>
      <c r="NF27" s="126">
        <f>IF((COUNTA(ND$12:ND$42)+COUNTA(NE$12:NE$42)=0),0.6*ND$5,IF(OR(ND27="",NE27=""),0,IF(ND$6=0,IF(ND27&gt;=ND$8,ND$5,IF(ND27&lt;NE27,0,ND$5*(ND27-NE27)/(ND$8-NE27))),IF(ND27&lt;=ND$8,ND$5,IF(ND27&gt;NE27,0,ND$5*(ND27-NE27)/(ND$8-NE27))))))</f>
      </c>
      <c r="NG27" s="126">
        <f>IF(OR(ND27="",NE27=""),0,ND$5)</f>
      </c>
      <c r="NH27" s="125">
        <f>IF(ND$6=0,RANK(NF27,NF$12:NF$42,0),RANK(NF27,NF$12:NF$42,1))</f>
      </c>
      <c r="NI27"/>
      <c r="NJ27"/>
      <c r="NK27" s="126">
        <f>IF((COUNTA(NI$12:NI$42)+COUNTA(NJ$12:NJ$42)=0),0.6*NI$5,IF(OR(NI27="",NJ27=""),0,IF(NI$6=0,IF(NI27&gt;=NI$8,NI$5,IF(NI27&lt;NJ27,0,NI$5*(NI27-NJ27)/(NI$8-NJ27))),IF(NI27&lt;=NI$8,NI$5,IF(NI27&gt;NJ27,0,NI$5*(NI27-NJ27)/(NI$8-NJ27))))))</f>
      </c>
      <c r="NL27" s="126">
        <f>IF(OR(NI27="",NJ27=""),0,NI$5)</f>
      </c>
      <c r="NM27" s="125">
        <f>IF(NI$6=0,RANK(NK27,NK$12:NK$42,0),RANK(NK27,NK$12:NK$42,1))</f>
      </c>
      <c r="NN27"/>
      <c r="NO27"/>
      <c r="NP27" s="126">
        <f>IF((COUNTA(NN$12:NN$42)+COUNTA(NO$12:NO$42)=0),0.6*NN$5,IF(OR(NN27="",NO27=""),0,IF(NN$6=0,IF(NN27&gt;=NN$8,NN$5,IF(NN27&lt;NO27,0,NN$5*(NN27-NO27)/(NN$8-NO27))),IF(NN27&lt;=NN$8,NN$5,IF(NN27&gt;NO27,0,NN$5*(NN27-NO27)/(NN$8-NO27))))))</f>
      </c>
      <c r="NQ27" s="126">
        <f>IF(OR(NN27="",NO27=""),0,NN$5)</f>
      </c>
      <c r="NR27" s="125">
        <f>IF(NN$6=0,RANK(NP27,NP$12:NP$42,0),RANK(NP27,NP$12:NP$42,1))</f>
      </c>
      <c r="NS27"/>
      <c r="NT27"/>
      <c r="NU27" s="126">
        <f>IF((COUNTA(NS$12:NS$42)+COUNTA(NT$12:NT$42)=0),0.6*NS$5,IF(OR(NS27="",NT27=""),0,IF(NS$6=0,IF(NS27&gt;=NS$8,NS$5,IF(NS27&lt;NT27,0,NS$5*(NS27-NT27)/(NS$8-NT27))),IF(NS27&lt;=NS$8,NS$5,IF(NS27&gt;NT27,0,NS$5*(NS27-NT27)/(NS$8-NT27))))))</f>
      </c>
      <c r="NV27" s="126">
        <f>IF(OR(NS27="",NT27=""),0,NS$5)</f>
      </c>
      <c r="NW27" s="125">
        <f>IF(NS$6=0,RANK(NU27,NU$12:NU$42,0),RANK(NU27,NU$12:NU$42,1))</f>
      </c>
      <c r="NX27"/>
      <c r="NY27"/>
      <c r="NZ27" s="126">
        <f>IF((COUNTA(NX$12:NX$42)+COUNTA(NY$12:NY$42)=0),0.6*NX$5,IF(OR(NX27="",NY27=""),0,IF(NX$6=0,IF(NX27&gt;=NX$8,NX$5,IF(NX27&lt;NY27,0,NX$5*(NX27-NY27)/(NX$8-NY27))),IF(NX27&lt;=NX$8,NX$5,IF(NX27&gt;NY27,0,NX$5*(NX27-NY27)/(NX$8-NY27))))))</f>
      </c>
      <c r="OA27" s="126">
        <f>IF(OR(NX27="",NY27=""),0,NX$5)</f>
      </c>
      <c r="OB27" s="125">
        <f>IF(NX$6=0,RANK(NZ27,NZ$12:NZ$42,0),RANK(NZ27,NZ$12:NZ$42,1))</f>
      </c>
      <c r="OC27"/>
      <c r="OD27"/>
      <c r="OE27" s="126">
        <f>IF((COUNTA(OC$12:OC$42)+COUNTA(OD$12:OD$42)=0),0.6*OC$5,IF(OR(OC27="",OD27=""),0,IF(OC$6=0,IF(OC27&gt;=OC$8,OC$5,IF(OC27&lt;OD27,0,OC$5*(OC27-OD27)/(OC$8-OD27))),IF(OC27&lt;=OC$8,OC$5,IF(OC27&gt;OD27,0,OC$5*(OC27-OD27)/(OC$8-OD27))))))</f>
      </c>
      <c r="OF27" s="126">
        <f>IF(OR(OC27="",OD27=""),0,OC$5)</f>
      </c>
      <c r="OG27" s="125">
        <f>IF(OC$6=0,RANK(OE27,OE$12:OE$42,0),RANK(OE27,OE$12:OE$42,1))</f>
      </c>
      <c r="OH27"/>
      <c r="OI27"/>
      <c r="OJ27" s="126">
        <f>IF((COUNTA(OH$12:OH$42)+COUNTA(OI$12:OI$42)=0),0.6*OH$5,IF(OR(OH27="",OI27=""),0,IF(OH$6=0,IF(OH27&gt;=OH$8,OH$5,IF(OH27&lt;OI27,0,OH$5*(OH27-OI27)/(OH$8-OI27))),IF(OH27&lt;=OH$8,OH$5,IF(OH27&gt;OI27,0,OH$5*(OH27-OI27)/(OH$8-OI27))))))</f>
      </c>
      <c r="OK27" s="126">
        <f>IF(OR(OH27="",OI27=""),0,OH$5)</f>
      </c>
      <c r="OL27" s="125">
        <f>IF(OH$6=0,RANK(OJ27,OJ$12:OJ$42,0),RANK(OJ27,OJ$12:OJ$42,1))</f>
      </c>
      <c r="OM27"/>
      <c r="ON27"/>
      <c r="OO27" s="126">
        <f>IF((COUNTA(OM$12:OM$42)+COUNTA(ON$12:ON$42)=0),0.6*OM$5,IF(OR(OM27="",ON27=""),0,IF(OM$6=0,IF(OM27&gt;=OM$8,OM$5,IF(OM27&lt;ON27,0,OM$5*(OM27-ON27)/(OM$8-ON27))),IF(OM27&lt;=OM$8,OM$5,IF(OM27&gt;ON27,0,OM$5*(OM27-ON27)/(OM$8-ON27))))))</f>
      </c>
      <c r="OP27" s="126">
        <f>IF(OR(OM27="",ON27=""),0,OM$5)</f>
      </c>
      <c r="OQ27" s="125">
        <f>IF(OM$6=0,RANK(OO27,OO$12:OO$42,0),RANK(OO27,OO$12:OO$42,1))</f>
      </c>
      <c r="OR27"/>
      <c r="OS27"/>
      <c r="OT27" s="126">
        <f>IF((COUNTA(OR$12:OR$42)+COUNTA(OS$12:OS$42)=0),0.6*OR$5,IF(OR(OR27="",OS27=""),0,IF(OR$6=0,IF(OR27&gt;=OR$8,OR$5,IF(OR27&lt;OS27,0,OR$5*(OR27-OS27)/(OR$8-OS27))),IF(OR27&lt;=OR$8,OR$5,IF(OR27&gt;OS27,0,OR$5*(OR27-OS27)/(OR$8-OS27))))))</f>
      </c>
      <c r="OU27" s="126">
        <f>IF(OR(OR27="",OS27=""),0,OR$5)</f>
      </c>
      <c r="OV27" s="125">
        <f>IF(OR$6=0,RANK(OT27,OT$12:OT$42,0),RANK(OT27,OT$12:OT$42,1))</f>
      </c>
      <c r="OW27"/>
      <c r="OX27"/>
      <c r="OY27" s="126">
        <f>IF((COUNTA(OW$12:OW$42)+COUNTA(OX$12:OX$42)=0),0.6*OW$5,IF(OR(OW27="",OX27=""),0,IF(OW$6=0,IF(OW27&gt;=OW$8,OW$5,IF(OW27&lt;OX27,0,OW$5*(OW27-OX27)/(OW$8-OX27))),IF(OW27&lt;=OW$8,OW$5,IF(OW27&gt;OX27,0,OW$5*(OW27-OX27)/(OW$8-OX27))))))</f>
      </c>
      <c r="OZ27" s="126">
        <f>IF(OR(OW27="",OX27=""),0,OW$5)</f>
      </c>
      <c r="PA27" s="125">
        <f>IF(OW$6=0,RANK(OY27,OY$12:OY$42,0),RANK(OY27,OY$12:OY$42,1))</f>
      </c>
      <c r="PB27"/>
      <c r="PC27"/>
      <c r="PD27" s="126">
        <f>IF((COUNTA(PB$12:PB$42)+COUNTA(PC$12:PC$42)=0),0.6*PB$5,IF(OR(PB27="",PC27=""),0,IF(PB$6=0,IF(PB27&gt;=PB$8,PB$5,IF(PB27&lt;PC27,0,PB$5*(PB27-PC27)/(PB$8-PC27))),IF(PB27&lt;=PB$8,PB$5,IF(PB27&gt;PC27,0,PB$5*(PB27-PC27)/(PB$8-PC27))))))</f>
      </c>
      <c r="PE27" s="126">
        <f>IF(OR(PB27="",PC27=""),0,PB$5)</f>
      </c>
      <c r="PF27" s="125">
        <f>IF(PB$6=0,RANK(PD27,PD$12:PD$42,0),RANK(PD27,PD$12:PD$42,1))</f>
      </c>
      <c r="PG27"/>
      <c r="PH27"/>
      <c r="PI27" s="126">
        <f>IF((COUNTA(PG$12:PG$42)+COUNTA(PH$12:PH$42)=0),0.6*PG$5,IF(OR(PG27="",PH27=""),0,IF(PG$6=0,IF(PG27&gt;=PG$8,PG$5,IF(PG27&lt;PH27,0,PG$5*(PG27-PH27)/(PG$8-PH27))),IF(PG27&lt;=PG$8,PG$5,IF(PG27&gt;PH27,0,PG$5*(PG27-PH27)/(PG$8-PH27))))))</f>
      </c>
      <c r="PJ27" s="126">
        <f>IF(OR(PG27="",PH27=""),0,PG$5)</f>
      </c>
      <c r="PK27" s="125">
        <f>IF(PG$6=0,RANK(PI27,PI$12:PI$42,0),RANK(PI27,PI$12:PI$42,1))</f>
      </c>
      <c r="PL27"/>
      <c r="PM27"/>
      <c r="PN27" s="126">
        <f>IF((COUNTA(PL$12:PL$42)+COUNTA(PM$12:PM$42)=0),0.6*PL$5,IF(OR(PL27="",PM27=""),0,IF(PL$6=0,IF(PL27&gt;=PL$8,PL$5,IF(PL27&lt;PM27,0,PL$5*(PL27-PM27)/(PL$8-PM27))),IF(PL27&lt;=PL$8,PL$5,IF(PL27&gt;PM27,0,PL$5*(PL27-PM27)/(PL$8-PM27))))))</f>
      </c>
      <c r="PO27" s="126">
        <f>IF(OR(PL27="",PM27=""),0,PL$5)</f>
      </c>
      <c r="PP27" s="125">
        <f>IF(PL$6=0,RANK(PN27,PN$12:PN$42,0),RANK(PN27,PN$12:PN$42,1))</f>
      </c>
      <c r="PQ27"/>
      <c r="PR27"/>
      <c r="PS27" s="126">
        <f>IF((COUNTA(PQ$12:PQ$42)+COUNTA(PR$12:PR$42)=0),0.6*PQ$5,IF(OR(PQ27="",PR27=""),0,IF(PQ$6=0,IF(PQ27&gt;=PQ$8,PQ$5,IF(PQ27&lt;PR27,0,PQ$5*(PQ27-PR27)/(PQ$8-PR27))),IF(PQ27&lt;=PQ$8,PQ$5,IF(PQ27&gt;PR27,0,PQ$5*(PQ27-PR27)/(PQ$8-PR27))))))</f>
      </c>
      <c r="PT27" s="126">
        <f>IF(OR(PQ27="",PR27=""),0,PQ$5)</f>
      </c>
      <c r="PU27" s="125">
        <f>IF(PQ$6=0,RANK(PS27,PS$12:PS$42,0),RANK(PS27,PS$12:PS$42,1))</f>
      </c>
      <c r="PV27"/>
      <c r="PW27"/>
      <c r="PX27" s="126">
        <f>IF((COUNTA(PV$12:PV$42)+COUNTA(PW$12:PW$42)=0),0.6*PV$5,IF(OR(PV27="",PW27=""),0,IF(PV$6=0,IF(PV27&gt;=PV$8,PV$5,IF(PV27&lt;PW27,0,PV$5*(PV27-PW27)/(PV$8-PW27))),IF(PV27&lt;=PV$8,PV$5,IF(PV27&gt;PW27,0,PV$5*(PV27-PW27)/(PV$8-PW27))))))</f>
      </c>
      <c r="PY27" s="126">
        <f>IF(OR(PV27="",PW27=""),0,PV$5)</f>
      </c>
      <c r="PZ27" s="125">
        <f>IF(PV$6=0,RANK(PX27,PX$12:PX$42,0),RANK(PX27,PX$12:PX$42,1))</f>
      </c>
      <c r="QA27"/>
      <c r="QB27"/>
      <c r="QC27" s="126">
        <f>IF((COUNTA(QA$12:QA$42)+COUNTA(QB$12:QB$42)=0),0.6*QA$5,IF(OR(QA27="",QB27=""),0,IF(QA$6=0,IF(QA27&gt;=QA$8,QA$5,IF(QA27&lt;QB27,0,QA$5*(QA27-QB27)/(QA$8-QB27))),IF(QA27&lt;=QA$8,QA$5,IF(QA27&gt;QB27,0,QA$5*(QA27-QB27)/(QA$8-QB27))))))</f>
      </c>
      <c r="QD27" s="126">
        <f>IF(OR(QA27="",QB27=""),0,QA$5)</f>
      </c>
      <c r="QE27" s="125">
        <f>IF(QA$6=0,RANK(QC27,QC$12:QC$42,0),RANK(QC27,QC$12:QC$42,1))</f>
      </c>
      <c r="QF27"/>
      <c r="QG27"/>
      <c r="QH27" s="126">
        <f>IF((COUNTA(QF$12:QF$42)+COUNTA(QG$12:QG$42)=0),0.6*QF$5,IF(OR(QF27="",QG27=""),0,IF(QF$6=0,IF(QF27&gt;=QF$8,QF$5,IF(QF27&lt;QG27,0,QF$5*(QF27-QG27)/(QF$8-QG27))),IF(QF27&lt;=QF$8,QF$5,IF(QF27&gt;QG27,0,QF$5*(QF27-QG27)/(QF$8-QG27))))))</f>
      </c>
      <c r="QI27" s="126">
        <f>IF(OR(QF27="",QG27=""),0,QF$5)</f>
      </c>
      <c r="QJ27" s="125">
        <f>IF(QF$6=0,RANK(QH27,QH$12:QH$42,0),RANK(QH27,QH$12:QH$42,1))</f>
      </c>
      <c r="QK27"/>
      <c r="QL27"/>
      <c r="QM27" s="126">
        <f>IF((COUNTA(QK$12:QK$42)+COUNTA(QL$12:QL$42)=0),0.6*QK$5,IF(OR(QK27="",QL27=""),0,IF(QK$6=0,IF(QK27&gt;=QK$8,QK$5,IF(QK27&lt;QL27,0,QK$5*(QK27-QL27)/(QK$8-QL27))),IF(QK27&lt;=QK$8,QK$5,IF(QK27&gt;QL27,0,QK$5*(QK27-QL27)/(QK$8-QL27))))))</f>
      </c>
      <c r="QN27" s="126">
        <f>IF(OR(QK27="",QL27=""),0,QK$5)</f>
      </c>
      <c r="QO27" s="125">
        <f>IF(QK$6=0,RANK(QM27,QM$12:QM$42,0),RANK(QM27,QM$12:QM$42,1))</f>
      </c>
      <c r="QP27"/>
      <c r="QQ27"/>
      <c r="QR27" s="126">
        <f>IF((COUNTA(QP$12:QP$42)+COUNTA(QQ$12:QQ$42)=0),0.6*QP$5,IF(OR(QP27="",QQ27=""),0,IF(QP$6=0,IF(QP27&gt;=QP$8,QP$5,IF(QP27&lt;QQ27,0,QP$5*(QP27-QQ27)/(QP$8-QQ27))),IF(QP27&lt;=QP$8,QP$5,IF(QP27&gt;QQ27,0,QP$5*(QP27-QQ27)/(QP$8-QQ27))))))</f>
      </c>
      <c r="QS27" s="126">
        <f>IF(OR(QP27="",QQ27=""),0,QP$5)</f>
      </c>
      <c r="QT27" s="125">
        <f>IF(QP$6=0,RANK(QR27,QR$12:QR$42,0),RANK(QR27,QR$12:QR$42,1))</f>
      </c>
      <c r="QU27" s="126">
        <v>99.2670495436504</v>
      </c>
      <c r="QV27" s="126">
        <v>86.4625118204584</v>
      </c>
      <c r="QW27" s="126">
        <f>IF((COUNTA(QU$12:QU$42)+COUNTA(QV$12:QV$42)=0),0.6*QU$5,IF(OR(QU27="",QV27=""),0,IF(QU$6=0,IF(QU27&gt;=QU$8,QU$5,IF(QU27&lt;QV27,0,QU$5*(QU27-QV27)/(QU$8-QV27))),IF(QU27&lt;=QU$8,QU$5,IF(QU27&gt;QV27,0,QU$5*(QU27-QV27)/(QU$8-QV27))))))</f>
      </c>
      <c r="QX27" s="126">
        <f>IF(OR(QU27="",QV27=""),0,QU$5)</f>
      </c>
      <c r="QY27" s="125">
        <f>IF(QU$6=0,RANK(QW27,QW$12:QW$42,0),RANK(QW27,QW$12:QW$42,1))</f>
      </c>
      <c r="QZ27" s="126">
        <v>99.2670495436504</v>
      </c>
      <c r="RA27" s="126">
        <v>96.2021983739242</v>
      </c>
      <c r="RB27" s="126">
        <f>IF((COUNTA(QZ$12:QZ$42)+COUNTA(RA$12:RA$42)=0),0.6*QZ$5,IF(OR(QZ27="",RA27=""),0,IF(QZ$6=0,IF(QZ27&gt;=QZ$8,QZ$5,IF(QZ27&lt;RA27,0,QZ$5*(QZ27-RA27)/(QZ$8-RA27))),IF(QZ27&lt;=QZ$8,QZ$5,IF(QZ27&gt;RA27,0,QZ$5*(QZ27-RA27)/(QZ$8-RA27))))))</f>
      </c>
      <c r="RC27" s="126">
        <f>IF(OR(QZ27="",RA27=""),0,QZ$5)</f>
      </c>
      <c r="RD27" s="125">
        <f>IF(QZ$6=0,RANK(RB27,RB$12:RB$42,0),RANK(RB27,RB$12:RB$42,1))</f>
      </c>
      <c r="RE27" s="126">
        <v>100</v>
      </c>
      <c r="RF27" s="126">
        <v>97.1402389739995</v>
      </c>
      <c r="RG27" s="126">
        <f>IF((COUNTA(RE$12:RE$42)+COUNTA(RF$12:RF$42)=0),0.6*RE$5,IF(OR(RE27="",RF27=""),0,IF(RE$6=0,IF(RE27&gt;=RE$8,RE$5,IF(RE27&lt;RF27,0,RE$5*(RE27-RF27)/(RE$8-RF27))),IF(RE27&lt;=RE$8,RE$5,IF(RE27&gt;RF27,0,RE$5*(RE27-RF27)/(RE$8-RF27))))))</f>
      </c>
      <c r="RH27" s="126">
        <f>IF(OR(RE27="",RF27=""),0,RE$5)</f>
      </c>
      <c r="RI27" s="125">
        <f>IF(RE$6=0,RANK(RG27,RG$12:RG$42,0),RANK(RG27,RG$12:RG$42,1))</f>
      </c>
      <c r="RJ27" s="126">
        <v>100</v>
      </c>
      <c r="RK27" s="126">
        <v>99.040404040404</v>
      </c>
      <c r="RL27" s="126">
        <f>IF((COUNTA(RJ$12:RJ$42)+COUNTA(RK$12:RK$42)=0),0.6*RJ$5,IF(OR(RJ27="",RK27=""),0,IF(RJ$6=0,IF(RJ27&gt;=RJ$8,RJ$5,IF(RJ27&lt;RK27,0,RJ$5*(RJ27-RK27)/(RJ$8-RK27))),IF(RJ27&lt;=RJ$8,RJ$5,IF(RJ27&gt;RK27,0,RJ$5*(RJ27-RK27)/(RJ$8-RK27))))))</f>
      </c>
      <c r="RM27" s="126">
        <f>IF(OR(RJ27="",RK27=""),0,RJ$5)</f>
      </c>
      <c r="RN27" s="125">
        <f>IF(RJ$6=0,RANK(RL27,RL$12:RL$42,0),RANK(RL27,RL$12:RL$42,1))</f>
      </c>
      <c r="RO27" s="126">
        <v>1.54160795825179</v>
      </c>
      <c r="RP27" s="126">
        <v>4.63285294757451</v>
      </c>
      <c r="RQ27" s="126">
        <f>IF((COUNTA(RO$12:RO$42)+COUNTA(RP$12:RP$42)=0),0.6*RO$5,IF(OR(RO27="",RP27=""),0,IF(RO$6=0,IF(RO27&gt;=RO$8,RO$5,IF(RO27&lt;RP27,0,RO$5*(RO27-RP27)/(RO$8-RP27))),IF(RO27&lt;=RO$8,RO$5,IF(RO27&gt;RP27,0,RO$5*(RO27-RP27)/(RO$8-RP27))))))</f>
      </c>
      <c r="RR27" s="126">
        <f>IF(OR(RO27="",RP27=""),0,RO$5)</f>
      </c>
      <c r="RS27" s="125">
        <f>IF(RO$6=0,RANK(RQ27,RQ$12:RQ$42,0),RANK(RQ27,RQ$12:RQ$42,1))</f>
      </c>
      <c r="RT27" s="126">
        <v>1.54160795825179</v>
      </c>
      <c r="RU27" s="126">
        <v>4.8418648310388</v>
      </c>
      <c r="RV27" s="126">
        <f>IF((COUNTA(RT$12:RT$42)+COUNTA(RU$12:RU$42)=0),0.6*RT$5,IF(OR(RT27="",RU27=""),0,IF(RT$6=0,IF(RT27&gt;=RT$8,RT$5,IF(RT27&lt;RU27,0,RT$5*(RT27-RU27)/(RT$8-RU27))),IF(RT27&lt;=RT$8,RT$5,IF(RT27&gt;RU27,0,RT$5*(RT27-RU27)/(RT$8-RU27))))))</f>
      </c>
      <c r="RW27" s="126">
        <f>IF(OR(RT27="",RU27=""),0,RT$5)</f>
      </c>
      <c r="RX27" s="125">
        <f>IF(RT$6=0,RANK(RV27,RV$12:RV$42,0),RANK(RV27,RV$12:RV$42,1))</f>
      </c>
      <c r="RY27" s="126">
        <v>99.1468349706493</v>
      </c>
      <c r="RZ27"/>
      <c r="SA27" s="126">
        <f>IF((COUNTA(RY$12:RY$42)+COUNTA(RZ$12:RZ$42)=0),0.6*RY$5,IF(OR(RY27="",RZ27=""),0,IF(RY$6=0,IF(RY27&gt;=RY$8,RY$5,IF(RY27&lt;RZ27,0,RY$5*(RY27-RZ27)/(RY$8-RZ27))),IF(RY27&lt;=RY$8,RY$5,IF(RY27&gt;RZ27,0,RY$5*(RY27-RZ27)/(RY$8-RZ27))))))</f>
      </c>
      <c r="SB27" s="126">
        <f>IF(OR(RY27="",RZ27=""),0,RY$5)</f>
      </c>
      <c r="SC27" s="125">
        <f>IF(RY$6=0,RANK(SA27,SA$12:SA$42,0),RANK(SA27,SA$12:SA$42,1))</f>
      </c>
      <c r="SD27" s="126">
        <v>99.1468349706493</v>
      </c>
      <c r="SE27"/>
      <c r="SF27" s="126">
        <f>IF((COUNTA(SD$12:SD$42)+COUNTA(SE$12:SE$42)=0),0.6*SD$5,IF(OR(SD27="",SE27=""),0,IF(SD$6=0,IF(SD27&gt;=SD$8,SD$5,IF(SD27&lt;SE27,0,SD$5*(SD27-SE27)/(SD$8-SE27))),IF(SD27&lt;=SD$8,SD$5,IF(SD27&gt;SE27,0,SD$5*(SD27-SE27)/(SD$8-SE27))))))</f>
      </c>
      <c r="SG27" s="126">
        <f>IF(OR(SD27="",SE27=""),0,SD$5)</f>
      </c>
      <c r="SH27" s="125">
        <f>IF(SD$6=0,RANK(SF27,SF$12:SF$42,0),RANK(SF27,SF$12:SF$42,1))</f>
      </c>
      <c r="SI27" s="126">
        <v>100</v>
      </c>
      <c r="SJ27" s="126">
        <v>98.920628830323</v>
      </c>
      <c r="SK27" s="126">
        <f>IF((COUNTA(SI$12:SI$42)+COUNTA(SJ$12:SJ$42)=0),0.6*SI$5,IF(OR(SI27="",SJ27=""),0,IF(SI$6=0,IF(SI27&gt;=SI$8,SI$5,IF(SI27&lt;SJ27,0,SI$5*(SI27-SJ27)/(SI$8-SJ27))),IF(SI27&lt;=SI$8,SI$5,IF(SI27&gt;SJ27,0,SI$5*(SI27-SJ27)/(SI$8-SJ27))))))</f>
      </c>
      <c r="SL27" s="126">
        <f>IF(OR(SI27="",SJ27=""),0,SI$5)</f>
      </c>
      <c r="SM27" s="125">
        <f>IF(SI$6=0,RANK(SK27,SK$12:SK$42,0),RANK(SK27,SK$12:SK$42,1))</f>
      </c>
      <c r="SN27" s="126">
        <v>100</v>
      </c>
      <c r="SO27" s="126">
        <v>99.8825576179892</v>
      </c>
      <c r="SP27" s="126">
        <f>IF((COUNTA(SN$12:SN$42)+COUNTA(SO$12:SO$42)=0),0.6*SN$5,IF(OR(SN27="",SO27=""),0,IF(SN$6=0,IF(SN27&gt;=SN$8,SN$5,IF(SN27&lt;SO27,0,SN$5*(SN27-SO27)/(SN$8-SO27))),IF(SN27&lt;=SN$8,SN$5,IF(SN27&gt;SO27,0,SN$5*(SN27-SO27)/(SN$8-SO27))))))</f>
      </c>
      <c r="SQ27" s="126">
        <f>IF(OR(SN27="",SO27=""),0,SN$5)</f>
      </c>
      <c r="SR27" s="125">
        <f>IF(SN$6=0,RANK(SP27,SP$12:SP$42,0),RANK(SP27,SP$12:SP$42,1))</f>
      </c>
      <c r="SS27" s="126">
        <v>1.76</v>
      </c>
      <c r="ST27" s="126">
        <v>2.9944084384515</v>
      </c>
      <c r="SU27" s="126">
        <f>IF((COUNTA(SS$12:SS$42)+COUNTA(ST$12:ST$42)=0),0.6*SS$5,IF(OR(SS27="",ST27=""),0,IF(SS$6=0,IF(SS27&gt;=SS$8,SS$5,IF(SS27&lt;ST27,0,SS$5*(SS27-ST27)/(SS$8-ST27))),IF(SS27&lt;=SS$8,SS$5,IF(SS27&gt;ST27,0,SS$5*(SS27-ST27)/(SS$8-ST27))))))</f>
      </c>
      <c r="SV27" s="126">
        <f>IF(OR(SS27="",ST27=""),0,SS$5)</f>
      </c>
      <c r="SW27" s="125">
        <f>IF(SS$6=0,RANK(SU27,SU$12:SU$42,0),RANK(SU27,SU$12:SU$42,1))</f>
      </c>
      <c r="SX27" s="126">
        <v>1.76</v>
      </c>
      <c r="SY27" s="126">
        <v>1.74378943979395</v>
      </c>
      <c r="SZ27" s="126">
        <f>IF((COUNTA(SX$12:SX$42)+COUNTA(SY$12:SY$42)=0),0.6*SX$5,IF(OR(SX27="",SY27=""),0,IF(SX$6=0,IF(SX27&gt;=SX$8,SX$5,IF(SX27&lt;SY27,0,SX$5*(SX27-SY27)/(SX$8-SY27))),IF(SX27&lt;=SX$8,SX$5,IF(SX27&gt;SY27,0,SX$5*(SX27-SY27)/(SX$8-SY27))))))</f>
      </c>
      <c r="TA27" s="126">
        <f>IF(OR(SX27="",SY27=""),0,SX$5)</f>
      </c>
      <c r="TB27" s="125">
        <f>IF(SX$6=0,RANK(SZ27,SZ$12:SZ$42,0),RANK(SZ27,SZ$12:SZ$42,1))</f>
      </c>
      <c r="TC27" s="126">
        <v>98.8799773334413</v>
      </c>
      <c r="TD27" s="126">
        <v>100</v>
      </c>
      <c r="TE27" s="126">
        <f>IF((COUNTA(TC$12:TC$42)+COUNTA(TD$12:TD$42)=0),0.6*TC$5,IF(OR(TC27="",TD27=""),0,IF(TC$6=0,IF(TC27&gt;=TC$8,TC$5,IF(TC27&lt;TD27,0,TC$5*(TC27-TD27)/(TC$8-TD27))),IF(TC27&lt;=TC$8,TC$5,IF(TC27&gt;TD27,0,TC$5*(TC27-TD27)/(TC$8-TD27))))))</f>
      </c>
      <c r="TF27" s="126">
        <f>IF(OR(TC27="",TD27=""),0,TC$5)</f>
      </c>
      <c r="TG27" s="125">
        <f>IF(TC$6=0,RANK(TE27,TE$12:TE$42,0),RANK(TE27,TE$12:TE$42,1))</f>
      </c>
      <c r="TH27" s="126">
        <v>98.8799773334413</v>
      </c>
      <c r="TI27" s="126">
        <v>100</v>
      </c>
      <c r="TJ27" s="126">
        <f>IF((COUNTA(TH$12:TH$42)+COUNTA(TI$12:TI$42)=0),0.6*TH$5,IF(OR(TH27="",TI27=""),0,IF(TH$6=0,IF(TH27&gt;=TH$8,TH$5,IF(TH27&lt;TI27,0,TH$5*(TH27-TI27)/(TH$8-TI27))),IF(TH27&lt;=TH$8,TH$5,IF(TH27&gt;TI27,0,TH$5*(TH27-TI27)/(TH$8-TI27))))))</f>
      </c>
      <c r="TK27" s="126">
        <f>IF(OR(TH27="",TI27=""),0,TH$5)</f>
      </c>
      <c r="TL27" s="125">
        <f>IF(TH$6=0,RANK(TJ27,TJ$12:TJ$42,0),RANK(TJ27,TJ$12:TJ$42,1))</f>
      </c>
      <c r="TM27" s="126">
        <v>0.579551845342707</v>
      </c>
      <c r="TN27" s="126">
        <v>0.741592356687898</v>
      </c>
      <c r="TO27" s="126">
        <f>IF((COUNTA(TM$12:TM$42)+COUNTA(TN$12:TN$42)=0),0.6*TM$5,IF(OR(TM27="",TN27=""),0,IF(TM$6=0,IF(TM27&gt;=TM$8,TM$5,IF(TM27&lt;TN27,0,TM$5*(TM27-TN27)/(TM$8-TN27))),IF(TM27&lt;=TM$8,TM$5,IF(TM27&gt;TN27,0,TM$5*(TM27-TN27)/(TM$8-TN27))))))</f>
      </c>
      <c r="TP27" s="126">
        <f>IF(OR(TM27="",TN27=""),0,TM$5)</f>
      </c>
      <c r="TQ27" s="125">
        <f>IF(TM$6=0,RANK(TO27,TO$12:TO$42,0),RANK(TO27,TO$12:TO$42,1))</f>
      </c>
      <c r="TR27" s="126">
        <v>0.579551845342707</v>
      </c>
      <c r="TS27" s="126">
        <v>0.599965635738832</v>
      </c>
      <c r="TT27" s="126">
        <f>IF((COUNTA(TR$12:TR$42)+COUNTA(TS$12:TS$42)=0),0.6*TR$5,IF(OR(TR27="",TS27=""),0,IF(TR$6=0,IF(TR27&gt;=TR$8,TR$5,IF(TR27&lt;TS27,0,TR$5*(TR27-TS27)/(TR$8-TS27))),IF(TR27&lt;=TR$8,TR$5,IF(TR27&gt;TS27,0,TR$5*(TR27-TS27)/(TR$8-TS27))))))</f>
      </c>
      <c r="TU27" s="126">
        <f>IF(OR(TR27="",TS27=""),0,TR$5)</f>
      </c>
      <c r="TV27" s="125">
        <f>IF(TR$6=0,RANK(TT27,TT$12:TT$42,0),RANK(TT27,TT$12:TT$42,1))</f>
      </c>
      <c r="TW27" s="126">
        <v>0</v>
      </c>
      <c r="TX27" s="126">
        <v>0</v>
      </c>
      <c r="TY27" s="126">
        <f>IF((COUNTA(TW$12:TW$42)+COUNTA(TX$12:TX$42)=0),0.6*TW$5,IF(OR(TW27="",TX27=""),0,IF(TW$6=0,IF(TW27&gt;=TW$8,TW$5,IF(TW27&lt;TX27,0,TW$5*(TW27-TX27)/(TW$8-TX27))),IF(TW27&lt;=TW$8,TW$5,IF(TW27&gt;TX27,0,TW$5*(TW27-TX27)/(TW$8-TX27))))))</f>
      </c>
      <c r="TZ27" s="126">
        <f>IF(OR(TW27="",TX27=""),0,TW$5)</f>
      </c>
      <c r="UA27" s="125">
        <f>IF(TW$6=0,RANK(TY27,TY$12:TY$42,0),RANK(TY27,TY$12:TY$42,1))</f>
      </c>
      <c r="UB27" s="126">
        <v>0</v>
      </c>
      <c r="UC27" s="126">
        <v>0</v>
      </c>
      <c r="UD27" s="126">
        <f>IF((COUNTA(UB$12:UB$42)+COUNTA(UC$12:UC$42)=0),0.6*UB$5,IF(OR(UB27="",UC27=""),0,IF(UB$6=0,IF(UB27&gt;=UB$8,UB$5,IF(UB27&lt;UC27,0,UB$5*(UB27-UC27)/(UB$8-UC27))),IF(UB27&lt;=UB$8,UB$5,IF(UB27&gt;UC27,0,UB$5*(UB27-UC27)/(UB$8-UC27))))))</f>
      </c>
      <c r="UE27" s="126">
        <f>IF(OR(UB27="",UC27=""),0,UB$5)</f>
      </c>
      <c r="UF27" s="125">
        <f>IF(UB$6=0,RANK(UD27,UD$12:UD$42,0),RANK(UD27,UD$12:UD$42,1))</f>
      </c>
      <c r="UG27" s="126">
        <v>41.3119376422699</v>
      </c>
      <c r="UH27"/>
      <c r="UI27" s="126">
        <f>IF((COUNTA(UG$12:UG$42)+COUNTA(UH$12:UH$42)=0),0.6*UG$5,IF(OR(UG27="",UH27=""),0,IF(UG$6=0,IF(UG27&gt;=UG$8,UG$5,IF(UG27&lt;UH27,0,UG$5*(UG27-UH27)/(UG$8-UH27))),IF(UG27&lt;=UG$8,UG$5,IF(UG27&gt;UH27,0,UG$5*(UG27-UH27)/(UG$8-UH27))))))</f>
      </c>
      <c r="UJ27" s="126">
        <f>IF(OR(UG27="",UH27=""),0,UG$5)</f>
      </c>
      <c r="UK27" s="125">
        <f>IF(UG$6=0,RANK(UI27,UI$12:UI$42,0),RANK(UI27,UI$12:UI$42,1))</f>
      </c>
      <c r="UL27" s="126">
        <v>41.3119376422699</v>
      </c>
      <c r="UM27"/>
      <c r="UN27" s="126">
        <f>IF((COUNTA(UL$12:UL$42)+COUNTA(UM$12:UM$42)=0),0.6*UL$5,IF(OR(UL27="",UM27=""),0,IF(UL$6=0,IF(UL27&gt;=UL$8,UL$5,IF(UL27&lt;UM27,0,UL$5*(UL27-UM27)/(UL$8-UM27))),IF(UL27&lt;=UL$8,UL$5,IF(UL27&gt;UM27,0,UL$5*(UL27-UM27)/(UL$8-UM27))))))</f>
      </c>
      <c r="UO27" s="126">
        <f>IF(OR(UL27="",UM27=""),0,UL$5)</f>
      </c>
      <c r="UP27" s="125">
        <f>IF(UL$6=0,RANK(UN27,UN$12:UN$42,0),RANK(UN27,UN$12:UN$42,1))</f>
      </c>
      <c r="UQ27" s="126">
        <v>11.1426965043495</v>
      </c>
      <c r="UR27" s="126">
        <v>16.5044496687038</v>
      </c>
      <c r="US27" s="126">
        <f>IF((COUNTA(UQ$12:UQ$42)+COUNTA(UR$12:UR$42)=0),0.6*UQ$5,IF(OR(UQ27="",UR27=""),0,IF(UQ$6=0,IF(UQ27&gt;=UQ$8,UQ$5,IF(UQ27&lt;UR27,0,UQ$5*(UQ27-UR27)/(UQ$8-UR27))),IF(UQ27&lt;=UQ$8,UQ$5,IF(UQ27&gt;UR27,0,UQ$5*(UQ27-UR27)/(UQ$8-UR27))))))</f>
      </c>
      <c r="UT27" s="126">
        <f>IF(OR(UQ27="",UR27=""),0,UQ$5)</f>
      </c>
      <c r="UU27" s="125">
        <f>IF(UQ$6=0,RANK(US27,US$12:US$42,0),RANK(US27,US$12:US$42,1))</f>
      </c>
      <c r="UV27" s="126">
        <v>11.1426965043495</v>
      </c>
      <c r="UW27" s="126">
        <v>9.20282963526077</v>
      </c>
      <c r="UX27" s="126">
        <f>IF((COUNTA(UV$12:UV$42)+COUNTA(UW$12:UW$42)=0),0.6*UV$5,IF(OR(UV27="",UW27=""),0,IF(UV$6=0,IF(UV27&gt;=UV$8,UV$5,IF(UV27&lt;UW27,0,UV$5*(UV27-UW27)/(UV$8-UW27))),IF(UV27&lt;=UV$8,UV$5,IF(UV27&gt;UW27,0,UV$5*(UV27-UW27)/(UV$8-UW27))))))</f>
      </c>
      <c r="UY27" s="126">
        <f>IF(OR(UV27="",UW27=""),0,UV$5)</f>
      </c>
      <c r="UZ27" s="125">
        <f>IF(UV$6=0,RANK(UX27,UX$12:UX$42,0),RANK(UX27,UX$12:UX$42,1))</f>
      </c>
      <c r="VA27" s="126">
        <v>98.9962738231531</v>
      </c>
      <c r="VB27" s="126">
        <v>98.011791095541</v>
      </c>
      <c r="VC27" s="126">
        <f>IF((COUNTA(VA$12:VA$42)+COUNTA(VB$12:VB$42)=0),0.6*VA$5,IF(OR(VA27="",VB27=""),0,IF(VA$6=0,IF(VA27&gt;=VA$8,VA$5,IF(VA27&lt;VB27,0,VA$5*(VA27-VB27)/(VA$8-VB27))),IF(VA27&lt;=VA$8,VA$5,IF(VA27&gt;VB27,0,VA$5*(VA27-VB27)/(VA$8-VB27))))))</f>
      </c>
      <c r="VD27" s="126">
        <f>IF(OR(VA27="",VB27=""),0,VA$5)</f>
      </c>
      <c r="VE27" s="125">
        <f>IF(VA$6=0,RANK(VC27,VC$12:VC$42,0),RANK(VC27,VC$12:VC$42,1))</f>
      </c>
      <c r="VF27" s="126">
        <v>98.9962738231531</v>
      </c>
      <c r="VG27" s="126">
        <v>98.1481401983426</v>
      </c>
      <c r="VH27" s="126">
        <f>IF((COUNTA(VF$12:VF$42)+COUNTA(VG$12:VG$42)=0),0.6*VF$5,IF(OR(VF27="",VG27=""),0,IF(VF$6=0,IF(VF27&gt;=VF$8,VF$5,IF(VF27&lt;VG27,0,VF$5*(VF27-VG27)/(VF$8-VG27))),IF(VF27&lt;=VF$8,VF$5,IF(VF27&gt;VG27,0,VF$5*(VF27-VG27)/(VF$8-VG27))))))</f>
      </c>
      <c r="VI27" s="126">
        <f>IF(OR(VF27="",VG27=""),0,VF$5)</f>
      </c>
      <c r="VJ27" s="125">
        <f>IF(VF$6=0,RANK(VH27,VH$12:VH$42,0),RANK(VH27,VH$12:VH$42,1))</f>
      </c>
      <c r="VK27" s="126">
        <v>100</v>
      </c>
      <c r="VL27" s="126">
        <v>74.5105879384305</v>
      </c>
      <c r="VM27" s="126">
        <f>IF((COUNTA(VK$12:VK$42)+COUNTA(VL$12:VL$42)=0),0.6*VK$5,IF(OR(VK27="",VL27=""),0,IF(VK$6=0,IF(VK27&gt;=VK$8,VK$5,IF(VK27&lt;VL27,0,VK$5*(VK27-VL27)/(VK$8-VL27))),IF(VK27&lt;=VK$8,VK$5,IF(VK27&gt;VL27,0,VK$5*(VK27-VL27)/(VK$8-VL27))))))</f>
      </c>
      <c r="VN27" s="126">
        <f>IF(OR(VK27="",VL27=""),0,VK$5)</f>
      </c>
      <c r="VO27" s="125">
        <f>IF(VK$6=0,RANK(VM27,VM$12:VM$42,0),RANK(VM27,VM$12:VM$42,1))</f>
      </c>
      <c r="VP27" s="126">
        <v>100</v>
      </c>
      <c r="VQ27" s="126">
        <v>100</v>
      </c>
      <c r="VR27" s="126">
        <f>IF((COUNTA(VP$12:VP$42)+COUNTA(VQ$12:VQ$42)=0),0.6*VP$5,IF(OR(VP27="",VQ27=""),0,IF(VP$6=0,IF(VP27&gt;=VP$8,VP$5,IF(VP27&lt;VQ27,0,VP$5*(VP27-VQ27)/(VP$8-VQ27))),IF(VP27&lt;=VP$8,VP$5,IF(VP27&gt;VQ27,0,VP$5*(VP27-VQ27)/(VP$8-VQ27))))))</f>
      </c>
      <c r="VS27" s="126">
        <f>IF(OR(VP27="",VQ27=""),0,VP$5)</f>
      </c>
      <c r="VT27" s="125">
        <f>IF(VP$6=0,RANK(VR27,VR$12:VR$42,0),RANK(VR27,VR$12:VR$42,1))</f>
      </c>
      <c r="VU27" s="126">
        <v>1.35344827586207</v>
      </c>
      <c r="VV27" s="126">
        <v>6.09234891676169</v>
      </c>
      <c r="VW27" s="126">
        <f>IF((COUNTA(VU$12:VU$42)+COUNTA(VV$12:VV$42)=0),0.6*VU$5,IF(OR(VU27="",VV27=""),0,IF(VU$6=0,IF(VU27&gt;=VU$8,VU$5,IF(VU27&lt;VV27,0,VU$5*(VU27-VV27)/(VU$8-VV27))),IF(VU27&lt;=VU$8,VU$5,IF(VU27&gt;VV27,0,VU$5*(VU27-VV27)/(VU$8-VV27))))))</f>
      </c>
      <c r="VX27" s="126">
        <f>IF(OR(VU27="",VV27=""),0,VU$5)</f>
      </c>
      <c r="VY27" s="125">
        <f>IF(VU$6=0,RANK(VW27,VW$12:VW$42,0),RANK(VW27,VW$12:VW$42,1))</f>
      </c>
      <c r="VZ27" s="126">
        <v>1.35344827586207</v>
      </c>
      <c r="WA27" s="126">
        <v>3.75240856378234</v>
      </c>
      <c r="WB27" s="126">
        <f>IF((COUNTA(VZ$12:VZ$42)+COUNTA(WA$12:WA$42)=0),0.6*VZ$5,IF(OR(VZ27="",WA27=""),0,IF(VZ$6=0,IF(VZ27&gt;=VZ$8,VZ$5,IF(VZ27&lt;WA27,0,VZ$5*(VZ27-WA27)/(VZ$8-WA27))),IF(VZ27&lt;=VZ$8,VZ$5,IF(VZ27&gt;WA27,0,VZ$5*(VZ27-WA27)/(VZ$8-WA27))))))</f>
      </c>
      <c r="WC27" s="126">
        <f>IF(OR(VZ27="",WA27=""),0,VZ$5)</f>
      </c>
      <c r="WD27" s="125">
        <f>IF(VZ$6=0,RANK(WB27,WB$12:WB$42,0),RANK(WB27,WB$12:WB$42,1))</f>
      </c>
      <c r="WE27" s="126">
        <v>97.9346951904421</v>
      </c>
      <c r="WF27"/>
      <c r="WG27" s="126">
        <f>IF((COUNTA(WE$12:WE$42)+COUNTA(WF$12:WF$42)=0),0.6*WE$5,IF(OR(WE27="",WF27=""),0,IF(WE$6=0,IF(WE27&gt;=WE$8,WE$5,IF(WE27&lt;WF27,0,WE$5*(WE27-WF27)/(WE$8-WF27))),IF(WE27&lt;=WE$8,WE$5,IF(WE27&gt;WF27,0,WE$5*(WE27-WF27)/(WE$8-WF27))))))</f>
      </c>
      <c r="WH27" s="126">
        <f>IF(OR(WE27="",WF27=""),0,WE$5)</f>
      </c>
      <c r="WI27" s="125">
        <f>IF(WE$6=0,RANK(WG27,WG$12:WG$42,0),RANK(WG27,WG$12:WG$42,1))</f>
      </c>
      <c r="WJ27" s="126">
        <v>97.9346951904421</v>
      </c>
      <c r="WK27"/>
      <c r="WL27" s="126">
        <f>IF((COUNTA(WJ$12:WJ$42)+COUNTA(WK$12:WK$42)=0),0.6*WJ$5,IF(OR(WJ27="",WK27=""),0,IF(WJ$6=0,IF(WJ27&gt;=WJ$8,WJ$5,IF(WJ27&lt;WK27,0,WJ$5*(WJ27-WK27)/(WJ$8-WK27))),IF(WJ27&lt;=WJ$8,WJ$5,IF(WJ27&gt;WK27,0,WJ$5*(WJ27-WK27)/(WJ$8-WK27))))))</f>
      </c>
      <c r="WM27" s="126">
        <f>IF(OR(WJ27="",WK27=""),0,WJ$5)</f>
      </c>
      <c r="WN27" s="125">
        <f>IF(WJ$6=0,RANK(WL27,WL$12:WL$42,0),RANK(WL27,WL$12:WL$42,1))</f>
      </c>
      <c r="WO27" s="126">
        <v>100</v>
      </c>
      <c r="WP27" s="126">
        <v>100</v>
      </c>
      <c r="WQ27" s="126">
        <f>IF((COUNTA(WO$12:WO$42)+COUNTA(WP$12:WP$42)=0),0.6*WO$5,IF(OR(WO27="",WP27=""),0,IF(WO$6=0,IF(WO27&gt;=WO$8,WO$5,IF(WO27&lt;WP27,0,WO$5*(WO27-WP27)/(WO$8-WP27))),IF(WO27&lt;=WO$8,WO$5,IF(WO27&gt;WP27,0,WO$5*(WO27-WP27)/(WO$8-WP27))))))</f>
      </c>
      <c r="WR27" s="126">
        <f>IF(OR(WO27="",WP27=""),0,WO$5)</f>
      </c>
      <c r="WS27" s="125">
        <f>IF(WO$6=0,RANK(WQ27,WQ$12:WQ$42,0),RANK(WQ27,WQ$12:WQ$42,1))</f>
      </c>
      <c r="WT27" s="126">
        <v>100</v>
      </c>
      <c r="WU27" s="126">
        <v>100</v>
      </c>
      <c r="WV27" s="126">
        <f>IF((COUNTA(WT$12:WT$42)+COUNTA(WU$12:WU$42)=0),0.6*WT$5,IF(OR(WT27="",WU27=""),0,IF(WT$6=0,IF(WT27&gt;=WT$8,WT$5,IF(WT27&lt;WU27,0,WT$5*(WT27-WU27)/(WT$8-WU27))),IF(WT27&lt;=WT$8,WT$5,IF(WT27&gt;WU27,0,WT$5*(WT27-WU27)/(WT$8-WU27))))))</f>
      </c>
      <c r="WW27" s="126">
        <f>IF(OR(WT27="",WU27=""),0,WT$5)</f>
      </c>
      <c r="WX27" s="125">
        <f>IF(WT$6=0,RANK(WV27,WV$12:WV$42,0),RANK(WV27,WV$12:WV$42,1))</f>
      </c>
      <c r="WY27" s="126">
        <v>1.46759090909091</v>
      </c>
      <c r="WZ27" s="126">
        <v>1.47560185185185</v>
      </c>
      <c r="XA27" s="126">
        <f>IF((COUNTA(WY$12:WY$42)+COUNTA(WZ$12:WZ$42)=0),0.6*WY$5,IF(OR(WY27="",WZ27=""),0,IF(WY$6=0,IF(WY27&gt;=WY$8,WY$5,IF(WY27&lt;WZ27,0,WY$5*(WY27-WZ27)/(WY$8-WZ27))),IF(WY27&lt;=WY$8,WY$5,IF(WY27&gt;WZ27,0,WY$5*(WY27-WZ27)/(WY$8-WZ27))))))</f>
      </c>
      <c r="XB27" s="126">
        <f>IF(OR(WY27="",WZ27=""),0,WY$5)</f>
      </c>
      <c r="XC27" s="125">
        <f>IF(WY$6=0,RANK(XA27,XA$12:XA$42,0),RANK(XA27,XA$12:XA$42,1))</f>
      </c>
      <c r="XD27" s="126">
        <v>1.46759090909091</v>
      </c>
      <c r="XE27" s="126">
        <v>1.24250673854447</v>
      </c>
      <c r="XF27" s="126">
        <f>IF((COUNTA(XD$12:XD$42)+COUNTA(XE$12:XE$42)=0),0.6*XD$5,IF(OR(XD27="",XE27=""),0,IF(XD$6=0,IF(XD27&gt;=XD$8,XD$5,IF(XD27&lt;XE27,0,XD$5*(XD27-XE27)/(XD$8-XE27))),IF(XD27&lt;=XD$8,XD$5,IF(XD27&gt;XE27,0,XD$5*(XD27-XE27)/(XD$8-XE27))))))</f>
      </c>
      <c r="XG27" s="126">
        <f>IF(OR(XD27="",XE27=""),0,XD$5)</f>
      </c>
      <c r="XH27" s="125">
        <f>IF(XD$6=0,RANK(XF27,XF$12:XF$42,0),RANK(XF27,XF$12:XF$42,1))</f>
      </c>
      <c r="XI27" s="126">
        <v>100</v>
      </c>
      <c r="XJ27" s="126">
        <v>98.5300473853444</v>
      </c>
      <c r="XK27" s="126">
        <f>IF((COUNTA(XI$12:XI$42)+COUNTA(XJ$12:XJ$42)=0),0.6*XI$5,IF(OR(XI27="",XJ27=""),0,IF(XI$6=0,IF(XI27&gt;=XI$8,XI$5,IF(XI27&lt;XJ27,0,XI$5*(XI27-XJ27)/(XI$8-XJ27))),IF(XI27&lt;=XI$8,XI$5,IF(XI27&gt;XJ27,0,XI$5*(XI27-XJ27)/(XI$8-XJ27))))))</f>
      </c>
      <c r="XL27" s="126">
        <f>IF(OR(XI27="",XJ27=""),0,XI$5)</f>
      </c>
      <c r="XM27" s="125">
        <f>IF(XI$6=0,RANK(XK27,XK$12:XK$42,0),RANK(XK27,XK$12:XK$42,1))</f>
      </c>
      <c r="XN27" s="126">
        <v>100</v>
      </c>
      <c r="XO27" s="126">
        <v>100</v>
      </c>
      <c r="XP27" s="126">
        <f>IF((COUNTA(XN$12:XN$42)+COUNTA(XO$12:XO$42)=0),0.6*XN$5,IF(OR(XN27="",XO27=""),0,IF(XN$6=0,IF(XN27&gt;=XN$8,XN$5,IF(XN27&lt;XO27,0,XN$5*(XN27-XO27)/(XN$8-XO27))),IF(XN27&lt;=XN$8,XN$5,IF(XN27&gt;XO27,0,XN$5*(XN27-XO27)/(XN$8-XO27))))))</f>
      </c>
      <c r="XQ27" s="126">
        <f>IF(OR(XN27="",XO27=""),0,XN$5)</f>
      </c>
      <c r="XR27" s="125">
        <f>IF(XN$6=0,RANK(XP27,XP$12:XP$42,0),RANK(XP27,XP$12:XP$42,1))</f>
      </c>
      <c r="XS27" s="126">
        <v>0.573604651162791</v>
      </c>
      <c r="XT27" s="126">
        <v>0.580186335403727</v>
      </c>
      <c r="XU27" s="126">
        <f>IF((COUNTA(XS$12:XS$42)+COUNTA(XT$12:XT$42)=0),0.6*XS$5,IF(OR(XS27="",XT27=""),0,IF(XS$6=0,IF(XS27&gt;=XS$8,XS$5,IF(XS27&lt;XT27,0,XS$5*(XS27-XT27)/(XS$8-XT27))),IF(XS27&lt;=XS$8,XS$5,IF(XS27&gt;XT27,0,XS$5*(XS27-XT27)/(XS$8-XT27))))))</f>
      </c>
      <c r="XV27" s="126">
        <f>IF(OR(XS27="",XT27=""),0,XS$5)</f>
      </c>
      <c r="XW27" s="125">
        <f>IF(XS$6=0,RANK(XU27,XU$12:XU$42,0),RANK(XU27,XU$12:XU$42,1))</f>
      </c>
      <c r="XX27" s="126">
        <v>0.573604651162791</v>
      </c>
      <c r="XY27" s="126">
        <v>0.453970588235294</v>
      </c>
      <c r="XZ27" s="126">
        <f>IF((COUNTA(XX$12:XX$42)+COUNTA(XY$12:XY$42)=0),0.6*XX$5,IF(OR(XX27="",XY27=""),0,IF(XX$6=0,IF(XX27&gt;=XX$8,XX$5,IF(XX27&lt;XY27,0,XX$5*(XX27-XY27)/(XX$8-XY27))),IF(XX27&lt;=XX$8,XX$5,IF(XX27&gt;XY27,0,XX$5*(XX27-XY27)/(XX$8-XY27))))))</f>
      </c>
      <c r="YA27" s="126">
        <f>IF(OR(XX27="",XY27=""),0,XX$5)</f>
      </c>
      <c r="YB27" s="125">
        <f>IF(XX$6=0,RANK(XZ27,XZ$12:XZ$42,0),RANK(XZ27,XZ$12:XZ$42,1))</f>
      </c>
      <c r="YC27" s="126">
        <v>0</v>
      </c>
      <c r="YD27" s="126">
        <v>0</v>
      </c>
      <c r="YE27" s="126">
        <f>IF((COUNTA(YC$12:YC$42)+COUNTA(YD$12:YD$42)=0),0.6*YC$5,IF(OR(YC27="",YD27=""),0,IF(YC$6=0,IF(YC27&gt;=YC$8,YC$5,IF(YC27&lt;YD27,0,YC$5*(YC27-YD27)/(YC$8-YD27))),IF(YC27&lt;=YC$8,YC$5,IF(YC27&gt;YD27,0,YC$5*(YC27-YD27)/(YC$8-YD27))))))</f>
      </c>
      <c r="YF27" s="126">
        <f>IF(OR(YC27="",YD27=""),0,YC$5)</f>
      </c>
      <c r="YG27" s="125">
        <f>IF(YC$6=0,RANK(YE27,YE$12:YE$42,0),RANK(YE27,YE$12:YE$42,1))</f>
      </c>
      <c r="YH27" s="126">
        <v>0</v>
      </c>
      <c r="YI27" s="126">
        <v>0</v>
      </c>
      <c r="YJ27" s="126">
        <f>IF((COUNTA(YH$12:YH$42)+COUNTA(YI$12:YI$42)=0),0.6*YH$5,IF(OR(YH27="",YI27=""),0,IF(YH$6=0,IF(YH27&gt;=YH$8,YH$5,IF(YH27&lt;YI27,0,YH$5*(YH27-YI27)/(YH$8-YI27))),IF(YH27&lt;=YH$8,YH$5,IF(YH27&gt;YI27,0,YH$5*(YH27-YI27)/(YH$8-YI27))))))</f>
      </c>
      <c r="YK27" s="126">
        <f>IF(OR(YH27="",YI27=""),0,YH$5)</f>
      </c>
      <c r="YL27" s="125">
        <f>IF(YH$6=0,RANK(YJ27,YJ$12:YJ$42,0),RANK(YJ27,YJ$12:YJ$42,1))</f>
      </c>
      <c r="YM27" s="126">
        <v>42.2904635396137</v>
      </c>
      <c r="YN27"/>
      <c r="YO27" s="126">
        <f>IF((COUNTA(YM$12:YM$42)+COUNTA(YN$12:YN$42)=0),0.6*YM$5,IF(OR(YM27="",YN27=""),0,IF(YM$6=0,IF(YM27&gt;=YM$8,YM$5,IF(YM27&lt;YN27,0,YM$5*(YM27-YN27)/(YM$8-YN27))),IF(YM27&lt;=YM$8,YM$5,IF(YM27&gt;YN27,0,YM$5*(YM27-YN27)/(YM$8-YN27))))))</f>
      </c>
      <c r="YP27" s="126">
        <f>IF(OR(YM27="",YN27=""),0,YM$5)</f>
      </c>
      <c r="YQ27" s="125">
        <f>IF(YM$6=0,RANK(YO27,YO$12:YO$42,0),RANK(YO27,YO$12:YO$42,1))</f>
      </c>
      <c r="YR27" s="126">
        <v>42.2904635396137</v>
      </c>
      <c r="YS27"/>
      <c r="YT27" s="126">
        <f>IF((COUNTA(YR$12:YR$42)+COUNTA(YS$12:YS$42)=0),0.6*YR$5,IF(OR(YR27="",YS27=""),0,IF(YR$6=0,IF(YR27&gt;=YR$8,YR$5,IF(YR27&lt;YS27,0,YR$5*(YR27-YS27)/(YR$8-YS27))),IF(YR27&lt;=YR$8,YR$5,IF(YR27&gt;YS27,0,YR$5*(YR27-YS27)/(YR$8-YS27))))))</f>
      </c>
      <c r="YU27" s="126">
        <f>IF(OR(YR27="",YS27=""),0,YR$5)</f>
      </c>
      <c r="YV27" s="125">
        <f>IF(YR$6=0,RANK(YT27,YT$12:YT$42,0),RANK(YT27,YT$12:YT$42,1))</f>
      </c>
      <c r="YW27" s="126">
        <v>5.49640340218712</v>
      </c>
      <c r="YX27" s="126">
        <v>21.8761391650099</v>
      </c>
      <c r="YY27" s="126">
        <f>IF((COUNTA(YW$12:YW$42)+COUNTA(YX$12:YX$42)=0),0.6*YW$5,IF(OR(YW27="",YX27=""),0,IF(YW$6=0,IF(YW27&gt;=YW$8,YW$5,IF(YW27&lt;YX27,0,YW$5*(YW27-YX27)/(YW$8-YX27))),IF(YW27&lt;=YW$8,YW$5,IF(YW27&gt;YX27,0,YW$5*(YW27-YX27)/(YW$8-YX27))))))</f>
      </c>
      <c r="YZ27" s="126">
        <f>IF(OR(YW27="",YX27=""),0,YW$5)</f>
      </c>
      <c r="ZA27" s="125">
        <f>IF(YW$6=0,RANK(YY27,YY$12:YY$42,0),RANK(YY27,YY$12:YY$42,1))</f>
      </c>
      <c r="ZB27" s="126">
        <v>5.49640340218712</v>
      </c>
      <c r="ZC27" s="126">
        <v>20.4102074927954</v>
      </c>
      <c r="ZD27" s="126">
        <f>IF((COUNTA(ZB$12:ZB$42)+COUNTA(ZC$12:ZC$42)=0),0.6*ZB$5,IF(OR(ZB27="",ZC27=""),0,IF(ZB$6=0,IF(ZB27&gt;=ZB$8,ZB$5,IF(ZB27&lt;ZC27,0,ZB$5*(ZB27-ZC27)/(ZB$8-ZC27))),IF(ZB27&lt;=ZB$8,ZB$5,IF(ZB27&gt;ZC27,0,ZB$5*(ZB27-ZC27)/(ZB$8-ZC27))))))</f>
      </c>
      <c r="ZE27" s="126">
        <f>IF(OR(ZB27="",ZC27=""),0,ZB$5)</f>
      </c>
      <c r="ZF27" s="125">
        <f>IF(ZB$6=0,RANK(ZD27,ZD$12:ZD$42,0),RANK(ZD27,ZD$12:ZD$42,1))</f>
      </c>
      <c r="ZG27" s="126">
        <v>99.9620461775474</v>
      </c>
      <c r="ZH27" s="126">
        <v>99.9620461775474</v>
      </c>
      <c r="ZI27" s="126">
        <f>IF((COUNTA(ZG$12:ZG$42)+COUNTA(ZH$12:ZH$42)=0),0.6*ZG$5,IF(OR(ZG27="",ZH27=""),0,IF(ZG$6=0,IF(ZG27&gt;=ZG$8,ZG$5,IF(ZG27&lt;ZH27,0,ZG$5*(ZG27-ZH27)/(ZG$8-ZH27))),IF(ZG27&lt;=ZG$8,ZG$5,IF(ZG27&gt;ZH27,0,ZG$5*(ZG27-ZH27)/(ZG$8-ZH27))))))</f>
      </c>
      <c r="ZJ27" s="126">
        <f>IF(OR(ZG27="",ZH27=""),0,ZG$5)</f>
      </c>
      <c r="ZK27" s="125">
        <f>IF(ZG$6=0,RANK(ZI27,ZI$12:ZI$42,0),RANK(ZI27,ZI$12:ZI$42,1))</f>
      </c>
      <c r="ZL27" s="126">
        <v>99.9620461775474</v>
      </c>
      <c r="ZM27" s="126">
        <v>89.302719771029</v>
      </c>
      <c r="ZN27" s="126">
        <f>IF((COUNTA(ZL$12:ZL$42)+COUNTA(ZM$12:ZM$42)=0),0.6*ZL$5,IF(OR(ZL27="",ZM27=""),0,IF(ZL$6=0,IF(ZL27&gt;=ZL$8,ZL$5,IF(ZL27&lt;ZM27,0,ZL$5*(ZL27-ZM27)/(ZL$8-ZM27))),IF(ZL27&lt;=ZL$8,ZL$5,IF(ZL27&gt;ZM27,0,ZL$5*(ZL27-ZM27)/(ZL$8-ZM27))))))</f>
      </c>
      <c r="ZO27" s="126">
        <f>IF(OR(ZL27="",ZM27=""),0,ZL$5)</f>
      </c>
      <c r="ZP27" s="125">
        <f>IF(ZL$6=0,RANK(ZN27,ZN$12:ZN$42,0),RANK(ZN27,ZN$12:ZN$42,1))</f>
      </c>
      <c r="ZQ27" s="126">
        <v>99.882340561863</v>
      </c>
      <c r="ZR27" s="126">
        <v>89.3</v>
      </c>
      <c r="ZS27" s="126">
        <f>IF((COUNTA(ZQ$12:ZQ$42)+COUNTA(ZR$12:ZR$42)=0),0.6*ZQ$5,IF(OR(ZQ27="",ZR27=""),0,IF(ZQ$6=0,IF(ZQ27&gt;=ZQ$8,ZQ$5,IF(ZQ27&lt;ZR27,0,ZQ$5*(ZQ27-ZR27)/(ZQ$8-ZR27))),IF(ZQ27&lt;=ZQ$8,ZQ$5,IF(ZQ27&gt;ZR27,0,ZQ$5*(ZQ27-ZR27)/(ZQ$8-ZR27))))))</f>
      </c>
      <c r="ZT27" s="126">
        <f>IF(OR(ZQ27="",ZR27=""),0,ZQ$5)</f>
      </c>
      <c r="ZU27" s="125">
        <f>IF(ZQ$6=0,RANK(ZS27,ZS$12:ZS$42,0),RANK(ZS27,ZS$12:ZS$42,1))</f>
      </c>
      <c r="ZV27" s="126">
        <v>99.882340561863</v>
      </c>
      <c r="ZW27" s="126">
        <v>91.3796892317846</v>
      </c>
      <c r="ZX27" s="126">
        <f>IF((COUNTA(ZV$12:ZV$42)+COUNTA(ZW$12:ZW$42)=0),0.6*ZV$5,IF(OR(ZV27="",ZW27=""),0,IF(ZV$6=0,IF(ZV27&gt;=ZV$8,ZV$5,IF(ZV27&lt;ZW27,0,ZV$5*(ZV27-ZW27)/(ZV$8-ZW27))),IF(ZV27&lt;=ZV$8,ZV$5,IF(ZV27&gt;ZW27,0,ZV$5*(ZV27-ZW27)/(ZV$8-ZW27))))))</f>
      </c>
      <c r="ZY27" s="126">
        <f>IF(OR(ZV27="",ZW27=""),0,ZV$5)</f>
      </c>
      <c r="ZZ27" s="125">
        <f>IF(ZV$6=0,RANK(ZX27,ZX$12:ZX$42,0),RANK(ZX27,ZX$12:ZX$42,1))</f>
      </c>
      <c r="AAA27" s="126">
        <v>1.45185042405551</v>
      </c>
      <c r="AAB27" s="126">
        <v>5.51</v>
      </c>
      <c r="AAC27" s="126">
        <f>IF((COUNTA(AAA$12:AAA$42)+COUNTA(AAB$12:AAB$42)=0),0.6*AAA$5,IF(OR(AAA27="",AAB27=""),0,IF(AAA$6=0,IF(AAA27&gt;=AAA$8,AAA$5,IF(AAA27&lt;AAB27,0,AAA$5*(AAA27-AAB27)/(AAA$8-AAB27))),IF(AAA27&lt;=AAA$8,AAA$5,IF(AAA27&gt;AAB27,0,AAA$5*(AAA27-AAB27)/(AAA$8-AAB27))))))</f>
      </c>
      <c r="AAD27" s="126">
        <f>IF(OR(AAA27="",AAB27=""),0,AAA$5)</f>
      </c>
      <c r="AAE27" s="125">
        <f>IF(AAA$6=0,RANK(AAC27,AAC$12:AAC$42,0),RANK(AAC27,AAC$12:AAC$42,1))</f>
      </c>
      <c r="AAF27" s="126">
        <v>1.45185042405551</v>
      </c>
      <c r="AAG27" s="126">
        <v>13.4767832427536</v>
      </c>
      <c r="AAH27" s="126">
        <f>IF((COUNTA(AAF$12:AAF$42)+COUNTA(AAG$12:AAG$42)=0),0.6*AAF$5,IF(OR(AAF27="",AAG27=""),0,IF(AAF$6=0,IF(AAF27&gt;=AAF$8,AAF$5,IF(AAF27&lt;AAG27,0,AAF$5*(AAF27-AAG27)/(AAF$8-AAG27))),IF(AAF27&lt;=AAF$8,AAF$5,IF(AAF27&gt;AAG27,0,AAF$5*(AAF27-AAG27)/(AAF$8-AAG27))))))</f>
      </c>
      <c r="AAI27" s="126">
        <f>IF(OR(AAF27="",AAG27=""),0,AAF$5)</f>
      </c>
      <c r="AAJ27" s="125">
        <f>IF(AAF$6=0,RANK(AAH27,AAH$12:AAH$42,0),RANK(AAH27,AAH$12:AAH$42,1))</f>
      </c>
      <c r="AAK27" s="126">
        <v>99.882340561863</v>
      </c>
      <c r="AAL27"/>
      <c r="AAM27" s="126">
        <f>IF((COUNTA(AAK$12:AAK$42)+COUNTA(AAL$12:AAL$42)=0),0.6*AAK$5,IF(OR(AAK27="",AAL27=""),0,IF(AAK$6=0,IF(AAK27&gt;=AAK$8,AAK$5,IF(AAK27&lt;AAL27,0,AAK$5*(AAK27-AAL27)/(AAK$8-AAL27))),IF(AAK27&lt;=AAK$8,AAK$5,IF(AAK27&gt;AAL27,0,AAK$5*(AAK27-AAL27)/(AAK$8-AAL27))))))</f>
      </c>
      <c r="AAN27" s="126">
        <f>IF(OR(AAK27="",AAL27=""),0,AAK$5)</f>
      </c>
      <c r="AAO27" s="125">
        <f>IF(AAK$6=0,RANK(AAM27,AAM$12:AAM$42,0),RANK(AAM27,AAM$12:AAM$42,1))</f>
      </c>
      <c r="AAP27" s="126">
        <v>99.882340561863</v>
      </c>
      <c r="AAQ27"/>
      <c r="AAR27" s="126">
        <f>IF((COUNTA(AAP$12:AAP$42)+COUNTA(AAQ$12:AAQ$42)=0),0.6*AAP$5,IF(OR(AAP27="",AAQ27=""),0,IF(AAP$6=0,IF(AAP27&gt;=AAP$8,AAP$5,IF(AAP27&lt;AAQ27,0,AAP$5*(AAP27-AAQ27)/(AAP$8-AAQ27))),IF(AAP27&lt;=AAP$8,AAP$5,IF(AAP27&gt;AAQ27,0,AAP$5*(AAP27-AAQ27)/(AAP$8-AAQ27))))))</f>
      </c>
      <c r="AAS27" s="126">
        <f>IF(OR(AAP27="",AAQ27=""),0,AAP$5)</f>
      </c>
      <c r="AAT27" s="125">
        <f>IF(AAP$6=0,RANK(AAR27,AAR$12:AAR$42,0),RANK(AAR27,AAR$12:AAR$42,1))</f>
      </c>
      <c r="AAU27" s="126">
        <v>100</v>
      </c>
      <c r="AAV27" s="126">
        <v>99.4255637380658</v>
      </c>
      <c r="AAW27" s="126">
        <f>IF((COUNTA(AAU$12:AAU$42)+COUNTA(AAV$12:AAV$42)=0),0.6*AAU$5,IF(OR(AAU27="",AAV27=""),0,IF(AAU$6=0,IF(AAU27&gt;=AAU$8,AAU$5,IF(AAU27&lt;AAV27,0,AAU$5*(AAU27-AAV27)/(AAU$8-AAV27))),IF(AAU27&lt;=AAU$8,AAU$5,IF(AAU27&gt;AAV27,0,AAU$5*(AAU27-AAV27)/(AAU$8-AAV27))))))</f>
      </c>
      <c r="AAX27" s="126">
        <f>IF(OR(AAU27="",AAV27=""),0,AAU$5)</f>
      </c>
      <c r="AAY27" s="125">
        <f>IF(AAU$6=0,RANK(AAW27,AAW$12:AAW$42,0),RANK(AAW27,AAW$12:AAW$42,1))</f>
      </c>
      <c r="AAZ27" s="126">
        <v>100</v>
      </c>
      <c r="ABA27" s="126">
        <v>100</v>
      </c>
      <c r="ABB27" s="126">
        <f>IF((COUNTA(AAZ$12:AAZ$42)+COUNTA(ABA$12:ABA$42)=0),0.6*AAZ$5,IF(OR(AAZ27="",ABA27=""),0,IF(AAZ$6=0,IF(AAZ27&gt;=AAZ$8,AAZ$5,IF(AAZ27&lt;ABA27,0,AAZ$5*(AAZ27-ABA27)/(AAZ$8-ABA27))),IF(AAZ27&lt;=AAZ$8,AAZ$5,IF(AAZ27&gt;ABA27,0,AAZ$5*(AAZ27-ABA27)/(AAZ$8-ABA27))))))</f>
      </c>
      <c r="ABC27" s="126">
        <f>IF(OR(AAZ27="",ABA27=""),0,AAZ$5)</f>
      </c>
      <c r="ABD27" s="125">
        <f>IF(AAZ$6=0,RANK(ABB27,ABB$12:ABB$42,0),RANK(ABB27,ABB$12:ABB$42,1))</f>
      </c>
      <c r="ABE27" s="126">
        <v>1.74482142857143</v>
      </c>
      <c r="ABF27" s="126">
        <v>6.41578264629576</v>
      </c>
      <c r="ABG27" s="126">
        <f>IF((COUNTA(ABE$12:ABE$42)+COUNTA(ABF$12:ABF$42)=0),0.6*ABE$5,IF(OR(ABE27="",ABF27=""),0,IF(ABE$6=0,IF(ABE27&gt;=ABE$8,ABE$5,IF(ABE27&lt;ABF27,0,ABE$5*(ABE27-ABF27)/(ABE$8-ABF27))),IF(ABE27&lt;=ABE$8,ABE$5,IF(ABE27&gt;ABF27,0,ABE$5*(ABE27-ABF27)/(ABE$8-ABF27))))))</f>
      </c>
      <c r="ABH27" s="126">
        <f>IF(OR(ABE27="",ABF27=""),0,ABE$5)</f>
      </c>
      <c r="ABI27" s="125">
        <f>IF(ABE$6=0,RANK(ABG27,ABG$12:ABG$42,0),RANK(ABG27,ABG$12:ABG$42,1))</f>
      </c>
      <c r="ABJ27" s="126">
        <v>1.74482142857143</v>
      </c>
      <c r="ABK27" s="126">
        <v>2.03245491564863</v>
      </c>
      <c r="ABL27" s="126">
        <f>IF((COUNTA(ABJ$12:ABJ$42)+COUNTA(ABK$12:ABK$42)=0),0.6*ABJ$5,IF(OR(ABJ27="",ABK27=""),0,IF(ABJ$6=0,IF(ABJ27&gt;=ABJ$8,ABJ$5,IF(ABJ27&lt;ABK27,0,ABJ$5*(ABJ27-ABK27)/(ABJ$8-ABK27))),IF(ABJ27&lt;=ABJ$8,ABJ$5,IF(ABJ27&gt;ABK27,0,ABJ$5*(ABJ27-ABK27)/(ABJ$8-ABK27))))))</f>
      </c>
      <c r="ABM27" s="126">
        <f>IF(OR(ABJ27="",ABK27=""),0,ABJ$5)</f>
      </c>
      <c r="ABN27" s="125">
        <f>IF(ABJ$6=0,RANK(ABL27,ABL$12:ABL$42,0),RANK(ABL27,ABL$12:ABL$42,1))</f>
      </c>
      <c r="ABO27" s="126">
        <v>99.373308870164</v>
      </c>
      <c r="ABP27" s="126">
        <v>98.2606419691583</v>
      </c>
      <c r="ABQ27" s="126">
        <f>IF((COUNTA(ABO$12:ABO$42)+COUNTA(ABP$12:ABP$42)=0),0.6*ABO$5,IF(OR(ABO27="",ABP27=""),0,IF(ABO$6=0,IF(ABO27&gt;=ABO$8,ABO$5,IF(ABO27&lt;ABP27,0,ABO$5*(ABO27-ABP27)/(ABO$8-ABP27))),IF(ABO27&lt;=ABO$8,ABO$5,IF(ABO27&gt;ABP27,0,ABO$5*(ABO27-ABP27)/(ABO$8-ABP27))))))</f>
      </c>
      <c r="ABR27" s="126">
        <f>IF(OR(ABO27="",ABP27=""),0,ABO$5)</f>
      </c>
      <c r="ABS27" s="125">
        <f>IF(ABO$6=0,RANK(ABQ27,ABQ$12:ABQ$42,0),RANK(ABQ27,ABQ$12:ABQ$42,1))</f>
      </c>
      <c r="ABT27" s="126">
        <v>99.373308870164</v>
      </c>
      <c r="ABU27" s="126">
        <v>96.0443187737094</v>
      </c>
      <c r="ABV27" s="126">
        <f>IF((COUNTA(ABT$12:ABT$42)+COUNTA(ABU$12:ABU$42)=0),0.6*ABT$5,IF(OR(ABT27="",ABU27=""),0,IF(ABT$6=0,IF(ABT27&gt;=ABT$8,ABT$5,IF(ABT27&lt;ABU27,0,ABT$5*(ABT27-ABU27)/(ABT$8-ABU27))),IF(ABT27&lt;=ABT$8,ABT$5,IF(ABT27&gt;ABU27,0,ABT$5*(ABT27-ABU27)/(ABT$8-ABU27))))))</f>
      </c>
      <c r="ABW27" s="126">
        <f>IF(OR(ABT27="",ABU27=""),0,ABT$5)</f>
      </c>
      <c r="ABX27" s="125">
        <f>IF(ABT$6=0,RANK(ABV27,ABV$12:ABV$42,0),RANK(ABV27,ABV$12:ABV$42,1))</f>
      </c>
      <c r="ABY27" s="126">
        <v>0.640657894736842</v>
      </c>
      <c r="ABZ27" s="126">
        <v>1.50445676274945</v>
      </c>
      <c r="ACA27" s="126">
        <f>IF((COUNTA(ABY$12:ABY$42)+COUNTA(ABZ$12:ABZ$42)=0),0.6*ABY$5,IF(OR(ABY27="",ABZ27=""),0,IF(ABY$6=0,IF(ABY27&gt;=ABY$8,ABY$5,IF(ABY27&lt;ABZ27,0,ABY$5*(ABY27-ABZ27)/(ABY$8-ABZ27))),IF(ABY27&lt;=ABY$8,ABY$5,IF(ABY27&gt;ABZ27,0,ABY$5*(ABY27-ABZ27)/(ABY$8-ABZ27))))))</f>
      </c>
      <c r="ACB27" s="126">
        <f>IF(OR(ABY27="",ABZ27=""),0,ABY$5)</f>
      </c>
      <c r="ACC27" s="125">
        <f>IF(ABY$6=0,RANK(ACA27,ACA$12:ACA$42,0),RANK(ACA27,ACA$12:ACA$42,1))</f>
      </c>
      <c r="ACD27" s="126">
        <v>0.640657894736842</v>
      </c>
      <c r="ACE27" s="126">
        <v>0.888053691275168</v>
      </c>
      <c r="ACF27" s="126">
        <f>IF((COUNTA(ACD$12:ACD$42)+COUNTA(ACE$12:ACE$42)=0),0.6*ACD$5,IF(OR(ACD27="",ACE27=""),0,IF(ACD$6=0,IF(ACD27&gt;=ACD$8,ACD$5,IF(ACD27&lt;ACE27,0,ACD$5*(ACD27-ACE27)/(ACD$8-ACE27))),IF(ACD27&lt;=ACD$8,ACD$5,IF(ACD27&gt;ACE27,0,ACD$5*(ACD27-ACE27)/(ACD$8-ACE27))))))</f>
      </c>
      <c r="ACG27" s="126">
        <f>IF(OR(ACD27="",ACE27=""),0,ACD$5)</f>
      </c>
      <c r="ACH27" s="125">
        <f>IF(ACD$6=0,RANK(ACF27,ACF$12:ACF$42,0),RANK(ACF27,ACF$12:ACF$42,1))</f>
      </c>
      <c r="ACI27" s="126">
        <v>0</v>
      </c>
      <c r="ACJ27" s="126">
        <v>0.011</v>
      </c>
      <c r="ACK27" s="126">
        <f>IF((COUNTA(ACI$12:ACI$42)+COUNTA(ACJ$12:ACJ$42)=0),0.6*ACI$5,IF(OR(ACI27="",ACJ27=""),0,IF(ACI$6=0,IF(ACI27&gt;=ACI$8,ACI$5,IF(ACI27&lt;ACJ27,0,ACI$5*(ACI27-ACJ27)/(ACI$8-ACJ27))),IF(ACI27&lt;=ACI$8,ACI$5,IF(ACI27&gt;ACJ27,0,ACI$5*(ACI27-ACJ27)/(ACI$8-ACJ27))))))</f>
      </c>
      <c r="ACL27" s="126">
        <f>IF(OR(ACI27="",ACJ27=""),0,ACI$5)</f>
      </c>
      <c r="ACM27" s="125">
        <f>IF(ACI$6=0,RANK(ACK27,ACK$12:ACK$42,0),RANK(ACK27,ACK$12:ACK$42,1))</f>
      </c>
      <c r="ACN27" s="126">
        <v>0</v>
      </c>
      <c r="ACO27" s="126">
        <v>0.34</v>
      </c>
      <c r="ACP27" s="126">
        <f>IF((COUNTA(ACN$12:ACN$42)+COUNTA(ACO$12:ACO$42)=0),0.6*ACN$5,IF(OR(ACN27="",ACO27=""),0,IF(ACN$6=0,IF(ACN27&gt;=ACN$8,ACN$5,IF(ACN27&lt;ACO27,0,ACN$5*(ACN27-ACO27)/(ACN$8-ACO27))),IF(ACN27&lt;=ACN$8,ACN$5,IF(ACN27&gt;ACO27,0,ACN$5*(ACN27-ACO27)/(ACN$8-ACO27))))))</f>
      </c>
      <c r="ACQ27" s="126">
        <f>IF(OR(ACN27="",ACO27=""),0,ACN$5)</f>
      </c>
      <c r="ACR27" s="125">
        <f>IF(ACN$6=0,RANK(ACP27,ACP$12:ACP$42,0),RANK(ACP27,ACP$12:ACP$42,1))</f>
      </c>
      <c r="ACS27" s="126">
        <v>47.5382992580804</v>
      </c>
      <c r="ACT27"/>
      <c r="ACU27" s="126">
        <f>IF((COUNTA(ACS$12:ACS$42)+COUNTA(ACT$12:ACT$42)=0),0.6*ACS$5,IF(OR(ACS27="",ACT27=""),0,IF(ACS$6=0,IF(ACS27&gt;=ACS$8,ACS$5,IF(ACS27&lt;ACT27,0,ACS$5*(ACS27-ACT27)/(ACS$8-ACT27))),IF(ACS27&lt;=ACS$8,ACS$5,IF(ACS27&gt;ACT27,0,ACS$5*(ACS27-ACT27)/(ACS$8-ACT27))))))</f>
      </c>
      <c r="ACV27" s="126">
        <f>IF(OR(ACS27="",ACT27=""),0,ACS$5)</f>
      </c>
      <c r="ACW27" s="125">
        <f>IF(ACS$6=0,RANK(ACU27,ACU$12:ACU$42,0),RANK(ACU27,ACU$12:ACU$42,1))</f>
      </c>
      <c r="ACX27" s="126">
        <v>47.5382992580804</v>
      </c>
      <c r="ACY27"/>
      <c r="ACZ27" s="126">
        <f>IF((COUNTA(ACX$12:ACX$42)+COUNTA(ACY$12:ACY$42)=0),0.6*ACX$5,IF(OR(ACX27="",ACY27=""),0,IF(ACX$6=0,IF(ACX27&gt;=ACX$8,ACX$5,IF(ACX27&lt;ACY27,0,ACX$5*(ACX27-ACY27)/(ACX$8-ACY27))),IF(ACX27&lt;=ACX$8,ACX$5,IF(ACX27&gt;ACY27,0,ACX$5*(ACX27-ACY27)/(ACX$8-ACY27))))))</f>
      </c>
      <c r="ADA27" s="126">
        <f>IF(OR(ACX27="",ACY27=""),0,ACX$5)</f>
      </c>
      <c r="ADB27" s="125">
        <f>IF(ACX$6=0,RANK(ACZ27,ACZ$12:ACZ$42,0),RANK(ACZ27,ACZ$12:ACZ$42,1))</f>
      </c>
      <c r="ADC27" s="126">
        <v>5.52100397269041</v>
      </c>
      <c r="ADD27" s="126">
        <v>18.4843388318354</v>
      </c>
      <c r="ADE27" s="126">
        <f>IF((COUNTA(ADC$12:ADC$42)+COUNTA(ADD$12:ADD$42)=0),0.6*ADC$5,IF(OR(ADC27="",ADD27=""),0,IF(ADC$6=0,IF(ADC27&gt;=ADC$8,ADC$5,IF(ADC27&lt;ADD27,0,ADC$5*(ADC27-ADD27)/(ADC$8-ADD27))),IF(ADC27&lt;=ADC$8,ADC$5,IF(ADC27&gt;ADD27,0,ADC$5*(ADC27-ADD27)/(ADC$8-ADD27))))))</f>
      </c>
      <c r="ADF27" s="126">
        <f>IF(OR(ADC27="",ADD27=""),0,ADC$5)</f>
      </c>
      <c r="ADG27" s="125">
        <f>IF(ADC$6=0,RANK(ADE27,ADE$12:ADE$42,0),RANK(ADE27,ADE$12:ADE$42,1))</f>
      </c>
      <c r="ADH27" s="126">
        <v>5.52100397269041</v>
      </c>
      <c r="ADI27" s="126">
        <v>10.8727001422247</v>
      </c>
      <c r="ADJ27" s="126">
        <f>IF((COUNTA(ADH$12:ADH$42)+COUNTA(ADI$12:ADI$42)=0),0.6*ADH$5,IF(OR(ADH27="",ADI27=""),0,IF(ADH$6=0,IF(ADH27&gt;=ADH$8,ADH$5,IF(ADH27&lt;ADI27,0,ADH$5*(ADH27-ADI27)/(ADH$8-ADI27))),IF(ADH27&lt;=ADH$8,ADH$5,IF(ADH27&gt;ADI27,0,ADH$5*(ADH27-ADI27)/(ADH$8-ADI27))))))</f>
      </c>
      <c r="ADK27" s="126">
        <f>IF(OR(ADH27="",ADI27=""),0,ADH$5)</f>
      </c>
      <c r="ADL27" s="125">
        <f>IF(ADH$6=0,RANK(ADJ27,ADJ$12:ADJ$42,0),RANK(ADJ27,ADJ$12:ADJ$42,1))</f>
      </c>
      <c r="ADM27"/>
      <c r="ADN27"/>
      <c r="ADO27" s="126">
        <f>IF((COUNTA(ADM$12:ADM$42)+COUNTA(ADN$12:ADN$42)=0),0.6*ADM$5,IF(OR(ADM27="",ADN27=""),0,IF(ADM$6=0,IF(ADM27&gt;=ADM$8,ADM$5,IF(ADM27&lt;ADN27,0,ADM$5*(ADM27-ADN27)/(ADM$8-ADN27))),IF(ADM27&lt;=ADM$8,ADM$5,IF(ADM27&gt;ADN27,0,ADM$5*(ADM27-ADN27)/(ADM$8-ADN27))))))</f>
      </c>
      <c r="ADP27" s="126">
        <f>IF(OR(ADM27="",ADN27=""),0,ADM$5)</f>
      </c>
      <c r="ADQ27" s="125">
        <f>IF(ADM$6=0,RANK(ADO27,ADO$12:ADO$42,0),RANK(ADO27,ADO$12:ADO$42,1))</f>
      </c>
      <c r="ADR27"/>
      <c r="ADS27"/>
      <c r="ADT27" s="126">
        <f>IF((COUNTA(ADR$12:ADR$42)+COUNTA(ADS$12:ADS$42)=0),0.6*ADR$5,IF(OR(ADR27="",ADS27=""),0,IF(ADR$6=0,IF(ADR27&gt;=ADR$8,ADR$5,IF(ADR27&lt;ADS27,0,ADR$5*(ADR27-ADS27)/(ADR$8-ADS27))),IF(ADR27&lt;=ADR$8,ADR$5,IF(ADR27&gt;ADS27,0,ADR$5*(ADR27-ADS27)/(ADR$8-ADS27))))))</f>
      </c>
      <c r="ADU27" s="126">
        <f>IF(OR(ADR27="",ADS27=""),0,ADR$5)</f>
      </c>
      <c r="ADV27" s="125">
        <f>IF(ADR$6=0,RANK(ADT27,ADT$12:ADT$42,0),RANK(ADT27,ADT$12:ADT$42,1))</f>
      </c>
      <c r="ADW27"/>
      <c r="ADX27"/>
      <c r="ADY27" s="126">
        <f>IF((COUNTA(ADW$12:ADW$42)+COUNTA(ADX$12:ADX$42)=0),0.6*ADW$5,IF(OR(ADW27="",ADX27=""),0,IF(ADW$6=0,IF(ADW27&gt;=ADW$8,ADW$5,IF(ADW27&lt;ADX27,0,ADW$5*(ADW27-ADX27)/(ADW$8-ADX27))),IF(ADW27&lt;=ADW$8,ADW$5,IF(ADW27&gt;ADX27,0,ADW$5*(ADW27-ADX27)/(ADW$8-ADX27))))))</f>
      </c>
      <c r="ADZ27" s="126">
        <f>IF(OR(ADW27="",ADX27=""),0,ADW$5)</f>
      </c>
      <c r="AEA27" s="125">
        <f>IF(ADW$6=0,RANK(ADY27,ADY$12:ADY$42,0),RANK(ADY27,ADY$12:ADY$42,1))</f>
      </c>
      <c r="AEB27"/>
      <c r="AEC27"/>
      <c r="AED27" s="126">
        <f>IF((COUNTA(AEB$12:AEB$42)+COUNTA(AEC$12:AEC$42)=0),0.6*AEB$5,IF(OR(AEB27="",AEC27=""),0,IF(AEB$6=0,IF(AEB27&gt;=AEB$8,AEB$5,IF(AEB27&lt;AEC27,0,AEB$5*(AEB27-AEC27)/(AEB$8-AEC27))),IF(AEB27&lt;=AEB$8,AEB$5,IF(AEB27&gt;AEC27,0,AEB$5*(AEB27-AEC27)/(AEB$8-AEC27))))))</f>
      </c>
      <c r="AEE27" s="126">
        <f>IF(OR(AEB27="",AEC27=""),0,AEB$5)</f>
      </c>
      <c r="AEF27" s="125">
        <f>IF(AEB$6=0,RANK(AED27,AED$12:AED$42,0),RANK(AED27,AED$12:AED$42,1))</f>
      </c>
      <c r="AEG27"/>
      <c r="AEH27"/>
      <c r="AEI27" s="126">
        <f>IF((COUNTA(AEG$12:AEG$42)+COUNTA(AEH$12:AEH$42)=0),0.6*AEG$5,IF(OR(AEG27="",AEH27=""),0,IF(AEG$6=0,IF(AEG27&gt;=AEG$8,AEG$5,IF(AEG27&lt;AEH27,0,AEG$5*(AEG27-AEH27)/(AEG$8-AEH27))),IF(AEG27&lt;=AEG$8,AEG$5,IF(AEG27&gt;AEH27,0,AEG$5*(AEG27-AEH27)/(AEG$8-AEH27))))))</f>
      </c>
      <c r="AEJ27" s="126">
        <f>IF(OR(AEG27="",AEH27=""),0,AEG$5)</f>
      </c>
      <c r="AEK27" s="125">
        <f>IF(AEG$6=0,RANK(AEI27,AEI$12:AEI$42,0),RANK(AEI27,AEI$12:AEI$42,1))</f>
      </c>
      <c r="AEL27"/>
      <c r="AEM27"/>
      <c r="AEN27" s="126">
        <f>IF((COUNTA(AEL$12:AEL$42)+COUNTA(AEM$12:AEM$42)=0),0.6*AEL$5,IF(OR(AEL27="",AEM27=""),0,IF(AEL$6=0,IF(AEL27&gt;=AEL$8,AEL$5,IF(AEL27&lt;AEM27,0,AEL$5*(AEL27-AEM27)/(AEL$8-AEM27))),IF(AEL27&lt;=AEL$8,AEL$5,IF(AEL27&gt;AEM27,0,AEL$5*(AEL27-AEM27)/(AEL$8-AEM27))))))</f>
      </c>
      <c r="AEO27" s="126">
        <f>IF(OR(AEL27="",AEM27=""),0,AEL$5)</f>
      </c>
      <c r="AEP27" s="125">
        <f>IF(AEL$6=0,RANK(AEN27,AEN$12:AEN$42,0),RANK(AEN27,AEN$12:AEN$42,1))</f>
      </c>
      <c r="AEQ27"/>
      <c r="AER27"/>
      <c r="AES27" s="126">
        <f>IF((COUNTA(AEQ$12:AEQ$42)+COUNTA(AER$12:AER$42)=0),0.6*AEQ$5,IF(OR(AEQ27="",AER27=""),0,IF(AEQ$6=0,IF(AEQ27&gt;=AEQ$8,AEQ$5,IF(AEQ27&lt;AER27,0,AEQ$5*(AEQ27-AER27)/(AEQ$8-AER27))),IF(AEQ27&lt;=AEQ$8,AEQ$5,IF(AEQ27&gt;AER27,0,AEQ$5*(AEQ27-AER27)/(AEQ$8-AER27))))))</f>
      </c>
      <c r="AET27" s="126">
        <f>IF(OR(AEQ27="",AER27=""),0,AEQ$5)</f>
      </c>
      <c r="AEU27" s="125">
        <f>IF(AEQ$6=0,RANK(AES27,AES$12:AES$42,0),RANK(AES27,AES$12:AES$42,1))</f>
      </c>
      <c r="AEV27"/>
      <c r="AEW27"/>
      <c r="AEX27" s="126">
        <f>IF((COUNTA(AEV$12:AEV$42)+COUNTA(AEW$12:AEW$42)=0),0.6*AEV$5,IF(OR(AEV27="",AEW27=""),0,IF(AEV$6=0,IF(AEV27&gt;=AEV$8,AEV$5,IF(AEV27&lt;AEW27,0,AEV$5*(AEV27-AEW27)/(AEV$8-AEW27))),IF(AEV27&lt;=AEV$8,AEV$5,IF(AEV27&gt;AEW27,0,AEV$5*(AEV27-AEW27)/(AEV$8-AEW27))))))</f>
      </c>
      <c r="AEY27" s="126">
        <f>IF(OR(AEV27="",AEW27=""),0,AEV$5)</f>
      </c>
      <c r="AEZ27" s="125">
        <f>IF(AEV$6=0,RANK(AEX27,AEX$12:AEX$42,0),RANK(AEX27,AEX$12:AEX$42,1))</f>
      </c>
      <c r="AFA27"/>
      <c r="AFB27"/>
      <c r="AFC27" s="126">
        <f>IF((COUNTA(AFA$12:AFA$42)+COUNTA(AFB$12:AFB$42)=0),0.6*AFA$5,IF(OR(AFA27="",AFB27=""),0,IF(AFA$6=0,IF(AFA27&gt;=AFA$8,AFA$5,IF(AFA27&lt;AFB27,0,AFA$5*(AFA27-AFB27)/(AFA$8-AFB27))),IF(AFA27&lt;=AFA$8,AFA$5,IF(AFA27&gt;AFB27,0,AFA$5*(AFA27-AFB27)/(AFA$8-AFB27))))))</f>
      </c>
      <c r="AFD27" s="126">
        <f>IF(OR(AFA27="",AFB27=""),0,AFA$5)</f>
      </c>
      <c r="AFE27" s="125">
        <f>IF(AFA$6=0,RANK(AFC27,AFC$12:AFC$42,0),RANK(AFC27,AFC$12:AFC$42,1))</f>
      </c>
      <c r="AFF27"/>
      <c r="AFG27"/>
      <c r="AFH27" s="126">
        <f>IF((COUNTA(AFF$12:AFF$42)+COUNTA(AFG$12:AFG$42)=0),0.6*AFF$5,IF(OR(AFF27="",AFG27=""),0,IF(AFF$6=0,IF(AFF27&gt;=AFF$8,AFF$5,IF(AFF27&lt;AFG27,0,AFF$5*(AFF27-AFG27)/(AFF$8-AFG27))),IF(AFF27&lt;=AFF$8,AFF$5,IF(AFF27&gt;AFG27,0,AFF$5*(AFF27-AFG27)/(AFF$8-AFG27))))))</f>
      </c>
      <c r="AFI27" s="126">
        <f>IF(OR(AFF27="",AFG27=""),0,AFF$5)</f>
      </c>
      <c r="AFJ27" s="125">
        <f>IF(AFF$6=0,RANK(AFH27,AFH$12:AFH$42,0),RANK(AFH27,AFH$12:AFH$42,1))</f>
      </c>
      <c r="AFK27"/>
      <c r="AFL27"/>
      <c r="AFM27" s="126">
        <f>IF((COUNTA(AFK$12:AFK$42)+COUNTA(AFL$12:AFL$42)=0),0.6*AFK$5,IF(OR(AFK27="",AFL27=""),0,IF(AFK$6=0,IF(AFK27&gt;=AFK$8,AFK$5,IF(AFK27&lt;AFL27,0,AFK$5*(AFK27-AFL27)/(AFK$8-AFL27))),IF(AFK27&lt;=AFK$8,AFK$5,IF(AFK27&gt;AFL27,0,AFK$5*(AFK27-AFL27)/(AFK$8-AFL27))))))</f>
      </c>
      <c r="AFN27" s="126">
        <f>IF(OR(AFK27="",AFL27=""),0,AFK$5)</f>
      </c>
      <c r="AFO27" s="125">
        <f>IF(AFK$6=0,RANK(AFM27,AFM$12:AFM$42,0),RANK(AFM27,AFM$12:AFM$42,1))</f>
      </c>
      <c r="AFP27"/>
      <c r="AFQ27"/>
      <c r="AFR27" s="126">
        <f>IF((COUNTA(AFP$12:AFP$42)+COUNTA(AFQ$12:AFQ$42)=0),0.6*AFP$5,IF(OR(AFP27="",AFQ27=""),0,IF(AFP$6=0,IF(AFP27&gt;=AFP$8,AFP$5,IF(AFP27&lt;AFQ27,0,AFP$5*(AFP27-AFQ27)/(AFP$8-AFQ27))),IF(AFP27&lt;=AFP$8,AFP$5,IF(AFP27&gt;AFQ27,0,AFP$5*(AFP27-AFQ27)/(AFP$8-AFQ27))))))</f>
      </c>
      <c r="AFS27" s="126">
        <f>IF(OR(AFP27="",AFQ27=""),0,AFP$5)</f>
      </c>
      <c r="AFT27" s="125">
        <f>IF(AFP$6=0,RANK(AFR27,AFR$12:AFR$42,0),RANK(AFR27,AFR$12:AFR$42,1))</f>
      </c>
      <c r="AFU27"/>
      <c r="AFV27"/>
      <c r="AFW27" s="126">
        <f>IF((COUNTA(AFU$12:AFU$42)+COUNTA(AFV$12:AFV$42)=0),0.6*AFU$5,IF(OR(AFU27="",AFV27=""),0,IF(AFU$6=0,IF(AFU27&gt;=AFU$8,AFU$5,IF(AFU27&lt;AFV27,0,AFU$5*(AFU27-AFV27)/(AFU$8-AFV27))),IF(AFU27&lt;=AFU$8,AFU$5,IF(AFU27&gt;AFV27,0,AFU$5*(AFU27-AFV27)/(AFU$8-AFV27))))))</f>
      </c>
      <c r="AFX27" s="126">
        <f>IF(OR(AFU27="",AFV27=""),0,AFU$5)</f>
      </c>
      <c r="AFY27" s="125">
        <f>IF(AFU$6=0,RANK(AFW27,AFW$12:AFW$42,0),RANK(AFW27,AFW$12:AFW$42,1))</f>
      </c>
      <c r="AFZ27"/>
      <c r="AGA27"/>
      <c r="AGB27" s="126">
        <f>IF((COUNTA(AFZ$12:AFZ$42)+COUNTA(AGA$12:AGA$42)=0),0.6*AFZ$5,IF(OR(AFZ27="",AGA27=""),0,IF(AFZ$6=0,IF(AFZ27&gt;=AFZ$8,AFZ$5,IF(AFZ27&lt;AGA27,0,AFZ$5*(AFZ27-AGA27)/(AFZ$8-AGA27))),IF(AFZ27&lt;=AFZ$8,AFZ$5,IF(AFZ27&gt;AGA27,0,AFZ$5*(AFZ27-AGA27)/(AFZ$8-AGA27))))))</f>
      </c>
      <c r="AGC27" s="126">
        <f>IF(OR(AFZ27="",AGA27=""),0,AFZ$5)</f>
      </c>
      <c r="AGD27" s="125">
        <f>IF(AFZ$6=0,RANK(AGB27,AGB$12:AGB$42,0),RANK(AGB27,AGB$12:AGB$42,1))</f>
      </c>
      <c r="AGE27"/>
      <c r="AGF27"/>
      <c r="AGG27" s="126">
        <f>IF((COUNTA(AGE$12:AGE$42)+COUNTA(AGF$12:AGF$42)=0),0.6*AGE$5,IF(OR(AGE27="",AGF27=""),0,IF(AGE$6=0,IF(AGE27&gt;=AGE$8,AGE$5,IF(AGE27&lt;AGF27,0,AGE$5*(AGE27-AGF27)/(AGE$8-AGF27))),IF(AGE27&lt;=AGE$8,AGE$5,IF(AGE27&gt;AGF27,0,AGE$5*(AGE27-AGF27)/(AGE$8-AGF27))))))</f>
      </c>
      <c r="AGH27" s="126">
        <f>IF(OR(AGE27="",AGF27=""),0,AGE$5)</f>
      </c>
      <c r="AGI27" s="125">
        <f>IF(AGE$6=0,RANK(AGG27,AGG$12:AGG$42,0),RANK(AGG27,AGG$12:AGG$42,1))</f>
      </c>
      <c r="AGJ27"/>
      <c r="AGK27"/>
      <c r="AGL27" s="126">
        <f>IF((COUNTA(AGJ$12:AGJ$42)+COUNTA(AGK$12:AGK$42)=0),0.6*AGJ$5,IF(OR(AGJ27="",AGK27=""),0,IF(AGJ$6=0,IF(AGJ27&gt;=AGJ$8,AGJ$5,IF(AGJ27&lt;AGK27,0,AGJ$5*(AGJ27-AGK27)/(AGJ$8-AGK27))),IF(AGJ27&lt;=AGJ$8,AGJ$5,IF(AGJ27&gt;AGK27,0,AGJ$5*(AGJ27-AGK27)/(AGJ$8-AGK27))))))</f>
      </c>
      <c r="AGM27" s="126">
        <f>IF(OR(AGJ27="",AGK27=""),0,AGJ$5)</f>
      </c>
      <c r="AGN27" s="125">
        <f>IF(AGJ$6=0,RANK(AGL27,AGL$12:AGL$42,0),RANK(AGL27,AGL$12:AGL$42,1))</f>
      </c>
      <c r="AGO27"/>
      <c r="AGP27"/>
      <c r="AGQ27" s="126">
        <f>IF((COUNTA(AGO$12:AGO$42)+COUNTA(AGP$12:AGP$42)=0),0.6*AGO$5,IF(OR(AGO27="",AGP27=""),0,IF(AGO$6=0,IF(AGO27&gt;=AGO$8,AGO$5,IF(AGO27&lt;AGP27,0,AGO$5*(AGO27-AGP27)/(AGO$8-AGP27))),IF(AGO27&lt;=AGO$8,AGO$5,IF(AGO27&gt;AGP27,0,AGO$5*(AGO27-AGP27)/(AGO$8-AGP27))))))</f>
      </c>
      <c r="AGR27" s="126">
        <f>IF(OR(AGO27="",AGP27=""),0,AGO$5)</f>
      </c>
      <c r="AGS27" s="125">
        <f>IF(AGO$6=0,RANK(AGQ27,AGQ$12:AGQ$42,0),RANK(AGQ27,AGQ$12:AGQ$42,1))</f>
      </c>
      <c r="AGT27"/>
      <c r="AGU27"/>
      <c r="AGV27" s="126">
        <f>IF((COUNTA(AGT$12:AGT$42)+COUNTA(AGU$12:AGU$42)=0),0.6*AGT$5,IF(OR(AGT27="",AGU27=""),0,IF(AGT$6=0,IF(AGT27&gt;=AGT$8,AGT$5,IF(AGT27&lt;AGU27,0,AGT$5*(AGT27-AGU27)/(AGT$8-AGU27))),IF(AGT27&lt;=AGT$8,AGT$5,IF(AGT27&gt;AGU27,0,AGT$5*(AGT27-AGU27)/(AGT$8-AGU27))))))</f>
      </c>
      <c r="AGW27" s="126">
        <f>IF(OR(AGT27="",AGU27=""),0,AGT$5)</f>
      </c>
      <c r="AGX27" s="125">
        <f>IF(AGT$6=0,RANK(AGV27,AGV$12:AGV$42,0),RANK(AGV27,AGV$12:AGV$42,1))</f>
      </c>
      <c r="AGY27"/>
      <c r="AGZ27"/>
      <c r="AHA27" s="126">
        <f>IF((COUNTA(AGY$12:AGY$42)+COUNTA(AGZ$12:AGZ$42)=0),0.6*AGY$5,IF(OR(AGY27="",AGZ27=""),0,IF(AGY$6=0,IF(AGY27&gt;=AGY$8,AGY$5,IF(AGY27&lt;AGZ27,0,AGY$5*(AGY27-AGZ27)/(AGY$8-AGZ27))),IF(AGY27&lt;=AGY$8,AGY$5,IF(AGY27&gt;AGZ27,0,AGY$5*(AGY27-AGZ27)/(AGY$8-AGZ27))))))</f>
      </c>
      <c r="AHB27" s="126">
        <f>IF(OR(AGY27="",AGZ27=""),0,AGY$5)</f>
      </c>
      <c r="AHC27" s="125">
        <f>IF(AGY$6=0,RANK(AHA27,AHA$12:AHA$42,0),RANK(AHA27,AHA$12:AHA$42,1))</f>
      </c>
      <c r="AHD27"/>
      <c r="AHE27"/>
      <c r="AHF27" s="126">
        <f>IF((COUNTA(AHD$12:AHD$42)+COUNTA(AHE$12:AHE$42)=0),0.6*AHD$5,IF(OR(AHD27="",AHE27=""),0,IF(AHD$6=0,IF(AHD27&gt;=AHD$8,AHD$5,IF(AHD27&lt;AHE27,0,AHD$5*(AHD27-AHE27)/(AHD$8-AHE27))),IF(AHD27&lt;=AHD$8,AHD$5,IF(AHD27&gt;AHE27,0,AHD$5*(AHD27-AHE27)/(AHD$8-AHE27))))))</f>
      </c>
      <c r="AHG27" s="126">
        <f>IF(OR(AHD27="",AHE27=""),0,AHD$5)</f>
      </c>
      <c r="AHH27" s="125">
        <f>IF(AHD$6=0,RANK(AHF27,AHF$12:AHF$42,0),RANK(AHF27,AHF$12:AHF$42,1))</f>
      </c>
      <c r="AHI27"/>
      <c r="AHJ27"/>
      <c r="AHK27" s="126">
        <f>IF((COUNTA(AHI$12:AHI$42)+COUNTA(AHJ$12:AHJ$42)=0),0.6*AHI$5,IF(OR(AHI27="",AHJ27=""),0,IF(AHI$6=0,IF(AHI27&gt;=AHI$8,AHI$5,IF(AHI27&lt;AHJ27,0,AHI$5*(AHI27-AHJ27)/(AHI$8-AHJ27))),IF(AHI27&lt;=AHI$8,AHI$5,IF(AHI27&gt;AHJ27,0,AHI$5*(AHI27-AHJ27)/(AHI$8-AHJ27))))))</f>
      </c>
      <c r="AHL27" s="126">
        <f>IF(OR(AHI27="",AHJ27=""),0,AHI$5)</f>
      </c>
      <c r="AHM27" s="125">
        <f>IF(AHI$6=0,RANK(AHK27,AHK$12:AHK$42,0),RANK(AHK27,AHK$12:AHK$42,1))</f>
      </c>
      <c r="AHN27"/>
      <c r="AHO27"/>
      <c r="AHP27" s="126">
        <f>IF((COUNTA(AHN$12:AHN$42)+COUNTA(AHO$12:AHO$42)=0),0.6*AHN$5,IF(OR(AHN27="",AHO27=""),0,IF(AHN$6=0,IF(AHN27&gt;=AHN$8,AHN$5,IF(AHN27&lt;AHO27,0,AHN$5*(AHN27-AHO27)/(AHN$8-AHO27))),IF(AHN27&lt;=AHN$8,AHN$5,IF(AHN27&gt;AHO27,0,AHN$5*(AHN27-AHO27)/(AHN$8-AHO27))))))</f>
      </c>
      <c r="AHQ27" s="126">
        <f>IF(OR(AHN27="",AHO27=""),0,AHN$5)</f>
      </c>
      <c r="AHR27" s="125">
        <f>IF(AHN$6=0,RANK(AHP27,AHP$12:AHP$42,0),RANK(AHP27,AHP$12:AHP$42,1))</f>
      </c>
      <c r="AHS27" s="126">
        <v>99.467082017976</v>
      </c>
      <c r="AHT27" s="126">
        <v>89.4992230067875</v>
      </c>
      <c r="AHU27" s="126">
        <f>IF((COUNTA(AHS$12:AHS$42)+COUNTA(AHT$12:AHT$42)=0),0.6*AHS$5,IF(OR(AHS27="",AHT27=""),0,IF(AHS$6=0,IF(AHS27&gt;=AHS$8,AHS$5,IF(AHS27&lt;AHT27,0,AHS$5*(AHS27-AHT27)/(AHS$8-AHT27))),IF(AHS27&lt;=AHS$8,AHS$5,IF(AHS27&gt;AHT27,0,AHS$5*(AHS27-AHT27)/(AHS$8-AHT27))))))</f>
      </c>
      <c r="AHV27" s="126">
        <f>IF(OR(AHS27="",AHT27=""),0,AHS$5)</f>
      </c>
      <c r="AHW27" s="125">
        <f>IF(AHS$6=0,RANK(AHU27,AHU$12:AHU$42,0),RANK(AHU27,AHU$12:AHU$42,1))</f>
      </c>
      <c r="AHX27" s="126">
        <v>99.467082017976</v>
      </c>
      <c r="AHY27" s="126">
        <v>92.6658283237133</v>
      </c>
      <c r="AHZ27" s="126">
        <f>IF((COUNTA(AHX$12:AHX$42)+COUNTA(AHY$12:AHY$42)=0),0.6*AHX$5,IF(OR(AHX27="",AHY27=""),0,IF(AHX$6=0,IF(AHX27&gt;=AHX$8,AHX$5,IF(AHX27&lt;AHY27,0,AHX$5*(AHX27-AHY27)/(AHX$8-AHY27))),IF(AHX27&lt;=AHX$8,AHX$5,IF(AHX27&gt;AHY27,0,AHX$5*(AHX27-AHY27)/(AHX$8-AHY27))))))</f>
      </c>
      <c r="AIA27" s="126">
        <f>IF(OR(AHX27="",AHY27=""),0,AHX$5)</f>
      </c>
      <c r="AIB27" s="125">
        <f>IF(AHX$6=0,RANK(AHZ27,AHZ$12:AHZ$42,0),RANK(AHZ27,AHZ$12:AHZ$42,1))</f>
      </c>
      <c r="AIC27" s="126">
        <v>100</v>
      </c>
      <c r="AID27" s="126">
        <v>97.6138545696789</v>
      </c>
      <c r="AIE27" s="126">
        <f>IF((COUNTA(AIC$12:AIC$42)+COUNTA(AID$12:AID$42)=0),0.6*AIC$5,IF(OR(AIC27="",AID27=""),0,IF(AIC$6=0,IF(AIC27&gt;=AIC$8,AIC$5,IF(AIC27&lt;AID27,0,AIC$5*(AIC27-AID27)/(AIC$8-AID27))),IF(AIC27&lt;=AIC$8,AIC$5,IF(AIC27&gt;AID27,0,AIC$5*(AIC27-AID27)/(AIC$8-AID27))))))</f>
      </c>
      <c r="AIF27" s="126">
        <f>IF(OR(AIC27="",AID27=""),0,AIC$5)</f>
      </c>
      <c r="AIG27" s="125">
        <f>IF(AIC$6=0,RANK(AIE27,AIE$12:AIE$42,0),RANK(AIE27,AIE$12:AIE$42,1))</f>
      </c>
      <c r="AIH27" s="126">
        <v>100</v>
      </c>
      <c r="AII27" s="126">
        <v>97.1866925064599</v>
      </c>
      <c r="AIJ27" s="126">
        <f>IF((COUNTA(AIH$12:AIH$42)+COUNTA(AII$12:AII$42)=0),0.6*AIH$5,IF(OR(AIH27="",AII27=""),0,IF(AIH$6=0,IF(AIH27&gt;=AIH$8,AIH$5,IF(AIH27&lt;AII27,0,AIH$5*(AIH27-AII27)/(AIH$8-AII27))),IF(AIH27&lt;=AIH$8,AIH$5,IF(AIH27&gt;AII27,0,AIH$5*(AIH27-AII27)/(AIH$8-AII27))))))</f>
      </c>
      <c r="AIK27" s="126">
        <f>IF(OR(AIH27="",AII27=""),0,AIH$5)</f>
      </c>
      <c r="AIL27" s="125">
        <f>IF(AIH$6=0,RANK(AIJ27,AIJ$12:AIJ$42,0),RANK(AIJ27,AIJ$12:AIJ$42,1))</f>
      </c>
      <c r="AIM27" s="126">
        <v>1.51413245033113</v>
      </c>
      <c r="AIN27" s="126">
        <v>4.63682212581345</v>
      </c>
      <c r="AIO27" s="126">
        <f>IF((COUNTA(AIM$12:AIM$42)+COUNTA(AIN$12:AIN$42)=0),0.6*AIM$5,IF(OR(AIM27="",AIN27=""),0,IF(AIM$6=0,IF(AIM27&gt;=AIM$8,AIM$5,IF(AIM27&lt;AIN27,0,AIM$5*(AIM27-AIN27)/(AIM$8-AIN27))),IF(AIM27&lt;=AIM$8,AIM$5,IF(AIM27&gt;AIN27,0,AIM$5*(AIM27-AIN27)/(AIM$8-AIN27))))))</f>
      </c>
      <c r="AIP27" s="126">
        <f>IF(OR(AIM27="",AIN27=""),0,AIM$5)</f>
      </c>
      <c r="AIQ27" s="125">
        <f>IF(AIM$6=0,RANK(AIO27,AIO$12:AIO$42,0),RANK(AIO27,AIO$12:AIO$42,1))</f>
      </c>
      <c r="AIR27" s="126">
        <v>1.51413245033113</v>
      </c>
      <c r="AIS27" s="126">
        <v>5.15823151125402</v>
      </c>
      <c r="AIT27" s="126">
        <f>IF((COUNTA(AIR$12:AIR$42)+COUNTA(AIS$12:AIS$42)=0),0.6*AIR$5,IF(OR(AIR27="",AIS27=""),0,IF(AIR$6=0,IF(AIR27&gt;=AIR$8,AIR$5,IF(AIR27&lt;AIS27,0,AIR$5*(AIR27-AIS27)/(AIR$8-AIS27))),IF(AIR27&lt;=AIR$8,AIR$5,IF(AIR27&gt;AIS27,0,AIR$5*(AIR27-AIS27)/(AIR$8-AIS27))))))</f>
      </c>
      <c r="AIU27" s="126">
        <f>IF(OR(AIR27="",AIS27=""),0,AIR$5)</f>
      </c>
      <c r="AIV27" s="125">
        <f>IF(AIR$6=0,RANK(AIT27,AIT$12:AIT$42,0),RANK(AIT27,AIT$12:AIT$42,1))</f>
      </c>
      <c r="AIW27" s="126">
        <v>99.7264446583639</v>
      </c>
      <c r="AIX27"/>
      <c r="AIY27" s="126">
        <f>IF((COUNTA(AIW$12:AIW$42)+COUNTA(AIX$12:AIX$42)=0),0.6*AIW$5,IF(OR(AIW27="",AIX27=""),0,IF(AIW$6=0,IF(AIW27&gt;=AIW$8,AIW$5,IF(AIW27&lt;AIX27,0,AIW$5*(AIW27-AIX27)/(AIW$8-AIX27))),IF(AIW27&lt;=AIW$8,AIW$5,IF(AIW27&gt;AIX27,0,AIW$5*(AIW27-AIX27)/(AIW$8-AIX27))))))</f>
      </c>
      <c r="AIZ27" s="126">
        <f>IF(OR(AIW27="",AIX27=""),0,AIW$5)</f>
      </c>
      <c r="AJA27" s="125">
        <f>IF(AIW$6=0,RANK(AIY27,AIY$12:AIY$42,0),RANK(AIY27,AIY$12:AIY$42,1))</f>
      </c>
      <c r="AJB27" s="126">
        <v>99.7264446583639</v>
      </c>
      <c r="AJC27"/>
      <c r="AJD27" s="126">
        <f>IF((COUNTA(AJB$12:AJB$42)+COUNTA(AJC$12:AJC$42)=0),0.6*AJB$5,IF(OR(AJB27="",AJC27=""),0,IF(AJB$6=0,IF(AJB27&gt;=AJB$8,AJB$5,IF(AJB27&lt;AJC27,0,AJB$5*(AJB27-AJC27)/(AJB$8-AJC27))),IF(AJB27&lt;=AJB$8,AJB$5,IF(AJB27&gt;AJC27,0,AJB$5*(AJB27-AJC27)/(AJB$8-AJC27))))))</f>
      </c>
      <c r="AJE27" s="126">
        <f>IF(OR(AJB27="",AJC27=""),0,AJB$5)</f>
      </c>
      <c r="AJF27" s="125">
        <f>IF(AJB$6=0,RANK(AJD27,AJD$12:AJD$42,0),RANK(AJD27,AJD$12:AJD$42,1))</f>
      </c>
      <c r="AJG27" s="126">
        <v>100</v>
      </c>
      <c r="AJH27" s="126">
        <v>99.2970734458725</v>
      </c>
      <c r="AJI27" s="126">
        <f>IF((COUNTA(AJG$12:AJG$42)+COUNTA(AJH$12:AJH$42)=0),0.6*AJG$5,IF(OR(AJG27="",AJH27=""),0,IF(AJG$6=0,IF(AJG27&gt;=AJG$8,AJG$5,IF(AJG27&lt;AJH27,0,AJG$5*(AJG27-AJH27)/(AJG$8-AJH27))),IF(AJG27&lt;=AJG$8,AJG$5,IF(AJG27&gt;AJH27,0,AJG$5*(AJG27-AJH27)/(AJG$8-AJH27))))))</f>
      </c>
      <c r="AJJ27" s="126">
        <f>IF(OR(AJG27="",AJH27=""),0,AJG$5)</f>
      </c>
      <c r="AJK27" s="125">
        <f>IF(AJG$6=0,RANK(AJI27,AJI$12:AJI$42,0),RANK(AJI27,AJI$12:AJI$42,1))</f>
      </c>
      <c r="AJL27" s="126">
        <v>100</v>
      </c>
      <c r="AJM27" s="126">
        <v>99.8291853988861</v>
      </c>
      <c r="AJN27" s="126">
        <f>IF((COUNTA(AJL$12:AJL$42)+COUNTA(AJM$12:AJM$42)=0),0.6*AJL$5,IF(OR(AJL27="",AJM27=""),0,IF(AJL$6=0,IF(AJL27&gt;=AJL$8,AJL$5,IF(AJL27&lt;AJM27,0,AJL$5*(AJL27-AJM27)/(AJL$8-AJM27))),IF(AJL27&lt;=AJL$8,AJL$5,IF(AJL27&gt;AJM27,0,AJL$5*(AJL27-AJM27)/(AJL$8-AJM27))))))</f>
      </c>
      <c r="AJO27" s="126">
        <f>IF(OR(AJL27="",AJM27=""),0,AJL$5)</f>
      </c>
      <c r="AJP27" s="125">
        <f>IF(AJL$6=0,RANK(AJN27,AJN$12:AJN$42,0),RANK(AJN27,AJN$12:AJN$42,1))</f>
      </c>
      <c r="AJQ27" s="126">
        <v>1.87732075471698</v>
      </c>
      <c r="AJR27" s="126">
        <v>2.55655986509275</v>
      </c>
      <c r="AJS27" s="126">
        <f>IF((COUNTA(AJQ$12:AJQ$42)+COUNTA(AJR$12:AJR$42)=0),0.6*AJQ$5,IF(OR(AJQ27="",AJR27=""),0,IF(AJQ$6=0,IF(AJQ27&gt;=AJQ$8,AJQ$5,IF(AJQ27&lt;AJR27,0,AJQ$5*(AJQ27-AJR27)/(AJQ$8-AJR27))),IF(AJQ27&lt;=AJQ$8,AJQ$5,IF(AJQ27&gt;AJR27,0,AJQ$5*(AJQ27-AJR27)/(AJQ$8-AJR27))))))</f>
      </c>
      <c r="AJT27" s="126">
        <f>IF(OR(AJQ27="",AJR27=""),0,AJQ$5)</f>
      </c>
      <c r="AJU27" s="125">
        <f>IF(AJQ$6=0,RANK(AJS27,AJS$12:AJS$42,0),RANK(AJS27,AJS$12:AJS$42,1))</f>
      </c>
      <c r="AJV27" s="126">
        <v>1.87732075471698</v>
      </c>
      <c r="AJW27" s="126">
        <v>2.42318333333333</v>
      </c>
      <c r="AJX27" s="126">
        <f>IF((COUNTA(AJV$12:AJV$42)+COUNTA(AJW$12:AJW$42)=0),0.6*AJV$5,IF(OR(AJV27="",AJW27=""),0,IF(AJV$6=0,IF(AJV27&gt;=AJV$8,AJV$5,IF(AJV27&lt;AJW27,0,AJV$5*(AJV27-AJW27)/(AJV$8-AJW27))),IF(AJV27&lt;=AJV$8,AJV$5,IF(AJV27&gt;AJW27,0,AJV$5*(AJV27-AJW27)/(AJV$8-AJW27))))))</f>
      </c>
      <c r="AJY27" s="126">
        <f>IF(OR(AJV27="",AJW27=""),0,AJV$5)</f>
      </c>
      <c r="AJZ27" s="125">
        <f>IF(AJV$6=0,RANK(AJX27,AJX$12:AJX$42,0),RANK(AJX27,AJX$12:AJX$42,1))</f>
      </c>
      <c r="AKA27" s="126">
        <v>100</v>
      </c>
      <c r="AKB27" s="126">
        <v>98.8132911392405</v>
      </c>
      <c r="AKC27" s="126">
        <f>IF((COUNTA(AKA$12:AKA$42)+COUNTA(AKB$12:AKB$42)=0),0.6*AKA$5,IF(OR(AKA27="",AKB27=""),0,IF(AKA$6=0,IF(AKA27&gt;=AKA$8,AKA$5,IF(AKA27&lt;AKB27,0,AKA$5*(AKA27-AKB27)/(AKA$8-AKB27))),IF(AKA27&lt;=AKA$8,AKA$5,IF(AKA27&gt;AKB27,0,AKA$5*(AKA27-AKB27)/(AKA$8-AKB27))))))</f>
      </c>
      <c r="AKD27" s="126">
        <f>IF(OR(AKA27="",AKB27=""),0,AKA$5)</f>
      </c>
      <c r="AKE27" s="125">
        <f>IF(AKA$6=0,RANK(AKC27,AKC$12:AKC$42,0),RANK(AKC27,AKC$12:AKC$42,1))</f>
      </c>
      <c r="AKF27" s="126">
        <v>100</v>
      </c>
      <c r="AKG27" s="126">
        <v>95.5882352941176</v>
      </c>
      <c r="AKH27" s="126">
        <f>IF((COUNTA(AKF$12:AKF$42)+COUNTA(AKG$12:AKG$42)=0),0.6*AKF$5,IF(OR(AKF27="",AKG27=""),0,IF(AKF$6=0,IF(AKF27&gt;=AKF$8,AKF$5,IF(AKF27&lt;AKG27,0,AKF$5*(AKF27-AKG27)/(AKF$8-AKG27))),IF(AKF27&lt;=AKF$8,AKF$5,IF(AKF27&gt;AKG27,0,AKF$5*(AKF27-AKG27)/(AKF$8-AKG27))))))</f>
      </c>
      <c r="AKI27" s="126">
        <f>IF(OR(AKF27="",AKG27=""),0,AKF$5)</f>
      </c>
      <c r="AKJ27" s="125">
        <f>IF(AKF$6=0,RANK(AKH27,AKH$12:AKH$42,0),RANK(AKH27,AKH$12:AKH$42,1))</f>
      </c>
      <c r="AKK27" s="126">
        <v>0.545437262357415</v>
      </c>
      <c r="AKL27" s="126">
        <v>0.706477611940299</v>
      </c>
      <c r="AKM27" s="126">
        <f>IF((COUNTA(AKK$12:AKK$42)+COUNTA(AKL$12:AKL$42)=0),0.6*AKK$5,IF(OR(AKK27="",AKL27=""),0,IF(AKK$6=0,IF(AKK27&gt;=AKK$8,AKK$5,IF(AKK27&lt;AKL27,0,AKK$5*(AKK27-AKL27)/(AKK$8-AKL27))),IF(AKK27&lt;=AKK$8,AKK$5,IF(AKK27&gt;AKL27,0,AKK$5*(AKK27-AKL27)/(AKK$8-AKL27))))))</f>
      </c>
      <c r="AKN27" s="126">
        <f>IF(OR(AKK27="",AKL27=""),0,AKK$5)</f>
      </c>
      <c r="AKO27" s="125">
        <f>IF(AKK$6=0,RANK(AKM27,AKM$12:AKM$42,0),RANK(AKM27,AKM$12:AKM$42,1))</f>
      </c>
      <c r="AKP27" s="126">
        <v>0.545437262357415</v>
      </c>
      <c r="AKQ27" s="126">
        <v>2.36573770491803</v>
      </c>
      <c r="AKR27" s="126">
        <f>IF((COUNTA(AKP$12:AKP$42)+COUNTA(AKQ$12:AKQ$42)=0),0.6*AKP$5,IF(OR(AKP27="",AKQ27=""),0,IF(AKP$6=0,IF(AKP27&gt;=AKP$8,AKP$5,IF(AKP27&lt;AKQ27,0,AKP$5*(AKP27-AKQ27)/(AKP$8-AKQ27))),IF(AKP27&lt;=AKP$8,AKP$5,IF(AKP27&gt;AKQ27,0,AKP$5*(AKP27-AKQ27)/(AKP$8-AKQ27))))))</f>
      </c>
      <c r="AKS27" s="126">
        <f>IF(OR(AKP27="",AKQ27=""),0,AKP$5)</f>
      </c>
      <c r="AKT27" s="125">
        <f>IF(AKP$6=0,RANK(AKR27,AKR$12:AKR$42,0),RANK(AKR27,AKR$12:AKR$42,1))</f>
      </c>
      <c r="AKU27" s="126">
        <v>0</v>
      </c>
      <c r="AKV27" s="126">
        <v>0</v>
      </c>
      <c r="AKW27" s="126">
        <f>IF((COUNTA(AKU$12:AKU$42)+COUNTA(AKV$12:AKV$42)=0),0.6*AKU$5,IF(OR(AKU27="",AKV27=""),0,IF(AKU$6=0,IF(AKU27&gt;=AKU$8,AKU$5,IF(AKU27&lt;AKV27,0,AKU$5*(AKU27-AKV27)/(AKU$8-AKV27))),IF(AKU27&lt;=AKU$8,AKU$5,IF(AKU27&gt;AKV27,0,AKU$5*(AKU27-AKV27)/(AKU$8-AKV27))))))</f>
      </c>
      <c r="AKX27" s="126">
        <f>IF(OR(AKU27="",AKV27=""),0,AKU$5)</f>
      </c>
      <c r="AKY27" s="125">
        <f>IF(AKU$6=0,RANK(AKW27,AKW$12:AKW$42,0),RANK(AKW27,AKW$12:AKW$42,1))</f>
      </c>
      <c r="AKZ27" s="126">
        <v>0</v>
      </c>
      <c r="ALA27" s="126">
        <v>0</v>
      </c>
      <c r="ALB27" s="126">
        <f>IF((COUNTA(AKZ$12:AKZ$42)+COUNTA(ALA$12:ALA$42)=0),0.6*AKZ$5,IF(OR(AKZ27="",ALA27=""),0,IF(AKZ$6=0,IF(AKZ27&gt;=AKZ$8,AKZ$5,IF(AKZ27&lt;ALA27,0,AKZ$5*(AKZ27-ALA27)/(AKZ$8-ALA27))),IF(AKZ27&lt;=AKZ$8,AKZ$5,IF(AKZ27&gt;ALA27,0,AKZ$5*(AKZ27-ALA27)/(AKZ$8-ALA27))))))</f>
      </c>
      <c r="ALC27" s="126">
        <f>IF(OR(AKZ27="",ALA27=""),0,AKZ$5)</f>
      </c>
      <c r="ALD27" s="125">
        <f>IF(AKZ$6=0,RANK(ALB27,ALB$12:ALB$42,0),RANK(ALB27,ALB$12:ALB$42,1))</f>
      </c>
      <c r="ALE27" s="126">
        <v>51.5990794553478</v>
      </c>
      <c r="ALF27"/>
      <c r="ALG27" s="126">
        <f>IF((COUNTA(ALE$12:ALE$42)+COUNTA(ALF$12:ALF$42)=0),0.6*ALE$5,IF(OR(ALE27="",ALF27=""),0,IF(ALE$6=0,IF(ALE27&gt;=ALE$8,ALE$5,IF(ALE27&lt;ALF27,0,ALE$5*(ALE27-ALF27)/(ALE$8-ALF27))),IF(ALE27&lt;=ALE$8,ALE$5,IF(ALE27&gt;ALF27,0,ALE$5*(ALE27-ALF27)/(ALE$8-ALF27))))))</f>
      </c>
      <c r="ALH27" s="126">
        <f>IF(OR(ALE27="",ALF27=""),0,ALE$5)</f>
      </c>
      <c r="ALI27" s="125">
        <f>IF(ALE$6=0,RANK(ALG27,ALG$12:ALG$42,0),RANK(ALG27,ALG$12:ALG$42,1))</f>
      </c>
      <c r="ALJ27" s="126">
        <v>51.5990794553478</v>
      </c>
      <c r="ALK27"/>
      <c r="ALL27" s="126">
        <f>IF((COUNTA(ALJ$12:ALJ$42)+COUNTA(ALK$12:ALK$42)=0),0.6*ALJ$5,IF(OR(ALJ27="",ALK27=""),0,IF(ALJ$6=0,IF(ALJ27&gt;=ALJ$8,ALJ$5,IF(ALJ27&lt;ALK27,0,ALJ$5*(ALJ27-ALK27)/(ALJ$8-ALK27))),IF(ALJ27&lt;=ALJ$8,ALJ$5,IF(ALJ27&gt;ALK27,0,ALJ$5*(ALJ27-ALK27)/(ALJ$8-ALK27))))))</f>
      </c>
      <c r="ALM27" s="126">
        <f>IF(OR(ALJ27="",ALK27=""),0,ALJ$5)</f>
      </c>
      <c r="ALN27" s="125">
        <f>IF(ALJ$6=0,RANK(ALL27,ALL$12:ALL$42,0),RANK(ALL27,ALL$12:ALL$42,1))</f>
      </c>
      <c r="ALO27" s="126">
        <v>5.80262387175322</v>
      </c>
      <c r="ALP27" s="126">
        <v>19.3702886530152</v>
      </c>
      <c r="ALQ27" s="126">
        <f>IF((COUNTA(ALO$12:ALO$42)+COUNTA(ALP$12:ALP$42)=0),0.6*ALO$5,IF(OR(ALO27="",ALP27=""),0,IF(ALO$6=0,IF(ALO27&gt;=ALO$8,ALO$5,IF(ALO27&lt;ALP27,0,ALO$5*(ALO27-ALP27)/(ALO$8-ALP27))),IF(ALO27&lt;=ALO$8,ALO$5,IF(ALO27&gt;ALP27,0,ALO$5*(ALO27-ALP27)/(ALO$8-ALP27))))))</f>
      </c>
      <c r="ALR27" s="126">
        <f>IF(OR(ALO27="",ALP27=""),0,ALO$5)</f>
      </c>
      <c r="ALS27" s="125">
        <f>IF(ALO$6=0,RANK(ALQ27,ALQ$12:ALQ$42,0),RANK(ALQ27,ALQ$12:ALQ$42,1))</f>
      </c>
      <c r="ALT27" s="126">
        <v>5.80262387175322</v>
      </c>
      <c r="ALU27" s="126">
        <v>9.06243858652971</v>
      </c>
      <c r="ALV27" s="126">
        <f>IF((COUNTA(ALT$12:ALT$42)+COUNTA(ALU$12:ALU$42)=0),0.6*ALT$5,IF(OR(ALT27="",ALU27=""),0,IF(ALT$6=0,IF(ALT27&gt;=ALT$8,ALT$5,IF(ALT27&lt;ALU27,0,ALT$5*(ALT27-ALU27)/(ALT$8-ALU27))),IF(ALT27&lt;=ALT$8,ALT$5,IF(ALT27&gt;ALU27,0,ALT$5*(ALT27-ALU27)/(ALT$8-ALU27))))))</f>
      </c>
      <c r="ALW27" s="126">
        <f>IF(OR(ALT27="",ALU27=""),0,ALT$5)</f>
      </c>
      <c r="ALX27" s="125">
        <f>IF(ALT$6=0,RANK(ALV27,ALV$12:ALV$42,0),RANK(ALV27,ALV$12:ALV$42,1))</f>
      </c>
      <c r="ALY27" s="126">
        <v>99.4463073209976</v>
      </c>
      <c r="ALZ27" s="126">
        <v>98.8912905835946</v>
      </c>
      <c r="AMA27" s="126">
        <f>IF((COUNTA(ALY$12:ALY$42)+COUNTA(ALZ$12:ALZ$42)=0),0.6*ALY$5,IF(OR(ALY27="",ALZ27=""),0,IF(ALY$6=0,IF(ALY27&gt;=ALY$8,ALY$5,IF(ALY27&lt;ALZ27,0,ALY$5*(ALY27-ALZ27)/(ALY$8-ALZ27))),IF(ALY27&lt;=ALY$8,ALY$5,IF(ALY27&gt;ALZ27,0,ALY$5*(ALY27-ALZ27)/(ALY$8-ALZ27))))))</f>
      </c>
      <c r="AMB27" s="126">
        <f>IF(OR(ALY27="",ALZ27=""),0,ALY$5)</f>
      </c>
      <c r="AMC27" s="125">
        <f>IF(ALY$6=0,RANK(AMA27,AMA$12:AMA$42,0),RANK(AMA27,AMA$12:AMA$42,1))</f>
      </c>
      <c r="AMD27" s="126">
        <v>99.4463073209976</v>
      </c>
      <c r="AME27" s="126">
        <v>99.5108970923221</v>
      </c>
      <c r="AMF27" s="126">
        <f>IF((COUNTA(AMD$12:AMD$42)+COUNTA(AME$12:AME$42)=0),0.6*AMD$5,IF(OR(AMD27="",AME27=""),0,IF(AMD$6=0,IF(AMD27&gt;=AMD$8,AMD$5,IF(AMD27&lt;AME27,0,AMD$5*(AMD27-AME27)/(AMD$8-AME27))),IF(AMD27&lt;=AMD$8,AMD$5,IF(AMD27&gt;AME27,0,AMD$5*(AMD27-AME27)/(AMD$8-AME27))))))</f>
      </c>
      <c r="AMG27" s="126">
        <f>IF(OR(AMD27="",AME27=""),0,AMD$5)</f>
      </c>
      <c r="AMH27" s="125">
        <f>IF(AMD$6=0,RANK(AMF27,AMF$12:AMF$42,0),RANK(AMF27,AMF$12:AMF$42,1))</f>
      </c>
      <c r="AMI27" s="126">
        <v>100</v>
      </c>
      <c r="AMJ27" s="126">
        <v>93.9557199267689</v>
      </c>
      <c r="AMK27" s="126">
        <f>IF((COUNTA(AMI$12:AMI$42)+COUNTA(AMJ$12:AMJ$42)=0),0.6*AMI$5,IF(OR(AMI27="",AMJ27=""),0,IF(AMI$6=0,IF(AMI27&gt;=AMI$8,AMI$5,IF(AMI27&lt;AMJ27,0,AMI$5*(AMI27-AMJ27)/(AMI$8-AMJ27))),IF(AMI27&lt;=AMI$8,AMI$5,IF(AMI27&gt;AMJ27,0,AMI$5*(AMI27-AMJ27)/(AMI$8-AMJ27))))))</f>
      </c>
      <c r="AML27" s="126">
        <f>IF(OR(AMI27="",AMJ27=""),0,AMI$5)</f>
      </c>
      <c r="AMM27" s="125">
        <f>IF(AMI$6=0,RANK(AMK27,AMK$12:AMK$42,0),RANK(AMK27,AMK$12:AMK$42,1))</f>
      </c>
      <c r="AMN27" s="126">
        <v>100</v>
      </c>
      <c r="AMO27" s="126">
        <v>95.5300594031728</v>
      </c>
      <c r="AMP27" s="126">
        <f>IF((COUNTA(AMN$12:AMN$42)+COUNTA(AMO$12:AMO$42)=0),0.6*AMN$5,IF(OR(AMN27="",AMO27=""),0,IF(AMN$6=0,IF(AMN27&gt;=AMN$8,AMN$5,IF(AMN27&lt;AMO27,0,AMN$5*(AMN27-AMO27)/(AMN$8-AMO27))),IF(AMN27&lt;=AMN$8,AMN$5,IF(AMN27&gt;AMO27,0,AMN$5*(AMN27-AMO27)/(AMN$8-AMO27))))))</f>
      </c>
      <c r="AMQ27" s="126">
        <f>IF(OR(AMN27="",AMO27=""),0,AMN$5)</f>
      </c>
      <c r="AMR27" s="125">
        <f>IF(AMN$6=0,RANK(AMP27,AMP$12:AMP$42,0),RANK(AMP27,AMP$12:AMP$42,1))</f>
      </c>
      <c r="AMS27" s="126">
        <v>0.0140474940334129</v>
      </c>
      <c r="AMT27" s="126">
        <v>10.9801665510062</v>
      </c>
      <c r="AMU27" s="126">
        <f>IF((COUNTA(AMS$12:AMS$42)+COUNTA(AMT$12:AMT$42)=0),0.6*AMS$5,IF(OR(AMS27="",AMT27=""),0,IF(AMS$6=0,IF(AMS27&gt;=AMS$8,AMS$5,IF(AMS27&lt;AMT27,0,AMS$5*(AMS27-AMT27)/(AMS$8-AMT27))),IF(AMS27&lt;=AMS$8,AMS$5,IF(AMS27&gt;AMT27,0,AMS$5*(AMS27-AMT27)/(AMS$8-AMT27))))))</f>
      </c>
      <c r="AMV27" s="126">
        <f>IF(OR(AMS27="",AMT27=""),0,AMS$5)</f>
      </c>
      <c r="AMW27" s="125">
        <f>IF(AMS$6=0,RANK(AMU27,AMU$12:AMU$42,0),RANK(AMU27,AMU$12:AMU$42,1))</f>
      </c>
      <c r="AMX27" s="126">
        <v>0.0140474940334129</v>
      </c>
      <c r="AMY27" s="126">
        <v>4.56486842105263</v>
      </c>
      <c r="AMZ27" s="126">
        <f>IF((COUNTA(AMX$12:AMX$42)+COUNTA(AMY$12:AMY$42)=0),0.6*AMX$5,IF(OR(AMX27="",AMY27=""),0,IF(AMX$6=0,IF(AMX27&gt;=AMX$8,AMX$5,IF(AMX27&lt;AMY27,0,AMX$5*(AMX27-AMY27)/(AMX$8-AMY27))),IF(AMX27&lt;=AMX$8,AMX$5,IF(AMX27&gt;AMY27,0,AMX$5*(AMX27-AMY27)/(AMX$8-AMY27))))))</f>
      </c>
      <c r="ANA27" s="126">
        <f>IF(OR(AMX27="",AMY27=""),0,AMX$5)</f>
      </c>
      <c r="ANB27" s="125">
        <f>IF(AMX$6=0,RANK(AMZ27,AMZ$12:AMZ$42,0),RANK(AMZ27,AMZ$12:AMZ$42,1))</f>
      </c>
      <c r="ANC27" s="126">
        <v>99.3422818791946</v>
      </c>
      <c r="AND27"/>
      <c r="ANE27" s="126">
        <f>IF((COUNTA(ANC$12:ANC$42)+COUNTA(AND$12:AND$42)=0),0.6*ANC$5,IF(OR(ANC27="",AND27=""),0,IF(ANC$6=0,IF(ANC27&gt;=ANC$8,ANC$5,IF(ANC27&lt;AND27,0,ANC$5*(ANC27-AND27)/(ANC$8-AND27))),IF(ANC27&lt;=ANC$8,ANC$5,IF(ANC27&gt;AND27,0,ANC$5*(ANC27-AND27)/(ANC$8-AND27))))))</f>
      </c>
      <c r="ANF27" s="126">
        <f>IF(OR(ANC27="",AND27=""),0,ANC$5)</f>
      </c>
      <c r="ANG27" s="125">
        <f>IF(ANC$6=0,RANK(ANE27,ANE$12:ANE$42,0),RANK(ANE27,ANE$12:ANE$42,1))</f>
      </c>
      <c r="ANH27" s="126">
        <v>99.3422818791946</v>
      </c>
      <c r="ANI27"/>
      <c r="ANJ27" s="126">
        <f>IF((COUNTA(ANH$12:ANH$42)+COUNTA(ANI$12:ANI$42)=0),0.6*ANH$5,IF(OR(ANH27="",ANI27=""),0,IF(ANH$6=0,IF(ANH27&gt;=ANH$8,ANH$5,IF(ANH27&lt;ANI27,0,ANH$5*(ANH27-ANI27)/(ANH$8-ANI27))),IF(ANH27&lt;=ANH$8,ANH$5,IF(ANH27&gt;ANI27,0,ANH$5*(ANH27-ANI27)/(ANH$8-ANI27))))))</f>
      </c>
      <c r="ANK27" s="126">
        <f>IF(OR(ANH27="",ANI27=""),0,ANH$5)</f>
      </c>
      <c r="ANL27" s="125">
        <f>IF(ANH$6=0,RANK(ANJ27,ANJ$12:ANJ$42,0),RANK(ANJ27,ANJ$12:ANJ$42,1))</f>
      </c>
      <c r="ANM27" s="126">
        <v>100</v>
      </c>
      <c r="ANN27" s="126">
        <v>100</v>
      </c>
      <c r="ANO27" s="126">
        <f>IF((COUNTA(ANM$12:ANM$42)+COUNTA(ANN$12:ANN$42)=0),0.6*ANM$5,IF(OR(ANM27="",ANN27=""),0,IF(ANM$6=0,IF(ANM27&gt;=ANM$8,ANM$5,IF(ANM27&lt;ANN27,0,ANM$5*(ANM27-ANN27)/(ANM$8-ANN27))),IF(ANM27&lt;=ANM$8,ANM$5,IF(ANM27&gt;ANN27,0,ANM$5*(ANM27-ANN27)/(ANM$8-ANN27))))))</f>
      </c>
      <c r="ANP27" s="126">
        <f>IF(OR(ANM27="",ANN27=""),0,ANM$5)</f>
      </c>
      <c r="ANQ27" s="125">
        <f>IF(ANM$6=0,RANK(ANO27,ANO$12:ANO$42,0),RANK(ANO27,ANO$12:ANO$42,1))</f>
      </c>
      <c r="ANR27" s="126">
        <v>100</v>
      </c>
      <c r="ANS27" s="126">
        <v>100</v>
      </c>
      <c r="ANT27" s="126">
        <f>IF((COUNTA(ANR$12:ANR$42)+COUNTA(ANS$12:ANS$42)=0),0.6*ANR$5,IF(OR(ANR27="",ANS27=""),0,IF(ANR$6=0,IF(ANR27&gt;=ANR$8,ANR$5,IF(ANR27&lt;ANS27,0,ANR$5*(ANR27-ANS27)/(ANR$8-ANS27))),IF(ANR27&lt;=ANR$8,ANR$5,IF(ANR27&gt;ANS27,0,ANR$5*(ANR27-ANS27)/(ANR$8-ANS27))))))</f>
      </c>
      <c r="ANU27" s="126">
        <f>IF(OR(ANR27="",ANS27=""),0,ANR$5)</f>
      </c>
      <c r="ANV27" s="125">
        <f>IF(ANR$6=0,RANK(ANT27,ANT$12:ANT$42,0),RANK(ANT27,ANT$12:ANT$42,1))</f>
      </c>
      <c r="ANW27" s="126">
        <v>2.09796638655462</v>
      </c>
      <c r="ANX27" s="126">
        <v>2.40871720116618</v>
      </c>
      <c r="ANY27" s="126">
        <f>IF((COUNTA(ANW$12:ANW$42)+COUNTA(ANX$12:ANX$42)=0),0.6*ANW$5,IF(OR(ANW27="",ANX27=""),0,IF(ANW$6=0,IF(ANW27&gt;=ANW$8,ANW$5,IF(ANW27&lt;ANX27,0,ANW$5*(ANW27-ANX27)/(ANW$8-ANX27))),IF(ANW27&lt;=ANW$8,ANW$5,IF(ANW27&gt;ANX27,0,ANW$5*(ANW27-ANX27)/(ANW$8-ANX27))))))</f>
      </c>
      <c r="ANZ27" s="126">
        <f>IF(OR(ANW27="",ANX27=""),0,ANW$5)</f>
      </c>
      <c r="AOA27" s="125">
        <f>IF(ANW$6=0,RANK(ANY27,ANY$12:ANY$42,0),RANK(ANY27,ANY$12:ANY$42,1))</f>
      </c>
      <c r="AOB27" s="126">
        <v>2.09796638655462</v>
      </c>
      <c r="AOC27" s="126">
        <v>2.27172307692308</v>
      </c>
      <c r="AOD27" s="126">
        <f>IF((COUNTA(AOB$12:AOB$42)+COUNTA(AOC$12:AOC$42)=0),0.6*AOB$5,IF(OR(AOB27="",AOC27=""),0,IF(AOB$6=0,IF(AOB27&gt;=AOB$8,AOB$5,IF(AOB27&lt;AOC27,0,AOB$5*(AOB27-AOC27)/(AOB$8-AOC27))),IF(AOB27&lt;=AOB$8,AOB$5,IF(AOB27&gt;AOC27,0,AOB$5*(AOB27-AOC27)/(AOB$8-AOC27))))))</f>
      </c>
      <c r="AOE27" s="126">
        <f>IF(OR(AOB27="",AOC27=""),0,AOB$5)</f>
      </c>
      <c r="AOF27" s="125">
        <f>IF(AOB$6=0,RANK(AOD27,AOD$12:AOD$42,0),RANK(AOD27,AOD$12:AOD$42,1))</f>
      </c>
      <c r="AOG27" s="126">
        <v>98.6491866950613</v>
      </c>
      <c r="AOH27" s="126">
        <v>100</v>
      </c>
      <c r="AOI27" s="126">
        <f>IF((COUNTA(AOG$12:AOG$42)+COUNTA(AOH$12:AOH$42)=0),0.6*AOG$5,IF(OR(AOG27="",AOH27=""),0,IF(AOG$6=0,IF(AOG27&gt;=AOG$8,AOG$5,IF(AOG27&lt;AOH27,0,AOG$5*(AOG27-AOH27)/(AOG$8-AOH27))),IF(AOG27&lt;=AOG$8,AOG$5,IF(AOG27&gt;AOH27,0,AOG$5*(AOG27-AOH27)/(AOG$8-AOH27))))))</f>
      </c>
      <c r="AOJ27" s="126">
        <f>IF(OR(AOG27="",AOH27=""),0,AOG$5)</f>
      </c>
      <c r="AOK27" s="125">
        <f>IF(AOG$6=0,RANK(AOI27,AOI$12:AOI$42,0),RANK(AOI27,AOI$12:AOI$42,1))</f>
      </c>
      <c r="AOL27" s="126">
        <v>98.6491866950613</v>
      </c>
      <c r="AOM27" s="126">
        <v>100</v>
      </c>
      <c r="AON27" s="126">
        <f>IF((COUNTA(AOL$12:AOL$42)+COUNTA(AOM$12:AOM$42)=0),0.6*AOL$5,IF(OR(AOL27="",AOM27=""),0,IF(AOL$6=0,IF(AOL27&gt;=AOL$8,AOL$5,IF(AOL27&lt;AOM27,0,AOL$5*(AOL27-AOM27)/(AOL$8-AOM27))),IF(AOL27&lt;=AOL$8,AOL$5,IF(AOL27&gt;AOM27,0,AOL$5*(AOL27-AOM27)/(AOL$8-AOM27))))))</f>
      </c>
      <c r="AOO27" s="126">
        <f>IF(OR(AOL27="",AOM27=""),0,AOL$5)</f>
      </c>
      <c r="AOP27" s="125">
        <f>IF(AOL$6=0,RANK(AON27,AON$12:AON$42,0),RANK(AON27,AON$12:AON$42,1))</f>
      </c>
      <c r="AOQ27" s="126">
        <v>0.584252873563218</v>
      </c>
      <c r="AOR27" s="126">
        <v>0.646631578947368</v>
      </c>
      <c r="AOS27" s="126">
        <f>IF((COUNTA(AOQ$12:AOQ$42)+COUNTA(AOR$12:AOR$42)=0),0.6*AOQ$5,IF(OR(AOQ27="",AOR27=""),0,IF(AOQ$6=0,IF(AOQ27&gt;=AOQ$8,AOQ$5,IF(AOQ27&lt;AOR27,0,AOQ$5*(AOQ27-AOR27)/(AOQ$8-AOR27))),IF(AOQ27&lt;=AOQ$8,AOQ$5,IF(AOQ27&gt;AOR27,0,AOQ$5*(AOQ27-AOR27)/(AOQ$8-AOR27))))))</f>
      </c>
      <c r="AOT27" s="126">
        <f>IF(OR(AOQ27="",AOR27=""),0,AOQ$5)</f>
      </c>
      <c r="AOU27" s="125">
        <f>IF(AOQ$6=0,RANK(AOS27,AOS$12:AOS$42,0),RANK(AOS27,AOS$12:AOS$42,1))</f>
      </c>
      <c r="AOV27" s="126">
        <v>0.584252873563218</v>
      </c>
      <c r="AOW27" s="126">
        <v>0.489154929577465</v>
      </c>
      <c r="AOX27" s="126">
        <f>IF((COUNTA(AOV$12:AOV$42)+COUNTA(AOW$12:AOW$42)=0),0.6*AOV$5,IF(OR(AOV27="",AOW27=""),0,IF(AOV$6=0,IF(AOV27&gt;=AOV$8,AOV$5,IF(AOV27&lt;AOW27,0,AOV$5*(AOV27-AOW27)/(AOV$8-AOW27))),IF(AOV27&lt;=AOV$8,AOV$5,IF(AOV27&gt;AOW27,0,AOV$5*(AOV27-AOW27)/(AOV$8-AOW27))))))</f>
      </c>
      <c r="AOY27" s="126">
        <f>IF(OR(AOV27="",AOW27=""),0,AOV$5)</f>
      </c>
      <c r="AOZ27" s="125">
        <f>IF(AOV$6=0,RANK(AOX27,AOX$12:AOX$42,0),RANK(AOX27,AOX$12:AOX$42,1))</f>
      </c>
      <c r="APA27" s="126">
        <v>0</v>
      </c>
      <c r="APB27" s="126">
        <v>0</v>
      </c>
      <c r="APC27" s="126">
        <f>IF((COUNTA(APA$12:APA$42)+COUNTA(APB$12:APB$42)=0),0.6*APA$5,IF(OR(APA27="",APB27=""),0,IF(APA$6=0,IF(APA27&gt;=APA$8,APA$5,IF(APA27&lt;APB27,0,APA$5*(APA27-APB27)/(APA$8-APB27))),IF(APA27&lt;=APA$8,APA$5,IF(APA27&gt;APB27,0,APA$5*(APA27-APB27)/(APA$8-APB27))))))</f>
      </c>
      <c r="APD27" s="126">
        <f>IF(OR(APA27="",APB27=""),0,APA$5)</f>
      </c>
      <c r="APE27" s="125">
        <f>IF(APA$6=0,RANK(APC27,APC$12:APC$42,0),RANK(APC27,APC$12:APC$42,1))</f>
      </c>
      <c r="APF27" s="126">
        <v>0</v>
      </c>
      <c r="APG27" s="126">
        <v>0</v>
      </c>
      <c r="APH27" s="126">
        <f>IF((COUNTA(APF$12:APF$42)+COUNTA(APG$12:APG$42)=0),0.6*APF$5,IF(OR(APF27="",APG27=""),0,IF(APF$6=0,IF(APF27&gt;=APF$8,APF$5,IF(APF27&lt;APG27,0,APF$5*(APF27-APG27)/(APF$8-APG27))),IF(APF27&lt;=APF$8,APF$5,IF(APF27&gt;APG27,0,APF$5*(APF27-APG27)/(APF$8-APG27))))))</f>
      </c>
      <c r="API27" s="126">
        <f>IF(OR(APF27="",APG27=""),0,APF$5)</f>
      </c>
      <c r="APJ27" s="125">
        <f>IF(APF$6=0,RANK(APH27,APH$12:APH$42,0),RANK(APH27,APH$12:APH$42,1))</f>
      </c>
      <c r="APK27" s="126">
        <v>58.5118087659467</v>
      </c>
      <c r="APL27"/>
      <c r="APM27" s="126">
        <f>IF((COUNTA(APK$12:APK$42)+COUNTA(APL$12:APL$42)=0),0.6*APK$5,IF(OR(APK27="",APL27=""),0,IF(APK$6=0,IF(APK27&gt;=APK$8,APK$5,IF(APK27&lt;APL27,0,APK$5*(APK27-APL27)/(APK$8-APL27))),IF(APK27&lt;=APK$8,APK$5,IF(APK27&gt;APL27,0,APK$5*(APK27-APL27)/(APK$8-APL27))))))</f>
      </c>
      <c r="APN27" s="126">
        <f>IF(OR(APK27="",APL27=""),0,APK$5)</f>
      </c>
      <c r="APO27" s="125">
        <f>IF(APK$6=0,RANK(APM27,APM$12:APM$42,0),RANK(APM27,APM$12:APM$42,1))</f>
      </c>
      <c r="APP27" s="126">
        <v>58.5118087659467</v>
      </c>
      <c r="APQ27"/>
      <c r="APR27" s="126">
        <f>IF((COUNTA(APP$12:APP$42)+COUNTA(APQ$12:APQ$42)=0),0.6*APP$5,IF(OR(APP27="",APQ27=""),0,IF(APP$6=0,IF(APP27&gt;=APP$8,APP$5,IF(APP27&lt;APQ27,0,APP$5*(APP27-APQ27)/(APP$8-APQ27))),IF(APP27&lt;=APP$8,APP$5,IF(APP27&gt;APQ27,0,APP$5*(APP27-APQ27)/(APP$8-APQ27))))))</f>
      </c>
      <c r="APS27" s="126">
        <f>IF(OR(APP27="",APQ27=""),0,APP$5)</f>
      </c>
      <c r="APT27" s="125">
        <f>IF(APP$6=0,RANK(APR27,APR$12:APR$42,0),RANK(APR27,APR$12:APR$42,1))</f>
      </c>
      <c r="APU27" s="126">
        <v>5.93982475975127</v>
      </c>
      <c r="APV27" s="126">
        <v>17.1334349883309</v>
      </c>
      <c r="APW27" s="126">
        <f>IF((COUNTA(APU$12:APU$42)+COUNTA(APV$12:APV$42)=0),0.6*APU$5,IF(OR(APU27="",APV27=""),0,IF(APU$6=0,IF(APU27&gt;=APU$8,APU$5,IF(APU27&lt;APV27,0,APU$5*(APU27-APV27)/(APU$8-APV27))),IF(APU27&lt;=APU$8,APU$5,IF(APU27&gt;APV27,0,APU$5*(APU27-APV27)/(APU$8-APV27))))))</f>
      </c>
      <c r="APX27" s="126">
        <f>IF(OR(APU27="",APV27=""),0,APU$5)</f>
      </c>
      <c r="APY27" s="125">
        <f>IF(APU$6=0,RANK(APW27,APW$12:APW$42,0),RANK(APW27,APW$12:APW$42,1))</f>
      </c>
      <c r="APZ27" s="126">
        <v>5.93982475975127</v>
      </c>
      <c r="AQA27" s="126">
        <v>12.2916583567318</v>
      </c>
      <c r="AQB27" s="126">
        <f>IF((COUNTA(APZ$12:APZ$42)+COUNTA(AQA$12:AQA$42)=0),0.6*APZ$5,IF(OR(APZ27="",AQA27=""),0,IF(APZ$6=0,IF(APZ27&gt;=APZ$8,APZ$5,IF(APZ27&lt;AQA27,0,APZ$5*(APZ27-AQA27)/(APZ$8-AQA27))),IF(APZ27&lt;=APZ$8,APZ$5,IF(APZ27&gt;AQA27,0,APZ$5*(APZ27-AQA27)/(APZ$8-AQA27))))))</f>
      </c>
      <c r="AQC27" s="126">
        <f>IF(OR(APZ27="",AQA27=""),0,APZ$5)</f>
      </c>
      <c r="AQD27" s="125">
        <f>IF(APZ$6=0,RANK(AQB27,AQB$12:AQB$42,0),RANK(AQB27,AQB$12:AQB$42,1))</f>
      </c>
      <c r="AQE27" s="126">
        <v>99.7837404376148</v>
      </c>
      <c r="AQF27" s="126">
        <v>98.5429868020304</v>
      </c>
      <c r="AQG27" s="126">
        <f>IF((COUNTA(AQE$12:AQE$42)+COUNTA(AQF$12:AQF$42)=0),0.6*AQE$5,IF(OR(AQE27="",AQF27=""),0,IF(AQE$6=0,IF(AQE27&gt;=AQE$8,AQE$5,IF(AQE27&lt;AQF27,0,AQE$5*(AQE27-AQF27)/(AQE$8-AQF27))),IF(AQE27&lt;=AQE$8,AQE$5,IF(AQE27&gt;AQF27,0,AQE$5*(AQE27-AQF27)/(AQE$8-AQF27))))))</f>
      </c>
      <c r="AQH27" s="126">
        <f>IF(OR(AQE27="",AQF27=""),0,AQE$5)</f>
      </c>
      <c r="AQI27" s="125">
        <f>IF(AQE$6=0,RANK(AQG27,AQG$12:AQG$42,0),RANK(AQG27,AQG$12:AQG$42,1))</f>
      </c>
      <c r="AQJ27" s="126">
        <v>99.7837404376148</v>
      </c>
      <c r="AQK27" s="126">
        <v>88.6106458047625</v>
      </c>
      <c r="AQL27" s="126">
        <f>IF((COUNTA(AQJ$12:AQJ$42)+COUNTA(AQK$12:AQK$42)=0),0.6*AQJ$5,IF(OR(AQJ27="",AQK27=""),0,IF(AQJ$6=0,IF(AQJ27&gt;=AQJ$8,AQJ$5,IF(AQJ27&lt;AQK27,0,AQJ$5*(AQJ27-AQK27)/(AQJ$8-AQK27))),IF(AQJ27&lt;=AQJ$8,AQJ$5,IF(AQJ27&gt;AQK27,0,AQJ$5*(AQJ27-AQK27)/(AQJ$8-AQK27))))))</f>
      </c>
      <c r="AQM27" s="126">
        <f>IF(OR(AQJ27="",AQK27=""),0,AQJ$5)</f>
      </c>
      <c r="AQN27" s="125">
        <f>IF(AQJ$6=0,RANK(AQL27,AQL$12:AQL$42,0),RANK(AQL27,AQL$12:AQL$42,1))</f>
      </c>
      <c r="AQO27" s="126">
        <v>100</v>
      </c>
      <c r="AQP27"/>
      <c r="AQQ27" s="126">
        <f>IF((COUNTA(AQO$12:AQO$42)+COUNTA(AQP$12:AQP$42)=0),0.6*AQO$5,IF(OR(AQO27="",AQP27=""),0,IF(AQO$6=0,IF(AQO27&gt;=AQO$8,AQO$5,IF(AQO27&lt;AQP27,0,AQO$5*(AQO27-AQP27)/(AQO$8-AQP27))),IF(AQO27&lt;=AQO$8,AQO$5,IF(AQO27&gt;AQP27,0,AQO$5*(AQO27-AQP27)/(AQO$8-AQP27))))))</f>
      </c>
      <c r="AQR27" s="126">
        <f>IF(OR(AQO27="",AQP27=""),0,AQO$5)</f>
      </c>
      <c r="AQS27" s="125">
        <f>IF(AQO$6=0,RANK(AQQ27,AQQ$12:AQQ$42,0),RANK(AQQ27,AQQ$12:AQQ$42,1))</f>
      </c>
      <c r="AQT27" s="126">
        <v>100</v>
      </c>
      <c r="AQU27"/>
      <c r="AQV27" s="126">
        <f>IF((COUNTA(AQT$12:AQT$42)+COUNTA(AQU$12:AQU$42)=0),0.6*AQT$5,IF(OR(AQT27="",AQU27=""),0,IF(AQT$6=0,IF(AQT27&gt;=AQT$8,AQT$5,IF(AQT27&lt;AQU27,0,AQT$5*(AQT27-AQU27)/(AQT$8-AQU27))),IF(AQT27&lt;=AQT$8,AQT$5,IF(AQT27&gt;AQU27,0,AQT$5*(AQT27-AQU27)/(AQT$8-AQU27))))))</f>
      </c>
      <c r="AQW27" s="126">
        <f>IF(OR(AQT27="",AQU27=""),0,AQT$5)</f>
      </c>
      <c r="AQX27" s="125">
        <f>IF(AQT$6=0,RANK(AQV27,AQV$12:AQV$42,0),RANK(AQV27,AQV$12:AQV$42,1))</f>
      </c>
      <c r="AQY27" s="126">
        <v>1.40828978622328</v>
      </c>
      <c r="AQZ27" s="126">
        <v>4.33560185185185</v>
      </c>
      <c r="ARA27" s="126">
        <f>IF((COUNTA(AQY$12:AQY$42)+COUNTA(AQZ$12:AQZ$42)=0),0.6*AQY$5,IF(OR(AQY27="",AQZ27=""),0,IF(AQY$6=0,IF(AQY27&gt;=AQY$8,AQY$5,IF(AQY27&lt;AQZ27,0,AQY$5*(AQY27-AQZ27)/(AQY$8-AQZ27))),IF(AQY27&lt;=AQY$8,AQY$5,IF(AQY27&gt;AQZ27,0,AQY$5*(AQY27-AQZ27)/(AQY$8-AQZ27))))))</f>
      </c>
      <c r="ARB27" s="126">
        <f>IF(OR(AQY27="",AQZ27=""),0,AQY$5)</f>
      </c>
      <c r="ARC27" s="125">
        <f>IF(AQY$6=0,RANK(ARA27,ARA$12:ARA$42,0),RANK(ARA27,ARA$12:ARA$42,1))</f>
      </c>
      <c r="ARD27" s="126">
        <v>1.40828978622328</v>
      </c>
      <c r="ARE27" s="126">
        <v>4.62768390386016</v>
      </c>
      <c r="ARF27" s="126">
        <f>IF((COUNTA(ARD$12:ARD$42)+COUNTA(ARE$12:ARE$42)=0),0.6*ARD$5,IF(OR(ARD27="",ARE27=""),0,IF(ARD$6=0,IF(ARD27&gt;=ARD$8,ARD$5,IF(ARD27&lt;ARE27,0,ARD$5*(ARD27-ARE27)/(ARD$8-ARE27))),IF(ARD27&lt;=ARD$8,ARD$5,IF(ARD27&gt;ARE27,0,ARD$5*(ARD27-ARE27)/(ARD$8-ARE27))))))</f>
      </c>
      <c r="ARG27" s="126">
        <f>IF(OR(ARD27="",ARE27=""),0,ARD$5)</f>
      </c>
      <c r="ARH27" s="125">
        <f>IF(ARD$6=0,RANK(ARF27,ARF$12:ARF$42,0),RANK(ARF27,ARF$12:ARF$42,1))</f>
      </c>
      <c r="ARI27" s="126">
        <v>99.9433975919688</v>
      </c>
      <c r="ARJ27"/>
      <c r="ARK27" s="126">
        <f>IF((COUNTA(ARI$12:ARI$42)+COUNTA(ARJ$12:ARJ$42)=0),0.6*ARI$5,IF(OR(ARI27="",ARJ27=""),0,IF(ARI$6=0,IF(ARI27&gt;=ARI$8,ARI$5,IF(ARI27&lt;ARJ27,0,ARI$5*(ARI27-ARJ27)/(ARI$8-ARJ27))),IF(ARI27&lt;=ARI$8,ARI$5,IF(ARI27&gt;ARJ27,0,ARI$5*(ARI27-ARJ27)/(ARI$8-ARJ27))))))</f>
      </c>
      <c r="ARL27" s="126">
        <f>IF(OR(ARI27="",ARJ27=""),0,ARI$5)</f>
      </c>
      <c r="ARM27" s="125">
        <f>IF(ARI$6=0,RANK(ARK27,ARK$12:ARK$42,0),RANK(ARK27,ARK$12:ARK$42,1))</f>
      </c>
      <c r="ARN27" s="126">
        <v>99.9433975919688</v>
      </c>
      <c r="ARO27"/>
      <c r="ARP27" s="126">
        <f>IF((COUNTA(ARN$12:ARN$42)+COUNTA(ARO$12:ARO$42)=0),0.6*ARN$5,IF(OR(ARN27="",ARO27=""),0,IF(ARN$6=0,IF(ARN27&gt;=ARN$8,ARN$5,IF(ARN27&lt;ARO27,0,ARN$5*(ARN27-ARO27)/(ARN$8-ARO27))),IF(ARN27&lt;=ARN$8,ARN$5,IF(ARN27&gt;ARO27,0,ARN$5*(ARN27-ARO27)/(ARN$8-ARO27))))))</f>
      </c>
      <c r="ARQ27" s="126">
        <f>IF(OR(ARN27="",ARO27=""),0,ARN$5)</f>
      </c>
      <c r="ARR27" s="125">
        <f>IF(ARN$6=0,RANK(ARP27,ARP$12:ARP$42,0),RANK(ARP27,ARP$12:ARP$42,1))</f>
      </c>
      <c r="ARS27" s="126">
        <v>100</v>
      </c>
      <c r="ART27" s="126">
        <v>95.0971972611442</v>
      </c>
      <c r="ARU27" s="126">
        <f>IF((COUNTA(ARS$12:ARS$42)+COUNTA(ART$12:ART$42)=0),0.6*ARS$5,IF(OR(ARS27="",ART27=""),0,IF(ARS$6=0,IF(ARS27&gt;=ARS$8,ARS$5,IF(ARS27&lt;ART27,0,ARS$5*(ARS27-ART27)/(ARS$8-ART27))),IF(ARS27&lt;=ARS$8,ARS$5,IF(ARS27&gt;ART27,0,ARS$5*(ARS27-ART27)/(ARS$8-ART27))))))</f>
      </c>
      <c r="ARV27" s="126">
        <f>IF(OR(ARS27="",ART27=""),0,ARS$5)</f>
      </c>
      <c r="ARW27" s="125">
        <f>IF(ARS$6=0,RANK(ARU27,ARU$12:ARU$42,0),RANK(ARU27,ARU$12:ARU$42,1))</f>
      </c>
      <c r="ARX27" s="126">
        <v>100</v>
      </c>
      <c r="ARY27" s="126">
        <v>100</v>
      </c>
      <c r="ARZ27" s="126">
        <f>IF((COUNTA(ARX$12:ARX$42)+COUNTA(ARY$12:ARY$42)=0),0.6*ARX$5,IF(OR(ARX27="",ARY27=""),0,IF(ARX$6=0,IF(ARX27&gt;=ARX$8,ARX$5,IF(ARX27&lt;ARY27,0,ARX$5*(ARX27-ARY27)/(ARX$8-ARY27))),IF(ARX27&lt;=ARX$8,ARX$5,IF(ARX27&gt;ARY27,0,ARX$5*(ARX27-ARY27)/(ARX$8-ARY27))))))</f>
      </c>
      <c r="ASA27" s="126">
        <f>IF(OR(ARX27="",ARY27=""),0,ARX$5)</f>
      </c>
      <c r="ASB27" s="125">
        <f>IF(ARX$6=0,RANK(ARZ27,ARZ$12:ARZ$42,0),RANK(ARZ27,ARZ$12:ARZ$42,1))</f>
      </c>
      <c r="ASC27" s="126">
        <v>1.69563674321503</v>
      </c>
      <c r="ASD27" s="126">
        <v>4.66977753058954</v>
      </c>
      <c r="ASE27" s="126">
        <f>IF((COUNTA(ASC$12:ASC$42)+COUNTA(ASD$12:ASD$42)=0),0.6*ASC$5,IF(OR(ASC27="",ASD27=""),0,IF(ASC$6=0,IF(ASC27&gt;=ASC$8,ASC$5,IF(ASC27&lt;ASD27,0,ASC$5*(ASC27-ASD27)/(ASC$8-ASD27))),IF(ASC27&lt;=ASC$8,ASC$5,IF(ASC27&gt;ASD27,0,ASC$5*(ASC27-ASD27)/(ASC$8-ASD27))))))</f>
      </c>
      <c r="ASF27" s="126">
        <f>IF(OR(ASC27="",ASD27=""),0,ASC$5)</f>
      </c>
      <c r="ASG27" s="125">
        <f>IF(ASC$6=0,RANK(ASE27,ASE$12:ASE$42,0),RANK(ASE27,ASE$12:ASE$42,1))</f>
      </c>
      <c r="ASH27" s="126">
        <v>1.69563674321503</v>
      </c>
      <c r="ASI27" s="126">
        <v>1.76399176954733</v>
      </c>
      <c r="ASJ27" s="126">
        <f>IF((COUNTA(ASH$12:ASH$42)+COUNTA(ASI$12:ASI$42)=0),0.6*ASH$5,IF(OR(ASH27="",ASI27=""),0,IF(ASH$6=0,IF(ASH27&gt;=ASH$8,ASH$5,IF(ASH27&lt;ASI27,0,ASH$5*(ASH27-ASI27)/(ASH$8-ASI27))),IF(ASH27&lt;=ASH$8,ASH$5,IF(ASH27&gt;ASI27,0,ASH$5*(ASH27-ASI27)/(ASH$8-ASI27))))))</f>
      </c>
      <c r="ASK27" s="126">
        <f>IF(OR(ASH27="",ASI27=""),0,ASH$5)</f>
      </c>
      <c r="ASL27" s="125">
        <f>IF(ASH$6=0,RANK(ASJ27,ASJ$12:ASJ$42,0),RANK(ASJ27,ASJ$12:ASJ$42,1))</f>
      </c>
      <c r="ASM27" s="126">
        <v>100</v>
      </c>
      <c r="ASN27" s="126">
        <v>100</v>
      </c>
      <c r="ASO27" s="126">
        <f>IF((COUNTA(ASM$12:ASM$42)+COUNTA(ASN$12:ASN$42)=0),0.6*ASM$5,IF(OR(ASM27="",ASN27=""),0,IF(ASM$6=0,IF(ASM27&gt;=ASM$8,ASM$5,IF(ASM27&lt;ASN27,0,ASM$5*(ASM27-ASN27)/(ASM$8-ASN27))),IF(ASM27&lt;=ASM$8,ASM$5,IF(ASM27&gt;ASN27,0,ASM$5*(ASM27-ASN27)/(ASM$8-ASN27))))))</f>
      </c>
      <c r="ASP27" s="126">
        <f>IF(OR(ASM27="",ASN27=""),0,ASM$5)</f>
      </c>
      <c r="ASQ27" s="125">
        <f>IF(ASM$6=0,RANK(ASO27,ASO$12:ASO$42,0),RANK(ASO27,ASO$12:ASO$42,1))</f>
      </c>
      <c r="ASR27" s="126">
        <v>100</v>
      </c>
      <c r="ASS27" s="126">
        <v>100</v>
      </c>
      <c r="AST27" s="126">
        <f>IF((COUNTA(ASR$12:ASR$42)+COUNTA(ASS$12:ASS$42)=0),0.6*ASR$5,IF(OR(ASR27="",ASS27=""),0,IF(ASR$6=0,IF(ASR27&gt;=ASR$8,ASR$5,IF(ASR27&lt;ASS27,0,ASR$5*(ASR27-ASS27)/(ASR$8-ASS27))),IF(ASR27&lt;=ASR$8,ASR$5,IF(ASR27&gt;ASS27,0,ASR$5*(ASR27-ASS27)/(ASR$8-ASS27))))))</f>
      </c>
      <c r="ASU27" s="126">
        <f>IF(OR(ASR27="",ASS27=""),0,ASR$5)</f>
      </c>
      <c r="ASV27" s="125">
        <f>IF(ASR$6=0,RANK(AST27,AST$12:AST$42,0),RANK(AST27,AST$12:AST$42,1))</f>
      </c>
      <c r="ASW27" s="126">
        <v>0.636417112299465</v>
      </c>
      <c r="ASX27" s="126">
        <v>1.93996699669967</v>
      </c>
      <c r="ASY27" s="126">
        <f>IF((COUNTA(ASW$12:ASW$42)+COUNTA(ASX$12:ASX$42)=0),0.6*ASW$5,IF(OR(ASW27="",ASX27=""),0,IF(ASW$6=0,IF(ASW27&gt;=ASW$8,ASW$5,IF(ASW27&lt;ASX27,0,ASW$5*(ASW27-ASX27)/(ASW$8-ASX27))),IF(ASW27&lt;=ASW$8,ASW$5,IF(ASW27&gt;ASX27,0,ASW$5*(ASW27-ASX27)/(ASW$8-ASX27))))))</f>
      </c>
      <c r="ASZ27" s="126">
        <f>IF(OR(ASW27="",ASX27=""),0,ASW$5)</f>
      </c>
      <c r="ATA27" s="125">
        <f>IF(ASW$6=0,RANK(ASY27,ASY$12:ASY$42,0),RANK(ASY27,ASY$12:ASY$42,1))</f>
      </c>
      <c r="ATB27" s="126">
        <v>0.636417112299465</v>
      </c>
      <c r="ATC27" s="126">
        <v>0.572823529411765</v>
      </c>
      <c r="ATD27" s="126">
        <f>IF((COUNTA(ATB$12:ATB$42)+COUNTA(ATC$12:ATC$42)=0),0.6*ATB$5,IF(OR(ATB27="",ATC27=""),0,IF(ATB$6=0,IF(ATB27&gt;=ATB$8,ATB$5,IF(ATB27&lt;ATC27,0,ATB$5*(ATB27-ATC27)/(ATB$8-ATC27))),IF(ATB27&lt;=ATB$8,ATB$5,IF(ATB27&gt;ATC27,0,ATB$5*(ATB27-ATC27)/(ATB$8-ATC27))))))</f>
      </c>
      <c r="ATE27" s="126">
        <f>IF(OR(ATB27="",ATC27=""),0,ATB$5)</f>
      </c>
      <c r="ATF27" s="125">
        <f>IF(ATB$6=0,RANK(ATD27,ATD$12:ATD$42,0),RANK(ATD27,ATD$12:ATD$42,1))</f>
      </c>
      <c r="ATG27" s="126">
        <v>0</v>
      </c>
      <c r="ATH27" s="126">
        <v>0</v>
      </c>
      <c r="ATI27" s="126">
        <f>IF((COUNTA(ATG$12:ATG$42)+COUNTA(ATH$12:ATH$42)=0),0.6*ATG$5,IF(OR(ATG27="",ATH27=""),0,IF(ATG$6=0,IF(ATG27&gt;=ATG$8,ATG$5,IF(ATG27&lt;ATH27,0,ATG$5*(ATG27-ATH27)/(ATG$8-ATH27))),IF(ATG27&lt;=ATG$8,ATG$5,IF(ATG27&gt;ATH27,0,ATG$5*(ATG27-ATH27)/(ATG$8-ATH27))))))</f>
      </c>
      <c r="ATJ27" s="126">
        <f>IF(OR(ATG27="",ATH27=""),0,ATG$5)</f>
      </c>
      <c r="ATK27" s="125">
        <f>IF(ATG$6=0,RANK(ATI27,ATI$12:ATI$42,0),RANK(ATI27,ATI$12:ATI$42,1))</f>
      </c>
      <c r="ATL27" s="126">
        <v>0</v>
      </c>
      <c r="ATM27" s="126">
        <v>0</v>
      </c>
      <c r="ATN27" s="126">
        <f>IF((COUNTA(ATL$12:ATL$42)+COUNTA(ATM$12:ATM$42)=0),0.6*ATL$5,IF(OR(ATL27="",ATM27=""),0,IF(ATL$6=0,IF(ATL27&gt;=ATL$8,ATL$5,IF(ATL27&lt;ATM27,0,ATL$5*(ATL27-ATM27)/(ATL$8-ATM27))),IF(ATL27&lt;=ATL$8,ATL$5,IF(ATL27&gt;ATM27,0,ATL$5*(ATL27-ATM27)/(ATL$8-ATM27))))))</f>
      </c>
      <c r="ATO27" s="126">
        <f>IF(OR(ATL27="",ATM27=""),0,ATL$5)</f>
      </c>
      <c r="ATP27" s="125">
        <f>IF(ATL$6=0,RANK(ATN27,ATN$12:ATN$42,0),RANK(ATN27,ATN$12:ATN$42,1))</f>
      </c>
      <c r="ATQ27" s="126">
        <v>52.944643856525</v>
      </c>
      <c r="ATR27"/>
      <c r="ATS27" s="126">
        <f>IF((COUNTA(ATQ$12:ATQ$42)+COUNTA(ATR$12:ATR$42)=0),0.6*ATQ$5,IF(OR(ATQ27="",ATR27=""),0,IF(ATQ$6=0,IF(ATQ27&gt;=ATQ$8,ATQ$5,IF(ATQ27&lt;ATR27,0,ATQ$5*(ATQ27-ATR27)/(ATQ$8-ATR27))),IF(ATQ27&lt;=ATQ$8,ATQ$5,IF(ATQ27&gt;ATR27,0,ATQ$5*(ATQ27-ATR27)/(ATQ$8-ATR27))))))</f>
      </c>
      <c r="ATT27" s="126">
        <f>IF(OR(ATQ27="",ATR27=""),0,ATQ$5)</f>
      </c>
      <c r="ATU27" s="125">
        <f>IF(ATQ$6=0,RANK(ATS27,ATS$12:ATS$42,0),RANK(ATS27,ATS$12:ATS$42,1))</f>
      </c>
      <c r="ATV27" s="126">
        <v>52.944643856525</v>
      </c>
      <c r="ATW27"/>
      <c r="ATX27" s="126">
        <f>IF((COUNTA(ATV$12:ATV$42)+COUNTA(ATW$12:ATW$42)=0),0.6*ATV$5,IF(OR(ATV27="",ATW27=""),0,IF(ATV$6=0,IF(ATV27&gt;=ATV$8,ATV$5,IF(ATV27&lt;ATW27,0,ATV$5*(ATV27-ATW27)/(ATV$8-ATW27))),IF(ATV27&lt;=ATV$8,ATV$5,IF(ATV27&gt;ATW27,0,ATV$5*(ATV27-ATW27)/(ATV$8-ATW27))))))</f>
      </c>
      <c r="ATY27" s="126">
        <f>IF(OR(ATV27="",ATW27=""),0,ATV$5)</f>
      </c>
      <c r="ATZ27" s="125">
        <f>IF(ATV$6=0,RANK(ATX27,ATX$12:ATX$42,0),RANK(ATX27,ATX$12:ATX$42,1))</f>
      </c>
      <c r="AUA27" s="126">
        <v>5.50090577507599</v>
      </c>
      <c r="AUB27" s="126">
        <v>19.612992752433</v>
      </c>
      <c r="AUC27" s="126">
        <f>IF((COUNTA(AUA$12:AUA$42)+COUNTA(AUB$12:AUB$42)=0),0.6*AUA$5,IF(OR(AUA27="",AUB27=""),0,IF(AUA$6=0,IF(AUA27&gt;=AUA$8,AUA$5,IF(AUA27&lt;AUB27,0,AUA$5*(AUA27-AUB27)/(AUA$8-AUB27))),IF(AUA27&lt;=AUA$8,AUA$5,IF(AUA27&gt;AUB27,0,AUA$5*(AUA27-AUB27)/(AUA$8-AUB27))))))</f>
      </c>
      <c r="AUD27" s="126">
        <f>IF(OR(AUA27="",AUB27=""),0,AUA$5)</f>
      </c>
      <c r="AUE27" s="125">
        <f>IF(AUA$6=0,RANK(AUC27,AUC$12:AUC$42,0),RANK(AUC27,AUC$12:AUC$42,1))</f>
      </c>
      <c r="AUF27" s="126">
        <v>5.50090577507599</v>
      </c>
      <c r="AUG27" s="126">
        <v>9.82253561508976</v>
      </c>
      <c r="AUH27" s="126">
        <f>IF((COUNTA(AUF$12:AUF$42)+COUNTA(AUG$12:AUG$42)=0),0.6*AUF$5,IF(OR(AUF27="",AUG27=""),0,IF(AUF$6=0,IF(AUF27&gt;=AUF$8,AUF$5,IF(AUF27&lt;AUG27,0,AUF$5*(AUF27-AUG27)/(AUF$8-AUG27))),IF(AUF27&lt;=AUF$8,AUF$5,IF(AUF27&gt;AUG27,0,AUF$5*(AUF27-AUG27)/(AUF$8-AUG27))))))</f>
      </c>
      <c r="AUI27" s="126">
        <f>IF(OR(AUF27="",AUG27=""),0,AUF$5)</f>
      </c>
      <c r="AUJ27" s="125">
        <f>IF(AUF$6=0,RANK(AUH27,AUH$12:AUH$42,0),RANK(AUH27,AUH$12:AUH$42,1))</f>
      </c>
      <c r="AUK27" s="126">
        <v>96.88</v>
      </c>
      <c r="AUL27" s="126">
        <f>IF(COUNTA(AUK$12:AUK$42)=0,0.6*AUK$5,IF(AUK27="",0,IF(AUK$6=0,IF(AUK27&gt;=AUK$8,AUK$5,IF(AUK27&lt;AUK$6,0,0.6*AUK$5+0.4*AUK$5*(AUK27-AUK$7)/(AUK$8-AUK$7))),IF(AUK27&lt;=AUK$8,AUK$5,IF(AUK27&gt;AUK$6,0,0.6*AUK$5+0.4*AUK$5*(AUK27-AUK$7)/(AUK$8-AUK$7))))))</f>
      </c>
      <c r="AUM27" s="126">
        <f>IF(AUK27&lt;&gt;"",AUK$5,0)</f>
      </c>
      <c r="AUN27" s="125">
        <f>IF(AUK$6=0,RANK(AUK27,AUK$12:AUK$42,0),RANK(AUK27,AUK$12:AUK$42,1))</f>
      </c>
      <c r="AUO27"/>
      <c r="AUP27" s="126">
        <f>IF(COUNTA(AUO$12:AUO$42)=0,0.6*AUO$5,IF(AUO27="",0,IF(AUO$6=0,IF(AUO27&gt;=AUO$8,AUO$5,IF(AUO27&lt;AUO$6,0,0.6*AUO$5+0.4*AUO$5*(AUO27-AUO$7)/(AUO$8-AUO$7))),IF(AUO27&lt;=AUO$8,AUO$5,IF(AUO27&gt;AUO$6,0,0.6*AUO$5+0.4*AUO$5*(AUO27-AUO$7)/(AUO$8-AUO$7))))))</f>
      </c>
      <c r="AUQ27" s="126">
        <f>IF(AUO27&lt;&gt;"",AUO$5,0)</f>
      </c>
      <c r="AUR27" s="125">
        <f>IF(AUO$6=0,RANK(AUO27,AUO$12:AUO$42,0),RANK(AUO27,AUO$12:AUO$42,1))</f>
      </c>
      <c r="AUS27"/>
      <c r="AUT27" s="126">
        <f>IF(COUNTA(AUS$12:AUS$42)=0,0.6*AUS$5,IF(AUS27="",0,IF(AUS$6=0,IF(AUS27&gt;=AUS$8,AUS$5,IF(AUS27&lt;AUS$6,0,0.6*AUS$5+0.4*AUS$5*(AUS27-AUS$7)/(AUS$8-AUS$7))),IF(AUS27&lt;=AUS$8,AUS$5,IF(AUS27&gt;AUS$6,0,0.6*AUS$5+0.4*AUS$5*(AUS27-AUS$7)/(AUS$8-AUS$7))))))</f>
      </c>
      <c r="AUU27" s="126">
        <f>IF(AUS27&lt;&gt;"",AUS$5,0)</f>
      </c>
      <c r="AUV27" s="125">
        <f>IF(AUS$6=0,RANK(AUS27,AUS$12:AUS$42,0),RANK(AUS27,AUS$12:AUS$42,1))</f>
      </c>
      <c r="AUW27"/>
      <c r="AUX27" s="126">
        <f>IF(COUNTA(AUW$12:AUW$42)=0,0.6*AUW$5,IF(AUW27="",0,IF(AUW$6=0,IF(AUW27&gt;=AUW$8,AUW$5,IF(AUW27&lt;AUW$6,0,0.6*AUW$5+0.4*AUW$5*(AUW27-AUW$7)/(AUW$8-AUW$7))),IF(AUW27&lt;=AUW$8,AUW$5,IF(AUW27&gt;AUW$6,0,0.6*AUW$5+0.4*AUW$5*(AUW27-AUW$7)/(AUW$8-AUW$7))))))</f>
      </c>
      <c r="AUY27" s="126">
        <f>IF(AUW27&lt;&gt;"",AUW$5,0)</f>
      </c>
      <c r="AUZ27" s="125">
        <f>IF(AUW$6=0,RANK(AUW27,AUW$12:AUW$42,0),RANK(AUW27,AUW$12:AUW$42,1))</f>
      </c>
      <c r="AVA27"/>
      <c r="AVB27" s="126">
        <f>IF(COUNTA(AVA$12:AVA$42)=0,0.6*AVA$5,IF(AVA27="",0,IF(AVA$6=0,IF(AVA27&gt;=AVA$8,AVA$5,IF(AVA27&lt;AVA$6,0,0.6*AVA$5+0.4*AVA$5*(AVA27-AVA$7)/(AVA$8-AVA$7))),IF(AVA27&lt;=AVA$8,AVA$5,IF(AVA27&gt;AVA$6,0,0.6*AVA$5+0.4*AVA$5*(AVA27-AVA$7)/(AVA$8-AVA$7))))))</f>
      </c>
      <c r="AVC27" s="126">
        <f>IF(AVA27&lt;&gt;"",AVA$5,0)</f>
      </c>
      <c r="AVD27" s="125">
        <f>IF(AVA$6=0,RANK(AVA27,AVA$12:AVA$42,0),RANK(AVA27,AVA$12:AVA$42,1))</f>
      </c>
      <c r="AVE27" s="126">
        <v>99.2354120898896</v>
      </c>
      <c r="AVF27" s="126">
        <f>IF(COUNTA(AVE$12:AVE$42)=0,0.6*AVE$5,IF(AVE27="",0,IF(AVE$6=0,IF(AVE27&gt;=AVE$8,AVE$5,IF(AVE27&lt;AVE$6,0,0.6*AVE$5+0.4*AVE$5*(AVE27-AVE$7)/(AVE$8-AVE$7))),IF(AVE27&lt;=AVE$8,AVE$5,IF(AVE27&gt;AVE$6,0,0.6*AVE$5+0.4*AVE$5*(AVE27-AVE$7)/(AVE$8-AVE$7))))))</f>
      </c>
      <c r="AVG27" s="126">
        <f>IF(AVE27&lt;&gt;"",AVE$5,0)</f>
      </c>
      <c r="AVH27" s="125">
        <f>IF(AVE$6=0,RANK(AVE27,AVE$12:AVE$42,0),RANK(AVE27,AVE$12:AVE$42,1))</f>
      </c>
      <c r="AVI27" s="126">
        <v>99.5369459754277</v>
      </c>
      <c r="AVJ27" s="126">
        <f>IF(COUNTA(AVI$12:AVI$42)=0,0.6*AVI$5,IF(AVI27="",0,IF(AVI$6=0,IF(AVI27&gt;=AVI$8,AVI$5,IF(AVI27&lt;AVI$6,0,0.6*AVI$5+0.4*AVI$5*(AVI27-AVI$7)/(AVI$8-AVI$7))),IF(AVI27&lt;=AVI$8,AVI$5,IF(AVI27&gt;AVI$6,0,0.6*AVI$5+0.4*AVI$5*(AVI27-AVI$7)/(AVI$8-AVI$7))))))</f>
      </c>
      <c r="AVK27" s="126">
        <f>IF(AVI27&lt;&gt;"",AVI$5,0)</f>
      </c>
      <c r="AVL27" s="125">
        <f>IF(AVI$6=0,RANK(AVI27,AVI$12:AVI$42,0),RANK(AVI27,AVI$12:AVI$42,1))</f>
      </c>
      <c r="AVM27" s="126">
        <v>1.51773764258555</v>
      </c>
      <c r="AVN27" s="126">
        <f>IF(COUNTA(AVM$12:AVM$42)=0,0.6*AVM$5,IF(AVM27="",0,IF(AVM$6=0,IF(AVM27&gt;=AVM$8,AVM$5,IF(AVM27&lt;AVM$6,0,0.6*AVM$5+0.4*AVM$5*(AVM27-AVM$7)/(AVM$8-AVM$7))),IF(AVM27&lt;=AVM$8,AVM$5,IF(AVM27&gt;AVM$6,0,0.6*AVM$5+0.4*AVM$5*(AVM27-AVM$7)/(AVM$8-AVM$7))))))</f>
      </c>
      <c r="AVO27" s="126">
        <f>IF(AVM27&lt;&gt;"",AVM$5,0)</f>
      </c>
      <c r="AVP27" s="125">
        <f>IF(AVM$6=0,RANK(AVM27,AVM$12:AVM$42,0),RANK(AVM27,AVM$12:AVM$42,1))</f>
      </c>
      <c r="AVQ27" s="126">
        <v>98.4329248679092</v>
      </c>
      <c r="AVR27" s="126">
        <f>IF(COUNTA(AVQ$12:AVQ$42)=0,0.6*AVQ$5,IF(AVQ27="",0,IF(AVQ$6=0,IF(AVQ27&gt;=AVQ$8,AVQ$5,IF(AVQ27&lt;AVQ$6,0,0.6*AVQ$5+0.4*AVQ$5*(AVQ27-AVQ$7)/(AVQ$8-AVQ$7))),IF(AVQ27&lt;=AVQ$8,AVQ$5,IF(AVQ27&gt;AVQ$6,0,0.6*AVQ$5+0.4*AVQ$5*(AVQ27-AVQ$7)/(AVQ$8-AVQ$7))))))</f>
      </c>
      <c r="AVS27" s="126">
        <f>IF(AVQ27&lt;&gt;"",AVQ$5,0)</f>
      </c>
      <c r="AVT27" s="125">
        <f>IF(AVQ$6=0,RANK(AVQ27,AVQ$12:AVQ$42,0),RANK(AVQ27,AVQ$12:AVQ$42,1))</f>
      </c>
      <c r="AVU27" s="126">
        <v>99.9090734385724</v>
      </c>
      <c r="AVV27" s="126">
        <f>IF(COUNTA(AVU$12:AVU$42)=0,0.6*AVU$5,IF(AVU27="",0,IF(AVU$6=0,IF(AVU27&gt;=AVU$8,AVU$5,IF(AVU27&lt;AVU$6,0,0.6*AVU$5+0.4*AVU$5*(AVU27-AVU$7)/(AVU$8-AVU$7))),IF(AVU27&lt;=AVU$8,AVU$5,IF(AVU27&gt;AVU$6,0,0.6*AVU$5+0.4*AVU$5*(AVU27-AVU$7)/(AVU$8-AVU$7))))))</f>
      </c>
      <c r="AVW27" s="126">
        <f>IF(AVU27&lt;&gt;"",AVU$5,0)</f>
      </c>
      <c r="AVX27" s="125">
        <f>IF(AVU$6=0,RANK(AVU27,AVU$12:AVU$42,0),RANK(AVU27,AVU$12:AVU$42,1))</f>
      </c>
      <c r="AVY27" s="126">
        <v>1.86135265700483</v>
      </c>
      <c r="AVZ27" s="126">
        <f>IF(COUNTA(AVY$12:AVY$42)=0,0.6*AVY$5,IF(AVY27="",0,IF(AVY$6=0,IF(AVY27&gt;=AVY$8,AVY$5,IF(AVY27&lt;AVY$6,0,0.6*AVY$5+0.4*AVY$5*(AVY27-AVY$7)/(AVY$8-AVY$7))),IF(AVY27&lt;=AVY$8,AVY$5,IF(AVY27&gt;AVY$6,0,0.6*AVY$5+0.4*AVY$5*(AVY27-AVY$7)/(AVY$8-AVY$7))))))</f>
      </c>
      <c r="AWA27" s="126">
        <f>IF(AVY27&lt;&gt;"",AVY$5,0)</f>
      </c>
      <c r="AWB27" s="125">
        <f>IF(AVY$6=0,RANK(AVY27,AVY$12:AVY$42,0),RANK(AVY27,AVY$12:AVY$42,1))</f>
      </c>
      <c r="AWC27" s="126">
        <v>99.5621239776152</v>
      </c>
      <c r="AWD27" s="126">
        <f>IF(COUNTA(AWC$12:AWC$42)=0,0.6*AWC$5,IF(AWC27="",0,IF(AWC$6=0,IF(AWC27&gt;=AWC$8,AWC$5,IF(AWC27&lt;AWC$6,0,0.6*AWC$5+0.4*AWC$5*(AWC27-AWC$7)/(AWC$8-AWC$7))),IF(AWC27&lt;=AWC$8,AWC$5,IF(AWC27&gt;AWC$6,0,0.6*AWC$5+0.4*AWC$5*(AWC27-AWC$7)/(AWC$8-AWC$7))))))</f>
      </c>
      <c r="AWE27" s="126">
        <f>IF(AWC27&lt;&gt;"",AWC$5,0)</f>
      </c>
      <c r="AWF27" s="125">
        <f>IF(AWC$6=0,RANK(AWC27,AWC$12:AWC$42,0),RANK(AWC27,AWC$12:AWC$42,1))</f>
      </c>
      <c r="AWG27" s="126">
        <v>0.592009803921569</v>
      </c>
      <c r="AWH27" s="126">
        <f>IF(COUNTA(AWG$12:AWG$42)=0,0.6*AWG$5,IF(AWG27="",0,IF(AWG$6=0,IF(AWG27&gt;=AWG$8,AWG$5,IF(AWG27&lt;AWG$6,0,0.6*AWG$5+0.4*AWG$5*(AWG27-AWG$7)/(AWG$8-AWG$7))),IF(AWG27&lt;=AWG$8,AWG$5,IF(AWG27&gt;AWG$6,0,0.6*AWG$5+0.4*AWG$5*(AWG27-AWG$7)/(AWG$8-AWG$7))))))</f>
      </c>
      <c r="AWI27" s="126">
        <f>IF(AWG27&lt;&gt;"",AWG$5,0)</f>
      </c>
      <c r="AWJ27" s="125">
        <f>IF(AWG$6=0,RANK(AWG27,AWG$12:AWG$42,0),RANK(AWG27,AWG$12:AWG$42,1))</f>
      </c>
      <c r="AWK27" s="126">
        <v>0</v>
      </c>
      <c r="AWL27" s="126">
        <f>IF(COUNTA(AWK$12:AWK$42)=0,0.6*AWK$5,IF(AWK27="",0,IF(AWK$6=0,IF(AWK27&gt;=AWK$8,AWK$5,IF(AWK27&lt;AWK$6,0,0.6*AWK$5+0.4*AWK$5*(AWK27-AWK$7)/(AWK$8-AWK$7))),IF(AWK27&lt;=AWK$8,AWK$5,IF(AWK27&gt;AWK$6,0,0.6*AWK$5+0.4*AWK$5*(AWK27-AWK$7)/(AWK$8-AWK$7))))))</f>
      </c>
      <c r="AWM27" s="126">
        <f>IF(AWK27&lt;&gt;"",AWK$5,0)</f>
      </c>
      <c r="AWN27" s="125">
        <f>IF(AWK$6=0,RANK(AWK27,AWK$12:AWK$42,0),RANK(AWK27,AWK$12:AWK$42,1))</f>
      </c>
      <c r="AWO27" s="126">
        <v>43.0629657087848</v>
      </c>
      <c r="AWP27" s="126">
        <f>IF(COUNTA(AWO$12:AWO$42)=0,0.6*AWO$5,IF(AWO27="",0,IF(AWO$6=0,IF(AWO27&gt;=AWO$8,AWO$5,IF(AWO27&lt;AWO$6,0,0.6*AWO$5+0.4*AWO$5*(AWO27-AWO$7)/(AWO$8-AWO$7))),IF(AWO27&lt;=AWO$8,AWO$5,IF(AWO27&gt;AWO$6,0,0.6*AWO$5+0.4*AWO$5*(AWO27-AWO$7)/(AWO$8-AWO$7))))))</f>
      </c>
      <c r="AWQ27" s="126">
        <f>IF(AWO27&lt;&gt;"",AWO$5,0)</f>
      </c>
      <c r="AWR27" s="125">
        <f>IF(AWO$6=0,RANK(AWO27,AWO$12:AWO$42,0),RANK(AWO27,AWO$12:AWO$42,1))</f>
      </c>
      <c r="AWS27" s="126">
        <v>6.71748006837215</v>
      </c>
      <c r="AWT27" s="126">
        <f>IF(COUNTA(AWS$12:AWS$42)=0,0.6*AWS$5,IF(AWS27="",0,IF(AWS$6=0,IF(AWS27&gt;=AWS$8,AWS$5,IF(AWS27&lt;AWS$6,0,0.6*AWS$5+0.4*AWS$5*(AWS27-AWS$7)/(AWS$8-AWS$7))),IF(AWS27&lt;=AWS$8,AWS$5,IF(AWS27&gt;AWS$6,0,0.6*AWS$5+0.4*AWS$5*(AWS27-AWS$7)/(AWS$8-AWS$7))))))</f>
      </c>
      <c r="AWU27" s="126">
        <f>IF(AWS27&lt;&gt;"",AWS$5,0)</f>
      </c>
      <c r="AWV27" s="125">
        <f>IF(AWS$6=0,RANK(AWS27,AWS$12:AWS$42,0),RANK(AWS27,AWS$12:AWS$42,1))</f>
      </c>
      <c r="AWW27" s="126">
        <v>93.4</v>
      </c>
      <c r="AWX27" s="126">
        <f>IF(COUNTA(AWW$12:AWW$42)=0,0.6*AWW$5,IF(AWW27="",0,IF(AWW$6=0,IF(AWW27&gt;=AWW$8,AWW$5,IF(AWW27&lt;AWW$6,0,0.6*AWW$5+0.4*AWW$5*(AWW27-AWW$7)/(AWW$8-AWW$7))),IF(AWW27&lt;=AWW$8,AWW$5,IF(AWW27&gt;AWW$6,0,0.6*AWW$5+0.4*AWW$5*(AWW27-AWW$7)/(AWW$8-AWW$7))))))</f>
      </c>
      <c r="AWY27" s="126">
        <f>IF(AWW27&lt;&gt;"",AWW$5,0)</f>
      </c>
      <c r="AWZ27" s="125">
        <f>IF(AWW$6=0,RANK(AWW27,AWW$12:AWW$42,0),RANK(AWW27,AWW$12:AWW$42,1))</f>
      </c>
      <c r="AXA27"/>
      <c r="AXB27" s="126">
        <f>IF(COUNTA(AXA$12:AXA$42)=0,0.6*AXA$5,IF(AXA27="",0,IF(AXA$6=0,IF(AXA27&gt;=AXA$8,AXA$5,IF(AXA27&lt;AXA$6,0,0.6*AXA$5+0.4*AXA$5*(AXA27-AXA$7)/(AXA$8-AXA$7))),IF(AXA27&lt;=AXA$8,AXA$5,IF(AXA27&gt;AXA$6,0,0.6*AXA$5+0.4*AXA$5*(AXA27-AXA$7)/(AXA$8-AXA$7))))))</f>
      </c>
      <c r="AXC27" s="126">
        <f>IF(AXA27&lt;&gt;"",AXA$5,0)</f>
      </c>
      <c r="AXD27" s="125">
        <f>IF(AXA$6=0,RANK(AXA27,AXA$12:AXA$42,0),RANK(AXA27,AXA$12:AXA$42,1))</f>
      </c>
      <c r="AXE27"/>
      <c r="AXF27" s="126">
        <f>IF(COUNTA(AXE$12:AXE$42)=0,0.6*AXE$5,IF(AXE27="",0,IF(AXE$6=0,IF(AXE27&gt;=AXE$8,AXE$5,IF(AXE27&lt;AXE$6,0,0.6*AXE$5+0.4*AXE$5*(AXE27-AXE$7)/(AXE$8-AXE$7))),IF(AXE27&lt;=AXE$8,AXE$5,IF(AXE27&gt;AXE$6,0,0.6*AXE$5+0.4*AXE$5*(AXE27-AXE$7)/(AXE$8-AXE$7))))))</f>
      </c>
      <c r="AXG27" s="126">
        <f>IF(AXE27&lt;&gt;"",AXE$5,0)</f>
      </c>
      <c r="AXH27" s="125">
        <f>IF(AXE$6=0,RANK(AXE27,AXE$12:AXE$42,0),RANK(AXE27,AXE$12:AXE$42,1))</f>
      </c>
      <c r="AXI27"/>
      <c r="AXJ27" s="126">
        <f>IF(COUNTA(AXI$12:AXI$42)=0,0.6*AXI$5,IF(AXI27="",0,IF(AXI$6=0,IF(AXI27&gt;=AXI$8,AXI$5,IF(AXI27&lt;AXI$6,0,0.6*AXI$5+0.4*AXI$5*(AXI27-AXI$7)/(AXI$8-AXI$7))),IF(AXI27&lt;=AXI$8,AXI$5,IF(AXI27&gt;AXI$6,0,0.6*AXI$5+0.4*AXI$5*(AXI27-AXI$7)/(AXI$8-AXI$7))))))</f>
      </c>
      <c r="AXK27" s="126">
        <f>IF(AXI27&lt;&gt;"",AXI$5,0)</f>
      </c>
      <c r="AXL27" s="125">
        <f>IF(AXI$6=0,RANK(AXI27,AXI$12:AXI$42,0),RANK(AXI27,AXI$12:AXI$42,1))</f>
      </c>
      <c r="AXM27"/>
      <c r="AXN27" s="126">
        <f>IF(COUNTA(AXM$12:AXM$42)=0,0.6*AXM$5,IF(AXM27="",0,IF(AXM$6=0,IF(AXM27&gt;=AXM$8,AXM$5,IF(AXM27&lt;AXM$6,0,0.6*AXM$5+0.4*AXM$5*(AXM27-AXM$7)/(AXM$8-AXM$7))),IF(AXM27&lt;=AXM$8,AXM$5,IF(AXM27&gt;AXM$6,0,0.6*AXM$5+0.4*AXM$5*(AXM27-AXM$7)/(AXM$8-AXM$7))))))</f>
      </c>
      <c r="AXO27" s="126">
        <f>IF(AXM27&lt;&gt;"",AXM$5,0)</f>
      </c>
      <c r="AXP27" s="125">
        <f>IF(AXM$6=0,RANK(AXM27,AXM$12:AXM$42,0),RANK(AXM27,AXM$12:AXM$42,1))</f>
      </c>
      <c r="AXQ27" s="126">
        <v>99.41</v>
      </c>
      <c r="AXR27" s="126">
        <f>IF(COUNTA(AXQ$12:AXQ$42)=0,0.6*AXQ$5,IF(AXQ27="",0,IF(AXQ$6=0,IF(AXQ27&gt;=AXQ$8,AXQ$5,IF(AXQ27&lt;AXQ$6,0,0.6*AXQ$5+0.4*AXQ$5*(AXQ27-AXQ$7)/(AXQ$8-AXQ$7))),IF(AXQ27&lt;=AXQ$8,AXQ$5,IF(AXQ27&gt;AXQ$6,0,0.6*AXQ$5+0.4*AXQ$5*(AXQ27-AXQ$7)/(AXQ$8-AXQ$7))))))</f>
      </c>
      <c r="AXS27" s="126">
        <f>IF(AXQ27&lt;&gt;"",AXQ$5,0)</f>
      </c>
      <c r="AXT27" s="125">
        <f>IF(AXQ$6=0,RANK(AXQ27,AXQ$12:AXQ$42,0),RANK(AXQ27,AXQ$12:AXQ$42,1))</f>
      </c>
      <c r="AXU27" s="126">
        <v>99.7900360757591</v>
      </c>
      <c r="AXV27" s="126">
        <f>IF(COUNTA(AXU$12:AXU$42)=0,0.6*AXU$5,IF(AXU27="",0,IF(AXU$6=0,IF(AXU27&gt;=AXU$8,AXU$5,IF(AXU27&lt;AXU$6,0,0.6*AXU$5+0.4*AXU$5*(AXU27-AXU$7)/(AXU$8-AXU$7))),IF(AXU27&lt;=AXU$8,AXU$5,IF(AXU27&gt;AXU$6,0,0.6*AXU$5+0.4*AXU$5*(AXU27-AXU$7)/(AXU$8-AXU$7))))))</f>
      </c>
      <c r="AXW27" s="126">
        <f>IF(AXU27&lt;&gt;"",AXU$5,0)</f>
      </c>
      <c r="AXX27" s="125">
        <f>IF(AXU$6=0,RANK(AXU27,AXU$12:AXU$42,0),RANK(AXU27,AXU$12:AXU$42,1))</f>
      </c>
      <c r="AXY27" s="126">
        <v>100</v>
      </c>
      <c r="AXZ27" s="126">
        <f>IF(COUNTA(AXY$12:AXY$42)=0,0.6*AXY$5,IF(AXY27="",0,IF(AXY$6=0,IF(AXY27&gt;=AXY$8,AXY$5,IF(AXY27&lt;AXY$6,0,0.6*AXY$5+0.4*AXY$5*(AXY27-AXY$7)/(AXY$8-AXY$7))),IF(AXY27&lt;=AXY$8,AXY$5,IF(AXY27&gt;AXY$6,0,0.6*AXY$5+0.4*AXY$5*(AXY27-AXY$7)/(AXY$8-AXY$7))))))</f>
      </c>
      <c r="AYA27" s="126">
        <f>IF(AXY27&lt;&gt;"",AXY$5,0)</f>
      </c>
      <c r="AYB27" s="125">
        <f>IF(AXY$6=0,RANK(AXY27,AXY$12:AXY$42,0),RANK(AXY27,AXY$12:AXY$42,1))</f>
      </c>
      <c r="AYC27" s="126">
        <v>1.44035211267606</v>
      </c>
      <c r="AYD27" s="126">
        <f>IF(COUNTA(AYC$12:AYC$42)=0,0.6*AYC$5,IF(AYC27="",0,IF(AYC$6=0,IF(AYC27&gt;=AYC$8,AYC$5,IF(AYC27&lt;AYC$6,0,0.6*AYC$5+0.4*AYC$5*(AYC27-AYC$7)/(AYC$8-AYC$7))),IF(AYC27&lt;=AYC$8,AYC$5,IF(AYC27&gt;AYC$6,0,0.6*AYC$5+0.4*AYC$5*(AYC27-AYC$7)/(AYC$8-AYC$7))))))</f>
      </c>
      <c r="AYE27" s="126">
        <f>IF(AYC27&lt;&gt;"",AYC$5,0)</f>
      </c>
      <c r="AYF27" s="125">
        <f>IF(AYC$6=0,RANK(AYC27,AYC$12:AYC$42,0),RANK(AYC27,AYC$12:AYC$42,1))</f>
      </c>
      <c r="AYG27" s="126">
        <v>99.8053809929362</v>
      </c>
      <c r="AYH27" s="126">
        <f>IF(COUNTA(AYG$12:AYG$42)=0,0.6*AYG$5,IF(AYG27="",0,IF(AYG$6=0,IF(AYG27&gt;=AYG$8,AYG$5,IF(AYG27&lt;AYG$6,0,0.6*AYG$5+0.4*AYG$5*(AYG27-AYG$7)/(AYG$8-AYG$7))),IF(AYG27&lt;=AYG$8,AYG$5,IF(AYG27&gt;AYG$6,0,0.6*AYG$5+0.4*AYG$5*(AYG27-AYG$7)/(AYG$8-AYG$7))))))</f>
      </c>
      <c r="AYI27" s="126">
        <f>IF(AYG27&lt;&gt;"",AYG$5,0)</f>
      </c>
      <c r="AYJ27" s="125">
        <f>IF(AYG$6=0,RANK(AYG27,AYG$12:AYG$42,0),RANK(AYG27,AYG$12:AYG$42,1))</f>
      </c>
      <c r="AYK27" s="126">
        <v>100</v>
      </c>
      <c r="AYL27" s="126">
        <f>IF(COUNTA(AYK$12:AYK$42)=0,0.6*AYK$5,IF(AYK27="",0,IF(AYK$6=0,IF(AYK27&gt;=AYK$8,AYK$5,IF(AYK27&lt;AYK$6,0,0.6*AYK$5+0.4*AYK$5*(AYK27-AYK$7)/(AYK$8-AYK$7))),IF(AYK27&lt;=AYK$8,AYK$5,IF(AYK27&gt;AYK$6,0,0.6*AYK$5+0.4*AYK$5*(AYK27-AYK$7)/(AYK$8-AYK$7))))))</f>
      </c>
      <c r="AYM27" s="126">
        <f>IF(AYK27&lt;&gt;"",AYK$5,0)</f>
      </c>
      <c r="AYN27" s="125">
        <f>IF(AYK$6=0,RANK(AYK27,AYK$12:AYK$42,0),RANK(AYK27,AYK$12:AYK$42,1))</f>
      </c>
      <c r="AYO27" s="126">
        <v>1.41544169611307</v>
      </c>
      <c r="AYP27" s="126">
        <f>IF(COUNTA(AYO$12:AYO$42)=0,0.6*AYO$5,IF(AYO27="",0,IF(AYO$6=0,IF(AYO27&gt;=AYO$8,AYO$5,IF(AYO27&lt;AYO$6,0,0.6*AYO$5+0.4*AYO$5*(AYO27-AYO$7)/(AYO$8-AYO$7))),IF(AYO27&lt;=AYO$8,AYO$5,IF(AYO27&gt;AYO$6,0,0.6*AYO$5+0.4*AYO$5*(AYO27-AYO$7)/(AYO$8-AYO$7))))))</f>
      </c>
      <c r="AYQ27" s="126">
        <f>IF(AYO27&lt;&gt;"",AYO$5,0)</f>
      </c>
      <c r="AYR27" s="125">
        <f>IF(AYO$6=0,RANK(AYO27,AYO$12:AYO$42,0),RANK(AYO27,AYO$12:AYO$42,1))</f>
      </c>
      <c r="AYS27" s="126">
        <v>100</v>
      </c>
      <c r="AYT27" s="126">
        <f>IF(COUNTA(AYS$12:AYS$42)=0,0.6*AYS$5,IF(AYS27="",0,IF(AYS$6=0,IF(AYS27&gt;=AYS$8,AYS$5,IF(AYS27&lt;AYS$6,0,0.6*AYS$5+0.4*AYS$5*(AYS27-AYS$7)/(AYS$8-AYS$7))),IF(AYS27&lt;=AYS$8,AYS$5,IF(AYS27&gt;AYS$6,0,0.6*AYS$5+0.4*AYS$5*(AYS27-AYS$7)/(AYS$8-AYS$7))))))</f>
      </c>
      <c r="AYU27" s="126">
        <f>IF(AYS27&lt;&gt;"",AYS$5,0)</f>
      </c>
      <c r="AYV27" s="125">
        <f>IF(AYS$6=0,RANK(AYS27,AYS$12:AYS$42,0),RANK(AYS27,AYS$12:AYS$42,1))</f>
      </c>
      <c r="AYW27" s="126">
        <v>0.545045871559633</v>
      </c>
      <c r="AYX27" s="126">
        <f>IF(COUNTA(AYW$12:AYW$42)=0,0.6*AYW$5,IF(AYW27="",0,IF(AYW$6=0,IF(AYW27&gt;=AYW$8,AYW$5,IF(AYW27&lt;AYW$6,0,0.6*AYW$5+0.4*AYW$5*(AYW27-AYW$7)/(AYW$8-AYW$7))),IF(AYW27&lt;=AYW$8,AYW$5,IF(AYW27&gt;AYW$6,0,0.6*AYW$5+0.4*AYW$5*(AYW27-AYW$7)/(AYW$8-AYW$7))))))</f>
      </c>
      <c r="AYY27" s="126">
        <f>IF(AYW27&lt;&gt;"",AYW$5,0)</f>
      </c>
      <c r="AYZ27" s="125">
        <f>IF(AYW$6=0,RANK(AYW27,AYW$12:AYW$42,0),RANK(AYW27,AYW$12:AYW$42,1))</f>
      </c>
      <c r="AZA27" s="126">
        <v>0</v>
      </c>
      <c r="AZB27" s="126">
        <f>IF(COUNTA(AZA$12:AZA$42)=0,0.6*AZA$5,IF(AZA27="",0,IF(AZA$6=0,IF(AZA27&gt;=AZA$8,AZA$5,IF(AZA27&lt;AZA$6,0,0.6*AZA$5+0.4*AZA$5*(AZA27-AZA$7)/(AZA$8-AZA$7))),IF(AZA27&lt;=AZA$8,AZA$5,IF(AZA27&gt;AZA$6,0,0.6*AZA$5+0.4*AZA$5*(AZA27-AZA$7)/(AZA$8-AZA$7))))))</f>
      </c>
      <c r="AZC27" s="126">
        <f>IF(AZA27&lt;&gt;"",AZA$5,0)</f>
      </c>
      <c r="AZD27" s="125">
        <f>IF(AZA$6=0,RANK(AZA27,AZA$12:AZA$42,0),RANK(AZA27,AZA$12:AZA$42,1))</f>
      </c>
      <c r="AZE27" s="126">
        <v>61.6637314164352</v>
      </c>
      <c r="AZF27" s="126">
        <f>IF(COUNTA(AZE$12:AZE$42)=0,0.6*AZE$5,IF(AZE27="",0,IF(AZE$6=0,IF(AZE27&gt;=AZE$8,AZE$5,IF(AZE27&lt;AZE$6,0,0.6*AZE$5+0.4*AZE$5*(AZE27-AZE$7)/(AZE$8-AZE$7))),IF(AZE27&lt;=AZE$8,AZE$5,IF(AZE27&gt;AZE$6,0,0.6*AZE$5+0.4*AZE$5*(AZE27-AZE$7)/(AZE$8-AZE$7))))))</f>
      </c>
      <c r="AZG27" s="126">
        <f>IF(AZE27&lt;&gt;"",AZE$5,0)</f>
      </c>
      <c r="AZH27" s="125">
        <f>IF(AZE$6=0,RANK(AZE27,AZE$12:AZE$42,0),RANK(AZE27,AZE$12:AZE$42,1))</f>
      </c>
      <c r="AZI27" s="126">
        <v>9.6896020466174</v>
      </c>
      <c r="AZJ27" s="126">
        <f>IF(COUNTA(AZI$12:AZI$42)=0,0.6*AZI$5,IF(AZI27="",0,IF(AZI$6=0,IF(AZI27&gt;=AZI$8,AZI$5,IF(AZI27&lt;AZI$6,0,0.6*AZI$5+0.4*AZI$5*(AZI27-AZI$7)/(AZI$8-AZI$7))),IF(AZI27&lt;=AZI$8,AZI$5,IF(AZI27&gt;AZI$6,0,0.6*AZI$5+0.4*AZI$5*(AZI27-AZI$7)/(AZI$8-AZI$7))))))</f>
      </c>
      <c r="AZK27" s="126">
        <f>IF(AZI27&lt;&gt;"",AZI$5,0)</f>
      </c>
      <c r="AZL27" s="125">
        <f>IF(AZI$6=0,RANK(AZI27,AZI$12:AZI$42,0),RANK(AZI27,AZI$12:AZI$42,1))</f>
      </c>
      <c r="AZM27"/>
      <c r="AZN27" s="126">
        <f>IF(COUNTA(AZM$12:AZM$42)=0,0.6*AZM$5,IF(AZM27="",0,IF(AZM$6=0,IF(AZM27&gt;=AZM$8,AZM$5,IF(AZM27&lt;AZM$6,0,0.6*AZM$5+0.4*AZM$5*(AZM27-AZM$7)/(AZM$8-AZM$7))),IF(AZM27&lt;=AZM$8,AZM$5,IF(AZM27&gt;AZM$6,0,0.6*AZM$5+0.4*AZM$5*(AZM27-AZM$7)/(AZM$8-AZM$7))))))</f>
      </c>
      <c r="AZO27" s="126">
        <f>IF(AZM27&lt;&gt;"",AZM$5,0)</f>
      </c>
      <c r="AZP27" s="125">
        <f>IF(AZM$6=0,RANK(AZM27,AZM$12:AZM$42,0),RANK(AZM27,AZM$12:AZM$42,1))</f>
      </c>
      <c r="AZQ27"/>
      <c r="AZR27" s="126">
        <f>IF(COUNTA(AZQ$12:AZQ$42)=0,0.6*AZQ$5,IF(AZQ27="",0,IF(AZQ$6=0,IF(AZQ27&gt;=AZQ$8,AZQ$5,IF(AZQ27&lt;AZQ$6,0,0.6*AZQ$5+0.4*AZQ$5*(AZQ27-AZQ$7)/(AZQ$8-AZQ$7))),IF(AZQ27&lt;=AZQ$8,AZQ$5,IF(AZQ27&gt;AZQ$6,0,0.6*AZQ$5+0.4*AZQ$5*(AZQ27-AZQ$7)/(AZQ$8-AZQ$7))))))</f>
      </c>
      <c r="AZS27" s="126">
        <f>IF(AZQ27&lt;&gt;"",AZQ$5,0)</f>
      </c>
      <c r="AZT27" s="125">
        <f>IF(AZQ$6=0,RANK(AZQ27,AZQ$12:AZQ$42,0),RANK(AZQ27,AZQ$12:AZQ$42,1))</f>
      </c>
      <c r="AZU27"/>
      <c r="AZV27" s="126">
        <f>IF(COUNTA(AZU$12:AZU$42)=0,0.6*AZU$5,IF(AZU27="",0,IF(AZU$6=0,IF(AZU27&gt;=AZU$8,AZU$5,IF(AZU27&lt;AZU$6,0,0.6*AZU$5+0.4*AZU$5*(AZU27-AZU$7)/(AZU$8-AZU$7))),IF(AZU27&lt;=AZU$8,AZU$5,IF(AZU27&gt;AZU$6,0,0.6*AZU$5+0.4*AZU$5*(AZU27-AZU$7)/(AZU$8-AZU$7))))))</f>
      </c>
      <c r="AZW27" s="126">
        <f>IF(AZU27&lt;&gt;"",AZU$5,0)</f>
      </c>
      <c r="AZX27" s="125">
        <f>IF(AZU$6=0,RANK(AZU27,AZU$12:AZU$42,0),RANK(AZU27,AZU$12:AZU$42,1))</f>
      </c>
      <c r="AZY27"/>
      <c r="AZZ27" s="126">
        <f>IF(COUNTA(AZY$12:AZY$42)=0,0.6*AZY$5,IF(AZY27="",0,IF(AZY$6=0,IF(AZY27&gt;=AZY$8,AZY$5,IF(AZY27&lt;AZY$6,0,0.6*AZY$5+0.4*AZY$5*(AZY27-AZY$7)/(AZY$8-AZY$7))),IF(AZY27&lt;=AZY$8,AZY$5,IF(AZY27&gt;AZY$6,0,0.6*AZY$5+0.4*AZY$5*(AZY27-AZY$7)/(AZY$8-AZY$7))))))</f>
      </c>
      <c r="BAA27" s="126">
        <f>IF(AZY27&lt;&gt;"",AZY$5,0)</f>
      </c>
      <c r="BAB27" s="125">
        <f>IF(AZY$6=0,RANK(AZY27,AZY$12:AZY$42,0),RANK(AZY27,AZY$12:AZY$42,1))</f>
      </c>
      <c r="BAC27"/>
      <c r="BAD27" s="126">
        <f>IF(COUNTA(BAC$12:BAC$42)=0,0.6*BAC$5,IF(BAC27="",0,IF(BAC$6=0,IF(BAC27&gt;=BAC$8,BAC$5,IF(BAC27&lt;BAC$6,0,0.6*BAC$5+0.4*BAC$5*(BAC27-BAC$7)/(BAC$8-BAC$7))),IF(BAC27&lt;=BAC$8,BAC$5,IF(BAC27&gt;BAC$6,0,0.6*BAC$5+0.4*BAC$5*(BAC27-BAC$7)/(BAC$8-BAC$7))))))</f>
      </c>
      <c r="BAE27" s="126">
        <f>IF(BAC27&lt;&gt;"",BAC$5,0)</f>
      </c>
      <c r="BAF27" s="125">
        <f>IF(BAC$6=0,RANK(BAC27,BAC$12:BAC$42,0),RANK(BAC27,BAC$12:BAC$42,1))</f>
      </c>
      <c r="BAG27"/>
      <c r="BAH27" s="126">
        <f>IF(COUNTA(BAG$12:BAG$42)=0,0.6*BAG$5,IF(BAG27="",0,IF(BAG$6=0,IF(BAG27&gt;=BAG$8,BAG$5,IF(BAG27&lt;BAG$6,0,0.6*BAG$5+0.4*BAG$5*(BAG27-BAG$7)/(BAG$8-BAG$7))),IF(BAG27&lt;=BAG$8,BAG$5,IF(BAG27&gt;BAG$6,0,0.6*BAG$5+0.4*BAG$5*(BAG27-BAG$7)/(BAG$8-BAG$7))))))</f>
      </c>
      <c r="BAI27" s="126">
        <f>IF(BAG27&lt;&gt;"",BAG$5,0)</f>
      </c>
      <c r="BAJ27" s="125">
        <f>IF(BAG$6=0,RANK(BAG27,BAG$12:BAG$42,0),RANK(BAG27,BAG$12:BAG$42,1))</f>
      </c>
      <c r="BAK27"/>
      <c r="BAL27" s="126">
        <f>IF(COUNTA(BAK$12:BAK$42)=0,0.6*BAK$5,IF(BAK27="",0,IF(BAK$6=0,IF(BAK27&gt;=BAK$8,BAK$5,IF(BAK27&lt;BAK$6,0,0.6*BAK$5+0.4*BAK$5*(BAK27-BAK$7)/(BAK$8-BAK$7))),IF(BAK27&lt;=BAK$8,BAK$5,IF(BAK27&gt;BAK$6,0,0.6*BAK$5+0.4*BAK$5*(BAK27-BAK$7)/(BAK$8-BAK$7))))))</f>
      </c>
      <c r="BAM27" s="126">
        <f>IF(BAK27&lt;&gt;"",BAK$5,0)</f>
      </c>
      <c r="BAN27" s="125">
        <f>IF(BAK$6=0,RANK(BAK27,BAK$12:BAK$42,0),RANK(BAK27,BAK$12:BAK$42,1))</f>
      </c>
      <c r="BAO27"/>
      <c r="BAP27" s="126">
        <f>IF(COUNTA(BAO$12:BAO$42)=0,0.6*BAO$5,IF(BAO27="",0,IF(BAO$6=0,IF(BAO27&gt;=BAO$8,BAO$5,IF(BAO27&lt;BAO$6,0,0.6*BAO$5+0.4*BAO$5*(BAO27-BAO$7)/(BAO$8-BAO$7))),IF(BAO27&lt;=BAO$8,BAO$5,IF(BAO27&gt;BAO$6,0,0.6*BAO$5+0.4*BAO$5*(BAO27-BAO$7)/(BAO$8-BAO$7))))))</f>
      </c>
      <c r="BAQ27" s="126">
        <f>IF(BAO27&lt;&gt;"",BAO$5,0)</f>
      </c>
      <c r="BAR27" s="125">
        <f>IF(BAO$6=0,RANK(BAO27,BAO$12:BAO$42,0),RANK(BAO27,BAO$12:BAO$42,1))</f>
      </c>
      <c r="BAS27"/>
      <c r="BAT27" s="126">
        <f>IF(COUNTA(BAS$12:BAS$42)=0,0.6*BAS$5,IF(BAS27="",0,IF(BAS$6=0,IF(BAS27&gt;=BAS$8,BAS$5,IF(BAS27&lt;BAS$6,0,0.6*BAS$5+0.4*BAS$5*(BAS27-BAS$7)/(BAS$8-BAS$7))),IF(BAS27&lt;=BAS$8,BAS$5,IF(BAS27&gt;BAS$6,0,0.6*BAS$5+0.4*BAS$5*(BAS27-BAS$7)/(BAS$8-BAS$7))))))</f>
      </c>
      <c r="BAU27" s="126">
        <f>IF(BAS27&lt;&gt;"",BAS$5,0)</f>
      </c>
      <c r="BAV27" s="125">
        <f>IF(BAS$6=0,RANK(BAS27,BAS$12:BAS$42,0),RANK(BAS27,BAS$12:BAS$42,1))</f>
      </c>
      <c r="BAW27"/>
      <c r="BAX27" s="126">
        <f>IF(COUNTA(BAW$12:BAW$42)=0,0.6*BAW$5,IF(BAW27="",0,IF(BAW$6=0,IF(BAW27&gt;=BAW$8,BAW$5,IF(BAW27&lt;BAW$6,0,0.6*BAW$5+0.4*BAW$5*(BAW27-BAW$7)/(BAW$8-BAW$7))),IF(BAW27&lt;=BAW$8,BAW$5,IF(BAW27&gt;BAW$6,0,0.6*BAW$5+0.4*BAW$5*(BAW27-BAW$7)/(BAW$8-BAW$7))))))</f>
      </c>
      <c r="BAY27" s="126">
        <f>IF(BAW27&lt;&gt;"",BAW$5,0)</f>
      </c>
      <c r="BAZ27" s="125">
        <f>IF(BAW$6=0,RANK(BAW27,BAW$12:BAW$42,0),RANK(BAW27,BAW$12:BAW$42,1))</f>
      </c>
      <c r="BBA27"/>
      <c r="BBB27" s="126">
        <f>IF(COUNTA(BBA$12:BBA$42)=0,0.6*BBA$5,IF(BBA27="",0,IF(BBA$6=0,IF(BBA27&gt;=BBA$8,BBA$5,IF(BBA27&lt;BBA$6,0,0.6*BBA$5+0.4*BBA$5*(BBA27-BBA$7)/(BBA$8-BBA$7))),IF(BBA27&lt;=BBA$8,BBA$5,IF(BBA27&gt;BBA$6,0,0.6*BBA$5+0.4*BBA$5*(BBA27-BBA$7)/(BBA$8-BBA$7))))))</f>
      </c>
      <c r="BBC27" s="126">
        <f>IF(BBA27&lt;&gt;"",BBA$5,0)</f>
      </c>
      <c r="BBD27" s="125">
        <f>IF(BBA$6=0,RANK(BBA27,BBA$12:BBA$42,0),RANK(BBA27,BBA$12:BBA$42,1))</f>
      </c>
      <c r="BBE27"/>
      <c r="BBF27" s="126">
        <f>IF(COUNTA(BBE$12:BBE$42)=0,0.6*BBE$5,IF(BBE27="",0,IF(BBE$6=0,IF(BBE27&gt;=BBE$8,BBE$5,IF(BBE27&lt;BBE$6,0,0.6*BBE$5+0.4*BBE$5*(BBE27-BBE$7)/(BBE$8-BBE$7))),IF(BBE27&lt;=BBE$8,BBE$5,IF(BBE27&gt;BBE$6,0,0.6*BBE$5+0.4*BBE$5*(BBE27-BBE$7)/(BBE$8-BBE$7))))))</f>
      </c>
      <c r="BBG27" s="126">
        <f>IF(BBE27&lt;&gt;"",BBE$5,0)</f>
      </c>
      <c r="BBH27" s="125">
        <f>IF(BBE$6=0,RANK(BBE27,BBE$12:BBE$42,0),RANK(BBE27,BBE$12:BBE$42,1))</f>
      </c>
      <c r="BBI27"/>
      <c r="BBJ27" s="126">
        <f>IF(COUNTA(BBI$12:BBI$42)=0,0.6*BBI$5,IF(BBI27="",0,IF(BBI$6=0,IF(BBI27&gt;=BBI$8,BBI$5,IF(BBI27&lt;BBI$6,0,0.6*BBI$5+0.4*BBI$5*(BBI27-BBI$7)/(BBI$8-BBI$7))),IF(BBI27&lt;=BBI$8,BBI$5,IF(BBI27&gt;BBI$6,0,0.6*BBI$5+0.4*BBI$5*(BBI27-BBI$7)/(BBI$8-BBI$7))))))</f>
      </c>
      <c r="BBK27" s="126">
        <f>IF(BBI27&lt;&gt;"",BBI$5,0)</f>
      </c>
      <c r="BBL27" s="125">
        <f>IF(BBI$6=0,RANK(BBI27,BBI$12:BBI$42,0),RANK(BBI27,BBI$12:BBI$42,1))</f>
      </c>
      <c r="BBM27" s="126">
        <v>99.2670495436504</v>
      </c>
      <c r="BBN27" s="126">
        <f>IF(COUNTA(BBM$12:BBM$42)=0,0.6*BBM$5,IF(BBM27="",0,IF(BBM$6=0,IF(BBM27&gt;=BBM$8,BBM$5,IF(BBM27&lt;BBM$6,0,0.6*BBM$5+0.4*BBM$5*(BBM27-BBM$7)/(BBM$8-BBM$7))),IF(BBM27&lt;=BBM$8,BBM$5,IF(BBM27&gt;BBM$6,0,0.6*BBM$5+0.4*BBM$5*(BBM27-BBM$7)/(BBM$8-BBM$7))))))</f>
      </c>
      <c r="BBO27" s="126">
        <f>IF(BBM27&lt;&gt;"",BBM$5,0)</f>
      </c>
      <c r="BBP27" s="125">
        <f>IF(BBM$6=0,RANK(BBM27,BBM$12:BBM$42,0),RANK(BBM27,BBM$12:BBM$42,1))</f>
      </c>
      <c r="BBQ27" s="126">
        <v>100</v>
      </c>
      <c r="BBR27" s="126">
        <f>IF(COUNTA(BBQ$12:BBQ$42)=0,0.6*BBQ$5,IF(BBQ27="",0,IF(BBQ$6=0,IF(BBQ27&gt;=BBQ$8,BBQ$5,IF(BBQ27&lt;BBQ$6,0,0.6*BBQ$5+0.4*BBQ$5*(BBQ27-BBQ$7)/(BBQ$8-BBQ$7))),IF(BBQ27&lt;=BBQ$8,BBQ$5,IF(BBQ27&gt;BBQ$6,0,0.6*BBQ$5+0.4*BBQ$5*(BBQ27-BBQ$7)/(BBQ$8-BBQ$7))))))</f>
      </c>
      <c r="BBS27" s="126">
        <f>IF(BBQ27&lt;&gt;"",BBQ$5,0)</f>
      </c>
      <c r="BBT27" s="125">
        <f>IF(BBQ$6=0,RANK(BBQ27,BBQ$12:BBQ$42,0),RANK(BBQ27,BBQ$12:BBQ$42,1))</f>
      </c>
      <c r="BBU27" s="126">
        <v>1.54160795825179</v>
      </c>
      <c r="BBV27" s="126">
        <f>IF(COUNTA(BBU$12:BBU$42)=0,0.6*BBU$5,IF(BBU27="",0,IF(BBU$6=0,IF(BBU27&gt;=BBU$8,BBU$5,IF(BBU27&lt;BBU$6,0,0.6*BBU$5+0.4*BBU$5*(BBU27-BBU$7)/(BBU$8-BBU$7))),IF(BBU27&lt;=BBU$8,BBU$5,IF(BBU27&gt;BBU$6,0,0.6*BBU$5+0.4*BBU$5*(BBU27-BBU$7)/(BBU$8-BBU$7))))))</f>
      </c>
      <c r="BBW27" s="126">
        <f>IF(BBU27&lt;&gt;"",BBU$5,0)</f>
      </c>
      <c r="BBX27" s="125">
        <f>IF(BBU$6=0,RANK(BBU27,BBU$12:BBU$42,0),RANK(BBU27,BBU$12:BBU$42,1))</f>
      </c>
      <c r="BBY27" s="126">
        <v>99.1468349706493</v>
      </c>
      <c r="BBZ27" s="126">
        <f>IF(COUNTA(BBY$12:BBY$42)=0,0.6*BBY$5,IF(BBY27="",0,IF(BBY$6=0,IF(BBY27&gt;=BBY$8,BBY$5,IF(BBY27&lt;BBY$6,0,0.6*BBY$5+0.4*BBY$5*(BBY27-BBY$7)/(BBY$8-BBY$7))),IF(BBY27&lt;=BBY$8,BBY$5,IF(BBY27&gt;BBY$6,0,0.6*BBY$5+0.4*BBY$5*(BBY27-BBY$7)/(BBY$8-BBY$7))))))</f>
      </c>
      <c r="BCA27" s="126">
        <f>IF(BBY27&lt;&gt;"",BBY$5,0)</f>
      </c>
      <c r="BCB27" s="125">
        <f>IF(BBY$6=0,RANK(BBY27,BBY$12:BBY$42,0),RANK(BBY27,BBY$12:BBY$42,1))</f>
      </c>
      <c r="BCC27" s="126">
        <v>100</v>
      </c>
      <c r="BCD27" s="126">
        <f>IF(COUNTA(BCC$12:BCC$42)=0,0.6*BCC$5,IF(BCC27="",0,IF(BCC$6=0,IF(BCC27&gt;=BCC$8,BCC$5,IF(BCC27&lt;BCC$6,0,0.6*BCC$5+0.4*BCC$5*(BCC27-BCC$7)/(BCC$8-BCC$7))),IF(BCC27&lt;=BCC$8,BCC$5,IF(BCC27&gt;BCC$6,0,0.6*BCC$5+0.4*BCC$5*(BCC27-BCC$7)/(BCC$8-BCC$7))))))</f>
      </c>
      <c r="BCE27" s="126">
        <f>IF(BCC27&lt;&gt;"",BCC$5,0)</f>
      </c>
      <c r="BCF27" s="125">
        <f>IF(BCC$6=0,RANK(BCC27,BCC$12:BCC$42,0),RANK(BCC27,BCC$12:BCC$42,1))</f>
      </c>
      <c r="BCG27" s="126">
        <v>1.76</v>
      </c>
      <c r="BCH27" s="126">
        <f>IF(COUNTA(BCG$12:BCG$42)=0,0.6*BCG$5,IF(BCG27="",0,IF(BCG$6=0,IF(BCG27&gt;=BCG$8,BCG$5,IF(BCG27&lt;BCG$6,0,0.6*BCG$5+0.4*BCG$5*(BCG27-BCG$7)/(BCG$8-BCG$7))),IF(BCG27&lt;=BCG$8,BCG$5,IF(BCG27&gt;BCG$6,0,0.6*BCG$5+0.4*BCG$5*(BCG27-BCG$7)/(BCG$8-BCG$7))))))</f>
      </c>
      <c r="BCI27" s="126">
        <f>IF(BCG27&lt;&gt;"",BCG$5,0)</f>
      </c>
      <c r="BCJ27" s="125">
        <f>IF(BCG$6=0,RANK(BCG27,BCG$12:BCG$42,0),RANK(BCG27,BCG$12:BCG$42,1))</f>
      </c>
      <c r="BCK27" s="126">
        <v>98.8799773334413</v>
      </c>
      <c r="BCL27" s="126">
        <f>IF(COUNTA(BCK$12:BCK$42)=0,0.6*BCK$5,IF(BCK27="",0,IF(BCK$6=0,IF(BCK27&gt;=BCK$8,BCK$5,IF(BCK27&lt;BCK$6,0,0.6*BCK$5+0.4*BCK$5*(BCK27-BCK$7)/(BCK$8-BCK$7))),IF(BCK27&lt;=BCK$8,BCK$5,IF(BCK27&gt;BCK$6,0,0.6*BCK$5+0.4*BCK$5*(BCK27-BCK$7)/(BCK$8-BCK$7))))))</f>
      </c>
      <c r="BCM27" s="126">
        <f>IF(BCK27&lt;&gt;"",BCK$5,0)</f>
      </c>
      <c r="BCN27" s="125">
        <f>IF(BCK$6=0,RANK(BCK27,BCK$12:BCK$42,0),RANK(BCK27,BCK$12:BCK$42,1))</f>
      </c>
      <c r="BCO27" s="126">
        <v>0.579551845342707</v>
      </c>
      <c r="BCP27" s="126">
        <f>IF(COUNTA(BCO$12:BCO$42)=0,0.6*BCO$5,IF(BCO27="",0,IF(BCO$6=0,IF(BCO27&gt;=BCO$8,BCO$5,IF(BCO27&lt;BCO$6,0,0.6*BCO$5+0.4*BCO$5*(BCO27-BCO$7)/(BCO$8-BCO$7))),IF(BCO27&lt;=BCO$8,BCO$5,IF(BCO27&gt;BCO$6,0,0.6*BCO$5+0.4*BCO$5*(BCO27-BCO$7)/(BCO$8-BCO$7))))))</f>
      </c>
      <c r="BCQ27" s="126">
        <f>IF(BCO27&lt;&gt;"",BCO$5,0)</f>
      </c>
      <c r="BCR27" s="125">
        <f>IF(BCO$6=0,RANK(BCO27,BCO$12:BCO$42,0),RANK(BCO27,BCO$12:BCO$42,1))</f>
      </c>
      <c r="BCS27" s="126">
        <v>0</v>
      </c>
      <c r="BCT27" s="126">
        <f>IF(COUNTA(BCS$12:BCS$42)=0,0.6*BCS$5,IF(BCS27="",0,IF(BCS$6=0,IF(BCS27&gt;=BCS$8,BCS$5,IF(BCS27&lt;BCS$6,0,0.6*BCS$5+0.4*BCS$5*(BCS27-BCS$7)/(BCS$8-BCS$7))),IF(BCS27&lt;=BCS$8,BCS$5,IF(BCS27&gt;BCS$6,0,0.6*BCS$5+0.4*BCS$5*(BCS27-BCS$7)/(BCS$8-BCS$7))))))</f>
      </c>
      <c r="BCU27" s="126">
        <f>IF(BCS27&lt;&gt;"",BCS$5,0)</f>
      </c>
      <c r="BCV27" s="125">
        <f>IF(BCS$6=0,RANK(BCS27,BCS$12:BCS$42,0),RANK(BCS27,BCS$12:BCS$42,1))</f>
      </c>
      <c r="BCW27" s="126">
        <v>41.3119376422699</v>
      </c>
      <c r="BCX27" s="126">
        <f>IF(COUNTA(BCW$12:BCW$42)=0,0.6*BCW$5,IF(BCW27="",0,IF(BCW$6=0,IF(BCW27&gt;=BCW$8,BCW$5,IF(BCW27&lt;BCW$6,0,0.6*BCW$5+0.4*BCW$5*(BCW27-BCW$7)/(BCW$8-BCW$7))),IF(BCW27&lt;=BCW$8,BCW$5,IF(BCW27&gt;BCW$6,0,0.6*BCW$5+0.4*BCW$5*(BCW27-BCW$7)/(BCW$8-BCW$7))))))</f>
      </c>
      <c r="BCY27" s="126">
        <f>IF(BCW27&lt;&gt;"",BCW$5,0)</f>
      </c>
      <c r="BCZ27" s="125">
        <f>IF(BCW$6=0,RANK(BCW27,BCW$12:BCW$42,0),RANK(BCW27,BCW$12:BCW$42,1))</f>
      </c>
      <c r="BDA27" s="126">
        <v>11.1426965043495</v>
      </c>
      <c r="BDB27" s="126">
        <f>IF(COUNTA(BDA$12:BDA$42)=0,0.6*BDA$5,IF(BDA27="",0,IF(BDA$6=0,IF(BDA27&gt;=BDA$8,BDA$5,IF(BDA27&lt;BDA$6,0,0.6*BDA$5+0.4*BDA$5*(BDA27-BDA$7)/(BDA$8-BDA$7))),IF(BDA27&lt;=BDA$8,BDA$5,IF(BDA27&gt;BDA$6,0,0.6*BDA$5+0.4*BDA$5*(BDA27-BDA$7)/(BDA$8-BDA$7))))))</f>
      </c>
      <c r="BDC27" s="126">
        <f>IF(BDA27&lt;&gt;"",BDA$5,0)</f>
      </c>
      <c r="BDD27" s="125">
        <f>IF(BDA$6=0,RANK(BDA27,BDA$12:BDA$42,0),RANK(BDA27,BDA$12:BDA$42,1))</f>
      </c>
      <c r="BDE27" s="126">
        <v>98.64</v>
      </c>
      <c r="BDF27" s="126">
        <f>IF(COUNTA(BDE$12:BDE$42)=0,0.6*BDE$5,IF(BDE27="",0,IF(BDE$6=0,IF(BDE27&gt;=BDE$8,BDE$5,IF(BDE27&lt;BDE$6,0,0.6*BDE$5+0.4*BDE$5*(BDE27-BDE$7)/(BDE$8-BDE$7))),IF(BDE27&lt;=BDE$8,BDE$5,IF(BDE27&gt;BDE$6,0,0.6*BDE$5+0.4*BDE$5*(BDE27-BDE$7)/(BDE$8-BDE$7))))))</f>
      </c>
      <c r="BDG27" s="126">
        <f>IF(BDE27&lt;&gt;"",BDE$5,0)</f>
      </c>
      <c r="BDH27" s="125">
        <f>IF(BDE$6=0,RANK(BDE27,BDE$12:BDE$42,0),RANK(BDE27,BDE$12:BDE$42,1))</f>
      </c>
      <c r="BDI27"/>
      <c r="BDJ27" s="126">
        <f>IF(COUNTA(BDI$12:BDI$42)=0,0.6*BDI$5,IF(BDI27="",0,IF(BDI$6=0,IF(BDI27&gt;=BDI$8,BDI$5,IF(BDI27&lt;BDI$6,0,0.6*BDI$5+0.4*BDI$5*(BDI27-BDI$7)/(BDI$8-BDI$7))),IF(BDI27&lt;=BDI$8,BDI$5,IF(BDI27&gt;BDI$6,0,0.6*BDI$5+0.4*BDI$5*(BDI27-BDI$7)/(BDI$8-BDI$7))))))</f>
      </c>
      <c r="BDK27" s="126">
        <f>IF(BDI27&lt;&gt;"",BDI$5,0)</f>
      </c>
      <c r="BDL27" s="125">
        <f>IF(BDI$6=0,RANK(BDI27,BDI$12:BDI$42,0),RANK(BDI27,BDI$12:BDI$42,1))</f>
      </c>
      <c r="BDM27"/>
      <c r="BDN27" s="126">
        <f>IF(COUNTA(BDM$12:BDM$42)=0,0.6*BDM$5,IF(BDM27="",0,IF(BDM$6=0,IF(BDM27&gt;=BDM$8,BDM$5,IF(BDM27&lt;BDM$6,0,0.6*BDM$5+0.4*BDM$5*(BDM27-BDM$7)/(BDM$8-BDM$7))),IF(BDM27&lt;=BDM$8,BDM$5,IF(BDM27&gt;BDM$6,0,0.6*BDM$5+0.4*BDM$5*(BDM27-BDM$7)/(BDM$8-BDM$7))))))</f>
      </c>
      <c r="BDO27" s="126">
        <f>IF(BDM27&lt;&gt;"",BDM$5,0)</f>
      </c>
      <c r="BDP27" s="125">
        <f>IF(BDM$6=0,RANK(BDM27,BDM$12:BDM$42,0),RANK(BDM27,BDM$12:BDM$42,1))</f>
      </c>
      <c r="BDQ27"/>
      <c r="BDR27" s="126">
        <f>IF(COUNTA(BDQ$12:BDQ$42)=0,0.6*BDQ$5,IF(BDQ27="",0,IF(BDQ$6=0,IF(BDQ27&gt;=BDQ$8,BDQ$5,IF(BDQ27&lt;BDQ$6,0,0.6*BDQ$5+0.4*BDQ$5*(BDQ27-BDQ$7)/(BDQ$8-BDQ$7))),IF(BDQ27&lt;=BDQ$8,BDQ$5,IF(BDQ27&gt;BDQ$6,0,0.6*BDQ$5+0.4*BDQ$5*(BDQ27-BDQ$7)/(BDQ$8-BDQ$7))))))</f>
      </c>
      <c r="BDS27" s="126">
        <f>IF(BDQ27&lt;&gt;"",BDQ$5,0)</f>
      </c>
      <c r="BDT27" s="125">
        <f>IF(BDQ$6=0,RANK(BDQ27,BDQ$12:BDQ$42,0),RANK(BDQ27,BDQ$12:BDQ$42,1))</f>
      </c>
      <c r="BDU27"/>
      <c r="BDV27" s="126">
        <f>IF(COUNTA(BDU$12:BDU$42)=0,0.6*BDU$5,IF(BDU27="",0,IF(BDU$6=0,IF(BDU27&gt;=BDU$8,BDU$5,IF(BDU27&lt;BDU$6,0,0.6*BDU$5+0.4*BDU$5*(BDU27-BDU$7)/(BDU$8-BDU$7))),IF(BDU27&lt;=BDU$8,BDU$5,IF(BDU27&gt;BDU$6,0,0.6*BDU$5+0.4*BDU$5*(BDU27-BDU$7)/(BDU$8-BDU$7))))))</f>
      </c>
      <c r="BDW27" s="126">
        <f>IF(BDU27&lt;&gt;"",BDU$5,0)</f>
      </c>
      <c r="BDX27" s="125">
        <f>IF(BDU$6=0,RANK(BDU27,BDU$12:BDU$42,0),RANK(BDU27,BDU$12:BDU$42,1))</f>
      </c>
      <c r="BDY27" s="126">
        <v>98.9962738231531</v>
      </c>
      <c r="BDZ27" s="126">
        <f>IF(COUNTA(BDY$12:BDY$42)=0,0.6*BDY$5,IF(BDY27="",0,IF(BDY$6=0,IF(BDY27&gt;=BDY$8,BDY$5,IF(BDY27&lt;BDY$6,0,0.6*BDY$5+0.4*BDY$5*(BDY27-BDY$7)/(BDY$8-BDY$7))),IF(BDY27&lt;=BDY$8,BDY$5,IF(BDY27&gt;BDY$6,0,0.6*BDY$5+0.4*BDY$5*(BDY27-BDY$7)/(BDY$8-BDY$7))))))</f>
      </c>
      <c r="BEA27" s="126">
        <f>IF(BDY27&lt;&gt;"",BDY$5,0)</f>
      </c>
      <c r="BEB27" s="125">
        <f>IF(BDY$6=0,RANK(BDY27,BDY$12:BDY$42,0),RANK(BDY27,BDY$12:BDY$42,1))</f>
      </c>
      <c r="BEC27" s="126">
        <v>100</v>
      </c>
      <c r="BED27" s="126">
        <f>IF(COUNTA(BEC$12:BEC$42)=0,0.6*BEC$5,IF(BEC27="",0,IF(BEC$6=0,IF(BEC27&gt;=BEC$8,BEC$5,IF(BEC27&lt;BEC$6,0,0.6*BEC$5+0.4*BEC$5*(BEC27-BEC$7)/(BEC$8-BEC$7))),IF(BEC27&lt;=BEC$8,BEC$5,IF(BEC27&gt;BEC$6,0,0.6*BEC$5+0.4*BEC$5*(BEC27-BEC$7)/(BEC$8-BEC$7))))))</f>
      </c>
      <c r="BEE27" s="126">
        <f>IF(BEC27&lt;&gt;"",BEC$5,0)</f>
      </c>
      <c r="BEF27" s="125">
        <f>IF(BEC$6=0,RANK(BEC27,BEC$12:BEC$42,0),RANK(BEC27,BEC$12:BEC$42,1))</f>
      </c>
      <c r="BEG27" s="126">
        <v>1.35344827586207</v>
      </c>
      <c r="BEH27" s="126">
        <f>IF(COUNTA(BEG$12:BEG$42)=0,0.6*BEG$5,IF(BEG27="",0,IF(BEG$6=0,IF(BEG27&gt;=BEG$8,BEG$5,IF(BEG27&lt;BEG$6,0,0.6*BEG$5+0.4*BEG$5*(BEG27-BEG$7)/(BEG$8-BEG$7))),IF(BEG27&lt;=BEG$8,BEG$5,IF(BEG27&gt;BEG$6,0,0.6*BEG$5+0.4*BEG$5*(BEG27-BEG$7)/(BEG$8-BEG$7))))))</f>
      </c>
      <c r="BEI27" s="126">
        <f>IF(BEG27&lt;&gt;"",BEG$5,0)</f>
      </c>
      <c r="BEJ27" s="125">
        <f>IF(BEG$6=0,RANK(BEG27,BEG$12:BEG$42,0),RANK(BEG27,BEG$12:BEG$42,1))</f>
      </c>
      <c r="BEK27" s="126">
        <v>97.9346951904421</v>
      </c>
      <c r="BEL27" s="126">
        <f>IF(COUNTA(BEK$12:BEK$42)=0,0.6*BEK$5,IF(BEK27="",0,IF(BEK$6=0,IF(BEK27&gt;=BEK$8,BEK$5,IF(BEK27&lt;BEK$6,0,0.6*BEK$5+0.4*BEK$5*(BEK27-BEK$7)/(BEK$8-BEK$7))),IF(BEK27&lt;=BEK$8,BEK$5,IF(BEK27&gt;BEK$6,0,0.6*BEK$5+0.4*BEK$5*(BEK27-BEK$7)/(BEK$8-BEK$7))))))</f>
      </c>
      <c r="BEM27" s="126">
        <f>IF(BEK27&lt;&gt;"",BEK$5,0)</f>
      </c>
      <c r="BEN27" s="125">
        <f>IF(BEK$6=0,RANK(BEK27,BEK$12:BEK$42,0),RANK(BEK27,BEK$12:BEK$42,1))</f>
      </c>
      <c r="BEO27" s="126">
        <v>100</v>
      </c>
      <c r="BEP27" s="126">
        <f>IF(COUNTA(BEO$12:BEO$42)=0,0.6*BEO$5,IF(BEO27="",0,IF(BEO$6=0,IF(BEO27&gt;=BEO$8,BEO$5,IF(BEO27&lt;BEO$6,0,0.6*BEO$5+0.4*BEO$5*(BEO27-BEO$7)/(BEO$8-BEO$7))),IF(BEO27&lt;=BEO$8,BEO$5,IF(BEO27&gt;BEO$6,0,0.6*BEO$5+0.4*BEO$5*(BEO27-BEO$7)/(BEO$8-BEO$7))))))</f>
      </c>
      <c r="BEQ27" s="126">
        <f>IF(BEO27&lt;&gt;"",BEO$5,0)</f>
      </c>
      <c r="BER27" s="125">
        <f>IF(BEO$6=0,RANK(BEO27,BEO$12:BEO$42,0),RANK(BEO27,BEO$12:BEO$42,1))</f>
      </c>
      <c r="BES27" s="126">
        <v>1.46759090909091</v>
      </c>
      <c r="BET27" s="126">
        <f>IF(COUNTA(BES$12:BES$42)=0,0.6*BES$5,IF(BES27="",0,IF(BES$6=0,IF(BES27&gt;=BES$8,BES$5,IF(BES27&lt;BES$6,0,0.6*BES$5+0.4*BES$5*(BES27-BES$7)/(BES$8-BES$7))),IF(BES27&lt;=BES$8,BES$5,IF(BES27&gt;BES$6,0,0.6*BES$5+0.4*BES$5*(BES27-BES$7)/(BES$8-BES$7))))))</f>
      </c>
      <c r="BEU27" s="126">
        <f>IF(BES27&lt;&gt;"",BES$5,0)</f>
      </c>
      <c r="BEV27" s="125">
        <f>IF(BES$6=0,RANK(BES27,BES$12:BES$42,0),RANK(BES27,BES$12:BES$42,1))</f>
      </c>
      <c r="BEW27" s="126">
        <v>100</v>
      </c>
      <c r="BEX27" s="126">
        <f>IF(COUNTA(BEW$12:BEW$42)=0,0.6*BEW$5,IF(BEW27="",0,IF(BEW$6=0,IF(BEW27&gt;=BEW$8,BEW$5,IF(BEW27&lt;BEW$6,0,0.6*BEW$5+0.4*BEW$5*(BEW27-BEW$7)/(BEW$8-BEW$7))),IF(BEW27&lt;=BEW$8,BEW$5,IF(BEW27&gt;BEW$6,0,0.6*BEW$5+0.4*BEW$5*(BEW27-BEW$7)/(BEW$8-BEW$7))))))</f>
      </c>
      <c r="BEY27" s="126">
        <f>IF(BEW27&lt;&gt;"",BEW$5,0)</f>
      </c>
      <c r="BEZ27" s="125">
        <f>IF(BEW$6=0,RANK(BEW27,BEW$12:BEW$42,0),RANK(BEW27,BEW$12:BEW$42,1))</f>
      </c>
      <c r="BFA27" s="126">
        <v>0.573604651162791</v>
      </c>
      <c r="BFB27" s="126">
        <f>IF(COUNTA(BFA$12:BFA$42)=0,0.6*BFA$5,IF(BFA27="",0,IF(BFA$6=0,IF(BFA27&gt;=BFA$8,BFA$5,IF(BFA27&lt;BFA$6,0,0.6*BFA$5+0.4*BFA$5*(BFA27-BFA$7)/(BFA$8-BFA$7))),IF(BFA27&lt;=BFA$8,BFA$5,IF(BFA27&gt;BFA$6,0,0.6*BFA$5+0.4*BFA$5*(BFA27-BFA$7)/(BFA$8-BFA$7))))))</f>
      </c>
      <c r="BFC27" s="126">
        <f>IF(BFA27&lt;&gt;"",BFA$5,0)</f>
      </c>
      <c r="BFD27" s="125">
        <f>IF(BFA$6=0,RANK(BFA27,BFA$12:BFA$42,0),RANK(BFA27,BFA$12:BFA$42,1))</f>
      </c>
      <c r="BFE27" s="126">
        <v>0</v>
      </c>
      <c r="BFF27" s="126">
        <f>IF(COUNTA(BFE$12:BFE$42)=0,0.6*BFE$5,IF(BFE27="",0,IF(BFE$6=0,IF(BFE27&gt;=BFE$8,BFE$5,IF(BFE27&lt;BFE$6,0,0.6*BFE$5+0.4*BFE$5*(BFE27-BFE$7)/(BFE$8-BFE$7))),IF(BFE27&lt;=BFE$8,BFE$5,IF(BFE27&gt;BFE$6,0,0.6*BFE$5+0.4*BFE$5*(BFE27-BFE$7)/(BFE$8-BFE$7))))))</f>
      </c>
      <c r="BFG27" s="126">
        <f>IF(BFE27&lt;&gt;"",BFE$5,0)</f>
      </c>
      <c r="BFH27" s="125">
        <f>IF(BFE$6=0,RANK(BFE27,BFE$12:BFE$42,0),RANK(BFE27,BFE$12:BFE$42,1))</f>
      </c>
      <c r="BFI27" s="126">
        <v>42.2904635396137</v>
      </c>
      <c r="BFJ27" s="126">
        <f>IF(COUNTA(BFI$12:BFI$42)=0,0.6*BFI$5,IF(BFI27="",0,IF(BFI$6=0,IF(BFI27&gt;=BFI$8,BFI$5,IF(BFI27&lt;BFI$6,0,0.6*BFI$5+0.4*BFI$5*(BFI27-BFI$7)/(BFI$8-BFI$7))),IF(BFI27&lt;=BFI$8,BFI$5,IF(BFI27&gt;BFI$6,0,0.6*BFI$5+0.4*BFI$5*(BFI27-BFI$7)/(BFI$8-BFI$7))))))</f>
      </c>
      <c r="BFK27" s="126">
        <f>IF(BFI27&lt;&gt;"",BFI$5,0)</f>
      </c>
      <c r="BFL27" s="125">
        <f>IF(BFI$6=0,RANK(BFI27,BFI$12:BFI$42,0),RANK(BFI27,BFI$12:BFI$42,1))</f>
      </c>
      <c r="BFM27" s="126">
        <v>5.49640340218712</v>
      </c>
      <c r="BFN27" s="126">
        <f>IF(COUNTA(BFM$12:BFM$42)=0,0.6*BFM$5,IF(BFM27="",0,IF(BFM$6=0,IF(BFM27&gt;=BFM$8,BFM$5,IF(BFM27&lt;BFM$6,0,0.6*BFM$5+0.4*BFM$5*(BFM27-BFM$7)/(BFM$8-BFM$7))),IF(BFM27&lt;=BFM$8,BFM$5,IF(BFM27&gt;BFM$6,0,0.6*BFM$5+0.4*BFM$5*(BFM27-BFM$7)/(BFM$8-BFM$7))))))</f>
      </c>
      <c r="BFO27" s="126">
        <f>IF(BFM27&lt;&gt;"",BFM$5,0)</f>
      </c>
      <c r="BFP27" s="125">
        <f>IF(BFM$6=0,RANK(BFM27,BFM$12:BFM$42,0),RANK(BFM27,BFM$12:BFM$42,1))</f>
      </c>
      <c r="BFQ27" s="126">
        <v>0.67</v>
      </c>
      <c r="BFR27" s="126">
        <f>IF(COUNTA(BFQ$12:BFQ$42)=0,0.6*BFQ$5,IF(BFQ27="",0,IF(BFQ$6=0,IF(BFQ27&gt;=BFQ$8,BFQ$5,IF(BFQ27&lt;BFQ$6,0,0.6*BFQ$5+0.4*BFQ$5*(BFQ27-BFQ$7)/(BFQ$8-BFQ$7))),IF(BFQ27&lt;=BFQ$8,BFQ$5,IF(BFQ27&gt;BFQ$6,0,0.6*BFQ$5+0.4*BFQ$5*(BFQ27-BFQ$7)/(BFQ$8-BFQ$7))))))</f>
      </c>
      <c r="BFS27" s="126">
        <f>IF(BFQ27&lt;&gt;"",BFQ$5,0)</f>
      </c>
      <c r="BFT27" s="125">
        <f>IF(BFQ$6=0,RANK(BFQ27,BFQ$12:BFQ$42,0),RANK(BFQ27,BFQ$12:BFQ$42,1))</f>
      </c>
      <c r="BFU27" s="126">
        <v>96.69</v>
      </c>
      <c r="BFV27" s="126">
        <f>IF(COUNTA(BFU$12:BFU$42)=0,0.6*BFU$5,IF(BFU27="",0,IF(BFU$6=0,IF(BFU27&gt;=BFU$8,BFU$5,IF(BFU27&lt;BFU$6,0,0.6*BFU$5+0.4*BFU$5*(BFU27-BFU$7)/(BFU$8-BFU$7))),IF(BFU27&lt;=BFU$8,BFU$5,IF(BFU27&gt;BFU$6,0,0.6*BFU$5+0.4*BFU$5*(BFU27-BFU$7)/(BFU$8-BFU$7))))))</f>
      </c>
      <c r="BFW27" s="126">
        <f>IF(BFU27&lt;&gt;"",BFU$5,0)</f>
      </c>
      <c r="BFX27" s="125">
        <f>IF(BFU$6=0,RANK(BFU27,BFU$12:BFU$42,0),RANK(BFU27,BFU$12:BFU$42,1))</f>
      </c>
      <c r="BFY27"/>
      <c r="BFZ27" s="126">
        <f>IF(COUNTA(BFY$12:BFY$42)=0,0.6*BFY$5,IF(BFY27="",0,IF(BFY$6=0,IF(BFY27&gt;=BFY$8,BFY$5,IF(BFY27&lt;BFY$6,0,0.6*BFY$5+0.4*BFY$5*(BFY27-BFY$7)/(BFY$8-BFY$7))),IF(BFY27&lt;=BFY$8,BFY$5,IF(BFY27&gt;BFY$6,0,0.6*BFY$5+0.4*BFY$5*(BFY27-BFY$7)/(BFY$8-BFY$7))))))</f>
      </c>
      <c r="BGA27" s="126">
        <f>IF(BFY27&lt;&gt;"",BFY$5,0)</f>
      </c>
      <c r="BGB27" s="125">
        <f>IF(BFY$6=0,RANK(BFY27,BFY$12:BFY$42,0),RANK(BFY27,BFY$12:BFY$42,1))</f>
      </c>
      <c r="BGC27"/>
      <c r="BGD27" s="126">
        <f>IF(COUNTA(BGC$12:BGC$42)=0,0.6*BGC$5,IF(BGC27="",0,IF(BGC$6=0,IF(BGC27&gt;=BGC$8,BGC$5,IF(BGC27&lt;BGC$6,0,0.6*BGC$5+0.4*BGC$5*(BGC27-BGC$7)/(BGC$8-BGC$7))),IF(BGC27&lt;=BGC$8,BGC$5,IF(BGC27&gt;BGC$6,0,0.6*BGC$5+0.4*BGC$5*(BGC27-BGC$7)/(BGC$8-BGC$7))))))</f>
      </c>
      <c r="BGE27" s="126">
        <f>IF(BGC27&lt;&gt;"",BGC$5,0)</f>
      </c>
      <c r="BGF27" s="125">
        <f>IF(BGC$6=0,RANK(BGC27,BGC$12:BGC$42,0),RANK(BGC27,BGC$12:BGC$42,1))</f>
      </c>
      <c r="BGG27"/>
      <c r="BGH27" s="126">
        <f>IF(COUNTA(BGG$12:BGG$42)=0,0.6*BGG$5,IF(BGG27="",0,IF(BGG$6=0,IF(BGG27&gt;=BGG$8,BGG$5,IF(BGG27&lt;BGG$6,0,0.6*BGG$5+0.4*BGG$5*(BGG27-BGG$7)/(BGG$8-BGG$7))),IF(BGG27&lt;=BGG$8,BGG$5,IF(BGG27&gt;BGG$6,0,0.6*BGG$5+0.4*BGG$5*(BGG27-BGG$7)/(BGG$8-BGG$7))))))</f>
      </c>
      <c r="BGI27" s="126">
        <f>IF(BGG27&lt;&gt;"",BGG$5,0)</f>
      </c>
      <c r="BGJ27" s="125">
        <f>IF(BGG$6=0,RANK(BGG27,BGG$12:BGG$42,0),RANK(BGG27,BGG$12:BGG$42,1))</f>
      </c>
      <c r="BGK27"/>
      <c r="BGL27" s="126">
        <f>IF(COUNTA(BGK$12:BGK$42)=0,0.6*BGK$5,IF(BGK27="",0,IF(BGK$6=0,IF(BGK27&gt;=BGK$8,BGK$5,IF(BGK27&lt;BGK$6,0,0.6*BGK$5+0.4*BGK$5*(BGK27-BGK$7)/(BGK$8-BGK$7))),IF(BGK27&lt;=BGK$8,BGK$5,IF(BGK27&gt;BGK$6,0,0.6*BGK$5+0.4*BGK$5*(BGK27-BGK$7)/(BGK$8-BGK$7))))))</f>
      </c>
      <c r="BGM27" s="126">
        <f>IF(BGK27&lt;&gt;"",BGK$5,0)</f>
      </c>
      <c r="BGN27" s="125">
        <f>IF(BGK$6=0,RANK(BGK27,BGK$12:BGK$42,0),RANK(BGK27,BGK$12:BGK$42,1))</f>
      </c>
      <c r="BGO27" s="126">
        <v>99.9620461775474</v>
      </c>
      <c r="BGP27" s="126">
        <f>IF(COUNTA(BGO$12:BGO$42)=0,0.6*BGO$5,IF(BGO27="",0,IF(BGO$6=0,IF(BGO27&gt;=BGO$8,BGO$5,IF(BGO27&lt;BGO$6,0,0.6*BGO$5+0.4*BGO$5*(BGO27-BGO$7)/(BGO$8-BGO$7))),IF(BGO27&lt;=BGO$8,BGO$5,IF(BGO27&gt;BGO$6,0,0.6*BGO$5+0.4*BGO$5*(BGO27-BGO$7)/(BGO$8-BGO$7))))))</f>
      </c>
      <c r="BGQ27" s="126">
        <f>IF(BGO27&lt;&gt;"",BGO$5,0)</f>
      </c>
      <c r="BGR27" s="125">
        <f>IF(BGO$6=0,RANK(BGO27,BGO$12:BGO$42,0),RANK(BGO27,BGO$12:BGO$42,1))</f>
      </c>
      <c r="BGS27" s="126">
        <v>99.882340561863</v>
      </c>
      <c r="BGT27" s="126">
        <f>IF(COUNTA(BGS$12:BGS$42)=0,0.6*BGS$5,IF(BGS27="",0,IF(BGS$6=0,IF(BGS27&gt;=BGS$8,BGS$5,IF(BGS27&lt;BGS$6,0,0.6*BGS$5+0.4*BGS$5*(BGS27-BGS$7)/(BGS$8-BGS$7))),IF(BGS27&lt;=BGS$8,BGS$5,IF(BGS27&gt;BGS$6,0,0.6*BGS$5+0.4*BGS$5*(BGS27-BGS$7)/(BGS$8-BGS$7))))))</f>
      </c>
      <c r="BGU27" s="126">
        <f>IF(BGS27&lt;&gt;"",BGS$5,0)</f>
      </c>
      <c r="BGV27" s="125">
        <f>IF(BGS$6=0,RANK(BGS27,BGS$12:BGS$42,0),RANK(BGS27,BGS$12:BGS$42,1))</f>
      </c>
      <c r="BGW27" s="126">
        <v>1.45185042405551</v>
      </c>
      <c r="BGX27" s="126">
        <f>IF(COUNTA(BGW$12:BGW$42)=0,0.6*BGW$5,IF(BGW27="",0,IF(BGW$6=0,IF(BGW27&gt;=BGW$8,BGW$5,IF(BGW27&lt;BGW$6,0,0.6*BGW$5+0.4*BGW$5*(BGW27-BGW$7)/(BGW$8-BGW$7))),IF(BGW27&lt;=BGW$8,BGW$5,IF(BGW27&gt;BGW$6,0,0.6*BGW$5+0.4*BGW$5*(BGW27-BGW$7)/(BGW$8-BGW$7))))))</f>
      </c>
      <c r="BGY27" s="126">
        <f>IF(BGW27&lt;&gt;"",BGW$5,0)</f>
      </c>
      <c r="BGZ27" s="125">
        <f>IF(BGW$6=0,RANK(BGW27,BGW$12:BGW$42,0),RANK(BGW27,BGW$12:BGW$42,1))</f>
      </c>
      <c r="BHA27" s="126">
        <v>99.882340561863</v>
      </c>
      <c r="BHB27" s="126">
        <f>IF(COUNTA(BHA$12:BHA$42)=0,0.6*BHA$5,IF(BHA27="",0,IF(BHA$6=0,IF(BHA27&gt;=BHA$8,BHA$5,IF(BHA27&lt;BHA$6,0,0.6*BHA$5+0.4*BHA$5*(BHA27-BHA$7)/(BHA$8-BHA$7))),IF(BHA27&lt;=BHA$8,BHA$5,IF(BHA27&gt;BHA$6,0,0.6*BHA$5+0.4*BHA$5*(BHA27-BHA$7)/(BHA$8-BHA$7))))))</f>
      </c>
      <c r="BHC27" s="126">
        <f>IF(BHA27&lt;&gt;"",BHA$5,0)</f>
      </c>
      <c r="BHD27" s="125">
        <f>IF(BHA$6=0,RANK(BHA27,BHA$12:BHA$42,0),RANK(BHA27,BHA$12:BHA$42,1))</f>
      </c>
      <c r="BHE27" s="126">
        <v>100</v>
      </c>
      <c r="BHF27" s="126">
        <f>IF(COUNTA(BHE$12:BHE$42)=0,0.6*BHE$5,IF(BHE27="",0,IF(BHE$6=0,IF(BHE27&gt;=BHE$8,BHE$5,IF(BHE27&lt;BHE$6,0,0.6*BHE$5+0.4*BHE$5*(BHE27-BHE$7)/(BHE$8-BHE$7))),IF(BHE27&lt;=BHE$8,BHE$5,IF(BHE27&gt;BHE$6,0,0.6*BHE$5+0.4*BHE$5*(BHE27-BHE$7)/(BHE$8-BHE$7))))))</f>
      </c>
      <c r="BHG27" s="126">
        <f>IF(BHE27&lt;&gt;"",BHE$5,0)</f>
      </c>
      <c r="BHH27" s="125">
        <f>IF(BHE$6=0,RANK(BHE27,BHE$12:BHE$42,0),RANK(BHE27,BHE$12:BHE$42,1))</f>
      </c>
      <c r="BHI27" s="126">
        <v>1.74482142857143</v>
      </c>
      <c r="BHJ27" s="126">
        <f>IF(COUNTA(BHI$12:BHI$42)=0,0.6*BHI$5,IF(BHI27="",0,IF(BHI$6=0,IF(BHI27&gt;=BHI$8,BHI$5,IF(BHI27&lt;BHI$6,0,0.6*BHI$5+0.4*BHI$5*(BHI27-BHI$7)/(BHI$8-BHI$7))),IF(BHI27&lt;=BHI$8,BHI$5,IF(BHI27&gt;BHI$6,0,0.6*BHI$5+0.4*BHI$5*(BHI27-BHI$7)/(BHI$8-BHI$7))))))</f>
      </c>
      <c r="BHK27" s="126">
        <f>IF(BHI27&lt;&gt;"",BHI$5,0)</f>
      </c>
      <c r="BHL27" s="125">
        <f>IF(BHI$6=0,RANK(BHI27,BHI$12:BHI$42,0),RANK(BHI27,BHI$12:BHI$42,1))</f>
      </c>
      <c r="BHM27" s="126">
        <v>99.373308870164</v>
      </c>
      <c r="BHN27" s="126">
        <f>IF(COUNTA(BHM$12:BHM$42)=0,0.6*BHM$5,IF(BHM27="",0,IF(BHM$6=0,IF(BHM27&gt;=BHM$8,BHM$5,IF(BHM27&lt;BHM$6,0,0.6*BHM$5+0.4*BHM$5*(BHM27-BHM$7)/(BHM$8-BHM$7))),IF(BHM27&lt;=BHM$8,BHM$5,IF(BHM27&gt;BHM$6,0,0.6*BHM$5+0.4*BHM$5*(BHM27-BHM$7)/(BHM$8-BHM$7))))))</f>
      </c>
      <c r="BHO27" s="126">
        <f>IF(BHM27&lt;&gt;"",BHM$5,0)</f>
      </c>
      <c r="BHP27" s="125">
        <f>IF(BHM$6=0,RANK(BHM27,BHM$12:BHM$42,0),RANK(BHM27,BHM$12:BHM$42,1))</f>
      </c>
      <c r="BHQ27" s="126">
        <v>0.640657894736842</v>
      </c>
      <c r="BHR27" s="126">
        <f>IF(COUNTA(BHQ$12:BHQ$42)=0,0.6*BHQ$5,IF(BHQ27="",0,IF(BHQ$6=0,IF(BHQ27&gt;=BHQ$8,BHQ$5,IF(BHQ27&lt;BHQ$6,0,0.6*BHQ$5+0.4*BHQ$5*(BHQ27-BHQ$7)/(BHQ$8-BHQ$7))),IF(BHQ27&lt;=BHQ$8,BHQ$5,IF(BHQ27&gt;BHQ$6,0,0.6*BHQ$5+0.4*BHQ$5*(BHQ27-BHQ$7)/(BHQ$8-BHQ$7))))))</f>
      </c>
      <c r="BHS27" s="126">
        <f>IF(BHQ27&lt;&gt;"",BHQ$5,0)</f>
      </c>
      <c r="BHT27" s="125">
        <f>IF(BHQ$6=0,RANK(BHQ27,BHQ$12:BHQ$42,0),RANK(BHQ27,BHQ$12:BHQ$42,1))</f>
      </c>
      <c r="BHU27" s="126">
        <v>0</v>
      </c>
      <c r="BHV27" s="126">
        <f>IF(COUNTA(BHU$12:BHU$42)=0,0.6*BHU$5,IF(BHU27="",0,IF(BHU$6=0,IF(BHU27&gt;=BHU$8,BHU$5,IF(BHU27&lt;BHU$6,0,0.6*BHU$5+0.4*BHU$5*(BHU27-BHU$7)/(BHU$8-BHU$7))),IF(BHU27&lt;=BHU$8,BHU$5,IF(BHU27&gt;BHU$6,0,0.6*BHU$5+0.4*BHU$5*(BHU27-BHU$7)/(BHU$8-BHU$7))))))</f>
      </c>
      <c r="BHW27" s="126">
        <f>IF(BHU27&lt;&gt;"",BHU$5,0)</f>
      </c>
      <c r="BHX27" s="125">
        <f>IF(BHU$6=0,RANK(BHU27,BHU$12:BHU$42,0),RANK(BHU27,BHU$12:BHU$42,1))</f>
      </c>
      <c r="BHY27" s="126">
        <v>47.5382992580804</v>
      </c>
      <c r="BHZ27" s="126">
        <f>IF(COUNTA(BHY$12:BHY$42)=0,0.6*BHY$5,IF(BHY27="",0,IF(BHY$6=0,IF(BHY27&gt;=BHY$8,BHY$5,IF(BHY27&lt;BHY$6,0,0.6*BHY$5+0.4*BHY$5*(BHY27-BHY$7)/(BHY$8-BHY$7))),IF(BHY27&lt;=BHY$8,BHY$5,IF(BHY27&gt;BHY$6,0,0.6*BHY$5+0.4*BHY$5*(BHY27-BHY$7)/(BHY$8-BHY$7))))))</f>
      </c>
      <c r="BIA27" s="126">
        <f>IF(BHY27&lt;&gt;"",BHY$5,0)</f>
      </c>
      <c r="BIB27" s="125">
        <f>IF(BHY$6=0,RANK(BHY27,BHY$12:BHY$42,0),RANK(BHY27,BHY$12:BHY$42,1))</f>
      </c>
      <c r="BIC27" s="126">
        <v>5.52100397269041</v>
      </c>
      <c r="BID27" s="126">
        <f>IF(COUNTA(BIC$12:BIC$42)=0,0.6*BIC$5,IF(BIC27="",0,IF(BIC$6=0,IF(BIC27&gt;=BIC$8,BIC$5,IF(BIC27&lt;BIC$6,0,0.6*BIC$5+0.4*BIC$5*(BIC27-BIC$7)/(BIC$8-BIC$7))),IF(BIC27&lt;=BIC$8,BIC$5,IF(BIC27&gt;BIC$6,0,0.6*BIC$5+0.4*BIC$5*(BIC27-BIC$7)/(BIC$8-BIC$7))))))</f>
      </c>
      <c r="BIE27" s="126">
        <f>IF(BIC27&lt;&gt;"",BIC$5,0)</f>
      </c>
      <c r="BIF27" s="125">
        <f>IF(BIC$6=0,RANK(BIC27,BIC$12:BIC$42,0),RANK(BIC27,BIC$12:BIC$42,1))</f>
      </c>
      <c r="BIG27"/>
      <c r="BIH27" s="126">
        <f>IF(COUNTA(BIG$12:BIG$42)=0,0.6*BIG$5,IF(BIG27="",0,IF(BIG$6=0,IF(BIG27&gt;=BIG$8,BIG$5,IF(BIG27&lt;BIG$6,0,0.6*BIG$5+0.4*BIG$5*(BIG27-BIG$7)/(BIG$8-BIG$7))),IF(BIG27&lt;=BIG$8,BIG$5,IF(BIG27&gt;BIG$6,0,0.6*BIG$5+0.4*BIG$5*(BIG27-BIG$7)/(BIG$8-BIG$7))))))</f>
      </c>
      <c r="BII27" s="126">
        <f>IF(BIG27&lt;&gt;"",BIG$5,0)</f>
      </c>
      <c r="BIJ27" s="125">
        <f>IF(BIG$6=0,RANK(BIG27,BIG$12:BIG$42,0),RANK(BIG27,BIG$12:BIG$42,1))</f>
      </c>
      <c r="BIK27"/>
      <c r="BIL27" s="126">
        <f>IF(COUNTA(BIK$12:BIK$42)=0,0.6*BIK$5,IF(BIK27="",0,IF(BIK$6=0,IF(BIK27&gt;=BIK$8,BIK$5,IF(BIK27&lt;BIK$6,0,0.6*BIK$5+0.4*BIK$5*(BIK27-BIK$7)/(BIK$8-BIK$7))),IF(BIK27&lt;=BIK$8,BIK$5,IF(BIK27&gt;BIK$6,0,0.6*BIK$5+0.4*BIK$5*(BIK27-BIK$7)/(BIK$8-BIK$7))))))</f>
      </c>
      <c r="BIM27" s="126">
        <f>IF(BIK27&lt;&gt;"",BIK$5,0)</f>
      </c>
      <c r="BIN27" s="125">
        <f>IF(BIK$6=0,RANK(BIK27,BIK$12:BIK$42,0),RANK(BIK27,BIK$12:BIK$42,1))</f>
      </c>
      <c r="BIO27"/>
      <c r="BIP27" s="126">
        <f>IF(COUNTA(BIO$12:BIO$42)=0,0.6*BIO$5,IF(BIO27="",0,IF(BIO$6=0,IF(BIO27&gt;=BIO$8,BIO$5,IF(BIO27&lt;BIO$6,0,0.6*BIO$5+0.4*BIO$5*(BIO27-BIO$7)/(BIO$8-BIO$7))),IF(BIO27&lt;=BIO$8,BIO$5,IF(BIO27&gt;BIO$6,0,0.6*BIO$5+0.4*BIO$5*(BIO27-BIO$7)/(BIO$8-BIO$7))))))</f>
      </c>
      <c r="BIQ27" s="126">
        <f>IF(BIO27&lt;&gt;"",BIO$5,0)</f>
      </c>
      <c r="BIR27" s="125">
        <f>IF(BIO$6=0,RANK(BIO27,BIO$12:BIO$42,0),RANK(BIO27,BIO$12:BIO$42,1))</f>
      </c>
      <c r="BIS27"/>
      <c r="BIT27" s="126">
        <f>IF(COUNTA(BIS$12:BIS$42)=0,0.6*BIS$5,IF(BIS27="",0,IF(BIS$6=0,IF(BIS27&gt;=BIS$8,BIS$5,IF(BIS27&lt;BIS$6,0,0.6*BIS$5+0.4*BIS$5*(BIS27-BIS$7)/(BIS$8-BIS$7))),IF(BIS27&lt;=BIS$8,BIS$5,IF(BIS27&gt;BIS$6,0,0.6*BIS$5+0.4*BIS$5*(BIS27-BIS$7)/(BIS$8-BIS$7))))))</f>
      </c>
      <c r="BIU27" s="126">
        <f>IF(BIS27&lt;&gt;"",BIS$5,0)</f>
      </c>
      <c r="BIV27" s="125">
        <f>IF(BIS$6=0,RANK(BIS27,BIS$12:BIS$42,0),RANK(BIS27,BIS$12:BIS$42,1))</f>
      </c>
      <c r="BIW27"/>
      <c r="BIX27" s="126">
        <f>IF(COUNTA(BIW$12:BIW$42)=0,0.6*BIW$5,IF(BIW27="",0,IF(BIW$6=0,IF(BIW27&gt;=BIW$8,BIW$5,IF(BIW27&lt;BIW$6,0,0.6*BIW$5+0.4*BIW$5*(BIW27-BIW$7)/(BIW$8-BIW$7))),IF(BIW27&lt;=BIW$8,BIW$5,IF(BIW27&gt;BIW$6,0,0.6*BIW$5+0.4*BIW$5*(BIW27-BIW$7)/(BIW$8-BIW$7))))))</f>
      </c>
      <c r="BIY27" s="126">
        <f>IF(BIW27&lt;&gt;"",BIW$5,0)</f>
      </c>
      <c r="BIZ27" s="125">
        <f>IF(BIW$6=0,RANK(BIW27,BIW$12:BIW$42,0),RANK(BIW27,BIW$12:BIW$42,1))</f>
      </c>
      <c r="BJA27"/>
      <c r="BJB27" s="126">
        <f>IF(COUNTA(BJA$12:BJA$42)=0,0.6*BJA$5,IF(BJA27="",0,IF(BJA$6=0,IF(BJA27&gt;=BJA$8,BJA$5,IF(BJA27&lt;BJA$6,0,0.6*BJA$5+0.4*BJA$5*(BJA27-BJA$7)/(BJA$8-BJA$7))),IF(BJA27&lt;=BJA$8,BJA$5,IF(BJA27&gt;BJA$6,0,0.6*BJA$5+0.4*BJA$5*(BJA27-BJA$7)/(BJA$8-BJA$7))))))</f>
      </c>
      <c r="BJC27" s="126">
        <f>IF(BJA27&lt;&gt;"",BJA$5,0)</f>
      </c>
      <c r="BJD27" s="125">
        <f>IF(BJA$6=0,RANK(BJA27,BJA$12:BJA$42,0),RANK(BJA27,BJA$12:BJA$42,1))</f>
      </c>
      <c r="BJE27"/>
      <c r="BJF27" s="126">
        <f>IF(COUNTA(BJE$12:BJE$42)=0,0.6*BJE$5,IF(BJE27="",0,IF(BJE$6=0,IF(BJE27&gt;=BJE$8,BJE$5,IF(BJE27&lt;BJE$6,0,0.6*BJE$5+0.4*BJE$5*(BJE27-BJE$7)/(BJE$8-BJE$7))),IF(BJE27&lt;=BJE$8,BJE$5,IF(BJE27&gt;BJE$6,0,0.6*BJE$5+0.4*BJE$5*(BJE27-BJE$7)/(BJE$8-BJE$7))))))</f>
      </c>
      <c r="BJG27" s="126">
        <f>IF(BJE27&lt;&gt;"",BJE$5,0)</f>
      </c>
      <c r="BJH27" s="125">
        <f>IF(BJE$6=0,RANK(BJE27,BJE$12:BJE$42,0),RANK(BJE27,BJE$12:BJE$42,1))</f>
      </c>
      <c r="BJI27"/>
      <c r="BJJ27" s="126">
        <f>IF(COUNTA(BJI$12:BJI$42)=0,0.6*BJI$5,IF(BJI27="",0,IF(BJI$6=0,IF(BJI27&gt;=BJI$8,BJI$5,IF(BJI27&lt;BJI$6,0,0.6*BJI$5+0.4*BJI$5*(BJI27-BJI$7)/(BJI$8-BJI$7))),IF(BJI27&lt;=BJI$8,BJI$5,IF(BJI27&gt;BJI$6,0,0.6*BJI$5+0.4*BJI$5*(BJI27-BJI$7)/(BJI$8-BJI$7))))))</f>
      </c>
      <c r="BJK27" s="126">
        <f>IF(BJI27&lt;&gt;"",BJI$5,0)</f>
      </c>
      <c r="BJL27" s="125">
        <f>IF(BJI$6=0,RANK(BJI27,BJI$12:BJI$42,0),RANK(BJI27,BJI$12:BJI$42,1))</f>
      </c>
      <c r="BJM27"/>
      <c r="BJN27" s="126">
        <f>IF(COUNTA(BJM$12:BJM$42)=0,0.6*BJM$5,IF(BJM27="",0,IF(BJM$6=0,IF(BJM27&gt;=BJM$8,BJM$5,IF(BJM27&lt;BJM$6,0,0.6*BJM$5+0.4*BJM$5*(BJM27-BJM$7)/(BJM$8-BJM$7))),IF(BJM27&lt;=BJM$8,BJM$5,IF(BJM27&gt;BJM$6,0,0.6*BJM$5+0.4*BJM$5*(BJM27-BJM$7)/(BJM$8-BJM$7))))))</f>
      </c>
      <c r="BJO27" s="126">
        <f>IF(BJM27&lt;&gt;"",BJM$5,0)</f>
      </c>
      <c r="BJP27" s="125">
        <f>IF(BJM$6=0,RANK(BJM27,BJM$12:BJM$42,0),RANK(BJM27,BJM$12:BJM$42,1))</f>
      </c>
      <c r="BJQ27"/>
      <c r="BJR27" s="126">
        <f>IF(COUNTA(BJQ$12:BJQ$42)=0,0.6*BJQ$5,IF(BJQ27="",0,IF(BJQ$6=0,IF(BJQ27&gt;=BJQ$8,BJQ$5,IF(BJQ27&lt;BJQ$6,0,0.6*BJQ$5+0.4*BJQ$5*(BJQ27-BJQ$7)/(BJQ$8-BJQ$7))),IF(BJQ27&lt;=BJQ$8,BJQ$5,IF(BJQ27&gt;BJQ$6,0,0.6*BJQ$5+0.4*BJQ$5*(BJQ27-BJQ$7)/(BJQ$8-BJQ$7))))))</f>
      </c>
      <c r="BJS27" s="126">
        <f>IF(BJQ27&lt;&gt;"",BJQ$5,0)</f>
      </c>
      <c r="BJT27" s="125">
        <f>IF(BJQ$6=0,RANK(BJQ27,BJQ$12:BJQ$42,0),RANK(BJQ27,BJQ$12:BJQ$42,1))</f>
      </c>
      <c r="BJU27"/>
      <c r="BJV27" s="126">
        <f>IF(COUNTA(BJU$12:BJU$42)=0,0.6*BJU$5,IF(BJU27="",0,IF(BJU$6=0,IF(BJU27&gt;=BJU$8,BJU$5,IF(BJU27&lt;BJU$6,0,0.6*BJU$5+0.4*BJU$5*(BJU27-BJU$7)/(BJU$8-BJU$7))),IF(BJU27&lt;=BJU$8,BJU$5,IF(BJU27&gt;BJU$6,0,0.6*BJU$5+0.4*BJU$5*(BJU27-BJU$7)/(BJU$8-BJU$7))))))</f>
      </c>
      <c r="BJW27" s="126">
        <f>IF(BJU27&lt;&gt;"",BJU$5,0)</f>
      </c>
      <c r="BJX27" s="125">
        <f>IF(BJU$6=0,RANK(BJU27,BJU$12:BJU$42,0),RANK(BJU27,BJU$12:BJU$42,1))</f>
      </c>
      <c r="BJY27" s="126">
        <v>97.02</v>
      </c>
      <c r="BJZ27" s="126">
        <f>IF(COUNTA(BJY$12:BJY$42)=0,0.6*BJY$5,IF(BJY27="",0,IF(BJY$6=0,IF(BJY27&gt;=BJY$8,BJY$5,IF(BJY27&lt;BJY$6,0,0.6*BJY$5+0.4*BJY$5*(BJY27-BJY$7)/(BJY$8-BJY$7))),IF(BJY27&lt;=BJY$8,BJY$5,IF(BJY27&gt;BJY$6,0,0.6*BJY$5+0.4*BJY$5*(BJY27-BJY$7)/(BJY$8-BJY$7))))))</f>
      </c>
      <c r="BKA27" s="126">
        <f>IF(BJY27&lt;&gt;"",BJY$5,0)</f>
      </c>
      <c r="BKB27" s="125">
        <f>IF(BJY$6=0,RANK(BJY27,BJY$12:BJY$42,0),RANK(BJY27,BJY$12:BJY$42,1))</f>
      </c>
      <c r="BKC27"/>
      <c r="BKD27" s="126">
        <f>IF(COUNTA(BKC$12:BKC$42)=0,0.6*BKC$5,IF(BKC27="",0,IF(BKC$6=0,IF(BKC27&gt;=BKC$8,BKC$5,IF(BKC27&lt;BKC$6,0,0.6*BKC$5+0.4*BKC$5*(BKC27-BKC$7)/(BKC$8-BKC$7))),IF(BKC27&lt;=BKC$8,BKC$5,IF(BKC27&gt;BKC$6,0,0.6*BKC$5+0.4*BKC$5*(BKC27-BKC$7)/(BKC$8-BKC$7))))))</f>
      </c>
      <c r="BKE27" s="126">
        <f>IF(BKC27&lt;&gt;"",BKC$5,0)</f>
      </c>
      <c r="BKF27" s="125">
        <f>IF(BKC$6=0,RANK(BKC27,BKC$12:BKC$42,0),RANK(BKC27,BKC$12:BKC$42,1))</f>
      </c>
      <c r="BKG27"/>
      <c r="BKH27" s="126">
        <f>IF(COUNTA(BKG$12:BKG$42)=0,0.6*BKG$5,IF(BKG27="",0,IF(BKG$6=0,IF(BKG27&gt;=BKG$8,BKG$5,IF(BKG27&lt;BKG$6,0,0.6*BKG$5+0.4*BKG$5*(BKG27-BKG$7)/(BKG$8-BKG$7))),IF(BKG27&lt;=BKG$8,BKG$5,IF(BKG27&gt;BKG$6,0,0.6*BKG$5+0.4*BKG$5*(BKG27-BKG$7)/(BKG$8-BKG$7))))))</f>
      </c>
      <c r="BKI27" s="126">
        <f>IF(BKG27&lt;&gt;"",BKG$5,0)</f>
      </c>
      <c r="BKJ27" s="125">
        <f>IF(BKG$6=0,RANK(BKG27,BKG$12:BKG$42,0),RANK(BKG27,BKG$12:BKG$42,1))</f>
      </c>
      <c r="BKK27"/>
      <c r="BKL27" s="126">
        <f>IF(COUNTA(BKK$12:BKK$42)=0,0.6*BKK$5,IF(BKK27="",0,IF(BKK$6=0,IF(BKK27&gt;=BKK$8,BKK$5,IF(BKK27&lt;BKK$6,0,0.6*BKK$5+0.4*BKK$5*(BKK27-BKK$7)/(BKK$8-BKK$7))),IF(BKK27&lt;=BKK$8,BKK$5,IF(BKK27&gt;BKK$6,0,0.6*BKK$5+0.4*BKK$5*(BKK27-BKK$7)/(BKK$8-BKK$7))))))</f>
      </c>
      <c r="BKM27" s="126">
        <f>IF(BKK27&lt;&gt;"",BKK$5,0)</f>
      </c>
      <c r="BKN27" s="125">
        <f>IF(BKK$6=0,RANK(BKK27,BKK$12:BKK$42,0),RANK(BKK27,BKK$12:BKK$42,1))</f>
      </c>
      <c r="BKO27" s="126">
        <v>99.467082017976</v>
      </c>
      <c r="BKP27" s="126">
        <f>IF(COUNTA(BKO$12:BKO$42)=0,0.6*BKO$5,IF(BKO27="",0,IF(BKO$6=0,IF(BKO27&gt;=BKO$8,BKO$5,IF(BKO27&lt;BKO$6,0,0.6*BKO$5+0.4*BKO$5*(BKO27-BKO$7)/(BKO$8-BKO$7))),IF(BKO27&lt;=BKO$8,BKO$5,IF(BKO27&gt;BKO$6,0,0.6*BKO$5+0.4*BKO$5*(BKO27-BKO$7)/(BKO$8-BKO$7))))))</f>
      </c>
      <c r="BKQ27" s="126">
        <f>IF(BKO27&lt;&gt;"",BKO$5,0)</f>
      </c>
      <c r="BKR27" s="125">
        <f>IF(BKO$6=0,RANK(BKO27,BKO$12:BKO$42,0),RANK(BKO27,BKO$12:BKO$42,1))</f>
      </c>
      <c r="BKS27" s="126">
        <v>100</v>
      </c>
      <c r="BKT27" s="126">
        <f>IF(COUNTA(BKS$12:BKS$42)=0,0.6*BKS$5,IF(BKS27="",0,IF(BKS$6=0,IF(BKS27&gt;=BKS$8,BKS$5,IF(BKS27&lt;BKS$6,0,0.6*BKS$5+0.4*BKS$5*(BKS27-BKS$7)/(BKS$8-BKS$7))),IF(BKS27&lt;=BKS$8,BKS$5,IF(BKS27&gt;BKS$6,0,0.6*BKS$5+0.4*BKS$5*(BKS27-BKS$7)/(BKS$8-BKS$7))))))</f>
      </c>
      <c r="BKU27" s="126">
        <f>IF(BKS27&lt;&gt;"",BKS$5,0)</f>
      </c>
      <c r="BKV27" s="125">
        <f>IF(BKS$6=0,RANK(BKS27,BKS$12:BKS$42,0),RANK(BKS27,BKS$12:BKS$42,1))</f>
      </c>
      <c r="BKW27" s="126">
        <v>1.51413245033113</v>
      </c>
      <c r="BKX27" s="126">
        <f>IF(COUNTA(BKW$12:BKW$42)=0,0.6*BKW$5,IF(BKW27="",0,IF(BKW$6=0,IF(BKW27&gt;=BKW$8,BKW$5,IF(BKW27&lt;BKW$6,0,0.6*BKW$5+0.4*BKW$5*(BKW27-BKW$7)/(BKW$8-BKW$7))),IF(BKW27&lt;=BKW$8,BKW$5,IF(BKW27&gt;BKW$6,0,0.6*BKW$5+0.4*BKW$5*(BKW27-BKW$7)/(BKW$8-BKW$7))))))</f>
      </c>
      <c r="BKY27" s="126">
        <f>IF(BKW27&lt;&gt;"",BKW$5,0)</f>
      </c>
      <c r="BKZ27" s="125">
        <f>IF(BKW$6=0,RANK(BKW27,BKW$12:BKW$42,0),RANK(BKW27,BKW$12:BKW$42,1))</f>
      </c>
      <c r="BLA27" s="126">
        <v>99.7264446583639</v>
      </c>
      <c r="BLB27" s="126">
        <f>IF(COUNTA(BLA$12:BLA$42)=0,0.6*BLA$5,IF(BLA27="",0,IF(BLA$6=0,IF(BLA27&gt;=BLA$8,BLA$5,IF(BLA27&lt;BLA$6,0,0.6*BLA$5+0.4*BLA$5*(BLA27-BLA$7)/(BLA$8-BLA$7))),IF(BLA27&lt;=BLA$8,BLA$5,IF(BLA27&gt;BLA$6,0,0.6*BLA$5+0.4*BLA$5*(BLA27-BLA$7)/(BLA$8-BLA$7))))))</f>
      </c>
      <c r="BLC27" s="126">
        <f>IF(BLA27&lt;&gt;"",BLA$5,0)</f>
      </c>
      <c r="BLD27" s="125">
        <f>IF(BLA$6=0,RANK(BLA27,BLA$12:BLA$42,0),RANK(BLA27,BLA$12:BLA$42,1))</f>
      </c>
      <c r="BLE27" s="126">
        <v>100</v>
      </c>
      <c r="BLF27" s="126">
        <f>IF(COUNTA(BLE$12:BLE$42)=0,0.6*BLE$5,IF(BLE27="",0,IF(BLE$6=0,IF(BLE27&gt;=BLE$8,BLE$5,IF(BLE27&lt;BLE$6,0,0.6*BLE$5+0.4*BLE$5*(BLE27-BLE$7)/(BLE$8-BLE$7))),IF(BLE27&lt;=BLE$8,BLE$5,IF(BLE27&gt;BLE$6,0,0.6*BLE$5+0.4*BLE$5*(BLE27-BLE$7)/(BLE$8-BLE$7))))))</f>
      </c>
      <c r="BLG27" s="126">
        <f>IF(BLE27&lt;&gt;"",BLE$5,0)</f>
      </c>
      <c r="BLH27" s="125">
        <f>IF(BLE$6=0,RANK(BLE27,BLE$12:BLE$42,0),RANK(BLE27,BLE$12:BLE$42,1))</f>
      </c>
      <c r="BLI27" s="126">
        <v>1.87732075471698</v>
      </c>
      <c r="BLJ27" s="126">
        <f>IF(COUNTA(BLI$12:BLI$42)=0,0.6*BLI$5,IF(BLI27="",0,IF(BLI$6=0,IF(BLI27&gt;=BLI$8,BLI$5,IF(BLI27&lt;BLI$6,0,0.6*BLI$5+0.4*BLI$5*(BLI27-BLI$7)/(BLI$8-BLI$7))),IF(BLI27&lt;=BLI$8,BLI$5,IF(BLI27&gt;BLI$6,0,0.6*BLI$5+0.4*BLI$5*(BLI27-BLI$7)/(BLI$8-BLI$7))))))</f>
      </c>
      <c r="BLK27" s="126">
        <f>IF(BLI27&lt;&gt;"",BLI$5,0)</f>
      </c>
      <c r="BLL27" s="125">
        <f>IF(BLI$6=0,RANK(BLI27,BLI$12:BLI$42,0),RANK(BLI27,BLI$12:BLI$42,1))</f>
      </c>
      <c r="BLM27" s="126">
        <v>100</v>
      </c>
      <c r="BLN27" s="126">
        <f>IF(COUNTA(BLM$12:BLM$42)=0,0.6*BLM$5,IF(BLM27="",0,IF(BLM$6=0,IF(BLM27&gt;=BLM$8,BLM$5,IF(BLM27&lt;BLM$6,0,0.6*BLM$5+0.4*BLM$5*(BLM27-BLM$7)/(BLM$8-BLM$7))),IF(BLM27&lt;=BLM$8,BLM$5,IF(BLM27&gt;BLM$6,0,0.6*BLM$5+0.4*BLM$5*(BLM27-BLM$7)/(BLM$8-BLM$7))))))</f>
      </c>
      <c r="BLO27" s="126">
        <f>IF(BLM27&lt;&gt;"",BLM$5,0)</f>
      </c>
      <c r="BLP27" s="125">
        <f>IF(BLM$6=0,RANK(BLM27,BLM$12:BLM$42,0),RANK(BLM27,BLM$12:BLM$42,1))</f>
      </c>
      <c r="BLQ27" s="126">
        <v>0.545437262357415</v>
      </c>
      <c r="BLR27" s="126">
        <f>IF(COUNTA(BLQ$12:BLQ$42)=0,0.6*BLQ$5,IF(BLQ27="",0,IF(BLQ$6=0,IF(BLQ27&gt;=BLQ$8,BLQ$5,IF(BLQ27&lt;BLQ$6,0,0.6*BLQ$5+0.4*BLQ$5*(BLQ27-BLQ$7)/(BLQ$8-BLQ$7))),IF(BLQ27&lt;=BLQ$8,BLQ$5,IF(BLQ27&gt;BLQ$6,0,0.6*BLQ$5+0.4*BLQ$5*(BLQ27-BLQ$7)/(BLQ$8-BLQ$7))))))</f>
      </c>
      <c r="BLS27" s="126">
        <f>IF(BLQ27&lt;&gt;"",BLQ$5,0)</f>
      </c>
      <c r="BLT27" s="125">
        <f>IF(BLQ$6=0,RANK(BLQ27,BLQ$12:BLQ$42,0),RANK(BLQ27,BLQ$12:BLQ$42,1))</f>
      </c>
      <c r="BLU27" s="126">
        <v>0</v>
      </c>
      <c r="BLV27" s="126">
        <f>IF(COUNTA(BLU$12:BLU$42)=0,0.6*BLU$5,IF(BLU27="",0,IF(BLU$6=0,IF(BLU27&gt;=BLU$8,BLU$5,IF(BLU27&lt;BLU$6,0,0.6*BLU$5+0.4*BLU$5*(BLU27-BLU$7)/(BLU$8-BLU$7))),IF(BLU27&lt;=BLU$8,BLU$5,IF(BLU27&gt;BLU$6,0,0.6*BLU$5+0.4*BLU$5*(BLU27-BLU$7)/(BLU$8-BLU$7))))))</f>
      </c>
      <c r="BLW27" s="126">
        <f>IF(BLU27&lt;&gt;"",BLU$5,0)</f>
      </c>
      <c r="BLX27" s="125">
        <f>IF(BLU$6=0,RANK(BLU27,BLU$12:BLU$42,0),RANK(BLU27,BLU$12:BLU$42,1))</f>
      </c>
      <c r="BLY27" s="126">
        <v>51.5990794553478</v>
      </c>
      <c r="BLZ27" s="126">
        <f>IF(COUNTA(BLY$12:BLY$42)=0,0.6*BLY$5,IF(BLY27="",0,IF(BLY$6=0,IF(BLY27&gt;=BLY$8,BLY$5,IF(BLY27&lt;BLY$6,0,0.6*BLY$5+0.4*BLY$5*(BLY27-BLY$7)/(BLY$8-BLY$7))),IF(BLY27&lt;=BLY$8,BLY$5,IF(BLY27&gt;BLY$6,0,0.6*BLY$5+0.4*BLY$5*(BLY27-BLY$7)/(BLY$8-BLY$7))))))</f>
      </c>
      <c r="BMA27" s="126">
        <f>IF(BLY27&lt;&gt;"",BLY$5,0)</f>
      </c>
      <c r="BMB27" s="125">
        <f>IF(BLY$6=0,RANK(BLY27,BLY$12:BLY$42,0),RANK(BLY27,BLY$12:BLY$42,1))</f>
      </c>
      <c r="BMC27" s="126">
        <v>5.80262387175322</v>
      </c>
      <c r="BMD27" s="126">
        <f>IF(COUNTA(BMC$12:BMC$42)=0,0.6*BMC$5,IF(BMC27="",0,IF(BMC$6=0,IF(BMC27&gt;=BMC$8,BMC$5,IF(BMC27&lt;BMC$6,0,0.6*BMC$5+0.4*BMC$5*(BMC27-BMC$7)/(BMC$8-BMC$7))),IF(BMC27&lt;=BMC$8,BMC$5,IF(BMC27&gt;BMC$6,0,0.6*BMC$5+0.4*BMC$5*(BMC27-BMC$7)/(BMC$8-BMC$7))))))</f>
      </c>
      <c r="BME27" s="126">
        <f>IF(BMC27&lt;&gt;"",BMC$5,0)</f>
      </c>
      <c r="BMF27" s="125">
        <f>IF(BMC$6=0,RANK(BMC27,BMC$12:BMC$42,0),RANK(BMC27,BMC$12:BMC$42,1))</f>
      </c>
      <c r="BMG27" s="126">
        <v>9.53</v>
      </c>
      <c r="BMH27" s="126">
        <f>IF(COUNTA(BMG$12:BMG$42)=0,0.6*BMG$5,IF(BMG27="",0,IF(AND(BMG27&gt;=BMG$7,BMG27&lt;=BMG$8),BMG$5,0)))</f>
      </c>
      <c r="BMI27" s="126">
        <f>IF(BMG27&lt;&gt;"",BMG$5,0)</f>
      </c>
      <c r="BMJ27" s="125">
        <f>IF(BMG$6=0,RANK(BMG27,BMG$12:BMG$42,0),RANK(BMG27,BMG$12:BMG$42,1))</f>
      </c>
      <c r="BMK27" s="126">
        <v>97.84</v>
      </c>
      <c r="BML27" s="126">
        <f>IF(COUNTA(BMK$12:BMK$42)=0,0.6*BMK$5,IF(BMK27="",0,IF(BMK$6=0,IF(BMK27&gt;=BMK$8,BMK$5,IF(BMK27&lt;BMK$6,0,0.6*BMK$5+0.4*BMK$5*(BMK27-BMK$7)/(BMK$8-BMK$7))),IF(BMK27&lt;=BMK$8,BMK$5,IF(BMK27&gt;BMK$6,0,0.6*BMK$5+0.4*BMK$5*(BMK27-BMK$7)/(BMK$8-BMK$7))))))</f>
      </c>
      <c r="BMM27" s="126">
        <f>IF(BMK27&lt;&gt;"",BMK$5,0)</f>
      </c>
      <c r="BMN27" s="125">
        <f>IF(BMK$6=0,RANK(BMK27,BMK$12:BMK$42,0),RANK(BMK27,BMK$12:BMK$42,1))</f>
      </c>
      <c r="BMO27"/>
      <c r="BMP27" s="126">
        <f>IF(COUNTA(BMO$12:BMO$42)=0,0.6*BMO$5,IF(BMO27="",0,IF(BMO$6=0,IF(BMO27&gt;=BMO$8,BMO$5,IF(BMO27&lt;BMO$6,0,0.6*BMO$5+0.4*BMO$5*(BMO27-BMO$7)/(BMO$8-BMO$7))),IF(BMO27&lt;=BMO$8,BMO$5,IF(BMO27&gt;BMO$6,0,0.6*BMO$5+0.4*BMO$5*(BMO27-BMO$7)/(BMO$8-BMO$7))))))</f>
      </c>
      <c r="BMQ27" s="126">
        <f>IF(BMO27&lt;&gt;"",BMO$5,0)</f>
      </c>
      <c r="BMR27" s="125">
        <f>IF(BMO$6=0,RANK(BMO27,BMO$12:BMO$42,0),RANK(BMO27,BMO$12:BMO$42,1))</f>
      </c>
      <c r="BMS27"/>
      <c r="BMT27" s="126">
        <f>IF(COUNTA(BMS$12:BMS$42)=0,0.6*BMS$5,IF(BMS27="",0,IF(BMS$6=0,IF(BMS27&gt;=BMS$8,BMS$5,IF(BMS27&lt;BMS$6,0,0.6*BMS$5+0.4*BMS$5*(BMS27-BMS$7)/(BMS$8-BMS$7))),IF(BMS27&lt;=BMS$8,BMS$5,IF(BMS27&gt;BMS$6,0,0.6*BMS$5+0.4*BMS$5*(BMS27-BMS$7)/(BMS$8-BMS$7))))))</f>
      </c>
      <c r="BMU27" s="126">
        <f>IF(BMS27&lt;&gt;"",BMS$5,0)</f>
      </c>
      <c r="BMV27" s="125">
        <f>IF(BMS$6=0,RANK(BMS27,BMS$12:BMS$42,0),RANK(BMS27,BMS$12:BMS$42,1))</f>
      </c>
      <c r="BMW27"/>
      <c r="BMX27" s="126">
        <f>IF(COUNTA(BMW$12:BMW$42)=0,0.6*BMW$5,IF(BMW27="",0,IF(BMW$6=0,IF(BMW27&gt;=BMW$8,BMW$5,IF(BMW27&lt;BMW$6,0,0.6*BMW$5+0.4*BMW$5*(BMW27-BMW$7)/(BMW$8-BMW$7))),IF(BMW27&lt;=BMW$8,BMW$5,IF(BMW27&gt;BMW$6,0,0.6*BMW$5+0.4*BMW$5*(BMW27-BMW$7)/(BMW$8-BMW$7))))))</f>
      </c>
      <c r="BMY27" s="126">
        <f>IF(BMW27&lt;&gt;"",BMW$5,0)</f>
      </c>
      <c r="BMZ27" s="125">
        <f>IF(BMW$6=0,RANK(BMW27,BMW$12:BMW$42,0),RANK(BMW27,BMW$12:BMW$42,1))</f>
      </c>
      <c r="BNA27" s="126">
        <v>99.4463073209976</v>
      </c>
      <c r="BNB27" s="126">
        <f>IF(COUNTA(BNA$12:BNA$42)=0,0.6*BNA$5,IF(BNA27="",0,IF(BNA$6=0,IF(BNA27&gt;=BNA$8,BNA$5,IF(BNA27&lt;BNA$6,0,0.6*BNA$5+0.4*BNA$5*(BNA27-BNA$7)/(BNA$8-BNA$7))),IF(BNA27&lt;=BNA$8,BNA$5,IF(BNA27&gt;BNA$6,0,0.6*BNA$5+0.4*BNA$5*(BNA27-BNA$7)/(BNA$8-BNA$7))))))</f>
      </c>
      <c r="BNC27" s="126">
        <f>IF(BNA27&lt;&gt;"",BNA$5,0)</f>
      </c>
      <c r="BND27" s="125">
        <f>IF(BNA$6=0,RANK(BNA27,BNA$12:BNA$42,0),RANK(BNA27,BNA$12:BNA$42,1))</f>
      </c>
      <c r="BNE27" s="126">
        <v>100</v>
      </c>
      <c r="BNF27" s="126">
        <f>IF(COUNTA(BNE$12:BNE$42)=0,0.6*BNE$5,IF(BNE27="",0,IF(BNE$6=0,IF(BNE27&gt;=BNE$8,BNE$5,IF(BNE27&lt;BNE$6,0,0.6*BNE$5+0.4*BNE$5*(BNE27-BNE$7)/(BNE$8-BNE$7))),IF(BNE27&lt;=BNE$8,BNE$5,IF(BNE27&gt;BNE$6,0,0.6*BNE$5+0.4*BNE$5*(BNE27-BNE$7)/(BNE$8-BNE$7))))))</f>
      </c>
      <c r="BNG27" s="126">
        <f>IF(BNE27&lt;&gt;"",BNE$5,0)</f>
      </c>
      <c r="BNH27" s="125">
        <f>IF(BNE$6=0,RANK(BNE27,BNE$12:BNE$42,0),RANK(BNE27,BNE$12:BNE$42,1))</f>
      </c>
      <c r="BNI27" s="126">
        <v>0.0140474940334129</v>
      </c>
      <c r="BNJ27" s="126">
        <f>IF(COUNTA(BNI$12:BNI$42)=0,0.6*BNI$5,IF(BNI27="",0,IF(BNI$6=0,IF(BNI27&gt;=BNI$8,BNI$5,IF(BNI27&lt;BNI$6,0,0.6*BNI$5+0.4*BNI$5*(BNI27-BNI$7)/(BNI$8-BNI$7))),IF(BNI27&lt;=BNI$8,BNI$5,IF(BNI27&gt;BNI$6,0,0.6*BNI$5+0.4*BNI$5*(BNI27-BNI$7)/(BNI$8-BNI$7))))))</f>
      </c>
      <c r="BNK27" s="126">
        <f>IF(BNI27&lt;&gt;"",BNI$5,0)</f>
      </c>
      <c r="BNL27" s="125">
        <f>IF(BNI$6=0,RANK(BNI27,BNI$12:BNI$42,0),RANK(BNI27,BNI$12:BNI$42,1))</f>
      </c>
      <c r="BNM27" s="126">
        <v>99.3422818791946</v>
      </c>
      <c r="BNN27" s="126">
        <f>IF(COUNTA(BNM$12:BNM$42)=0,0.6*BNM$5,IF(BNM27="",0,IF(BNM$6=0,IF(BNM27&gt;=BNM$8,BNM$5,IF(BNM27&lt;BNM$6,0,0.6*BNM$5+0.4*BNM$5*(BNM27-BNM$7)/(BNM$8-BNM$7))),IF(BNM27&lt;=BNM$8,BNM$5,IF(BNM27&gt;BNM$6,0,0.6*BNM$5+0.4*BNM$5*(BNM27-BNM$7)/(BNM$8-BNM$7))))))</f>
      </c>
      <c r="BNO27" s="126">
        <f>IF(BNM27&lt;&gt;"",BNM$5,0)</f>
      </c>
      <c r="BNP27" s="125">
        <f>IF(BNM$6=0,RANK(BNM27,BNM$12:BNM$42,0),RANK(BNM27,BNM$12:BNM$42,1))</f>
      </c>
      <c r="BNQ27" s="126">
        <v>100</v>
      </c>
      <c r="BNR27" s="126">
        <f>IF(COUNTA(BNQ$12:BNQ$42)=0,0.6*BNQ$5,IF(BNQ27="",0,IF(BNQ$6=0,IF(BNQ27&gt;=BNQ$8,BNQ$5,IF(BNQ27&lt;BNQ$6,0,0.6*BNQ$5+0.4*BNQ$5*(BNQ27-BNQ$7)/(BNQ$8-BNQ$7))),IF(BNQ27&lt;=BNQ$8,BNQ$5,IF(BNQ27&gt;BNQ$6,0,0.6*BNQ$5+0.4*BNQ$5*(BNQ27-BNQ$7)/(BNQ$8-BNQ$7))))))</f>
      </c>
      <c r="BNS27" s="126">
        <f>IF(BNQ27&lt;&gt;"",BNQ$5,0)</f>
      </c>
      <c r="BNT27" s="125">
        <f>IF(BNQ$6=0,RANK(BNQ27,BNQ$12:BNQ$42,0),RANK(BNQ27,BNQ$12:BNQ$42,1))</f>
      </c>
      <c r="BNU27" s="126">
        <v>2.09796638655462</v>
      </c>
      <c r="BNV27" s="126">
        <f>IF(COUNTA(BNU$12:BNU$42)=0,0.6*BNU$5,IF(BNU27="",0,IF(BNU$6=0,IF(BNU27&gt;=BNU$8,BNU$5,IF(BNU27&lt;BNU$6,0,0.6*BNU$5+0.4*BNU$5*(BNU27-BNU$7)/(BNU$8-BNU$7))),IF(BNU27&lt;=BNU$8,BNU$5,IF(BNU27&gt;BNU$6,0,0.6*BNU$5+0.4*BNU$5*(BNU27-BNU$7)/(BNU$8-BNU$7))))))</f>
      </c>
      <c r="BNW27" s="126">
        <f>IF(BNU27&lt;&gt;"",BNU$5,0)</f>
      </c>
      <c r="BNX27" s="125">
        <f>IF(BNU$6=0,RANK(BNU27,BNU$12:BNU$42,0),RANK(BNU27,BNU$12:BNU$42,1))</f>
      </c>
      <c r="BNY27" s="126">
        <v>98.6491866950613</v>
      </c>
      <c r="BNZ27" s="126">
        <f>IF(COUNTA(BNY$12:BNY$42)=0,0.6*BNY$5,IF(BNY27="",0,IF(BNY$6=0,IF(BNY27&gt;=BNY$8,BNY$5,IF(BNY27&lt;BNY$6,0,0.6*BNY$5+0.4*BNY$5*(BNY27-BNY$7)/(BNY$8-BNY$7))),IF(BNY27&lt;=BNY$8,BNY$5,IF(BNY27&gt;BNY$6,0,0.6*BNY$5+0.4*BNY$5*(BNY27-BNY$7)/(BNY$8-BNY$7))))))</f>
      </c>
      <c r="BOA27" s="126">
        <f>IF(BNY27&lt;&gt;"",BNY$5,0)</f>
      </c>
      <c r="BOB27" s="125">
        <f>IF(BNY$6=0,RANK(BNY27,BNY$12:BNY$42,0),RANK(BNY27,BNY$12:BNY$42,1))</f>
      </c>
      <c r="BOC27" s="126">
        <v>0.584252873563218</v>
      </c>
      <c r="BOD27" s="126">
        <f>IF(COUNTA(BOC$12:BOC$42)=0,0.6*BOC$5,IF(BOC27="",0,IF(BOC$6=0,IF(BOC27&gt;=BOC$8,BOC$5,IF(BOC27&lt;BOC$6,0,0.6*BOC$5+0.4*BOC$5*(BOC27-BOC$7)/(BOC$8-BOC$7))),IF(BOC27&lt;=BOC$8,BOC$5,IF(BOC27&gt;BOC$6,0,0.6*BOC$5+0.4*BOC$5*(BOC27-BOC$7)/(BOC$8-BOC$7))))))</f>
      </c>
      <c r="BOE27" s="126">
        <f>IF(BOC27&lt;&gt;"",BOC$5,0)</f>
      </c>
      <c r="BOF27" s="125">
        <f>IF(BOC$6=0,RANK(BOC27,BOC$12:BOC$42,0),RANK(BOC27,BOC$12:BOC$42,1))</f>
      </c>
      <c r="BOG27" s="126">
        <v>0</v>
      </c>
      <c r="BOH27" s="126">
        <f>IF(COUNTA(BOG$12:BOG$42)=0,0.6*BOG$5,IF(BOG27="",0,IF(BOG$6=0,IF(BOG27&gt;=BOG$8,BOG$5,IF(BOG27&lt;BOG$6,0,0.6*BOG$5+0.4*BOG$5*(BOG27-BOG$7)/(BOG$8-BOG$7))),IF(BOG27&lt;=BOG$8,BOG$5,IF(BOG27&gt;BOG$6,0,0.6*BOG$5+0.4*BOG$5*(BOG27-BOG$7)/(BOG$8-BOG$7))))))</f>
      </c>
      <c r="BOI27" s="126">
        <f>IF(BOG27&lt;&gt;"",BOG$5,0)</f>
      </c>
      <c r="BOJ27" s="125">
        <f>IF(BOG$6=0,RANK(BOG27,BOG$12:BOG$42,0),RANK(BOG27,BOG$12:BOG$42,1))</f>
      </c>
      <c r="BOK27" s="126">
        <v>58.5118087659467</v>
      </c>
      <c r="BOL27" s="126">
        <f>IF(COUNTA(BOK$12:BOK$42)=0,0.6*BOK$5,IF(BOK27="",0,IF(BOK$6=0,IF(BOK27&gt;=BOK$8,BOK$5,IF(BOK27&lt;BOK$6,0,0.6*BOK$5+0.4*BOK$5*(BOK27-BOK$7)/(BOK$8-BOK$7))),IF(BOK27&lt;=BOK$8,BOK$5,IF(BOK27&gt;BOK$6,0,0.6*BOK$5+0.4*BOK$5*(BOK27-BOK$7)/(BOK$8-BOK$7))))))</f>
      </c>
      <c r="BOM27" s="126">
        <f>IF(BOK27&lt;&gt;"",BOK$5,0)</f>
      </c>
      <c r="BON27" s="125">
        <f>IF(BOK$6=0,RANK(BOK27,BOK$12:BOK$42,0),RANK(BOK27,BOK$12:BOK$42,1))</f>
      </c>
      <c r="BOO27" s="126">
        <v>5.93982475975127</v>
      </c>
      <c r="BOP27" s="126">
        <f>IF(COUNTA(BOO$12:BOO$42)=0,0.6*BOO$5,IF(BOO27="",0,IF(BOO$6=0,IF(BOO27&gt;=BOO$8,BOO$5,IF(BOO27&lt;BOO$6,0,0.6*BOO$5+0.4*BOO$5*(BOO27-BOO$7)/(BOO$8-BOO$7))),IF(BOO27&lt;=BOO$8,BOO$5,IF(BOO27&gt;BOO$6,0,0.6*BOO$5+0.4*BOO$5*(BOO27-BOO$7)/(BOO$8-BOO$7))))))</f>
      </c>
      <c r="BOQ27" s="126">
        <f>IF(BOO27&lt;&gt;"",BOO$5,0)</f>
      </c>
      <c r="BOR27" s="125">
        <f>IF(BOO$6=0,RANK(BOO27,BOO$12:BOO$42,0),RANK(BOO27,BOO$12:BOO$42,1))</f>
      </c>
      <c r="BOS27" s="126">
        <v>98.85</v>
      </c>
      <c r="BOT27" s="126">
        <f>IF(COUNTA(BOS$12:BOS$42)=0,0.6*BOS$5,IF(BOS27="",0,IF(BOS$6=0,IF(BOS27&gt;=BOS$8,BOS$5,IF(BOS27&lt;BOS$6,0,0.6*BOS$5+0.4*BOS$5*(BOS27-BOS$7)/(BOS$8-BOS$7))),IF(BOS27&lt;=BOS$8,BOS$5,IF(BOS27&gt;BOS$6,0,0.6*BOS$5+0.4*BOS$5*(BOS27-BOS$7)/(BOS$8-BOS$7))))))</f>
      </c>
      <c r="BOU27" s="126">
        <f>IF(BOS27&lt;&gt;"",BOS$5,0)</f>
      </c>
      <c r="BOV27" s="125">
        <f>IF(BOS$6=0,RANK(BOS27,BOS$12:BOS$42,0),RANK(BOS27,BOS$12:BOS$42,1))</f>
      </c>
      <c r="BOW27"/>
      <c r="BOX27" s="126">
        <f>IF(COUNTA(BOW$12:BOW$42)=0,0.6*BOW$5,IF(BOW27="",0,IF(BOW$6=0,IF(BOW27&gt;=BOW$8,BOW$5,IF(BOW27&lt;BOW$6,0,0.6*BOW$5+0.4*BOW$5*(BOW27-BOW$7)/(BOW$8-BOW$7))),IF(BOW27&lt;=BOW$8,BOW$5,IF(BOW27&gt;BOW$6,0,0.6*BOW$5+0.4*BOW$5*(BOW27-BOW$7)/(BOW$8-BOW$7))))))</f>
      </c>
      <c r="BOY27" s="126">
        <f>IF(BOW27&lt;&gt;"",BOW$5,0)</f>
      </c>
      <c r="BOZ27" s="125">
        <f>IF(BOW$6=0,RANK(BOW27,BOW$12:BOW$42,0),RANK(BOW27,BOW$12:BOW$42,1))</f>
      </c>
      <c r="BPA27"/>
      <c r="BPB27" s="126">
        <f>IF(COUNTA(BPA$12:BPA$42)=0,0.6*BPA$5,IF(BPA27="",0,IF(BPA$6=0,IF(BPA27&gt;=BPA$8,BPA$5,IF(BPA27&lt;BPA$6,0,0.6*BPA$5+0.4*BPA$5*(BPA27-BPA$7)/(BPA$8-BPA$7))),IF(BPA27&lt;=BPA$8,BPA$5,IF(BPA27&gt;BPA$6,0,0.6*BPA$5+0.4*BPA$5*(BPA27-BPA$7)/(BPA$8-BPA$7))))))</f>
      </c>
      <c r="BPC27" s="126">
        <f>IF(BPA27&lt;&gt;"",BPA$5,0)</f>
      </c>
      <c r="BPD27" s="125">
        <f>IF(BPA$6=0,RANK(BPA27,BPA$12:BPA$42,0),RANK(BPA27,BPA$12:BPA$42,1))</f>
      </c>
      <c r="BPE27"/>
      <c r="BPF27" s="126">
        <f>IF(COUNTA(BPE$12:BPE$42)=0,0.6*BPE$5,IF(BPE27="",0,IF(BPE$6=0,IF(BPE27&gt;=BPE$8,BPE$5,IF(BPE27&lt;BPE$6,0,0.6*BPE$5+0.4*BPE$5*(BPE27-BPE$7)/(BPE$8-BPE$7))),IF(BPE27&lt;=BPE$8,BPE$5,IF(BPE27&gt;BPE$6,0,0.6*BPE$5+0.4*BPE$5*(BPE27-BPE$7)/(BPE$8-BPE$7))))))</f>
      </c>
      <c r="BPG27" s="126">
        <f>IF(BPE27&lt;&gt;"",BPE$5,0)</f>
      </c>
      <c r="BPH27" s="125">
        <f>IF(BPE$6=0,RANK(BPE27,BPE$12:BPE$42,0),RANK(BPE27,BPE$12:BPE$42,1))</f>
      </c>
      <c r="BPI27"/>
      <c r="BPJ27" s="126">
        <f>IF(COUNTA(BPI$12:BPI$42)=0,0.6*BPI$5,IF(BPI27="",0,IF(BPI$6=0,IF(BPI27&gt;=BPI$8,BPI$5,IF(BPI27&lt;BPI$6,0,0.6*BPI$5+0.4*BPI$5*(BPI27-BPI$7)/(BPI$8-BPI$7))),IF(BPI27&lt;=BPI$8,BPI$5,IF(BPI27&gt;BPI$6,0,0.6*BPI$5+0.4*BPI$5*(BPI27-BPI$7)/(BPI$8-BPI$7))))))</f>
      </c>
      <c r="BPK27" s="126">
        <f>IF(BPI27&lt;&gt;"",BPI$5,0)</f>
      </c>
      <c r="BPL27" s="125">
        <f>IF(BPI$6=0,RANK(BPI27,BPI$12:BPI$42,0),RANK(BPI27,BPI$12:BPI$42,1))</f>
      </c>
      <c r="BPM27" s="126">
        <v>99.7837404376148</v>
      </c>
      <c r="BPN27" s="126">
        <f>IF(COUNTA(BPM$12:BPM$42)=0,0.6*BPM$5,IF(BPM27="",0,IF(BPM$6=0,IF(BPM27&gt;=BPM$8,BPM$5,IF(BPM27&lt;BPM$6,0,0.6*BPM$5+0.4*BPM$5*(BPM27-BPM$7)/(BPM$8-BPM$7))),IF(BPM27&lt;=BPM$8,BPM$5,IF(BPM27&gt;BPM$6,0,0.6*BPM$5+0.4*BPM$5*(BPM27-BPM$7)/(BPM$8-BPM$7))))))</f>
      </c>
      <c r="BPO27" s="126">
        <f>IF(BPM27&lt;&gt;"",BPM$5,0)</f>
      </c>
      <c r="BPP27" s="125">
        <f>IF(BPM$6=0,RANK(BPM27,BPM$12:BPM$42,0),RANK(BPM27,BPM$12:BPM$42,1))</f>
      </c>
      <c r="BPQ27" s="126">
        <v>100</v>
      </c>
      <c r="BPR27" s="126">
        <f>IF(COUNTA(BPQ$12:BPQ$42)=0,0.6*BPQ$5,IF(BPQ27="",0,IF(BPQ$6=0,IF(BPQ27&gt;=BPQ$8,BPQ$5,IF(BPQ27&lt;BPQ$6,0,0.6*BPQ$5+0.4*BPQ$5*(BPQ27-BPQ$7)/(BPQ$8-BPQ$7))),IF(BPQ27&lt;=BPQ$8,BPQ$5,IF(BPQ27&gt;BPQ$6,0,0.6*BPQ$5+0.4*BPQ$5*(BPQ27-BPQ$7)/(BPQ$8-BPQ$7))))))</f>
      </c>
      <c r="BPS27" s="126">
        <f>IF(BPQ27&lt;&gt;"",BPQ$5,0)</f>
      </c>
      <c r="BPT27" s="125">
        <f>IF(BPQ$6=0,RANK(BPQ27,BPQ$12:BPQ$42,0),RANK(BPQ27,BPQ$12:BPQ$42,1))</f>
      </c>
      <c r="BPU27" s="126">
        <v>1.40828978622328</v>
      </c>
      <c r="BPV27" s="126">
        <f>IF(COUNTA(BPU$12:BPU$42)=0,0.6*BPU$5,IF(BPU27="",0,IF(BPU$6=0,IF(BPU27&gt;=BPU$8,BPU$5,IF(BPU27&lt;BPU$6,0,0.6*BPU$5+0.4*BPU$5*(BPU27-BPU$7)/(BPU$8-BPU$7))),IF(BPU27&lt;=BPU$8,BPU$5,IF(BPU27&gt;BPU$6,0,0.6*BPU$5+0.4*BPU$5*(BPU27-BPU$7)/(BPU$8-BPU$7))))))</f>
      </c>
      <c r="BPW27" s="126">
        <f>IF(BPU27&lt;&gt;"",BPU$5,0)</f>
      </c>
      <c r="BPX27" s="125">
        <f>IF(BPU$6=0,RANK(BPU27,BPU$12:BPU$42,0),RANK(BPU27,BPU$12:BPU$42,1))</f>
      </c>
      <c r="BPY27" s="126">
        <v>99.9433975919688</v>
      </c>
      <c r="BPZ27" s="126">
        <f>IF(COUNTA(BPY$12:BPY$42)=0,0.6*BPY$5,IF(BPY27="",0,IF(BPY$6=0,IF(BPY27&gt;=BPY$8,BPY$5,IF(BPY27&lt;BPY$6,0,0.6*BPY$5+0.4*BPY$5*(BPY27-BPY$7)/(BPY$8-BPY$7))),IF(BPY27&lt;=BPY$8,BPY$5,IF(BPY27&gt;BPY$6,0,0.6*BPY$5+0.4*BPY$5*(BPY27-BPY$7)/(BPY$8-BPY$7))))))</f>
      </c>
      <c r="BQA27" s="126">
        <f>IF(BPY27&lt;&gt;"",BPY$5,0)</f>
      </c>
      <c r="BQB27" s="125">
        <f>IF(BPY$6=0,RANK(BPY27,BPY$12:BPY$42,0),RANK(BPY27,BPY$12:BPY$42,1))</f>
      </c>
      <c r="BQC27" s="126">
        <v>100</v>
      </c>
      <c r="BQD27" s="126">
        <f>IF(COUNTA(BQC$12:BQC$42)=0,0.6*BQC$5,IF(BQC27="",0,IF(BQC$6=0,IF(BQC27&gt;=BQC$8,BQC$5,IF(BQC27&lt;BQC$6,0,0.6*BQC$5+0.4*BQC$5*(BQC27-BQC$7)/(BQC$8-BQC$7))),IF(BQC27&lt;=BQC$8,BQC$5,IF(BQC27&gt;BQC$6,0,0.6*BQC$5+0.4*BQC$5*(BQC27-BQC$7)/(BQC$8-BQC$7))))))</f>
      </c>
      <c r="BQE27" s="126">
        <f>IF(BQC27&lt;&gt;"",BQC$5,0)</f>
      </c>
      <c r="BQF27" s="125">
        <f>IF(BQC$6=0,RANK(BQC27,BQC$12:BQC$42,0),RANK(BQC27,BQC$12:BQC$42,1))</f>
      </c>
      <c r="BQG27" s="126">
        <v>1.69563674321503</v>
      </c>
      <c r="BQH27" s="126">
        <f>IF(COUNTA(BQG$12:BQG$42)=0,0.6*BQG$5,IF(BQG27="",0,IF(BQG$6=0,IF(BQG27&gt;=BQG$8,BQG$5,IF(BQG27&lt;BQG$6,0,0.6*BQG$5+0.4*BQG$5*(BQG27-BQG$7)/(BQG$8-BQG$7))),IF(BQG27&lt;=BQG$8,BQG$5,IF(BQG27&gt;BQG$6,0,0.6*BQG$5+0.4*BQG$5*(BQG27-BQG$7)/(BQG$8-BQG$7))))))</f>
      </c>
      <c r="BQI27" s="126">
        <f>IF(BQG27&lt;&gt;"",BQG$5,0)</f>
      </c>
      <c r="BQJ27" s="125">
        <f>IF(BQG$6=0,RANK(BQG27,BQG$12:BQG$42,0),RANK(BQG27,BQG$12:BQG$42,1))</f>
      </c>
      <c r="BQK27" s="126">
        <v>100</v>
      </c>
      <c r="BQL27" s="126">
        <f>IF(COUNTA(BQK$12:BQK$42)=0,0.6*BQK$5,IF(BQK27="",0,IF(BQK$6=0,IF(BQK27&gt;=BQK$8,BQK$5,IF(BQK27&lt;BQK$6,0,0.6*BQK$5+0.4*BQK$5*(BQK27-BQK$7)/(BQK$8-BQK$7))),IF(BQK27&lt;=BQK$8,BQK$5,IF(BQK27&gt;BQK$6,0,0.6*BQK$5+0.4*BQK$5*(BQK27-BQK$7)/(BQK$8-BQK$7))))))</f>
      </c>
      <c r="BQM27" s="126">
        <f>IF(BQK27&lt;&gt;"",BQK$5,0)</f>
      </c>
      <c r="BQN27" s="125">
        <f>IF(BQK$6=0,RANK(BQK27,BQK$12:BQK$42,0),RANK(BQK27,BQK$12:BQK$42,1))</f>
      </c>
      <c r="BQO27" s="126">
        <v>0.636417112299465</v>
      </c>
      <c r="BQP27" s="126">
        <f>IF(COUNTA(BQO$12:BQO$42)=0,0.6*BQO$5,IF(BQO27="",0,IF(BQO$6=0,IF(BQO27&gt;=BQO$8,BQO$5,IF(BQO27&lt;BQO$6,0,0.6*BQO$5+0.4*BQO$5*(BQO27-BQO$7)/(BQO$8-BQO$7))),IF(BQO27&lt;=BQO$8,BQO$5,IF(BQO27&gt;BQO$6,0,0.6*BQO$5+0.4*BQO$5*(BQO27-BQO$7)/(BQO$8-BQO$7))))))</f>
      </c>
      <c r="BQQ27" s="126">
        <f>IF(BQO27&lt;&gt;"",BQO$5,0)</f>
      </c>
      <c r="BQR27" s="125">
        <f>IF(BQO$6=0,RANK(BQO27,BQO$12:BQO$42,0),RANK(BQO27,BQO$12:BQO$42,1))</f>
      </c>
      <c r="BQS27" s="126">
        <v>0</v>
      </c>
      <c r="BQT27" s="126">
        <f>IF(COUNTA(BQS$12:BQS$42)=0,0.6*BQS$5,IF(BQS27="",0,IF(BQS$6=0,IF(BQS27&gt;=BQS$8,BQS$5,IF(BQS27&lt;BQS$6,0,0.6*BQS$5+0.4*BQS$5*(BQS27-BQS$7)/(BQS$8-BQS$7))),IF(BQS27&lt;=BQS$8,BQS$5,IF(BQS27&gt;BQS$6,0,0.6*BQS$5+0.4*BQS$5*(BQS27-BQS$7)/(BQS$8-BQS$7))))))</f>
      </c>
      <c r="BQU27" s="126">
        <f>IF(BQS27&lt;&gt;"",BQS$5,0)</f>
      </c>
      <c r="BQV27" s="125">
        <f>IF(BQS$6=0,RANK(BQS27,BQS$12:BQS$42,0),RANK(BQS27,BQS$12:BQS$42,1))</f>
      </c>
      <c r="BQW27" s="126">
        <v>52.944643856525</v>
      </c>
      <c r="BQX27" s="126">
        <f>IF(COUNTA(BQW$12:BQW$42)=0,0.6*BQW$5,IF(BQW27="",0,IF(BQW$6=0,IF(BQW27&gt;=BQW$8,BQW$5,IF(BQW27&lt;BQW$6,0,0.6*BQW$5+0.4*BQW$5*(BQW27-BQW$7)/(BQW$8-BQW$7))),IF(BQW27&lt;=BQW$8,BQW$5,IF(BQW27&gt;BQW$6,0,0.6*BQW$5+0.4*BQW$5*(BQW27-BQW$7)/(BQW$8-BQW$7))))))</f>
      </c>
      <c r="BQY27" s="126">
        <f>IF(BQW27&lt;&gt;"",BQW$5,0)</f>
      </c>
      <c r="BQZ27" s="125">
        <f>IF(BQW$6=0,RANK(BQW27,BQW$12:BQW$42,0),RANK(BQW27,BQW$12:BQW$42,1))</f>
      </c>
      <c r="BRA27" s="126">
        <v>5.50090577507599</v>
      </c>
      <c r="BRB27" s="126">
        <f>IF(COUNTA(BRA$12:BRA$42)=0,0.6*BRA$5,IF(BRA27="",0,IF(BRA$6=0,IF(BRA27&gt;=BRA$8,BRA$5,IF(BRA27&lt;BRA$6,0,0.6*BRA$5+0.4*BRA$5*(BRA27-BRA$7)/(BRA$8-BRA$7))),IF(BRA27&lt;=BRA$8,BRA$5,IF(BRA27&gt;BRA$6,0,0.6*BRA$5+0.4*BRA$5*(BRA27-BRA$7)/(BRA$8-BRA$7))))))</f>
      </c>
      <c r="BRC27" s="126">
        <f>IF(BRA27&lt;&gt;"",BRA$5,0)</f>
      </c>
      <c r="BRD27" s="125">
        <f>IF(BRA$6=0,RANK(BRA27,BRA$12:BRA$42,0),RANK(BRA27,BRA$12:BRA$42,1))</f>
      </c>
      <c r="BRE27" s="126">
        <v>0.15</v>
      </c>
      <c r="BRF27" s="126">
        <f>IF(COUNTA(BRE$12:BRE$42)=0,0.6*BRE$5,IF(BRE27="",0,IF(BRE$6=0,IF(BRE27&gt;=BRE$8,BRE$5,IF(BRE27&lt;BRE$6,0,0.6*BRE$5+0.4*BRE$5*(BRE27-BRE$7)/(BRE$8-BRE$7))),IF(BRE27&lt;=BRE$8,BRE$5,IF(BRE27&gt;BRE$6,0,0.6*BRE$5+0.4*BRE$5*(BRE27-BRE$7)/(BRE$8-BRE$7))))))</f>
      </c>
      <c r="BRG27" s="126">
        <f>IF(BRE27&lt;&gt;"",BRE$5,0)</f>
      </c>
      <c r="BRH27" s="125">
        <f>IF(BRE$6=0,RANK(BRE27,BRE$12:BRE$42,0),RANK(BRE27,BRE$12:BRE$42,1))</f>
      </c>
      <c r="BRI27" s="126">
        <v>0.06</v>
      </c>
      <c r="BRJ27" s="126">
        <f>IF(COUNTA(BRI$12:BRI$42)=0,0.6*BRI$5,IF(BRI27="",0,IF(BRI$6=0,IF(BRI27&gt;=BRI$8,BRI$5,IF(BRI27&lt;BRI$6,0,0.6*BRI$5+0.4*BRI$5*(BRI27-BRI$7)/(BRI$8-BRI$7))),IF(BRI27&lt;=BRI$8,BRI$5,IF(BRI27&gt;BRI$6,0,0.6*BRI$5+0.4*BRI$5*(BRI27-BRI$7)/(BRI$8-BRI$7))))))</f>
      </c>
      <c r="BRK27" s="126">
        <f>IF(BRI27&lt;&gt;"",BRI$5,0)</f>
      </c>
      <c r="BRL27" s="125">
        <f>IF(BRI$6=0,RANK(BRI27,BRI$12:BRI$42,0),RANK(BRI27,BRI$12:BRI$42,1))</f>
      </c>
      <c r="BRM27" s="126">
        <v>0.05</v>
      </c>
      <c r="BRN27" s="126">
        <f>IF(COUNTA(BRM$12:BRM$42)=0,0.6*BRM$5,IF(BRM27="",0,IF(BRM$6=0,IF(BRM27&gt;=BRM$8,BRM$5,IF(BRM27&lt;BRM$6,0,0.6*BRM$5+0.4*BRM$5*(BRM27-BRM$7)/(BRM$8-BRM$7))),IF(BRM27&lt;=BRM$8,BRM$5,IF(BRM27&gt;BRM$6,0,0.6*BRM$5+0.4*BRM$5*(BRM27-BRM$7)/(BRM$8-BRM$7))))))</f>
      </c>
      <c r="BRO27" s="126">
        <f>IF(BRM27&lt;&gt;"",BRM$5,0)</f>
      </c>
      <c r="BRP27" s="125">
        <f>IF(BRM$6=0,RANK(BRM27,BRM$12:BRM$42,0),RANK(BRM27,BRM$12:BRM$42,1))</f>
      </c>
      <c r="BRQ27"/>
      <c r="BRR27" s="126">
        <f>IF(COUNTA(BRQ$12:BRQ$42)=0,0.6*BRQ$5,IF(BRQ27="",0,IF(BRQ$6=0,IF(BRQ27&gt;=BRQ$8,BRQ$5,IF(BRQ27&lt;BRQ$6,0,0.6*BRQ$5+0.4*BRQ$5*(BRQ27-BRQ$7)/(BRQ$8-BRQ$7))),IF(BRQ27&lt;=BRQ$8,BRQ$5,IF(BRQ27&gt;BRQ$6,0,0.6*BRQ$5+0.4*BRQ$5*(BRQ27-BRQ$7)/(BRQ$8-BRQ$7))))))</f>
      </c>
      <c r="BRS27" s="126">
        <f>IF(BRQ27&lt;&gt;"",BRQ$5,0)</f>
      </c>
      <c r="BRT27" s="125">
        <f>IF(BRQ$6=0,RANK(BRQ27,BRQ$12:BRQ$42,0),RANK(BRQ27,BRQ$12:BRQ$42,1))</f>
      </c>
      <c r="BRU27"/>
      <c r="BRV27" s="126">
        <f>IF(COUNTA(BRU$12:BRU$42)=0,0.6*BRU$5,IF(BRU27="",0,IF(BRU$6=0,IF(BRU27&gt;=BRU$8,BRU$5,IF(BRU27&lt;BRU$6,0,0.6*BRU$5+0.4*BRU$5*(BRU27-BRU$7)/(BRU$8-BRU$7))),IF(BRU27&lt;=BRU$8,BRU$5,IF(BRU27&gt;BRU$6,0,0.6*BRU$5+0.4*BRU$5*(BRU27-BRU$7)/(BRU$8-BRU$7))))))</f>
      </c>
      <c r="BRW27" s="126">
        <f>IF(BRU27&lt;&gt;"",BRU$5,0)</f>
      </c>
      <c r="BRX27" s="125">
        <f>IF(BRU$6=0,RANK(BRU27,BRU$12:BRU$42,0),RANK(BRU27,BRU$12:BRU$42,1))</f>
      </c>
      <c r="BRY27"/>
      <c r="BRZ27" s="126">
        <f>IF(COUNTA(BRY$12:BRY$42)=0,0.6*BRY$5,IF(BRY27="",0,IF(BRY$6=0,IF(BRY27&gt;=BRY$8,BRY$5,IF(BRY27&lt;BRY$6,0,0.6*BRY$5+0.4*BRY$5*(BRY27-BRY$7)/(BRY$8-BRY$7))),IF(BRY27&lt;=BRY$8,BRY$5,IF(BRY27&gt;BRY$6,0,0.6*BRY$5+0.4*BRY$5*(BRY27-BRY$7)/(BRY$8-BRY$7))))))</f>
      </c>
      <c r="BSA27" s="126">
        <f>IF(BRY27&lt;&gt;"",BRY$5,0)</f>
      </c>
      <c r="BSB27" s="125">
        <f>IF(BRY$6=0,RANK(BRY27,BRY$12:BRY$42,0),RANK(BRY27,BRY$12:BRY$42,1))</f>
      </c>
      <c r="BSC27"/>
      <c r="BSD27" s="126">
        <f>IF(COUNTA(BSC$12:BSC$42)=0,0.6*BSC$5,IF(BSC27="",0,IF(BSC$6=0,IF(BSC27&gt;=BSC$8,BSC$5,IF(BSC27&lt;BSC$6,0,0.6*BSC$5+0.4*BSC$5*(BSC27-BSC$7)/(BSC$8-BSC$7))),IF(BSC27&lt;=BSC$8,BSC$5,IF(BSC27&gt;BSC$6,0,0.6*BSC$5+0.4*BSC$5*(BSC27-BSC$7)/(BSC$8-BSC$7))))))</f>
      </c>
      <c r="BSE27" s="126">
        <f>IF(BSC27&lt;&gt;"",BSC$5,0)</f>
      </c>
      <c r="BSF27" s="125">
        <f>IF(BSC$6=0,RANK(BSC27,BSC$12:BSC$42,0),RANK(BSC27,BSC$12:BSC$42,1))</f>
      </c>
      <c r="BSG27"/>
      <c r="BSH27" s="126">
        <f>IF(COUNTA(BSG$12:BSG$42)=0,0.6*BSG$5,IF(BSG27="",0,IF(BSG$6=0,IF(BSG27&gt;=BSG$8,BSG$5,IF(BSG27&lt;BSG$6,0,0.6*BSG$5+0.4*BSG$5*(BSG27-BSG$7)/(BSG$8-BSG$7))),IF(BSG27&lt;=BSG$8,BSG$5,IF(BSG27&gt;BSG$6,0,0.6*BSG$5+0.4*BSG$5*(BSG27-BSG$7)/(BSG$8-BSG$7))))))</f>
      </c>
      <c r="BSI27" s="126">
        <f>IF(BSG27&lt;&gt;"",BSG$5,0)</f>
      </c>
      <c r="BSJ27" s="125">
        <f>IF(BSG$6=0,RANK(BSG27,BSG$12:BSG$42,0),RANK(BSG27,BSG$12:BSG$42,1))</f>
      </c>
      <c r="BSK27"/>
      <c r="BSL27" s="126">
        <f>IF(COUNTA(BSK$12:BSK$42)=0,0.6*BSK$5,IF(BSK27="",0,IF(BSK$6=0,IF(BSK27&gt;=BSK$8,BSK$5,IF(BSK27&lt;BSK$6,0,0.6*BSK$5+0.4*BSK$5*(BSK27-BSK$7)/(BSK$8-BSK$7))),IF(BSK27&lt;=BSK$8,BSK$5,IF(BSK27&gt;BSK$6,0,0.6*BSK$5+0.4*BSK$5*(BSK27-BSK$7)/(BSK$8-BSK$7))))))</f>
      </c>
      <c r="BSM27" s="126">
        <f>IF(BSK27&lt;&gt;"",BSK$5,0)</f>
      </c>
      <c r="BSN27" s="125">
        <f>IF(BSK$6=0,RANK(BSK27,BSK$12:BSK$42,0),RANK(BSK27,BSK$12:BSK$42,1))</f>
      </c>
      <c r="BSO27"/>
      <c r="BSP27" s="126">
        <f>IF(COUNTA(BSO$12:BSO$42)=0,0.6*BSO$5,IF(BSO27="",0,IF(BSO$6=0,IF(BSO27&gt;=BSO$8,BSO$5,IF(BSO27&lt;BSO$6,0,0.6*BSO$5+0.4*BSO$5*(BSO27-BSO$7)/(BSO$8-BSO$7))),IF(BSO27&lt;=BSO$8,BSO$5,IF(BSO27&gt;BSO$6,0,0.6*BSO$5+0.4*BSO$5*(BSO27-BSO$7)/(BSO$8-BSO$7))))))</f>
      </c>
      <c r="BSQ27" s="126">
        <f>IF(BSO27&lt;&gt;"",BSO$5,0)</f>
      </c>
      <c r="BSR27" s="125">
        <f>IF(BSO$6=0,RANK(BSO27,BSO$12:BSO$42,0),RANK(BSO27,BSO$12:BSO$42,1))</f>
      </c>
      <c r="BSS27"/>
      <c r="BST27" s="126">
        <f>IF(COUNTA(BSS$12:BSS$42)=0,0.6*BSS$5,IF(BSS27="",0,IF(BSS$6=0,IF(BSS27&gt;=BSS$8,BSS$5,IF(BSS27&lt;BSS$6,0,0.6*BSS$5+0.4*BSS$5*(BSS27-BSS$7)/(BSS$8-BSS$7))),IF(BSS27&lt;=BSS$8,BSS$5,IF(BSS27&gt;BSS$6,0,0.6*BSS$5+0.4*BSS$5*(BSS27-BSS$7)/(BSS$8-BSS$7))))))</f>
      </c>
      <c r="BSU27" s="126">
        <f>IF(BSS27&lt;&gt;"",BSS$5,0)</f>
      </c>
      <c r="BSV27" s="125">
        <f>IF(BSS$6=0,RANK(BSS27,BSS$12:BSS$42,0),RANK(BSS27,BSS$12:BSS$42,1))</f>
      </c>
      <c r="BSW27"/>
      <c r="BSX27" s="126">
        <f>IF(COUNTA(BSW$12:BSW$42)=0,0.6*BSW$5,IF(BSW27="",0,IF(BSW$6=0,IF(BSW27&gt;=BSW$8,BSW$5,IF(BSW27&lt;BSW$6,0,0.6*BSW$5+0.4*BSW$5*(BSW27-BSW$7)/(BSW$8-BSW$7))),IF(BSW27&lt;=BSW$8,BSW$5,IF(BSW27&gt;BSW$6,0,0.6*BSW$5+0.4*BSW$5*(BSW27-BSW$7)/(BSW$8-BSW$7))))))</f>
      </c>
      <c r="BSY27" s="126">
        <f>IF(BSW27&lt;&gt;"",BSW$5,0)</f>
      </c>
      <c r="BSZ27" s="125">
        <f>IF(BSW$6=0,RANK(BSW27,BSW$12:BSW$42,0),RANK(BSW27,BSW$12:BSW$42,1))</f>
      </c>
      <c r="BTA27"/>
      <c r="BTB27" s="126">
        <f>IF(COUNTA(BTA$12:BTA$42)=0,0.6*BTA$5,IF(BTA27="",0,IF(BTA$6=0,IF(BTA27&gt;=BTA$8,BTA$5,IF(BTA27&lt;BTA$6,0,0.6*BTA$5+0.4*BTA$5*(BTA27-BTA$7)/(BTA$8-BTA$7))),IF(BTA27&lt;=BTA$8,BTA$5,IF(BTA27&gt;BTA$6,0,0.6*BTA$5+0.4*BTA$5*(BTA27-BTA$7)/(BTA$8-BTA$7))))))</f>
      </c>
      <c r="BTC27" s="126">
        <f>IF(BTA27&lt;&gt;"",BTA$5,0)</f>
      </c>
      <c r="BTD27" s="125">
        <f>IF(BTA$6=0,RANK(BTA27,BTA$12:BTA$42,0),RANK(BTA27,BTA$12:BTA$42,1))</f>
      </c>
      <c r="BTE27"/>
      <c r="BTF27" s="126">
        <f>IF(COUNTA(BTE$12:BTE$42)=0,0.6*BTE$5,IF(BTE27="",0,IF(BTE$6=0,IF(BTE27&gt;=BTE$8,BTE$5,IF(BTE27&lt;BTE$6,0,0.6*BTE$5+0.4*BTE$5*(BTE27-BTE$7)/(BTE$8-BTE$7))),IF(BTE27&lt;=BTE$8,BTE$5,IF(BTE27&gt;BTE$6,0,0.6*BTE$5+0.4*BTE$5*(BTE27-BTE$7)/(BTE$8-BTE$7))))))</f>
      </c>
      <c r="BTG27" s="126">
        <f>IF(BTE27&lt;&gt;"",BTE$5,0)</f>
      </c>
      <c r="BTH27" s="125">
        <f>IF(BTE$6=0,RANK(BTE27,BTE$12:BTE$42,0),RANK(BTE27,BTE$12:BTE$42,1))</f>
      </c>
      <c r="BTI27" s="126">
        <v>0.07</v>
      </c>
      <c r="BTJ27" s="126">
        <f>IF(COUNTA(BTI$12:BTI$42)=0,0.6*BTI$5,IF(BTI27="",0,IF(BTI$6=0,IF(BTI27&gt;=BTI$8,BTI$5,IF(BTI27&lt;BTI$6,0,0.6*BTI$5+0.4*BTI$5*(BTI27-BTI$7)/(BTI$8-BTI$7))),IF(BTI27&lt;=BTI$8,BTI$5,IF(BTI27&gt;BTI$6,0,0.6*BTI$5+0.4*BTI$5*(BTI27-BTI$7)/(BTI$8-BTI$7))))))</f>
      </c>
      <c r="BTK27" s="126">
        <f>IF(BTI27&lt;&gt;"",BTI$5,0)</f>
      </c>
      <c r="BTL27" s="125">
        <f>IF(BTI$6=0,RANK(BTI27,BTI$12:BTI$42,0),RANK(BTI27,BTI$12:BTI$42,1))</f>
      </c>
      <c r="BTM27" s="126">
        <v>2.84</v>
      </c>
      <c r="BTN27" s="126">
        <f>IF(COUNTA(BTM$12:BTM$42)=0,0.6*BTM$5,IF(BTM27="",0,IF(BTM$6=0,IF(BTM27&gt;=BTM$8,BTM$5,IF(BTM27&lt;BTM$6,0,0.6*BTM$5+0.4*BTM$5*(BTM27-BTM$7)/(BTM$8-BTM$7))),IF(BTM27&lt;=BTM$8,BTM$5,IF(BTM27&gt;BTM$6,0,0.6*BTM$5+0.4*BTM$5*(BTM27-BTM$7)/(BTM$8-BTM$7))))))</f>
      </c>
      <c r="BTO27" s="126">
        <f>IF(BTM27&lt;&gt;"",BTM$5,0)</f>
      </c>
      <c r="BTP27" s="125">
        <f>IF(BTM$6=0,RANK(BTM27,BTM$12:BTM$42,0),RANK(BTM27,BTM$12:BTM$42,1))</f>
      </c>
      <c r="BTQ27" s="126">
        <v>3.3</v>
      </c>
      <c r="BTR27" s="126">
        <f>IF(COUNTA(BTQ$12:BTQ$42)=0,0.6*BTQ$5,IF(BTQ27="",0,IF(BTQ$6=0,IF(BTQ27&gt;=BTQ$8,BTQ$5,IF(BTQ27&lt;BTQ$6,0,0.6*BTQ$5+0.4*BTQ$5*(BTQ27-BTQ$7)/(BTQ$8-BTQ$7))),IF(BTQ27&lt;=BTQ$8,BTQ$5,IF(BTQ27&gt;BTQ$6,0,0.6*BTQ$5+0.4*BTQ$5*(BTQ27-BTQ$7)/(BTQ$8-BTQ$7))))))</f>
      </c>
      <c r="BTS27" s="126">
        <f>IF(BTQ27&lt;&gt;"",BTQ$5,0)</f>
      </c>
      <c r="BTT27" s="125">
        <f>IF(BTQ$6=0,RANK(BTQ27,BTQ$12:BTQ$42,0),RANK(BTQ27,BTQ$12:BTQ$42,1))</f>
      </c>
      <c r="BTU27" s="126">
        <v>98.42</v>
      </c>
      <c r="BTV27" s="126">
        <f>IF(COUNTA(BTU$12:BTU$42)=0,0.6*BTU$5,IF(BTU27="",0,IF(BTU$6=0,IF(BTU27&gt;=BTU$8,BTU$5,IF(BTU27&lt;BTU$6,0,0.6*BTU$5+0.4*BTU$5*(BTU27-BTU$7)/(BTU$8-BTU$7))),IF(BTU27&lt;=BTU$8,BTU$5,IF(BTU27&gt;BTU$6,0,0.6*BTU$5+0.4*BTU$5*(BTU27-BTU$7)/(BTU$8-BTU$7))))))</f>
      </c>
      <c r="BTW27" s="126">
        <f>IF(BTU27&lt;&gt;"",BTU$5,0)</f>
      </c>
      <c r="BTX27" s="125">
        <f>IF(BTU$6=0,RANK(BTU27,BTU$12:BTU$42,0),RANK(BTU27,BTU$12:BTU$42,1))</f>
      </c>
      <c r="BTY27" s="126">
        <v>95.12</v>
      </c>
      <c r="BTZ27" s="126">
        <f>IF(COUNTA(BTY$12:BTY$42)=0,0.6*BTY$5,IF(BTY27="",0,IF(BTY$6=0,IF(BTY27&gt;=BTY$8,BTY$5,IF(BTY27&lt;BTY$6,0,0.6*BTY$5+0.4*BTY$5*(BTY27-BTY$7)/(BTY$8-BTY$7))),IF(BTY27&lt;=BTY$8,BTY$5,IF(BTY27&gt;BTY$6,0,0.6*BTY$5+0.4*BTY$5*(BTY27-BTY$7)/(BTY$8-BTY$7))))))</f>
      </c>
      <c r="BUA27" s="126">
        <f>IF(BTY27&lt;&gt;"",BTY$5,0)</f>
      </c>
      <c r="BUB27" s="125">
        <f>IF(BTY$6=0,RANK(BTY27,BTY$12:BTY$42,0),RANK(BTY27,BTY$12:BTY$42,1))</f>
      </c>
      <c r="BUC27" s="126">
        <v>98.84</v>
      </c>
      <c r="BUD27" s="126">
        <f>IF(COUNTA(BUC$12:BUC$42)=0,0.6*BUC$5,IF(BUC27="",0,IF(BUC$6=0,IF(BUC27&gt;=BUC$8,BUC$5,IF(BUC27&lt;BUC$6,0,0.6*BUC$5+0.4*BUC$5*(BUC27-BUC$7)/(BUC$8-BUC$7))),IF(BUC27&lt;=BUC$8,BUC$5,IF(BUC27&gt;BUC$6,0,0.6*BUC$5+0.4*BUC$5*(BUC27-BUC$7)/(BUC$8-BUC$7))))))</f>
      </c>
      <c r="BUE27" s="126">
        <f>IF(BUC27&lt;&gt;"",BUC$5,0)</f>
      </c>
      <c r="BUF27" s="125">
        <f>IF(BUC$6=0,RANK(BUC27,BUC$12:BUC$42,0),RANK(BUC27,BUC$12:BUC$42,1))</f>
      </c>
      <c r="BUG27" s="126">
        <v>7.68</v>
      </c>
      <c r="BUH27" s="126">
        <f>IF(COUNTA(BUG$12:BUG$42)=0,0.6*BUG$5,IF(BUG27="",0,IF(BUG$6=0,IF(BUG27&gt;=BUG$8,BUG$5,IF(BUG27&lt;BUG$6,0,0.6*BUG$5+0.4*BUG$5*(BUG27-BUG$7)/(BUG$8-BUG$7))),IF(BUG27&lt;=BUG$8,BUG$5,IF(BUG27&gt;BUG$6,0,0.6*BUG$5+0.4*BUG$5*(BUG27-BUG$7)/(BUG$8-BUG$7))))))</f>
      </c>
      <c r="BUI27" s="126">
        <f>IF(BUG27&lt;&gt;"",BUG$5,0)</f>
      </c>
      <c r="BUJ27" s="125">
        <f>IF(BUG$6=0,RANK(BUG27,BUG$12:BUG$42,0),RANK(BUG27,BUG$12:BUG$42,1))</f>
      </c>
      <c r="BUK27" s="126">
        <v>0.82</v>
      </c>
      <c r="BUL27" s="126">
        <f>IF(COUNTA(BUK$12:BUK$42)=0,0.6*BUK$5,IF(BUK27="",0,IF(BUK$6=0,IF(BUK27&gt;=BUK$8,BUK$5,IF(BUK27&lt;BUK$6,0,0.6*BUK$5+0.4*BUK$5*(BUK27-BUK$7)/(BUK$8-BUK$7))),IF(BUK27&lt;=BUK$8,BUK$5,IF(BUK27&gt;BUK$6,0,0.6*BUK$5+0.4*BUK$5*(BUK27-BUK$7)/(BUK$8-BUK$7))))))</f>
      </c>
      <c r="BUM27" s="126">
        <f>IF(BUK27&lt;&gt;"",BUK$5,0)</f>
      </c>
      <c r="BUN27" s="125">
        <f>IF(BUK$6=0,RANK(BUK27,BUK$12:BUK$42,0),RANK(BUK27,BUK$12:BUK$42,1))</f>
      </c>
      <c r="BUO27" s="126">
        <v>23.76</v>
      </c>
      <c r="BUP27" s="126">
        <f>IF(COUNTA(BUO$12:BUO$42)=0,0.6*BUO$5,IF(BUO27="",0,IF(AND(BUO27&gt;=BUO$7,BUO27&lt;=BUO$8),BUO$5,0)))</f>
      </c>
      <c r="BUQ27" s="126">
        <f>IF(BUO27&lt;&gt;"",BUO$5,0)</f>
      </c>
      <c r="BUR27" s="125">
        <f>IF(BUO$6=0,RANK(BUO27,BUO$12:BUO$42,0),RANK(BUO27,BUO$12:BUO$42,1))</f>
      </c>
      <c r="BUS27" s="126">
        <v>0.25</v>
      </c>
      <c r="BUT27" s="126">
        <f>IF(COUNTA(BUS$12:BUS$42)=0,0.6*BUS$5,IF(BUS27="",0,IF(BUS$6=0,IF(BUS27&gt;=BUS$8,BUS$5,IF(BUS27&lt;BUS$6,0,0.6*BUS$5+0.4*BUS$5*(BUS27-BUS$7)/(BUS$8-BUS$7))),IF(BUS27&lt;=BUS$8,BUS$5,IF(BUS27&gt;BUS$6,0,0.6*BUS$5+0.4*BUS$5*(BUS27-BUS$7)/(BUS$8-BUS$7))))))</f>
      </c>
      <c r="BUU27" s="126">
        <f>IF(BUS27&lt;&gt;"",BUS$5,0)</f>
      </c>
      <c r="BUV27" s="125">
        <f>IF(BUS$6=0,RANK(BUS27,BUS$12:BUS$42,0),RANK(BUS27,BUS$12:BUS$42,1))</f>
      </c>
      <c r="BUW27" s="126">
        <v>0</v>
      </c>
      <c r="BUX27" s="126">
        <f>IF(COUNTA(BUW$12:BUW$42)=0,0.6*BUW$5,IF(BUW27="",0,IF(BUW$6=0,IF(BUW27&gt;=BUW$8,BUW$5,IF(BUW27&lt;BUW$6,0,0.6*BUW$5+0.4*BUW$5*(BUW27-BUW$7)/(BUW$8-BUW$7))),IF(BUW27&lt;=BUW$8,BUW$5,IF(BUW27&gt;BUW$6,0,0.6*BUW$5+0.4*BUW$5*(BUW27-BUW$7)/(BUW$8-BUW$7))))))</f>
      </c>
      <c r="BUY27" s="126">
        <f>IF(BUW27&lt;&gt;"",BUW$5,0)</f>
      </c>
      <c r="BUZ27" s="125">
        <f>IF(BUW$6=0,RANK(BUW27,BUW$12:BUW$42,0),RANK(BUW27,BUW$12:BUW$42,1))</f>
      </c>
      <c r="BVA27" s="126">
        <v>0.026</v>
      </c>
      <c r="BVB27" s="126">
        <f>IF(COUNTA(BVA$12:BVA$42)=0,0.6*BVA$5,IF(BVA27="",0,IF(BVA$6=0,IF(BVA27&gt;=BVA$8,BVA$5,IF(BVA27&lt;BVA$6,0,0.6*BVA$5+0.4*BVA$5*(BVA27-BVA$7)/(BVA$8-BVA$7))),IF(BVA27&lt;=BVA$8,BVA$5,IF(BVA27&gt;BVA$6,0,0.6*BVA$5+0.4*BVA$5*(BVA27-BVA$7)/(BVA$8-BVA$7))))))</f>
      </c>
      <c r="BVC27" s="126">
        <f>IF(BVA27&lt;&gt;"",BVA$5,0)</f>
      </c>
      <c r="BVD27" s="125">
        <f>IF(BVA$6=0,RANK(BVA27,BVA$12:BVA$42,0),RANK(BVA27,BVA$12:BVA$42,1))</f>
      </c>
      <c r="BVE27" s="126">
        <v>0.038</v>
      </c>
      <c r="BVF27" s="126">
        <f>IF(COUNTA(BVE$12:BVE$42)=0,0.6*BVE$5,IF(BVE27="",0,IF(BVE$6=0,IF(BVE27&gt;=BVE$8,BVE$5,IF(BVE27&lt;BVE$6,0,0.6*BVE$5+0.4*BVE$5*(BVE27-BVE$7)/(BVE$8-BVE$7))),IF(BVE27&lt;=BVE$8,BVE$5,IF(BVE27&gt;BVE$6,0,0.6*BVE$5+0.4*BVE$5*(BVE27-BVE$7)/(BVE$8-BVE$7))))))</f>
      </c>
      <c r="BVG27" s="126">
        <f>IF(BVE27&lt;&gt;"",BVE$5,0)</f>
      </c>
      <c r="BVH27" s="125">
        <f>IF(BVE$6=0,RANK(BVE27,BVE$12:BVE$42,0),RANK(BVE27,BVE$12:BVE$42,1))</f>
      </c>
      <c r="BVI27" s="126">
        <v>53.021106313672</v>
      </c>
      <c r="BVJ27" s="126">
        <f>IF(COUNTA(BVI$12:BVI$42)=0,0.6*BVI$5,IF(BVI27="",0,IF(BVI$6=0,IF(BVI27&gt;=BVI$8,BVI$5,IF(BVI27&lt;BVI$6,0,0.6*BVI$5+0.4*BVI$5*(BVI27-BVI$7)/(BVI$8-BVI$7))),IF(BVI27&lt;=BVI$8,BVI$5,IF(BVI27&gt;BVI$6,0,0.6*BVI$5+0.4*BVI$5*(BVI27-BVI$7)/(BVI$8-BVI$7))))))</f>
      </c>
      <c r="BVK27" s="126">
        <f>IF(BVI27&lt;&gt;"",BVI$5,0)</f>
      </c>
      <c r="BVL27" s="125">
        <f>IF(BVI$6=0,RANK(BVI27,BVI$12:BVI$42,0),RANK(BVI27,BVI$12:BVI$42,1))</f>
      </c>
      <c r="BVM27" s="126">
        <v>0.14</v>
      </c>
      <c r="BVN27" s="126">
        <f>IF(COUNTA(BVM$12:BVM$42)=0,0.6*BVM$5,IF(BVM27="",0,IF(BVM$6=0,IF(BVM27&gt;=BVM$8,BVM$5,IF(BVM27&lt;BVM$6,0,0.6*BVM$5+0.4*BVM$5*(BVM27-BVM$7)/(BVM$8-BVM$7))),IF(BVM27&lt;=BVM$8,BVM$5,IF(BVM27&gt;BVM$6,0,0.6*BVM$5+0.4*BVM$5*(BVM27-BVM$7)/(BVM$8-BVM$7))))))</f>
      </c>
      <c r="BVO27" s="126">
        <f>IF(BVM27&lt;&gt;"",BVM$5,0)</f>
      </c>
      <c r="BVP27" s="125">
        <f>IF(BVM$6=0,RANK(BVM27,BVM$12:BVM$42,0),RANK(BVM27,BVM$12:BVM$42,1))</f>
      </c>
      <c r="BVQ27" s="126">
        <v>0.31</v>
      </c>
      <c r="BVR27" s="126">
        <f>IF(COUNTA(BVQ$12:BVQ$42)=0,0.6*BVQ$5,IF(BVQ27="",0,IF(BVQ$6=0,IF(BVQ27&gt;=BVQ$8,BVQ$5,IF(BVQ27&lt;BVQ$6,0,0.6*BVQ$5+0.4*BVQ$5*(BVQ27-BVQ$7)/(BVQ$8-BVQ$7))),IF(BVQ27&lt;=BVQ$8,BVQ$5,IF(BVQ27&gt;BVQ$6,0,0.6*BVQ$5+0.4*BVQ$5*(BVQ27-BVQ$7)/(BVQ$8-BVQ$7))))))</f>
      </c>
      <c r="BVS27" s="126">
        <f>IF(BVQ27&lt;&gt;"",BVQ$5,0)</f>
      </c>
      <c r="BVT27" s="125">
        <f>IF(BVQ$6=0,RANK(BVQ27,BVQ$12:BVQ$42,0),RANK(BVQ27,BVQ$12:BVQ$42,1))</f>
      </c>
      <c r="BVU27" s="126">
        <v>101.112140930943</v>
      </c>
      <c r="BVV27" s="126">
        <f>IF(COUNTA(BVU$12:BVU$42)=0,0.6*BVU$5,IF(BVU27="",0,IF(BVU$6=0,IF(BVU27&gt;=BVU$8,BVU$5,IF(BVU27&lt;BVU$6,0,0.6*BVU$5+0.4*BVU$5*(BVU27-BVU$7)/(BVU$8-BVU$7))),IF(BVU27&lt;=BVU$8,BVU$5,IF(BVU27&gt;BVU$6,0,0.6*BVU$5+0.4*BVU$5*(BVU27-BVU$7)/(BVU$8-BVU$7))))))</f>
      </c>
      <c r="BVW27" s="126">
        <f>IF(BVU27&lt;&gt;"",BVU$5,0)</f>
      </c>
      <c r="BVX27" s="125">
        <f>IF(BVU$6=0,RANK(BVU27,BVU$12:BVU$42,0),RANK(BVU27,BVU$12:BVU$42,1))</f>
      </c>
      <c r="BVY27" s="126">
        <v>100</v>
      </c>
      <c r="BVZ27" s="126">
        <f>IF(COUNTA(BVY$12:BVY$42)=0,0.6*BVY$5,IF(BVY27="",0,IF(BVY$6=0,IF(BVY27&gt;=BVY$8,BVY$5,IF(BVY27&lt;BVY$6,0,0.6*BVY$5+0.4*BVY$5*(BVY27-BVY$7)/(BVY$8-BVY$7))),IF(BVY27&lt;=BVY$8,BVY$5,IF(BVY27&gt;BVY$6,0,0.6*BVY$5+0.4*BVY$5*(BVY27-BVY$7)/(BVY$8-BVY$7))))))</f>
      </c>
      <c r="BWA27" s="126">
        <f>IF(BVY27&lt;&gt;"",BVY$5,0)</f>
      </c>
      <c r="BWB27" s="125">
        <f>IF(BVY$6=0,RANK(BVY27,BVY$12:BVY$42,0),RANK(BVY27,BVY$12:BVY$42,1))</f>
      </c>
      <c r="BWC27" s="126">
        <v>100</v>
      </c>
      <c r="BWD27" s="126">
        <f>IF(COUNTA(BWC$12:BWC$42)=0,0.6*BWC$5,IF(BWC27="",0,IF(BWC$6=0,IF(BWC27&gt;=BWC$8,BWC$5,IF(BWC27&lt;BWC$6,0,0.6*BWC$5+0.4*BWC$5*(BWC27-BWC$7)/(BWC$8-BWC$7))),IF(BWC27&lt;=BWC$8,BWC$5,IF(BWC27&gt;BWC$6,0,0.6*BWC$5+0.4*BWC$5*(BWC27-BWC$7)/(BWC$8-BWC$7))))))</f>
      </c>
      <c r="BWE27" s="126">
        <f>IF(BWC27&lt;&gt;"",BWC$5,0)</f>
      </c>
      <c r="BWF27" s="125">
        <f>IF(BWC$6=0,RANK(BWC27,BWC$12:BWC$42,0),RANK(BWC27,BWC$12:BWC$42,1))</f>
      </c>
      <c r="BWG27" s="126">
        <v>100</v>
      </c>
      <c r="BWH27" s="126">
        <f>IF(COUNTA(BWG$12:BWG$42)=0,0.6*BWG$5,IF(BWG27="",0,IF(BWG$6=0,IF(BWG27&gt;=BWG$8,BWG$5,IF(BWG27&lt;BWG$6,0,0.6*BWG$5+0.4*BWG$5*(BWG27-BWG$7)/(BWG$8-BWG$7))),IF(BWG27&lt;=BWG$8,BWG$5,IF(BWG27&gt;BWG$6,0,0.6*BWG$5+0.4*BWG$5*(BWG27-BWG$7)/(BWG$8-BWG$7))))))</f>
      </c>
      <c r="BWI27" s="126">
        <f>IF(BWG27&lt;&gt;"",BWG$5,0)</f>
      </c>
      <c r="BWJ27" s="125">
        <f>IF(BWG$6=0,RANK(BWG27,BWG$12:BWG$42,0),RANK(BWG27,BWG$12:BWG$42,1))</f>
      </c>
      <c r="BWK27" s="126">
        <v>10</v>
      </c>
      <c r="BWL27" s="126">
        <f>IF(COUNTA(BWK$12:BWK$42)=0,0.6*BWK$5,IF(BWK27="",0,IF(AND(BWK27&gt;=BWK$7,BWK27&lt;=BWK$8),BWK$5,0)))</f>
      </c>
      <c r="BWM27" s="126">
        <f>IF(BWK27&lt;&gt;"",BWK$5,0)</f>
      </c>
      <c r="BWN27" s="125">
        <f>IF(BWK$6=0,RANK(BWK27,BWK$12:BWK$42,0),RANK(BWK27,BWK$12:BWK$42,1))</f>
      </c>
      <c r="BWO27" s="126">
        <v>0.62</v>
      </c>
      <c r="BWP27" s="126">
        <f>IF(COUNTA(BWO$12:BWO$42)=0,0.6*BWO$5,IF(BWO27="",0,IF(BWO$6=0,IF(BWO27&gt;=BWO$8,BWO$5,IF(BWO27&lt;BWO$6,0,0.6*BWO$5+0.4*BWO$5*(BWO27-BWO$7)/(BWO$8-BWO$7))),IF(BWO27&lt;=BWO$8,BWO$5,IF(BWO27&gt;BWO$6,0,0.6*BWO$5+0.4*BWO$5*(BWO27-BWO$7)/(BWO$8-BWO$7))))))</f>
      </c>
      <c r="BWQ27" s="126">
        <f>IF(BWO27&lt;&gt;"",BWO$5,0)</f>
      </c>
      <c r="BWR27" s="125">
        <f>IF(BWO$6=0,RANK(BWO27,BWO$12:BWO$42,0),RANK(BWO27,BWO$12:BWO$42,1))</f>
      </c>
      <c r="BWS27" s="126">
        <v>0.21</v>
      </c>
      <c r="BWT27" s="126">
        <f>IF(COUNTA(BWS$12:BWS$42)=0,0.6*BWS$5,IF(BWS27="",0,IF(BWS$6=0,IF(BWS27&gt;=BWS$8,BWS$5,IF(BWS27&lt;BWS$6,0,0.6*BWS$5+0.4*BWS$5*(BWS27-BWS$7)/(BWS$8-BWS$7))),IF(BWS27&lt;=BWS$8,BWS$5,IF(BWS27&gt;BWS$6,0,0.6*BWS$5+0.4*BWS$5*(BWS27-BWS$7)/(BWS$8-BWS$7))))))</f>
      </c>
      <c r="BWU27" s="126">
        <f>IF(BWS27&lt;&gt;"",BWS$5,0)</f>
      </c>
      <c r="BWV27" s="125">
        <f>IF(BWS$6=0,RANK(BWS27,BWS$12:BWS$42,0),RANK(BWS27,BWS$12:BWS$42,1))</f>
      </c>
      <c r="BWW27" s="125" t="s">
        <v>31</v>
      </c>
      <c r="BWX27" s="125">
        <f>(F27+J27+N27+R27+V27+Z27+AD27+AH27+AL27)*100</f>
      </c>
      <c r="BWY27" s="125">
        <f>RANK(BWX27,BWX$12:BWX$42,0)</f>
      </c>
      <c r="BWZ27" s="125" t="s">
        <v>31</v>
      </c>
      <c r="BXA27" s="125">
        <f>(AP27+AT27+AX27+BB27+BF27+BJ27+BN27+BR27+BV27+BZ27+CD27+CH27+CL27+CP27)*100</f>
      </c>
      <c r="BXB27" s="125">
        <f>RANK(BXA27,BXA$12:BXA$42,0)</f>
      </c>
      <c r="BXC27" s="125" t="s">
        <v>31</v>
      </c>
      <c r="BXD27" s="125">
        <f>(CT27)*100</f>
      </c>
      <c r="BXE27" s="125">
        <f>RANK(BXD27,BXD$12:BXD$42,0)</f>
      </c>
      <c r="BXF27" s="125" t="s">
        <v>31</v>
      </c>
      <c r="BXG27" s="125">
        <f>(CX27+DB27+DF27+DJ27+DN27+DR27+DV27+DZ27+EE27+EJ27+EO27+ET27+EY27+FD27+FI27+FN27+FS27+FX27+GC27+GH27+GM27+GR27+GW27+HB27+HG27+HL27+HQ27+HV27+IA27+IF27+IK27+IP27+IU27+IZ27+JE27+JJ27+JO27+JT27+JY27+KD27+KI27+KN27+KS27+KX27+LC27+LH27+LM27+LR27+LW27+MB27+MG27+ML27+MQ27+MV27+NA27+NF27+NK27+NP27+NU27+NZ27+OE27+OJ27+OO27+OT27+OY27+PD27+PI27+PN27+PS27+PX27+QC27+QH27+QM27+QR27+QW27+RB27+RG27+RL27+RQ27+RV27+SA27+SF27+SK27+SP27+SU27+SZ27+TE27+TJ27+TO27+TT27+TY27+UD27+UI27+UN27+US27+UX27+VC27+VH27+VM27+VR27+VW27+WB27+WG27+WL27+WQ27+WV27+XA27+XF27+XK27+XP27+XU27+XZ27+YE27+YJ27+YO27+YT27+YY27+ZD27+ZI27+ZN27+ZS27+ZX27+AAC27+AAH27+AAM27+AAR27+AAW27+ABB27+ABG27+ABL27+ABQ27+ABV27+ACA27+ACF27+ACK27+ACP27+ACU27+ACZ27+ADE27+ADJ27+ADO27+ADT27+ADY27+AED27+AEI27+AEN27+AES27+AEX27+AFC27+AFH27+AFM27+AFR27+AFW27+AGB27+AGG27+AGL27+AGQ27+AGV27+AHA27+AHF27+AHK27+AHP27+AHU27+AHZ27+AIE27+AIJ27+AIO27+AIT27+AIY27+AJD27+AJI27+AJN27+AJS27+AJX27+AKC27+AKH27+AKM27+AKR27+AKW27+ALB27+ALG27+ALL27+ALQ27+ALV27+AMA27+AMF27+AMK27+AMP27+AMU27+AMZ27+ANE27+ANJ27+ANO27+ANT27+ANY27+AOD27+AOI27+AON27+AOS27+AOX27+APC27+APH27+APM27+APR27+APW27+AQB27+AQG27+AQL27+AQQ27+AQV27+ARA27+ARF27+ARK27+ARP27+ARU27+ARZ27+ASE27+ASJ27+ASO27+AST27+ASY27+ATD27+ATI27+ATN27+ATS27+ATX27+AUC27+AUH27)*100</f>
      </c>
      <c r="BXH27" s="125">
        <f>RANK(BXG27,BXG$12:BXG$42,0)</f>
      </c>
      <c r="BXI27" s="125" t="s">
        <v>31</v>
      </c>
      <c r="BXJ27" s="125">
        <f>(AUL27+AUP27+AUT27+AUX27+AVB27+AVF27+AVJ27+AVN27+AVR27+AVV27+AVZ27+AWD27+AWH27+AWL27+AWP27+AWT27+AWX27+AXB27+AXF27+AXJ27+AXN27+AXR27+AXV27+AXZ27+AYD27+AYH27+AYL27+AYP27+AYT27+AYX27+AZB27+AZF27+AZJ27+AZN27+AZR27+AZV27+AZZ27+BAD27+BAH27+BAL27+BAP27+BAT27+BAX27+BBB27+BBF27+BBJ27+BBN27+BBR27+BBV27+BBZ27+BCD27+BCH27+BCL27+BCP27+BCT27+BCX27+BDB27+BDF27+BDJ27+BDN27+BDR27+BDV27+BDZ27+BED27+BEH27+BEL27+BEP27+BET27+BEX27+BFB27+BFF27+BFJ27+BFN27+BFR27+BFV27+BFZ27+BGD27+BGH27+BGL27+BGP27+BGT27+BGX27+BHB27+BHF27+BHJ27+BHN27+BHR27+BHV27+BHZ27+BID27+BIH27+BIL27+BIP27+BIT27+BIX27+BJB27+BJF27+BJJ27+BJN27+BJR27+BJV27+BJZ27+BKD27+BKH27+BKL27+BKP27+BKT27+BKX27+BLB27+BLF27+BLJ27+BLN27+BLR27+BLV27+BLZ27+BMD27+BMH27+BML27+BMP27+BMT27+BMX27+BNB27+BNF27+BNJ27+BNN27+BNR27+BNV27+BNZ27+BOD27+BOH27+BOL27+BOP27+BOT27+BOX27+BPB27+BPF27+BPJ27+BPN27+BPR27+BPV27+BPZ27+BQD27+BQH27+BQL27+BQP27+BQT27+BQX27+BRB27)*100</f>
      </c>
      <c r="BXK27" s="125">
        <f>RANK(BXJ27,BXJ$12:BXJ$42,0)</f>
      </c>
      <c r="BXL27" s="125" t="s">
        <v>31</v>
      </c>
      <c r="BXM27" s="125">
        <f>(BRF27+BRJ27+BRN27+BRR27+BRV27+BRZ27+BSD27+BSH27+BSL27+BSP27+BST27+BSX27+BTB27+BTF27+BTJ27+BTN27+BTR27)*100</f>
      </c>
      <c r="BXN27" s="125">
        <f>RANK(BXM27,BXM$12:BXM$42,0)</f>
      </c>
      <c r="BXO27" s="125" t="s">
        <v>31</v>
      </c>
      <c r="BXP27" s="125">
        <f>(BTV27+BTZ27+BUD27+BUH27+BUL27)*100</f>
      </c>
      <c r="BXQ27" s="125">
        <f>RANK(BXP27,BXP$12:BXP$42,0)</f>
      </c>
      <c r="BXR27" s="125" t="s">
        <v>31</v>
      </c>
      <c r="BXS27" s="125">
        <f>(BUP27+BUT27+BUX27)*100</f>
      </c>
      <c r="BXT27" s="125">
        <f>RANK(BXS27,BXS$12:BXS$42,0)</f>
      </c>
      <c r="BXU27" s="125" t="s">
        <v>31</v>
      </c>
      <c r="BXV27" s="125">
        <f>(BVB27+BVF27+BVJ27+BVN27+BVR27+BVV27+BVZ27+BWD27+BWH27+BWL27+BWP27+BWT27)*100</f>
      </c>
      <c r="BXW27" s="125">
        <f>RANK(BXV27,BXV$12:BXV$42,0)</f>
      </c>
    </row>
    <row r="28">
      <c r="A28" s="125" t="s">
        <v>32</v>
      </c>
      <c r="B28" s="125">
        <f>A28</f>
      </c>
      <c r="C28" s="125">
        <f>(F28+J28+N28+R28+V28+Z28+AD28+AH28+AL28+AP28+AT28+AX28+BB28+BF28+BJ28+BN28+BR28+BV28+BZ28+CD28+CH28+CL28+CP28+CT28+CX28+DB28+DF28+DJ28+DN28+DR28+DV28+DZ28+EE28+EJ28+EO28+ET28+EY28+FD28+FI28+FN28+FS28+FX28+GC28+GH28+GM28+GR28+GW28+HB28+HG28+HL28+HQ28+HV28+IA28+IF28+IK28+IP28+IU28+IZ28+JE28+JJ28+JO28+JT28+JY28+KD28+KI28+KN28+KS28+KX28+LC28+LH28+LM28+LR28+LW28+MB28+MG28+ML28+MQ28+MV28+NA28+NF28+NK28+NP28+NU28+NZ28+OE28+OJ28+OO28+OT28+OY28+PD28+PI28+PN28+PS28+PX28+QC28+QH28+QM28+QR28+QW28+RB28+RG28+RL28+RQ28+RV28+SA28+SF28+SK28+SP28+SU28+SZ28+TE28+TJ28+TO28+TT28+TY28+UD28+UI28+UN28+US28+UX28+VC28+VH28+VM28+VR28+VW28+WB28+WG28+WL28+WQ28+WV28+XA28+XF28+XK28+XP28+XU28+XZ28+YE28+YJ28+YO28+YT28+YY28+ZD28+ZI28+ZN28+ZS28+ZX28+AAC28+AAH28+AAM28+AAR28+AAW28+ABB28+ABG28+ABL28+ABQ28+ABV28+ACA28+ACF28+ACK28+ACP28+ACU28+ACZ28+ADE28+ADJ28+ADO28+ADT28+ADY28+AED28+AEI28+AEN28+AES28+AEX28+AFC28+AFH28+AFM28+AFR28+AFW28+AGB28+AGG28+AGL28+AGQ28+AGV28+AHA28+AHF28+AHK28+AHP28+AHU28+AHZ28+AIE28+AIJ28+AIO28+AIT28+AIY28+AJD28+AJI28+AJN28+AJS28+AJX28+AKC28+AKH28+AKM28+AKR28+AKW28+ALB28+ALG28+ALL28+ALQ28+ALV28+AMA28+AMF28+AMK28+AMP28+AMU28+AMZ28+ANE28+ANJ28+ANO28+ANT28+ANY28+AOD28+AOI28+AON28+AOS28+AOX28+APC28+APH28+APM28+APR28+APW28+AQB28+AQG28+AQL28+AQQ28+AQV28+ARA28+ARF28+ARK28+ARP28+ARU28+ARZ28+ASE28+ASJ28+ASO28+AST28+ASY28+ATD28+ATI28+ATN28+ATS28+ATX28+AUC28+AUH28+AUL28+AUP28+AUT28+AUX28+AVB28+AVF28+AVJ28+AVN28+AVR28+AVV28+AVZ28+AWD28+AWH28+AWL28+AWP28+AWT28+AWX28+AXB28+AXF28+AXJ28+AXN28+AXR28+AXV28+AXZ28+AYD28+AYH28+AYL28+AYP28+AYT28+AYX28+AZB28+AZF28+AZJ28+AZN28+AZR28+AZV28+AZZ28+BAD28+BAH28+BAL28+BAP28+BAT28+BAX28+BBB28+BBF28+BBJ28+BBN28+BBR28+BBV28+BBZ28+BCD28+BCH28+BCL28+BCP28+BCT28+BCX28+BDB28+BDF28+BDJ28+BDN28+BDR28+BDV28+BDZ28+BED28+BEH28+BEL28+BEP28+BET28+BEX28+BFB28+BFF28+BFJ28+BFN28+BFR28+BFV28+BFZ28+BGD28+BGH28+BGL28+BGP28+BGT28+BGX28+BHB28+BHF28+BHJ28+BHN28+BHR28+BHV28+BHZ28+BID28+BIH28+BIL28+BIP28+BIT28+BIX28+BJB28+BJF28+BJJ28+BJN28+BJR28+BJV28+BJZ28+BKD28+BKH28+BKL28+BKP28+BKT28+BKX28+BLB28+BLF28+BLJ28+BLN28+BLR28+BLV28+BLZ28+BMD28+BMH28+BML28+BMP28+BMT28+BMX28+BNB28+BNF28+BNJ28+BNN28+BNR28+BNV28+BNZ28+BOD28+BOH28+BOL28+BOP28+BOT28+BOX28+BPB28+BPF28+BPJ28+BPN28+BPR28+BPV28+BPZ28+BQD28+BQH28+BQL28+BQP28+BQT28+BQX28+BRB28+BRF28+BRJ28+BRN28+BRR28+BRV28+BRZ28+BSD28+BSH28+BSL28+BSP28+BST28+BSX28+BTB28+BTF28+BTJ28+BTN28+BTR28+BTV28+BTZ28+BUD28+BUH28+BUL28+BUP28+BUT28+BUX28+BVB28+BVF28+BVJ28+BVN28+BVR28+BVV28+BVZ28+BWD28+BWH28+BWL28+BWP28+BWT28)*100</f>
      </c>
      <c r="D28" s="125">
        <f>RANK(C28,C$12:C$42,0)</f>
      </c>
      <c r="E28" s="126">
        <v>76.0786479906336</v>
      </c>
      <c r="F28" s="126">
        <f>IF(COUNTA(E$12:E$42)=0,0.6*E$5,IF(E28="",0,IF(E$6=0,IF(E28&gt;=E$8,E$5,IF(E28&lt;E$6,0,0.6*E$5+0.4*E$5*(E28-E$7)/(E$8-E$7))),IF(E28&lt;=E$8,E$5,IF(E28&gt;E$6,0,0.6*E$5+0.4*E$5*(E28-E$7)/(E$8-E$7))))))</f>
      </c>
      <c r="G28" s="126">
        <f>IF(E28&lt;&gt;"",E$5,0)</f>
      </c>
      <c r="H28" s="125">
        <f>IF(E$6=0,RANK(E28,E$12:E$42,0),RANK(E28,E$12:E$42,1))</f>
      </c>
      <c r="I28" s="126">
        <v>88.9146061291062</v>
      </c>
      <c r="J28" s="126">
        <f>IF(COUNTA(I$12:I$42)=0,0.6*I$5,IF(I28="",0,IF(I$6=0,IF(I28&gt;=I$8,I$5,IF(I28&lt;I$6,0,0.6*I$5+0.4*I$5*(I28-I$7)/(I$8-I$7))),IF(I28&lt;=I$8,I$5,IF(I28&gt;I$6,0,0.6*I$5+0.4*I$5*(I28-I$7)/(I$8-I$7))))))</f>
      </c>
      <c r="K28" s="126">
        <f>IF(I28&lt;&gt;"",I$5,0)</f>
      </c>
      <c r="L28" s="125">
        <f>IF(I$6=0,RANK(I28,I$12:I$42,0),RANK(I28,I$12:I$42,1))</f>
      </c>
      <c r="M28"/>
      <c r="N28" s="126">
        <f>IF(COUNTA(M$12:M$42)=0,0.6*M$5,IF(M28="",0,IF(M$6=0,IF(M28&gt;=M$8,M$5,IF(M28&lt;M$6,0,0.6*M$5+0.4*M$5*(M28-M$7)/(M$8-M$7))),IF(M28&lt;=M$8,M$5,IF(M28&gt;M$6,0,0.6*M$5+0.4*M$5*(M28-M$7)/(M$8-M$7))))))</f>
      </c>
      <c r="O28" s="126">
        <f>IF(M28&lt;&gt;"",M$5,0)</f>
      </c>
      <c r="P28" s="125">
        <f>IF(M$6=0,RANK(M28,M$12:M$42,0),RANK(M28,M$12:M$42,1))</f>
      </c>
      <c r="Q28"/>
      <c r="R28" s="126">
        <f>IF(COUNTA(Q$12:Q$42)=0,0.6*Q$5,IF(Q28="",0,IF(Q$6=0,IF(Q28&gt;=Q$8,Q$5,IF(Q28&lt;Q$6,0,0.6*Q$5+0.4*Q$5*(Q28-Q$7)/(Q$8-Q$7))),IF(Q28&lt;=Q$8,Q$5,IF(Q28&gt;Q$6,0,0.6*Q$5+0.4*Q$5*(Q28-Q$7)/(Q$8-Q$7))))))</f>
      </c>
      <c r="S28" s="126">
        <f>IF(Q28&lt;&gt;"",Q$5,0)</f>
      </c>
      <c r="T28" s="125">
        <f>IF(Q$6=0,RANK(Q28,Q$12:Q$42,0),RANK(Q28,Q$12:Q$42,1))</f>
      </c>
      <c r="U28"/>
      <c r="V28" s="126">
        <f>IF(COUNTA(U$12:U$42)=0,0.6*U$5,IF(U28="",0,IF(U$6=0,IF(U28&gt;=U$8,U$5,IF(U28&lt;U$6,0,0.6*U$5+0.4*U$5*(U28-U$7)/(U$8-U$7))),IF(U28&lt;=U$8,U$5,IF(U28&gt;U$6,0,0.6*U$5+0.4*U$5*(U28-U$7)/(U$8-U$7))))))</f>
      </c>
      <c r="W28" s="126">
        <f>IF(U28&lt;&gt;"",U$5,0)</f>
      </c>
      <c r="X28" s="125">
        <f>IF(U$6=0,RANK(U28,U$12:U$42,0),RANK(U28,U$12:U$42,1))</f>
      </c>
      <c r="Y28"/>
      <c r="Z28" s="126">
        <f>IF(COUNTA(Y$12:Y$42)=0,0.6*Y$5,IF(Y28="",0,IF(Y$6=0,IF(Y28&gt;=Y$8,Y$5,IF(Y28&lt;Y$6,0,0.6*Y$5+0.4*Y$5*(Y28-Y$7)/(Y$8-Y$7))),IF(Y28&lt;=Y$8,Y$5,IF(Y28&gt;Y$6,0,0.6*Y$5+0.4*Y$5*(Y28-Y$7)/(Y$8-Y$7))))))</f>
      </c>
      <c r="AA28" s="126">
        <f>IF(Y28&lt;&gt;"",Y$5,0)</f>
      </c>
      <c r="AB28" s="125">
        <f>IF(Y$6=0,RANK(Y28,Y$12:Y$42,0),RANK(Y28,Y$12:Y$42,1))</f>
      </c>
      <c r="AC28"/>
      <c r="AD28" s="126">
        <f>IF(COUNTA(AC$12:AC$42)=0,0.6*AC$5,IF(AC28="",0,IF(AC$6=0,IF(AC28&gt;=AC$8,AC$5,IF(AC28&lt;AC$6,0,0.6*AC$5+0.4*AC$5*(AC28-AC$7)/(AC$8-AC$7))),IF(AC28&lt;=AC$8,AC$5,IF(AC28&gt;AC$6,0,0.6*AC$5+0.4*AC$5*(AC28-AC$7)/(AC$8-AC$7))))))</f>
      </c>
      <c r="AE28" s="126">
        <f>IF(AC28&lt;&gt;"",AC$5,0)</f>
      </c>
      <c r="AF28" s="125">
        <f>IF(AC$6=0,RANK(AC28,AC$12:AC$42,0),RANK(AC28,AC$12:AC$42,1))</f>
      </c>
      <c r="AG28"/>
      <c r="AH28" s="126">
        <f>IF(COUNTA(AG$12:AG$42)=0,0.6*AG$5,IF(AG28="",0,IF(AG$6=0,IF(AG28&gt;=AG$8,AG$5,IF(AG28&lt;AG$6,0,0.6*AG$5+0.4*AG$5*(AG28-AG$7)/(AG$8-AG$7))),IF(AG28&lt;=AG$8,AG$5,IF(AG28&gt;AG$6,0,0.6*AG$5+0.4*AG$5*(AG28-AG$7)/(AG$8-AG$7))))))</f>
      </c>
      <c r="AI28" s="126">
        <f>IF(AG28&lt;&gt;"",AG$5,0)</f>
      </c>
      <c r="AJ28" s="125">
        <f>IF(AG$6=0,RANK(AG28,AG$12:AG$42,0),RANK(AG28,AG$12:AG$42,1))</f>
      </c>
      <c r="AK28"/>
      <c r="AL28" s="126">
        <f>IF(COUNTA(AK$12:AK$42)=0,0.6*AK$5,IF(AK28="",0,IF(AK$6=0,IF(AK28&gt;=AK$8,AK$5,IF(AK28&lt;AK$6,0,0.6*AK$5+0.4*AK$5*(AK28-AK$7)/(AK$8-AK$7))),IF(AK28&lt;=AK$8,AK$5,IF(AK28&gt;AK$6,0,0.6*AK$5+0.4*AK$5*(AK28-AK$7)/(AK$8-AK$7))))))</f>
      </c>
      <c r="AM28" s="126">
        <f>IF(AK28&lt;&gt;"",AK$5,0)</f>
      </c>
      <c r="AN28" s="125">
        <f>IF(AK$6=0,RANK(AK28,AK$12:AK$42,0),RANK(AK28,AK$12:AK$42,1))</f>
      </c>
      <c r="AO28" s="126">
        <v>99.88</v>
      </c>
      <c r="AP28" s="126">
        <f>IF(COUNTA(AO$12:AO$42)=0,0.6*AO$5,IF(AO28="",0,IF(AO$6=0,IF(AO28&gt;=AO$8,AO$5,IF(AO28&lt;AO$6,0,0.6*AO$5+0.4*AO$5*(AO28-AO$7)/(AO$8-AO$7))),IF(AO28&lt;=AO$8,AO$5,IF(AO28&gt;AO$6,0,0.6*AO$5+0.4*AO$5*(AO28-AO$7)/(AO$8-AO$7))))))</f>
      </c>
      <c r="AQ28" s="126">
        <f>IF(AO28&lt;&gt;"",AO$5,0)</f>
      </c>
      <c r="AR28" s="125">
        <f>IF(AO$6=0,RANK(AO28,AO$12:AO$42,0),RANK(AO28,AO$12:AO$42,1))</f>
      </c>
      <c r="AS28" s="126">
        <v>0</v>
      </c>
      <c r="AT28" s="126">
        <f>IF(COUNTA(AS$12:AS$42)=0,0.6*AS$5,IF(AS28="",0,IF(AS$6=0,IF(AS28&gt;=AS$8,AS$5,IF(AS28&lt;AS$6,0,0.6*AS$5+0.4*AS$5*(AS28-AS$7)/(AS$8-AS$7))),IF(AS28&lt;=AS$8,AS$5,IF(AS28&gt;AS$6,0,0.6*AS$5+0.4*AS$5*(AS28-AS$7)/(AS$8-AS$7))))))</f>
      </c>
      <c r="AU28" s="126">
        <f>IF(AS28&lt;&gt;"",AS$5,0)</f>
      </c>
      <c r="AV28" s="125">
        <f>IF(AS$6=0,RANK(AS28,AS$12:AS$42,0),RANK(AS28,AS$12:AS$42,1))</f>
      </c>
      <c r="AW28" s="126">
        <v>99.49</v>
      </c>
      <c r="AX28" s="126">
        <f>IF(COUNTA(AW$12:AW$42)=0,0.6*AW$5,IF(AW28="",0,IF(AW$6=0,IF(AW28&gt;=AW$8,AW$5,IF(AW28&lt;AW$6,0,0.6*AW$5+0.4*AW$5*(AW28-AW$7)/(AW$8-AW$7))),IF(AW28&lt;=AW$8,AW$5,IF(AW28&gt;AW$6,0,0.6*AW$5+0.4*AW$5*(AW28-AW$7)/(AW$8-AW$7))))))</f>
      </c>
      <c r="AY28" s="126">
        <f>IF(AW28&lt;&gt;"",AW$5,0)</f>
      </c>
      <c r="AZ28" s="125">
        <f>IF(AW$6=0,RANK(AW28,AW$12:AW$42,0),RANK(AW28,AW$12:AW$42,1))</f>
      </c>
      <c r="BA28" s="126">
        <v>0.740928756758221</v>
      </c>
      <c r="BB28" s="126">
        <f>IF(COUNTA(BA$12:BA$42)=0,0.6*BA$5,IF(BA28="",0,IF(BA$6=0,IF(BA28&gt;=BA$8,BA$5,IF(BA28&lt;BA$6,0,0.6*BA$5+0.4*BA$5*(BA28-BA$7)/(BA$8-BA$7))),IF(BA28&lt;=BA$8,BA$5,IF(BA28&gt;BA$6,0,0.6*BA$5+0.4*BA$5*(BA28-BA$7)/(BA$8-BA$7))))))</f>
      </c>
      <c r="BC28" s="126">
        <f>IF(BA28&lt;&gt;"",BA$5,0)</f>
      </c>
      <c r="BD28" s="125">
        <f>IF(BA$6=0,RANK(BA28,BA$12:BA$42,0),RANK(BA28,BA$12:BA$42,1))</f>
      </c>
      <c r="BE28" s="126">
        <v>97.18</v>
      </c>
      <c r="BF28" s="126">
        <f>IF(COUNTA(BE$12:BE$42)=0,0.6*BE$5,IF(BE28="",0,IF(BE$6=0,IF(BE28&gt;=BE$8,BE$5,IF(BE28&lt;BE$6,0,0.6*BE$5+0.4*BE$5*(BE28-BE$7)/(BE$8-BE$7))),IF(BE28&lt;=BE$8,BE$5,IF(BE28&gt;BE$6,0,0.6*BE$5+0.4*BE$5*(BE28-BE$7)/(BE$8-BE$7))))))</f>
      </c>
      <c r="BG28" s="126">
        <f>IF(BE28&lt;&gt;"",BE$5,0)</f>
      </c>
      <c r="BH28" s="125">
        <f>IF(BE$6=0,RANK(BE28,BE$12:BE$42,0),RANK(BE28,BE$12:BE$42,1))</f>
      </c>
      <c r="BI28" s="126">
        <v>66</v>
      </c>
      <c r="BJ28" s="126">
        <f>IF(COUNTA(BI$12:BI$42)=0,0.6*BI$5,IF(BI28="",0,IF(BI$6=0,IF(BI28&gt;=BI$8,BI$5,IF(BI28&lt;BI$6,0,0.6*BI$5+0.4*BI$5*(BI28-BI$7)/(BI$8-BI$7))),IF(BI28&lt;=BI$8,BI$5,IF(BI28&gt;BI$6,0,0.6*BI$5+0.4*BI$5*(BI28-BI$7)/(BI$8-BI$7))))))</f>
      </c>
      <c r="BK28" s="126">
        <f>IF(BI28&lt;&gt;"",BI$5,0)</f>
      </c>
      <c r="BL28" s="125">
        <f>IF(BI$6=0,RANK(BI28,BI$12:BI$42,0),RANK(BI28,BI$12:BI$42,1))</f>
      </c>
      <c r="BM28" s="126">
        <v>99.5008</v>
      </c>
      <c r="BN28" s="126">
        <f>IF(COUNTA(BM$12:BM$42)=0,0.6*BM$5,IF(BM28="",0,IF(BM$6=0,IF(BM28&gt;=BM$8,BM$5,IF(BM28&lt;BM$6,0,0.6*BM$5+0.4*BM$5*(BM28-BM$7)/(BM$8-BM$7))),IF(BM28&lt;=BM$8,BM$5,IF(BM28&gt;BM$6,0,0.6*BM$5+0.4*BM$5*(BM28-BM$7)/(BM$8-BM$7))))))</f>
      </c>
      <c r="BO28" s="126">
        <f>IF(BM28&lt;&gt;"",BM$5,0)</f>
      </c>
      <c r="BP28" s="125">
        <f>IF(BM$6=0,RANK(BM28,BM$12:BM$42,0),RANK(BM28,BM$12:BM$42,1))</f>
      </c>
      <c r="BQ28" s="126">
        <v>84</v>
      </c>
      <c r="BR28" s="126">
        <f>IF(COUNTA(BQ$12:BQ$42)=0,0.6*BQ$5,IF(BQ28="",0,IF(BQ$6=0,IF(BQ28&gt;=BQ$8,BQ$5,IF(BQ28&lt;BQ$6,0,0.6*BQ$5+0.4*BQ$5*(BQ28-BQ$7)/(BQ$8-BQ$7))),IF(BQ28&lt;=BQ$8,BQ$5,IF(BQ28&gt;BQ$6,0,0.6*BQ$5+0.4*BQ$5*(BQ28-BQ$7)/(BQ$8-BQ$7))))))</f>
      </c>
      <c r="BS28" s="126">
        <f>IF(BQ28&lt;&gt;"",BQ$5,0)</f>
      </c>
      <c r="BT28" s="125">
        <f>IF(BQ$6=0,RANK(BQ28,BQ$12:BQ$42,0),RANK(BQ28,BQ$12:BQ$42,1))</f>
      </c>
      <c r="BU28" s="126">
        <v>4.7408</v>
      </c>
      <c r="BV28" s="126">
        <f>IF(COUNTA(BU$12:BU$42)=0,0.6*BU$5,IF(BU28="",0,IF(BU$6=0,IF(BU28&gt;=BU$8,BU$5,IF(BU28&lt;BU$6,0,0.6*BU$5+0.4*BU$5*(BU28-BU$7)/(BU$8-BU$7))),IF(BU28&lt;=BU$8,BU$5,IF(BU28&gt;BU$6,0,0.6*BU$5+0.4*BU$5*(BU28-BU$7)/(BU$8-BU$7))))))</f>
      </c>
      <c r="BW28" s="126">
        <f>IF(BU28&lt;&gt;"",BU$5,0)</f>
      </c>
      <c r="BX28" s="125">
        <f>IF(BU$6=0,RANK(BU28,BU$12:BU$42,0),RANK(BU28,BU$12:BU$42,1))</f>
      </c>
      <c r="BY28" s="126">
        <v>99.75</v>
      </c>
      <c r="BZ28" s="126">
        <f>IF(COUNTA(BY$12:BY$42)=0,0.6*BY$5,IF(BY28="",0,IF(BY$6=0,IF(BY28&gt;=BY$8,BY$5,IF(BY28&lt;BY$6,0,0.6*BY$5+0.4*BY$5*(BY28-BY$7)/(BY$8-BY$7))),IF(BY28&lt;=BY$8,BY$5,IF(BY28&gt;BY$6,0,0.6*BY$5+0.4*BY$5*(BY28-BY$7)/(BY$8-BY$7))))))</f>
      </c>
      <c r="CA28" s="126">
        <f>IF(BY28&lt;&gt;"",BY$5,0)</f>
      </c>
      <c r="CB28" s="125">
        <f>IF(BY$6=0,RANK(BY28,BY$12:BY$42,0),RANK(BY28,BY$12:BY$42,1))</f>
      </c>
      <c r="CC28"/>
      <c r="CD28" s="126">
        <f>IF(COUNTA(CC$12:CC$42)=0,0.6*CC$5,IF(CC28="",0,IF(CC$6=0,IF(CC28&gt;=CC$8,CC$5,IF(CC28&lt;CC$6,0,0.6*CC$5+0.4*CC$5*(CC28-CC$7)/(CC$8-CC$7))),IF(CC28&lt;=CC$8,CC$5,IF(CC28&gt;CC$6,0,0.6*CC$5+0.4*CC$5*(CC28-CC$7)/(CC$8-CC$7))))))</f>
      </c>
      <c r="CE28" s="126">
        <f>IF(CC28&lt;&gt;"",CC$5,0)</f>
      </c>
      <c r="CF28" s="125">
        <f>IF(CC$6=0,RANK(CC28,CC$12:CC$42,0),RANK(CC28,CC$12:CC$42,1))</f>
      </c>
      <c r="CG28"/>
      <c r="CH28" s="126">
        <f>IF(COUNTA(CG$12:CG$42)=0,0.6*CG$5,IF(CG28="",0,IF(CG$6=0,IF(CG28&gt;=CG$8,CG$5,IF(CG28&lt;CG$6,0,0.6*CG$5+0.4*CG$5*(CG28-CG$7)/(CG$8-CG$7))),IF(CG28&lt;=CG$8,CG$5,IF(CG28&gt;CG$6,0,0.6*CG$5+0.4*CG$5*(CG28-CG$7)/(CG$8-CG$7))))))</f>
      </c>
      <c r="CI28" s="126">
        <f>IF(CG28&lt;&gt;"",CG$5,0)</f>
      </c>
      <c r="CJ28" s="125">
        <f>IF(CG$6=0,RANK(CG28,CG$12:CG$42,0),RANK(CG28,CG$12:CG$42,1))</f>
      </c>
      <c r="CK28"/>
      <c r="CL28" s="126">
        <f>IF(COUNTA(CK$12:CK$42)=0,0.6*CK$5,IF(CK28="",0,IF(CK$6=0,IF(CK28&gt;=CK$8,CK$5,IF(CK28&lt;CK$6,0,0.6*CK$5+0.4*CK$5*(CK28-CK$7)/(CK$8-CK$7))),IF(CK28&lt;=CK$8,CK$5,IF(CK28&gt;CK$6,0,0.6*CK$5+0.4*CK$5*(CK28-CK$7)/(CK$8-CK$7))))))</f>
      </c>
      <c r="CM28" s="126">
        <f>IF(CK28&lt;&gt;"",CK$5,0)</f>
      </c>
      <c r="CN28" s="125">
        <f>IF(CK$6=0,RANK(CK28,CK$12:CK$42,0),RANK(CK28,CK$12:CK$42,1))</f>
      </c>
      <c r="CO28"/>
      <c r="CP28" s="126">
        <f>IF(COUNTA(CO$12:CO$42)=0,0.6*CO$5,IF(CO28="",0,IF(CO$6=0,IF(CO28&gt;=CO$8,CO$5,IF(CO28&lt;CO$6,0,0.6*CO$5+0.4*CO$5*(CO28-CO$7)/(CO$8-CO$7))),IF(CO28&lt;=CO$8,CO$5,IF(CO28&gt;CO$6,0,0.6*CO$5+0.4*CO$5*(CO28-CO$7)/(CO$8-CO$7))))))</f>
      </c>
      <c r="CQ28" s="126">
        <f>IF(CO28&lt;&gt;"",CO$5,0)</f>
      </c>
      <c r="CR28" s="125">
        <f>IF(CO$6=0,RANK(CO28,CO$12:CO$42,0),RANK(CO28,CO$12:CO$42,1))</f>
      </c>
      <c r="CS28"/>
      <c r="CT28" s="126">
        <f>IF(COUNTA(CS$12:CS$42)=0,0.6*CS$5,IF(CS28="",0,IF(CS$6=0,IF(CS28&gt;=CS$8,CS$5,IF(CS28&lt;CS$6,0,0.6*CS$5+0.4*CS$5*(CS28-CS$7)/(CS$8-CS$7))),IF(CS28&lt;=CS$8,CS$5,IF(CS28&gt;CS$6,0,0.6*CS$5+0.4*CS$5*(CS28-CS$7)/(CS$8-CS$7))))))</f>
      </c>
      <c r="CU28" s="126">
        <f>IF(CS28&lt;&gt;"",CS$5,0)</f>
      </c>
      <c r="CV28" s="125">
        <f>IF(CS$6=0,RANK(CS28,CS$12:CS$42,0),RANK(CS28,CS$12:CS$42,1))</f>
      </c>
      <c r="CW28" s="126">
        <v>-1.35755079865402</v>
      </c>
      <c r="CX28" s="126">
        <f>IF(COUNTA(CW$12:CW$42)=0,0.6*CW$5,IF(CW28="",0,IF(CW$6=0,IF(CW28&gt;=CW$8,CW$5,IF(CW28&lt;CW$6,0,0.6*CW$5+0.4*CW$5*(CW28-CW$7)/(CW$8-CW$7))),IF(CW28&lt;=CW$8,CW$5,IF(CW28&gt;CW$6,0,0.6*CW$5+0.4*CW$5*(CW28-CW$7)/(CW$8-CW$7))))))</f>
      </c>
      <c r="CY28" s="126">
        <f>IF(CW28&lt;&gt;"",CW$5,0)</f>
      </c>
      <c r="CZ28" s="125">
        <f>IF(CW$6=0,RANK(CW28,CW$12:CW$42,0),RANK(CW28,CW$12:CW$42,1))</f>
      </c>
      <c r="DA28" s="126">
        <v>-2.81837306740462</v>
      </c>
      <c r="DB28" s="126">
        <f>IF(COUNTA(DA$12:DA$42)=0,0.6*DA$5,IF(DA28="",0,IF(DA$6=0,IF(DA28&gt;=DA$8,DA$5,IF(DA28&lt;DA$6,0,0.6*DA$5+0.4*DA$5*(DA28-DA$7)/(DA$8-DA$7))),IF(DA28&lt;=DA$8,DA$5,IF(DA28&gt;DA$6,0,0.6*DA$5+0.4*DA$5*(DA28-DA$7)/(DA$8-DA$7))))))</f>
      </c>
      <c r="DC28" s="126">
        <f>IF(DA28&lt;&gt;"",DA$5,0)</f>
      </c>
      <c r="DD28" s="125">
        <f>IF(DA$6=0,RANK(DA28,DA$12:DA$42,0),RANK(DA28,DA$12:DA$42,1))</f>
      </c>
      <c r="DE28" s="126">
        <v>1.13437339969069</v>
      </c>
      <c r="DF28" s="126">
        <f>IF(COUNTA(DE$12:DE$42)=0,0.6*DE$5,IF(DE28="",0,IF(DE$6=0,IF(DE28&gt;=DE$8,DE$5,IF(DE28&lt;DE$6,0,0.6*DE$5+0.4*DE$5*(DE28-DE$7)/(DE$8-DE$7))),IF(DE28&lt;=DE$8,DE$5,IF(DE28&gt;DE$6,0,0.6*DE$5+0.4*DE$5*(DE28-DE$7)/(DE$8-DE$7))))))</f>
      </c>
      <c r="DG28" s="126">
        <f>IF(DE28&lt;&gt;"",DE$5,0)</f>
      </c>
      <c r="DH28" s="125">
        <f>IF(DE$6=0,RANK(DE28,DE$12:DE$42,0),RANK(DE28,DE$12:DE$42,1))</f>
      </c>
      <c r="DI28" s="126">
        <v>3.07606367077894</v>
      </c>
      <c r="DJ28" s="126">
        <f>IF(COUNTA(DI$12:DI$42)=0,0.6*DI$5,IF(DI28="",0,IF(DI$6=0,IF(DI28&gt;=DI$8,DI$5,IF(DI28&lt;DI$6,0,0.6*DI$5+0.4*DI$5*(DI28-DI$7)/(DI$8-DI$7))),IF(DI28&lt;=DI$8,DI$5,IF(DI28&gt;DI$6,0,0.6*DI$5+0.4*DI$5*(DI28-DI$7)/(DI$8-DI$7))))))</f>
      </c>
      <c r="DK28" s="126">
        <f>IF(DI28&lt;&gt;"",DI$5,0)</f>
      </c>
      <c r="DL28" s="125">
        <f>IF(DI$6=0,RANK(DI28,DI$12:DI$42,0),RANK(DI28,DI$12:DI$42,1))</f>
      </c>
      <c r="DM28" s="126">
        <v>3.64</v>
      </c>
      <c r="DN28" s="126">
        <f>IF(COUNTA(DM$12:DM$42)=0,0.6*DM$5,IF(DM28="",0,IF(DM$6=0,IF(DM28&gt;=DM$8,DM$5,IF(DM28&lt;DM$6,0,0.6*DM$5+0.4*DM$5*(DM28-DM$7)/(DM$8-DM$7))),IF(DM28&lt;=DM$8,DM$5,IF(DM28&gt;DM$6,0,0.6*DM$5+0.4*DM$5*(DM28-DM$7)/(DM$8-DM$7))))))</f>
      </c>
      <c r="DO28" s="126">
        <f>IF(DM28&lt;&gt;"",DM$5,0)</f>
      </c>
      <c r="DP28" s="125">
        <f>IF(DM$6=0,RANK(DM28,DM$12:DM$42,0),RANK(DM28,DM$12:DM$42,1))</f>
      </c>
      <c r="DQ28" s="126">
        <v>3.39</v>
      </c>
      <c r="DR28" s="126">
        <f>IF(COUNTA(DQ$12:DQ$42)=0,0.6*DQ$5,IF(DQ28="",0,IF(DQ$6=0,IF(DQ28&gt;=DQ$8,DQ$5,IF(DQ28&lt;DQ$6,0,0.6*DQ$5+0.4*DQ$5*(DQ28-DQ$7)/(DQ$8-DQ$7))),IF(DQ28&lt;=DQ$8,DQ$5,IF(DQ28&gt;DQ$6,0,0.6*DQ$5+0.4*DQ$5*(DQ28-DQ$7)/(DQ$8-DQ$7))))))</f>
      </c>
      <c r="DS28" s="126">
        <f>IF(DQ28&lt;&gt;"",DQ$5,0)</f>
      </c>
      <c r="DT28" s="125">
        <f>IF(DQ$6=0,RANK(DQ28,DQ$12:DQ$42,0),RANK(DQ28,DQ$12:DQ$42,1))</f>
      </c>
      <c r="DU28" s="126">
        <v>1.2</v>
      </c>
      <c r="DV28" s="126">
        <f>IF(COUNTA(DU$12:DU$42)=0,0.6*DU$5,IF(DU28="",0,IF(DU$6=0,IF(DU28&gt;=DU$8,DU$5,IF(DU28&lt;DU$6,0,0.6*DU$5+0.4*DU$5*(DU28-DU$7)/(DU$8-DU$7))),IF(DU28&lt;=DU$8,DU$5,IF(DU28&gt;DU$6,0,0.6*DU$5+0.4*DU$5*(DU28-DU$7)/(DU$8-DU$7))))))</f>
      </c>
      <c r="DW28" s="126">
        <f>IF(DU28&lt;&gt;"",DU$5,0)</f>
      </c>
      <c r="DX28" s="125">
        <f>IF(DU$6=0,RANK(DU28,DU$12:DU$42,0),RANK(DU28,DU$12:DU$42,1))</f>
      </c>
      <c r="DY28" s="126">
        <v>1.26</v>
      </c>
      <c r="DZ28" s="126">
        <f>IF(COUNTA(DY$12:DY$42)=0,0.6*DY$5,IF(DY28="",0,IF(DY$6=0,IF(DY28&gt;=DY$8,DY$5,IF(DY28&lt;DY$6,0,0.6*DY$5+0.4*DY$5*(DY28-DY$7)/(DY$8-DY$7))),IF(DY28&lt;=DY$8,DY$5,IF(DY28&gt;DY$6,0,0.6*DY$5+0.4*DY$5*(DY28-DY$7)/(DY$8-DY$7))))))</f>
      </c>
      <c r="EA28" s="126">
        <f>IF(DY28&lt;&gt;"",DY$5,0)</f>
      </c>
      <c r="EB28" s="125">
        <f>IF(DY$6=0,RANK(DY28,DY$12:DY$42,0),RANK(DY28,DY$12:DY$42,1))</f>
      </c>
      <c r="EC28" s="126">
        <v>99.02</v>
      </c>
      <c r="ED28" s="126">
        <v>92.64</v>
      </c>
      <c r="EE28" s="126">
        <f>IF((COUNTA(EC$12:EC$42)+COUNTA(ED$12:ED$42)=0),0.6*EC$5,IF(OR(EC28="",ED28=""),0,IF(EC$6=0,IF(EC28&gt;=EC$8,EC$5,IF(EC28&lt;ED28,0,EC$5*(EC28-ED28)/(EC$8-ED28))),IF(EC28&lt;=EC$8,EC$5,IF(EC28&gt;ED28,0,EC$5*(EC28-ED28)/(EC$8-ED28))))))</f>
      </c>
      <c r="EF28" s="126">
        <f>IF(OR(EC28="",ED28=""),0,EC$5)</f>
      </c>
      <c r="EG28" s="125">
        <f>IF(EC$6=0,RANK(EE28,EE$12:EE$42,0),RANK(EE28,EE$12:EE$42,1))</f>
      </c>
      <c r="EH28" s="126">
        <v>99.02</v>
      </c>
      <c r="EI28" s="126">
        <v>91.08</v>
      </c>
      <c r="EJ28" s="126">
        <f>IF((COUNTA(EH$12:EH$42)+COUNTA(EI$12:EI$42)=0),0.6*EH$5,IF(OR(EH28="",EI28=""),0,IF(EH$6=0,IF(EH28&gt;=EH$8,EH$5,IF(EH28&lt;EI28,0,EH$5*(EH28-EI28)/(EH$8-EI28))),IF(EH28&lt;=EH$8,EH$5,IF(EH28&gt;EI28,0,EH$5*(EH28-EI28)/(EH$8-EI28))))))</f>
      </c>
      <c r="EK28" s="126">
        <f>IF(OR(EH28="",EI28=""),0,EH$5)</f>
      </c>
      <c r="EL28" s="125">
        <f>IF(EH$6=0,RANK(EJ28,EJ$12:EJ$42,0),RANK(EJ28,EJ$12:EJ$42,1))</f>
      </c>
      <c r="EM28" s="126">
        <v>99.78</v>
      </c>
      <c r="EN28" s="126">
        <v>95.89</v>
      </c>
      <c r="EO28" s="126">
        <f>IF((COUNTA(EM$12:EM$42)+COUNTA(EN$12:EN$42)=0),0.6*EM$5,IF(OR(EM28="",EN28=""),0,IF(EM$6=0,IF(EM28&gt;=EM$8,EM$5,IF(EM28&lt;EN28,0,EM$5*(EM28-EN28)/(EM$8-EN28))),IF(EM28&lt;=EM$8,EM$5,IF(EM28&gt;EN28,0,EM$5*(EM28-EN28)/(EM$8-EN28))))))</f>
      </c>
      <c r="EP28" s="126">
        <f>IF(OR(EM28="",EN28=""),0,EM$5)</f>
      </c>
      <c r="EQ28" s="125">
        <f>IF(EM$6=0,RANK(EO28,EO$12:EO$42,0),RANK(EO28,EO$12:EO$42,1))</f>
      </c>
      <c r="ER28" s="126">
        <v>99.78</v>
      </c>
      <c r="ES28" s="126">
        <v>98.55</v>
      </c>
      <c r="ET28" s="126">
        <f>IF((COUNTA(ER$12:ER$42)+COUNTA(ES$12:ES$42)=0),0.6*ER$5,IF(OR(ER28="",ES28=""),0,IF(ER$6=0,IF(ER28&gt;=ER$8,ER$5,IF(ER28&lt;ES28,0,ER$5*(ER28-ES28)/(ER$8-ES28))),IF(ER28&lt;=ER$8,ER$5,IF(ER28&gt;ES28,0,ER$5*(ER28-ES28)/(ER$8-ES28))))))</f>
      </c>
      <c r="EU28" s="126">
        <f>IF(OR(ER28="",ES28=""),0,ER$5)</f>
      </c>
      <c r="EV28" s="125">
        <f>IF(ER$6=0,RANK(ET28,ET$12:ET$42,0),RANK(ET28,ET$12:ET$42,1))</f>
      </c>
      <c r="EW28" s="126">
        <v>2.44</v>
      </c>
      <c r="EX28" s="126">
        <v>5.58</v>
      </c>
      <c r="EY28" s="126">
        <f>IF((COUNTA(EW$12:EW$42)+COUNTA(EX$12:EX$42)=0),0.6*EW$5,IF(OR(EW28="",EX28=""),0,IF(EW$6=0,IF(EW28&gt;=EW$8,EW$5,IF(EW28&lt;EX28,0,EW$5*(EW28-EX28)/(EW$8-EX28))),IF(EW28&lt;=EW$8,EW$5,IF(EW28&gt;EX28,0,EW$5*(EW28-EX28)/(EW$8-EX28))))))</f>
      </c>
      <c r="EZ28" s="126">
        <f>IF(OR(EW28="",EX28=""),0,EW$5)</f>
      </c>
      <c r="FA28" s="125">
        <f>IF(EW$6=0,RANK(EY28,EY$12:EY$42,0),RANK(EY28,EY$12:EY$42,1))</f>
      </c>
      <c r="FB28" s="126">
        <v>2.44</v>
      </c>
      <c r="FC28" s="126">
        <v>4.96</v>
      </c>
      <c r="FD28" s="126">
        <f>IF((COUNTA(FB$12:FB$42)+COUNTA(FC$12:FC$42)=0),0.6*FB$5,IF(OR(FB28="",FC28=""),0,IF(FB$6=0,IF(FB28&gt;=FB$8,FB$5,IF(FB28&lt;FC28,0,FB$5*(FB28-FC28)/(FB$8-FC28))),IF(FB28&lt;=FB$8,FB$5,IF(FB28&gt;FC28,0,FB$5*(FB28-FC28)/(FB$8-FC28))))))</f>
      </c>
      <c r="FE28" s="126">
        <f>IF(OR(FB28="",FC28=""),0,FB$5)</f>
      </c>
      <c r="FF28" s="125">
        <f>IF(FB$6=0,RANK(FD28,FD$12:FD$42,0),RANK(FD28,FD$12:FD$42,1))</f>
      </c>
      <c r="FG28" s="126">
        <v>99.09</v>
      </c>
      <c r="FH28"/>
      <c r="FI28" s="126">
        <f>IF((COUNTA(FG$12:FG$42)+COUNTA(FH$12:FH$42)=0),0.6*FG$5,IF(OR(FG28="",FH28=""),0,IF(FG$6=0,IF(FG28&gt;=FG$8,FG$5,IF(FG28&lt;FH28,0,FG$5*(FG28-FH28)/(FG$8-FH28))),IF(FG28&lt;=FG$8,FG$5,IF(FG28&gt;FH28,0,FG$5*(FG28-FH28)/(FG$8-FH28))))))</f>
      </c>
      <c r="FJ28" s="126">
        <f>IF(OR(FG28="",FH28=""),0,FG$5)</f>
      </c>
      <c r="FK28" s="125">
        <f>IF(FG$6=0,RANK(FI28,FI$12:FI$42,0),RANK(FI28,FI$12:FI$42,1))</f>
      </c>
      <c r="FL28" s="126">
        <v>99.09</v>
      </c>
      <c r="FM28"/>
      <c r="FN28" s="126">
        <f>IF((COUNTA(FL$12:FL$42)+COUNTA(FM$12:FM$42)=0),0.6*FL$5,IF(OR(FL28="",FM28=""),0,IF(FL$6=0,IF(FL28&gt;=FL$8,FL$5,IF(FL28&lt;FM28,0,FL$5*(FL28-FM28)/(FL$8-FM28))),IF(FL28&lt;=FL$8,FL$5,IF(FL28&gt;FM28,0,FL$5*(FL28-FM28)/(FL$8-FM28))))))</f>
      </c>
      <c r="FO28" s="126">
        <f>IF(OR(FL28="",FM28=""),0,FL$5)</f>
      </c>
      <c r="FP28" s="125">
        <f>IF(FL$6=0,RANK(FN28,FN$12:FN$42,0),RANK(FN28,FN$12:FN$42,1))</f>
      </c>
      <c r="FQ28" s="126">
        <v>99.64</v>
      </c>
      <c r="FR28" s="126">
        <v>95.67</v>
      </c>
      <c r="FS28" s="126">
        <f>IF((COUNTA(FQ$12:FQ$42)+COUNTA(FR$12:FR$42)=0),0.6*FQ$5,IF(OR(FQ28="",FR28=""),0,IF(FQ$6=0,IF(FQ28&gt;=FQ$8,FQ$5,IF(FQ28&lt;FR28,0,FQ$5*(FQ28-FR28)/(FQ$8-FR28))),IF(FQ28&lt;=FQ$8,FQ$5,IF(FQ28&gt;FR28,0,FQ$5*(FQ28-FR28)/(FQ$8-FR28))))))</f>
      </c>
      <c r="FT28" s="126">
        <f>IF(OR(FQ28="",FR28=""),0,FQ$5)</f>
      </c>
      <c r="FU28" s="125">
        <f>IF(FQ$6=0,RANK(FS28,FS$12:FS$42,0),RANK(FS28,FS$12:FS$42,1))</f>
      </c>
      <c r="FV28" s="126">
        <v>99.64</v>
      </c>
      <c r="FW28" s="126">
        <v>99.31</v>
      </c>
      <c r="FX28" s="126">
        <f>IF((COUNTA(FV$12:FV$42)+COUNTA(FW$12:FW$42)=0),0.6*FV$5,IF(OR(FV28="",FW28=""),0,IF(FV$6=0,IF(FV28&gt;=FV$8,FV$5,IF(FV28&lt;FW28,0,FV$5*(FV28-FW28)/(FV$8-FW28))),IF(FV28&lt;=FV$8,FV$5,IF(FV28&gt;FW28,0,FV$5*(FV28-FW28)/(FV$8-FW28))))))</f>
      </c>
      <c r="FY28" s="126">
        <f>IF(OR(FV28="",FW28=""),0,FV$5)</f>
      </c>
      <c r="FZ28" s="125">
        <f>IF(FV$6=0,RANK(FX28,FX$12:FX$42,0),RANK(FX28,FX$12:FX$42,1))</f>
      </c>
      <c r="GA28" s="126">
        <v>0.49</v>
      </c>
      <c r="GB28" s="126">
        <v>1.04</v>
      </c>
      <c r="GC28" s="126">
        <f>IF((COUNTA(GA$12:GA$42)+COUNTA(GB$12:GB$42)=0),0.6*GA$5,IF(OR(GA28="",GB28=""),0,IF(GA$6=0,IF(GA28&gt;=GA$8,GA$5,IF(GA28&lt;GB28,0,GA$5*(GA28-GB28)/(GA$8-GB28))),IF(GA28&lt;=GA$8,GA$5,IF(GA28&gt;GB28,0,GA$5*(GA28-GB28)/(GA$8-GB28))))))</f>
      </c>
      <c r="GD28" s="126">
        <f>IF(OR(GA28="",GB28=""),0,GA$5)</f>
      </c>
      <c r="GE28" s="125">
        <f>IF(GA$6=0,RANK(GC28,GC$12:GC$42,0),RANK(GC28,GC$12:GC$42,1))</f>
      </c>
      <c r="GF28" s="126">
        <v>0.49</v>
      </c>
      <c r="GG28" s="126">
        <v>0.42</v>
      </c>
      <c r="GH28" s="126">
        <f>IF((COUNTA(GF$12:GF$42)+COUNTA(GG$12:GG$42)=0),0.6*GF$5,IF(OR(GF28="",GG28=""),0,IF(GF$6=0,IF(GF28&gt;=GF$8,GF$5,IF(GF28&lt;GG28,0,GF$5*(GF28-GG28)/(GF$8-GG28))),IF(GF28&lt;=GF$8,GF$5,IF(GF28&gt;GG28,0,GF$5*(GF28-GG28)/(GF$8-GG28))))))</f>
      </c>
      <c r="GI28" s="126">
        <f>IF(OR(GF28="",GG28=""),0,GF$5)</f>
      </c>
      <c r="GJ28" s="125">
        <f>IF(GF$6=0,RANK(GH28,GH$12:GH$42,0),RANK(GH28,GH$12:GH$42,1))</f>
      </c>
      <c r="GK28" s="126">
        <v>99.57</v>
      </c>
      <c r="GL28" s="126">
        <v>100</v>
      </c>
      <c r="GM28" s="126">
        <f>IF((COUNTA(GK$12:GK$42)+COUNTA(GL$12:GL$42)=0),0.6*GK$5,IF(OR(GK28="",GL28=""),0,IF(GK$6=0,IF(GK28&gt;=GK$8,GK$5,IF(GK28&lt;GL28,0,GK$5*(GK28-GL28)/(GK$8-GL28))),IF(GK28&lt;=GK$8,GK$5,IF(GK28&gt;GL28,0,GK$5*(GK28-GL28)/(GK$8-GL28))))))</f>
      </c>
      <c r="GN28" s="126">
        <f>IF(OR(GK28="",GL28=""),0,GK$5)</f>
      </c>
      <c r="GO28" s="125">
        <f>IF(GK$6=0,RANK(GM28,GM$12:GM$42,0),RANK(GM28,GM$12:GM$42,1))</f>
      </c>
      <c r="GP28" s="126">
        <v>99.57</v>
      </c>
      <c r="GQ28" s="126">
        <v>100</v>
      </c>
      <c r="GR28" s="126">
        <f>IF((COUNTA(GP$12:GP$42)+COUNTA(GQ$12:GQ$42)=0),0.6*GP$5,IF(OR(GP28="",GQ28=""),0,IF(GP$6=0,IF(GP28&gt;=GP$8,GP$5,IF(GP28&lt;GQ28,0,GP$5*(GP28-GQ28)/(GP$8-GQ28))),IF(GP28&lt;=GP$8,GP$5,IF(GP28&gt;GQ28,0,GP$5*(GP28-GQ28)/(GP$8-GQ28))))))</f>
      </c>
      <c r="GS28" s="126">
        <f>IF(OR(GP28="",GQ28=""),0,GP$5)</f>
      </c>
      <c r="GT28" s="125">
        <f>IF(GP$6=0,RANK(GR28,GR$12:GR$42,0),RANK(GR28,GR$12:GR$42,1))</f>
      </c>
      <c r="GU28" s="126">
        <v>0.71</v>
      </c>
      <c r="GV28"/>
      <c r="GW28" s="126">
        <f>IF((COUNTA(GU$12:GU$42)+COUNTA(GV$12:GV$42)=0),0.6*GU$5,IF(OR(GU28="",GV28=""),0,IF(GU$6=0,IF(GU28&gt;=GU$8,GU$5,IF(GU28&lt;GV28,0,GU$5*(GU28-GV28)/(GU$8-GV28))),IF(GU28&lt;=GU$8,GU$5,IF(GU28&gt;GV28,0,GU$5*(GU28-GV28)/(GU$8-GV28))))))</f>
      </c>
      <c r="GX28" s="126">
        <f>IF(OR(GU28="",GV28=""),0,GU$5)</f>
      </c>
      <c r="GY28" s="125">
        <f>IF(GU$6=0,RANK(GW28,GW$12:GW$42,0),RANK(GW28,GW$12:GW$42,1))</f>
      </c>
      <c r="GZ28" s="126">
        <v>0.71</v>
      </c>
      <c r="HA28"/>
      <c r="HB28" s="126">
        <f>IF((COUNTA(GZ$12:GZ$42)+COUNTA(HA$12:HA$42)=0),0.6*GZ$5,IF(OR(GZ28="",HA28=""),0,IF(GZ$6=0,IF(GZ28&gt;=GZ$8,GZ$5,IF(GZ28&lt;HA28,0,GZ$5*(GZ28-HA28)/(GZ$8-HA28))),IF(GZ28&lt;=GZ$8,GZ$5,IF(GZ28&gt;HA28,0,GZ$5*(GZ28-HA28)/(GZ$8-HA28))))))</f>
      </c>
      <c r="HC28" s="126">
        <f>IF(OR(GZ28="",HA28=""),0,GZ$5)</f>
      </c>
      <c r="HD28" s="125">
        <f>IF(GZ$6=0,RANK(HB28,HB$12:HB$42,0),RANK(HB28,HB$12:HB$42,1))</f>
      </c>
      <c r="HE28" s="126">
        <v>0</v>
      </c>
      <c r="HF28" s="126">
        <v>0</v>
      </c>
      <c r="HG28" s="126">
        <f>IF((COUNTA(HE$12:HE$42)+COUNTA(HF$12:HF$42)=0),0.6*HE$5,IF(OR(HE28="",HF28=""),0,IF(HE$6=0,IF(HE28&gt;=HE$8,HE$5,IF(HE28&lt;HF28,0,HE$5*(HE28-HF28)/(HE$8-HF28))),IF(HE28&lt;=HE$8,HE$5,IF(HE28&gt;HF28,0,HE$5*(HE28-HF28)/(HE$8-HF28))))))</f>
      </c>
      <c r="HH28" s="126">
        <f>IF(OR(HE28="",HF28=""),0,HE$5)</f>
      </c>
      <c r="HI28" s="125">
        <f>IF(HE$6=0,RANK(HG28,HG$12:HG$42,0),RANK(HG28,HG$12:HG$42,1))</f>
      </c>
      <c r="HJ28" s="126">
        <v>0</v>
      </c>
      <c r="HK28" s="126">
        <v>0</v>
      </c>
      <c r="HL28" s="126">
        <f>IF((COUNTA(HJ$12:HJ$42)+COUNTA(HK$12:HK$42)=0),0.6*HJ$5,IF(OR(HJ28="",HK28=""),0,IF(HJ$6=0,IF(HJ28&gt;=HJ$8,HJ$5,IF(HJ28&lt;HK28,0,HJ$5*(HJ28-HK28)/(HJ$8-HK28))),IF(HJ28&lt;=HJ$8,HJ$5,IF(HJ28&gt;HK28,0,HJ$5*(HJ28-HK28)/(HJ$8-HK28))))))</f>
      </c>
      <c r="HM28" s="126">
        <f>IF(OR(HJ28="",HK28=""),0,HJ$5)</f>
      </c>
      <c r="HN28" s="125">
        <f>IF(HJ$6=0,RANK(HL28,HL$12:HL$42,0),RANK(HL28,HL$12:HL$42,1))</f>
      </c>
      <c r="HO28" s="126">
        <v>47.5</v>
      </c>
      <c r="HP28" s="126">
        <v>18.47</v>
      </c>
      <c r="HQ28" s="126">
        <f>IF((COUNTA(HO$12:HO$42)+COUNTA(HP$12:HP$42)=0),0.6*HO$5,IF(OR(HO28="",HP28=""),0,IF(HO$6=0,IF(HO28&gt;=HO$8,HO$5,IF(HO28&lt;HP28,0,HO$5*(HO28-HP28)/(HO$8-HP28))),IF(HO28&lt;=HO$8,HO$5,IF(HO28&gt;HP28,0,HO$5*(HO28-HP28)/(HO$8-HP28))))))</f>
      </c>
      <c r="HR28" s="126">
        <f>IF(OR(HO28="",HP28=""),0,HO$5)</f>
      </c>
      <c r="HS28" s="125">
        <f>IF(HO$6=0,RANK(HQ28,HQ$12:HQ$42,0),RANK(HQ28,HQ$12:HQ$42,1))</f>
      </c>
      <c r="HT28" s="126">
        <v>47.5</v>
      </c>
      <c r="HU28" s="126">
        <v>9.59</v>
      </c>
      <c r="HV28" s="126">
        <f>IF((COUNTA(HT$12:HT$42)+COUNTA(HU$12:HU$42)=0),0.6*HT$5,IF(OR(HT28="",HU28=""),0,IF(HT$6=0,IF(HT28&gt;=HT$8,HT$5,IF(HT28&lt;HU28,0,HT$5*(HT28-HU28)/(HT$8-HU28))),IF(HT28&lt;=HT$8,HT$5,IF(HT28&gt;HU28,0,HT$5*(HT28-HU28)/(HT$8-HU28))))))</f>
      </c>
      <c r="HW28" s="126">
        <f>IF(OR(HT28="",HU28=""),0,HT$5)</f>
      </c>
      <c r="HX28" s="125">
        <f>IF(HT$6=0,RANK(HV28,HV$12:HV$42,0),RANK(HV28,HV$12:HV$42,1))</f>
      </c>
      <c r="HY28" s="126">
        <v>10.68</v>
      </c>
      <c r="HZ28" s="126">
        <v>2.87</v>
      </c>
      <c r="IA28" s="126">
        <f>IF((COUNTA(HY$12:HY$42)+COUNTA(HZ$12:HZ$42)=0),0.6*HY$5,IF(OR(HY28="",HZ28=""),0,IF(HY$6=0,IF(HY28&gt;=HY$8,HY$5,IF(HY28&lt;HZ28,0,HY$5*(HY28-HZ28)/(HY$8-HZ28))),IF(HY28&lt;=HY$8,HY$5,IF(HY28&gt;HZ28,0,HY$5*(HY28-HZ28)/(HY$8-HZ28))))))</f>
      </c>
      <c r="IB28" s="126">
        <f>IF(OR(HY28="",HZ28=""),0,HY$5)</f>
      </c>
      <c r="IC28" s="125">
        <f>IF(HY$6=0,RANK(IA28,IA$12:IA$42,0),RANK(IA28,IA$12:IA$42,1))</f>
      </c>
      <c r="ID28" s="126">
        <v>10.68</v>
      </c>
      <c r="IE28" s="126">
        <v>3.64</v>
      </c>
      <c r="IF28" s="126">
        <f>IF((COUNTA(ID$12:ID$42)+COUNTA(IE$12:IE$42)=0),0.6*ID$5,IF(OR(ID28="",IE28=""),0,IF(ID$6=0,IF(ID28&gt;=ID$8,ID$5,IF(ID28&lt;IE28,0,ID$5*(ID28-IE28)/(ID$8-IE28))),IF(ID28&lt;=ID$8,ID$5,IF(ID28&gt;IE28,0,ID$5*(ID28-IE28)/(ID$8-IE28))))))</f>
      </c>
      <c r="IG28" s="126">
        <f>IF(OR(ID28="",IE28=""),0,ID$5)</f>
      </c>
      <c r="IH28" s="125">
        <f>IF(ID$6=0,RANK(IF28,IF$12:IF$42,0),RANK(IF28,IF$12:IF$42,1))</f>
      </c>
      <c r="II28"/>
      <c r="IJ28"/>
      <c r="IK28" s="126">
        <f>IF((COUNTA(II$12:II$42)+COUNTA(IJ$12:IJ$42)=0),0.6*II$5,IF(OR(II28="",IJ28=""),0,IF(II$6=0,IF(II28&gt;=II$8,II$5,IF(II28&lt;IJ28,0,II$5*(II28-IJ28)/(II$8-IJ28))),IF(II28&lt;=II$8,II$5,IF(II28&gt;IJ28,0,II$5*(II28-IJ28)/(II$8-IJ28))))))</f>
      </c>
      <c r="IL28" s="126">
        <f>IF(OR(II28="",IJ28=""),0,II$5)</f>
      </c>
      <c r="IM28" s="125">
        <f>IF(II$6=0,RANK(IK28,IK$12:IK$42,0),RANK(IK28,IK$12:IK$42,1))</f>
      </c>
      <c r="IN28"/>
      <c r="IO28"/>
      <c r="IP28" s="126">
        <f>IF((COUNTA(IN$12:IN$42)+COUNTA(IO$12:IO$42)=0),0.6*IN$5,IF(OR(IN28="",IO28=""),0,IF(IN$6=0,IF(IN28&gt;=IN$8,IN$5,IF(IN28&lt;IO28,0,IN$5*(IN28-IO28)/(IN$8-IO28))),IF(IN28&lt;=IN$8,IN$5,IF(IN28&gt;IO28,0,IN$5*(IN28-IO28)/(IN$8-IO28))))))</f>
      </c>
      <c r="IQ28" s="126">
        <f>IF(OR(IN28="",IO28=""),0,IN$5)</f>
      </c>
      <c r="IR28" s="125">
        <f>IF(IN$6=0,RANK(IP28,IP$12:IP$42,0),RANK(IP28,IP$12:IP$42,1))</f>
      </c>
      <c r="IS28"/>
      <c r="IT28"/>
      <c r="IU28" s="126">
        <f>IF((COUNTA(IS$12:IS$42)+COUNTA(IT$12:IT$42)=0),0.6*IS$5,IF(OR(IS28="",IT28=""),0,IF(IS$6=0,IF(IS28&gt;=IS$8,IS$5,IF(IS28&lt;IT28,0,IS$5*(IS28-IT28)/(IS$8-IT28))),IF(IS28&lt;=IS$8,IS$5,IF(IS28&gt;IT28,0,IS$5*(IS28-IT28)/(IS$8-IT28))))))</f>
      </c>
      <c r="IV28" s="126">
        <f>IF(OR(IS28="",IT28=""),0,IS$5)</f>
      </c>
      <c r="IW28" s="125">
        <f>IF(IS$6=0,RANK(IU28,IU$12:IU$42,0),RANK(IU28,IU$12:IU$42,1))</f>
      </c>
      <c r="IX28"/>
      <c r="IY28"/>
      <c r="IZ28" s="126">
        <f>IF((COUNTA(IX$12:IX$42)+COUNTA(IY$12:IY$42)=0),0.6*IX$5,IF(OR(IX28="",IY28=""),0,IF(IX$6=0,IF(IX28&gt;=IX$8,IX$5,IF(IX28&lt;IY28,0,IX$5*(IX28-IY28)/(IX$8-IY28))),IF(IX28&lt;=IX$8,IX$5,IF(IX28&gt;IY28,0,IX$5*(IX28-IY28)/(IX$8-IY28))))))</f>
      </c>
      <c r="JA28" s="126">
        <f>IF(OR(IX28="",IY28=""),0,IX$5)</f>
      </c>
      <c r="JB28" s="125">
        <f>IF(IX$6=0,RANK(IZ28,IZ$12:IZ$42,0),RANK(IZ28,IZ$12:IZ$42,1))</f>
      </c>
      <c r="JC28"/>
      <c r="JD28"/>
      <c r="JE28" s="126">
        <f>IF((COUNTA(JC$12:JC$42)+COUNTA(JD$12:JD$42)=0),0.6*JC$5,IF(OR(JC28="",JD28=""),0,IF(JC$6=0,IF(JC28&gt;=JC$8,JC$5,IF(JC28&lt;JD28,0,JC$5*(JC28-JD28)/(JC$8-JD28))),IF(JC28&lt;=JC$8,JC$5,IF(JC28&gt;JD28,0,JC$5*(JC28-JD28)/(JC$8-JD28))))))</f>
      </c>
      <c r="JF28" s="126">
        <f>IF(OR(JC28="",JD28=""),0,JC$5)</f>
      </c>
      <c r="JG28" s="125">
        <f>IF(JC$6=0,RANK(JE28,JE$12:JE$42,0),RANK(JE28,JE$12:JE$42,1))</f>
      </c>
      <c r="JH28"/>
      <c r="JI28"/>
      <c r="JJ28" s="126">
        <f>IF((COUNTA(JH$12:JH$42)+COUNTA(JI$12:JI$42)=0),0.6*JH$5,IF(OR(JH28="",JI28=""),0,IF(JH$6=0,IF(JH28&gt;=JH$8,JH$5,IF(JH28&lt;JI28,0,JH$5*(JH28-JI28)/(JH$8-JI28))),IF(JH28&lt;=JH$8,JH$5,IF(JH28&gt;JI28,0,JH$5*(JH28-JI28)/(JH$8-JI28))))))</f>
      </c>
      <c r="JK28" s="126">
        <f>IF(OR(JH28="",JI28=""),0,JH$5)</f>
      </c>
      <c r="JL28" s="125">
        <f>IF(JH$6=0,RANK(JJ28,JJ$12:JJ$42,0),RANK(JJ28,JJ$12:JJ$42,1))</f>
      </c>
      <c r="JM28"/>
      <c r="JN28"/>
      <c r="JO28" s="126">
        <f>IF((COUNTA(JM$12:JM$42)+COUNTA(JN$12:JN$42)=0),0.6*JM$5,IF(OR(JM28="",JN28=""),0,IF(JM$6=0,IF(JM28&gt;=JM$8,JM$5,IF(JM28&lt;JN28,0,JM$5*(JM28-JN28)/(JM$8-JN28))),IF(JM28&lt;=JM$8,JM$5,IF(JM28&gt;JN28,0,JM$5*(JM28-JN28)/(JM$8-JN28))))))</f>
      </c>
      <c r="JP28" s="126">
        <f>IF(OR(JM28="",JN28=""),0,JM$5)</f>
      </c>
      <c r="JQ28" s="125">
        <f>IF(JM$6=0,RANK(JO28,JO$12:JO$42,0),RANK(JO28,JO$12:JO$42,1))</f>
      </c>
      <c r="JR28"/>
      <c r="JS28"/>
      <c r="JT28" s="126">
        <f>IF((COUNTA(JR$12:JR$42)+COUNTA(JS$12:JS$42)=0),0.6*JR$5,IF(OR(JR28="",JS28=""),0,IF(JR$6=0,IF(JR28&gt;=JR$8,JR$5,IF(JR28&lt;JS28,0,JR$5*(JR28-JS28)/(JR$8-JS28))),IF(JR28&lt;=JR$8,JR$5,IF(JR28&gt;JS28,0,JR$5*(JR28-JS28)/(JR$8-JS28))))))</f>
      </c>
      <c r="JU28" s="126">
        <f>IF(OR(JR28="",JS28=""),0,JR$5)</f>
      </c>
      <c r="JV28" s="125">
        <f>IF(JR$6=0,RANK(JT28,JT$12:JT$42,0),RANK(JT28,JT$12:JT$42,1))</f>
      </c>
      <c r="JW28"/>
      <c r="JX28"/>
      <c r="JY28" s="126">
        <f>IF((COUNTA(JW$12:JW$42)+COUNTA(JX$12:JX$42)=0),0.6*JW$5,IF(OR(JW28="",JX28=""),0,IF(JW$6=0,IF(JW28&gt;=JW$8,JW$5,IF(JW28&lt;JX28,0,JW$5*(JW28-JX28)/(JW$8-JX28))),IF(JW28&lt;=JW$8,JW$5,IF(JW28&gt;JX28,0,JW$5*(JW28-JX28)/(JW$8-JX28))))))</f>
      </c>
      <c r="JZ28" s="126">
        <f>IF(OR(JW28="",JX28=""),0,JW$5)</f>
      </c>
      <c r="KA28" s="125">
        <f>IF(JW$6=0,RANK(JY28,JY$12:JY$42,0),RANK(JY28,JY$12:JY$42,1))</f>
      </c>
      <c r="KB28"/>
      <c r="KC28"/>
      <c r="KD28" s="126">
        <f>IF((COUNTA(KB$12:KB$42)+COUNTA(KC$12:KC$42)=0),0.6*KB$5,IF(OR(KB28="",KC28=""),0,IF(KB$6=0,IF(KB28&gt;=KB$8,KB$5,IF(KB28&lt;KC28,0,KB$5*(KB28-KC28)/(KB$8-KC28))),IF(KB28&lt;=KB$8,KB$5,IF(KB28&gt;KC28,0,KB$5*(KB28-KC28)/(KB$8-KC28))))))</f>
      </c>
      <c r="KE28" s="126">
        <f>IF(OR(KB28="",KC28=""),0,KB$5)</f>
      </c>
      <c r="KF28" s="125">
        <f>IF(KB$6=0,RANK(KD28,KD$12:KD$42,0),RANK(KD28,KD$12:KD$42,1))</f>
      </c>
      <c r="KG28"/>
      <c r="KH28"/>
      <c r="KI28" s="126">
        <f>IF((COUNTA(KG$12:KG$42)+COUNTA(KH$12:KH$42)=0),0.6*KG$5,IF(OR(KG28="",KH28=""),0,IF(KG$6=0,IF(KG28&gt;=KG$8,KG$5,IF(KG28&lt;KH28,0,KG$5*(KG28-KH28)/(KG$8-KH28))),IF(KG28&lt;=KG$8,KG$5,IF(KG28&gt;KH28,0,KG$5*(KG28-KH28)/(KG$8-KH28))))))</f>
      </c>
      <c r="KJ28" s="126">
        <f>IF(OR(KG28="",KH28=""),0,KG$5)</f>
      </c>
      <c r="KK28" s="125">
        <f>IF(KG$6=0,RANK(KI28,KI$12:KI$42,0),RANK(KI28,KI$12:KI$42,1))</f>
      </c>
      <c r="KL28"/>
      <c r="KM28"/>
      <c r="KN28" s="126">
        <f>IF((COUNTA(KL$12:KL$42)+COUNTA(KM$12:KM$42)=0),0.6*KL$5,IF(OR(KL28="",KM28=""),0,IF(KL$6=0,IF(KL28&gt;=KL$8,KL$5,IF(KL28&lt;KM28,0,KL$5*(KL28-KM28)/(KL$8-KM28))),IF(KL28&lt;=KL$8,KL$5,IF(KL28&gt;KM28,0,KL$5*(KL28-KM28)/(KL$8-KM28))))))</f>
      </c>
      <c r="KO28" s="126">
        <f>IF(OR(KL28="",KM28=""),0,KL$5)</f>
      </c>
      <c r="KP28" s="125">
        <f>IF(KL$6=0,RANK(KN28,KN$12:KN$42,0),RANK(KN28,KN$12:KN$42,1))</f>
      </c>
      <c r="KQ28"/>
      <c r="KR28"/>
      <c r="KS28" s="126">
        <f>IF((COUNTA(KQ$12:KQ$42)+COUNTA(KR$12:KR$42)=0),0.6*KQ$5,IF(OR(KQ28="",KR28=""),0,IF(KQ$6=0,IF(KQ28&gt;=KQ$8,KQ$5,IF(KQ28&lt;KR28,0,KQ$5*(KQ28-KR28)/(KQ$8-KR28))),IF(KQ28&lt;=KQ$8,KQ$5,IF(KQ28&gt;KR28,0,KQ$5*(KQ28-KR28)/(KQ$8-KR28))))))</f>
      </c>
      <c r="KT28" s="126">
        <f>IF(OR(KQ28="",KR28=""),0,KQ$5)</f>
      </c>
      <c r="KU28" s="125">
        <f>IF(KQ$6=0,RANK(KS28,KS$12:KS$42,0),RANK(KS28,KS$12:KS$42,1))</f>
      </c>
      <c r="KV28"/>
      <c r="KW28"/>
      <c r="KX28" s="126">
        <f>IF((COUNTA(KV$12:KV$42)+COUNTA(KW$12:KW$42)=0),0.6*KV$5,IF(OR(KV28="",KW28=""),0,IF(KV$6=0,IF(KV28&gt;=KV$8,KV$5,IF(KV28&lt;KW28,0,KV$5*(KV28-KW28)/(KV$8-KW28))),IF(KV28&lt;=KV$8,KV$5,IF(KV28&gt;KW28,0,KV$5*(KV28-KW28)/(KV$8-KW28))))))</f>
      </c>
      <c r="KY28" s="126">
        <f>IF(OR(KV28="",KW28=""),0,KV$5)</f>
      </c>
      <c r="KZ28" s="125">
        <f>IF(KV$6=0,RANK(KX28,KX$12:KX$42,0),RANK(KX28,KX$12:KX$42,1))</f>
      </c>
      <c r="LA28"/>
      <c r="LB28"/>
      <c r="LC28" s="126">
        <f>IF((COUNTA(LA$12:LA$42)+COUNTA(LB$12:LB$42)=0),0.6*LA$5,IF(OR(LA28="",LB28=""),0,IF(LA$6=0,IF(LA28&gt;=LA$8,LA$5,IF(LA28&lt;LB28,0,LA$5*(LA28-LB28)/(LA$8-LB28))),IF(LA28&lt;=LA$8,LA$5,IF(LA28&gt;LB28,0,LA$5*(LA28-LB28)/(LA$8-LB28))))))</f>
      </c>
      <c r="LD28" s="126">
        <f>IF(OR(LA28="",LB28=""),0,LA$5)</f>
      </c>
      <c r="LE28" s="125">
        <f>IF(LA$6=0,RANK(LC28,LC$12:LC$42,0),RANK(LC28,LC$12:LC$42,1))</f>
      </c>
      <c r="LF28"/>
      <c r="LG28"/>
      <c r="LH28" s="126">
        <f>IF((COUNTA(LF$12:LF$42)+COUNTA(LG$12:LG$42)=0),0.6*LF$5,IF(OR(LF28="",LG28=""),0,IF(LF$6=0,IF(LF28&gt;=LF$8,LF$5,IF(LF28&lt;LG28,0,LF$5*(LF28-LG28)/(LF$8-LG28))),IF(LF28&lt;=LF$8,LF$5,IF(LF28&gt;LG28,0,LF$5*(LF28-LG28)/(LF$8-LG28))))))</f>
      </c>
      <c r="LI28" s="126">
        <f>IF(OR(LF28="",LG28=""),0,LF$5)</f>
      </c>
      <c r="LJ28" s="125">
        <f>IF(LF$6=0,RANK(LH28,LH$12:LH$42,0),RANK(LH28,LH$12:LH$42,1))</f>
      </c>
      <c r="LK28"/>
      <c r="LL28"/>
      <c r="LM28" s="126">
        <f>IF((COUNTA(LK$12:LK$42)+COUNTA(LL$12:LL$42)=0),0.6*LK$5,IF(OR(LK28="",LL28=""),0,IF(LK$6=0,IF(LK28&gt;=LK$8,LK$5,IF(LK28&lt;LL28,0,LK$5*(LK28-LL28)/(LK$8-LL28))),IF(LK28&lt;=LK$8,LK$5,IF(LK28&gt;LL28,0,LK$5*(LK28-LL28)/(LK$8-LL28))))))</f>
      </c>
      <c r="LN28" s="126">
        <f>IF(OR(LK28="",LL28=""),0,LK$5)</f>
      </c>
      <c r="LO28" s="125">
        <f>IF(LK$6=0,RANK(LM28,LM$12:LM$42,0),RANK(LM28,LM$12:LM$42,1))</f>
      </c>
      <c r="LP28"/>
      <c r="LQ28"/>
      <c r="LR28" s="126">
        <f>IF((COUNTA(LP$12:LP$42)+COUNTA(LQ$12:LQ$42)=0),0.6*LP$5,IF(OR(LP28="",LQ28=""),0,IF(LP$6=0,IF(LP28&gt;=LP$8,LP$5,IF(LP28&lt;LQ28,0,LP$5*(LP28-LQ28)/(LP$8-LQ28))),IF(LP28&lt;=LP$8,LP$5,IF(LP28&gt;LQ28,0,LP$5*(LP28-LQ28)/(LP$8-LQ28))))))</f>
      </c>
      <c r="LS28" s="126">
        <f>IF(OR(LP28="",LQ28=""),0,LP$5)</f>
      </c>
      <c r="LT28" s="125">
        <f>IF(LP$6=0,RANK(LR28,LR$12:LR$42,0),RANK(LR28,LR$12:LR$42,1))</f>
      </c>
      <c r="LU28"/>
      <c r="LV28"/>
      <c r="LW28" s="126">
        <f>IF((COUNTA(LU$12:LU$42)+COUNTA(LV$12:LV$42)=0),0.6*LU$5,IF(OR(LU28="",LV28=""),0,IF(LU$6=0,IF(LU28&gt;=LU$8,LU$5,IF(LU28&lt;LV28,0,LU$5*(LU28-LV28)/(LU$8-LV28))),IF(LU28&lt;=LU$8,LU$5,IF(LU28&gt;LV28,0,LU$5*(LU28-LV28)/(LU$8-LV28))))))</f>
      </c>
      <c r="LX28" s="126">
        <f>IF(OR(LU28="",LV28=""),0,LU$5)</f>
      </c>
      <c r="LY28" s="125">
        <f>IF(LU$6=0,RANK(LW28,LW$12:LW$42,0),RANK(LW28,LW$12:LW$42,1))</f>
      </c>
      <c r="LZ28"/>
      <c r="MA28"/>
      <c r="MB28" s="126">
        <f>IF((COUNTA(LZ$12:LZ$42)+COUNTA(MA$12:MA$42)=0),0.6*LZ$5,IF(OR(LZ28="",MA28=""),0,IF(LZ$6=0,IF(LZ28&gt;=LZ$8,LZ$5,IF(LZ28&lt;MA28,0,LZ$5*(LZ28-MA28)/(LZ$8-MA28))),IF(LZ28&lt;=LZ$8,LZ$5,IF(LZ28&gt;MA28,0,LZ$5*(LZ28-MA28)/(LZ$8-MA28))))))</f>
      </c>
      <c r="MC28" s="126">
        <f>IF(OR(LZ28="",MA28=""),0,LZ$5)</f>
      </c>
      <c r="MD28" s="125">
        <f>IF(LZ$6=0,RANK(MB28,MB$12:MB$42,0),RANK(MB28,MB$12:MB$42,1))</f>
      </c>
      <c r="ME28"/>
      <c r="MF28"/>
      <c r="MG28" s="126">
        <f>IF((COUNTA(ME$12:ME$42)+COUNTA(MF$12:MF$42)=0),0.6*ME$5,IF(OR(ME28="",MF28=""),0,IF(ME$6=0,IF(ME28&gt;=ME$8,ME$5,IF(ME28&lt;MF28,0,ME$5*(ME28-MF28)/(ME$8-MF28))),IF(ME28&lt;=ME$8,ME$5,IF(ME28&gt;MF28,0,ME$5*(ME28-MF28)/(ME$8-MF28))))))</f>
      </c>
      <c r="MH28" s="126">
        <f>IF(OR(ME28="",MF28=""),0,ME$5)</f>
      </c>
      <c r="MI28" s="125">
        <f>IF(ME$6=0,RANK(MG28,MG$12:MG$42,0),RANK(MG28,MG$12:MG$42,1))</f>
      </c>
      <c r="MJ28"/>
      <c r="MK28"/>
      <c r="ML28" s="126">
        <f>IF((COUNTA(MJ$12:MJ$42)+COUNTA(MK$12:MK$42)=0),0.6*MJ$5,IF(OR(MJ28="",MK28=""),0,IF(MJ$6=0,IF(MJ28&gt;=MJ$8,MJ$5,IF(MJ28&lt;MK28,0,MJ$5*(MJ28-MK28)/(MJ$8-MK28))),IF(MJ28&lt;=MJ$8,MJ$5,IF(MJ28&gt;MK28,0,MJ$5*(MJ28-MK28)/(MJ$8-MK28))))))</f>
      </c>
      <c r="MM28" s="126">
        <f>IF(OR(MJ28="",MK28=""),0,MJ$5)</f>
      </c>
      <c r="MN28" s="125">
        <f>IF(MJ$6=0,RANK(ML28,ML$12:ML$42,0),RANK(ML28,ML$12:ML$42,1))</f>
      </c>
      <c r="MO28"/>
      <c r="MP28"/>
      <c r="MQ28" s="126">
        <f>IF((COUNTA(MO$12:MO$42)+COUNTA(MP$12:MP$42)=0),0.6*MO$5,IF(OR(MO28="",MP28=""),0,IF(MO$6=0,IF(MO28&gt;=MO$8,MO$5,IF(MO28&lt;MP28,0,MO$5*(MO28-MP28)/(MO$8-MP28))),IF(MO28&lt;=MO$8,MO$5,IF(MO28&gt;MP28,0,MO$5*(MO28-MP28)/(MO$8-MP28))))))</f>
      </c>
      <c r="MR28" s="126">
        <f>IF(OR(MO28="",MP28=""),0,MO$5)</f>
      </c>
      <c r="MS28" s="125">
        <f>IF(MO$6=0,RANK(MQ28,MQ$12:MQ$42,0),RANK(MQ28,MQ$12:MQ$42,1))</f>
      </c>
      <c r="MT28"/>
      <c r="MU28"/>
      <c r="MV28" s="126">
        <f>IF((COUNTA(MT$12:MT$42)+COUNTA(MU$12:MU$42)=0),0.6*MT$5,IF(OR(MT28="",MU28=""),0,IF(MT$6=0,IF(MT28&gt;=MT$8,MT$5,IF(MT28&lt;MU28,0,MT$5*(MT28-MU28)/(MT$8-MU28))),IF(MT28&lt;=MT$8,MT$5,IF(MT28&gt;MU28,0,MT$5*(MT28-MU28)/(MT$8-MU28))))))</f>
      </c>
      <c r="MW28" s="126">
        <f>IF(OR(MT28="",MU28=""),0,MT$5)</f>
      </c>
      <c r="MX28" s="125">
        <f>IF(MT$6=0,RANK(MV28,MV$12:MV$42,0),RANK(MV28,MV$12:MV$42,1))</f>
      </c>
      <c r="MY28"/>
      <c r="MZ28"/>
      <c r="NA28" s="126">
        <f>IF((COUNTA(MY$12:MY$42)+COUNTA(MZ$12:MZ$42)=0),0.6*MY$5,IF(OR(MY28="",MZ28=""),0,IF(MY$6=0,IF(MY28&gt;=MY$8,MY$5,IF(MY28&lt;MZ28,0,MY$5*(MY28-MZ28)/(MY$8-MZ28))),IF(MY28&lt;=MY$8,MY$5,IF(MY28&gt;MZ28,0,MY$5*(MY28-MZ28)/(MY$8-MZ28))))))</f>
      </c>
      <c r="NB28" s="126">
        <f>IF(OR(MY28="",MZ28=""),0,MY$5)</f>
      </c>
      <c r="NC28" s="125">
        <f>IF(MY$6=0,RANK(NA28,NA$12:NA$42,0),RANK(NA28,NA$12:NA$42,1))</f>
      </c>
      <c r="ND28"/>
      <c r="NE28"/>
      <c r="NF28" s="126">
        <f>IF((COUNTA(ND$12:ND$42)+COUNTA(NE$12:NE$42)=0),0.6*ND$5,IF(OR(ND28="",NE28=""),0,IF(ND$6=0,IF(ND28&gt;=ND$8,ND$5,IF(ND28&lt;NE28,0,ND$5*(ND28-NE28)/(ND$8-NE28))),IF(ND28&lt;=ND$8,ND$5,IF(ND28&gt;NE28,0,ND$5*(ND28-NE28)/(ND$8-NE28))))))</f>
      </c>
      <c r="NG28" s="126">
        <f>IF(OR(ND28="",NE28=""),0,ND$5)</f>
      </c>
      <c r="NH28" s="125">
        <f>IF(ND$6=0,RANK(NF28,NF$12:NF$42,0),RANK(NF28,NF$12:NF$42,1))</f>
      </c>
      <c r="NI28"/>
      <c r="NJ28"/>
      <c r="NK28" s="126">
        <f>IF((COUNTA(NI$12:NI$42)+COUNTA(NJ$12:NJ$42)=0),0.6*NI$5,IF(OR(NI28="",NJ28=""),0,IF(NI$6=0,IF(NI28&gt;=NI$8,NI$5,IF(NI28&lt;NJ28,0,NI$5*(NI28-NJ28)/(NI$8-NJ28))),IF(NI28&lt;=NI$8,NI$5,IF(NI28&gt;NJ28,0,NI$5*(NI28-NJ28)/(NI$8-NJ28))))))</f>
      </c>
      <c r="NL28" s="126">
        <f>IF(OR(NI28="",NJ28=""),0,NI$5)</f>
      </c>
      <c r="NM28" s="125">
        <f>IF(NI$6=0,RANK(NK28,NK$12:NK$42,0),RANK(NK28,NK$12:NK$42,1))</f>
      </c>
      <c r="NN28"/>
      <c r="NO28"/>
      <c r="NP28" s="126">
        <f>IF((COUNTA(NN$12:NN$42)+COUNTA(NO$12:NO$42)=0),0.6*NN$5,IF(OR(NN28="",NO28=""),0,IF(NN$6=0,IF(NN28&gt;=NN$8,NN$5,IF(NN28&lt;NO28,0,NN$5*(NN28-NO28)/(NN$8-NO28))),IF(NN28&lt;=NN$8,NN$5,IF(NN28&gt;NO28,0,NN$5*(NN28-NO28)/(NN$8-NO28))))))</f>
      </c>
      <c r="NQ28" s="126">
        <f>IF(OR(NN28="",NO28=""),0,NN$5)</f>
      </c>
      <c r="NR28" s="125">
        <f>IF(NN$6=0,RANK(NP28,NP$12:NP$42,0),RANK(NP28,NP$12:NP$42,1))</f>
      </c>
      <c r="NS28"/>
      <c r="NT28"/>
      <c r="NU28" s="126">
        <f>IF((COUNTA(NS$12:NS$42)+COUNTA(NT$12:NT$42)=0),0.6*NS$5,IF(OR(NS28="",NT28=""),0,IF(NS$6=0,IF(NS28&gt;=NS$8,NS$5,IF(NS28&lt;NT28,0,NS$5*(NS28-NT28)/(NS$8-NT28))),IF(NS28&lt;=NS$8,NS$5,IF(NS28&gt;NT28,0,NS$5*(NS28-NT28)/(NS$8-NT28))))))</f>
      </c>
      <c r="NV28" s="126">
        <f>IF(OR(NS28="",NT28=""),0,NS$5)</f>
      </c>
      <c r="NW28" s="125">
        <f>IF(NS$6=0,RANK(NU28,NU$12:NU$42,0),RANK(NU28,NU$12:NU$42,1))</f>
      </c>
      <c r="NX28"/>
      <c r="NY28"/>
      <c r="NZ28" s="126">
        <f>IF((COUNTA(NX$12:NX$42)+COUNTA(NY$12:NY$42)=0),0.6*NX$5,IF(OR(NX28="",NY28=""),0,IF(NX$6=0,IF(NX28&gt;=NX$8,NX$5,IF(NX28&lt;NY28,0,NX$5*(NX28-NY28)/(NX$8-NY28))),IF(NX28&lt;=NX$8,NX$5,IF(NX28&gt;NY28,0,NX$5*(NX28-NY28)/(NX$8-NY28))))))</f>
      </c>
      <c r="OA28" s="126">
        <f>IF(OR(NX28="",NY28=""),0,NX$5)</f>
      </c>
      <c r="OB28" s="125">
        <f>IF(NX$6=0,RANK(NZ28,NZ$12:NZ$42,0),RANK(NZ28,NZ$12:NZ$42,1))</f>
      </c>
      <c r="OC28"/>
      <c r="OD28"/>
      <c r="OE28" s="126">
        <f>IF((COUNTA(OC$12:OC$42)+COUNTA(OD$12:OD$42)=0),0.6*OC$5,IF(OR(OC28="",OD28=""),0,IF(OC$6=0,IF(OC28&gt;=OC$8,OC$5,IF(OC28&lt;OD28,0,OC$5*(OC28-OD28)/(OC$8-OD28))),IF(OC28&lt;=OC$8,OC$5,IF(OC28&gt;OD28,0,OC$5*(OC28-OD28)/(OC$8-OD28))))))</f>
      </c>
      <c r="OF28" s="126">
        <f>IF(OR(OC28="",OD28=""),0,OC$5)</f>
      </c>
      <c r="OG28" s="125">
        <f>IF(OC$6=0,RANK(OE28,OE$12:OE$42,0),RANK(OE28,OE$12:OE$42,1))</f>
      </c>
      <c r="OH28"/>
      <c r="OI28"/>
      <c r="OJ28" s="126">
        <f>IF((COUNTA(OH$12:OH$42)+COUNTA(OI$12:OI$42)=0),0.6*OH$5,IF(OR(OH28="",OI28=""),0,IF(OH$6=0,IF(OH28&gt;=OH$8,OH$5,IF(OH28&lt;OI28,0,OH$5*(OH28-OI28)/(OH$8-OI28))),IF(OH28&lt;=OH$8,OH$5,IF(OH28&gt;OI28,0,OH$5*(OH28-OI28)/(OH$8-OI28))))))</f>
      </c>
      <c r="OK28" s="126">
        <f>IF(OR(OH28="",OI28=""),0,OH$5)</f>
      </c>
      <c r="OL28" s="125">
        <f>IF(OH$6=0,RANK(OJ28,OJ$12:OJ$42,0),RANK(OJ28,OJ$12:OJ$42,1))</f>
      </c>
      <c r="OM28"/>
      <c r="ON28"/>
      <c r="OO28" s="126">
        <f>IF((COUNTA(OM$12:OM$42)+COUNTA(ON$12:ON$42)=0),0.6*OM$5,IF(OR(OM28="",ON28=""),0,IF(OM$6=0,IF(OM28&gt;=OM$8,OM$5,IF(OM28&lt;ON28,0,OM$5*(OM28-ON28)/(OM$8-ON28))),IF(OM28&lt;=OM$8,OM$5,IF(OM28&gt;ON28,0,OM$5*(OM28-ON28)/(OM$8-ON28))))))</f>
      </c>
      <c r="OP28" s="126">
        <f>IF(OR(OM28="",ON28=""),0,OM$5)</f>
      </c>
      <c r="OQ28" s="125">
        <f>IF(OM$6=0,RANK(OO28,OO$12:OO$42,0),RANK(OO28,OO$12:OO$42,1))</f>
      </c>
      <c r="OR28"/>
      <c r="OS28"/>
      <c r="OT28" s="126">
        <f>IF((COUNTA(OR$12:OR$42)+COUNTA(OS$12:OS$42)=0),0.6*OR$5,IF(OR(OR28="",OS28=""),0,IF(OR$6=0,IF(OR28&gt;=OR$8,OR$5,IF(OR28&lt;OS28,0,OR$5*(OR28-OS28)/(OR$8-OS28))),IF(OR28&lt;=OR$8,OR$5,IF(OR28&gt;OS28,0,OR$5*(OR28-OS28)/(OR$8-OS28))))))</f>
      </c>
      <c r="OU28" s="126">
        <f>IF(OR(OR28="",OS28=""),0,OR$5)</f>
      </c>
      <c r="OV28" s="125">
        <f>IF(OR$6=0,RANK(OT28,OT$12:OT$42,0),RANK(OT28,OT$12:OT$42,1))</f>
      </c>
      <c r="OW28"/>
      <c r="OX28"/>
      <c r="OY28" s="126">
        <f>IF((COUNTA(OW$12:OW$42)+COUNTA(OX$12:OX$42)=0),0.6*OW$5,IF(OR(OW28="",OX28=""),0,IF(OW$6=0,IF(OW28&gt;=OW$8,OW$5,IF(OW28&lt;OX28,0,OW$5*(OW28-OX28)/(OW$8-OX28))),IF(OW28&lt;=OW$8,OW$5,IF(OW28&gt;OX28,0,OW$5*(OW28-OX28)/(OW$8-OX28))))))</f>
      </c>
      <c r="OZ28" s="126">
        <f>IF(OR(OW28="",OX28=""),0,OW$5)</f>
      </c>
      <c r="PA28" s="125">
        <f>IF(OW$6=0,RANK(OY28,OY$12:OY$42,0),RANK(OY28,OY$12:OY$42,1))</f>
      </c>
      <c r="PB28"/>
      <c r="PC28"/>
      <c r="PD28" s="126">
        <f>IF((COUNTA(PB$12:PB$42)+COUNTA(PC$12:PC$42)=0),0.6*PB$5,IF(OR(PB28="",PC28=""),0,IF(PB$6=0,IF(PB28&gt;=PB$8,PB$5,IF(PB28&lt;PC28,0,PB$5*(PB28-PC28)/(PB$8-PC28))),IF(PB28&lt;=PB$8,PB$5,IF(PB28&gt;PC28,0,PB$5*(PB28-PC28)/(PB$8-PC28))))))</f>
      </c>
      <c r="PE28" s="126">
        <f>IF(OR(PB28="",PC28=""),0,PB$5)</f>
      </c>
      <c r="PF28" s="125">
        <f>IF(PB$6=0,RANK(PD28,PD$12:PD$42,0),RANK(PD28,PD$12:PD$42,1))</f>
      </c>
      <c r="PG28"/>
      <c r="PH28"/>
      <c r="PI28" s="126">
        <f>IF((COUNTA(PG$12:PG$42)+COUNTA(PH$12:PH$42)=0),0.6*PG$5,IF(OR(PG28="",PH28=""),0,IF(PG$6=0,IF(PG28&gt;=PG$8,PG$5,IF(PG28&lt;PH28,0,PG$5*(PG28-PH28)/(PG$8-PH28))),IF(PG28&lt;=PG$8,PG$5,IF(PG28&gt;PH28,0,PG$5*(PG28-PH28)/(PG$8-PH28))))))</f>
      </c>
      <c r="PJ28" s="126">
        <f>IF(OR(PG28="",PH28=""),0,PG$5)</f>
      </c>
      <c r="PK28" s="125">
        <f>IF(PG$6=0,RANK(PI28,PI$12:PI$42,0),RANK(PI28,PI$12:PI$42,1))</f>
      </c>
      <c r="PL28"/>
      <c r="PM28"/>
      <c r="PN28" s="126">
        <f>IF((COUNTA(PL$12:PL$42)+COUNTA(PM$12:PM$42)=0),0.6*PL$5,IF(OR(PL28="",PM28=""),0,IF(PL$6=0,IF(PL28&gt;=PL$8,PL$5,IF(PL28&lt;PM28,0,PL$5*(PL28-PM28)/(PL$8-PM28))),IF(PL28&lt;=PL$8,PL$5,IF(PL28&gt;PM28,0,PL$5*(PL28-PM28)/(PL$8-PM28))))))</f>
      </c>
      <c r="PO28" s="126">
        <f>IF(OR(PL28="",PM28=""),0,PL$5)</f>
      </c>
      <c r="PP28" s="125">
        <f>IF(PL$6=0,RANK(PN28,PN$12:PN$42,0),RANK(PN28,PN$12:PN$42,1))</f>
      </c>
      <c r="PQ28"/>
      <c r="PR28"/>
      <c r="PS28" s="126">
        <f>IF((COUNTA(PQ$12:PQ$42)+COUNTA(PR$12:PR$42)=0),0.6*PQ$5,IF(OR(PQ28="",PR28=""),0,IF(PQ$6=0,IF(PQ28&gt;=PQ$8,PQ$5,IF(PQ28&lt;PR28,0,PQ$5*(PQ28-PR28)/(PQ$8-PR28))),IF(PQ28&lt;=PQ$8,PQ$5,IF(PQ28&gt;PR28,0,PQ$5*(PQ28-PR28)/(PQ$8-PR28))))))</f>
      </c>
      <c r="PT28" s="126">
        <f>IF(OR(PQ28="",PR28=""),0,PQ$5)</f>
      </c>
      <c r="PU28" s="125">
        <f>IF(PQ$6=0,RANK(PS28,PS$12:PS$42,0),RANK(PS28,PS$12:PS$42,1))</f>
      </c>
      <c r="PV28"/>
      <c r="PW28"/>
      <c r="PX28" s="126">
        <f>IF((COUNTA(PV$12:PV$42)+COUNTA(PW$12:PW$42)=0),0.6*PV$5,IF(OR(PV28="",PW28=""),0,IF(PV$6=0,IF(PV28&gt;=PV$8,PV$5,IF(PV28&lt;PW28,0,PV$5*(PV28-PW28)/(PV$8-PW28))),IF(PV28&lt;=PV$8,PV$5,IF(PV28&gt;PW28,0,PV$5*(PV28-PW28)/(PV$8-PW28))))))</f>
      </c>
      <c r="PY28" s="126">
        <f>IF(OR(PV28="",PW28=""),0,PV$5)</f>
      </c>
      <c r="PZ28" s="125">
        <f>IF(PV$6=0,RANK(PX28,PX$12:PX$42,0),RANK(PX28,PX$12:PX$42,1))</f>
      </c>
      <c r="QA28"/>
      <c r="QB28"/>
      <c r="QC28" s="126">
        <f>IF((COUNTA(QA$12:QA$42)+COUNTA(QB$12:QB$42)=0),0.6*QA$5,IF(OR(QA28="",QB28=""),0,IF(QA$6=0,IF(QA28&gt;=QA$8,QA$5,IF(QA28&lt;QB28,0,QA$5*(QA28-QB28)/(QA$8-QB28))),IF(QA28&lt;=QA$8,QA$5,IF(QA28&gt;QB28,0,QA$5*(QA28-QB28)/(QA$8-QB28))))))</f>
      </c>
      <c r="QD28" s="126">
        <f>IF(OR(QA28="",QB28=""),0,QA$5)</f>
      </c>
      <c r="QE28" s="125">
        <f>IF(QA$6=0,RANK(QC28,QC$12:QC$42,0),RANK(QC28,QC$12:QC$42,1))</f>
      </c>
      <c r="QF28"/>
      <c r="QG28"/>
      <c r="QH28" s="126">
        <f>IF((COUNTA(QF$12:QF$42)+COUNTA(QG$12:QG$42)=0),0.6*QF$5,IF(OR(QF28="",QG28=""),0,IF(QF$6=0,IF(QF28&gt;=QF$8,QF$5,IF(QF28&lt;QG28,0,QF$5*(QF28-QG28)/(QF$8-QG28))),IF(QF28&lt;=QF$8,QF$5,IF(QF28&gt;QG28,0,QF$5*(QF28-QG28)/(QF$8-QG28))))))</f>
      </c>
      <c r="QI28" s="126">
        <f>IF(OR(QF28="",QG28=""),0,QF$5)</f>
      </c>
      <c r="QJ28" s="125">
        <f>IF(QF$6=0,RANK(QH28,QH$12:QH$42,0),RANK(QH28,QH$12:QH$42,1))</f>
      </c>
      <c r="QK28"/>
      <c r="QL28"/>
      <c r="QM28" s="126">
        <f>IF((COUNTA(QK$12:QK$42)+COUNTA(QL$12:QL$42)=0),0.6*QK$5,IF(OR(QK28="",QL28=""),0,IF(QK$6=0,IF(QK28&gt;=QK$8,QK$5,IF(QK28&lt;QL28,0,QK$5*(QK28-QL28)/(QK$8-QL28))),IF(QK28&lt;=QK$8,QK$5,IF(QK28&gt;QL28,0,QK$5*(QK28-QL28)/(QK$8-QL28))))))</f>
      </c>
      <c r="QN28" s="126">
        <f>IF(OR(QK28="",QL28=""),0,QK$5)</f>
      </c>
      <c r="QO28" s="125">
        <f>IF(QK$6=0,RANK(QM28,QM$12:QM$42,0),RANK(QM28,QM$12:QM$42,1))</f>
      </c>
      <c r="QP28"/>
      <c r="QQ28"/>
      <c r="QR28" s="126">
        <f>IF((COUNTA(QP$12:QP$42)+COUNTA(QQ$12:QQ$42)=0),0.6*QP$5,IF(OR(QP28="",QQ28=""),0,IF(QP$6=0,IF(QP28&gt;=QP$8,QP$5,IF(QP28&lt;QQ28,0,QP$5*(QP28-QQ28)/(QP$8-QQ28))),IF(QP28&lt;=QP$8,QP$5,IF(QP28&gt;QQ28,0,QP$5*(QP28-QQ28)/(QP$8-QQ28))))))</f>
      </c>
      <c r="QS28" s="126">
        <f>IF(OR(QP28="",QQ28=""),0,QP$5)</f>
      </c>
      <c r="QT28" s="125">
        <f>IF(QP$6=0,RANK(QR28,QR$12:QR$42,0),RANK(QR28,QR$12:QR$42,1))</f>
      </c>
      <c r="QU28" s="126">
        <v>98.1</v>
      </c>
      <c r="QV28" s="126">
        <v>14.81</v>
      </c>
      <c r="QW28" s="126">
        <f>IF((COUNTA(QU$12:QU$42)+COUNTA(QV$12:QV$42)=0),0.6*QU$5,IF(OR(QU28="",QV28=""),0,IF(QU$6=0,IF(QU28&gt;=QU$8,QU$5,IF(QU28&lt;QV28,0,QU$5*(QU28-QV28)/(QU$8-QV28))),IF(QU28&lt;=QU$8,QU$5,IF(QU28&gt;QV28,0,QU$5*(QU28-QV28)/(QU$8-QV28))))))</f>
      </c>
      <c r="QX28" s="126">
        <f>IF(OR(QU28="",QV28=""),0,QU$5)</f>
      </c>
      <c r="QY28" s="125">
        <f>IF(QU$6=0,RANK(QW28,QW$12:QW$42,0),RANK(QW28,QW$12:QW$42,1))</f>
      </c>
      <c r="QZ28" s="126">
        <v>98.1</v>
      </c>
      <c r="RA28" s="126">
        <v>89.31</v>
      </c>
      <c r="RB28" s="126">
        <f>IF((COUNTA(QZ$12:QZ$42)+COUNTA(RA$12:RA$42)=0),0.6*QZ$5,IF(OR(QZ28="",RA28=""),0,IF(QZ$6=0,IF(QZ28&gt;=QZ$8,QZ$5,IF(QZ28&lt;RA28,0,QZ$5*(QZ28-RA28)/(QZ$8-RA28))),IF(QZ28&lt;=QZ$8,QZ$5,IF(QZ28&gt;RA28,0,QZ$5*(QZ28-RA28)/(QZ$8-RA28))))))</f>
      </c>
      <c r="RC28" s="126">
        <f>IF(OR(QZ28="",RA28=""),0,QZ$5)</f>
      </c>
      <c r="RD28" s="125">
        <f>IF(QZ$6=0,RANK(RB28,RB$12:RB$42,0),RANK(RB28,RB$12:RB$42,1))</f>
      </c>
      <c r="RE28" s="126">
        <v>100</v>
      </c>
      <c r="RF28" s="126">
        <v>87.5</v>
      </c>
      <c r="RG28" s="126">
        <f>IF((COUNTA(RE$12:RE$42)+COUNTA(RF$12:RF$42)=0),0.6*RE$5,IF(OR(RE28="",RF28=""),0,IF(RE$6=0,IF(RE28&gt;=RE$8,RE$5,IF(RE28&lt;RF28,0,RE$5*(RE28-RF28)/(RE$8-RF28))),IF(RE28&lt;=RE$8,RE$5,IF(RE28&gt;RF28,0,RE$5*(RE28-RF28)/(RE$8-RF28))))))</f>
      </c>
      <c r="RH28" s="126">
        <f>IF(OR(RE28="",RF28=""),0,RE$5)</f>
      </c>
      <c r="RI28" s="125">
        <f>IF(RE$6=0,RANK(RG28,RG$12:RG$42,0),RANK(RG28,RG$12:RG$42,1))</f>
      </c>
      <c r="RJ28" s="126">
        <v>100</v>
      </c>
      <c r="RK28" s="126">
        <v>50</v>
      </c>
      <c r="RL28" s="126">
        <f>IF((COUNTA(RJ$12:RJ$42)+COUNTA(RK$12:RK$42)=0),0.6*RJ$5,IF(OR(RJ28="",RK28=""),0,IF(RJ$6=0,IF(RJ28&gt;=RJ$8,RJ$5,IF(RJ28&lt;RK28,0,RJ$5*(RJ28-RK28)/(RJ$8-RK28))),IF(RJ28&lt;=RJ$8,RJ$5,IF(RJ28&gt;RK28,0,RJ$5*(RJ28-RK28)/(RJ$8-RK28))))))</f>
      </c>
      <c r="RM28" s="126">
        <f>IF(OR(RJ28="",RK28=""),0,RJ$5)</f>
      </c>
      <c r="RN28" s="125">
        <f>IF(RJ$6=0,RANK(RL28,RL$12:RL$42,0),RANK(RL28,RL$12:RL$42,1))</f>
      </c>
      <c r="RO28" s="126">
        <v>2.62</v>
      </c>
      <c r="RP28" s="126">
        <v>6.98</v>
      </c>
      <c r="RQ28" s="126">
        <f>IF((COUNTA(RO$12:RO$42)+COUNTA(RP$12:RP$42)=0),0.6*RO$5,IF(OR(RO28="",RP28=""),0,IF(RO$6=0,IF(RO28&gt;=RO$8,RO$5,IF(RO28&lt;RP28,0,RO$5*(RO28-RP28)/(RO$8-RP28))),IF(RO28&lt;=RO$8,RO$5,IF(RO28&gt;RP28,0,RO$5*(RO28-RP28)/(RO$8-RP28))))))</f>
      </c>
      <c r="RR28" s="126">
        <f>IF(OR(RO28="",RP28=""),0,RO$5)</f>
      </c>
      <c r="RS28" s="125">
        <f>IF(RO$6=0,RANK(RQ28,RQ$12:RQ$42,0),RANK(RQ28,RQ$12:RQ$42,1))</f>
      </c>
      <c r="RT28" s="126">
        <v>2.62</v>
      </c>
      <c r="RU28" s="126">
        <v>6.98</v>
      </c>
      <c r="RV28" s="126">
        <f>IF((COUNTA(RT$12:RT$42)+COUNTA(RU$12:RU$42)=0),0.6*RT$5,IF(OR(RT28="",RU28=""),0,IF(RT$6=0,IF(RT28&gt;=RT$8,RT$5,IF(RT28&lt;RU28,0,RT$5*(RT28-RU28)/(RT$8-RU28))),IF(RT28&lt;=RT$8,RT$5,IF(RT28&gt;RU28,0,RT$5*(RT28-RU28)/(RT$8-RU28))))))</f>
      </c>
      <c r="RW28" s="126">
        <f>IF(OR(RT28="",RU28=""),0,RT$5)</f>
      </c>
      <c r="RX28" s="125">
        <f>IF(RT$6=0,RANK(RV28,RV$12:RV$42,0),RANK(RV28,RV$12:RV$42,1))</f>
      </c>
      <c r="RY28" s="126">
        <v>99.05</v>
      </c>
      <c r="RZ28"/>
      <c r="SA28" s="126">
        <f>IF((COUNTA(RY$12:RY$42)+COUNTA(RZ$12:RZ$42)=0),0.6*RY$5,IF(OR(RY28="",RZ28=""),0,IF(RY$6=0,IF(RY28&gt;=RY$8,RY$5,IF(RY28&lt;RZ28,0,RY$5*(RY28-RZ28)/(RY$8-RZ28))),IF(RY28&lt;=RY$8,RY$5,IF(RY28&gt;RZ28,0,RY$5*(RY28-RZ28)/(RY$8-RZ28))))))</f>
      </c>
      <c r="SB28" s="126">
        <f>IF(OR(RY28="",RZ28=""),0,RY$5)</f>
      </c>
      <c r="SC28" s="125">
        <f>IF(RY$6=0,RANK(SA28,SA$12:SA$42,0),RANK(SA28,SA$12:SA$42,1))</f>
      </c>
      <c r="SD28" s="126">
        <v>99.05</v>
      </c>
      <c r="SE28"/>
      <c r="SF28" s="126">
        <f>IF((COUNTA(SD$12:SD$42)+COUNTA(SE$12:SE$42)=0),0.6*SD$5,IF(OR(SD28="",SE28=""),0,IF(SD$6=0,IF(SD28&gt;=SD$8,SD$5,IF(SD28&lt;SE28,0,SD$5*(SD28-SE28)/(SD$8-SE28))),IF(SD28&lt;=SD$8,SD$5,IF(SD28&gt;SE28,0,SD$5*(SD28-SE28)/(SD$8-SE28))))))</f>
      </c>
      <c r="SG28" s="126">
        <f>IF(OR(SD28="",SE28=""),0,SD$5)</f>
      </c>
      <c r="SH28" s="125">
        <f>IF(SD$6=0,RANK(SF28,SF$12:SF$42,0),RANK(SF28,SF$12:SF$42,1))</f>
      </c>
      <c r="SI28" s="126">
        <v>100</v>
      </c>
      <c r="SJ28" s="126">
        <v>100</v>
      </c>
      <c r="SK28" s="126">
        <f>IF((COUNTA(SI$12:SI$42)+COUNTA(SJ$12:SJ$42)=0),0.6*SI$5,IF(OR(SI28="",SJ28=""),0,IF(SI$6=0,IF(SI28&gt;=SI$8,SI$5,IF(SI28&lt;SJ28,0,SI$5*(SI28-SJ28)/(SI$8-SJ28))),IF(SI28&lt;=SI$8,SI$5,IF(SI28&gt;SJ28,0,SI$5*(SI28-SJ28)/(SI$8-SJ28))))))</f>
      </c>
      <c r="SL28" s="126">
        <f>IF(OR(SI28="",SJ28=""),0,SI$5)</f>
      </c>
      <c r="SM28" s="125">
        <f>IF(SI$6=0,RANK(SK28,SK$12:SK$42,0),RANK(SK28,SK$12:SK$42,1))</f>
      </c>
      <c r="SN28" s="126">
        <v>100</v>
      </c>
      <c r="SO28" s="126">
        <v>78.57</v>
      </c>
      <c r="SP28" s="126">
        <f>IF((COUNTA(SN$12:SN$42)+COUNTA(SO$12:SO$42)=0),0.6*SN$5,IF(OR(SN28="",SO28=""),0,IF(SN$6=0,IF(SN28&gt;=SN$8,SN$5,IF(SN28&lt;SO28,0,SN$5*(SN28-SO28)/(SN$8-SO28))),IF(SN28&lt;=SN$8,SN$5,IF(SN28&gt;SO28,0,SN$5*(SN28-SO28)/(SN$8-SO28))))))</f>
      </c>
      <c r="SQ28" s="126">
        <f>IF(OR(SN28="",SO28=""),0,SN$5)</f>
      </c>
      <c r="SR28" s="125">
        <f>IF(SN$6=0,RANK(SP28,SP$12:SP$42,0),RANK(SP28,SP$12:SP$42,1))</f>
      </c>
      <c r="SS28" s="126">
        <v>1.54</v>
      </c>
      <c r="ST28" s="126">
        <v>5.99</v>
      </c>
      <c r="SU28" s="126">
        <f>IF((COUNTA(SS$12:SS$42)+COUNTA(ST$12:ST$42)=0),0.6*SS$5,IF(OR(SS28="",ST28=""),0,IF(SS$6=0,IF(SS28&gt;=SS$8,SS$5,IF(SS28&lt;ST28,0,SS$5*(SS28-ST28)/(SS$8-ST28))),IF(SS28&lt;=SS$8,SS$5,IF(SS28&gt;ST28,0,SS$5*(SS28-ST28)/(SS$8-ST28))))))</f>
      </c>
      <c r="SV28" s="126">
        <f>IF(OR(SS28="",ST28=""),0,SS$5)</f>
      </c>
      <c r="SW28" s="125">
        <f>IF(SS$6=0,RANK(SU28,SU$12:SU$42,0),RANK(SU28,SU$12:SU$42,1))</f>
      </c>
      <c r="SX28" s="126">
        <v>1.54</v>
      </c>
      <c r="SY28" s="126">
        <v>6.97</v>
      </c>
      <c r="SZ28" s="126">
        <f>IF((COUNTA(SX$12:SX$42)+COUNTA(SY$12:SY$42)=0),0.6*SX$5,IF(OR(SX28="",SY28=""),0,IF(SX$6=0,IF(SX28&gt;=SX$8,SX$5,IF(SX28&lt;SY28,0,SX$5*(SX28-SY28)/(SX$8-SY28))),IF(SX28&lt;=SX$8,SX$5,IF(SX28&gt;SY28,0,SX$5*(SX28-SY28)/(SX$8-SY28))))))</f>
      </c>
      <c r="TA28" s="126">
        <f>IF(OR(SX28="",SY28=""),0,SX$5)</f>
      </c>
      <c r="TB28" s="125">
        <f>IF(SX$6=0,RANK(SZ28,SZ$12:SZ$42,0),RANK(SZ28,SZ$12:SZ$42,1))</f>
      </c>
      <c r="TC28" s="126">
        <v>100</v>
      </c>
      <c r="TD28" s="126">
        <v>100</v>
      </c>
      <c r="TE28" s="126">
        <f>IF((COUNTA(TC$12:TC$42)+COUNTA(TD$12:TD$42)=0),0.6*TC$5,IF(OR(TC28="",TD28=""),0,IF(TC$6=0,IF(TC28&gt;=TC$8,TC$5,IF(TC28&lt;TD28,0,TC$5*(TC28-TD28)/(TC$8-TD28))),IF(TC28&lt;=TC$8,TC$5,IF(TC28&gt;TD28,0,TC$5*(TC28-TD28)/(TC$8-TD28))))))</f>
      </c>
      <c r="TF28" s="126">
        <f>IF(OR(TC28="",TD28=""),0,TC$5)</f>
      </c>
      <c r="TG28" s="125">
        <f>IF(TC$6=0,RANK(TE28,TE$12:TE$42,0),RANK(TE28,TE$12:TE$42,1))</f>
      </c>
      <c r="TH28" s="126">
        <v>100</v>
      </c>
      <c r="TI28" s="126">
        <v>100</v>
      </c>
      <c r="TJ28" s="126">
        <f>IF((COUNTA(TH$12:TH$42)+COUNTA(TI$12:TI$42)=0),0.6*TH$5,IF(OR(TH28="",TI28=""),0,IF(TH$6=0,IF(TH28&gt;=TH$8,TH$5,IF(TH28&lt;TI28,0,TH$5*(TH28-TI28)/(TH$8-TI28))),IF(TH28&lt;=TH$8,TH$5,IF(TH28&gt;TI28,0,TH$5*(TH28-TI28)/(TH$8-TI28))))))</f>
      </c>
      <c r="TK28" s="126">
        <f>IF(OR(TH28="",TI28=""),0,TH$5)</f>
      </c>
      <c r="TL28" s="125">
        <f>IF(TH$6=0,RANK(TJ28,TJ$12:TJ$42,0),RANK(TJ28,TJ$12:TJ$42,1))</f>
      </c>
      <c r="TM28" s="126">
        <v>0.26</v>
      </c>
      <c r="TN28" s="126">
        <v>2.17</v>
      </c>
      <c r="TO28" s="126">
        <f>IF((COUNTA(TM$12:TM$42)+COUNTA(TN$12:TN$42)=0),0.6*TM$5,IF(OR(TM28="",TN28=""),0,IF(TM$6=0,IF(TM28&gt;=TM$8,TM$5,IF(TM28&lt;TN28,0,TM$5*(TM28-TN28)/(TM$8-TN28))),IF(TM28&lt;=TM$8,TM$5,IF(TM28&gt;TN28,0,TM$5*(TM28-TN28)/(TM$8-TN28))))))</f>
      </c>
      <c r="TP28" s="126">
        <f>IF(OR(TM28="",TN28=""),0,TM$5)</f>
      </c>
      <c r="TQ28" s="125">
        <f>IF(TM$6=0,RANK(TO28,TO$12:TO$42,0),RANK(TO28,TO$12:TO$42,1))</f>
      </c>
      <c r="TR28" s="126">
        <v>0.26</v>
      </c>
      <c r="TS28" s="126">
        <v>0.24</v>
      </c>
      <c r="TT28" s="126">
        <f>IF((COUNTA(TR$12:TR$42)+COUNTA(TS$12:TS$42)=0),0.6*TR$5,IF(OR(TR28="",TS28=""),0,IF(TR$6=0,IF(TR28&gt;=TR$8,TR$5,IF(TR28&lt;TS28,0,TR$5*(TR28-TS28)/(TR$8-TS28))),IF(TR28&lt;=TR$8,TR$5,IF(TR28&gt;TS28,0,TR$5*(TR28-TS28)/(TR$8-TS28))))))</f>
      </c>
      <c r="TU28" s="126">
        <f>IF(OR(TR28="",TS28=""),0,TR$5)</f>
      </c>
      <c r="TV28" s="125">
        <f>IF(TR$6=0,RANK(TT28,TT$12:TT$42,0),RANK(TT28,TT$12:TT$42,1))</f>
      </c>
      <c r="TW28" s="126">
        <v>0</v>
      </c>
      <c r="TX28" s="126">
        <v>14.13</v>
      </c>
      <c r="TY28" s="126">
        <f>IF((COUNTA(TW$12:TW$42)+COUNTA(TX$12:TX$42)=0),0.6*TW$5,IF(OR(TW28="",TX28=""),0,IF(TW$6=0,IF(TW28&gt;=TW$8,TW$5,IF(TW28&lt;TX28,0,TW$5*(TW28-TX28)/(TW$8-TX28))),IF(TW28&lt;=TW$8,TW$5,IF(TW28&gt;TX28,0,TW$5*(TW28-TX28)/(TW$8-TX28))))))</f>
      </c>
      <c r="TZ28" s="126">
        <f>IF(OR(TW28="",TX28=""),0,TW$5)</f>
      </c>
      <c r="UA28" s="125">
        <f>IF(TW$6=0,RANK(TY28,TY$12:TY$42,0),RANK(TY28,TY$12:TY$42,1))</f>
      </c>
      <c r="UB28" s="126">
        <v>0</v>
      </c>
      <c r="UC28" s="126">
        <v>0</v>
      </c>
      <c r="UD28" s="126">
        <f>IF((COUNTA(UB$12:UB$42)+COUNTA(UC$12:UC$42)=0),0.6*UB$5,IF(OR(UB28="",UC28=""),0,IF(UB$6=0,IF(UB28&gt;=UB$8,UB$5,IF(UB28&lt;UC28,0,UB$5*(UB28-UC28)/(UB$8-UC28))),IF(UB28&lt;=UB$8,UB$5,IF(UB28&gt;UC28,0,UB$5*(UB28-UC28)/(UB$8-UC28))))))</f>
      </c>
      <c r="UE28" s="126">
        <f>IF(OR(UB28="",UC28=""),0,UB$5)</f>
      </c>
      <c r="UF28" s="125">
        <f>IF(UB$6=0,RANK(UD28,UD$12:UD$42,0),RANK(UD28,UD$12:UD$42,1))</f>
      </c>
      <c r="UG28" s="126">
        <v>35.82</v>
      </c>
      <c r="UH28" s="126">
        <v>28.53</v>
      </c>
      <c r="UI28" s="126">
        <f>IF((COUNTA(UG$12:UG$42)+COUNTA(UH$12:UH$42)=0),0.6*UG$5,IF(OR(UG28="",UH28=""),0,IF(UG$6=0,IF(UG28&gt;=UG$8,UG$5,IF(UG28&lt;UH28,0,UG$5*(UG28-UH28)/(UG$8-UH28))),IF(UG28&lt;=UG$8,UG$5,IF(UG28&gt;UH28,0,UG$5*(UG28-UH28)/(UG$8-UH28))))))</f>
      </c>
      <c r="UJ28" s="126">
        <f>IF(OR(UG28="",UH28=""),0,UG$5)</f>
      </c>
      <c r="UK28" s="125">
        <f>IF(UG$6=0,RANK(UI28,UI$12:UI$42,0),RANK(UI28,UI$12:UI$42,1))</f>
      </c>
      <c r="UL28" s="126">
        <v>35.82</v>
      </c>
      <c r="UM28" s="126">
        <v>24.14</v>
      </c>
      <c r="UN28" s="126">
        <f>IF((COUNTA(UL$12:UL$42)+COUNTA(UM$12:UM$42)=0),0.6*UL$5,IF(OR(UL28="",UM28=""),0,IF(UL$6=0,IF(UL28&gt;=UL$8,UL$5,IF(UL28&lt;UM28,0,UL$5*(UL28-UM28)/(UL$8-UM28))),IF(UL28&lt;=UL$8,UL$5,IF(UL28&gt;UM28,0,UL$5*(UL28-UM28)/(UL$8-UM28))))))</f>
      </c>
      <c r="UO28" s="126">
        <f>IF(OR(UL28="",UM28=""),0,UL$5)</f>
      </c>
      <c r="UP28" s="125">
        <f>IF(UL$6=0,RANK(UN28,UN$12:UN$42,0),RANK(UN28,UN$12:UN$42,1))</f>
      </c>
      <c r="UQ28" s="126">
        <v>5.5</v>
      </c>
      <c r="UR28" s="126">
        <v>1.14</v>
      </c>
      <c r="US28" s="126">
        <f>IF((COUNTA(UQ$12:UQ$42)+COUNTA(UR$12:UR$42)=0),0.6*UQ$5,IF(OR(UQ28="",UR28=""),0,IF(UQ$6=0,IF(UQ28&gt;=UQ$8,UQ$5,IF(UQ28&lt;UR28,0,UQ$5*(UQ28-UR28)/(UQ$8-UR28))),IF(UQ28&lt;=UQ$8,UQ$5,IF(UQ28&gt;UR28,0,UQ$5*(UQ28-UR28)/(UQ$8-UR28))))))</f>
      </c>
      <c r="UT28" s="126">
        <f>IF(OR(UQ28="",UR28=""),0,UQ$5)</f>
      </c>
      <c r="UU28" s="125">
        <f>IF(UQ$6=0,RANK(US28,US$12:US$42,0),RANK(US28,US$12:US$42,1))</f>
      </c>
      <c r="UV28" s="126">
        <v>5.5</v>
      </c>
      <c r="UW28" s="126">
        <v>0.07</v>
      </c>
      <c r="UX28" s="126">
        <f>IF((COUNTA(UV$12:UV$42)+COUNTA(UW$12:UW$42)=0),0.6*UV$5,IF(OR(UV28="",UW28=""),0,IF(UV$6=0,IF(UV28&gt;=UV$8,UV$5,IF(UV28&lt;UW28,0,UV$5*(UV28-UW28)/(UV$8-UW28))),IF(UV28&lt;=UV$8,UV$5,IF(UV28&gt;UW28,0,UV$5*(UV28-UW28)/(UV$8-UW28))))))</f>
      </c>
      <c r="UY28" s="126">
        <f>IF(OR(UV28="",UW28=""),0,UV$5)</f>
      </c>
      <c r="UZ28" s="125">
        <f>IF(UV$6=0,RANK(UX28,UX$12:UX$42,0),RANK(UX28,UX$12:UX$42,1))</f>
      </c>
      <c r="VA28" s="126">
        <v>99.66</v>
      </c>
      <c r="VB28" s="126">
        <v>83.4</v>
      </c>
      <c r="VC28" s="126">
        <f>IF((COUNTA(VA$12:VA$42)+COUNTA(VB$12:VB$42)=0),0.6*VA$5,IF(OR(VA28="",VB28=""),0,IF(VA$6=0,IF(VA28&gt;=VA$8,VA$5,IF(VA28&lt;VB28,0,VA$5*(VA28-VB28)/(VA$8-VB28))),IF(VA28&lt;=VA$8,VA$5,IF(VA28&gt;VB28,0,VA$5*(VA28-VB28)/(VA$8-VB28))))))</f>
      </c>
      <c r="VD28" s="126">
        <f>IF(OR(VA28="",VB28=""),0,VA$5)</f>
      </c>
      <c r="VE28" s="125">
        <f>IF(VA$6=0,RANK(VC28,VC$12:VC$42,0),RANK(VC28,VC$12:VC$42,1))</f>
      </c>
      <c r="VF28" s="126">
        <v>99.66</v>
      </c>
      <c r="VG28" s="126">
        <v>85.85</v>
      </c>
      <c r="VH28" s="126">
        <f>IF((COUNTA(VF$12:VF$42)+COUNTA(VG$12:VG$42)=0),0.6*VF$5,IF(OR(VF28="",VG28=""),0,IF(VF$6=0,IF(VF28&gt;=VF$8,VF$5,IF(VF28&lt;VG28,0,VF$5*(VF28-VG28)/(VF$8-VG28))),IF(VF28&lt;=VF$8,VF$5,IF(VF28&gt;VG28,0,VF$5*(VF28-VG28)/(VF$8-VG28))))))</f>
      </c>
      <c r="VI28" s="126">
        <f>IF(OR(VF28="",VG28=""),0,VF$5)</f>
      </c>
      <c r="VJ28" s="125">
        <f>IF(VF$6=0,RANK(VH28,VH$12:VH$42,0),RANK(VH28,VH$12:VH$42,1))</f>
      </c>
      <c r="VK28" s="126">
        <v>100</v>
      </c>
      <c r="VL28" s="126">
        <v>96.97</v>
      </c>
      <c r="VM28" s="126">
        <f>IF((COUNTA(VK$12:VK$42)+COUNTA(VL$12:VL$42)=0),0.6*VK$5,IF(OR(VK28="",VL28=""),0,IF(VK$6=0,IF(VK28&gt;=VK$8,VK$5,IF(VK28&lt;VL28,0,VK$5*(VK28-VL28)/(VK$8-VL28))),IF(VK28&lt;=VK$8,VK$5,IF(VK28&gt;VL28,0,VK$5*(VK28-VL28)/(VK$8-VL28))))))</f>
      </c>
      <c r="VN28" s="126">
        <f>IF(OR(VK28="",VL28=""),0,VK$5)</f>
      </c>
      <c r="VO28" s="125">
        <f>IF(VK$6=0,RANK(VM28,VM$12:VM$42,0),RANK(VM28,VM$12:VM$42,1))</f>
      </c>
      <c r="VP28" s="126">
        <v>100</v>
      </c>
      <c r="VQ28" s="126">
        <v>100</v>
      </c>
      <c r="VR28" s="126">
        <f>IF((COUNTA(VP$12:VP$42)+COUNTA(VQ$12:VQ$42)=0),0.6*VP$5,IF(OR(VP28="",VQ28=""),0,IF(VP$6=0,IF(VP28&gt;=VP$8,VP$5,IF(VP28&lt;VQ28,0,VP$5*(VP28-VQ28)/(VP$8-VQ28))),IF(VP28&lt;=VP$8,VP$5,IF(VP28&gt;VQ28,0,VP$5*(VP28-VQ28)/(VP$8-VQ28))))))</f>
      </c>
      <c r="VS28" s="126">
        <f>IF(OR(VP28="",VQ28=""),0,VP$5)</f>
      </c>
      <c r="VT28" s="125">
        <f>IF(VP$6=0,RANK(VR28,VR$12:VR$42,0),RANK(VR28,VR$12:VR$42,1))</f>
      </c>
      <c r="VU28" s="126">
        <v>2.41</v>
      </c>
      <c r="VV28" s="126">
        <v>5.3</v>
      </c>
      <c r="VW28" s="126">
        <f>IF((COUNTA(VU$12:VU$42)+COUNTA(VV$12:VV$42)=0),0.6*VU$5,IF(OR(VU28="",VV28=""),0,IF(VU$6=0,IF(VU28&gt;=VU$8,VU$5,IF(VU28&lt;VV28,0,VU$5*(VU28-VV28)/(VU$8-VV28))),IF(VU28&lt;=VU$8,VU$5,IF(VU28&gt;VV28,0,VU$5*(VU28-VV28)/(VU$8-VV28))))))</f>
      </c>
      <c r="VX28" s="126">
        <f>IF(OR(VU28="",VV28=""),0,VU$5)</f>
      </c>
      <c r="VY28" s="125">
        <f>IF(VU$6=0,RANK(VW28,VW$12:VW$42,0),RANK(VW28,VW$12:VW$42,1))</f>
      </c>
      <c r="VZ28" s="126">
        <v>2.41</v>
      </c>
      <c r="WA28" s="126">
        <v>4.48</v>
      </c>
      <c r="WB28" s="126">
        <f>IF((COUNTA(VZ$12:VZ$42)+COUNTA(WA$12:WA$42)=0),0.6*VZ$5,IF(OR(VZ28="",WA28=""),0,IF(VZ$6=0,IF(VZ28&gt;=VZ$8,VZ$5,IF(VZ28&lt;WA28,0,VZ$5*(VZ28-WA28)/(VZ$8-WA28))),IF(VZ28&lt;=VZ$8,VZ$5,IF(VZ28&gt;WA28,0,VZ$5*(VZ28-WA28)/(VZ$8-WA28))))))</f>
      </c>
      <c r="WC28" s="126">
        <f>IF(OR(VZ28="",WA28=""),0,VZ$5)</f>
      </c>
      <c r="WD28" s="125">
        <f>IF(VZ$6=0,RANK(WB28,WB$12:WB$42,0),RANK(WB28,WB$12:WB$42,1))</f>
      </c>
      <c r="WE28" s="126">
        <v>99.51</v>
      </c>
      <c r="WF28"/>
      <c r="WG28" s="126">
        <f>IF((COUNTA(WE$12:WE$42)+COUNTA(WF$12:WF$42)=0),0.6*WE$5,IF(OR(WE28="",WF28=""),0,IF(WE$6=0,IF(WE28&gt;=WE$8,WE$5,IF(WE28&lt;WF28,0,WE$5*(WE28-WF28)/(WE$8-WF28))),IF(WE28&lt;=WE$8,WE$5,IF(WE28&gt;WF28,0,WE$5*(WE28-WF28)/(WE$8-WF28))))))</f>
      </c>
      <c r="WH28" s="126">
        <f>IF(OR(WE28="",WF28=""),0,WE$5)</f>
      </c>
      <c r="WI28" s="125">
        <f>IF(WE$6=0,RANK(WG28,WG$12:WG$42,0),RANK(WG28,WG$12:WG$42,1))</f>
      </c>
      <c r="WJ28" s="126">
        <v>99.51</v>
      </c>
      <c r="WK28"/>
      <c r="WL28" s="126">
        <f>IF((COUNTA(WJ$12:WJ$42)+COUNTA(WK$12:WK$42)=0),0.6*WJ$5,IF(OR(WJ28="",WK28=""),0,IF(WJ$6=0,IF(WJ28&gt;=WJ$8,WJ$5,IF(WJ28&lt;WK28,0,WJ$5*(WJ28-WK28)/(WJ$8-WK28))),IF(WJ28&lt;=WJ$8,WJ$5,IF(WJ28&gt;WK28,0,WJ$5*(WJ28-WK28)/(WJ$8-WK28))))))</f>
      </c>
      <c r="WM28" s="126">
        <f>IF(OR(WJ28="",WK28=""),0,WJ$5)</f>
      </c>
      <c r="WN28" s="125">
        <f>IF(WJ$6=0,RANK(WL28,WL$12:WL$42,0),RANK(WL28,WL$12:WL$42,1))</f>
      </c>
      <c r="WO28" s="126">
        <v>100</v>
      </c>
      <c r="WP28" s="126">
        <v>100</v>
      </c>
      <c r="WQ28" s="126">
        <f>IF((COUNTA(WO$12:WO$42)+COUNTA(WP$12:WP$42)=0),0.6*WO$5,IF(OR(WO28="",WP28=""),0,IF(WO$6=0,IF(WO28&gt;=WO$8,WO$5,IF(WO28&lt;WP28,0,WO$5*(WO28-WP28)/(WO$8-WP28))),IF(WO28&lt;=WO$8,WO$5,IF(WO28&gt;WP28,0,WO$5*(WO28-WP28)/(WO$8-WP28))))))</f>
      </c>
      <c r="WR28" s="126">
        <f>IF(OR(WO28="",WP28=""),0,WO$5)</f>
      </c>
      <c r="WS28" s="125">
        <f>IF(WO$6=0,RANK(WQ28,WQ$12:WQ$42,0),RANK(WQ28,WQ$12:WQ$42,1))</f>
      </c>
      <c r="WT28" s="126">
        <v>100</v>
      </c>
      <c r="WU28" s="126">
        <v>98.57</v>
      </c>
      <c r="WV28" s="126">
        <f>IF((COUNTA(WT$12:WT$42)+COUNTA(WU$12:WU$42)=0),0.6*WT$5,IF(OR(WT28="",WU28=""),0,IF(WT$6=0,IF(WT28&gt;=WT$8,WT$5,IF(WT28&lt;WU28,0,WT$5*(WT28-WU28)/(WT$8-WU28))),IF(WT28&lt;=WT$8,WT$5,IF(WT28&gt;WU28,0,WT$5*(WT28-WU28)/(WT$8-WU28))))))</f>
      </c>
      <c r="WW28" s="126">
        <f>IF(OR(WT28="",WU28=""),0,WT$5)</f>
      </c>
      <c r="WX28" s="125">
        <f>IF(WT$6=0,RANK(WV28,WV$12:WV$42,0),RANK(WV28,WV$12:WV$42,1))</f>
      </c>
      <c r="WY28" s="126">
        <v>2.39</v>
      </c>
      <c r="WZ28" s="126">
        <v>5.44</v>
      </c>
      <c r="XA28" s="126">
        <f>IF((COUNTA(WY$12:WY$42)+COUNTA(WZ$12:WZ$42)=0),0.6*WY$5,IF(OR(WY28="",WZ28=""),0,IF(WY$6=0,IF(WY28&gt;=WY$8,WY$5,IF(WY28&lt;WZ28,0,WY$5*(WY28-WZ28)/(WY$8-WZ28))),IF(WY28&lt;=WY$8,WY$5,IF(WY28&gt;WZ28,0,WY$5*(WY28-WZ28)/(WY$8-WZ28))))))</f>
      </c>
      <c r="XB28" s="126">
        <f>IF(OR(WY28="",WZ28=""),0,WY$5)</f>
      </c>
      <c r="XC28" s="125">
        <f>IF(WY$6=0,RANK(XA28,XA$12:XA$42,0),RANK(XA28,XA$12:XA$42,1))</f>
      </c>
      <c r="XD28" s="126">
        <v>2.39</v>
      </c>
      <c r="XE28" s="126">
        <v>1.49</v>
      </c>
      <c r="XF28" s="126">
        <f>IF((COUNTA(XD$12:XD$42)+COUNTA(XE$12:XE$42)=0),0.6*XD$5,IF(OR(XD28="",XE28=""),0,IF(XD$6=0,IF(XD28&gt;=XD$8,XD$5,IF(XD28&lt;XE28,0,XD$5*(XD28-XE28)/(XD$8-XE28))),IF(XD28&lt;=XD$8,XD$5,IF(XD28&gt;XE28,0,XD$5*(XD28-XE28)/(XD$8-XE28))))))</f>
      </c>
      <c r="XG28" s="126">
        <f>IF(OR(XD28="",XE28=""),0,XD$5)</f>
      </c>
      <c r="XH28" s="125">
        <f>IF(XD$6=0,RANK(XF28,XF$12:XF$42,0),RANK(XF28,XF$12:XF$42,1))</f>
      </c>
      <c r="XI28" s="126">
        <v>100</v>
      </c>
      <c r="XJ28" s="126">
        <v>100</v>
      </c>
      <c r="XK28" s="126">
        <f>IF((COUNTA(XI$12:XI$42)+COUNTA(XJ$12:XJ$42)=0),0.6*XI$5,IF(OR(XI28="",XJ28=""),0,IF(XI$6=0,IF(XI28&gt;=XI$8,XI$5,IF(XI28&lt;XJ28,0,XI$5*(XI28-XJ28)/(XI$8-XJ28))),IF(XI28&lt;=XI$8,XI$5,IF(XI28&gt;XJ28,0,XI$5*(XI28-XJ28)/(XI$8-XJ28))))))</f>
      </c>
      <c r="XL28" s="126">
        <f>IF(OR(XI28="",XJ28=""),0,XI$5)</f>
      </c>
      <c r="XM28" s="125">
        <f>IF(XI$6=0,RANK(XK28,XK$12:XK$42,0),RANK(XK28,XK$12:XK$42,1))</f>
      </c>
      <c r="XN28" s="126">
        <v>100</v>
      </c>
      <c r="XO28" s="126">
        <v>100</v>
      </c>
      <c r="XP28" s="126">
        <f>IF((COUNTA(XN$12:XN$42)+COUNTA(XO$12:XO$42)=0),0.6*XN$5,IF(OR(XN28="",XO28=""),0,IF(XN$6=0,IF(XN28&gt;=XN$8,XN$5,IF(XN28&lt;XO28,0,XN$5*(XN28-XO28)/(XN$8-XO28))),IF(XN28&lt;=XN$8,XN$5,IF(XN28&gt;XO28,0,XN$5*(XN28-XO28)/(XN$8-XO28))))))</f>
      </c>
      <c r="XQ28" s="126">
        <f>IF(OR(XN28="",XO28=""),0,XN$5)</f>
      </c>
      <c r="XR28" s="125">
        <f>IF(XN$6=0,RANK(XP28,XP$12:XP$42,0),RANK(XP28,XP$12:XP$42,1))</f>
      </c>
      <c r="XS28" s="126">
        <v>1.1097</v>
      </c>
      <c r="XT28" s="126">
        <v>1.2153</v>
      </c>
      <c r="XU28" s="126">
        <f>IF((COUNTA(XS$12:XS$42)+COUNTA(XT$12:XT$42)=0),0.6*XS$5,IF(OR(XS28="",XT28=""),0,IF(XS$6=0,IF(XS28&gt;=XS$8,XS$5,IF(XS28&lt;XT28,0,XS$5*(XS28-XT28)/(XS$8-XT28))),IF(XS28&lt;=XS$8,XS$5,IF(XS28&gt;XT28,0,XS$5*(XS28-XT28)/(XS$8-XT28))))))</f>
      </c>
      <c r="XV28" s="126">
        <f>IF(OR(XS28="",XT28=""),0,XS$5)</f>
      </c>
      <c r="XW28" s="125">
        <f>IF(XS$6=0,RANK(XU28,XU$12:XU$42,0),RANK(XU28,XU$12:XU$42,1))</f>
      </c>
      <c r="XX28" s="126">
        <v>1.1097</v>
      </c>
      <c r="XY28" s="126">
        <v>1.31</v>
      </c>
      <c r="XZ28" s="126">
        <f>IF((COUNTA(XX$12:XX$42)+COUNTA(XY$12:XY$42)=0),0.6*XX$5,IF(OR(XX28="",XY28=""),0,IF(XX$6=0,IF(XX28&gt;=XX$8,XX$5,IF(XX28&lt;XY28,0,XX$5*(XX28-XY28)/(XX$8-XY28))),IF(XX28&lt;=XX$8,XX$5,IF(XX28&gt;XY28,0,XX$5*(XX28-XY28)/(XX$8-XY28))))))</f>
      </c>
      <c r="YA28" s="126">
        <f>IF(OR(XX28="",XY28=""),0,XX$5)</f>
      </c>
      <c r="YB28" s="125">
        <f>IF(XX$6=0,RANK(XZ28,XZ$12:XZ$42,0),RANK(XZ28,XZ$12:XZ$42,1))</f>
      </c>
      <c r="YC28" s="126">
        <v>0</v>
      </c>
      <c r="YD28" s="126">
        <v>1.02</v>
      </c>
      <c r="YE28" s="126">
        <f>IF((COUNTA(YC$12:YC$42)+COUNTA(YD$12:YD$42)=0),0.6*YC$5,IF(OR(YC28="",YD28=""),0,IF(YC$6=0,IF(YC28&gt;=YC$8,YC$5,IF(YC28&lt;YD28,0,YC$5*(YC28-YD28)/(YC$8-YD28))),IF(YC28&lt;=YC$8,YC$5,IF(YC28&gt;YD28,0,YC$5*(YC28-YD28)/(YC$8-YD28))))))</f>
      </c>
      <c r="YF28" s="126">
        <f>IF(OR(YC28="",YD28=""),0,YC$5)</f>
      </c>
      <c r="YG28" s="125">
        <f>IF(YC$6=0,RANK(YE28,YE$12:YE$42,0),RANK(YE28,YE$12:YE$42,1))</f>
      </c>
      <c r="YH28" s="126">
        <v>0</v>
      </c>
      <c r="YI28" s="126">
        <v>0.04</v>
      </c>
      <c r="YJ28" s="126">
        <f>IF((COUNTA(YH$12:YH$42)+COUNTA(YI$12:YI$42)=0),0.6*YH$5,IF(OR(YH28="",YI28=""),0,IF(YH$6=0,IF(YH28&gt;=YH$8,YH$5,IF(YH28&lt;YI28,0,YH$5*(YH28-YI28)/(YH$8-YI28))),IF(YH28&lt;=YH$8,YH$5,IF(YH28&gt;YI28,0,YH$5*(YH28-YI28)/(YH$8-YI28))))))</f>
      </c>
      <c r="YK28" s="126">
        <f>IF(OR(YH28="",YI28=""),0,YH$5)</f>
      </c>
      <c r="YL28" s="125">
        <f>IF(YH$6=0,RANK(YJ28,YJ$12:YJ$42,0),RANK(YJ28,YJ$12:YJ$42,1))</f>
      </c>
      <c r="YM28" s="126">
        <v>56.3037109375</v>
      </c>
      <c r="YN28" s="126">
        <v>4.566982421875</v>
      </c>
      <c r="YO28" s="126">
        <f>IF((COUNTA(YM$12:YM$42)+COUNTA(YN$12:YN$42)=0),0.6*YM$5,IF(OR(YM28="",YN28=""),0,IF(YM$6=0,IF(YM28&gt;=YM$8,YM$5,IF(YM28&lt;YN28,0,YM$5*(YM28-YN28)/(YM$8-YN28))),IF(YM28&lt;=YM$8,YM$5,IF(YM28&gt;YN28,0,YM$5*(YM28-YN28)/(YM$8-YN28))))))</f>
      </c>
      <c r="YP28" s="126">
        <f>IF(OR(YM28="",YN28=""),0,YM$5)</f>
      </c>
      <c r="YQ28" s="125">
        <f>IF(YM$6=0,RANK(YO28,YO$12:YO$42,0),RANK(YO28,YO$12:YO$42,1))</f>
      </c>
      <c r="YR28" s="126">
        <v>56.3037109375</v>
      </c>
      <c r="YS28" s="126">
        <v>24.402294921875</v>
      </c>
      <c r="YT28" s="126">
        <f>IF((COUNTA(YR$12:YR$42)+COUNTA(YS$12:YS$42)=0),0.6*YR$5,IF(OR(YR28="",YS28=""),0,IF(YR$6=0,IF(YR28&gt;=YR$8,YR$5,IF(YR28&lt;YS28,0,YR$5*(YR28-YS28)/(YR$8-YS28))),IF(YR28&lt;=YR$8,YR$5,IF(YR28&gt;YS28,0,YR$5*(YR28-YS28)/(YR$8-YS28))))))</f>
      </c>
      <c r="YU28" s="126">
        <f>IF(OR(YR28="",YS28=""),0,YR$5)</f>
      </c>
      <c r="YV28" s="125">
        <f>IF(YR$6=0,RANK(YT28,YT$12:YT$42,0),RANK(YT28,YT$12:YT$42,1))</f>
      </c>
      <c r="YW28" s="126">
        <v>11.226337890625</v>
      </c>
      <c r="YX28" s="126">
        <v>3.471982421875</v>
      </c>
      <c r="YY28" s="126">
        <f>IF((COUNTA(YW$12:YW$42)+COUNTA(YX$12:YX$42)=0),0.6*YW$5,IF(OR(YW28="",YX28=""),0,IF(YW$6=0,IF(YW28&gt;=YW$8,YW$5,IF(YW28&lt;YX28,0,YW$5*(YW28-YX28)/(YW$8-YX28))),IF(YW28&lt;=YW$8,YW$5,IF(YW28&gt;YX28,0,YW$5*(YW28-YX28)/(YW$8-YX28))))))</f>
      </c>
      <c r="YZ28" s="126">
        <f>IF(OR(YW28="",YX28=""),0,YW$5)</f>
      </c>
      <c r="ZA28" s="125">
        <f>IF(YW$6=0,RANK(YY28,YY$12:YY$42,0),RANK(YY28,YY$12:YY$42,1))</f>
      </c>
      <c r="ZB28" s="126">
        <v>11.226337890625</v>
      </c>
      <c r="ZC28" s="126">
        <v>3.461298828125</v>
      </c>
      <c r="ZD28" s="126">
        <f>IF((COUNTA(ZB$12:ZB$42)+COUNTA(ZC$12:ZC$42)=0),0.6*ZB$5,IF(OR(ZB28="",ZC28=""),0,IF(ZB$6=0,IF(ZB28&gt;=ZB$8,ZB$5,IF(ZB28&lt;ZC28,0,ZB$5*(ZB28-ZC28)/(ZB$8-ZC28))),IF(ZB28&lt;=ZB$8,ZB$5,IF(ZB28&gt;ZC28,0,ZB$5*(ZB28-ZC28)/(ZB$8-ZC28))))))</f>
      </c>
      <c r="ZE28" s="126">
        <f>IF(OR(ZB28="",ZC28=""),0,ZB$5)</f>
      </c>
      <c r="ZF28" s="125">
        <f>IF(ZB$6=0,RANK(ZD28,ZD$12:ZD$42,0),RANK(ZD28,ZD$12:ZD$42,1))</f>
      </c>
      <c r="ZG28" s="126">
        <v>100</v>
      </c>
      <c r="ZH28" s="126">
        <v>87.45</v>
      </c>
      <c r="ZI28" s="126">
        <f>IF((COUNTA(ZG$12:ZG$42)+COUNTA(ZH$12:ZH$42)=0),0.6*ZG$5,IF(OR(ZG28="",ZH28=""),0,IF(ZG$6=0,IF(ZG28&gt;=ZG$8,ZG$5,IF(ZG28&lt;ZH28,0,ZG$5*(ZG28-ZH28)/(ZG$8-ZH28))),IF(ZG28&lt;=ZG$8,ZG$5,IF(ZG28&gt;ZH28,0,ZG$5*(ZG28-ZH28)/(ZG$8-ZH28))))))</f>
      </c>
      <c r="ZJ28" s="126">
        <f>IF(OR(ZG28="",ZH28=""),0,ZG$5)</f>
      </c>
      <c r="ZK28" s="125">
        <f>IF(ZG$6=0,RANK(ZI28,ZI$12:ZI$42,0),RANK(ZI28,ZI$12:ZI$42,1))</f>
      </c>
      <c r="ZL28" s="126">
        <v>100</v>
      </c>
      <c r="ZM28" s="126">
        <v>87.48</v>
      </c>
      <c r="ZN28" s="126">
        <f>IF((COUNTA(ZL$12:ZL$42)+COUNTA(ZM$12:ZM$42)=0),0.6*ZL$5,IF(OR(ZL28="",ZM28=""),0,IF(ZL$6=0,IF(ZL28&gt;=ZL$8,ZL$5,IF(ZL28&lt;ZM28,0,ZL$5*(ZL28-ZM28)/(ZL$8-ZM28))),IF(ZL28&lt;=ZL$8,ZL$5,IF(ZL28&gt;ZM28,0,ZL$5*(ZL28-ZM28)/(ZL$8-ZM28))))))</f>
      </c>
      <c r="ZO28" s="126">
        <f>IF(OR(ZL28="",ZM28=""),0,ZL$5)</f>
      </c>
      <c r="ZP28" s="125">
        <f>IF(ZL$6=0,RANK(ZN28,ZN$12:ZN$42,0),RANK(ZN28,ZN$12:ZN$42,1))</f>
      </c>
      <c r="ZQ28" s="126">
        <v>100</v>
      </c>
      <c r="ZR28" s="126">
        <v>97.23</v>
      </c>
      <c r="ZS28" s="126">
        <f>IF((COUNTA(ZQ$12:ZQ$42)+COUNTA(ZR$12:ZR$42)=0),0.6*ZQ$5,IF(OR(ZQ28="",ZR28=""),0,IF(ZQ$6=0,IF(ZQ28&gt;=ZQ$8,ZQ$5,IF(ZQ28&lt;ZR28,0,ZQ$5*(ZQ28-ZR28)/(ZQ$8-ZR28))),IF(ZQ28&lt;=ZQ$8,ZQ$5,IF(ZQ28&gt;ZR28,0,ZQ$5*(ZQ28-ZR28)/(ZQ$8-ZR28))))))</f>
      </c>
      <c r="ZT28" s="126">
        <f>IF(OR(ZQ28="",ZR28=""),0,ZQ$5)</f>
      </c>
      <c r="ZU28" s="125">
        <f>IF(ZQ$6=0,RANK(ZS28,ZS$12:ZS$42,0),RANK(ZS28,ZS$12:ZS$42,1))</f>
      </c>
      <c r="ZV28" s="126">
        <v>100</v>
      </c>
      <c r="ZW28" s="126">
        <v>97.38</v>
      </c>
      <c r="ZX28" s="126">
        <f>IF((COUNTA(ZV$12:ZV$42)+COUNTA(ZW$12:ZW$42)=0),0.6*ZV$5,IF(OR(ZV28="",ZW28=""),0,IF(ZV$6=0,IF(ZV28&gt;=ZV$8,ZV$5,IF(ZV28&lt;ZW28,0,ZV$5*(ZV28-ZW28)/(ZV$8-ZW28))),IF(ZV28&lt;=ZV$8,ZV$5,IF(ZV28&gt;ZW28,0,ZV$5*(ZV28-ZW28)/(ZV$8-ZW28))))))</f>
      </c>
      <c r="ZY28" s="126">
        <f>IF(OR(ZV28="",ZW28=""),0,ZV$5)</f>
      </c>
      <c r="ZZ28" s="125">
        <f>IF(ZV$6=0,RANK(ZX28,ZX$12:ZX$42,0),RANK(ZX28,ZX$12:ZX$42,1))</f>
      </c>
      <c r="AAA28" s="126">
        <v>2.45</v>
      </c>
      <c r="AAB28" s="126">
        <v>4.91</v>
      </c>
      <c r="AAC28" s="126">
        <f>IF((COUNTA(AAA$12:AAA$42)+COUNTA(AAB$12:AAB$42)=0),0.6*AAA$5,IF(OR(AAA28="",AAB28=""),0,IF(AAA$6=0,IF(AAA28&gt;=AAA$8,AAA$5,IF(AAA28&lt;AAB28,0,AAA$5*(AAA28-AAB28)/(AAA$8-AAB28))),IF(AAA28&lt;=AAA$8,AAA$5,IF(AAA28&gt;AAB28,0,AAA$5*(AAA28-AAB28)/(AAA$8-AAB28))))))</f>
      </c>
      <c r="AAD28" s="126">
        <f>IF(OR(AAA28="",AAB28=""),0,AAA$5)</f>
      </c>
      <c r="AAE28" s="125">
        <f>IF(AAA$6=0,RANK(AAC28,AAC$12:AAC$42,0),RANK(AAC28,AAC$12:AAC$42,1))</f>
      </c>
      <c r="AAF28" s="126">
        <v>2.45</v>
      </c>
      <c r="AAG28" s="126">
        <v>5.17</v>
      </c>
      <c r="AAH28" s="126">
        <f>IF((COUNTA(AAF$12:AAF$42)+COUNTA(AAG$12:AAG$42)=0),0.6*AAF$5,IF(OR(AAF28="",AAG28=""),0,IF(AAF$6=0,IF(AAF28&gt;=AAF$8,AAF$5,IF(AAF28&lt;AAG28,0,AAF$5*(AAF28-AAG28)/(AAF$8-AAG28))),IF(AAF28&lt;=AAF$8,AAF$5,IF(AAF28&gt;AAG28,0,AAF$5*(AAF28-AAG28)/(AAF$8-AAG28))))))</f>
      </c>
      <c r="AAI28" s="126">
        <f>IF(OR(AAF28="",AAG28=""),0,AAF$5)</f>
      </c>
      <c r="AAJ28" s="125">
        <f>IF(AAF$6=0,RANK(AAH28,AAH$12:AAH$42,0),RANK(AAH28,AAH$12:AAH$42,1))</f>
      </c>
      <c r="AAK28" s="126">
        <v>100</v>
      </c>
      <c r="AAL28"/>
      <c r="AAM28" s="126">
        <f>IF((COUNTA(AAK$12:AAK$42)+COUNTA(AAL$12:AAL$42)=0),0.6*AAK$5,IF(OR(AAK28="",AAL28=""),0,IF(AAK$6=0,IF(AAK28&gt;=AAK$8,AAK$5,IF(AAK28&lt;AAL28,0,AAK$5*(AAK28-AAL28)/(AAK$8-AAL28))),IF(AAK28&lt;=AAK$8,AAK$5,IF(AAK28&gt;AAL28,0,AAK$5*(AAK28-AAL28)/(AAK$8-AAL28))))))</f>
      </c>
      <c r="AAN28" s="126">
        <f>IF(OR(AAK28="",AAL28=""),0,AAK$5)</f>
      </c>
      <c r="AAO28" s="125">
        <f>IF(AAK$6=0,RANK(AAM28,AAM$12:AAM$42,0),RANK(AAM28,AAM$12:AAM$42,1))</f>
      </c>
      <c r="AAP28" s="126">
        <v>100</v>
      </c>
      <c r="AAQ28"/>
      <c r="AAR28" s="126">
        <f>IF((COUNTA(AAP$12:AAP$42)+COUNTA(AAQ$12:AAQ$42)=0),0.6*AAP$5,IF(OR(AAP28="",AAQ28=""),0,IF(AAP$6=0,IF(AAP28&gt;=AAP$8,AAP$5,IF(AAP28&lt;AAQ28,0,AAP$5*(AAP28-AAQ28)/(AAP$8-AAQ28))),IF(AAP28&lt;=AAP$8,AAP$5,IF(AAP28&gt;AAQ28,0,AAP$5*(AAP28-AAQ28)/(AAP$8-AAQ28))))))</f>
      </c>
      <c r="AAS28" s="126">
        <f>IF(OR(AAP28="",AAQ28=""),0,AAP$5)</f>
      </c>
      <c r="AAT28" s="125">
        <f>IF(AAP$6=0,RANK(AAR28,AAR$12:AAR$42,0),RANK(AAR28,AAR$12:AAR$42,1))</f>
      </c>
      <c r="AAU28" s="126">
        <v>100</v>
      </c>
      <c r="AAV28" s="126">
        <v>99.69</v>
      </c>
      <c r="AAW28" s="126">
        <f>IF((COUNTA(AAU$12:AAU$42)+COUNTA(AAV$12:AAV$42)=0),0.6*AAU$5,IF(OR(AAU28="",AAV28=""),0,IF(AAU$6=0,IF(AAU28&gt;=AAU$8,AAU$5,IF(AAU28&lt;AAV28,0,AAU$5*(AAU28-AAV28)/(AAU$8-AAV28))),IF(AAU28&lt;=AAU$8,AAU$5,IF(AAU28&gt;AAV28,0,AAU$5*(AAU28-AAV28)/(AAU$8-AAV28))))))</f>
      </c>
      <c r="AAX28" s="126">
        <f>IF(OR(AAU28="",AAV28=""),0,AAU$5)</f>
      </c>
      <c r="AAY28" s="125">
        <f>IF(AAU$6=0,RANK(AAW28,AAW$12:AAW$42,0),RANK(AAW28,AAW$12:AAW$42,1))</f>
      </c>
      <c r="AAZ28" s="126">
        <v>100</v>
      </c>
      <c r="ABA28" s="126">
        <v>99.3</v>
      </c>
      <c r="ABB28" s="126">
        <f>IF((COUNTA(AAZ$12:AAZ$42)+COUNTA(ABA$12:ABA$42)=0),0.6*AAZ$5,IF(OR(AAZ28="",ABA28=""),0,IF(AAZ$6=0,IF(AAZ28&gt;=AAZ$8,AAZ$5,IF(AAZ28&lt;ABA28,0,AAZ$5*(AAZ28-ABA28)/(AAZ$8-ABA28))),IF(AAZ28&lt;=AAZ$8,AAZ$5,IF(AAZ28&gt;ABA28,0,AAZ$5*(AAZ28-ABA28)/(AAZ$8-ABA28))))))</f>
      </c>
      <c r="ABC28" s="126">
        <f>IF(OR(AAZ28="",ABA28=""),0,AAZ$5)</f>
      </c>
      <c r="ABD28" s="125">
        <f>IF(AAZ$6=0,RANK(ABB28,ABB$12:ABB$42,0),RANK(ABB28,ABB$12:ABB$42,1))</f>
      </c>
      <c r="ABE28" s="126">
        <v>1.07</v>
      </c>
      <c r="ABF28" s="126">
        <v>2.29</v>
      </c>
      <c r="ABG28" s="126">
        <f>IF((COUNTA(ABE$12:ABE$42)+COUNTA(ABF$12:ABF$42)=0),0.6*ABE$5,IF(OR(ABE28="",ABF28=""),0,IF(ABE$6=0,IF(ABE28&gt;=ABE$8,ABE$5,IF(ABE28&lt;ABF28,0,ABE$5*(ABE28-ABF28)/(ABE$8-ABF28))),IF(ABE28&lt;=ABE$8,ABE$5,IF(ABE28&gt;ABF28,0,ABE$5*(ABE28-ABF28)/(ABE$8-ABF28))))))</f>
      </c>
      <c r="ABH28" s="126">
        <f>IF(OR(ABE28="",ABF28=""),0,ABE$5)</f>
      </c>
      <c r="ABI28" s="125">
        <f>IF(ABE$6=0,RANK(ABG28,ABG$12:ABG$42,0),RANK(ABG28,ABG$12:ABG$42,1))</f>
      </c>
      <c r="ABJ28" s="126">
        <v>1.07</v>
      </c>
      <c r="ABK28" s="126">
        <v>2.04</v>
      </c>
      <c r="ABL28" s="126">
        <f>IF((COUNTA(ABJ$12:ABJ$42)+COUNTA(ABK$12:ABK$42)=0),0.6*ABJ$5,IF(OR(ABJ28="",ABK28=""),0,IF(ABJ$6=0,IF(ABJ28&gt;=ABJ$8,ABJ$5,IF(ABJ28&lt;ABK28,0,ABJ$5*(ABJ28-ABK28)/(ABJ$8-ABK28))),IF(ABJ28&lt;=ABJ$8,ABJ$5,IF(ABJ28&gt;ABK28,0,ABJ$5*(ABJ28-ABK28)/(ABJ$8-ABK28))))))</f>
      </c>
      <c r="ABM28" s="126">
        <f>IF(OR(ABJ28="",ABK28=""),0,ABJ$5)</f>
      </c>
      <c r="ABN28" s="125">
        <f>IF(ABJ$6=0,RANK(ABL28,ABL$12:ABL$42,0),RANK(ABL28,ABL$12:ABL$42,1))</f>
      </c>
      <c r="ABO28" s="126">
        <v>100</v>
      </c>
      <c r="ABP28" s="126">
        <v>94.9</v>
      </c>
      <c r="ABQ28" s="126">
        <f>IF((COUNTA(ABO$12:ABO$42)+COUNTA(ABP$12:ABP$42)=0),0.6*ABO$5,IF(OR(ABO28="",ABP28=""),0,IF(ABO$6=0,IF(ABO28&gt;=ABO$8,ABO$5,IF(ABO28&lt;ABP28,0,ABO$5*(ABO28-ABP28)/(ABO$8-ABP28))),IF(ABO28&lt;=ABO$8,ABO$5,IF(ABO28&gt;ABP28,0,ABO$5*(ABO28-ABP28)/(ABO$8-ABP28))))))</f>
      </c>
      <c r="ABR28" s="126">
        <f>IF(OR(ABO28="",ABP28=""),0,ABO$5)</f>
      </c>
      <c r="ABS28" s="125">
        <f>IF(ABO$6=0,RANK(ABQ28,ABQ$12:ABQ$42,0),RANK(ABQ28,ABQ$12:ABQ$42,1))</f>
      </c>
      <c r="ABT28" s="126">
        <v>100</v>
      </c>
      <c r="ABU28" s="126">
        <v>100</v>
      </c>
      <c r="ABV28" s="126">
        <f>IF((COUNTA(ABT$12:ABT$42)+COUNTA(ABU$12:ABU$42)=0),0.6*ABT$5,IF(OR(ABT28="",ABU28=""),0,IF(ABT$6=0,IF(ABT28&gt;=ABT$8,ABT$5,IF(ABT28&lt;ABU28,0,ABT$5*(ABT28-ABU28)/(ABT$8-ABU28))),IF(ABT28&lt;=ABT$8,ABT$5,IF(ABT28&gt;ABU28,0,ABT$5*(ABT28-ABU28)/(ABT$8-ABU28))))))</f>
      </c>
      <c r="ABW28" s="126">
        <f>IF(OR(ABT28="",ABU28=""),0,ABT$5)</f>
      </c>
      <c r="ABX28" s="125">
        <f>IF(ABT$6=0,RANK(ABV28,ABV$12:ABV$42,0),RANK(ABV28,ABV$12:ABV$42,1))</f>
      </c>
      <c r="ABY28" s="126">
        <v>0.91</v>
      </c>
      <c r="ABZ28" s="126">
        <v>0.86</v>
      </c>
      <c r="ACA28" s="126">
        <f>IF((COUNTA(ABY$12:ABY$42)+COUNTA(ABZ$12:ABZ$42)=0),0.6*ABY$5,IF(OR(ABY28="",ABZ28=""),0,IF(ABY$6=0,IF(ABY28&gt;=ABY$8,ABY$5,IF(ABY28&lt;ABZ28,0,ABY$5*(ABY28-ABZ28)/(ABY$8-ABZ28))),IF(ABY28&lt;=ABY$8,ABY$5,IF(ABY28&gt;ABZ28,0,ABY$5*(ABY28-ABZ28)/(ABY$8-ABZ28))))))</f>
      </c>
      <c r="ACB28" s="126">
        <f>IF(OR(ABY28="",ABZ28=""),0,ABY$5)</f>
      </c>
      <c r="ACC28" s="125">
        <f>IF(ABY$6=0,RANK(ACA28,ACA$12:ACA$42,0),RANK(ACA28,ACA$12:ACA$42,1))</f>
      </c>
      <c r="ACD28" s="126">
        <v>0.91</v>
      </c>
      <c r="ACE28" s="126">
        <v>1.24</v>
      </c>
      <c r="ACF28" s="126">
        <f>IF((COUNTA(ACD$12:ACD$42)+COUNTA(ACE$12:ACE$42)=0),0.6*ACD$5,IF(OR(ACD28="",ACE28=""),0,IF(ACD$6=0,IF(ACD28&gt;=ACD$8,ACD$5,IF(ACD28&lt;ACE28,0,ACD$5*(ACD28-ACE28)/(ACD$8-ACE28))),IF(ACD28&lt;=ACD$8,ACD$5,IF(ACD28&gt;ACE28,0,ACD$5*(ACD28-ACE28)/(ACD$8-ACE28))))))</f>
      </c>
      <c r="ACG28" s="126">
        <f>IF(OR(ACD28="",ACE28=""),0,ACD$5)</f>
      </c>
      <c r="ACH28" s="125">
        <f>IF(ACD$6=0,RANK(ACF28,ACF$12:ACF$42,0),RANK(ACF28,ACF$12:ACF$42,1))</f>
      </c>
      <c r="ACI28" s="126">
        <v>0.0152601861742713</v>
      </c>
      <c r="ACJ28" s="126">
        <v>0.0162245477407317</v>
      </c>
      <c r="ACK28" s="126">
        <f>IF((COUNTA(ACI$12:ACI$42)+COUNTA(ACJ$12:ACJ$42)=0),0.6*ACI$5,IF(OR(ACI28="",ACJ28=""),0,IF(ACI$6=0,IF(ACI28&gt;=ACI$8,ACI$5,IF(ACI28&lt;ACJ28,0,ACI$5*(ACI28-ACJ28)/(ACI$8-ACJ28))),IF(ACI28&lt;=ACI$8,ACI$5,IF(ACI28&gt;ACJ28,0,ACI$5*(ACI28-ACJ28)/(ACI$8-ACJ28))))))</f>
      </c>
      <c r="ACL28" s="126">
        <f>IF(OR(ACI28="",ACJ28=""),0,ACI$5)</f>
      </c>
      <c r="ACM28" s="125">
        <f>IF(ACI$6=0,RANK(ACK28,ACK$12:ACK$42,0),RANK(ACK28,ACK$12:ACK$42,1))</f>
      </c>
      <c r="ACN28" s="126">
        <v>0.0152601861742713</v>
      </c>
      <c r="ACO28" s="126">
        <v>1.01614808979913</v>
      </c>
      <c r="ACP28" s="126">
        <f>IF((COUNTA(ACN$12:ACN$42)+COUNTA(ACO$12:ACO$42)=0),0.6*ACN$5,IF(OR(ACN28="",ACO28=""),0,IF(ACN$6=0,IF(ACN28&gt;=ACN$8,ACN$5,IF(ACN28&lt;ACO28,0,ACN$5*(ACN28-ACO28)/(ACN$8-ACO28))),IF(ACN28&lt;=ACN$8,ACN$5,IF(ACN28&gt;ACO28,0,ACN$5*(ACN28-ACO28)/(ACN$8-ACO28))))))</f>
      </c>
      <c r="ACQ28" s="126">
        <f>IF(OR(ACN28="",ACO28=""),0,ACN$5)</f>
      </c>
      <c r="ACR28" s="125">
        <f>IF(ACN$6=0,RANK(ACP28,ACP$12:ACP$42,0),RANK(ACP28,ACP$12:ACP$42,1))</f>
      </c>
      <c r="ACS28" s="126">
        <v>56.085927734375</v>
      </c>
      <c r="ACT28" s="126">
        <v>39.820517578125</v>
      </c>
      <c r="ACU28" s="126">
        <f>IF((COUNTA(ACS$12:ACS$42)+COUNTA(ACT$12:ACT$42)=0),0.6*ACS$5,IF(OR(ACS28="",ACT28=""),0,IF(ACS$6=0,IF(ACS28&gt;=ACS$8,ACS$5,IF(ACS28&lt;ACT28,0,ACS$5*(ACS28-ACT28)/(ACS$8-ACT28))),IF(ACS28&lt;=ACS$8,ACS$5,IF(ACS28&gt;ACT28,0,ACS$5*(ACS28-ACT28)/(ACS$8-ACT28))))))</f>
      </c>
      <c r="ACV28" s="126">
        <f>IF(OR(ACS28="",ACT28=""),0,ACS$5)</f>
      </c>
      <c r="ACW28" s="125">
        <f>IF(ACS$6=0,RANK(ACU28,ACU$12:ACU$42,0),RANK(ACU28,ACU$12:ACU$42,1))</f>
      </c>
      <c r="ACX28" s="126">
        <v>56.085927734375</v>
      </c>
      <c r="ACY28" s="126">
        <v>2.6748828125</v>
      </c>
      <c r="ACZ28" s="126">
        <f>IF((COUNTA(ACX$12:ACX$42)+COUNTA(ACY$12:ACY$42)=0),0.6*ACX$5,IF(OR(ACX28="",ACY28=""),0,IF(ACX$6=0,IF(ACX28&gt;=ACX$8,ACX$5,IF(ACX28&lt;ACY28,0,ACX$5*(ACX28-ACY28)/(ACX$8-ACY28))),IF(ACX28&lt;=ACX$8,ACX$5,IF(ACX28&gt;ACY28,0,ACX$5*(ACX28-ACY28)/(ACX$8-ACY28))))))</f>
      </c>
      <c r="ADA28" s="126">
        <f>IF(OR(ACX28="",ACY28=""),0,ACX$5)</f>
      </c>
      <c r="ADB28" s="125">
        <f>IF(ACX$6=0,RANK(ACZ28,ACZ$12:ACZ$42,0),RANK(ACZ28,ACZ$12:ACZ$42,1))</f>
      </c>
      <c r="ADC28" s="126">
        <v>26.28673828125</v>
      </c>
      <c r="ADD28" s="126">
        <v>4.666181640625</v>
      </c>
      <c r="ADE28" s="126">
        <f>IF((COUNTA(ADC$12:ADC$42)+COUNTA(ADD$12:ADD$42)=0),0.6*ADC$5,IF(OR(ADC28="",ADD28=""),0,IF(ADC$6=0,IF(ADC28&gt;=ADC$8,ADC$5,IF(ADC28&lt;ADD28,0,ADC$5*(ADC28-ADD28)/(ADC$8-ADD28))),IF(ADC28&lt;=ADC$8,ADC$5,IF(ADC28&gt;ADD28,0,ADC$5*(ADC28-ADD28)/(ADC$8-ADD28))))))</f>
      </c>
      <c r="ADF28" s="126">
        <f>IF(OR(ADC28="",ADD28=""),0,ADC$5)</f>
      </c>
      <c r="ADG28" s="125">
        <f>IF(ADC$6=0,RANK(ADE28,ADE$12:ADE$42,0),RANK(ADE28,ADE$12:ADE$42,1))</f>
      </c>
      <c r="ADH28" s="126">
        <v>26.28673828125</v>
      </c>
      <c r="ADI28" s="126">
        <v>3.743935546875</v>
      </c>
      <c r="ADJ28" s="126">
        <f>IF((COUNTA(ADH$12:ADH$42)+COUNTA(ADI$12:ADI$42)=0),0.6*ADH$5,IF(OR(ADH28="",ADI28=""),0,IF(ADH$6=0,IF(ADH28&gt;=ADH$8,ADH$5,IF(ADH28&lt;ADI28,0,ADH$5*(ADH28-ADI28)/(ADH$8-ADI28))),IF(ADH28&lt;=ADH$8,ADH$5,IF(ADH28&gt;ADI28,0,ADH$5*(ADH28-ADI28)/(ADH$8-ADI28))))))</f>
      </c>
      <c r="ADK28" s="126">
        <f>IF(OR(ADH28="",ADI28=""),0,ADH$5)</f>
      </c>
      <c r="ADL28" s="125">
        <f>IF(ADH$6=0,RANK(ADJ28,ADJ$12:ADJ$42,0),RANK(ADJ28,ADJ$12:ADJ$42,1))</f>
      </c>
      <c r="ADM28"/>
      <c r="ADN28"/>
      <c r="ADO28" s="126">
        <f>IF((COUNTA(ADM$12:ADM$42)+COUNTA(ADN$12:ADN$42)=0),0.6*ADM$5,IF(OR(ADM28="",ADN28=""),0,IF(ADM$6=0,IF(ADM28&gt;=ADM$8,ADM$5,IF(ADM28&lt;ADN28,0,ADM$5*(ADM28-ADN28)/(ADM$8-ADN28))),IF(ADM28&lt;=ADM$8,ADM$5,IF(ADM28&gt;ADN28,0,ADM$5*(ADM28-ADN28)/(ADM$8-ADN28))))))</f>
      </c>
      <c r="ADP28" s="126">
        <f>IF(OR(ADM28="",ADN28=""),0,ADM$5)</f>
      </c>
      <c r="ADQ28" s="125">
        <f>IF(ADM$6=0,RANK(ADO28,ADO$12:ADO$42,0),RANK(ADO28,ADO$12:ADO$42,1))</f>
      </c>
      <c r="ADR28"/>
      <c r="ADS28"/>
      <c r="ADT28" s="126">
        <f>IF((COUNTA(ADR$12:ADR$42)+COUNTA(ADS$12:ADS$42)=0),0.6*ADR$5,IF(OR(ADR28="",ADS28=""),0,IF(ADR$6=0,IF(ADR28&gt;=ADR$8,ADR$5,IF(ADR28&lt;ADS28,0,ADR$5*(ADR28-ADS28)/(ADR$8-ADS28))),IF(ADR28&lt;=ADR$8,ADR$5,IF(ADR28&gt;ADS28,0,ADR$5*(ADR28-ADS28)/(ADR$8-ADS28))))))</f>
      </c>
      <c r="ADU28" s="126">
        <f>IF(OR(ADR28="",ADS28=""),0,ADR$5)</f>
      </c>
      <c r="ADV28" s="125">
        <f>IF(ADR$6=0,RANK(ADT28,ADT$12:ADT$42,0),RANK(ADT28,ADT$12:ADT$42,1))</f>
      </c>
      <c r="ADW28"/>
      <c r="ADX28"/>
      <c r="ADY28" s="126">
        <f>IF((COUNTA(ADW$12:ADW$42)+COUNTA(ADX$12:ADX$42)=0),0.6*ADW$5,IF(OR(ADW28="",ADX28=""),0,IF(ADW$6=0,IF(ADW28&gt;=ADW$8,ADW$5,IF(ADW28&lt;ADX28,0,ADW$5*(ADW28-ADX28)/(ADW$8-ADX28))),IF(ADW28&lt;=ADW$8,ADW$5,IF(ADW28&gt;ADX28,0,ADW$5*(ADW28-ADX28)/(ADW$8-ADX28))))))</f>
      </c>
      <c r="ADZ28" s="126">
        <f>IF(OR(ADW28="",ADX28=""),0,ADW$5)</f>
      </c>
      <c r="AEA28" s="125">
        <f>IF(ADW$6=0,RANK(ADY28,ADY$12:ADY$42,0),RANK(ADY28,ADY$12:ADY$42,1))</f>
      </c>
      <c r="AEB28"/>
      <c r="AEC28"/>
      <c r="AED28" s="126">
        <f>IF((COUNTA(AEB$12:AEB$42)+COUNTA(AEC$12:AEC$42)=0),0.6*AEB$5,IF(OR(AEB28="",AEC28=""),0,IF(AEB$6=0,IF(AEB28&gt;=AEB$8,AEB$5,IF(AEB28&lt;AEC28,0,AEB$5*(AEB28-AEC28)/(AEB$8-AEC28))),IF(AEB28&lt;=AEB$8,AEB$5,IF(AEB28&gt;AEC28,0,AEB$5*(AEB28-AEC28)/(AEB$8-AEC28))))))</f>
      </c>
      <c r="AEE28" s="126">
        <f>IF(OR(AEB28="",AEC28=""),0,AEB$5)</f>
      </c>
      <c r="AEF28" s="125">
        <f>IF(AEB$6=0,RANK(AED28,AED$12:AED$42,0),RANK(AED28,AED$12:AED$42,1))</f>
      </c>
      <c r="AEG28"/>
      <c r="AEH28"/>
      <c r="AEI28" s="126">
        <f>IF((COUNTA(AEG$12:AEG$42)+COUNTA(AEH$12:AEH$42)=0),0.6*AEG$5,IF(OR(AEG28="",AEH28=""),0,IF(AEG$6=0,IF(AEG28&gt;=AEG$8,AEG$5,IF(AEG28&lt;AEH28,0,AEG$5*(AEG28-AEH28)/(AEG$8-AEH28))),IF(AEG28&lt;=AEG$8,AEG$5,IF(AEG28&gt;AEH28,0,AEG$5*(AEG28-AEH28)/(AEG$8-AEH28))))))</f>
      </c>
      <c r="AEJ28" s="126">
        <f>IF(OR(AEG28="",AEH28=""),0,AEG$5)</f>
      </c>
      <c r="AEK28" s="125">
        <f>IF(AEG$6=0,RANK(AEI28,AEI$12:AEI$42,0),RANK(AEI28,AEI$12:AEI$42,1))</f>
      </c>
      <c r="AEL28"/>
      <c r="AEM28"/>
      <c r="AEN28" s="126">
        <f>IF((COUNTA(AEL$12:AEL$42)+COUNTA(AEM$12:AEM$42)=0),0.6*AEL$5,IF(OR(AEL28="",AEM28=""),0,IF(AEL$6=0,IF(AEL28&gt;=AEL$8,AEL$5,IF(AEL28&lt;AEM28,0,AEL$5*(AEL28-AEM28)/(AEL$8-AEM28))),IF(AEL28&lt;=AEL$8,AEL$5,IF(AEL28&gt;AEM28,0,AEL$5*(AEL28-AEM28)/(AEL$8-AEM28))))))</f>
      </c>
      <c r="AEO28" s="126">
        <f>IF(OR(AEL28="",AEM28=""),0,AEL$5)</f>
      </c>
      <c r="AEP28" s="125">
        <f>IF(AEL$6=0,RANK(AEN28,AEN$12:AEN$42,0),RANK(AEN28,AEN$12:AEN$42,1))</f>
      </c>
      <c r="AEQ28"/>
      <c r="AER28"/>
      <c r="AES28" s="126">
        <f>IF((COUNTA(AEQ$12:AEQ$42)+COUNTA(AER$12:AER$42)=0),0.6*AEQ$5,IF(OR(AEQ28="",AER28=""),0,IF(AEQ$6=0,IF(AEQ28&gt;=AEQ$8,AEQ$5,IF(AEQ28&lt;AER28,0,AEQ$5*(AEQ28-AER28)/(AEQ$8-AER28))),IF(AEQ28&lt;=AEQ$8,AEQ$5,IF(AEQ28&gt;AER28,0,AEQ$5*(AEQ28-AER28)/(AEQ$8-AER28))))))</f>
      </c>
      <c r="AET28" s="126">
        <f>IF(OR(AEQ28="",AER28=""),0,AEQ$5)</f>
      </c>
      <c r="AEU28" s="125">
        <f>IF(AEQ$6=0,RANK(AES28,AES$12:AES$42,0),RANK(AES28,AES$12:AES$42,1))</f>
      </c>
      <c r="AEV28"/>
      <c r="AEW28"/>
      <c r="AEX28" s="126">
        <f>IF((COUNTA(AEV$12:AEV$42)+COUNTA(AEW$12:AEW$42)=0),0.6*AEV$5,IF(OR(AEV28="",AEW28=""),0,IF(AEV$6=0,IF(AEV28&gt;=AEV$8,AEV$5,IF(AEV28&lt;AEW28,0,AEV$5*(AEV28-AEW28)/(AEV$8-AEW28))),IF(AEV28&lt;=AEV$8,AEV$5,IF(AEV28&gt;AEW28,0,AEV$5*(AEV28-AEW28)/(AEV$8-AEW28))))))</f>
      </c>
      <c r="AEY28" s="126">
        <f>IF(OR(AEV28="",AEW28=""),0,AEV$5)</f>
      </c>
      <c r="AEZ28" s="125">
        <f>IF(AEV$6=0,RANK(AEX28,AEX$12:AEX$42,0),RANK(AEX28,AEX$12:AEX$42,1))</f>
      </c>
      <c r="AFA28"/>
      <c r="AFB28"/>
      <c r="AFC28" s="126">
        <f>IF((COUNTA(AFA$12:AFA$42)+COUNTA(AFB$12:AFB$42)=0),0.6*AFA$5,IF(OR(AFA28="",AFB28=""),0,IF(AFA$6=0,IF(AFA28&gt;=AFA$8,AFA$5,IF(AFA28&lt;AFB28,0,AFA$5*(AFA28-AFB28)/(AFA$8-AFB28))),IF(AFA28&lt;=AFA$8,AFA$5,IF(AFA28&gt;AFB28,0,AFA$5*(AFA28-AFB28)/(AFA$8-AFB28))))))</f>
      </c>
      <c r="AFD28" s="126">
        <f>IF(OR(AFA28="",AFB28=""),0,AFA$5)</f>
      </c>
      <c r="AFE28" s="125">
        <f>IF(AFA$6=0,RANK(AFC28,AFC$12:AFC$42,0),RANK(AFC28,AFC$12:AFC$42,1))</f>
      </c>
      <c r="AFF28"/>
      <c r="AFG28"/>
      <c r="AFH28" s="126">
        <f>IF((COUNTA(AFF$12:AFF$42)+COUNTA(AFG$12:AFG$42)=0),0.6*AFF$5,IF(OR(AFF28="",AFG28=""),0,IF(AFF$6=0,IF(AFF28&gt;=AFF$8,AFF$5,IF(AFF28&lt;AFG28,0,AFF$5*(AFF28-AFG28)/(AFF$8-AFG28))),IF(AFF28&lt;=AFF$8,AFF$5,IF(AFF28&gt;AFG28,0,AFF$5*(AFF28-AFG28)/(AFF$8-AFG28))))))</f>
      </c>
      <c r="AFI28" s="126">
        <f>IF(OR(AFF28="",AFG28=""),0,AFF$5)</f>
      </c>
      <c r="AFJ28" s="125">
        <f>IF(AFF$6=0,RANK(AFH28,AFH$12:AFH$42,0),RANK(AFH28,AFH$12:AFH$42,1))</f>
      </c>
      <c r="AFK28"/>
      <c r="AFL28"/>
      <c r="AFM28" s="126">
        <f>IF((COUNTA(AFK$12:AFK$42)+COUNTA(AFL$12:AFL$42)=0),0.6*AFK$5,IF(OR(AFK28="",AFL28=""),0,IF(AFK$6=0,IF(AFK28&gt;=AFK$8,AFK$5,IF(AFK28&lt;AFL28,0,AFK$5*(AFK28-AFL28)/(AFK$8-AFL28))),IF(AFK28&lt;=AFK$8,AFK$5,IF(AFK28&gt;AFL28,0,AFK$5*(AFK28-AFL28)/(AFK$8-AFL28))))))</f>
      </c>
      <c r="AFN28" s="126">
        <f>IF(OR(AFK28="",AFL28=""),0,AFK$5)</f>
      </c>
      <c r="AFO28" s="125">
        <f>IF(AFK$6=0,RANK(AFM28,AFM$12:AFM$42,0),RANK(AFM28,AFM$12:AFM$42,1))</f>
      </c>
      <c r="AFP28"/>
      <c r="AFQ28"/>
      <c r="AFR28" s="126">
        <f>IF((COUNTA(AFP$12:AFP$42)+COUNTA(AFQ$12:AFQ$42)=0),0.6*AFP$5,IF(OR(AFP28="",AFQ28=""),0,IF(AFP$6=0,IF(AFP28&gt;=AFP$8,AFP$5,IF(AFP28&lt;AFQ28,0,AFP$5*(AFP28-AFQ28)/(AFP$8-AFQ28))),IF(AFP28&lt;=AFP$8,AFP$5,IF(AFP28&gt;AFQ28,0,AFP$5*(AFP28-AFQ28)/(AFP$8-AFQ28))))))</f>
      </c>
      <c r="AFS28" s="126">
        <f>IF(OR(AFP28="",AFQ28=""),0,AFP$5)</f>
      </c>
      <c r="AFT28" s="125">
        <f>IF(AFP$6=0,RANK(AFR28,AFR$12:AFR$42,0),RANK(AFR28,AFR$12:AFR$42,1))</f>
      </c>
      <c r="AFU28"/>
      <c r="AFV28"/>
      <c r="AFW28" s="126">
        <f>IF((COUNTA(AFU$12:AFU$42)+COUNTA(AFV$12:AFV$42)=0),0.6*AFU$5,IF(OR(AFU28="",AFV28=""),0,IF(AFU$6=0,IF(AFU28&gt;=AFU$8,AFU$5,IF(AFU28&lt;AFV28,0,AFU$5*(AFU28-AFV28)/(AFU$8-AFV28))),IF(AFU28&lt;=AFU$8,AFU$5,IF(AFU28&gt;AFV28,0,AFU$5*(AFU28-AFV28)/(AFU$8-AFV28))))))</f>
      </c>
      <c r="AFX28" s="126">
        <f>IF(OR(AFU28="",AFV28=""),0,AFU$5)</f>
      </c>
      <c r="AFY28" s="125">
        <f>IF(AFU$6=0,RANK(AFW28,AFW$12:AFW$42,0),RANK(AFW28,AFW$12:AFW$42,1))</f>
      </c>
      <c r="AFZ28"/>
      <c r="AGA28"/>
      <c r="AGB28" s="126">
        <f>IF((COUNTA(AFZ$12:AFZ$42)+COUNTA(AGA$12:AGA$42)=0),0.6*AFZ$5,IF(OR(AFZ28="",AGA28=""),0,IF(AFZ$6=0,IF(AFZ28&gt;=AFZ$8,AFZ$5,IF(AFZ28&lt;AGA28,0,AFZ$5*(AFZ28-AGA28)/(AFZ$8-AGA28))),IF(AFZ28&lt;=AFZ$8,AFZ$5,IF(AFZ28&gt;AGA28,0,AFZ$5*(AFZ28-AGA28)/(AFZ$8-AGA28))))))</f>
      </c>
      <c r="AGC28" s="126">
        <f>IF(OR(AFZ28="",AGA28=""),0,AFZ$5)</f>
      </c>
      <c r="AGD28" s="125">
        <f>IF(AFZ$6=0,RANK(AGB28,AGB$12:AGB$42,0),RANK(AGB28,AGB$12:AGB$42,1))</f>
      </c>
      <c r="AGE28"/>
      <c r="AGF28"/>
      <c r="AGG28" s="126">
        <f>IF((COUNTA(AGE$12:AGE$42)+COUNTA(AGF$12:AGF$42)=0),0.6*AGE$5,IF(OR(AGE28="",AGF28=""),0,IF(AGE$6=0,IF(AGE28&gt;=AGE$8,AGE$5,IF(AGE28&lt;AGF28,0,AGE$5*(AGE28-AGF28)/(AGE$8-AGF28))),IF(AGE28&lt;=AGE$8,AGE$5,IF(AGE28&gt;AGF28,0,AGE$5*(AGE28-AGF28)/(AGE$8-AGF28))))))</f>
      </c>
      <c r="AGH28" s="126">
        <f>IF(OR(AGE28="",AGF28=""),0,AGE$5)</f>
      </c>
      <c r="AGI28" s="125">
        <f>IF(AGE$6=0,RANK(AGG28,AGG$12:AGG$42,0),RANK(AGG28,AGG$12:AGG$42,1))</f>
      </c>
      <c r="AGJ28"/>
      <c r="AGK28"/>
      <c r="AGL28" s="126">
        <f>IF((COUNTA(AGJ$12:AGJ$42)+COUNTA(AGK$12:AGK$42)=0),0.6*AGJ$5,IF(OR(AGJ28="",AGK28=""),0,IF(AGJ$6=0,IF(AGJ28&gt;=AGJ$8,AGJ$5,IF(AGJ28&lt;AGK28,0,AGJ$5*(AGJ28-AGK28)/(AGJ$8-AGK28))),IF(AGJ28&lt;=AGJ$8,AGJ$5,IF(AGJ28&gt;AGK28,0,AGJ$5*(AGJ28-AGK28)/(AGJ$8-AGK28))))))</f>
      </c>
      <c r="AGM28" s="126">
        <f>IF(OR(AGJ28="",AGK28=""),0,AGJ$5)</f>
      </c>
      <c r="AGN28" s="125">
        <f>IF(AGJ$6=0,RANK(AGL28,AGL$12:AGL$42,0),RANK(AGL28,AGL$12:AGL$42,1))</f>
      </c>
      <c r="AGO28"/>
      <c r="AGP28"/>
      <c r="AGQ28" s="126">
        <f>IF((COUNTA(AGO$12:AGO$42)+COUNTA(AGP$12:AGP$42)=0),0.6*AGO$5,IF(OR(AGO28="",AGP28=""),0,IF(AGO$6=0,IF(AGO28&gt;=AGO$8,AGO$5,IF(AGO28&lt;AGP28,0,AGO$5*(AGO28-AGP28)/(AGO$8-AGP28))),IF(AGO28&lt;=AGO$8,AGO$5,IF(AGO28&gt;AGP28,0,AGO$5*(AGO28-AGP28)/(AGO$8-AGP28))))))</f>
      </c>
      <c r="AGR28" s="126">
        <f>IF(OR(AGO28="",AGP28=""),0,AGO$5)</f>
      </c>
      <c r="AGS28" s="125">
        <f>IF(AGO$6=0,RANK(AGQ28,AGQ$12:AGQ$42,0),RANK(AGQ28,AGQ$12:AGQ$42,1))</f>
      </c>
      <c r="AGT28"/>
      <c r="AGU28"/>
      <c r="AGV28" s="126">
        <f>IF((COUNTA(AGT$12:AGT$42)+COUNTA(AGU$12:AGU$42)=0),0.6*AGT$5,IF(OR(AGT28="",AGU28=""),0,IF(AGT$6=0,IF(AGT28&gt;=AGT$8,AGT$5,IF(AGT28&lt;AGU28,0,AGT$5*(AGT28-AGU28)/(AGT$8-AGU28))),IF(AGT28&lt;=AGT$8,AGT$5,IF(AGT28&gt;AGU28,0,AGT$5*(AGT28-AGU28)/(AGT$8-AGU28))))))</f>
      </c>
      <c r="AGW28" s="126">
        <f>IF(OR(AGT28="",AGU28=""),0,AGT$5)</f>
      </c>
      <c r="AGX28" s="125">
        <f>IF(AGT$6=0,RANK(AGV28,AGV$12:AGV$42,0),RANK(AGV28,AGV$12:AGV$42,1))</f>
      </c>
      <c r="AGY28"/>
      <c r="AGZ28"/>
      <c r="AHA28" s="126">
        <f>IF((COUNTA(AGY$12:AGY$42)+COUNTA(AGZ$12:AGZ$42)=0),0.6*AGY$5,IF(OR(AGY28="",AGZ28=""),0,IF(AGY$6=0,IF(AGY28&gt;=AGY$8,AGY$5,IF(AGY28&lt;AGZ28,0,AGY$5*(AGY28-AGZ28)/(AGY$8-AGZ28))),IF(AGY28&lt;=AGY$8,AGY$5,IF(AGY28&gt;AGZ28,0,AGY$5*(AGY28-AGZ28)/(AGY$8-AGZ28))))))</f>
      </c>
      <c r="AHB28" s="126">
        <f>IF(OR(AGY28="",AGZ28=""),0,AGY$5)</f>
      </c>
      <c r="AHC28" s="125">
        <f>IF(AGY$6=0,RANK(AHA28,AHA$12:AHA$42,0),RANK(AHA28,AHA$12:AHA$42,1))</f>
      </c>
      <c r="AHD28"/>
      <c r="AHE28"/>
      <c r="AHF28" s="126">
        <f>IF((COUNTA(AHD$12:AHD$42)+COUNTA(AHE$12:AHE$42)=0),0.6*AHD$5,IF(OR(AHD28="",AHE28=""),0,IF(AHD$6=0,IF(AHD28&gt;=AHD$8,AHD$5,IF(AHD28&lt;AHE28,0,AHD$5*(AHD28-AHE28)/(AHD$8-AHE28))),IF(AHD28&lt;=AHD$8,AHD$5,IF(AHD28&gt;AHE28,0,AHD$5*(AHD28-AHE28)/(AHD$8-AHE28))))))</f>
      </c>
      <c r="AHG28" s="126">
        <f>IF(OR(AHD28="",AHE28=""),0,AHD$5)</f>
      </c>
      <c r="AHH28" s="125">
        <f>IF(AHD$6=0,RANK(AHF28,AHF$12:AHF$42,0),RANK(AHF28,AHF$12:AHF$42,1))</f>
      </c>
      <c r="AHI28"/>
      <c r="AHJ28"/>
      <c r="AHK28" s="126">
        <f>IF((COUNTA(AHI$12:AHI$42)+COUNTA(AHJ$12:AHJ$42)=0),0.6*AHI$5,IF(OR(AHI28="",AHJ28=""),0,IF(AHI$6=0,IF(AHI28&gt;=AHI$8,AHI$5,IF(AHI28&lt;AHJ28,0,AHI$5*(AHI28-AHJ28)/(AHI$8-AHJ28))),IF(AHI28&lt;=AHI$8,AHI$5,IF(AHI28&gt;AHJ28,0,AHI$5*(AHI28-AHJ28)/(AHI$8-AHJ28))))))</f>
      </c>
      <c r="AHL28" s="126">
        <f>IF(OR(AHI28="",AHJ28=""),0,AHI$5)</f>
      </c>
      <c r="AHM28" s="125">
        <f>IF(AHI$6=0,RANK(AHK28,AHK$12:AHK$42,0),RANK(AHK28,AHK$12:AHK$42,1))</f>
      </c>
      <c r="AHN28"/>
      <c r="AHO28"/>
      <c r="AHP28" s="126">
        <f>IF((COUNTA(AHN$12:AHN$42)+COUNTA(AHO$12:AHO$42)=0),0.6*AHN$5,IF(OR(AHN28="",AHO28=""),0,IF(AHN$6=0,IF(AHN28&gt;=AHN$8,AHN$5,IF(AHN28&lt;AHO28,0,AHN$5*(AHN28-AHO28)/(AHN$8-AHO28))),IF(AHN28&lt;=AHN$8,AHN$5,IF(AHN28&gt;AHO28,0,AHN$5*(AHN28-AHO28)/(AHN$8-AHO28))))))</f>
      </c>
      <c r="AHQ28" s="126">
        <f>IF(OR(AHN28="",AHO28=""),0,AHN$5)</f>
      </c>
      <c r="AHR28" s="125">
        <f>IF(AHN$6=0,RANK(AHP28,AHP$12:AHP$42,0),RANK(AHP28,AHP$12:AHP$42,1))</f>
      </c>
      <c r="AHS28" s="126">
        <v>99.560228</v>
      </c>
      <c r="AHT28" s="126">
        <v>73.494213</v>
      </c>
      <c r="AHU28" s="126">
        <f>IF((COUNTA(AHS$12:AHS$42)+COUNTA(AHT$12:AHT$42)=0),0.6*AHS$5,IF(OR(AHS28="",AHT28=""),0,IF(AHS$6=0,IF(AHS28&gt;=AHS$8,AHS$5,IF(AHS28&lt;AHT28,0,AHS$5*(AHS28-AHT28)/(AHS$8-AHT28))),IF(AHS28&lt;=AHS$8,AHS$5,IF(AHS28&gt;AHT28,0,AHS$5*(AHS28-AHT28)/(AHS$8-AHT28))))))</f>
      </c>
      <c r="AHV28" s="126">
        <f>IF(OR(AHS28="",AHT28=""),0,AHS$5)</f>
      </c>
      <c r="AHW28" s="125">
        <f>IF(AHS$6=0,RANK(AHU28,AHU$12:AHU$42,0),RANK(AHU28,AHU$12:AHU$42,1))</f>
      </c>
      <c r="AHX28" s="126">
        <v>99.560228</v>
      </c>
      <c r="AHY28" s="126">
        <v>85.14603</v>
      </c>
      <c r="AHZ28" s="126">
        <f>IF((COUNTA(AHX$12:AHX$42)+COUNTA(AHY$12:AHY$42)=0),0.6*AHX$5,IF(OR(AHX28="",AHY28=""),0,IF(AHX$6=0,IF(AHX28&gt;=AHX$8,AHX$5,IF(AHX28&lt;AHY28,0,AHX$5*(AHX28-AHY28)/(AHX$8-AHY28))),IF(AHX28&lt;=AHX$8,AHX$5,IF(AHX28&gt;AHY28,0,AHX$5*(AHX28-AHY28)/(AHX$8-AHY28))))))</f>
      </c>
      <c r="AIA28" s="126">
        <f>IF(OR(AHX28="",AHY28=""),0,AHX$5)</f>
      </c>
      <c r="AIB28" s="125">
        <f>IF(AHX$6=0,RANK(AHZ28,AHZ$12:AHZ$42,0),RANK(AHZ28,AHZ$12:AHZ$42,1))</f>
      </c>
      <c r="AIC28" s="126">
        <v>99.74</v>
      </c>
      <c r="AID28" s="126">
        <v>91.61</v>
      </c>
      <c r="AIE28" s="126">
        <f>IF((COUNTA(AIC$12:AIC$42)+COUNTA(AID$12:AID$42)=0),0.6*AIC$5,IF(OR(AIC28="",AID28=""),0,IF(AIC$6=0,IF(AIC28&gt;=AIC$8,AIC$5,IF(AIC28&lt;AID28,0,AIC$5*(AIC28-AID28)/(AIC$8-AID28))),IF(AIC28&lt;=AIC$8,AIC$5,IF(AIC28&gt;AID28,0,AIC$5*(AIC28-AID28)/(AIC$8-AID28))))))</f>
      </c>
      <c r="AIF28" s="126">
        <f>IF(OR(AIC28="",AID28=""),0,AIC$5)</f>
      </c>
      <c r="AIG28" s="125">
        <f>IF(AIC$6=0,RANK(AIE28,AIE$12:AIE$42,0),RANK(AIE28,AIE$12:AIE$42,1))</f>
      </c>
      <c r="AIH28" s="126">
        <v>99.74</v>
      </c>
      <c r="AII28" s="126">
        <v>99.31</v>
      </c>
      <c r="AIJ28" s="126">
        <f>IF((COUNTA(AIH$12:AIH$42)+COUNTA(AII$12:AII$42)=0),0.6*AIH$5,IF(OR(AIH28="",AII28=""),0,IF(AIH$6=0,IF(AIH28&gt;=AIH$8,AIH$5,IF(AIH28&lt;AII28,0,AIH$5*(AIH28-AII28)/(AIH$8-AII28))),IF(AIH28&lt;=AIH$8,AIH$5,IF(AIH28&gt;AII28,0,AIH$5*(AIH28-AII28)/(AIH$8-AII28))))))</f>
      </c>
      <c r="AIK28" s="126">
        <f>IF(OR(AIH28="",AII28=""),0,AIH$5)</f>
      </c>
      <c r="AIL28" s="125">
        <f>IF(AIH$6=0,RANK(AIJ28,AIJ$12:AIJ$42,0),RANK(AIJ28,AIJ$12:AIJ$42,1))</f>
      </c>
      <c r="AIM28" s="126">
        <v>2.37</v>
      </c>
      <c r="AIN28" s="126">
        <v>4.65</v>
      </c>
      <c r="AIO28" s="126">
        <f>IF((COUNTA(AIM$12:AIM$42)+COUNTA(AIN$12:AIN$42)=0),0.6*AIM$5,IF(OR(AIM28="",AIN28=""),0,IF(AIM$6=0,IF(AIM28&gt;=AIM$8,AIM$5,IF(AIM28&lt;AIN28,0,AIM$5*(AIM28-AIN28)/(AIM$8-AIN28))),IF(AIM28&lt;=AIM$8,AIM$5,IF(AIM28&gt;AIN28,0,AIM$5*(AIM28-AIN28)/(AIM$8-AIN28))))))</f>
      </c>
      <c r="AIP28" s="126">
        <f>IF(OR(AIM28="",AIN28=""),0,AIM$5)</f>
      </c>
      <c r="AIQ28" s="125">
        <f>IF(AIM$6=0,RANK(AIO28,AIO$12:AIO$42,0),RANK(AIO28,AIO$12:AIO$42,1))</f>
      </c>
      <c r="AIR28" s="126">
        <v>2.37</v>
      </c>
      <c r="AIS28" s="126">
        <v>5.75</v>
      </c>
      <c r="AIT28" s="126">
        <f>IF((COUNTA(AIR$12:AIR$42)+COUNTA(AIS$12:AIS$42)=0),0.6*AIR$5,IF(OR(AIR28="",AIS28=""),0,IF(AIR$6=0,IF(AIR28&gt;=AIR$8,AIR$5,IF(AIR28&lt;AIS28,0,AIR$5*(AIR28-AIS28)/(AIR$8-AIS28))),IF(AIR28&lt;=AIR$8,AIR$5,IF(AIR28&gt;AIS28,0,AIR$5*(AIR28-AIS28)/(AIR$8-AIS28))))))</f>
      </c>
      <c r="AIU28" s="126">
        <f>IF(OR(AIR28="",AIS28=""),0,AIR$5)</f>
      </c>
      <c r="AIV28" s="125">
        <f>IF(AIR$6=0,RANK(AIT28,AIT$12:AIT$42,0),RANK(AIT28,AIT$12:AIT$42,1))</f>
      </c>
      <c r="AIW28" s="126">
        <v>99.04</v>
      </c>
      <c r="AIX28"/>
      <c r="AIY28" s="126">
        <f>IF((COUNTA(AIW$12:AIW$42)+COUNTA(AIX$12:AIX$42)=0),0.6*AIW$5,IF(OR(AIW28="",AIX28=""),0,IF(AIW$6=0,IF(AIW28&gt;=AIW$8,AIW$5,IF(AIW28&lt;AIX28,0,AIW$5*(AIW28-AIX28)/(AIW$8-AIX28))),IF(AIW28&lt;=AIW$8,AIW$5,IF(AIW28&gt;AIX28,0,AIW$5*(AIW28-AIX28)/(AIW$8-AIX28))))))</f>
      </c>
      <c r="AIZ28" s="126">
        <f>IF(OR(AIW28="",AIX28=""),0,AIW$5)</f>
      </c>
      <c r="AJA28" s="125">
        <f>IF(AIW$6=0,RANK(AIY28,AIY$12:AIY$42,0),RANK(AIY28,AIY$12:AIY$42,1))</f>
      </c>
      <c r="AJB28" s="126">
        <v>99.04</v>
      </c>
      <c r="AJC28"/>
      <c r="AJD28" s="126">
        <f>IF((COUNTA(AJB$12:AJB$42)+COUNTA(AJC$12:AJC$42)=0),0.6*AJB$5,IF(OR(AJB28="",AJC28=""),0,IF(AJB$6=0,IF(AJB28&gt;=AJB$8,AJB$5,IF(AJB28&lt;AJC28,0,AJB$5*(AJB28-AJC28)/(AJB$8-AJC28))),IF(AJB28&lt;=AJB$8,AJB$5,IF(AJB28&gt;AJC28,0,AJB$5*(AJB28-AJC28)/(AJB$8-AJC28))))))</f>
      </c>
      <c r="AJE28" s="126">
        <f>IF(OR(AJB28="",AJC28=""),0,AJB$5)</f>
      </c>
      <c r="AJF28" s="125">
        <f>IF(AJB$6=0,RANK(AJD28,AJD$12:AJD$42,0),RANK(AJD28,AJD$12:AJD$42,1))</f>
      </c>
      <c r="AJG28" s="126">
        <v>98.97</v>
      </c>
      <c r="AJH28" s="126">
        <v>99.84</v>
      </c>
      <c r="AJI28" s="126">
        <f>IF((COUNTA(AJG$12:AJG$42)+COUNTA(AJH$12:AJH$42)=0),0.6*AJG$5,IF(OR(AJG28="",AJH28=""),0,IF(AJG$6=0,IF(AJG28&gt;=AJG$8,AJG$5,IF(AJG28&lt;AJH28,0,AJG$5*(AJG28-AJH28)/(AJG$8-AJH28))),IF(AJG28&lt;=AJG$8,AJG$5,IF(AJG28&gt;AJH28,0,AJG$5*(AJG28-AJH28)/(AJG$8-AJH28))))))</f>
      </c>
      <c r="AJJ28" s="126">
        <f>IF(OR(AJG28="",AJH28=""),0,AJG$5)</f>
      </c>
      <c r="AJK28" s="125">
        <f>IF(AJG$6=0,RANK(AJI28,AJI$12:AJI$42,0),RANK(AJI28,AJI$12:AJI$42,1))</f>
      </c>
      <c r="AJL28" s="126">
        <v>98.97</v>
      </c>
      <c r="AJM28" s="126">
        <v>99.36</v>
      </c>
      <c r="AJN28" s="126">
        <f>IF((COUNTA(AJL$12:AJL$42)+COUNTA(AJM$12:AJM$42)=0),0.6*AJL$5,IF(OR(AJL28="",AJM28=""),0,IF(AJL$6=0,IF(AJL28&gt;=AJL$8,AJL$5,IF(AJL28&lt;AJM28,0,AJL$5*(AJL28-AJM28)/(AJL$8-AJM28))),IF(AJL28&lt;=AJL$8,AJL$5,IF(AJL28&gt;AJM28,0,AJL$5*(AJL28-AJM28)/(AJL$8-AJM28))))))</f>
      </c>
      <c r="AJO28" s="126">
        <f>IF(OR(AJL28="",AJM28=""),0,AJL$5)</f>
      </c>
      <c r="AJP28" s="125">
        <f>IF(AJL$6=0,RANK(AJN28,AJN$12:AJN$42,0),RANK(AJN28,AJN$12:AJN$42,1))</f>
      </c>
      <c r="AJQ28" s="126">
        <v>1.12</v>
      </c>
      <c r="AJR28" s="126">
        <v>2.4</v>
      </c>
      <c r="AJS28" s="126">
        <f>IF((COUNTA(AJQ$12:AJQ$42)+COUNTA(AJR$12:AJR$42)=0),0.6*AJQ$5,IF(OR(AJQ28="",AJR28=""),0,IF(AJQ$6=0,IF(AJQ28&gt;=AJQ$8,AJQ$5,IF(AJQ28&lt;AJR28,0,AJQ$5*(AJQ28-AJR28)/(AJQ$8-AJR28))),IF(AJQ28&lt;=AJQ$8,AJQ$5,IF(AJQ28&gt;AJR28,0,AJQ$5*(AJQ28-AJR28)/(AJQ$8-AJR28))))))</f>
      </c>
      <c r="AJT28" s="126">
        <f>IF(OR(AJQ28="",AJR28=""),0,AJQ$5)</f>
      </c>
      <c r="AJU28" s="125">
        <f>IF(AJQ$6=0,RANK(AJS28,AJS$12:AJS$42,0),RANK(AJS28,AJS$12:AJS$42,1))</f>
      </c>
      <c r="AJV28" s="126">
        <v>1.12</v>
      </c>
      <c r="AJW28" s="126">
        <v>1.84</v>
      </c>
      <c r="AJX28" s="126">
        <f>IF((COUNTA(AJV$12:AJV$42)+COUNTA(AJW$12:AJW$42)=0),0.6*AJV$5,IF(OR(AJV28="",AJW28=""),0,IF(AJV$6=0,IF(AJV28&gt;=AJV$8,AJV$5,IF(AJV28&lt;AJW28,0,AJV$5*(AJV28-AJW28)/(AJV$8-AJW28))),IF(AJV28&lt;=AJV$8,AJV$5,IF(AJV28&gt;AJW28,0,AJV$5*(AJV28-AJW28)/(AJV$8-AJW28))))))</f>
      </c>
      <c r="AJY28" s="126">
        <f>IF(OR(AJV28="",AJW28=""),0,AJV$5)</f>
      </c>
      <c r="AJZ28" s="125">
        <f>IF(AJV$6=0,RANK(AJX28,AJX$12:AJX$42,0),RANK(AJX28,AJX$12:AJX$42,1))</f>
      </c>
      <c r="AKA28" s="126">
        <v>100</v>
      </c>
      <c r="AKB28" s="126">
        <v>92.19</v>
      </c>
      <c r="AKC28" s="126">
        <f>IF((COUNTA(AKA$12:AKA$42)+COUNTA(AKB$12:AKB$42)=0),0.6*AKA$5,IF(OR(AKA28="",AKB28=""),0,IF(AKA$6=0,IF(AKA28&gt;=AKA$8,AKA$5,IF(AKA28&lt;AKB28,0,AKA$5*(AKA28-AKB28)/(AKA$8-AKB28))),IF(AKA28&lt;=AKA$8,AKA$5,IF(AKA28&gt;AKB28,0,AKA$5*(AKA28-AKB28)/(AKA$8-AKB28))))))</f>
      </c>
      <c r="AKD28" s="126">
        <f>IF(OR(AKA28="",AKB28=""),0,AKA$5)</f>
      </c>
      <c r="AKE28" s="125">
        <f>IF(AKA$6=0,RANK(AKC28,AKC$12:AKC$42,0),RANK(AKC28,AKC$12:AKC$42,1))</f>
      </c>
      <c r="AKF28" s="126">
        <v>100</v>
      </c>
      <c r="AKG28" s="126">
        <v>98.36</v>
      </c>
      <c r="AKH28" s="126">
        <f>IF((COUNTA(AKF$12:AKF$42)+COUNTA(AKG$12:AKG$42)=0),0.6*AKF$5,IF(OR(AKF28="",AKG28=""),0,IF(AKF$6=0,IF(AKF28&gt;=AKF$8,AKF$5,IF(AKF28&lt;AKG28,0,AKF$5*(AKF28-AKG28)/(AKF$8-AKG28))),IF(AKF28&lt;=AKF$8,AKF$5,IF(AKF28&gt;AKG28,0,AKF$5*(AKF28-AKG28)/(AKF$8-AKG28))))))</f>
      </c>
      <c r="AKI28" s="126">
        <f>IF(OR(AKF28="",AKG28=""),0,AKF$5)</f>
      </c>
      <c r="AKJ28" s="125">
        <f>IF(AKF$6=0,RANK(AKH28,AKH$12:AKH$42,0),RANK(AKH28,AKH$12:AKH$42,1))</f>
      </c>
      <c r="AKK28" s="126">
        <v>1.83</v>
      </c>
      <c r="AKL28" s="126">
        <v>0.99</v>
      </c>
      <c r="AKM28" s="126">
        <f>IF((COUNTA(AKK$12:AKK$42)+COUNTA(AKL$12:AKL$42)=0),0.6*AKK$5,IF(OR(AKK28="",AKL28=""),0,IF(AKK$6=0,IF(AKK28&gt;=AKK$8,AKK$5,IF(AKK28&lt;AKL28,0,AKK$5*(AKK28-AKL28)/(AKK$8-AKL28))),IF(AKK28&lt;=AKK$8,AKK$5,IF(AKK28&gt;AKL28,0,AKK$5*(AKK28-AKL28)/(AKK$8-AKL28))))))</f>
      </c>
      <c r="AKN28" s="126">
        <f>IF(OR(AKK28="",AKL28=""),0,AKK$5)</f>
      </c>
      <c r="AKO28" s="125">
        <f>IF(AKK$6=0,RANK(AKM28,AKM$12:AKM$42,0),RANK(AKM28,AKM$12:AKM$42,1))</f>
      </c>
      <c r="AKP28" s="126">
        <v>1.83</v>
      </c>
      <c r="AKQ28" s="126">
        <v>1.4</v>
      </c>
      <c r="AKR28" s="126">
        <f>IF((COUNTA(AKP$12:AKP$42)+COUNTA(AKQ$12:AKQ$42)=0),0.6*AKP$5,IF(OR(AKP28="",AKQ28=""),0,IF(AKP$6=0,IF(AKP28&gt;=AKP$8,AKP$5,IF(AKP28&lt;AKQ28,0,AKP$5*(AKP28-AKQ28)/(AKP$8-AKQ28))),IF(AKP28&lt;=AKP$8,AKP$5,IF(AKP28&gt;AKQ28,0,AKP$5*(AKP28-AKQ28)/(AKP$8-AKQ28))))))</f>
      </c>
      <c r="AKS28" s="126">
        <f>IF(OR(AKP28="",AKQ28=""),0,AKP$5)</f>
      </c>
      <c r="AKT28" s="125">
        <f>IF(AKP$6=0,RANK(AKR28,AKR$12:AKR$42,0),RANK(AKR28,AKR$12:AKR$42,1))</f>
      </c>
      <c r="AKU28" s="126">
        <v>0.01</v>
      </c>
      <c r="AKV28" s="126">
        <v>0.09</v>
      </c>
      <c r="AKW28" s="126">
        <f>IF((COUNTA(AKU$12:AKU$42)+COUNTA(AKV$12:AKV$42)=0),0.6*AKU$5,IF(OR(AKU28="",AKV28=""),0,IF(AKU$6=0,IF(AKU28&gt;=AKU$8,AKU$5,IF(AKU28&lt;AKV28,0,AKU$5*(AKU28-AKV28)/(AKU$8-AKV28))),IF(AKU28&lt;=AKU$8,AKU$5,IF(AKU28&gt;AKV28,0,AKU$5*(AKU28-AKV28)/(AKU$8-AKV28))))))</f>
      </c>
      <c r="AKX28" s="126">
        <f>IF(OR(AKU28="",AKV28=""),0,AKU$5)</f>
      </c>
      <c r="AKY28" s="125">
        <f>IF(AKU$6=0,RANK(AKW28,AKW$12:AKW$42,0),RANK(AKW28,AKW$12:AKW$42,1))</f>
      </c>
      <c r="AKZ28" s="126">
        <v>0.01</v>
      </c>
      <c r="ALA28" s="126">
        <v>2.13</v>
      </c>
      <c r="ALB28" s="126">
        <f>IF((COUNTA(AKZ$12:AKZ$42)+COUNTA(ALA$12:ALA$42)=0),0.6*AKZ$5,IF(OR(AKZ28="",ALA28=""),0,IF(AKZ$6=0,IF(AKZ28&gt;=AKZ$8,AKZ$5,IF(AKZ28&lt;ALA28,0,AKZ$5*(AKZ28-ALA28)/(AKZ$8-ALA28))),IF(AKZ28&lt;=AKZ$8,AKZ$5,IF(AKZ28&gt;ALA28,0,AKZ$5*(AKZ28-ALA28)/(AKZ$8-ALA28))))))</f>
      </c>
      <c r="ALC28" s="126">
        <f>IF(OR(AKZ28="",ALA28=""),0,AKZ$5)</f>
      </c>
      <c r="ALD28" s="125">
        <f>IF(AKZ$6=0,RANK(ALB28,ALB$12:ALB$42,0),RANK(ALB28,ALB$12:ALB$42,1))</f>
      </c>
      <c r="ALE28" s="126">
        <v>47.523330078125</v>
      </c>
      <c r="ALF28" s="126">
        <v>22.9563671875</v>
      </c>
      <c r="ALG28" s="126">
        <f>IF((COUNTA(ALE$12:ALE$42)+COUNTA(ALF$12:ALF$42)=0),0.6*ALE$5,IF(OR(ALE28="",ALF28=""),0,IF(ALE$6=0,IF(ALE28&gt;=ALE$8,ALE$5,IF(ALE28&lt;ALF28,0,ALE$5*(ALE28-ALF28)/(ALE$8-ALF28))),IF(ALE28&lt;=ALE$8,ALE$5,IF(ALE28&gt;ALF28,0,ALE$5*(ALE28-ALF28)/(ALE$8-ALF28))))))</f>
      </c>
      <c r="ALH28" s="126">
        <f>IF(OR(ALE28="",ALF28=""),0,ALE$5)</f>
      </c>
      <c r="ALI28" s="125">
        <f>IF(ALE$6=0,RANK(ALG28,ALG$12:ALG$42,0),RANK(ALG28,ALG$12:ALG$42,1))</f>
      </c>
      <c r="ALJ28" s="126">
        <v>47.523330078125</v>
      </c>
      <c r="ALK28" s="126">
        <v>8.55923828125</v>
      </c>
      <c r="ALL28" s="126">
        <f>IF((COUNTA(ALJ$12:ALJ$42)+COUNTA(ALK$12:ALK$42)=0),0.6*ALJ$5,IF(OR(ALJ28="",ALK28=""),0,IF(ALJ$6=0,IF(ALJ28&gt;=ALJ$8,ALJ$5,IF(ALJ28&lt;ALK28,0,ALJ$5*(ALJ28-ALK28)/(ALJ$8-ALK28))),IF(ALJ28&lt;=ALJ$8,ALJ$5,IF(ALJ28&gt;ALK28,0,ALJ$5*(ALJ28-ALK28)/(ALJ$8-ALK28))))))</f>
      </c>
      <c r="ALM28" s="126">
        <f>IF(OR(ALJ28="",ALK28=""),0,ALJ$5)</f>
      </c>
      <c r="ALN28" s="125">
        <f>IF(ALJ$6=0,RANK(ALL28,ALL$12:ALL$42,0),RANK(ALL28,ALL$12:ALL$42,1))</f>
      </c>
      <c r="ALO28" s="126">
        <v>17.0508203125</v>
      </c>
      <c r="ALP28" s="126">
        <v>0.373302075019952</v>
      </c>
      <c r="ALQ28" s="126">
        <f>IF((COUNTA(ALO$12:ALO$42)+COUNTA(ALP$12:ALP$42)=0),0.6*ALO$5,IF(OR(ALO28="",ALP28=""),0,IF(ALO$6=0,IF(ALO28&gt;=ALO$8,ALO$5,IF(ALO28&lt;ALP28,0,ALO$5*(ALO28-ALP28)/(ALO$8-ALP28))),IF(ALO28&lt;=ALO$8,ALO$5,IF(ALO28&gt;ALP28,0,ALO$5*(ALO28-ALP28)/(ALO$8-ALP28))))))</f>
      </c>
      <c r="ALR28" s="126">
        <f>IF(OR(ALO28="",ALP28=""),0,ALO$5)</f>
      </c>
      <c r="ALS28" s="125">
        <f>IF(ALO$6=0,RANK(ALQ28,ALQ$12:ALQ$42,0),RANK(ALQ28,ALQ$12:ALQ$42,1))</f>
      </c>
      <c r="ALT28" s="126">
        <v>17.0508203125</v>
      </c>
      <c r="ALU28" s="126">
        <v>2.76990234375</v>
      </c>
      <c r="ALV28" s="126">
        <f>IF((COUNTA(ALT$12:ALT$42)+COUNTA(ALU$12:ALU$42)=0),0.6*ALT$5,IF(OR(ALT28="",ALU28=""),0,IF(ALT$6=0,IF(ALT28&gt;=ALT$8,ALT$5,IF(ALT28&lt;ALU28,0,ALT$5*(ALT28-ALU28)/(ALT$8-ALU28))),IF(ALT28&lt;=ALT$8,ALT$5,IF(ALT28&gt;ALU28,0,ALT$5*(ALT28-ALU28)/(ALT$8-ALU28))))))</f>
      </c>
      <c r="ALW28" s="126">
        <f>IF(OR(ALT28="",ALU28=""),0,ALT$5)</f>
      </c>
      <c r="ALX28" s="125">
        <f>IF(ALT$6=0,RANK(ALV28,ALV$12:ALV$42,0),RANK(ALV28,ALV$12:ALV$42,1))</f>
      </c>
      <c r="ALY28" s="126">
        <v>100</v>
      </c>
      <c r="ALZ28" s="126">
        <v>99.85</v>
      </c>
      <c r="AMA28" s="126">
        <f>IF((COUNTA(ALY$12:ALY$42)+COUNTA(ALZ$12:ALZ$42)=0),0.6*ALY$5,IF(OR(ALY28="",ALZ28=""),0,IF(ALY$6=0,IF(ALY28&gt;=ALY$8,ALY$5,IF(ALY28&lt;ALZ28,0,ALY$5*(ALY28-ALZ28)/(ALY$8-ALZ28))),IF(ALY28&lt;=ALY$8,ALY$5,IF(ALY28&gt;ALZ28,0,ALY$5*(ALY28-ALZ28)/(ALY$8-ALZ28))))))</f>
      </c>
      <c r="AMB28" s="126">
        <f>IF(OR(ALY28="",ALZ28=""),0,ALY$5)</f>
      </c>
      <c r="AMC28" s="125">
        <f>IF(ALY$6=0,RANK(AMA28,AMA$12:AMA$42,0),RANK(AMA28,AMA$12:AMA$42,1))</f>
      </c>
      <c r="AMD28" s="126">
        <v>100</v>
      </c>
      <c r="AME28" s="126">
        <v>61.28</v>
      </c>
      <c r="AMF28" s="126">
        <f>IF((COUNTA(AMD$12:AMD$42)+COUNTA(AME$12:AME$42)=0),0.6*AMD$5,IF(OR(AMD28="",AME28=""),0,IF(AMD$6=0,IF(AMD28&gt;=AMD$8,AMD$5,IF(AMD28&lt;AME28,0,AMD$5*(AMD28-AME28)/(AMD$8-AME28))),IF(AMD28&lt;=AMD$8,AMD$5,IF(AMD28&gt;AME28,0,AMD$5*(AMD28-AME28)/(AMD$8-AME28))))))</f>
      </c>
      <c r="AMG28" s="126">
        <f>IF(OR(AMD28="",AME28=""),0,AMD$5)</f>
      </c>
      <c r="AMH28" s="125">
        <f>IF(AMD$6=0,RANK(AMF28,AMF$12:AMF$42,0),RANK(AMF28,AMF$12:AMF$42,1))</f>
      </c>
      <c r="AMI28" s="126">
        <v>100</v>
      </c>
      <c r="AMJ28" s="126">
        <v>98.53</v>
      </c>
      <c r="AMK28" s="126">
        <f>IF((COUNTA(AMI$12:AMI$42)+COUNTA(AMJ$12:AMJ$42)=0),0.6*AMI$5,IF(OR(AMI28="",AMJ28=""),0,IF(AMI$6=0,IF(AMI28&gt;=AMI$8,AMI$5,IF(AMI28&lt;AMJ28,0,AMI$5*(AMI28-AMJ28)/(AMI$8-AMJ28))),IF(AMI28&lt;=AMI$8,AMI$5,IF(AMI28&gt;AMJ28,0,AMI$5*(AMI28-AMJ28)/(AMI$8-AMJ28))))))</f>
      </c>
      <c r="AML28" s="126">
        <f>IF(OR(AMI28="",AMJ28=""),0,AMI$5)</f>
      </c>
      <c r="AMM28" s="125">
        <f>IF(AMI$6=0,RANK(AMK28,AMK$12:AMK$42,0),RANK(AMK28,AMK$12:AMK$42,1))</f>
      </c>
      <c r="AMN28" s="126">
        <v>100</v>
      </c>
      <c r="AMO28" s="126">
        <v>100</v>
      </c>
      <c r="AMP28" s="126">
        <f>IF((COUNTA(AMN$12:AMN$42)+COUNTA(AMO$12:AMO$42)=0),0.6*AMN$5,IF(OR(AMN28="",AMO28=""),0,IF(AMN$6=0,IF(AMN28&gt;=AMN$8,AMN$5,IF(AMN28&lt;AMO28,0,AMN$5*(AMN28-AMO28)/(AMN$8-AMO28))),IF(AMN28&lt;=AMN$8,AMN$5,IF(AMN28&gt;AMO28,0,AMN$5*(AMN28-AMO28)/(AMN$8-AMO28))))))</f>
      </c>
      <c r="AMQ28" s="126">
        <f>IF(OR(AMN28="",AMO28=""),0,AMN$5)</f>
      </c>
      <c r="AMR28" s="125">
        <f>IF(AMN$6=0,RANK(AMP28,AMP$12:AMP$42,0),RANK(AMP28,AMP$12:AMP$42,1))</f>
      </c>
      <c r="AMS28" s="126">
        <v>0.0262</v>
      </c>
      <c r="AMT28" s="126">
        <v>4.94</v>
      </c>
      <c r="AMU28" s="126">
        <f>IF((COUNTA(AMS$12:AMS$42)+COUNTA(AMT$12:AMT$42)=0),0.6*AMS$5,IF(OR(AMS28="",AMT28=""),0,IF(AMS$6=0,IF(AMS28&gt;=AMS$8,AMS$5,IF(AMS28&lt;AMT28,0,AMS$5*(AMS28-AMT28)/(AMS$8-AMT28))),IF(AMS28&lt;=AMS$8,AMS$5,IF(AMS28&gt;AMT28,0,AMS$5*(AMS28-AMT28)/(AMS$8-AMT28))))))</f>
      </c>
      <c r="AMV28" s="126">
        <f>IF(OR(AMS28="",AMT28=""),0,AMS$5)</f>
      </c>
      <c r="AMW28" s="125">
        <f>IF(AMS$6=0,RANK(AMU28,AMU$12:AMU$42,0),RANK(AMU28,AMU$12:AMU$42,1))</f>
      </c>
      <c r="AMX28" s="126">
        <v>0.0262</v>
      </c>
      <c r="AMY28" s="126">
        <v>4.55</v>
      </c>
      <c r="AMZ28" s="126">
        <f>IF((COUNTA(AMX$12:AMX$42)+COUNTA(AMY$12:AMY$42)=0),0.6*AMX$5,IF(OR(AMX28="",AMY28=""),0,IF(AMX$6=0,IF(AMX28&gt;=AMX$8,AMX$5,IF(AMX28&lt;AMY28,0,AMX$5*(AMX28-AMY28)/(AMX$8-AMY28))),IF(AMX28&lt;=AMX$8,AMX$5,IF(AMX28&gt;AMY28,0,AMX$5*(AMX28-AMY28)/(AMX$8-AMY28))))))</f>
      </c>
      <c r="ANA28" s="126">
        <f>IF(OR(AMX28="",AMY28=""),0,AMX$5)</f>
      </c>
      <c r="ANB28" s="125">
        <f>IF(AMX$6=0,RANK(AMZ28,AMZ$12:AMZ$42,0),RANK(AMZ28,AMZ$12:AMZ$42,1))</f>
      </c>
      <c r="ANC28" s="126">
        <v>99.84</v>
      </c>
      <c r="AND28"/>
      <c r="ANE28" s="126">
        <f>IF((COUNTA(ANC$12:ANC$42)+COUNTA(AND$12:AND$42)=0),0.6*ANC$5,IF(OR(ANC28="",AND28=""),0,IF(ANC$6=0,IF(ANC28&gt;=ANC$8,ANC$5,IF(ANC28&lt;AND28,0,ANC$5*(ANC28-AND28)/(ANC$8-AND28))),IF(ANC28&lt;=ANC$8,ANC$5,IF(ANC28&gt;AND28,0,ANC$5*(ANC28-AND28)/(ANC$8-AND28))))))</f>
      </c>
      <c r="ANF28" s="126">
        <f>IF(OR(ANC28="",AND28=""),0,ANC$5)</f>
      </c>
      <c r="ANG28" s="125">
        <f>IF(ANC$6=0,RANK(ANE28,ANE$12:ANE$42,0),RANK(ANE28,ANE$12:ANE$42,1))</f>
      </c>
      <c r="ANH28" s="126">
        <v>99.84</v>
      </c>
      <c r="ANI28"/>
      <c r="ANJ28" s="126">
        <f>IF((COUNTA(ANH$12:ANH$42)+COUNTA(ANI$12:ANI$42)=0),0.6*ANH$5,IF(OR(ANH28="",ANI28=""),0,IF(ANH$6=0,IF(ANH28&gt;=ANH$8,ANH$5,IF(ANH28&lt;ANI28,0,ANH$5*(ANH28-ANI28)/(ANH$8-ANI28))),IF(ANH28&lt;=ANH$8,ANH$5,IF(ANH28&gt;ANI28,0,ANH$5*(ANH28-ANI28)/(ANH$8-ANI28))))))</f>
      </c>
      <c r="ANK28" s="126">
        <f>IF(OR(ANH28="",ANI28=""),0,ANH$5)</f>
      </c>
      <c r="ANL28" s="125">
        <f>IF(ANH$6=0,RANK(ANJ28,ANJ$12:ANJ$42,0),RANK(ANJ28,ANJ$12:ANJ$42,1))</f>
      </c>
      <c r="ANM28" s="126">
        <v>100</v>
      </c>
      <c r="ANN28" s="126">
        <v>100</v>
      </c>
      <c r="ANO28" s="126">
        <f>IF((COUNTA(ANM$12:ANM$42)+COUNTA(ANN$12:ANN$42)=0),0.6*ANM$5,IF(OR(ANM28="",ANN28=""),0,IF(ANM$6=0,IF(ANM28&gt;=ANM$8,ANM$5,IF(ANM28&lt;ANN28,0,ANM$5*(ANM28-ANN28)/(ANM$8-ANN28))),IF(ANM28&lt;=ANM$8,ANM$5,IF(ANM28&gt;ANN28,0,ANM$5*(ANM28-ANN28)/(ANM$8-ANN28))))))</f>
      </c>
      <c r="ANP28" s="126">
        <f>IF(OR(ANM28="",ANN28=""),0,ANM$5)</f>
      </c>
      <c r="ANQ28" s="125">
        <f>IF(ANM$6=0,RANK(ANO28,ANO$12:ANO$42,0),RANK(ANO28,ANO$12:ANO$42,1))</f>
      </c>
      <c r="ANR28" s="126">
        <v>100</v>
      </c>
      <c r="ANS28" s="126">
        <v>99.32</v>
      </c>
      <c r="ANT28" s="126">
        <f>IF((COUNTA(ANR$12:ANR$42)+COUNTA(ANS$12:ANS$42)=0),0.6*ANR$5,IF(OR(ANR28="",ANS28=""),0,IF(ANR$6=0,IF(ANR28&gt;=ANR$8,ANR$5,IF(ANR28&lt;ANS28,0,ANR$5*(ANR28-ANS28)/(ANR$8-ANS28))),IF(ANR28&lt;=ANR$8,ANR$5,IF(ANR28&gt;ANS28,0,ANR$5*(ANR28-ANS28)/(ANR$8-ANS28))))))</f>
      </c>
      <c r="ANU28" s="126">
        <f>IF(OR(ANR28="",ANS28=""),0,ANR$5)</f>
      </c>
      <c r="ANV28" s="125">
        <f>IF(ANR$6=0,RANK(ANT28,ANT$12:ANT$42,0),RANK(ANT28,ANT$12:ANT$42,1))</f>
      </c>
      <c r="ANW28" s="126">
        <v>1.23</v>
      </c>
      <c r="ANX28" s="126">
        <v>1.5</v>
      </c>
      <c r="ANY28" s="126">
        <f>IF((COUNTA(ANW$12:ANW$42)+COUNTA(ANX$12:ANX$42)=0),0.6*ANW$5,IF(OR(ANW28="",ANX28=""),0,IF(ANW$6=0,IF(ANW28&gt;=ANW$8,ANW$5,IF(ANW28&lt;ANX28,0,ANW$5*(ANW28-ANX28)/(ANW$8-ANX28))),IF(ANW28&lt;=ANW$8,ANW$5,IF(ANW28&gt;ANX28,0,ANW$5*(ANW28-ANX28)/(ANW$8-ANX28))))))</f>
      </c>
      <c r="ANZ28" s="126">
        <f>IF(OR(ANW28="",ANX28=""),0,ANW$5)</f>
      </c>
      <c r="AOA28" s="125">
        <f>IF(ANW$6=0,RANK(ANY28,ANY$12:ANY$42,0),RANK(ANY28,ANY$12:ANY$42,1))</f>
      </c>
      <c r="AOB28" s="126">
        <v>1.23</v>
      </c>
      <c r="AOC28" s="126">
        <v>2.37</v>
      </c>
      <c r="AOD28" s="126">
        <f>IF((COUNTA(AOB$12:AOB$42)+COUNTA(AOC$12:AOC$42)=0),0.6*AOB$5,IF(OR(AOB28="",AOC28=""),0,IF(AOB$6=0,IF(AOB28&gt;=AOB$8,AOB$5,IF(AOB28&lt;AOC28,0,AOB$5*(AOB28-AOC28)/(AOB$8-AOC28))),IF(AOB28&lt;=AOB$8,AOB$5,IF(AOB28&gt;AOC28,0,AOB$5*(AOB28-AOC28)/(AOB$8-AOC28))))))</f>
      </c>
      <c r="AOE28" s="126">
        <f>IF(OR(AOB28="",AOC28=""),0,AOB$5)</f>
      </c>
      <c r="AOF28" s="125">
        <f>IF(AOB$6=0,RANK(AOD28,AOD$12:AOD$42,0),RANK(AOD28,AOD$12:AOD$42,1))</f>
      </c>
      <c r="AOG28" s="126">
        <v>100</v>
      </c>
      <c r="AOH28" s="126">
        <v>100</v>
      </c>
      <c r="AOI28" s="126">
        <f>IF((COUNTA(AOG$12:AOG$42)+COUNTA(AOH$12:AOH$42)=0),0.6*AOG$5,IF(OR(AOG28="",AOH28=""),0,IF(AOG$6=0,IF(AOG28&gt;=AOG$8,AOG$5,IF(AOG28&lt;AOH28,0,AOG$5*(AOG28-AOH28)/(AOG$8-AOH28))),IF(AOG28&lt;=AOG$8,AOG$5,IF(AOG28&gt;AOH28,0,AOG$5*(AOG28-AOH28)/(AOG$8-AOH28))))))</f>
      </c>
      <c r="AOJ28" s="126">
        <f>IF(OR(AOG28="",AOH28=""),0,AOG$5)</f>
      </c>
      <c r="AOK28" s="125">
        <f>IF(AOG$6=0,RANK(AOI28,AOI$12:AOI$42,0),RANK(AOI28,AOI$12:AOI$42,1))</f>
      </c>
      <c r="AOL28" s="126">
        <v>100</v>
      </c>
      <c r="AOM28" s="126">
        <v>100</v>
      </c>
      <c r="AON28" s="126">
        <f>IF((COUNTA(AOL$12:AOL$42)+COUNTA(AOM$12:AOM$42)=0),0.6*AOL$5,IF(OR(AOL28="",AOM28=""),0,IF(AOL$6=0,IF(AOL28&gt;=AOL$8,AOL$5,IF(AOL28&lt;AOM28,0,AOL$5*(AOL28-AOM28)/(AOL$8-AOM28))),IF(AOL28&lt;=AOL$8,AOL$5,IF(AOL28&gt;AOM28,0,AOL$5*(AOL28-AOM28)/(AOL$8-AOM28))))))</f>
      </c>
      <c r="AOO28" s="126">
        <f>IF(OR(AOL28="",AOM28=""),0,AOL$5)</f>
      </c>
      <c r="AOP28" s="125">
        <f>IF(AOL$6=0,RANK(AON28,AON$12:AON$42,0),RANK(AON28,AON$12:AON$42,1))</f>
      </c>
      <c r="AOQ28" s="126">
        <v>0.65</v>
      </c>
      <c r="AOR28" s="126">
        <v>0.71</v>
      </c>
      <c r="AOS28" s="126">
        <f>IF((COUNTA(AOQ$12:AOQ$42)+COUNTA(AOR$12:AOR$42)=0),0.6*AOQ$5,IF(OR(AOQ28="",AOR28=""),0,IF(AOQ$6=0,IF(AOQ28&gt;=AOQ$8,AOQ$5,IF(AOQ28&lt;AOR28,0,AOQ$5*(AOQ28-AOR28)/(AOQ$8-AOR28))),IF(AOQ28&lt;=AOQ$8,AOQ$5,IF(AOQ28&gt;AOR28,0,AOQ$5*(AOQ28-AOR28)/(AOQ$8-AOR28))))))</f>
      </c>
      <c r="AOT28" s="126">
        <f>IF(OR(AOQ28="",AOR28=""),0,AOQ$5)</f>
      </c>
      <c r="AOU28" s="125">
        <f>IF(AOQ$6=0,RANK(AOS28,AOS$12:AOS$42,0),RANK(AOS28,AOS$12:AOS$42,1))</f>
      </c>
      <c r="AOV28" s="126">
        <v>0.65</v>
      </c>
      <c r="AOW28" s="126">
        <v>0.78</v>
      </c>
      <c r="AOX28" s="126">
        <f>IF((COUNTA(AOV$12:AOV$42)+COUNTA(AOW$12:AOW$42)=0),0.6*AOV$5,IF(OR(AOV28="",AOW28=""),0,IF(AOV$6=0,IF(AOV28&gt;=AOV$8,AOV$5,IF(AOV28&lt;AOW28,0,AOV$5*(AOV28-AOW28)/(AOV$8-AOW28))),IF(AOV28&lt;=AOV$8,AOV$5,IF(AOV28&gt;AOW28,0,AOV$5*(AOV28-AOW28)/(AOV$8-AOW28))))))</f>
      </c>
      <c r="AOY28" s="126">
        <f>IF(OR(AOV28="",AOW28=""),0,AOV$5)</f>
      </c>
      <c r="AOZ28" s="125">
        <f>IF(AOV$6=0,RANK(AOX28,AOX$12:AOX$42,0),RANK(AOX28,AOX$12:AOX$42,1))</f>
      </c>
      <c r="APA28" s="126">
        <v>0</v>
      </c>
      <c r="APB28" s="126">
        <v>0</v>
      </c>
      <c r="APC28" s="126">
        <f>IF((COUNTA(APA$12:APA$42)+COUNTA(APB$12:APB$42)=0),0.6*APA$5,IF(OR(APA28="",APB28=""),0,IF(APA$6=0,IF(APA28&gt;=APA$8,APA$5,IF(APA28&lt;APB28,0,APA$5*(APA28-APB28)/(APA$8-APB28))),IF(APA28&lt;=APA$8,APA$5,IF(APA28&gt;APB28,0,APA$5*(APA28-APB28)/(APA$8-APB28))))))</f>
      </c>
      <c r="APD28" s="126">
        <f>IF(OR(APA28="",APB28=""),0,APA$5)</f>
      </c>
      <c r="APE28" s="125">
        <f>IF(APA$6=0,RANK(APC28,APC$12:APC$42,0),RANK(APC28,APC$12:APC$42,1))</f>
      </c>
      <c r="APF28" s="126">
        <v>0</v>
      </c>
      <c r="APG28" s="126">
        <v>0.03</v>
      </c>
      <c r="APH28" s="126">
        <f>IF((COUNTA(APF$12:APF$42)+COUNTA(APG$12:APG$42)=0),0.6*APF$5,IF(OR(APF28="",APG28=""),0,IF(APF$6=0,IF(APF28&gt;=APF$8,APF$5,IF(APF28&lt;APG28,0,APF$5*(APF28-APG28)/(APF$8-APG28))),IF(APF28&lt;=APF$8,APF$5,IF(APF28&gt;APG28,0,APF$5*(APF28-APG28)/(APF$8-APG28))))))</f>
      </c>
      <c r="API28" s="126">
        <f>IF(OR(APF28="",APG28=""),0,APF$5)</f>
      </c>
      <c r="APJ28" s="125">
        <f>IF(APF$6=0,RANK(APH28,APH$12:APH$42,0),RANK(APH28,APH$12:APH$42,1))</f>
      </c>
      <c r="APK28" s="126">
        <v>58.08</v>
      </c>
      <c r="APL28" s="126">
        <v>30.01</v>
      </c>
      <c r="APM28" s="126">
        <f>IF((COUNTA(APK$12:APK$42)+COUNTA(APL$12:APL$42)=0),0.6*APK$5,IF(OR(APK28="",APL28=""),0,IF(APK$6=0,IF(APK28&gt;=APK$8,APK$5,IF(APK28&lt;APL28,0,APK$5*(APK28-APL28)/(APK$8-APL28))),IF(APK28&lt;=APK$8,APK$5,IF(APK28&gt;APL28,0,APK$5*(APK28-APL28)/(APK$8-APL28))))))</f>
      </c>
      <c r="APN28" s="126">
        <f>IF(OR(APK28="",APL28=""),0,APK$5)</f>
      </c>
      <c r="APO28" s="125">
        <f>IF(APK$6=0,RANK(APM28,APM$12:APM$42,0),RANK(APM28,APM$12:APM$42,1))</f>
      </c>
      <c r="APP28" s="126">
        <v>58.08</v>
      </c>
      <c r="APQ28" s="126">
        <v>2.68</v>
      </c>
      <c r="APR28" s="126">
        <f>IF((COUNTA(APP$12:APP$42)+COUNTA(APQ$12:APQ$42)=0),0.6*APP$5,IF(OR(APP28="",APQ28=""),0,IF(APP$6=0,IF(APP28&gt;=APP$8,APP$5,IF(APP28&lt;APQ28,0,APP$5*(APP28-APQ28)/(APP$8-APQ28))),IF(APP28&lt;=APP$8,APP$5,IF(APP28&gt;APQ28,0,APP$5*(APP28-APQ28)/(APP$8-APQ28))))))</f>
      </c>
      <c r="APS28" s="126">
        <f>IF(OR(APP28="",APQ28=""),0,APP$5)</f>
      </c>
      <c r="APT28" s="125">
        <f>IF(APP$6=0,RANK(APR28,APR$12:APR$42,0),RANK(APR28,APR$12:APR$42,1))</f>
      </c>
      <c r="APU28" s="126">
        <v>17.24</v>
      </c>
      <c r="APV28" s="126">
        <v>25.24</v>
      </c>
      <c r="APW28" s="126">
        <f>IF((COUNTA(APU$12:APU$42)+COUNTA(APV$12:APV$42)=0),0.6*APU$5,IF(OR(APU28="",APV28=""),0,IF(APU$6=0,IF(APU28&gt;=APU$8,APU$5,IF(APU28&lt;APV28,0,APU$5*(APU28-APV28)/(APU$8-APV28))),IF(APU28&lt;=APU$8,APU$5,IF(APU28&gt;APV28,0,APU$5*(APU28-APV28)/(APU$8-APV28))))))</f>
      </c>
      <c r="APX28" s="126">
        <f>IF(OR(APU28="",APV28=""),0,APU$5)</f>
      </c>
      <c r="APY28" s="125">
        <f>IF(APU$6=0,RANK(APW28,APW$12:APW$42,0),RANK(APW28,APW$12:APW$42,1))</f>
      </c>
      <c r="APZ28" s="126">
        <v>17.24</v>
      </c>
      <c r="AQA28" s="126">
        <v>3.18</v>
      </c>
      <c r="AQB28" s="126">
        <f>IF((COUNTA(APZ$12:APZ$42)+COUNTA(AQA$12:AQA$42)=0),0.6*APZ$5,IF(OR(APZ28="",AQA28=""),0,IF(APZ$6=0,IF(APZ28&gt;=APZ$8,APZ$5,IF(APZ28&lt;AQA28,0,APZ$5*(APZ28-AQA28)/(APZ$8-AQA28))),IF(APZ28&lt;=APZ$8,APZ$5,IF(APZ28&gt;AQA28,0,APZ$5*(APZ28-AQA28)/(APZ$8-AQA28))))))</f>
      </c>
      <c r="AQC28" s="126">
        <f>IF(OR(APZ28="",AQA28=""),0,APZ$5)</f>
      </c>
      <c r="AQD28" s="125">
        <f>IF(APZ$6=0,RANK(AQB28,AQB$12:AQB$42,0),RANK(AQB28,AQB$12:AQB$42,1))</f>
      </c>
      <c r="AQE28" s="126">
        <v>99.65</v>
      </c>
      <c r="AQF28" s="126">
        <v>90.421077</v>
      </c>
      <c r="AQG28" s="126">
        <f>IF((COUNTA(AQE$12:AQE$42)+COUNTA(AQF$12:AQF$42)=0),0.6*AQE$5,IF(OR(AQE28="",AQF28=""),0,IF(AQE$6=0,IF(AQE28&gt;=AQE$8,AQE$5,IF(AQE28&lt;AQF28,0,AQE$5*(AQE28-AQF28)/(AQE$8-AQF28))),IF(AQE28&lt;=AQE$8,AQE$5,IF(AQE28&gt;AQF28,0,AQE$5*(AQE28-AQF28)/(AQE$8-AQF28))))))</f>
      </c>
      <c r="AQH28" s="126">
        <f>IF(OR(AQE28="",AQF28=""),0,AQE$5)</f>
      </c>
      <c r="AQI28" s="125">
        <f>IF(AQE$6=0,RANK(AQG28,AQG$12:AQG$42,0),RANK(AQG28,AQG$12:AQG$42,1))</f>
      </c>
      <c r="AQJ28" s="126">
        <v>99.65</v>
      </c>
      <c r="AQK28" s="126">
        <v>81.772702</v>
      </c>
      <c r="AQL28" s="126">
        <f>IF((COUNTA(AQJ$12:AQJ$42)+COUNTA(AQK$12:AQK$42)=0),0.6*AQJ$5,IF(OR(AQJ28="",AQK28=""),0,IF(AQJ$6=0,IF(AQJ28&gt;=AQJ$8,AQJ$5,IF(AQJ28&lt;AQK28,0,AQJ$5*(AQJ28-AQK28)/(AQJ$8-AQK28))),IF(AQJ28&lt;=AQJ$8,AQJ$5,IF(AQJ28&gt;AQK28,0,AQJ$5*(AQJ28-AQK28)/(AQJ$8-AQK28))))))</f>
      </c>
      <c r="AQM28" s="126">
        <f>IF(OR(AQJ28="",AQK28=""),0,AQJ$5)</f>
      </c>
      <c r="AQN28" s="125">
        <f>IF(AQJ$6=0,RANK(AQL28,AQL$12:AQL$42,0),RANK(AQL28,AQL$12:AQL$42,1))</f>
      </c>
      <c r="AQO28" s="126">
        <v>100</v>
      </c>
      <c r="AQP28"/>
      <c r="AQQ28" s="126">
        <f>IF((COUNTA(AQO$12:AQO$42)+COUNTA(AQP$12:AQP$42)=0),0.6*AQO$5,IF(OR(AQO28="",AQP28=""),0,IF(AQO$6=0,IF(AQO28&gt;=AQO$8,AQO$5,IF(AQO28&lt;AQP28,0,AQO$5*(AQO28-AQP28)/(AQO$8-AQP28))),IF(AQO28&lt;=AQO$8,AQO$5,IF(AQO28&gt;AQP28,0,AQO$5*(AQO28-AQP28)/(AQO$8-AQP28))))))</f>
      </c>
      <c r="AQR28" s="126">
        <f>IF(OR(AQO28="",AQP28=""),0,AQO$5)</f>
      </c>
      <c r="AQS28" s="125">
        <f>IF(AQO$6=0,RANK(AQQ28,AQQ$12:AQQ$42,0),RANK(AQQ28,AQQ$12:AQQ$42,1))</f>
      </c>
      <c r="AQT28" s="126">
        <v>100</v>
      </c>
      <c r="AQU28"/>
      <c r="AQV28" s="126">
        <f>IF((COUNTA(AQT$12:AQT$42)+COUNTA(AQU$12:AQU$42)=0),0.6*AQT$5,IF(OR(AQT28="",AQU28=""),0,IF(AQT$6=0,IF(AQT28&gt;=AQT$8,AQT$5,IF(AQT28&lt;AQU28,0,AQT$5*(AQT28-AQU28)/(AQT$8-AQU28))),IF(AQT28&lt;=AQT$8,AQT$5,IF(AQT28&gt;AQU28,0,AQT$5*(AQT28-AQU28)/(AQT$8-AQU28))))))</f>
      </c>
      <c r="AQW28" s="126">
        <f>IF(OR(AQT28="",AQU28=""),0,AQT$5)</f>
      </c>
      <c r="AQX28" s="125">
        <f>IF(AQT$6=0,RANK(AQV28,AQV$12:AQV$42,0),RANK(AQV28,AQV$12:AQV$42,1))</f>
      </c>
      <c r="AQY28" s="126">
        <v>2.51</v>
      </c>
      <c r="AQZ28" s="126">
        <v>4.72</v>
      </c>
      <c r="ARA28" s="126">
        <f>IF((COUNTA(AQY$12:AQY$42)+COUNTA(AQZ$12:AQZ$42)=0),0.6*AQY$5,IF(OR(AQY28="",AQZ28=""),0,IF(AQY$6=0,IF(AQY28&gt;=AQY$8,AQY$5,IF(AQY28&lt;AQZ28,0,AQY$5*(AQY28-AQZ28)/(AQY$8-AQZ28))),IF(AQY28&lt;=AQY$8,AQY$5,IF(AQY28&gt;AQZ28,0,AQY$5*(AQY28-AQZ28)/(AQY$8-AQZ28))))))</f>
      </c>
      <c r="ARB28" s="126">
        <f>IF(OR(AQY28="",AQZ28=""),0,AQY$5)</f>
      </c>
      <c r="ARC28" s="125">
        <f>IF(AQY$6=0,RANK(ARA28,ARA$12:ARA$42,0),RANK(ARA28,ARA$12:ARA$42,1))</f>
      </c>
      <c r="ARD28" s="126">
        <v>2.51</v>
      </c>
      <c r="ARE28" s="126">
        <v>4.79</v>
      </c>
      <c r="ARF28" s="126">
        <f>IF((COUNTA(ARD$12:ARD$42)+COUNTA(ARE$12:ARE$42)=0),0.6*ARD$5,IF(OR(ARD28="",ARE28=""),0,IF(ARD$6=0,IF(ARD28&gt;=ARD$8,ARD$5,IF(ARD28&lt;ARE28,0,ARD$5*(ARD28-ARE28)/(ARD$8-ARE28))),IF(ARD28&lt;=ARD$8,ARD$5,IF(ARD28&gt;ARE28,0,ARD$5*(ARD28-ARE28)/(ARD$8-ARE28))))))</f>
      </c>
      <c r="ARG28" s="126">
        <f>IF(OR(ARD28="",ARE28=""),0,ARD$5)</f>
      </c>
      <c r="ARH28" s="125">
        <f>IF(ARD$6=0,RANK(ARF28,ARF$12:ARF$42,0),RANK(ARF28,ARF$12:ARF$42,1))</f>
      </c>
      <c r="ARI28" s="126">
        <v>100</v>
      </c>
      <c r="ARJ28"/>
      <c r="ARK28" s="126">
        <f>IF((COUNTA(ARI$12:ARI$42)+COUNTA(ARJ$12:ARJ$42)=0),0.6*ARI$5,IF(OR(ARI28="",ARJ28=""),0,IF(ARI$6=0,IF(ARI28&gt;=ARI$8,ARI$5,IF(ARI28&lt;ARJ28,0,ARI$5*(ARI28-ARJ28)/(ARI$8-ARJ28))),IF(ARI28&lt;=ARI$8,ARI$5,IF(ARI28&gt;ARJ28,0,ARI$5*(ARI28-ARJ28)/(ARI$8-ARJ28))))))</f>
      </c>
      <c r="ARL28" s="126">
        <f>IF(OR(ARI28="",ARJ28=""),0,ARI$5)</f>
      </c>
      <c r="ARM28" s="125">
        <f>IF(ARI$6=0,RANK(ARK28,ARK$12:ARK$42,0),RANK(ARK28,ARK$12:ARK$42,1))</f>
      </c>
      <c r="ARN28" s="126">
        <v>100</v>
      </c>
      <c r="ARO28"/>
      <c r="ARP28" s="126">
        <f>IF((COUNTA(ARN$12:ARN$42)+COUNTA(ARO$12:ARO$42)=0),0.6*ARN$5,IF(OR(ARN28="",ARO28=""),0,IF(ARN$6=0,IF(ARN28&gt;=ARN$8,ARN$5,IF(ARN28&lt;ARO28,0,ARN$5*(ARN28-ARO28)/(ARN$8-ARO28))),IF(ARN28&lt;=ARN$8,ARN$5,IF(ARN28&gt;ARO28,0,ARN$5*(ARN28-ARO28)/(ARN$8-ARO28))))))</f>
      </c>
      <c r="ARQ28" s="126">
        <f>IF(OR(ARN28="",ARO28=""),0,ARN$5)</f>
      </c>
      <c r="ARR28" s="125">
        <f>IF(ARN$6=0,RANK(ARP28,ARP$12:ARP$42,0),RANK(ARP28,ARP$12:ARP$42,1))</f>
      </c>
      <c r="ARS28" s="126">
        <v>100</v>
      </c>
      <c r="ART28" s="126">
        <v>100</v>
      </c>
      <c r="ARU28" s="126">
        <f>IF((COUNTA(ARS$12:ARS$42)+COUNTA(ART$12:ART$42)=0),0.6*ARS$5,IF(OR(ARS28="",ART28=""),0,IF(ARS$6=0,IF(ARS28&gt;=ARS$8,ARS$5,IF(ARS28&lt;ART28,0,ARS$5*(ARS28-ART28)/(ARS$8-ART28))),IF(ARS28&lt;=ARS$8,ARS$5,IF(ARS28&gt;ART28,0,ARS$5*(ARS28-ART28)/(ARS$8-ART28))))))</f>
      </c>
      <c r="ARV28" s="126">
        <f>IF(OR(ARS28="",ART28=""),0,ARS$5)</f>
      </c>
      <c r="ARW28" s="125">
        <f>IF(ARS$6=0,RANK(ARU28,ARU$12:ARU$42,0),RANK(ARU28,ARU$12:ARU$42,1))</f>
      </c>
      <c r="ARX28" s="126">
        <v>100</v>
      </c>
      <c r="ARY28" s="126">
        <v>100</v>
      </c>
      <c r="ARZ28" s="126">
        <f>IF((COUNTA(ARX$12:ARX$42)+COUNTA(ARY$12:ARY$42)=0),0.6*ARX$5,IF(OR(ARX28="",ARY28=""),0,IF(ARX$6=0,IF(ARX28&gt;=ARX$8,ARX$5,IF(ARX28&lt;ARY28,0,ARX$5*(ARX28-ARY28)/(ARX$8-ARY28))),IF(ARX28&lt;=ARX$8,ARX$5,IF(ARX28&gt;ARY28,0,ARX$5*(ARX28-ARY28)/(ARX$8-ARY28))))))</f>
      </c>
      <c r="ASA28" s="126">
        <f>IF(OR(ARX28="",ARY28=""),0,ARX$5)</f>
      </c>
      <c r="ASB28" s="125">
        <f>IF(ARX$6=0,RANK(ARZ28,ARZ$12:ARZ$42,0),RANK(ARZ28,ARZ$12:ARZ$42,1))</f>
      </c>
      <c r="ASC28" s="126">
        <v>1.54</v>
      </c>
      <c r="ASD28" s="126">
        <v>4.43</v>
      </c>
      <c r="ASE28" s="126">
        <f>IF((COUNTA(ASC$12:ASC$42)+COUNTA(ASD$12:ASD$42)=0),0.6*ASC$5,IF(OR(ASC28="",ASD28=""),0,IF(ASC$6=0,IF(ASC28&gt;=ASC$8,ASC$5,IF(ASC28&lt;ASD28,0,ASC$5*(ASC28-ASD28)/(ASC$8-ASD28))),IF(ASC28&lt;=ASC$8,ASC$5,IF(ASC28&gt;ASD28,0,ASC$5*(ASC28-ASD28)/(ASC$8-ASD28))))))</f>
      </c>
      <c r="ASF28" s="126">
        <f>IF(OR(ASC28="",ASD28=""),0,ASC$5)</f>
      </c>
      <c r="ASG28" s="125">
        <f>IF(ASC$6=0,RANK(ASE28,ASE$12:ASE$42,0),RANK(ASE28,ASE$12:ASE$42,1))</f>
      </c>
      <c r="ASH28" s="126">
        <v>1.54</v>
      </c>
      <c r="ASI28" s="126">
        <v>4.4</v>
      </c>
      <c r="ASJ28" s="126">
        <f>IF((COUNTA(ASH$12:ASH$42)+COUNTA(ASI$12:ASI$42)=0),0.6*ASH$5,IF(OR(ASH28="",ASI28=""),0,IF(ASH$6=0,IF(ASH28&gt;=ASH$8,ASH$5,IF(ASH28&lt;ASI28,0,ASH$5*(ASH28-ASI28)/(ASH$8-ASI28))),IF(ASH28&lt;=ASH$8,ASH$5,IF(ASH28&gt;ASI28,0,ASH$5*(ASH28-ASI28)/(ASH$8-ASI28))))))</f>
      </c>
      <c r="ASK28" s="126">
        <f>IF(OR(ASH28="",ASI28=""),0,ASH$5)</f>
      </c>
      <c r="ASL28" s="125">
        <f>IF(ASH$6=0,RANK(ASJ28,ASJ$12:ASJ$42,0),RANK(ASJ28,ASJ$12:ASJ$42,1))</f>
      </c>
      <c r="ASM28" s="126">
        <v>100</v>
      </c>
      <c r="ASN28" s="126">
        <v>100</v>
      </c>
      <c r="ASO28" s="126">
        <f>IF((COUNTA(ASM$12:ASM$42)+COUNTA(ASN$12:ASN$42)=0),0.6*ASM$5,IF(OR(ASM28="",ASN28=""),0,IF(ASM$6=0,IF(ASM28&gt;=ASM$8,ASM$5,IF(ASM28&lt;ASN28,0,ASM$5*(ASM28-ASN28)/(ASM$8-ASN28))),IF(ASM28&lt;=ASM$8,ASM$5,IF(ASM28&gt;ASN28,0,ASM$5*(ASM28-ASN28)/(ASM$8-ASN28))))))</f>
      </c>
      <c r="ASP28" s="126">
        <f>IF(OR(ASM28="",ASN28=""),0,ASM$5)</f>
      </c>
      <c r="ASQ28" s="125">
        <f>IF(ASM$6=0,RANK(ASO28,ASO$12:ASO$42,0),RANK(ASO28,ASO$12:ASO$42,1))</f>
      </c>
      <c r="ASR28" s="126">
        <v>100</v>
      </c>
      <c r="ASS28" s="126">
        <v>100</v>
      </c>
      <c r="AST28" s="126">
        <f>IF((COUNTA(ASR$12:ASR$42)+COUNTA(ASS$12:ASS$42)=0),0.6*ASR$5,IF(OR(ASR28="",ASS28=""),0,IF(ASR$6=0,IF(ASR28&gt;=ASR$8,ASR$5,IF(ASR28&lt;ASS28,0,ASR$5*(ASR28-ASS28)/(ASR$8-ASS28))),IF(ASR28&lt;=ASR$8,ASR$5,IF(ASR28&gt;ASS28,0,ASR$5*(ASR28-ASS28)/(ASR$8-ASS28))))))</f>
      </c>
      <c r="ASU28" s="126">
        <f>IF(OR(ASR28="",ASS28=""),0,ASR$5)</f>
      </c>
      <c r="ASV28" s="125">
        <f>IF(ASR$6=0,RANK(AST28,AST$12:AST$42,0),RANK(AST28,AST$12:AST$42,1))</f>
      </c>
      <c r="ASW28" s="126">
        <v>0.96</v>
      </c>
      <c r="ASX28" s="126">
        <v>1.01</v>
      </c>
      <c r="ASY28" s="126">
        <f>IF((COUNTA(ASW$12:ASW$42)+COUNTA(ASX$12:ASX$42)=0),0.6*ASW$5,IF(OR(ASW28="",ASX28=""),0,IF(ASW$6=0,IF(ASW28&gt;=ASW$8,ASW$5,IF(ASW28&lt;ASX28,0,ASW$5*(ASW28-ASX28)/(ASW$8-ASX28))),IF(ASW28&lt;=ASW$8,ASW$5,IF(ASW28&gt;ASX28,0,ASW$5*(ASW28-ASX28)/(ASW$8-ASX28))))))</f>
      </c>
      <c r="ASZ28" s="126">
        <f>IF(OR(ASW28="",ASX28=""),0,ASW$5)</f>
      </c>
      <c r="ATA28" s="125">
        <f>IF(ASW$6=0,RANK(ASY28,ASY$12:ASY$42,0),RANK(ASY28,ASY$12:ASY$42,1))</f>
      </c>
      <c r="ATB28" s="126">
        <v>0.96</v>
      </c>
      <c r="ATC28" s="126">
        <v>0.98</v>
      </c>
      <c r="ATD28" s="126">
        <f>IF((COUNTA(ATB$12:ATB$42)+COUNTA(ATC$12:ATC$42)=0),0.6*ATB$5,IF(OR(ATB28="",ATC28=""),0,IF(ATB$6=0,IF(ATB28&gt;=ATB$8,ATB$5,IF(ATB28&lt;ATC28,0,ATB$5*(ATB28-ATC28)/(ATB$8-ATC28))),IF(ATB28&lt;=ATB$8,ATB$5,IF(ATB28&gt;ATC28,0,ATB$5*(ATB28-ATC28)/(ATB$8-ATC28))))))</f>
      </c>
      <c r="ATE28" s="126">
        <f>IF(OR(ATB28="",ATC28=""),0,ATB$5)</f>
      </c>
      <c r="ATF28" s="125">
        <f>IF(ATB$6=0,RANK(ATD28,ATD$12:ATD$42,0),RANK(ATD28,ATD$12:ATD$42,1))</f>
      </c>
      <c r="ATG28" s="126">
        <v>0</v>
      </c>
      <c r="ATH28" s="126">
        <v>0</v>
      </c>
      <c r="ATI28" s="126">
        <f>IF((COUNTA(ATG$12:ATG$42)+COUNTA(ATH$12:ATH$42)=0),0.6*ATG$5,IF(OR(ATG28="",ATH28=""),0,IF(ATG$6=0,IF(ATG28&gt;=ATG$8,ATG$5,IF(ATG28&lt;ATH28,0,ATG$5*(ATG28-ATH28)/(ATG$8-ATH28))),IF(ATG28&lt;=ATG$8,ATG$5,IF(ATG28&gt;ATH28,0,ATG$5*(ATG28-ATH28)/(ATG$8-ATH28))))))</f>
      </c>
      <c r="ATJ28" s="126">
        <f>IF(OR(ATG28="",ATH28=""),0,ATG$5)</f>
      </c>
      <c r="ATK28" s="125">
        <f>IF(ATG$6=0,RANK(ATI28,ATI$12:ATI$42,0),RANK(ATI28,ATI$12:ATI$42,1))</f>
      </c>
      <c r="ATL28" s="126">
        <v>0</v>
      </c>
      <c r="ATM28" s="126">
        <v>0</v>
      </c>
      <c r="ATN28" s="126">
        <f>IF((COUNTA(ATL$12:ATL$42)+COUNTA(ATM$12:ATM$42)=0),0.6*ATL$5,IF(OR(ATL28="",ATM28=""),0,IF(ATL$6=0,IF(ATL28&gt;=ATL$8,ATL$5,IF(ATL28&lt;ATM28,0,ATL$5*(ATL28-ATM28)/(ATL$8-ATM28))),IF(ATL28&lt;=ATL$8,ATL$5,IF(ATL28&gt;ATM28,0,ATL$5*(ATL28-ATM28)/(ATL$8-ATM28))))))</f>
      </c>
      <c r="ATO28" s="126">
        <f>IF(OR(ATL28="",ATM28=""),0,ATL$5)</f>
      </c>
      <c r="ATP28" s="125">
        <f>IF(ATL$6=0,RANK(ATN28,ATN$12:ATN$42,0),RANK(ATN28,ATN$12:ATN$42,1))</f>
      </c>
      <c r="ATQ28" s="126">
        <v>50.92494140625</v>
      </c>
      <c r="ATR28" s="126">
        <v>9.223759765625</v>
      </c>
      <c r="ATS28" s="126">
        <f>IF((COUNTA(ATQ$12:ATQ$42)+COUNTA(ATR$12:ATR$42)=0),0.6*ATQ$5,IF(OR(ATQ28="",ATR28=""),0,IF(ATQ$6=0,IF(ATQ28&gt;=ATQ$8,ATQ$5,IF(ATQ28&lt;ATR28,0,ATQ$5*(ATQ28-ATR28)/(ATQ$8-ATR28))),IF(ATQ28&lt;=ATQ$8,ATQ$5,IF(ATQ28&gt;ATR28,0,ATQ$5*(ATQ28-ATR28)/(ATQ$8-ATR28))))))</f>
      </c>
      <c r="ATT28" s="126">
        <f>IF(OR(ATQ28="",ATR28=""),0,ATQ$5)</f>
      </c>
      <c r="ATU28" s="125">
        <f>IF(ATQ$6=0,RANK(ATS28,ATS$12:ATS$42,0),RANK(ATS28,ATS$12:ATS$42,1))</f>
      </c>
      <c r="ATV28" s="126">
        <v>50.92494140625</v>
      </c>
      <c r="ATW28" s="126">
        <v>29.81458984375</v>
      </c>
      <c r="ATX28" s="126">
        <f>IF((COUNTA(ATV$12:ATV$42)+COUNTA(ATW$12:ATW$42)=0),0.6*ATV$5,IF(OR(ATV28="",ATW28=""),0,IF(ATV$6=0,IF(ATV28&gt;=ATV$8,ATV$5,IF(ATV28&lt;ATW28,0,ATV$5*(ATV28-ATW28)/(ATV$8-ATW28))),IF(ATV28&lt;=ATV$8,ATV$5,IF(ATV28&gt;ATW28,0,ATV$5*(ATV28-ATW28)/(ATV$8-ATW28))))))</f>
      </c>
      <c r="ATY28" s="126">
        <f>IF(OR(ATV28="",ATW28=""),0,ATV$5)</f>
      </c>
      <c r="ATZ28" s="125">
        <f>IF(ATV$6=0,RANK(ATX28,ATX$12:ATX$42,0),RANK(ATX28,ATX$12:ATX$42,1))</f>
      </c>
      <c r="AUA28" s="126">
        <v>16.152861328125</v>
      </c>
      <c r="AUB28" s="126">
        <v>2.41189453125</v>
      </c>
      <c r="AUC28" s="126">
        <f>IF((COUNTA(AUA$12:AUA$42)+COUNTA(AUB$12:AUB$42)=0),0.6*AUA$5,IF(OR(AUA28="",AUB28=""),0,IF(AUA$6=0,IF(AUA28&gt;=AUA$8,AUA$5,IF(AUA28&lt;AUB28,0,AUA$5*(AUA28-AUB28)/(AUA$8-AUB28))),IF(AUA28&lt;=AUA$8,AUA$5,IF(AUA28&gt;AUB28,0,AUA$5*(AUA28-AUB28)/(AUA$8-AUB28))))))</f>
      </c>
      <c r="AUD28" s="126">
        <f>IF(OR(AUA28="",AUB28=""),0,AUA$5)</f>
      </c>
      <c r="AUE28" s="125">
        <f>IF(AUA$6=0,RANK(AUC28,AUC$12:AUC$42,0),RANK(AUC28,AUC$12:AUC$42,1))</f>
      </c>
      <c r="AUF28" s="126">
        <v>16.152861328125</v>
      </c>
      <c r="AUG28" s="126">
        <v>1.797109375</v>
      </c>
      <c r="AUH28" s="126">
        <f>IF((COUNTA(AUF$12:AUF$42)+COUNTA(AUG$12:AUG$42)=0),0.6*AUF$5,IF(OR(AUF28="",AUG28=""),0,IF(AUF$6=0,IF(AUF28&gt;=AUF$8,AUF$5,IF(AUF28&lt;AUG28,0,AUF$5*(AUF28-AUG28)/(AUF$8-AUG28))),IF(AUF28&lt;=AUF$8,AUF$5,IF(AUF28&gt;AUG28,0,AUF$5*(AUF28-AUG28)/(AUF$8-AUG28))))))</f>
      </c>
      <c r="AUI28" s="126">
        <f>IF(OR(AUF28="",AUG28=""),0,AUF$5)</f>
      </c>
      <c r="AUJ28" s="125">
        <f>IF(AUF$6=0,RANK(AUH28,AUH$12:AUH$42,0),RANK(AUH28,AUH$12:AUH$42,1))</f>
      </c>
      <c r="AUK28" s="126">
        <v>97.8</v>
      </c>
      <c r="AUL28" s="126">
        <f>IF(COUNTA(AUK$12:AUK$42)=0,0.6*AUK$5,IF(AUK28="",0,IF(AUK$6=0,IF(AUK28&gt;=AUK$8,AUK$5,IF(AUK28&lt;AUK$6,0,0.6*AUK$5+0.4*AUK$5*(AUK28-AUK$7)/(AUK$8-AUK$7))),IF(AUK28&lt;=AUK$8,AUK$5,IF(AUK28&gt;AUK$6,0,0.6*AUK$5+0.4*AUK$5*(AUK28-AUK$7)/(AUK$8-AUK$7))))))</f>
      </c>
      <c r="AUM28" s="126">
        <f>IF(AUK28&lt;&gt;"",AUK$5,0)</f>
      </c>
      <c r="AUN28" s="125">
        <f>IF(AUK$6=0,RANK(AUK28,AUK$12:AUK$42,0),RANK(AUK28,AUK$12:AUK$42,1))</f>
      </c>
      <c r="AUO28"/>
      <c r="AUP28" s="126">
        <f>IF(COUNTA(AUO$12:AUO$42)=0,0.6*AUO$5,IF(AUO28="",0,IF(AUO$6=0,IF(AUO28&gt;=AUO$8,AUO$5,IF(AUO28&lt;AUO$6,0,0.6*AUO$5+0.4*AUO$5*(AUO28-AUO$7)/(AUO$8-AUO$7))),IF(AUO28&lt;=AUO$8,AUO$5,IF(AUO28&gt;AUO$6,0,0.6*AUO$5+0.4*AUO$5*(AUO28-AUO$7)/(AUO$8-AUO$7))))))</f>
      </c>
      <c r="AUQ28" s="126">
        <f>IF(AUO28&lt;&gt;"",AUO$5,0)</f>
      </c>
      <c r="AUR28" s="125">
        <f>IF(AUO$6=0,RANK(AUO28,AUO$12:AUO$42,0),RANK(AUO28,AUO$12:AUO$42,1))</f>
      </c>
      <c r="AUS28"/>
      <c r="AUT28" s="126">
        <f>IF(COUNTA(AUS$12:AUS$42)=0,0.6*AUS$5,IF(AUS28="",0,IF(AUS$6=0,IF(AUS28&gt;=AUS$8,AUS$5,IF(AUS28&lt;AUS$6,0,0.6*AUS$5+0.4*AUS$5*(AUS28-AUS$7)/(AUS$8-AUS$7))),IF(AUS28&lt;=AUS$8,AUS$5,IF(AUS28&gt;AUS$6,0,0.6*AUS$5+0.4*AUS$5*(AUS28-AUS$7)/(AUS$8-AUS$7))))))</f>
      </c>
      <c r="AUU28" s="126">
        <f>IF(AUS28&lt;&gt;"",AUS$5,0)</f>
      </c>
      <c r="AUV28" s="125">
        <f>IF(AUS$6=0,RANK(AUS28,AUS$12:AUS$42,0),RANK(AUS28,AUS$12:AUS$42,1))</f>
      </c>
      <c r="AUW28"/>
      <c r="AUX28" s="126">
        <f>IF(COUNTA(AUW$12:AUW$42)=0,0.6*AUW$5,IF(AUW28="",0,IF(AUW$6=0,IF(AUW28&gt;=AUW$8,AUW$5,IF(AUW28&lt;AUW$6,0,0.6*AUW$5+0.4*AUW$5*(AUW28-AUW$7)/(AUW$8-AUW$7))),IF(AUW28&lt;=AUW$8,AUW$5,IF(AUW28&gt;AUW$6,0,0.6*AUW$5+0.4*AUW$5*(AUW28-AUW$7)/(AUW$8-AUW$7))))))</f>
      </c>
      <c r="AUY28" s="126">
        <f>IF(AUW28&lt;&gt;"",AUW$5,0)</f>
      </c>
      <c r="AUZ28" s="125">
        <f>IF(AUW$6=0,RANK(AUW28,AUW$12:AUW$42,0),RANK(AUW28,AUW$12:AUW$42,1))</f>
      </c>
      <c r="AVA28"/>
      <c r="AVB28" s="126">
        <f>IF(COUNTA(AVA$12:AVA$42)=0,0.6*AVA$5,IF(AVA28="",0,IF(AVA$6=0,IF(AVA28&gt;=AVA$8,AVA$5,IF(AVA28&lt;AVA$6,0,0.6*AVA$5+0.4*AVA$5*(AVA28-AVA$7)/(AVA$8-AVA$7))),IF(AVA28&lt;=AVA$8,AVA$5,IF(AVA28&gt;AVA$6,0,0.6*AVA$5+0.4*AVA$5*(AVA28-AVA$7)/(AVA$8-AVA$7))))))</f>
      </c>
      <c r="AVC28" s="126">
        <f>IF(AVA28&lt;&gt;"",AVA$5,0)</f>
      </c>
      <c r="AVD28" s="125">
        <f>IF(AVA$6=0,RANK(AVA28,AVA$12:AVA$42,0),RANK(AVA28,AVA$12:AVA$42,1))</f>
      </c>
      <c r="AVE28" s="126">
        <v>99.02</v>
      </c>
      <c r="AVF28" s="126">
        <f>IF(COUNTA(AVE$12:AVE$42)=0,0.6*AVE$5,IF(AVE28="",0,IF(AVE$6=0,IF(AVE28&gt;=AVE$8,AVE$5,IF(AVE28&lt;AVE$6,0,0.6*AVE$5+0.4*AVE$5*(AVE28-AVE$7)/(AVE$8-AVE$7))),IF(AVE28&lt;=AVE$8,AVE$5,IF(AVE28&gt;AVE$6,0,0.6*AVE$5+0.4*AVE$5*(AVE28-AVE$7)/(AVE$8-AVE$7))))))</f>
      </c>
      <c r="AVG28" s="126">
        <f>IF(AVE28&lt;&gt;"",AVE$5,0)</f>
      </c>
      <c r="AVH28" s="125">
        <f>IF(AVE$6=0,RANK(AVE28,AVE$12:AVE$42,0),RANK(AVE28,AVE$12:AVE$42,1))</f>
      </c>
      <c r="AVI28" s="126">
        <v>99.78</v>
      </c>
      <c r="AVJ28" s="126">
        <f>IF(COUNTA(AVI$12:AVI$42)=0,0.6*AVI$5,IF(AVI28="",0,IF(AVI$6=0,IF(AVI28&gt;=AVI$8,AVI$5,IF(AVI28&lt;AVI$6,0,0.6*AVI$5+0.4*AVI$5*(AVI28-AVI$7)/(AVI$8-AVI$7))),IF(AVI28&lt;=AVI$8,AVI$5,IF(AVI28&gt;AVI$6,0,0.6*AVI$5+0.4*AVI$5*(AVI28-AVI$7)/(AVI$8-AVI$7))))))</f>
      </c>
      <c r="AVK28" s="126">
        <f>IF(AVI28&lt;&gt;"",AVI$5,0)</f>
      </c>
      <c r="AVL28" s="125">
        <f>IF(AVI$6=0,RANK(AVI28,AVI$12:AVI$42,0),RANK(AVI28,AVI$12:AVI$42,1))</f>
      </c>
      <c r="AVM28" s="126">
        <v>2.44</v>
      </c>
      <c r="AVN28" s="126">
        <f>IF(COUNTA(AVM$12:AVM$42)=0,0.6*AVM$5,IF(AVM28="",0,IF(AVM$6=0,IF(AVM28&gt;=AVM$8,AVM$5,IF(AVM28&lt;AVM$6,0,0.6*AVM$5+0.4*AVM$5*(AVM28-AVM$7)/(AVM$8-AVM$7))),IF(AVM28&lt;=AVM$8,AVM$5,IF(AVM28&gt;AVM$6,0,0.6*AVM$5+0.4*AVM$5*(AVM28-AVM$7)/(AVM$8-AVM$7))))))</f>
      </c>
      <c r="AVO28" s="126">
        <f>IF(AVM28&lt;&gt;"",AVM$5,0)</f>
      </c>
      <c r="AVP28" s="125">
        <f>IF(AVM$6=0,RANK(AVM28,AVM$12:AVM$42,0),RANK(AVM28,AVM$12:AVM$42,1))</f>
      </c>
      <c r="AVQ28" s="126">
        <v>99.09</v>
      </c>
      <c r="AVR28" s="126">
        <f>IF(COUNTA(AVQ$12:AVQ$42)=0,0.6*AVQ$5,IF(AVQ28="",0,IF(AVQ$6=0,IF(AVQ28&gt;=AVQ$8,AVQ$5,IF(AVQ28&lt;AVQ$6,0,0.6*AVQ$5+0.4*AVQ$5*(AVQ28-AVQ$7)/(AVQ$8-AVQ$7))),IF(AVQ28&lt;=AVQ$8,AVQ$5,IF(AVQ28&gt;AVQ$6,0,0.6*AVQ$5+0.4*AVQ$5*(AVQ28-AVQ$7)/(AVQ$8-AVQ$7))))))</f>
      </c>
      <c r="AVS28" s="126">
        <f>IF(AVQ28&lt;&gt;"",AVQ$5,0)</f>
      </c>
      <c r="AVT28" s="125">
        <f>IF(AVQ$6=0,RANK(AVQ28,AVQ$12:AVQ$42,0),RANK(AVQ28,AVQ$12:AVQ$42,1))</f>
      </c>
      <c r="AVU28" s="126">
        <v>99.64</v>
      </c>
      <c r="AVV28" s="126">
        <f>IF(COUNTA(AVU$12:AVU$42)=0,0.6*AVU$5,IF(AVU28="",0,IF(AVU$6=0,IF(AVU28&gt;=AVU$8,AVU$5,IF(AVU28&lt;AVU$6,0,0.6*AVU$5+0.4*AVU$5*(AVU28-AVU$7)/(AVU$8-AVU$7))),IF(AVU28&lt;=AVU$8,AVU$5,IF(AVU28&gt;AVU$6,0,0.6*AVU$5+0.4*AVU$5*(AVU28-AVU$7)/(AVU$8-AVU$7))))))</f>
      </c>
      <c r="AVW28" s="126">
        <f>IF(AVU28&lt;&gt;"",AVU$5,0)</f>
      </c>
      <c r="AVX28" s="125">
        <f>IF(AVU$6=0,RANK(AVU28,AVU$12:AVU$42,0),RANK(AVU28,AVU$12:AVU$42,1))</f>
      </c>
      <c r="AVY28" s="126">
        <v>0.49</v>
      </c>
      <c r="AVZ28" s="126">
        <f>IF(COUNTA(AVY$12:AVY$42)=0,0.6*AVY$5,IF(AVY28="",0,IF(AVY$6=0,IF(AVY28&gt;=AVY$8,AVY$5,IF(AVY28&lt;AVY$6,0,0.6*AVY$5+0.4*AVY$5*(AVY28-AVY$7)/(AVY$8-AVY$7))),IF(AVY28&lt;=AVY$8,AVY$5,IF(AVY28&gt;AVY$6,0,0.6*AVY$5+0.4*AVY$5*(AVY28-AVY$7)/(AVY$8-AVY$7))))))</f>
      </c>
      <c r="AWA28" s="126">
        <f>IF(AVY28&lt;&gt;"",AVY$5,0)</f>
      </c>
      <c r="AWB28" s="125">
        <f>IF(AVY$6=0,RANK(AVY28,AVY$12:AVY$42,0),RANK(AVY28,AVY$12:AVY$42,1))</f>
      </c>
      <c r="AWC28" s="126">
        <v>99.57</v>
      </c>
      <c r="AWD28" s="126">
        <f>IF(COUNTA(AWC$12:AWC$42)=0,0.6*AWC$5,IF(AWC28="",0,IF(AWC$6=0,IF(AWC28&gt;=AWC$8,AWC$5,IF(AWC28&lt;AWC$6,0,0.6*AWC$5+0.4*AWC$5*(AWC28-AWC$7)/(AWC$8-AWC$7))),IF(AWC28&lt;=AWC$8,AWC$5,IF(AWC28&gt;AWC$6,0,0.6*AWC$5+0.4*AWC$5*(AWC28-AWC$7)/(AWC$8-AWC$7))))))</f>
      </c>
      <c r="AWE28" s="126">
        <f>IF(AWC28&lt;&gt;"",AWC$5,0)</f>
      </c>
      <c r="AWF28" s="125">
        <f>IF(AWC$6=0,RANK(AWC28,AWC$12:AWC$42,0),RANK(AWC28,AWC$12:AWC$42,1))</f>
      </c>
      <c r="AWG28" s="126">
        <v>0.71</v>
      </c>
      <c r="AWH28" s="126">
        <f>IF(COUNTA(AWG$12:AWG$42)=0,0.6*AWG$5,IF(AWG28="",0,IF(AWG$6=0,IF(AWG28&gt;=AWG$8,AWG$5,IF(AWG28&lt;AWG$6,0,0.6*AWG$5+0.4*AWG$5*(AWG28-AWG$7)/(AWG$8-AWG$7))),IF(AWG28&lt;=AWG$8,AWG$5,IF(AWG28&gt;AWG$6,0,0.6*AWG$5+0.4*AWG$5*(AWG28-AWG$7)/(AWG$8-AWG$7))))))</f>
      </c>
      <c r="AWI28" s="126">
        <f>IF(AWG28&lt;&gt;"",AWG$5,0)</f>
      </c>
      <c r="AWJ28" s="125">
        <f>IF(AWG$6=0,RANK(AWG28,AWG$12:AWG$42,0),RANK(AWG28,AWG$12:AWG$42,1))</f>
      </c>
      <c r="AWK28" s="126">
        <v>0</v>
      </c>
      <c r="AWL28" s="126">
        <f>IF(COUNTA(AWK$12:AWK$42)=0,0.6*AWK$5,IF(AWK28="",0,IF(AWK$6=0,IF(AWK28&gt;=AWK$8,AWK$5,IF(AWK28&lt;AWK$6,0,0.6*AWK$5+0.4*AWK$5*(AWK28-AWK$7)/(AWK$8-AWK$7))),IF(AWK28&lt;=AWK$8,AWK$5,IF(AWK28&gt;AWK$6,0,0.6*AWK$5+0.4*AWK$5*(AWK28-AWK$7)/(AWK$8-AWK$7))))))</f>
      </c>
      <c r="AWM28" s="126">
        <f>IF(AWK28&lt;&gt;"",AWK$5,0)</f>
      </c>
      <c r="AWN28" s="125">
        <f>IF(AWK$6=0,RANK(AWK28,AWK$12:AWK$42,0),RANK(AWK28,AWK$12:AWK$42,1))</f>
      </c>
      <c r="AWO28" s="126">
        <v>47.5</v>
      </c>
      <c r="AWP28" s="126">
        <f>IF(COUNTA(AWO$12:AWO$42)=0,0.6*AWO$5,IF(AWO28="",0,IF(AWO$6=0,IF(AWO28&gt;=AWO$8,AWO$5,IF(AWO28&lt;AWO$6,0,0.6*AWO$5+0.4*AWO$5*(AWO28-AWO$7)/(AWO$8-AWO$7))),IF(AWO28&lt;=AWO$8,AWO$5,IF(AWO28&gt;AWO$6,0,0.6*AWO$5+0.4*AWO$5*(AWO28-AWO$7)/(AWO$8-AWO$7))))))</f>
      </c>
      <c r="AWQ28" s="126">
        <f>IF(AWO28&lt;&gt;"",AWO$5,0)</f>
      </c>
      <c r="AWR28" s="125">
        <f>IF(AWO$6=0,RANK(AWO28,AWO$12:AWO$42,0),RANK(AWO28,AWO$12:AWO$42,1))</f>
      </c>
      <c r="AWS28" s="126">
        <v>10.68</v>
      </c>
      <c r="AWT28" s="126">
        <f>IF(COUNTA(AWS$12:AWS$42)=0,0.6*AWS$5,IF(AWS28="",0,IF(AWS$6=0,IF(AWS28&gt;=AWS$8,AWS$5,IF(AWS28&lt;AWS$6,0,0.6*AWS$5+0.4*AWS$5*(AWS28-AWS$7)/(AWS$8-AWS$7))),IF(AWS28&lt;=AWS$8,AWS$5,IF(AWS28&gt;AWS$6,0,0.6*AWS$5+0.4*AWS$5*(AWS28-AWS$7)/(AWS$8-AWS$7))))))</f>
      </c>
      <c r="AWU28" s="126">
        <f>IF(AWS28&lt;&gt;"",AWS$5,0)</f>
      </c>
      <c r="AWV28" s="125">
        <f>IF(AWS$6=0,RANK(AWS28,AWS$12:AWS$42,0),RANK(AWS28,AWS$12:AWS$42,1))</f>
      </c>
      <c r="AWW28" s="126">
        <v>94.06</v>
      </c>
      <c r="AWX28" s="126">
        <f>IF(COUNTA(AWW$12:AWW$42)=0,0.6*AWW$5,IF(AWW28="",0,IF(AWW$6=0,IF(AWW28&gt;=AWW$8,AWW$5,IF(AWW28&lt;AWW$6,0,0.6*AWW$5+0.4*AWW$5*(AWW28-AWW$7)/(AWW$8-AWW$7))),IF(AWW28&lt;=AWW$8,AWW$5,IF(AWW28&gt;AWW$6,0,0.6*AWW$5+0.4*AWW$5*(AWW28-AWW$7)/(AWW$8-AWW$7))))))</f>
      </c>
      <c r="AWY28" s="126">
        <f>IF(AWW28&lt;&gt;"",AWW$5,0)</f>
      </c>
      <c r="AWZ28" s="125">
        <f>IF(AWW$6=0,RANK(AWW28,AWW$12:AWW$42,0),RANK(AWW28,AWW$12:AWW$42,1))</f>
      </c>
      <c r="AXA28"/>
      <c r="AXB28" s="126">
        <f>IF(COUNTA(AXA$12:AXA$42)=0,0.6*AXA$5,IF(AXA28="",0,IF(AXA$6=0,IF(AXA28&gt;=AXA$8,AXA$5,IF(AXA28&lt;AXA$6,0,0.6*AXA$5+0.4*AXA$5*(AXA28-AXA$7)/(AXA$8-AXA$7))),IF(AXA28&lt;=AXA$8,AXA$5,IF(AXA28&gt;AXA$6,0,0.6*AXA$5+0.4*AXA$5*(AXA28-AXA$7)/(AXA$8-AXA$7))))))</f>
      </c>
      <c r="AXC28" s="126">
        <f>IF(AXA28&lt;&gt;"",AXA$5,0)</f>
      </c>
      <c r="AXD28" s="125">
        <f>IF(AXA$6=0,RANK(AXA28,AXA$12:AXA$42,0),RANK(AXA28,AXA$12:AXA$42,1))</f>
      </c>
      <c r="AXE28"/>
      <c r="AXF28" s="126">
        <f>IF(COUNTA(AXE$12:AXE$42)=0,0.6*AXE$5,IF(AXE28="",0,IF(AXE$6=0,IF(AXE28&gt;=AXE$8,AXE$5,IF(AXE28&lt;AXE$6,0,0.6*AXE$5+0.4*AXE$5*(AXE28-AXE$7)/(AXE$8-AXE$7))),IF(AXE28&lt;=AXE$8,AXE$5,IF(AXE28&gt;AXE$6,0,0.6*AXE$5+0.4*AXE$5*(AXE28-AXE$7)/(AXE$8-AXE$7))))))</f>
      </c>
      <c r="AXG28" s="126">
        <f>IF(AXE28&lt;&gt;"",AXE$5,0)</f>
      </c>
      <c r="AXH28" s="125">
        <f>IF(AXE$6=0,RANK(AXE28,AXE$12:AXE$42,0),RANK(AXE28,AXE$12:AXE$42,1))</f>
      </c>
      <c r="AXI28"/>
      <c r="AXJ28" s="126">
        <f>IF(COUNTA(AXI$12:AXI$42)=0,0.6*AXI$5,IF(AXI28="",0,IF(AXI$6=0,IF(AXI28&gt;=AXI$8,AXI$5,IF(AXI28&lt;AXI$6,0,0.6*AXI$5+0.4*AXI$5*(AXI28-AXI$7)/(AXI$8-AXI$7))),IF(AXI28&lt;=AXI$8,AXI$5,IF(AXI28&gt;AXI$6,0,0.6*AXI$5+0.4*AXI$5*(AXI28-AXI$7)/(AXI$8-AXI$7))))))</f>
      </c>
      <c r="AXK28" s="126">
        <f>IF(AXI28&lt;&gt;"",AXI$5,0)</f>
      </c>
      <c r="AXL28" s="125">
        <f>IF(AXI$6=0,RANK(AXI28,AXI$12:AXI$42,0),RANK(AXI28,AXI$12:AXI$42,1))</f>
      </c>
      <c r="AXM28"/>
      <c r="AXN28" s="126">
        <f>IF(COUNTA(AXM$12:AXM$42)=0,0.6*AXM$5,IF(AXM28="",0,IF(AXM$6=0,IF(AXM28&gt;=AXM$8,AXM$5,IF(AXM28&lt;AXM$6,0,0.6*AXM$5+0.4*AXM$5*(AXM28-AXM$7)/(AXM$8-AXM$7))),IF(AXM28&lt;=AXM$8,AXM$5,IF(AXM28&gt;AXM$6,0,0.6*AXM$5+0.4*AXM$5*(AXM28-AXM$7)/(AXM$8-AXM$7))))))</f>
      </c>
      <c r="AXO28" s="126">
        <f>IF(AXM28&lt;&gt;"",AXM$5,0)</f>
      </c>
      <c r="AXP28" s="125">
        <f>IF(AXM$6=0,RANK(AXM28,AXM$12:AXM$42,0),RANK(AXM28,AXM$12:AXM$42,1))</f>
      </c>
      <c r="AXQ28"/>
      <c r="AXR28" s="126">
        <f>IF(COUNTA(AXQ$12:AXQ$42)=0,0.6*AXQ$5,IF(AXQ28="",0,IF(AXQ$6=0,IF(AXQ28&gt;=AXQ$8,AXQ$5,IF(AXQ28&lt;AXQ$6,0,0.6*AXQ$5+0.4*AXQ$5*(AXQ28-AXQ$7)/(AXQ$8-AXQ$7))),IF(AXQ28&lt;=AXQ$8,AXQ$5,IF(AXQ28&gt;AXQ$6,0,0.6*AXQ$5+0.4*AXQ$5*(AXQ28-AXQ$7)/(AXQ$8-AXQ$7))))))</f>
      </c>
      <c r="AXS28" s="126">
        <f>IF(AXQ28&lt;&gt;"",AXQ$5,0)</f>
      </c>
      <c r="AXT28" s="125">
        <f>IF(AXQ$6=0,RANK(AXQ28,AXQ$12:AXQ$42,0),RANK(AXQ28,AXQ$12:AXQ$42,1))</f>
      </c>
      <c r="AXU28"/>
      <c r="AXV28" s="126">
        <f>IF(COUNTA(AXU$12:AXU$42)=0,0.6*AXU$5,IF(AXU28="",0,IF(AXU$6=0,IF(AXU28&gt;=AXU$8,AXU$5,IF(AXU28&lt;AXU$6,0,0.6*AXU$5+0.4*AXU$5*(AXU28-AXU$7)/(AXU$8-AXU$7))),IF(AXU28&lt;=AXU$8,AXU$5,IF(AXU28&gt;AXU$6,0,0.6*AXU$5+0.4*AXU$5*(AXU28-AXU$7)/(AXU$8-AXU$7))))))</f>
      </c>
      <c r="AXW28" s="126">
        <f>IF(AXU28&lt;&gt;"",AXU$5,0)</f>
      </c>
      <c r="AXX28" s="125">
        <f>IF(AXU$6=0,RANK(AXU28,AXU$12:AXU$42,0),RANK(AXU28,AXU$12:AXU$42,1))</f>
      </c>
      <c r="AXY28"/>
      <c r="AXZ28" s="126">
        <f>IF(COUNTA(AXY$12:AXY$42)=0,0.6*AXY$5,IF(AXY28="",0,IF(AXY$6=0,IF(AXY28&gt;=AXY$8,AXY$5,IF(AXY28&lt;AXY$6,0,0.6*AXY$5+0.4*AXY$5*(AXY28-AXY$7)/(AXY$8-AXY$7))),IF(AXY28&lt;=AXY$8,AXY$5,IF(AXY28&gt;AXY$6,0,0.6*AXY$5+0.4*AXY$5*(AXY28-AXY$7)/(AXY$8-AXY$7))))))</f>
      </c>
      <c r="AYA28" s="126">
        <f>IF(AXY28&lt;&gt;"",AXY$5,0)</f>
      </c>
      <c r="AYB28" s="125">
        <f>IF(AXY$6=0,RANK(AXY28,AXY$12:AXY$42,0),RANK(AXY28,AXY$12:AXY$42,1))</f>
      </c>
      <c r="AYC28"/>
      <c r="AYD28" s="126">
        <f>IF(COUNTA(AYC$12:AYC$42)=0,0.6*AYC$5,IF(AYC28="",0,IF(AYC$6=0,IF(AYC28&gt;=AYC$8,AYC$5,IF(AYC28&lt;AYC$6,0,0.6*AYC$5+0.4*AYC$5*(AYC28-AYC$7)/(AYC$8-AYC$7))),IF(AYC28&lt;=AYC$8,AYC$5,IF(AYC28&gt;AYC$6,0,0.6*AYC$5+0.4*AYC$5*(AYC28-AYC$7)/(AYC$8-AYC$7))))))</f>
      </c>
      <c r="AYE28" s="126">
        <f>IF(AYC28&lt;&gt;"",AYC$5,0)</f>
      </c>
      <c r="AYF28" s="125">
        <f>IF(AYC$6=0,RANK(AYC28,AYC$12:AYC$42,0),RANK(AYC28,AYC$12:AYC$42,1))</f>
      </c>
      <c r="AYG28"/>
      <c r="AYH28" s="126">
        <f>IF(COUNTA(AYG$12:AYG$42)=0,0.6*AYG$5,IF(AYG28="",0,IF(AYG$6=0,IF(AYG28&gt;=AYG$8,AYG$5,IF(AYG28&lt;AYG$6,0,0.6*AYG$5+0.4*AYG$5*(AYG28-AYG$7)/(AYG$8-AYG$7))),IF(AYG28&lt;=AYG$8,AYG$5,IF(AYG28&gt;AYG$6,0,0.6*AYG$5+0.4*AYG$5*(AYG28-AYG$7)/(AYG$8-AYG$7))))))</f>
      </c>
      <c r="AYI28" s="126">
        <f>IF(AYG28&lt;&gt;"",AYG$5,0)</f>
      </c>
      <c r="AYJ28" s="125">
        <f>IF(AYG$6=0,RANK(AYG28,AYG$12:AYG$42,0),RANK(AYG28,AYG$12:AYG$42,1))</f>
      </c>
      <c r="AYK28"/>
      <c r="AYL28" s="126">
        <f>IF(COUNTA(AYK$12:AYK$42)=0,0.6*AYK$5,IF(AYK28="",0,IF(AYK$6=0,IF(AYK28&gt;=AYK$8,AYK$5,IF(AYK28&lt;AYK$6,0,0.6*AYK$5+0.4*AYK$5*(AYK28-AYK$7)/(AYK$8-AYK$7))),IF(AYK28&lt;=AYK$8,AYK$5,IF(AYK28&gt;AYK$6,0,0.6*AYK$5+0.4*AYK$5*(AYK28-AYK$7)/(AYK$8-AYK$7))))))</f>
      </c>
      <c r="AYM28" s="126">
        <f>IF(AYK28&lt;&gt;"",AYK$5,0)</f>
      </c>
      <c r="AYN28" s="125">
        <f>IF(AYK$6=0,RANK(AYK28,AYK$12:AYK$42,0),RANK(AYK28,AYK$12:AYK$42,1))</f>
      </c>
      <c r="AYO28"/>
      <c r="AYP28" s="126">
        <f>IF(COUNTA(AYO$12:AYO$42)=0,0.6*AYO$5,IF(AYO28="",0,IF(AYO$6=0,IF(AYO28&gt;=AYO$8,AYO$5,IF(AYO28&lt;AYO$6,0,0.6*AYO$5+0.4*AYO$5*(AYO28-AYO$7)/(AYO$8-AYO$7))),IF(AYO28&lt;=AYO$8,AYO$5,IF(AYO28&gt;AYO$6,0,0.6*AYO$5+0.4*AYO$5*(AYO28-AYO$7)/(AYO$8-AYO$7))))))</f>
      </c>
      <c r="AYQ28" s="126">
        <f>IF(AYO28&lt;&gt;"",AYO$5,0)</f>
      </c>
      <c r="AYR28" s="125">
        <f>IF(AYO$6=0,RANK(AYO28,AYO$12:AYO$42,0),RANK(AYO28,AYO$12:AYO$42,1))</f>
      </c>
      <c r="AYS28"/>
      <c r="AYT28" s="126">
        <f>IF(COUNTA(AYS$12:AYS$42)=0,0.6*AYS$5,IF(AYS28="",0,IF(AYS$6=0,IF(AYS28&gt;=AYS$8,AYS$5,IF(AYS28&lt;AYS$6,0,0.6*AYS$5+0.4*AYS$5*(AYS28-AYS$7)/(AYS$8-AYS$7))),IF(AYS28&lt;=AYS$8,AYS$5,IF(AYS28&gt;AYS$6,0,0.6*AYS$5+0.4*AYS$5*(AYS28-AYS$7)/(AYS$8-AYS$7))))))</f>
      </c>
      <c r="AYU28" s="126">
        <f>IF(AYS28&lt;&gt;"",AYS$5,0)</f>
      </c>
      <c r="AYV28" s="125">
        <f>IF(AYS$6=0,RANK(AYS28,AYS$12:AYS$42,0),RANK(AYS28,AYS$12:AYS$42,1))</f>
      </c>
      <c r="AYW28"/>
      <c r="AYX28" s="126">
        <f>IF(COUNTA(AYW$12:AYW$42)=0,0.6*AYW$5,IF(AYW28="",0,IF(AYW$6=0,IF(AYW28&gt;=AYW$8,AYW$5,IF(AYW28&lt;AYW$6,0,0.6*AYW$5+0.4*AYW$5*(AYW28-AYW$7)/(AYW$8-AYW$7))),IF(AYW28&lt;=AYW$8,AYW$5,IF(AYW28&gt;AYW$6,0,0.6*AYW$5+0.4*AYW$5*(AYW28-AYW$7)/(AYW$8-AYW$7))))))</f>
      </c>
      <c r="AYY28" s="126">
        <f>IF(AYW28&lt;&gt;"",AYW$5,0)</f>
      </c>
      <c r="AYZ28" s="125">
        <f>IF(AYW$6=0,RANK(AYW28,AYW$12:AYW$42,0),RANK(AYW28,AYW$12:AYW$42,1))</f>
      </c>
      <c r="AZA28"/>
      <c r="AZB28" s="126">
        <f>IF(COUNTA(AZA$12:AZA$42)=0,0.6*AZA$5,IF(AZA28="",0,IF(AZA$6=0,IF(AZA28&gt;=AZA$8,AZA$5,IF(AZA28&lt;AZA$6,0,0.6*AZA$5+0.4*AZA$5*(AZA28-AZA$7)/(AZA$8-AZA$7))),IF(AZA28&lt;=AZA$8,AZA$5,IF(AZA28&gt;AZA$6,0,0.6*AZA$5+0.4*AZA$5*(AZA28-AZA$7)/(AZA$8-AZA$7))))))</f>
      </c>
      <c r="AZC28" s="126">
        <f>IF(AZA28&lt;&gt;"",AZA$5,0)</f>
      </c>
      <c r="AZD28" s="125">
        <f>IF(AZA$6=0,RANK(AZA28,AZA$12:AZA$42,0),RANK(AZA28,AZA$12:AZA$42,1))</f>
      </c>
      <c r="AZE28"/>
      <c r="AZF28" s="126">
        <f>IF(COUNTA(AZE$12:AZE$42)=0,0.6*AZE$5,IF(AZE28="",0,IF(AZE$6=0,IF(AZE28&gt;=AZE$8,AZE$5,IF(AZE28&lt;AZE$6,0,0.6*AZE$5+0.4*AZE$5*(AZE28-AZE$7)/(AZE$8-AZE$7))),IF(AZE28&lt;=AZE$8,AZE$5,IF(AZE28&gt;AZE$6,0,0.6*AZE$5+0.4*AZE$5*(AZE28-AZE$7)/(AZE$8-AZE$7))))))</f>
      </c>
      <c r="AZG28" s="126">
        <f>IF(AZE28&lt;&gt;"",AZE$5,0)</f>
      </c>
      <c r="AZH28" s="125">
        <f>IF(AZE$6=0,RANK(AZE28,AZE$12:AZE$42,0),RANK(AZE28,AZE$12:AZE$42,1))</f>
      </c>
      <c r="AZI28"/>
      <c r="AZJ28" s="126">
        <f>IF(COUNTA(AZI$12:AZI$42)=0,0.6*AZI$5,IF(AZI28="",0,IF(AZI$6=0,IF(AZI28&gt;=AZI$8,AZI$5,IF(AZI28&lt;AZI$6,0,0.6*AZI$5+0.4*AZI$5*(AZI28-AZI$7)/(AZI$8-AZI$7))),IF(AZI28&lt;=AZI$8,AZI$5,IF(AZI28&gt;AZI$6,0,0.6*AZI$5+0.4*AZI$5*(AZI28-AZI$7)/(AZI$8-AZI$7))))))</f>
      </c>
      <c r="AZK28" s="126">
        <f>IF(AZI28&lt;&gt;"",AZI$5,0)</f>
      </c>
      <c r="AZL28" s="125">
        <f>IF(AZI$6=0,RANK(AZI28,AZI$12:AZI$42,0),RANK(AZI28,AZI$12:AZI$42,1))</f>
      </c>
      <c r="AZM28"/>
      <c r="AZN28" s="126">
        <f>IF(COUNTA(AZM$12:AZM$42)=0,0.6*AZM$5,IF(AZM28="",0,IF(AZM$6=0,IF(AZM28&gt;=AZM$8,AZM$5,IF(AZM28&lt;AZM$6,0,0.6*AZM$5+0.4*AZM$5*(AZM28-AZM$7)/(AZM$8-AZM$7))),IF(AZM28&lt;=AZM$8,AZM$5,IF(AZM28&gt;AZM$6,0,0.6*AZM$5+0.4*AZM$5*(AZM28-AZM$7)/(AZM$8-AZM$7))))))</f>
      </c>
      <c r="AZO28" s="126">
        <f>IF(AZM28&lt;&gt;"",AZM$5,0)</f>
      </c>
      <c r="AZP28" s="125">
        <f>IF(AZM$6=0,RANK(AZM28,AZM$12:AZM$42,0),RANK(AZM28,AZM$12:AZM$42,1))</f>
      </c>
      <c r="AZQ28"/>
      <c r="AZR28" s="126">
        <f>IF(COUNTA(AZQ$12:AZQ$42)=0,0.6*AZQ$5,IF(AZQ28="",0,IF(AZQ$6=0,IF(AZQ28&gt;=AZQ$8,AZQ$5,IF(AZQ28&lt;AZQ$6,0,0.6*AZQ$5+0.4*AZQ$5*(AZQ28-AZQ$7)/(AZQ$8-AZQ$7))),IF(AZQ28&lt;=AZQ$8,AZQ$5,IF(AZQ28&gt;AZQ$6,0,0.6*AZQ$5+0.4*AZQ$5*(AZQ28-AZQ$7)/(AZQ$8-AZQ$7))))))</f>
      </c>
      <c r="AZS28" s="126">
        <f>IF(AZQ28&lt;&gt;"",AZQ$5,0)</f>
      </c>
      <c r="AZT28" s="125">
        <f>IF(AZQ$6=0,RANK(AZQ28,AZQ$12:AZQ$42,0),RANK(AZQ28,AZQ$12:AZQ$42,1))</f>
      </c>
      <c r="AZU28"/>
      <c r="AZV28" s="126">
        <f>IF(COUNTA(AZU$12:AZU$42)=0,0.6*AZU$5,IF(AZU28="",0,IF(AZU$6=0,IF(AZU28&gt;=AZU$8,AZU$5,IF(AZU28&lt;AZU$6,0,0.6*AZU$5+0.4*AZU$5*(AZU28-AZU$7)/(AZU$8-AZU$7))),IF(AZU28&lt;=AZU$8,AZU$5,IF(AZU28&gt;AZU$6,0,0.6*AZU$5+0.4*AZU$5*(AZU28-AZU$7)/(AZU$8-AZU$7))))))</f>
      </c>
      <c r="AZW28" s="126">
        <f>IF(AZU28&lt;&gt;"",AZU$5,0)</f>
      </c>
      <c r="AZX28" s="125">
        <f>IF(AZU$6=0,RANK(AZU28,AZU$12:AZU$42,0),RANK(AZU28,AZU$12:AZU$42,1))</f>
      </c>
      <c r="AZY28"/>
      <c r="AZZ28" s="126">
        <f>IF(COUNTA(AZY$12:AZY$42)=0,0.6*AZY$5,IF(AZY28="",0,IF(AZY$6=0,IF(AZY28&gt;=AZY$8,AZY$5,IF(AZY28&lt;AZY$6,0,0.6*AZY$5+0.4*AZY$5*(AZY28-AZY$7)/(AZY$8-AZY$7))),IF(AZY28&lt;=AZY$8,AZY$5,IF(AZY28&gt;AZY$6,0,0.6*AZY$5+0.4*AZY$5*(AZY28-AZY$7)/(AZY$8-AZY$7))))))</f>
      </c>
      <c r="BAA28" s="126">
        <f>IF(AZY28&lt;&gt;"",AZY$5,0)</f>
      </c>
      <c r="BAB28" s="125">
        <f>IF(AZY$6=0,RANK(AZY28,AZY$12:AZY$42,0),RANK(AZY28,AZY$12:AZY$42,1))</f>
      </c>
      <c r="BAC28"/>
      <c r="BAD28" s="126">
        <f>IF(COUNTA(BAC$12:BAC$42)=0,0.6*BAC$5,IF(BAC28="",0,IF(BAC$6=0,IF(BAC28&gt;=BAC$8,BAC$5,IF(BAC28&lt;BAC$6,0,0.6*BAC$5+0.4*BAC$5*(BAC28-BAC$7)/(BAC$8-BAC$7))),IF(BAC28&lt;=BAC$8,BAC$5,IF(BAC28&gt;BAC$6,0,0.6*BAC$5+0.4*BAC$5*(BAC28-BAC$7)/(BAC$8-BAC$7))))))</f>
      </c>
      <c r="BAE28" s="126">
        <f>IF(BAC28&lt;&gt;"",BAC$5,0)</f>
      </c>
      <c r="BAF28" s="125">
        <f>IF(BAC$6=0,RANK(BAC28,BAC$12:BAC$42,0),RANK(BAC28,BAC$12:BAC$42,1))</f>
      </c>
      <c r="BAG28"/>
      <c r="BAH28" s="126">
        <f>IF(COUNTA(BAG$12:BAG$42)=0,0.6*BAG$5,IF(BAG28="",0,IF(BAG$6=0,IF(BAG28&gt;=BAG$8,BAG$5,IF(BAG28&lt;BAG$6,0,0.6*BAG$5+0.4*BAG$5*(BAG28-BAG$7)/(BAG$8-BAG$7))),IF(BAG28&lt;=BAG$8,BAG$5,IF(BAG28&gt;BAG$6,0,0.6*BAG$5+0.4*BAG$5*(BAG28-BAG$7)/(BAG$8-BAG$7))))))</f>
      </c>
      <c r="BAI28" s="126">
        <f>IF(BAG28&lt;&gt;"",BAG$5,0)</f>
      </c>
      <c r="BAJ28" s="125">
        <f>IF(BAG$6=0,RANK(BAG28,BAG$12:BAG$42,0),RANK(BAG28,BAG$12:BAG$42,1))</f>
      </c>
      <c r="BAK28"/>
      <c r="BAL28" s="126">
        <f>IF(COUNTA(BAK$12:BAK$42)=0,0.6*BAK$5,IF(BAK28="",0,IF(BAK$6=0,IF(BAK28&gt;=BAK$8,BAK$5,IF(BAK28&lt;BAK$6,0,0.6*BAK$5+0.4*BAK$5*(BAK28-BAK$7)/(BAK$8-BAK$7))),IF(BAK28&lt;=BAK$8,BAK$5,IF(BAK28&gt;BAK$6,0,0.6*BAK$5+0.4*BAK$5*(BAK28-BAK$7)/(BAK$8-BAK$7))))))</f>
      </c>
      <c r="BAM28" s="126">
        <f>IF(BAK28&lt;&gt;"",BAK$5,0)</f>
      </c>
      <c r="BAN28" s="125">
        <f>IF(BAK$6=0,RANK(BAK28,BAK$12:BAK$42,0),RANK(BAK28,BAK$12:BAK$42,1))</f>
      </c>
      <c r="BAO28"/>
      <c r="BAP28" s="126">
        <f>IF(COUNTA(BAO$12:BAO$42)=0,0.6*BAO$5,IF(BAO28="",0,IF(BAO$6=0,IF(BAO28&gt;=BAO$8,BAO$5,IF(BAO28&lt;BAO$6,0,0.6*BAO$5+0.4*BAO$5*(BAO28-BAO$7)/(BAO$8-BAO$7))),IF(BAO28&lt;=BAO$8,BAO$5,IF(BAO28&gt;BAO$6,0,0.6*BAO$5+0.4*BAO$5*(BAO28-BAO$7)/(BAO$8-BAO$7))))))</f>
      </c>
      <c r="BAQ28" s="126">
        <f>IF(BAO28&lt;&gt;"",BAO$5,0)</f>
      </c>
      <c r="BAR28" s="125">
        <f>IF(BAO$6=0,RANK(BAO28,BAO$12:BAO$42,0),RANK(BAO28,BAO$12:BAO$42,1))</f>
      </c>
      <c r="BAS28"/>
      <c r="BAT28" s="126">
        <f>IF(COUNTA(BAS$12:BAS$42)=0,0.6*BAS$5,IF(BAS28="",0,IF(BAS$6=0,IF(BAS28&gt;=BAS$8,BAS$5,IF(BAS28&lt;BAS$6,0,0.6*BAS$5+0.4*BAS$5*(BAS28-BAS$7)/(BAS$8-BAS$7))),IF(BAS28&lt;=BAS$8,BAS$5,IF(BAS28&gt;BAS$6,0,0.6*BAS$5+0.4*BAS$5*(BAS28-BAS$7)/(BAS$8-BAS$7))))))</f>
      </c>
      <c r="BAU28" s="126">
        <f>IF(BAS28&lt;&gt;"",BAS$5,0)</f>
      </c>
      <c r="BAV28" s="125">
        <f>IF(BAS$6=0,RANK(BAS28,BAS$12:BAS$42,0),RANK(BAS28,BAS$12:BAS$42,1))</f>
      </c>
      <c r="BAW28"/>
      <c r="BAX28" s="126">
        <f>IF(COUNTA(BAW$12:BAW$42)=0,0.6*BAW$5,IF(BAW28="",0,IF(BAW$6=0,IF(BAW28&gt;=BAW$8,BAW$5,IF(BAW28&lt;BAW$6,0,0.6*BAW$5+0.4*BAW$5*(BAW28-BAW$7)/(BAW$8-BAW$7))),IF(BAW28&lt;=BAW$8,BAW$5,IF(BAW28&gt;BAW$6,0,0.6*BAW$5+0.4*BAW$5*(BAW28-BAW$7)/(BAW$8-BAW$7))))))</f>
      </c>
      <c r="BAY28" s="126">
        <f>IF(BAW28&lt;&gt;"",BAW$5,0)</f>
      </c>
      <c r="BAZ28" s="125">
        <f>IF(BAW$6=0,RANK(BAW28,BAW$12:BAW$42,0),RANK(BAW28,BAW$12:BAW$42,1))</f>
      </c>
      <c r="BBA28"/>
      <c r="BBB28" s="126">
        <f>IF(COUNTA(BBA$12:BBA$42)=0,0.6*BBA$5,IF(BBA28="",0,IF(BBA$6=0,IF(BBA28&gt;=BBA$8,BBA$5,IF(BBA28&lt;BBA$6,0,0.6*BBA$5+0.4*BBA$5*(BBA28-BBA$7)/(BBA$8-BBA$7))),IF(BBA28&lt;=BBA$8,BBA$5,IF(BBA28&gt;BBA$6,0,0.6*BBA$5+0.4*BBA$5*(BBA28-BBA$7)/(BBA$8-BBA$7))))))</f>
      </c>
      <c r="BBC28" s="126">
        <f>IF(BBA28&lt;&gt;"",BBA$5,0)</f>
      </c>
      <c r="BBD28" s="125">
        <f>IF(BBA$6=0,RANK(BBA28,BBA$12:BBA$42,0),RANK(BBA28,BBA$12:BBA$42,1))</f>
      </c>
      <c r="BBE28"/>
      <c r="BBF28" s="126">
        <f>IF(COUNTA(BBE$12:BBE$42)=0,0.6*BBE$5,IF(BBE28="",0,IF(BBE$6=0,IF(BBE28&gt;=BBE$8,BBE$5,IF(BBE28&lt;BBE$6,0,0.6*BBE$5+0.4*BBE$5*(BBE28-BBE$7)/(BBE$8-BBE$7))),IF(BBE28&lt;=BBE$8,BBE$5,IF(BBE28&gt;BBE$6,0,0.6*BBE$5+0.4*BBE$5*(BBE28-BBE$7)/(BBE$8-BBE$7))))))</f>
      </c>
      <c r="BBG28" s="126">
        <f>IF(BBE28&lt;&gt;"",BBE$5,0)</f>
      </c>
      <c r="BBH28" s="125">
        <f>IF(BBE$6=0,RANK(BBE28,BBE$12:BBE$42,0),RANK(BBE28,BBE$12:BBE$42,1))</f>
      </c>
      <c r="BBI28"/>
      <c r="BBJ28" s="126">
        <f>IF(COUNTA(BBI$12:BBI$42)=0,0.6*BBI$5,IF(BBI28="",0,IF(BBI$6=0,IF(BBI28&gt;=BBI$8,BBI$5,IF(BBI28&lt;BBI$6,0,0.6*BBI$5+0.4*BBI$5*(BBI28-BBI$7)/(BBI$8-BBI$7))),IF(BBI28&lt;=BBI$8,BBI$5,IF(BBI28&gt;BBI$6,0,0.6*BBI$5+0.4*BBI$5*(BBI28-BBI$7)/(BBI$8-BBI$7))))))</f>
      </c>
      <c r="BBK28" s="126">
        <f>IF(BBI28&lt;&gt;"",BBI$5,0)</f>
      </c>
      <c r="BBL28" s="125">
        <f>IF(BBI$6=0,RANK(BBI28,BBI$12:BBI$42,0),RANK(BBI28,BBI$12:BBI$42,1))</f>
      </c>
      <c r="BBM28" s="126">
        <v>98.1</v>
      </c>
      <c r="BBN28" s="126">
        <f>IF(COUNTA(BBM$12:BBM$42)=0,0.6*BBM$5,IF(BBM28="",0,IF(BBM$6=0,IF(BBM28&gt;=BBM$8,BBM$5,IF(BBM28&lt;BBM$6,0,0.6*BBM$5+0.4*BBM$5*(BBM28-BBM$7)/(BBM$8-BBM$7))),IF(BBM28&lt;=BBM$8,BBM$5,IF(BBM28&gt;BBM$6,0,0.6*BBM$5+0.4*BBM$5*(BBM28-BBM$7)/(BBM$8-BBM$7))))))</f>
      </c>
      <c r="BBO28" s="126">
        <f>IF(BBM28&lt;&gt;"",BBM$5,0)</f>
      </c>
      <c r="BBP28" s="125">
        <f>IF(BBM$6=0,RANK(BBM28,BBM$12:BBM$42,0),RANK(BBM28,BBM$12:BBM$42,1))</f>
      </c>
      <c r="BBQ28" s="126">
        <v>100</v>
      </c>
      <c r="BBR28" s="126">
        <f>IF(COUNTA(BBQ$12:BBQ$42)=0,0.6*BBQ$5,IF(BBQ28="",0,IF(BBQ$6=0,IF(BBQ28&gt;=BBQ$8,BBQ$5,IF(BBQ28&lt;BBQ$6,0,0.6*BBQ$5+0.4*BBQ$5*(BBQ28-BBQ$7)/(BBQ$8-BBQ$7))),IF(BBQ28&lt;=BBQ$8,BBQ$5,IF(BBQ28&gt;BBQ$6,0,0.6*BBQ$5+0.4*BBQ$5*(BBQ28-BBQ$7)/(BBQ$8-BBQ$7))))))</f>
      </c>
      <c r="BBS28" s="126">
        <f>IF(BBQ28&lt;&gt;"",BBQ$5,0)</f>
      </c>
      <c r="BBT28" s="125">
        <f>IF(BBQ$6=0,RANK(BBQ28,BBQ$12:BBQ$42,0),RANK(BBQ28,BBQ$12:BBQ$42,1))</f>
      </c>
      <c r="BBU28" s="126">
        <v>2.62</v>
      </c>
      <c r="BBV28" s="126">
        <f>IF(COUNTA(BBU$12:BBU$42)=0,0.6*BBU$5,IF(BBU28="",0,IF(BBU$6=0,IF(BBU28&gt;=BBU$8,BBU$5,IF(BBU28&lt;BBU$6,0,0.6*BBU$5+0.4*BBU$5*(BBU28-BBU$7)/(BBU$8-BBU$7))),IF(BBU28&lt;=BBU$8,BBU$5,IF(BBU28&gt;BBU$6,0,0.6*BBU$5+0.4*BBU$5*(BBU28-BBU$7)/(BBU$8-BBU$7))))))</f>
      </c>
      <c r="BBW28" s="126">
        <f>IF(BBU28&lt;&gt;"",BBU$5,0)</f>
      </c>
      <c r="BBX28" s="125">
        <f>IF(BBU$6=0,RANK(BBU28,BBU$12:BBU$42,0),RANK(BBU28,BBU$12:BBU$42,1))</f>
      </c>
      <c r="BBY28" s="126">
        <v>99.05</v>
      </c>
      <c r="BBZ28" s="126">
        <f>IF(COUNTA(BBY$12:BBY$42)=0,0.6*BBY$5,IF(BBY28="",0,IF(BBY$6=0,IF(BBY28&gt;=BBY$8,BBY$5,IF(BBY28&lt;BBY$6,0,0.6*BBY$5+0.4*BBY$5*(BBY28-BBY$7)/(BBY$8-BBY$7))),IF(BBY28&lt;=BBY$8,BBY$5,IF(BBY28&gt;BBY$6,0,0.6*BBY$5+0.4*BBY$5*(BBY28-BBY$7)/(BBY$8-BBY$7))))))</f>
      </c>
      <c r="BCA28" s="126">
        <f>IF(BBY28&lt;&gt;"",BBY$5,0)</f>
      </c>
      <c r="BCB28" s="125">
        <f>IF(BBY$6=0,RANK(BBY28,BBY$12:BBY$42,0),RANK(BBY28,BBY$12:BBY$42,1))</f>
      </c>
      <c r="BCC28" s="126">
        <v>100</v>
      </c>
      <c r="BCD28" s="126">
        <f>IF(COUNTA(BCC$12:BCC$42)=0,0.6*BCC$5,IF(BCC28="",0,IF(BCC$6=0,IF(BCC28&gt;=BCC$8,BCC$5,IF(BCC28&lt;BCC$6,0,0.6*BCC$5+0.4*BCC$5*(BCC28-BCC$7)/(BCC$8-BCC$7))),IF(BCC28&lt;=BCC$8,BCC$5,IF(BCC28&gt;BCC$6,0,0.6*BCC$5+0.4*BCC$5*(BCC28-BCC$7)/(BCC$8-BCC$7))))))</f>
      </c>
      <c r="BCE28" s="126">
        <f>IF(BCC28&lt;&gt;"",BCC$5,0)</f>
      </c>
      <c r="BCF28" s="125">
        <f>IF(BCC$6=0,RANK(BCC28,BCC$12:BCC$42,0),RANK(BCC28,BCC$12:BCC$42,1))</f>
      </c>
      <c r="BCG28" s="126">
        <v>1.54</v>
      </c>
      <c r="BCH28" s="126">
        <f>IF(COUNTA(BCG$12:BCG$42)=0,0.6*BCG$5,IF(BCG28="",0,IF(BCG$6=0,IF(BCG28&gt;=BCG$8,BCG$5,IF(BCG28&lt;BCG$6,0,0.6*BCG$5+0.4*BCG$5*(BCG28-BCG$7)/(BCG$8-BCG$7))),IF(BCG28&lt;=BCG$8,BCG$5,IF(BCG28&gt;BCG$6,0,0.6*BCG$5+0.4*BCG$5*(BCG28-BCG$7)/(BCG$8-BCG$7))))))</f>
      </c>
      <c r="BCI28" s="126">
        <f>IF(BCG28&lt;&gt;"",BCG$5,0)</f>
      </c>
      <c r="BCJ28" s="125">
        <f>IF(BCG$6=0,RANK(BCG28,BCG$12:BCG$42,0),RANK(BCG28,BCG$12:BCG$42,1))</f>
      </c>
      <c r="BCK28" s="126">
        <v>100</v>
      </c>
      <c r="BCL28" s="126">
        <f>IF(COUNTA(BCK$12:BCK$42)=0,0.6*BCK$5,IF(BCK28="",0,IF(BCK$6=0,IF(BCK28&gt;=BCK$8,BCK$5,IF(BCK28&lt;BCK$6,0,0.6*BCK$5+0.4*BCK$5*(BCK28-BCK$7)/(BCK$8-BCK$7))),IF(BCK28&lt;=BCK$8,BCK$5,IF(BCK28&gt;BCK$6,0,0.6*BCK$5+0.4*BCK$5*(BCK28-BCK$7)/(BCK$8-BCK$7))))))</f>
      </c>
      <c r="BCM28" s="126">
        <f>IF(BCK28&lt;&gt;"",BCK$5,0)</f>
      </c>
      <c r="BCN28" s="125">
        <f>IF(BCK$6=0,RANK(BCK28,BCK$12:BCK$42,0),RANK(BCK28,BCK$12:BCK$42,1))</f>
      </c>
      <c r="BCO28" s="126">
        <v>0.26</v>
      </c>
      <c r="BCP28" s="126">
        <f>IF(COUNTA(BCO$12:BCO$42)=0,0.6*BCO$5,IF(BCO28="",0,IF(BCO$6=0,IF(BCO28&gt;=BCO$8,BCO$5,IF(BCO28&lt;BCO$6,0,0.6*BCO$5+0.4*BCO$5*(BCO28-BCO$7)/(BCO$8-BCO$7))),IF(BCO28&lt;=BCO$8,BCO$5,IF(BCO28&gt;BCO$6,0,0.6*BCO$5+0.4*BCO$5*(BCO28-BCO$7)/(BCO$8-BCO$7))))))</f>
      </c>
      <c r="BCQ28" s="126">
        <f>IF(BCO28&lt;&gt;"",BCO$5,0)</f>
      </c>
      <c r="BCR28" s="125">
        <f>IF(BCO$6=0,RANK(BCO28,BCO$12:BCO$42,0),RANK(BCO28,BCO$12:BCO$42,1))</f>
      </c>
      <c r="BCS28" s="126">
        <v>0</v>
      </c>
      <c r="BCT28" s="126">
        <f>IF(COUNTA(BCS$12:BCS$42)=0,0.6*BCS$5,IF(BCS28="",0,IF(BCS$6=0,IF(BCS28&gt;=BCS$8,BCS$5,IF(BCS28&lt;BCS$6,0,0.6*BCS$5+0.4*BCS$5*(BCS28-BCS$7)/(BCS$8-BCS$7))),IF(BCS28&lt;=BCS$8,BCS$5,IF(BCS28&gt;BCS$6,0,0.6*BCS$5+0.4*BCS$5*(BCS28-BCS$7)/(BCS$8-BCS$7))))))</f>
      </c>
      <c r="BCU28" s="126">
        <f>IF(BCS28&lt;&gt;"",BCS$5,0)</f>
      </c>
      <c r="BCV28" s="125">
        <f>IF(BCS$6=0,RANK(BCS28,BCS$12:BCS$42,0),RANK(BCS28,BCS$12:BCS$42,1))</f>
      </c>
      <c r="BCW28" s="126">
        <v>35.82</v>
      </c>
      <c r="BCX28" s="126">
        <f>IF(COUNTA(BCW$12:BCW$42)=0,0.6*BCW$5,IF(BCW28="",0,IF(BCW$6=0,IF(BCW28&gt;=BCW$8,BCW$5,IF(BCW28&lt;BCW$6,0,0.6*BCW$5+0.4*BCW$5*(BCW28-BCW$7)/(BCW$8-BCW$7))),IF(BCW28&lt;=BCW$8,BCW$5,IF(BCW28&gt;BCW$6,0,0.6*BCW$5+0.4*BCW$5*(BCW28-BCW$7)/(BCW$8-BCW$7))))))</f>
      </c>
      <c r="BCY28" s="126">
        <f>IF(BCW28&lt;&gt;"",BCW$5,0)</f>
      </c>
      <c r="BCZ28" s="125">
        <f>IF(BCW$6=0,RANK(BCW28,BCW$12:BCW$42,0),RANK(BCW28,BCW$12:BCW$42,1))</f>
      </c>
      <c r="BDA28" s="126">
        <v>5.5</v>
      </c>
      <c r="BDB28" s="126">
        <f>IF(COUNTA(BDA$12:BDA$42)=0,0.6*BDA$5,IF(BDA28="",0,IF(BDA$6=0,IF(BDA28&gt;=BDA$8,BDA$5,IF(BDA28&lt;BDA$6,0,0.6*BDA$5+0.4*BDA$5*(BDA28-BDA$7)/(BDA$8-BDA$7))),IF(BDA28&lt;=BDA$8,BDA$5,IF(BDA28&gt;BDA$6,0,0.6*BDA$5+0.4*BDA$5*(BDA28-BDA$7)/(BDA$8-BDA$7))))))</f>
      </c>
      <c r="BDC28" s="126">
        <f>IF(BDA28&lt;&gt;"",BDA$5,0)</f>
      </c>
      <c r="BDD28" s="125">
        <f>IF(BDA$6=0,RANK(BDA28,BDA$12:BDA$42,0),RANK(BDA28,BDA$12:BDA$42,1))</f>
      </c>
      <c r="BDE28" s="126">
        <v>98.56</v>
      </c>
      <c r="BDF28" s="126">
        <f>IF(COUNTA(BDE$12:BDE$42)=0,0.6*BDE$5,IF(BDE28="",0,IF(BDE$6=0,IF(BDE28&gt;=BDE$8,BDE$5,IF(BDE28&lt;BDE$6,0,0.6*BDE$5+0.4*BDE$5*(BDE28-BDE$7)/(BDE$8-BDE$7))),IF(BDE28&lt;=BDE$8,BDE$5,IF(BDE28&gt;BDE$6,0,0.6*BDE$5+0.4*BDE$5*(BDE28-BDE$7)/(BDE$8-BDE$7))))))</f>
      </c>
      <c r="BDG28" s="126">
        <f>IF(BDE28&lt;&gt;"",BDE$5,0)</f>
      </c>
      <c r="BDH28" s="125">
        <f>IF(BDE$6=0,RANK(BDE28,BDE$12:BDE$42,0),RANK(BDE28,BDE$12:BDE$42,1))</f>
      </c>
      <c r="BDI28"/>
      <c r="BDJ28" s="126">
        <f>IF(COUNTA(BDI$12:BDI$42)=0,0.6*BDI$5,IF(BDI28="",0,IF(BDI$6=0,IF(BDI28&gt;=BDI$8,BDI$5,IF(BDI28&lt;BDI$6,0,0.6*BDI$5+0.4*BDI$5*(BDI28-BDI$7)/(BDI$8-BDI$7))),IF(BDI28&lt;=BDI$8,BDI$5,IF(BDI28&gt;BDI$6,0,0.6*BDI$5+0.4*BDI$5*(BDI28-BDI$7)/(BDI$8-BDI$7))))))</f>
      </c>
      <c r="BDK28" s="126">
        <f>IF(BDI28&lt;&gt;"",BDI$5,0)</f>
      </c>
      <c r="BDL28" s="125">
        <f>IF(BDI$6=0,RANK(BDI28,BDI$12:BDI$42,0),RANK(BDI28,BDI$12:BDI$42,1))</f>
      </c>
      <c r="BDM28"/>
      <c r="BDN28" s="126">
        <f>IF(COUNTA(BDM$12:BDM$42)=0,0.6*BDM$5,IF(BDM28="",0,IF(BDM$6=0,IF(BDM28&gt;=BDM$8,BDM$5,IF(BDM28&lt;BDM$6,0,0.6*BDM$5+0.4*BDM$5*(BDM28-BDM$7)/(BDM$8-BDM$7))),IF(BDM28&lt;=BDM$8,BDM$5,IF(BDM28&gt;BDM$6,0,0.6*BDM$5+0.4*BDM$5*(BDM28-BDM$7)/(BDM$8-BDM$7))))))</f>
      </c>
      <c r="BDO28" s="126">
        <f>IF(BDM28&lt;&gt;"",BDM$5,0)</f>
      </c>
      <c r="BDP28" s="125">
        <f>IF(BDM$6=0,RANK(BDM28,BDM$12:BDM$42,0),RANK(BDM28,BDM$12:BDM$42,1))</f>
      </c>
      <c r="BDQ28"/>
      <c r="BDR28" s="126">
        <f>IF(COUNTA(BDQ$12:BDQ$42)=0,0.6*BDQ$5,IF(BDQ28="",0,IF(BDQ$6=0,IF(BDQ28&gt;=BDQ$8,BDQ$5,IF(BDQ28&lt;BDQ$6,0,0.6*BDQ$5+0.4*BDQ$5*(BDQ28-BDQ$7)/(BDQ$8-BDQ$7))),IF(BDQ28&lt;=BDQ$8,BDQ$5,IF(BDQ28&gt;BDQ$6,0,0.6*BDQ$5+0.4*BDQ$5*(BDQ28-BDQ$7)/(BDQ$8-BDQ$7))))))</f>
      </c>
      <c r="BDS28" s="126">
        <f>IF(BDQ28&lt;&gt;"",BDQ$5,0)</f>
      </c>
      <c r="BDT28" s="125">
        <f>IF(BDQ$6=0,RANK(BDQ28,BDQ$12:BDQ$42,0),RANK(BDQ28,BDQ$12:BDQ$42,1))</f>
      </c>
      <c r="BDU28"/>
      <c r="BDV28" s="126">
        <f>IF(COUNTA(BDU$12:BDU$42)=0,0.6*BDU$5,IF(BDU28="",0,IF(BDU$6=0,IF(BDU28&gt;=BDU$8,BDU$5,IF(BDU28&lt;BDU$6,0,0.6*BDU$5+0.4*BDU$5*(BDU28-BDU$7)/(BDU$8-BDU$7))),IF(BDU28&lt;=BDU$8,BDU$5,IF(BDU28&gt;BDU$6,0,0.6*BDU$5+0.4*BDU$5*(BDU28-BDU$7)/(BDU$8-BDU$7))))))</f>
      </c>
      <c r="BDW28" s="126">
        <f>IF(BDU28&lt;&gt;"",BDU$5,0)</f>
      </c>
      <c r="BDX28" s="125">
        <f>IF(BDU$6=0,RANK(BDU28,BDU$12:BDU$42,0),RANK(BDU28,BDU$12:BDU$42,1))</f>
      </c>
      <c r="BDY28" s="126">
        <v>99.66</v>
      </c>
      <c r="BDZ28" s="126">
        <f>IF(COUNTA(BDY$12:BDY$42)=0,0.6*BDY$5,IF(BDY28="",0,IF(BDY$6=0,IF(BDY28&gt;=BDY$8,BDY$5,IF(BDY28&lt;BDY$6,0,0.6*BDY$5+0.4*BDY$5*(BDY28-BDY$7)/(BDY$8-BDY$7))),IF(BDY28&lt;=BDY$8,BDY$5,IF(BDY28&gt;BDY$6,0,0.6*BDY$5+0.4*BDY$5*(BDY28-BDY$7)/(BDY$8-BDY$7))))))</f>
      </c>
      <c r="BEA28" s="126">
        <f>IF(BDY28&lt;&gt;"",BDY$5,0)</f>
      </c>
      <c r="BEB28" s="125">
        <f>IF(BDY$6=0,RANK(BDY28,BDY$12:BDY$42,0),RANK(BDY28,BDY$12:BDY$42,1))</f>
      </c>
      <c r="BEC28" s="126">
        <v>100</v>
      </c>
      <c r="BED28" s="126">
        <f>IF(COUNTA(BEC$12:BEC$42)=0,0.6*BEC$5,IF(BEC28="",0,IF(BEC$6=0,IF(BEC28&gt;=BEC$8,BEC$5,IF(BEC28&lt;BEC$6,0,0.6*BEC$5+0.4*BEC$5*(BEC28-BEC$7)/(BEC$8-BEC$7))),IF(BEC28&lt;=BEC$8,BEC$5,IF(BEC28&gt;BEC$6,0,0.6*BEC$5+0.4*BEC$5*(BEC28-BEC$7)/(BEC$8-BEC$7))))))</f>
      </c>
      <c r="BEE28" s="126">
        <f>IF(BEC28&lt;&gt;"",BEC$5,0)</f>
      </c>
      <c r="BEF28" s="125">
        <f>IF(BEC$6=0,RANK(BEC28,BEC$12:BEC$42,0),RANK(BEC28,BEC$12:BEC$42,1))</f>
      </c>
      <c r="BEG28" s="126">
        <v>2.41</v>
      </c>
      <c r="BEH28" s="126">
        <f>IF(COUNTA(BEG$12:BEG$42)=0,0.6*BEG$5,IF(BEG28="",0,IF(BEG$6=0,IF(BEG28&gt;=BEG$8,BEG$5,IF(BEG28&lt;BEG$6,0,0.6*BEG$5+0.4*BEG$5*(BEG28-BEG$7)/(BEG$8-BEG$7))),IF(BEG28&lt;=BEG$8,BEG$5,IF(BEG28&gt;BEG$6,0,0.6*BEG$5+0.4*BEG$5*(BEG28-BEG$7)/(BEG$8-BEG$7))))))</f>
      </c>
      <c r="BEI28" s="126">
        <f>IF(BEG28&lt;&gt;"",BEG$5,0)</f>
      </c>
      <c r="BEJ28" s="125">
        <f>IF(BEG$6=0,RANK(BEG28,BEG$12:BEG$42,0),RANK(BEG28,BEG$12:BEG$42,1))</f>
      </c>
      <c r="BEK28" s="126">
        <v>99.51</v>
      </c>
      <c r="BEL28" s="126">
        <f>IF(COUNTA(BEK$12:BEK$42)=0,0.6*BEK$5,IF(BEK28="",0,IF(BEK$6=0,IF(BEK28&gt;=BEK$8,BEK$5,IF(BEK28&lt;BEK$6,0,0.6*BEK$5+0.4*BEK$5*(BEK28-BEK$7)/(BEK$8-BEK$7))),IF(BEK28&lt;=BEK$8,BEK$5,IF(BEK28&gt;BEK$6,0,0.6*BEK$5+0.4*BEK$5*(BEK28-BEK$7)/(BEK$8-BEK$7))))))</f>
      </c>
      <c r="BEM28" s="126">
        <f>IF(BEK28&lt;&gt;"",BEK$5,0)</f>
      </c>
      <c r="BEN28" s="125">
        <f>IF(BEK$6=0,RANK(BEK28,BEK$12:BEK$42,0),RANK(BEK28,BEK$12:BEK$42,1))</f>
      </c>
      <c r="BEO28" s="126">
        <v>100</v>
      </c>
      <c r="BEP28" s="126">
        <f>IF(COUNTA(BEO$12:BEO$42)=0,0.6*BEO$5,IF(BEO28="",0,IF(BEO$6=0,IF(BEO28&gt;=BEO$8,BEO$5,IF(BEO28&lt;BEO$6,0,0.6*BEO$5+0.4*BEO$5*(BEO28-BEO$7)/(BEO$8-BEO$7))),IF(BEO28&lt;=BEO$8,BEO$5,IF(BEO28&gt;BEO$6,0,0.6*BEO$5+0.4*BEO$5*(BEO28-BEO$7)/(BEO$8-BEO$7))))))</f>
      </c>
      <c r="BEQ28" s="126">
        <f>IF(BEO28&lt;&gt;"",BEO$5,0)</f>
      </c>
      <c r="BER28" s="125">
        <f>IF(BEO$6=0,RANK(BEO28,BEO$12:BEO$42,0),RANK(BEO28,BEO$12:BEO$42,1))</f>
      </c>
      <c r="BES28" s="126">
        <v>2.39</v>
      </c>
      <c r="BET28" s="126">
        <f>IF(COUNTA(BES$12:BES$42)=0,0.6*BES$5,IF(BES28="",0,IF(BES$6=0,IF(BES28&gt;=BES$8,BES$5,IF(BES28&lt;BES$6,0,0.6*BES$5+0.4*BES$5*(BES28-BES$7)/(BES$8-BES$7))),IF(BES28&lt;=BES$8,BES$5,IF(BES28&gt;BES$6,0,0.6*BES$5+0.4*BES$5*(BES28-BES$7)/(BES$8-BES$7))))))</f>
      </c>
      <c r="BEU28" s="126">
        <f>IF(BES28&lt;&gt;"",BES$5,0)</f>
      </c>
      <c r="BEV28" s="125">
        <f>IF(BES$6=0,RANK(BES28,BES$12:BES$42,0),RANK(BES28,BES$12:BES$42,1))</f>
      </c>
      <c r="BEW28" s="126">
        <v>100</v>
      </c>
      <c r="BEX28" s="126">
        <f>IF(COUNTA(BEW$12:BEW$42)=0,0.6*BEW$5,IF(BEW28="",0,IF(BEW$6=0,IF(BEW28&gt;=BEW$8,BEW$5,IF(BEW28&lt;BEW$6,0,0.6*BEW$5+0.4*BEW$5*(BEW28-BEW$7)/(BEW$8-BEW$7))),IF(BEW28&lt;=BEW$8,BEW$5,IF(BEW28&gt;BEW$6,0,0.6*BEW$5+0.4*BEW$5*(BEW28-BEW$7)/(BEW$8-BEW$7))))))</f>
      </c>
      <c r="BEY28" s="126">
        <f>IF(BEW28&lt;&gt;"",BEW$5,0)</f>
      </c>
      <c r="BEZ28" s="125">
        <f>IF(BEW$6=0,RANK(BEW28,BEW$12:BEW$42,0),RANK(BEW28,BEW$12:BEW$42,1))</f>
      </c>
      <c r="BFA28" s="126">
        <v>1.1097</v>
      </c>
      <c r="BFB28" s="126">
        <f>IF(COUNTA(BFA$12:BFA$42)=0,0.6*BFA$5,IF(BFA28="",0,IF(BFA$6=0,IF(BFA28&gt;=BFA$8,BFA$5,IF(BFA28&lt;BFA$6,0,0.6*BFA$5+0.4*BFA$5*(BFA28-BFA$7)/(BFA$8-BFA$7))),IF(BFA28&lt;=BFA$8,BFA$5,IF(BFA28&gt;BFA$6,0,0.6*BFA$5+0.4*BFA$5*(BFA28-BFA$7)/(BFA$8-BFA$7))))))</f>
      </c>
      <c r="BFC28" s="126">
        <f>IF(BFA28&lt;&gt;"",BFA$5,0)</f>
      </c>
      <c r="BFD28" s="125">
        <f>IF(BFA$6=0,RANK(BFA28,BFA$12:BFA$42,0),RANK(BFA28,BFA$12:BFA$42,1))</f>
      </c>
      <c r="BFE28" s="126">
        <v>0</v>
      </c>
      <c r="BFF28" s="126">
        <f>IF(COUNTA(BFE$12:BFE$42)=0,0.6*BFE$5,IF(BFE28="",0,IF(BFE$6=0,IF(BFE28&gt;=BFE$8,BFE$5,IF(BFE28&lt;BFE$6,0,0.6*BFE$5+0.4*BFE$5*(BFE28-BFE$7)/(BFE$8-BFE$7))),IF(BFE28&lt;=BFE$8,BFE$5,IF(BFE28&gt;BFE$6,0,0.6*BFE$5+0.4*BFE$5*(BFE28-BFE$7)/(BFE$8-BFE$7))))))</f>
      </c>
      <c r="BFG28" s="126">
        <f>IF(BFE28&lt;&gt;"",BFE$5,0)</f>
      </c>
      <c r="BFH28" s="125">
        <f>IF(BFE$6=0,RANK(BFE28,BFE$12:BFE$42,0),RANK(BFE28,BFE$12:BFE$42,1))</f>
      </c>
      <c r="BFI28" s="126">
        <v>56.3037109375</v>
      </c>
      <c r="BFJ28" s="126">
        <f>IF(COUNTA(BFI$12:BFI$42)=0,0.6*BFI$5,IF(BFI28="",0,IF(BFI$6=0,IF(BFI28&gt;=BFI$8,BFI$5,IF(BFI28&lt;BFI$6,0,0.6*BFI$5+0.4*BFI$5*(BFI28-BFI$7)/(BFI$8-BFI$7))),IF(BFI28&lt;=BFI$8,BFI$5,IF(BFI28&gt;BFI$6,0,0.6*BFI$5+0.4*BFI$5*(BFI28-BFI$7)/(BFI$8-BFI$7))))))</f>
      </c>
      <c r="BFK28" s="126">
        <f>IF(BFI28&lt;&gt;"",BFI$5,0)</f>
      </c>
      <c r="BFL28" s="125">
        <f>IF(BFI$6=0,RANK(BFI28,BFI$12:BFI$42,0),RANK(BFI28,BFI$12:BFI$42,1))</f>
      </c>
      <c r="BFM28" s="126">
        <v>11.226337890625</v>
      </c>
      <c r="BFN28" s="126">
        <f>IF(COUNTA(BFM$12:BFM$42)=0,0.6*BFM$5,IF(BFM28="",0,IF(BFM$6=0,IF(BFM28&gt;=BFM$8,BFM$5,IF(BFM28&lt;BFM$6,0,0.6*BFM$5+0.4*BFM$5*(BFM28-BFM$7)/(BFM$8-BFM$7))),IF(BFM28&lt;=BFM$8,BFM$5,IF(BFM28&gt;BFM$6,0,0.6*BFM$5+0.4*BFM$5*(BFM28-BFM$7)/(BFM$8-BFM$7))))))</f>
      </c>
      <c r="BFO28" s="126">
        <f>IF(BFM28&lt;&gt;"",BFM$5,0)</f>
      </c>
      <c r="BFP28" s="125">
        <f>IF(BFM$6=0,RANK(BFM28,BFM$12:BFM$42,0),RANK(BFM28,BFM$12:BFM$42,1))</f>
      </c>
      <c r="BFQ28" s="126">
        <v>0.03</v>
      </c>
      <c r="BFR28" s="126">
        <f>IF(COUNTA(BFQ$12:BFQ$42)=0,0.6*BFQ$5,IF(BFQ28="",0,IF(BFQ$6=0,IF(BFQ28&gt;=BFQ$8,BFQ$5,IF(BFQ28&lt;BFQ$6,0,0.6*BFQ$5+0.4*BFQ$5*(BFQ28-BFQ$7)/(BFQ$8-BFQ$7))),IF(BFQ28&lt;=BFQ$8,BFQ$5,IF(BFQ28&gt;BFQ$6,0,0.6*BFQ$5+0.4*BFQ$5*(BFQ28-BFQ$7)/(BFQ$8-BFQ$7))))))</f>
      </c>
      <c r="BFS28" s="126">
        <f>IF(BFQ28&lt;&gt;"",BFQ$5,0)</f>
      </c>
      <c r="BFT28" s="125">
        <f>IF(BFQ$6=0,RANK(BFQ28,BFQ$12:BFQ$42,0),RANK(BFQ28,BFQ$12:BFQ$42,1))</f>
      </c>
      <c r="BFU28" s="126">
        <v>97.16</v>
      </c>
      <c r="BFV28" s="126">
        <f>IF(COUNTA(BFU$12:BFU$42)=0,0.6*BFU$5,IF(BFU28="",0,IF(BFU$6=0,IF(BFU28&gt;=BFU$8,BFU$5,IF(BFU28&lt;BFU$6,0,0.6*BFU$5+0.4*BFU$5*(BFU28-BFU$7)/(BFU$8-BFU$7))),IF(BFU28&lt;=BFU$8,BFU$5,IF(BFU28&gt;BFU$6,0,0.6*BFU$5+0.4*BFU$5*(BFU28-BFU$7)/(BFU$8-BFU$7))))))</f>
      </c>
      <c r="BFW28" s="126">
        <f>IF(BFU28&lt;&gt;"",BFU$5,0)</f>
      </c>
      <c r="BFX28" s="125">
        <f>IF(BFU$6=0,RANK(BFU28,BFU$12:BFU$42,0),RANK(BFU28,BFU$12:BFU$42,1))</f>
      </c>
      <c r="BFY28"/>
      <c r="BFZ28" s="126">
        <f>IF(COUNTA(BFY$12:BFY$42)=0,0.6*BFY$5,IF(BFY28="",0,IF(BFY$6=0,IF(BFY28&gt;=BFY$8,BFY$5,IF(BFY28&lt;BFY$6,0,0.6*BFY$5+0.4*BFY$5*(BFY28-BFY$7)/(BFY$8-BFY$7))),IF(BFY28&lt;=BFY$8,BFY$5,IF(BFY28&gt;BFY$6,0,0.6*BFY$5+0.4*BFY$5*(BFY28-BFY$7)/(BFY$8-BFY$7))))))</f>
      </c>
      <c r="BGA28" s="126">
        <f>IF(BFY28&lt;&gt;"",BFY$5,0)</f>
      </c>
      <c r="BGB28" s="125">
        <f>IF(BFY$6=0,RANK(BFY28,BFY$12:BFY$42,0),RANK(BFY28,BFY$12:BFY$42,1))</f>
      </c>
      <c r="BGC28"/>
      <c r="BGD28" s="126">
        <f>IF(COUNTA(BGC$12:BGC$42)=0,0.6*BGC$5,IF(BGC28="",0,IF(BGC$6=0,IF(BGC28&gt;=BGC$8,BGC$5,IF(BGC28&lt;BGC$6,0,0.6*BGC$5+0.4*BGC$5*(BGC28-BGC$7)/(BGC$8-BGC$7))),IF(BGC28&lt;=BGC$8,BGC$5,IF(BGC28&gt;BGC$6,0,0.6*BGC$5+0.4*BGC$5*(BGC28-BGC$7)/(BGC$8-BGC$7))))))</f>
      </c>
      <c r="BGE28" s="126">
        <f>IF(BGC28&lt;&gt;"",BGC$5,0)</f>
      </c>
      <c r="BGF28" s="125">
        <f>IF(BGC$6=0,RANK(BGC28,BGC$12:BGC$42,0),RANK(BGC28,BGC$12:BGC$42,1))</f>
      </c>
      <c r="BGG28"/>
      <c r="BGH28" s="126">
        <f>IF(COUNTA(BGG$12:BGG$42)=0,0.6*BGG$5,IF(BGG28="",0,IF(BGG$6=0,IF(BGG28&gt;=BGG$8,BGG$5,IF(BGG28&lt;BGG$6,0,0.6*BGG$5+0.4*BGG$5*(BGG28-BGG$7)/(BGG$8-BGG$7))),IF(BGG28&lt;=BGG$8,BGG$5,IF(BGG28&gt;BGG$6,0,0.6*BGG$5+0.4*BGG$5*(BGG28-BGG$7)/(BGG$8-BGG$7))))))</f>
      </c>
      <c r="BGI28" s="126">
        <f>IF(BGG28&lt;&gt;"",BGG$5,0)</f>
      </c>
      <c r="BGJ28" s="125">
        <f>IF(BGG$6=0,RANK(BGG28,BGG$12:BGG$42,0),RANK(BGG28,BGG$12:BGG$42,1))</f>
      </c>
      <c r="BGK28"/>
      <c r="BGL28" s="126">
        <f>IF(COUNTA(BGK$12:BGK$42)=0,0.6*BGK$5,IF(BGK28="",0,IF(BGK$6=0,IF(BGK28&gt;=BGK$8,BGK$5,IF(BGK28&lt;BGK$6,0,0.6*BGK$5+0.4*BGK$5*(BGK28-BGK$7)/(BGK$8-BGK$7))),IF(BGK28&lt;=BGK$8,BGK$5,IF(BGK28&gt;BGK$6,0,0.6*BGK$5+0.4*BGK$5*(BGK28-BGK$7)/(BGK$8-BGK$7))))))</f>
      </c>
      <c r="BGM28" s="126">
        <f>IF(BGK28&lt;&gt;"",BGK$5,0)</f>
      </c>
      <c r="BGN28" s="125">
        <f>IF(BGK$6=0,RANK(BGK28,BGK$12:BGK$42,0),RANK(BGK28,BGK$12:BGK$42,1))</f>
      </c>
      <c r="BGO28" s="126">
        <v>100</v>
      </c>
      <c r="BGP28" s="126">
        <f>IF(COUNTA(BGO$12:BGO$42)=0,0.6*BGO$5,IF(BGO28="",0,IF(BGO$6=0,IF(BGO28&gt;=BGO$8,BGO$5,IF(BGO28&lt;BGO$6,0,0.6*BGO$5+0.4*BGO$5*(BGO28-BGO$7)/(BGO$8-BGO$7))),IF(BGO28&lt;=BGO$8,BGO$5,IF(BGO28&gt;BGO$6,0,0.6*BGO$5+0.4*BGO$5*(BGO28-BGO$7)/(BGO$8-BGO$7))))))</f>
      </c>
      <c r="BGQ28" s="126">
        <f>IF(BGO28&lt;&gt;"",BGO$5,0)</f>
      </c>
      <c r="BGR28" s="125">
        <f>IF(BGO$6=0,RANK(BGO28,BGO$12:BGO$42,0),RANK(BGO28,BGO$12:BGO$42,1))</f>
      </c>
      <c r="BGS28" s="126">
        <v>100</v>
      </c>
      <c r="BGT28" s="126">
        <f>IF(COUNTA(BGS$12:BGS$42)=0,0.6*BGS$5,IF(BGS28="",0,IF(BGS$6=0,IF(BGS28&gt;=BGS$8,BGS$5,IF(BGS28&lt;BGS$6,0,0.6*BGS$5+0.4*BGS$5*(BGS28-BGS$7)/(BGS$8-BGS$7))),IF(BGS28&lt;=BGS$8,BGS$5,IF(BGS28&gt;BGS$6,0,0.6*BGS$5+0.4*BGS$5*(BGS28-BGS$7)/(BGS$8-BGS$7))))))</f>
      </c>
      <c r="BGU28" s="126">
        <f>IF(BGS28&lt;&gt;"",BGS$5,0)</f>
      </c>
      <c r="BGV28" s="125">
        <f>IF(BGS$6=0,RANK(BGS28,BGS$12:BGS$42,0),RANK(BGS28,BGS$12:BGS$42,1))</f>
      </c>
      <c r="BGW28" s="126">
        <v>2.45</v>
      </c>
      <c r="BGX28" s="126">
        <f>IF(COUNTA(BGW$12:BGW$42)=0,0.6*BGW$5,IF(BGW28="",0,IF(BGW$6=0,IF(BGW28&gt;=BGW$8,BGW$5,IF(BGW28&lt;BGW$6,0,0.6*BGW$5+0.4*BGW$5*(BGW28-BGW$7)/(BGW$8-BGW$7))),IF(BGW28&lt;=BGW$8,BGW$5,IF(BGW28&gt;BGW$6,0,0.6*BGW$5+0.4*BGW$5*(BGW28-BGW$7)/(BGW$8-BGW$7))))))</f>
      </c>
      <c r="BGY28" s="126">
        <f>IF(BGW28&lt;&gt;"",BGW$5,0)</f>
      </c>
      <c r="BGZ28" s="125">
        <f>IF(BGW$6=0,RANK(BGW28,BGW$12:BGW$42,0),RANK(BGW28,BGW$12:BGW$42,1))</f>
      </c>
      <c r="BHA28" s="126">
        <v>100</v>
      </c>
      <c r="BHB28" s="126">
        <f>IF(COUNTA(BHA$12:BHA$42)=0,0.6*BHA$5,IF(BHA28="",0,IF(BHA$6=0,IF(BHA28&gt;=BHA$8,BHA$5,IF(BHA28&lt;BHA$6,0,0.6*BHA$5+0.4*BHA$5*(BHA28-BHA$7)/(BHA$8-BHA$7))),IF(BHA28&lt;=BHA$8,BHA$5,IF(BHA28&gt;BHA$6,0,0.6*BHA$5+0.4*BHA$5*(BHA28-BHA$7)/(BHA$8-BHA$7))))))</f>
      </c>
      <c r="BHC28" s="126">
        <f>IF(BHA28&lt;&gt;"",BHA$5,0)</f>
      </c>
      <c r="BHD28" s="125">
        <f>IF(BHA$6=0,RANK(BHA28,BHA$12:BHA$42,0),RANK(BHA28,BHA$12:BHA$42,1))</f>
      </c>
      <c r="BHE28" s="126">
        <v>100</v>
      </c>
      <c r="BHF28" s="126">
        <f>IF(COUNTA(BHE$12:BHE$42)=0,0.6*BHE$5,IF(BHE28="",0,IF(BHE$6=0,IF(BHE28&gt;=BHE$8,BHE$5,IF(BHE28&lt;BHE$6,0,0.6*BHE$5+0.4*BHE$5*(BHE28-BHE$7)/(BHE$8-BHE$7))),IF(BHE28&lt;=BHE$8,BHE$5,IF(BHE28&gt;BHE$6,0,0.6*BHE$5+0.4*BHE$5*(BHE28-BHE$7)/(BHE$8-BHE$7))))))</f>
      </c>
      <c r="BHG28" s="126">
        <f>IF(BHE28&lt;&gt;"",BHE$5,0)</f>
      </c>
      <c r="BHH28" s="125">
        <f>IF(BHE$6=0,RANK(BHE28,BHE$12:BHE$42,0),RANK(BHE28,BHE$12:BHE$42,1))</f>
      </c>
      <c r="BHI28" s="126">
        <v>1.07</v>
      </c>
      <c r="BHJ28" s="126">
        <f>IF(COUNTA(BHI$12:BHI$42)=0,0.6*BHI$5,IF(BHI28="",0,IF(BHI$6=0,IF(BHI28&gt;=BHI$8,BHI$5,IF(BHI28&lt;BHI$6,0,0.6*BHI$5+0.4*BHI$5*(BHI28-BHI$7)/(BHI$8-BHI$7))),IF(BHI28&lt;=BHI$8,BHI$5,IF(BHI28&gt;BHI$6,0,0.6*BHI$5+0.4*BHI$5*(BHI28-BHI$7)/(BHI$8-BHI$7))))))</f>
      </c>
      <c r="BHK28" s="126">
        <f>IF(BHI28&lt;&gt;"",BHI$5,0)</f>
      </c>
      <c r="BHL28" s="125">
        <f>IF(BHI$6=0,RANK(BHI28,BHI$12:BHI$42,0),RANK(BHI28,BHI$12:BHI$42,1))</f>
      </c>
      <c r="BHM28" s="126">
        <v>100</v>
      </c>
      <c r="BHN28" s="126">
        <f>IF(COUNTA(BHM$12:BHM$42)=0,0.6*BHM$5,IF(BHM28="",0,IF(BHM$6=0,IF(BHM28&gt;=BHM$8,BHM$5,IF(BHM28&lt;BHM$6,0,0.6*BHM$5+0.4*BHM$5*(BHM28-BHM$7)/(BHM$8-BHM$7))),IF(BHM28&lt;=BHM$8,BHM$5,IF(BHM28&gt;BHM$6,0,0.6*BHM$5+0.4*BHM$5*(BHM28-BHM$7)/(BHM$8-BHM$7))))))</f>
      </c>
      <c r="BHO28" s="126">
        <f>IF(BHM28&lt;&gt;"",BHM$5,0)</f>
      </c>
      <c r="BHP28" s="125">
        <f>IF(BHM$6=0,RANK(BHM28,BHM$12:BHM$42,0),RANK(BHM28,BHM$12:BHM$42,1))</f>
      </c>
      <c r="BHQ28" s="126">
        <v>0.91</v>
      </c>
      <c r="BHR28" s="126">
        <f>IF(COUNTA(BHQ$12:BHQ$42)=0,0.6*BHQ$5,IF(BHQ28="",0,IF(BHQ$6=0,IF(BHQ28&gt;=BHQ$8,BHQ$5,IF(BHQ28&lt;BHQ$6,0,0.6*BHQ$5+0.4*BHQ$5*(BHQ28-BHQ$7)/(BHQ$8-BHQ$7))),IF(BHQ28&lt;=BHQ$8,BHQ$5,IF(BHQ28&gt;BHQ$6,0,0.6*BHQ$5+0.4*BHQ$5*(BHQ28-BHQ$7)/(BHQ$8-BHQ$7))))))</f>
      </c>
      <c r="BHS28" s="126">
        <f>IF(BHQ28&lt;&gt;"",BHQ$5,0)</f>
      </c>
      <c r="BHT28" s="125">
        <f>IF(BHQ$6=0,RANK(BHQ28,BHQ$12:BHQ$42,0),RANK(BHQ28,BHQ$12:BHQ$42,1))</f>
      </c>
      <c r="BHU28" s="126">
        <v>0.0152601861742713</v>
      </c>
      <c r="BHV28" s="126">
        <f>IF(COUNTA(BHU$12:BHU$42)=0,0.6*BHU$5,IF(BHU28="",0,IF(BHU$6=0,IF(BHU28&gt;=BHU$8,BHU$5,IF(BHU28&lt;BHU$6,0,0.6*BHU$5+0.4*BHU$5*(BHU28-BHU$7)/(BHU$8-BHU$7))),IF(BHU28&lt;=BHU$8,BHU$5,IF(BHU28&gt;BHU$6,0,0.6*BHU$5+0.4*BHU$5*(BHU28-BHU$7)/(BHU$8-BHU$7))))))</f>
      </c>
      <c r="BHW28" s="126">
        <f>IF(BHU28&lt;&gt;"",BHU$5,0)</f>
      </c>
      <c r="BHX28" s="125">
        <f>IF(BHU$6=0,RANK(BHU28,BHU$12:BHU$42,0),RANK(BHU28,BHU$12:BHU$42,1))</f>
      </c>
      <c r="BHY28" s="126">
        <v>56.085927734375</v>
      </c>
      <c r="BHZ28" s="126">
        <f>IF(COUNTA(BHY$12:BHY$42)=0,0.6*BHY$5,IF(BHY28="",0,IF(BHY$6=0,IF(BHY28&gt;=BHY$8,BHY$5,IF(BHY28&lt;BHY$6,0,0.6*BHY$5+0.4*BHY$5*(BHY28-BHY$7)/(BHY$8-BHY$7))),IF(BHY28&lt;=BHY$8,BHY$5,IF(BHY28&gt;BHY$6,0,0.6*BHY$5+0.4*BHY$5*(BHY28-BHY$7)/(BHY$8-BHY$7))))))</f>
      </c>
      <c r="BIA28" s="126">
        <f>IF(BHY28&lt;&gt;"",BHY$5,0)</f>
      </c>
      <c r="BIB28" s="125">
        <f>IF(BHY$6=0,RANK(BHY28,BHY$12:BHY$42,0),RANK(BHY28,BHY$12:BHY$42,1))</f>
      </c>
      <c r="BIC28" s="126">
        <v>26.28673828125</v>
      </c>
      <c r="BID28" s="126">
        <f>IF(COUNTA(BIC$12:BIC$42)=0,0.6*BIC$5,IF(BIC28="",0,IF(BIC$6=0,IF(BIC28&gt;=BIC$8,BIC$5,IF(BIC28&lt;BIC$6,0,0.6*BIC$5+0.4*BIC$5*(BIC28-BIC$7)/(BIC$8-BIC$7))),IF(BIC28&lt;=BIC$8,BIC$5,IF(BIC28&gt;BIC$6,0,0.6*BIC$5+0.4*BIC$5*(BIC28-BIC$7)/(BIC$8-BIC$7))))))</f>
      </c>
      <c r="BIE28" s="126">
        <f>IF(BIC28&lt;&gt;"",BIC$5,0)</f>
      </c>
      <c r="BIF28" s="125">
        <f>IF(BIC$6=0,RANK(BIC28,BIC$12:BIC$42,0),RANK(BIC28,BIC$12:BIC$42,1))</f>
      </c>
      <c r="BIG28"/>
      <c r="BIH28" s="126">
        <f>IF(COUNTA(BIG$12:BIG$42)=0,0.6*BIG$5,IF(BIG28="",0,IF(BIG$6=0,IF(BIG28&gt;=BIG$8,BIG$5,IF(BIG28&lt;BIG$6,0,0.6*BIG$5+0.4*BIG$5*(BIG28-BIG$7)/(BIG$8-BIG$7))),IF(BIG28&lt;=BIG$8,BIG$5,IF(BIG28&gt;BIG$6,0,0.6*BIG$5+0.4*BIG$5*(BIG28-BIG$7)/(BIG$8-BIG$7))))))</f>
      </c>
      <c r="BII28" s="126">
        <f>IF(BIG28&lt;&gt;"",BIG$5,0)</f>
      </c>
      <c r="BIJ28" s="125">
        <f>IF(BIG$6=0,RANK(BIG28,BIG$12:BIG$42,0),RANK(BIG28,BIG$12:BIG$42,1))</f>
      </c>
      <c r="BIK28"/>
      <c r="BIL28" s="126">
        <f>IF(COUNTA(BIK$12:BIK$42)=0,0.6*BIK$5,IF(BIK28="",0,IF(BIK$6=0,IF(BIK28&gt;=BIK$8,BIK$5,IF(BIK28&lt;BIK$6,0,0.6*BIK$5+0.4*BIK$5*(BIK28-BIK$7)/(BIK$8-BIK$7))),IF(BIK28&lt;=BIK$8,BIK$5,IF(BIK28&gt;BIK$6,0,0.6*BIK$5+0.4*BIK$5*(BIK28-BIK$7)/(BIK$8-BIK$7))))))</f>
      </c>
      <c r="BIM28" s="126">
        <f>IF(BIK28&lt;&gt;"",BIK$5,0)</f>
      </c>
      <c r="BIN28" s="125">
        <f>IF(BIK$6=0,RANK(BIK28,BIK$12:BIK$42,0),RANK(BIK28,BIK$12:BIK$42,1))</f>
      </c>
      <c r="BIO28"/>
      <c r="BIP28" s="126">
        <f>IF(COUNTA(BIO$12:BIO$42)=0,0.6*BIO$5,IF(BIO28="",0,IF(BIO$6=0,IF(BIO28&gt;=BIO$8,BIO$5,IF(BIO28&lt;BIO$6,0,0.6*BIO$5+0.4*BIO$5*(BIO28-BIO$7)/(BIO$8-BIO$7))),IF(BIO28&lt;=BIO$8,BIO$5,IF(BIO28&gt;BIO$6,0,0.6*BIO$5+0.4*BIO$5*(BIO28-BIO$7)/(BIO$8-BIO$7))))))</f>
      </c>
      <c r="BIQ28" s="126">
        <f>IF(BIO28&lt;&gt;"",BIO$5,0)</f>
      </c>
      <c r="BIR28" s="125">
        <f>IF(BIO$6=0,RANK(BIO28,BIO$12:BIO$42,0),RANK(BIO28,BIO$12:BIO$42,1))</f>
      </c>
      <c r="BIS28"/>
      <c r="BIT28" s="126">
        <f>IF(COUNTA(BIS$12:BIS$42)=0,0.6*BIS$5,IF(BIS28="",0,IF(BIS$6=0,IF(BIS28&gt;=BIS$8,BIS$5,IF(BIS28&lt;BIS$6,0,0.6*BIS$5+0.4*BIS$5*(BIS28-BIS$7)/(BIS$8-BIS$7))),IF(BIS28&lt;=BIS$8,BIS$5,IF(BIS28&gt;BIS$6,0,0.6*BIS$5+0.4*BIS$5*(BIS28-BIS$7)/(BIS$8-BIS$7))))))</f>
      </c>
      <c r="BIU28" s="126">
        <f>IF(BIS28&lt;&gt;"",BIS$5,0)</f>
      </c>
      <c r="BIV28" s="125">
        <f>IF(BIS$6=0,RANK(BIS28,BIS$12:BIS$42,0),RANK(BIS28,BIS$12:BIS$42,1))</f>
      </c>
      <c r="BIW28"/>
      <c r="BIX28" s="126">
        <f>IF(COUNTA(BIW$12:BIW$42)=0,0.6*BIW$5,IF(BIW28="",0,IF(BIW$6=0,IF(BIW28&gt;=BIW$8,BIW$5,IF(BIW28&lt;BIW$6,0,0.6*BIW$5+0.4*BIW$5*(BIW28-BIW$7)/(BIW$8-BIW$7))),IF(BIW28&lt;=BIW$8,BIW$5,IF(BIW28&gt;BIW$6,0,0.6*BIW$5+0.4*BIW$5*(BIW28-BIW$7)/(BIW$8-BIW$7))))))</f>
      </c>
      <c r="BIY28" s="126">
        <f>IF(BIW28&lt;&gt;"",BIW$5,0)</f>
      </c>
      <c r="BIZ28" s="125">
        <f>IF(BIW$6=0,RANK(BIW28,BIW$12:BIW$42,0),RANK(BIW28,BIW$12:BIW$42,1))</f>
      </c>
      <c r="BJA28"/>
      <c r="BJB28" s="126">
        <f>IF(COUNTA(BJA$12:BJA$42)=0,0.6*BJA$5,IF(BJA28="",0,IF(BJA$6=0,IF(BJA28&gt;=BJA$8,BJA$5,IF(BJA28&lt;BJA$6,0,0.6*BJA$5+0.4*BJA$5*(BJA28-BJA$7)/(BJA$8-BJA$7))),IF(BJA28&lt;=BJA$8,BJA$5,IF(BJA28&gt;BJA$6,0,0.6*BJA$5+0.4*BJA$5*(BJA28-BJA$7)/(BJA$8-BJA$7))))))</f>
      </c>
      <c r="BJC28" s="126">
        <f>IF(BJA28&lt;&gt;"",BJA$5,0)</f>
      </c>
      <c r="BJD28" s="125">
        <f>IF(BJA$6=0,RANK(BJA28,BJA$12:BJA$42,0),RANK(BJA28,BJA$12:BJA$42,1))</f>
      </c>
      <c r="BJE28"/>
      <c r="BJF28" s="126">
        <f>IF(COUNTA(BJE$12:BJE$42)=0,0.6*BJE$5,IF(BJE28="",0,IF(BJE$6=0,IF(BJE28&gt;=BJE$8,BJE$5,IF(BJE28&lt;BJE$6,0,0.6*BJE$5+0.4*BJE$5*(BJE28-BJE$7)/(BJE$8-BJE$7))),IF(BJE28&lt;=BJE$8,BJE$5,IF(BJE28&gt;BJE$6,0,0.6*BJE$5+0.4*BJE$5*(BJE28-BJE$7)/(BJE$8-BJE$7))))))</f>
      </c>
      <c r="BJG28" s="126">
        <f>IF(BJE28&lt;&gt;"",BJE$5,0)</f>
      </c>
      <c r="BJH28" s="125">
        <f>IF(BJE$6=0,RANK(BJE28,BJE$12:BJE$42,0),RANK(BJE28,BJE$12:BJE$42,1))</f>
      </c>
      <c r="BJI28"/>
      <c r="BJJ28" s="126">
        <f>IF(COUNTA(BJI$12:BJI$42)=0,0.6*BJI$5,IF(BJI28="",0,IF(BJI$6=0,IF(BJI28&gt;=BJI$8,BJI$5,IF(BJI28&lt;BJI$6,0,0.6*BJI$5+0.4*BJI$5*(BJI28-BJI$7)/(BJI$8-BJI$7))),IF(BJI28&lt;=BJI$8,BJI$5,IF(BJI28&gt;BJI$6,0,0.6*BJI$5+0.4*BJI$5*(BJI28-BJI$7)/(BJI$8-BJI$7))))))</f>
      </c>
      <c r="BJK28" s="126">
        <f>IF(BJI28&lt;&gt;"",BJI$5,0)</f>
      </c>
      <c r="BJL28" s="125">
        <f>IF(BJI$6=0,RANK(BJI28,BJI$12:BJI$42,0),RANK(BJI28,BJI$12:BJI$42,1))</f>
      </c>
      <c r="BJM28"/>
      <c r="BJN28" s="126">
        <f>IF(COUNTA(BJM$12:BJM$42)=0,0.6*BJM$5,IF(BJM28="",0,IF(BJM$6=0,IF(BJM28&gt;=BJM$8,BJM$5,IF(BJM28&lt;BJM$6,0,0.6*BJM$5+0.4*BJM$5*(BJM28-BJM$7)/(BJM$8-BJM$7))),IF(BJM28&lt;=BJM$8,BJM$5,IF(BJM28&gt;BJM$6,0,0.6*BJM$5+0.4*BJM$5*(BJM28-BJM$7)/(BJM$8-BJM$7))))))</f>
      </c>
      <c r="BJO28" s="126">
        <f>IF(BJM28&lt;&gt;"",BJM$5,0)</f>
      </c>
      <c r="BJP28" s="125">
        <f>IF(BJM$6=0,RANK(BJM28,BJM$12:BJM$42,0),RANK(BJM28,BJM$12:BJM$42,1))</f>
      </c>
      <c r="BJQ28"/>
      <c r="BJR28" s="126">
        <f>IF(COUNTA(BJQ$12:BJQ$42)=0,0.6*BJQ$5,IF(BJQ28="",0,IF(BJQ$6=0,IF(BJQ28&gt;=BJQ$8,BJQ$5,IF(BJQ28&lt;BJQ$6,0,0.6*BJQ$5+0.4*BJQ$5*(BJQ28-BJQ$7)/(BJQ$8-BJQ$7))),IF(BJQ28&lt;=BJQ$8,BJQ$5,IF(BJQ28&gt;BJQ$6,0,0.6*BJQ$5+0.4*BJQ$5*(BJQ28-BJQ$7)/(BJQ$8-BJQ$7))))))</f>
      </c>
      <c r="BJS28" s="126">
        <f>IF(BJQ28&lt;&gt;"",BJQ$5,0)</f>
      </c>
      <c r="BJT28" s="125">
        <f>IF(BJQ$6=0,RANK(BJQ28,BJQ$12:BJQ$42,0),RANK(BJQ28,BJQ$12:BJQ$42,1))</f>
      </c>
      <c r="BJU28"/>
      <c r="BJV28" s="126">
        <f>IF(COUNTA(BJU$12:BJU$42)=0,0.6*BJU$5,IF(BJU28="",0,IF(BJU$6=0,IF(BJU28&gt;=BJU$8,BJU$5,IF(BJU28&lt;BJU$6,0,0.6*BJU$5+0.4*BJU$5*(BJU28-BJU$7)/(BJU$8-BJU$7))),IF(BJU28&lt;=BJU$8,BJU$5,IF(BJU28&gt;BJU$6,0,0.6*BJU$5+0.4*BJU$5*(BJU28-BJU$7)/(BJU$8-BJU$7))))))</f>
      </c>
      <c r="BJW28" s="126">
        <f>IF(BJU28&lt;&gt;"",BJU$5,0)</f>
      </c>
      <c r="BJX28" s="125">
        <f>IF(BJU$6=0,RANK(BJU28,BJU$12:BJU$42,0),RANK(BJU28,BJU$12:BJU$42,1))</f>
      </c>
      <c r="BJY28" s="126">
        <v>96.96</v>
      </c>
      <c r="BJZ28" s="126">
        <f>IF(COUNTA(BJY$12:BJY$42)=0,0.6*BJY$5,IF(BJY28="",0,IF(BJY$6=0,IF(BJY28&gt;=BJY$8,BJY$5,IF(BJY28&lt;BJY$6,0,0.6*BJY$5+0.4*BJY$5*(BJY28-BJY$7)/(BJY$8-BJY$7))),IF(BJY28&lt;=BJY$8,BJY$5,IF(BJY28&gt;BJY$6,0,0.6*BJY$5+0.4*BJY$5*(BJY28-BJY$7)/(BJY$8-BJY$7))))))</f>
      </c>
      <c r="BKA28" s="126">
        <f>IF(BJY28&lt;&gt;"",BJY$5,0)</f>
      </c>
      <c r="BKB28" s="125">
        <f>IF(BJY$6=0,RANK(BJY28,BJY$12:BJY$42,0),RANK(BJY28,BJY$12:BJY$42,1))</f>
      </c>
      <c r="BKC28"/>
      <c r="BKD28" s="126">
        <f>IF(COUNTA(BKC$12:BKC$42)=0,0.6*BKC$5,IF(BKC28="",0,IF(BKC$6=0,IF(BKC28&gt;=BKC$8,BKC$5,IF(BKC28&lt;BKC$6,0,0.6*BKC$5+0.4*BKC$5*(BKC28-BKC$7)/(BKC$8-BKC$7))),IF(BKC28&lt;=BKC$8,BKC$5,IF(BKC28&gt;BKC$6,0,0.6*BKC$5+0.4*BKC$5*(BKC28-BKC$7)/(BKC$8-BKC$7))))))</f>
      </c>
      <c r="BKE28" s="126">
        <f>IF(BKC28&lt;&gt;"",BKC$5,0)</f>
      </c>
      <c r="BKF28" s="125">
        <f>IF(BKC$6=0,RANK(BKC28,BKC$12:BKC$42,0),RANK(BKC28,BKC$12:BKC$42,1))</f>
      </c>
      <c r="BKG28"/>
      <c r="BKH28" s="126">
        <f>IF(COUNTA(BKG$12:BKG$42)=0,0.6*BKG$5,IF(BKG28="",0,IF(BKG$6=0,IF(BKG28&gt;=BKG$8,BKG$5,IF(BKG28&lt;BKG$6,0,0.6*BKG$5+0.4*BKG$5*(BKG28-BKG$7)/(BKG$8-BKG$7))),IF(BKG28&lt;=BKG$8,BKG$5,IF(BKG28&gt;BKG$6,0,0.6*BKG$5+0.4*BKG$5*(BKG28-BKG$7)/(BKG$8-BKG$7))))))</f>
      </c>
      <c r="BKI28" s="126">
        <f>IF(BKG28&lt;&gt;"",BKG$5,0)</f>
      </c>
      <c r="BKJ28" s="125">
        <f>IF(BKG$6=0,RANK(BKG28,BKG$12:BKG$42,0),RANK(BKG28,BKG$12:BKG$42,1))</f>
      </c>
      <c r="BKK28"/>
      <c r="BKL28" s="126">
        <f>IF(COUNTA(BKK$12:BKK$42)=0,0.6*BKK$5,IF(BKK28="",0,IF(BKK$6=0,IF(BKK28&gt;=BKK$8,BKK$5,IF(BKK28&lt;BKK$6,0,0.6*BKK$5+0.4*BKK$5*(BKK28-BKK$7)/(BKK$8-BKK$7))),IF(BKK28&lt;=BKK$8,BKK$5,IF(BKK28&gt;BKK$6,0,0.6*BKK$5+0.4*BKK$5*(BKK28-BKK$7)/(BKK$8-BKK$7))))))</f>
      </c>
      <c r="BKM28" s="126">
        <f>IF(BKK28&lt;&gt;"",BKK$5,0)</f>
      </c>
      <c r="BKN28" s="125">
        <f>IF(BKK$6=0,RANK(BKK28,BKK$12:BKK$42,0),RANK(BKK28,BKK$12:BKK$42,1))</f>
      </c>
      <c r="BKO28" s="126">
        <v>99.560228</v>
      </c>
      <c r="BKP28" s="126">
        <f>IF(COUNTA(BKO$12:BKO$42)=0,0.6*BKO$5,IF(BKO28="",0,IF(BKO$6=0,IF(BKO28&gt;=BKO$8,BKO$5,IF(BKO28&lt;BKO$6,0,0.6*BKO$5+0.4*BKO$5*(BKO28-BKO$7)/(BKO$8-BKO$7))),IF(BKO28&lt;=BKO$8,BKO$5,IF(BKO28&gt;BKO$6,0,0.6*BKO$5+0.4*BKO$5*(BKO28-BKO$7)/(BKO$8-BKO$7))))))</f>
      </c>
      <c r="BKQ28" s="126">
        <f>IF(BKO28&lt;&gt;"",BKO$5,0)</f>
      </c>
      <c r="BKR28" s="125">
        <f>IF(BKO$6=0,RANK(BKO28,BKO$12:BKO$42,0),RANK(BKO28,BKO$12:BKO$42,1))</f>
      </c>
      <c r="BKS28" s="126">
        <v>99.74</v>
      </c>
      <c r="BKT28" s="126">
        <f>IF(COUNTA(BKS$12:BKS$42)=0,0.6*BKS$5,IF(BKS28="",0,IF(BKS$6=0,IF(BKS28&gt;=BKS$8,BKS$5,IF(BKS28&lt;BKS$6,0,0.6*BKS$5+0.4*BKS$5*(BKS28-BKS$7)/(BKS$8-BKS$7))),IF(BKS28&lt;=BKS$8,BKS$5,IF(BKS28&gt;BKS$6,0,0.6*BKS$5+0.4*BKS$5*(BKS28-BKS$7)/(BKS$8-BKS$7))))))</f>
      </c>
      <c r="BKU28" s="126">
        <f>IF(BKS28&lt;&gt;"",BKS$5,0)</f>
      </c>
      <c r="BKV28" s="125">
        <f>IF(BKS$6=0,RANK(BKS28,BKS$12:BKS$42,0),RANK(BKS28,BKS$12:BKS$42,1))</f>
      </c>
      <c r="BKW28" s="126">
        <v>2.37</v>
      </c>
      <c r="BKX28" s="126">
        <f>IF(COUNTA(BKW$12:BKW$42)=0,0.6*BKW$5,IF(BKW28="",0,IF(BKW$6=0,IF(BKW28&gt;=BKW$8,BKW$5,IF(BKW28&lt;BKW$6,0,0.6*BKW$5+0.4*BKW$5*(BKW28-BKW$7)/(BKW$8-BKW$7))),IF(BKW28&lt;=BKW$8,BKW$5,IF(BKW28&gt;BKW$6,0,0.6*BKW$5+0.4*BKW$5*(BKW28-BKW$7)/(BKW$8-BKW$7))))))</f>
      </c>
      <c r="BKY28" s="126">
        <f>IF(BKW28&lt;&gt;"",BKW$5,0)</f>
      </c>
      <c r="BKZ28" s="125">
        <f>IF(BKW$6=0,RANK(BKW28,BKW$12:BKW$42,0),RANK(BKW28,BKW$12:BKW$42,1))</f>
      </c>
      <c r="BLA28" s="126">
        <v>99.04</v>
      </c>
      <c r="BLB28" s="126">
        <f>IF(COUNTA(BLA$12:BLA$42)=0,0.6*BLA$5,IF(BLA28="",0,IF(BLA$6=0,IF(BLA28&gt;=BLA$8,BLA$5,IF(BLA28&lt;BLA$6,0,0.6*BLA$5+0.4*BLA$5*(BLA28-BLA$7)/(BLA$8-BLA$7))),IF(BLA28&lt;=BLA$8,BLA$5,IF(BLA28&gt;BLA$6,0,0.6*BLA$5+0.4*BLA$5*(BLA28-BLA$7)/(BLA$8-BLA$7))))))</f>
      </c>
      <c r="BLC28" s="126">
        <f>IF(BLA28&lt;&gt;"",BLA$5,0)</f>
      </c>
      <c r="BLD28" s="125">
        <f>IF(BLA$6=0,RANK(BLA28,BLA$12:BLA$42,0),RANK(BLA28,BLA$12:BLA$42,1))</f>
      </c>
      <c r="BLE28" s="126">
        <v>98.97</v>
      </c>
      <c r="BLF28" s="126">
        <f>IF(COUNTA(BLE$12:BLE$42)=0,0.6*BLE$5,IF(BLE28="",0,IF(BLE$6=0,IF(BLE28&gt;=BLE$8,BLE$5,IF(BLE28&lt;BLE$6,0,0.6*BLE$5+0.4*BLE$5*(BLE28-BLE$7)/(BLE$8-BLE$7))),IF(BLE28&lt;=BLE$8,BLE$5,IF(BLE28&gt;BLE$6,0,0.6*BLE$5+0.4*BLE$5*(BLE28-BLE$7)/(BLE$8-BLE$7))))))</f>
      </c>
      <c r="BLG28" s="126">
        <f>IF(BLE28&lt;&gt;"",BLE$5,0)</f>
      </c>
      <c r="BLH28" s="125">
        <f>IF(BLE$6=0,RANK(BLE28,BLE$12:BLE$42,0),RANK(BLE28,BLE$12:BLE$42,1))</f>
      </c>
      <c r="BLI28" s="126">
        <v>1.12</v>
      </c>
      <c r="BLJ28" s="126">
        <f>IF(COUNTA(BLI$12:BLI$42)=0,0.6*BLI$5,IF(BLI28="",0,IF(BLI$6=0,IF(BLI28&gt;=BLI$8,BLI$5,IF(BLI28&lt;BLI$6,0,0.6*BLI$5+0.4*BLI$5*(BLI28-BLI$7)/(BLI$8-BLI$7))),IF(BLI28&lt;=BLI$8,BLI$5,IF(BLI28&gt;BLI$6,0,0.6*BLI$5+0.4*BLI$5*(BLI28-BLI$7)/(BLI$8-BLI$7))))))</f>
      </c>
      <c r="BLK28" s="126">
        <f>IF(BLI28&lt;&gt;"",BLI$5,0)</f>
      </c>
      <c r="BLL28" s="125">
        <f>IF(BLI$6=0,RANK(BLI28,BLI$12:BLI$42,0),RANK(BLI28,BLI$12:BLI$42,1))</f>
      </c>
      <c r="BLM28" s="126">
        <v>100</v>
      </c>
      <c r="BLN28" s="126">
        <f>IF(COUNTA(BLM$12:BLM$42)=0,0.6*BLM$5,IF(BLM28="",0,IF(BLM$6=0,IF(BLM28&gt;=BLM$8,BLM$5,IF(BLM28&lt;BLM$6,0,0.6*BLM$5+0.4*BLM$5*(BLM28-BLM$7)/(BLM$8-BLM$7))),IF(BLM28&lt;=BLM$8,BLM$5,IF(BLM28&gt;BLM$6,0,0.6*BLM$5+0.4*BLM$5*(BLM28-BLM$7)/(BLM$8-BLM$7))))))</f>
      </c>
      <c r="BLO28" s="126">
        <f>IF(BLM28&lt;&gt;"",BLM$5,0)</f>
      </c>
      <c r="BLP28" s="125">
        <f>IF(BLM$6=0,RANK(BLM28,BLM$12:BLM$42,0),RANK(BLM28,BLM$12:BLM$42,1))</f>
      </c>
      <c r="BLQ28" s="126">
        <v>1.83</v>
      </c>
      <c r="BLR28" s="126">
        <f>IF(COUNTA(BLQ$12:BLQ$42)=0,0.6*BLQ$5,IF(BLQ28="",0,IF(BLQ$6=0,IF(BLQ28&gt;=BLQ$8,BLQ$5,IF(BLQ28&lt;BLQ$6,0,0.6*BLQ$5+0.4*BLQ$5*(BLQ28-BLQ$7)/(BLQ$8-BLQ$7))),IF(BLQ28&lt;=BLQ$8,BLQ$5,IF(BLQ28&gt;BLQ$6,0,0.6*BLQ$5+0.4*BLQ$5*(BLQ28-BLQ$7)/(BLQ$8-BLQ$7))))))</f>
      </c>
      <c r="BLS28" s="126">
        <f>IF(BLQ28&lt;&gt;"",BLQ$5,0)</f>
      </c>
      <c r="BLT28" s="125">
        <f>IF(BLQ$6=0,RANK(BLQ28,BLQ$12:BLQ$42,0),RANK(BLQ28,BLQ$12:BLQ$42,1))</f>
      </c>
      <c r="BLU28" s="126">
        <v>0.01</v>
      </c>
      <c r="BLV28" s="126">
        <f>IF(COUNTA(BLU$12:BLU$42)=0,0.6*BLU$5,IF(BLU28="",0,IF(BLU$6=0,IF(BLU28&gt;=BLU$8,BLU$5,IF(BLU28&lt;BLU$6,0,0.6*BLU$5+0.4*BLU$5*(BLU28-BLU$7)/(BLU$8-BLU$7))),IF(BLU28&lt;=BLU$8,BLU$5,IF(BLU28&gt;BLU$6,0,0.6*BLU$5+0.4*BLU$5*(BLU28-BLU$7)/(BLU$8-BLU$7))))))</f>
      </c>
      <c r="BLW28" s="126">
        <f>IF(BLU28&lt;&gt;"",BLU$5,0)</f>
      </c>
      <c r="BLX28" s="125">
        <f>IF(BLU$6=0,RANK(BLU28,BLU$12:BLU$42,0),RANK(BLU28,BLU$12:BLU$42,1))</f>
      </c>
      <c r="BLY28" s="126">
        <v>47.523330078125</v>
      </c>
      <c r="BLZ28" s="126">
        <f>IF(COUNTA(BLY$12:BLY$42)=0,0.6*BLY$5,IF(BLY28="",0,IF(BLY$6=0,IF(BLY28&gt;=BLY$8,BLY$5,IF(BLY28&lt;BLY$6,0,0.6*BLY$5+0.4*BLY$5*(BLY28-BLY$7)/(BLY$8-BLY$7))),IF(BLY28&lt;=BLY$8,BLY$5,IF(BLY28&gt;BLY$6,0,0.6*BLY$5+0.4*BLY$5*(BLY28-BLY$7)/(BLY$8-BLY$7))))))</f>
      </c>
      <c r="BMA28" s="126">
        <f>IF(BLY28&lt;&gt;"",BLY$5,0)</f>
      </c>
      <c r="BMB28" s="125">
        <f>IF(BLY$6=0,RANK(BLY28,BLY$12:BLY$42,0),RANK(BLY28,BLY$12:BLY$42,1))</f>
      </c>
      <c r="BMC28" s="126">
        <v>17.0508203125</v>
      </c>
      <c r="BMD28" s="126">
        <f>IF(COUNTA(BMC$12:BMC$42)=0,0.6*BMC$5,IF(BMC28="",0,IF(BMC$6=0,IF(BMC28&gt;=BMC$8,BMC$5,IF(BMC28&lt;BMC$6,0,0.6*BMC$5+0.4*BMC$5*(BMC28-BMC$7)/(BMC$8-BMC$7))),IF(BMC28&lt;=BMC$8,BMC$5,IF(BMC28&gt;BMC$6,0,0.6*BMC$5+0.4*BMC$5*(BMC28-BMC$7)/(BMC$8-BMC$7))))))</f>
      </c>
      <c r="BME28" s="126">
        <f>IF(BMC28&lt;&gt;"",BMC$5,0)</f>
      </c>
      <c r="BMF28" s="125">
        <f>IF(BMC$6=0,RANK(BMC28,BMC$12:BMC$42,0),RANK(BMC28,BMC$12:BMC$42,1))</f>
      </c>
      <c r="BMG28" s="126">
        <v>7.66</v>
      </c>
      <c r="BMH28" s="126">
        <f>IF(COUNTA(BMG$12:BMG$42)=0,0.6*BMG$5,IF(BMG28="",0,IF(AND(BMG28&gt;=BMG$7,BMG28&lt;=BMG$8),BMG$5,0)))</f>
      </c>
      <c r="BMI28" s="126">
        <f>IF(BMG28&lt;&gt;"",BMG$5,0)</f>
      </c>
      <c r="BMJ28" s="125">
        <f>IF(BMG$6=0,RANK(BMG28,BMG$12:BMG$42,0),RANK(BMG28,BMG$12:BMG$42,1))</f>
      </c>
      <c r="BMK28" s="126">
        <v>98.23</v>
      </c>
      <c r="BML28" s="126">
        <f>IF(COUNTA(BMK$12:BMK$42)=0,0.6*BMK$5,IF(BMK28="",0,IF(BMK$6=0,IF(BMK28&gt;=BMK$8,BMK$5,IF(BMK28&lt;BMK$6,0,0.6*BMK$5+0.4*BMK$5*(BMK28-BMK$7)/(BMK$8-BMK$7))),IF(BMK28&lt;=BMK$8,BMK$5,IF(BMK28&gt;BMK$6,0,0.6*BMK$5+0.4*BMK$5*(BMK28-BMK$7)/(BMK$8-BMK$7))))))</f>
      </c>
      <c r="BMM28" s="126">
        <f>IF(BMK28&lt;&gt;"",BMK$5,0)</f>
      </c>
      <c r="BMN28" s="125">
        <f>IF(BMK$6=0,RANK(BMK28,BMK$12:BMK$42,0),RANK(BMK28,BMK$12:BMK$42,1))</f>
      </c>
      <c r="BMO28"/>
      <c r="BMP28" s="126">
        <f>IF(COUNTA(BMO$12:BMO$42)=0,0.6*BMO$5,IF(BMO28="",0,IF(BMO$6=0,IF(BMO28&gt;=BMO$8,BMO$5,IF(BMO28&lt;BMO$6,0,0.6*BMO$5+0.4*BMO$5*(BMO28-BMO$7)/(BMO$8-BMO$7))),IF(BMO28&lt;=BMO$8,BMO$5,IF(BMO28&gt;BMO$6,0,0.6*BMO$5+0.4*BMO$5*(BMO28-BMO$7)/(BMO$8-BMO$7))))))</f>
      </c>
      <c r="BMQ28" s="126">
        <f>IF(BMO28&lt;&gt;"",BMO$5,0)</f>
      </c>
      <c r="BMR28" s="125">
        <f>IF(BMO$6=0,RANK(BMO28,BMO$12:BMO$42,0),RANK(BMO28,BMO$12:BMO$42,1))</f>
      </c>
      <c r="BMS28"/>
      <c r="BMT28" s="126">
        <f>IF(COUNTA(BMS$12:BMS$42)=0,0.6*BMS$5,IF(BMS28="",0,IF(BMS$6=0,IF(BMS28&gt;=BMS$8,BMS$5,IF(BMS28&lt;BMS$6,0,0.6*BMS$5+0.4*BMS$5*(BMS28-BMS$7)/(BMS$8-BMS$7))),IF(BMS28&lt;=BMS$8,BMS$5,IF(BMS28&gt;BMS$6,0,0.6*BMS$5+0.4*BMS$5*(BMS28-BMS$7)/(BMS$8-BMS$7))))))</f>
      </c>
      <c r="BMU28" s="126">
        <f>IF(BMS28&lt;&gt;"",BMS$5,0)</f>
      </c>
      <c r="BMV28" s="125">
        <f>IF(BMS$6=0,RANK(BMS28,BMS$12:BMS$42,0),RANK(BMS28,BMS$12:BMS$42,1))</f>
      </c>
      <c r="BMW28"/>
      <c r="BMX28" s="126">
        <f>IF(COUNTA(BMW$12:BMW$42)=0,0.6*BMW$5,IF(BMW28="",0,IF(BMW$6=0,IF(BMW28&gt;=BMW$8,BMW$5,IF(BMW28&lt;BMW$6,0,0.6*BMW$5+0.4*BMW$5*(BMW28-BMW$7)/(BMW$8-BMW$7))),IF(BMW28&lt;=BMW$8,BMW$5,IF(BMW28&gt;BMW$6,0,0.6*BMW$5+0.4*BMW$5*(BMW28-BMW$7)/(BMW$8-BMW$7))))))</f>
      </c>
      <c r="BMY28" s="126">
        <f>IF(BMW28&lt;&gt;"",BMW$5,0)</f>
      </c>
      <c r="BMZ28" s="125">
        <f>IF(BMW$6=0,RANK(BMW28,BMW$12:BMW$42,0),RANK(BMW28,BMW$12:BMW$42,1))</f>
      </c>
      <c r="BNA28" s="126">
        <v>100</v>
      </c>
      <c r="BNB28" s="126">
        <f>IF(COUNTA(BNA$12:BNA$42)=0,0.6*BNA$5,IF(BNA28="",0,IF(BNA$6=0,IF(BNA28&gt;=BNA$8,BNA$5,IF(BNA28&lt;BNA$6,0,0.6*BNA$5+0.4*BNA$5*(BNA28-BNA$7)/(BNA$8-BNA$7))),IF(BNA28&lt;=BNA$8,BNA$5,IF(BNA28&gt;BNA$6,0,0.6*BNA$5+0.4*BNA$5*(BNA28-BNA$7)/(BNA$8-BNA$7))))))</f>
      </c>
      <c r="BNC28" s="126">
        <f>IF(BNA28&lt;&gt;"",BNA$5,0)</f>
      </c>
      <c r="BND28" s="125">
        <f>IF(BNA$6=0,RANK(BNA28,BNA$12:BNA$42,0),RANK(BNA28,BNA$12:BNA$42,1))</f>
      </c>
      <c r="BNE28" s="126">
        <v>100</v>
      </c>
      <c r="BNF28" s="126">
        <f>IF(COUNTA(BNE$12:BNE$42)=0,0.6*BNE$5,IF(BNE28="",0,IF(BNE$6=0,IF(BNE28&gt;=BNE$8,BNE$5,IF(BNE28&lt;BNE$6,0,0.6*BNE$5+0.4*BNE$5*(BNE28-BNE$7)/(BNE$8-BNE$7))),IF(BNE28&lt;=BNE$8,BNE$5,IF(BNE28&gt;BNE$6,0,0.6*BNE$5+0.4*BNE$5*(BNE28-BNE$7)/(BNE$8-BNE$7))))))</f>
      </c>
      <c r="BNG28" s="126">
        <f>IF(BNE28&lt;&gt;"",BNE$5,0)</f>
      </c>
      <c r="BNH28" s="125">
        <f>IF(BNE$6=0,RANK(BNE28,BNE$12:BNE$42,0),RANK(BNE28,BNE$12:BNE$42,1))</f>
      </c>
      <c r="BNI28" s="126">
        <v>0.0262</v>
      </c>
      <c r="BNJ28" s="126">
        <f>IF(COUNTA(BNI$12:BNI$42)=0,0.6*BNI$5,IF(BNI28="",0,IF(BNI$6=0,IF(BNI28&gt;=BNI$8,BNI$5,IF(BNI28&lt;BNI$6,0,0.6*BNI$5+0.4*BNI$5*(BNI28-BNI$7)/(BNI$8-BNI$7))),IF(BNI28&lt;=BNI$8,BNI$5,IF(BNI28&gt;BNI$6,0,0.6*BNI$5+0.4*BNI$5*(BNI28-BNI$7)/(BNI$8-BNI$7))))))</f>
      </c>
      <c r="BNK28" s="126">
        <f>IF(BNI28&lt;&gt;"",BNI$5,0)</f>
      </c>
      <c r="BNL28" s="125">
        <f>IF(BNI$6=0,RANK(BNI28,BNI$12:BNI$42,0),RANK(BNI28,BNI$12:BNI$42,1))</f>
      </c>
      <c r="BNM28" s="126">
        <v>99.84</v>
      </c>
      <c r="BNN28" s="126">
        <f>IF(COUNTA(BNM$12:BNM$42)=0,0.6*BNM$5,IF(BNM28="",0,IF(BNM$6=0,IF(BNM28&gt;=BNM$8,BNM$5,IF(BNM28&lt;BNM$6,0,0.6*BNM$5+0.4*BNM$5*(BNM28-BNM$7)/(BNM$8-BNM$7))),IF(BNM28&lt;=BNM$8,BNM$5,IF(BNM28&gt;BNM$6,0,0.6*BNM$5+0.4*BNM$5*(BNM28-BNM$7)/(BNM$8-BNM$7))))))</f>
      </c>
      <c r="BNO28" s="126">
        <f>IF(BNM28&lt;&gt;"",BNM$5,0)</f>
      </c>
      <c r="BNP28" s="125">
        <f>IF(BNM$6=0,RANK(BNM28,BNM$12:BNM$42,0),RANK(BNM28,BNM$12:BNM$42,1))</f>
      </c>
      <c r="BNQ28" s="126">
        <v>100</v>
      </c>
      <c r="BNR28" s="126">
        <f>IF(COUNTA(BNQ$12:BNQ$42)=0,0.6*BNQ$5,IF(BNQ28="",0,IF(BNQ$6=0,IF(BNQ28&gt;=BNQ$8,BNQ$5,IF(BNQ28&lt;BNQ$6,0,0.6*BNQ$5+0.4*BNQ$5*(BNQ28-BNQ$7)/(BNQ$8-BNQ$7))),IF(BNQ28&lt;=BNQ$8,BNQ$5,IF(BNQ28&gt;BNQ$6,0,0.6*BNQ$5+0.4*BNQ$5*(BNQ28-BNQ$7)/(BNQ$8-BNQ$7))))))</f>
      </c>
      <c r="BNS28" s="126">
        <f>IF(BNQ28&lt;&gt;"",BNQ$5,0)</f>
      </c>
      <c r="BNT28" s="125">
        <f>IF(BNQ$6=0,RANK(BNQ28,BNQ$12:BNQ$42,0),RANK(BNQ28,BNQ$12:BNQ$42,1))</f>
      </c>
      <c r="BNU28" s="126">
        <v>1.23</v>
      </c>
      <c r="BNV28" s="126">
        <f>IF(COUNTA(BNU$12:BNU$42)=0,0.6*BNU$5,IF(BNU28="",0,IF(BNU$6=0,IF(BNU28&gt;=BNU$8,BNU$5,IF(BNU28&lt;BNU$6,0,0.6*BNU$5+0.4*BNU$5*(BNU28-BNU$7)/(BNU$8-BNU$7))),IF(BNU28&lt;=BNU$8,BNU$5,IF(BNU28&gt;BNU$6,0,0.6*BNU$5+0.4*BNU$5*(BNU28-BNU$7)/(BNU$8-BNU$7))))))</f>
      </c>
      <c r="BNW28" s="126">
        <f>IF(BNU28&lt;&gt;"",BNU$5,0)</f>
      </c>
      <c r="BNX28" s="125">
        <f>IF(BNU$6=0,RANK(BNU28,BNU$12:BNU$42,0),RANK(BNU28,BNU$12:BNU$42,1))</f>
      </c>
      <c r="BNY28" s="126">
        <v>100</v>
      </c>
      <c r="BNZ28" s="126">
        <f>IF(COUNTA(BNY$12:BNY$42)=0,0.6*BNY$5,IF(BNY28="",0,IF(BNY$6=0,IF(BNY28&gt;=BNY$8,BNY$5,IF(BNY28&lt;BNY$6,0,0.6*BNY$5+0.4*BNY$5*(BNY28-BNY$7)/(BNY$8-BNY$7))),IF(BNY28&lt;=BNY$8,BNY$5,IF(BNY28&gt;BNY$6,0,0.6*BNY$5+0.4*BNY$5*(BNY28-BNY$7)/(BNY$8-BNY$7))))))</f>
      </c>
      <c r="BOA28" s="126">
        <f>IF(BNY28&lt;&gt;"",BNY$5,0)</f>
      </c>
      <c r="BOB28" s="125">
        <f>IF(BNY$6=0,RANK(BNY28,BNY$12:BNY$42,0),RANK(BNY28,BNY$12:BNY$42,1))</f>
      </c>
      <c r="BOC28" s="126">
        <v>0.65</v>
      </c>
      <c r="BOD28" s="126">
        <f>IF(COUNTA(BOC$12:BOC$42)=0,0.6*BOC$5,IF(BOC28="",0,IF(BOC$6=0,IF(BOC28&gt;=BOC$8,BOC$5,IF(BOC28&lt;BOC$6,0,0.6*BOC$5+0.4*BOC$5*(BOC28-BOC$7)/(BOC$8-BOC$7))),IF(BOC28&lt;=BOC$8,BOC$5,IF(BOC28&gt;BOC$6,0,0.6*BOC$5+0.4*BOC$5*(BOC28-BOC$7)/(BOC$8-BOC$7))))))</f>
      </c>
      <c r="BOE28" s="126">
        <f>IF(BOC28&lt;&gt;"",BOC$5,0)</f>
      </c>
      <c r="BOF28" s="125">
        <f>IF(BOC$6=0,RANK(BOC28,BOC$12:BOC$42,0),RANK(BOC28,BOC$12:BOC$42,1))</f>
      </c>
      <c r="BOG28" s="126">
        <v>0</v>
      </c>
      <c r="BOH28" s="126">
        <f>IF(COUNTA(BOG$12:BOG$42)=0,0.6*BOG$5,IF(BOG28="",0,IF(BOG$6=0,IF(BOG28&gt;=BOG$8,BOG$5,IF(BOG28&lt;BOG$6,0,0.6*BOG$5+0.4*BOG$5*(BOG28-BOG$7)/(BOG$8-BOG$7))),IF(BOG28&lt;=BOG$8,BOG$5,IF(BOG28&gt;BOG$6,0,0.6*BOG$5+0.4*BOG$5*(BOG28-BOG$7)/(BOG$8-BOG$7))))))</f>
      </c>
      <c r="BOI28" s="126">
        <f>IF(BOG28&lt;&gt;"",BOG$5,0)</f>
      </c>
      <c r="BOJ28" s="125">
        <f>IF(BOG$6=0,RANK(BOG28,BOG$12:BOG$42,0),RANK(BOG28,BOG$12:BOG$42,1))</f>
      </c>
      <c r="BOK28" s="126">
        <v>58.08</v>
      </c>
      <c r="BOL28" s="126">
        <f>IF(COUNTA(BOK$12:BOK$42)=0,0.6*BOK$5,IF(BOK28="",0,IF(BOK$6=0,IF(BOK28&gt;=BOK$8,BOK$5,IF(BOK28&lt;BOK$6,0,0.6*BOK$5+0.4*BOK$5*(BOK28-BOK$7)/(BOK$8-BOK$7))),IF(BOK28&lt;=BOK$8,BOK$5,IF(BOK28&gt;BOK$6,0,0.6*BOK$5+0.4*BOK$5*(BOK28-BOK$7)/(BOK$8-BOK$7))))))</f>
      </c>
      <c r="BOM28" s="126">
        <f>IF(BOK28&lt;&gt;"",BOK$5,0)</f>
      </c>
      <c r="BON28" s="125">
        <f>IF(BOK$6=0,RANK(BOK28,BOK$12:BOK$42,0),RANK(BOK28,BOK$12:BOK$42,1))</f>
      </c>
      <c r="BOO28" s="126">
        <v>17.24</v>
      </c>
      <c r="BOP28" s="126">
        <f>IF(COUNTA(BOO$12:BOO$42)=0,0.6*BOO$5,IF(BOO28="",0,IF(BOO$6=0,IF(BOO28&gt;=BOO$8,BOO$5,IF(BOO28&lt;BOO$6,0,0.6*BOO$5+0.4*BOO$5*(BOO28-BOO$7)/(BOO$8-BOO$7))),IF(BOO28&lt;=BOO$8,BOO$5,IF(BOO28&gt;BOO$6,0,0.6*BOO$5+0.4*BOO$5*(BOO28-BOO$7)/(BOO$8-BOO$7))))))</f>
      </c>
      <c r="BOQ28" s="126">
        <f>IF(BOO28&lt;&gt;"",BOO$5,0)</f>
      </c>
      <c r="BOR28" s="125">
        <f>IF(BOO$6=0,RANK(BOO28,BOO$12:BOO$42,0),RANK(BOO28,BOO$12:BOO$42,1))</f>
      </c>
      <c r="BOS28" s="126">
        <v>98.79</v>
      </c>
      <c r="BOT28" s="126">
        <f>IF(COUNTA(BOS$12:BOS$42)=0,0.6*BOS$5,IF(BOS28="",0,IF(BOS$6=0,IF(BOS28&gt;=BOS$8,BOS$5,IF(BOS28&lt;BOS$6,0,0.6*BOS$5+0.4*BOS$5*(BOS28-BOS$7)/(BOS$8-BOS$7))),IF(BOS28&lt;=BOS$8,BOS$5,IF(BOS28&gt;BOS$6,0,0.6*BOS$5+0.4*BOS$5*(BOS28-BOS$7)/(BOS$8-BOS$7))))))</f>
      </c>
      <c r="BOU28" s="126">
        <f>IF(BOS28&lt;&gt;"",BOS$5,0)</f>
      </c>
      <c r="BOV28" s="125">
        <f>IF(BOS$6=0,RANK(BOS28,BOS$12:BOS$42,0),RANK(BOS28,BOS$12:BOS$42,1))</f>
      </c>
      <c r="BOW28"/>
      <c r="BOX28" s="126">
        <f>IF(COUNTA(BOW$12:BOW$42)=0,0.6*BOW$5,IF(BOW28="",0,IF(BOW$6=0,IF(BOW28&gt;=BOW$8,BOW$5,IF(BOW28&lt;BOW$6,0,0.6*BOW$5+0.4*BOW$5*(BOW28-BOW$7)/(BOW$8-BOW$7))),IF(BOW28&lt;=BOW$8,BOW$5,IF(BOW28&gt;BOW$6,0,0.6*BOW$5+0.4*BOW$5*(BOW28-BOW$7)/(BOW$8-BOW$7))))))</f>
      </c>
      <c r="BOY28" s="126">
        <f>IF(BOW28&lt;&gt;"",BOW$5,0)</f>
      </c>
      <c r="BOZ28" s="125">
        <f>IF(BOW$6=0,RANK(BOW28,BOW$12:BOW$42,0),RANK(BOW28,BOW$12:BOW$42,1))</f>
      </c>
      <c r="BPA28"/>
      <c r="BPB28" s="126">
        <f>IF(COUNTA(BPA$12:BPA$42)=0,0.6*BPA$5,IF(BPA28="",0,IF(BPA$6=0,IF(BPA28&gt;=BPA$8,BPA$5,IF(BPA28&lt;BPA$6,0,0.6*BPA$5+0.4*BPA$5*(BPA28-BPA$7)/(BPA$8-BPA$7))),IF(BPA28&lt;=BPA$8,BPA$5,IF(BPA28&gt;BPA$6,0,0.6*BPA$5+0.4*BPA$5*(BPA28-BPA$7)/(BPA$8-BPA$7))))))</f>
      </c>
      <c r="BPC28" s="126">
        <f>IF(BPA28&lt;&gt;"",BPA$5,0)</f>
      </c>
      <c r="BPD28" s="125">
        <f>IF(BPA$6=0,RANK(BPA28,BPA$12:BPA$42,0),RANK(BPA28,BPA$12:BPA$42,1))</f>
      </c>
      <c r="BPE28"/>
      <c r="BPF28" s="126">
        <f>IF(COUNTA(BPE$12:BPE$42)=0,0.6*BPE$5,IF(BPE28="",0,IF(BPE$6=0,IF(BPE28&gt;=BPE$8,BPE$5,IF(BPE28&lt;BPE$6,0,0.6*BPE$5+0.4*BPE$5*(BPE28-BPE$7)/(BPE$8-BPE$7))),IF(BPE28&lt;=BPE$8,BPE$5,IF(BPE28&gt;BPE$6,0,0.6*BPE$5+0.4*BPE$5*(BPE28-BPE$7)/(BPE$8-BPE$7))))))</f>
      </c>
      <c r="BPG28" s="126">
        <f>IF(BPE28&lt;&gt;"",BPE$5,0)</f>
      </c>
      <c r="BPH28" s="125">
        <f>IF(BPE$6=0,RANK(BPE28,BPE$12:BPE$42,0),RANK(BPE28,BPE$12:BPE$42,1))</f>
      </c>
      <c r="BPI28"/>
      <c r="BPJ28" s="126">
        <f>IF(COUNTA(BPI$12:BPI$42)=0,0.6*BPI$5,IF(BPI28="",0,IF(BPI$6=0,IF(BPI28&gt;=BPI$8,BPI$5,IF(BPI28&lt;BPI$6,0,0.6*BPI$5+0.4*BPI$5*(BPI28-BPI$7)/(BPI$8-BPI$7))),IF(BPI28&lt;=BPI$8,BPI$5,IF(BPI28&gt;BPI$6,0,0.6*BPI$5+0.4*BPI$5*(BPI28-BPI$7)/(BPI$8-BPI$7))))))</f>
      </c>
      <c r="BPK28" s="126">
        <f>IF(BPI28&lt;&gt;"",BPI$5,0)</f>
      </c>
      <c r="BPL28" s="125">
        <f>IF(BPI$6=0,RANK(BPI28,BPI$12:BPI$42,0),RANK(BPI28,BPI$12:BPI$42,1))</f>
      </c>
      <c r="BPM28" s="126">
        <v>99.65</v>
      </c>
      <c r="BPN28" s="126">
        <f>IF(COUNTA(BPM$12:BPM$42)=0,0.6*BPM$5,IF(BPM28="",0,IF(BPM$6=0,IF(BPM28&gt;=BPM$8,BPM$5,IF(BPM28&lt;BPM$6,0,0.6*BPM$5+0.4*BPM$5*(BPM28-BPM$7)/(BPM$8-BPM$7))),IF(BPM28&lt;=BPM$8,BPM$5,IF(BPM28&gt;BPM$6,0,0.6*BPM$5+0.4*BPM$5*(BPM28-BPM$7)/(BPM$8-BPM$7))))))</f>
      </c>
      <c r="BPO28" s="126">
        <f>IF(BPM28&lt;&gt;"",BPM$5,0)</f>
      </c>
      <c r="BPP28" s="125">
        <f>IF(BPM$6=0,RANK(BPM28,BPM$12:BPM$42,0),RANK(BPM28,BPM$12:BPM$42,1))</f>
      </c>
      <c r="BPQ28" s="126">
        <v>100</v>
      </c>
      <c r="BPR28" s="126">
        <f>IF(COUNTA(BPQ$12:BPQ$42)=0,0.6*BPQ$5,IF(BPQ28="",0,IF(BPQ$6=0,IF(BPQ28&gt;=BPQ$8,BPQ$5,IF(BPQ28&lt;BPQ$6,0,0.6*BPQ$5+0.4*BPQ$5*(BPQ28-BPQ$7)/(BPQ$8-BPQ$7))),IF(BPQ28&lt;=BPQ$8,BPQ$5,IF(BPQ28&gt;BPQ$6,0,0.6*BPQ$5+0.4*BPQ$5*(BPQ28-BPQ$7)/(BPQ$8-BPQ$7))))))</f>
      </c>
      <c r="BPS28" s="126">
        <f>IF(BPQ28&lt;&gt;"",BPQ$5,0)</f>
      </c>
      <c r="BPT28" s="125">
        <f>IF(BPQ$6=0,RANK(BPQ28,BPQ$12:BPQ$42,0),RANK(BPQ28,BPQ$12:BPQ$42,1))</f>
      </c>
      <c r="BPU28" s="126">
        <v>2.51</v>
      </c>
      <c r="BPV28" s="126">
        <f>IF(COUNTA(BPU$12:BPU$42)=0,0.6*BPU$5,IF(BPU28="",0,IF(BPU$6=0,IF(BPU28&gt;=BPU$8,BPU$5,IF(BPU28&lt;BPU$6,0,0.6*BPU$5+0.4*BPU$5*(BPU28-BPU$7)/(BPU$8-BPU$7))),IF(BPU28&lt;=BPU$8,BPU$5,IF(BPU28&gt;BPU$6,0,0.6*BPU$5+0.4*BPU$5*(BPU28-BPU$7)/(BPU$8-BPU$7))))))</f>
      </c>
      <c r="BPW28" s="126">
        <f>IF(BPU28&lt;&gt;"",BPU$5,0)</f>
      </c>
      <c r="BPX28" s="125">
        <f>IF(BPU$6=0,RANK(BPU28,BPU$12:BPU$42,0),RANK(BPU28,BPU$12:BPU$42,1))</f>
      </c>
      <c r="BPY28" s="126">
        <v>100</v>
      </c>
      <c r="BPZ28" s="126">
        <f>IF(COUNTA(BPY$12:BPY$42)=0,0.6*BPY$5,IF(BPY28="",0,IF(BPY$6=0,IF(BPY28&gt;=BPY$8,BPY$5,IF(BPY28&lt;BPY$6,0,0.6*BPY$5+0.4*BPY$5*(BPY28-BPY$7)/(BPY$8-BPY$7))),IF(BPY28&lt;=BPY$8,BPY$5,IF(BPY28&gt;BPY$6,0,0.6*BPY$5+0.4*BPY$5*(BPY28-BPY$7)/(BPY$8-BPY$7))))))</f>
      </c>
      <c r="BQA28" s="126">
        <f>IF(BPY28&lt;&gt;"",BPY$5,0)</f>
      </c>
      <c r="BQB28" s="125">
        <f>IF(BPY$6=0,RANK(BPY28,BPY$12:BPY$42,0),RANK(BPY28,BPY$12:BPY$42,1))</f>
      </c>
      <c r="BQC28" s="126">
        <v>100</v>
      </c>
      <c r="BQD28" s="126">
        <f>IF(COUNTA(BQC$12:BQC$42)=0,0.6*BQC$5,IF(BQC28="",0,IF(BQC$6=0,IF(BQC28&gt;=BQC$8,BQC$5,IF(BQC28&lt;BQC$6,0,0.6*BQC$5+0.4*BQC$5*(BQC28-BQC$7)/(BQC$8-BQC$7))),IF(BQC28&lt;=BQC$8,BQC$5,IF(BQC28&gt;BQC$6,0,0.6*BQC$5+0.4*BQC$5*(BQC28-BQC$7)/(BQC$8-BQC$7))))))</f>
      </c>
      <c r="BQE28" s="126">
        <f>IF(BQC28&lt;&gt;"",BQC$5,0)</f>
      </c>
      <c r="BQF28" s="125">
        <f>IF(BQC$6=0,RANK(BQC28,BQC$12:BQC$42,0),RANK(BQC28,BQC$12:BQC$42,1))</f>
      </c>
      <c r="BQG28" s="126">
        <v>1.54</v>
      </c>
      <c r="BQH28" s="126">
        <f>IF(COUNTA(BQG$12:BQG$42)=0,0.6*BQG$5,IF(BQG28="",0,IF(BQG$6=0,IF(BQG28&gt;=BQG$8,BQG$5,IF(BQG28&lt;BQG$6,0,0.6*BQG$5+0.4*BQG$5*(BQG28-BQG$7)/(BQG$8-BQG$7))),IF(BQG28&lt;=BQG$8,BQG$5,IF(BQG28&gt;BQG$6,0,0.6*BQG$5+0.4*BQG$5*(BQG28-BQG$7)/(BQG$8-BQG$7))))))</f>
      </c>
      <c r="BQI28" s="126">
        <f>IF(BQG28&lt;&gt;"",BQG$5,0)</f>
      </c>
      <c r="BQJ28" s="125">
        <f>IF(BQG$6=0,RANK(BQG28,BQG$12:BQG$42,0),RANK(BQG28,BQG$12:BQG$42,1))</f>
      </c>
      <c r="BQK28" s="126">
        <v>100</v>
      </c>
      <c r="BQL28" s="126">
        <f>IF(COUNTA(BQK$12:BQK$42)=0,0.6*BQK$5,IF(BQK28="",0,IF(BQK$6=0,IF(BQK28&gt;=BQK$8,BQK$5,IF(BQK28&lt;BQK$6,0,0.6*BQK$5+0.4*BQK$5*(BQK28-BQK$7)/(BQK$8-BQK$7))),IF(BQK28&lt;=BQK$8,BQK$5,IF(BQK28&gt;BQK$6,0,0.6*BQK$5+0.4*BQK$5*(BQK28-BQK$7)/(BQK$8-BQK$7))))))</f>
      </c>
      <c r="BQM28" s="126">
        <f>IF(BQK28&lt;&gt;"",BQK$5,0)</f>
      </c>
      <c r="BQN28" s="125">
        <f>IF(BQK$6=0,RANK(BQK28,BQK$12:BQK$42,0),RANK(BQK28,BQK$12:BQK$42,1))</f>
      </c>
      <c r="BQO28" s="126">
        <v>0.96</v>
      </c>
      <c r="BQP28" s="126">
        <f>IF(COUNTA(BQO$12:BQO$42)=0,0.6*BQO$5,IF(BQO28="",0,IF(BQO$6=0,IF(BQO28&gt;=BQO$8,BQO$5,IF(BQO28&lt;BQO$6,0,0.6*BQO$5+0.4*BQO$5*(BQO28-BQO$7)/(BQO$8-BQO$7))),IF(BQO28&lt;=BQO$8,BQO$5,IF(BQO28&gt;BQO$6,0,0.6*BQO$5+0.4*BQO$5*(BQO28-BQO$7)/(BQO$8-BQO$7))))))</f>
      </c>
      <c r="BQQ28" s="126">
        <f>IF(BQO28&lt;&gt;"",BQO$5,0)</f>
      </c>
      <c r="BQR28" s="125">
        <f>IF(BQO$6=0,RANK(BQO28,BQO$12:BQO$42,0),RANK(BQO28,BQO$12:BQO$42,1))</f>
      </c>
      <c r="BQS28" s="126">
        <v>0</v>
      </c>
      <c r="BQT28" s="126">
        <f>IF(COUNTA(BQS$12:BQS$42)=0,0.6*BQS$5,IF(BQS28="",0,IF(BQS$6=0,IF(BQS28&gt;=BQS$8,BQS$5,IF(BQS28&lt;BQS$6,0,0.6*BQS$5+0.4*BQS$5*(BQS28-BQS$7)/(BQS$8-BQS$7))),IF(BQS28&lt;=BQS$8,BQS$5,IF(BQS28&gt;BQS$6,0,0.6*BQS$5+0.4*BQS$5*(BQS28-BQS$7)/(BQS$8-BQS$7))))))</f>
      </c>
      <c r="BQU28" s="126">
        <f>IF(BQS28&lt;&gt;"",BQS$5,0)</f>
      </c>
      <c r="BQV28" s="125">
        <f>IF(BQS$6=0,RANK(BQS28,BQS$12:BQS$42,0),RANK(BQS28,BQS$12:BQS$42,1))</f>
      </c>
      <c r="BQW28" s="126">
        <v>50.92494140625</v>
      </c>
      <c r="BQX28" s="126">
        <f>IF(COUNTA(BQW$12:BQW$42)=0,0.6*BQW$5,IF(BQW28="",0,IF(BQW$6=0,IF(BQW28&gt;=BQW$8,BQW$5,IF(BQW28&lt;BQW$6,0,0.6*BQW$5+0.4*BQW$5*(BQW28-BQW$7)/(BQW$8-BQW$7))),IF(BQW28&lt;=BQW$8,BQW$5,IF(BQW28&gt;BQW$6,0,0.6*BQW$5+0.4*BQW$5*(BQW28-BQW$7)/(BQW$8-BQW$7))))))</f>
      </c>
      <c r="BQY28" s="126">
        <f>IF(BQW28&lt;&gt;"",BQW$5,0)</f>
      </c>
      <c r="BQZ28" s="125">
        <f>IF(BQW$6=0,RANK(BQW28,BQW$12:BQW$42,0),RANK(BQW28,BQW$12:BQW$42,1))</f>
      </c>
      <c r="BRA28" s="126">
        <v>16.152861328125</v>
      </c>
      <c r="BRB28" s="126">
        <f>IF(COUNTA(BRA$12:BRA$42)=0,0.6*BRA$5,IF(BRA28="",0,IF(BRA$6=0,IF(BRA28&gt;=BRA$8,BRA$5,IF(BRA28&lt;BRA$6,0,0.6*BRA$5+0.4*BRA$5*(BRA28-BRA$7)/(BRA$8-BRA$7))),IF(BRA28&lt;=BRA$8,BRA$5,IF(BRA28&gt;BRA$6,0,0.6*BRA$5+0.4*BRA$5*(BRA28-BRA$7)/(BRA$8-BRA$7))))))</f>
      </c>
      <c r="BRC28" s="126">
        <f>IF(BRA28&lt;&gt;"",BRA$5,0)</f>
      </c>
      <c r="BRD28" s="125">
        <f>IF(BRA$6=0,RANK(BRA28,BRA$12:BRA$42,0),RANK(BRA28,BRA$12:BRA$42,1))</f>
      </c>
      <c r="BRE28" s="126">
        <v>0.29</v>
      </c>
      <c r="BRF28" s="126">
        <f>IF(COUNTA(BRE$12:BRE$42)=0,0.6*BRE$5,IF(BRE28="",0,IF(BRE$6=0,IF(BRE28&gt;=BRE$8,BRE$5,IF(BRE28&lt;BRE$6,0,0.6*BRE$5+0.4*BRE$5*(BRE28-BRE$7)/(BRE$8-BRE$7))),IF(BRE28&lt;=BRE$8,BRE$5,IF(BRE28&gt;BRE$6,0,0.6*BRE$5+0.4*BRE$5*(BRE28-BRE$7)/(BRE$8-BRE$7))))))</f>
      </c>
      <c r="BRG28" s="126">
        <f>IF(BRE28&lt;&gt;"",BRE$5,0)</f>
      </c>
      <c r="BRH28" s="125">
        <f>IF(BRE$6=0,RANK(BRE28,BRE$12:BRE$42,0),RANK(BRE28,BRE$12:BRE$42,1))</f>
      </c>
      <c r="BRI28" s="126">
        <v>0.05</v>
      </c>
      <c r="BRJ28" s="126">
        <f>IF(COUNTA(BRI$12:BRI$42)=0,0.6*BRI$5,IF(BRI28="",0,IF(BRI$6=0,IF(BRI28&gt;=BRI$8,BRI$5,IF(BRI28&lt;BRI$6,0,0.6*BRI$5+0.4*BRI$5*(BRI28-BRI$7)/(BRI$8-BRI$7))),IF(BRI28&lt;=BRI$8,BRI$5,IF(BRI28&gt;BRI$6,0,0.6*BRI$5+0.4*BRI$5*(BRI28-BRI$7)/(BRI$8-BRI$7))))))</f>
      </c>
      <c r="BRK28" s="126">
        <f>IF(BRI28&lt;&gt;"",BRI$5,0)</f>
      </c>
      <c r="BRL28" s="125">
        <f>IF(BRI$6=0,RANK(BRI28,BRI$12:BRI$42,0),RANK(BRI28,BRI$12:BRI$42,1))</f>
      </c>
      <c r="BRM28" s="126">
        <v>0.14</v>
      </c>
      <c r="BRN28" s="126">
        <f>IF(COUNTA(BRM$12:BRM$42)=0,0.6*BRM$5,IF(BRM28="",0,IF(BRM$6=0,IF(BRM28&gt;=BRM$8,BRM$5,IF(BRM28&lt;BRM$6,0,0.6*BRM$5+0.4*BRM$5*(BRM28-BRM$7)/(BRM$8-BRM$7))),IF(BRM28&lt;=BRM$8,BRM$5,IF(BRM28&gt;BRM$6,0,0.6*BRM$5+0.4*BRM$5*(BRM28-BRM$7)/(BRM$8-BRM$7))))))</f>
      </c>
      <c r="BRO28" s="126">
        <f>IF(BRM28&lt;&gt;"",BRM$5,0)</f>
      </c>
      <c r="BRP28" s="125">
        <f>IF(BRM$6=0,RANK(BRM28,BRM$12:BRM$42,0),RANK(BRM28,BRM$12:BRM$42,1))</f>
      </c>
      <c r="BRQ28"/>
      <c r="BRR28" s="126">
        <f>IF(COUNTA(BRQ$12:BRQ$42)=0,0.6*BRQ$5,IF(BRQ28="",0,IF(BRQ$6=0,IF(BRQ28&gt;=BRQ$8,BRQ$5,IF(BRQ28&lt;BRQ$6,0,0.6*BRQ$5+0.4*BRQ$5*(BRQ28-BRQ$7)/(BRQ$8-BRQ$7))),IF(BRQ28&lt;=BRQ$8,BRQ$5,IF(BRQ28&gt;BRQ$6,0,0.6*BRQ$5+0.4*BRQ$5*(BRQ28-BRQ$7)/(BRQ$8-BRQ$7))))))</f>
      </c>
      <c r="BRS28" s="126">
        <f>IF(BRQ28&lt;&gt;"",BRQ$5,0)</f>
      </c>
      <c r="BRT28" s="125">
        <f>IF(BRQ$6=0,RANK(BRQ28,BRQ$12:BRQ$42,0),RANK(BRQ28,BRQ$12:BRQ$42,1))</f>
      </c>
      <c r="BRU28"/>
      <c r="BRV28" s="126">
        <f>IF(COUNTA(BRU$12:BRU$42)=0,0.6*BRU$5,IF(BRU28="",0,IF(BRU$6=0,IF(BRU28&gt;=BRU$8,BRU$5,IF(BRU28&lt;BRU$6,0,0.6*BRU$5+0.4*BRU$5*(BRU28-BRU$7)/(BRU$8-BRU$7))),IF(BRU28&lt;=BRU$8,BRU$5,IF(BRU28&gt;BRU$6,0,0.6*BRU$5+0.4*BRU$5*(BRU28-BRU$7)/(BRU$8-BRU$7))))))</f>
      </c>
      <c r="BRW28" s="126">
        <f>IF(BRU28&lt;&gt;"",BRU$5,0)</f>
      </c>
      <c r="BRX28" s="125">
        <f>IF(BRU$6=0,RANK(BRU28,BRU$12:BRU$42,0),RANK(BRU28,BRU$12:BRU$42,1))</f>
      </c>
      <c r="BRY28"/>
      <c r="BRZ28" s="126">
        <f>IF(COUNTA(BRY$12:BRY$42)=0,0.6*BRY$5,IF(BRY28="",0,IF(BRY$6=0,IF(BRY28&gt;=BRY$8,BRY$5,IF(BRY28&lt;BRY$6,0,0.6*BRY$5+0.4*BRY$5*(BRY28-BRY$7)/(BRY$8-BRY$7))),IF(BRY28&lt;=BRY$8,BRY$5,IF(BRY28&gt;BRY$6,0,0.6*BRY$5+0.4*BRY$5*(BRY28-BRY$7)/(BRY$8-BRY$7))))))</f>
      </c>
      <c r="BSA28" s="126">
        <f>IF(BRY28&lt;&gt;"",BRY$5,0)</f>
      </c>
      <c r="BSB28" s="125">
        <f>IF(BRY$6=0,RANK(BRY28,BRY$12:BRY$42,0),RANK(BRY28,BRY$12:BRY$42,1))</f>
      </c>
      <c r="BSC28"/>
      <c r="BSD28" s="126">
        <f>IF(COUNTA(BSC$12:BSC$42)=0,0.6*BSC$5,IF(BSC28="",0,IF(BSC$6=0,IF(BSC28&gt;=BSC$8,BSC$5,IF(BSC28&lt;BSC$6,0,0.6*BSC$5+0.4*BSC$5*(BSC28-BSC$7)/(BSC$8-BSC$7))),IF(BSC28&lt;=BSC$8,BSC$5,IF(BSC28&gt;BSC$6,0,0.6*BSC$5+0.4*BSC$5*(BSC28-BSC$7)/(BSC$8-BSC$7))))))</f>
      </c>
      <c r="BSE28" s="126">
        <f>IF(BSC28&lt;&gt;"",BSC$5,0)</f>
      </c>
      <c r="BSF28" s="125">
        <f>IF(BSC$6=0,RANK(BSC28,BSC$12:BSC$42,0),RANK(BSC28,BSC$12:BSC$42,1))</f>
      </c>
      <c r="BSG28"/>
      <c r="BSH28" s="126">
        <f>IF(COUNTA(BSG$12:BSG$42)=0,0.6*BSG$5,IF(BSG28="",0,IF(BSG$6=0,IF(BSG28&gt;=BSG$8,BSG$5,IF(BSG28&lt;BSG$6,0,0.6*BSG$5+0.4*BSG$5*(BSG28-BSG$7)/(BSG$8-BSG$7))),IF(BSG28&lt;=BSG$8,BSG$5,IF(BSG28&gt;BSG$6,0,0.6*BSG$5+0.4*BSG$5*(BSG28-BSG$7)/(BSG$8-BSG$7))))))</f>
      </c>
      <c r="BSI28" s="126">
        <f>IF(BSG28&lt;&gt;"",BSG$5,0)</f>
      </c>
      <c r="BSJ28" s="125">
        <f>IF(BSG$6=0,RANK(BSG28,BSG$12:BSG$42,0),RANK(BSG28,BSG$12:BSG$42,1))</f>
      </c>
      <c r="BSK28"/>
      <c r="BSL28" s="126">
        <f>IF(COUNTA(BSK$12:BSK$42)=0,0.6*BSK$5,IF(BSK28="",0,IF(BSK$6=0,IF(BSK28&gt;=BSK$8,BSK$5,IF(BSK28&lt;BSK$6,0,0.6*BSK$5+0.4*BSK$5*(BSK28-BSK$7)/(BSK$8-BSK$7))),IF(BSK28&lt;=BSK$8,BSK$5,IF(BSK28&gt;BSK$6,0,0.6*BSK$5+0.4*BSK$5*(BSK28-BSK$7)/(BSK$8-BSK$7))))))</f>
      </c>
      <c r="BSM28" s="126">
        <f>IF(BSK28&lt;&gt;"",BSK$5,0)</f>
      </c>
      <c r="BSN28" s="125">
        <f>IF(BSK$6=0,RANK(BSK28,BSK$12:BSK$42,0),RANK(BSK28,BSK$12:BSK$42,1))</f>
      </c>
      <c r="BSO28"/>
      <c r="BSP28" s="126">
        <f>IF(COUNTA(BSO$12:BSO$42)=0,0.6*BSO$5,IF(BSO28="",0,IF(BSO$6=0,IF(BSO28&gt;=BSO$8,BSO$5,IF(BSO28&lt;BSO$6,0,0.6*BSO$5+0.4*BSO$5*(BSO28-BSO$7)/(BSO$8-BSO$7))),IF(BSO28&lt;=BSO$8,BSO$5,IF(BSO28&gt;BSO$6,0,0.6*BSO$5+0.4*BSO$5*(BSO28-BSO$7)/(BSO$8-BSO$7))))))</f>
      </c>
      <c r="BSQ28" s="126">
        <f>IF(BSO28&lt;&gt;"",BSO$5,0)</f>
      </c>
      <c r="BSR28" s="125">
        <f>IF(BSO$6=0,RANK(BSO28,BSO$12:BSO$42,0),RANK(BSO28,BSO$12:BSO$42,1))</f>
      </c>
      <c r="BSS28"/>
      <c r="BST28" s="126">
        <f>IF(COUNTA(BSS$12:BSS$42)=0,0.6*BSS$5,IF(BSS28="",0,IF(BSS$6=0,IF(BSS28&gt;=BSS$8,BSS$5,IF(BSS28&lt;BSS$6,0,0.6*BSS$5+0.4*BSS$5*(BSS28-BSS$7)/(BSS$8-BSS$7))),IF(BSS28&lt;=BSS$8,BSS$5,IF(BSS28&gt;BSS$6,0,0.6*BSS$5+0.4*BSS$5*(BSS28-BSS$7)/(BSS$8-BSS$7))))))</f>
      </c>
      <c r="BSU28" s="126">
        <f>IF(BSS28&lt;&gt;"",BSS$5,0)</f>
      </c>
      <c r="BSV28" s="125">
        <f>IF(BSS$6=0,RANK(BSS28,BSS$12:BSS$42,0),RANK(BSS28,BSS$12:BSS$42,1))</f>
      </c>
      <c r="BSW28"/>
      <c r="BSX28" s="126">
        <f>IF(COUNTA(BSW$12:BSW$42)=0,0.6*BSW$5,IF(BSW28="",0,IF(BSW$6=0,IF(BSW28&gt;=BSW$8,BSW$5,IF(BSW28&lt;BSW$6,0,0.6*BSW$5+0.4*BSW$5*(BSW28-BSW$7)/(BSW$8-BSW$7))),IF(BSW28&lt;=BSW$8,BSW$5,IF(BSW28&gt;BSW$6,0,0.6*BSW$5+0.4*BSW$5*(BSW28-BSW$7)/(BSW$8-BSW$7))))))</f>
      </c>
      <c r="BSY28" s="126">
        <f>IF(BSW28&lt;&gt;"",BSW$5,0)</f>
      </c>
      <c r="BSZ28" s="125">
        <f>IF(BSW$6=0,RANK(BSW28,BSW$12:BSW$42,0),RANK(BSW28,BSW$12:BSW$42,1))</f>
      </c>
      <c r="BTA28"/>
      <c r="BTB28" s="126">
        <f>IF(COUNTA(BTA$12:BTA$42)=0,0.6*BTA$5,IF(BTA28="",0,IF(BTA$6=0,IF(BTA28&gt;=BTA$8,BTA$5,IF(BTA28&lt;BTA$6,0,0.6*BTA$5+0.4*BTA$5*(BTA28-BTA$7)/(BTA$8-BTA$7))),IF(BTA28&lt;=BTA$8,BTA$5,IF(BTA28&gt;BTA$6,0,0.6*BTA$5+0.4*BTA$5*(BTA28-BTA$7)/(BTA$8-BTA$7))))))</f>
      </c>
      <c r="BTC28" s="126">
        <f>IF(BTA28&lt;&gt;"",BTA$5,0)</f>
      </c>
      <c r="BTD28" s="125">
        <f>IF(BTA$6=0,RANK(BTA28,BTA$12:BTA$42,0),RANK(BTA28,BTA$12:BTA$42,1))</f>
      </c>
      <c r="BTE28"/>
      <c r="BTF28" s="126">
        <f>IF(COUNTA(BTE$12:BTE$42)=0,0.6*BTE$5,IF(BTE28="",0,IF(BTE$6=0,IF(BTE28&gt;=BTE$8,BTE$5,IF(BTE28&lt;BTE$6,0,0.6*BTE$5+0.4*BTE$5*(BTE28-BTE$7)/(BTE$8-BTE$7))),IF(BTE28&lt;=BTE$8,BTE$5,IF(BTE28&gt;BTE$6,0,0.6*BTE$5+0.4*BTE$5*(BTE28-BTE$7)/(BTE$8-BTE$7))))))</f>
      </c>
      <c r="BTG28" s="126">
        <f>IF(BTE28&lt;&gt;"",BTE$5,0)</f>
      </c>
      <c r="BTH28" s="125">
        <f>IF(BTE$6=0,RANK(BTE28,BTE$12:BTE$42,0),RANK(BTE28,BTE$12:BTE$42,1))</f>
      </c>
      <c r="BTI28" s="126">
        <v>4.81</v>
      </c>
      <c r="BTJ28" s="126">
        <f>IF(COUNTA(BTI$12:BTI$42)=0,0.6*BTI$5,IF(BTI28="",0,IF(BTI$6=0,IF(BTI28&gt;=BTI$8,BTI$5,IF(BTI28&lt;BTI$6,0,0.6*BTI$5+0.4*BTI$5*(BTI28-BTI$7)/(BTI$8-BTI$7))),IF(BTI28&lt;=BTI$8,BTI$5,IF(BTI28&gt;BTI$6,0,0.6*BTI$5+0.4*BTI$5*(BTI28-BTI$7)/(BTI$8-BTI$7))))))</f>
      </c>
      <c r="BTK28" s="126">
        <f>IF(BTI28&lt;&gt;"",BTI$5,0)</f>
      </c>
      <c r="BTL28" s="125">
        <f>IF(BTI$6=0,RANK(BTI28,BTI$12:BTI$42,0),RANK(BTI28,BTI$12:BTI$42,1))</f>
      </c>
      <c r="BTM28" s="126">
        <v>1.19</v>
      </c>
      <c r="BTN28" s="126">
        <f>IF(COUNTA(BTM$12:BTM$42)=0,0.6*BTM$5,IF(BTM28="",0,IF(BTM$6=0,IF(BTM28&gt;=BTM$8,BTM$5,IF(BTM28&lt;BTM$6,0,0.6*BTM$5+0.4*BTM$5*(BTM28-BTM$7)/(BTM$8-BTM$7))),IF(BTM28&lt;=BTM$8,BTM$5,IF(BTM28&gt;BTM$6,0,0.6*BTM$5+0.4*BTM$5*(BTM28-BTM$7)/(BTM$8-BTM$7))))))</f>
      </c>
      <c r="BTO28" s="126">
        <f>IF(BTM28&lt;&gt;"",BTM$5,0)</f>
      </c>
      <c r="BTP28" s="125">
        <f>IF(BTM$6=0,RANK(BTM28,BTM$12:BTM$42,0),RANK(BTM28,BTM$12:BTM$42,1))</f>
      </c>
      <c r="BTQ28" s="126">
        <v>0.93</v>
      </c>
      <c r="BTR28" s="126">
        <f>IF(COUNTA(BTQ$12:BTQ$42)=0,0.6*BTQ$5,IF(BTQ28="",0,IF(BTQ$6=0,IF(BTQ28&gt;=BTQ$8,BTQ$5,IF(BTQ28&lt;BTQ$6,0,0.6*BTQ$5+0.4*BTQ$5*(BTQ28-BTQ$7)/(BTQ$8-BTQ$7))),IF(BTQ28&lt;=BTQ$8,BTQ$5,IF(BTQ28&gt;BTQ$6,0,0.6*BTQ$5+0.4*BTQ$5*(BTQ28-BTQ$7)/(BTQ$8-BTQ$7))))))</f>
      </c>
      <c r="BTS28" s="126">
        <f>IF(BTQ28&lt;&gt;"",BTQ$5,0)</f>
      </c>
      <c r="BTT28" s="125">
        <f>IF(BTQ$6=0,RANK(BTQ28,BTQ$12:BTQ$42,0),RANK(BTQ28,BTQ$12:BTQ$42,1))</f>
      </c>
      <c r="BTU28" s="126">
        <v>98.84</v>
      </c>
      <c r="BTV28" s="126">
        <f>IF(COUNTA(BTU$12:BTU$42)=0,0.6*BTU$5,IF(BTU28="",0,IF(BTU$6=0,IF(BTU28&gt;=BTU$8,BTU$5,IF(BTU28&lt;BTU$6,0,0.6*BTU$5+0.4*BTU$5*(BTU28-BTU$7)/(BTU$8-BTU$7))),IF(BTU28&lt;=BTU$8,BTU$5,IF(BTU28&gt;BTU$6,0,0.6*BTU$5+0.4*BTU$5*(BTU28-BTU$7)/(BTU$8-BTU$7))))))</f>
      </c>
      <c r="BTW28" s="126">
        <f>IF(BTU28&lt;&gt;"",BTU$5,0)</f>
      </c>
      <c r="BTX28" s="125">
        <f>IF(BTU$6=0,RANK(BTU28,BTU$12:BTU$42,0),RANK(BTU28,BTU$12:BTU$42,1))</f>
      </c>
      <c r="BTY28" s="126">
        <v>95.99</v>
      </c>
      <c r="BTZ28" s="126">
        <f>IF(COUNTA(BTY$12:BTY$42)=0,0.6*BTY$5,IF(BTY28="",0,IF(BTY$6=0,IF(BTY28&gt;=BTY$8,BTY$5,IF(BTY28&lt;BTY$6,0,0.6*BTY$5+0.4*BTY$5*(BTY28-BTY$7)/(BTY$8-BTY$7))),IF(BTY28&lt;=BTY$8,BTY$5,IF(BTY28&gt;BTY$6,0,0.6*BTY$5+0.4*BTY$5*(BTY28-BTY$7)/(BTY$8-BTY$7))))))</f>
      </c>
      <c r="BUA28" s="126">
        <f>IF(BTY28&lt;&gt;"",BTY$5,0)</f>
      </c>
      <c r="BUB28" s="125">
        <f>IF(BTY$6=0,RANK(BTY28,BTY$12:BTY$42,0),RANK(BTY28,BTY$12:BTY$42,1))</f>
      </c>
      <c r="BUC28" s="126">
        <v>98.6</v>
      </c>
      <c r="BUD28" s="126">
        <f>IF(COUNTA(BUC$12:BUC$42)=0,0.6*BUC$5,IF(BUC28="",0,IF(BUC$6=0,IF(BUC28&gt;=BUC$8,BUC$5,IF(BUC28&lt;BUC$6,0,0.6*BUC$5+0.4*BUC$5*(BUC28-BUC$7)/(BUC$8-BUC$7))),IF(BUC28&lt;=BUC$8,BUC$5,IF(BUC28&gt;BUC$6,0,0.6*BUC$5+0.4*BUC$5*(BUC28-BUC$7)/(BUC$8-BUC$7))))))</f>
      </c>
      <c r="BUE28" s="126">
        <f>IF(BUC28&lt;&gt;"",BUC$5,0)</f>
      </c>
      <c r="BUF28" s="125">
        <f>IF(BUC$6=0,RANK(BUC28,BUC$12:BUC$42,0),RANK(BUC28,BUC$12:BUC$42,1))</f>
      </c>
      <c r="BUG28" s="126">
        <v>4.41</v>
      </c>
      <c r="BUH28" s="126">
        <f>IF(COUNTA(BUG$12:BUG$42)=0,0.6*BUG$5,IF(BUG28="",0,IF(BUG$6=0,IF(BUG28&gt;=BUG$8,BUG$5,IF(BUG28&lt;BUG$6,0,0.6*BUG$5+0.4*BUG$5*(BUG28-BUG$7)/(BUG$8-BUG$7))),IF(BUG28&lt;=BUG$8,BUG$5,IF(BUG28&gt;BUG$6,0,0.6*BUG$5+0.4*BUG$5*(BUG28-BUG$7)/(BUG$8-BUG$7))))))</f>
      </c>
      <c r="BUI28" s="126">
        <f>IF(BUG28&lt;&gt;"",BUG$5,0)</f>
      </c>
      <c r="BUJ28" s="125">
        <f>IF(BUG$6=0,RANK(BUG28,BUG$12:BUG$42,0),RANK(BUG28,BUG$12:BUG$42,1))</f>
      </c>
      <c r="BUK28" s="126">
        <v>3.02</v>
      </c>
      <c r="BUL28" s="126">
        <f>IF(COUNTA(BUK$12:BUK$42)=0,0.6*BUK$5,IF(BUK28="",0,IF(BUK$6=0,IF(BUK28&gt;=BUK$8,BUK$5,IF(BUK28&lt;BUK$6,0,0.6*BUK$5+0.4*BUK$5*(BUK28-BUK$7)/(BUK$8-BUK$7))),IF(BUK28&lt;=BUK$8,BUK$5,IF(BUK28&gt;BUK$6,0,0.6*BUK$5+0.4*BUK$5*(BUK28-BUK$7)/(BUK$8-BUK$7))))))</f>
      </c>
      <c r="BUM28" s="126">
        <f>IF(BUK28&lt;&gt;"",BUK$5,0)</f>
      </c>
      <c r="BUN28" s="125">
        <f>IF(BUK$6=0,RANK(BUK28,BUK$12:BUK$42,0),RANK(BUK28,BUK$12:BUK$42,1))</f>
      </c>
      <c r="BUO28" s="126">
        <v>22.03</v>
      </c>
      <c r="BUP28" s="126">
        <f>IF(COUNTA(BUO$12:BUO$42)=0,0.6*BUO$5,IF(BUO28="",0,IF(AND(BUO28&gt;=BUO$7,BUO28&lt;=BUO$8),BUO$5,0)))</f>
      </c>
      <c r="BUQ28" s="126">
        <f>IF(BUO28&lt;&gt;"",BUO$5,0)</f>
      </c>
      <c r="BUR28" s="125">
        <f>IF(BUO$6=0,RANK(BUO28,BUO$12:BUO$42,0),RANK(BUO28,BUO$12:BUO$42,1))</f>
      </c>
      <c r="BUS28" s="126">
        <v>0.02</v>
      </c>
      <c r="BUT28" s="126">
        <f>IF(COUNTA(BUS$12:BUS$42)=0,0.6*BUS$5,IF(BUS28="",0,IF(BUS$6=0,IF(BUS28&gt;=BUS$8,BUS$5,IF(BUS28&lt;BUS$6,0,0.6*BUS$5+0.4*BUS$5*(BUS28-BUS$7)/(BUS$8-BUS$7))),IF(BUS28&lt;=BUS$8,BUS$5,IF(BUS28&gt;BUS$6,0,0.6*BUS$5+0.4*BUS$5*(BUS28-BUS$7)/(BUS$8-BUS$7))))))</f>
      </c>
      <c r="BUU28" s="126">
        <f>IF(BUS28&lt;&gt;"",BUS$5,0)</f>
      </c>
      <c r="BUV28" s="125">
        <f>IF(BUS$6=0,RANK(BUS28,BUS$12:BUS$42,0),RANK(BUS28,BUS$12:BUS$42,1))</f>
      </c>
      <c r="BUW28" s="126">
        <v>0</v>
      </c>
      <c r="BUX28" s="126">
        <f>IF(COUNTA(BUW$12:BUW$42)=0,0.6*BUW$5,IF(BUW28="",0,IF(BUW$6=0,IF(BUW28&gt;=BUW$8,BUW$5,IF(BUW28&lt;BUW$6,0,0.6*BUW$5+0.4*BUW$5*(BUW28-BUW$7)/(BUW$8-BUW$7))),IF(BUW28&lt;=BUW$8,BUW$5,IF(BUW28&gt;BUW$6,0,0.6*BUW$5+0.4*BUW$5*(BUW28-BUW$7)/(BUW$8-BUW$7))))))</f>
      </c>
      <c r="BUY28" s="126">
        <f>IF(BUW28&lt;&gt;"",BUW$5,0)</f>
      </c>
      <c r="BUZ28" s="125">
        <f>IF(BUW$6=0,RANK(BUW28,BUW$12:BUW$42,0),RANK(BUW28,BUW$12:BUW$42,1))</f>
      </c>
      <c r="BVA28" s="126">
        <v>0.02</v>
      </c>
      <c r="BVB28" s="126">
        <f>IF(COUNTA(BVA$12:BVA$42)=0,0.6*BVA$5,IF(BVA28="",0,IF(BVA$6=0,IF(BVA28&gt;=BVA$8,BVA$5,IF(BVA28&lt;BVA$6,0,0.6*BVA$5+0.4*BVA$5*(BVA28-BVA$7)/(BVA$8-BVA$7))),IF(BVA28&lt;=BVA$8,BVA$5,IF(BVA28&gt;BVA$6,0,0.6*BVA$5+0.4*BVA$5*(BVA28-BVA$7)/(BVA$8-BVA$7))))))</f>
      </c>
      <c r="BVC28" s="126">
        <f>IF(BVA28&lt;&gt;"",BVA$5,0)</f>
      </c>
      <c r="BVD28" s="125">
        <f>IF(BVA$6=0,RANK(BVA28,BVA$12:BVA$42,0),RANK(BVA28,BVA$12:BVA$42,1))</f>
      </c>
      <c r="BVE28" s="126">
        <v>0.016</v>
      </c>
      <c r="BVF28" s="126">
        <f>IF(COUNTA(BVE$12:BVE$42)=0,0.6*BVE$5,IF(BVE28="",0,IF(BVE$6=0,IF(BVE28&gt;=BVE$8,BVE$5,IF(BVE28&lt;BVE$6,0,0.6*BVE$5+0.4*BVE$5*(BVE28-BVE$7)/(BVE$8-BVE$7))),IF(BVE28&lt;=BVE$8,BVE$5,IF(BVE28&gt;BVE$6,0,0.6*BVE$5+0.4*BVE$5*(BVE28-BVE$7)/(BVE$8-BVE$7))))))</f>
      </c>
      <c r="BVG28" s="126">
        <f>IF(BVE28&lt;&gt;"",BVE$5,0)</f>
      </c>
      <c r="BVH28" s="125">
        <f>IF(BVE$6=0,RANK(BVE28,BVE$12:BVE$42,0),RANK(BVE28,BVE$12:BVE$42,1))</f>
      </c>
      <c r="BVI28" s="126">
        <v>41.4262077889017</v>
      </c>
      <c r="BVJ28" s="126">
        <f>IF(COUNTA(BVI$12:BVI$42)=0,0.6*BVI$5,IF(BVI28="",0,IF(BVI$6=0,IF(BVI28&gt;=BVI$8,BVI$5,IF(BVI28&lt;BVI$6,0,0.6*BVI$5+0.4*BVI$5*(BVI28-BVI$7)/(BVI$8-BVI$7))),IF(BVI28&lt;=BVI$8,BVI$5,IF(BVI28&gt;BVI$6,0,0.6*BVI$5+0.4*BVI$5*(BVI28-BVI$7)/(BVI$8-BVI$7))))))</f>
      </c>
      <c r="BVK28" s="126">
        <f>IF(BVI28&lt;&gt;"",BVI$5,0)</f>
      </c>
      <c r="BVL28" s="125">
        <f>IF(BVI$6=0,RANK(BVI28,BVI$12:BVI$42,0),RANK(BVI28,BVI$12:BVI$42,1))</f>
      </c>
      <c r="BVM28" s="126">
        <v>1.27</v>
      </c>
      <c r="BVN28" s="126">
        <f>IF(COUNTA(BVM$12:BVM$42)=0,0.6*BVM$5,IF(BVM28="",0,IF(BVM$6=0,IF(BVM28&gt;=BVM$8,BVM$5,IF(BVM28&lt;BVM$6,0,0.6*BVM$5+0.4*BVM$5*(BVM28-BVM$7)/(BVM$8-BVM$7))),IF(BVM28&lt;=BVM$8,BVM$5,IF(BVM28&gt;BVM$6,0,0.6*BVM$5+0.4*BVM$5*(BVM28-BVM$7)/(BVM$8-BVM$7))))))</f>
      </c>
      <c r="BVO28" s="126">
        <f>IF(BVM28&lt;&gt;"",BVM$5,0)</f>
      </c>
      <c r="BVP28" s="125">
        <f>IF(BVM$6=0,RANK(BVM28,BVM$12:BVM$42,0),RANK(BVM28,BVM$12:BVM$42,1))</f>
      </c>
      <c r="BVQ28" s="126">
        <v>4.49</v>
      </c>
      <c r="BVR28" s="126">
        <f>IF(COUNTA(BVQ$12:BVQ$42)=0,0.6*BVQ$5,IF(BVQ28="",0,IF(BVQ$6=0,IF(BVQ28&gt;=BVQ$8,BVQ$5,IF(BVQ28&lt;BVQ$6,0,0.6*BVQ$5+0.4*BVQ$5*(BVQ28-BVQ$7)/(BVQ$8-BVQ$7))),IF(BVQ28&lt;=BVQ$8,BVQ$5,IF(BVQ28&gt;BVQ$6,0,0.6*BVQ$5+0.4*BVQ$5*(BVQ28-BVQ$7)/(BVQ$8-BVQ$7))))))</f>
      </c>
      <c r="BVS28" s="126">
        <f>IF(BVQ28&lt;&gt;"",BVQ$5,0)</f>
      </c>
      <c r="BVT28" s="125">
        <f>IF(BVQ$6=0,RANK(BVQ28,BVQ$12:BVQ$42,0),RANK(BVQ28,BVQ$12:BVQ$42,1))</f>
      </c>
      <c r="BVU28" s="126">
        <v>101.427127965084</v>
      </c>
      <c r="BVV28" s="126">
        <f>IF(COUNTA(BVU$12:BVU$42)=0,0.6*BVU$5,IF(BVU28="",0,IF(BVU$6=0,IF(BVU28&gt;=BVU$8,BVU$5,IF(BVU28&lt;BVU$6,0,0.6*BVU$5+0.4*BVU$5*(BVU28-BVU$7)/(BVU$8-BVU$7))),IF(BVU28&lt;=BVU$8,BVU$5,IF(BVU28&gt;BVU$6,0,0.6*BVU$5+0.4*BVU$5*(BVU28-BVU$7)/(BVU$8-BVU$7))))))</f>
      </c>
      <c r="BVW28" s="126">
        <f>IF(BVU28&lt;&gt;"",BVU$5,0)</f>
      </c>
      <c r="BVX28" s="125">
        <f>IF(BVU$6=0,RANK(BVU28,BVU$12:BVU$42,0),RANK(BVU28,BVU$12:BVU$42,1))</f>
      </c>
      <c r="BVY28" s="126">
        <v>99.995622099641</v>
      </c>
      <c r="BVZ28" s="126">
        <f>IF(COUNTA(BVY$12:BVY$42)=0,0.6*BVY$5,IF(BVY28="",0,IF(BVY$6=0,IF(BVY28&gt;=BVY$8,BVY$5,IF(BVY28&lt;BVY$6,0,0.6*BVY$5+0.4*BVY$5*(BVY28-BVY$7)/(BVY$8-BVY$7))),IF(BVY28&lt;=BVY$8,BVY$5,IF(BVY28&gt;BVY$6,0,0.6*BVY$5+0.4*BVY$5*(BVY28-BVY$7)/(BVY$8-BVY$7))))))</f>
      </c>
      <c r="BWA28" s="126">
        <f>IF(BVY28&lt;&gt;"",BVY$5,0)</f>
      </c>
      <c r="BWB28" s="125">
        <f>IF(BVY$6=0,RANK(BVY28,BVY$12:BVY$42,0),RANK(BVY28,BVY$12:BVY$42,1))</f>
      </c>
      <c r="BWC28" s="126">
        <v>100</v>
      </c>
      <c r="BWD28" s="126">
        <f>IF(COUNTA(BWC$12:BWC$42)=0,0.6*BWC$5,IF(BWC28="",0,IF(BWC$6=0,IF(BWC28&gt;=BWC$8,BWC$5,IF(BWC28&lt;BWC$6,0,0.6*BWC$5+0.4*BWC$5*(BWC28-BWC$7)/(BWC$8-BWC$7))),IF(BWC28&lt;=BWC$8,BWC$5,IF(BWC28&gt;BWC$6,0,0.6*BWC$5+0.4*BWC$5*(BWC28-BWC$7)/(BWC$8-BWC$7))))))</f>
      </c>
      <c r="BWE28" s="126">
        <f>IF(BWC28&lt;&gt;"",BWC$5,0)</f>
      </c>
      <c r="BWF28" s="125">
        <f>IF(BWC$6=0,RANK(BWC28,BWC$12:BWC$42,0),RANK(BWC28,BWC$12:BWC$42,1))</f>
      </c>
      <c r="BWG28" s="126">
        <v>99.6016110673321</v>
      </c>
      <c r="BWH28" s="126">
        <f>IF(COUNTA(BWG$12:BWG$42)=0,0.6*BWG$5,IF(BWG28="",0,IF(BWG$6=0,IF(BWG28&gt;=BWG$8,BWG$5,IF(BWG28&lt;BWG$6,0,0.6*BWG$5+0.4*BWG$5*(BWG28-BWG$7)/(BWG$8-BWG$7))),IF(BWG28&lt;=BWG$8,BWG$5,IF(BWG28&gt;BWG$6,0,0.6*BWG$5+0.4*BWG$5*(BWG28-BWG$7)/(BWG$8-BWG$7))))))</f>
      </c>
      <c r="BWI28" s="126">
        <f>IF(BWG28&lt;&gt;"",BWG$5,0)</f>
      </c>
      <c r="BWJ28" s="125">
        <f>IF(BWG$6=0,RANK(BWG28,BWG$12:BWG$42,0),RANK(BWG28,BWG$12:BWG$42,1))</f>
      </c>
      <c r="BWK28" s="126">
        <v>13</v>
      </c>
      <c r="BWL28" s="126">
        <f>IF(COUNTA(BWK$12:BWK$42)=0,0.6*BWK$5,IF(BWK28="",0,IF(AND(BWK28&gt;=BWK$7,BWK28&lt;=BWK$8),BWK$5,0)))</f>
      </c>
      <c r="BWM28" s="126">
        <f>IF(BWK28&lt;&gt;"",BWK$5,0)</f>
      </c>
      <c r="BWN28" s="125">
        <f>IF(BWK$6=0,RANK(BWK28,BWK$12:BWK$42,0),RANK(BWK28,BWK$12:BWK$42,1))</f>
      </c>
      <c r="BWO28" s="126">
        <v>1.22</v>
      </c>
      <c r="BWP28" s="126">
        <f>IF(COUNTA(BWO$12:BWO$42)=0,0.6*BWO$5,IF(BWO28="",0,IF(BWO$6=0,IF(BWO28&gt;=BWO$8,BWO$5,IF(BWO28&lt;BWO$6,0,0.6*BWO$5+0.4*BWO$5*(BWO28-BWO$7)/(BWO$8-BWO$7))),IF(BWO28&lt;=BWO$8,BWO$5,IF(BWO28&gt;BWO$6,0,0.6*BWO$5+0.4*BWO$5*(BWO28-BWO$7)/(BWO$8-BWO$7))))))</f>
      </c>
      <c r="BWQ28" s="126">
        <f>IF(BWO28&lt;&gt;"",BWO$5,0)</f>
      </c>
      <c r="BWR28" s="125">
        <f>IF(BWO$6=0,RANK(BWO28,BWO$12:BWO$42,0),RANK(BWO28,BWO$12:BWO$42,1))</f>
      </c>
      <c r="BWS28" s="126">
        <v>0.66</v>
      </c>
      <c r="BWT28" s="126">
        <f>IF(COUNTA(BWS$12:BWS$42)=0,0.6*BWS$5,IF(BWS28="",0,IF(BWS$6=0,IF(BWS28&gt;=BWS$8,BWS$5,IF(BWS28&lt;BWS$6,0,0.6*BWS$5+0.4*BWS$5*(BWS28-BWS$7)/(BWS$8-BWS$7))),IF(BWS28&lt;=BWS$8,BWS$5,IF(BWS28&gt;BWS$6,0,0.6*BWS$5+0.4*BWS$5*(BWS28-BWS$7)/(BWS$8-BWS$7))))))</f>
      </c>
      <c r="BWU28" s="126">
        <f>IF(BWS28&lt;&gt;"",BWS$5,0)</f>
      </c>
      <c r="BWV28" s="125">
        <f>IF(BWS$6=0,RANK(BWS28,BWS$12:BWS$42,0),RANK(BWS28,BWS$12:BWS$42,1))</f>
      </c>
      <c r="BWW28" s="125" t="s">
        <v>32</v>
      </c>
      <c r="BWX28" s="125">
        <f>(F28+J28+N28+R28+V28+Z28+AD28+AH28+AL28)*100</f>
      </c>
      <c r="BWY28" s="125">
        <f>RANK(BWX28,BWX$12:BWX$42,0)</f>
      </c>
      <c r="BWZ28" s="125" t="s">
        <v>32</v>
      </c>
      <c r="BXA28" s="125">
        <f>(AP28+AT28+AX28+BB28+BF28+BJ28+BN28+BR28+BV28+BZ28+CD28+CH28+CL28+CP28)*100</f>
      </c>
      <c r="BXB28" s="125">
        <f>RANK(BXA28,BXA$12:BXA$42,0)</f>
      </c>
      <c r="BXC28" s="125" t="s">
        <v>32</v>
      </c>
      <c r="BXD28" s="125">
        <f>(CT28)*100</f>
      </c>
      <c r="BXE28" s="125">
        <f>RANK(BXD28,BXD$12:BXD$42,0)</f>
      </c>
      <c r="BXF28" s="125" t="s">
        <v>32</v>
      </c>
      <c r="BXG28" s="125">
        <f>(CX28+DB28+DF28+DJ28+DN28+DR28+DV28+DZ28+EE28+EJ28+EO28+ET28+EY28+FD28+FI28+FN28+FS28+FX28+GC28+GH28+GM28+GR28+GW28+HB28+HG28+HL28+HQ28+HV28+IA28+IF28+IK28+IP28+IU28+IZ28+JE28+JJ28+JO28+JT28+JY28+KD28+KI28+KN28+KS28+KX28+LC28+LH28+LM28+LR28+LW28+MB28+MG28+ML28+MQ28+MV28+NA28+NF28+NK28+NP28+NU28+NZ28+OE28+OJ28+OO28+OT28+OY28+PD28+PI28+PN28+PS28+PX28+QC28+QH28+QM28+QR28+QW28+RB28+RG28+RL28+RQ28+RV28+SA28+SF28+SK28+SP28+SU28+SZ28+TE28+TJ28+TO28+TT28+TY28+UD28+UI28+UN28+US28+UX28+VC28+VH28+VM28+VR28+VW28+WB28+WG28+WL28+WQ28+WV28+XA28+XF28+XK28+XP28+XU28+XZ28+YE28+YJ28+YO28+YT28+YY28+ZD28+ZI28+ZN28+ZS28+ZX28+AAC28+AAH28+AAM28+AAR28+AAW28+ABB28+ABG28+ABL28+ABQ28+ABV28+ACA28+ACF28+ACK28+ACP28+ACU28+ACZ28+ADE28+ADJ28+ADO28+ADT28+ADY28+AED28+AEI28+AEN28+AES28+AEX28+AFC28+AFH28+AFM28+AFR28+AFW28+AGB28+AGG28+AGL28+AGQ28+AGV28+AHA28+AHF28+AHK28+AHP28+AHU28+AHZ28+AIE28+AIJ28+AIO28+AIT28+AIY28+AJD28+AJI28+AJN28+AJS28+AJX28+AKC28+AKH28+AKM28+AKR28+AKW28+ALB28+ALG28+ALL28+ALQ28+ALV28+AMA28+AMF28+AMK28+AMP28+AMU28+AMZ28+ANE28+ANJ28+ANO28+ANT28+ANY28+AOD28+AOI28+AON28+AOS28+AOX28+APC28+APH28+APM28+APR28+APW28+AQB28+AQG28+AQL28+AQQ28+AQV28+ARA28+ARF28+ARK28+ARP28+ARU28+ARZ28+ASE28+ASJ28+ASO28+AST28+ASY28+ATD28+ATI28+ATN28+ATS28+ATX28+AUC28+AUH28)*100</f>
      </c>
      <c r="BXH28" s="125">
        <f>RANK(BXG28,BXG$12:BXG$42,0)</f>
      </c>
      <c r="BXI28" s="125" t="s">
        <v>32</v>
      </c>
      <c r="BXJ28" s="125">
        <f>(AUL28+AUP28+AUT28+AUX28+AVB28+AVF28+AVJ28+AVN28+AVR28+AVV28+AVZ28+AWD28+AWH28+AWL28+AWP28+AWT28+AWX28+AXB28+AXF28+AXJ28+AXN28+AXR28+AXV28+AXZ28+AYD28+AYH28+AYL28+AYP28+AYT28+AYX28+AZB28+AZF28+AZJ28+AZN28+AZR28+AZV28+AZZ28+BAD28+BAH28+BAL28+BAP28+BAT28+BAX28+BBB28+BBF28+BBJ28+BBN28+BBR28+BBV28+BBZ28+BCD28+BCH28+BCL28+BCP28+BCT28+BCX28+BDB28+BDF28+BDJ28+BDN28+BDR28+BDV28+BDZ28+BED28+BEH28+BEL28+BEP28+BET28+BEX28+BFB28+BFF28+BFJ28+BFN28+BFR28+BFV28+BFZ28+BGD28+BGH28+BGL28+BGP28+BGT28+BGX28+BHB28+BHF28+BHJ28+BHN28+BHR28+BHV28+BHZ28+BID28+BIH28+BIL28+BIP28+BIT28+BIX28+BJB28+BJF28+BJJ28+BJN28+BJR28+BJV28+BJZ28+BKD28+BKH28+BKL28+BKP28+BKT28+BKX28+BLB28+BLF28+BLJ28+BLN28+BLR28+BLV28+BLZ28+BMD28+BMH28+BML28+BMP28+BMT28+BMX28+BNB28+BNF28+BNJ28+BNN28+BNR28+BNV28+BNZ28+BOD28+BOH28+BOL28+BOP28+BOT28+BOX28+BPB28+BPF28+BPJ28+BPN28+BPR28+BPV28+BPZ28+BQD28+BQH28+BQL28+BQP28+BQT28+BQX28+BRB28)*100</f>
      </c>
      <c r="BXK28" s="125">
        <f>RANK(BXJ28,BXJ$12:BXJ$42,0)</f>
      </c>
      <c r="BXL28" s="125" t="s">
        <v>32</v>
      </c>
      <c r="BXM28" s="125">
        <f>(BRF28+BRJ28+BRN28+BRR28+BRV28+BRZ28+BSD28+BSH28+BSL28+BSP28+BST28+BSX28+BTB28+BTF28+BTJ28+BTN28+BTR28)*100</f>
      </c>
      <c r="BXN28" s="125">
        <f>RANK(BXM28,BXM$12:BXM$42,0)</f>
      </c>
      <c r="BXO28" s="125" t="s">
        <v>32</v>
      </c>
      <c r="BXP28" s="125">
        <f>(BTV28+BTZ28+BUD28+BUH28+BUL28)*100</f>
      </c>
      <c r="BXQ28" s="125">
        <f>RANK(BXP28,BXP$12:BXP$42,0)</f>
      </c>
      <c r="BXR28" s="125" t="s">
        <v>32</v>
      </c>
      <c r="BXS28" s="125">
        <f>(BUP28+BUT28+BUX28)*100</f>
      </c>
      <c r="BXT28" s="125">
        <f>RANK(BXS28,BXS$12:BXS$42,0)</f>
      </c>
      <c r="BXU28" s="125" t="s">
        <v>32</v>
      </c>
      <c r="BXV28" s="125">
        <f>(BVB28+BVF28+BVJ28+BVN28+BVR28+BVV28+BVZ28+BWD28+BWH28+BWL28+BWP28+BWT28)*100</f>
      </c>
      <c r="BXW28" s="125">
        <f>RANK(BXV28,BXV$12:BXV$42,0)</f>
      </c>
    </row>
    <row r="29">
      <c r="A29" s="125" t="s">
        <v>33</v>
      </c>
      <c r="B29" s="125">
        <f>A29</f>
      </c>
      <c r="C29" s="125">
        <f>(F29+J29+N29+R29+V29+Z29+AD29+AH29+AL29+AP29+AT29+AX29+BB29+BF29+BJ29+BN29+BR29+BV29+BZ29+CD29+CH29+CL29+CP29+CT29+CX29+DB29+DF29+DJ29+DN29+DR29+DV29+DZ29+EE29+EJ29+EO29+ET29+EY29+FD29+FI29+FN29+FS29+FX29+GC29+GH29+GM29+GR29+GW29+HB29+HG29+HL29+HQ29+HV29+IA29+IF29+IK29+IP29+IU29+IZ29+JE29+JJ29+JO29+JT29+JY29+KD29+KI29+KN29+KS29+KX29+LC29+LH29+LM29+LR29+LW29+MB29+MG29+ML29+MQ29+MV29+NA29+NF29+NK29+NP29+NU29+NZ29+OE29+OJ29+OO29+OT29+OY29+PD29+PI29+PN29+PS29+PX29+QC29+QH29+QM29+QR29+QW29+RB29+RG29+RL29+RQ29+RV29+SA29+SF29+SK29+SP29+SU29+SZ29+TE29+TJ29+TO29+TT29+TY29+UD29+UI29+UN29+US29+UX29+VC29+VH29+VM29+VR29+VW29+WB29+WG29+WL29+WQ29+WV29+XA29+XF29+XK29+XP29+XU29+XZ29+YE29+YJ29+YO29+YT29+YY29+ZD29+ZI29+ZN29+ZS29+ZX29+AAC29+AAH29+AAM29+AAR29+AAW29+ABB29+ABG29+ABL29+ABQ29+ABV29+ACA29+ACF29+ACK29+ACP29+ACU29+ACZ29+ADE29+ADJ29+ADO29+ADT29+ADY29+AED29+AEI29+AEN29+AES29+AEX29+AFC29+AFH29+AFM29+AFR29+AFW29+AGB29+AGG29+AGL29+AGQ29+AGV29+AHA29+AHF29+AHK29+AHP29+AHU29+AHZ29+AIE29+AIJ29+AIO29+AIT29+AIY29+AJD29+AJI29+AJN29+AJS29+AJX29+AKC29+AKH29+AKM29+AKR29+AKW29+ALB29+ALG29+ALL29+ALQ29+ALV29+AMA29+AMF29+AMK29+AMP29+AMU29+AMZ29+ANE29+ANJ29+ANO29+ANT29+ANY29+AOD29+AOI29+AON29+AOS29+AOX29+APC29+APH29+APM29+APR29+APW29+AQB29+AQG29+AQL29+AQQ29+AQV29+ARA29+ARF29+ARK29+ARP29+ARU29+ARZ29+ASE29+ASJ29+ASO29+AST29+ASY29+ATD29+ATI29+ATN29+ATS29+ATX29+AUC29+AUH29+AUL29+AUP29+AUT29+AUX29+AVB29+AVF29+AVJ29+AVN29+AVR29+AVV29+AVZ29+AWD29+AWH29+AWL29+AWP29+AWT29+AWX29+AXB29+AXF29+AXJ29+AXN29+AXR29+AXV29+AXZ29+AYD29+AYH29+AYL29+AYP29+AYT29+AYX29+AZB29+AZF29+AZJ29+AZN29+AZR29+AZV29+AZZ29+BAD29+BAH29+BAL29+BAP29+BAT29+BAX29+BBB29+BBF29+BBJ29+BBN29+BBR29+BBV29+BBZ29+BCD29+BCH29+BCL29+BCP29+BCT29+BCX29+BDB29+BDF29+BDJ29+BDN29+BDR29+BDV29+BDZ29+BED29+BEH29+BEL29+BEP29+BET29+BEX29+BFB29+BFF29+BFJ29+BFN29+BFR29+BFV29+BFZ29+BGD29+BGH29+BGL29+BGP29+BGT29+BGX29+BHB29+BHF29+BHJ29+BHN29+BHR29+BHV29+BHZ29+BID29+BIH29+BIL29+BIP29+BIT29+BIX29+BJB29+BJF29+BJJ29+BJN29+BJR29+BJV29+BJZ29+BKD29+BKH29+BKL29+BKP29+BKT29+BKX29+BLB29+BLF29+BLJ29+BLN29+BLR29+BLV29+BLZ29+BMD29+BMH29+BML29+BMP29+BMT29+BMX29+BNB29+BNF29+BNJ29+BNN29+BNR29+BNV29+BNZ29+BOD29+BOH29+BOL29+BOP29+BOT29+BOX29+BPB29+BPF29+BPJ29+BPN29+BPR29+BPV29+BPZ29+BQD29+BQH29+BQL29+BQP29+BQT29+BQX29+BRB29+BRF29+BRJ29+BRN29+BRR29+BRV29+BRZ29+BSD29+BSH29+BSL29+BSP29+BST29+BSX29+BTB29+BTF29+BTJ29+BTN29+BTR29+BTV29+BTZ29+BUD29+BUH29+BUL29+BUP29+BUT29+BUX29+BVB29+BVF29+BVJ29+BVN29+BVR29+BVV29+BVZ29+BWD29+BWH29+BWL29+BWP29+BWT29)*100</f>
      </c>
      <c r="D29" s="125">
        <f>RANK(C29,C$12:C$42,0)</f>
      </c>
      <c r="E29" s="126">
        <v>74.9933616160775</v>
      </c>
      <c r="F29" s="126">
        <f>IF(COUNTA(E$12:E$42)=0,0.6*E$5,IF(E29="",0,IF(E$6=0,IF(E29&gt;=E$8,E$5,IF(E29&lt;E$6,0,0.6*E$5+0.4*E$5*(E29-E$7)/(E$8-E$7))),IF(E29&lt;=E$8,E$5,IF(E29&gt;E$6,0,0.6*E$5+0.4*E$5*(E29-E$7)/(E$8-E$7))))))</f>
      </c>
      <c r="G29" s="126">
        <f>IF(E29&lt;&gt;"",E$5,0)</f>
      </c>
      <c r="H29" s="125">
        <f>IF(E$6=0,RANK(E29,E$12:E$42,0),RANK(E29,E$12:E$42,1))</f>
      </c>
      <c r="I29" s="126">
        <v>88.4364724981802</v>
      </c>
      <c r="J29" s="126">
        <f>IF(COUNTA(I$12:I$42)=0,0.6*I$5,IF(I29="",0,IF(I$6=0,IF(I29&gt;=I$8,I$5,IF(I29&lt;I$6,0,0.6*I$5+0.4*I$5*(I29-I$7)/(I$8-I$7))),IF(I29&lt;=I$8,I$5,IF(I29&gt;I$6,0,0.6*I$5+0.4*I$5*(I29-I$7)/(I$8-I$7))))))</f>
      </c>
      <c r="K29" s="126">
        <f>IF(I29&lt;&gt;"",I$5,0)</f>
      </c>
      <c r="L29" s="125">
        <f>IF(I$6=0,RANK(I29,I$12:I$42,0),RANK(I29,I$12:I$42,1))</f>
      </c>
      <c r="M29"/>
      <c r="N29" s="126">
        <f>IF(COUNTA(M$12:M$42)=0,0.6*M$5,IF(M29="",0,IF(M$6=0,IF(M29&gt;=M$8,M$5,IF(M29&lt;M$6,0,0.6*M$5+0.4*M$5*(M29-M$7)/(M$8-M$7))),IF(M29&lt;=M$8,M$5,IF(M29&gt;M$6,0,0.6*M$5+0.4*M$5*(M29-M$7)/(M$8-M$7))))))</f>
      </c>
      <c r="O29" s="126">
        <f>IF(M29&lt;&gt;"",M$5,0)</f>
      </c>
      <c r="P29" s="125">
        <f>IF(M$6=0,RANK(M29,M$12:M$42,0),RANK(M29,M$12:M$42,1))</f>
      </c>
      <c r="Q29"/>
      <c r="R29" s="126">
        <f>IF(COUNTA(Q$12:Q$42)=0,0.6*Q$5,IF(Q29="",0,IF(Q$6=0,IF(Q29&gt;=Q$8,Q$5,IF(Q29&lt;Q$6,0,0.6*Q$5+0.4*Q$5*(Q29-Q$7)/(Q$8-Q$7))),IF(Q29&lt;=Q$8,Q$5,IF(Q29&gt;Q$6,0,0.6*Q$5+0.4*Q$5*(Q29-Q$7)/(Q$8-Q$7))))))</f>
      </c>
      <c r="S29" s="126">
        <f>IF(Q29&lt;&gt;"",Q$5,0)</f>
      </c>
      <c r="T29" s="125">
        <f>IF(Q$6=0,RANK(Q29,Q$12:Q$42,0),RANK(Q29,Q$12:Q$42,1))</f>
      </c>
      <c r="U29"/>
      <c r="V29" s="126">
        <f>IF(COUNTA(U$12:U$42)=0,0.6*U$5,IF(U29="",0,IF(U$6=0,IF(U29&gt;=U$8,U$5,IF(U29&lt;U$6,0,0.6*U$5+0.4*U$5*(U29-U$7)/(U$8-U$7))),IF(U29&lt;=U$8,U$5,IF(U29&gt;U$6,0,0.6*U$5+0.4*U$5*(U29-U$7)/(U$8-U$7))))))</f>
      </c>
      <c r="W29" s="126">
        <f>IF(U29&lt;&gt;"",U$5,0)</f>
      </c>
      <c r="X29" s="125">
        <f>IF(U$6=0,RANK(U29,U$12:U$42,0),RANK(U29,U$12:U$42,1))</f>
      </c>
      <c r="Y29"/>
      <c r="Z29" s="126">
        <f>IF(COUNTA(Y$12:Y$42)=0,0.6*Y$5,IF(Y29="",0,IF(Y$6=0,IF(Y29&gt;=Y$8,Y$5,IF(Y29&lt;Y$6,0,0.6*Y$5+0.4*Y$5*(Y29-Y$7)/(Y$8-Y$7))),IF(Y29&lt;=Y$8,Y$5,IF(Y29&gt;Y$6,0,0.6*Y$5+0.4*Y$5*(Y29-Y$7)/(Y$8-Y$7))))))</f>
      </c>
      <c r="AA29" s="126">
        <f>IF(Y29&lt;&gt;"",Y$5,0)</f>
      </c>
      <c r="AB29" s="125">
        <f>IF(Y$6=0,RANK(Y29,Y$12:Y$42,0),RANK(Y29,Y$12:Y$42,1))</f>
      </c>
      <c r="AC29"/>
      <c r="AD29" s="126">
        <f>IF(COUNTA(AC$12:AC$42)=0,0.6*AC$5,IF(AC29="",0,IF(AC$6=0,IF(AC29&gt;=AC$8,AC$5,IF(AC29&lt;AC$6,0,0.6*AC$5+0.4*AC$5*(AC29-AC$7)/(AC$8-AC$7))),IF(AC29&lt;=AC$8,AC$5,IF(AC29&gt;AC$6,0,0.6*AC$5+0.4*AC$5*(AC29-AC$7)/(AC$8-AC$7))))))</f>
      </c>
      <c r="AE29" s="126">
        <f>IF(AC29&lt;&gt;"",AC$5,0)</f>
      </c>
      <c r="AF29" s="125">
        <f>IF(AC$6=0,RANK(AC29,AC$12:AC$42,0),RANK(AC29,AC$12:AC$42,1))</f>
      </c>
      <c r="AG29"/>
      <c r="AH29" s="126">
        <f>IF(COUNTA(AG$12:AG$42)=0,0.6*AG$5,IF(AG29="",0,IF(AG$6=0,IF(AG29&gt;=AG$8,AG$5,IF(AG29&lt;AG$6,0,0.6*AG$5+0.4*AG$5*(AG29-AG$7)/(AG$8-AG$7))),IF(AG29&lt;=AG$8,AG$5,IF(AG29&gt;AG$6,0,0.6*AG$5+0.4*AG$5*(AG29-AG$7)/(AG$8-AG$7))))))</f>
      </c>
      <c r="AI29" s="126">
        <f>IF(AG29&lt;&gt;"",AG$5,0)</f>
      </c>
      <c r="AJ29" s="125">
        <f>IF(AG$6=0,RANK(AG29,AG$12:AG$42,0),RANK(AG29,AG$12:AG$42,1))</f>
      </c>
      <c r="AK29"/>
      <c r="AL29" s="126">
        <f>IF(COUNTA(AK$12:AK$42)=0,0.6*AK$5,IF(AK29="",0,IF(AK$6=0,IF(AK29&gt;=AK$8,AK$5,IF(AK29&lt;AK$6,0,0.6*AK$5+0.4*AK$5*(AK29-AK$7)/(AK$8-AK$7))),IF(AK29&lt;=AK$8,AK$5,IF(AK29&gt;AK$6,0,0.6*AK$5+0.4*AK$5*(AK29-AK$7)/(AK$8-AK$7))))))</f>
      </c>
      <c r="AM29" s="126">
        <f>IF(AK29&lt;&gt;"",AK$5,0)</f>
      </c>
      <c r="AN29" s="125">
        <f>IF(AK$6=0,RANK(AK29,AK$12:AK$42,0),RANK(AK29,AK$12:AK$42,1))</f>
      </c>
      <c r="AO29" s="126">
        <v>99.93</v>
      </c>
      <c r="AP29" s="126">
        <f>IF(COUNTA(AO$12:AO$42)=0,0.6*AO$5,IF(AO29="",0,IF(AO$6=0,IF(AO29&gt;=AO$8,AO$5,IF(AO29&lt;AO$6,0,0.6*AO$5+0.4*AO$5*(AO29-AO$7)/(AO$8-AO$7))),IF(AO29&lt;=AO$8,AO$5,IF(AO29&gt;AO$6,0,0.6*AO$5+0.4*AO$5*(AO29-AO$7)/(AO$8-AO$7))))))</f>
      </c>
      <c r="AQ29" s="126">
        <f>IF(AO29&lt;&gt;"",AO$5,0)</f>
      </c>
      <c r="AR29" s="125">
        <f>IF(AO$6=0,RANK(AO29,AO$12:AO$42,0),RANK(AO29,AO$12:AO$42,1))</f>
      </c>
      <c r="AS29" s="126">
        <v>0.01</v>
      </c>
      <c r="AT29" s="126">
        <f>IF(COUNTA(AS$12:AS$42)=0,0.6*AS$5,IF(AS29="",0,IF(AS$6=0,IF(AS29&gt;=AS$8,AS$5,IF(AS29&lt;AS$6,0,0.6*AS$5+0.4*AS$5*(AS29-AS$7)/(AS$8-AS$7))),IF(AS29&lt;=AS$8,AS$5,IF(AS29&gt;AS$6,0,0.6*AS$5+0.4*AS$5*(AS29-AS$7)/(AS$8-AS$7))))))</f>
      </c>
      <c r="AU29" s="126">
        <f>IF(AS29&lt;&gt;"",AS$5,0)</f>
      </c>
      <c r="AV29" s="125">
        <f>IF(AS$6=0,RANK(AS29,AS$12:AS$42,0),RANK(AS29,AS$12:AS$42,1))</f>
      </c>
      <c r="AW29" s="126">
        <v>99.62</v>
      </c>
      <c r="AX29" s="126">
        <f>IF(COUNTA(AW$12:AW$42)=0,0.6*AW$5,IF(AW29="",0,IF(AW$6=0,IF(AW29&gt;=AW$8,AW$5,IF(AW29&lt;AW$6,0,0.6*AW$5+0.4*AW$5*(AW29-AW$7)/(AW$8-AW$7))),IF(AW29&lt;=AW$8,AW$5,IF(AW29&gt;AW$6,0,0.6*AW$5+0.4*AW$5*(AW29-AW$7)/(AW$8-AW$7))))))</f>
      </c>
      <c r="AY29" s="126">
        <f>IF(AW29&lt;&gt;"",AW$5,0)</f>
      </c>
      <c r="AZ29" s="125">
        <f>IF(AW$6=0,RANK(AW29,AW$12:AW$42,0),RANK(AW29,AW$12:AW$42,1))</f>
      </c>
      <c r="BA29" s="126">
        <v>0.848506236452878</v>
      </c>
      <c r="BB29" s="126">
        <f>IF(COUNTA(BA$12:BA$42)=0,0.6*BA$5,IF(BA29="",0,IF(BA$6=0,IF(BA29&gt;=BA$8,BA$5,IF(BA29&lt;BA$6,0,0.6*BA$5+0.4*BA$5*(BA29-BA$7)/(BA$8-BA$7))),IF(BA29&lt;=BA$8,BA$5,IF(BA29&gt;BA$6,0,0.6*BA$5+0.4*BA$5*(BA29-BA$7)/(BA$8-BA$7))))))</f>
      </c>
      <c r="BC29" s="126">
        <f>IF(BA29&lt;&gt;"",BA$5,0)</f>
      </c>
      <c r="BD29" s="125">
        <f>IF(BA$6=0,RANK(BA29,BA$12:BA$42,0),RANK(BA29,BA$12:BA$42,1))</f>
      </c>
      <c r="BE29" s="126">
        <v>98.19</v>
      </c>
      <c r="BF29" s="126">
        <f>IF(COUNTA(BE$12:BE$42)=0,0.6*BE$5,IF(BE29="",0,IF(BE$6=0,IF(BE29&gt;=BE$8,BE$5,IF(BE29&lt;BE$6,0,0.6*BE$5+0.4*BE$5*(BE29-BE$7)/(BE$8-BE$7))),IF(BE29&lt;=BE$8,BE$5,IF(BE29&gt;BE$6,0,0.6*BE$5+0.4*BE$5*(BE29-BE$7)/(BE$8-BE$7))))))</f>
      </c>
      <c r="BG29" s="126">
        <f>IF(BE29&lt;&gt;"",BE$5,0)</f>
      </c>
      <c r="BH29" s="125">
        <f>IF(BE$6=0,RANK(BE29,BE$12:BE$42,0),RANK(BE29,BE$12:BE$42,1))</f>
      </c>
      <c r="BI29" s="126">
        <v>31</v>
      </c>
      <c r="BJ29" s="126">
        <f>IF(COUNTA(BI$12:BI$42)=0,0.6*BI$5,IF(BI29="",0,IF(BI$6=0,IF(BI29&gt;=BI$8,BI$5,IF(BI29&lt;BI$6,0,0.6*BI$5+0.4*BI$5*(BI29-BI$7)/(BI$8-BI$7))),IF(BI29&lt;=BI$8,BI$5,IF(BI29&gt;BI$6,0,0.6*BI$5+0.4*BI$5*(BI29-BI$7)/(BI$8-BI$7))))))</f>
      </c>
      <c r="BK29" s="126">
        <f>IF(BI29&lt;&gt;"",BI$5,0)</f>
      </c>
      <c r="BL29" s="125">
        <f>IF(BI$6=0,RANK(BI29,BI$12:BI$42,0),RANK(BI29,BI$12:BI$42,1))</f>
      </c>
      <c r="BM29" s="126">
        <v>99.5499</v>
      </c>
      <c r="BN29" s="126">
        <f>IF(COUNTA(BM$12:BM$42)=0,0.6*BM$5,IF(BM29="",0,IF(BM$6=0,IF(BM29&gt;=BM$8,BM$5,IF(BM29&lt;BM$6,0,0.6*BM$5+0.4*BM$5*(BM29-BM$7)/(BM$8-BM$7))),IF(BM29&lt;=BM$8,BM$5,IF(BM29&gt;BM$6,0,0.6*BM$5+0.4*BM$5*(BM29-BM$7)/(BM$8-BM$7))))))</f>
      </c>
      <c r="BO29" s="126">
        <f>IF(BM29&lt;&gt;"",BM$5,0)</f>
      </c>
      <c r="BP29" s="125">
        <f>IF(BM$6=0,RANK(BM29,BM$12:BM$42,0),RANK(BM29,BM$12:BM$42,1))</f>
      </c>
      <c r="BQ29" s="126">
        <v>53</v>
      </c>
      <c r="BR29" s="126">
        <f>IF(COUNTA(BQ$12:BQ$42)=0,0.6*BQ$5,IF(BQ29="",0,IF(BQ$6=0,IF(BQ29&gt;=BQ$8,BQ$5,IF(BQ29&lt;BQ$6,0,0.6*BQ$5+0.4*BQ$5*(BQ29-BQ$7)/(BQ$8-BQ$7))),IF(BQ29&lt;=BQ$8,BQ$5,IF(BQ29&gt;BQ$6,0,0.6*BQ$5+0.4*BQ$5*(BQ29-BQ$7)/(BQ$8-BQ$7))))))</f>
      </c>
      <c r="BS29" s="126">
        <f>IF(BQ29&lt;&gt;"",BQ$5,0)</f>
      </c>
      <c r="BT29" s="125">
        <f>IF(BQ$6=0,RANK(BQ29,BQ$12:BQ$42,0),RANK(BQ29,BQ$12:BQ$42,1))</f>
      </c>
      <c r="BU29" s="126">
        <v>4.6979</v>
      </c>
      <c r="BV29" s="126">
        <f>IF(COUNTA(BU$12:BU$42)=0,0.6*BU$5,IF(BU29="",0,IF(BU$6=0,IF(BU29&gt;=BU$8,BU$5,IF(BU29&lt;BU$6,0,0.6*BU$5+0.4*BU$5*(BU29-BU$7)/(BU$8-BU$7))),IF(BU29&lt;=BU$8,BU$5,IF(BU29&gt;BU$6,0,0.6*BU$5+0.4*BU$5*(BU29-BU$7)/(BU$8-BU$7))))))</f>
      </c>
      <c r="BW29" s="126">
        <f>IF(BU29&lt;&gt;"",BU$5,0)</f>
      </c>
      <c r="BX29" s="125">
        <f>IF(BU$6=0,RANK(BU29,BU$12:BU$42,0),RANK(BU29,BU$12:BU$42,1))</f>
      </c>
      <c r="BY29" s="126">
        <v>99.41</v>
      </c>
      <c r="BZ29" s="126">
        <f>IF(COUNTA(BY$12:BY$42)=0,0.6*BY$5,IF(BY29="",0,IF(BY$6=0,IF(BY29&gt;=BY$8,BY$5,IF(BY29&lt;BY$6,0,0.6*BY$5+0.4*BY$5*(BY29-BY$7)/(BY$8-BY$7))),IF(BY29&lt;=BY$8,BY$5,IF(BY29&gt;BY$6,0,0.6*BY$5+0.4*BY$5*(BY29-BY$7)/(BY$8-BY$7))))))</f>
      </c>
      <c r="CA29" s="126">
        <f>IF(BY29&lt;&gt;"",BY$5,0)</f>
      </c>
      <c r="CB29" s="125">
        <f>IF(BY$6=0,RANK(BY29,BY$12:BY$42,0),RANK(BY29,BY$12:BY$42,1))</f>
      </c>
      <c r="CC29"/>
      <c r="CD29" s="126">
        <f>IF(COUNTA(CC$12:CC$42)=0,0.6*CC$5,IF(CC29="",0,IF(CC$6=0,IF(CC29&gt;=CC$8,CC$5,IF(CC29&lt;CC$6,0,0.6*CC$5+0.4*CC$5*(CC29-CC$7)/(CC$8-CC$7))),IF(CC29&lt;=CC$8,CC$5,IF(CC29&gt;CC$6,0,0.6*CC$5+0.4*CC$5*(CC29-CC$7)/(CC$8-CC$7))))))</f>
      </c>
      <c r="CE29" s="126">
        <f>IF(CC29&lt;&gt;"",CC$5,0)</f>
      </c>
      <c r="CF29" s="125">
        <f>IF(CC$6=0,RANK(CC29,CC$12:CC$42,0),RANK(CC29,CC$12:CC$42,1))</f>
      </c>
      <c r="CG29"/>
      <c r="CH29" s="126">
        <f>IF(COUNTA(CG$12:CG$42)=0,0.6*CG$5,IF(CG29="",0,IF(CG$6=0,IF(CG29&gt;=CG$8,CG$5,IF(CG29&lt;CG$6,0,0.6*CG$5+0.4*CG$5*(CG29-CG$7)/(CG$8-CG$7))),IF(CG29&lt;=CG$8,CG$5,IF(CG29&gt;CG$6,0,0.6*CG$5+0.4*CG$5*(CG29-CG$7)/(CG$8-CG$7))))))</f>
      </c>
      <c r="CI29" s="126">
        <f>IF(CG29&lt;&gt;"",CG$5,0)</f>
      </c>
      <c r="CJ29" s="125">
        <f>IF(CG$6=0,RANK(CG29,CG$12:CG$42,0),RANK(CG29,CG$12:CG$42,1))</f>
      </c>
      <c r="CK29"/>
      <c r="CL29" s="126">
        <f>IF(COUNTA(CK$12:CK$42)=0,0.6*CK$5,IF(CK29="",0,IF(CK$6=0,IF(CK29&gt;=CK$8,CK$5,IF(CK29&lt;CK$6,0,0.6*CK$5+0.4*CK$5*(CK29-CK$7)/(CK$8-CK$7))),IF(CK29&lt;=CK$8,CK$5,IF(CK29&gt;CK$6,0,0.6*CK$5+0.4*CK$5*(CK29-CK$7)/(CK$8-CK$7))))))</f>
      </c>
      <c r="CM29" s="126">
        <f>IF(CK29&lt;&gt;"",CK$5,0)</f>
      </c>
      <c r="CN29" s="125">
        <f>IF(CK$6=0,RANK(CK29,CK$12:CK$42,0),RANK(CK29,CK$12:CK$42,1))</f>
      </c>
      <c r="CO29"/>
      <c r="CP29" s="126">
        <f>IF(COUNTA(CO$12:CO$42)=0,0.6*CO$5,IF(CO29="",0,IF(CO$6=0,IF(CO29&gt;=CO$8,CO$5,IF(CO29&lt;CO$6,0,0.6*CO$5+0.4*CO$5*(CO29-CO$7)/(CO$8-CO$7))),IF(CO29&lt;=CO$8,CO$5,IF(CO29&gt;CO$6,0,0.6*CO$5+0.4*CO$5*(CO29-CO$7)/(CO$8-CO$7))))))</f>
      </c>
      <c r="CQ29" s="126">
        <f>IF(CO29&lt;&gt;"",CO$5,0)</f>
      </c>
      <c r="CR29" s="125">
        <f>IF(CO$6=0,RANK(CO29,CO$12:CO$42,0),RANK(CO29,CO$12:CO$42,1))</f>
      </c>
      <c r="CS29"/>
      <c r="CT29" s="126">
        <f>IF(COUNTA(CS$12:CS$42)=0,0.6*CS$5,IF(CS29="",0,IF(CS$6=0,IF(CS29&gt;=CS$8,CS$5,IF(CS29&lt;CS$6,0,0.6*CS$5+0.4*CS$5*(CS29-CS$7)/(CS$8-CS$7))),IF(CS29&lt;=CS$8,CS$5,IF(CS29&gt;CS$6,0,0.6*CS$5+0.4*CS$5*(CS29-CS$7)/(CS$8-CS$7))))))</f>
      </c>
      <c r="CU29" s="126">
        <f>IF(CS29&lt;&gt;"",CS$5,0)</f>
      </c>
      <c r="CV29" s="125">
        <f>IF(CS$6=0,RANK(CS29,CS$12:CS$42,0),RANK(CS29,CS$12:CS$42,1))</f>
      </c>
      <c r="CW29" s="126">
        <v>-1.70327914869614</v>
      </c>
      <c r="CX29" s="126">
        <f>IF(COUNTA(CW$12:CW$42)=0,0.6*CW$5,IF(CW29="",0,IF(CW$6=0,IF(CW29&gt;=CW$8,CW$5,IF(CW29&lt;CW$6,0,0.6*CW$5+0.4*CW$5*(CW29-CW$7)/(CW$8-CW$7))),IF(CW29&lt;=CW$8,CW$5,IF(CW29&gt;CW$6,0,0.6*CW$5+0.4*CW$5*(CW29-CW$7)/(CW$8-CW$7))))))</f>
      </c>
      <c r="CY29" s="126">
        <f>IF(CW29&lt;&gt;"",CW$5,0)</f>
      </c>
      <c r="CZ29" s="125">
        <f>IF(CW$6=0,RANK(CW29,CW$12:CW$42,0),RANK(CW29,CW$12:CW$42,1))</f>
      </c>
      <c r="DA29" s="126">
        <v>-3.05262950157912</v>
      </c>
      <c r="DB29" s="126">
        <f>IF(COUNTA(DA$12:DA$42)=0,0.6*DA$5,IF(DA29="",0,IF(DA$6=0,IF(DA29&gt;=DA$8,DA$5,IF(DA29&lt;DA$6,0,0.6*DA$5+0.4*DA$5*(DA29-DA$7)/(DA$8-DA$7))),IF(DA29&lt;=DA$8,DA$5,IF(DA29&gt;DA$6,0,0.6*DA$5+0.4*DA$5*(DA29-DA$7)/(DA$8-DA$7))))))</f>
      </c>
      <c r="DC29" s="126">
        <f>IF(DA29&lt;&gt;"",DA$5,0)</f>
      </c>
      <c r="DD29" s="125">
        <f>IF(DA$6=0,RANK(DA29,DA$12:DA$42,0),RANK(DA29,DA$12:DA$42,1))</f>
      </c>
      <c r="DE29" s="126">
        <v>1.75799658202899</v>
      </c>
      <c r="DF29" s="126">
        <f>IF(COUNTA(DE$12:DE$42)=0,0.6*DE$5,IF(DE29="",0,IF(DE$6=0,IF(DE29&gt;=DE$8,DE$5,IF(DE29&lt;DE$6,0,0.6*DE$5+0.4*DE$5*(DE29-DE$7)/(DE$8-DE$7))),IF(DE29&lt;=DE$8,DE$5,IF(DE29&gt;DE$6,0,0.6*DE$5+0.4*DE$5*(DE29-DE$7)/(DE$8-DE$7))))))</f>
      </c>
      <c r="DG29" s="126">
        <f>IF(DE29&lt;&gt;"",DE$5,0)</f>
      </c>
      <c r="DH29" s="125">
        <f>IF(DE$6=0,RANK(DE29,DE$12:DE$42,0),RANK(DE29,DE$12:DE$42,1))</f>
      </c>
      <c r="DI29" s="126">
        <v>1.66751812539266</v>
      </c>
      <c r="DJ29" s="126">
        <f>IF(COUNTA(DI$12:DI$42)=0,0.6*DI$5,IF(DI29="",0,IF(DI$6=0,IF(DI29&gt;=DI$8,DI$5,IF(DI29&lt;DI$6,0,0.6*DI$5+0.4*DI$5*(DI29-DI$7)/(DI$8-DI$7))),IF(DI29&lt;=DI$8,DI$5,IF(DI29&gt;DI$6,0,0.6*DI$5+0.4*DI$5*(DI29-DI$7)/(DI$8-DI$7))))))</f>
      </c>
      <c r="DK29" s="126">
        <f>IF(DI29&lt;&gt;"",DI$5,0)</f>
      </c>
      <c r="DL29" s="125">
        <f>IF(DI$6=0,RANK(DI29,DI$12:DI$42,0),RANK(DI29,DI$12:DI$42,1))</f>
      </c>
      <c r="DM29" s="126">
        <v>4.91</v>
      </c>
      <c r="DN29" s="126">
        <f>IF(COUNTA(DM$12:DM$42)=0,0.6*DM$5,IF(DM29="",0,IF(DM$6=0,IF(DM29&gt;=DM$8,DM$5,IF(DM29&lt;DM$6,0,0.6*DM$5+0.4*DM$5*(DM29-DM$7)/(DM$8-DM$7))),IF(DM29&lt;=DM$8,DM$5,IF(DM29&gt;DM$6,0,0.6*DM$5+0.4*DM$5*(DM29-DM$7)/(DM$8-DM$7))))))</f>
      </c>
      <c r="DO29" s="126">
        <f>IF(DM29&lt;&gt;"",DM$5,0)</f>
      </c>
      <c r="DP29" s="125">
        <f>IF(DM$6=0,RANK(DM29,DM$12:DM$42,0),RANK(DM29,DM$12:DM$42,1))</f>
      </c>
      <c r="DQ29" s="126">
        <v>4.96</v>
      </c>
      <c r="DR29" s="126">
        <f>IF(COUNTA(DQ$12:DQ$42)=0,0.6*DQ$5,IF(DQ29="",0,IF(DQ$6=0,IF(DQ29&gt;=DQ$8,DQ$5,IF(DQ29&lt;DQ$6,0,0.6*DQ$5+0.4*DQ$5*(DQ29-DQ$7)/(DQ$8-DQ$7))),IF(DQ29&lt;=DQ$8,DQ$5,IF(DQ29&gt;DQ$6,0,0.6*DQ$5+0.4*DQ$5*(DQ29-DQ$7)/(DQ$8-DQ$7))))))</f>
      </c>
      <c r="DS29" s="126">
        <f>IF(DQ29&lt;&gt;"",DQ$5,0)</f>
      </c>
      <c r="DT29" s="125">
        <f>IF(DQ$6=0,RANK(DQ29,DQ$12:DQ$42,0),RANK(DQ29,DQ$12:DQ$42,1))</f>
      </c>
      <c r="DU29" s="126">
        <v>4.1</v>
      </c>
      <c r="DV29" s="126">
        <f>IF(COUNTA(DU$12:DU$42)=0,0.6*DU$5,IF(DU29="",0,IF(DU$6=0,IF(DU29&gt;=DU$8,DU$5,IF(DU29&lt;DU$6,0,0.6*DU$5+0.4*DU$5*(DU29-DU$7)/(DU$8-DU$7))),IF(DU29&lt;=DU$8,DU$5,IF(DU29&gt;DU$6,0,0.6*DU$5+0.4*DU$5*(DU29-DU$7)/(DU$8-DU$7))))))</f>
      </c>
      <c r="DW29" s="126">
        <f>IF(DU29&lt;&gt;"",DU$5,0)</f>
      </c>
      <c r="DX29" s="125">
        <f>IF(DU$6=0,RANK(DU29,DU$12:DU$42,0),RANK(DU29,DU$12:DU$42,1))</f>
      </c>
      <c r="DY29" s="126">
        <v>3.63</v>
      </c>
      <c r="DZ29" s="126">
        <f>IF(COUNTA(DY$12:DY$42)=0,0.6*DY$5,IF(DY29="",0,IF(DY$6=0,IF(DY29&gt;=DY$8,DY$5,IF(DY29&lt;DY$6,0,0.6*DY$5+0.4*DY$5*(DY29-DY$7)/(DY$8-DY$7))),IF(DY29&lt;=DY$8,DY$5,IF(DY29&gt;DY$6,0,0.6*DY$5+0.4*DY$5*(DY29-DY$7)/(DY$8-DY$7))))))</f>
      </c>
      <c r="EA29" s="126">
        <f>IF(DY29&lt;&gt;"",DY$5,0)</f>
      </c>
      <c r="EB29" s="125">
        <f>IF(DY$6=0,RANK(DY29,DY$12:DY$42,0),RANK(DY29,DY$12:DY$42,1))</f>
      </c>
      <c r="EC29" s="126">
        <v>99.14</v>
      </c>
      <c r="ED29" s="126">
        <v>94.6</v>
      </c>
      <c r="EE29" s="126">
        <f>IF((COUNTA(EC$12:EC$42)+COUNTA(ED$12:ED$42)=0),0.6*EC$5,IF(OR(EC29="",ED29=""),0,IF(EC$6=0,IF(EC29&gt;=EC$8,EC$5,IF(EC29&lt;ED29,0,EC$5*(EC29-ED29)/(EC$8-ED29))),IF(EC29&lt;=EC$8,EC$5,IF(EC29&gt;ED29,0,EC$5*(EC29-ED29)/(EC$8-ED29))))))</f>
      </c>
      <c r="EF29" s="126">
        <f>IF(OR(EC29="",ED29=""),0,EC$5)</f>
      </c>
      <c r="EG29" s="125">
        <f>IF(EC$6=0,RANK(EE29,EE$12:EE$42,0),RANK(EE29,EE$12:EE$42,1))</f>
      </c>
      <c r="EH29" s="126">
        <v>99.14</v>
      </c>
      <c r="EI29" s="126">
        <v>92.42</v>
      </c>
      <c r="EJ29" s="126">
        <f>IF((COUNTA(EH$12:EH$42)+COUNTA(EI$12:EI$42)=0),0.6*EH$5,IF(OR(EH29="",EI29=""),0,IF(EH$6=0,IF(EH29&gt;=EH$8,EH$5,IF(EH29&lt;EI29,0,EH$5*(EH29-EI29)/(EH$8-EI29))),IF(EH29&lt;=EH$8,EH$5,IF(EH29&gt;EI29,0,EH$5*(EH29-EI29)/(EH$8-EI29))))))</f>
      </c>
      <c r="EK29" s="126">
        <f>IF(OR(EH29="",EI29=""),0,EH$5)</f>
      </c>
      <c r="EL29" s="125">
        <f>IF(EH$6=0,RANK(EJ29,EJ$12:EJ$42,0),RANK(EJ29,EJ$12:EJ$42,1))</f>
      </c>
      <c r="EM29" s="126">
        <v>99.87</v>
      </c>
      <c r="EN29" s="126">
        <v>86.19</v>
      </c>
      <c r="EO29" s="126">
        <f>IF((COUNTA(EM$12:EM$42)+COUNTA(EN$12:EN$42)=0),0.6*EM$5,IF(OR(EM29="",EN29=""),0,IF(EM$6=0,IF(EM29&gt;=EM$8,EM$5,IF(EM29&lt;EN29,0,EM$5*(EM29-EN29)/(EM$8-EN29))),IF(EM29&lt;=EM$8,EM$5,IF(EM29&gt;EN29,0,EM$5*(EM29-EN29)/(EM$8-EN29))))))</f>
      </c>
      <c r="EP29" s="126">
        <f>IF(OR(EM29="",EN29=""),0,EM$5)</f>
      </c>
      <c r="EQ29" s="125">
        <f>IF(EM$6=0,RANK(EO29,EO$12:EO$42,0),RANK(EO29,EO$12:EO$42,1))</f>
      </c>
      <c r="ER29" s="126">
        <v>99.87</v>
      </c>
      <c r="ES29" s="126">
        <v>92.42</v>
      </c>
      <c r="ET29" s="126">
        <f>IF((COUNTA(ER$12:ER$42)+COUNTA(ES$12:ES$42)=0),0.6*ER$5,IF(OR(ER29="",ES29=""),0,IF(ER$6=0,IF(ER29&gt;=ER$8,ER$5,IF(ER29&lt;ES29,0,ER$5*(ER29-ES29)/(ER$8-ES29))),IF(ER29&lt;=ER$8,ER$5,IF(ER29&gt;ES29,0,ER$5*(ER29-ES29)/(ER$8-ES29))))))</f>
      </c>
      <c r="EU29" s="126">
        <f>IF(OR(ER29="",ES29=""),0,ER$5)</f>
      </c>
      <c r="EV29" s="125">
        <f>IF(ER$6=0,RANK(ET29,ET$12:ET$42,0),RANK(ET29,ET$12:ET$42,1))</f>
      </c>
      <c r="EW29" s="126">
        <v>2.2</v>
      </c>
      <c r="EX29" s="126">
        <v>5.42</v>
      </c>
      <c r="EY29" s="126">
        <f>IF((COUNTA(EW$12:EW$42)+COUNTA(EX$12:EX$42)=0),0.6*EW$5,IF(OR(EW29="",EX29=""),0,IF(EW$6=0,IF(EW29&gt;=EW$8,EW$5,IF(EW29&lt;EX29,0,EW$5*(EW29-EX29)/(EW$8-EX29))),IF(EW29&lt;=EW$8,EW$5,IF(EW29&gt;EX29,0,EW$5*(EW29-EX29)/(EW$8-EX29))))))</f>
      </c>
      <c r="EZ29" s="126">
        <f>IF(OR(EW29="",EX29=""),0,EW$5)</f>
      </c>
      <c r="FA29" s="125">
        <f>IF(EW$6=0,RANK(EY29,EY$12:EY$42,0),RANK(EY29,EY$12:EY$42,1))</f>
      </c>
      <c r="FB29" s="126">
        <v>2.2</v>
      </c>
      <c r="FC29" s="126">
        <v>5.13</v>
      </c>
      <c r="FD29" s="126">
        <f>IF((COUNTA(FB$12:FB$42)+COUNTA(FC$12:FC$42)=0),0.6*FB$5,IF(OR(FB29="",FC29=""),0,IF(FB$6=0,IF(FB29&gt;=FB$8,FB$5,IF(FB29&lt;FC29,0,FB$5*(FB29-FC29)/(FB$8-FC29))),IF(FB29&lt;=FB$8,FB$5,IF(FB29&gt;FC29,0,FB$5*(FB29-FC29)/(FB$8-FC29))))))</f>
      </c>
      <c r="FE29" s="126">
        <f>IF(OR(FB29="",FC29=""),0,FB$5)</f>
      </c>
      <c r="FF29" s="125">
        <f>IF(FB$6=0,RANK(FD29,FD$12:FD$42,0),RANK(FD29,FD$12:FD$42,1))</f>
      </c>
      <c r="FG29" s="126">
        <v>98.82</v>
      </c>
      <c r="FH29"/>
      <c r="FI29" s="126">
        <f>IF((COUNTA(FG$12:FG$42)+COUNTA(FH$12:FH$42)=0),0.6*FG$5,IF(OR(FG29="",FH29=""),0,IF(FG$6=0,IF(FG29&gt;=FG$8,FG$5,IF(FG29&lt;FH29,0,FG$5*(FG29-FH29)/(FG$8-FH29))),IF(FG29&lt;=FG$8,FG$5,IF(FG29&gt;FH29,0,FG$5*(FG29-FH29)/(FG$8-FH29))))))</f>
      </c>
      <c r="FJ29" s="126">
        <f>IF(OR(FG29="",FH29=""),0,FG$5)</f>
      </c>
      <c r="FK29" s="125">
        <f>IF(FG$6=0,RANK(FI29,FI$12:FI$42,0),RANK(FI29,FI$12:FI$42,1))</f>
      </c>
      <c r="FL29" s="126">
        <v>98.82</v>
      </c>
      <c r="FM29"/>
      <c r="FN29" s="126">
        <f>IF((COUNTA(FL$12:FL$42)+COUNTA(FM$12:FM$42)=0),0.6*FL$5,IF(OR(FL29="",FM29=""),0,IF(FL$6=0,IF(FL29&gt;=FL$8,FL$5,IF(FL29&lt;FM29,0,FL$5*(FL29-FM29)/(FL$8-FM29))),IF(FL29&lt;=FL$8,FL$5,IF(FL29&gt;FM29,0,FL$5*(FL29-FM29)/(FL$8-FM29))))))</f>
      </c>
      <c r="FO29" s="126">
        <f>IF(OR(FL29="",FM29=""),0,FL$5)</f>
      </c>
      <c r="FP29" s="125">
        <f>IF(FL$6=0,RANK(FN29,FN$12:FN$42,0),RANK(FN29,FN$12:FN$42,1))</f>
      </c>
      <c r="FQ29" s="126">
        <v>100</v>
      </c>
      <c r="FR29" s="126">
        <v>98.49</v>
      </c>
      <c r="FS29" s="126">
        <f>IF((COUNTA(FQ$12:FQ$42)+COUNTA(FR$12:FR$42)=0),0.6*FQ$5,IF(OR(FQ29="",FR29=""),0,IF(FQ$6=0,IF(FQ29&gt;=FQ$8,FQ$5,IF(FQ29&lt;FR29,0,FQ$5*(FQ29-FR29)/(FQ$8-FR29))),IF(FQ29&lt;=FQ$8,FQ$5,IF(FQ29&gt;FR29,0,FQ$5*(FQ29-FR29)/(FQ$8-FR29))))))</f>
      </c>
      <c r="FT29" s="126">
        <f>IF(OR(FQ29="",FR29=""),0,FQ$5)</f>
      </c>
      <c r="FU29" s="125">
        <f>IF(FQ$6=0,RANK(FS29,FS$12:FS$42,0),RANK(FS29,FS$12:FS$42,1))</f>
      </c>
      <c r="FV29" s="126">
        <v>100</v>
      </c>
      <c r="FW29" s="126">
        <v>97.23</v>
      </c>
      <c r="FX29" s="126">
        <f>IF((COUNTA(FV$12:FV$42)+COUNTA(FW$12:FW$42)=0),0.6*FV$5,IF(OR(FV29="",FW29=""),0,IF(FV$6=0,IF(FV29&gt;=FV$8,FV$5,IF(FV29&lt;FW29,0,FV$5*(FV29-FW29)/(FV$8-FW29))),IF(FV29&lt;=FV$8,FV$5,IF(FV29&gt;FW29,0,FV$5*(FV29-FW29)/(FV$8-FW29))))))</f>
      </c>
      <c r="FY29" s="126">
        <f>IF(OR(FV29="",FW29=""),0,FV$5)</f>
      </c>
      <c r="FZ29" s="125">
        <f>IF(FV$6=0,RANK(FX29,FX$12:FX$42,0),RANK(FX29,FX$12:FX$42,1))</f>
      </c>
      <c r="GA29" s="126">
        <v>2.48</v>
      </c>
      <c r="GB29" s="126">
        <v>6.06</v>
      </c>
      <c r="GC29" s="126">
        <f>IF((COUNTA(GA$12:GA$42)+COUNTA(GB$12:GB$42)=0),0.6*GA$5,IF(OR(GA29="",GB29=""),0,IF(GA$6=0,IF(GA29&gt;=GA$8,GA$5,IF(GA29&lt;GB29,0,GA$5*(GA29-GB29)/(GA$8-GB29))),IF(GA29&lt;=GA$8,GA$5,IF(GA29&gt;GB29,0,GA$5*(GA29-GB29)/(GA$8-GB29))))))</f>
      </c>
      <c r="GD29" s="126">
        <f>IF(OR(GA29="",GB29=""),0,GA$5)</f>
      </c>
      <c r="GE29" s="125">
        <f>IF(GA$6=0,RANK(GC29,GC$12:GC$42,0),RANK(GC29,GC$12:GC$42,1))</f>
      </c>
      <c r="GF29" s="126">
        <v>2.48</v>
      </c>
      <c r="GG29" s="126">
        <v>3.83</v>
      </c>
      <c r="GH29" s="126">
        <f>IF((COUNTA(GF$12:GF$42)+COUNTA(GG$12:GG$42)=0),0.6*GF$5,IF(OR(GF29="",GG29=""),0,IF(GF$6=0,IF(GF29&gt;=GF$8,GF$5,IF(GF29&lt;GG29,0,GF$5*(GF29-GG29)/(GF$8-GG29))),IF(GF29&lt;=GF$8,GF$5,IF(GF29&gt;GG29,0,GF$5*(GF29-GG29)/(GF$8-GG29))))))</f>
      </c>
      <c r="GI29" s="126">
        <f>IF(OR(GF29="",GG29=""),0,GF$5)</f>
      </c>
      <c r="GJ29" s="125">
        <f>IF(GF$6=0,RANK(GH29,GH$12:GH$42,0),RANK(GH29,GH$12:GH$42,1))</f>
      </c>
      <c r="GK29" s="126">
        <v>100</v>
      </c>
      <c r="GL29" s="126">
        <v>100</v>
      </c>
      <c r="GM29" s="126">
        <f>IF((COUNTA(GK$12:GK$42)+COUNTA(GL$12:GL$42)=0),0.6*GK$5,IF(OR(GK29="",GL29=""),0,IF(GK$6=0,IF(GK29&gt;=GK$8,GK$5,IF(GK29&lt;GL29,0,GK$5*(GK29-GL29)/(GK$8-GL29))),IF(GK29&lt;=GK$8,GK$5,IF(GK29&gt;GL29,0,GK$5*(GK29-GL29)/(GK$8-GL29))))))</f>
      </c>
      <c r="GN29" s="126">
        <f>IF(OR(GK29="",GL29=""),0,GK$5)</f>
      </c>
      <c r="GO29" s="125">
        <f>IF(GK$6=0,RANK(GM29,GM$12:GM$42,0),RANK(GM29,GM$12:GM$42,1))</f>
      </c>
      <c r="GP29" s="126">
        <v>100</v>
      </c>
      <c r="GQ29" s="126">
        <v>100</v>
      </c>
      <c r="GR29" s="126">
        <f>IF((COUNTA(GP$12:GP$42)+COUNTA(GQ$12:GQ$42)=0),0.6*GP$5,IF(OR(GP29="",GQ29=""),0,IF(GP$6=0,IF(GP29&gt;=GP$8,GP$5,IF(GP29&lt;GQ29,0,GP$5*(GP29-GQ29)/(GP$8-GQ29))),IF(GP29&lt;=GP$8,GP$5,IF(GP29&gt;GQ29,0,GP$5*(GP29-GQ29)/(GP$8-GQ29))))))</f>
      </c>
      <c r="GS29" s="126">
        <f>IF(OR(GP29="",GQ29=""),0,GP$5)</f>
      </c>
      <c r="GT29" s="125">
        <f>IF(GP$6=0,RANK(GR29,GR$12:GR$42,0),RANK(GR29,GR$12:GR$42,1))</f>
      </c>
      <c r="GU29" s="126">
        <v>0.31</v>
      </c>
      <c r="GV29" s="126">
        <v>0.533333333333333</v>
      </c>
      <c r="GW29" s="126">
        <f>IF((COUNTA(GU$12:GU$42)+COUNTA(GV$12:GV$42)=0),0.6*GU$5,IF(OR(GU29="",GV29=""),0,IF(GU$6=0,IF(GU29&gt;=GU$8,GU$5,IF(GU29&lt;GV29,0,GU$5*(GU29-GV29)/(GU$8-GV29))),IF(GU29&lt;=GU$8,GU$5,IF(GU29&gt;GV29,0,GU$5*(GU29-GV29)/(GU$8-GV29))))))</f>
      </c>
      <c r="GX29" s="126">
        <f>IF(OR(GU29="",GV29=""),0,GU$5)</f>
      </c>
      <c r="GY29" s="125">
        <f>IF(GU$6=0,RANK(GW29,GW$12:GW$42,0),RANK(GW29,GW$12:GW$42,1))</f>
      </c>
      <c r="GZ29" s="126">
        <v>0.31</v>
      </c>
      <c r="HA29" s="126">
        <v>0.513333333333333</v>
      </c>
      <c r="HB29" s="126">
        <f>IF((COUNTA(GZ$12:GZ$42)+COUNTA(HA$12:HA$42)=0),0.6*GZ$5,IF(OR(GZ29="",HA29=""),0,IF(GZ$6=0,IF(GZ29&gt;=GZ$8,GZ$5,IF(GZ29&lt;HA29,0,GZ$5*(GZ29-HA29)/(GZ$8-HA29))),IF(GZ29&lt;=GZ$8,GZ$5,IF(GZ29&gt;HA29,0,GZ$5*(GZ29-HA29)/(GZ$8-HA29))))))</f>
      </c>
      <c r="HC29" s="126">
        <f>IF(OR(GZ29="",HA29=""),0,GZ$5)</f>
      </c>
      <c r="HD29" s="125">
        <f>IF(GZ$6=0,RANK(HB29,HB$12:HB$42,0),RANK(HB29,HB$12:HB$42,1))</f>
      </c>
      <c r="HE29" s="126">
        <v>0</v>
      </c>
      <c r="HF29" s="126">
        <v>0.21</v>
      </c>
      <c r="HG29" s="126">
        <f>IF((COUNTA(HE$12:HE$42)+COUNTA(HF$12:HF$42)=0),0.6*HE$5,IF(OR(HE29="",HF29=""),0,IF(HE$6=0,IF(HE29&gt;=HE$8,HE$5,IF(HE29&lt;HF29,0,HE$5*(HE29-HF29)/(HE$8-HF29))),IF(HE29&lt;=HE$8,HE$5,IF(HE29&gt;HF29,0,HE$5*(HE29-HF29)/(HE$8-HF29))))))</f>
      </c>
      <c r="HH29" s="126">
        <f>IF(OR(HE29="",HF29=""),0,HE$5)</f>
      </c>
      <c r="HI29" s="125">
        <f>IF(HE$6=0,RANK(HG29,HG$12:HG$42,0),RANK(HG29,HG$12:HG$42,1))</f>
      </c>
      <c r="HJ29" s="126">
        <v>0</v>
      </c>
      <c r="HK29" s="126">
        <v>0.13</v>
      </c>
      <c r="HL29" s="126">
        <f>IF((COUNTA(HJ$12:HJ$42)+COUNTA(HK$12:HK$42)=0),0.6*HJ$5,IF(OR(HJ29="",HK29=""),0,IF(HJ$6=0,IF(HJ29&gt;=HJ$8,HJ$5,IF(HJ29&lt;HK29,0,HJ$5*(HJ29-HK29)/(HJ$8-HK29))),IF(HJ29&lt;=HJ$8,HJ$5,IF(HJ29&gt;HK29,0,HJ$5*(HJ29-HK29)/(HJ$8-HK29))))))</f>
      </c>
      <c r="HM29" s="126">
        <f>IF(OR(HJ29="",HK29=""),0,HJ$5)</f>
      </c>
      <c r="HN29" s="125">
        <f>IF(HJ$6=0,RANK(HL29,HL$12:HL$42,0),RANK(HL29,HL$12:HL$42,1))</f>
      </c>
      <c r="HO29" s="126">
        <v>22.86</v>
      </c>
      <c r="HP29" s="126">
        <v>5.31</v>
      </c>
      <c r="HQ29" s="126">
        <f>IF((COUNTA(HO$12:HO$42)+COUNTA(HP$12:HP$42)=0),0.6*HO$5,IF(OR(HO29="",HP29=""),0,IF(HO$6=0,IF(HO29&gt;=HO$8,HO$5,IF(HO29&lt;HP29,0,HO$5*(HO29-HP29)/(HO$8-HP29))),IF(HO29&lt;=HO$8,HO$5,IF(HO29&gt;HP29,0,HO$5*(HO29-HP29)/(HO$8-HP29))))))</f>
      </c>
      <c r="HR29" s="126">
        <f>IF(OR(HO29="",HP29=""),0,HO$5)</f>
      </c>
      <c r="HS29" s="125">
        <f>IF(HO$6=0,RANK(HQ29,HQ$12:HQ$42,0),RANK(HQ29,HQ$12:HQ$42,1))</f>
      </c>
      <c r="HT29" s="126">
        <v>22.86</v>
      </c>
      <c r="HU29" s="126">
        <v>20.42</v>
      </c>
      <c r="HV29" s="126">
        <f>IF((COUNTA(HT$12:HT$42)+COUNTA(HU$12:HU$42)=0),0.6*HT$5,IF(OR(HT29="",HU29=""),0,IF(HT$6=0,IF(HT29&gt;=HT$8,HT$5,IF(HT29&lt;HU29,0,HT$5*(HT29-HU29)/(HT$8-HU29))),IF(HT29&lt;=HT$8,HT$5,IF(HT29&gt;HU29,0,HT$5*(HT29-HU29)/(HT$8-HU29))))))</f>
      </c>
      <c r="HW29" s="126">
        <f>IF(OR(HT29="",HU29=""),0,HT$5)</f>
      </c>
      <c r="HX29" s="125">
        <f>IF(HT$6=0,RANK(HV29,HV$12:HV$42,0),RANK(HV29,HV$12:HV$42,1))</f>
      </c>
      <c r="HY29" s="126">
        <v>6.82</v>
      </c>
      <c r="HZ29" s="126">
        <v>3.52</v>
      </c>
      <c r="IA29" s="126">
        <f>IF((COUNTA(HY$12:HY$42)+COUNTA(HZ$12:HZ$42)=0),0.6*HY$5,IF(OR(HY29="",HZ29=""),0,IF(HY$6=0,IF(HY29&gt;=HY$8,HY$5,IF(HY29&lt;HZ29,0,HY$5*(HY29-HZ29)/(HY$8-HZ29))),IF(HY29&lt;=HY$8,HY$5,IF(HY29&gt;HZ29,0,HY$5*(HY29-HZ29)/(HY$8-HZ29))))))</f>
      </c>
      <c r="IB29" s="126">
        <f>IF(OR(HY29="",HZ29=""),0,HY$5)</f>
      </c>
      <c r="IC29" s="125">
        <f>IF(HY$6=0,RANK(IA29,IA$12:IA$42,0),RANK(IA29,IA$12:IA$42,1))</f>
      </c>
      <c r="ID29" s="126">
        <v>6.82</v>
      </c>
      <c r="IE29" s="126">
        <v>3.11</v>
      </c>
      <c r="IF29" s="126">
        <f>IF((COUNTA(ID$12:ID$42)+COUNTA(IE$12:IE$42)=0),0.6*ID$5,IF(OR(ID29="",IE29=""),0,IF(ID$6=0,IF(ID29&gt;=ID$8,ID$5,IF(ID29&lt;IE29,0,ID$5*(ID29-IE29)/(ID$8-IE29))),IF(ID29&lt;=ID$8,ID$5,IF(ID29&gt;IE29,0,ID$5*(ID29-IE29)/(ID$8-IE29))))))</f>
      </c>
      <c r="IG29" s="126">
        <f>IF(OR(ID29="",IE29=""),0,ID$5)</f>
      </c>
      <c r="IH29" s="125">
        <f>IF(ID$6=0,RANK(IF29,IF$12:IF$42,0),RANK(IF29,IF$12:IF$42,1))</f>
      </c>
      <c r="II29"/>
      <c r="IJ29"/>
      <c r="IK29" s="126">
        <f>IF((COUNTA(II$12:II$42)+COUNTA(IJ$12:IJ$42)=0),0.6*II$5,IF(OR(II29="",IJ29=""),0,IF(II$6=0,IF(II29&gt;=II$8,II$5,IF(II29&lt;IJ29,0,II$5*(II29-IJ29)/(II$8-IJ29))),IF(II29&lt;=II$8,II$5,IF(II29&gt;IJ29,0,II$5*(II29-IJ29)/(II$8-IJ29))))))</f>
      </c>
      <c r="IL29" s="126">
        <f>IF(OR(II29="",IJ29=""),0,II$5)</f>
      </c>
      <c r="IM29" s="125">
        <f>IF(II$6=0,RANK(IK29,IK$12:IK$42,0),RANK(IK29,IK$12:IK$42,1))</f>
      </c>
      <c r="IN29"/>
      <c r="IO29"/>
      <c r="IP29" s="126">
        <f>IF((COUNTA(IN$12:IN$42)+COUNTA(IO$12:IO$42)=0),0.6*IN$5,IF(OR(IN29="",IO29=""),0,IF(IN$6=0,IF(IN29&gt;=IN$8,IN$5,IF(IN29&lt;IO29,0,IN$5*(IN29-IO29)/(IN$8-IO29))),IF(IN29&lt;=IN$8,IN$5,IF(IN29&gt;IO29,0,IN$5*(IN29-IO29)/(IN$8-IO29))))))</f>
      </c>
      <c r="IQ29" s="126">
        <f>IF(OR(IN29="",IO29=""),0,IN$5)</f>
      </c>
      <c r="IR29" s="125">
        <f>IF(IN$6=0,RANK(IP29,IP$12:IP$42,0),RANK(IP29,IP$12:IP$42,1))</f>
      </c>
      <c r="IS29"/>
      <c r="IT29"/>
      <c r="IU29" s="126">
        <f>IF((COUNTA(IS$12:IS$42)+COUNTA(IT$12:IT$42)=0),0.6*IS$5,IF(OR(IS29="",IT29=""),0,IF(IS$6=0,IF(IS29&gt;=IS$8,IS$5,IF(IS29&lt;IT29,0,IS$5*(IS29-IT29)/(IS$8-IT29))),IF(IS29&lt;=IS$8,IS$5,IF(IS29&gt;IT29,0,IS$5*(IS29-IT29)/(IS$8-IT29))))))</f>
      </c>
      <c r="IV29" s="126">
        <f>IF(OR(IS29="",IT29=""),0,IS$5)</f>
      </c>
      <c r="IW29" s="125">
        <f>IF(IS$6=0,RANK(IU29,IU$12:IU$42,0),RANK(IU29,IU$12:IU$42,1))</f>
      </c>
      <c r="IX29"/>
      <c r="IY29"/>
      <c r="IZ29" s="126">
        <f>IF((COUNTA(IX$12:IX$42)+COUNTA(IY$12:IY$42)=0),0.6*IX$5,IF(OR(IX29="",IY29=""),0,IF(IX$6=0,IF(IX29&gt;=IX$8,IX$5,IF(IX29&lt;IY29,0,IX$5*(IX29-IY29)/(IX$8-IY29))),IF(IX29&lt;=IX$8,IX$5,IF(IX29&gt;IY29,0,IX$5*(IX29-IY29)/(IX$8-IY29))))))</f>
      </c>
      <c r="JA29" s="126">
        <f>IF(OR(IX29="",IY29=""),0,IX$5)</f>
      </c>
      <c r="JB29" s="125">
        <f>IF(IX$6=0,RANK(IZ29,IZ$12:IZ$42,0),RANK(IZ29,IZ$12:IZ$42,1))</f>
      </c>
      <c r="JC29"/>
      <c r="JD29"/>
      <c r="JE29" s="126">
        <f>IF((COUNTA(JC$12:JC$42)+COUNTA(JD$12:JD$42)=0),0.6*JC$5,IF(OR(JC29="",JD29=""),0,IF(JC$6=0,IF(JC29&gt;=JC$8,JC$5,IF(JC29&lt;JD29,0,JC$5*(JC29-JD29)/(JC$8-JD29))),IF(JC29&lt;=JC$8,JC$5,IF(JC29&gt;JD29,0,JC$5*(JC29-JD29)/(JC$8-JD29))))))</f>
      </c>
      <c r="JF29" s="126">
        <f>IF(OR(JC29="",JD29=""),0,JC$5)</f>
      </c>
      <c r="JG29" s="125">
        <f>IF(JC$6=0,RANK(JE29,JE$12:JE$42,0),RANK(JE29,JE$12:JE$42,1))</f>
      </c>
      <c r="JH29"/>
      <c r="JI29"/>
      <c r="JJ29" s="126">
        <f>IF((COUNTA(JH$12:JH$42)+COUNTA(JI$12:JI$42)=0),0.6*JH$5,IF(OR(JH29="",JI29=""),0,IF(JH$6=0,IF(JH29&gt;=JH$8,JH$5,IF(JH29&lt;JI29,0,JH$5*(JH29-JI29)/(JH$8-JI29))),IF(JH29&lt;=JH$8,JH$5,IF(JH29&gt;JI29,0,JH$5*(JH29-JI29)/(JH$8-JI29))))))</f>
      </c>
      <c r="JK29" s="126">
        <f>IF(OR(JH29="",JI29=""),0,JH$5)</f>
      </c>
      <c r="JL29" s="125">
        <f>IF(JH$6=0,RANK(JJ29,JJ$12:JJ$42,0),RANK(JJ29,JJ$12:JJ$42,1))</f>
      </c>
      <c r="JM29"/>
      <c r="JN29"/>
      <c r="JO29" s="126">
        <f>IF((COUNTA(JM$12:JM$42)+COUNTA(JN$12:JN$42)=0),0.6*JM$5,IF(OR(JM29="",JN29=""),0,IF(JM$6=0,IF(JM29&gt;=JM$8,JM$5,IF(JM29&lt;JN29,0,JM$5*(JM29-JN29)/(JM$8-JN29))),IF(JM29&lt;=JM$8,JM$5,IF(JM29&gt;JN29,0,JM$5*(JM29-JN29)/(JM$8-JN29))))))</f>
      </c>
      <c r="JP29" s="126">
        <f>IF(OR(JM29="",JN29=""),0,JM$5)</f>
      </c>
      <c r="JQ29" s="125">
        <f>IF(JM$6=0,RANK(JO29,JO$12:JO$42,0),RANK(JO29,JO$12:JO$42,1))</f>
      </c>
      <c r="JR29"/>
      <c r="JS29"/>
      <c r="JT29" s="126">
        <f>IF((COUNTA(JR$12:JR$42)+COUNTA(JS$12:JS$42)=0),0.6*JR$5,IF(OR(JR29="",JS29=""),0,IF(JR$6=0,IF(JR29&gt;=JR$8,JR$5,IF(JR29&lt;JS29,0,JR$5*(JR29-JS29)/(JR$8-JS29))),IF(JR29&lt;=JR$8,JR$5,IF(JR29&gt;JS29,0,JR$5*(JR29-JS29)/(JR$8-JS29))))))</f>
      </c>
      <c r="JU29" s="126">
        <f>IF(OR(JR29="",JS29=""),0,JR$5)</f>
      </c>
      <c r="JV29" s="125">
        <f>IF(JR$6=0,RANK(JT29,JT$12:JT$42,0),RANK(JT29,JT$12:JT$42,1))</f>
      </c>
      <c r="JW29"/>
      <c r="JX29"/>
      <c r="JY29" s="126">
        <f>IF((COUNTA(JW$12:JW$42)+COUNTA(JX$12:JX$42)=0),0.6*JW$5,IF(OR(JW29="",JX29=""),0,IF(JW$6=0,IF(JW29&gt;=JW$8,JW$5,IF(JW29&lt;JX29,0,JW$5*(JW29-JX29)/(JW$8-JX29))),IF(JW29&lt;=JW$8,JW$5,IF(JW29&gt;JX29,0,JW$5*(JW29-JX29)/(JW$8-JX29))))))</f>
      </c>
      <c r="JZ29" s="126">
        <f>IF(OR(JW29="",JX29=""),0,JW$5)</f>
      </c>
      <c r="KA29" s="125">
        <f>IF(JW$6=0,RANK(JY29,JY$12:JY$42,0),RANK(JY29,JY$12:JY$42,1))</f>
      </c>
      <c r="KB29"/>
      <c r="KC29"/>
      <c r="KD29" s="126">
        <f>IF((COUNTA(KB$12:KB$42)+COUNTA(KC$12:KC$42)=0),0.6*KB$5,IF(OR(KB29="",KC29=""),0,IF(KB$6=0,IF(KB29&gt;=KB$8,KB$5,IF(KB29&lt;KC29,0,KB$5*(KB29-KC29)/(KB$8-KC29))),IF(KB29&lt;=KB$8,KB$5,IF(KB29&gt;KC29,0,KB$5*(KB29-KC29)/(KB$8-KC29))))))</f>
      </c>
      <c r="KE29" s="126">
        <f>IF(OR(KB29="",KC29=""),0,KB$5)</f>
      </c>
      <c r="KF29" s="125">
        <f>IF(KB$6=0,RANK(KD29,KD$12:KD$42,0),RANK(KD29,KD$12:KD$42,1))</f>
      </c>
      <c r="KG29"/>
      <c r="KH29"/>
      <c r="KI29" s="126">
        <f>IF((COUNTA(KG$12:KG$42)+COUNTA(KH$12:KH$42)=0),0.6*KG$5,IF(OR(KG29="",KH29=""),0,IF(KG$6=0,IF(KG29&gt;=KG$8,KG$5,IF(KG29&lt;KH29,0,KG$5*(KG29-KH29)/(KG$8-KH29))),IF(KG29&lt;=KG$8,KG$5,IF(KG29&gt;KH29,0,KG$5*(KG29-KH29)/(KG$8-KH29))))))</f>
      </c>
      <c r="KJ29" s="126">
        <f>IF(OR(KG29="",KH29=""),0,KG$5)</f>
      </c>
      <c r="KK29" s="125">
        <f>IF(KG$6=0,RANK(KI29,KI$12:KI$42,0),RANK(KI29,KI$12:KI$42,1))</f>
      </c>
      <c r="KL29"/>
      <c r="KM29"/>
      <c r="KN29" s="126">
        <f>IF((COUNTA(KL$12:KL$42)+COUNTA(KM$12:KM$42)=0),0.6*KL$5,IF(OR(KL29="",KM29=""),0,IF(KL$6=0,IF(KL29&gt;=KL$8,KL$5,IF(KL29&lt;KM29,0,KL$5*(KL29-KM29)/(KL$8-KM29))),IF(KL29&lt;=KL$8,KL$5,IF(KL29&gt;KM29,0,KL$5*(KL29-KM29)/(KL$8-KM29))))))</f>
      </c>
      <c r="KO29" s="126">
        <f>IF(OR(KL29="",KM29=""),0,KL$5)</f>
      </c>
      <c r="KP29" s="125">
        <f>IF(KL$6=0,RANK(KN29,KN$12:KN$42,0),RANK(KN29,KN$12:KN$42,1))</f>
      </c>
      <c r="KQ29"/>
      <c r="KR29"/>
      <c r="KS29" s="126">
        <f>IF((COUNTA(KQ$12:KQ$42)+COUNTA(KR$12:KR$42)=0),0.6*KQ$5,IF(OR(KQ29="",KR29=""),0,IF(KQ$6=0,IF(KQ29&gt;=KQ$8,KQ$5,IF(KQ29&lt;KR29,0,KQ$5*(KQ29-KR29)/(KQ$8-KR29))),IF(KQ29&lt;=KQ$8,KQ$5,IF(KQ29&gt;KR29,0,KQ$5*(KQ29-KR29)/(KQ$8-KR29))))))</f>
      </c>
      <c r="KT29" s="126">
        <f>IF(OR(KQ29="",KR29=""),0,KQ$5)</f>
      </c>
      <c r="KU29" s="125">
        <f>IF(KQ$6=0,RANK(KS29,KS$12:KS$42,0),RANK(KS29,KS$12:KS$42,1))</f>
      </c>
      <c r="KV29"/>
      <c r="KW29"/>
      <c r="KX29" s="126">
        <f>IF((COUNTA(KV$12:KV$42)+COUNTA(KW$12:KW$42)=0),0.6*KV$5,IF(OR(KV29="",KW29=""),0,IF(KV$6=0,IF(KV29&gt;=KV$8,KV$5,IF(KV29&lt;KW29,0,KV$5*(KV29-KW29)/(KV$8-KW29))),IF(KV29&lt;=KV$8,KV$5,IF(KV29&gt;KW29,0,KV$5*(KV29-KW29)/(KV$8-KW29))))))</f>
      </c>
      <c r="KY29" s="126">
        <f>IF(OR(KV29="",KW29=""),0,KV$5)</f>
      </c>
      <c r="KZ29" s="125">
        <f>IF(KV$6=0,RANK(KX29,KX$12:KX$42,0),RANK(KX29,KX$12:KX$42,1))</f>
      </c>
      <c r="LA29"/>
      <c r="LB29"/>
      <c r="LC29" s="126">
        <f>IF((COUNTA(LA$12:LA$42)+COUNTA(LB$12:LB$42)=0),0.6*LA$5,IF(OR(LA29="",LB29=""),0,IF(LA$6=0,IF(LA29&gt;=LA$8,LA$5,IF(LA29&lt;LB29,0,LA$5*(LA29-LB29)/(LA$8-LB29))),IF(LA29&lt;=LA$8,LA$5,IF(LA29&gt;LB29,0,LA$5*(LA29-LB29)/(LA$8-LB29))))))</f>
      </c>
      <c r="LD29" s="126">
        <f>IF(OR(LA29="",LB29=""),0,LA$5)</f>
      </c>
      <c r="LE29" s="125">
        <f>IF(LA$6=0,RANK(LC29,LC$12:LC$42,0),RANK(LC29,LC$12:LC$42,1))</f>
      </c>
      <c r="LF29"/>
      <c r="LG29"/>
      <c r="LH29" s="126">
        <f>IF((COUNTA(LF$12:LF$42)+COUNTA(LG$12:LG$42)=0),0.6*LF$5,IF(OR(LF29="",LG29=""),0,IF(LF$6=0,IF(LF29&gt;=LF$8,LF$5,IF(LF29&lt;LG29,0,LF$5*(LF29-LG29)/(LF$8-LG29))),IF(LF29&lt;=LF$8,LF$5,IF(LF29&gt;LG29,0,LF$5*(LF29-LG29)/(LF$8-LG29))))))</f>
      </c>
      <c r="LI29" s="126">
        <f>IF(OR(LF29="",LG29=""),0,LF$5)</f>
      </c>
      <c r="LJ29" s="125">
        <f>IF(LF$6=0,RANK(LH29,LH$12:LH$42,0),RANK(LH29,LH$12:LH$42,1))</f>
      </c>
      <c r="LK29"/>
      <c r="LL29"/>
      <c r="LM29" s="126">
        <f>IF((COUNTA(LK$12:LK$42)+COUNTA(LL$12:LL$42)=0),0.6*LK$5,IF(OR(LK29="",LL29=""),0,IF(LK$6=0,IF(LK29&gt;=LK$8,LK$5,IF(LK29&lt;LL29,0,LK$5*(LK29-LL29)/(LK$8-LL29))),IF(LK29&lt;=LK$8,LK$5,IF(LK29&gt;LL29,0,LK$5*(LK29-LL29)/(LK$8-LL29))))))</f>
      </c>
      <c r="LN29" s="126">
        <f>IF(OR(LK29="",LL29=""),0,LK$5)</f>
      </c>
      <c r="LO29" s="125">
        <f>IF(LK$6=0,RANK(LM29,LM$12:LM$42,0),RANK(LM29,LM$12:LM$42,1))</f>
      </c>
      <c r="LP29"/>
      <c r="LQ29"/>
      <c r="LR29" s="126">
        <f>IF((COUNTA(LP$12:LP$42)+COUNTA(LQ$12:LQ$42)=0),0.6*LP$5,IF(OR(LP29="",LQ29=""),0,IF(LP$6=0,IF(LP29&gt;=LP$8,LP$5,IF(LP29&lt;LQ29,0,LP$5*(LP29-LQ29)/(LP$8-LQ29))),IF(LP29&lt;=LP$8,LP$5,IF(LP29&gt;LQ29,0,LP$5*(LP29-LQ29)/(LP$8-LQ29))))))</f>
      </c>
      <c r="LS29" s="126">
        <f>IF(OR(LP29="",LQ29=""),0,LP$5)</f>
      </c>
      <c r="LT29" s="125">
        <f>IF(LP$6=0,RANK(LR29,LR$12:LR$42,0),RANK(LR29,LR$12:LR$42,1))</f>
      </c>
      <c r="LU29"/>
      <c r="LV29"/>
      <c r="LW29" s="126">
        <f>IF((COUNTA(LU$12:LU$42)+COUNTA(LV$12:LV$42)=0),0.6*LU$5,IF(OR(LU29="",LV29=""),0,IF(LU$6=0,IF(LU29&gt;=LU$8,LU$5,IF(LU29&lt;LV29,0,LU$5*(LU29-LV29)/(LU$8-LV29))),IF(LU29&lt;=LU$8,LU$5,IF(LU29&gt;LV29,0,LU$5*(LU29-LV29)/(LU$8-LV29))))))</f>
      </c>
      <c r="LX29" s="126">
        <f>IF(OR(LU29="",LV29=""),0,LU$5)</f>
      </c>
      <c r="LY29" s="125">
        <f>IF(LU$6=0,RANK(LW29,LW$12:LW$42,0),RANK(LW29,LW$12:LW$42,1))</f>
      </c>
      <c r="LZ29"/>
      <c r="MA29"/>
      <c r="MB29" s="126">
        <f>IF((COUNTA(LZ$12:LZ$42)+COUNTA(MA$12:MA$42)=0),0.6*LZ$5,IF(OR(LZ29="",MA29=""),0,IF(LZ$6=0,IF(LZ29&gt;=LZ$8,LZ$5,IF(LZ29&lt;MA29,0,LZ$5*(LZ29-MA29)/(LZ$8-MA29))),IF(LZ29&lt;=LZ$8,LZ$5,IF(LZ29&gt;MA29,0,LZ$5*(LZ29-MA29)/(LZ$8-MA29))))))</f>
      </c>
      <c r="MC29" s="126">
        <f>IF(OR(LZ29="",MA29=""),0,LZ$5)</f>
      </c>
      <c r="MD29" s="125">
        <f>IF(LZ$6=0,RANK(MB29,MB$12:MB$42,0),RANK(MB29,MB$12:MB$42,1))</f>
      </c>
      <c r="ME29"/>
      <c r="MF29"/>
      <c r="MG29" s="126">
        <f>IF((COUNTA(ME$12:ME$42)+COUNTA(MF$12:MF$42)=0),0.6*ME$5,IF(OR(ME29="",MF29=""),0,IF(ME$6=0,IF(ME29&gt;=ME$8,ME$5,IF(ME29&lt;MF29,0,ME$5*(ME29-MF29)/(ME$8-MF29))),IF(ME29&lt;=ME$8,ME$5,IF(ME29&gt;MF29,0,ME$5*(ME29-MF29)/(ME$8-MF29))))))</f>
      </c>
      <c r="MH29" s="126">
        <f>IF(OR(ME29="",MF29=""),0,ME$5)</f>
      </c>
      <c r="MI29" s="125">
        <f>IF(ME$6=0,RANK(MG29,MG$12:MG$42,0),RANK(MG29,MG$12:MG$42,1))</f>
      </c>
      <c r="MJ29"/>
      <c r="MK29"/>
      <c r="ML29" s="126">
        <f>IF((COUNTA(MJ$12:MJ$42)+COUNTA(MK$12:MK$42)=0),0.6*MJ$5,IF(OR(MJ29="",MK29=""),0,IF(MJ$6=0,IF(MJ29&gt;=MJ$8,MJ$5,IF(MJ29&lt;MK29,0,MJ$5*(MJ29-MK29)/(MJ$8-MK29))),IF(MJ29&lt;=MJ$8,MJ$5,IF(MJ29&gt;MK29,0,MJ$5*(MJ29-MK29)/(MJ$8-MK29))))))</f>
      </c>
      <c r="MM29" s="126">
        <f>IF(OR(MJ29="",MK29=""),0,MJ$5)</f>
      </c>
      <c r="MN29" s="125">
        <f>IF(MJ$6=0,RANK(ML29,ML$12:ML$42,0),RANK(ML29,ML$12:ML$42,1))</f>
      </c>
      <c r="MO29"/>
      <c r="MP29"/>
      <c r="MQ29" s="126">
        <f>IF((COUNTA(MO$12:MO$42)+COUNTA(MP$12:MP$42)=0),0.6*MO$5,IF(OR(MO29="",MP29=""),0,IF(MO$6=0,IF(MO29&gt;=MO$8,MO$5,IF(MO29&lt;MP29,0,MO$5*(MO29-MP29)/(MO$8-MP29))),IF(MO29&lt;=MO$8,MO$5,IF(MO29&gt;MP29,0,MO$5*(MO29-MP29)/(MO$8-MP29))))))</f>
      </c>
      <c r="MR29" s="126">
        <f>IF(OR(MO29="",MP29=""),0,MO$5)</f>
      </c>
      <c r="MS29" s="125">
        <f>IF(MO$6=0,RANK(MQ29,MQ$12:MQ$42,0),RANK(MQ29,MQ$12:MQ$42,1))</f>
      </c>
      <c r="MT29"/>
      <c r="MU29"/>
      <c r="MV29" s="126">
        <f>IF((COUNTA(MT$12:MT$42)+COUNTA(MU$12:MU$42)=0),0.6*MT$5,IF(OR(MT29="",MU29=""),0,IF(MT$6=0,IF(MT29&gt;=MT$8,MT$5,IF(MT29&lt;MU29,0,MT$5*(MT29-MU29)/(MT$8-MU29))),IF(MT29&lt;=MT$8,MT$5,IF(MT29&gt;MU29,0,MT$5*(MT29-MU29)/(MT$8-MU29))))))</f>
      </c>
      <c r="MW29" s="126">
        <f>IF(OR(MT29="",MU29=""),0,MT$5)</f>
      </c>
      <c r="MX29" s="125">
        <f>IF(MT$6=0,RANK(MV29,MV$12:MV$42,0),RANK(MV29,MV$12:MV$42,1))</f>
      </c>
      <c r="MY29"/>
      <c r="MZ29"/>
      <c r="NA29" s="126">
        <f>IF((COUNTA(MY$12:MY$42)+COUNTA(MZ$12:MZ$42)=0),0.6*MY$5,IF(OR(MY29="",MZ29=""),0,IF(MY$6=0,IF(MY29&gt;=MY$8,MY$5,IF(MY29&lt;MZ29,0,MY$5*(MY29-MZ29)/(MY$8-MZ29))),IF(MY29&lt;=MY$8,MY$5,IF(MY29&gt;MZ29,0,MY$5*(MY29-MZ29)/(MY$8-MZ29))))))</f>
      </c>
      <c r="NB29" s="126">
        <f>IF(OR(MY29="",MZ29=""),0,MY$5)</f>
      </c>
      <c r="NC29" s="125">
        <f>IF(MY$6=0,RANK(NA29,NA$12:NA$42,0),RANK(NA29,NA$12:NA$42,1))</f>
      </c>
      <c r="ND29"/>
      <c r="NE29"/>
      <c r="NF29" s="126">
        <f>IF((COUNTA(ND$12:ND$42)+COUNTA(NE$12:NE$42)=0),0.6*ND$5,IF(OR(ND29="",NE29=""),0,IF(ND$6=0,IF(ND29&gt;=ND$8,ND$5,IF(ND29&lt;NE29,0,ND$5*(ND29-NE29)/(ND$8-NE29))),IF(ND29&lt;=ND$8,ND$5,IF(ND29&gt;NE29,0,ND$5*(ND29-NE29)/(ND$8-NE29))))))</f>
      </c>
      <c r="NG29" s="126">
        <f>IF(OR(ND29="",NE29=""),0,ND$5)</f>
      </c>
      <c r="NH29" s="125">
        <f>IF(ND$6=0,RANK(NF29,NF$12:NF$42,0),RANK(NF29,NF$12:NF$42,1))</f>
      </c>
      <c r="NI29"/>
      <c r="NJ29"/>
      <c r="NK29" s="126">
        <f>IF((COUNTA(NI$12:NI$42)+COUNTA(NJ$12:NJ$42)=0),0.6*NI$5,IF(OR(NI29="",NJ29=""),0,IF(NI$6=0,IF(NI29&gt;=NI$8,NI$5,IF(NI29&lt;NJ29,0,NI$5*(NI29-NJ29)/(NI$8-NJ29))),IF(NI29&lt;=NI$8,NI$5,IF(NI29&gt;NJ29,0,NI$5*(NI29-NJ29)/(NI$8-NJ29))))))</f>
      </c>
      <c r="NL29" s="126">
        <f>IF(OR(NI29="",NJ29=""),0,NI$5)</f>
      </c>
      <c r="NM29" s="125">
        <f>IF(NI$6=0,RANK(NK29,NK$12:NK$42,0),RANK(NK29,NK$12:NK$42,1))</f>
      </c>
      <c r="NN29"/>
      <c r="NO29"/>
      <c r="NP29" s="126">
        <f>IF((COUNTA(NN$12:NN$42)+COUNTA(NO$12:NO$42)=0),0.6*NN$5,IF(OR(NN29="",NO29=""),0,IF(NN$6=0,IF(NN29&gt;=NN$8,NN$5,IF(NN29&lt;NO29,0,NN$5*(NN29-NO29)/(NN$8-NO29))),IF(NN29&lt;=NN$8,NN$5,IF(NN29&gt;NO29,0,NN$5*(NN29-NO29)/(NN$8-NO29))))))</f>
      </c>
      <c r="NQ29" s="126">
        <f>IF(OR(NN29="",NO29=""),0,NN$5)</f>
      </c>
      <c r="NR29" s="125">
        <f>IF(NN$6=0,RANK(NP29,NP$12:NP$42,0),RANK(NP29,NP$12:NP$42,1))</f>
      </c>
      <c r="NS29"/>
      <c r="NT29"/>
      <c r="NU29" s="126">
        <f>IF((COUNTA(NS$12:NS$42)+COUNTA(NT$12:NT$42)=0),0.6*NS$5,IF(OR(NS29="",NT29=""),0,IF(NS$6=0,IF(NS29&gt;=NS$8,NS$5,IF(NS29&lt;NT29,0,NS$5*(NS29-NT29)/(NS$8-NT29))),IF(NS29&lt;=NS$8,NS$5,IF(NS29&gt;NT29,0,NS$5*(NS29-NT29)/(NS$8-NT29))))))</f>
      </c>
      <c r="NV29" s="126">
        <f>IF(OR(NS29="",NT29=""),0,NS$5)</f>
      </c>
      <c r="NW29" s="125">
        <f>IF(NS$6=0,RANK(NU29,NU$12:NU$42,0),RANK(NU29,NU$12:NU$42,1))</f>
      </c>
      <c r="NX29"/>
      <c r="NY29"/>
      <c r="NZ29" s="126">
        <f>IF((COUNTA(NX$12:NX$42)+COUNTA(NY$12:NY$42)=0),0.6*NX$5,IF(OR(NX29="",NY29=""),0,IF(NX$6=0,IF(NX29&gt;=NX$8,NX$5,IF(NX29&lt;NY29,0,NX$5*(NX29-NY29)/(NX$8-NY29))),IF(NX29&lt;=NX$8,NX$5,IF(NX29&gt;NY29,0,NX$5*(NX29-NY29)/(NX$8-NY29))))))</f>
      </c>
      <c r="OA29" s="126">
        <f>IF(OR(NX29="",NY29=""),0,NX$5)</f>
      </c>
      <c r="OB29" s="125">
        <f>IF(NX$6=0,RANK(NZ29,NZ$12:NZ$42,0),RANK(NZ29,NZ$12:NZ$42,1))</f>
      </c>
      <c r="OC29"/>
      <c r="OD29"/>
      <c r="OE29" s="126">
        <f>IF((COUNTA(OC$12:OC$42)+COUNTA(OD$12:OD$42)=0),0.6*OC$5,IF(OR(OC29="",OD29=""),0,IF(OC$6=0,IF(OC29&gt;=OC$8,OC$5,IF(OC29&lt;OD29,0,OC$5*(OC29-OD29)/(OC$8-OD29))),IF(OC29&lt;=OC$8,OC$5,IF(OC29&gt;OD29,0,OC$5*(OC29-OD29)/(OC$8-OD29))))))</f>
      </c>
      <c r="OF29" s="126">
        <f>IF(OR(OC29="",OD29=""),0,OC$5)</f>
      </c>
      <c r="OG29" s="125">
        <f>IF(OC$6=0,RANK(OE29,OE$12:OE$42,0),RANK(OE29,OE$12:OE$42,1))</f>
      </c>
      <c r="OH29"/>
      <c r="OI29"/>
      <c r="OJ29" s="126">
        <f>IF((COUNTA(OH$12:OH$42)+COUNTA(OI$12:OI$42)=0),0.6*OH$5,IF(OR(OH29="",OI29=""),0,IF(OH$6=0,IF(OH29&gt;=OH$8,OH$5,IF(OH29&lt;OI29,0,OH$5*(OH29-OI29)/(OH$8-OI29))),IF(OH29&lt;=OH$8,OH$5,IF(OH29&gt;OI29,0,OH$5*(OH29-OI29)/(OH$8-OI29))))))</f>
      </c>
      <c r="OK29" s="126">
        <f>IF(OR(OH29="",OI29=""),0,OH$5)</f>
      </c>
      <c r="OL29" s="125">
        <f>IF(OH$6=0,RANK(OJ29,OJ$12:OJ$42,0),RANK(OJ29,OJ$12:OJ$42,1))</f>
      </c>
      <c r="OM29"/>
      <c r="ON29"/>
      <c r="OO29" s="126">
        <f>IF((COUNTA(OM$12:OM$42)+COUNTA(ON$12:ON$42)=0),0.6*OM$5,IF(OR(OM29="",ON29=""),0,IF(OM$6=0,IF(OM29&gt;=OM$8,OM$5,IF(OM29&lt;ON29,0,OM$5*(OM29-ON29)/(OM$8-ON29))),IF(OM29&lt;=OM$8,OM$5,IF(OM29&gt;ON29,0,OM$5*(OM29-ON29)/(OM$8-ON29))))))</f>
      </c>
      <c r="OP29" s="126">
        <f>IF(OR(OM29="",ON29=""),0,OM$5)</f>
      </c>
      <c r="OQ29" s="125">
        <f>IF(OM$6=0,RANK(OO29,OO$12:OO$42,0),RANK(OO29,OO$12:OO$42,1))</f>
      </c>
      <c r="OR29"/>
      <c r="OS29"/>
      <c r="OT29" s="126">
        <f>IF((COUNTA(OR$12:OR$42)+COUNTA(OS$12:OS$42)=0),0.6*OR$5,IF(OR(OR29="",OS29=""),0,IF(OR$6=0,IF(OR29&gt;=OR$8,OR$5,IF(OR29&lt;OS29,0,OR$5*(OR29-OS29)/(OR$8-OS29))),IF(OR29&lt;=OR$8,OR$5,IF(OR29&gt;OS29,0,OR$5*(OR29-OS29)/(OR$8-OS29))))))</f>
      </c>
      <c r="OU29" s="126">
        <f>IF(OR(OR29="",OS29=""),0,OR$5)</f>
      </c>
      <c r="OV29" s="125">
        <f>IF(OR$6=0,RANK(OT29,OT$12:OT$42,0),RANK(OT29,OT$12:OT$42,1))</f>
      </c>
      <c r="OW29"/>
      <c r="OX29"/>
      <c r="OY29" s="126">
        <f>IF((COUNTA(OW$12:OW$42)+COUNTA(OX$12:OX$42)=0),0.6*OW$5,IF(OR(OW29="",OX29=""),0,IF(OW$6=0,IF(OW29&gt;=OW$8,OW$5,IF(OW29&lt;OX29,0,OW$5*(OW29-OX29)/(OW$8-OX29))),IF(OW29&lt;=OW$8,OW$5,IF(OW29&gt;OX29,0,OW$5*(OW29-OX29)/(OW$8-OX29))))))</f>
      </c>
      <c r="OZ29" s="126">
        <f>IF(OR(OW29="",OX29=""),0,OW$5)</f>
      </c>
      <c r="PA29" s="125">
        <f>IF(OW$6=0,RANK(OY29,OY$12:OY$42,0),RANK(OY29,OY$12:OY$42,1))</f>
      </c>
      <c r="PB29"/>
      <c r="PC29"/>
      <c r="PD29" s="126">
        <f>IF((COUNTA(PB$12:PB$42)+COUNTA(PC$12:PC$42)=0),0.6*PB$5,IF(OR(PB29="",PC29=""),0,IF(PB$6=0,IF(PB29&gt;=PB$8,PB$5,IF(PB29&lt;PC29,0,PB$5*(PB29-PC29)/(PB$8-PC29))),IF(PB29&lt;=PB$8,PB$5,IF(PB29&gt;PC29,0,PB$5*(PB29-PC29)/(PB$8-PC29))))))</f>
      </c>
      <c r="PE29" s="126">
        <f>IF(OR(PB29="",PC29=""),0,PB$5)</f>
      </c>
      <c r="PF29" s="125">
        <f>IF(PB$6=0,RANK(PD29,PD$12:PD$42,0),RANK(PD29,PD$12:PD$42,1))</f>
      </c>
      <c r="PG29"/>
      <c r="PH29"/>
      <c r="PI29" s="126">
        <f>IF((COUNTA(PG$12:PG$42)+COUNTA(PH$12:PH$42)=0),0.6*PG$5,IF(OR(PG29="",PH29=""),0,IF(PG$6=0,IF(PG29&gt;=PG$8,PG$5,IF(PG29&lt;PH29,0,PG$5*(PG29-PH29)/(PG$8-PH29))),IF(PG29&lt;=PG$8,PG$5,IF(PG29&gt;PH29,0,PG$5*(PG29-PH29)/(PG$8-PH29))))))</f>
      </c>
      <c r="PJ29" s="126">
        <f>IF(OR(PG29="",PH29=""),0,PG$5)</f>
      </c>
      <c r="PK29" s="125">
        <f>IF(PG$6=0,RANK(PI29,PI$12:PI$42,0),RANK(PI29,PI$12:PI$42,1))</f>
      </c>
      <c r="PL29"/>
      <c r="PM29"/>
      <c r="PN29" s="126">
        <f>IF((COUNTA(PL$12:PL$42)+COUNTA(PM$12:PM$42)=0),0.6*PL$5,IF(OR(PL29="",PM29=""),0,IF(PL$6=0,IF(PL29&gt;=PL$8,PL$5,IF(PL29&lt;PM29,0,PL$5*(PL29-PM29)/(PL$8-PM29))),IF(PL29&lt;=PL$8,PL$5,IF(PL29&gt;PM29,0,PL$5*(PL29-PM29)/(PL$8-PM29))))))</f>
      </c>
      <c r="PO29" s="126">
        <f>IF(OR(PL29="",PM29=""),0,PL$5)</f>
      </c>
      <c r="PP29" s="125">
        <f>IF(PL$6=0,RANK(PN29,PN$12:PN$42,0),RANK(PN29,PN$12:PN$42,1))</f>
      </c>
      <c r="PQ29"/>
      <c r="PR29"/>
      <c r="PS29" s="126">
        <f>IF((COUNTA(PQ$12:PQ$42)+COUNTA(PR$12:PR$42)=0),0.6*PQ$5,IF(OR(PQ29="",PR29=""),0,IF(PQ$6=0,IF(PQ29&gt;=PQ$8,PQ$5,IF(PQ29&lt;PR29,0,PQ$5*(PQ29-PR29)/(PQ$8-PR29))),IF(PQ29&lt;=PQ$8,PQ$5,IF(PQ29&gt;PR29,0,PQ$5*(PQ29-PR29)/(PQ$8-PR29))))))</f>
      </c>
      <c r="PT29" s="126">
        <f>IF(OR(PQ29="",PR29=""),0,PQ$5)</f>
      </c>
      <c r="PU29" s="125">
        <f>IF(PQ$6=0,RANK(PS29,PS$12:PS$42,0),RANK(PS29,PS$12:PS$42,1))</f>
      </c>
      <c r="PV29"/>
      <c r="PW29"/>
      <c r="PX29" s="126">
        <f>IF((COUNTA(PV$12:PV$42)+COUNTA(PW$12:PW$42)=0),0.6*PV$5,IF(OR(PV29="",PW29=""),0,IF(PV$6=0,IF(PV29&gt;=PV$8,PV$5,IF(PV29&lt;PW29,0,PV$5*(PV29-PW29)/(PV$8-PW29))),IF(PV29&lt;=PV$8,PV$5,IF(PV29&gt;PW29,0,PV$5*(PV29-PW29)/(PV$8-PW29))))))</f>
      </c>
      <c r="PY29" s="126">
        <f>IF(OR(PV29="",PW29=""),0,PV$5)</f>
      </c>
      <c r="PZ29" s="125">
        <f>IF(PV$6=0,RANK(PX29,PX$12:PX$42,0),RANK(PX29,PX$12:PX$42,1))</f>
      </c>
      <c r="QA29"/>
      <c r="QB29"/>
      <c r="QC29" s="126">
        <f>IF((COUNTA(QA$12:QA$42)+COUNTA(QB$12:QB$42)=0),0.6*QA$5,IF(OR(QA29="",QB29=""),0,IF(QA$6=0,IF(QA29&gt;=QA$8,QA$5,IF(QA29&lt;QB29,0,QA$5*(QA29-QB29)/(QA$8-QB29))),IF(QA29&lt;=QA$8,QA$5,IF(QA29&gt;QB29,0,QA$5*(QA29-QB29)/(QA$8-QB29))))))</f>
      </c>
      <c r="QD29" s="126">
        <f>IF(OR(QA29="",QB29=""),0,QA$5)</f>
      </c>
      <c r="QE29" s="125">
        <f>IF(QA$6=0,RANK(QC29,QC$12:QC$42,0),RANK(QC29,QC$12:QC$42,1))</f>
      </c>
      <c r="QF29"/>
      <c r="QG29"/>
      <c r="QH29" s="126">
        <f>IF((COUNTA(QF$12:QF$42)+COUNTA(QG$12:QG$42)=0),0.6*QF$5,IF(OR(QF29="",QG29=""),0,IF(QF$6=0,IF(QF29&gt;=QF$8,QF$5,IF(QF29&lt;QG29,0,QF$5*(QF29-QG29)/(QF$8-QG29))),IF(QF29&lt;=QF$8,QF$5,IF(QF29&gt;QG29,0,QF$5*(QF29-QG29)/(QF$8-QG29))))))</f>
      </c>
      <c r="QI29" s="126">
        <f>IF(OR(QF29="",QG29=""),0,QF$5)</f>
      </c>
      <c r="QJ29" s="125">
        <f>IF(QF$6=0,RANK(QH29,QH$12:QH$42,0),RANK(QH29,QH$12:QH$42,1))</f>
      </c>
      <c r="QK29"/>
      <c r="QL29"/>
      <c r="QM29" s="126">
        <f>IF((COUNTA(QK$12:QK$42)+COUNTA(QL$12:QL$42)=0),0.6*QK$5,IF(OR(QK29="",QL29=""),0,IF(QK$6=0,IF(QK29&gt;=QK$8,QK$5,IF(QK29&lt;QL29,0,QK$5*(QK29-QL29)/(QK$8-QL29))),IF(QK29&lt;=QK$8,QK$5,IF(QK29&gt;QL29,0,QK$5*(QK29-QL29)/(QK$8-QL29))))))</f>
      </c>
      <c r="QN29" s="126">
        <f>IF(OR(QK29="",QL29=""),0,QK$5)</f>
      </c>
      <c r="QO29" s="125">
        <f>IF(QK$6=0,RANK(QM29,QM$12:QM$42,0),RANK(QM29,QM$12:QM$42,1))</f>
      </c>
      <c r="QP29"/>
      <c r="QQ29"/>
      <c r="QR29" s="126">
        <f>IF((COUNTA(QP$12:QP$42)+COUNTA(QQ$12:QQ$42)=0),0.6*QP$5,IF(OR(QP29="",QQ29=""),0,IF(QP$6=0,IF(QP29&gt;=QP$8,QP$5,IF(QP29&lt;QQ29,0,QP$5*(QP29-QQ29)/(QP$8-QQ29))),IF(QP29&lt;=QP$8,QP$5,IF(QP29&gt;QQ29,0,QP$5*(QP29-QQ29)/(QP$8-QQ29))))))</f>
      </c>
      <c r="QS29" s="126">
        <f>IF(OR(QP29="",QQ29=""),0,QP$5)</f>
      </c>
      <c r="QT29" s="125">
        <f>IF(QP$6=0,RANK(QR29,QR$12:QR$42,0),RANK(QR29,QR$12:QR$42,1))</f>
      </c>
      <c r="QU29" s="126">
        <v>97.78</v>
      </c>
      <c r="QV29" s="126">
        <v>81.37</v>
      </c>
      <c r="QW29" s="126">
        <f>IF((COUNTA(QU$12:QU$42)+COUNTA(QV$12:QV$42)=0),0.6*QU$5,IF(OR(QU29="",QV29=""),0,IF(QU$6=0,IF(QU29&gt;=QU$8,QU$5,IF(QU29&lt;QV29,0,QU$5*(QU29-QV29)/(QU$8-QV29))),IF(QU29&lt;=QU$8,QU$5,IF(QU29&gt;QV29,0,QU$5*(QU29-QV29)/(QU$8-QV29))))))</f>
      </c>
      <c r="QX29" s="126">
        <f>IF(OR(QU29="",QV29=""),0,QU$5)</f>
      </c>
      <c r="QY29" s="125">
        <f>IF(QU$6=0,RANK(QW29,QW$12:QW$42,0),RANK(QW29,QW$12:QW$42,1))</f>
      </c>
      <c r="QZ29" s="126">
        <v>97.78</v>
      </c>
      <c r="RA29" s="126">
        <v>75.19</v>
      </c>
      <c r="RB29" s="126">
        <f>IF((COUNTA(QZ$12:QZ$42)+COUNTA(RA$12:RA$42)=0),0.6*QZ$5,IF(OR(QZ29="",RA29=""),0,IF(QZ$6=0,IF(QZ29&gt;=QZ$8,QZ$5,IF(QZ29&lt;RA29,0,QZ$5*(QZ29-RA29)/(QZ$8-RA29))),IF(QZ29&lt;=QZ$8,QZ$5,IF(QZ29&gt;RA29,0,QZ$5*(QZ29-RA29)/(QZ$8-RA29))))))</f>
      </c>
      <c r="RC29" s="126">
        <f>IF(OR(QZ29="",RA29=""),0,QZ$5)</f>
      </c>
      <c r="RD29" s="125">
        <f>IF(QZ$6=0,RANK(RB29,RB$12:RB$42,0),RANK(RB29,RB$12:RB$42,1))</f>
      </c>
      <c r="RE29" s="126">
        <v>100</v>
      </c>
      <c r="RF29" s="126">
        <v>58.33</v>
      </c>
      <c r="RG29" s="126">
        <f>IF((COUNTA(RE$12:RE$42)+COUNTA(RF$12:RF$42)=0),0.6*RE$5,IF(OR(RE29="",RF29=""),0,IF(RE$6=0,IF(RE29&gt;=RE$8,RE$5,IF(RE29&lt;RF29,0,RE$5*(RE29-RF29)/(RE$8-RF29))),IF(RE29&lt;=RE$8,RE$5,IF(RE29&gt;RF29,0,RE$5*(RE29-RF29)/(RE$8-RF29))))))</f>
      </c>
      <c r="RH29" s="126">
        <f>IF(OR(RE29="",RF29=""),0,RE$5)</f>
      </c>
      <c r="RI29" s="125">
        <f>IF(RE$6=0,RANK(RG29,RG$12:RG$42,0),RANK(RG29,RG$12:RG$42,1))</f>
      </c>
      <c r="RJ29" s="126">
        <v>100</v>
      </c>
      <c r="RK29" s="126">
        <v>90.83</v>
      </c>
      <c r="RL29" s="126">
        <f>IF((COUNTA(RJ$12:RJ$42)+COUNTA(RK$12:RK$42)=0),0.6*RJ$5,IF(OR(RJ29="",RK29=""),0,IF(RJ$6=0,IF(RJ29&gt;=RJ$8,RJ$5,IF(RJ29&lt;RK29,0,RJ$5*(RJ29-RK29)/(RJ$8-RK29))),IF(RJ29&lt;=RJ$8,RJ$5,IF(RJ29&gt;RK29,0,RJ$5*(RJ29-RK29)/(RJ$8-RK29))))))</f>
      </c>
      <c r="RM29" s="126">
        <f>IF(OR(RJ29="",RK29=""),0,RJ$5)</f>
      </c>
      <c r="RN29" s="125">
        <f>IF(RJ$6=0,RANK(RL29,RL$12:RL$42,0),RANK(RL29,RL$12:RL$42,1))</f>
      </c>
      <c r="RO29" s="126">
        <v>2.19</v>
      </c>
      <c r="RP29" s="126">
        <v>7.41</v>
      </c>
      <c r="RQ29" s="126">
        <f>IF((COUNTA(RO$12:RO$42)+COUNTA(RP$12:RP$42)=0),0.6*RO$5,IF(OR(RO29="",RP29=""),0,IF(RO$6=0,IF(RO29&gt;=RO$8,RO$5,IF(RO29&lt;RP29,0,RO$5*(RO29-RP29)/(RO$8-RP29))),IF(RO29&lt;=RO$8,RO$5,IF(RO29&gt;RP29,0,RO$5*(RO29-RP29)/(RO$8-RP29))))))</f>
      </c>
      <c r="RR29" s="126">
        <f>IF(OR(RO29="",RP29=""),0,RO$5)</f>
      </c>
      <c r="RS29" s="125">
        <f>IF(RO$6=0,RANK(RQ29,RQ$12:RQ$42,0),RANK(RQ29,RQ$12:RQ$42,1))</f>
      </c>
      <c r="RT29" s="126">
        <v>2.19</v>
      </c>
      <c r="RU29" s="126">
        <v>4.69</v>
      </c>
      <c r="RV29" s="126">
        <f>IF((COUNTA(RT$12:RT$42)+COUNTA(RU$12:RU$42)=0),0.6*RT$5,IF(OR(RT29="",RU29=""),0,IF(RT$6=0,IF(RT29&gt;=RT$8,RT$5,IF(RT29&lt;RU29,0,RT$5*(RT29-RU29)/(RT$8-RU29))),IF(RT29&lt;=RT$8,RT$5,IF(RT29&gt;RU29,0,RT$5*(RT29-RU29)/(RT$8-RU29))))))</f>
      </c>
      <c r="RW29" s="126">
        <f>IF(OR(RT29="",RU29=""),0,RT$5)</f>
      </c>
      <c r="RX29" s="125">
        <f>IF(RT$6=0,RANK(RV29,RV$12:RV$42,0),RANK(RV29,RV$12:RV$42,1))</f>
      </c>
      <c r="RY29" s="126">
        <v>97.48</v>
      </c>
      <c r="RZ29"/>
      <c r="SA29" s="126">
        <f>IF((COUNTA(RY$12:RY$42)+COUNTA(RZ$12:RZ$42)=0),0.6*RY$5,IF(OR(RY29="",RZ29=""),0,IF(RY$6=0,IF(RY29&gt;=RY$8,RY$5,IF(RY29&lt;RZ29,0,RY$5*(RY29-RZ29)/(RY$8-RZ29))),IF(RY29&lt;=RY$8,RY$5,IF(RY29&gt;RZ29,0,RY$5*(RY29-RZ29)/(RY$8-RZ29))))))</f>
      </c>
      <c r="SB29" s="126">
        <f>IF(OR(RY29="",RZ29=""),0,RY$5)</f>
      </c>
      <c r="SC29" s="125">
        <f>IF(RY$6=0,RANK(SA29,SA$12:SA$42,0),RANK(SA29,SA$12:SA$42,1))</f>
      </c>
      <c r="SD29" s="126">
        <v>97.48</v>
      </c>
      <c r="SE29"/>
      <c r="SF29" s="126">
        <f>IF((COUNTA(SD$12:SD$42)+COUNTA(SE$12:SE$42)=0),0.6*SD$5,IF(OR(SD29="",SE29=""),0,IF(SD$6=0,IF(SD29&gt;=SD$8,SD$5,IF(SD29&lt;SE29,0,SD$5*(SD29-SE29)/(SD$8-SE29))),IF(SD29&lt;=SD$8,SD$5,IF(SD29&gt;SE29,0,SD$5*(SD29-SE29)/(SD$8-SE29))))))</f>
      </c>
      <c r="SG29" s="126">
        <f>IF(OR(SD29="",SE29=""),0,SD$5)</f>
      </c>
      <c r="SH29" s="125">
        <f>IF(SD$6=0,RANK(SF29,SF$12:SF$42,0),RANK(SF29,SF$12:SF$42,1))</f>
      </c>
      <c r="SI29" s="126">
        <v>100</v>
      </c>
      <c r="SJ29" s="126">
        <v>94.59</v>
      </c>
      <c r="SK29" s="126">
        <f>IF((COUNTA(SI$12:SI$42)+COUNTA(SJ$12:SJ$42)=0),0.6*SI$5,IF(OR(SI29="",SJ29=""),0,IF(SI$6=0,IF(SI29&gt;=SI$8,SI$5,IF(SI29&lt;SJ29,0,SI$5*(SI29-SJ29)/(SI$8-SJ29))),IF(SI29&lt;=SI$8,SI$5,IF(SI29&gt;SJ29,0,SI$5*(SI29-SJ29)/(SI$8-SJ29))))))</f>
      </c>
      <c r="SL29" s="126">
        <f>IF(OR(SI29="",SJ29=""),0,SI$5)</f>
      </c>
      <c r="SM29" s="125">
        <f>IF(SI$6=0,RANK(SK29,SK$12:SK$42,0),RANK(SK29,SK$12:SK$42,1))</f>
      </c>
      <c r="SN29" s="126">
        <v>100</v>
      </c>
      <c r="SO29" s="126">
        <v>100</v>
      </c>
      <c r="SP29" s="126">
        <f>IF((COUNTA(SN$12:SN$42)+COUNTA(SO$12:SO$42)=0),0.6*SN$5,IF(OR(SN29="",SO29=""),0,IF(SN$6=0,IF(SN29&gt;=SN$8,SN$5,IF(SN29&lt;SO29,0,SN$5*(SN29-SO29)/(SN$8-SO29))),IF(SN29&lt;=SN$8,SN$5,IF(SN29&gt;SO29,0,SN$5*(SN29-SO29)/(SN$8-SO29))))))</f>
      </c>
      <c r="SQ29" s="126">
        <f>IF(OR(SN29="",SO29=""),0,SN$5)</f>
      </c>
      <c r="SR29" s="125">
        <f>IF(SN$6=0,RANK(SP29,SP$12:SP$42,0),RANK(SP29,SP$12:SP$42,1))</f>
      </c>
      <c r="SS29" s="126">
        <v>2.53</v>
      </c>
      <c r="ST29" s="126">
        <v>6.33</v>
      </c>
      <c r="SU29" s="126">
        <f>IF((COUNTA(SS$12:SS$42)+COUNTA(ST$12:ST$42)=0),0.6*SS$5,IF(OR(SS29="",ST29=""),0,IF(SS$6=0,IF(SS29&gt;=SS$8,SS$5,IF(SS29&lt;ST29,0,SS$5*(SS29-ST29)/(SS$8-ST29))),IF(SS29&lt;=SS$8,SS$5,IF(SS29&gt;ST29,0,SS$5*(SS29-ST29)/(SS$8-ST29))))))</f>
      </c>
      <c r="SV29" s="126">
        <f>IF(OR(SS29="",ST29=""),0,SS$5)</f>
      </c>
      <c r="SW29" s="125">
        <f>IF(SS$6=0,RANK(SU29,SU$12:SU$42,0),RANK(SU29,SU$12:SU$42,1))</f>
      </c>
      <c r="SX29" s="126">
        <v>2.53</v>
      </c>
      <c r="SY29" s="126">
        <v>3.49</v>
      </c>
      <c r="SZ29" s="126">
        <f>IF((COUNTA(SX$12:SX$42)+COUNTA(SY$12:SY$42)=0),0.6*SX$5,IF(OR(SX29="",SY29=""),0,IF(SX$6=0,IF(SX29&gt;=SX$8,SX$5,IF(SX29&lt;SY29,0,SX$5*(SX29-SY29)/(SX$8-SY29))),IF(SX29&lt;=SX$8,SX$5,IF(SX29&gt;SY29,0,SX$5*(SX29-SY29)/(SX$8-SY29))))))</f>
      </c>
      <c r="TA29" s="126">
        <f>IF(OR(SX29="",SY29=""),0,SX$5)</f>
      </c>
      <c r="TB29" s="125">
        <f>IF(SX$6=0,RANK(SZ29,SZ$12:SZ$42,0),RANK(SZ29,SZ$12:SZ$42,1))</f>
      </c>
      <c r="TC29" s="126">
        <v>100</v>
      </c>
      <c r="TD29" s="126">
        <v>50</v>
      </c>
      <c r="TE29" s="126">
        <f>IF((COUNTA(TC$12:TC$42)+COUNTA(TD$12:TD$42)=0),0.6*TC$5,IF(OR(TC29="",TD29=""),0,IF(TC$6=0,IF(TC29&gt;=TC$8,TC$5,IF(TC29&lt;TD29,0,TC$5*(TC29-TD29)/(TC$8-TD29))),IF(TC29&lt;=TC$8,TC$5,IF(TC29&gt;TD29,0,TC$5*(TC29-TD29)/(TC$8-TD29))))))</f>
      </c>
      <c r="TF29" s="126">
        <f>IF(OR(TC29="",TD29=""),0,TC$5)</f>
      </c>
      <c r="TG29" s="125">
        <f>IF(TC$6=0,RANK(TE29,TE$12:TE$42,0),RANK(TE29,TE$12:TE$42,1))</f>
      </c>
      <c r="TH29" s="126">
        <v>100</v>
      </c>
      <c r="TI29" s="126">
        <v>100</v>
      </c>
      <c r="TJ29" s="126">
        <f>IF((COUNTA(TH$12:TH$42)+COUNTA(TI$12:TI$42)=0),0.6*TH$5,IF(OR(TH29="",TI29=""),0,IF(TH$6=0,IF(TH29&gt;=TH$8,TH$5,IF(TH29&lt;TI29,0,TH$5*(TH29-TI29)/(TH$8-TI29))),IF(TH29&lt;=TH$8,TH$5,IF(TH29&gt;TI29,0,TH$5*(TH29-TI29)/(TH$8-TI29))))))</f>
      </c>
      <c r="TK29" s="126">
        <f>IF(OR(TH29="",TI29=""),0,TH$5)</f>
      </c>
      <c r="TL29" s="125">
        <f>IF(TH$6=0,RANK(TJ29,TJ$12:TJ$42,0),RANK(TJ29,TJ$12:TJ$42,1))</f>
      </c>
      <c r="TM29" s="126">
        <v>0.47</v>
      </c>
      <c r="TN29" s="126">
        <v>6.5</v>
      </c>
      <c r="TO29" s="126">
        <f>IF((COUNTA(TM$12:TM$42)+COUNTA(TN$12:TN$42)=0),0.6*TM$5,IF(OR(TM29="",TN29=""),0,IF(TM$6=0,IF(TM29&gt;=TM$8,TM$5,IF(TM29&lt;TN29,0,TM$5*(TM29-TN29)/(TM$8-TN29))),IF(TM29&lt;=TM$8,TM$5,IF(TM29&gt;TN29,0,TM$5*(TM29-TN29)/(TM$8-TN29))))))</f>
      </c>
      <c r="TP29" s="126">
        <f>IF(OR(TM29="",TN29=""),0,TM$5)</f>
      </c>
      <c r="TQ29" s="125">
        <f>IF(TM$6=0,RANK(TO29,TO$12:TO$42,0),RANK(TO29,TO$12:TO$42,1))</f>
      </c>
      <c r="TR29" s="126">
        <v>0.47</v>
      </c>
      <c r="TS29" s="126">
        <v>3.98</v>
      </c>
      <c r="TT29" s="126">
        <f>IF((COUNTA(TR$12:TR$42)+COUNTA(TS$12:TS$42)=0),0.6*TR$5,IF(OR(TR29="",TS29=""),0,IF(TR$6=0,IF(TR29&gt;=TR$8,TR$5,IF(TR29&lt;TS29,0,TR$5*(TR29-TS29)/(TR$8-TS29))),IF(TR29&lt;=TR$8,TR$5,IF(TR29&gt;TS29,0,TR$5*(TR29-TS29)/(TR$8-TS29))))))</f>
      </c>
      <c r="TU29" s="126">
        <f>IF(OR(TR29="",TS29=""),0,TR$5)</f>
      </c>
      <c r="TV29" s="125">
        <f>IF(TR$6=0,RANK(TT29,TT$12:TT$42,0),RANK(TT29,TT$12:TT$42,1))</f>
      </c>
      <c r="TW29" s="126">
        <v>0</v>
      </c>
      <c r="TX29" s="126">
        <v>16.53</v>
      </c>
      <c r="TY29" s="126">
        <f>IF((COUNTA(TW$12:TW$42)+COUNTA(TX$12:TX$42)=0),0.6*TW$5,IF(OR(TW29="",TX29=""),0,IF(TW$6=0,IF(TW29&gt;=TW$8,TW$5,IF(TW29&lt;TX29,0,TW$5*(TW29-TX29)/(TW$8-TX29))),IF(TW29&lt;=TW$8,TW$5,IF(TW29&gt;TX29,0,TW$5*(TW29-TX29)/(TW$8-TX29))))))</f>
      </c>
      <c r="TZ29" s="126">
        <f>IF(OR(TW29="",TX29=""),0,TW$5)</f>
      </c>
      <c r="UA29" s="125">
        <f>IF(TW$6=0,RANK(TY29,TY$12:TY$42,0),RANK(TY29,TY$12:TY$42,1))</f>
      </c>
      <c r="UB29" s="126">
        <v>0</v>
      </c>
      <c r="UC29" s="126">
        <v>0</v>
      </c>
      <c r="UD29" s="126">
        <f>IF((COUNTA(UB$12:UB$42)+COUNTA(UC$12:UC$42)=0),0.6*UB$5,IF(OR(UB29="",UC29=""),0,IF(UB$6=0,IF(UB29&gt;=UB$8,UB$5,IF(UB29&lt;UC29,0,UB$5*(UB29-UC29)/(UB$8-UC29))),IF(UB29&lt;=UB$8,UB$5,IF(UB29&gt;UC29,0,UB$5*(UB29-UC29)/(UB$8-UC29))))))</f>
      </c>
      <c r="UE29" s="126">
        <f>IF(OR(UB29="",UC29=""),0,UB$5)</f>
      </c>
      <c r="UF29" s="125">
        <f>IF(UB$6=0,RANK(UD29,UD$12:UD$42,0),RANK(UD29,UD$12:UD$42,1))</f>
      </c>
      <c r="UG29" s="126">
        <v>23.48</v>
      </c>
      <c r="UH29"/>
      <c r="UI29" s="126">
        <f>IF((COUNTA(UG$12:UG$42)+COUNTA(UH$12:UH$42)=0),0.6*UG$5,IF(OR(UG29="",UH29=""),0,IF(UG$6=0,IF(UG29&gt;=UG$8,UG$5,IF(UG29&lt;UH29,0,UG$5*(UG29-UH29)/(UG$8-UH29))),IF(UG29&lt;=UG$8,UG$5,IF(UG29&gt;UH29,0,UG$5*(UG29-UH29)/(UG$8-UH29))))))</f>
      </c>
      <c r="UJ29" s="126">
        <f>IF(OR(UG29="",UH29=""),0,UG$5)</f>
      </c>
      <c r="UK29" s="125">
        <f>IF(UG$6=0,RANK(UI29,UI$12:UI$42,0),RANK(UI29,UI$12:UI$42,1))</f>
      </c>
      <c r="UL29" s="126">
        <v>23.48</v>
      </c>
      <c r="UM29"/>
      <c r="UN29" s="126">
        <f>IF((COUNTA(UL$12:UL$42)+COUNTA(UM$12:UM$42)=0),0.6*UL$5,IF(OR(UL29="",UM29=""),0,IF(UL$6=0,IF(UL29&gt;=UL$8,UL$5,IF(UL29&lt;UM29,0,UL$5*(UL29-UM29)/(UL$8-UM29))),IF(UL29&lt;=UL$8,UL$5,IF(UL29&gt;UM29,0,UL$5*(UL29-UM29)/(UL$8-UM29))))))</f>
      </c>
      <c r="UO29" s="126">
        <f>IF(OR(UL29="",UM29=""),0,UL$5)</f>
      </c>
      <c r="UP29" s="125">
        <f>IF(UL$6=0,RANK(UN29,UN$12:UN$42,0),RANK(UN29,UN$12:UN$42,1))</f>
      </c>
      <c r="UQ29" s="126">
        <v>5.82</v>
      </c>
      <c r="UR29" s="126">
        <v>1.56</v>
      </c>
      <c r="US29" s="126">
        <f>IF((COUNTA(UQ$12:UQ$42)+COUNTA(UR$12:UR$42)=0),0.6*UQ$5,IF(OR(UQ29="",UR29=""),0,IF(UQ$6=0,IF(UQ29&gt;=UQ$8,UQ$5,IF(UQ29&lt;UR29,0,UQ$5*(UQ29-UR29)/(UQ$8-UR29))),IF(UQ29&lt;=UQ$8,UQ$5,IF(UQ29&gt;UR29,0,UQ$5*(UQ29-UR29)/(UQ$8-UR29))))))</f>
      </c>
      <c r="UT29" s="126">
        <f>IF(OR(UQ29="",UR29=""),0,UQ$5)</f>
      </c>
      <c r="UU29" s="125">
        <f>IF(UQ$6=0,RANK(US29,US$12:US$42,0),RANK(US29,US$12:US$42,1))</f>
      </c>
      <c r="UV29" s="126">
        <v>5.82</v>
      </c>
      <c r="UW29" s="126">
        <v>2.24</v>
      </c>
      <c r="UX29" s="126">
        <f>IF((COUNTA(UV$12:UV$42)+COUNTA(UW$12:UW$42)=0),0.6*UV$5,IF(OR(UV29="",UW29=""),0,IF(UV$6=0,IF(UV29&gt;=UV$8,UV$5,IF(UV29&lt;UW29,0,UV$5*(UV29-UW29)/(UV$8-UW29))),IF(UV29&lt;=UV$8,UV$5,IF(UV29&gt;UW29,0,UV$5*(UV29-UW29)/(UV$8-UW29))))))</f>
      </c>
      <c r="UY29" s="126">
        <f>IF(OR(UV29="",UW29=""),0,UV$5)</f>
      </c>
      <c r="UZ29" s="125">
        <f>IF(UV$6=0,RANK(UX29,UX$12:UX$42,0),RANK(UX29,UX$12:UX$42,1))</f>
      </c>
      <c r="VA29" s="126">
        <v>99.08</v>
      </c>
      <c r="VB29" s="126">
        <v>76.12</v>
      </c>
      <c r="VC29" s="126">
        <f>IF((COUNTA(VA$12:VA$42)+COUNTA(VB$12:VB$42)=0),0.6*VA$5,IF(OR(VA29="",VB29=""),0,IF(VA$6=0,IF(VA29&gt;=VA$8,VA$5,IF(VA29&lt;VB29,0,VA$5*(VA29-VB29)/(VA$8-VB29))),IF(VA29&lt;=VA$8,VA$5,IF(VA29&gt;VB29,0,VA$5*(VA29-VB29)/(VA$8-VB29))))))</f>
      </c>
      <c r="VD29" s="126">
        <f>IF(OR(VA29="",VB29=""),0,VA$5)</f>
      </c>
      <c r="VE29" s="125">
        <f>IF(VA$6=0,RANK(VC29,VC$12:VC$42,0),RANK(VC29,VC$12:VC$42,1))</f>
      </c>
      <c r="VF29" s="126">
        <v>99.08</v>
      </c>
      <c r="VG29" s="126">
        <v>95.24</v>
      </c>
      <c r="VH29" s="126">
        <f>IF((COUNTA(VF$12:VF$42)+COUNTA(VG$12:VG$42)=0),0.6*VF$5,IF(OR(VF29="",VG29=""),0,IF(VF$6=0,IF(VF29&gt;=VF$8,VF$5,IF(VF29&lt;VG29,0,VF$5*(VF29-VG29)/(VF$8-VG29))),IF(VF29&lt;=VF$8,VF$5,IF(VF29&gt;VG29,0,VF$5*(VF29-VG29)/(VF$8-VG29))))))</f>
      </c>
      <c r="VI29" s="126">
        <f>IF(OR(VF29="",VG29=""),0,VF$5)</f>
      </c>
      <c r="VJ29" s="125">
        <f>IF(VF$6=0,RANK(VH29,VH$12:VH$42,0),RANK(VH29,VH$12:VH$42,1))</f>
      </c>
      <c r="VK29" s="126">
        <v>100</v>
      </c>
      <c r="VL29" s="126">
        <v>78.37</v>
      </c>
      <c r="VM29" s="126">
        <f>IF((COUNTA(VK$12:VK$42)+COUNTA(VL$12:VL$42)=0),0.6*VK$5,IF(OR(VK29="",VL29=""),0,IF(VK$6=0,IF(VK29&gt;=VK$8,VK$5,IF(VK29&lt;VL29,0,VK$5*(VK29-VL29)/(VK$8-VL29))),IF(VK29&lt;=VK$8,VK$5,IF(VK29&gt;VL29,0,VK$5*(VK29-VL29)/(VK$8-VL29))))))</f>
      </c>
      <c r="VN29" s="126">
        <f>IF(OR(VK29="",VL29=""),0,VK$5)</f>
      </c>
      <c r="VO29" s="125">
        <f>IF(VK$6=0,RANK(VM29,VM$12:VM$42,0),RANK(VM29,VM$12:VM$42,1))</f>
      </c>
      <c r="VP29" s="126">
        <v>100</v>
      </c>
      <c r="VQ29" s="126">
        <v>79.31</v>
      </c>
      <c r="VR29" s="126">
        <f>IF((COUNTA(VP$12:VP$42)+COUNTA(VQ$12:VQ$42)=0),0.6*VP$5,IF(OR(VP29="",VQ29=""),0,IF(VP$6=0,IF(VP29&gt;=VP$8,VP$5,IF(VP29&lt;VQ29,0,VP$5*(VP29-VQ29)/(VP$8-VQ29))),IF(VP29&lt;=VP$8,VP$5,IF(VP29&gt;VQ29,0,VP$5*(VP29-VQ29)/(VP$8-VQ29))))))</f>
      </c>
      <c r="VS29" s="126">
        <f>IF(OR(VP29="",VQ29=""),0,VP$5)</f>
      </c>
      <c r="VT29" s="125">
        <f>IF(VP$6=0,RANK(VR29,VR$12:VR$42,0),RANK(VR29,VR$12:VR$42,1))</f>
      </c>
      <c r="VU29" s="126">
        <v>2.21</v>
      </c>
      <c r="VV29" s="126">
        <v>5.04</v>
      </c>
      <c r="VW29" s="126">
        <f>IF((COUNTA(VU$12:VU$42)+COUNTA(VV$12:VV$42)=0),0.6*VU$5,IF(OR(VU29="",VV29=""),0,IF(VU$6=0,IF(VU29&gt;=VU$8,VU$5,IF(VU29&lt;VV29,0,VU$5*(VU29-VV29)/(VU$8-VV29))),IF(VU29&lt;=VU$8,VU$5,IF(VU29&gt;VV29,0,VU$5*(VU29-VV29)/(VU$8-VV29))))))</f>
      </c>
      <c r="VX29" s="126">
        <f>IF(OR(VU29="",VV29=""),0,VU$5)</f>
      </c>
      <c r="VY29" s="125">
        <f>IF(VU$6=0,RANK(VW29,VW$12:VW$42,0),RANK(VW29,VW$12:VW$42,1))</f>
      </c>
      <c r="VZ29" s="126">
        <v>2.21</v>
      </c>
      <c r="WA29" s="126">
        <v>5</v>
      </c>
      <c r="WB29" s="126">
        <f>IF((COUNTA(VZ$12:VZ$42)+COUNTA(WA$12:WA$42)=0),0.6*VZ$5,IF(OR(VZ29="",WA29=""),0,IF(VZ$6=0,IF(VZ29&gt;=VZ$8,VZ$5,IF(VZ29&lt;WA29,0,VZ$5*(VZ29-WA29)/(VZ$8-WA29))),IF(VZ29&lt;=VZ$8,VZ$5,IF(VZ29&gt;WA29,0,VZ$5*(VZ29-WA29)/(VZ$8-WA29))))))</f>
      </c>
      <c r="WC29" s="126">
        <f>IF(OR(VZ29="",WA29=""),0,VZ$5)</f>
      </c>
      <c r="WD29" s="125">
        <f>IF(VZ$6=0,RANK(WB29,WB$12:WB$42,0),RANK(WB29,WB$12:WB$42,1))</f>
      </c>
      <c r="WE29" s="126">
        <v>99.5</v>
      </c>
      <c r="WF29"/>
      <c r="WG29" s="126">
        <f>IF((COUNTA(WE$12:WE$42)+COUNTA(WF$12:WF$42)=0),0.6*WE$5,IF(OR(WE29="",WF29=""),0,IF(WE$6=0,IF(WE29&gt;=WE$8,WE$5,IF(WE29&lt;WF29,0,WE$5*(WE29-WF29)/(WE$8-WF29))),IF(WE29&lt;=WE$8,WE$5,IF(WE29&gt;WF29,0,WE$5*(WE29-WF29)/(WE$8-WF29))))))</f>
      </c>
      <c r="WH29" s="126">
        <f>IF(OR(WE29="",WF29=""),0,WE$5)</f>
      </c>
      <c r="WI29" s="125">
        <f>IF(WE$6=0,RANK(WG29,WG$12:WG$42,0),RANK(WG29,WG$12:WG$42,1))</f>
      </c>
      <c r="WJ29" s="126">
        <v>99.5</v>
      </c>
      <c r="WK29"/>
      <c r="WL29" s="126">
        <f>IF((COUNTA(WJ$12:WJ$42)+COUNTA(WK$12:WK$42)=0),0.6*WJ$5,IF(OR(WJ29="",WK29=""),0,IF(WJ$6=0,IF(WJ29&gt;=WJ$8,WJ$5,IF(WJ29&lt;WK29,0,WJ$5*(WJ29-WK29)/(WJ$8-WK29))),IF(WJ29&lt;=WJ$8,WJ$5,IF(WJ29&gt;WK29,0,WJ$5*(WJ29-WK29)/(WJ$8-WK29))))))</f>
      </c>
      <c r="WM29" s="126">
        <f>IF(OR(WJ29="",WK29=""),0,WJ$5)</f>
      </c>
      <c r="WN29" s="125">
        <f>IF(WJ$6=0,RANK(WL29,WL$12:WL$42,0),RANK(WL29,WL$12:WL$42,1))</f>
      </c>
      <c r="WO29" s="126">
        <v>100</v>
      </c>
      <c r="WP29" s="126">
        <v>95.23</v>
      </c>
      <c r="WQ29" s="126">
        <f>IF((COUNTA(WO$12:WO$42)+COUNTA(WP$12:WP$42)=0),0.6*WO$5,IF(OR(WO29="",WP29=""),0,IF(WO$6=0,IF(WO29&gt;=WO$8,WO$5,IF(WO29&lt;WP29,0,WO$5*(WO29-WP29)/(WO$8-WP29))),IF(WO29&lt;=WO$8,WO$5,IF(WO29&gt;WP29,0,WO$5*(WO29-WP29)/(WO$8-WP29))))))</f>
      </c>
      <c r="WR29" s="126">
        <f>IF(OR(WO29="",WP29=""),0,WO$5)</f>
      </c>
      <c r="WS29" s="125">
        <f>IF(WO$6=0,RANK(WQ29,WQ$12:WQ$42,0),RANK(WQ29,WQ$12:WQ$42,1))</f>
      </c>
      <c r="WT29" s="126">
        <v>100</v>
      </c>
      <c r="WU29" s="126">
        <v>100</v>
      </c>
      <c r="WV29" s="126">
        <f>IF((COUNTA(WT$12:WT$42)+COUNTA(WU$12:WU$42)=0),0.6*WT$5,IF(OR(WT29="",WU29=""),0,IF(WT$6=0,IF(WT29&gt;=WT$8,WT$5,IF(WT29&lt;WU29,0,WT$5*(WT29-WU29)/(WT$8-WU29))),IF(WT29&lt;=WT$8,WT$5,IF(WT29&gt;WU29,0,WT$5*(WT29-WU29)/(WT$8-WU29))))))</f>
      </c>
      <c r="WW29" s="126">
        <f>IF(OR(WT29="",WU29=""),0,WT$5)</f>
      </c>
      <c r="WX29" s="125">
        <f>IF(WT$6=0,RANK(WV29,WV$12:WV$42,0),RANK(WV29,WV$12:WV$42,1))</f>
      </c>
      <c r="WY29" s="126">
        <v>2.2</v>
      </c>
      <c r="WZ29" s="126">
        <v>7.26</v>
      </c>
      <c r="XA29" s="126">
        <f>IF((COUNTA(WY$12:WY$42)+COUNTA(WZ$12:WZ$42)=0),0.6*WY$5,IF(OR(WY29="",WZ29=""),0,IF(WY$6=0,IF(WY29&gt;=WY$8,WY$5,IF(WY29&lt;WZ29,0,WY$5*(WY29-WZ29)/(WY$8-WZ29))),IF(WY29&lt;=WY$8,WY$5,IF(WY29&gt;WZ29,0,WY$5*(WY29-WZ29)/(WY$8-WZ29))))))</f>
      </c>
      <c r="XB29" s="126">
        <f>IF(OR(WY29="",WZ29=""),0,WY$5)</f>
      </c>
      <c r="XC29" s="125">
        <f>IF(WY$6=0,RANK(XA29,XA$12:XA$42,0),RANK(XA29,XA$12:XA$42,1))</f>
      </c>
      <c r="XD29" s="126">
        <v>2.2</v>
      </c>
      <c r="XE29" s="126">
        <v>2.77</v>
      </c>
      <c r="XF29" s="126">
        <f>IF((COUNTA(XD$12:XD$42)+COUNTA(XE$12:XE$42)=0),0.6*XD$5,IF(OR(XD29="",XE29=""),0,IF(XD$6=0,IF(XD29&gt;=XD$8,XD$5,IF(XD29&lt;XE29,0,XD$5*(XD29-XE29)/(XD$8-XE29))),IF(XD29&lt;=XD$8,XD$5,IF(XD29&gt;XE29,0,XD$5*(XD29-XE29)/(XD$8-XE29))))))</f>
      </c>
      <c r="XG29" s="126">
        <f>IF(OR(XD29="",XE29=""),0,XD$5)</f>
      </c>
      <c r="XH29" s="125">
        <f>IF(XD$6=0,RANK(XF29,XF$12:XF$42,0),RANK(XF29,XF$12:XF$42,1))</f>
      </c>
      <c r="XI29" s="126">
        <v>100</v>
      </c>
      <c r="XJ29" s="126">
        <v>88.89</v>
      </c>
      <c r="XK29" s="126">
        <f>IF((COUNTA(XI$12:XI$42)+COUNTA(XJ$12:XJ$42)=0),0.6*XI$5,IF(OR(XI29="",XJ29=""),0,IF(XI$6=0,IF(XI29&gt;=XI$8,XI$5,IF(XI29&lt;XJ29,0,XI$5*(XI29-XJ29)/(XI$8-XJ29))),IF(XI29&lt;=XI$8,XI$5,IF(XI29&gt;XJ29,0,XI$5*(XI29-XJ29)/(XI$8-XJ29))))))</f>
      </c>
      <c r="XL29" s="126">
        <f>IF(OR(XI29="",XJ29=""),0,XI$5)</f>
      </c>
      <c r="XM29" s="125">
        <f>IF(XI$6=0,RANK(XK29,XK$12:XK$42,0),RANK(XK29,XK$12:XK$42,1))</f>
      </c>
      <c r="XN29" s="126">
        <v>100</v>
      </c>
      <c r="XO29" s="126">
        <v>94.44</v>
      </c>
      <c r="XP29" s="126">
        <f>IF((COUNTA(XN$12:XN$42)+COUNTA(XO$12:XO$42)=0),0.6*XN$5,IF(OR(XN29="",XO29=""),0,IF(XN$6=0,IF(XN29&gt;=XN$8,XN$5,IF(XN29&lt;XO29,0,XN$5*(XN29-XO29)/(XN$8-XO29))),IF(XN29&lt;=XN$8,XN$5,IF(XN29&gt;XO29,0,XN$5*(XN29-XO29)/(XN$8-XO29))))))</f>
      </c>
      <c r="XQ29" s="126">
        <f>IF(OR(XN29="",XO29=""),0,XN$5)</f>
      </c>
      <c r="XR29" s="125">
        <f>IF(XN$6=0,RANK(XP29,XP$12:XP$42,0),RANK(XP29,XP$12:XP$42,1))</f>
      </c>
      <c r="XS29" s="126">
        <v>0.37</v>
      </c>
      <c r="XT29" s="126">
        <v>1.65</v>
      </c>
      <c r="XU29" s="126">
        <f>IF((COUNTA(XS$12:XS$42)+COUNTA(XT$12:XT$42)=0),0.6*XS$5,IF(OR(XS29="",XT29=""),0,IF(XS$6=0,IF(XS29&gt;=XS$8,XS$5,IF(XS29&lt;XT29,0,XS$5*(XS29-XT29)/(XS$8-XT29))),IF(XS29&lt;=XS$8,XS$5,IF(XS29&gt;XT29,0,XS$5*(XS29-XT29)/(XS$8-XT29))))))</f>
      </c>
      <c r="XV29" s="126">
        <f>IF(OR(XS29="",XT29=""),0,XS$5)</f>
      </c>
      <c r="XW29" s="125">
        <f>IF(XS$6=0,RANK(XU29,XU$12:XU$42,0),RANK(XU29,XU$12:XU$42,1))</f>
      </c>
      <c r="XX29" s="126">
        <v>0.37</v>
      </c>
      <c r="XY29" s="126">
        <v>0.67</v>
      </c>
      <c r="XZ29" s="126">
        <f>IF((COUNTA(XX$12:XX$42)+COUNTA(XY$12:XY$42)=0),0.6*XX$5,IF(OR(XX29="",XY29=""),0,IF(XX$6=0,IF(XX29&gt;=XX$8,XX$5,IF(XX29&lt;XY29,0,XX$5*(XX29-XY29)/(XX$8-XY29))),IF(XX29&lt;=XX$8,XX$5,IF(XX29&gt;XY29,0,XX$5*(XX29-XY29)/(XX$8-XY29))))))</f>
      </c>
      <c r="YA29" s="126">
        <f>IF(OR(XX29="",XY29=""),0,XX$5)</f>
      </c>
      <c r="YB29" s="125">
        <f>IF(XX$6=0,RANK(XZ29,XZ$12:XZ$42,0),RANK(XZ29,XZ$12:XZ$42,1))</f>
      </c>
      <c r="YC29" s="126">
        <v>0</v>
      </c>
      <c r="YD29" s="126">
        <v>0</v>
      </c>
      <c r="YE29" s="126">
        <f>IF((COUNTA(YC$12:YC$42)+COUNTA(YD$12:YD$42)=0),0.6*YC$5,IF(OR(YC29="",YD29=""),0,IF(YC$6=0,IF(YC29&gt;=YC$8,YC$5,IF(YC29&lt;YD29,0,YC$5*(YC29-YD29)/(YC$8-YD29))),IF(YC29&lt;=YC$8,YC$5,IF(YC29&gt;YD29,0,YC$5*(YC29-YD29)/(YC$8-YD29))))))</f>
      </c>
      <c r="YF29" s="126">
        <f>IF(OR(YC29="",YD29=""),0,YC$5)</f>
      </c>
      <c r="YG29" s="125">
        <f>IF(YC$6=0,RANK(YE29,YE$12:YE$42,0),RANK(YE29,YE$12:YE$42,1))</f>
      </c>
      <c r="YH29" s="126">
        <v>0</v>
      </c>
      <c r="YI29" s="126">
        <v>0</v>
      </c>
      <c r="YJ29" s="126">
        <f>IF((COUNTA(YH$12:YH$42)+COUNTA(YI$12:YI$42)=0),0.6*YH$5,IF(OR(YH29="",YI29=""),0,IF(YH$6=0,IF(YH29&gt;=YH$8,YH$5,IF(YH29&lt;YI29,0,YH$5*(YH29-YI29)/(YH$8-YI29))),IF(YH29&lt;=YH$8,YH$5,IF(YH29&gt;YI29,0,YH$5*(YH29-YI29)/(YH$8-YI29))))))</f>
      </c>
      <c r="YK29" s="126">
        <f>IF(OR(YH29="",YI29=""),0,YH$5)</f>
      </c>
      <c r="YL29" s="125">
        <f>IF(YH$6=0,RANK(YJ29,YJ$12:YJ$42,0),RANK(YJ29,YJ$12:YJ$42,1))</f>
      </c>
      <c r="YM29" s="126">
        <v>34.87</v>
      </c>
      <c r="YN29"/>
      <c r="YO29" s="126">
        <f>IF((COUNTA(YM$12:YM$42)+COUNTA(YN$12:YN$42)=0),0.6*YM$5,IF(OR(YM29="",YN29=""),0,IF(YM$6=0,IF(YM29&gt;=YM$8,YM$5,IF(YM29&lt;YN29,0,YM$5*(YM29-YN29)/(YM$8-YN29))),IF(YM29&lt;=YM$8,YM$5,IF(YM29&gt;YN29,0,YM$5*(YM29-YN29)/(YM$8-YN29))))))</f>
      </c>
      <c r="YP29" s="126">
        <f>IF(OR(YM29="",YN29=""),0,YM$5)</f>
      </c>
      <c r="YQ29" s="125">
        <f>IF(YM$6=0,RANK(YO29,YO$12:YO$42,0),RANK(YO29,YO$12:YO$42,1))</f>
      </c>
      <c r="YR29" s="126">
        <v>34.87</v>
      </c>
      <c r="YS29"/>
      <c r="YT29" s="126">
        <f>IF((COUNTA(YR$12:YR$42)+COUNTA(YS$12:YS$42)=0),0.6*YR$5,IF(OR(YR29="",YS29=""),0,IF(YR$6=0,IF(YR29&gt;=YR$8,YR$5,IF(YR29&lt;YS29,0,YR$5*(YR29-YS29)/(YR$8-YS29))),IF(YR29&lt;=YR$8,YR$5,IF(YR29&gt;YS29,0,YR$5*(YR29-YS29)/(YR$8-YS29))))))</f>
      </c>
      <c r="YU29" s="126">
        <f>IF(OR(YR29="",YS29=""),0,YR$5)</f>
      </c>
      <c r="YV29" s="125">
        <f>IF(YR$6=0,RANK(YT29,YT$12:YT$42,0),RANK(YT29,YT$12:YT$42,1))</f>
      </c>
      <c r="YW29" s="126">
        <v>4.81</v>
      </c>
      <c r="YX29" s="126">
        <v>0.79</v>
      </c>
      <c r="YY29" s="126">
        <f>IF((COUNTA(YW$12:YW$42)+COUNTA(YX$12:YX$42)=0),0.6*YW$5,IF(OR(YW29="",YX29=""),0,IF(YW$6=0,IF(YW29&gt;=YW$8,YW$5,IF(YW29&lt;YX29,0,YW$5*(YW29-YX29)/(YW$8-YX29))),IF(YW29&lt;=YW$8,YW$5,IF(YW29&gt;YX29,0,YW$5*(YW29-YX29)/(YW$8-YX29))))))</f>
      </c>
      <c r="YZ29" s="126">
        <f>IF(OR(YW29="",YX29=""),0,YW$5)</f>
      </c>
      <c r="ZA29" s="125">
        <f>IF(YW$6=0,RANK(YY29,YY$12:YY$42,0),RANK(YY29,YY$12:YY$42,1))</f>
      </c>
      <c r="ZB29" s="126">
        <v>4.81</v>
      </c>
      <c r="ZC29" s="126">
        <v>3.99</v>
      </c>
      <c r="ZD29" s="126">
        <f>IF((COUNTA(ZB$12:ZB$42)+COUNTA(ZC$12:ZC$42)=0),0.6*ZB$5,IF(OR(ZB29="",ZC29=""),0,IF(ZB$6=0,IF(ZB29&gt;=ZB$8,ZB$5,IF(ZB29&lt;ZC29,0,ZB$5*(ZB29-ZC29)/(ZB$8-ZC29))),IF(ZB29&lt;=ZB$8,ZB$5,IF(ZB29&gt;ZC29,0,ZB$5*(ZB29-ZC29)/(ZB$8-ZC29))))))</f>
      </c>
      <c r="ZE29" s="126">
        <f>IF(OR(ZB29="",ZC29=""),0,ZB$5)</f>
      </c>
      <c r="ZF29" s="125">
        <f>IF(ZB$6=0,RANK(ZD29,ZD$12:ZD$42,0),RANK(ZD29,ZD$12:ZD$42,1))</f>
      </c>
      <c r="ZG29" s="126">
        <v>99.98</v>
      </c>
      <c r="ZH29" s="126">
        <v>73.32</v>
      </c>
      <c r="ZI29" s="126">
        <f>IF((COUNTA(ZG$12:ZG$42)+COUNTA(ZH$12:ZH$42)=0),0.6*ZG$5,IF(OR(ZG29="",ZH29=""),0,IF(ZG$6=0,IF(ZG29&gt;=ZG$8,ZG$5,IF(ZG29&lt;ZH29,0,ZG$5*(ZG29-ZH29)/(ZG$8-ZH29))),IF(ZG29&lt;=ZG$8,ZG$5,IF(ZG29&gt;ZH29,0,ZG$5*(ZG29-ZH29)/(ZG$8-ZH29))))))</f>
      </c>
      <c r="ZJ29" s="126">
        <f>IF(OR(ZG29="",ZH29=""),0,ZG$5)</f>
      </c>
      <c r="ZK29" s="125">
        <f>IF(ZG$6=0,RANK(ZI29,ZI$12:ZI$42,0),RANK(ZI29,ZI$12:ZI$42,1))</f>
      </c>
      <c r="ZL29" s="126">
        <v>99.98</v>
      </c>
      <c r="ZM29" s="126">
        <v>71.88</v>
      </c>
      <c r="ZN29" s="126">
        <f>IF((COUNTA(ZL$12:ZL$42)+COUNTA(ZM$12:ZM$42)=0),0.6*ZL$5,IF(OR(ZL29="",ZM29=""),0,IF(ZL$6=0,IF(ZL29&gt;=ZL$8,ZL$5,IF(ZL29&lt;ZM29,0,ZL$5*(ZL29-ZM29)/(ZL$8-ZM29))),IF(ZL29&lt;=ZL$8,ZL$5,IF(ZL29&gt;ZM29,0,ZL$5*(ZL29-ZM29)/(ZL$8-ZM29))))))</f>
      </c>
      <c r="ZO29" s="126">
        <f>IF(OR(ZL29="",ZM29=""),0,ZL$5)</f>
      </c>
      <c r="ZP29" s="125">
        <f>IF(ZL$6=0,RANK(ZN29,ZN$12:ZN$42,0),RANK(ZN29,ZN$12:ZN$42,1))</f>
      </c>
      <c r="ZQ29" s="126">
        <v>100</v>
      </c>
      <c r="ZR29" s="126">
        <v>63.51</v>
      </c>
      <c r="ZS29" s="126">
        <f>IF((COUNTA(ZQ$12:ZQ$42)+COUNTA(ZR$12:ZR$42)=0),0.6*ZQ$5,IF(OR(ZQ29="",ZR29=""),0,IF(ZQ$6=0,IF(ZQ29&gt;=ZQ$8,ZQ$5,IF(ZQ29&lt;ZR29,0,ZQ$5*(ZQ29-ZR29)/(ZQ$8-ZR29))),IF(ZQ29&lt;=ZQ$8,ZQ$5,IF(ZQ29&gt;ZR29,0,ZQ$5*(ZQ29-ZR29)/(ZQ$8-ZR29))))))</f>
      </c>
      <c r="ZT29" s="126">
        <f>IF(OR(ZQ29="",ZR29=""),0,ZQ$5)</f>
      </c>
      <c r="ZU29" s="125">
        <f>IF(ZQ$6=0,RANK(ZS29,ZS$12:ZS$42,0),RANK(ZS29,ZS$12:ZS$42,1))</f>
      </c>
      <c r="ZV29" s="126">
        <v>100</v>
      </c>
      <c r="ZW29" s="126">
        <v>83.25</v>
      </c>
      <c r="ZX29" s="126">
        <f>IF((COUNTA(ZV$12:ZV$42)+COUNTA(ZW$12:ZW$42)=0),0.6*ZV$5,IF(OR(ZV29="",ZW29=""),0,IF(ZV$6=0,IF(ZV29&gt;=ZV$8,ZV$5,IF(ZV29&lt;ZW29,0,ZV$5*(ZV29-ZW29)/(ZV$8-ZW29))),IF(ZV29&lt;=ZV$8,ZV$5,IF(ZV29&gt;ZW29,0,ZV$5*(ZV29-ZW29)/(ZV$8-ZW29))))))</f>
      </c>
      <c r="ZY29" s="126">
        <f>IF(OR(ZV29="",ZW29=""),0,ZV$5)</f>
      </c>
      <c r="ZZ29" s="125">
        <f>IF(ZV$6=0,RANK(ZX29,ZX$12:ZX$42,0),RANK(ZX29,ZX$12:ZX$42,1))</f>
      </c>
      <c r="AAA29" s="126">
        <v>2.38</v>
      </c>
      <c r="AAB29" s="126">
        <v>5.83</v>
      </c>
      <c r="AAC29" s="126">
        <f>IF((COUNTA(AAA$12:AAA$42)+COUNTA(AAB$12:AAB$42)=0),0.6*AAA$5,IF(OR(AAA29="",AAB29=""),0,IF(AAA$6=0,IF(AAA29&gt;=AAA$8,AAA$5,IF(AAA29&lt;AAB29,0,AAA$5*(AAA29-AAB29)/(AAA$8-AAB29))),IF(AAA29&lt;=AAA$8,AAA$5,IF(AAA29&gt;AAB29,0,AAA$5*(AAA29-AAB29)/(AAA$8-AAB29))))))</f>
      </c>
      <c r="AAD29" s="126">
        <f>IF(OR(AAA29="",AAB29=""),0,AAA$5)</f>
      </c>
      <c r="AAE29" s="125">
        <f>IF(AAA$6=0,RANK(AAC29,AAC$12:AAC$42,0),RANK(AAC29,AAC$12:AAC$42,1))</f>
      </c>
      <c r="AAF29" s="126">
        <v>2.38</v>
      </c>
      <c r="AAG29" s="126">
        <v>4.82</v>
      </c>
      <c r="AAH29" s="126">
        <f>IF((COUNTA(AAF$12:AAF$42)+COUNTA(AAG$12:AAG$42)=0),0.6*AAF$5,IF(OR(AAF29="",AAG29=""),0,IF(AAF$6=0,IF(AAF29&gt;=AAF$8,AAF$5,IF(AAF29&lt;AAG29,0,AAF$5*(AAF29-AAG29)/(AAF$8-AAG29))),IF(AAF29&lt;=AAF$8,AAF$5,IF(AAF29&gt;AAG29,0,AAF$5*(AAF29-AAG29)/(AAF$8-AAG29))))))</f>
      </c>
      <c r="AAI29" s="126">
        <f>IF(OR(AAF29="",AAG29=""),0,AAF$5)</f>
      </c>
      <c r="AAJ29" s="125">
        <f>IF(AAF$6=0,RANK(AAH29,AAH$12:AAH$42,0),RANK(AAH29,AAH$12:AAH$42,1))</f>
      </c>
      <c r="AAK29" s="126">
        <v>99.58</v>
      </c>
      <c r="AAL29"/>
      <c r="AAM29" s="126">
        <f>IF((COUNTA(AAK$12:AAK$42)+COUNTA(AAL$12:AAL$42)=0),0.6*AAK$5,IF(OR(AAK29="",AAL29=""),0,IF(AAK$6=0,IF(AAK29&gt;=AAK$8,AAK$5,IF(AAK29&lt;AAL29,0,AAK$5*(AAK29-AAL29)/(AAK$8-AAL29))),IF(AAK29&lt;=AAK$8,AAK$5,IF(AAK29&gt;AAL29,0,AAK$5*(AAK29-AAL29)/(AAK$8-AAL29))))))</f>
      </c>
      <c r="AAN29" s="126">
        <f>IF(OR(AAK29="",AAL29=""),0,AAK$5)</f>
      </c>
      <c r="AAO29" s="125">
        <f>IF(AAK$6=0,RANK(AAM29,AAM$12:AAM$42,0),RANK(AAM29,AAM$12:AAM$42,1))</f>
      </c>
      <c r="AAP29" s="126">
        <v>99.58</v>
      </c>
      <c r="AAQ29"/>
      <c r="AAR29" s="126">
        <f>IF((COUNTA(AAP$12:AAP$42)+COUNTA(AAQ$12:AAQ$42)=0),0.6*AAP$5,IF(OR(AAP29="",AAQ29=""),0,IF(AAP$6=0,IF(AAP29&gt;=AAP$8,AAP$5,IF(AAP29&lt;AAQ29,0,AAP$5*(AAP29-AAQ29)/(AAP$8-AAQ29))),IF(AAP29&lt;=AAP$8,AAP$5,IF(AAP29&gt;AAQ29,0,AAP$5*(AAP29-AAQ29)/(AAP$8-AAQ29))))))</f>
      </c>
      <c r="AAS29" s="126">
        <f>IF(OR(AAP29="",AAQ29=""),0,AAP$5)</f>
      </c>
      <c r="AAT29" s="125">
        <f>IF(AAP$6=0,RANK(AAR29,AAR$12:AAR$42,0),RANK(AAR29,AAR$12:AAR$42,1))</f>
      </c>
      <c r="AAU29" s="126">
        <v>100</v>
      </c>
      <c r="AAV29" s="126">
        <v>93.28</v>
      </c>
      <c r="AAW29" s="126">
        <f>IF((COUNTA(AAU$12:AAU$42)+COUNTA(AAV$12:AAV$42)=0),0.6*AAU$5,IF(OR(AAU29="",AAV29=""),0,IF(AAU$6=0,IF(AAU29&gt;=AAU$8,AAU$5,IF(AAU29&lt;AAV29,0,AAU$5*(AAU29-AAV29)/(AAU$8-AAV29))),IF(AAU29&lt;=AAU$8,AAU$5,IF(AAU29&gt;AAV29,0,AAU$5*(AAU29-AAV29)/(AAU$8-AAV29))))))</f>
      </c>
      <c r="AAX29" s="126">
        <f>IF(OR(AAU29="",AAV29=""),0,AAU$5)</f>
      </c>
      <c r="AAY29" s="125">
        <f>IF(AAU$6=0,RANK(AAW29,AAW$12:AAW$42,0),RANK(AAW29,AAW$12:AAW$42,1))</f>
      </c>
      <c r="AAZ29" s="126">
        <v>100</v>
      </c>
      <c r="ABA29" s="126">
        <v>96.07</v>
      </c>
      <c r="ABB29" s="126">
        <f>IF((COUNTA(AAZ$12:AAZ$42)+COUNTA(ABA$12:ABA$42)=0),0.6*AAZ$5,IF(OR(AAZ29="",ABA29=""),0,IF(AAZ$6=0,IF(AAZ29&gt;=AAZ$8,AAZ$5,IF(AAZ29&lt;ABA29,0,AAZ$5*(AAZ29-ABA29)/(AAZ$8-ABA29))),IF(AAZ29&lt;=AAZ$8,AAZ$5,IF(AAZ29&gt;ABA29,0,AAZ$5*(AAZ29-ABA29)/(AAZ$8-ABA29))))))</f>
      </c>
      <c r="ABC29" s="126">
        <f>IF(OR(AAZ29="",ABA29=""),0,AAZ$5)</f>
      </c>
      <c r="ABD29" s="125">
        <f>IF(AAZ$6=0,RANK(ABB29,ABB$12:ABB$42,0),RANK(ABB29,ABB$12:ABB$42,1))</f>
      </c>
      <c r="ABE29" s="126">
        <v>2.18</v>
      </c>
      <c r="ABF29" s="126">
        <v>6.56</v>
      </c>
      <c r="ABG29" s="126">
        <f>IF((COUNTA(ABE$12:ABE$42)+COUNTA(ABF$12:ABF$42)=0),0.6*ABE$5,IF(OR(ABE29="",ABF29=""),0,IF(ABE$6=0,IF(ABE29&gt;=ABE$8,ABE$5,IF(ABE29&lt;ABF29,0,ABE$5*(ABE29-ABF29)/(ABE$8-ABF29))),IF(ABE29&lt;=ABE$8,ABE$5,IF(ABE29&gt;ABF29,0,ABE$5*(ABE29-ABF29)/(ABE$8-ABF29))))))</f>
      </c>
      <c r="ABH29" s="126">
        <f>IF(OR(ABE29="",ABF29=""),0,ABE$5)</f>
      </c>
      <c r="ABI29" s="125">
        <f>IF(ABE$6=0,RANK(ABG29,ABG$12:ABG$42,0),RANK(ABG29,ABG$12:ABG$42,1))</f>
      </c>
      <c r="ABJ29" s="126">
        <v>2.18</v>
      </c>
      <c r="ABK29" s="126">
        <v>3.09</v>
      </c>
      <c r="ABL29" s="126">
        <f>IF((COUNTA(ABJ$12:ABJ$42)+COUNTA(ABK$12:ABK$42)=0),0.6*ABJ$5,IF(OR(ABJ29="",ABK29=""),0,IF(ABJ$6=0,IF(ABJ29&gt;=ABJ$8,ABJ$5,IF(ABJ29&lt;ABK29,0,ABJ$5*(ABJ29-ABK29)/(ABJ$8-ABK29))),IF(ABJ29&lt;=ABJ$8,ABJ$5,IF(ABJ29&gt;ABK29,0,ABJ$5*(ABJ29-ABK29)/(ABJ$8-ABK29))))))</f>
      </c>
      <c r="ABM29" s="126">
        <f>IF(OR(ABJ29="",ABK29=""),0,ABJ$5)</f>
      </c>
      <c r="ABN29" s="125">
        <f>IF(ABJ$6=0,RANK(ABL29,ABL$12:ABL$42,0),RANK(ABL29,ABL$12:ABL$42,1))</f>
      </c>
      <c r="ABO29" s="126">
        <v>100</v>
      </c>
      <c r="ABP29" s="126">
        <v>88.33</v>
      </c>
      <c r="ABQ29" s="126">
        <f>IF((COUNTA(ABO$12:ABO$42)+COUNTA(ABP$12:ABP$42)=0),0.6*ABO$5,IF(OR(ABO29="",ABP29=""),0,IF(ABO$6=0,IF(ABO29&gt;=ABO$8,ABO$5,IF(ABO29&lt;ABP29,0,ABO$5*(ABO29-ABP29)/(ABO$8-ABP29))),IF(ABO29&lt;=ABO$8,ABO$5,IF(ABO29&gt;ABP29,0,ABO$5*(ABO29-ABP29)/(ABO$8-ABP29))))))</f>
      </c>
      <c r="ABR29" s="126">
        <f>IF(OR(ABO29="",ABP29=""),0,ABO$5)</f>
      </c>
      <c r="ABS29" s="125">
        <f>IF(ABO$6=0,RANK(ABQ29,ABQ$12:ABQ$42,0),RANK(ABQ29,ABQ$12:ABQ$42,1))</f>
      </c>
      <c r="ABT29" s="126">
        <v>100</v>
      </c>
      <c r="ABU29" s="126">
        <v>98.18</v>
      </c>
      <c r="ABV29" s="126">
        <f>IF((COUNTA(ABT$12:ABT$42)+COUNTA(ABU$12:ABU$42)=0),0.6*ABT$5,IF(OR(ABT29="",ABU29=""),0,IF(ABT$6=0,IF(ABT29&gt;=ABT$8,ABT$5,IF(ABT29&lt;ABU29,0,ABT$5*(ABT29-ABU29)/(ABT$8-ABU29))),IF(ABT29&lt;=ABT$8,ABT$5,IF(ABT29&gt;ABU29,0,ABT$5*(ABT29-ABU29)/(ABT$8-ABU29))))))</f>
      </c>
      <c r="ABW29" s="126">
        <f>IF(OR(ABT29="",ABU29=""),0,ABT$5)</f>
      </c>
      <c r="ABX29" s="125">
        <f>IF(ABT$6=0,RANK(ABV29,ABV$12:ABV$42,0),RANK(ABV29,ABV$12:ABV$42,1))</f>
      </c>
      <c r="ABY29" s="126">
        <v>0.41</v>
      </c>
      <c r="ABZ29" s="126">
        <v>0.97</v>
      </c>
      <c r="ACA29" s="126">
        <f>IF((COUNTA(ABY$12:ABY$42)+COUNTA(ABZ$12:ABZ$42)=0),0.6*ABY$5,IF(OR(ABY29="",ABZ29=""),0,IF(ABY$6=0,IF(ABY29&gt;=ABY$8,ABY$5,IF(ABY29&lt;ABZ29,0,ABY$5*(ABY29-ABZ29)/(ABY$8-ABZ29))),IF(ABY29&lt;=ABY$8,ABY$5,IF(ABY29&gt;ABZ29,0,ABY$5*(ABY29-ABZ29)/(ABY$8-ABZ29))))))</f>
      </c>
      <c r="ACB29" s="126">
        <f>IF(OR(ABY29="",ABZ29=""),0,ABY$5)</f>
      </c>
      <c r="ACC29" s="125">
        <f>IF(ABY$6=0,RANK(ACA29,ACA$12:ACA$42,0),RANK(ACA29,ACA$12:ACA$42,1))</f>
      </c>
      <c r="ACD29" s="126">
        <v>0.41</v>
      </c>
      <c r="ACE29" s="126">
        <v>0.77</v>
      </c>
      <c r="ACF29" s="126">
        <f>IF((COUNTA(ACD$12:ACD$42)+COUNTA(ACE$12:ACE$42)=0),0.6*ACD$5,IF(OR(ACD29="",ACE29=""),0,IF(ACD$6=0,IF(ACD29&gt;=ACD$8,ACD$5,IF(ACD29&lt;ACE29,0,ACD$5*(ACD29-ACE29)/(ACD$8-ACE29))),IF(ACD29&lt;=ACD$8,ACD$5,IF(ACD29&gt;ACE29,0,ACD$5*(ACD29-ACE29)/(ACD$8-ACE29))))))</f>
      </c>
      <c r="ACG29" s="126">
        <f>IF(OR(ACD29="",ACE29=""),0,ACD$5)</f>
      </c>
      <c r="ACH29" s="125">
        <f>IF(ACD$6=0,RANK(ACF29,ACF$12:ACF$42,0),RANK(ACF29,ACF$12:ACF$42,1))</f>
      </c>
      <c r="ACI29" s="126">
        <v>0</v>
      </c>
      <c r="ACJ29" s="126">
        <v>1.04</v>
      </c>
      <c r="ACK29" s="126">
        <f>IF((COUNTA(ACI$12:ACI$42)+COUNTA(ACJ$12:ACJ$42)=0),0.6*ACI$5,IF(OR(ACI29="",ACJ29=""),0,IF(ACI$6=0,IF(ACI29&gt;=ACI$8,ACI$5,IF(ACI29&lt;ACJ29,0,ACI$5*(ACI29-ACJ29)/(ACI$8-ACJ29))),IF(ACI29&lt;=ACI$8,ACI$5,IF(ACI29&gt;ACJ29,0,ACI$5*(ACI29-ACJ29)/(ACI$8-ACJ29))))))</f>
      </c>
      <c r="ACL29" s="126">
        <f>IF(OR(ACI29="",ACJ29=""),0,ACI$5)</f>
      </c>
      <c r="ACM29" s="125">
        <f>IF(ACI$6=0,RANK(ACK29,ACK$12:ACK$42,0),RANK(ACK29,ACK$12:ACK$42,1))</f>
      </c>
      <c r="ACN29" s="126">
        <v>0</v>
      </c>
      <c r="ACO29" s="126">
        <v>0.58</v>
      </c>
      <c r="ACP29" s="126">
        <f>IF((COUNTA(ACN$12:ACN$42)+COUNTA(ACO$12:ACO$42)=0),0.6*ACN$5,IF(OR(ACN29="",ACO29=""),0,IF(ACN$6=0,IF(ACN29&gt;=ACN$8,ACN$5,IF(ACN29&lt;ACO29,0,ACN$5*(ACN29-ACO29)/(ACN$8-ACO29))),IF(ACN29&lt;=ACN$8,ACN$5,IF(ACN29&gt;ACO29,0,ACN$5*(ACN29-ACO29)/(ACN$8-ACO29))))))</f>
      </c>
      <c r="ACQ29" s="126">
        <f>IF(OR(ACN29="",ACO29=""),0,ACN$5)</f>
      </c>
      <c r="ACR29" s="125">
        <f>IF(ACN$6=0,RANK(ACP29,ACP$12:ACP$42,0),RANK(ACP29,ACP$12:ACP$42,1))</f>
      </c>
      <c r="ACS29" s="126">
        <v>39.61</v>
      </c>
      <c r="ACT29"/>
      <c r="ACU29" s="126">
        <f>IF((COUNTA(ACS$12:ACS$42)+COUNTA(ACT$12:ACT$42)=0),0.6*ACS$5,IF(OR(ACS29="",ACT29=""),0,IF(ACS$6=0,IF(ACS29&gt;=ACS$8,ACS$5,IF(ACS29&lt;ACT29,0,ACS$5*(ACS29-ACT29)/(ACS$8-ACT29))),IF(ACS29&lt;=ACS$8,ACS$5,IF(ACS29&gt;ACT29,0,ACS$5*(ACS29-ACT29)/(ACS$8-ACT29))))))</f>
      </c>
      <c r="ACV29" s="126">
        <f>IF(OR(ACS29="",ACT29=""),0,ACS$5)</f>
      </c>
      <c r="ACW29" s="125">
        <f>IF(ACS$6=0,RANK(ACU29,ACU$12:ACU$42,0),RANK(ACU29,ACU$12:ACU$42,1))</f>
      </c>
      <c r="ACX29" s="126">
        <v>39.61</v>
      </c>
      <c r="ACY29"/>
      <c r="ACZ29" s="126">
        <f>IF((COUNTA(ACX$12:ACX$42)+COUNTA(ACY$12:ACY$42)=0),0.6*ACX$5,IF(OR(ACX29="",ACY29=""),0,IF(ACX$6=0,IF(ACX29&gt;=ACX$8,ACX$5,IF(ACX29&lt;ACY29,0,ACX$5*(ACX29-ACY29)/(ACX$8-ACY29))),IF(ACX29&lt;=ACX$8,ACX$5,IF(ACX29&gt;ACY29,0,ACX$5*(ACX29-ACY29)/(ACX$8-ACY29))))))</f>
      </c>
      <c r="ADA29" s="126">
        <f>IF(OR(ACX29="",ACY29=""),0,ACX$5)</f>
      </c>
      <c r="ADB29" s="125">
        <f>IF(ACX$6=0,RANK(ACZ29,ACZ$12:ACZ$42,0),RANK(ACZ29,ACZ$12:ACZ$42,1))</f>
      </c>
      <c r="ADC29" s="126">
        <v>6.23</v>
      </c>
      <c r="ADD29" s="126">
        <v>2.87</v>
      </c>
      <c r="ADE29" s="126">
        <f>IF((COUNTA(ADC$12:ADC$42)+COUNTA(ADD$12:ADD$42)=0),0.6*ADC$5,IF(OR(ADC29="",ADD29=""),0,IF(ADC$6=0,IF(ADC29&gt;=ADC$8,ADC$5,IF(ADC29&lt;ADD29,0,ADC$5*(ADC29-ADD29)/(ADC$8-ADD29))),IF(ADC29&lt;=ADC$8,ADC$5,IF(ADC29&gt;ADD29,0,ADC$5*(ADC29-ADD29)/(ADC$8-ADD29))))))</f>
      </c>
      <c r="ADF29" s="126">
        <f>IF(OR(ADC29="",ADD29=""),0,ADC$5)</f>
      </c>
      <c r="ADG29" s="125">
        <f>IF(ADC$6=0,RANK(ADE29,ADE$12:ADE$42,0),RANK(ADE29,ADE$12:ADE$42,1))</f>
      </c>
      <c r="ADH29" s="126">
        <v>6.23</v>
      </c>
      <c r="ADI29" s="126">
        <v>1.66</v>
      </c>
      <c r="ADJ29" s="126">
        <f>IF((COUNTA(ADH$12:ADH$42)+COUNTA(ADI$12:ADI$42)=0),0.6*ADH$5,IF(OR(ADH29="",ADI29=""),0,IF(ADH$6=0,IF(ADH29&gt;=ADH$8,ADH$5,IF(ADH29&lt;ADI29,0,ADH$5*(ADH29-ADI29)/(ADH$8-ADI29))),IF(ADH29&lt;=ADH$8,ADH$5,IF(ADH29&gt;ADI29,0,ADH$5*(ADH29-ADI29)/(ADH$8-ADI29))))))</f>
      </c>
      <c r="ADK29" s="126">
        <f>IF(OR(ADH29="",ADI29=""),0,ADH$5)</f>
      </c>
      <c r="ADL29" s="125">
        <f>IF(ADH$6=0,RANK(ADJ29,ADJ$12:ADJ$42,0),RANK(ADJ29,ADJ$12:ADJ$42,1))</f>
      </c>
      <c r="ADM29"/>
      <c r="ADN29"/>
      <c r="ADO29" s="126">
        <f>IF((COUNTA(ADM$12:ADM$42)+COUNTA(ADN$12:ADN$42)=0),0.6*ADM$5,IF(OR(ADM29="",ADN29=""),0,IF(ADM$6=0,IF(ADM29&gt;=ADM$8,ADM$5,IF(ADM29&lt;ADN29,0,ADM$5*(ADM29-ADN29)/(ADM$8-ADN29))),IF(ADM29&lt;=ADM$8,ADM$5,IF(ADM29&gt;ADN29,0,ADM$5*(ADM29-ADN29)/(ADM$8-ADN29))))))</f>
      </c>
      <c r="ADP29" s="126">
        <f>IF(OR(ADM29="",ADN29=""),0,ADM$5)</f>
      </c>
      <c r="ADQ29" s="125">
        <f>IF(ADM$6=0,RANK(ADO29,ADO$12:ADO$42,0),RANK(ADO29,ADO$12:ADO$42,1))</f>
      </c>
      <c r="ADR29"/>
      <c r="ADS29"/>
      <c r="ADT29" s="126">
        <f>IF((COUNTA(ADR$12:ADR$42)+COUNTA(ADS$12:ADS$42)=0),0.6*ADR$5,IF(OR(ADR29="",ADS29=""),0,IF(ADR$6=0,IF(ADR29&gt;=ADR$8,ADR$5,IF(ADR29&lt;ADS29,0,ADR$5*(ADR29-ADS29)/(ADR$8-ADS29))),IF(ADR29&lt;=ADR$8,ADR$5,IF(ADR29&gt;ADS29,0,ADR$5*(ADR29-ADS29)/(ADR$8-ADS29))))))</f>
      </c>
      <c r="ADU29" s="126">
        <f>IF(OR(ADR29="",ADS29=""),0,ADR$5)</f>
      </c>
      <c r="ADV29" s="125">
        <f>IF(ADR$6=0,RANK(ADT29,ADT$12:ADT$42,0),RANK(ADT29,ADT$12:ADT$42,1))</f>
      </c>
      <c r="ADW29"/>
      <c r="ADX29"/>
      <c r="ADY29" s="126">
        <f>IF((COUNTA(ADW$12:ADW$42)+COUNTA(ADX$12:ADX$42)=0),0.6*ADW$5,IF(OR(ADW29="",ADX29=""),0,IF(ADW$6=0,IF(ADW29&gt;=ADW$8,ADW$5,IF(ADW29&lt;ADX29,0,ADW$5*(ADW29-ADX29)/(ADW$8-ADX29))),IF(ADW29&lt;=ADW$8,ADW$5,IF(ADW29&gt;ADX29,0,ADW$5*(ADW29-ADX29)/(ADW$8-ADX29))))))</f>
      </c>
      <c r="ADZ29" s="126">
        <f>IF(OR(ADW29="",ADX29=""),0,ADW$5)</f>
      </c>
      <c r="AEA29" s="125">
        <f>IF(ADW$6=0,RANK(ADY29,ADY$12:ADY$42,0),RANK(ADY29,ADY$12:ADY$42,1))</f>
      </c>
      <c r="AEB29"/>
      <c r="AEC29"/>
      <c r="AED29" s="126">
        <f>IF((COUNTA(AEB$12:AEB$42)+COUNTA(AEC$12:AEC$42)=0),0.6*AEB$5,IF(OR(AEB29="",AEC29=""),0,IF(AEB$6=0,IF(AEB29&gt;=AEB$8,AEB$5,IF(AEB29&lt;AEC29,0,AEB$5*(AEB29-AEC29)/(AEB$8-AEC29))),IF(AEB29&lt;=AEB$8,AEB$5,IF(AEB29&gt;AEC29,0,AEB$5*(AEB29-AEC29)/(AEB$8-AEC29))))))</f>
      </c>
      <c r="AEE29" s="126">
        <f>IF(OR(AEB29="",AEC29=""),0,AEB$5)</f>
      </c>
      <c r="AEF29" s="125">
        <f>IF(AEB$6=0,RANK(AED29,AED$12:AED$42,0),RANK(AED29,AED$12:AED$42,1))</f>
      </c>
      <c r="AEG29"/>
      <c r="AEH29"/>
      <c r="AEI29" s="126">
        <f>IF((COUNTA(AEG$12:AEG$42)+COUNTA(AEH$12:AEH$42)=0),0.6*AEG$5,IF(OR(AEG29="",AEH29=""),0,IF(AEG$6=0,IF(AEG29&gt;=AEG$8,AEG$5,IF(AEG29&lt;AEH29,0,AEG$5*(AEG29-AEH29)/(AEG$8-AEH29))),IF(AEG29&lt;=AEG$8,AEG$5,IF(AEG29&gt;AEH29,0,AEG$5*(AEG29-AEH29)/(AEG$8-AEH29))))))</f>
      </c>
      <c r="AEJ29" s="126">
        <f>IF(OR(AEG29="",AEH29=""),0,AEG$5)</f>
      </c>
      <c r="AEK29" s="125">
        <f>IF(AEG$6=0,RANK(AEI29,AEI$12:AEI$42,0),RANK(AEI29,AEI$12:AEI$42,1))</f>
      </c>
      <c r="AEL29"/>
      <c r="AEM29"/>
      <c r="AEN29" s="126">
        <f>IF((COUNTA(AEL$12:AEL$42)+COUNTA(AEM$12:AEM$42)=0),0.6*AEL$5,IF(OR(AEL29="",AEM29=""),0,IF(AEL$6=0,IF(AEL29&gt;=AEL$8,AEL$5,IF(AEL29&lt;AEM29,0,AEL$5*(AEL29-AEM29)/(AEL$8-AEM29))),IF(AEL29&lt;=AEL$8,AEL$5,IF(AEL29&gt;AEM29,0,AEL$5*(AEL29-AEM29)/(AEL$8-AEM29))))))</f>
      </c>
      <c r="AEO29" s="126">
        <f>IF(OR(AEL29="",AEM29=""),0,AEL$5)</f>
      </c>
      <c r="AEP29" s="125">
        <f>IF(AEL$6=0,RANK(AEN29,AEN$12:AEN$42,0),RANK(AEN29,AEN$12:AEN$42,1))</f>
      </c>
      <c r="AEQ29"/>
      <c r="AER29"/>
      <c r="AES29" s="126">
        <f>IF((COUNTA(AEQ$12:AEQ$42)+COUNTA(AER$12:AER$42)=0),0.6*AEQ$5,IF(OR(AEQ29="",AER29=""),0,IF(AEQ$6=0,IF(AEQ29&gt;=AEQ$8,AEQ$5,IF(AEQ29&lt;AER29,0,AEQ$5*(AEQ29-AER29)/(AEQ$8-AER29))),IF(AEQ29&lt;=AEQ$8,AEQ$5,IF(AEQ29&gt;AER29,0,AEQ$5*(AEQ29-AER29)/(AEQ$8-AER29))))))</f>
      </c>
      <c r="AET29" s="126">
        <f>IF(OR(AEQ29="",AER29=""),0,AEQ$5)</f>
      </c>
      <c r="AEU29" s="125">
        <f>IF(AEQ$6=0,RANK(AES29,AES$12:AES$42,0),RANK(AES29,AES$12:AES$42,1))</f>
      </c>
      <c r="AEV29"/>
      <c r="AEW29"/>
      <c r="AEX29" s="126">
        <f>IF((COUNTA(AEV$12:AEV$42)+COUNTA(AEW$12:AEW$42)=0),0.6*AEV$5,IF(OR(AEV29="",AEW29=""),0,IF(AEV$6=0,IF(AEV29&gt;=AEV$8,AEV$5,IF(AEV29&lt;AEW29,0,AEV$5*(AEV29-AEW29)/(AEV$8-AEW29))),IF(AEV29&lt;=AEV$8,AEV$5,IF(AEV29&gt;AEW29,0,AEV$5*(AEV29-AEW29)/(AEV$8-AEW29))))))</f>
      </c>
      <c r="AEY29" s="126">
        <f>IF(OR(AEV29="",AEW29=""),0,AEV$5)</f>
      </c>
      <c r="AEZ29" s="125">
        <f>IF(AEV$6=0,RANK(AEX29,AEX$12:AEX$42,0),RANK(AEX29,AEX$12:AEX$42,1))</f>
      </c>
      <c r="AFA29"/>
      <c r="AFB29"/>
      <c r="AFC29" s="126">
        <f>IF((COUNTA(AFA$12:AFA$42)+COUNTA(AFB$12:AFB$42)=0),0.6*AFA$5,IF(OR(AFA29="",AFB29=""),0,IF(AFA$6=0,IF(AFA29&gt;=AFA$8,AFA$5,IF(AFA29&lt;AFB29,0,AFA$5*(AFA29-AFB29)/(AFA$8-AFB29))),IF(AFA29&lt;=AFA$8,AFA$5,IF(AFA29&gt;AFB29,0,AFA$5*(AFA29-AFB29)/(AFA$8-AFB29))))))</f>
      </c>
      <c r="AFD29" s="126">
        <f>IF(OR(AFA29="",AFB29=""),0,AFA$5)</f>
      </c>
      <c r="AFE29" s="125">
        <f>IF(AFA$6=0,RANK(AFC29,AFC$12:AFC$42,0),RANK(AFC29,AFC$12:AFC$42,1))</f>
      </c>
      <c r="AFF29"/>
      <c r="AFG29"/>
      <c r="AFH29" s="126">
        <f>IF((COUNTA(AFF$12:AFF$42)+COUNTA(AFG$12:AFG$42)=0),0.6*AFF$5,IF(OR(AFF29="",AFG29=""),0,IF(AFF$6=0,IF(AFF29&gt;=AFF$8,AFF$5,IF(AFF29&lt;AFG29,0,AFF$5*(AFF29-AFG29)/(AFF$8-AFG29))),IF(AFF29&lt;=AFF$8,AFF$5,IF(AFF29&gt;AFG29,0,AFF$5*(AFF29-AFG29)/(AFF$8-AFG29))))))</f>
      </c>
      <c r="AFI29" s="126">
        <f>IF(OR(AFF29="",AFG29=""),0,AFF$5)</f>
      </c>
      <c r="AFJ29" s="125">
        <f>IF(AFF$6=0,RANK(AFH29,AFH$12:AFH$42,0),RANK(AFH29,AFH$12:AFH$42,1))</f>
      </c>
      <c r="AFK29"/>
      <c r="AFL29"/>
      <c r="AFM29" s="126">
        <f>IF((COUNTA(AFK$12:AFK$42)+COUNTA(AFL$12:AFL$42)=0),0.6*AFK$5,IF(OR(AFK29="",AFL29=""),0,IF(AFK$6=0,IF(AFK29&gt;=AFK$8,AFK$5,IF(AFK29&lt;AFL29,0,AFK$5*(AFK29-AFL29)/(AFK$8-AFL29))),IF(AFK29&lt;=AFK$8,AFK$5,IF(AFK29&gt;AFL29,0,AFK$5*(AFK29-AFL29)/(AFK$8-AFL29))))))</f>
      </c>
      <c r="AFN29" s="126">
        <f>IF(OR(AFK29="",AFL29=""),0,AFK$5)</f>
      </c>
      <c r="AFO29" s="125">
        <f>IF(AFK$6=0,RANK(AFM29,AFM$12:AFM$42,0),RANK(AFM29,AFM$12:AFM$42,1))</f>
      </c>
      <c r="AFP29"/>
      <c r="AFQ29"/>
      <c r="AFR29" s="126">
        <f>IF((COUNTA(AFP$12:AFP$42)+COUNTA(AFQ$12:AFQ$42)=0),0.6*AFP$5,IF(OR(AFP29="",AFQ29=""),0,IF(AFP$6=0,IF(AFP29&gt;=AFP$8,AFP$5,IF(AFP29&lt;AFQ29,0,AFP$5*(AFP29-AFQ29)/(AFP$8-AFQ29))),IF(AFP29&lt;=AFP$8,AFP$5,IF(AFP29&gt;AFQ29,0,AFP$5*(AFP29-AFQ29)/(AFP$8-AFQ29))))))</f>
      </c>
      <c r="AFS29" s="126">
        <f>IF(OR(AFP29="",AFQ29=""),0,AFP$5)</f>
      </c>
      <c r="AFT29" s="125">
        <f>IF(AFP$6=0,RANK(AFR29,AFR$12:AFR$42,0),RANK(AFR29,AFR$12:AFR$42,1))</f>
      </c>
      <c r="AFU29"/>
      <c r="AFV29"/>
      <c r="AFW29" s="126">
        <f>IF((COUNTA(AFU$12:AFU$42)+COUNTA(AFV$12:AFV$42)=0),0.6*AFU$5,IF(OR(AFU29="",AFV29=""),0,IF(AFU$6=0,IF(AFU29&gt;=AFU$8,AFU$5,IF(AFU29&lt;AFV29,0,AFU$5*(AFU29-AFV29)/(AFU$8-AFV29))),IF(AFU29&lt;=AFU$8,AFU$5,IF(AFU29&gt;AFV29,0,AFU$5*(AFU29-AFV29)/(AFU$8-AFV29))))))</f>
      </c>
      <c r="AFX29" s="126">
        <f>IF(OR(AFU29="",AFV29=""),0,AFU$5)</f>
      </c>
      <c r="AFY29" s="125">
        <f>IF(AFU$6=0,RANK(AFW29,AFW$12:AFW$42,0),RANK(AFW29,AFW$12:AFW$42,1))</f>
      </c>
      <c r="AFZ29"/>
      <c r="AGA29"/>
      <c r="AGB29" s="126">
        <f>IF((COUNTA(AFZ$12:AFZ$42)+COUNTA(AGA$12:AGA$42)=0),0.6*AFZ$5,IF(OR(AFZ29="",AGA29=""),0,IF(AFZ$6=0,IF(AFZ29&gt;=AFZ$8,AFZ$5,IF(AFZ29&lt;AGA29,0,AFZ$5*(AFZ29-AGA29)/(AFZ$8-AGA29))),IF(AFZ29&lt;=AFZ$8,AFZ$5,IF(AFZ29&gt;AGA29,0,AFZ$5*(AFZ29-AGA29)/(AFZ$8-AGA29))))))</f>
      </c>
      <c r="AGC29" s="126">
        <f>IF(OR(AFZ29="",AGA29=""),0,AFZ$5)</f>
      </c>
      <c r="AGD29" s="125">
        <f>IF(AFZ$6=0,RANK(AGB29,AGB$12:AGB$42,0),RANK(AGB29,AGB$12:AGB$42,1))</f>
      </c>
      <c r="AGE29"/>
      <c r="AGF29"/>
      <c r="AGG29" s="126">
        <f>IF((COUNTA(AGE$12:AGE$42)+COUNTA(AGF$12:AGF$42)=0),0.6*AGE$5,IF(OR(AGE29="",AGF29=""),0,IF(AGE$6=0,IF(AGE29&gt;=AGE$8,AGE$5,IF(AGE29&lt;AGF29,0,AGE$5*(AGE29-AGF29)/(AGE$8-AGF29))),IF(AGE29&lt;=AGE$8,AGE$5,IF(AGE29&gt;AGF29,0,AGE$5*(AGE29-AGF29)/(AGE$8-AGF29))))))</f>
      </c>
      <c r="AGH29" s="126">
        <f>IF(OR(AGE29="",AGF29=""),0,AGE$5)</f>
      </c>
      <c r="AGI29" s="125">
        <f>IF(AGE$6=0,RANK(AGG29,AGG$12:AGG$42,0),RANK(AGG29,AGG$12:AGG$42,1))</f>
      </c>
      <c r="AGJ29"/>
      <c r="AGK29"/>
      <c r="AGL29" s="126">
        <f>IF((COUNTA(AGJ$12:AGJ$42)+COUNTA(AGK$12:AGK$42)=0),0.6*AGJ$5,IF(OR(AGJ29="",AGK29=""),0,IF(AGJ$6=0,IF(AGJ29&gt;=AGJ$8,AGJ$5,IF(AGJ29&lt;AGK29,0,AGJ$5*(AGJ29-AGK29)/(AGJ$8-AGK29))),IF(AGJ29&lt;=AGJ$8,AGJ$5,IF(AGJ29&gt;AGK29,0,AGJ$5*(AGJ29-AGK29)/(AGJ$8-AGK29))))))</f>
      </c>
      <c r="AGM29" s="126">
        <f>IF(OR(AGJ29="",AGK29=""),0,AGJ$5)</f>
      </c>
      <c r="AGN29" s="125">
        <f>IF(AGJ$6=0,RANK(AGL29,AGL$12:AGL$42,0),RANK(AGL29,AGL$12:AGL$42,1))</f>
      </c>
      <c r="AGO29"/>
      <c r="AGP29"/>
      <c r="AGQ29" s="126">
        <f>IF((COUNTA(AGO$12:AGO$42)+COUNTA(AGP$12:AGP$42)=0),0.6*AGO$5,IF(OR(AGO29="",AGP29=""),0,IF(AGO$6=0,IF(AGO29&gt;=AGO$8,AGO$5,IF(AGO29&lt;AGP29,0,AGO$5*(AGO29-AGP29)/(AGO$8-AGP29))),IF(AGO29&lt;=AGO$8,AGO$5,IF(AGO29&gt;AGP29,0,AGO$5*(AGO29-AGP29)/(AGO$8-AGP29))))))</f>
      </c>
      <c r="AGR29" s="126">
        <f>IF(OR(AGO29="",AGP29=""),0,AGO$5)</f>
      </c>
      <c r="AGS29" s="125">
        <f>IF(AGO$6=0,RANK(AGQ29,AGQ$12:AGQ$42,0),RANK(AGQ29,AGQ$12:AGQ$42,1))</f>
      </c>
      <c r="AGT29"/>
      <c r="AGU29"/>
      <c r="AGV29" s="126">
        <f>IF((COUNTA(AGT$12:AGT$42)+COUNTA(AGU$12:AGU$42)=0),0.6*AGT$5,IF(OR(AGT29="",AGU29=""),0,IF(AGT$6=0,IF(AGT29&gt;=AGT$8,AGT$5,IF(AGT29&lt;AGU29,0,AGT$5*(AGT29-AGU29)/(AGT$8-AGU29))),IF(AGT29&lt;=AGT$8,AGT$5,IF(AGT29&gt;AGU29,0,AGT$5*(AGT29-AGU29)/(AGT$8-AGU29))))))</f>
      </c>
      <c r="AGW29" s="126">
        <f>IF(OR(AGT29="",AGU29=""),0,AGT$5)</f>
      </c>
      <c r="AGX29" s="125">
        <f>IF(AGT$6=0,RANK(AGV29,AGV$12:AGV$42,0),RANK(AGV29,AGV$12:AGV$42,1))</f>
      </c>
      <c r="AGY29"/>
      <c r="AGZ29"/>
      <c r="AHA29" s="126">
        <f>IF((COUNTA(AGY$12:AGY$42)+COUNTA(AGZ$12:AGZ$42)=0),0.6*AGY$5,IF(OR(AGY29="",AGZ29=""),0,IF(AGY$6=0,IF(AGY29&gt;=AGY$8,AGY$5,IF(AGY29&lt;AGZ29,0,AGY$5*(AGY29-AGZ29)/(AGY$8-AGZ29))),IF(AGY29&lt;=AGY$8,AGY$5,IF(AGY29&gt;AGZ29,0,AGY$5*(AGY29-AGZ29)/(AGY$8-AGZ29))))))</f>
      </c>
      <c r="AHB29" s="126">
        <f>IF(OR(AGY29="",AGZ29=""),0,AGY$5)</f>
      </c>
      <c r="AHC29" s="125">
        <f>IF(AGY$6=0,RANK(AHA29,AHA$12:AHA$42,0),RANK(AHA29,AHA$12:AHA$42,1))</f>
      </c>
      <c r="AHD29"/>
      <c r="AHE29"/>
      <c r="AHF29" s="126">
        <f>IF((COUNTA(AHD$12:AHD$42)+COUNTA(AHE$12:AHE$42)=0),0.6*AHD$5,IF(OR(AHD29="",AHE29=""),0,IF(AHD$6=0,IF(AHD29&gt;=AHD$8,AHD$5,IF(AHD29&lt;AHE29,0,AHD$5*(AHD29-AHE29)/(AHD$8-AHE29))),IF(AHD29&lt;=AHD$8,AHD$5,IF(AHD29&gt;AHE29,0,AHD$5*(AHD29-AHE29)/(AHD$8-AHE29))))))</f>
      </c>
      <c r="AHG29" s="126">
        <f>IF(OR(AHD29="",AHE29=""),0,AHD$5)</f>
      </c>
      <c r="AHH29" s="125">
        <f>IF(AHD$6=0,RANK(AHF29,AHF$12:AHF$42,0),RANK(AHF29,AHF$12:AHF$42,1))</f>
      </c>
      <c r="AHI29"/>
      <c r="AHJ29"/>
      <c r="AHK29" s="126">
        <f>IF((COUNTA(AHI$12:AHI$42)+COUNTA(AHJ$12:AHJ$42)=0),0.6*AHI$5,IF(OR(AHI29="",AHJ29=""),0,IF(AHI$6=0,IF(AHI29&gt;=AHI$8,AHI$5,IF(AHI29&lt;AHJ29,0,AHI$5*(AHI29-AHJ29)/(AHI$8-AHJ29))),IF(AHI29&lt;=AHI$8,AHI$5,IF(AHI29&gt;AHJ29,0,AHI$5*(AHI29-AHJ29)/(AHI$8-AHJ29))))))</f>
      </c>
      <c r="AHL29" s="126">
        <f>IF(OR(AHI29="",AHJ29=""),0,AHI$5)</f>
      </c>
      <c r="AHM29" s="125">
        <f>IF(AHI$6=0,RANK(AHK29,AHK$12:AHK$42,0),RANK(AHK29,AHK$12:AHK$42,1))</f>
      </c>
      <c r="AHN29"/>
      <c r="AHO29"/>
      <c r="AHP29" s="126">
        <f>IF((COUNTA(AHN$12:AHN$42)+COUNTA(AHO$12:AHO$42)=0),0.6*AHN$5,IF(OR(AHN29="",AHO29=""),0,IF(AHN$6=0,IF(AHN29&gt;=AHN$8,AHN$5,IF(AHN29&lt;AHO29,0,AHN$5*(AHN29-AHO29)/(AHN$8-AHO29))),IF(AHN29&lt;=AHN$8,AHN$5,IF(AHN29&gt;AHO29,0,AHN$5*(AHN29-AHO29)/(AHN$8-AHO29))))))</f>
      </c>
      <c r="AHQ29" s="126">
        <f>IF(OR(AHN29="",AHO29=""),0,AHN$5)</f>
      </c>
      <c r="AHR29" s="125">
        <f>IF(AHN$6=0,RANK(AHP29,AHP$12:AHP$42,0),RANK(AHP29,AHP$12:AHP$42,1))</f>
      </c>
      <c r="AHS29" s="126">
        <v>99.21</v>
      </c>
      <c r="AHT29" s="126">
        <v>56.69</v>
      </c>
      <c r="AHU29" s="126">
        <f>IF((COUNTA(AHS$12:AHS$42)+COUNTA(AHT$12:AHT$42)=0),0.6*AHS$5,IF(OR(AHS29="",AHT29=""),0,IF(AHS$6=0,IF(AHS29&gt;=AHS$8,AHS$5,IF(AHS29&lt;AHT29,0,AHS$5*(AHS29-AHT29)/(AHS$8-AHT29))),IF(AHS29&lt;=AHS$8,AHS$5,IF(AHS29&gt;AHT29,0,AHS$5*(AHS29-AHT29)/(AHS$8-AHT29))))))</f>
      </c>
      <c r="AHV29" s="126">
        <f>IF(OR(AHS29="",AHT29=""),0,AHS$5)</f>
      </c>
      <c r="AHW29" s="125">
        <f>IF(AHS$6=0,RANK(AHU29,AHU$12:AHU$42,0),RANK(AHU29,AHU$12:AHU$42,1))</f>
      </c>
      <c r="AHX29" s="126">
        <v>99.21</v>
      </c>
      <c r="AHY29" s="126">
        <v>59.62</v>
      </c>
      <c r="AHZ29" s="126">
        <f>IF((COUNTA(AHX$12:AHX$42)+COUNTA(AHY$12:AHY$42)=0),0.6*AHX$5,IF(OR(AHX29="",AHY29=""),0,IF(AHX$6=0,IF(AHX29&gt;=AHX$8,AHX$5,IF(AHX29&lt;AHY29,0,AHX$5*(AHX29-AHY29)/(AHX$8-AHY29))),IF(AHX29&lt;=AHX$8,AHX$5,IF(AHX29&gt;AHY29,0,AHX$5*(AHX29-AHY29)/(AHX$8-AHY29))))))</f>
      </c>
      <c r="AIA29" s="126">
        <f>IF(OR(AHX29="",AHY29=""),0,AHX$5)</f>
      </c>
      <c r="AIB29" s="125">
        <f>IF(AHX$6=0,RANK(AHZ29,AHZ$12:AHZ$42,0),RANK(AHZ29,AHZ$12:AHZ$42,1))</f>
      </c>
      <c r="AIC29" s="126">
        <v>100</v>
      </c>
      <c r="AID29" s="126">
        <v>70.49</v>
      </c>
      <c r="AIE29" s="126">
        <f>IF((COUNTA(AIC$12:AIC$42)+COUNTA(AID$12:AID$42)=0),0.6*AIC$5,IF(OR(AIC29="",AID29=""),0,IF(AIC$6=0,IF(AIC29&gt;=AIC$8,AIC$5,IF(AIC29&lt;AID29,0,AIC$5*(AIC29-AID29)/(AIC$8-AID29))),IF(AIC29&lt;=AIC$8,AIC$5,IF(AIC29&gt;AID29,0,AIC$5*(AIC29-AID29)/(AIC$8-AID29))))))</f>
      </c>
      <c r="AIF29" s="126">
        <f>IF(OR(AIC29="",AID29=""),0,AIC$5)</f>
      </c>
      <c r="AIG29" s="125">
        <f>IF(AIC$6=0,RANK(AIE29,AIE$12:AIE$42,0),RANK(AIE29,AIE$12:AIE$42,1))</f>
      </c>
      <c r="AIH29" s="126">
        <v>100</v>
      </c>
      <c r="AII29" s="126">
        <v>87.16</v>
      </c>
      <c r="AIJ29" s="126">
        <f>IF((COUNTA(AIH$12:AIH$42)+COUNTA(AII$12:AII$42)=0),0.6*AIH$5,IF(OR(AIH29="",AII29=""),0,IF(AIH$6=0,IF(AIH29&gt;=AIH$8,AIH$5,IF(AIH29&lt;AII29,0,AIH$5*(AIH29-AII29)/(AIH$8-AII29))),IF(AIH29&lt;=AIH$8,AIH$5,IF(AIH29&gt;AII29,0,AIH$5*(AIH29-AII29)/(AIH$8-AII29))))))</f>
      </c>
      <c r="AIK29" s="126">
        <f>IF(OR(AIH29="",AII29=""),0,AIH$5)</f>
      </c>
      <c r="AIL29" s="125">
        <f>IF(AIH$6=0,RANK(AIJ29,AIJ$12:AIJ$42,0),RANK(AIJ29,AIJ$12:AIJ$42,1))</f>
      </c>
      <c r="AIM29" s="126">
        <v>2.52</v>
      </c>
      <c r="AIN29" s="126">
        <v>6.48</v>
      </c>
      <c r="AIO29" s="126">
        <f>IF((COUNTA(AIM$12:AIM$42)+COUNTA(AIN$12:AIN$42)=0),0.6*AIM$5,IF(OR(AIM29="",AIN29=""),0,IF(AIM$6=0,IF(AIM29&gt;=AIM$8,AIM$5,IF(AIM29&lt;AIN29,0,AIM$5*(AIM29-AIN29)/(AIM$8-AIN29))),IF(AIM29&lt;=AIM$8,AIM$5,IF(AIM29&gt;AIN29,0,AIM$5*(AIM29-AIN29)/(AIM$8-AIN29))))))</f>
      </c>
      <c r="AIP29" s="126">
        <f>IF(OR(AIM29="",AIN29=""),0,AIM$5)</f>
      </c>
      <c r="AIQ29" s="125">
        <f>IF(AIM$6=0,RANK(AIO29,AIO$12:AIO$42,0),RANK(AIO29,AIO$12:AIO$42,1))</f>
      </c>
      <c r="AIR29" s="126">
        <v>2.52</v>
      </c>
      <c r="AIS29" s="126">
        <v>6.14</v>
      </c>
      <c r="AIT29" s="126">
        <f>IF((COUNTA(AIR$12:AIR$42)+COUNTA(AIS$12:AIS$42)=0),0.6*AIR$5,IF(OR(AIR29="",AIS29=""),0,IF(AIR$6=0,IF(AIR29&gt;=AIR$8,AIR$5,IF(AIR29&lt;AIS29,0,AIR$5*(AIR29-AIS29)/(AIR$8-AIS29))),IF(AIR29&lt;=AIR$8,AIR$5,IF(AIR29&gt;AIS29,0,AIR$5*(AIR29-AIS29)/(AIR$8-AIS29))))))</f>
      </c>
      <c r="AIU29" s="126">
        <f>IF(OR(AIR29="",AIS29=""),0,AIR$5)</f>
      </c>
      <c r="AIV29" s="125">
        <f>IF(AIR$6=0,RANK(AIT29,AIT$12:AIT$42,0),RANK(AIT29,AIT$12:AIT$42,1))</f>
      </c>
      <c r="AIW29" s="126">
        <v>99.78</v>
      </c>
      <c r="AIX29"/>
      <c r="AIY29" s="126">
        <f>IF((COUNTA(AIW$12:AIW$42)+COUNTA(AIX$12:AIX$42)=0),0.6*AIW$5,IF(OR(AIW29="",AIX29=""),0,IF(AIW$6=0,IF(AIW29&gt;=AIW$8,AIW$5,IF(AIW29&lt;AIX29,0,AIW$5*(AIW29-AIX29)/(AIW$8-AIX29))),IF(AIW29&lt;=AIW$8,AIW$5,IF(AIW29&gt;AIX29,0,AIW$5*(AIW29-AIX29)/(AIW$8-AIX29))))))</f>
      </c>
      <c r="AIZ29" s="126">
        <f>IF(OR(AIW29="",AIX29=""),0,AIW$5)</f>
      </c>
      <c r="AJA29" s="125">
        <f>IF(AIW$6=0,RANK(AIY29,AIY$12:AIY$42,0),RANK(AIY29,AIY$12:AIY$42,1))</f>
      </c>
      <c r="AJB29" s="126">
        <v>99.78</v>
      </c>
      <c r="AJC29"/>
      <c r="AJD29" s="126">
        <f>IF((COUNTA(AJB$12:AJB$42)+COUNTA(AJC$12:AJC$42)=0),0.6*AJB$5,IF(OR(AJB29="",AJC29=""),0,IF(AJB$6=0,IF(AJB29&gt;=AJB$8,AJB$5,IF(AJB29&lt;AJC29,0,AJB$5*(AJB29-AJC29)/(AJB$8-AJC29))),IF(AJB29&lt;=AJB$8,AJB$5,IF(AJB29&gt;AJC29,0,AJB$5*(AJB29-AJC29)/(AJB$8-AJC29))))))</f>
      </c>
      <c r="AJE29" s="126">
        <f>IF(OR(AJB29="",AJC29=""),0,AJB$5)</f>
      </c>
      <c r="AJF29" s="125">
        <f>IF(AJB$6=0,RANK(AJD29,AJD$12:AJD$42,0),RANK(AJD29,AJD$12:AJD$42,1))</f>
      </c>
      <c r="AJG29" s="126">
        <v>100</v>
      </c>
      <c r="AJH29" s="126">
        <v>100</v>
      </c>
      <c r="AJI29" s="126">
        <f>IF((COUNTA(AJG$12:AJG$42)+COUNTA(AJH$12:AJH$42)=0),0.6*AJG$5,IF(OR(AJG29="",AJH29=""),0,IF(AJG$6=0,IF(AJG29&gt;=AJG$8,AJG$5,IF(AJG29&lt;AJH29,0,AJG$5*(AJG29-AJH29)/(AJG$8-AJH29))),IF(AJG29&lt;=AJG$8,AJG$5,IF(AJG29&gt;AJH29,0,AJG$5*(AJG29-AJH29)/(AJG$8-AJH29))))))</f>
      </c>
      <c r="AJJ29" s="126">
        <f>IF(OR(AJG29="",AJH29=""),0,AJG$5)</f>
      </c>
      <c r="AJK29" s="125">
        <f>IF(AJG$6=0,RANK(AJI29,AJI$12:AJI$42,0),RANK(AJI29,AJI$12:AJI$42,1))</f>
      </c>
      <c r="AJL29" s="126">
        <v>100</v>
      </c>
      <c r="AJM29" s="126">
        <v>100</v>
      </c>
      <c r="AJN29" s="126">
        <f>IF((COUNTA(AJL$12:AJL$42)+COUNTA(AJM$12:AJM$42)=0),0.6*AJL$5,IF(OR(AJL29="",AJM29=""),0,IF(AJL$6=0,IF(AJL29&gt;=AJL$8,AJL$5,IF(AJL29&lt;AJM29,0,AJL$5*(AJL29-AJM29)/(AJL$8-AJM29))),IF(AJL29&lt;=AJL$8,AJL$5,IF(AJL29&gt;AJM29,0,AJL$5*(AJL29-AJM29)/(AJL$8-AJM29))))))</f>
      </c>
      <c r="AJO29" s="126">
        <f>IF(OR(AJL29="",AJM29=""),0,AJL$5)</f>
      </c>
      <c r="AJP29" s="125">
        <f>IF(AJL$6=0,RANK(AJN29,AJN$12:AJN$42,0),RANK(AJN29,AJN$12:AJN$42,1))</f>
      </c>
      <c r="AJQ29" s="126">
        <v>2.11</v>
      </c>
      <c r="AJR29" s="126">
        <v>3.15</v>
      </c>
      <c r="AJS29" s="126">
        <f>IF((COUNTA(AJQ$12:AJQ$42)+COUNTA(AJR$12:AJR$42)=0),0.6*AJQ$5,IF(OR(AJQ29="",AJR29=""),0,IF(AJQ$6=0,IF(AJQ29&gt;=AJQ$8,AJQ$5,IF(AJQ29&lt;AJR29,0,AJQ$5*(AJQ29-AJR29)/(AJQ$8-AJR29))),IF(AJQ29&lt;=AJQ$8,AJQ$5,IF(AJQ29&gt;AJR29,0,AJQ$5*(AJQ29-AJR29)/(AJQ$8-AJR29))))))</f>
      </c>
      <c r="AJT29" s="126">
        <f>IF(OR(AJQ29="",AJR29=""),0,AJQ$5)</f>
      </c>
      <c r="AJU29" s="125">
        <f>IF(AJQ$6=0,RANK(AJS29,AJS$12:AJS$42,0),RANK(AJS29,AJS$12:AJS$42,1))</f>
      </c>
      <c r="AJV29" s="126">
        <v>2.11</v>
      </c>
      <c r="AJW29" s="126">
        <v>3.04</v>
      </c>
      <c r="AJX29" s="126">
        <f>IF((COUNTA(AJV$12:AJV$42)+COUNTA(AJW$12:AJW$42)=0),0.6*AJV$5,IF(OR(AJV29="",AJW29=""),0,IF(AJV$6=0,IF(AJV29&gt;=AJV$8,AJV$5,IF(AJV29&lt;AJW29,0,AJV$5*(AJV29-AJW29)/(AJV$8-AJW29))),IF(AJV29&lt;=AJV$8,AJV$5,IF(AJV29&gt;AJW29,0,AJV$5*(AJV29-AJW29)/(AJV$8-AJW29))))))</f>
      </c>
      <c r="AJY29" s="126">
        <f>IF(OR(AJV29="",AJW29=""),0,AJV$5)</f>
      </c>
      <c r="AJZ29" s="125">
        <f>IF(AJV$6=0,RANK(AJX29,AJX$12:AJX$42,0),RANK(AJX29,AJX$12:AJX$42,1))</f>
      </c>
      <c r="AKA29" s="126">
        <v>100</v>
      </c>
      <c r="AKB29" s="126">
        <v>100</v>
      </c>
      <c r="AKC29" s="126">
        <f>IF((COUNTA(AKA$12:AKA$42)+COUNTA(AKB$12:AKB$42)=0),0.6*AKA$5,IF(OR(AKA29="",AKB29=""),0,IF(AKA$6=0,IF(AKA29&gt;=AKA$8,AKA$5,IF(AKA29&lt;AKB29,0,AKA$5*(AKA29-AKB29)/(AKA$8-AKB29))),IF(AKA29&lt;=AKA$8,AKA$5,IF(AKA29&gt;AKB29,0,AKA$5*(AKA29-AKB29)/(AKA$8-AKB29))))))</f>
      </c>
      <c r="AKD29" s="126">
        <f>IF(OR(AKA29="",AKB29=""),0,AKA$5)</f>
      </c>
      <c r="AKE29" s="125">
        <f>IF(AKA$6=0,RANK(AKC29,AKC$12:AKC$42,0),RANK(AKC29,AKC$12:AKC$42,1))</f>
      </c>
      <c r="AKF29" s="126">
        <v>100</v>
      </c>
      <c r="AKG29" s="126">
        <v>100</v>
      </c>
      <c r="AKH29" s="126">
        <f>IF((COUNTA(AKF$12:AKF$42)+COUNTA(AKG$12:AKG$42)=0),0.6*AKF$5,IF(OR(AKF29="",AKG29=""),0,IF(AKF$6=0,IF(AKF29&gt;=AKF$8,AKF$5,IF(AKF29&lt;AKG29,0,AKF$5*(AKF29-AKG29)/(AKF$8-AKG29))),IF(AKF29&lt;=AKF$8,AKF$5,IF(AKF29&gt;AKG29,0,AKF$5*(AKF29-AKG29)/(AKF$8-AKG29))))))</f>
      </c>
      <c r="AKI29" s="126">
        <f>IF(OR(AKF29="",AKG29=""),0,AKF$5)</f>
      </c>
      <c r="AKJ29" s="125">
        <f>IF(AKF$6=0,RANK(AKH29,AKH$12:AKH$42,0),RANK(AKH29,AKH$12:AKH$42,1))</f>
      </c>
      <c r="AKK29" s="126">
        <v>0.58</v>
      </c>
      <c r="AKL29" s="126">
        <v>0.86</v>
      </c>
      <c r="AKM29" s="126">
        <f>IF((COUNTA(AKK$12:AKK$42)+COUNTA(AKL$12:AKL$42)=0),0.6*AKK$5,IF(OR(AKK29="",AKL29=""),0,IF(AKK$6=0,IF(AKK29&gt;=AKK$8,AKK$5,IF(AKK29&lt;AKL29,0,AKK$5*(AKK29-AKL29)/(AKK$8-AKL29))),IF(AKK29&lt;=AKK$8,AKK$5,IF(AKK29&gt;AKL29,0,AKK$5*(AKK29-AKL29)/(AKK$8-AKL29))))))</f>
      </c>
      <c r="AKN29" s="126">
        <f>IF(OR(AKK29="",AKL29=""),0,AKK$5)</f>
      </c>
      <c r="AKO29" s="125">
        <f>IF(AKK$6=0,RANK(AKM29,AKM$12:AKM$42,0),RANK(AKM29,AKM$12:AKM$42,1))</f>
      </c>
      <c r="AKP29" s="126">
        <v>0.58</v>
      </c>
      <c r="AKQ29" s="126">
        <v>0.41</v>
      </c>
      <c r="AKR29" s="126">
        <f>IF((COUNTA(AKP$12:AKP$42)+COUNTA(AKQ$12:AKQ$42)=0),0.6*AKP$5,IF(OR(AKP29="",AKQ29=""),0,IF(AKP$6=0,IF(AKP29&gt;=AKP$8,AKP$5,IF(AKP29&lt;AKQ29,0,AKP$5*(AKP29-AKQ29)/(AKP$8-AKQ29))),IF(AKP29&lt;=AKP$8,AKP$5,IF(AKP29&gt;AKQ29,0,AKP$5*(AKP29-AKQ29)/(AKP$8-AKQ29))))))</f>
      </c>
      <c r="AKS29" s="126">
        <f>IF(OR(AKP29="",AKQ29=""),0,AKP$5)</f>
      </c>
      <c r="AKT29" s="125">
        <f>IF(AKP$6=0,RANK(AKR29,AKR$12:AKR$42,0),RANK(AKR29,AKR$12:AKR$42,1))</f>
      </c>
      <c r="AKU29" s="126">
        <v>0</v>
      </c>
      <c r="AKV29" s="126">
        <v>0</v>
      </c>
      <c r="AKW29" s="126">
        <f>IF((COUNTA(AKU$12:AKU$42)+COUNTA(AKV$12:AKV$42)=0),0.6*AKU$5,IF(OR(AKU29="",AKV29=""),0,IF(AKU$6=0,IF(AKU29&gt;=AKU$8,AKU$5,IF(AKU29&lt;AKV29,0,AKU$5*(AKU29-AKV29)/(AKU$8-AKV29))),IF(AKU29&lt;=AKU$8,AKU$5,IF(AKU29&gt;AKV29,0,AKU$5*(AKU29-AKV29)/(AKU$8-AKV29))))))</f>
      </c>
      <c r="AKX29" s="126">
        <f>IF(OR(AKU29="",AKV29=""),0,AKU$5)</f>
      </c>
      <c r="AKY29" s="125">
        <f>IF(AKU$6=0,RANK(AKW29,AKW$12:AKW$42,0),RANK(AKW29,AKW$12:AKW$42,1))</f>
      </c>
      <c r="AKZ29" s="126">
        <v>0</v>
      </c>
      <c r="ALA29" s="126">
        <v>0</v>
      </c>
      <c r="ALB29" s="126">
        <f>IF((COUNTA(AKZ$12:AKZ$42)+COUNTA(ALA$12:ALA$42)=0),0.6*AKZ$5,IF(OR(AKZ29="",ALA29=""),0,IF(AKZ$6=0,IF(AKZ29&gt;=AKZ$8,AKZ$5,IF(AKZ29&lt;ALA29,0,AKZ$5*(AKZ29-ALA29)/(AKZ$8-ALA29))),IF(AKZ29&lt;=AKZ$8,AKZ$5,IF(AKZ29&gt;ALA29,0,AKZ$5*(AKZ29-ALA29)/(AKZ$8-ALA29))))))</f>
      </c>
      <c r="ALC29" s="126">
        <f>IF(OR(AKZ29="",ALA29=""),0,AKZ$5)</f>
      </c>
      <c r="ALD29" s="125">
        <f>IF(AKZ$6=0,RANK(ALB29,ALB$12:ALB$42,0),RANK(ALB29,ALB$12:ALB$42,1))</f>
      </c>
      <c r="ALE29" s="126">
        <v>37.74</v>
      </c>
      <c r="ALF29"/>
      <c r="ALG29" s="126">
        <f>IF((COUNTA(ALE$12:ALE$42)+COUNTA(ALF$12:ALF$42)=0),0.6*ALE$5,IF(OR(ALE29="",ALF29=""),0,IF(ALE$6=0,IF(ALE29&gt;=ALE$8,ALE$5,IF(ALE29&lt;ALF29,0,ALE$5*(ALE29-ALF29)/(ALE$8-ALF29))),IF(ALE29&lt;=ALE$8,ALE$5,IF(ALE29&gt;ALF29,0,ALE$5*(ALE29-ALF29)/(ALE$8-ALF29))))))</f>
      </c>
      <c r="ALH29" s="126">
        <f>IF(OR(ALE29="",ALF29=""),0,ALE$5)</f>
      </c>
      <c r="ALI29" s="125">
        <f>IF(ALE$6=0,RANK(ALG29,ALG$12:ALG$42,0),RANK(ALG29,ALG$12:ALG$42,1))</f>
      </c>
      <c r="ALJ29" s="126">
        <v>37.74</v>
      </c>
      <c r="ALK29"/>
      <c r="ALL29" s="126">
        <f>IF((COUNTA(ALJ$12:ALJ$42)+COUNTA(ALK$12:ALK$42)=0),0.6*ALJ$5,IF(OR(ALJ29="",ALK29=""),0,IF(ALJ$6=0,IF(ALJ29&gt;=ALJ$8,ALJ$5,IF(ALJ29&lt;ALK29,0,ALJ$5*(ALJ29-ALK29)/(ALJ$8-ALK29))),IF(ALJ29&lt;=ALJ$8,ALJ$5,IF(ALJ29&gt;ALK29,0,ALJ$5*(ALJ29-ALK29)/(ALJ$8-ALK29))))))</f>
      </c>
      <c r="ALM29" s="126">
        <f>IF(OR(ALJ29="",ALK29=""),0,ALJ$5)</f>
      </c>
      <c r="ALN29" s="125">
        <f>IF(ALJ$6=0,RANK(ALL29,ALL$12:ALL$42,0),RANK(ALL29,ALL$12:ALL$42,1))</f>
      </c>
      <c r="ALO29" s="126">
        <v>6.28</v>
      </c>
      <c r="ALP29" s="126">
        <v>4.22</v>
      </c>
      <c r="ALQ29" s="126">
        <f>IF((COUNTA(ALO$12:ALO$42)+COUNTA(ALP$12:ALP$42)=0),0.6*ALO$5,IF(OR(ALO29="",ALP29=""),0,IF(ALO$6=0,IF(ALO29&gt;=ALO$8,ALO$5,IF(ALO29&lt;ALP29,0,ALO$5*(ALO29-ALP29)/(ALO$8-ALP29))),IF(ALO29&lt;=ALO$8,ALO$5,IF(ALO29&gt;ALP29,0,ALO$5*(ALO29-ALP29)/(ALO$8-ALP29))))))</f>
      </c>
      <c r="ALR29" s="126">
        <f>IF(OR(ALO29="",ALP29=""),0,ALO$5)</f>
      </c>
      <c r="ALS29" s="125">
        <f>IF(ALO$6=0,RANK(ALQ29,ALQ$12:ALQ$42,0),RANK(ALQ29,ALQ$12:ALQ$42,1))</f>
      </c>
      <c r="ALT29" s="126">
        <v>6.28</v>
      </c>
      <c r="ALU29" s="126">
        <v>3.78</v>
      </c>
      <c r="ALV29" s="126">
        <f>IF((COUNTA(ALT$12:ALT$42)+COUNTA(ALU$12:ALU$42)=0),0.6*ALT$5,IF(OR(ALT29="",ALU29=""),0,IF(ALT$6=0,IF(ALT29&gt;=ALT$8,ALT$5,IF(ALT29&lt;ALU29,0,ALT$5*(ALT29-ALU29)/(ALT$8-ALU29))),IF(ALT29&lt;=ALT$8,ALT$5,IF(ALT29&gt;ALU29,0,ALT$5*(ALT29-ALU29)/(ALT$8-ALU29))))))</f>
      </c>
      <c r="ALW29" s="126">
        <f>IF(OR(ALT29="",ALU29=""),0,ALT$5)</f>
      </c>
      <c r="ALX29" s="125">
        <f>IF(ALT$6=0,RANK(ALV29,ALV$12:ALV$42,0),RANK(ALV29,ALV$12:ALV$42,1))</f>
      </c>
      <c r="ALY29" s="126">
        <v>100</v>
      </c>
      <c r="ALZ29" s="126">
        <v>80.35</v>
      </c>
      <c r="AMA29" s="126">
        <f>IF((COUNTA(ALY$12:ALY$42)+COUNTA(ALZ$12:ALZ$42)=0),0.6*ALY$5,IF(OR(ALY29="",ALZ29=""),0,IF(ALY$6=0,IF(ALY29&gt;=ALY$8,ALY$5,IF(ALY29&lt;ALZ29,0,ALY$5*(ALY29-ALZ29)/(ALY$8-ALZ29))),IF(ALY29&lt;=ALY$8,ALY$5,IF(ALY29&gt;ALZ29,0,ALY$5*(ALY29-ALZ29)/(ALY$8-ALZ29))))))</f>
      </c>
      <c r="AMB29" s="126">
        <f>IF(OR(ALY29="",ALZ29=""),0,ALY$5)</f>
      </c>
      <c r="AMC29" s="125">
        <f>IF(ALY$6=0,RANK(AMA29,AMA$12:AMA$42,0),RANK(AMA29,AMA$12:AMA$42,1))</f>
      </c>
      <c r="AMD29" s="126">
        <v>100</v>
      </c>
      <c r="AME29" s="126">
        <v>97.36</v>
      </c>
      <c r="AMF29" s="126">
        <f>IF((COUNTA(AMD$12:AMD$42)+COUNTA(AME$12:AME$42)=0),0.6*AMD$5,IF(OR(AMD29="",AME29=""),0,IF(AMD$6=0,IF(AMD29&gt;=AMD$8,AMD$5,IF(AMD29&lt;AME29,0,AMD$5*(AMD29-AME29)/(AMD$8-AME29))),IF(AMD29&lt;=AMD$8,AMD$5,IF(AMD29&gt;AME29,0,AMD$5*(AMD29-AME29)/(AMD$8-AME29))))))</f>
      </c>
      <c r="AMG29" s="126">
        <f>IF(OR(AMD29="",AME29=""),0,AMD$5)</f>
      </c>
      <c r="AMH29" s="125">
        <f>IF(AMD$6=0,RANK(AMF29,AMF$12:AMF$42,0),RANK(AMF29,AMF$12:AMF$42,1))</f>
      </c>
      <c r="AMI29" s="126">
        <v>100</v>
      </c>
      <c r="AMJ29" s="126">
        <v>65.63</v>
      </c>
      <c r="AMK29" s="126">
        <f>IF((COUNTA(AMI$12:AMI$42)+COUNTA(AMJ$12:AMJ$42)=0),0.6*AMI$5,IF(OR(AMI29="",AMJ29=""),0,IF(AMI$6=0,IF(AMI29&gt;=AMI$8,AMI$5,IF(AMI29&lt;AMJ29,0,AMI$5*(AMI29-AMJ29)/(AMI$8-AMJ29))),IF(AMI29&lt;=AMI$8,AMI$5,IF(AMI29&gt;AMJ29,0,AMI$5*(AMI29-AMJ29)/(AMI$8-AMJ29))))))</f>
      </c>
      <c r="AML29" s="126">
        <f>IF(OR(AMI29="",AMJ29=""),0,AMI$5)</f>
      </c>
      <c r="AMM29" s="125">
        <f>IF(AMI$6=0,RANK(AMK29,AMK$12:AMK$42,0),RANK(AMK29,AMK$12:AMK$42,1))</f>
      </c>
      <c r="AMN29" s="126">
        <v>100</v>
      </c>
      <c r="AMO29" s="126">
        <v>99.07</v>
      </c>
      <c r="AMP29" s="126">
        <f>IF((COUNTA(AMN$12:AMN$42)+COUNTA(AMO$12:AMO$42)=0),0.6*AMN$5,IF(OR(AMN29="",AMO29=""),0,IF(AMN$6=0,IF(AMN29&gt;=AMN$8,AMN$5,IF(AMN29&lt;AMO29,0,AMN$5*(AMN29-AMO29)/(AMN$8-AMO29))),IF(AMN29&lt;=AMN$8,AMN$5,IF(AMN29&gt;AMO29,0,AMN$5*(AMN29-AMO29)/(AMN$8-AMO29))))))</f>
      </c>
      <c r="AMQ29" s="126">
        <f>IF(OR(AMN29="",AMO29=""),0,AMN$5)</f>
      </c>
      <c r="AMR29" s="125">
        <f>IF(AMN$6=0,RANK(AMP29,AMP$12:AMP$42,0),RANK(AMP29,AMP$12:AMP$42,1))</f>
      </c>
      <c r="AMS29" s="126">
        <v>2.24</v>
      </c>
      <c r="AMT29" s="126">
        <v>8.35</v>
      </c>
      <c r="AMU29" s="126">
        <f>IF((COUNTA(AMS$12:AMS$42)+COUNTA(AMT$12:AMT$42)=0),0.6*AMS$5,IF(OR(AMS29="",AMT29=""),0,IF(AMS$6=0,IF(AMS29&gt;=AMS$8,AMS$5,IF(AMS29&lt;AMT29,0,AMS$5*(AMS29-AMT29)/(AMS$8-AMT29))),IF(AMS29&lt;=AMS$8,AMS$5,IF(AMS29&gt;AMT29,0,AMS$5*(AMS29-AMT29)/(AMS$8-AMT29))))))</f>
      </c>
      <c r="AMV29" s="126">
        <f>IF(OR(AMS29="",AMT29=""),0,AMS$5)</f>
      </c>
      <c r="AMW29" s="125">
        <f>IF(AMS$6=0,RANK(AMU29,AMU$12:AMU$42,0),RANK(AMU29,AMU$12:AMU$42,1))</f>
      </c>
      <c r="AMX29" s="126">
        <v>2.24</v>
      </c>
      <c r="AMY29" s="126">
        <v>5.03</v>
      </c>
      <c r="AMZ29" s="126">
        <f>IF((COUNTA(AMX$12:AMX$42)+COUNTA(AMY$12:AMY$42)=0),0.6*AMX$5,IF(OR(AMX29="",AMY29=""),0,IF(AMX$6=0,IF(AMX29&gt;=AMX$8,AMX$5,IF(AMX29&lt;AMY29,0,AMX$5*(AMX29-AMY29)/(AMX$8-AMY29))),IF(AMX29&lt;=AMX$8,AMX$5,IF(AMX29&gt;AMY29,0,AMX$5*(AMX29-AMY29)/(AMX$8-AMY29))))))</f>
      </c>
      <c r="ANA29" s="126">
        <f>IF(OR(AMX29="",AMY29=""),0,AMX$5)</f>
      </c>
      <c r="ANB29" s="125">
        <f>IF(AMX$6=0,RANK(AMZ29,AMZ$12:AMZ$42,0),RANK(AMZ29,AMZ$12:AMZ$42,1))</f>
      </c>
      <c r="ANC29" s="126">
        <v>99.69</v>
      </c>
      <c r="AND29"/>
      <c r="ANE29" s="126">
        <f>IF((COUNTA(ANC$12:ANC$42)+COUNTA(AND$12:AND$42)=0),0.6*ANC$5,IF(OR(ANC29="",AND29=""),0,IF(ANC$6=0,IF(ANC29&gt;=ANC$8,ANC$5,IF(ANC29&lt;AND29,0,ANC$5*(ANC29-AND29)/(ANC$8-AND29))),IF(ANC29&lt;=ANC$8,ANC$5,IF(ANC29&gt;AND29,0,ANC$5*(ANC29-AND29)/(ANC$8-AND29))))))</f>
      </c>
      <c r="ANF29" s="126">
        <f>IF(OR(ANC29="",AND29=""),0,ANC$5)</f>
      </c>
      <c r="ANG29" s="125">
        <f>IF(ANC$6=0,RANK(ANE29,ANE$12:ANE$42,0),RANK(ANE29,ANE$12:ANE$42,1))</f>
      </c>
      <c r="ANH29" s="126">
        <v>99.69</v>
      </c>
      <c r="ANI29"/>
      <c r="ANJ29" s="126">
        <f>IF((COUNTA(ANH$12:ANH$42)+COUNTA(ANI$12:ANI$42)=0),0.6*ANH$5,IF(OR(ANH29="",ANI29=""),0,IF(ANH$6=0,IF(ANH29&gt;=ANH$8,ANH$5,IF(ANH29&lt;ANI29,0,ANH$5*(ANH29-ANI29)/(ANH$8-ANI29))),IF(ANH29&lt;=ANH$8,ANH$5,IF(ANH29&gt;ANI29,0,ANH$5*(ANH29-ANI29)/(ANH$8-ANI29))))))</f>
      </c>
      <c r="ANK29" s="126">
        <f>IF(OR(ANH29="",ANI29=""),0,ANH$5)</f>
      </c>
      <c r="ANL29" s="125">
        <f>IF(ANH$6=0,RANK(ANJ29,ANJ$12:ANJ$42,0),RANK(ANJ29,ANJ$12:ANJ$42,1))</f>
      </c>
      <c r="ANM29" s="126">
        <v>100</v>
      </c>
      <c r="ANN29" s="126">
        <v>97.11</v>
      </c>
      <c r="ANO29" s="126">
        <f>IF((COUNTA(ANM$12:ANM$42)+COUNTA(ANN$12:ANN$42)=0),0.6*ANM$5,IF(OR(ANM29="",ANN29=""),0,IF(ANM$6=0,IF(ANM29&gt;=ANM$8,ANM$5,IF(ANM29&lt;ANN29,0,ANM$5*(ANM29-ANN29)/(ANM$8-ANN29))),IF(ANM29&lt;=ANM$8,ANM$5,IF(ANM29&gt;ANN29,0,ANM$5*(ANM29-ANN29)/(ANM$8-ANN29))))))</f>
      </c>
      <c r="ANP29" s="126">
        <f>IF(OR(ANM29="",ANN29=""),0,ANM$5)</f>
      </c>
      <c r="ANQ29" s="125">
        <f>IF(ANM$6=0,RANK(ANO29,ANO$12:ANO$42,0),RANK(ANO29,ANO$12:ANO$42,1))</f>
      </c>
      <c r="ANR29" s="126">
        <v>100</v>
      </c>
      <c r="ANS29" s="126">
        <v>100</v>
      </c>
      <c r="ANT29" s="126">
        <f>IF((COUNTA(ANR$12:ANR$42)+COUNTA(ANS$12:ANS$42)=0),0.6*ANR$5,IF(OR(ANR29="",ANS29=""),0,IF(ANR$6=0,IF(ANR29&gt;=ANR$8,ANR$5,IF(ANR29&lt;ANS29,0,ANR$5*(ANR29-ANS29)/(ANR$8-ANS29))),IF(ANR29&lt;=ANR$8,ANR$5,IF(ANR29&gt;ANS29,0,ANR$5*(ANR29-ANS29)/(ANR$8-ANS29))))))</f>
      </c>
      <c r="ANU29" s="126">
        <f>IF(OR(ANR29="",ANS29=""),0,ANR$5)</f>
      </c>
      <c r="ANV29" s="125">
        <f>IF(ANR$6=0,RANK(ANT29,ANT$12:ANT$42,0),RANK(ANT29,ANT$12:ANT$42,1))</f>
      </c>
      <c r="ANW29" s="126">
        <v>2.03</v>
      </c>
      <c r="ANX29" s="126">
        <v>5.64</v>
      </c>
      <c r="ANY29" s="126">
        <f>IF((COUNTA(ANW$12:ANW$42)+COUNTA(ANX$12:ANX$42)=0),0.6*ANW$5,IF(OR(ANW29="",ANX29=""),0,IF(ANW$6=0,IF(ANW29&gt;=ANW$8,ANW$5,IF(ANW29&lt;ANX29,0,ANW$5*(ANW29-ANX29)/(ANW$8-ANX29))),IF(ANW29&lt;=ANW$8,ANW$5,IF(ANW29&gt;ANX29,0,ANW$5*(ANW29-ANX29)/(ANW$8-ANX29))))))</f>
      </c>
      <c r="ANZ29" s="126">
        <f>IF(OR(ANW29="",ANX29=""),0,ANW$5)</f>
      </c>
      <c r="AOA29" s="125">
        <f>IF(ANW$6=0,RANK(ANY29,ANY$12:ANY$42,0),RANK(ANY29,ANY$12:ANY$42,1))</f>
      </c>
      <c r="AOB29" s="126">
        <v>2.03</v>
      </c>
      <c r="AOC29" s="126">
        <v>3.28</v>
      </c>
      <c r="AOD29" s="126">
        <f>IF((COUNTA(AOB$12:AOB$42)+COUNTA(AOC$12:AOC$42)=0),0.6*AOB$5,IF(OR(AOB29="",AOC29=""),0,IF(AOB$6=0,IF(AOB29&gt;=AOB$8,AOB$5,IF(AOB29&lt;AOC29,0,AOB$5*(AOB29-AOC29)/(AOB$8-AOC29))),IF(AOB29&lt;=AOB$8,AOB$5,IF(AOB29&gt;AOC29,0,AOB$5*(AOB29-AOC29)/(AOB$8-AOC29))))))</f>
      </c>
      <c r="AOE29" s="126">
        <f>IF(OR(AOB29="",AOC29=""),0,AOB$5)</f>
      </c>
      <c r="AOF29" s="125">
        <f>IF(AOB$6=0,RANK(AOD29,AOD$12:AOD$42,0),RANK(AOD29,AOD$12:AOD$42,1))</f>
      </c>
      <c r="AOG29" s="126">
        <v>100</v>
      </c>
      <c r="AOH29" s="126">
        <v>100</v>
      </c>
      <c r="AOI29" s="126">
        <f>IF((COUNTA(AOG$12:AOG$42)+COUNTA(AOH$12:AOH$42)=0),0.6*AOG$5,IF(OR(AOG29="",AOH29=""),0,IF(AOG$6=0,IF(AOG29&gt;=AOG$8,AOG$5,IF(AOG29&lt;AOH29,0,AOG$5*(AOG29-AOH29)/(AOG$8-AOH29))),IF(AOG29&lt;=AOG$8,AOG$5,IF(AOG29&gt;AOH29,0,AOG$5*(AOG29-AOH29)/(AOG$8-AOH29))))))</f>
      </c>
      <c r="AOJ29" s="126">
        <f>IF(OR(AOG29="",AOH29=""),0,AOG$5)</f>
      </c>
      <c r="AOK29" s="125">
        <f>IF(AOG$6=0,RANK(AOI29,AOI$12:AOI$42,0),RANK(AOI29,AOI$12:AOI$42,1))</f>
      </c>
      <c r="AOL29" s="126">
        <v>100</v>
      </c>
      <c r="AOM29" s="126">
        <v>100</v>
      </c>
      <c r="AON29" s="126">
        <f>IF((COUNTA(AOL$12:AOL$42)+COUNTA(AOM$12:AOM$42)=0),0.6*AOL$5,IF(OR(AOL29="",AOM29=""),0,IF(AOL$6=0,IF(AOL29&gt;=AOL$8,AOL$5,IF(AOL29&lt;AOM29,0,AOL$5*(AOL29-AOM29)/(AOL$8-AOM29))),IF(AOL29&lt;=AOL$8,AOL$5,IF(AOL29&gt;AOM29,0,AOL$5*(AOL29-AOM29)/(AOL$8-AOM29))))))</f>
      </c>
      <c r="AOO29" s="126">
        <f>IF(OR(AOL29="",AOM29=""),0,AOL$5)</f>
      </c>
      <c r="AOP29" s="125">
        <f>IF(AOL$6=0,RANK(AON29,AON$12:AON$42,0),RANK(AON29,AON$12:AON$42,1))</f>
      </c>
      <c r="AOQ29" s="126">
        <v>0.53</v>
      </c>
      <c r="AOR29" s="126">
        <v>1.01</v>
      </c>
      <c r="AOS29" s="126">
        <f>IF((COUNTA(AOQ$12:AOQ$42)+COUNTA(AOR$12:AOR$42)=0),0.6*AOQ$5,IF(OR(AOQ29="",AOR29=""),0,IF(AOQ$6=0,IF(AOQ29&gt;=AOQ$8,AOQ$5,IF(AOQ29&lt;AOR29,0,AOQ$5*(AOQ29-AOR29)/(AOQ$8-AOR29))),IF(AOQ29&lt;=AOQ$8,AOQ$5,IF(AOQ29&gt;AOR29,0,AOQ$5*(AOQ29-AOR29)/(AOQ$8-AOR29))))))</f>
      </c>
      <c r="AOT29" s="126">
        <f>IF(OR(AOQ29="",AOR29=""),0,AOQ$5)</f>
      </c>
      <c r="AOU29" s="125">
        <f>IF(AOQ$6=0,RANK(AOS29,AOS$12:AOS$42,0),RANK(AOS29,AOS$12:AOS$42,1))</f>
      </c>
      <c r="AOV29" s="126">
        <v>0.53</v>
      </c>
      <c r="AOW29" s="126">
        <v>0.69</v>
      </c>
      <c r="AOX29" s="126">
        <f>IF((COUNTA(AOV$12:AOV$42)+COUNTA(AOW$12:AOW$42)=0),0.6*AOV$5,IF(OR(AOV29="",AOW29=""),0,IF(AOV$6=0,IF(AOV29&gt;=AOV$8,AOV$5,IF(AOV29&lt;AOW29,0,AOV$5*(AOV29-AOW29)/(AOV$8-AOW29))),IF(AOV29&lt;=AOV$8,AOV$5,IF(AOV29&gt;AOW29,0,AOV$5*(AOV29-AOW29)/(AOV$8-AOW29))))))</f>
      </c>
      <c r="AOY29" s="126">
        <f>IF(OR(AOV29="",AOW29=""),0,AOV$5)</f>
      </c>
      <c r="AOZ29" s="125">
        <f>IF(AOV$6=0,RANK(AOX29,AOX$12:AOX$42,0),RANK(AOX29,AOX$12:AOX$42,1))</f>
      </c>
      <c r="APA29" s="126">
        <v>0</v>
      </c>
      <c r="APB29" s="126">
        <v>2.79</v>
      </c>
      <c r="APC29" s="126">
        <f>IF((COUNTA(APA$12:APA$42)+COUNTA(APB$12:APB$42)=0),0.6*APA$5,IF(OR(APA29="",APB29=""),0,IF(APA$6=0,IF(APA29&gt;=APA$8,APA$5,IF(APA29&lt;APB29,0,APA$5*(APA29-APB29)/(APA$8-APB29))),IF(APA29&lt;=APA$8,APA$5,IF(APA29&gt;APB29,0,APA$5*(APA29-APB29)/(APA$8-APB29))))))</f>
      </c>
      <c r="APD29" s="126">
        <f>IF(OR(APA29="",APB29=""),0,APA$5)</f>
      </c>
      <c r="APE29" s="125">
        <f>IF(APA$6=0,RANK(APC29,APC$12:APC$42,0),RANK(APC29,APC$12:APC$42,1))</f>
      </c>
      <c r="APF29" s="126">
        <v>0</v>
      </c>
      <c r="APG29" s="126">
        <v>4</v>
      </c>
      <c r="APH29" s="126">
        <f>IF((COUNTA(APF$12:APF$42)+COUNTA(APG$12:APG$42)=0),0.6*APF$5,IF(OR(APF29="",APG29=""),0,IF(APF$6=0,IF(APF29&gt;=APF$8,APF$5,IF(APF29&lt;APG29,0,APF$5*(APF29-APG29)/(APF$8-APG29))),IF(APF29&lt;=APF$8,APF$5,IF(APF29&gt;APG29,0,APF$5*(APF29-APG29)/(APF$8-APG29))))))</f>
      </c>
      <c r="API29" s="126">
        <f>IF(OR(APF29="",APG29=""),0,APF$5)</f>
      </c>
      <c r="APJ29" s="125">
        <f>IF(APF$6=0,RANK(APH29,APH$12:APH$42,0),RANK(APH29,APH$12:APH$42,1))</f>
      </c>
      <c r="APK29" s="126">
        <v>38.33</v>
      </c>
      <c r="APL29"/>
      <c r="APM29" s="126">
        <f>IF((COUNTA(APK$12:APK$42)+COUNTA(APL$12:APL$42)=0),0.6*APK$5,IF(OR(APK29="",APL29=""),0,IF(APK$6=0,IF(APK29&gt;=APK$8,APK$5,IF(APK29&lt;APL29,0,APK$5*(APK29-APL29)/(APK$8-APL29))),IF(APK29&lt;=APK$8,APK$5,IF(APK29&gt;APL29,0,APK$5*(APK29-APL29)/(APK$8-APL29))))))</f>
      </c>
      <c r="APN29" s="126">
        <f>IF(OR(APK29="",APL29=""),0,APK$5)</f>
      </c>
      <c r="APO29" s="125">
        <f>IF(APK$6=0,RANK(APM29,APM$12:APM$42,0),RANK(APM29,APM$12:APM$42,1))</f>
      </c>
      <c r="APP29" s="126">
        <v>38.33</v>
      </c>
      <c r="APQ29"/>
      <c r="APR29" s="126">
        <f>IF((COUNTA(APP$12:APP$42)+COUNTA(APQ$12:APQ$42)=0),0.6*APP$5,IF(OR(APP29="",APQ29=""),0,IF(APP$6=0,IF(APP29&gt;=APP$8,APP$5,IF(APP29&lt;APQ29,0,APP$5*(APP29-APQ29)/(APP$8-APQ29))),IF(APP29&lt;=APP$8,APP$5,IF(APP29&gt;APQ29,0,APP$5*(APP29-APQ29)/(APP$8-APQ29))))))</f>
      </c>
      <c r="APS29" s="126">
        <f>IF(OR(APP29="",APQ29=""),0,APP$5)</f>
      </c>
      <c r="APT29" s="125">
        <f>IF(APP$6=0,RANK(APR29,APR$12:APR$42,0),RANK(APR29,APR$12:APR$42,1))</f>
      </c>
      <c r="APU29" s="126">
        <v>6.29</v>
      </c>
      <c r="APV29" s="126">
        <v>3.29</v>
      </c>
      <c r="APW29" s="126">
        <f>IF((COUNTA(APU$12:APU$42)+COUNTA(APV$12:APV$42)=0),0.6*APU$5,IF(OR(APU29="",APV29=""),0,IF(APU$6=0,IF(APU29&gt;=APU$8,APU$5,IF(APU29&lt;APV29,0,APU$5*(APU29-APV29)/(APU$8-APV29))),IF(APU29&lt;=APU$8,APU$5,IF(APU29&gt;APV29,0,APU$5*(APU29-APV29)/(APU$8-APV29))))))</f>
      </c>
      <c r="APX29" s="126">
        <f>IF(OR(APU29="",APV29=""),0,APU$5)</f>
      </c>
      <c r="APY29" s="125">
        <f>IF(APU$6=0,RANK(APW29,APW$12:APW$42,0),RANK(APW29,APW$12:APW$42,1))</f>
      </c>
      <c r="APZ29" s="126">
        <v>6.29</v>
      </c>
      <c r="AQA29" s="126">
        <v>3.87</v>
      </c>
      <c r="AQB29" s="126">
        <f>IF((COUNTA(APZ$12:APZ$42)+COUNTA(AQA$12:AQA$42)=0),0.6*APZ$5,IF(OR(APZ29="",AQA29=""),0,IF(APZ$6=0,IF(APZ29&gt;=APZ$8,APZ$5,IF(APZ29&lt;AQA29,0,APZ$5*(APZ29-AQA29)/(APZ$8-AQA29))),IF(APZ29&lt;=APZ$8,APZ$5,IF(APZ29&gt;AQA29,0,APZ$5*(APZ29-AQA29)/(APZ$8-AQA29))))))</f>
      </c>
      <c r="AQC29" s="126">
        <f>IF(OR(APZ29="",AQA29=""),0,APZ$5)</f>
      </c>
      <c r="AQD29" s="125">
        <f>IF(APZ$6=0,RANK(AQB29,AQB$12:AQB$42,0),RANK(AQB29,AQB$12:AQB$42,1))</f>
      </c>
      <c r="AQE29" s="126">
        <v>100</v>
      </c>
      <c r="AQF29" s="126">
        <v>95.17</v>
      </c>
      <c r="AQG29" s="126">
        <f>IF((COUNTA(AQE$12:AQE$42)+COUNTA(AQF$12:AQF$42)=0),0.6*AQE$5,IF(OR(AQE29="",AQF29=""),0,IF(AQE$6=0,IF(AQE29&gt;=AQE$8,AQE$5,IF(AQE29&lt;AQF29,0,AQE$5*(AQE29-AQF29)/(AQE$8-AQF29))),IF(AQE29&lt;=AQE$8,AQE$5,IF(AQE29&gt;AQF29,0,AQE$5*(AQE29-AQF29)/(AQE$8-AQF29))))))</f>
      </c>
      <c r="AQH29" s="126">
        <f>IF(OR(AQE29="",AQF29=""),0,AQE$5)</f>
      </c>
      <c r="AQI29" s="125">
        <f>IF(AQE$6=0,RANK(AQG29,AQG$12:AQG$42,0),RANK(AQG29,AQG$12:AQG$42,1))</f>
      </c>
      <c r="AQJ29" s="126">
        <v>100</v>
      </c>
      <c r="AQK29" s="126">
        <v>95.49</v>
      </c>
      <c r="AQL29" s="126">
        <f>IF((COUNTA(AQJ$12:AQJ$42)+COUNTA(AQK$12:AQK$42)=0),0.6*AQJ$5,IF(OR(AQJ29="",AQK29=""),0,IF(AQJ$6=0,IF(AQJ29&gt;=AQJ$8,AQJ$5,IF(AQJ29&lt;AQK29,0,AQJ$5*(AQJ29-AQK29)/(AQJ$8-AQK29))),IF(AQJ29&lt;=AQJ$8,AQJ$5,IF(AQJ29&gt;AQK29,0,AQJ$5*(AQJ29-AQK29)/(AQJ$8-AQK29))))))</f>
      </c>
      <c r="AQM29" s="126">
        <f>IF(OR(AQJ29="",AQK29=""),0,AQJ$5)</f>
      </c>
      <c r="AQN29" s="125">
        <f>IF(AQJ$6=0,RANK(AQL29,AQL$12:AQL$42,0),RANK(AQL29,AQL$12:AQL$42,1))</f>
      </c>
      <c r="AQO29" s="126">
        <v>100</v>
      </c>
      <c r="AQP29"/>
      <c r="AQQ29" s="126">
        <f>IF((COUNTA(AQO$12:AQO$42)+COUNTA(AQP$12:AQP$42)=0),0.6*AQO$5,IF(OR(AQO29="",AQP29=""),0,IF(AQO$6=0,IF(AQO29&gt;=AQO$8,AQO$5,IF(AQO29&lt;AQP29,0,AQO$5*(AQO29-AQP29)/(AQO$8-AQP29))),IF(AQO29&lt;=AQO$8,AQO$5,IF(AQO29&gt;AQP29,0,AQO$5*(AQO29-AQP29)/(AQO$8-AQP29))))))</f>
      </c>
      <c r="AQR29" s="126">
        <f>IF(OR(AQO29="",AQP29=""),0,AQO$5)</f>
      </c>
      <c r="AQS29" s="125">
        <f>IF(AQO$6=0,RANK(AQQ29,AQQ$12:AQQ$42,0),RANK(AQQ29,AQQ$12:AQQ$42,1))</f>
      </c>
      <c r="AQT29" s="126">
        <v>100</v>
      </c>
      <c r="AQU29"/>
      <c r="AQV29" s="126">
        <f>IF((COUNTA(AQT$12:AQT$42)+COUNTA(AQU$12:AQU$42)=0),0.6*AQT$5,IF(OR(AQT29="",AQU29=""),0,IF(AQT$6=0,IF(AQT29&gt;=AQT$8,AQT$5,IF(AQT29&lt;AQU29,0,AQT$5*(AQT29-AQU29)/(AQT$8-AQU29))),IF(AQT29&lt;=AQT$8,AQT$5,IF(AQT29&gt;AQU29,0,AQT$5*(AQT29-AQU29)/(AQT$8-AQU29))))))</f>
      </c>
      <c r="AQW29" s="126">
        <f>IF(OR(AQT29="",AQU29=""),0,AQT$5)</f>
      </c>
      <c r="AQX29" s="125">
        <f>IF(AQT$6=0,RANK(AQV29,AQV$12:AQV$42,0),RANK(AQV29,AQV$12:AQV$42,1))</f>
      </c>
      <c r="AQY29" s="126">
        <v>2.39</v>
      </c>
      <c r="AQZ29" s="126">
        <v>5.12</v>
      </c>
      <c r="ARA29" s="126">
        <f>IF((COUNTA(AQY$12:AQY$42)+COUNTA(AQZ$12:AQZ$42)=0),0.6*AQY$5,IF(OR(AQY29="",AQZ29=""),0,IF(AQY$6=0,IF(AQY29&gt;=AQY$8,AQY$5,IF(AQY29&lt;AQZ29,0,AQY$5*(AQY29-AQZ29)/(AQY$8-AQZ29))),IF(AQY29&lt;=AQY$8,AQY$5,IF(AQY29&gt;AQZ29,0,AQY$5*(AQY29-AQZ29)/(AQY$8-AQZ29))))))</f>
      </c>
      <c r="ARB29" s="126">
        <f>IF(OR(AQY29="",AQZ29=""),0,AQY$5)</f>
      </c>
      <c r="ARC29" s="125">
        <f>IF(AQY$6=0,RANK(ARA29,ARA$12:ARA$42,0),RANK(ARA29,ARA$12:ARA$42,1))</f>
      </c>
      <c r="ARD29" s="126">
        <v>2.39</v>
      </c>
      <c r="ARE29" s="126">
        <v>5.18</v>
      </c>
      <c r="ARF29" s="126">
        <f>IF((COUNTA(ARD$12:ARD$42)+COUNTA(ARE$12:ARE$42)=0),0.6*ARD$5,IF(OR(ARD29="",ARE29=""),0,IF(ARD$6=0,IF(ARD29&gt;=ARD$8,ARD$5,IF(ARD29&lt;ARE29,0,ARD$5*(ARD29-ARE29)/(ARD$8-ARE29))),IF(ARD29&lt;=ARD$8,ARD$5,IF(ARD29&gt;ARE29,0,ARD$5*(ARD29-ARE29)/(ARD$8-ARE29))))))</f>
      </c>
      <c r="ARG29" s="126">
        <f>IF(OR(ARD29="",ARE29=""),0,ARD$5)</f>
      </c>
      <c r="ARH29" s="125">
        <f>IF(ARD$6=0,RANK(ARF29,ARF$12:ARF$42,0),RANK(ARF29,ARF$12:ARF$42,1))</f>
      </c>
      <c r="ARI29" s="126">
        <v>99.82</v>
      </c>
      <c r="ARJ29"/>
      <c r="ARK29" s="126">
        <f>IF((COUNTA(ARI$12:ARI$42)+COUNTA(ARJ$12:ARJ$42)=0),0.6*ARI$5,IF(OR(ARI29="",ARJ29=""),0,IF(ARI$6=0,IF(ARI29&gt;=ARI$8,ARI$5,IF(ARI29&lt;ARJ29,0,ARI$5*(ARI29-ARJ29)/(ARI$8-ARJ29))),IF(ARI29&lt;=ARI$8,ARI$5,IF(ARI29&gt;ARJ29,0,ARI$5*(ARI29-ARJ29)/(ARI$8-ARJ29))))))</f>
      </c>
      <c r="ARL29" s="126">
        <f>IF(OR(ARI29="",ARJ29=""),0,ARI$5)</f>
      </c>
      <c r="ARM29" s="125">
        <f>IF(ARI$6=0,RANK(ARK29,ARK$12:ARK$42,0),RANK(ARK29,ARK$12:ARK$42,1))</f>
      </c>
      <c r="ARN29" s="126">
        <v>99.82</v>
      </c>
      <c r="ARO29"/>
      <c r="ARP29" s="126">
        <f>IF((COUNTA(ARN$12:ARN$42)+COUNTA(ARO$12:ARO$42)=0),0.6*ARN$5,IF(OR(ARN29="",ARO29=""),0,IF(ARN$6=0,IF(ARN29&gt;=ARN$8,ARN$5,IF(ARN29&lt;ARO29,0,ARN$5*(ARN29-ARO29)/(ARN$8-ARO29))),IF(ARN29&lt;=ARN$8,ARN$5,IF(ARN29&gt;ARO29,0,ARN$5*(ARN29-ARO29)/(ARN$8-ARO29))))))</f>
      </c>
      <c r="ARQ29" s="126">
        <f>IF(OR(ARN29="",ARO29=""),0,ARN$5)</f>
      </c>
      <c r="ARR29" s="125">
        <f>IF(ARN$6=0,RANK(ARP29,ARP$12:ARP$42,0),RANK(ARP29,ARP$12:ARP$42,1))</f>
      </c>
      <c r="ARS29" s="126">
        <v>100</v>
      </c>
      <c r="ART29" s="126">
        <v>99.35</v>
      </c>
      <c r="ARU29" s="126">
        <f>IF((COUNTA(ARS$12:ARS$42)+COUNTA(ART$12:ART$42)=0),0.6*ARS$5,IF(OR(ARS29="",ART29=""),0,IF(ARS$6=0,IF(ARS29&gt;=ARS$8,ARS$5,IF(ARS29&lt;ART29,0,ARS$5*(ARS29-ART29)/(ARS$8-ART29))),IF(ARS29&lt;=ARS$8,ARS$5,IF(ARS29&gt;ART29,0,ARS$5*(ARS29-ART29)/(ARS$8-ART29))))))</f>
      </c>
      <c r="ARV29" s="126">
        <f>IF(OR(ARS29="",ART29=""),0,ARS$5)</f>
      </c>
      <c r="ARW29" s="125">
        <f>IF(ARS$6=0,RANK(ARU29,ARU$12:ARU$42,0),RANK(ARU29,ARU$12:ARU$42,1))</f>
      </c>
      <c r="ARX29" s="126">
        <v>100</v>
      </c>
      <c r="ARY29" s="126">
        <v>100</v>
      </c>
      <c r="ARZ29" s="126">
        <f>IF((COUNTA(ARX$12:ARX$42)+COUNTA(ARY$12:ARY$42)=0),0.6*ARX$5,IF(OR(ARX29="",ARY29=""),0,IF(ARX$6=0,IF(ARX29&gt;=ARX$8,ARX$5,IF(ARX29&lt;ARY29,0,ARX$5*(ARX29-ARY29)/(ARX$8-ARY29))),IF(ARX29&lt;=ARX$8,ARX$5,IF(ARX29&gt;ARY29,0,ARX$5*(ARX29-ARY29)/(ARX$8-ARY29))))))</f>
      </c>
      <c r="ASA29" s="126">
        <f>IF(OR(ARX29="",ARY29=""),0,ARX$5)</f>
      </c>
      <c r="ASB29" s="125">
        <f>IF(ARX$6=0,RANK(ARZ29,ARZ$12:ARZ$42,0),RANK(ARZ29,ARZ$12:ARZ$42,1))</f>
      </c>
      <c r="ASC29" s="126">
        <v>2.1</v>
      </c>
      <c r="ASD29" s="126">
        <v>6.48</v>
      </c>
      <c r="ASE29" s="126">
        <f>IF((COUNTA(ASC$12:ASC$42)+COUNTA(ASD$12:ASD$42)=0),0.6*ASC$5,IF(OR(ASC29="",ASD29=""),0,IF(ASC$6=0,IF(ASC29&gt;=ASC$8,ASC$5,IF(ASC29&lt;ASD29,0,ASC$5*(ASC29-ASD29)/(ASC$8-ASD29))),IF(ASC29&lt;=ASC$8,ASC$5,IF(ASC29&gt;ASD29,0,ASC$5*(ASC29-ASD29)/(ASC$8-ASD29))))))</f>
      </c>
      <c r="ASF29" s="126">
        <f>IF(OR(ASC29="",ASD29=""),0,ASC$5)</f>
      </c>
      <c r="ASG29" s="125">
        <f>IF(ASC$6=0,RANK(ASE29,ASE$12:ASE$42,0),RANK(ASE29,ASE$12:ASE$42,1))</f>
      </c>
      <c r="ASH29" s="126">
        <v>2.1</v>
      </c>
      <c r="ASI29" s="126">
        <v>2.63</v>
      </c>
      <c r="ASJ29" s="126">
        <f>IF((COUNTA(ASH$12:ASH$42)+COUNTA(ASI$12:ASI$42)=0),0.6*ASH$5,IF(OR(ASH29="",ASI29=""),0,IF(ASH$6=0,IF(ASH29&gt;=ASH$8,ASH$5,IF(ASH29&lt;ASI29,0,ASH$5*(ASH29-ASI29)/(ASH$8-ASI29))),IF(ASH29&lt;=ASH$8,ASH$5,IF(ASH29&gt;ASI29,0,ASH$5*(ASH29-ASI29)/(ASH$8-ASI29))))))</f>
      </c>
      <c r="ASK29" s="126">
        <f>IF(OR(ASH29="",ASI29=""),0,ASH$5)</f>
      </c>
      <c r="ASL29" s="125">
        <f>IF(ASH$6=0,RANK(ASJ29,ASJ$12:ASJ$42,0),RANK(ASJ29,ASJ$12:ASJ$42,1))</f>
      </c>
      <c r="ASM29" s="126">
        <v>100</v>
      </c>
      <c r="ASN29" s="126">
        <v>100</v>
      </c>
      <c r="ASO29" s="126">
        <f>IF((COUNTA(ASM$12:ASM$42)+COUNTA(ASN$12:ASN$42)=0),0.6*ASM$5,IF(OR(ASM29="",ASN29=""),0,IF(ASM$6=0,IF(ASM29&gt;=ASM$8,ASM$5,IF(ASM29&lt;ASN29,0,ASM$5*(ASM29-ASN29)/(ASM$8-ASN29))),IF(ASM29&lt;=ASM$8,ASM$5,IF(ASM29&gt;ASN29,0,ASM$5*(ASM29-ASN29)/(ASM$8-ASN29))))))</f>
      </c>
      <c r="ASP29" s="126">
        <f>IF(OR(ASM29="",ASN29=""),0,ASM$5)</f>
      </c>
      <c r="ASQ29" s="125">
        <f>IF(ASM$6=0,RANK(ASO29,ASO$12:ASO$42,0),RANK(ASO29,ASO$12:ASO$42,1))</f>
      </c>
      <c r="ASR29" s="126">
        <v>100</v>
      </c>
      <c r="ASS29" s="126">
        <v>100</v>
      </c>
      <c r="AST29" s="126">
        <f>IF((COUNTA(ASR$12:ASR$42)+COUNTA(ASS$12:ASS$42)=0),0.6*ASR$5,IF(OR(ASR29="",ASS29=""),0,IF(ASR$6=0,IF(ASR29&gt;=ASR$8,ASR$5,IF(ASR29&lt;ASS29,0,ASR$5*(ASR29-ASS29)/(ASR$8-ASS29))),IF(ASR29&lt;=ASR$8,ASR$5,IF(ASR29&gt;ASS29,0,ASR$5*(ASR29-ASS29)/(ASR$8-ASS29))))))</f>
      </c>
      <c r="ASU29" s="126">
        <f>IF(OR(ASR29="",ASS29=""),0,ASR$5)</f>
      </c>
      <c r="ASV29" s="125">
        <f>IF(ASR$6=0,RANK(AST29,AST$12:AST$42,0),RANK(AST29,AST$12:AST$42,1))</f>
      </c>
      <c r="ASW29" s="126">
        <v>0.42</v>
      </c>
      <c r="ASX29" s="126">
        <v>0.68</v>
      </c>
      <c r="ASY29" s="126">
        <f>IF((COUNTA(ASW$12:ASW$42)+COUNTA(ASX$12:ASX$42)=0),0.6*ASW$5,IF(OR(ASW29="",ASX29=""),0,IF(ASW$6=0,IF(ASW29&gt;=ASW$8,ASW$5,IF(ASW29&lt;ASX29,0,ASW$5*(ASW29-ASX29)/(ASW$8-ASX29))),IF(ASW29&lt;=ASW$8,ASW$5,IF(ASW29&gt;ASX29,0,ASW$5*(ASW29-ASX29)/(ASW$8-ASX29))))))</f>
      </c>
      <c r="ASZ29" s="126">
        <f>IF(OR(ASW29="",ASX29=""),0,ASW$5)</f>
      </c>
      <c r="ATA29" s="125">
        <f>IF(ASW$6=0,RANK(ASY29,ASY$12:ASY$42,0),RANK(ASY29,ASY$12:ASY$42,1))</f>
      </c>
      <c r="ATB29" s="126">
        <v>0.42</v>
      </c>
      <c r="ATC29" s="126">
        <v>0.65</v>
      </c>
      <c r="ATD29" s="126">
        <f>IF((COUNTA(ATB$12:ATB$42)+COUNTA(ATC$12:ATC$42)=0),0.6*ATB$5,IF(OR(ATB29="",ATC29=""),0,IF(ATB$6=0,IF(ATB29&gt;=ATB$8,ATB$5,IF(ATB29&lt;ATC29,0,ATB$5*(ATB29-ATC29)/(ATB$8-ATC29))),IF(ATB29&lt;=ATB$8,ATB$5,IF(ATB29&gt;ATC29,0,ATB$5*(ATB29-ATC29)/(ATB$8-ATC29))))))</f>
      </c>
      <c r="ATE29" s="126">
        <f>IF(OR(ATB29="",ATC29=""),0,ATB$5)</f>
      </c>
      <c r="ATF29" s="125">
        <f>IF(ATB$6=0,RANK(ATD29,ATD$12:ATD$42,0),RANK(ATD29,ATD$12:ATD$42,1))</f>
      </c>
      <c r="ATG29" s="126">
        <v>0</v>
      </c>
      <c r="ATH29" s="126">
        <v>0</v>
      </c>
      <c r="ATI29" s="126">
        <f>IF((COUNTA(ATG$12:ATG$42)+COUNTA(ATH$12:ATH$42)=0),0.6*ATG$5,IF(OR(ATG29="",ATH29=""),0,IF(ATG$6=0,IF(ATG29&gt;=ATG$8,ATG$5,IF(ATG29&lt;ATH29,0,ATG$5*(ATG29-ATH29)/(ATG$8-ATH29))),IF(ATG29&lt;=ATG$8,ATG$5,IF(ATG29&gt;ATH29,0,ATG$5*(ATG29-ATH29)/(ATG$8-ATH29))))))</f>
      </c>
      <c r="ATJ29" s="126">
        <f>IF(OR(ATG29="",ATH29=""),0,ATG$5)</f>
      </c>
      <c r="ATK29" s="125">
        <f>IF(ATG$6=0,RANK(ATI29,ATI$12:ATI$42,0),RANK(ATI29,ATI$12:ATI$42,1))</f>
      </c>
      <c r="ATL29" s="126">
        <v>0</v>
      </c>
      <c r="ATM29" s="126">
        <v>0</v>
      </c>
      <c r="ATN29" s="126">
        <f>IF((COUNTA(ATL$12:ATL$42)+COUNTA(ATM$12:ATM$42)=0),0.6*ATL$5,IF(OR(ATL29="",ATM29=""),0,IF(ATL$6=0,IF(ATL29&gt;=ATL$8,ATL$5,IF(ATL29&lt;ATM29,0,ATL$5*(ATL29-ATM29)/(ATL$8-ATM29))),IF(ATL29&lt;=ATL$8,ATL$5,IF(ATL29&gt;ATM29,0,ATL$5*(ATL29-ATM29)/(ATL$8-ATM29))))))</f>
      </c>
      <c r="ATO29" s="126">
        <f>IF(OR(ATL29="",ATM29=""),0,ATL$5)</f>
      </c>
      <c r="ATP29" s="125">
        <f>IF(ATL$6=0,RANK(ATN29,ATN$12:ATN$42,0),RANK(ATN29,ATN$12:ATN$42,1))</f>
      </c>
      <c r="ATQ29" s="126">
        <v>41.51</v>
      </c>
      <c r="ATR29"/>
      <c r="ATS29" s="126">
        <f>IF((COUNTA(ATQ$12:ATQ$42)+COUNTA(ATR$12:ATR$42)=0),0.6*ATQ$5,IF(OR(ATQ29="",ATR29=""),0,IF(ATQ$6=0,IF(ATQ29&gt;=ATQ$8,ATQ$5,IF(ATQ29&lt;ATR29,0,ATQ$5*(ATQ29-ATR29)/(ATQ$8-ATR29))),IF(ATQ29&lt;=ATQ$8,ATQ$5,IF(ATQ29&gt;ATR29,0,ATQ$5*(ATQ29-ATR29)/(ATQ$8-ATR29))))))</f>
      </c>
      <c r="ATT29" s="126">
        <f>IF(OR(ATQ29="",ATR29=""),0,ATQ$5)</f>
      </c>
      <c r="ATU29" s="125">
        <f>IF(ATQ$6=0,RANK(ATS29,ATS$12:ATS$42,0),RANK(ATS29,ATS$12:ATS$42,1))</f>
      </c>
      <c r="ATV29" s="126">
        <v>41.51</v>
      </c>
      <c r="ATW29"/>
      <c r="ATX29" s="126">
        <f>IF((COUNTA(ATV$12:ATV$42)+COUNTA(ATW$12:ATW$42)=0),0.6*ATV$5,IF(OR(ATV29="",ATW29=""),0,IF(ATV$6=0,IF(ATV29&gt;=ATV$8,ATV$5,IF(ATV29&lt;ATW29,0,ATV$5*(ATV29-ATW29)/(ATV$8-ATW29))),IF(ATV29&lt;=ATV$8,ATV$5,IF(ATV29&gt;ATW29,0,ATV$5*(ATV29-ATW29)/(ATV$8-ATW29))))))</f>
      </c>
      <c r="ATY29" s="126">
        <f>IF(OR(ATV29="",ATW29=""),0,ATV$5)</f>
      </c>
      <c r="ATZ29" s="125">
        <f>IF(ATV$6=0,RANK(ATX29,ATX$12:ATX$42,0),RANK(ATX29,ATX$12:ATX$42,1))</f>
      </c>
      <c r="AUA29" s="126">
        <v>7.76</v>
      </c>
      <c r="AUB29" s="126">
        <v>1.85</v>
      </c>
      <c r="AUC29" s="126">
        <f>IF((COUNTA(AUA$12:AUA$42)+COUNTA(AUB$12:AUB$42)=0),0.6*AUA$5,IF(OR(AUA29="",AUB29=""),0,IF(AUA$6=0,IF(AUA29&gt;=AUA$8,AUA$5,IF(AUA29&lt;AUB29,0,AUA$5*(AUA29-AUB29)/(AUA$8-AUB29))),IF(AUA29&lt;=AUA$8,AUA$5,IF(AUA29&gt;AUB29,0,AUA$5*(AUA29-AUB29)/(AUA$8-AUB29))))))</f>
      </c>
      <c r="AUD29" s="126">
        <f>IF(OR(AUA29="",AUB29=""),0,AUA$5)</f>
      </c>
      <c r="AUE29" s="125">
        <f>IF(AUA$6=0,RANK(AUC29,AUC$12:AUC$42,0),RANK(AUC29,AUC$12:AUC$42,1))</f>
      </c>
      <c r="AUF29" s="126">
        <v>7.76</v>
      </c>
      <c r="AUG29" s="126">
        <v>0.41</v>
      </c>
      <c r="AUH29" s="126">
        <f>IF((COUNTA(AUF$12:AUF$42)+COUNTA(AUG$12:AUG$42)=0),0.6*AUF$5,IF(OR(AUF29="",AUG29=""),0,IF(AUF$6=0,IF(AUF29&gt;=AUF$8,AUF$5,IF(AUF29&lt;AUG29,0,AUF$5*(AUF29-AUG29)/(AUF$8-AUG29))),IF(AUF29&lt;=AUF$8,AUF$5,IF(AUF29&gt;AUG29,0,AUF$5*(AUF29-AUG29)/(AUF$8-AUG29))))))</f>
      </c>
      <c r="AUI29" s="126">
        <f>IF(OR(AUF29="",AUG29=""),0,AUF$5)</f>
      </c>
      <c r="AUJ29" s="125">
        <f>IF(AUF$6=0,RANK(AUH29,AUH$12:AUH$42,0),RANK(AUH29,AUH$12:AUH$42,1))</f>
      </c>
      <c r="AUK29" s="126">
        <v>96.87</v>
      </c>
      <c r="AUL29" s="126">
        <f>IF(COUNTA(AUK$12:AUK$42)=0,0.6*AUK$5,IF(AUK29="",0,IF(AUK$6=0,IF(AUK29&gt;=AUK$8,AUK$5,IF(AUK29&lt;AUK$6,0,0.6*AUK$5+0.4*AUK$5*(AUK29-AUK$7)/(AUK$8-AUK$7))),IF(AUK29&lt;=AUK$8,AUK$5,IF(AUK29&gt;AUK$6,0,0.6*AUK$5+0.4*AUK$5*(AUK29-AUK$7)/(AUK$8-AUK$7))))))</f>
      </c>
      <c r="AUM29" s="126">
        <f>IF(AUK29&lt;&gt;"",AUK$5,0)</f>
      </c>
      <c r="AUN29" s="125">
        <f>IF(AUK$6=0,RANK(AUK29,AUK$12:AUK$42,0),RANK(AUK29,AUK$12:AUK$42,1))</f>
      </c>
      <c r="AUO29"/>
      <c r="AUP29" s="126">
        <f>IF(COUNTA(AUO$12:AUO$42)=0,0.6*AUO$5,IF(AUO29="",0,IF(AUO$6=0,IF(AUO29&gt;=AUO$8,AUO$5,IF(AUO29&lt;AUO$6,0,0.6*AUO$5+0.4*AUO$5*(AUO29-AUO$7)/(AUO$8-AUO$7))),IF(AUO29&lt;=AUO$8,AUO$5,IF(AUO29&gt;AUO$6,0,0.6*AUO$5+0.4*AUO$5*(AUO29-AUO$7)/(AUO$8-AUO$7))))))</f>
      </c>
      <c r="AUQ29" s="126">
        <f>IF(AUO29&lt;&gt;"",AUO$5,0)</f>
      </c>
      <c r="AUR29" s="125">
        <f>IF(AUO$6=0,RANK(AUO29,AUO$12:AUO$42,0),RANK(AUO29,AUO$12:AUO$42,1))</f>
      </c>
      <c r="AUS29"/>
      <c r="AUT29" s="126">
        <f>IF(COUNTA(AUS$12:AUS$42)=0,0.6*AUS$5,IF(AUS29="",0,IF(AUS$6=0,IF(AUS29&gt;=AUS$8,AUS$5,IF(AUS29&lt;AUS$6,0,0.6*AUS$5+0.4*AUS$5*(AUS29-AUS$7)/(AUS$8-AUS$7))),IF(AUS29&lt;=AUS$8,AUS$5,IF(AUS29&gt;AUS$6,0,0.6*AUS$5+0.4*AUS$5*(AUS29-AUS$7)/(AUS$8-AUS$7))))))</f>
      </c>
      <c r="AUU29" s="126">
        <f>IF(AUS29&lt;&gt;"",AUS$5,0)</f>
      </c>
      <c r="AUV29" s="125">
        <f>IF(AUS$6=0,RANK(AUS29,AUS$12:AUS$42,0),RANK(AUS29,AUS$12:AUS$42,1))</f>
      </c>
      <c r="AUW29"/>
      <c r="AUX29" s="126">
        <f>IF(COUNTA(AUW$12:AUW$42)=0,0.6*AUW$5,IF(AUW29="",0,IF(AUW$6=0,IF(AUW29&gt;=AUW$8,AUW$5,IF(AUW29&lt;AUW$6,0,0.6*AUW$5+0.4*AUW$5*(AUW29-AUW$7)/(AUW$8-AUW$7))),IF(AUW29&lt;=AUW$8,AUW$5,IF(AUW29&gt;AUW$6,0,0.6*AUW$5+0.4*AUW$5*(AUW29-AUW$7)/(AUW$8-AUW$7))))))</f>
      </c>
      <c r="AUY29" s="126">
        <f>IF(AUW29&lt;&gt;"",AUW$5,0)</f>
      </c>
      <c r="AUZ29" s="125">
        <f>IF(AUW$6=0,RANK(AUW29,AUW$12:AUW$42,0),RANK(AUW29,AUW$12:AUW$42,1))</f>
      </c>
      <c r="AVA29"/>
      <c r="AVB29" s="126">
        <f>IF(COUNTA(AVA$12:AVA$42)=0,0.6*AVA$5,IF(AVA29="",0,IF(AVA$6=0,IF(AVA29&gt;=AVA$8,AVA$5,IF(AVA29&lt;AVA$6,0,0.6*AVA$5+0.4*AVA$5*(AVA29-AVA$7)/(AVA$8-AVA$7))),IF(AVA29&lt;=AVA$8,AVA$5,IF(AVA29&gt;AVA$6,0,0.6*AVA$5+0.4*AVA$5*(AVA29-AVA$7)/(AVA$8-AVA$7))))))</f>
      </c>
      <c r="AVC29" s="126">
        <f>IF(AVA29&lt;&gt;"",AVA$5,0)</f>
      </c>
      <c r="AVD29" s="125">
        <f>IF(AVA$6=0,RANK(AVA29,AVA$12:AVA$42,0),RANK(AVA29,AVA$12:AVA$42,1))</f>
      </c>
      <c r="AVE29" s="126">
        <v>99.14</v>
      </c>
      <c r="AVF29" s="126">
        <f>IF(COUNTA(AVE$12:AVE$42)=0,0.6*AVE$5,IF(AVE29="",0,IF(AVE$6=0,IF(AVE29&gt;=AVE$8,AVE$5,IF(AVE29&lt;AVE$6,0,0.6*AVE$5+0.4*AVE$5*(AVE29-AVE$7)/(AVE$8-AVE$7))),IF(AVE29&lt;=AVE$8,AVE$5,IF(AVE29&gt;AVE$6,0,0.6*AVE$5+0.4*AVE$5*(AVE29-AVE$7)/(AVE$8-AVE$7))))))</f>
      </c>
      <c r="AVG29" s="126">
        <f>IF(AVE29&lt;&gt;"",AVE$5,0)</f>
      </c>
      <c r="AVH29" s="125">
        <f>IF(AVE$6=0,RANK(AVE29,AVE$12:AVE$42,0),RANK(AVE29,AVE$12:AVE$42,1))</f>
      </c>
      <c r="AVI29" s="126">
        <v>99.87</v>
      </c>
      <c r="AVJ29" s="126">
        <f>IF(COUNTA(AVI$12:AVI$42)=0,0.6*AVI$5,IF(AVI29="",0,IF(AVI$6=0,IF(AVI29&gt;=AVI$8,AVI$5,IF(AVI29&lt;AVI$6,0,0.6*AVI$5+0.4*AVI$5*(AVI29-AVI$7)/(AVI$8-AVI$7))),IF(AVI29&lt;=AVI$8,AVI$5,IF(AVI29&gt;AVI$6,0,0.6*AVI$5+0.4*AVI$5*(AVI29-AVI$7)/(AVI$8-AVI$7))))))</f>
      </c>
      <c r="AVK29" s="126">
        <f>IF(AVI29&lt;&gt;"",AVI$5,0)</f>
      </c>
      <c r="AVL29" s="125">
        <f>IF(AVI$6=0,RANK(AVI29,AVI$12:AVI$42,0),RANK(AVI29,AVI$12:AVI$42,1))</f>
      </c>
      <c r="AVM29" s="126">
        <v>2.2</v>
      </c>
      <c r="AVN29" s="126">
        <f>IF(COUNTA(AVM$12:AVM$42)=0,0.6*AVM$5,IF(AVM29="",0,IF(AVM$6=0,IF(AVM29&gt;=AVM$8,AVM$5,IF(AVM29&lt;AVM$6,0,0.6*AVM$5+0.4*AVM$5*(AVM29-AVM$7)/(AVM$8-AVM$7))),IF(AVM29&lt;=AVM$8,AVM$5,IF(AVM29&gt;AVM$6,0,0.6*AVM$5+0.4*AVM$5*(AVM29-AVM$7)/(AVM$8-AVM$7))))))</f>
      </c>
      <c r="AVO29" s="126">
        <f>IF(AVM29&lt;&gt;"",AVM$5,0)</f>
      </c>
      <c r="AVP29" s="125">
        <f>IF(AVM$6=0,RANK(AVM29,AVM$12:AVM$42,0),RANK(AVM29,AVM$12:AVM$42,1))</f>
      </c>
      <c r="AVQ29" s="126">
        <v>98.82</v>
      </c>
      <c r="AVR29" s="126">
        <f>IF(COUNTA(AVQ$12:AVQ$42)=0,0.6*AVQ$5,IF(AVQ29="",0,IF(AVQ$6=0,IF(AVQ29&gt;=AVQ$8,AVQ$5,IF(AVQ29&lt;AVQ$6,0,0.6*AVQ$5+0.4*AVQ$5*(AVQ29-AVQ$7)/(AVQ$8-AVQ$7))),IF(AVQ29&lt;=AVQ$8,AVQ$5,IF(AVQ29&gt;AVQ$6,0,0.6*AVQ$5+0.4*AVQ$5*(AVQ29-AVQ$7)/(AVQ$8-AVQ$7))))))</f>
      </c>
      <c r="AVS29" s="126">
        <f>IF(AVQ29&lt;&gt;"",AVQ$5,0)</f>
      </c>
      <c r="AVT29" s="125">
        <f>IF(AVQ$6=0,RANK(AVQ29,AVQ$12:AVQ$42,0),RANK(AVQ29,AVQ$12:AVQ$42,1))</f>
      </c>
      <c r="AVU29" s="126">
        <v>100</v>
      </c>
      <c r="AVV29" s="126">
        <f>IF(COUNTA(AVU$12:AVU$42)=0,0.6*AVU$5,IF(AVU29="",0,IF(AVU$6=0,IF(AVU29&gt;=AVU$8,AVU$5,IF(AVU29&lt;AVU$6,0,0.6*AVU$5+0.4*AVU$5*(AVU29-AVU$7)/(AVU$8-AVU$7))),IF(AVU29&lt;=AVU$8,AVU$5,IF(AVU29&gt;AVU$6,0,0.6*AVU$5+0.4*AVU$5*(AVU29-AVU$7)/(AVU$8-AVU$7))))))</f>
      </c>
      <c r="AVW29" s="126">
        <f>IF(AVU29&lt;&gt;"",AVU$5,0)</f>
      </c>
      <c r="AVX29" s="125">
        <f>IF(AVU$6=0,RANK(AVU29,AVU$12:AVU$42,0),RANK(AVU29,AVU$12:AVU$42,1))</f>
      </c>
      <c r="AVY29" s="126">
        <v>2.48</v>
      </c>
      <c r="AVZ29" s="126">
        <f>IF(COUNTA(AVY$12:AVY$42)=0,0.6*AVY$5,IF(AVY29="",0,IF(AVY$6=0,IF(AVY29&gt;=AVY$8,AVY$5,IF(AVY29&lt;AVY$6,0,0.6*AVY$5+0.4*AVY$5*(AVY29-AVY$7)/(AVY$8-AVY$7))),IF(AVY29&lt;=AVY$8,AVY$5,IF(AVY29&gt;AVY$6,0,0.6*AVY$5+0.4*AVY$5*(AVY29-AVY$7)/(AVY$8-AVY$7))))))</f>
      </c>
      <c r="AWA29" s="126">
        <f>IF(AVY29&lt;&gt;"",AVY$5,0)</f>
      </c>
      <c r="AWB29" s="125">
        <f>IF(AVY$6=0,RANK(AVY29,AVY$12:AVY$42,0),RANK(AVY29,AVY$12:AVY$42,1))</f>
      </c>
      <c r="AWC29" s="126">
        <v>100</v>
      </c>
      <c r="AWD29" s="126">
        <f>IF(COUNTA(AWC$12:AWC$42)=0,0.6*AWC$5,IF(AWC29="",0,IF(AWC$6=0,IF(AWC29&gt;=AWC$8,AWC$5,IF(AWC29&lt;AWC$6,0,0.6*AWC$5+0.4*AWC$5*(AWC29-AWC$7)/(AWC$8-AWC$7))),IF(AWC29&lt;=AWC$8,AWC$5,IF(AWC29&gt;AWC$6,0,0.6*AWC$5+0.4*AWC$5*(AWC29-AWC$7)/(AWC$8-AWC$7))))))</f>
      </c>
      <c r="AWE29" s="126">
        <f>IF(AWC29&lt;&gt;"",AWC$5,0)</f>
      </c>
      <c r="AWF29" s="125">
        <f>IF(AWC$6=0,RANK(AWC29,AWC$12:AWC$42,0),RANK(AWC29,AWC$12:AWC$42,1))</f>
      </c>
      <c r="AWG29" s="126">
        <v>0.31</v>
      </c>
      <c r="AWH29" s="126">
        <f>IF(COUNTA(AWG$12:AWG$42)=0,0.6*AWG$5,IF(AWG29="",0,IF(AWG$6=0,IF(AWG29&gt;=AWG$8,AWG$5,IF(AWG29&lt;AWG$6,0,0.6*AWG$5+0.4*AWG$5*(AWG29-AWG$7)/(AWG$8-AWG$7))),IF(AWG29&lt;=AWG$8,AWG$5,IF(AWG29&gt;AWG$6,0,0.6*AWG$5+0.4*AWG$5*(AWG29-AWG$7)/(AWG$8-AWG$7))))))</f>
      </c>
      <c r="AWI29" s="126">
        <f>IF(AWG29&lt;&gt;"",AWG$5,0)</f>
      </c>
      <c r="AWJ29" s="125">
        <f>IF(AWG$6=0,RANK(AWG29,AWG$12:AWG$42,0),RANK(AWG29,AWG$12:AWG$42,1))</f>
      </c>
      <c r="AWK29" s="126">
        <v>0</v>
      </c>
      <c r="AWL29" s="126">
        <f>IF(COUNTA(AWK$12:AWK$42)=0,0.6*AWK$5,IF(AWK29="",0,IF(AWK$6=0,IF(AWK29&gt;=AWK$8,AWK$5,IF(AWK29&lt;AWK$6,0,0.6*AWK$5+0.4*AWK$5*(AWK29-AWK$7)/(AWK$8-AWK$7))),IF(AWK29&lt;=AWK$8,AWK$5,IF(AWK29&gt;AWK$6,0,0.6*AWK$5+0.4*AWK$5*(AWK29-AWK$7)/(AWK$8-AWK$7))))))</f>
      </c>
      <c r="AWM29" s="126">
        <f>IF(AWK29&lt;&gt;"",AWK$5,0)</f>
      </c>
      <c r="AWN29" s="125">
        <f>IF(AWK$6=0,RANK(AWK29,AWK$12:AWK$42,0),RANK(AWK29,AWK$12:AWK$42,1))</f>
      </c>
      <c r="AWO29" s="126">
        <v>22.86</v>
      </c>
      <c r="AWP29" s="126">
        <f>IF(COUNTA(AWO$12:AWO$42)=0,0.6*AWO$5,IF(AWO29="",0,IF(AWO$6=0,IF(AWO29&gt;=AWO$8,AWO$5,IF(AWO29&lt;AWO$6,0,0.6*AWO$5+0.4*AWO$5*(AWO29-AWO$7)/(AWO$8-AWO$7))),IF(AWO29&lt;=AWO$8,AWO$5,IF(AWO29&gt;AWO$6,0,0.6*AWO$5+0.4*AWO$5*(AWO29-AWO$7)/(AWO$8-AWO$7))))))</f>
      </c>
      <c r="AWQ29" s="126">
        <f>IF(AWO29&lt;&gt;"",AWO$5,0)</f>
      </c>
      <c r="AWR29" s="125">
        <f>IF(AWO$6=0,RANK(AWO29,AWO$12:AWO$42,0),RANK(AWO29,AWO$12:AWO$42,1))</f>
      </c>
      <c r="AWS29" s="126">
        <v>6.82</v>
      </c>
      <c r="AWT29" s="126">
        <f>IF(COUNTA(AWS$12:AWS$42)=0,0.6*AWS$5,IF(AWS29="",0,IF(AWS$6=0,IF(AWS29&gt;=AWS$8,AWS$5,IF(AWS29&lt;AWS$6,0,0.6*AWS$5+0.4*AWS$5*(AWS29-AWS$7)/(AWS$8-AWS$7))),IF(AWS29&lt;=AWS$8,AWS$5,IF(AWS29&gt;AWS$6,0,0.6*AWS$5+0.4*AWS$5*(AWS29-AWS$7)/(AWS$8-AWS$7))))))</f>
      </c>
      <c r="AWU29" s="126">
        <f>IF(AWS29&lt;&gt;"",AWS$5,0)</f>
      </c>
      <c r="AWV29" s="125">
        <f>IF(AWS$6=0,RANK(AWS29,AWS$12:AWS$42,0),RANK(AWS29,AWS$12:AWS$42,1))</f>
      </c>
      <c r="AWW29" s="126">
        <v>86.83</v>
      </c>
      <c r="AWX29" s="126">
        <f>IF(COUNTA(AWW$12:AWW$42)=0,0.6*AWW$5,IF(AWW29="",0,IF(AWW$6=0,IF(AWW29&gt;=AWW$8,AWW$5,IF(AWW29&lt;AWW$6,0,0.6*AWW$5+0.4*AWW$5*(AWW29-AWW$7)/(AWW$8-AWW$7))),IF(AWW29&lt;=AWW$8,AWW$5,IF(AWW29&gt;AWW$6,0,0.6*AWW$5+0.4*AWW$5*(AWW29-AWW$7)/(AWW$8-AWW$7))))))</f>
      </c>
      <c r="AWY29" s="126">
        <f>IF(AWW29&lt;&gt;"",AWW$5,0)</f>
      </c>
      <c r="AWZ29" s="125">
        <f>IF(AWW$6=0,RANK(AWW29,AWW$12:AWW$42,0),RANK(AWW29,AWW$12:AWW$42,1))</f>
      </c>
      <c r="AXA29"/>
      <c r="AXB29" s="126">
        <f>IF(COUNTA(AXA$12:AXA$42)=0,0.6*AXA$5,IF(AXA29="",0,IF(AXA$6=0,IF(AXA29&gt;=AXA$8,AXA$5,IF(AXA29&lt;AXA$6,0,0.6*AXA$5+0.4*AXA$5*(AXA29-AXA$7)/(AXA$8-AXA$7))),IF(AXA29&lt;=AXA$8,AXA$5,IF(AXA29&gt;AXA$6,0,0.6*AXA$5+0.4*AXA$5*(AXA29-AXA$7)/(AXA$8-AXA$7))))))</f>
      </c>
      <c r="AXC29" s="126">
        <f>IF(AXA29&lt;&gt;"",AXA$5,0)</f>
      </c>
      <c r="AXD29" s="125">
        <f>IF(AXA$6=0,RANK(AXA29,AXA$12:AXA$42,0),RANK(AXA29,AXA$12:AXA$42,1))</f>
      </c>
      <c r="AXE29"/>
      <c r="AXF29" s="126">
        <f>IF(COUNTA(AXE$12:AXE$42)=0,0.6*AXE$5,IF(AXE29="",0,IF(AXE$6=0,IF(AXE29&gt;=AXE$8,AXE$5,IF(AXE29&lt;AXE$6,0,0.6*AXE$5+0.4*AXE$5*(AXE29-AXE$7)/(AXE$8-AXE$7))),IF(AXE29&lt;=AXE$8,AXE$5,IF(AXE29&gt;AXE$6,0,0.6*AXE$5+0.4*AXE$5*(AXE29-AXE$7)/(AXE$8-AXE$7))))))</f>
      </c>
      <c r="AXG29" s="126">
        <f>IF(AXE29&lt;&gt;"",AXE$5,0)</f>
      </c>
      <c r="AXH29" s="125">
        <f>IF(AXE$6=0,RANK(AXE29,AXE$12:AXE$42,0),RANK(AXE29,AXE$12:AXE$42,1))</f>
      </c>
      <c r="AXI29"/>
      <c r="AXJ29" s="126">
        <f>IF(COUNTA(AXI$12:AXI$42)=0,0.6*AXI$5,IF(AXI29="",0,IF(AXI$6=0,IF(AXI29&gt;=AXI$8,AXI$5,IF(AXI29&lt;AXI$6,0,0.6*AXI$5+0.4*AXI$5*(AXI29-AXI$7)/(AXI$8-AXI$7))),IF(AXI29&lt;=AXI$8,AXI$5,IF(AXI29&gt;AXI$6,0,0.6*AXI$5+0.4*AXI$5*(AXI29-AXI$7)/(AXI$8-AXI$7))))))</f>
      </c>
      <c r="AXK29" s="126">
        <f>IF(AXI29&lt;&gt;"",AXI$5,0)</f>
      </c>
      <c r="AXL29" s="125">
        <f>IF(AXI$6=0,RANK(AXI29,AXI$12:AXI$42,0),RANK(AXI29,AXI$12:AXI$42,1))</f>
      </c>
      <c r="AXM29"/>
      <c r="AXN29" s="126">
        <f>IF(COUNTA(AXM$12:AXM$42)=0,0.6*AXM$5,IF(AXM29="",0,IF(AXM$6=0,IF(AXM29&gt;=AXM$8,AXM$5,IF(AXM29&lt;AXM$6,0,0.6*AXM$5+0.4*AXM$5*(AXM29-AXM$7)/(AXM$8-AXM$7))),IF(AXM29&lt;=AXM$8,AXM$5,IF(AXM29&gt;AXM$6,0,0.6*AXM$5+0.4*AXM$5*(AXM29-AXM$7)/(AXM$8-AXM$7))))))</f>
      </c>
      <c r="AXO29" s="126">
        <f>IF(AXM29&lt;&gt;"",AXM$5,0)</f>
      </c>
      <c r="AXP29" s="125">
        <f>IF(AXM$6=0,RANK(AXM29,AXM$12:AXM$42,0),RANK(AXM29,AXM$12:AXM$42,1))</f>
      </c>
      <c r="AXQ29"/>
      <c r="AXR29" s="126">
        <f>IF(COUNTA(AXQ$12:AXQ$42)=0,0.6*AXQ$5,IF(AXQ29="",0,IF(AXQ$6=0,IF(AXQ29&gt;=AXQ$8,AXQ$5,IF(AXQ29&lt;AXQ$6,0,0.6*AXQ$5+0.4*AXQ$5*(AXQ29-AXQ$7)/(AXQ$8-AXQ$7))),IF(AXQ29&lt;=AXQ$8,AXQ$5,IF(AXQ29&gt;AXQ$6,0,0.6*AXQ$5+0.4*AXQ$5*(AXQ29-AXQ$7)/(AXQ$8-AXQ$7))))))</f>
      </c>
      <c r="AXS29" s="126">
        <f>IF(AXQ29&lt;&gt;"",AXQ$5,0)</f>
      </c>
      <c r="AXT29" s="125">
        <f>IF(AXQ$6=0,RANK(AXQ29,AXQ$12:AXQ$42,0),RANK(AXQ29,AXQ$12:AXQ$42,1))</f>
      </c>
      <c r="AXU29"/>
      <c r="AXV29" s="126">
        <f>IF(COUNTA(AXU$12:AXU$42)=0,0.6*AXU$5,IF(AXU29="",0,IF(AXU$6=0,IF(AXU29&gt;=AXU$8,AXU$5,IF(AXU29&lt;AXU$6,0,0.6*AXU$5+0.4*AXU$5*(AXU29-AXU$7)/(AXU$8-AXU$7))),IF(AXU29&lt;=AXU$8,AXU$5,IF(AXU29&gt;AXU$6,0,0.6*AXU$5+0.4*AXU$5*(AXU29-AXU$7)/(AXU$8-AXU$7))))))</f>
      </c>
      <c r="AXW29" s="126">
        <f>IF(AXU29&lt;&gt;"",AXU$5,0)</f>
      </c>
      <c r="AXX29" s="125">
        <f>IF(AXU$6=0,RANK(AXU29,AXU$12:AXU$42,0),RANK(AXU29,AXU$12:AXU$42,1))</f>
      </c>
      <c r="AXY29"/>
      <c r="AXZ29" s="126">
        <f>IF(COUNTA(AXY$12:AXY$42)=0,0.6*AXY$5,IF(AXY29="",0,IF(AXY$6=0,IF(AXY29&gt;=AXY$8,AXY$5,IF(AXY29&lt;AXY$6,0,0.6*AXY$5+0.4*AXY$5*(AXY29-AXY$7)/(AXY$8-AXY$7))),IF(AXY29&lt;=AXY$8,AXY$5,IF(AXY29&gt;AXY$6,0,0.6*AXY$5+0.4*AXY$5*(AXY29-AXY$7)/(AXY$8-AXY$7))))))</f>
      </c>
      <c r="AYA29" s="126">
        <f>IF(AXY29&lt;&gt;"",AXY$5,0)</f>
      </c>
      <c r="AYB29" s="125">
        <f>IF(AXY$6=0,RANK(AXY29,AXY$12:AXY$42,0),RANK(AXY29,AXY$12:AXY$42,1))</f>
      </c>
      <c r="AYC29"/>
      <c r="AYD29" s="126">
        <f>IF(COUNTA(AYC$12:AYC$42)=0,0.6*AYC$5,IF(AYC29="",0,IF(AYC$6=0,IF(AYC29&gt;=AYC$8,AYC$5,IF(AYC29&lt;AYC$6,0,0.6*AYC$5+0.4*AYC$5*(AYC29-AYC$7)/(AYC$8-AYC$7))),IF(AYC29&lt;=AYC$8,AYC$5,IF(AYC29&gt;AYC$6,0,0.6*AYC$5+0.4*AYC$5*(AYC29-AYC$7)/(AYC$8-AYC$7))))))</f>
      </c>
      <c r="AYE29" s="126">
        <f>IF(AYC29&lt;&gt;"",AYC$5,0)</f>
      </c>
      <c r="AYF29" s="125">
        <f>IF(AYC$6=0,RANK(AYC29,AYC$12:AYC$42,0),RANK(AYC29,AYC$12:AYC$42,1))</f>
      </c>
      <c r="AYG29"/>
      <c r="AYH29" s="126">
        <f>IF(COUNTA(AYG$12:AYG$42)=0,0.6*AYG$5,IF(AYG29="",0,IF(AYG$6=0,IF(AYG29&gt;=AYG$8,AYG$5,IF(AYG29&lt;AYG$6,0,0.6*AYG$5+0.4*AYG$5*(AYG29-AYG$7)/(AYG$8-AYG$7))),IF(AYG29&lt;=AYG$8,AYG$5,IF(AYG29&gt;AYG$6,0,0.6*AYG$5+0.4*AYG$5*(AYG29-AYG$7)/(AYG$8-AYG$7))))))</f>
      </c>
      <c r="AYI29" s="126">
        <f>IF(AYG29&lt;&gt;"",AYG$5,0)</f>
      </c>
      <c r="AYJ29" s="125">
        <f>IF(AYG$6=0,RANK(AYG29,AYG$12:AYG$42,0),RANK(AYG29,AYG$12:AYG$42,1))</f>
      </c>
      <c r="AYK29"/>
      <c r="AYL29" s="126">
        <f>IF(COUNTA(AYK$12:AYK$42)=0,0.6*AYK$5,IF(AYK29="",0,IF(AYK$6=0,IF(AYK29&gt;=AYK$8,AYK$5,IF(AYK29&lt;AYK$6,0,0.6*AYK$5+0.4*AYK$5*(AYK29-AYK$7)/(AYK$8-AYK$7))),IF(AYK29&lt;=AYK$8,AYK$5,IF(AYK29&gt;AYK$6,0,0.6*AYK$5+0.4*AYK$5*(AYK29-AYK$7)/(AYK$8-AYK$7))))))</f>
      </c>
      <c r="AYM29" s="126">
        <f>IF(AYK29&lt;&gt;"",AYK$5,0)</f>
      </c>
      <c r="AYN29" s="125">
        <f>IF(AYK$6=0,RANK(AYK29,AYK$12:AYK$42,0),RANK(AYK29,AYK$12:AYK$42,1))</f>
      </c>
      <c r="AYO29"/>
      <c r="AYP29" s="126">
        <f>IF(COUNTA(AYO$12:AYO$42)=0,0.6*AYO$5,IF(AYO29="",0,IF(AYO$6=0,IF(AYO29&gt;=AYO$8,AYO$5,IF(AYO29&lt;AYO$6,0,0.6*AYO$5+0.4*AYO$5*(AYO29-AYO$7)/(AYO$8-AYO$7))),IF(AYO29&lt;=AYO$8,AYO$5,IF(AYO29&gt;AYO$6,0,0.6*AYO$5+0.4*AYO$5*(AYO29-AYO$7)/(AYO$8-AYO$7))))))</f>
      </c>
      <c r="AYQ29" s="126">
        <f>IF(AYO29&lt;&gt;"",AYO$5,0)</f>
      </c>
      <c r="AYR29" s="125">
        <f>IF(AYO$6=0,RANK(AYO29,AYO$12:AYO$42,0),RANK(AYO29,AYO$12:AYO$42,1))</f>
      </c>
      <c r="AYS29"/>
      <c r="AYT29" s="126">
        <f>IF(COUNTA(AYS$12:AYS$42)=0,0.6*AYS$5,IF(AYS29="",0,IF(AYS$6=0,IF(AYS29&gt;=AYS$8,AYS$5,IF(AYS29&lt;AYS$6,0,0.6*AYS$5+0.4*AYS$5*(AYS29-AYS$7)/(AYS$8-AYS$7))),IF(AYS29&lt;=AYS$8,AYS$5,IF(AYS29&gt;AYS$6,0,0.6*AYS$5+0.4*AYS$5*(AYS29-AYS$7)/(AYS$8-AYS$7))))))</f>
      </c>
      <c r="AYU29" s="126">
        <f>IF(AYS29&lt;&gt;"",AYS$5,0)</f>
      </c>
      <c r="AYV29" s="125">
        <f>IF(AYS$6=0,RANK(AYS29,AYS$12:AYS$42,0),RANK(AYS29,AYS$12:AYS$42,1))</f>
      </c>
      <c r="AYW29"/>
      <c r="AYX29" s="126">
        <f>IF(COUNTA(AYW$12:AYW$42)=0,0.6*AYW$5,IF(AYW29="",0,IF(AYW$6=0,IF(AYW29&gt;=AYW$8,AYW$5,IF(AYW29&lt;AYW$6,0,0.6*AYW$5+0.4*AYW$5*(AYW29-AYW$7)/(AYW$8-AYW$7))),IF(AYW29&lt;=AYW$8,AYW$5,IF(AYW29&gt;AYW$6,0,0.6*AYW$5+0.4*AYW$5*(AYW29-AYW$7)/(AYW$8-AYW$7))))))</f>
      </c>
      <c r="AYY29" s="126">
        <f>IF(AYW29&lt;&gt;"",AYW$5,0)</f>
      </c>
      <c r="AYZ29" s="125">
        <f>IF(AYW$6=0,RANK(AYW29,AYW$12:AYW$42,0),RANK(AYW29,AYW$12:AYW$42,1))</f>
      </c>
      <c r="AZA29"/>
      <c r="AZB29" s="126">
        <f>IF(COUNTA(AZA$12:AZA$42)=0,0.6*AZA$5,IF(AZA29="",0,IF(AZA$6=0,IF(AZA29&gt;=AZA$8,AZA$5,IF(AZA29&lt;AZA$6,0,0.6*AZA$5+0.4*AZA$5*(AZA29-AZA$7)/(AZA$8-AZA$7))),IF(AZA29&lt;=AZA$8,AZA$5,IF(AZA29&gt;AZA$6,0,0.6*AZA$5+0.4*AZA$5*(AZA29-AZA$7)/(AZA$8-AZA$7))))))</f>
      </c>
      <c r="AZC29" s="126">
        <f>IF(AZA29&lt;&gt;"",AZA$5,0)</f>
      </c>
      <c r="AZD29" s="125">
        <f>IF(AZA$6=0,RANK(AZA29,AZA$12:AZA$42,0),RANK(AZA29,AZA$12:AZA$42,1))</f>
      </c>
      <c r="AZE29"/>
      <c r="AZF29" s="126">
        <f>IF(COUNTA(AZE$12:AZE$42)=0,0.6*AZE$5,IF(AZE29="",0,IF(AZE$6=0,IF(AZE29&gt;=AZE$8,AZE$5,IF(AZE29&lt;AZE$6,0,0.6*AZE$5+0.4*AZE$5*(AZE29-AZE$7)/(AZE$8-AZE$7))),IF(AZE29&lt;=AZE$8,AZE$5,IF(AZE29&gt;AZE$6,0,0.6*AZE$5+0.4*AZE$5*(AZE29-AZE$7)/(AZE$8-AZE$7))))))</f>
      </c>
      <c r="AZG29" s="126">
        <f>IF(AZE29&lt;&gt;"",AZE$5,0)</f>
      </c>
      <c r="AZH29" s="125">
        <f>IF(AZE$6=0,RANK(AZE29,AZE$12:AZE$42,0),RANK(AZE29,AZE$12:AZE$42,1))</f>
      </c>
      <c r="AZI29"/>
      <c r="AZJ29" s="126">
        <f>IF(COUNTA(AZI$12:AZI$42)=0,0.6*AZI$5,IF(AZI29="",0,IF(AZI$6=0,IF(AZI29&gt;=AZI$8,AZI$5,IF(AZI29&lt;AZI$6,0,0.6*AZI$5+0.4*AZI$5*(AZI29-AZI$7)/(AZI$8-AZI$7))),IF(AZI29&lt;=AZI$8,AZI$5,IF(AZI29&gt;AZI$6,0,0.6*AZI$5+0.4*AZI$5*(AZI29-AZI$7)/(AZI$8-AZI$7))))))</f>
      </c>
      <c r="AZK29" s="126">
        <f>IF(AZI29&lt;&gt;"",AZI$5,0)</f>
      </c>
      <c r="AZL29" s="125">
        <f>IF(AZI$6=0,RANK(AZI29,AZI$12:AZI$42,0),RANK(AZI29,AZI$12:AZI$42,1))</f>
      </c>
      <c r="AZM29"/>
      <c r="AZN29" s="126">
        <f>IF(COUNTA(AZM$12:AZM$42)=0,0.6*AZM$5,IF(AZM29="",0,IF(AZM$6=0,IF(AZM29&gt;=AZM$8,AZM$5,IF(AZM29&lt;AZM$6,0,0.6*AZM$5+0.4*AZM$5*(AZM29-AZM$7)/(AZM$8-AZM$7))),IF(AZM29&lt;=AZM$8,AZM$5,IF(AZM29&gt;AZM$6,0,0.6*AZM$5+0.4*AZM$5*(AZM29-AZM$7)/(AZM$8-AZM$7))))))</f>
      </c>
      <c r="AZO29" s="126">
        <f>IF(AZM29&lt;&gt;"",AZM$5,0)</f>
      </c>
      <c r="AZP29" s="125">
        <f>IF(AZM$6=0,RANK(AZM29,AZM$12:AZM$42,0),RANK(AZM29,AZM$12:AZM$42,1))</f>
      </c>
      <c r="AZQ29"/>
      <c r="AZR29" s="126">
        <f>IF(COUNTA(AZQ$12:AZQ$42)=0,0.6*AZQ$5,IF(AZQ29="",0,IF(AZQ$6=0,IF(AZQ29&gt;=AZQ$8,AZQ$5,IF(AZQ29&lt;AZQ$6,0,0.6*AZQ$5+0.4*AZQ$5*(AZQ29-AZQ$7)/(AZQ$8-AZQ$7))),IF(AZQ29&lt;=AZQ$8,AZQ$5,IF(AZQ29&gt;AZQ$6,0,0.6*AZQ$5+0.4*AZQ$5*(AZQ29-AZQ$7)/(AZQ$8-AZQ$7))))))</f>
      </c>
      <c r="AZS29" s="126">
        <f>IF(AZQ29&lt;&gt;"",AZQ$5,0)</f>
      </c>
      <c r="AZT29" s="125">
        <f>IF(AZQ$6=0,RANK(AZQ29,AZQ$12:AZQ$42,0),RANK(AZQ29,AZQ$12:AZQ$42,1))</f>
      </c>
      <c r="AZU29"/>
      <c r="AZV29" s="126">
        <f>IF(COUNTA(AZU$12:AZU$42)=0,0.6*AZU$5,IF(AZU29="",0,IF(AZU$6=0,IF(AZU29&gt;=AZU$8,AZU$5,IF(AZU29&lt;AZU$6,0,0.6*AZU$5+0.4*AZU$5*(AZU29-AZU$7)/(AZU$8-AZU$7))),IF(AZU29&lt;=AZU$8,AZU$5,IF(AZU29&gt;AZU$6,0,0.6*AZU$5+0.4*AZU$5*(AZU29-AZU$7)/(AZU$8-AZU$7))))))</f>
      </c>
      <c r="AZW29" s="126">
        <f>IF(AZU29&lt;&gt;"",AZU$5,0)</f>
      </c>
      <c r="AZX29" s="125">
        <f>IF(AZU$6=0,RANK(AZU29,AZU$12:AZU$42,0),RANK(AZU29,AZU$12:AZU$42,1))</f>
      </c>
      <c r="AZY29"/>
      <c r="AZZ29" s="126">
        <f>IF(COUNTA(AZY$12:AZY$42)=0,0.6*AZY$5,IF(AZY29="",0,IF(AZY$6=0,IF(AZY29&gt;=AZY$8,AZY$5,IF(AZY29&lt;AZY$6,0,0.6*AZY$5+0.4*AZY$5*(AZY29-AZY$7)/(AZY$8-AZY$7))),IF(AZY29&lt;=AZY$8,AZY$5,IF(AZY29&gt;AZY$6,0,0.6*AZY$5+0.4*AZY$5*(AZY29-AZY$7)/(AZY$8-AZY$7))))))</f>
      </c>
      <c r="BAA29" s="126">
        <f>IF(AZY29&lt;&gt;"",AZY$5,0)</f>
      </c>
      <c r="BAB29" s="125">
        <f>IF(AZY$6=0,RANK(AZY29,AZY$12:AZY$42,0),RANK(AZY29,AZY$12:AZY$42,1))</f>
      </c>
      <c r="BAC29"/>
      <c r="BAD29" s="126">
        <f>IF(COUNTA(BAC$12:BAC$42)=0,0.6*BAC$5,IF(BAC29="",0,IF(BAC$6=0,IF(BAC29&gt;=BAC$8,BAC$5,IF(BAC29&lt;BAC$6,0,0.6*BAC$5+0.4*BAC$5*(BAC29-BAC$7)/(BAC$8-BAC$7))),IF(BAC29&lt;=BAC$8,BAC$5,IF(BAC29&gt;BAC$6,0,0.6*BAC$5+0.4*BAC$5*(BAC29-BAC$7)/(BAC$8-BAC$7))))))</f>
      </c>
      <c r="BAE29" s="126">
        <f>IF(BAC29&lt;&gt;"",BAC$5,0)</f>
      </c>
      <c r="BAF29" s="125">
        <f>IF(BAC$6=0,RANK(BAC29,BAC$12:BAC$42,0),RANK(BAC29,BAC$12:BAC$42,1))</f>
      </c>
      <c r="BAG29"/>
      <c r="BAH29" s="126">
        <f>IF(COUNTA(BAG$12:BAG$42)=0,0.6*BAG$5,IF(BAG29="",0,IF(BAG$6=0,IF(BAG29&gt;=BAG$8,BAG$5,IF(BAG29&lt;BAG$6,0,0.6*BAG$5+0.4*BAG$5*(BAG29-BAG$7)/(BAG$8-BAG$7))),IF(BAG29&lt;=BAG$8,BAG$5,IF(BAG29&gt;BAG$6,0,0.6*BAG$5+0.4*BAG$5*(BAG29-BAG$7)/(BAG$8-BAG$7))))))</f>
      </c>
      <c r="BAI29" s="126">
        <f>IF(BAG29&lt;&gt;"",BAG$5,0)</f>
      </c>
      <c r="BAJ29" s="125">
        <f>IF(BAG$6=0,RANK(BAG29,BAG$12:BAG$42,0),RANK(BAG29,BAG$12:BAG$42,1))</f>
      </c>
      <c r="BAK29"/>
      <c r="BAL29" s="126">
        <f>IF(COUNTA(BAK$12:BAK$42)=0,0.6*BAK$5,IF(BAK29="",0,IF(BAK$6=0,IF(BAK29&gt;=BAK$8,BAK$5,IF(BAK29&lt;BAK$6,0,0.6*BAK$5+0.4*BAK$5*(BAK29-BAK$7)/(BAK$8-BAK$7))),IF(BAK29&lt;=BAK$8,BAK$5,IF(BAK29&gt;BAK$6,0,0.6*BAK$5+0.4*BAK$5*(BAK29-BAK$7)/(BAK$8-BAK$7))))))</f>
      </c>
      <c r="BAM29" s="126">
        <f>IF(BAK29&lt;&gt;"",BAK$5,0)</f>
      </c>
      <c r="BAN29" s="125">
        <f>IF(BAK$6=0,RANK(BAK29,BAK$12:BAK$42,0),RANK(BAK29,BAK$12:BAK$42,1))</f>
      </c>
      <c r="BAO29"/>
      <c r="BAP29" s="126">
        <f>IF(COUNTA(BAO$12:BAO$42)=0,0.6*BAO$5,IF(BAO29="",0,IF(BAO$6=0,IF(BAO29&gt;=BAO$8,BAO$5,IF(BAO29&lt;BAO$6,0,0.6*BAO$5+0.4*BAO$5*(BAO29-BAO$7)/(BAO$8-BAO$7))),IF(BAO29&lt;=BAO$8,BAO$5,IF(BAO29&gt;BAO$6,0,0.6*BAO$5+0.4*BAO$5*(BAO29-BAO$7)/(BAO$8-BAO$7))))))</f>
      </c>
      <c r="BAQ29" s="126">
        <f>IF(BAO29&lt;&gt;"",BAO$5,0)</f>
      </c>
      <c r="BAR29" s="125">
        <f>IF(BAO$6=0,RANK(BAO29,BAO$12:BAO$42,0),RANK(BAO29,BAO$12:BAO$42,1))</f>
      </c>
      <c r="BAS29"/>
      <c r="BAT29" s="126">
        <f>IF(COUNTA(BAS$12:BAS$42)=0,0.6*BAS$5,IF(BAS29="",0,IF(BAS$6=0,IF(BAS29&gt;=BAS$8,BAS$5,IF(BAS29&lt;BAS$6,0,0.6*BAS$5+0.4*BAS$5*(BAS29-BAS$7)/(BAS$8-BAS$7))),IF(BAS29&lt;=BAS$8,BAS$5,IF(BAS29&gt;BAS$6,0,0.6*BAS$5+0.4*BAS$5*(BAS29-BAS$7)/(BAS$8-BAS$7))))))</f>
      </c>
      <c r="BAU29" s="126">
        <f>IF(BAS29&lt;&gt;"",BAS$5,0)</f>
      </c>
      <c r="BAV29" s="125">
        <f>IF(BAS$6=0,RANK(BAS29,BAS$12:BAS$42,0),RANK(BAS29,BAS$12:BAS$42,1))</f>
      </c>
      <c r="BAW29"/>
      <c r="BAX29" s="126">
        <f>IF(COUNTA(BAW$12:BAW$42)=0,0.6*BAW$5,IF(BAW29="",0,IF(BAW$6=0,IF(BAW29&gt;=BAW$8,BAW$5,IF(BAW29&lt;BAW$6,0,0.6*BAW$5+0.4*BAW$5*(BAW29-BAW$7)/(BAW$8-BAW$7))),IF(BAW29&lt;=BAW$8,BAW$5,IF(BAW29&gt;BAW$6,0,0.6*BAW$5+0.4*BAW$5*(BAW29-BAW$7)/(BAW$8-BAW$7))))))</f>
      </c>
      <c r="BAY29" s="126">
        <f>IF(BAW29&lt;&gt;"",BAW$5,0)</f>
      </c>
      <c r="BAZ29" s="125">
        <f>IF(BAW$6=0,RANK(BAW29,BAW$12:BAW$42,0),RANK(BAW29,BAW$12:BAW$42,1))</f>
      </c>
      <c r="BBA29"/>
      <c r="BBB29" s="126">
        <f>IF(COUNTA(BBA$12:BBA$42)=0,0.6*BBA$5,IF(BBA29="",0,IF(BBA$6=0,IF(BBA29&gt;=BBA$8,BBA$5,IF(BBA29&lt;BBA$6,0,0.6*BBA$5+0.4*BBA$5*(BBA29-BBA$7)/(BBA$8-BBA$7))),IF(BBA29&lt;=BBA$8,BBA$5,IF(BBA29&gt;BBA$6,0,0.6*BBA$5+0.4*BBA$5*(BBA29-BBA$7)/(BBA$8-BBA$7))))))</f>
      </c>
      <c r="BBC29" s="126">
        <f>IF(BBA29&lt;&gt;"",BBA$5,0)</f>
      </c>
      <c r="BBD29" s="125">
        <f>IF(BBA$6=0,RANK(BBA29,BBA$12:BBA$42,0),RANK(BBA29,BBA$12:BBA$42,1))</f>
      </c>
      <c r="BBE29"/>
      <c r="BBF29" s="126">
        <f>IF(COUNTA(BBE$12:BBE$42)=0,0.6*BBE$5,IF(BBE29="",0,IF(BBE$6=0,IF(BBE29&gt;=BBE$8,BBE$5,IF(BBE29&lt;BBE$6,0,0.6*BBE$5+0.4*BBE$5*(BBE29-BBE$7)/(BBE$8-BBE$7))),IF(BBE29&lt;=BBE$8,BBE$5,IF(BBE29&gt;BBE$6,0,0.6*BBE$5+0.4*BBE$5*(BBE29-BBE$7)/(BBE$8-BBE$7))))))</f>
      </c>
      <c r="BBG29" s="126">
        <f>IF(BBE29&lt;&gt;"",BBE$5,0)</f>
      </c>
      <c r="BBH29" s="125">
        <f>IF(BBE$6=0,RANK(BBE29,BBE$12:BBE$42,0),RANK(BBE29,BBE$12:BBE$42,1))</f>
      </c>
      <c r="BBI29"/>
      <c r="BBJ29" s="126">
        <f>IF(COUNTA(BBI$12:BBI$42)=0,0.6*BBI$5,IF(BBI29="",0,IF(BBI$6=0,IF(BBI29&gt;=BBI$8,BBI$5,IF(BBI29&lt;BBI$6,0,0.6*BBI$5+0.4*BBI$5*(BBI29-BBI$7)/(BBI$8-BBI$7))),IF(BBI29&lt;=BBI$8,BBI$5,IF(BBI29&gt;BBI$6,0,0.6*BBI$5+0.4*BBI$5*(BBI29-BBI$7)/(BBI$8-BBI$7))))))</f>
      </c>
      <c r="BBK29" s="126">
        <f>IF(BBI29&lt;&gt;"",BBI$5,0)</f>
      </c>
      <c r="BBL29" s="125">
        <f>IF(BBI$6=0,RANK(BBI29,BBI$12:BBI$42,0),RANK(BBI29,BBI$12:BBI$42,1))</f>
      </c>
      <c r="BBM29" s="126">
        <v>97.78</v>
      </c>
      <c r="BBN29" s="126">
        <f>IF(COUNTA(BBM$12:BBM$42)=0,0.6*BBM$5,IF(BBM29="",0,IF(BBM$6=0,IF(BBM29&gt;=BBM$8,BBM$5,IF(BBM29&lt;BBM$6,0,0.6*BBM$5+0.4*BBM$5*(BBM29-BBM$7)/(BBM$8-BBM$7))),IF(BBM29&lt;=BBM$8,BBM$5,IF(BBM29&gt;BBM$6,0,0.6*BBM$5+0.4*BBM$5*(BBM29-BBM$7)/(BBM$8-BBM$7))))))</f>
      </c>
      <c r="BBO29" s="126">
        <f>IF(BBM29&lt;&gt;"",BBM$5,0)</f>
      </c>
      <c r="BBP29" s="125">
        <f>IF(BBM$6=0,RANK(BBM29,BBM$12:BBM$42,0),RANK(BBM29,BBM$12:BBM$42,1))</f>
      </c>
      <c r="BBQ29" s="126">
        <v>100</v>
      </c>
      <c r="BBR29" s="126">
        <f>IF(COUNTA(BBQ$12:BBQ$42)=0,0.6*BBQ$5,IF(BBQ29="",0,IF(BBQ$6=0,IF(BBQ29&gt;=BBQ$8,BBQ$5,IF(BBQ29&lt;BBQ$6,0,0.6*BBQ$5+0.4*BBQ$5*(BBQ29-BBQ$7)/(BBQ$8-BBQ$7))),IF(BBQ29&lt;=BBQ$8,BBQ$5,IF(BBQ29&gt;BBQ$6,0,0.6*BBQ$5+0.4*BBQ$5*(BBQ29-BBQ$7)/(BBQ$8-BBQ$7))))))</f>
      </c>
      <c r="BBS29" s="126">
        <f>IF(BBQ29&lt;&gt;"",BBQ$5,0)</f>
      </c>
      <c r="BBT29" s="125">
        <f>IF(BBQ$6=0,RANK(BBQ29,BBQ$12:BBQ$42,0),RANK(BBQ29,BBQ$12:BBQ$42,1))</f>
      </c>
      <c r="BBU29" s="126">
        <v>2.19</v>
      </c>
      <c r="BBV29" s="126">
        <f>IF(COUNTA(BBU$12:BBU$42)=0,0.6*BBU$5,IF(BBU29="",0,IF(BBU$6=0,IF(BBU29&gt;=BBU$8,BBU$5,IF(BBU29&lt;BBU$6,0,0.6*BBU$5+0.4*BBU$5*(BBU29-BBU$7)/(BBU$8-BBU$7))),IF(BBU29&lt;=BBU$8,BBU$5,IF(BBU29&gt;BBU$6,0,0.6*BBU$5+0.4*BBU$5*(BBU29-BBU$7)/(BBU$8-BBU$7))))))</f>
      </c>
      <c r="BBW29" s="126">
        <f>IF(BBU29&lt;&gt;"",BBU$5,0)</f>
      </c>
      <c r="BBX29" s="125">
        <f>IF(BBU$6=0,RANK(BBU29,BBU$12:BBU$42,0),RANK(BBU29,BBU$12:BBU$42,1))</f>
      </c>
      <c r="BBY29" s="126">
        <v>97.48</v>
      </c>
      <c r="BBZ29" s="126">
        <f>IF(COUNTA(BBY$12:BBY$42)=0,0.6*BBY$5,IF(BBY29="",0,IF(BBY$6=0,IF(BBY29&gt;=BBY$8,BBY$5,IF(BBY29&lt;BBY$6,0,0.6*BBY$5+0.4*BBY$5*(BBY29-BBY$7)/(BBY$8-BBY$7))),IF(BBY29&lt;=BBY$8,BBY$5,IF(BBY29&gt;BBY$6,0,0.6*BBY$5+0.4*BBY$5*(BBY29-BBY$7)/(BBY$8-BBY$7))))))</f>
      </c>
      <c r="BCA29" s="126">
        <f>IF(BBY29&lt;&gt;"",BBY$5,0)</f>
      </c>
      <c r="BCB29" s="125">
        <f>IF(BBY$6=0,RANK(BBY29,BBY$12:BBY$42,0),RANK(BBY29,BBY$12:BBY$42,1))</f>
      </c>
      <c r="BCC29" s="126">
        <v>100</v>
      </c>
      <c r="BCD29" s="126">
        <f>IF(COUNTA(BCC$12:BCC$42)=0,0.6*BCC$5,IF(BCC29="",0,IF(BCC$6=0,IF(BCC29&gt;=BCC$8,BCC$5,IF(BCC29&lt;BCC$6,0,0.6*BCC$5+0.4*BCC$5*(BCC29-BCC$7)/(BCC$8-BCC$7))),IF(BCC29&lt;=BCC$8,BCC$5,IF(BCC29&gt;BCC$6,0,0.6*BCC$5+0.4*BCC$5*(BCC29-BCC$7)/(BCC$8-BCC$7))))))</f>
      </c>
      <c r="BCE29" s="126">
        <f>IF(BCC29&lt;&gt;"",BCC$5,0)</f>
      </c>
      <c r="BCF29" s="125">
        <f>IF(BCC$6=0,RANK(BCC29,BCC$12:BCC$42,0),RANK(BCC29,BCC$12:BCC$42,1))</f>
      </c>
      <c r="BCG29" s="126">
        <v>2.53</v>
      </c>
      <c r="BCH29" s="126">
        <f>IF(COUNTA(BCG$12:BCG$42)=0,0.6*BCG$5,IF(BCG29="",0,IF(BCG$6=0,IF(BCG29&gt;=BCG$8,BCG$5,IF(BCG29&lt;BCG$6,0,0.6*BCG$5+0.4*BCG$5*(BCG29-BCG$7)/(BCG$8-BCG$7))),IF(BCG29&lt;=BCG$8,BCG$5,IF(BCG29&gt;BCG$6,0,0.6*BCG$5+0.4*BCG$5*(BCG29-BCG$7)/(BCG$8-BCG$7))))))</f>
      </c>
      <c r="BCI29" s="126">
        <f>IF(BCG29&lt;&gt;"",BCG$5,0)</f>
      </c>
      <c r="BCJ29" s="125">
        <f>IF(BCG$6=0,RANK(BCG29,BCG$12:BCG$42,0),RANK(BCG29,BCG$12:BCG$42,1))</f>
      </c>
      <c r="BCK29" s="126">
        <v>100</v>
      </c>
      <c r="BCL29" s="126">
        <f>IF(COUNTA(BCK$12:BCK$42)=0,0.6*BCK$5,IF(BCK29="",0,IF(BCK$6=0,IF(BCK29&gt;=BCK$8,BCK$5,IF(BCK29&lt;BCK$6,0,0.6*BCK$5+0.4*BCK$5*(BCK29-BCK$7)/(BCK$8-BCK$7))),IF(BCK29&lt;=BCK$8,BCK$5,IF(BCK29&gt;BCK$6,0,0.6*BCK$5+0.4*BCK$5*(BCK29-BCK$7)/(BCK$8-BCK$7))))))</f>
      </c>
      <c r="BCM29" s="126">
        <f>IF(BCK29&lt;&gt;"",BCK$5,0)</f>
      </c>
      <c r="BCN29" s="125">
        <f>IF(BCK$6=0,RANK(BCK29,BCK$12:BCK$42,0),RANK(BCK29,BCK$12:BCK$42,1))</f>
      </c>
      <c r="BCO29" s="126">
        <v>0.47</v>
      </c>
      <c r="BCP29" s="126">
        <f>IF(COUNTA(BCO$12:BCO$42)=0,0.6*BCO$5,IF(BCO29="",0,IF(BCO$6=0,IF(BCO29&gt;=BCO$8,BCO$5,IF(BCO29&lt;BCO$6,0,0.6*BCO$5+0.4*BCO$5*(BCO29-BCO$7)/(BCO$8-BCO$7))),IF(BCO29&lt;=BCO$8,BCO$5,IF(BCO29&gt;BCO$6,0,0.6*BCO$5+0.4*BCO$5*(BCO29-BCO$7)/(BCO$8-BCO$7))))))</f>
      </c>
      <c r="BCQ29" s="126">
        <f>IF(BCO29&lt;&gt;"",BCO$5,0)</f>
      </c>
      <c r="BCR29" s="125">
        <f>IF(BCO$6=0,RANK(BCO29,BCO$12:BCO$42,0),RANK(BCO29,BCO$12:BCO$42,1))</f>
      </c>
      <c r="BCS29" s="126">
        <v>0</v>
      </c>
      <c r="BCT29" s="126">
        <f>IF(COUNTA(BCS$12:BCS$42)=0,0.6*BCS$5,IF(BCS29="",0,IF(BCS$6=0,IF(BCS29&gt;=BCS$8,BCS$5,IF(BCS29&lt;BCS$6,0,0.6*BCS$5+0.4*BCS$5*(BCS29-BCS$7)/(BCS$8-BCS$7))),IF(BCS29&lt;=BCS$8,BCS$5,IF(BCS29&gt;BCS$6,0,0.6*BCS$5+0.4*BCS$5*(BCS29-BCS$7)/(BCS$8-BCS$7))))))</f>
      </c>
      <c r="BCU29" s="126">
        <f>IF(BCS29&lt;&gt;"",BCS$5,0)</f>
      </c>
      <c r="BCV29" s="125">
        <f>IF(BCS$6=0,RANK(BCS29,BCS$12:BCS$42,0),RANK(BCS29,BCS$12:BCS$42,1))</f>
      </c>
      <c r="BCW29" s="126">
        <v>23.48</v>
      </c>
      <c r="BCX29" s="126">
        <f>IF(COUNTA(BCW$12:BCW$42)=0,0.6*BCW$5,IF(BCW29="",0,IF(BCW$6=0,IF(BCW29&gt;=BCW$8,BCW$5,IF(BCW29&lt;BCW$6,0,0.6*BCW$5+0.4*BCW$5*(BCW29-BCW$7)/(BCW$8-BCW$7))),IF(BCW29&lt;=BCW$8,BCW$5,IF(BCW29&gt;BCW$6,0,0.6*BCW$5+0.4*BCW$5*(BCW29-BCW$7)/(BCW$8-BCW$7))))))</f>
      </c>
      <c r="BCY29" s="126">
        <f>IF(BCW29&lt;&gt;"",BCW$5,0)</f>
      </c>
      <c r="BCZ29" s="125">
        <f>IF(BCW$6=0,RANK(BCW29,BCW$12:BCW$42,0),RANK(BCW29,BCW$12:BCW$42,1))</f>
      </c>
      <c r="BDA29" s="126">
        <v>5.82</v>
      </c>
      <c r="BDB29" s="126">
        <f>IF(COUNTA(BDA$12:BDA$42)=0,0.6*BDA$5,IF(BDA29="",0,IF(BDA$6=0,IF(BDA29&gt;=BDA$8,BDA$5,IF(BDA29&lt;BDA$6,0,0.6*BDA$5+0.4*BDA$5*(BDA29-BDA$7)/(BDA$8-BDA$7))),IF(BDA29&lt;=BDA$8,BDA$5,IF(BDA29&gt;BDA$6,0,0.6*BDA$5+0.4*BDA$5*(BDA29-BDA$7)/(BDA$8-BDA$7))))))</f>
      </c>
      <c r="BDC29" s="126">
        <f>IF(BDA29&lt;&gt;"",BDA$5,0)</f>
      </c>
      <c r="BDD29" s="125">
        <f>IF(BDA$6=0,RANK(BDA29,BDA$12:BDA$42,0),RANK(BDA29,BDA$12:BDA$42,1))</f>
      </c>
      <c r="BDE29" s="126">
        <v>98.06</v>
      </c>
      <c r="BDF29" s="126">
        <f>IF(COUNTA(BDE$12:BDE$42)=0,0.6*BDE$5,IF(BDE29="",0,IF(BDE$6=0,IF(BDE29&gt;=BDE$8,BDE$5,IF(BDE29&lt;BDE$6,0,0.6*BDE$5+0.4*BDE$5*(BDE29-BDE$7)/(BDE$8-BDE$7))),IF(BDE29&lt;=BDE$8,BDE$5,IF(BDE29&gt;BDE$6,0,0.6*BDE$5+0.4*BDE$5*(BDE29-BDE$7)/(BDE$8-BDE$7))))))</f>
      </c>
      <c r="BDG29" s="126">
        <f>IF(BDE29&lt;&gt;"",BDE$5,0)</f>
      </c>
      <c r="BDH29" s="125">
        <f>IF(BDE$6=0,RANK(BDE29,BDE$12:BDE$42,0),RANK(BDE29,BDE$12:BDE$42,1))</f>
      </c>
      <c r="BDI29"/>
      <c r="BDJ29" s="126">
        <f>IF(COUNTA(BDI$12:BDI$42)=0,0.6*BDI$5,IF(BDI29="",0,IF(BDI$6=0,IF(BDI29&gt;=BDI$8,BDI$5,IF(BDI29&lt;BDI$6,0,0.6*BDI$5+0.4*BDI$5*(BDI29-BDI$7)/(BDI$8-BDI$7))),IF(BDI29&lt;=BDI$8,BDI$5,IF(BDI29&gt;BDI$6,0,0.6*BDI$5+0.4*BDI$5*(BDI29-BDI$7)/(BDI$8-BDI$7))))))</f>
      </c>
      <c r="BDK29" s="126">
        <f>IF(BDI29&lt;&gt;"",BDI$5,0)</f>
      </c>
      <c r="BDL29" s="125">
        <f>IF(BDI$6=0,RANK(BDI29,BDI$12:BDI$42,0),RANK(BDI29,BDI$12:BDI$42,1))</f>
      </c>
      <c r="BDM29"/>
      <c r="BDN29" s="126">
        <f>IF(COUNTA(BDM$12:BDM$42)=0,0.6*BDM$5,IF(BDM29="",0,IF(BDM$6=0,IF(BDM29&gt;=BDM$8,BDM$5,IF(BDM29&lt;BDM$6,0,0.6*BDM$5+0.4*BDM$5*(BDM29-BDM$7)/(BDM$8-BDM$7))),IF(BDM29&lt;=BDM$8,BDM$5,IF(BDM29&gt;BDM$6,0,0.6*BDM$5+0.4*BDM$5*(BDM29-BDM$7)/(BDM$8-BDM$7))))))</f>
      </c>
      <c r="BDO29" s="126">
        <f>IF(BDM29&lt;&gt;"",BDM$5,0)</f>
      </c>
      <c r="BDP29" s="125">
        <f>IF(BDM$6=0,RANK(BDM29,BDM$12:BDM$42,0),RANK(BDM29,BDM$12:BDM$42,1))</f>
      </c>
      <c r="BDQ29"/>
      <c r="BDR29" s="126">
        <f>IF(COUNTA(BDQ$12:BDQ$42)=0,0.6*BDQ$5,IF(BDQ29="",0,IF(BDQ$6=0,IF(BDQ29&gt;=BDQ$8,BDQ$5,IF(BDQ29&lt;BDQ$6,0,0.6*BDQ$5+0.4*BDQ$5*(BDQ29-BDQ$7)/(BDQ$8-BDQ$7))),IF(BDQ29&lt;=BDQ$8,BDQ$5,IF(BDQ29&gt;BDQ$6,0,0.6*BDQ$5+0.4*BDQ$5*(BDQ29-BDQ$7)/(BDQ$8-BDQ$7))))))</f>
      </c>
      <c r="BDS29" s="126">
        <f>IF(BDQ29&lt;&gt;"",BDQ$5,0)</f>
      </c>
      <c r="BDT29" s="125">
        <f>IF(BDQ$6=0,RANK(BDQ29,BDQ$12:BDQ$42,0),RANK(BDQ29,BDQ$12:BDQ$42,1))</f>
      </c>
      <c r="BDU29"/>
      <c r="BDV29" s="126">
        <f>IF(COUNTA(BDU$12:BDU$42)=0,0.6*BDU$5,IF(BDU29="",0,IF(BDU$6=0,IF(BDU29&gt;=BDU$8,BDU$5,IF(BDU29&lt;BDU$6,0,0.6*BDU$5+0.4*BDU$5*(BDU29-BDU$7)/(BDU$8-BDU$7))),IF(BDU29&lt;=BDU$8,BDU$5,IF(BDU29&gt;BDU$6,0,0.6*BDU$5+0.4*BDU$5*(BDU29-BDU$7)/(BDU$8-BDU$7))))))</f>
      </c>
      <c r="BDW29" s="126">
        <f>IF(BDU29&lt;&gt;"",BDU$5,0)</f>
      </c>
      <c r="BDX29" s="125">
        <f>IF(BDU$6=0,RANK(BDU29,BDU$12:BDU$42,0),RANK(BDU29,BDU$12:BDU$42,1))</f>
      </c>
      <c r="BDY29" s="126">
        <v>99.08</v>
      </c>
      <c r="BDZ29" s="126">
        <f>IF(COUNTA(BDY$12:BDY$42)=0,0.6*BDY$5,IF(BDY29="",0,IF(BDY$6=0,IF(BDY29&gt;=BDY$8,BDY$5,IF(BDY29&lt;BDY$6,0,0.6*BDY$5+0.4*BDY$5*(BDY29-BDY$7)/(BDY$8-BDY$7))),IF(BDY29&lt;=BDY$8,BDY$5,IF(BDY29&gt;BDY$6,0,0.6*BDY$5+0.4*BDY$5*(BDY29-BDY$7)/(BDY$8-BDY$7))))))</f>
      </c>
      <c r="BEA29" s="126">
        <f>IF(BDY29&lt;&gt;"",BDY$5,0)</f>
      </c>
      <c r="BEB29" s="125">
        <f>IF(BDY$6=0,RANK(BDY29,BDY$12:BDY$42,0),RANK(BDY29,BDY$12:BDY$42,1))</f>
      </c>
      <c r="BEC29" s="126">
        <v>100</v>
      </c>
      <c r="BED29" s="126">
        <f>IF(COUNTA(BEC$12:BEC$42)=0,0.6*BEC$5,IF(BEC29="",0,IF(BEC$6=0,IF(BEC29&gt;=BEC$8,BEC$5,IF(BEC29&lt;BEC$6,0,0.6*BEC$5+0.4*BEC$5*(BEC29-BEC$7)/(BEC$8-BEC$7))),IF(BEC29&lt;=BEC$8,BEC$5,IF(BEC29&gt;BEC$6,0,0.6*BEC$5+0.4*BEC$5*(BEC29-BEC$7)/(BEC$8-BEC$7))))))</f>
      </c>
      <c r="BEE29" s="126">
        <f>IF(BEC29&lt;&gt;"",BEC$5,0)</f>
      </c>
      <c r="BEF29" s="125">
        <f>IF(BEC$6=0,RANK(BEC29,BEC$12:BEC$42,0),RANK(BEC29,BEC$12:BEC$42,1))</f>
      </c>
      <c r="BEG29" s="126">
        <v>2.21</v>
      </c>
      <c r="BEH29" s="126">
        <f>IF(COUNTA(BEG$12:BEG$42)=0,0.6*BEG$5,IF(BEG29="",0,IF(BEG$6=0,IF(BEG29&gt;=BEG$8,BEG$5,IF(BEG29&lt;BEG$6,0,0.6*BEG$5+0.4*BEG$5*(BEG29-BEG$7)/(BEG$8-BEG$7))),IF(BEG29&lt;=BEG$8,BEG$5,IF(BEG29&gt;BEG$6,0,0.6*BEG$5+0.4*BEG$5*(BEG29-BEG$7)/(BEG$8-BEG$7))))))</f>
      </c>
      <c r="BEI29" s="126">
        <f>IF(BEG29&lt;&gt;"",BEG$5,0)</f>
      </c>
      <c r="BEJ29" s="125">
        <f>IF(BEG$6=0,RANK(BEG29,BEG$12:BEG$42,0),RANK(BEG29,BEG$12:BEG$42,1))</f>
      </c>
      <c r="BEK29" s="126">
        <v>99.5</v>
      </c>
      <c r="BEL29" s="126">
        <f>IF(COUNTA(BEK$12:BEK$42)=0,0.6*BEK$5,IF(BEK29="",0,IF(BEK$6=0,IF(BEK29&gt;=BEK$8,BEK$5,IF(BEK29&lt;BEK$6,0,0.6*BEK$5+0.4*BEK$5*(BEK29-BEK$7)/(BEK$8-BEK$7))),IF(BEK29&lt;=BEK$8,BEK$5,IF(BEK29&gt;BEK$6,0,0.6*BEK$5+0.4*BEK$5*(BEK29-BEK$7)/(BEK$8-BEK$7))))))</f>
      </c>
      <c r="BEM29" s="126">
        <f>IF(BEK29&lt;&gt;"",BEK$5,0)</f>
      </c>
      <c r="BEN29" s="125">
        <f>IF(BEK$6=0,RANK(BEK29,BEK$12:BEK$42,0),RANK(BEK29,BEK$12:BEK$42,1))</f>
      </c>
      <c r="BEO29" s="126">
        <v>100</v>
      </c>
      <c r="BEP29" s="126">
        <f>IF(COUNTA(BEO$12:BEO$42)=0,0.6*BEO$5,IF(BEO29="",0,IF(BEO$6=0,IF(BEO29&gt;=BEO$8,BEO$5,IF(BEO29&lt;BEO$6,0,0.6*BEO$5+0.4*BEO$5*(BEO29-BEO$7)/(BEO$8-BEO$7))),IF(BEO29&lt;=BEO$8,BEO$5,IF(BEO29&gt;BEO$6,0,0.6*BEO$5+0.4*BEO$5*(BEO29-BEO$7)/(BEO$8-BEO$7))))))</f>
      </c>
      <c r="BEQ29" s="126">
        <f>IF(BEO29&lt;&gt;"",BEO$5,0)</f>
      </c>
      <c r="BER29" s="125">
        <f>IF(BEO$6=0,RANK(BEO29,BEO$12:BEO$42,0),RANK(BEO29,BEO$12:BEO$42,1))</f>
      </c>
      <c r="BES29" s="126">
        <v>2.2</v>
      </c>
      <c r="BET29" s="126">
        <f>IF(COUNTA(BES$12:BES$42)=0,0.6*BES$5,IF(BES29="",0,IF(BES$6=0,IF(BES29&gt;=BES$8,BES$5,IF(BES29&lt;BES$6,0,0.6*BES$5+0.4*BES$5*(BES29-BES$7)/(BES$8-BES$7))),IF(BES29&lt;=BES$8,BES$5,IF(BES29&gt;BES$6,0,0.6*BES$5+0.4*BES$5*(BES29-BES$7)/(BES$8-BES$7))))))</f>
      </c>
      <c r="BEU29" s="126">
        <f>IF(BES29&lt;&gt;"",BES$5,0)</f>
      </c>
      <c r="BEV29" s="125">
        <f>IF(BES$6=0,RANK(BES29,BES$12:BES$42,0),RANK(BES29,BES$12:BES$42,1))</f>
      </c>
      <c r="BEW29" s="126">
        <v>100</v>
      </c>
      <c r="BEX29" s="126">
        <f>IF(COUNTA(BEW$12:BEW$42)=0,0.6*BEW$5,IF(BEW29="",0,IF(BEW$6=0,IF(BEW29&gt;=BEW$8,BEW$5,IF(BEW29&lt;BEW$6,0,0.6*BEW$5+0.4*BEW$5*(BEW29-BEW$7)/(BEW$8-BEW$7))),IF(BEW29&lt;=BEW$8,BEW$5,IF(BEW29&gt;BEW$6,0,0.6*BEW$5+0.4*BEW$5*(BEW29-BEW$7)/(BEW$8-BEW$7))))))</f>
      </c>
      <c r="BEY29" s="126">
        <f>IF(BEW29&lt;&gt;"",BEW$5,0)</f>
      </c>
      <c r="BEZ29" s="125">
        <f>IF(BEW$6=0,RANK(BEW29,BEW$12:BEW$42,0),RANK(BEW29,BEW$12:BEW$42,1))</f>
      </c>
      <c r="BFA29" s="126">
        <v>0.37</v>
      </c>
      <c r="BFB29" s="126">
        <f>IF(COUNTA(BFA$12:BFA$42)=0,0.6*BFA$5,IF(BFA29="",0,IF(BFA$6=0,IF(BFA29&gt;=BFA$8,BFA$5,IF(BFA29&lt;BFA$6,0,0.6*BFA$5+0.4*BFA$5*(BFA29-BFA$7)/(BFA$8-BFA$7))),IF(BFA29&lt;=BFA$8,BFA$5,IF(BFA29&gt;BFA$6,0,0.6*BFA$5+0.4*BFA$5*(BFA29-BFA$7)/(BFA$8-BFA$7))))))</f>
      </c>
      <c r="BFC29" s="126">
        <f>IF(BFA29&lt;&gt;"",BFA$5,0)</f>
      </c>
      <c r="BFD29" s="125">
        <f>IF(BFA$6=0,RANK(BFA29,BFA$12:BFA$42,0),RANK(BFA29,BFA$12:BFA$42,1))</f>
      </c>
      <c r="BFE29" s="126">
        <v>0</v>
      </c>
      <c r="BFF29" s="126">
        <f>IF(COUNTA(BFE$12:BFE$42)=0,0.6*BFE$5,IF(BFE29="",0,IF(BFE$6=0,IF(BFE29&gt;=BFE$8,BFE$5,IF(BFE29&lt;BFE$6,0,0.6*BFE$5+0.4*BFE$5*(BFE29-BFE$7)/(BFE$8-BFE$7))),IF(BFE29&lt;=BFE$8,BFE$5,IF(BFE29&gt;BFE$6,0,0.6*BFE$5+0.4*BFE$5*(BFE29-BFE$7)/(BFE$8-BFE$7))))))</f>
      </c>
      <c r="BFG29" s="126">
        <f>IF(BFE29&lt;&gt;"",BFE$5,0)</f>
      </c>
      <c r="BFH29" s="125">
        <f>IF(BFE$6=0,RANK(BFE29,BFE$12:BFE$42,0),RANK(BFE29,BFE$12:BFE$42,1))</f>
      </c>
      <c r="BFI29" s="126">
        <v>34.87</v>
      </c>
      <c r="BFJ29" s="126">
        <f>IF(COUNTA(BFI$12:BFI$42)=0,0.6*BFI$5,IF(BFI29="",0,IF(BFI$6=0,IF(BFI29&gt;=BFI$8,BFI$5,IF(BFI29&lt;BFI$6,0,0.6*BFI$5+0.4*BFI$5*(BFI29-BFI$7)/(BFI$8-BFI$7))),IF(BFI29&lt;=BFI$8,BFI$5,IF(BFI29&gt;BFI$6,0,0.6*BFI$5+0.4*BFI$5*(BFI29-BFI$7)/(BFI$8-BFI$7))))))</f>
      </c>
      <c r="BFK29" s="126">
        <f>IF(BFI29&lt;&gt;"",BFI$5,0)</f>
      </c>
      <c r="BFL29" s="125">
        <f>IF(BFI$6=0,RANK(BFI29,BFI$12:BFI$42,0),RANK(BFI29,BFI$12:BFI$42,1))</f>
      </c>
      <c r="BFM29" s="126">
        <v>4.81</v>
      </c>
      <c r="BFN29" s="126">
        <f>IF(COUNTA(BFM$12:BFM$42)=0,0.6*BFM$5,IF(BFM29="",0,IF(BFM$6=0,IF(BFM29&gt;=BFM$8,BFM$5,IF(BFM29&lt;BFM$6,0,0.6*BFM$5+0.4*BFM$5*(BFM29-BFM$7)/(BFM$8-BFM$7))),IF(BFM29&lt;=BFM$8,BFM$5,IF(BFM29&gt;BFM$6,0,0.6*BFM$5+0.4*BFM$5*(BFM29-BFM$7)/(BFM$8-BFM$7))))))</f>
      </c>
      <c r="BFO29" s="126">
        <f>IF(BFM29&lt;&gt;"",BFM$5,0)</f>
      </c>
      <c r="BFP29" s="125">
        <f>IF(BFM$6=0,RANK(BFM29,BFM$12:BFM$42,0),RANK(BFM29,BFM$12:BFM$42,1))</f>
      </c>
      <c r="BFQ29" s="126">
        <v>0.28</v>
      </c>
      <c r="BFR29" s="126">
        <f>IF(COUNTA(BFQ$12:BFQ$42)=0,0.6*BFQ$5,IF(BFQ29="",0,IF(BFQ$6=0,IF(BFQ29&gt;=BFQ$8,BFQ$5,IF(BFQ29&lt;BFQ$6,0,0.6*BFQ$5+0.4*BFQ$5*(BFQ29-BFQ$7)/(BFQ$8-BFQ$7))),IF(BFQ29&lt;=BFQ$8,BFQ$5,IF(BFQ29&gt;BFQ$6,0,0.6*BFQ$5+0.4*BFQ$5*(BFQ29-BFQ$7)/(BFQ$8-BFQ$7))))))</f>
      </c>
      <c r="BFS29" s="126">
        <f>IF(BFQ29&lt;&gt;"",BFQ$5,0)</f>
      </c>
      <c r="BFT29" s="125">
        <f>IF(BFQ$6=0,RANK(BFQ29,BFQ$12:BFQ$42,0),RANK(BFQ29,BFQ$12:BFQ$42,1))</f>
      </c>
      <c r="BFU29" s="126">
        <v>97.48</v>
      </c>
      <c r="BFV29" s="126">
        <f>IF(COUNTA(BFU$12:BFU$42)=0,0.6*BFU$5,IF(BFU29="",0,IF(BFU$6=0,IF(BFU29&gt;=BFU$8,BFU$5,IF(BFU29&lt;BFU$6,0,0.6*BFU$5+0.4*BFU$5*(BFU29-BFU$7)/(BFU$8-BFU$7))),IF(BFU29&lt;=BFU$8,BFU$5,IF(BFU29&gt;BFU$6,0,0.6*BFU$5+0.4*BFU$5*(BFU29-BFU$7)/(BFU$8-BFU$7))))))</f>
      </c>
      <c r="BFW29" s="126">
        <f>IF(BFU29&lt;&gt;"",BFU$5,0)</f>
      </c>
      <c r="BFX29" s="125">
        <f>IF(BFU$6=0,RANK(BFU29,BFU$12:BFU$42,0),RANK(BFU29,BFU$12:BFU$42,1))</f>
      </c>
      <c r="BFY29"/>
      <c r="BFZ29" s="126">
        <f>IF(COUNTA(BFY$12:BFY$42)=0,0.6*BFY$5,IF(BFY29="",0,IF(BFY$6=0,IF(BFY29&gt;=BFY$8,BFY$5,IF(BFY29&lt;BFY$6,0,0.6*BFY$5+0.4*BFY$5*(BFY29-BFY$7)/(BFY$8-BFY$7))),IF(BFY29&lt;=BFY$8,BFY$5,IF(BFY29&gt;BFY$6,0,0.6*BFY$5+0.4*BFY$5*(BFY29-BFY$7)/(BFY$8-BFY$7))))))</f>
      </c>
      <c r="BGA29" s="126">
        <f>IF(BFY29&lt;&gt;"",BFY$5,0)</f>
      </c>
      <c r="BGB29" s="125">
        <f>IF(BFY$6=0,RANK(BFY29,BFY$12:BFY$42,0),RANK(BFY29,BFY$12:BFY$42,1))</f>
      </c>
      <c r="BGC29"/>
      <c r="BGD29" s="126">
        <f>IF(COUNTA(BGC$12:BGC$42)=0,0.6*BGC$5,IF(BGC29="",0,IF(BGC$6=0,IF(BGC29&gt;=BGC$8,BGC$5,IF(BGC29&lt;BGC$6,0,0.6*BGC$5+0.4*BGC$5*(BGC29-BGC$7)/(BGC$8-BGC$7))),IF(BGC29&lt;=BGC$8,BGC$5,IF(BGC29&gt;BGC$6,0,0.6*BGC$5+0.4*BGC$5*(BGC29-BGC$7)/(BGC$8-BGC$7))))))</f>
      </c>
      <c r="BGE29" s="126">
        <f>IF(BGC29&lt;&gt;"",BGC$5,0)</f>
      </c>
      <c r="BGF29" s="125">
        <f>IF(BGC$6=0,RANK(BGC29,BGC$12:BGC$42,0),RANK(BGC29,BGC$12:BGC$42,1))</f>
      </c>
      <c r="BGG29"/>
      <c r="BGH29" s="126">
        <f>IF(COUNTA(BGG$12:BGG$42)=0,0.6*BGG$5,IF(BGG29="",0,IF(BGG$6=0,IF(BGG29&gt;=BGG$8,BGG$5,IF(BGG29&lt;BGG$6,0,0.6*BGG$5+0.4*BGG$5*(BGG29-BGG$7)/(BGG$8-BGG$7))),IF(BGG29&lt;=BGG$8,BGG$5,IF(BGG29&gt;BGG$6,0,0.6*BGG$5+0.4*BGG$5*(BGG29-BGG$7)/(BGG$8-BGG$7))))))</f>
      </c>
      <c r="BGI29" s="126">
        <f>IF(BGG29&lt;&gt;"",BGG$5,0)</f>
      </c>
      <c r="BGJ29" s="125">
        <f>IF(BGG$6=0,RANK(BGG29,BGG$12:BGG$42,0),RANK(BGG29,BGG$12:BGG$42,1))</f>
      </c>
      <c r="BGK29"/>
      <c r="BGL29" s="126">
        <f>IF(COUNTA(BGK$12:BGK$42)=0,0.6*BGK$5,IF(BGK29="",0,IF(BGK$6=0,IF(BGK29&gt;=BGK$8,BGK$5,IF(BGK29&lt;BGK$6,0,0.6*BGK$5+0.4*BGK$5*(BGK29-BGK$7)/(BGK$8-BGK$7))),IF(BGK29&lt;=BGK$8,BGK$5,IF(BGK29&gt;BGK$6,0,0.6*BGK$5+0.4*BGK$5*(BGK29-BGK$7)/(BGK$8-BGK$7))))))</f>
      </c>
      <c r="BGM29" s="126">
        <f>IF(BGK29&lt;&gt;"",BGK$5,0)</f>
      </c>
      <c r="BGN29" s="125">
        <f>IF(BGK$6=0,RANK(BGK29,BGK$12:BGK$42,0),RANK(BGK29,BGK$12:BGK$42,1))</f>
      </c>
      <c r="BGO29" s="126">
        <v>99.98</v>
      </c>
      <c r="BGP29" s="126">
        <f>IF(COUNTA(BGO$12:BGO$42)=0,0.6*BGO$5,IF(BGO29="",0,IF(BGO$6=0,IF(BGO29&gt;=BGO$8,BGO$5,IF(BGO29&lt;BGO$6,0,0.6*BGO$5+0.4*BGO$5*(BGO29-BGO$7)/(BGO$8-BGO$7))),IF(BGO29&lt;=BGO$8,BGO$5,IF(BGO29&gt;BGO$6,0,0.6*BGO$5+0.4*BGO$5*(BGO29-BGO$7)/(BGO$8-BGO$7))))))</f>
      </c>
      <c r="BGQ29" s="126">
        <f>IF(BGO29&lt;&gt;"",BGO$5,0)</f>
      </c>
      <c r="BGR29" s="125">
        <f>IF(BGO$6=0,RANK(BGO29,BGO$12:BGO$42,0),RANK(BGO29,BGO$12:BGO$42,1))</f>
      </c>
      <c r="BGS29" s="126">
        <v>100</v>
      </c>
      <c r="BGT29" s="126">
        <f>IF(COUNTA(BGS$12:BGS$42)=0,0.6*BGS$5,IF(BGS29="",0,IF(BGS$6=0,IF(BGS29&gt;=BGS$8,BGS$5,IF(BGS29&lt;BGS$6,0,0.6*BGS$5+0.4*BGS$5*(BGS29-BGS$7)/(BGS$8-BGS$7))),IF(BGS29&lt;=BGS$8,BGS$5,IF(BGS29&gt;BGS$6,0,0.6*BGS$5+0.4*BGS$5*(BGS29-BGS$7)/(BGS$8-BGS$7))))))</f>
      </c>
      <c r="BGU29" s="126">
        <f>IF(BGS29&lt;&gt;"",BGS$5,0)</f>
      </c>
      <c r="BGV29" s="125">
        <f>IF(BGS$6=0,RANK(BGS29,BGS$12:BGS$42,0),RANK(BGS29,BGS$12:BGS$42,1))</f>
      </c>
      <c r="BGW29" s="126">
        <v>2.38</v>
      </c>
      <c r="BGX29" s="126">
        <f>IF(COUNTA(BGW$12:BGW$42)=0,0.6*BGW$5,IF(BGW29="",0,IF(BGW$6=0,IF(BGW29&gt;=BGW$8,BGW$5,IF(BGW29&lt;BGW$6,0,0.6*BGW$5+0.4*BGW$5*(BGW29-BGW$7)/(BGW$8-BGW$7))),IF(BGW29&lt;=BGW$8,BGW$5,IF(BGW29&gt;BGW$6,0,0.6*BGW$5+0.4*BGW$5*(BGW29-BGW$7)/(BGW$8-BGW$7))))))</f>
      </c>
      <c r="BGY29" s="126">
        <f>IF(BGW29&lt;&gt;"",BGW$5,0)</f>
      </c>
      <c r="BGZ29" s="125">
        <f>IF(BGW$6=0,RANK(BGW29,BGW$12:BGW$42,0),RANK(BGW29,BGW$12:BGW$42,1))</f>
      </c>
      <c r="BHA29" s="126">
        <v>99.58</v>
      </c>
      <c r="BHB29" s="126">
        <f>IF(COUNTA(BHA$12:BHA$42)=0,0.6*BHA$5,IF(BHA29="",0,IF(BHA$6=0,IF(BHA29&gt;=BHA$8,BHA$5,IF(BHA29&lt;BHA$6,0,0.6*BHA$5+0.4*BHA$5*(BHA29-BHA$7)/(BHA$8-BHA$7))),IF(BHA29&lt;=BHA$8,BHA$5,IF(BHA29&gt;BHA$6,0,0.6*BHA$5+0.4*BHA$5*(BHA29-BHA$7)/(BHA$8-BHA$7))))))</f>
      </c>
      <c r="BHC29" s="126">
        <f>IF(BHA29&lt;&gt;"",BHA$5,0)</f>
      </c>
      <c r="BHD29" s="125">
        <f>IF(BHA$6=0,RANK(BHA29,BHA$12:BHA$42,0),RANK(BHA29,BHA$12:BHA$42,1))</f>
      </c>
      <c r="BHE29" s="126">
        <v>100</v>
      </c>
      <c r="BHF29" s="126">
        <f>IF(COUNTA(BHE$12:BHE$42)=0,0.6*BHE$5,IF(BHE29="",0,IF(BHE$6=0,IF(BHE29&gt;=BHE$8,BHE$5,IF(BHE29&lt;BHE$6,0,0.6*BHE$5+0.4*BHE$5*(BHE29-BHE$7)/(BHE$8-BHE$7))),IF(BHE29&lt;=BHE$8,BHE$5,IF(BHE29&gt;BHE$6,0,0.6*BHE$5+0.4*BHE$5*(BHE29-BHE$7)/(BHE$8-BHE$7))))))</f>
      </c>
      <c r="BHG29" s="126">
        <f>IF(BHE29&lt;&gt;"",BHE$5,0)</f>
      </c>
      <c r="BHH29" s="125">
        <f>IF(BHE$6=0,RANK(BHE29,BHE$12:BHE$42,0),RANK(BHE29,BHE$12:BHE$42,1))</f>
      </c>
      <c r="BHI29" s="126">
        <v>2.18</v>
      </c>
      <c r="BHJ29" s="126">
        <f>IF(COUNTA(BHI$12:BHI$42)=0,0.6*BHI$5,IF(BHI29="",0,IF(BHI$6=0,IF(BHI29&gt;=BHI$8,BHI$5,IF(BHI29&lt;BHI$6,0,0.6*BHI$5+0.4*BHI$5*(BHI29-BHI$7)/(BHI$8-BHI$7))),IF(BHI29&lt;=BHI$8,BHI$5,IF(BHI29&gt;BHI$6,0,0.6*BHI$5+0.4*BHI$5*(BHI29-BHI$7)/(BHI$8-BHI$7))))))</f>
      </c>
      <c r="BHK29" s="126">
        <f>IF(BHI29&lt;&gt;"",BHI$5,0)</f>
      </c>
      <c r="BHL29" s="125">
        <f>IF(BHI$6=0,RANK(BHI29,BHI$12:BHI$42,0),RANK(BHI29,BHI$12:BHI$42,1))</f>
      </c>
      <c r="BHM29" s="126">
        <v>100</v>
      </c>
      <c r="BHN29" s="126">
        <f>IF(COUNTA(BHM$12:BHM$42)=0,0.6*BHM$5,IF(BHM29="",0,IF(BHM$6=0,IF(BHM29&gt;=BHM$8,BHM$5,IF(BHM29&lt;BHM$6,0,0.6*BHM$5+0.4*BHM$5*(BHM29-BHM$7)/(BHM$8-BHM$7))),IF(BHM29&lt;=BHM$8,BHM$5,IF(BHM29&gt;BHM$6,0,0.6*BHM$5+0.4*BHM$5*(BHM29-BHM$7)/(BHM$8-BHM$7))))))</f>
      </c>
      <c r="BHO29" s="126">
        <f>IF(BHM29&lt;&gt;"",BHM$5,0)</f>
      </c>
      <c r="BHP29" s="125">
        <f>IF(BHM$6=0,RANK(BHM29,BHM$12:BHM$42,0),RANK(BHM29,BHM$12:BHM$42,1))</f>
      </c>
      <c r="BHQ29" s="126">
        <v>0.41</v>
      </c>
      <c r="BHR29" s="126">
        <f>IF(COUNTA(BHQ$12:BHQ$42)=0,0.6*BHQ$5,IF(BHQ29="",0,IF(BHQ$6=0,IF(BHQ29&gt;=BHQ$8,BHQ$5,IF(BHQ29&lt;BHQ$6,0,0.6*BHQ$5+0.4*BHQ$5*(BHQ29-BHQ$7)/(BHQ$8-BHQ$7))),IF(BHQ29&lt;=BHQ$8,BHQ$5,IF(BHQ29&gt;BHQ$6,0,0.6*BHQ$5+0.4*BHQ$5*(BHQ29-BHQ$7)/(BHQ$8-BHQ$7))))))</f>
      </c>
      <c r="BHS29" s="126">
        <f>IF(BHQ29&lt;&gt;"",BHQ$5,0)</f>
      </c>
      <c r="BHT29" s="125">
        <f>IF(BHQ$6=0,RANK(BHQ29,BHQ$12:BHQ$42,0),RANK(BHQ29,BHQ$12:BHQ$42,1))</f>
      </c>
      <c r="BHU29" s="126">
        <v>0</v>
      </c>
      <c r="BHV29" s="126">
        <f>IF(COUNTA(BHU$12:BHU$42)=0,0.6*BHU$5,IF(BHU29="",0,IF(BHU$6=0,IF(BHU29&gt;=BHU$8,BHU$5,IF(BHU29&lt;BHU$6,0,0.6*BHU$5+0.4*BHU$5*(BHU29-BHU$7)/(BHU$8-BHU$7))),IF(BHU29&lt;=BHU$8,BHU$5,IF(BHU29&gt;BHU$6,0,0.6*BHU$5+0.4*BHU$5*(BHU29-BHU$7)/(BHU$8-BHU$7))))))</f>
      </c>
      <c r="BHW29" s="126">
        <f>IF(BHU29&lt;&gt;"",BHU$5,0)</f>
      </c>
      <c r="BHX29" s="125">
        <f>IF(BHU$6=0,RANK(BHU29,BHU$12:BHU$42,0),RANK(BHU29,BHU$12:BHU$42,1))</f>
      </c>
      <c r="BHY29" s="126">
        <v>39.61</v>
      </c>
      <c r="BHZ29" s="126">
        <f>IF(COUNTA(BHY$12:BHY$42)=0,0.6*BHY$5,IF(BHY29="",0,IF(BHY$6=0,IF(BHY29&gt;=BHY$8,BHY$5,IF(BHY29&lt;BHY$6,0,0.6*BHY$5+0.4*BHY$5*(BHY29-BHY$7)/(BHY$8-BHY$7))),IF(BHY29&lt;=BHY$8,BHY$5,IF(BHY29&gt;BHY$6,0,0.6*BHY$5+0.4*BHY$5*(BHY29-BHY$7)/(BHY$8-BHY$7))))))</f>
      </c>
      <c r="BIA29" s="126">
        <f>IF(BHY29&lt;&gt;"",BHY$5,0)</f>
      </c>
      <c r="BIB29" s="125">
        <f>IF(BHY$6=0,RANK(BHY29,BHY$12:BHY$42,0),RANK(BHY29,BHY$12:BHY$42,1))</f>
      </c>
      <c r="BIC29" s="126">
        <v>6.23</v>
      </c>
      <c r="BID29" s="126">
        <f>IF(COUNTA(BIC$12:BIC$42)=0,0.6*BIC$5,IF(BIC29="",0,IF(BIC$6=0,IF(BIC29&gt;=BIC$8,BIC$5,IF(BIC29&lt;BIC$6,0,0.6*BIC$5+0.4*BIC$5*(BIC29-BIC$7)/(BIC$8-BIC$7))),IF(BIC29&lt;=BIC$8,BIC$5,IF(BIC29&gt;BIC$6,0,0.6*BIC$5+0.4*BIC$5*(BIC29-BIC$7)/(BIC$8-BIC$7))))))</f>
      </c>
      <c r="BIE29" s="126">
        <f>IF(BIC29&lt;&gt;"",BIC$5,0)</f>
      </c>
      <c r="BIF29" s="125">
        <f>IF(BIC$6=0,RANK(BIC29,BIC$12:BIC$42,0),RANK(BIC29,BIC$12:BIC$42,1))</f>
      </c>
      <c r="BIG29"/>
      <c r="BIH29" s="126">
        <f>IF(COUNTA(BIG$12:BIG$42)=0,0.6*BIG$5,IF(BIG29="",0,IF(BIG$6=0,IF(BIG29&gt;=BIG$8,BIG$5,IF(BIG29&lt;BIG$6,0,0.6*BIG$5+0.4*BIG$5*(BIG29-BIG$7)/(BIG$8-BIG$7))),IF(BIG29&lt;=BIG$8,BIG$5,IF(BIG29&gt;BIG$6,0,0.6*BIG$5+0.4*BIG$5*(BIG29-BIG$7)/(BIG$8-BIG$7))))))</f>
      </c>
      <c r="BII29" s="126">
        <f>IF(BIG29&lt;&gt;"",BIG$5,0)</f>
      </c>
      <c r="BIJ29" s="125">
        <f>IF(BIG$6=0,RANK(BIG29,BIG$12:BIG$42,0),RANK(BIG29,BIG$12:BIG$42,1))</f>
      </c>
      <c r="BIK29"/>
      <c r="BIL29" s="126">
        <f>IF(COUNTA(BIK$12:BIK$42)=0,0.6*BIK$5,IF(BIK29="",0,IF(BIK$6=0,IF(BIK29&gt;=BIK$8,BIK$5,IF(BIK29&lt;BIK$6,0,0.6*BIK$5+0.4*BIK$5*(BIK29-BIK$7)/(BIK$8-BIK$7))),IF(BIK29&lt;=BIK$8,BIK$5,IF(BIK29&gt;BIK$6,0,0.6*BIK$5+0.4*BIK$5*(BIK29-BIK$7)/(BIK$8-BIK$7))))))</f>
      </c>
      <c r="BIM29" s="126">
        <f>IF(BIK29&lt;&gt;"",BIK$5,0)</f>
      </c>
      <c r="BIN29" s="125">
        <f>IF(BIK$6=0,RANK(BIK29,BIK$12:BIK$42,0),RANK(BIK29,BIK$12:BIK$42,1))</f>
      </c>
      <c r="BIO29"/>
      <c r="BIP29" s="126">
        <f>IF(COUNTA(BIO$12:BIO$42)=0,0.6*BIO$5,IF(BIO29="",0,IF(BIO$6=0,IF(BIO29&gt;=BIO$8,BIO$5,IF(BIO29&lt;BIO$6,0,0.6*BIO$5+0.4*BIO$5*(BIO29-BIO$7)/(BIO$8-BIO$7))),IF(BIO29&lt;=BIO$8,BIO$5,IF(BIO29&gt;BIO$6,0,0.6*BIO$5+0.4*BIO$5*(BIO29-BIO$7)/(BIO$8-BIO$7))))))</f>
      </c>
      <c r="BIQ29" s="126">
        <f>IF(BIO29&lt;&gt;"",BIO$5,0)</f>
      </c>
      <c r="BIR29" s="125">
        <f>IF(BIO$6=0,RANK(BIO29,BIO$12:BIO$42,0),RANK(BIO29,BIO$12:BIO$42,1))</f>
      </c>
      <c r="BIS29"/>
      <c r="BIT29" s="126">
        <f>IF(COUNTA(BIS$12:BIS$42)=0,0.6*BIS$5,IF(BIS29="",0,IF(BIS$6=0,IF(BIS29&gt;=BIS$8,BIS$5,IF(BIS29&lt;BIS$6,0,0.6*BIS$5+0.4*BIS$5*(BIS29-BIS$7)/(BIS$8-BIS$7))),IF(BIS29&lt;=BIS$8,BIS$5,IF(BIS29&gt;BIS$6,0,0.6*BIS$5+0.4*BIS$5*(BIS29-BIS$7)/(BIS$8-BIS$7))))))</f>
      </c>
      <c r="BIU29" s="126">
        <f>IF(BIS29&lt;&gt;"",BIS$5,0)</f>
      </c>
      <c r="BIV29" s="125">
        <f>IF(BIS$6=0,RANK(BIS29,BIS$12:BIS$42,0),RANK(BIS29,BIS$12:BIS$42,1))</f>
      </c>
      <c r="BIW29"/>
      <c r="BIX29" s="126">
        <f>IF(COUNTA(BIW$12:BIW$42)=0,0.6*BIW$5,IF(BIW29="",0,IF(BIW$6=0,IF(BIW29&gt;=BIW$8,BIW$5,IF(BIW29&lt;BIW$6,0,0.6*BIW$5+0.4*BIW$5*(BIW29-BIW$7)/(BIW$8-BIW$7))),IF(BIW29&lt;=BIW$8,BIW$5,IF(BIW29&gt;BIW$6,0,0.6*BIW$5+0.4*BIW$5*(BIW29-BIW$7)/(BIW$8-BIW$7))))))</f>
      </c>
      <c r="BIY29" s="126">
        <f>IF(BIW29&lt;&gt;"",BIW$5,0)</f>
      </c>
      <c r="BIZ29" s="125">
        <f>IF(BIW$6=0,RANK(BIW29,BIW$12:BIW$42,0),RANK(BIW29,BIW$12:BIW$42,1))</f>
      </c>
      <c r="BJA29"/>
      <c r="BJB29" s="126">
        <f>IF(COUNTA(BJA$12:BJA$42)=0,0.6*BJA$5,IF(BJA29="",0,IF(BJA$6=0,IF(BJA29&gt;=BJA$8,BJA$5,IF(BJA29&lt;BJA$6,0,0.6*BJA$5+0.4*BJA$5*(BJA29-BJA$7)/(BJA$8-BJA$7))),IF(BJA29&lt;=BJA$8,BJA$5,IF(BJA29&gt;BJA$6,0,0.6*BJA$5+0.4*BJA$5*(BJA29-BJA$7)/(BJA$8-BJA$7))))))</f>
      </c>
      <c r="BJC29" s="126">
        <f>IF(BJA29&lt;&gt;"",BJA$5,0)</f>
      </c>
      <c r="BJD29" s="125">
        <f>IF(BJA$6=0,RANK(BJA29,BJA$12:BJA$42,0),RANK(BJA29,BJA$12:BJA$42,1))</f>
      </c>
      <c r="BJE29"/>
      <c r="BJF29" s="126">
        <f>IF(COUNTA(BJE$12:BJE$42)=0,0.6*BJE$5,IF(BJE29="",0,IF(BJE$6=0,IF(BJE29&gt;=BJE$8,BJE$5,IF(BJE29&lt;BJE$6,0,0.6*BJE$5+0.4*BJE$5*(BJE29-BJE$7)/(BJE$8-BJE$7))),IF(BJE29&lt;=BJE$8,BJE$5,IF(BJE29&gt;BJE$6,0,0.6*BJE$5+0.4*BJE$5*(BJE29-BJE$7)/(BJE$8-BJE$7))))))</f>
      </c>
      <c r="BJG29" s="126">
        <f>IF(BJE29&lt;&gt;"",BJE$5,0)</f>
      </c>
      <c r="BJH29" s="125">
        <f>IF(BJE$6=0,RANK(BJE29,BJE$12:BJE$42,0),RANK(BJE29,BJE$12:BJE$42,1))</f>
      </c>
      <c r="BJI29"/>
      <c r="BJJ29" s="126">
        <f>IF(COUNTA(BJI$12:BJI$42)=0,0.6*BJI$5,IF(BJI29="",0,IF(BJI$6=0,IF(BJI29&gt;=BJI$8,BJI$5,IF(BJI29&lt;BJI$6,0,0.6*BJI$5+0.4*BJI$5*(BJI29-BJI$7)/(BJI$8-BJI$7))),IF(BJI29&lt;=BJI$8,BJI$5,IF(BJI29&gt;BJI$6,0,0.6*BJI$5+0.4*BJI$5*(BJI29-BJI$7)/(BJI$8-BJI$7))))))</f>
      </c>
      <c r="BJK29" s="126">
        <f>IF(BJI29&lt;&gt;"",BJI$5,0)</f>
      </c>
      <c r="BJL29" s="125">
        <f>IF(BJI$6=0,RANK(BJI29,BJI$12:BJI$42,0),RANK(BJI29,BJI$12:BJI$42,1))</f>
      </c>
      <c r="BJM29"/>
      <c r="BJN29" s="126">
        <f>IF(COUNTA(BJM$12:BJM$42)=0,0.6*BJM$5,IF(BJM29="",0,IF(BJM$6=0,IF(BJM29&gt;=BJM$8,BJM$5,IF(BJM29&lt;BJM$6,0,0.6*BJM$5+0.4*BJM$5*(BJM29-BJM$7)/(BJM$8-BJM$7))),IF(BJM29&lt;=BJM$8,BJM$5,IF(BJM29&gt;BJM$6,0,0.6*BJM$5+0.4*BJM$5*(BJM29-BJM$7)/(BJM$8-BJM$7))))))</f>
      </c>
      <c r="BJO29" s="126">
        <f>IF(BJM29&lt;&gt;"",BJM$5,0)</f>
      </c>
      <c r="BJP29" s="125">
        <f>IF(BJM$6=0,RANK(BJM29,BJM$12:BJM$42,0),RANK(BJM29,BJM$12:BJM$42,1))</f>
      </c>
      <c r="BJQ29"/>
      <c r="BJR29" s="126">
        <f>IF(COUNTA(BJQ$12:BJQ$42)=0,0.6*BJQ$5,IF(BJQ29="",0,IF(BJQ$6=0,IF(BJQ29&gt;=BJQ$8,BJQ$5,IF(BJQ29&lt;BJQ$6,0,0.6*BJQ$5+0.4*BJQ$5*(BJQ29-BJQ$7)/(BJQ$8-BJQ$7))),IF(BJQ29&lt;=BJQ$8,BJQ$5,IF(BJQ29&gt;BJQ$6,0,0.6*BJQ$5+0.4*BJQ$5*(BJQ29-BJQ$7)/(BJQ$8-BJQ$7))))))</f>
      </c>
      <c r="BJS29" s="126">
        <f>IF(BJQ29&lt;&gt;"",BJQ$5,0)</f>
      </c>
      <c r="BJT29" s="125">
        <f>IF(BJQ$6=0,RANK(BJQ29,BJQ$12:BJQ$42,0),RANK(BJQ29,BJQ$12:BJQ$42,1))</f>
      </c>
      <c r="BJU29"/>
      <c r="BJV29" s="126">
        <f>IF(COUNTA(BJU$12:BJU$42)=0,0.6*BJU$5,IF(BJU29="",0,IF(BJU$6=0,IF(BJU29&gt;=BJU$8,BJU$5,IF(BJU29&lt;BJU$6,0,0.6*BJU$5+0.4*BJU$5*(BJU29-BJU$7)/(BJU$8-BJU$7))),IF(BJU29&lt;=BJU$8,BJU$5,IF(BJU29&gt;BJU$6,0,0.6*BJU$5+0.4*BJU$5*(BJU29-BJU$7)/(BJU$8-BJU$7))))))</f>
      </c>
      <c r="BJW29" s="126">
        <f>IF(BJU29&lt;&gt;"",BJU$5,0)</f>
      </c>
      <c r="BJX29" s="125">
        <f>IF(BJU$6=0,RANK(BJU29,BJU$12:BJU$42,0),RANK(BJU29,BJU$12:BJU$42,1))</f>
      </c>
      <c r="BJY29" s="126">
        <v>97.18</v>
      </c>
      <c r="BJZ29" s="126">
        <f>IF(COUNTA(BJY$12:BJY$42)=0,0.6*BJY$5,IF(BJY29="",0,IF(BJY$6=0,IF(BJY29&gt;=BJY$8,BJY$5,IF(BJY29&lt;BJY$6,0,0.6*BJY$5+0.4*BJY$5*(BJY29-BJY$7)/(BJY$8-BJY$7))),IF(BJY29&lt;=BJY$8,BJY$5,IF(BJY29&gt;BJY$6,0,0.6*BJY$5+0.4*BJY$5*(BJY29-BJY$7)/(BJY$8-BJY$7))))))</f>
      </c>
      <c r="BKA29" s="126">
        <f>IF(BJY29&lt;&gt;"",BJY$5,0)</f>
      </c>
      <c r="BKB29" s="125">
        <f>IF(BJY$6=0,RANK(BJY29,BJY$12:BJY$42,0),RANK(BJY29,BJY$12:BJY$42,1))</f>
      </c>
      <c r="BKC29"/>
      <c r="BKD29" s="126">
        <f>IF(COUNTA(BKC$12:BKC$42)=0,0.6*BKC$5,IF(BKC29="",0,IF(BKC$6=0,IF(BKC29&gt;=BKC$8,BKC$5,IF(BKC29&lt;BKC$6,0,0.6*BKC$5+0.4*BKC$5*(BKC29-BKC$7)/(BKC$8-BKC$7))),IF(BKC29&lt;=BKC$8,BKC$5,IF(BKC29&gt;BKC$6,0,0.6*BKC$5+0.4*BKC$5*(BKC29-BKC$7)/(BKC$8-BKC$7))))))</f>
      </c>
      <c r="BKE29" s="126">
        <f>IF(BKC29&lt;&gt;"",BKC$5,0)</f>
      </c>
      <c r="BKF29" s="125">
        <f>IF(BKC$6=0,RANK(BKC29,BKC$12:BKC$42,0),RANK(BKC29,BKC$12:BKC$42,1))</f>
      </c>
      <c r="BKG29"/>
      <c r="BKH29" s="126">
        <f>IF(COUNTA(BKG$12:BKG$42)=0,0.6*BKG$5,IF(BKG29="",0,IF(BKG$6=0,IF(BKG29&gt;=BKG$8,BKG$5,IF(BKG29&lt;BKG$6,0,0.6*BKG$5+0.4*BKG$5*(BKG29-BKG$7)/(BKG$8-BKG$7))),IF(BKG29&lt;=BKG$8,BKG$5,IF(BKG29&gt;BKG$6,0,0.6*BKG$5+0.4*BKG$5*(BKG29-BKG$7)/(BKG$8-BKG$7))))))</f>
      </c>
      <c r="BKI29" s="126">
        <f>IF(BKG29&lt;&gt;"",BKG$5,0)</f>
      </c>
      <c r="BKJ29" s="125">
        <f>IF(BKG$6=0,RANK(BKG29,BKG$12:BKG$42,0),RANK(BKG29,BKG$12:BKG$42,1))</f>
      </c>
      <c r="BKK29"/>
      <c r="BKL29" s="126">
        <f>IF(COUNTA(BKK$12:BKK$42)=0,0.6*BKK$5,IF(BKK29="",0,IF(BKK$6=0,IF(BKK29&gt;=BKK$8,BKK$5,IF(BKK29&lt;BKK$6,0,0.6*BKK$5+0.4*BKK$5*(BKK29-BKK$7)/(BKK$8-BKK$7))),IF(BKK29&lt;=BKK$8,BKK$5,IF(BKK29&gt;BKK$6,0,0.6*BKK$5+0.4*BKK$5*(BKK29-BKK$7)/(BKK$8-BKK$7))))))</f>
      </c>
      <c r="BKM29" s="126">
        <f>IF(BKK29&lt;&gt;"",BKK$5,0)</f>
      </c>
      <c r="BKN29" s="125">
        <f>IF(BKK$6=0,RANK(BKK29,BKK$12:BKK$42,0),RANK(BKK29,BKK$12:BKK$42,1))</f>
      </c>
      <c r="BKO29" s="126">
        <v>99.21</v>
      </c>
      <c r="BKP29" s="126">
        <f>IF(COUNTA(BKO$12:BKO$42)=0,0.6*BKO$5,IF(BKO29="",0,IF(BKO$6=0,IF(BKO29&gt;=BKO$8,BKO$5,IF(BKO29&lt;BKO$6,0,0.6*BKO$5+0.4*BKO$5*(BKO29-BKO$7)/(BKO$8-BKO$7))),IF(BKO29&lt;=BKO$8,BKO$5,IF(BKO29&gt;BKO$6,0,0.6*BKO$5+0.4*BKO$5*(BKO29-BKO$7)/(BKO$8-BKO$7))))))</f>
      </c>
      <c r="BKQ29" s="126">
        <f>IF(BKO29&lt;&gt;"",BKO$5,0)</f>
      </c>
      <c r="BKR29" s="125">
        <f>IF(BKO$6=0,RANK(BKO29,BKO$12:BKO$42,0),RANK(BKO29,BKO$12:BKO$42,1))</f>
      </c>
      <c r="BKS29" s="126">
        <v>100</v>
      </c>
      <c r="BKT29" s="126">
        <f>IF(COUNTA(BKS$12:BKS$42)=0,0.6*BKS$5,IF(BKS29="",0,IF(BKS$6=0,IF(BKS29&gt;=BKS$8,BKS$5,IF(BKS29&lt;BKS$6,0,0.6*BKS$5+0.4*BKS$5*(BKS29-BKS$7)/(BKS$8-BKS$7))),IF(BKS29&lt;=BKS$8,BKS$5,IF(BKS29&gt;BKS$6,0,0.6*BKS$5+0.4*BKS$5*(BKS29-BKS$7)/(BKS$8-BKS$7))))))</f>
      </c>
      <c r="BKU29" s="126">
        <f>IF(BKS29&lt;&gt;"",BKS$5,0)</f>
      </c>
      <c r="BKV29" s="125">
        <f>IF(BKS$6=0,RANK(BKS29,BKS$12:BKS$42,0),RANK(BKS29,BKS$12:BKS$42,1))</f>
      </c>
      <c r="BKW29" s="126">
        <v>2.52</v>
      </c>
      <c r="BKX29" s="126">
        <f>IF(COUNTA(BKW$12:BKW$42)=0,0.6*BKW$5,IF(BKW29="",0,IF(BKW$6=0,IF(BKW29&gt;=BKW$8,BKW$5,IF(BKW29&lt;BKW$6,0,0.6*BKW$5+0.4*BKW$5*(BKW29-BKW$7)/(BKW$8-BKW$7))),IF(BKW29&lt;=BKW$8,BKW$5,IF(BKW29&gt;BKW$6,0,0.6*BKW$5+0.4*BKW$5*(BKW29-BKW$7)/(BKW$8-BKW$7))))))</f>
      </c>
      <c r="BKY29" s="126">
        <f>IF(BKW29&lt;&gt;"",BKW$5,0)</f>
      </c>
      <c r="BKZ29" s="125">
        <f>IF(BKW$6=0,RANK(BKW29,BKW$12:BKW$42,0),RANK(BKW29,BKW$12:BKW$42,1))</f>
      </c>
      <c r="BLA29" s="126">
        <v>99.78</v>
      </c>
      <c r="BLB29" s="126">
        <f>IF(COUNTA(BLA$12:BLA$42)=0,0.6*BLA$5,IF(BLA29="",0,IF(BLA$6=0,IF(BLA29&gt;=BLA$8,BLA$5,IF(BLA29&lt;BLA$6,0,0.6*BLA$5+0.4*BLA$5*(BLA29-BLA$7)/(BLA$8-BLA$7))),IF(BLA29&lt;=BLA$8,BLA$5,IF(BLA29&gt;BLA$6,0,0.6*BLA$5+0.4*BLA$5*(BLA29-BLA$7)/(BLA$8-BLA$7))))))</f>
      </c>
      <c r="BLC29" s="126">
        <f>IF(BLA29&lt;&gt;"",BLA$5,0)</f>
      </c>
      <c r="BLD29" s="125">
        <f>IF(BLA$6=0,RANK(BLA29,BLA$12:BLA$42,0),RANK(BLA29,BLA$12:BLA$42,1))</f>
      </c>
      <c r="BLE29" s="126">
        <v>100</v>
      </c>
      <c r="BLF29" s="126">
        <f>IF(COUNTA(BLE$12:BLE$42)=0,0.6*BLE$5,IF(BLE29="",0,IF(BLE$6=0,IF(BLE29&gt;=BLE$8,BLE$5,IF(BLE29&lt;BLE$6,0,0.6*BLE$5+0.4*BLE$5*(BLE29-BLE$7)/(BLE$8-BLE$7))),IF(BLE29&lt;=BLE$8,BLE$5,IF(BLE29&gt;BLE$6,0,0.6*BLE$5+0.4*BLE$5*(BLE29-BLE$7)/(BLE$8-BLE$7))))))</f>
      </c>
      <c r="BLG29" s="126">
        <f>IF(BLE29&lt;&gt;"",BLE$5,0)</f>
      </c>
      <c r="BLH29" s="125">
        <f>IF(BLE$6=0,RANK(BLE29,BLE$12:BLE$42,0),RANK(BLE29,BLE$12:BLE$42,1))</f>
      </c>
      <c r="BLI29" s="126">
        <v>2.11</v>
      </c>
      <c r="BLJ29" s="126">
        <f>IF(COUNTA(BLI$12:BLI$42)=0,0.6*BLI$5,IF(BLI29="",0,IF(BLI$6=0,IF(BLI29&gt;=BLI$8,BLI$5,IF(BLI29&lt;BLI$6,0,0.6*BLI$5+0.4*BLI$5*(BLI29-BLI$7)/(BLI$8-BLI$7))),IF(BLI29&lt;=BLI$8,BLI$5,IF(BLI29&gt;BLI$6,0,0.6*BLI$5+0.4*BLI$5*(BLI29-BLI$7)/(BLI$8-BLI$7))))))</f>
      </c>
      <c r="BLK29" s="126">
        <f>IF(BLI29&lt;&gt;"",BLI$5,0)</f>
      </c>
      <c r="BLL29" s="125">
        <f>IF(BLI$6=0,RANK(BLI29,BLI$12:BLI$42,0),RANK(BLI29,BLI$12:BLI$42,1))</f>
      </c>
      <c r="BLM29" s="126">
        <v>100</v>
      </c>
      <c r="BLN29" s="126">
        <f>IF(COUNTA(BLM$12:BLM$42)=0,0.6*BLM$5,IF(BLM29="",0,IF(BLM$6=0,IF(BLM29&gt;=BLM$8,BLM$5,IF(BLM29&lt;BLM$6,0,0.6*BLM$5+0.4*BLM$5*(BLM29-BLM$7)/(BLM$8-BLM$7))),IF(BLM29&lt;=BLM$8,BLM$5,IF(BLM29&gt;BLM$6,0,0.6*BLM$5+0.4*BLM$5*(BLM29-BLM$7)/(BLM$8-BLM$7))))))</f>
      </c>
      <c r="BLO29" s="126">
        <f>IF(BLM29&lt;&gt;"",BLM$5,0)</f>
      </c>
      <c r="BLP29" s="125">
        <f>IF(BLM$6=0,RANK(BLM29,BLM$12:BLM$42,0),RANK(BLM29,BLM$12:BLM$42,1))</f>
      </c>
      <c r="BLQ29" s="126">
        <v>0.58</v>
      </c>
      <c r="BLR29" s="126">
        <f>IF(COUNTA(BLQ$12:BLQ$42)=0,0.6*BLQ$5,IF(BLQ29="",0,IF(BLQ$6=0,IF(BLQ29&gt;=BLQ$8,BLQ$5,IF(BLQ29&lt;BLQ$6,0,0.6*BLQ$5+0.4*BLQ$5*(BLQ29-BLQ$7)/(BLQ$8-BLQ$7))),IF(BLQ29&lt;=BLQ$8,BLQ$5,IF(BLQ29&gt;BLQ$6,0,0.6*BLQ$5+0.4*BLQ$5*(BLQ29-BLQ$7)/(BLQ$8-BLQ$7))))))</f>
      </c>
      <c r="BLS29" s="126">
        <f>IF(BLQ29&lt;&gt;"",BLQ$5,0)</f>
      </c>
      <c r="BLT29" s="125">
        <f>IF(BLQ$6=0,RANK(BLQ29,BLQ$12:BLQ$42,0),RANK(BLQ29,BLQ$12:BLQ$42,1))</f>
      </c>
      <c r="BLU29" s="126">
        <v>0</v>
      </c>
      <c r="BLV29" s="126">
        <f>IF(COUNTA(BLU$12:BLU$42)=0,0.6*BLU$5,IF(BLU29="",0,IF(BLU$6=0,IF(BLU29&gt;=BLU$8,BLU$5,IF(BLU29&lt;BLU$6,0,0.6*BLU$5+0.4*BLU$5*(BLU29-BLU$7)/(BLU$8-BLU$7))),IF(BLU29&lt;=BLU$8,BLU$5,IF(BLU29&gt;BLU$6,0,0.6*BLU$5+0.4*BLU$5*(BLU29-BLU$7)/(BLU$8-BLU$7))))))</f>
      </c>
      <c r="BLW29" s="126">
        <f>IF(BLU29&lt;&gt;"",BLU$5,0)</f>
      </c>
      <c r="BLX29" s="125">
        <f>IF(BLU$6=0,RANK(BLU29,BLU$12:BLU$42,0),RANK(BLU29,BLU$12:BLU$42,1))</f>
      </c>
      <c r="BLY29" s="126">
        <v>37.74</v>
      </c>
      <c r="BLZ29" s="126">
        <f>IF(COUNTA(BLY$12:BLY$42)=0,0.6*BLY$5,IF(BLY29="",0,IF(BLY$6=0,IF(BLY29&gt;=BLY$8,BLY$5,IF(BLY29&lt;BLY$6,0,0.6*BLY$5+0.4*BLY$5*(BLY29-BLY$7)/(BLY$8-BLY$7))),IF(BLY29&lt;=BLY$8,BLY$5,IF(BLY29&gt;BLY$6,0,0.6*BLY$5+0.4*BLY$5*(BLY29-BLY$7)/(BLY$8-BLY$7))))))</f>
      </c>
      <c r="BMA29" s="126">
        <f>IF(BLY29&lt;&gt;"",BLY$5,0)</f>
      </c>
      <c r="BMB29" s="125">
        <f>IF(BLY$6=0,RANK(BLY29,BLY$12:BLY$42,0),RANK(BLY29,BLY$12:BLY$42,1))</f>
      </c>
      <c r="BMC29" s="126">
        <v>6.28</v>
      </c>
      <c r="BMD29" s="126">
        <f>IF(COUNTA(BMC$12:BMC$42)=0,0.6*BMC$5,IF(BMC29="",0,IF(BMC$6=0,IF(BMC29&gt;=BMC$8,BMC$5,IF(BMC29&lt;BMC$6,0,0.6*BMC$5+0.4*BMC$5*(BMC29-BMC$7)/(BMC$8-BMC$7))),IF(BMC29&lt;=BMC$8,BMC$5,IF(BMC29&gt;BMC$6,0,0.6*BMC$5+0.4*BMC$5*(BMC29-BMC$7)/(BMC$8-BMC$7))))))</f>
      </c>
      <c r="BME29" s="126">
        <f>IF(BMC29&lt;&gt;"",BMC$5,0)</f>
      </c>
      <c r="BMF29" s="125">
        <f>IF(BMC$6=0,RANK(BMC29,BMC$12:BMC$42,0),RANK(BMC29,BMC$12:BMC$42,1))</f>
      </c>
      <c r="BMG29" s="126">
        <v>13.84</v>
      </c>
      <c r="BMH29" s="126">
        <f>IF(COUNTA(BMG$12:BMG$42)=0,0.6*BMG$5,IF(BMG29="",0,IF(AND(BMG29&gt;=BMG$7,BMG29&lt;=BMG$8),BMG$5,0)))</f>
      </c>
      <c r="BMI29" s="126">
        <f>IF(BMG29&lt;&gt;"",BMG$5,0)</f>
      </c>
      <c r="BMJ29" s="125">
        <f>IF(BMG$6=0,RANK(BMG29,BMG$12:BMG$42,0),RANK(BMG29,BMG$12:BMG$42,1))</f>
      </c>
      <c r="BMK29" s="126">
        <v>97.11</v>
      </c>
      <c r="BML29" s="126">
        <f>IF(COUNTA(BMK$12:BMK$42)=0,0.6*BMK$5,IF(BMK29="",0,IF(BMK$6=0,IF(BMK29&gt;=BMK$8,BMK$5,IF(BMK29&lt;BMK$6,0,0.6*BMK$5+0.4*BMK$5*(BMK29-BMK$7)/(BMK$8-BMK$7))),IF(BMK29&lt;=BMK$8,BMK$5,IF(BMK29&gt;BMK$6,0,0.6*BMK$5+0.4*BMK$5*(BMK29-BMK$7)/(BMK$8-BMK$7))))))</f>
      </c>
      <c r="BMM29" s="126">
        <f>IF(BMK29&lt;&gt;"",BMK$5,0)</f>
      </c>
      <c r="BMN29" s="125">
        <f>IF(BMK$6=0,RANK(BMK29,BMK$12:BMK$42,0),RANK(BMK29,BMK$12:BMK$42,1))</f>
      </c>
      <c r="BMO29"/>
      <c r="BMP29" s="126">
        <f>IF(COUNTA(BMO$12:BMO$42)=0,0.6*BMO$5,IF(BMO29="",0,IF(BMO$6=0,IF(BMO29&gt;=BMO$8,BMO$5,IF(BMO29&lt;BMO$6,0,0.6*BMO$5+0.4*BMO$5*(BMO29-BMO$7)/(BMO$8-BMO$7))),IF(BMO29&lt;=BMO$8,BMO$5,IF(BMO29&gt;BMO$6,0,0.6*BMO$5+0.4*BMO$5*(BMO29-BMO$7)/(BMO$8-BMO$7))))))</f>
      </c>
      <c r="BMQ29" s="126">
        <f>IF(BMO29&lt;&gt;"",BMO$5,0)</f>
      </c>
      <c r="BMR29" s="125">
        <f>IF(BMO$6=0,RANK(BMO29,BMO$12:BMO$42,0),RANK(BMO29,BMO$12:BMO$42,1))</f>
      </c>
      <c r="BMS29"/>
      <c r="BMT29" s="126">
        <f>IF(COUNTA(BMS$12:BMS$42)=0,0.6*BMS$5,IF(BMS29="",0,IF(BMS$6=0,IF(BMS29&gt;=BMS$8,BMS$5,IF(BMS29&lt;BMS$6,0,0.6*BMS$5+0.4*BMS$5*(BMS29-BMS$7)/(BMS$8-BMS$7))),IF(BMS29&lt;=BMS$8,BMS$5,IF(BMS29&gt;BMS$6,0,0.6*BMS$5+0.4*BMS$5*(BMS29-BMS$7)/(BMS$8-BMS$7))))))</f>
      </c>
      <c r="BMU29" s="126">
        <f>IF(BMS29&lt;&gt;"",BMS$5,0)</f>
      </c>
      <c r="BMV29" s="125">
        <f>IF(BMS$6=0,RANK(BMS29,BMS$12:BMS$42,0),RANK(BMS29,BMS$12:BMS$42,1))</f>
      </c>
      <c r="BMW29"/>
      <c r="BMX29" s="126">
        <f>IF(COUNTA(BMW$12:BMW$42)=0,0.6*BMW$5,IF(BMW29="",0,IF(BMW$6=0,IF(BMW29&gt;=BMW$8,BMW$5,IF(BMW29&lt;BMW$6,0,0.6*BMW$5+0.4*BMW$5*(BMW29-BMW$7)/(BMW$8-BMW$7))),IF(BMW29&lt;=BMW$8,BMW$5,IF(BMW29&gt;BMW$6,0,0.6*BMW$5+0.4*BMW$5*(BMW29-BMW$7)/(BMW$8-BMW$7))))))</f>
      </c>
      <c r="BMY29" s="126">
        <f>IF(BMW29&lt;&gt;"",BMW$5,0)</f>
      </c>
      <c r="BMZ29" s="125">
        <f>IF(BMW$6=0,RANK(BMW29,BMW$12:BMW$42,0),RANK(BMW29,BMW$12:BMW$42,1))</f>
      </c>
      <c r="BNA29" s="126">
        <v>100</v>
      </c>
      <c r="BNB29" s="126">
        <f>IF(COUNTA(BNA$12:BNA$42)=0,0.6*BNA$5,IF(BNA29="",0,IF(BNA$6=0,IF(BNA29&gt;=BNA$8,BNA$5,IF(BNA29&lt;BNA$6,0,0.6*BNA$5+0.4*BNA$5*(BNA29-BNA$7)/(BNA$8-BNA$7))),IF(BNA29&lt;=BNA$8,BNA$5,IF(BNA29&gt;BNA$6,0,0.6*BNA$5+0.4*BNA$5*(BNA29-BNA$7)/(BNA$8-BNA$7))))))</f>
      </c>
      <c r="BNC29" s="126">
        <f>IF(BNA29&lt;&gt;"",BNA$5,0)</f>
      </c>
      <c r="BND29" s="125">
        <f>IF(BNA$6=0,RANK(BNA29,BNA$12:BNA$42,0),RANK(BNA29,BNA$12:BNA$42,1))</f>
      </c>
      <c r="BNE29" s="126">
        <v>100</v>
      </c>
      <c r="BNF29" s="126">
        <f>IF(COUNTA(BNE$12:BNE$42)=0,0.6*BNE$5,IF(BNE29="",0,IF(BNE$6=0,IF(BNE29&gt;=BNE$8,BNE$5,IF(BNE29&lt;BNE$6,0,0.6*BNE$5+0.4*BNE$5*(BNE29-BNE$7)/(BNE$8-BNE$7))),IF(BNE29&lt;=BNE$8,BNE$5,IF(BNE29&gt;BNE$6,0,0.6*BNE$5+0.4*BNE$5*(BNE29-BNE$7)/(BNE$8-BNE$7))))))</f>
      </c>
      <c r="BNG29" s="126">
        <f>IF(BNE29&lt;&gt;"",BNE$5,0)</f>
      </c>
      <c r="BNH29" s="125">
        <f>IF(BNE$6=0,RANK(BNE29,BNE$12:BNE$42,0),RANK(BNE29,BNE$12:BNE$42,1))</f>
      </c>
      <c r="BNI29" s="126">
        <v>2.24</v>
      </c>
      <c r="BNJ29" s="126">
        <f>IF(COUNTA(BNI$12:BNI$42)=0,0.6*BNI$5,IF(BNI29="",0,IF(BNI$6=0,IF(BNI29&gt;=BNI$8,BNI$5,IF(BNI29&lt;BNI$6,0,0.6*BNI$5+0.4*BNI$5*(BNI29-BNI$7)/(BNI$8-BNI$7))),IF(BNI29&lt;=BNI$8,BNI$5,IF(BNI29&gt;BNI$6,0,0.6*BNI$5+0.4*BNI$5*(BNI29-BNI$7)/(BNI$8-BNI$7))))))</f>
      </c>
      <c r="BNK29" s="126">
        <f>IF(BNI29&lt;&gt;"",BNI$5,0)</f>
      </c>
      <c r="BNL29" s="125">
        <f>IF(BNI$6=0,RANK(BNI29,BNI$12:BNI$42,0),RANK(BNI29,BNI$12:BNI$42,1))</f>
      </c>
      <c r="BNM29" s="126">
        <v>99.69</v>
      </c>
      <c r="BNN29" s="126">
        <f>IF(COUNTA(BNM$12:BNM$42)=0,0.6*BNM$5,IF(BNM29="",0,IF(BNM$6=0,IF(BNM29&gt;=BNM$8,BNM$5,IF(BNM29&lt;BNM$6,0,0.6*BNM$5+0.4*BNM$5*(BNM29-BNM$7)/(BNM$8-BNM$7))),IF(BNM29&lt;=BNM$8,BNM$5,IF(BNM29&gt;BNM$6,0,0.6*BNM$5+0.4*BNM$5*(BNM29-BNM$7)/(BNM$8-BNM$7))))))</f>
      </c>
      <c r="BNO29" s="126">
        <f>IF(BNM29&lt;&gt;"",BNM$5,0)</f>
      </c>
      <c r="BNP29" s="125">
        <f>IF(BNM$6=0,RANK(BNM29,BNM$12:BNM$42,0),RANK(BNM29,BNM$12:BNM$42,1))</f>
      </c>
      <c r="BNQ29" s="126">
        <v>100</v>
      </c>
      <c r="BNR29" s="126">
        <f>IF(COUNTA(BNQ$12:BNQ$42)=0,0.6*BNQ$5,IF(BNQ29="",0,IF(BNQ$6=0,IF(BNQ29&gt;=BNQ$8,BNQ$5,IF(BNQ29&lt;BNQ$6,0,0.6*BNQ$5+0.4*BNQ$5*(BNQ29-BNQ$7)/(BNQ$8-BNQ$7))),IF(BNQ29&lt;=BNQ$8,BNQ$5,IF(BNQ29&gt;BNQ$6,0,0.6*BNQ$5+0.4*BNQ$5*(BNQ29-BNQ$7)/(BNQ$8-BNQ$7))))))</f>
      </c>
      <c r="BNS29" s="126">
        <f>IF(BNQ29&lt;&gt;"",BNQ$5,0)</f>
      </c>
      <c r="BNT29" s="125">
        <f>IF(BNQ$6=0,RANK(BNQ29,BNQ$12:BNQ$42,0),RANK(BNQ29,BNQ$12:BNQ$42,1))</f>
      </c>
      <c r="BNU29" s="126">
        <v>2.03</v>
      </c>
      <c r="BNV29" s="126">
        <f>IF(COUNTA(BNU$12:BNU$42)=0,0.6*BNU$5,IF(BNU29="",0,IF(BNU$6=0,IF(BNU29&gt;=BNU$8,BNU$5,IF(BNU29&lt;BNU$6,0,0.6*BNU$5+0.4*BNU$5*(BNU29-BNU$7)/(BNU$8-BNU$7))),IF(BNU29&lt;=BNU$8,BNU$5,IF(BNU29&gt;BNU$6,0,0.6*BNU$5+0.4*BNU$5*(BNU29-BNU$7)/(BNU$8-BNU$7))))))</f>
      </c>
      <c r="BNW29" s="126">
        <f>IF(BNU29&lt;&gt;"",BNU$5,0)</f>
      </c>
      <c r="BNX29" s="125">
        <f>IF(BNU$6=0,RANK(BNU29,BNU$12:BNU$42,0),RANK(BNU29,BNU$12:BNU$42,1))</f>
      </c>
      <c r="BNY29" s="126">
        <v>100</v>
      </c>
      <c r="BNZ29" s="126">
        <f>IF(COUNTA(BNY$12:BNY$42)=0,0.6*BNY$5,IF(BNY29="",0,IF(BNY$6=0,IF(BNY29&gt;=BNY$8,BNY$5,IF(BNY29&lt;BNY$6,0,0.6*BNY$5+0.4*BNY$5*(BNY29-BNY$7)/(BNY$8-BNY$7))),IF(BNY29&lt;=BNY$8,BNY$5,IF(BNY29&gt;BNY$6,0,0.6*BNY$5+0.4*BNY$5*(BNY29-BNY$7)/(BNY$8-BNY$7))))))</f>
      </c>
      <c r="BOA29" s="126">
        <f>IF(BNY29&lt;&gt;"",BNY$5,0)</f>
      </c>
      <c r="BOB29" s="125">
        <f>IF(BNY$6=0,RANK(BNY29,BNY$12:BNY$42,0),RANK(BNY29,BNY$12:BNY$42,1))</f>
      </c>
      <c r="BOC29" s="126">
        <v>0.53</v>
      </c>
      <c r="BOD29" s="126">
        <f>IF(COUNTA(BOC$12:BOC$42)=0,0.6*BOC$5,IF(BOC29="",0,IF(BOC$6=0,IF(BOC29&gt;=BOC$8,BOC$5,IF(BOC29&lt;BOC$6,0,0.6*BOC$5+0.4*BOC$5*(BOC29-BOC$7)/(BOC$8-BOC$7))),IF(BOC29&lt;=BOC$8,BOC$5,IF(BOC29&gt;BOC$6,0,0.6*BOC$5+0.4*BOC$5*(BOC29-BOC$7)/(BOC$8-BOC$7))))))</f>
      </c>
      <c r="BOE29" s="126">
        <f>IF(BOC29&lt;&gt;"",BOC$5,0)</f>
      </c>
      <c r="BOF29" s="125">
        <f>IF(BOC$6=0,RANK(BOC29,BOC$12:BOC$42,0),RANK(BOC29,BOC$12:BOC$42,1))</f>
      </c>
      <c r="BOG29" s="126">
        <v>0</v>
      </c>
      <c r="BOH29" s="126">
        <f>IF(COUNTA(BOG$12:BOG$42)=0,0.6*BOG$5,IF(BOG29="",0,IF(BOG$6=0,IF(BOG29&gt;=BOG$8,BOG$5,IF(BOG29&lt;BOG$6,0,0.6*BOG$5+0.4*BOG$5*(BOG29-BOG$7)/(BOG$8-BOG$7))),IF(BOG29&lt;=BOG$8,BOG$5,IF(BOG29&gt;BOG$6,0,0.6*BOG$5+0.4*BOG$5*(BOG29-BOG$7)/(BOG$8-BOG$7))))))</f>
      </c>
      <c r="BOI29" s="126">
        <f>IF(BOG29&lt;&gt;"",BOG$5,0)</f>
      </c>
      <c r="BOJ29" s="125">
        <f>IF(BOG$6=0,RANK(BOG29,BOG$12:BOG$42,0),RANK(BOG29,BOG$12:BOG$42,1))</f>
      </c>
      <c r="BOK29" s="126">
        <v>38.33</v>
      </c>
      <c r="BOL29" s="126">
        <f>IF(COUNTA(BOK$12:BOK$42)=0,0.6*BOK$5,IF(BOK29="",0,IF(BOK$6=0,IF(BOK29&gt;=BOK$8,BOK$5,IF(BOK29&lt;BOK$6,0,0.6*BOK$5+0.4*BOK$5*(BOK29-BOK$7)/(BOK$8-BOK$7))),IF(BOK29&lt;=BOK$8,BOK$5,IF(BOK29&gt;BOK$6,0,0.6*BOK$5+0.4*BOK$5*(BOK29-BOK$7)/(BOK$8-BOK$7))))))</f>
      </c>
      <c r="BOM29" s="126">
        <f>IF(BOK29&lt;&gt;"",BOK$5,0)</f>
      </c>
      <c r="BON29" s="125">
        <f>IF(BOK$6=0,RANK(BOK29,BOK$12:BOK$42,0),RANK(BOK29,BOK$12:BOK$42,1))</f>
      </c>
      <c r="BOO29" s="126">
        <v>6.29</v>
      </c>
      <c r="BOP29" s="126">
        <f>IF(COUNTA(BOO$12:BOO$42)=0,0.6*BOO$5,IF(BOO29="",0,IF(BOO$6=0,IF(BOO29&gt;=BOO$8,BOO$5,IF(BOO29&lt;BOO$6,0,0.6*BOO$5+0.4*BOO$5*(BOO29-BOO$7)/(BOO$8-BOO$7))),IF(BOO29&lt;=BOO$8,BOO$5,IF(BOO29&gt;BOO$6,0,0.6*BOO$5+0.4*BOO$5*(BOO29-BOO$7)/(BOO$8-BOO$7))))))</f>
      </c>
      <c r="BOQ29" s="126">
        <f>IF(BOO29&lt;&gt;"",BOO$5,0)</f>
      </c>
      <c r="BOR29" s="125">
        <f>IF(BOO$6=0,RANK(BOO29,BOO$12:BOO$42,0),RANK(BOO29,BOO$12:BOO$42,1))</f>
      </c>
      <c r="BOS29" s="126">
        <v>98.91</v>
      </c>
      <c r="BOT29" s="126">
        <f>IF(COUNTA(BOS$12:BOS$42)=0,0.6*BOS$5,IF(BOS29="",0,IF(BOS$6=0,IF(BOS29&gt;=BOS$8,BOS$5,IF(BOS29&lt;BOS$6,0,0.6*BOS$5+0.4*BOS$5*(BOS29-BOS$7)/(BOS$8-BOS$7))),IF(BOS29&lt;=BOS$8,BOS$5,IF(BOS29&gt;BOS$6,0,0.6*BOS$5+0.4*BOS$5*(BOS29-BOS$7)/(BOS$8-BOS$7))))))</f>
      </c>
      <c r="BOU29" s="126">
        <f>IF(BOS29&lt;&gt;"",BOS$5,0)</f>
      </c>
      <c r="BOV29" s="125">
        <f>IF(BOS$6=0,RANK(BOS29,BOS$12:BOS$42,0),RANK(BOS29,BOS$12:BOS$42,1))</f>
      </c>
      <c r="BOW29"/>
      <c r="BOX29" s="126">
        <f>IF(COUNTA(BOW$12:BOW$42)=0,0.6*BOW$5,IF(BOW29="",0,IF(BOW$6=0,IF(BOW29&gt;=BOW$8,BOW$5,IF(BOW29&lt;BOW$6,0,0.6*BOW$5+0.4*BOW$5*(BOW29-BOW$7)/(BOW$8-BOW$7))),IF(BOW29&lt;=BOW$8,BOW$5,IF(BOW29&gt;BOW$6,0,0.6*BOW$5+0.4*BOW$5*(BOW29-BOW$7)/(BOW$8-BOW$7))))))</f>
      </c>
      <c r="BOY29" s="126">
        <f>IF(BOW29&lt;&gt;"",BOW$5,0)</f>
      </c>
      <c r="BOZ29" s="125">
        <f>IF(BOW$6=0,RANK(BOW29,BOW$12:BOW$42,0),RANK(BOW29,BOW$12:BOW$42,1))</f>
      </c>
      <c r="BPA29"/>
      <c r="BPB29" s="126">
        <f>IF(COUNTA(BPA$12:BPA$42)=0,0.6*BPA$5,IF(BPA29="",0,IF(BPA$6=0,IF(BPA29&gt;=BPA$8,BPA$5,IF(BPA29&lt;BPA$6,0,0.6*BPA$5+0.4*BPA$5*(BPA29-BPA$7)/(BPA$8-BPA$7))),IF(BPA29&lt;=BPA$8,BPA$5,IF(BPA29&gt;BPA$6,0,0.6*BPA$5+0.4*BPA$5*(BPA29-BPA$7)/(BPA$8-BPA$7))))))</f>
      </c>
      <c r="BPC29" s="126">
        <f>IF(BPA29&lt;&gt;"",BPA$5,0)</f>
      </c>
      <c r="BPD29" s="125">
        <f>IF(BPA$6=0,RANK(BPA29,BPA$12:BPA$42,0),RANK(BPA29,BPA$12:BPA$42,1))</f>
      </c>
      <c r="BPE29"/>
      <c r="BPF29" s="126">
        <f>IF(COUNTA(BPE$12:BPE$42)=0,0.6*BPE$5,IF(BPE29="",0,IF(BPE$6=0,IF(BPE29&gt;=BPE$8,BPE$5,IF(BPE29&lt;BPE$6,0,0.6*BPE$5+0.4*BPE$5*(BPE29-BPE$7)/(BPE$8-BPE$7))),IF(BPE29&lt;=BPE$8,BPE$5,IF(BPE29&gt;BPE$6,0,0.6*BPE$5+0.4*BPE$5*(BPE29-BPE$7)/(BPE$8-BPE$7))))))</f>
      </c>
      <c r="BPG29" s="126">
        <f>IF(BPE29&lt;&gt;"",BPE$5,0)</f>
      </c>
      <c r="BPH29" s="125">
        <f>IF(BPE$6=0,RANK(BPE29,BPE$12:BPE$42,0),RANK(BPE29,BPE$12:BPE$42,1))</f>
      </c>
      <c r="BPI29"/>
      <c r="BPJ29" s="126">
        <f>IF(COUNTA(BPI$12:BPI$42)=0,0.6*BPI$5,IF(BPI29="",0,IF(BPI$6=0,IF(BPI29&gt;=BPI$8,BPI$5,IF(BPI29&lt;BPI$6,0,0.6*BPI$5+0.4*BPI$5*(BPI29-BPI$7)/(BPI$8-BPI$7))),IF(BPI29&lt;=BPI$8,BPI$5,IF(BPI29&gt;BPI$6,0,0.6*BPI$5+0.4*BPI$5*(BPI29-BPI$7)/(BPI$8-BPI$7))))))</f>
      </c>
      <c r="BPK29" s="126">
        <f>IF(BPI29&lt;&gt;"",BPI$5,0)</f>
      </c>
      <c r="BPL29" s="125">
        <f>IF(BPI$6=0,RANK(BPI29,BPI$12:BPI$42,0),RANK(BPI29,BPI$12:BPI$42,1))</f>
      </c>
      <c r="BPM29" s="126">
        <v>100</v>
      </c>
      <c r="BPN29" s="126">
        <f>IF(COUNTA(BPM$12:BPM$42)=0,0.6*BPM$5,IF(BPM29="",0,IF(BPM$6=0,IF(BPM29&gt;=BPM$8,BPM$5,IF(BPM29&lt;BPM$6,0,0.6*BPM$5+0.4*BPM$5*(BPM29-BPM$7)/(BPM$8-BPM$7))),IF(BPM29&lt;=BPM$8,BPM$5,IF(BPM29&gt;BPM$6,0,0.6*BPM$5+0.4*BPM$5*(BPM29-BPM$7)/(BPM$8-BPM$7))))))</f>
      </c>
      <c r="BPO29" s="126">
        <f>IF(BPM29&lt;&gt;"",BPM$5,0)</f>
      </c>
      <c r="BPP29" s="125">
        <f>IF(BPM$6=0,RANK(BPM29,BPM$12:BPM$42,0),RANK(BPM29,BPM$12:BPM$42,1))</f>
      </c>
      <c r="BPQ29" s="126">
        <v>100</v>
      </c>
      <c r="BPR29" s="126">
        <f>IF(COUNTA(BPQ$12:BPQ$42)=0,0.6*BPQ$5,IF(BPQ29="",0,IF(BPQ$6=0,IF(BPQ29&gt;=BPQ$8,BPQ$5,IF(BPQ29&lt;BPQ$6,0,0.6*BPQ$5+0.4*BPQ$5*(BPQ29-BPQ$7)/(BPQ$8-BPQ$7))),IF(BPQ29&lt;=BPQ$8,BPQ$5,IF(BPQ29&gt;BPQ$6,0,0.6*BPQ$5+0.4*BPQ$5*(BPQ29-BPQ$7)/(BPQ$8-BPQ$7))))))</f>
      </c>
      <c r="BPS29" s="126">
        <f>IF(BPQ29&lt;&gt;"",BPQ$5,0)</f>
      </c>
      <c r="BPT29" s="125">
        <f>IF(BPQ$6=0,RANK(BPQ29,BPQ$12:BPQ$42,0),RANK(BPQ29,BPQ$12:BPQ$42,1))</f>
      </c>
      <c r="BPU29" s="126">
        <v>2.39</v>
      </c>
      <c r="BPV29" s="126">
        <f>IF(COUNTA(BPU$12:BPU$42)=0,0.6*BPU$5,IF(BPU29="",0,IF(BPU$6=0,IF(BPU29&gt;=BPU$8,BPU$5,IF(BPU29&lt;BPU$6,0,0.6*BPU$5+0.4*BPU$5*(BPU29-BPU$7)/(BPU$8-BPU$7))),IF(BPU29&lt;=BPU$8,BPU$5,IF(BPU29&gt;BPU$6,0,0.6*BPU$5+0.4*BPU$5*(BPU29-BPU$7)/(BPU$8-BPU$7))))))</f>
      </c>
      <c r="BPW29" s="126">
        <f>IF(BPU29&lt;&gt;"",BPU$5,0)</f>
      </c>
      <c r="BPX29" s="125">
        <f>IF(BPU$6=0,RANK(BPU29,BPU$12:BPU$42,0),RANK(BPU29,BPU$12:BPU$42,1))</f>
      </c>
      <c r="BPY29" s="126">
        <v>99.82</v>
      </c>
      <c r="BPZ29" s="126">
        <f>IF(COUNTA(BPY$12:BPY$42)=0,0.6*BPY$5,IF(BPY29="",0,IF(BPY$6=0,IF(BPY29&gt;=BPY$8,BPY$5,IF(BPY29&lt;BPY$6,0,0.6*BPY$5+0.4*BPY$5*(BPY29-BPY$7)/(BPY$8-BPY$7))),IF(BPY29&lt;=BPY$8,BPY$5,IF(BPY29&gt;BPY$6,0,0.6*BPY$5+0.4*BPY$5*(BPY29-BPY$7)/(BPY$8-BPY$7))))))</f>
      </c>
      <c r="BQA29" s="126">
        <f>IF(BPY29&lt;&gt;"",BPY$5,0)</f>
      </c>
      <c r="BQB29" s="125">
        <f>IF(BPY$6=0,RANK(BPY29,BPY$12:BPY$42,0),RANK(BPY29,BPY$12:BPY$42,1))</f>
      </c>
      <c r="BQC29" s="126">
        <v>100</v>
      </c>
      <c r="BQD29" s="126">
        <f>IF(COUNTA(BQC$12:BQC$42)=0,0.6*BQC$5,IF(BQC29="",0,IF(BQC$6=0,IF(BQC29&gt;=BQC$8,BQC$5,IF(BQC29&lt;BQC$6,0,0.6*BQC$5+0.4*BQC$5*(BQC29-BQC$7)/(BQC$8-BQC$7))),IF(BQC29&lt;=BQC$8,BQC$5,IF(BQC29&gt;BQC$6,0,0.6*BQC$5+0.4*BQC$5*(BQC29-BQC$7)/(BQC$8-BQC$7))))))</f>
      </c>
      <c r="BQE29" s="126">
        <f>IF(BQC29&lt;&gt;"",BQC$5,0)</f>
      </c>
      <c r="BQF29" s="125">
        <f>IF(BQC$6=0,RANK(BQC29,BQC$12:BQC$42,0),RANK(BQC29,BQC$12:BQC$42,1))</f>
      </c>
      <c r="BQG29" s="126">
        <v>2.1</v>
      </c>
      <c r="BQH29" s="126">
        <f>IF(COUNTA(BQG$12:BQG$42)=0,0.6*BQG$5,IF(BQG29="",0,IF(BQG$6=0,IF(BQG29&gt;=BQG$8,BQG$5,IF(BQG29&lt;BQG$6,0,0.6*BQG$5+0.4*BQG$5*(BQG29-BQG$7)/(BQG$8-BQG$7))),IF(BQG29&lt;=BQG$8,BQG$5,IF(BQG29&gt;BQG$6,0,0.6*BQG$5+0.4*BQG$5*(BQG29-BQG$7)/(BQG$8-BQG$7))))))</f>
      </c>
      <c r="BQI29" s="126">
        <f>IF(BQG29&lt;&gt;"",BQG$5,0)</f>
      </c>
      <c r="BQJ29" s="125">
        <f>IF(BQG$6=0,RANK(BQG29,BQG$12:BQG$42,0),RANK(BQG29,BQG$12:BQG$42,1))</f>
      </c>
      <c r="BQK29" s="126">
        <v>100</v>
      </c>
      <c r="BQL29" s="126">
        <f>IF(COUNTA(BQK$12:BQK$42)=0,0.6*BQK$5,IF(BQK29="",0,IF(BQK$6=0,IF(BQK29&gt;=BQK$8,BQK$5,IF(BQK29&lt;BQK$6,0,0.6*BQK$5+0.4*BQK$5*(BQK29-BQK$7)/(BQK$8-BQK$7))),IF(BQK29&lt;=BQK$8,BQK$5,IF(BQK29&gt;BQK$6,0,0.6*BQK$5+0.4*BQK$5*(BQK29-BQK$7)/(BQK$8-BQK$7))))))</f>
      </c>
      <c r="BQM29" s="126">
        <f>IF(BQK29&lt;&gt;"",BQK$5,0)</f>
      </c>
      <c r="BQN29" s="125">
        <f>IF(BQK$6=0,RANK(BQK29,BQK$12:BQK$42,0),RANK(BQK29,BQK$12:BQK$42,1))</f>
      </c>
      <c r="BQO29" s="126">
        <v>0.42</v>
      </c>
      <c r="BQP29" s="126">
        <f>IF(COUNTA(BQO$12:BQO$42)=0,0.6*BQO$5,IF(BQO29="",0,IF(BQO$6=0,IF(BQO29&gt;=BQO$8,BQO$5,IF(BQO29&lt;BQO$6,0,0.6*BQO$5+0.4*BQO$5*(BQO29-BQO$7)/(BQO$8-BQO$7))),IF(BQO29&lt;=BQO$8,BQO$5,IF(BQO29&gt;BQO$6,0,0.6*BQO$5+0.4*BQO$5*(BQO29-BQO$7)/(BQO$8-BQO$7))))))</f>
      </c>
      <c r="BQQ29" s="126">
        <f>IF(BQO29&lt;&gt;"",BQO$5,0)</f>
      </c>
      <c r="BQR29" s="125">
        <f>IF(BQO$6=0,RANK(BQO29,BQO$12:BQO$42,0),RANK(BQO29,BQO$12:BQO$42,1))</f>
      </c>
      <c r="BQS29" s="126">
        <v>0</v>
      </c>
      <c r="BQT29" s="126">
        <f>IF(COUNTA(BQS$12:BQS$42)=0,0.6*BQS$5,IF(BQS29="",0,IF(BQS$6=0,IF(BQS29&gt;=BQS$8,BQS$5,IF(BQS29&lt;BQS$6,0,0.6*BQS$5+0.4*BQS$5*(BQS29-BQS$7)/(BQS$8-BQS$7))),IF(BQS29&lt;=BQS$8,BQS$5,IF(BQS29&gt;BQS$6,0,0.6*BQS$5+0.4*BQS$5*(BQS29-BQS$7)/(BQS$8-BQS$7))))))</f>
      </c>
      <c r="BQU29" s="126">
        <f>IF(BQS29&lt;&gt;"",BQS$5,0)</f>
      </c>
      <c r="BQV29" s="125">
        <f>IF(BQS$6=0,RANK(BQS29,BQS$12:BQS$42,0),RANK(BQS29,BQS$12:BQS$42,1))</f>
      </c>
      <c r="BQW29" s="126">
        <v>41.51</v>
      </c>
      <c r="BQX29" s="126">
        <f>IF(COUNTA(BQW$12:BQW$42)=0,0.6*BQW$5,IF(BQW29="",0,IF(BQW$6=0,IF(BQW29&gt;=BQW$8,BQW$5,IF(BQW29&lt;BQW$6,0,0.6*BQW$5+0.4*BQW$5*(BQW29-BQW$7)/(BQW$8-BQW$7))),IF(BQW29&lt;=BQW$8,BQW$5,IF(BQW29&gt;BQW$6,0,0.6*BQW$5+0.4*BQW$5*(BQW29-BQW$7)/(BQW$8-BQW$7))))))</f>
      </c>
      <c r="BQY29" s="126">
        <f>IF(BQW29&lt;&gt;"",BQW$5,0)</f>
      </c>
      <c r="BQZ29" s="125">
        <f>IF(BQW$6=0,RANK(BQW29,BQW$12:BQW$42,0),RANK(BQW29,BQW$12:BQW$42,1))</f>
      </c>
      <c r="BRA29" s="126">
        <v>7.76</v>
      </c>
      <c r="BRB29" s="126">
        <f>IF(COUNTA(BRA$12:BRA$42)=0,0.6*BRA$5,IF(BRA29="",0,IF(BRA$6=0,IF(BRA29&gt;=BRA$8,BRA$5,IF(BRA29&lt;BRA$6,0,0.6*BRA$5+0.4*BRA$5*(BRA29-BRA$7)/(BRA$8-BRA$7))),IF(BRA29&lt;=BRA$8,BRA$5,IF(BRA29&gt;BRA$6,0,0.6*BRA$5+0.4*BRA$5*(BRA29-BRA$7)/(BRA$8-BRA$7))))))</f>
      </c>
      <c r="BRC29" s="126">
        <f>IF(BRA29&lt;&gt;"",BRA$5,0)</f>
      </c>
      <c r="BRD29" s="125">
        <f>IF(BRA$6=0,RANK(BRA29,BRA$12:BRA$42,0),RANK(BRA29,BRA$12:BRA$42,1))</f>
      </c>
      <c r="BRE29" s="126">
        <v>0.28</v>
      </c>
      <c r="BRF29" s="126">
        <f>IF(COUNTA(BRE$12:BRE$42)=0,0.6*BRE$5,IF(BRE29="",0,IF(BRE$6=0,IF(BRE29&gt;=BRE$8,BRE$5,IF(BRE29&lt;BRE$6,0,0.6*BRE$5+0.4*BRE$5*(BRE29-BRE$7)/(BRE$8-BRE$7))),IF(BRE29&lt;=BRE$8,BRE$5,IF(BRE29&gt;BRE$6,0,0.6*BRE$5+0.4*BRE$5*(BRE29-BRE$7)/(BRE$8-BRE$7))))))</f>
      </c>
      <c r="BRG29" s="126">
        <f>IF(BRE29&lt;&gt;"",BRE$5,0)</f>
      </c>
      <c r="BRH29" s="125">
        <f>IF(BRE$6=0,RANK(BRE29,BRE$12:BRE$42,0),RANK(BRE29,BRE$12:BRE$42,1))</f>
      </c>
      <c r="BRI29" s="126">
        <v>0.07</v>
      </c>
      <c r="BRJ29" s="126">
        <f>IF(COUNTA(BRI$12:BRI$42)=0,0.6*BRI$5,IF(BRI29="",0,IF(BRI$6=0,IF(BRI29&gt;=BRI$8,BRI$5,IF(BRI29&lt;BRI$6,0,0.6*BRI$5+0.4*BRI$5*(BRI29-BRI$7)/(BRI$8-BRI$7))),IF(BRI29&lt;=BRI$8,BRI$5,IF(BRI29&gt;BRI$6,0,0.6*BRI$5+0.4*BRI$5*(BRI29-BRI$7)/(BRI$8-BRI$7))))))</f>
      </c>
      <c r="BRK29" s="126">
        <f>IF(BRI29&lt;&gt;"",BRI$5,0)</f>
      </c>
      <c r="BRL29" s="125">
        <f>IF(BRI$6=0,RANK(BRI29,BRI$12:BRI$42,0),RANK(BRI29,BRI$12:BRI$42,1))</f>
      </c>
      <c r="BRM29" s="126">
        <v>0.09</v>
      </c>
      <c r="BRN29" s="126">
        <f>IF(COUNTA(BRM$12:BRM$42)=0,0.6*BRM$5,IF(BRM29="",0,IF(BRM$6=0,IF(BRM29&gt;=BRM$8,BRM$5,IF(BRM29&lt;BRM$6,0,0.6*BRM$5+0.4*BRM$5*(BRM29-BRM$7)/(BRM$8-BRM$7))),IF(BRM29&lt;=BRM$8,BRM$5,IF(BRM29&gt;BRM$6,0,0.6*BRM$5+0.4*BRM$5*(BRM29-BRM$7)/(BRM$8-BRM$7))))))</f>
      </c>
      <c r="BRO29" s="126">
        <f>IF(BRM29&lt;&gt;"",BRM$5,0)</f>
      </c>
      <c r="BRP29" s="125">
        <f>IF(BRM$6=0,RANK(BRM29,BRM$12:BRM$42,0),RANK(BRM29,BRM$12:BRM$42,1))</f>
      </c>
      <c r="BRQ29"/>
      <c r="BRR29" s="126">
        <f>IF(COUNTA(BRQ$12:BRQ$42)=0,0.6*BRQ$5,IF(BRQ29="",0,IF(BRQ$6=0,IF(BRQ29&gt;=BRQ$8,BRQ$5,IF(BRQ29&lt;BRQ$6,0,0.6*BRQ$5+0.4*BRQ$5*(BRQ29-BRQ$7)/(BRQ$8-BRQ$7))),IF(BRQ29&lt;=BRQ$8,BRQ$5,IF(BRQ29&gt;BRQ$6,0,0.6*BRQ$5+0.4*BRQ$5*(BRQ29-BRQ$7)/(BRQ$8-BRQ$7))))))</f>
      </c>
      <c r="BRS29" s="126">
        <f>IF(BRQ29&lt;&gt;"",BRQ$5,0)</f>
      </c>
      <c r="BRT29" s="125">
        <f>IF(BRQ$6=0,RANK(BRQ29,BRQ$12:BRQ$42,0),RANK(BRQ29,BRQ$12:BRQ$42,1))</f>
      </c>
      <c r="BRU29"/>
      <c r="BRV29" s="126">
        <f>IF(COUNTA(BRU$12:BRU$42)=0,0.6*BRU$5,IF(BRU29="",0,IF(BRU$6=0,IF(BRU29&gt;=BRU$8,BRU$5,IF(BRU29&lt;BRU$6,0,0.6*BRU$5+0.4*BRU$5*(BRU29-BRU$7)/(BRU$8-BRU$7))),IF(BRU29&lt;=BRU$8,BRU$5,IF(BRU29&gt;BRU$6,0,0.6*BRU$5+0.4*BRU$5*(BRU29-BRU$7)/(BRU$8-BRU$7))))))</f>
      </c>
      <c r="BRW29" s="126">
        <f>IF(BRU29&lt;&gt;"",BRU$5,0)</f>
      </c>
      <c r="BRX29" s="125">
        <f>IF(BRU$6=0,RANK(BRU29,BRU$12:BRU$42,0),RANK(BRU29,BRU$12:BRU$42,1))</f>
      </c>
      <c r="BRY29"/>
      <c r="BRZ29" s="126">
        <f>IF(COUNTA(BRY$12:BRY$42)=0,0.6*BRY$5,IF(BRY29="",0,IF(BRY$6=0,IF(BRY29&gt;=BRY$8,BRY$5,IF(BRY29&lt;BRY$6,0,0.6*BRY$5+0.4*BRY$5*(BRY29-BRY$7)/(BRY$8-BRY$7))),IF(BRY29&lt;=BRY$8,BRY$5,IF(BRY29&gt;BRY$6,0,0.6*BRY$5+0.4*BRY$5*(BRY29-BRY$7)/(BRY$8-BRY$7))))))</f>
      </c>
      <c r="BSA29" s="126">
        <f>IF(BRY29&lt;&gt;"",BRY$5,0)</f>
      </c>
      <c r="BSB29" s="125">
        <f>IF(BRY$6=0,RANK(BRY29,BRY$12:BRY$42,0),RANK(BRY29,BRY$12:BRY$42,1))</f>
      </c>
      <c r="BSC29"/>
      <c r="BSD29" s="126">
        <f>IF(COUNTA(BSC$12:BSC$42)=0,0.6*BSC$5,IF(BSC29="",0,IF(BSC$6=0,IF(BSC29&gt;=BSC$8,BSC$5,IF(BSC29&lt;BSC$6,0,0.6*BSC$5+0.4*BSC$5*(BSC29-BSC$7)/(BSC$8-BSC$7))),IF(BSC29&lt;=BSC$8,BSC$5,IF(BSC29&gt;BSC$6,0,0.6*BSC$5+0.4*BSC$5*(BSC29-BSC$7)/(BSC$8-BSC$7))))))</f>
      </c>
      <c r="BSE29" s="126">
        <f>IF(BSC29&lt;&gt;"",BSC$5,0)</f>
      </c>
      <c r="BSF29" s="125">
        <f>IF(BSC$6=0,RANK(BSC29,BSC$12:BSC$42,0),RANK(BSC29,BSC$12:BSC$42,1))</f>
      </c>
      <c r="BSG29"/>
      <c r="BSH29" s="126">
        <f>IF(COUNTA(BSG$12:BSG$42)=0,0.6*BSG$5,IF(BSG29="",0,IF(BSG$6=0,IF(BSG29&gt;=BSG$8,BSG$5,IF(BSG29&lt;BSG$6,0,0.6*BSG$5+0.4*BSG$5*(BSG29-BSG$7)/(BSG$8-BSG$7))),IF(BSG29&lt;=BSG$8,BSG$5,IF(BSG29&gt;BSG$6,0,0.6*BSG$5+0.4*BSG$5*(BSG29-BSG$7)/(BSG$8-BSG$7))))))</f>
      </c>
      <c r="BSI29" s="126">
        <f>IF(BSG29&lt;&gt;"",BSG$5,0)</f>
      </c>
      <c r="BSJ29" s="125">
        <f>IF(BSG$6=0,RANK(BSG29,BSG$12:BSG$42,0),RANK(BSG29,BSG$12:BSG$42,1))</f>
      </c>
      <c r="BSK29"/>
      <c r="BSL29" s="126">
        <f>IF(COUNTA(BSK$12:BSK$42)=0,0.6*BSK$5,IF(BSK29="",0,IF(BSK$6=0,IF(BSK29&gt;=BSK$8,BSK$5,IF(BSK29&lt;BSK$6,0,0.6*BSK$5+0.4*BSK$5*(BSK29-BSK$7)/(BSK$8-BSK$7))),IF(BSK29&lt;=BSK$8,BSK$5,IF(BSK29&gt;BSK$6,0,0.6*BSK$5+0.4*BSK$5*(BSK29-BSK$7)/(BSK$8-BSK$7))))))</f>
      </c>
      <c r="BSM29" s="126">
        <f>IF(BSK29&lt;&gt;"",BSK$5,0)</f>
      </c>
      <c r="BSN29" s="125">
        <f>IF(BSK$6=0,RANK(BSK29,BSK$12:BSK$42,0),RANK(BSK29,BSK$12:BSK$42,1))</f>
      </c>
      <c r="BSO29"/>
      <c r="BSP29" s="126">
        <f>IF(COUNTA(BSO$12:BSO$42)=0,0.6*BSO$5,IF(BSO29="",0,IF(BSO$6=0,IF(BSO29&gt;=BSO$8,BSO$5,IF(BSO29&lt;BSO$6,0,0.6*BSO$5+0.4*BSO$5*(BSO29-BSO$7)/(BSO$8-BSO$7))),IF(BSO29&lt;=BSO$8,BSO$5,IF(BSO29&gt;BSO$6,0,0.6*BSO$5+0.4*BSO$5*(BSO29-BSO$7)/(BSO$8-BSO$7))))))</f>
      </c>
      <c r="BSQ29" s="126">
        <f>IF(BSO29&lt;&gt;"",BSO$5,0)</f>
      </c>
      <c r="BSR29" s="125">
        <f>IF(BSO$6=0,RANK(BSO29,BSO$12:BSO$42,0),RANK(BSO29,BSO$12:BSO$42,1))</f>
      </c>
      <c r="BSS29"/>
      <c r="BST29" s="126">
        <f>IF(COUNTA(BSS$12:BSS$42)=0,0.6*BSS$5,IF(BSS29="",0,IF(BSS$6=0,IF(BSS29&gt;=BSS$8,BSS$5,IF(BSS29&lt;BSS$6,0,0.6*BSS$5+0.4*BSS$5*(BSS29-BSS$7)/(BSS$8-BSS$7))),IF(BSS29&lt;=BSS$8,BSS$5,IF(BSS29&gt;BSS$6,0,0.6*BSS$5+0.4*BSS$5*(BSS29-BSS$7)/(BSS$8-BSS$7))))))</f>
      </c>
      <c r="BSU29" s="126">
        <f>IF(BSS29&lt;&gt;"",BSS$5,0)</f>
      </c>
      <c r="BSV29" s="125">
        <f>IF(BSS$6=0,RANK(BSS29,BSS$12:BSS$42,0),RANK(BSS29,BSS$12:BSS$42,1))</f>
      </c>
      <c r="BSW29"/>
      <c r="BSX29" s="126">
        <f>IF(COUNTA(BSW$12:BSW$42)=0,0.6*BSW$5,IF(BSW29="",0,IF(BSW$6=0,IF(BSW29&gt;=BSW$8,BSW$5,IF(BSW29&lt;BSW$6,0,0.6*BSW$5+0.4*BSW$5*(BSW29-BSW$7)/(BSW$8-BSW$7))),IF(BSW29&lt;=BSW$8,BSW$5,IF(BSW29&gt;BSW$6,0,0.6*BSW$5+0.4*BSW$5*(BSW29-BSW$7)/(BSW$8-BSW$7))))))</f>
      </c>
      <c r="BSY29" s="126">
        <f>IF(BSW29&lt;&gt;"",BSW$5,0)</f>
      </c>
      <c r="BSZ29" s="125">
        <f>IF(BSW$6=0,RANK(BSW29,BSW$12:BSW$42,0),RANK(BSW29,BSW$12:BSW$42,1))</f>
      </c>
      <c r="BTA29"/>
      <c r="BTB29" s="126">
        <f>IF(COUNTA(BTA$12:BTA$42)=0,0.6*BTA$5,IF(BTA29="",0,IF(BTA$6=0,IF(BTA29&gt;=BTA$8,BTA$5,IF(BTA29&lt;BTA$6,0,0.6*BTA$5+0.4*BTA$5*(BTA29-BTA$7)/(BTA$8-BTA$7))),IF(BTA29&lt;=BTA$8,BTA$5,IF(BTA29&gt;BTA$6,0,0.6*BTA$5+0.4*BTA$5*(BTA29-BTA$7)/(BTA$8-BTA$7))))))</f>
      </c>
      <c r="BTC29" s="126">
        <f>IF(BTA29&lt;&gt;"",BTA$5,0)</f>
      </c>
      <c r="BTD29" s="125">
        <f>IF(BTA$6=0,RANK(BTA29,BTA$12:BTA$42,0),RANK(BTA29,BTA$12:BTA$42,1))</f>
      </c>
      <c r="BTE29"/>
      <c r="BTF29" s="126">
        <f>IF(COUNTA(BTE$12:BTE$42)=0,0.6*BTE$5,IF(BTE29="",0,IF(BTE$6=0,IF(BTE29&gt;=BTE$8,BTE$5,IF(BTE29&lt;BTE$6,0,0.6*BTE$5+0.4*BTE$5*(BTE29-BTE$7)/(BTE$8-BTE$7))),IF(BTE29&lt;=BTE$8,BTE$5,IF(BTE29&gt;BTE$6,0,0.6*BTE$5+0.4*BTE$5*(BTE29-BTE$7)/(BTE$8-BTE$7))))))</f>
      </c>
      <c r="BTG29" s="126">
        <f>IF(BTE29&lt;&gt;"",BTE$5,0)</f>
      </c>
      <c r="BTH29" s="125">
        <f>IF(BTE$6=0,RANK(BTE29,BTE$12:BTE$42,0),RANK(BTE29,BTE$12:BTE$42,1))</f>
      </c>
      <c r="BTI29" s="126">
        <v>0.7</v>
      </c>
      <c r="BTJ29" s="126">
        <f>IF(COUNTA(BTI$12:BTI$42)=0,0.6*BTI$5,IF(BTI29="",0,IF(BTI$6=0,IF(BTI29&gt;=BTI$8,BTI$5,IF(BTI29&lt;BTI$6,0,0.6*BTI$5+0.4*BTI$5*(BTI29-BTI$7)/(BTI$8-BTI$7))),IF(BTI29&lt;=BTI$8,BTI$5,IF(BTI29&gt;BTI$6,0,0.6*BTI$5+0.4*BTI$5*(BTI29-BTI$7)/(BTI$8-BTI$7))))))</f>
      </c>
      <c r="BTK29" s="126">
        <f>IF(BTI29&lt;&gt;"",BTI$5,0)</f>
      </c>
      <c r="BTL29" s="125">
        <f>IF(BTI$6=0,RANK(BTI29,BTI$12:BTI$42,0),RANK(BTI29,BTI$12:BTI$42,1))</f>
      </c>
      <c r="BTM29" s="126">
        <v>4.46</v>
      </c>
      <c r="BTN29" s="126">
        <f>IF(COUNTA(BTM$12:BTM$42)=0,0.6*BTM$5,IF(BTM29="",0,IF(BTM$6=0,IF(BTM29&gt;=BTM$8,BTM$5,IF(BTM29&lt;BTM$6,0,0.6*BTM$5+0.4*BTM$5*(BTM29-BTM$7)/(BTM$8-BTM$7))),IF(BTM29&lt;=BTM$8,BTM$5,IF(BTM29&gt;BTM$6,0,0.6*BTM$5+0.4*BTM$5*(BTM29-BTM$7)/(BTM$8-BTM$7))))))</f>
      </c>
      <c r="BTO29" s="126">
        <f>IF(BTM29&lt;&gt;"",BTM$5,0)</f>
      </c>
      <c r="BTP29" s="125">
        <f>IF(BTM$6=0,RANK(BTM29,BTM$12:BTM$42,0),RANK(BTM29,BTM$12:BTM$42,1))</f>
      </c>
      <c r="BTQ29" s="126">
        <v>1.72</v>
      </c>
      <c r="BTR29" s="126">
        <f>IF(COUNTA(BTQ$12:BTQ$42)=0,0.6*BTQ$5,IF(BTQ29="",0,IF(BTQ$6=0,IF(BTQ29&gt;=BTQ$8,BTQ$5,IF(BTQ29&lt;BTQ$6,0,0.6*BTQ$5+0.4*BTQ$5*(BTQ29-BTQ$7)/(BTQ$8-BTQ$7))),IF(BTQ29&lt;=BTQ$8,BTQ$5,IF(BTQ29&gt;BTQ$6,0,0.6*BTQ$5+0.4*BTQ$5*(BTQ29-BTQ$7)/(BTQ$8-BTQ$7))))))</f>
      </c>
      <c r="BTS29" s="126">
        <f>IF(BTQ29&lt;&gt;"",BTQ$5,0)</f>
      </c>
      <c r="BTT29" s="125">
        <f>IF(BTQ$6=0,RANK(BTQ29,BTQ$12:BTQ$42,0),RANK(BTQ29,BTQ$12:BTQ$42,1))</f>
      </c>
      <c r="BTU29" s="126">
        <v>98.94</v>
      </c>
      <c r="BTV29" s="126">
        <f>IF(COUNTA(BTU$12:BTU$42)=0,0.6*BTU$5,IF(BTU29="",0,IF(BTU$6=0,IF(BTU29&gt;=BTU$8,BTU$5,IF(BTU29&lt;BTU$6,0,0.6*BTU$5+0.4*BTU$5*(BTU29-BTU$7)/(BTU$8-BTU$7))),IF(BTU29&lt;=BTU$8,BTU$5,IF(BTU29&gt;BTU$6,0,0.6*BTU$5+0.4*BTU$5*(BTU29-BTU$7)/(BTU$8-BTU$7))))))</f>
      </c>
      <c r="BTW29" s="126">
        <f>IF(BTU29&lt;&gt;"",BTU$5,0)</f>
      </c>
      <c r="BTX29" s="125">
        <f>IF(BTU$6=0,RANK(BTU29,BTU$12:BTU$42,0),RANK(BTU29,BTU$12:BTU$42,1))</f>
      </c>
      <c r="BTY29" s="126">
        <v>92.55</v>
      </c>
      <c r="BTZ29" s="126">
        <f>IF(COUNTA(BTY$12:BTY$42)=0,0.6*BTY$5,IF(BTY29="",0,IF(BTY$6=0,IF(BTY29&gt;=BTY$8,BTY$5,IF(BTY29&lt;BTY$6,0,0.6*BTY$5+0.4*BTY$5*(BTY29-BTY$7)/(BTY$8-BTY$7))),IF(BTY29&lt;=BTY$8,BTY$5,IF(BTY29&gt;BTY$6,0,0.6*BTY$5+0.4*BTY$5*(BTY29-BTY$7)/(BTY$8-BTY$7))))))</f>
      </c>
      <c r="BUA29" s="126">
        <f>IF(BTY29&lt;&gt;"",BTY$5,0)</f>
      </c>
      <c r="BUB29" s="125">
        <f>IF(BTY$6=0,RANK(BTY29,BTY$12:BTY$42,0),RANK(BTY29,BTY$12:BTY$42,1))</f>
      </c>
      <c r="BUC29" s="126">
        <v>97.99</v>
      </c>
      <c r="BUD29" s="126">
        <f>IF(COUNTA(BUC$12:BUC$42)=0,0.6*BUC$5,IF(BUC29="",0,IF(BUC$6=0,IF(BUC29&gt;=BUC$8,BUC$5,IF(BUC29&lt;BUC$6,0,0.6*BUC$5+0.4*BUC$5*(BUC29-BUC$7)/(BUC$8-BUC$7))),IF(BUC29&lt;=BUC$8,BUC$5,IF(BUC29&gt;BUC$6,0,0.6*BUC$5+0.4*BUC$5*(BUC29-BUC$7)/(BUC$8-BUC$7))))))</f>
      </c>
      <c r="BUE29" s="126">
        <f>IF(BUC29&lt;&gt;"",BUC$5,0)</f>
      </c>
      <c r="BUF29" s="125">
        <f>IF(BUC$6=0,RANK(BUC29,BUC$12:BUC$42,0),RANK(BUC29,BUC$12:BUC$42,1))</f>
      </c>
      <c r="BUG29" s="126">
        <v>20.08</v>
      </c>
      <c r="BUH29" s="126">
        <f>IF(COUNTA(BUG$12:BUG$42)=0,0.6*BUG$5,IF(BUG29="",0,IF(BUG$6=0,IF(BUG29&gt;=BUG$8,BUG$5,IF(BUG29&lt;BUG$6,0,0.6*BUG$5+0.4*BUG$5*(BUG29-BUG$7)/(BUG$8-BUG$7))),IF(BUG29&lt;=BUG$8,BUG$5,IF(BUG29&gt;BUG$6,0,0.6*BUG$5+0.4*BUG$5*(BUG29-BUG$7)/(BUG$8-BUG$7))))))</f>
      </c>
      <c r="BUI29" s="126">
        <f>IF(BUG29&lt;&gt;"",BUG$5,0)</f>
      </c>
      <c r="BUJ29" s="125">
        <f>IF(BUG$6=0,RANK(BUG29,BUG$12:BUG$42,0),RANK(BUG29,BUG$12:BUG$42,1))</f>
      </c>
      <c r="BUK29" s="126">
        <v>2.71</v>
      </c>
      <c r="BUL29" s="126">
        <f>IF(COUNTA(BUK$12:BUK$42)=0,0.6*BUK$5,IF(BUK29="",0,IF(BUK$6=0,IF(BUK29&gt;=BUK$8,BUK$5,IF(BUK29&lt;BUK$6,0,0.6*BUK$5+0.4*BUK$5*(BUK29-BUK$7)/(BUK$8-BUK$7))),IF(BUK29&lt;=BUK$8,BUK$5,IF(BUK29&gt;BUK$6,0,0.6*BUK$5+0.4*BUK$5*(BUK29-BUK$7)/(BUK$8-BUK$7))))))</f>
      </c>
      <c r="BUM29" s="126">
        <f>IF(BUK29&lt;&gt;"",BUK$5,0)</f>
      </c>
      <c r="BUN29" s="125">
        <f>IF(BUK$6=0,RANK(BUK29,BUK$12:BUK$42,0),RANK(BUK29,BUK$12:BUK$42,1))</f>
      </c>
      <c r="BUO29" s="126">
        <v>22.81</v>
      </c>
      <c r="BUP29" s="126">
        <f>IF(COUNTA(BUO$12:BUO$42)=0,0.6*BUO$5,IF(BUO29="",0,IF(AND(BUO29&gt;=BUO$7,BUO29&lt;=BUO$8),BUO$5,0)))</f>
      </c>
      <c r="BUQ29" s="126">
        <f>IF(BUO29&lt;&gt;"",BUO$5,0)</f>
      </c>
      <c r="BUR29" s="125">
        <f>IF(BUO$6=0,RANK(BUO29,BUO$12:BUO$42,0),RANK(BUO29,BUO$12:BUO$42,1))</f>
      </c>
      <c r="BUS29" s="126">
        <v>0.16</v>
      </c>
      <c r="BUT29" s="126">
        <f>IF(COUNTA(BUS$12:BUS$42)=0,0.6*BUS$5,IF(BUS29="",0,IF(BUS$6=0,IF(BUS29&gt;=BUS$8,BUS$5,IF(BUS29&lt;BUS$6,0,0.6*BUS$5+0.4*BUS$5*(BUS29-BUS$7)/(BUS$8-BUS$7))),IF(BUS29&lt;=BUS$8,BUS$5,IF(BUS29&gt;BUS$6,0,0.6*BUS$5+0.4*BUS$5*(BUS29-BUS$7)/(BUS$8-BUS$7))))))</f>
      </c>
      <c r="BUU29" s="126">
        <f>IF(BUS29&lt;&gt;"",BUS$5,0)</f>
      </c>
      <c r="BUV29" s="125">
        <f>IF(BUS$6=0,RANK(BUS29,BUS$12:BUS$42,0),RANK(BUS29,BUS$12:BUS$42,1))</f>
      </c>
      <c r="BUW29" s="126">
        <v>0</v>
      </c>
      <c r="BUX29" s="126">
        <f>IF(COUNTA(BUW$12:BUW$42)=0,0.6*BUW$5,IF(BUW29="",0,IF(BUW$6=0,IF(BUW29&gt;=BUW$8,BUW$5,IF(BUW29&lt;BUW$6,0,0.6*BUW$5+0.4*BUW$5*(BUW29-BUW$7)/(BUW$8-BUW$7))),IF(BUW29&lt;=BUW$8,BUW$5,IF(BUW29&gt;BUW$6,0,0.6*BUW$5+0.4*BUW$5*(BUW29-BUW$7)/(BUW$8-BUW$7))))))</f>
      </c>
      <c r="BUY29" s="126">
        <f>IF(BUW29&lt;&gt;"",BUW$5,0)</f>
      </c>
      <c r="BUZ29" s="125">
        <f>IF(BUW$6=0,RANK(BUW29,BUW$12:BUW$42,0),RANK(BUW29,BUW$12:BUW$42,1))</f>
      </c>
      <c r="BVA29" s="126">
        <v>0.069</v>
      </c>
      <c r="BVB29" s="126">
        <f>IF(COUNTA(BVA$12:BVA$42)=0,0.6*BVA$5,IF(BVA29="",0,IF(BVA$6=0,IF(BVA29&gt;=BVA$8,BVA$5,IF(BVA29&lt;BVA$6,0,0.6*BVA$5+0.4*BVA$5*(BVA29-BVA$7)/(BVA$8-BVA$7))),IF(BVA29&lt;=BVA$8,BVA$5,IF(BVA29&gt;BVA$6,0,0.6*BVA$5+0.4*BVA$5*(BVA29-BVA$7)/(BVA$8-BVA$7))))))</f>
      </c>
      <c r="BVC29" s="126">
        <f>IF(BVA29&lt;&gt;"",BVA$5,0)</f>
      </c>
      <c r="BVD29" s="125">
        <f>IF(BVA$6=0,RANK(BVA29,BVA$12:BVA$42,0),RANK(BVA29,BVA$12:BVA$42,1))</f>
      </c>
      <c r="BVE29" s="126">
        <v>0.051</v>
      </c>
      <c r="BVF29" s="126">
        <f>IF(COUNTA(BVE$12:BVE$42)=0,0.6*BVE$5,IF(BVE29="",0,IF(BVE$6=0,IF(BVE29&gt;=BVE$8,BVE$5,IF(BVE29&lt;BVE$6,0,0.6*BVE$5+0.4*BVE$5*(BVE29-BVE$7)/(BVE$8-BVE$7))),IF(BVE29&lt;=BVE$8,BVE$5,IF(BVE29&gt;BVE$6,0,0.6*BVE$5+0.4*BVE$5*(BVE29-BVE$7)/(BVE$8-BVE$7))))))</f>
      </c>
      <c r="BVG29" s="126">
        <f>IF(BVE29&lt;&gt;"",BVE$5,0)</f>
      </c>
      <c r="BVH29" s="125">
        <f>IF(BVE$6=0,RANK(BVE29,BVE$12:BVE$42,0),RANK(BVE29,BVE$12:BVE$42,1))</f>
      </c>
      <c r="BVI29" s="126">
        <v>39.1055542253394</v>
      </c>
      <c r="BVJ29" s="126">
        <f>IF(COUNTA(BVI$12:BVI$42)=0,0.6*BVI$5,IF(BVI29="",0,IF(BVI$6=0,IF(BVI29&gt;=BVI$8,BVI$5,IF(BVI29&lt;BVI$6,0,0.6*BVI$5+0.4*BVI$5*(BVI29-BVI$7)/(BVI$8-BVI$7))),IF(BVI29&lt;=BVI$8,BVI$5,IF(BVI29&gt;BVI$6,0,0.6*BVI$5+0.4*BVI$5*(BVI29-BVI$7)/(BVI$8-BVI$7))))))</f>
      </c>
      <c r="BVK29" s="126">
        <f>IF(BVI29&lt;&gt;"",BVI$5,0)</f>
      </c>
      <c r="BVL29" s="125">
        <f>IF(BVI$6=0,RANK(BVI29,BVI$12:BVI$42,0),RANK(BVI29,BVI$12:BVI$42,1))</f>
      </c>
      <c r="BVM29" s="126">
        <v>0.62</v>
      </c>
      <c r="BVN29" s="126">
        <f>IF(COUNTA(BVM$12:BVM$42)=0,0.6*BVM$5,IF(BVM29="",0,IF(BVM$6=0,IF(BVM29&gt;=BVM$8,BVM$5,IF(BVM29&lt;BVM$6,0,0.6*BVM$5+0.4*BVM$5*(BVM29-BVM$7)/(BVM$8-BVM$7))),IF(BVM29&lt;=BVM$8,BVM$5,IF(BVM29&gt;BVM$6,0,0.6*BVM$5+0.4*BVM$5*(BVM29-BVM$7)/(BVM$8-BVM$7))))))</f>
      </c>
      <c r="BVO29" s="126">
        <f>IF(BVM29&lt;&gt;"",BVM$5,0)</f>
      </c>
      <c r="BVP29" s="125">
        <f>IF(BVM$6=0,RANK(BVM29,BVM$12:BVM$42,0),RANK(BVM29,BVM$12:BVM$42,1))</f>
      </c>
      <c r="BVQ29" s="126">
        <v>1.69</v>
      </c>
      <c r="BVR29" s="126">
        <f>IF(COUNTA(BVQ$12:BVQ$42)=0,0.6*BVQ$5,IF(BVQ29="",0,IF(BVQ$6=0,IF(BVQ29&gt;=BVQ$8,BVQ$5,IF(BVQ29&lt;BVQ$6,0,0.6*BVQ$5+0.4*BVQ$5*(BVQ29-BVQ$7)/(BVQ$8-BVQ$7))),IF(BVQ29&lt;=BVQ$8,BVQ$5,IF(BVQ29&gt;BVQ$6,0,0.6*BVQ$5+0.4*BVQ$5*(BVQ29-BVQ$7)/(BVQ$8-BVQ$7))))))</f>
      </c>
      <c r="BVS29" s="126">
        <f>IF(BVQ29&lt;&gt;"",BVQ$5,0)</f>
      </c>
      <c r="BVT29" s="125">
        <f>IF(BVQ$6=0,RANK(BVQ29,BVQ$12:BVQ$42,0),RANK(BVQ29,BVQ$12:BVQ$42,1))</f>
      </c>
      <c r="BVU29" s="126">
        <v>85.9785705428351</v>
      </c>
      <c r="BVV29" s="126">
        <f>IF(COUNTA(BVU$12:BVU$42)=0,0.6*BVU$5,IF(BVU29="",0,IF(BVU$6=0,IF(BVU29&gt;=BVU$8,BVU$5,IF(BVU29&lt;BVU$6,0,0.6*BVU$5+0.4*BVU$5*(BVU29-BVU$7)/(BVU$8-BVU$7))),IF(BVU29&lt;=BVU$8,BVU$5,IF(BVU29&gt;BVU$6,0,0.6*BVU$5+0.4*BVU$5*(BVU29-BVU$7)/(BVU$8-BVU$7))))))</f>
      </c>
      <c r="BVW29" s="126">
        <f>IF(BVU29&lt;&gt;"",BVU$5,0)</f>
      </c>
      <c r="BVX29" s="125">
        <f>IF(BVU$6=0,RANK(BVU29,BVU$12:BVU$42,0),RANK(BVU29,BVU$12:BVU$42,1))</f>
      </c>
      <c r="BVY29" s="126">
        <v>99.0354261662575</v>
      </c>
      <c r="BVZ29" s="126">
        <f>IF(COUNTA(BVY$12:BVY$42)=0,0.6*BVY$5,IF(BVY29="",0,IF(BVY$6=0,IF(BVY29&gt;=BVY$8,BVY$5,IF(BVY29&lt;BVY$6,0,0.6*BVY$5+0.4*BVY$5*(BVY29-BVY$7)/(BVY$8-BVY$7))),IF(BVY29&lt;=BVY$8,BVY$5,IF(BVY29&gt;BVY$6,0,0.6*BVY$5+0.4*BVY$5*(BVY29-BVY$7)/(BVY$8-BVY$7))))))</f>
      </c>
      <c r="BWA29" s="126">
        <f>IF(BVY29&lt;&gt;"",BVY$5,0)</f>
      </c>
      <c r="BWB29" s="125">
        <f>IF(BVY$6=0,RANK(BVY29,BVY$12:BVY$42,0),RANK(BVY29,BVY$12:BVY$42,1))</f>
      </c>
      <c r="BWC29" s="126">
        <v>100</v>
      </c>
      <c r="BWD29" s="126">
        <f>IF(COUNTA(BWC$12:BWC$42)=0,0.6*BWC$5,IF(BWC29="",0,IF(BWC$6=0,IF(BWC29&gt;=BWC$8,BWC$5,IF(BWC29&lt;BWC$6,0,0.6*BWC$5+0.4*BWC$5*(BWC29-BWC$7)/(BWC$8-BWC$7))),IF(BWC29&lt;=BWC$8,BWC$5,IF(BWC29&gt;BWC$6,0,0.6*BWC$5+0.4*BWC$5*(BWC29-BWC$7)/(BWC$8-BWC$7))))))</f>
      </c>
      <c r="BWE29" s="126">
        <f>IF(BWC29&lt;&gt;"",BWC$5,0)</f>
      </c>
      <c r="BWF29" s="125">
        <f>IF(BWC$6=0,RANK(BWC29,BWC$12:BWC$42,0),RANK(BWC29,BWC$12:BWC$42,1))</f>
      </c>
      <c r="BWG29" s="126">
        <v>98.1176195486964</v>
      </c>
      <c r="BWH29" s="126">
        <f>IF(COUNTA(BWG$12:BWG$42)=0,0.6*BWG$5,IF(BWG29="",0,IF(BWG$6=0,IF(BWG29&gt;=BWG$8,BWG$5,IF(BWG29&lt;BWG$6,0,0.6*BWG$5+0.4*BWG$5*(BWG29-BWG$7)/(BWG$8-BWG$7))),IF(BWG29&lt;=BWG$8,BWG$5,IF(BWG29&gt;BWG$6,0,0.6*BWG$5+0.4*BWG$5*(BWG29-BWG$7)/(BWG$8-BWG$7))))))</f>
      </c>
      <c r="BWI29" s="126">
        <f>IF(BWG29&lt;&gt;"",BWG$5,0)</f>
      </c>
      <c r="BWJ29" s="125">
        <f>IF(BWG$6=0,RANK(BWG29,BWG$12:BWG$42,0),RANK(BWG29,BWG$12:BWG$42,1))</f>
      </c>
      <c r="BWK29" s="126">
        <v>5</v>
      </c>
      <c r="BWL29" s="126">
        <f>IF(COUNTA(BWK$12:BWK$42)=0,0.6*BWK$5,IF(BWK29="",0,IF(AND(BWK29&gt;=BWK$7,BWK29&lt;=BWK$8),BWK$5,0)))</f>
      </c>
      <c r="BWM29" s="126">
        <f>IF(BWK29&lt;&gt;"",BWK$5,0)</f>
      </c>
      <c r="BWN29" s="125">
        <f>IF(BWK$6=0,RANK(BWK29,BWK$12:BWK$42,0),RANK(BWK29,BWK$12:BWK$42,1))</f>
      </c>
      <c r="BWO29" s="126">
        <v>2.57</v>
      </c>
      <c r="BWP29" s="126">
        <f>IF(COUNTA(BWO$12:BWO$42)=0,0.6*BWO$5,IF(BWO29="",0,IF(BWO$6=0,IF(BWO29&gt;=BWO$8,BWO$5,IF(BWO29&lt;BWO$6,0,0.6*BWO$5+0.4*BWO$5*(BWO29-BWO$7)/(BWO$8-BWO$7))),IF(BWO29&lt;=BWO$8,BWO$5,IF(BWO29&gt;BWO$6,0,0.6*BWO$5+0.4*BWO$5*(BWO29-BWO$7)/(BWO$8-BWO$7))))))</f>
      </c>
      <c r="BWQ29" s="126">
        <f>IF(BWO29&lt;&gt;"",BWO$5,0)</f>
      </c>
      <c r="BWR29" s="125">
        <f>IF(BWO$6=0,RANK(BWO29,BWO$12:BWO$42,0),RANK(BWO29,BWO$12:BWO$42,1))</f>
      </c>
      <c r="BWS29" s="126">
        <v>0.1</v>
      </c>
      <c r="BWT29" s="126">
        <f>IF(COUNTA(BWS$12:BWS$42)=0,0.6*BWS$5,IF(BWS29="",0,IF(BWS$6=0,IF(BWS29&gt;=BWS$8,BWS$5,IF(BWS29&lt;BWS$6,0,0.6*BWS$5+0.4*BWS$5*(BWS29-BWS$7)/(BWS$8-BWS$7))),IF(BWS29&lt;=BWS$8,BWS$5,IF(BWS29&gt;BWS$6,0,0.6*BWS$5+0.4*BWS$5*(BWS29-BWS$7)/(BWS$8-BWS$7))))))</f>
      </c>
      <c r="BWU29" s="126">
        <f>IF(BWS29&lt;&gt;"",BWS$5,0)</f>
      </c>
      <c r="BWV29" s="125">
        <f>IF(BWS$6=0,RANK(BWS29,BWS$12:BWS$42,0),RANK(BWS29,BWS$12:BWS$42,1))</f>
      </c>
      <c r="BWW29" s="125" t="s">
        <v>33</v>
      </c>
      <c r="BWX29" s="125">
        <f>(F29+J29+N29+R29+V29+Z29+AD29+AH29+AL29)*100</f>
      </c>
      <c r="BWY29" s="125">
        <f>RANK(BWX29,BWX$12:BWX$42,0)</f>
      </c>
      <c r="BWZ29" s="125" t="s">
        <v>33</v>
      </c>
      <c r="BXA29" s="125">
        <f>(AP29+AT29+AX29+BB29+BF29+BJ29+BN29+BR29+BV29+BZ29+CD29+CH29+CL29+CP29)*100</f>
      </c>
      <c r="BXB29" s="125">
        <f>RANK(BXA29,BXA$12:BXA$42,0)</f>
      </c>
      <c r="BXC29" s="125" t="s">
        <v>33</v>
      </c>
      <c r="BXD29" s="125">
        <f>(CT29)*100</f>
      </c>
      <c r="BXE29" s="125">
        <f>RANK(BXD29,BXD$12:BXD$42,0)</f>
      </c>
      <c r="BXF29" s="125" t="s">
        <v>33</v>
      </c>
      <c r="BXG29" s="125">
        <f>(CX29+DB29+DF29+DJ29+DN29+DR29+DV29+DZ29+EE29+EJ29+EO29+ET29+EY29+FD29+FI29+FN29+FS29+FX29+GC29+GH29+GM29+GR29+GW29+HB29+HG29+HL29+HQ29+HV29+IA29+IF29+IK29+IP29+IU29+IZ29+JE29+JJ29+JO29+JT29+JY29+KD29+KI29+KN29+KS29+KX29+LC29+LH29+LM29+LR29+LW29+MB29+MG29+ML29+MQ29+MV29+NA29+NF29+NK29+NP29+NU29+NZ29+OE29+OJ29+OO29+OT29+OY29+PD29+PI29+PN29+PS29+PX29+QC29+QH29+QM29+QR29+QW29+RB29+RG29+RL29+RQ29+RV29+SA29+SF29+SK29+SP29+SU29+SZ29+TE29+TJ29+TO29+TT29+TY29+UD29+UI29+UN29+US29+UX29+VC29+VH29+VM29+VR29+VW29+WB29+WG29+WL29+WQ29+WV29+XA29+XF29+XK29+XP29+XU29+XZ29+YE29+YJ29+YO29+YT29+YY29+ZD29+ZI29+ZN29+ZS29+ZX29+AAC29+AAH29+AAM29+AAR29+AAW29+ABB29+ABG29+ABL29+ABQ29+ABV29+ACA29+ACF29+ACK29+ACP29+ACU29+ACZ29+ADE29+ADJ29+ADO29+ADT29+ADY29+AED29+AEI29+AEN29+AES29+AEX29+AFC29+AFH29+AFM29+AFR29+AFW29+AGB29+AGG29+AGL29+AGQ29+AGV29+AHA29+AHF29+AHK29+AHP29+AHU29+AHZ29+AIE29+AIJ29+AIO29+AIT29+AIY29+AJD29+AJI29+AJN29+AJS29+AJX29+AKC29+AKH29+AKM29+AKR29+AKW29+ALB29+ALG29+ALL29+ALQ29+ALV29+AMA29+AMF29+AMK29+AMP29+AMU29+AMZ29+ANE29+ANJ29+ANO29+ANT29+ANY29+AOD29+AOI29+AON29+AOS29+AOX29+APC29+APH29+APM29+APR29+APW29+AQB29+AQG29+AQL29+AQQ29+AQV29+ARA29+ARF29+ARK29+ARP29+ARU29+ARZ29+ASE29+ASJ29+ASO29+AST29+ASY29+ATD29+ATI29+ATN29+ATS29+ATX29+AUC29+AUH29)*100</f>
      </c>
      <c r="BXH29" s="125">
        <f>RANK(BXG29,BXG$12:BXG$42,0)</f>
      </c>
      <c r="BXI29" s="125" t="s">
        <v>33</v>
      </c>
      <c r="BXJ29" s="125">
        <f>(AUL29+AUP29+AUT29+AUX29+AVB29+AVF29+AVJ29+AVN29+AVR29+AVV29+AVZ29+AWD29+AWH29+AWL29+AWP29+AWT29+AWX29+AXB29+AXF29+AXJ29+AXN29+AXR29+AXV29+AXZ29+AYD29+AYH29+AYL29+AYP29+AYT29+AYX29+AZB29+AZF29+AZJ29+AZN29+AZR29+AZV29+AZZ29+BAD29+BAH29+BAL29+BAP29+BAT29+BAX29+BBB29+BBF29+BBJ29+BBN29+BBR29+BBV29+BBZ29+BCD29+BCH29+BCL29+BCP29+BCT29+BCX29+BDB29+BDF29+BDJ29+BDN29+BDR29+BDV29+BDZ29+BED29+BEH29+BEL29+BEP29+BET29+BEX29+BFB29+BFF29+BFJ29+BFN29+BFR29+BFV29+BFZ29+BGD29+BGH29+BGL29+BGP29+BGT29+BGX29+BHB29+BHF29+BHJ29+BHN29+BHR29+BHV29+BHZ29+BID29+BIH29+BIL29+BIP29+BIT29+BIX29+BJB29+BJF29+BJJ29+BJN29+BJR29+BJV29+BJZ29+BKD29+BKH29+BKL29+BKP29+BKT29+BKX29+BLB29+BLF29+BLJ29+BLN29+BLR29+BLV29+BLZ29+BMD29+BMH29+BML29+BMP29+BMT29+BMX29+BNB29+BNF29+BNJ29+BNN29+BNR29+BNV29+BNZ29+BOD29+BOH29+BOL29+BOP29+BOT29+BOX29+BPB29+BPF29+BPJ29+BPN29+BPR29+BPV29+BPZ29+BQD29+BQH29+BQL29+BQP29+BQT29+BQX29+BRB29)*100</f>
      </c>
      <c r="BXK29" s="125">
        <f>RANK(BXJ29,BXJ$12:BXJ$42,0)</f>
      </c>
      <c r="BXL29" s="125" t="s">
        <v>33</v>
      </c>
      <c r="BXM29" s="125">
        <f>(BRF29+BRJ29+BRN29+BRR29+BRV29+BRZ29+BSD29+BSH29+BSL29+BSP29+BST29+BSX29+BTB29+BTF29+BTJ29+BTN29+BTR29)*100</f>
      </c>
      <c r="BXN29" s="125">
        <f>RANK(BXM29,BXM$12:BXM$42,0)</f>
      </c>
      <c r="BXO29" s="125" t="s">
        <v>33</v>
      </c>
      <c r="BXP29" s="125">
        <f>(BTV29+BTZ29+BUD29+BUH29+BUL29)*100</f>
      </c>
      <c r="BXQ29" s="125">
        <f>RANK(BXP29,BXP$12:BXP$42,0)</f>
      </c>
      <c r="BXR29" s="125" t="s">
        <v>33</v>
      </c>
      <c r="BXS29" s="125">
        <f>(BUP29+BUT29+BUX29)*100</f>
      </c>
      <c r="BXT29" s="125">
        <f>RANK(BXS29,BXS$12:BXS$42,0)</f>
      </c>
      <c r="BXU29" s="125" t="s">
        <v>33</v>
      </c>
      <c r="BXV29" s="125">
        <f>(BVB29+BVF29+BVJ29+BVN29+BVR29+BVV29+BVZ29+BWD29+BWH29+BWL29+BWP29+BWT29)*100</f>
      </c>
      <c r="BXW29" s="125">
        <f>RANK(BXV29,BXV$12:BXV$42,0)</f>
      </c>
    </row>
    <row r="30">
      <c r="A30" s="125" t="s">
        <v>34</v>
      </c>
      <c r="B30" s="125">
        <f>A30</f>
      </c>
      <c r="C30" s="125">
        <f>(F30+J30+N30+R30+V30+Z30+AD30+AH30+AL30+AP30+AT30+AX30+BB30+BF30+BJ30+BN30+BR30+BV30+BZ30+CD30+CH30+CL30+CP30+CT30+CX30+DB30+DF30+DJ30+DN30+DR30+DV30+DZ30+EE30+EJ30+EO30+ET30+EY30+FD30+FI30+FN30+FS30+FX30+GC30+GH30+GM30+GR30+GW30+HB30+HG30+HL30+HQ30+HV30+IA30+IF30+IK30+IP30+IU30+IZ30+JE30+JJ30+JO30+JT30+JY30+KD30+KI30+KN30+KS30+KX30+LC30+LH30+LM30+LR30+LW30+MB30+MG30+ML30+MQ30+MV30+NA30+NF30+NK30+NP30+NU30+NZ30+OE30+OJ30+OO30+OT30+OY30+PD30+PI30+PN30+PS30+PX30+QC30+QH30+QM30+QR30+QW30+RB30+RG30+RL30+RQ30+RV30+SA30+SF30+SK30+SP30+SU30+SZ30+TE30+TJ30+TO30+TT30+TY30+UD30+UI30+UN30+US30+UX30+VC30+VH30+VM30+VR30+VW30+WB30+WG30+WL30+WQ30+WV30+XA30+XF30+XK30+XP30+XU30+XZ30+YE30+YJ30+YO30+YT30+YY30+ZD30+ZI30+ZN30+ZS30+ZX30+AAC30+AAH30+AAM30+AAR30+AAW30+ABB30+ABG30+ABL30+ABQ30+ABV30+ACA30+ACF30+ACK30+ACP30+ACU30+ACZ30+ADE30+ADJ30+ADO30+ADT30+ADY30+AED30+AEI30+AEN30+AES30+AEX30+AFC30+AFH30+AFM30+AFR30+AFW30+AGB30+AGG30+AGL30+AGQ30+AGV30+AHA30+AHF30+AHK30+AHP30+AHU30+AHZ30+AIE30+AIJ30+AIO30+AIT30+AIY30+AJD30+AJI30+AJN30+AJS30+AJX30+AKC30+AKH30+AKM30+AKR30+AKW30+ALB30+ALG30+ALL30+ALQ30+ALV30+AMA30+AMF30+AMK30+AMP30+AMU30+AMZ30+ANE30+ANJ30+ANO30+ANT30+ANY30+AOD30+AOI30+AON30+AOS30+AOX30+APC30+APH30+APM30+APR30+APW30+AQB30+AQG30+AQL30+AQQ30+AQV30+ARA30+ARF30+ARK30+ARP30+ARU30+ARZ30+ASE30+ASJ30+ASO30+AST30+ASY30+ATD30+ATI30+ATN30+ATS30+ATX30+AUC30+AUH30+AUL30+AUP30+AUT30+AUX30+AVB30+AVF30+AVJ30+AVN30+AVR30+AVV30+AVZ30+AWD30+AWH30+AWL30+AWP30+AWT30+AWX30+AXB30+AXF30+AXJ30+AXN30+AXR30+AXV30+AXZ30+AYD30+AYH30+AYL30+AYP30+AYT30+AYX30+AZB30+AZF30+AZJ30+AZN30+AZR30+AZV30+AZZ30+BAD30+BAH30+BAL30+BAP30+BAT30+BAX30+BBB30+BBF30+BBJ30+BBN30+BBR30+BBV30+BBZ30+BCD30+BCH30+BCL30+BCP30+BCT30+BCX30+BDB30+BDF30+BDJ30+BDN30+BDR30+BDV30+BDZ30+BED30+BEH30+BEL30+BEP30+BET30+BEX30+BFB30+BFF30+BFJ30+BFN30+BFR30+BFV30+BFZ30+BGD30+BGH30+BGL30+BGP30+BGT30+BGX30+BHB30+BHF30+BHJ30+BHN30+BHR30+BHV30+BHZ30+BID30+BIH30+BIL30+BIP30+BIT30+BIX30+BJB30+BJF30+BJJ30+BJN30+BJR30+BJV30+BJZ30+BKD30+BKH30+BKL30+BKP30+BKT30+BKX30+BLB30+BLF30+BLJ30+BLN30+BLR30+BLV30+BLZ30+BMD30+BMH30+BML30+BMP30+BMT30+BMX30+BNB30+BNF30+BNJ30+BNN30+BNR30+BNV30+BNZ30+BOD30+BOH30+BOL30+BOP30+BOT30+BOX30+BPB30+BPF30+BPJ30+BPN30+BPR30+BPV30+BPZ30+BQD30+BQH30+BQL30+BQP30+BQT30+BQX30+BRB30+BRF30+BRJ30+BRN30+BRR30+BRV30+BRZ30+BSD30+BSH30+BSL30+BSP30+BST30+BSX30+BTB30+BTF30+BTJ30+BTN30+BTR30+BTV30+BTZ30+BUD30+BUH30+BUL30+BUP30+BUT30+BUX30+BVB30+BVF30+BVJ30+BVN30+BVR30+BVV30+BVZ30+BWD30+BWH30+BWL30+BWP30+BWT30)*100</f>
      </c>
      <c r="D30" s="125">
        <f>RANK(C30,C$12:C$42,0)</f>
      </c>
      <c r="E30" s="126">
        <v>71.8668745583241</v>
      </c>
      <c r="F30" s="126">
        <f>IF(COUNTA(E$12:E$42)=0,0.6*E$5,IF(E30="",0,IF(E$6=0,IF(E30&gt;=E$8,E$5,IF(E30&lt;E$6,0,0.6*E$5+0.4*E$5*(E30-E$7)/(E$8-E$7))),IF(E30&lt;=E$8,E$5,IF(E30&gt;E$6,0,0.6*E$5+0.4*E$5*(E30-E$7)/(E$8-E$7))))))</f>
      </c>
      <c r="G30" s="126">
        <f>IF(E30&lt;&gt;"",E$5,0)</f>
      </c>
      <c r="H30" s="125">
        <f>IF(E$6=0,RANK(E30,E$12:E$42,0),RANK(E30,E$12:E$42,1))</f>
      </c>
      <c r="I30" s="126">
        <v>88.3109183304092</v>
      </c>
      <c r="J30" s="126">
        <f>IF(COUNTA(I$12:I$42)=0,0.6*I$5,IF(I30="",0,IF(I$6=0,IF(I30&gt;=I$8,I$5,IF(I30&lt;I$6,0,0.6*I$5+0.4*I$5*(I30-I$7)/(I$8-I$7))),IF(I30&lt;=I$8,I$5,IF(I30&gt;I$6,0,0.6*I$5+0.4*I$5*(I30-I$7)/(I$8-I$7))))))</f>
      </c>
      <c r="K30" s="126">
        <f>IF(I30&lt;&gt;"",I$5,0)</f>
      </c>
      <c r="L30" s="125">
        <f>IF(I$6=0,RANK(I30,I$12:I$42,0),RANK(I30,I$12:I$42,1))</f>
      </c>
      <c r="M30"/>
      <c r="N30" s="126">
        <f>IF(COUNTA(M$12:M$42)=0,0.6*M$5,IF(M30="",0,IF(M$6=0,IF(M30&gt;=M$8,M$5,IF(M30&lt;M$6,0,0.6*M$5+0.4*M$5*(M30-M$7)/(M$8-M$7))),IF(M30&lt;=M$8,M$5,IF(M30&gt;M$6,0,0.6*M$5+0.4*M$5*(M30-M$7)/(M$8-M$7))))))</f>
      </c>
      <c r="O30" s="126">
        <f>IF(M30&lt;&gt;"",M$5,0)</f>
      </c>
      <c r="P30" s="125">
        <f>IF(M$6=0,RANK(M30,M$12:M$42,0),RANK(M30,M$12:M$42,1))</f>
      </c>
      <c r="Q30"/>
      <c r="R30" s="126">
        <f>IF(COUNTA(Q$12:Q$42)=0,0.6*Q$5,IF(Q30="",0,IF(Q$6=0,IF(Q30&gt;=Q$8,Q$5,IF(Q30&lt;Q$6,0,0.6*Q$5+0.4*Q$5*(Q30-Q$7)/(Q$8-Q$7))),IF(Q30&lt;=Q$8,Q$5,IF(Q30&gt;Q$6,0,0.6*Q$5+0.4*Q$5*(Q30-Q$7)/(Q$8-Q$7))))))</f>
      </c>
      <c r="S30" s="126">
        <f>IF(Q30&lt;&gt;"",Q$5,0)</f>
      </c>
      <c r="T30" s="125">
        <f>IF(Q$6=0,RANK(Q30,Q$12:Q$42,0),RANK(Q30,Q$12:Q$42,1))</f>
      </c>
      <c r="U30"/>
      <c r="V30" s="126">
        <f>IF(COUNTA(U$12:U$42)=0,0.6*U$5,IF(U30="",0,IF(U$6=0,IF(U30&gt;=U$8,U$5,IF(U30&lt;U$6,0,0.6*U$5+0.4*U$5*(U30-U$7)/(U$8-U$7))),IF(U30&lt;=U$8,U$5,IF(U30&gt;U$6,0,0.6*U$5+0.4*U$5*(U30-U$7)/(U$8-U$7))))))</f>
      </c>
      <c r="W30" s="126">
        <f>IF(U30&lt;&gt;"",U$5,0)</f>
      </c>
      <c r="X30" s="125">
        <f>IF(U$6=0,RANK(U30,U$12:U$42,0),RANK(U30,U$12:U$42,1))</f>
      </c>
      <c r="Y30"/>
      <c r="Z30" s="126">
        <f>IF(COUNTA(Y$12:Y$42)=0,0.6*Y$5,IF(Y30="",0,IF(Y$6=0,IF(Y30&gt;=Y$8,Y$5,IF(Y30&lt;Y$6,0,0.6*Y$5+0.4*Y$5*(Y30-Y$7)/(Y$8-Y$7))),IF(Y30&lt;=Y$8,Y$5,IF(Y30&gt;Y$6,0,0.6*Y$5+0.4*Y$5*(Y30-Y$7)/(Y$8-Y$7))))))</f>
      </c>
      <c r="AA30" s="126">
        <f>IF(Y30&lt;&gt;"",Y$5,0)</f>
      </c>
      <c r="AB30" s="125">
        <f>IF(Y$6=0,RANK(Y30,Y$12:Y$42,0),RANK(Y30,Y$12:Y$42,1))</f>
      </c>
      <c r="AC30"/>
      <c r="AD30" s="126">
        <f>IF(COUNTA(AC$12:AC$42)=0,0.6*AC$5,IF(AC30="",0,IF(AC$6=0,IF(AC30&gt;=AC$8,AC$5,IF(AC30&lt;AC$6,0,0.6*AC$5+0.4*AC$5*(AC30-AC$7)/(AC$8-AC$7))),IF(AC30&lt;=AC$8,AC$5,IF(AC30&gt;AC$6,0,0.6*AC$5+0.4*AC$5*(AC30-AC$7)/(AC$8-AC$7))))))</f>
      </c>
      <c r="AE30" s="126">
        <f>IF(AC30&lt;&gt;"",AC$5,0)</f>
      </c>
      <c r="AF30" s="125">
        <f>IF(AC$6=0,RANK(AC30,AC$12:AC$42,0),RANK(AC30,AC$12:AC$42,1))</f>
      </c>
      <c r="AG30"/>
      <c r="AH30" s="126">
        <f>IF(COUNTA(AG$12:AG$42)=0,0.6*AG$5,IF(AG30="",0,IF(AG$6=0,IF(AG30&gt;=AG$8,AG$5,IF(AG30&lt;AG$6,0,0.6*AG$5+0.4*AG$5*(AG30-AG$7)/(AG$8-AG$7))),IF(AG30&lt;=AG$8,AG$5,IF(AG30&gt;AG$6,0,0.6*AG$5+0.4*AG$5*(AG30-AG$7)/(AG$8-AG$7))))))</f>
      </c>
      <c r="AI30" s="126">
        <f>IF(AG30&lt;&gt;"",AG$5,0)</f>
      </c>
      <c r="AJ30" s="125">
        <f>IF(AG$6=0,RANK(AG30,AG$12:AG$42,0),RANK(AG30,AG$12:AG$42,1))</f>
      </c>
      <c r="AK30"/>
      <c r="AL30" s="126">
        <f>IF(COUNTA(AK$12:AK$42)=0,0.6*AK$5,IF(AK30="",0,IF(AK$6=0,IF(AK30&gt;=AK$8,AK$5,IF(AK30&lt;AK$6,0,0.6*AK$5+0.4*AK$5*(AK30-AK$7)/(AK$8-AK$7))),IF(AK30&lt;=AK$8,AK$5,IF(AK30&gt;AK$6,0,0.6*AK$5+0.4*AK$5*(AK30-AK$7)/(AK$8-AK$7))))))</f>
      </c>
      <c r="AM30" s="126">
        <f>IF(AK30&lt;&gt;"",AK$5,0)</f>
      </c>
      <c r="AN30" s="125">
        <f>IF(AK$6=0,RANK(AK30,AK$12:AK$42,0),RANK(AK30,AK$12:AK$42,1))</f>
      </c>
      <c r="AO30" s="126">
        <v>99.92</v>
      </c>
      <c r="AP30" s="126">
        <f>IF(COUNTA(AO$12:AO$42)=0,0.6*AO$5,IF(AO30="",0,IF(AO$6=0,IF(AO30&gt;=AO$8,AO$5,IF(AO30&lt;AO$6,0,0.6*AO$5+0.4*AO$5*(AO30-AO$7)/(AO$8-AO$7))),IF(AO30&lt;=AO$8,AO$5,IF(AO30&gt;AO$6,0,0.6*AO$5+0.4*AO$5*(AO30-AO$7)/(AO$8-AO$7))))))</f>
      </c>
      <c r="AQ30" s="126">
        <f>IF(AO30&lt;&gt;"",AO$5,0)</f>
      </c>
      <c r="AR30" s="125">
        <f>IF(AO$6=0,RANK(AO30,AO$12:AO$42,0),RANK(AO30,AO$12:AO$42,1))</f>
      </c>
      <c r="AS30" s="126">
        <v>0.02</v>
      </c>
      <c r="AT30" s="126">
        <f>IF(COUNTA(AS$12:AS$42)=0,0.6*AS$5,IF(AS30="",0,IF(AS$6=0,IF(AS30&gt;=AS$8,AS$5,IF(AS30&lt;AS$6,0,0.6*AS$5+0.4*AS$5*(AS30-AS$7)/(AS$8-AS$7))),IF(AS30&lt;=AS$8,AS$5,IF(AS30&gt;AS$6,0,0.6*AS$5+0.4*AS$5*(AS30-AS$7)/(AS$8-AS$7))))))</f>
      </c>
      <c r="AU30" s="126">
        <f>IF(AS30&lt;&gt;"",AS$5,0)</f>
      </c>
      <c r="AV30" s="125">
        <f>IF(AS$6=0,RANK(AS30,AS$12:AS$42,0),RANK(AS30,AS$12:AS$42,1))</f>
      </c>
      <c r="AW30" s="126">
        <v>99.55</v>
      </c>
      <c r="AX30" s="126">
        <f>IF(COUNTA(AW$12:AW$42)=0,0.6*AW$5,IF(AW30="",0,IF(AW$6=0,IF(AW30&gt;=AW$8,AW$5,IF(AW30&lt;AW$6,0,0.6*AW$5+0.4*AW$5*(AW30-AW$7)/(AW$8-AW$7))),IF(AW30&lt;=AW$8,AW$5,IF(AW30&gt;AW$6,0,0.6*AW$5+0.4*AW$5*(AW30-AW$7)/(AW$8-AW$7))))))</f>
      </c>
      <c r="AY30" s="126">
        <f>IF(AW30&lt;&gt;"",AW$5,0)</f>
      </c>
      <c r="AZ30" s="125">
        <f>IF(AW$6=0,RANK(AW30,AW$12:AW$42,0),RANK(AW30,AW$12:AW$42,1))</f>
      </c>
      <c r="BA30" s="126">
        <v>0.883681657851701</v>
      </c>
      <c r="BB30" s="126">
        <f>IF(COUNTA(BA$12:BA$42)=0,0.6*BA$5,IF(BA30="",0,IF(BA$6=0,IF(BA30&gt;=BA$8,BA$5,IF(BA30&lt;BA$6,0,0.6*BA$5+0.4*BA$5*(BA30-BA$7)/(BA$8-BA$7))),IF(BA30&lt;=BA$8,BA$5,IF(BA30&gt;BA$6,0,0.6*BA$5+0.4*BA$5*(BA30-BA$7)/(BA$8-BA$7))))))</f>
      </c>
      <c r="BC30" s="126">
        <f>IF(BA30&lt;&gt;"",BA$5,0)</f>
      </c>
      <c r="BD30" s="125">
        <f>IF(BA$6=0,RANK(BA30,BA$12:BA$42,0),RANK(BA30,BA$12:BA$42,1))</f>
      </c>
      <c r="BE30" s="126">
        <v>98.04</v>
      </c>
      <c r="BF30" s="126">
        <f>IF(COUNTA(BE$12:BE$42)=0,0.6*BE$5,IF(BE30="",0,IF(BE$6=0,IF(BE30&gt;=BE$8,BE$5,IF(BE30&lt;BE$6,0,0.6*BE$5+0.4*BE$5*(BE30-BE$7)/(BE$8-BE$7))),IF(BE30&lt;=BE$8,BE$5,IF(BE30&gt;BE$6,0,0.6*BE$5+0.4*BE$5*(BE30-BE$7)/(BE$8-BE$7))))))</f>
      </c>
      <c r="BG30" s="126">
        <f>IF(BE30&lt;&gt;"",BE$5,0)</f>
      </c>
      <c r="BH30" s="125">
        <f>IF(BE$6=0,RANK(BE30,BE$12:BE$42,0),RANK(BE30,BE$12:BE$42,1))</f>
      </c>
      <c r="BI30" s="126">
        <v>44</v>
      </c>
      <c r="BJ30" s="126">
        <f>IF(COUNTA(BI$12:BI$42)=0,0.6*BI$5,IF(BI30="",0,IF(BI$6=0,IF(BI30&gt;=BI$8,BI$5,IF(BI30&lt;BI$6,0,0.6*BI$5+0.4*BI$5*(BI30-BI$7)/(BI$8-BI$7))),IF(BI30&lt;=BI$8,BI$5,IF(BI30&gt;BI$6,0,0.6*BI$5+0.4*BI$5*(BI30-BI$7)/(BI$8-BI$7))))))</f>
      </c>
      <c r="BK30" s="126">
        <f>IF(BI30&lt;&gt;"",BI$5,0)</f>
      </c>
      <c r="BL30" s="125">
        <f>IF(BI$6=0,RANK(BI30,BI$12:BI$42,0),RANK(BI30,BI$12:BI$42,1))</f>
      </c>
      <c r="BM30" s="126">
        <v>99.6222</v>
      </c>
      <c r="BN30" s="126">
        <f>IF(COUNTA(BM$12:BM$42)=0,0.6*BM$5,IF(BM30="",0,IF(BM$6=0,IF(BM30&gt;=BM$8,BM$5,IF(BM30&lt;BM$6,0,0.6*BM$5+0.4*BM$5*(BM30-BM$7)/(BM$8-BM$7))),IF(BM30&lt;=BM$8,BM$5,IF(BM30&gt;BM$6,0,0.6*BM$5+0.4*BM$5*(BM30-BM$7)/(BM$8-BM$7))))))</f>
      </c>
      <c r="BO30" s="126">
        <f>IF(BM30&lt;&gt;"",BM$5,0)</f>
      </c>
      <c r="BP30" s="125">
        <f>IF(BM$6=0,RANK(BM30,BM$12:BM$42,0),RANK(BM30,BM$12:BM$42,1))</f>
      </c>
      <c r="BQ30" s="126">
        <v>59</v>
      </c>
      <c r="BR30" s="126">
        <f>IF(COUNTA(BQ$12:BQ$42)=0,0.6*BQ$5,IF(BQ30="",0,IF(BQ$6=0,IF(BQ30&gt;=BQ$8,BQ$5,IF(BQ30&lt;BQ$6,0,0.6*BQ$5+0.4*BQ$5*(BQ30-BQ$7)/(BQ$8-BQ$7))),IF(BQ30&lt;=BQ$8,BQ$5,IF(BQ30&gt;BQ$6,0,0.6*BQ$5+0.4*BQ$5*(BQ30-BQ$7)/(BQ$8-BQ$7))))))</f>
      </c>
      <c r="BS30" s="126">
        <f>IF(BQ30&lt;&gt;"",BQ$5,0)</f>
      </c>
      <c r="BT30" s="125">
        <f>IF(BQ$6=0,RANK(BQ30,BQ$12:BQ$42,0),RANK(BQ30,BQ$12:BQ$42,1))</f>
      </c>
      <c r="BU30" s="126">
        <v>6.406</v>
      </c>
      <c r="BV30" s="126">
        <f>IF(COUNTA(BU$12:BU$42)=0,0.6*BU$5,IF(BU30="",0,IF(BU$6=0,IF(BU30&gt;=BU$8,BU$5,IF(BU30&lt;BU$6,0,0.6*BU$5+0.4*BU$5*(BU30-BU$7)/(BU$8-BU$7))),IF(BU30&lt;=BU$8,BU$5,IF(BU30&gt;BU$6,0,0.6*BU$5+0.4*BU$5*(BU30-BU$7)/(BU$8-BU$7))))))</f>
      </c>
      <c r="BW30" s="126">
        <f>IF(BU30&lt;&gt;"",BU$5,0)</f>
      </c>
      <c r="BX30" s="125">
        <f>IF(BU$6=0,RANK(BU30,BU$12:BU$42,0),RANK(BU30,BU$12:BU$42,1))</f>
      </c>
      <c r="BY30" s="126">
        <v>99.74</v>
      </c>
      <c r="BZ30" s="126">
        <f>IF(COUNTA(BY$12:BY$42)=0,0.6*BY$5,IF(BY30="",0,IF(BY$6=0,IF(BY30&gt;=BY$8,BY$5,IF(BY30&lt;BY$6,0,0.6*BY$5+0.4*BY$5*(BY30-BY$7)/(BY$8-BY$7))),IF(BY30&lt;=BY$8,BY$5,IF(BY30&gt;BY$6,0,0.6*BY$5+0.4*BY$5*(BY30-BY$7)/(BY$8-BY$7))))))</f>
      </c>
      <c r="CA30" s="126">
        <f>IF(BY30&lt;&gt;"",BY$5,0)</f>
      </c>
      <c r="CB30" s="125">
        <f>IF(BY$6=0,RANK(BY30,BY$12:BY$42,0),RANK(BY30,BY$12:BY$42,1))</f>
      </c>
      <c r="CC30"/>
      <c r="CD30" s="126">
        <f>IF(COUNTA(CC$12:CC$42)=0,0.6*CC$5,IF(CC30="",0,IF(CC$6=0,IF(CC30&gt;=CC$8,CC$5,IF(CC30&lt;CC$6,0,0.6*CC$5+0.4*CC$5*(CC30-CC$7)/(CC$8-CC$7))),IF(CC30&lt;=CC$8,CC$5,IF(CC30&gt;CC$6,0,0.6*CC$5+0.4*CC$5*(CC30-CC$7)/(CC$8-CC$7))))))</f>
      </c>
      <c r="CE30" s="126">
        <f>IF(CC30&lt;&gt;"",CC$5,0)</f>
      </c>
      <c r="CF30" s="125">
        <f>IF(CC$6=0,RANK(CC30,CC$12:CC$42,0),RANK(CC30,CC$12:CC$42,1))</f>
      </c>
      <c r="CG30"/>
      <c r="CH30" s="126">
        <f>IF(COUNTA(CG$12:CG$42)=0,0.6*CG$5,IF(CG30="",0,IF(CG$6=0,IF(CG30&gt;=CG$8,CG$5,IF(CG30&lt;CG$6,0,0.6*CG$5+0.4*CG$5*(CG30-CG$7)/(CG$8-CG$7))),IF(CG30&lt;=CG$8,CG$5,IF(CG30&gt;CG$6,0,0.6*CG$5+0.4*CG$5*(CG30-CG$7)/(CG$8-CG$7))))))</f>
      </c>
      <c r="CI30" s="126">
        <f>IF(CG30&lt;&gt;"",CG$5,0)</f>
      </c>
      <c r="CJ30" s="125">
        <f>IF(CG$6=0,RANK(CG30,CG$12:CG$42,0),RANK(CG30,CG$12:CG$42,1))</f>
      </c>
      <c r="CK30"/>
      <c r="CL30" s="126">
        <f>IF(COUNTA(CK$12:CK$42)=0,0.6*CK$5,IF(CK30="",0,IF(CK$6=0,IF(CK30&gt;=CK$8,CK$5,IF(CK30&lt;CK$6,0,0.6*CK$5+0.4*CK$5*(CK30-CK$7)/(CK$8-CK$7))),IF(CK30&lt;=CK$8,CK$5,IF(CK30&gt;CK$6,0,0.6*CK$5+0.4*CK$5*(CK30-CK$7)/(CK$8-CK$7))))))</f>
      </c>
      <c r="CM30" s="126">
        <f>IF(CK30&lt;&gt;"",CK$5,0)</f>
      </c>
      <c r="CN30" s="125">
        <f>IF(CK$6=0,RANK(CK30,CK$12:CK$42,0),RANK(CK30,CK$12:CK$42,1))</f>
      </c>
      <c r="CO30"/>
      <c r="CP30" s="126">
        <f>IF(COUNTA(CO$12:CO$42)=0,0.6*CO$5,IF(CO30="",0,IF(CO$6=0,IF(CO30&gt;=CO$8,CO$5,IF(CO30&lt;CO$6,0,0.6*CO$5+0.4*CO$5*(CO30-CO$7)/(CO$8-CO$7))),IF(CO30&lt;=CO$8,CO$5,IF(CO30&gt;CO$6,0,0.6*CO$5+0.4*CO$5*(CO30-CO$7)/(CO$8-CO$7))))))</f>
      </c>
      <c r="CQ30" s="126">
        <f>IF(CO30&lt;&gt;"",CO$5,0)</f>
      </c>
      <c r="CR30" s="125">
        <f>IF(CO$6=0,RANK(CO30,CO$12:CO$42,0),RANK(CO30,CO$12:CO$42,1))</f>
      </c>
      <c r="CS30"/>
      <c r="CT30" s="126">
        <f>IF(COUNTA(CS$12:CS$42)=0,0.6*CS$5,IF(CS30="",0,IF(CS$6=0,IF(CS30&gt;=CS$8,CS$5,IF(CS30&lt;CS$6,0,0.6*CS$5+0.4*CS$5*(CS30-CS$7)/(CS$8-CS$7))),IF(CS30&lt;=CS$8,CS$5,IF(CS30&gt;CS$6,0,0.6*CS$5+0.4*CS$5*(CS30-CS$7)/(CS$8-CS$7))))))</f>
      </c>
      <c r="CU30" s="126">
        <f>IF(CS30&lt;&gt;"",CS$5,0)</f>
      </c>
      <c r="CV30" s="125">
        <f>IF(CS$6=0,RANK(CS30,CS$12:CS$42,0),RANK(CS30,CS$12:CS$42,1))</f>
      </c>
      <c r="CW30" s="126">
        <v>-2.75472158723146</v>
      </c>
      <c r="CX30" s="126">
        <f>IF(COUNTA(CW$12:CW$42)=0,0.6*CW$5,IF(CW30="",0,IF(CW$6=0,IF(CW30&gt;=CW$8,CW$5,IF(CW30&lt;CW$6,0,0.6*CW$5+0.4*CW$5*(CW30-CW$7)/(CW$8-CW$7))),IF(CW30&lt;=CW$8,CW$5,IF(CW30&gt;CW$6,0,0.6*CW$5+0.4*CW$5*(CW30-CW$7)/(CW$8-CW$7))))))</f>
      </c>
      <c r="CY30" s="126">
        <f>IF(CW30&lt;&gt;"",CW$5,0)</f>
      </c>
      <c r="CZ30" s="125">
        <f>IF(CW$6=0,RANK(CW30,CW$12:CW$42,0),RANK(CW30,CW$12:CW$42,1))</f>
      </c>
      <c r="DA30" s="126">
        <v>3.24009332867898</v>
      </c>
      <c r="DB30" s="126">
        <f>IF(COUNTA(DA$12:DA$42)=0,0.6*DA$5,IF(DA30="",0,IF(DA$6=0,IF(DA30&gt;=DA$8,DA$5,IF(DA30&lt;DA$6,0,0.6*DA$5+0.4*DA$5*(DA30-DA$7)/(DA$8-DA$7))),IF(DA30&lt;=DA$8,DA$5,IF(DA30&gt;DA$6,0,0.6*DA$5+0.4*DA$5*(DA30-DA$7)/(DA$8-DA$7))))))</f>
      </c>
      <c r="DC30" s="126">
        <f>IF(DA30&lt;&gt;"",DA$5,0)</f>
      </c>
      <c r="DD30" s="125">
        <f>IF(DA$6=0,RANK(DA30,DA$12:DA$42,0),RANK(DA30,DA$12:DA$42,1))</f>
      </c>
      <c r="DE30" s="126">
        <v>1.24862011878018</v>
      </c>
      <c r="DF30" s="126">
        <f>IF(COUNTA(DE$12:DE$42)=0,0.6*DE$5,IF(DE30="",0,IF(DE$6=0,IF(DE30&gt;=DE$8,DE$5,IF(DE30&lt;DE$6,0,0.6*DE$5+0.4*DE$5*(DE30-DE$7)/(DE$8-DE$7))),IF(DE30&lt;=DE$8,DE$5,IF(DE30&gt;DE$6,0,0.6*DE$5+0.4*DE$5*(DE30-DE$7)/(DE$8-DE$7))))))</f>
      </c>
      <c r="DG30" s="126">
        <f>IF(DE30&lt;&gt;"",DE$5,0)</f>
      </c>
      <c r="DH30" s="125">
        <f>IF(DE$6=0,RANK(DE30,DE$12:DE$42,0),RANK(DE30,DE$12:DE$42,1))</f>
      </c>
      <c r="DI30" s="126">
        <v>4.61179936411429</v>
      </c>
      <c r="DJ30" s="126">
        <f>IF(COUNTA(DI$12:DI$42)=0,0.6*DI$5,IF(DI30="",0,IF(DI$6=0,IF(DI30&gt;=DI$8,DI$5,IF(DI30&lt;DI$6,0,0.6*DI$5+0.4*DI$5*(DI30-DI$7)/(DI$8-DI$7))),IF(DI30&lt;=DI$8,DI$5,IF(DI30&gt;DI$6,0,0.6*DI$5+0.4*DI$5*(DI30-DI$7)/(DI$8-DI$7))))))</f>
      </c>
      <c r="DK30" s="126">
        <f>IF(DI30&lt;&gt;"",DI$5,0)</f>
      </c>
      <c r="DL30" s="125">
        <f>IF(DI$6=0,RANK(DI30,DI$12:DI$42,0),RANK(DI30,DI$12:DI$42,1))</f>
      </c>
      <c r="DM30" s="126">
        <v>4.8</v>
      </c>
      <c r="DN30" s="126">
        <f>IF(COUNTA(DM$12:DM$42)=0,0.6*DM$5,IF(DM30="",0,IF(DM$6=0,IF(DM30&gt;=DM$8,DM$5,IF(DM30&lt;DM$6,0,0.6*DM$5+0.4*DM$5*(DM30-DM$7)/(DM$8-DM$7))),IF(DM30&lt;=DM$8,DM$5,IF(DM30&gt;DM$6,0,0.6*DM$5+0.4*DM$5*(DM30-DM$7)/(DM$8-DM$7))))))</f>
      </c>
      <c r="DO30" s="126">
        <f>IF(DM30&lt;&gt;"",DM$5,0)</f>
      </c>
      <c r="DP30" s="125">
        <f>IF(DM$6=0,RANK(DM30,DM$12:DM$42,0),RANK(DM30,DM$12:DM$42,1))</f>
      </c>
      <c r="DQ30" s="126">
        <v>6.07</v>
      </c>
      <c r="DR30" s="126">
        <f>IF(COUNTA(DQ$12:DQ$42)=0,0.6*DQ$5,IF(DQ30="",0,IF(DQ$6=0,IF(DQ30&gt;=DQ$8,DQ$5,IF(DQ30&lt;DQ$6,0,0.6*DQ$5+0.4*DQ$5*(DQ30-DQ$7)/(DQ$8-DQ$7))),IF(DQ30&lt;=DQ$8,DQ$5,IF(DQ30&gt;DQ$6,0,0.6*DQ$5+0.4*DQ$5*(DQ30-DQ$7)/(DQ$8-DQ$7))))))</f>
      </c>
      <c r="DS30" s="126">
        <f>IF(DQ30&lt;&gt;"",DQ$5,0)</f>
      </c>
      <c r="DT30" s="125">
        <f>IF(DQ$6=0,RANK(DQ30,DQ$12:DQ$42,0),RANK(DQ30,DQ$12:DQ$42,1))</f>
      </c>
      <c r="DU30" s="126">
        <v>3.1</v>
      </c>
      <c r="DV30" s="126">
        <f>IF(COUNTA(DU$12:DU$42)=0,0.6*DU$5,IF(DU30="",0,IF(DU$6=0,IF(DU30&gt;=DU$8,DU$5,IF(DU30&lt;DU$6,0,0.6*DU$5+0.4*DU$5*(DU30-DU$7)/(DU$8-DU$7))),IF(DU30&lt;=DU$8,DU$5,IF(DU30&gt;DU$6,0,0.6*DU$5+0.4*DU$5*(DU30-DU$7)/(DU$8-DU$7))))))</f>
      </c>
      <c r="DW30" s="126">
        <f>IF(DU30&lt;&gt;"",DU$5,0)</f>
      </c>
      <c r="DX30" s="125">
        <f>IF(DU$6=0,RANK(DU30,DU$12:DU$42,0),RANK(DU30,DU$12:DU$42,1))</f>
      </c>
      <c r="DY30" s="126">
        <v>1.54</v>
      </c>
      <c r="DZ30" s="126">
        <f>IF(COUNTA(DY$12:DY$42)=0,0.6*DY$5,IF(DY30="",0,IF(DY$6=0,IF(DY30&gt;=DY$8,DY$5,IF(DY30&lt;DY$6,0,0.6*DY$5+0.4*DY$5*(DY30-DY$7)/(DY$8-DY$7))),IF(DY30&lt;=DY$8,DY$5,IF(DY30&gt;DY$6,0,0.6*DY$5+0.4*DY$5*(DY30-DY$7)/(DY$8-DY$7))))))</f>
      </c>
      <c r="EA30" s="126">
        <f>IF(DY30&lt;&gt;"",DY$5,0)</f>
      </c>
      <c r="EB30" s="125">
        <f>IF(DY$6=0,RANK(DY30,DY$12:DY$42,0),RANK(DY30,DY$12:DY$42,1))</f>
      </c>
      <c r="EC30"/>
      <c r="ED30"/>
      <c r="EE30" s="126">
        <f>IF((COUNTA(EC$12:EC$42)+COUNTA(ED$12:ED$42)=0),0.6*EC$5,IF(OR(EC30="",ED30=""),0,IF(EC$6=0,IF(EC30&gt;=EC$8,EC$5,IF(EC30&lt;ED30,0,EC$5*(EC30-ED30)/(EC$8-ED30))),IF(EC30&lt;=EC$8,EC$5,IF(EC30&gt;ED30,0,EC$5*(EC30-ED30)/(EC$8-ED30))))))</f>
      </c>
      <c r="EF30" s="126">
        <f>IF(OR(EC30="",ED30=""),0,EC$5)</f>
      </c>
      <c r="EG30" s="125">
        <f>IF(EC$6=0,RANK(EE30,EE$12:EE$42,0),RANK(EE30,EE$12:EE$42,1))</f>
      </c>
      <c r="EH30"/>
      <c r="EI30"/>
      <c r="EJ30" s="126">
        <f>IF((COUNTA(EH$12:EH$42)+COUNTA(EI$12:EI$42)=0),0.6*EH$5,IF(OR(EH30="",EI30=""),0,IF(EH$6=0,IF(EH30&gt;=EH$8,EH$5,IF(EH30&lt;EI30,0,EH$5*(EH30-EI30)/(EH$8-EI30))),IF(EH30&lt;=EH$8,EH$5,IF(EH30&gt;EI30,0,EH$5*(EH30-EI30)/(EH$8-EI30))))))</f>
      </c>
      <c r="EK30" s="126">
        <f>IF(OR(EH30="",EI30=""),0,EH$5)</f>
      </c>
      <c r="EL30" s="125">
        <f>IF(EH$6=0,RANK(EJ30,EJ$12:EJ$42,0),RANK(EJ30,EJ$12:EJ$42,1))</f>
      </c>
      <c r="EM30"/>
      <c r="EN30"/>
      <c r="EO30" s="126">
        <f>IF((COUNTA(EM$12:EM$42)+COUNTA(EN$12:EN$42)=0),0.6*EM$5,IF(OR(EM30="",EN30=""),0,IF(EM$6=0,IF(EM30&gt;=EM$8,EM$5,IF(EM30&lt;EN30,0,EM$5*(EM30-EN30)/(EM$8-EN30))),IF(EM30&lt;=EM$8,EM$5,IF(EM30&gt;EN30,0,EM$5*(EM30-EN30)/(EM$8-EN30))))))</f>
      </c>
      <c r="EP30" s="126">
        <f>IF(OR(EM30="",EN30=""),0,EM$5)</f>
      </c>
      <c r="EQ30" s="125">
        <f>IF(EM$6=0,RANK(EO30,EO$12:EO$42,0),RANK(EO30,EO$12:EO$42,1))</f>
      </c>
      <c r="ER30"/>
      <c r="ES30"/>
      <c r="ET30" s="126">
        <f>IF((COUNTA(ER$12:ER$42)+COUNTA(ES$12:ES$42)=0),0.6*ER$5,IF(OR(ER30="",ES30=""),0,IF(ER$6=0,IF(ER30&gt;=ER$8,ER$5,IF(ER30&lt;ES30,0,ER$5*(ER30-ES30)/(ER$8-ES30))),IF(ER30&lt;=ER$8,ER$5,IF(ER30&gt;ES30,0,ER$5*(ER30-ES30)/(ER$8-ES30))))))</f>
      </c>
      <c r="EU30" s="126">
        <f>IF(OR(ER30="",ES30=""),0,ER$5)</f>
      </c>
      <c r="EV30" s="125">
        <f>IF(ER$6=0,RANK(ET30,ET$12:ET$42,0),RANK(ET30,ET$12:ET$42,1))</f>
      </c>
      <c r="EW30"/>
      <c r="EX30"/>
      <c r="EY30" s="126">
        <f>IF((COUNTA(EW$12:EW$42)+COUNTA(EX$12:EX$42)=0),0.6*EW$5,IF(OR(EW30="",EX30=""),0,IF(EW$6=0,IF(EW30&gt;=EW$8,EW$5,IF(EW30&lt;EX30,0,EW$5*(EW30-EX30)/(EW$8-EX30))),IF(EW30&lt;=EW$8,EW$5,IF(EW30&gt;EX30,0,EW$5*(EW30-EX30)/(EW$8-EX30))))))</f>
      </c>
      <c r="EZ30" s="126">
        <f>IF(OR(EW30="",EX30=""),0,EW$5)</f>
      </c>
      <c r="FA30" s="125">
        <f>IF(EW$6=0,RANK(EY30,EY$12:EY$42,0),RANK(EY30,EY$12:EY$42,1))</f>
      </c>
      <c r="FB30"/>
      <c r="FC30"/>
      <c r="FD30" s="126">
        <f>IF((COUNTA(FB$12:FB$42)+COUNTA(FC$12:FC$42)=0),0.6*FB$5,IF(OR(FB30="",FC30=""),0,IF(FB$6=0,IF(FB30&gt;=FB$8,FB$5,IF(FB30&lt;FC30,0,FB$5*(FB30-FC30)/(FB$8-FC30))),IF(FB30&lt;=FB$8,FB$5,IF(FB30&gt;FC30,0,FB$5*(FB30-FC30)/(FB$8-FC30))))))</f>
      </c>
      <c r="FE30" s="126">
        <f>IF(OR(FB30="",FC30=""),0,FB$5)</f>
      </c>
      <c r="FF30" s="125">
        <f>IF(FB$6=0,RANK(FD30,FD$12:FD$42,0),RANK(FD30,FD$12:FD$42,1))</f>
      </c>
      <c r="FG30"/>
      <c r="FH30"/>
      <c r="FI30" s="126">
        <f>IF((COUNTA(FG$12:FG$42)+COUNTA(FH$12:FH$42)=0),0.6*FG$5,IF(OR(FG30="",FH30=""),0,IF(FG$6=0,IF(FG30&gt;=FG$8,FG$5,IF(FG30&lt;FH30,0,FG$5*(FG30-FH30)/(FG$8-FH30))),IF(FG30&lt;=FG$8,FG$5,IF(FG30&gt;FH30,0,FG$5*(FG30-FH30)/(FG$8-FH30))))))</f>
      </c>
      <c r="FJ30" s="126">
        <f>IF(OR(FG30="",FH30=""),0,FG$5)</f>
      </c>
      <c r="FK30" s="125">
        <f>IF(FG$6=0,RANK(FI30,FI$12:FI$42,0),RANK(FI30,FI$12:FI$42,1))</f>
      </c>
      <c r="FL30"/>
      <c r="FM30"/>
      <c r="FN30" s="126">
        <f>IF((COUNTA(FL$12:FL$42)+COUNTA(FM$12:FM$42)=0),0.6*FL$5,IF(OR(FL30="",FM30=""),0,IF(FL$6=0,IF(FL30&gt;=FL$8,FL$5,IF(FL30&lt;FM30,0,FL$5*(FL30-FM30)/(FL$8-FM30))),IF(FL30&lt;=FL$8,FL$5,IF(FL30&gt;FM30,0,FL$5*(FL30-FM30)/(FL$8-FM30))))))</f>
      </c>
      <c r="FO30" s="126">
        <f>IF(OR(FL30="",FM30=""),0,FL$5)</f>
      </c>
      <c r="FP30" s="125">
        <f>IF(FL$6=0,RANK(FN30,FN$12:FN$42,0),RANK(FN30,FN$12:FN$42,1))</f>
      </c>
      <c r="FQ30"/>
      <c r="FR30"/>
      <c r="FS30" s="126">
        <f>IF((COUNTA(FQ$12:FQ$42)+COUNTA(FR$12:FR$42)=0),0.6*FQ$5,IF(OR(FQ30="",FR30=""),0,IF(FQ$6=0,IF(FQ30&gt;=FQ$8,FQ$5,IF(FQ30&lt;FR30,0,FQ$5*(FQ30-FR30)/(FQ$8-FR30))),IF(FQ30&lt;=FQ$8,FQ$5,IF(FQ30&gt;FR30,0,FQ$5*(FQ30-FR30)/(FQ$8-FR30))))))</f>
      </c>
      <c r="FT30" s="126">
        <f>IF(OR(FQ30="",FR30=""),0,FQ$5)</f>
      </c>
      <c r="FU30" s="125">
        <f>IF(FQ$6=0,RANK(FS30,FS$12:FS$42,0),RANK(FS30,FS$12:FS$42,1))</f>
      </c>
      <c r="FV30"/>
      <c r="FW30"/>
      <c r="FX30" s="126">
        <f>IF((COUNTA(FV$12:FV$42)+COUNTA(FW$12:FW$42)=0),0.6*FV$5,IF(OR(FV30="",FW30=""),0,IF(FV$6=0,IF(FV30&gt;=FV$8,FV$5,IF(FV30&lt;FW30,0,FV$5*(FV30-FW30)/(FV$8-FW30))),IF(FV30&lt;=FV$8,FV$5,IF(FV30&gt;FW30,0,FV$5*(FV30-FW30)/(FV$8-FW30))))))</f>
      </c>
      <c r="FY30" s="126">
        <f>IF(OR(FV30="",FW30=""),0,FV$5)</f>
      </c>
      <c r="FZ30" s="125">
        <f>IF(FV$6=0,RANK(FX30,FX$12:FX$42,0),RANK(FX30,FX$12:FX$42,1))</f>
      </c>
      <c r="GA30"/>
      <c r="GB30"/>
      <c r="GC30" s="126">
        <f>IF((COUNTA(GA$12:GA$42)+COUNTA(GB$12:GB$42)=0),0.6*GA$5,IF(OR(GA30="",GB30=""),0,IF(GA$6=0,IF(GA30&gt;=GA$8,GA$5,IF(GA30&lt;GB30,0,GA$5*(GA30-GB30)/(GA$8-GB30))),IF(GA30&lt;=GA$8,GA$5,IF(GA30&gt;GB30,0,GA$5*(GA30-GB30)/(GA$8-GB30))))))</f>
      </c>
      <c r="GD30" s="126">
        <f>IF(OR(GA30="",GB30=""),0,GA$5)</f>
      </c>
      <c r="GE30" s="125">
        <f>IF(GA$6=0,RANK(GC30,GC$12:GC$42,0),RANK(GC30,GC$12:GC$42,1))</f>
      </c>
      <c r="GF30"/>
      <c r="GG30"/>
      <c r="GH30" s="126">
        <f>IF((COUNTA(GF$12:GF$42)+COUNTA(GG$12:GG$42)=0),0.6*GF$5,IF(OR(GF30="",GG30=""),0,IF(GF$6=0,IF(GF30&gt;=GF$8,GF$5,IF(GF30&lt;GG30,0,GF$5*(GF30-GG30)/(GF$8-GG30))),IF(GF30&lt;=GF$8,GF$5,IF(GF30&gt;GG30,0,GF$5*(GF30-GG30)/(GF$8-GG30))))))</f>
      </c>
      <c r="GI30" s="126">
        <f>IF(OR(GF30="",GG30=""),0,GF$5)</f>
      </c>
      <c r="GJ30" s="125">
        <f>IF(GF$6=0,RANK(GH30,GH$12:GH$42,0),RANK(GH30,GH$12:GH$42,1))</f>
      </c>
      <c r="GK30"/>
      <c r="GL30"/>
      <c r="GM30" s="126">
        <f>IF((COUNTA(GK$12:GK$42)+COUNTA(GL$12:GL$42)=0),0.6*GK$5,IF(OR(GK30="",GL30=""),0,IF(GK$6=0,IF(GK30&gt;=GK$8,GK$5,IF(GK30&lt;GL30,0,GK$5*(GK30-GL30)/(GK$8-GL30))),IF(GK30&lt;=GK$8,GK$5,IF(GK30&gt;GL30,0,GK$5*(GK30-GL30)/(GK$8-GL30))))))</f>
      </c>
      <c r="GN30" s="126">
        <f>IF(OR(GK30="",GL30=""),0,GK$5)</f>
      </c>
      <c r="GO30" s="125">
        <f>IF(GK$6=0,RANK(GM30,GM$12:GM$42,0),RANK(GM30,GM$12:GM$42,1))</f>
      </c>
      <c r="GP30"/>
      <c r="GQ30"/>
      <c r="GR30" s="126">
        <f>IF((COUNTA(GP$12:GP$42)+COUNTA(GQ$12:GQ$42)=0),0.6*GP$5,IF(OR(GP30="",GQ30=""),0,IF(GP$6=0,IF(GP30&gt;=GP$8,GP$5,IF(GP30&lt;GQ30,0,GP$5*(GP30-GQ30)/(GP$8-GQ30))),IF(GP30&lt;=GP$8,GP$5,IF(GP30&gt;GQ30,0,GP$5*(GP30-GQ30)/(GP$8-GQ30))))))</f>
      </c>
      <c r="GS30" s="126">
        <f>IF(OR(GP30="",GQ30=""),0,GP$5)</f>
      </c>
      <c r="GT30" s="125">
        <f>IF(GP$6=0,RANK(GR30,GR$12:GR$42,0),RANK(GR30,GR$12:GR$42,1))</f>
      </c>
      <c r="GU30"/>
      <c r="GV30"/>
      <c r="GW30" s="126">
        <f>IF((COUNTA(GU$12:GU$42)+COUNTA(GV$12:GV$42)=0),0.6*GU$5,IF(OR(GU30="",GV30=""),0,IF(GU$6=0,IF(GU30&gt;=GU$8,GU$5,IF(GU30&lt;GV30,0,GU$5*(GU30-GV30)/(GU$8-GV30))),IF(GU30&lt;=GU$8,GU$5,IF(GU30&gt;GV30,0,GU$5*(GU30-GV30)/(GU$8-GV30))))))</f>
      </c>
      <c r="GX30" s="126">
        <f>IF(OR(GU30="",GV30=""),0,GU$5)</f>
      </c>
      <c r="GY30" s="125">
        <f>IF(GU$6=0,RANK(GW30,GW$12:GW$42,0),RANK(GW30,GW$12:GW$42,1))</f>
      </c>
      <c r="GZ30"/>
      <c r="HA30"/>
      <c r="HB30" s="126">
        <f>IF((COUNTA(GZ$12:GZ$42)+COUNTA(HA$12:HA$42)=0),0.6*GZ$5,IF(OR(GZ30="",HA30=""),0,IF(GZ$6=0,IF(GZ30&gt;=GZ$8,GZ$5,IF(GZ30&lt;HA30,0,GZ$5*(GZ30-HA30)/(GZ$8-HA30))),IF(GZ30&lt;=GZ$8,GZ$5,IF(GZ30&gt;HA30,0,GZ$5*(GZ30-HA30)/(GZ$8-HA30))))))</f>
      </c>
      <c r="HC30" s="126">
        <f>IF(OR(GZ30="",HA30=""),0,GZ$5)</f>
      </c>
      <c r="HD30" s="125">
        <f>IF(GZ$6=0,RANK(HB30,HB$12:HB$42,0),RANK(HB30,HB$12:HB$42,1))</f>
      </c>
      <c r="HE30"/>
      <c r="HF30"/>
      <c r="HG30" s="126">
        <f>IF((COUNTA(HE$12:HE$42)+COUNTA(HF$12:HF$42)=0),0.6*HE$5,IF(OR(HE30="",HF30=""),0,IF(HE$6=0,IF(HE30&gt;=HE$8,HE$5,IF(HE30&lt;HF30,0,HE$5*(HE30-HF30)/(HE$8-HF30))),IF(HE30&lt;=HE$8,HE$5,IF(HE30&gt;HF30,0,HE$5*(HE30-HF30)/(HE$8-HF30))))))</f>
      </c>
      <c r="HH30" s="126">
        <f>IF(OR(HE30="",HF30=""),0,HE$5)</f>
      </c>
      <c r="HI30" s="125">
        <f>IF(HE$6=0,RANK(HG30,HG$12:HG$42,0),RANK(HG30,HG$12:HG$42,1))</f>
      </c>
      <c r="HJ30"/>
      <c r="HK30"/>
      <c r="HL30" s="126">
        <f>IF((COUNTA(HJ$12:HJ$42)+COUNTA(HK$12:HK$42)=0),0.6*HJ$5,IF(OR(HJ30="",HK30=""),0,IF(HJ$6=0,IF(HJ30&gt;=HJ$8,HJ$5,IF(HJ30&lt;HK30,0,HJ$5*(HJ30-HK30)/(HJ$8-HK30))),IF(HJ30&lt;=HJ$8,HJ$5,IF(HJ30&gt;HK30,0,HJ$5*(HJ30-HK30)/(HJ$8-HK30))))))</f>
      </c>
      <c r="HM30" s="126">
        <f>IF(OR(HJ30="",HK30=""),0,HJ$5)</f>
      </c>
      <c r="HN30" s="125">
        <f>IF(HJ$6=0,RANK(HL30,HL$12:HL$42,0),RANK(HL30,HL$12:HL$42,1))</f>
      </c>
      <c r="HO30"/>
      <c r="HP30"/>
      <c r="HQ30" s="126">
        <f>IF((COUNTA(HO$12:HO$42)+COUNTA(HP$12:HP$42)=0),0.6*HO$5,IF(OR(HO30="",HP30=""),0,IF(HO$6=0,IF(HO30&gt;=HO$8,HO$5,IF(HO30&lt;HP30,0,HO$5*(HO30-HP30)/(HO$8-HP30))),IF(HO30&lt;=HO$8,HO$5,IF(HO30&gt;HP30,0,HO$5*(HO30-HP30)/(HO$8-HP30))))))</f>
      </c>
      <c r="HR30" s="126">
        <f>IF(OR(HO30="",HP30=""),0,HO$5)</f>
      </c>
      <c r="HS30" s="125">
        <f>IF(HO$6=0,RANK(HQ30,HQ$12:HQ$42,0),RANK(HQ30,HQ$12:HQ$42,1))</f>
      </c>
      <c r="HT30"/>
      <c r="HU30"/>
      <c r="HV30" s="126">
        <f>IF((COUNTA(HT$12:HT$42)+COUNTA(HU$12:HU$42)=0),0.6*HT$5,IF(OR(HT30="",HU30=""),0,IF(HT$6=0,IF(HT30&gt;=HT$8,HT$5,IF(HT30&lt;HU30,0,HT$5*(HT30-HU30)/(HT$8-HU30))),IF(HT30&lt;=HT$8,HT$5,IF(HT30&gt;HU30,0,HT$5*(HT30-HU30)/(HT$8-HU30))))))</f>
      </c>
      <c r="HW30" s="126">
        <f>IF(OR(HT30="",HU30=""),0,HT$5)</f>
      </c>
      <c r="HX30" s="125">
        <f>IF(HT$6=0,RANK(HV30,HV$12:HV$42,0),RANK(HV30,HV$12:HV$42,1))</f>
      </c>
      <c r="HY30"/>
      <c r="HZ30"/>
      <c r="IA30" s="126">
        <f>IF((COUNTA(HY$12:HY$42)+COUNTA(HZ$12:HZ$42)=0),0.6*HY$5,IF(OR(HY30="",HZ30=""),0,IF(HY$6=0,IF(HY30&gt;=HY$8,HY$5,IF(HY30&lt;HZ30,0,HY$5*(HY30-HZ30)/(HY$8-HZ30))),IF(HY30&lt;=HY$8,HY$5,IF(HY30&gt;HZ30,0,HY$5*(HY30-HZ30)/(HY$8-HZ30))))))</f>
      </c>
      <c r="IB30" s="126">
        <f>IF(OR(HY30="",HZ30=""),0,HY$5)</f>
      </c>
      <c r="IC30" s="125">
        <f>IF(HY$6=0,RANK(IA30,IA$12:IA$42,0),RANK(IA30,IA$12:IA$42,1))</f>
      </c>
      <c r="ID30"/>
      <c r="IE30"/>
      <c r="IF30" s="126">
        <f>IF((COUNTA(ID$12:ID$42)+COUNTA(IE$12:IE$42)=0),0.6*ID$5,IF(OR(ID30="",IE30=""),0,IF(ID$6=0,IF(ID30&gt;=ID$8,ID$5,IF(ID30&lt;IE30,0,ID$5*(ID30-IE30)/(ID$8-IE30))),IF(ID30&lt;=ID$8,ID$5,IF(ID30&gt;IE30,0,ID$5*(ID30-IE30)/(ID$8-IE30))))))</f>
      </c>
      <c r="IG30" s="126">
        <f>IF(OR(ID30="",IE30=""),0,ID$5)</f>
      </c>
      <c r="IH30" s="125">
        <f>IF(ID$6=0,RANK(IF30,IF$12:IF$42,0),RANK(IF30,IF$12:IF$42,1))</f>
      </c>
      <c r="II30"/>
      <c r="IJ30"/>
      <c r="IK30" s="126">
        <f>IF((COUNTA(II$12:II$42)+COUNTA(IJ$12:IJ$42)=0),0.6*II$5,IF(OR(II30="",IJ30=""),0,IF(II$6=0,IF(II30&gt;=II$8,II$5,IF(II30&lt;IJ30,0,II$5*(II30-IJ30)/(II$8-IJ30))),IF(II30&lt;=II$8,II$5,IF(II30&gt;IJ30,0,II$5*(II30-IJ30)/(II$8-IJ30))))))</f>
      </c>
      <c r="IL30" s="126">
        <f>IF(OR(II30="",IJ30=""),0,II$5)</f>
      </c>
      <c r="IM30" s="125">
        <f>IF(II$6=0,RANK(IK30,IK$12:IK$42,0),RANK(IK30,IK$12:IK$42,1))</f>
      </c>
      <c r="IN30"/>
      <c r="IO30"/>
      <c r="IP30" s="126">
        <f>IF((COUNTA(IN$12:IN$42)+COUNTA(IO$12:IO$42)=0),0.6*IN$5,IF(OR(IN30="",IO30=""),0,IF(IN$6=0,IF(IN30&gt;=IN$8,IN$5,IF(IN30&lt;IO30,0,IN$5*(IN30-IO30)/(IN$8-IO30))),IF(IN30&lt;=IN$8,IN$5,IF(IN30&gt;IO30,0,IN$5*(IN30-IO30)/(IN$8-IO30))))))</f>
      </c>
      <c r="IQ30" s="126">
        <f>IF(OR(IN30="",IO30=""),0,IN$5)</f>
      </c>
      <c r="IR30" s="125">
        <f>IF(IN$6=0,RANK(IP30,IP$12:IP$42,0),RANK(IP30,IP$12:IP$42,1))</f>
      </c>
      <c r="IS30"/>
      <c r="IT30"/>
      <c r="IU30" s="126">
        <f>IF((COUNTA(IS$12:IS$42)+COUNTA(IT$12:IT$42)=0),0.6*IS$5,IF(OR(IS30="",IT30=""),0,IF(IS$6=0,IF(IS30&gt;=IS$8,IS$5,IF(IS30&lt;IT30,0,IS$5*(IS30-IT30)/(IS$8-IT30))),IF(IS30&lt;=IS$8,IS$5,IF(IS30&gt;IT30,0,IS$5*(IS30-IT30)/(IS$8-IT30))))))</f>
      </c>
      <c r="IV30" s="126">
        <f>IF(OR(IS30="",IT30=""),0,IS$5)</f>
      </c>
      <c r="IW30" s="125">
        <f>IF(IS$6=0,RANK(IU30,IU$12:IU$42,0),RANK(IU30,IU$12:IU$42,1))</f>
      </c>
      <c r="IX30"/>
      <c r="IY30"/>
      <c r="IZ30" s="126">
        <f>IF((COUNTA(IX$12:IX$42)+COUNTA(IY$12:IY$42)=0),0.6*IX$5,IF(OR(IX30="",IY30=""),0,IF(IX$6=0,IF(IX30&gt;=IX$8,IX$5,IF(IX30&lt;IY30,0,IX$5*(IX30-IY30)/(IX$8-IY30))),IF(IX30&lt;=IX$8,IX$5,IF(IX30&gt;IY30,0,IX$5*(IX30-IY30)/(IX$8-IY30))))))</f>
      </c>
      <c r="JA30" s="126">
        <f>IF(OR(IX30="",IY30=""),0,IX$5)</f>
      </c>
      <c r="JB30" s="125">
        <f>IF(IX$6=0,RANK(IZ30,IZ$12:IZ$42,0),RANK(IZ30,IZ$12:IZ$42,1))</f>
      </c>
      <c r="JC30"/>
      <c r="JD30"/>
      <c r="JE30" s="126">
        <f>IF((COUNTA(JC$12:JC$42)+COUNTA(JD$12:JD$42)=0),0.6*JC$5,IF(OR(JC30="",JD30=""),0,IF(JC$6=0,IF(JC30&gt;=JC$8,JC$5,IF(JC30&lt;JD30,0,JC$5*(JC30-JD30)/(JC$8-JD30))),IF(JC30&lt;=JC$8,JC$5,IF(JC30&gt;JD30,0,JC$5*(JC30-JD30)/(JC$8-JD30))))))</f>
      </c>
      <c r="JF30" s="126">
        <f>IF(OR(JC30="",JD30=""),0,JC$5)</f>
      </c>
      <c r="JG30" s="125">
        <f>IF(JC$6=0,RANK(JE30,JE$12:JE$42,0),RANK(JE30,JE$12:JE$42,1))</f>
      </c>
      <c r="JH30"/>
      <c r="JI30"/>
      <c r="JJ30" s="126">
        <f>IF((COUNTA(JH$12:JH$42)+COUNTA(JI$12:JI$42)=0),0.6*JH$5,IF(OR(JH30="",JI30=""),0,IF(JH$6=0,IF(JH30&gt;=JH$8,JH$5,IF(JH30&lt;JI30,0,JH$5*(JH30-JI30)/(JH$8-JI30))),IF(JH30&lt;=JH$8,JH$5,IF(JH30&gt;JI30,0,JH$5*(JH30-JI30)/(JH$8-JI30))))))</f>
      </c>
      <c r="JK30" s="126">
        <f>IF(OR(JH30="",JI30=""),0,JH$5)</f>
      </c>
      <c r="JL30" s="125">
        <f>IF(JH$6=0,RANK(JJ30,JJ$12:JJ$42,0),RANK(JJ30,JJ$12:JJ$42,1))</f>
      </c>
      <c r="JM30"/>
      <c r="JN30"/>
      <c r="JO30" s="126">
        <f>IF((COUNTA(JM$12:JM$42)+COUNTA(JN$12:JN$42)=0),0.6*JM$5,IF(OR(JM30="",JN30=""),0,IF(JM$6=0,IF(JM30&gt;=JM$8,JM$5,IF(JM30&lt;JN30,0,JM$5*(JM30-JN30)/(JM$8-JN30))),IF(JM30&lt;=JM$8,JM$5,IF(JM30&gt;JN30,0,JM$5*(JM30-JN30)/(JM$8-JN30))))))</f>
      </c>
      <c r="JP30" s="126">
        <f>IF(OR(JM30="",JN30=""),0,JM$5)</f>
      </c>
      <c r="JQ30" s="125">
        <f>IF(JM$6=0,RANK(JO30,JO$12:JO$42,0),RANK(JO30,JO$12:JO$42,1))</f>
      </c>
      <c r="JR30"/>
      <c r="JS30"/>
      <c r="JT30" s="126">
        <f>IF((COUNTA(JR$12:JR$42)+COUNTA(JS$12:JS$42)=0),0.6*JR$5,IF(OR(JR30="",JS30=""),0,IF(JR$6=0,IF(JR30&gt;=JR$8,JR$5,IF(JR30&lt;JS30,0,JR$5*(JR30-JS30)/(JR$8-JS30))),IF(JR30&lt;=JR$8,JR$5,IF(JR30&gt;JS30,0,JR$5*(JR30-JS30)/(JR$8-JS30))))))</f>
      </c>
      <c r="JU30" s="126">
        <f>IF(OR(JR30="",JS30=""),0,JR$5)</f>
      </c>
      <c r="JV30" s="125">
        <f>IF(JR$6=0,RANK(JT30,JT$12:JT$42,0),RANK(JT30,JT$12:JT$42,1))</f>
      </c>
      <c r="JW30"/>
      <c r="JX30"/>
      <c r="JY30" s="126">
        <f>IF((COUNTA(JW$12:JW$42)+COUNTA(JX$12:JX$42)=0),0.6*JW$5,IF(OR(JW30="",JX30=""),0,IF(JW$6=0,IF(JW30&gt;=JW$8,JW$5,IF(JW30&lt;JX30,0,JW$5*(JW30-JX30)/(JW$8-JX30))),IF(JW30&lt;=JW$8,JW$5,IF(JW30&gt;JX30,0,JW$5*(JW30-JX30)/(JW$8-JX30))))))</f>
      </c>
      <c r="JZ30" s="126">
        <f>IF(OR(JW30="",JX30=""),0,JW$5)</f>
      </c>
      <c r="KA30" s="125">
        <f>IF(JW$6=0,RANK(JY30,JY$12:JY$42,0),RANK(JY30,JY$12:JY$42,1))</f>
      </c>
      <c r="KB30"/>
      <c r="KC30"/>
      <c r="KD30" s="126">
        <f>IF((COUNTA(KB$12:KB$42)+COUNTA(KC$12:KC$42)=0),0.6*KB$5,IF(OR(KB30="",KC30=""),0,IF(KB$6=0,IF(KB30&gt;=KB$8,KB$5,IF(KB30&lt;KC30,0,KB$5*(KB30-KC30)/(KB$8-KC30))),IF(KB30&lt;=KB$8,KB$5,IF(KB30&gt;KC30,0,KB$5*(KB30-KC30)/(KB$8-KC30))))))</f>
      </c>
      <c r="KE30" s="126">
        <f>IF(OR(KB30="",KC30=""),0,KB$5)</f>
      </c>
      <c r="KF30" s="125">
        <f>IF(KB$6=0,RANK(KD30,KD$12:KD$42,0),RANK(KD30,KD$12:KD$42,1))</f>
      </c>
      <c r="KG30"/>
      <c r="KH30"/>
      <c r="KI30" s="126">
        <f>IF((COUNTA(KG$12:KG$42)+COUNTA(KH$12:KH$42)=0),0.6*KG$5,IF(OR(KG30="",KH30=""),0,IF(KG$6=0,IF(KG30&gt;=KG$8,KG$5,IF(KG30&lt;KH30,0,KG$5*(KG30-KH30)/(KG$8-KH30))),IF(KG30&lt;=KG$8,KG$5,IF(KG30&gt;KH30,0,KG$5*(KG30-KH30)/(KG$8-KH30))))))</f>
      </c>
      <c r="KJ30" s="126">
        <f>IF(OR(KG30="",KH30=""),0,KG$5)</f>
      </c>
      <c r="KK30" s="125">
        <f>IF(KG$6=0,RANK(KI30,KI$12:KI$42,0),RANK(KI30,KI$12:KI$42,1))</f>
      </c>
      <c r="KL30"/>
      <c r="KM30"/>
      <c r="KN30" s="126">
        <f>IF((COUNTA(KL$12:KL$42)+COUNTA(KM$12:KM$42)=0),0.6*KL$5,IF(OR(KL30="",KM30=""),0,IF(KL$6=0,IF(KL30&gt;=KL$8,KL$5,IF(KL30&lt;KM30,0,KL$5*(KL30-KM30)/(KL$8-KM30))),IF(KL30&lt;=KL$8,KL$5,IF(KL30&gt;KM30,0,KL$5*(KL30-KM30)/(KL$8-KM30))))))</f>
      </c>
      <c r="KO30" s="126">
        <f>IF(OR(KL30="",KM30=""),0,KL$5)</f>
      </c>
      <c r="KP30" s="125">
        <f>IF(KL$6=0,RANK(KN30,KN$12:KN$42,0),RANK(KN30,KN$12:KN$42,1))</f>
      </c>
      <c r="KQ30"/>
      <c r="KR30"/>
      <c r="KS30" s="126">
        <f>IF((COUNTA(KQ$12:KQ$42)+COUNTA(KR$12:KR$42)=0),0.6*KQ$5,IF(OR(KQ30="",KR30=""),0,IF(KQ$6=0,IF(KQ30&gt;=KQ$8,KQ$5,IF(KQ30&lt;KR30,0,KQ$5*(KQ30-KR30)/(KQ$8-KR30))),IF(KQ30&lt;=KQ$8,KQ$5,IF(KQ30&gt;KR30,0,KQ$5*(KQ30-KR30)/(KQ$8-KR30))))))</f>
      </c>
      <c r="KT30" s="126">
        <f>IF(OR(KQ30="",KR30=""),0,KQ$5)</f>
      </c>
      <c r="KU30" s="125">
        <f>IF(KQ$6=0,RANK(KS30,KS$12:KS$42,0),RANK(KS30,KS$12:KS$42,1))</f>
      </c>
      <c r="KV30"/>
      <c r="KW30"/>
      <c r="KX30" s="126">
        <f>IF((COUNTA(KV$12:KV$42)+COUNTA(KW$12:KW$42)=0),0.6*KV$5,IF(OR(KV30="",KW30=""),0,IF(KV$6=0,IF(KV30&gt;=KV$8,KV$5,IF(KV30&lt;KW30,0,KV$5*(KV30-KW30)/(KV$8-KW30))),IF(KV30&lt;=KV$8,KV$5,IF(KV30&gt;KW30,0,KV$5*(KV30-KW30)/(KV$8-KW30))))))</f>
      </c>
      <c r="KY30" s="126">
        <f>IF(OR(KV30="",KW30=""),0,KV$5)</f>
      </c>
      <c r="KZ30" s="125">
        <f>IF(KV$6=0,RANK(KX30,KX$12:KX$42,0),RANK(KX30,KX$12:KX$42,1))</f>
      </c>
      <c r="LA30"/>
      <c r="LB30"/>
      <c r="LC30" s="126">
        <f>IF((COUNTA(LA$12:LA$42)+COUNTA(LB$12:LB$42)=0),0.6*LA$5,IF(OR(LA30="",LB30=""),0,IF(LA$6=0,IF(LA30&gt;=LA$8,LA$5,IF(LA30&lt;LB30,0,LA$5*(LA30-LB30)/(LA$8-LB30))),IF(LA30&lt;=LA$8,LA$5,IF(LA30&gt;LB30,0,LA$5*(LA30-LB30)/(LA$8-LB30))))))</f>
      </c>
      <c r="LD30" s="126">
        <f>IF(OR(LA30="",LB30=""),0,LA$5)</f>
      </c>
      <c r="LE30" s="125">
        <f>IF(LA$6=0,RANK(LC30,LC$12:LC$42,0),RANK(LC30,LC$12:LC$42,1))</f>
      </c>
      <c r="LF30"/>
      <c r="LG30"/>
      <c r="LH30" s="126">
        <f>IF((COUNTA(LF$12:LF$42)+COUNTA(LG$12:LG$42)=0),0.6*LF$5,IF(OR(LF30="",LG30=""),0,IF(LF$6=0,IF(LF30&gt;=LF$8,LF$5,IF(LF30&lt;LG30,0,LF$5*(LF30-LG30)/(LF$8-LG30))),IF(LF30&lt;=LF$8,LF$5,IF(LF30&gt;LG30,0,LF$5*(LF30-LG30)/(LF$8-LG30))))))</f>
      </c>
      <c r="LI30" s="126">
        <f>IF(OR(LF30="",LG30=""),0,LF$5)</f>
      </c>
      <c r="LJ30" s="125">
        <f>IF(LF$6=0,RANK(LH30,LH$12:LH$42,0),RANK(LH30,LH$12:LH$42,1))</f>
      </c>
      <c r="LK30"/>
      <c r="LL30"/>
      <c r="LM30" s="126">
        <f>IF((COUNTA(LK$12:LK$42)+COUNTA(LL$12:LL$42)=0),0.6*LK$5,IF(OR(LK30="",LL30=""),0,IF(LK$6=0,IF(LK30&gt;=LK$8,LK$5,IF(LK30&lt;LL30,0,LK$5*(LK30-LL30)/(LK$8-LL30))),IF(LK30&lt;=LK$8,LK$5,IF(LK30&gt;LL30,0,LK$5*(LK30-LL30)/(LK$8-LL30))))))</f>
      </c>
      <c r="LN30" s="126">
        <f>IF(OR(LK30="",LL30=""),0,LK$5)</f>
      </c>
      <c r="LO30" s="125">
        <f>IF(LK$6=0,RANK(LM30,LM$12:LM$42,0),RANK(LM30,LM$12:LM$42,1))</f>
      </c>
      <c r="LP30"/>
      <c r="LQ30"/>
      <c r="LR30" s="126">
        <f>IF((COUNTA(LP$12:LP$42)+COUNTA(LQ$12:LQ$42)=0),0.6*LP$5,IF(OR(LP30="",LQ30=""),0,IF(LP$6=0,IF(LP30&gt;=LP$8,LP$5,IF(LP30&lt;LQ30,0,LP$5*(LP30-LQ30)/(LP$8-LQ30))),IF(LP30&lt;=LP$8,LP$5,IF(LP30&gt;LQ30,0,LP$5*(LP30-LQ30)/(LP$8-LQ30))))))</f>
      </c>
      <c r="LS30" s="126">
        <f>IF(OR(LP30="",LQ30=""),0,LP$5)</f>
      </c>
      <c r="LT30" s="125">
        <f>IF(LP$6=0,RANK(LR30,LR$12:LR$42,0),RANK(LR30,LR$12:LR$42,1))</f>
      </c>
      <c r="LU30"/>
      <c r="LV30"/>
      <c r="LW30" s="126">
        <f>IF((COUNTA(LU$12:LU$42)+COUNTA(LV$12:LV$42)=0),0.6*LU$5,IF(OR(LU30="",LV30=""),0,IF(LU$6=0,IF(LU30&gt;=LU$8,LU$5,IF(LU30&lt;LV30,0,LU$5*(LU30-LV30)/(LU$8-LV30))),IF(LU30&lt;=LU$8,LU$5,IF(LU30&gt;LV30,0,LU$5*(LU30-LV30)/(LU$8-LV30))))))</f>
      </c>
      <c r="LX30" s="126">
        <f>IF(OR(LU30="",LV30=""),0,LU$5)</f>
      </c>
      <c r="LY30" s="125">
        <f>IF(LU$6=0,RANK(LW30,LW$12:LW$42,0),RANK(LW30,LW$12:LW$42,1))</f>
      </c>
      <c r="LZ30"/>
      <c r="MA30"/>
      <c r="MB30" s="126">
        <f>IF((COUNTA(LZ$12:LZ$42)+COUNTA(MA$12:MA$42)=0),0.6*LZ$5,IF(OR(LZ30="",MA30=""),0,IF(LZ$6=0,IF(LZ30&gt;=LZ$8,LZ$5,IF(LZ30&lt;MA30,0,LZ$5*(LZ30-MA30)/(LZ$8-MA30))),IF(LZ30&lt;=LZ$8,LZ$5,IF(LZ30&gt;MA30,0,LZ$5*(LZ30-MA30)/(LZ$8-MA30))))))</f>
      </c>
      <c r="MC30" s="126">
        <f>IF(OR(LZ30="",MA30=""),0,LZ$5)</f>
      </c>
      <c r="MD30" s="125">
        <f>IF(LZ$6=0,RANK(MB30,MB$12:MB$42,0),RANK(MB30,MB$12:MB$42,1))</f>
      </c>
      <c r="ME30"/>
      <c r="MF30"/>
      <c r="MG30" s="126">
        <f>IF((COUNTA(ME$12:ME$42)+COUNTA(MF$12:MF$42)=0),0.6*ME$5,IF(OR(ME30="",MF30=""),0,IF(ME$6=0,IF(ME30&gt;=ME$8,ME$5,IF(ME30&lt;MF30,0,ME$5*(ME30-MF30)/(ME$8-MF30))),IF(ME30&lt;=ME$8,ME$5,IF(ME30&gt;MF30,0,ME$5*(ME30-MF30)/(ME$8-MF30))))))</f>
      </c>
      <c r="MH30" s="126">
        <f>IF(OR(ME30="",MF30=""),0,ME$5)</f>
      </c>
      <c r="MI30" s="125">
        <f>IF(ME$6=0,RANK(MG30,MG$12:MG$42,0),RANK(MG30,MG$12:MG$42,1))</f>
      </c>
      <c r="MJ30"/>
      <c r="MK30"/>
      <c r="ML30" s="126">
        <f>IF((COUNTA(MJ$12:MJ$42)+COUNTA(MK$12:MK$42)=0),0.6*MJ$5,IF(OR(MJ30="",MK30=""),0,IF(MJ$6=0,IF(MJ30&gt;=MJ$8,MJ$5,IF(MJ30&lt;MK30,0,MJ$5*(MJ30-MK30)/(MJ$8-MK30))),IF(MJ30&lt;=MJ$8,MJ$5,IF(MJ30&gt;MK30,0,MJ$5*(MJ30-MK30)/(MJ$8-MK30))))))</f>
      </c>
      <c r="MM30" s="126">
        <f>IF(OR(MJ30="",MK30=""),0,MJ$5)</f>
      </c>
      <c r="MN30" s="125">
        <f>IF(MJ$6=0,RANK(ML30,ML$12:ML$42,0),RANK(ML30,ML$12:ML$42,1))</f>
      </c>
      <c r="MO30"/>
      <c r="MP30"/>
      <c r="MQ30" s="126">
        <f>IF((COUNTA(MO$12:MO$42)+COUNTA(MP$12:MP$42)=0),0.6*MO$5,IF(OR(MO30="",MP30=""),0,IF(MO$6=0,IF(MO30&gt;=MO$8,MO$5,IF(MO30&lt;MP30,0,MO$5*(MO30-MP30)/(MO$8-MP30))),IF(MO30&lt;=MO$8,MO$5,IF(MO30&gt;MP30,0,MO$5*(MO30-MP30)/(MO$8-MP30))))))</f>
      </c>
      <c r="MR30" s="126">
        <f>IF(OR(MO30="",MP30=""),0,MO$5)</f>
      </c>
      <c r="MS30" s="125">
        <f>IF(MO$6=0,RANK(MQ30,MQ$12:MQ$42,0),RANK(MQ30,MQ$12:MQ$42,1))</f>
      </c>
      <c r="MT30"/>
      <c r="MU30"/>
      <c r="MV30" s="126">
        <f>IF((COUNTA(MT$12:MT$42)+COUNTA(MU$12:MU$42)=0),0.6*MT$5,IF(OR(MT30="",MU30=""),0,IF(MT$6=0,IF(MT30&gt;=MT$8,MT$5,IF(MT30&lt;MU30,0,MT$5*(MT30-MU30)/(MT$8-MU30))),IF(MT30&lt;=MT$8,MT$5,IF(MT30&gt;MU30,0,MT$5*(MT30-MU30)/(MT$8-MU30))))))</f>
      </c>
      <c r="MW30" s="126">
        <f>IF(OR(MT30="",MU30=""),0,MT$5)</f>
      </c>
      <c r="MX30" s="125">
        <f>IF(MT$6=0,RANK(MV30,MV$12:MV$42,0),RANK(MV30,MV$12:MV$42,1))</f>
      </c>
      <c r="MY30"/>
      <c r="MZ30"/>
      <c r="NA30" s="126">
        <f>IF((COUNTA(MY$12:MY$42)+COUNTA(MZ$12:MZ$42)=0),0.6*MY$5,IF(OR(MY30="",MZ30=""),0,IF(MY$6=0,IF(MY30&gt;=MY$8,MY$5,IF(MY30&lt;MZ30,0,MY$5*(MY30-MZ30)/(MY$8-MZ30))),IF(MY30&lt;=MY$8,MY$5,IF(MY30&gt;MZ30,0,MY$5*(MY30-MZ30)/(MY$8-MZ30))))))</f>
      </c>
      <c r="NB30" s="126">
        <f>IF(OR(MY30="",MZ30=""),0,MY$5)</f>
      </c>
      <c r="NC30" s="125">
        <f>IF(MY$6=0,RANK(NA30,NA$12:NA$42,0),RANK(NA30,NA$12:NA$42,1))</f>
      </c>
      <c r="ND30"/>
      <c r="NE30"/>
      <c r="NF30" s="126">
        <f>IF((COUNTA(ND$12:ND$42)+COUNTA(NE$12:NE$42)=0),0.6*ND$5,IF(OR(ND30="",NE30=""),0,IF(ND$6=0,IF(ND30&gt;=ND$8,ND$5,IF(ND30&lt;NE30,0,ND$5*(ND30-NE30)/(ND$8-NE30))),IF(ND30&lt;=ND$8,ND$5,IF(ND30&gt;NE30,0,ND$5*(ND30-NE30)/(ND$8-NE30))))))</f>
      </c>
      <c r="NG30" s="126">
        <f>IF(OR(ND30="",NE30=""),0,ND$5)</f>
      </c>
      <c r="NH30" s="125">
        <f>IF(ND$6=0,RANK(NF30,NF$12:NF$42,0),RANK(NF30,NF$12:NF$42,1))</f>
      </c>
      <c r="NI30"/>
      <c r="NJ30"/>
      <c r="NK30" s="126">
        <f>IF((COUNTA(NI$12:NI$42)+COUNTA(NJ$12:NJ$42)=0),0.6*NI$5,IF(OR(NI30="",NJ30=""),0,IF(NI$6=0,IF(NI30&gt;=NI$8,NI$5,IF(NI30&lt;NJ30,0,NI$5*(NI30-NJ30)/(NI$8-NJ30))),IF(NI30&lt;=NI$8,NI$5,IF(NI30&gt;NJ30,0,NI$5*(NI30-NJ30)/(NI$8-NJ30))))))</f>
      </c>
      <c r="NL30" s="126">
        <f>IF(OR(NI30="",NJ30=""),0,NI$5)</f>
      </c>
      <c r="NM30" s="125">
        <f>IF(NI$6=0,RANK(NK30,NK$12:NK$42,0),RANK(NK30,NK$12:NK$42,1))</f>
      </c>
      <c r="NN30"/>
      <c r="NO30"/>
      <c r="NP30" s="126">
        <f>IF((COUNTA(NN$12:NN$42)+COUNTA(NO$12:NO$42)=0),0.6*NN$5,IF(OR(NN30="",NO30=""),0,IF(NN$6=0,IF(NN30&gt;=NN$8,NN$5,IF(NN30&lt;NO30,0,NN$5*(NN30-NO30)/(NN$8-NO30))),IF(NN30&lt;=NN$8,NN$5,IF(NN30&gt;NO30,0,NN$5*(NN30-NO30)/(NN$8-NO30))))))</f>
      </c>
      <c r="NQ30" s="126">
        <f>IF(OR(NN30="",NO30=""),0,NN$5)</f>
      </c>
      <c r="NR30" s="125">
        <f>IF(NN$6=0,RANK(NP30,NP$12:NP$42,0),RANK(NP30,NP$12:NP$42,1))</f>
      </c>
      <c r="NS30"/>
      <c r="NT30"/>
      <c r="NU30" s="126">
        <f>IF((COUNTA(NS$12:NS$42)+COUNTA(NT$12:NT$42)=0),0.6*NS$5,IF(OR(NS30="",NT30=""),0,IF(NS$6=0,IF(NS30&gt;=NS$8,NS$5,IF(NS30&lt;NT30,0,NS$5*(NS30-NT30)/(NS$8-NT30))),IF(NS30&lt;=NS$8,NS$5,IF(NS30&gt;NT30,0,NS$5*(NS30-NT30)/(NS$8-NT30))))))</f>
      </c>
      <c r="NV30" s="126">
        <f>IF(OR(NS30="",NT30=""),0,NS$5)</f>
      </c>
      <c r="NW30" s="125">
        <f>IF(NS$6=0,RANK(NU30,NU$12:NU$42,0),RANK(NU30,NU$12:NU$42,1))</f>
      </c>
      <c r="NX30"/>
      <c r="NY30"/>
      <c r="NZ30" s="126">
        <f>IF((COUNTA(NX$12:NX$42)+COUNTA(NY$12:NY$42)=0),0.6*NX$5,IF(OR(NX30="",NY30=""),0,IF(NX$6=0,IF(NX30&gt;=NX$8,NX$5,IF(NX30&lt;NY30,0,NX$5*(NX30-NY30)/(NX$8-NY30))),IF(NX30&lt;=NX$8,NX$5,IF(NX30&gt;NY30,0,NX$5*(NX30-NY30)/(NX$8-NY30))))))</f>
      </c>
      <c r="OA30" s="126">
        <f>IF(OR(NX30="",NY30=""),0,NX$5)</f>
      </c>
      <c r="OB30" s="125">
        <f>IF(NX$6=0,RANK(NZ30,NZ$12:NZ$42,0),RANK(NZ30,NZ$12:NZ$42,1))</f>
      </c>
      <c r="OC30"/>
      <c r="OD30"/>
      <c r="OE30" s="126">
        <f>IF((COUNTA(OC$12:OC$42)+COUNTA(OD$12:OD$42)=0),0.6*OC$5,IF(OR(OC30="",OD30=""),0,IF(OC$6=0,IF(OC30&gt;=OC$8,OC$5,IF(OC30&lt;OD30,0,OC$5*(OC30-OD30)/(OC$8-OD30))),IF(OC30&lt;=OC$8,OC$5,IF(OC30&gt;OD30,0,OC$5*(OC30-OD30)/(OC$8-OD30))))))</f>
      </c>
      <c r="OF30" s="126">
        <f>IF(OR(OC30="",OD30=""),0,OC$5)</f>
      </c>
      <c r="OG30" s="125">
        <f>IF(OC$6=0,RANK(OE30,OE$12:OE$42,0),RANK(OE30,OE$12:OE$42,1))</f>
      </c>
      <c r="OH30"/>
      <c r="OI30"/>
      <c r="OJ30" s="126">
        <f>IF((COUNTA(OH$12:OH$42)+COUNTA(OI$12:OI$42)=0),0.6*OH$5,IF(OR(OH30="",OI30=""),0,IF(OH$6=0,IF(OH30&gt;=OH$8,OH$5,IF(OH30&lt;OI30,0,OH$5*(OH30-OI30)/(OH$8-OI30))),IF(OH30&lt;=OH$8,OH$5,IF(OH30&gt;OI30,0,OH$5*(OH30-OI30)/(OH$8-OI30))))))</f>
      </c>
      <c r="OK30" s="126">
        <f>IF(OR(OH30="",OI30=""),0,OH$5)</f>
      </c>
      <c r="OL30" s="125">
        <f>IF(OH$6=0,RANK(OJ30,OJ$12:OJ$42,0),RANK(OJ30,OJ$12:OJ$42,1))</f>
      </c>
      <c r="OM30"/>
      <c r="ON30"/>
      <c r="OO30" s="126">
        <f>IF((COUNTA(OM$12:OM$42)+COUNTA(ON$12:ON$42)=0),0.6*OM$5,IF(OR(OM30="",ON30=""),0,IF(OM$6=0,IF(OM30&gt;=OM$8,OM$5,IF(OM30&lt;ON30,0,OM$5*(OM30-ON30)/(OM$8-ON30))),IF(OM30&lt;=OM$8,OM$5,IF(OM30&gt;ON30,0,OM$5*(OM30-ON30)/(OM$8-ON30))))))</f>
      </c>
      <c r="OP30" s="126">
        <f>IF(OR(OM30="",ON30=""),0,OM$5)</f>
      </c>
      <c r="OQ30" s="125">
        <f>IF(OM$6=0,RANK(OO30,OO$12:OO$42,0),RANK(OO30,OO$12:OO$42,1))</f>
      </c>
      <c r="OR30"/>
      <c r="OS30"/>
      <c r="OT30" s="126">
        <f>IF((COUNTA(OR$12:OR$42)+COUNTA(OS$12:OS$42)=0),0.6*OR$5,IF(OR(OR30="",OS30=""),0,IF(OR$6=0,IF(OR30&gt;=OR$8,OR$5,IF(OR30&lt;OS30,0,OR$5*(OR30-OS30)/(OR$8-OS30))),IF(OR30&lt;=OR$8,OR$5,IF(OR30&gt;OS30,0,OR$5*(OR30-OS30)/(OR$8-OS30))))))</f>
      </c>
      <c r="OU30" s="126">
        <f>IF(OR(OR30="",OS30=""),0,OR$5)</f>
      </c>
      <c r="OV30" s="125">
        <f>IF(OR$6=0,RANK(OT30,OT$12:OT$42,0),RANK(OT30,OT$12:OT$42,1))</f>
      </c>
      <c r="OW30"/>
      <c r="OX30"/>
      <c r="OY30" s="126">
        <f>IF((COUNTA(OW$12:OW$42)+COUNTA(OX$12:OX$42)=0),0.6*OW$5,IF(OR(OW30="",OX30=""),0,IF(OW$6=0,IF(OW30&gt;=OW$8,OW$5,IF(OW30&lt;OX30,0,OW$5*(OW30-OX30)/(OW$8-OX30))),IF(OW30&lt;=OW$8,OW$5,IF(OW30&gt;OX30,0,OW$5*(OW30-OX30)/(OW$8-OX30))))))</f>
      </c>
      <c r="OZ30" s="126">
        <f>IF(OR(OW30="",OX30=""),0,OW$5)</f>
      </c>
      <c r="PA30" s="125">
        <f>IF(OW$6=0,RANK(OY30,OY$12:OY$42,0),RANK(OY30,OY$12:OY$42,1))</f>
      </c>
      <c r="PB30"/>
      <c r="PC30"/>
      <c r="PD30" s="126">
        <f>IF((COUNTA(PB$12:PB$42)+COUNTA(PC$12:PC$42)=0),0.6*PB$5,IF(OR(PB30="",PC30=""),0,IF(PB$6=0,IF(PB30&gt;=PB$8,PB$5,IF(PB30&lt;PC30,0,PB$5*(PB30-PC30)/(PB$8-PC30))),IF(PB30&lt;=PB$8,PB$5,IF(PB30&gt;PC30,0,PB$5*(PB30-PC30)/(PB$8-PC30))))))</f>
      </c>
      <c r="PE30" s="126">
        <f>IF(OR(PB30="",PC30=""),0,PB$5)</f>
      </c>
      <c r="PF30" s="125">
        <f>IF(PB$6=0,RANK(PD30,PD$12:PD$42,0),RANK(PD30,PD$12:PD$42,1))</f>
      </c>
      <c r="PG30"/>
      <c r="PH30"/>
      <c r="PI30" s="126">
        <f>IF((COUNTA(PG$12:PG$42)+COUNTA(PH$12:PH$42)=0),0.6*PG$5,IF(OR(PG30="",PH30=""),0,IF(PG$6=0,IF(PG30&gt;=PG$8,PG$5,IF(PG30&lt;PH30,0,PG$5*(PG30-PH30)/(PG$8-PH30))),IF(PG30&lt;=PG$8,PG$5,IF(PG30&gt;PH30,0,PG$5*(PG30-PH30)/(PG$8-PH30))))))</f>
      </c>
      <c r="PJ30" s="126">
        <f>IF(OR(PG30="",PH30=""),0,PG$5)</f>
      </c>
      <c r="PK30" s="125">
        <f>IF(PG$6=0,RANK(PI30,PI$12:PI$42,0),RANK(PI30,PI$12:PI$42,1))</f>
      </c>
      <c r="PL30"/>
      <c r="PM30"/>
      <c r="PN30" s="126">
        <f>IF((COUNTA(PL$12:PL$42)+COUNTA(PM$12:PM$42)=0),0.6*PL$5,IF(OR(PL30="",PM30=""),0,IF(PL$6=0,IF(PL30&gt;=PL$8,PL$5,IF(PL30&lt;PM30,0,PL$5*(PL30-PM30)/(PL$8-PM30))),IF(PL30&lt;=PL$8,PL$5,IF(PL30&gt;PM30,0,PL$5*(PL30-PM30)/(PL$8-PM30))))))</f>
      </c>
      <c r="PO30" s="126">
        <f>IF(OR(PL30="",PM30=""),0,PL$5)</f>
      </c>
      <c r="PP30" s="125">
        <f>IF(PL$6=0,RANK(PN30,PN$12:PN$42,0),RANK(PN30,PN$12:PN$42,1))</f>
      </c>
      <c r="PQ30"/>
      <c r="PR30"/>
      <c r="PS30" s="126">
        <f>IF((COUNTA(PQ$12:PQ$42)+COUNTA(PR$12:PR$42)=0),0.6*PQ$5,IF(OR(PQ30="",PR30=""),0,IF(PQ$6=0,IF(PQ30&gt;=PQ$8,PQ$5,IF(PQ30&lt;PR30,0,PQ$5*(PQ30-PR30)/(PQ$8-PR30))),IF(PQ30&lt;=PQ$8,PQ$5,IF(PQ30&gt;PR30,0,PQ$5*(PQ30-PR30)/(PQ$8-PR30))))))</f>
      </c>
      <c r="PT30" s="126">
        <f>IF(OR(PQ30="",PR30=""),0,PQ$5)</f>
      </c>
      <c r="PU30" s="125">
        <f>IF(PQ$6=0,RANK(PS30,PS$12:PS$42,0),RANK(PS30,PS$12:PS$42,1))</f>
      </c>
      <c r="PV30"/>
      <c r="PW30"/>
      <c r="PX30" s="126">
        <f>IF((COUNTA(PV$12:PV$42)+COUNTA(PW$12:PW$42)=0),0.6*PV$5,IF(OR(PV30="",PW30=""),0,IF(PV$6=0,IF(PV30&gt;=PV$8,PV$5,IF(PV30&lt;PW30,0,PV$5*(PV30-PW30)/(PV$8-PW30))),IF(PV30&lt;=PV$8,PV$5,IF(PV30&gt;PW30,0,PV$5*(PV30-PW30)/(PV$8-PW30))))))</f>
      </c>
      <c r="PY30" s="126">
        <f>IF(OR(PV30="",PW30=""),0,PV$5)</f>
      </c>
      <c r="PZ30" s="125">
        <f>IF(PV$6=0,RANK(PX30,PX$12:PX$42,0),RANK(PX30,PX$12:PX$42,1))</f>
      </c>
      <c r="QA30"/>
      <c r="QB30"/>
      <c r="QC30" s="126">
        <f>IF((COUNTA(QA$12:QA$42)+COUNTA(QB$12:QB$42)=0),0.6*QA$5,IF(OR(QA30="",QB30=""),0,IF(QA$6=0,IF(QA30&gt;=QA$8,QA$5,IF(QA30&lt;QB30,0,QA$5*(QA30-QB30)/(QA$8-QB30))),IF(QA30&lt;=QA$8,QA$5,IF(QA30&gt;QB30,0,QA$5*(QA30-QB30)/(QA$8-QB30))))))</f>
      </c>
      <c r="QD30" s="126">
        <f>IF(OR(QA30="",QB30=""),0,QA$5)</f>
      </c>
      <c r="QE30" s="125">
        <f>IF(QA$6=0,RANK(QC30,QC$12:QC$42,0),RANK(QC30,QC$12:QC$42,1))</f>
      </c>
      <c r="QF30"/>
      <c r="QG30"/>
      <c r="QH30" s="126">
        <f>IF((COUNTA(QF$12:QF$42)+COUNTA(QG$12:QG$42)=0),0.6*QF$5,IF(OR(QF30="",QG30=""),0,IF(QF$6=0,IF(QF30&gt;=QF$8,QF$5,IF(QF30&lt;QG30,0,QF$5*(QF30-QG30)/(QF$8-QG30))),IF(QF30&lt;=QF$8,QF$5,IF(QF30&gt;QG30,0,QF$5*(QF30-QG30)/(QF$8-QG30))))))</f>
      </c>
      <c r="QI30" s="126">
        <f>IF(OR(QF30="",QG30=""),0,QF$5)</f>
      </c>
      <c r="QJ30" s="125">
        <f>IF(QF$6=0,RANK(QH30,QH$12:QH$42,0),RANK(QH30,QH$12:QH$42,1))</f>
      </c>
      <c r="QK30"/>
      <c r="QL30"/>
      <c r="QM30" s="126">
        <f>IF((COUNTA(QK$12:QK$42)+COUNTA(QL$12:QL$42)=0),0.6*QK$5,IF(OR(QK30="",QL30=""),0,IF(QK$6=0,IF(QK30&gt;=QK$8,QK$5,IF(QK30&lt;QL30,0,QK$5*(QK30-QL30)/(QK$8-QL30))),IF(QK30&lt;=QK$8,QK$5,IF(QK30&gt;QL30,0,QK$5*(QK30-QL30)/(QK$8-QL30))))))</f>
      </c>
      <c r="QN30" s="126">
        <f>IF(OR(QK30="",QL30=""),0,QK$5)</f>
      </c>
      <c r="QO30" s="125">
        <f>IF(QK$6=0,RANK(QM30,QM$12:QM$42,0),RANK(QM30,QM$12:QM$42,1))</f>
      </c>
      <c r="QP30"/>
      <c r="QQ30"/>
      <c r="QR30" s="126">
        <f>IF((COUNTA(QP$12:QP$42)+COUNTA(QQ$12:QQ$42)=0),0.6*QP$5,IF(OR(QP30="",QQ30=""),0,IF(QP$6=0,IF(QP30&gt;=QP$8,QP$5,IF(QP30&lt;QQ30,0,QP$5*(QP30-QQ30)/(QP$8-QQ30))),IF(QP30&lt;=QP$8,QP$5,IF(QP30&gt;QQ30,0,QP$5*(QP30-QQ30)/(QP$8-QQ30))))))</f>
      </c>
      <c r="QS30" s="126">
        <f>IF(OR(QP30="",QQ30=""),0,QP$5)</f>
      </c>
      <c r="QT30" s="125">
        <f>IF(QP$6=0,RANK(QR30,QR$12:QR$42,0),RANK(QR30,QR$12:QR$42,1))</f>
      </c>
      <c r="QU30"/>
      <c r="QV30"/>
      <c r="QW30" s="126">
        <f>IF((COUNTA(QU$12:QU$42)+COUNTA(QV$12:QV$42)=0),0.6*QU$5,IF(OR(QU30="",QV30=""),0,IF(QU$6=0,IF(QU30&gt;=QU$8,QU$5,IF(QU30&lt;QV30,0,QU$5*(QU30-QV30)/(QU$8-QV30))),IF(QU30&lt;=QU$8,QU$5,IF(QU30&gt;QV30,0,QU$5*(QU30-QV30)/(QU$8-QV30))))))</f>
      </c>
      <c r="QX30" s="126">
        <f>IF(OR(QU30="",QV30=""),0,QU$5)</f>
      </c>
      <c r="QY30" s="125">
        <f>IF(QU$6=0,RANK(QW30,QW$12:QW$42,0),RANK(QW30,QW$12:QW$42,1))</f>
      </c>
      <c r="QZ30"/>
      <c r="RA30"/>
      <c r="RB30" s="126">
        <f>IF((COUNTA(QZ$12:QZ$42)+COUNTA(RA$12:RA$42)=0),0.6*QZ$5,IF(OR(QZ30="",RA30=""),0,IF(QZ$6=0,IF(QZ30&gt;=QZ$8,QZ$5,IF(QZ30&lt;RA30,0,QZ$5*(QZ30-RA30)/(QZ$8-RA30))),IF(QZ30&lt;=QZ$8,QZ$5,IF(QZ30&gt;RA30,0,QZ$5*(QZ30-RA30)/(QZ$8-RA30))))))</f>
      </c>
      <c r="RC30" s="126">
        <f>IF(OR(QZ30="",RA30=""),0,QZ$5)</f>
      </c>
      <c r="RD30" s="125">
        <f>IF(QZ$6=0,RANK(RB30,RB$12:RB$42,0),RANK(RB30,RB$12:RB$42,1))</f>
      </c>
      <c r="RE30"/>
      <c r="RF30"/>
      <c r="RG30" s="126">
        <f>IF((COUNTA(RE$12:RE$42)+COUNTA(RF$12:RF$42)=0),0.6*RE$5,IF(OR(RE30="",RF30=""),0,IF(RE$6=0,IF(RE30&gt;=RE$8,RE$5,IF(RE30&lt;RF30,0,RE$5*(RE30-RF30)/(RE$8-RF30))),IF(RE30&lt;=RE$8,RE$5,IF(RE30&gt;RF30,0,RE$5*(RE30-RF30)/(RE$8-RF30))))))</f>
      </c>
      <c r="RH30" s="126">
        <f>IF(OR(RE30="",RF30=""),0,RE$5)</f>
      </c>
      <c r="RI30" s="125">
        <f>IF(RE$6=0,RANK(RG30,RG$12:RG$42,0),RANK(RG30,RG$12:RG$42,1))</f>
      </c>
      <c r="RJ30"/>
      <c r="RK30"/>
      <c r="RL30" s="126">
        <f>IF((COUNTA(RJ$12:RJ$42)+COUNTA(RK$12:RK$42)=0),0.6*RJ$5,IF(OR(RJ30="",RK30=""),0,IF(RJ$6=0,IF(RJ30&gt;=RJ$8,RJ$5,IF(RJ30&lt;RK30,0,RJ$5*(RJ30-RK30)/(RJ$8-RK30))),IF(RJ30&lt;=RJ$8,RJ$5,IF(RJ30&gt;RK30,0,RJ$5*(RJ30-RK30)/(RJ$8-RK30))))))</f>
      </c>
      <c r="RM30" s="126">
        <f>IF(OR(RJ30="",RK30=""),0,RJ$5)</f>
      </c>
      <c r="RN30" s="125">
        <f>IF(RJ$6=0,RANK(RL30,RL$12:RL$42,0),RANK(RL30,RL$12:RL$42,1))</f>
      </c>
      <c r="RO30"/>
      <c r="RP30"/>
      <c r="RQ30" s="126">
        <f>IF((COUNTA(RO$12:RO$42)+COUNTA(RP$12:RP$42)=0),0.6*RO$5,IF(OR(RO30="",RP30=""),0,IF(RO$6=0,IF(RO30&gt;=RO$8,RO$5,IF(RO30&lt;RP30,0,RO$5*(RO30-RP30)/(RO$8-RP30))),IF(RO30&lt;=RO$8,RO$5,IF(RO30&gt;RP30,0,RO$5*(RO30-RP30)/(RO$8-RP30))))))</f>
      </c>
      <c r="RR30" s="126">
        <f>IF(OR(RO30="",RP30=""),0,RO$5)</f>
      </c>
      <c r="RS30" s="125">
        <f>IF(RO$6=0,RANK(RQ30,RQ$12:RQ$42,0),RANK(RQ30,RQ$12:RQ$42,1))</f>
      </c>
      <c r="RT30"/>
      <c r="RU30"/>
      <c r="RV30" s="126">
        <f>IF((COUNTA(RT$12:RT$42)+COUNTA(RU$12:RU$42)=0),0.6*RT$5,IF(OR(RT30="",RU30=""),0,IF(RT$6=0,IF(RT30&gt;=RT$8,RT$5,IF(RT30&lt;RU30,0,RT$5*(RT30-RU30)/(RT$8-RU30))),IF(RT30&lt;=RT$8,RT$5,IF(RT30&gt;RU30,0,RT$5*(RT30-RU30)/(RT$8-RU30))))))</f>
      </c>
      <c r="RW30" s="126">
        <f>IF(OR(RT30="",RU30=""),0,RT$5)</f>
      </c>
      <c r="RX30" s="125">
        <f>IF(RT$6=0,RANK(RV30,RV$12:RV$42,0),RANK(RV30,RV$12:RV$42,1))</f>
      </c>
      <c r="RY30"/>
      <c r="RZ30"/>
      <c r="SA30" s="126">
        <f>IF((COUNTA(RY$12:RY$42)+COUNTA(RZ$12:RZ$42)=0),0.6*RY$5,IF(OR(RY30="",RZ30=""),0,IF(RY$6=0,IF(RY30&gt;=RY$8,RY$5,IF(RY30&lt;RZ30,0,RY$5*(RY30-RZ30)/(RY$8-RZ30))),IF(RY30&lt;=RY$8,RY$5,IF(RY30&gt;RZ30,0,RY$5*(RY30-RZ30)/(RY$8-RZ30))))))</f>
      </c>
      <c r="SB30" s="126">
        <f>IF(OR(RY30="",RZ30=""),0,RY$5)</f>
      </c>
      <c r="SC30" s="125">
        <f>IF(RY$6=0,RANK(SA30,SA$12:SA$42,0),RANK(SA30,SA$12:SA$42,1))</f>
      </c>
      <c r="SD30"/>
      <c r="SE30"/>
      <c r="SF30" s="126">
        <f>IF((COUNTA(SD$12:SD$42)+COUNTA(SE$12:SE$42)=0),0.6*SD$5,IF(OR(SD30="",SE30=""),0,IF(SD$6=0,IF(SD30&gt;=SD$8,SD$5,IF(SD30&lt;SE30,0,SD$5*(SD30-SE30)/(SD$8-SE30))),IF(SD30&lt;=SD$8,SD$5,IF(SD30&gt;SE30,0,SD$5*(SD30-SE30)/(SD$8-SE30))))))</f>
      </c>
      <c r="SG30" s="126">
        <f>IF(OR(SD30="",SE30=""),0,SD$5)</f>
      </c>
      <c r="SH30" s="125">
        <f>IF(SD$6=0,RANK(SF30,SF$12:SF$42,0),RANK(SF30,SF$12:SF$42,1))</f>
      </c>
      <c r="SI30"/>
      <c r="SJ30"/>
      <c r="SK30" s="126">
        <f>IF((COUNTA(SI$12:SI$42)+COUNTA(SJ$12:SJ$42)=0),0.6*SI$5,IF(OR(SI30="",SJ30=""),0,IF(SI$6=0,IF(SI30&gt;=SI$8,SI$5,IF(SI30&lt;SJ30,0,SI$5*(SI30-SJ30)/(SI$8-SJ30))),IF(SI30&lt;=SI$8,SI$5,IF(SI30&gt;SJ30,0,SI$5*(SI30-SJ30)/(SI$8-SJ30))))))</f>
      </c>
      <c r="SL30" s="126">
        <f>IF(OR(SI30="",SJ30=""),0,SI$5)</f>
      </c>
      <c r="SM30" s="125">
        <f>IF(SI$6=0,RANK(SK30,SK$12:SK$42,0),RANK(SK30,SK$12:SK$42,1))</f>
      </c>
      <c r="SN30"/>
      <c r="SO30"/>
      <c r="SP30" s="126">
        <f>IF((COUNTA(SN$12:SN$42)+COUNTA(SO$12:SO$42)=0),0.6*SN$5,IF(OR(SN30="",SO30=""),0,IF(SN$6=0,IF(SN30&gt;=SN$8,SN$5,IF(SN30&lt;SO30,0,SN$5*(SN30-SO30)/(SN$8-SO30))),IF(SN30&lt;=SN$8,SN$5,IF(SN30&gt;SO30,0,SN$5*(SN30-SO30)/(SN$8-SO30))))))</f>
      </c>
      <c r="SQ30" s="126">
        <f>IF(OR(SN30="",SO30=""),0,SN$5)</f>
      </c>
      <c r="SR30" s="125">
        <f>IF(SN$6=0,RANK(SP30,SP$12:SP$42,0),RANK(SP30,SP$12:SP$42,1))</f>
      </c>
      <c r="SS30"/>
      <c r="ST30"/>
      <c r="SU30" s="126">
        <f>IF((COUNTA(SS$12:SS$42)+COUNTA(ST$12:ST$42)=0),0.6*SS$5,IF(OR(SS30="",ST30=""),0,IF(SS$6=0,IF(SS30&gt;=SS$8,SS$5,IF(SS30&lt;ST30,0,SS$5*(SS30-ST30)/(SS$8-ST30))),IF(SS30&lt;=SS$8,SS$5,IF(SS30&gt;ST30,0,SS$5*(SS30-ST30)/(SS$8-ST30))))))</f>
      </c>
      <c r="SV30" s="126">
        <f>IF(OR(SS30="",ST30=""),0,SS$5)</f>
      </c>
      <c r="SW30" s="125">
        <f>IF(SS$6=0,RANK(SU30,SU$12:SU$42,0),RANK(SU30,SU$12:SU$42,1))</f>
      </c>
      <c r="SX30"/>
      <c r="SY30"/>
      <c r="SZ30" s="126">
        <f>IF((COUNTA(SX$12:SX$42)+COUNTA(SY$12:SY$42)=0),0.6*SX$5,IF(OR(SX30="",SY30=""),0,IF(SX$6=0,IF(SX30&gt;=SX$8,SX$5,IF(SX30&lt;SY30,0,SX$5*(SX30-SY30)/(SX$8-SY30))),IF(SX30&lt;=SX$8,SX$5,IF(SX30&gt;SY30,0,SX$5*(SX30-SY30)/(SX$8-SY30))))))</f>
      </c>
      <c r="TA30" s="126">
        <f>IF(OR(SX30="",SY30=""),0,SX$5)</f>
      </c>
      <c r="TB30" s="125">
        <f>IF(SX$6=0,RANK(SZ30,SZ$12:SZ$42,0),RANK(SZ30,SZ$12:SZ$42,1))</f>
      </c>
      <c r="TC30"/>
      <c r="TD30"/>
      <c r="TE30" s="126">
        <f>IF((COUNTA(TC$12:TC$42)+COUNTA(TD$12:TD$42)=0),0.6*TC$5,IF(OR(TC30="",TD30=""),0,IF(TC$6=0,IF(TC30&gt;=TC$8,TC$5,IF(TC30&lt;TD30,0,TC$5*(TC30-TD30)/(TC$8-TD30))),IF(TC30&lt;=TC$8,TC$5,IF(TC30&gt;TD30,0,TC$5*(TC30-TD30)/(TC$8-TD30))))))</f>
      </c>
      <c r="TF30" s="126">
        <f>IF(OR(TC30="",TD30=""),0,TC$5)</f>
      </c>
      <c r="TG30" s="125">
        <f>IF(TC$6=0,RANK(TE30,TE$12:TE$42,0),RANK(TE30,TE$12:TE$42,1))</f>
      </c>
      <c r="TH30"/>
      <c r="TI30"/>
      <c r="TJ30" s="126">
        <f>IF((COUNTA(TH$12:TH$42)+COUNTA(TI$12:TI$42)=0),0.6*TH$5,IF(OR(TH30="",TI30=""),0,IF(TH$6=0,IF(TH30&gt;=TH$8,TH$5,IF(TH30&lt;TI30,0,TH$5*(TH30-TI30)/(TH$8-TI30))),IF(TH30&lt;=TH$8,TH$5,IF(TH30&gt;TI30,0,TH$5*(TH30-TI30)/(TH$8-TI30))))))</f>
      </c>
      <c r="TK30" s="126">
        <f>IF(OR(TH30="",TI30=""),0,TH$5)</f>
      </c>
      <c r="TL30" s="125">
        <f>IF(TH$6=0,RANK(TJ30,TJ$12:TJ$42,0),RANK(TJ30,TJ$12:TJ$42,1))</f>
      </c>
      <c r="TM30"/>
      <c r="TN30"/>
      <c r="TO30" s="126">
        <f>IF((COUNTA(TM$12:TM$42)+COUNTA(TN$12:TN$42)=0),0.6*TM$5,IF(OR(TM30="",TN30=""),0,IF(TM$6=0,IF(TM30&gt;=TM$8,TM$5,IF(TM30&lt;TN30,0,TM$5*(TM30-TN30)/(TM$8-TN30))),IF(TM30&lt;=TM$8,TM$5,IF(TM30&gt;TN30,0,TM$5*(TM30-TN30)/(TM$8-TN30))))))</f>
      </c>
      <c r="TP30" s="126">
        <f>IF(OR(TM30="",TN30=""),0,TM$5)</f>
      </c>
      <c r="TQ30" s="125">
        <f>IF(TM$6=0,RANK(TO30,TO$12:TO$42,0),RANK(TO30,TO$12:TO$42,1))</f>
      </c>
      <c r="TR30"/>
      <c r="TS30"/>
      <c r="TT30" s="126">
        <f>IF((COUNTA(TR$12:TR$42)+COUNTA(TS$12:TS$42)=0),0.6*TR$5,IF(OR(TR30="",TS30=""),0,IF(TR$6=0,IF(TR30&gt;=TR$8,TR$5,IF(TR30&lt;TS30,0,TR$5*(TR30-TS30)/(TR$8-TS30))),IF(TR30&lt;=TR$8,TR$5,IF(TR30&gt;TS30,0,TR$5*(TR30-TS30)/(TR$8-TS30))))))</f>
      </c>
      <c r="TU30" s="126">
        <f>IF(OR(TR30="",TS30=""),0,TR$5)</f>
      </c>
      <c r="TV30" s="125">
        <f>IF(TR$6=0,RANK(TT30,TT$12:TT$42,0),RANK(TT30,TT$12:TT$42,1))</f>
      </c>
      <c r="TW30"/>
      <c r="TX30"/>
      <c r="TY30" s="126">
        <f>IF((COUNTA(TW$12:TW$42)+COUNTA(TX$12:TX$42)=0),0.6*TW$5,IF(OR(TW30="",TX30=""),0,IF(TW$6=0,IF(TW30&gt;=TW$8,TW$5,IF(TW30&lt;TX30,0,TW$5*(TW30-TX30)/(TW$8-TX30))),IF(TW30&lt;=TW$8,TW$5,IF(TW30&gt;TX30,0,TW$5*(TW30-TX30)/(TW$8-TX30))))))</f>
      </c>
      <c r="TZ30" s="126">
        <f>IF(OR(TW30="",TX30=""),0,TW$5)</f>
      </c>
      <c r="UA30" s="125">
        <f>IF(TW$6=0,RANK(TY30,TY$12:TY$42,0),RANK(TY30,TY$12:TY$42,1))</f>
      </c>
      <c r="UB30"/>
      <c r="UC30"/>
      <c r="UD30" s="126">
        <f>IF((COUNTA(UB$12:UB$42)+COUNTA(UC$12:UC$42)=0),0.6*UB$5,IF(OR(UB30="",UC30=""),0,IF(UB$6=0,IF(UB30&gt;=UB$8,UB$5,IF(UB30&lt;UC30,0,UB$5*(UB30-UC30)/(UB$8-UC30))),IF(UB30&lt;=UB$8,UB$5,IF(UB30&gt;UC30,0,UB$5*(UB30-UC30)/(UB$8-UC30))))))</f>
      </c>
      <c r="UE30" s="126">
        <f>IF(OR(UB30="",UC30=""),0,UB$5)</f>
      </c>
      <c r="UF30" s="125">
        <f>IF(UB$6=0,RANK(UD30,UD$12:UD$42,0),RANK(UD30,UD$12:UD$42,1))</f>
      </c>
      <c r="UG30"/>
      <c r="UH30"/>
      <c r="UI30" s="126">
        <f>IF((COUNTA(UG$12:UG$42)+COUNTA(UH$12:UH$42)=0),0.6*UG$5,IF(OR(UG30="",UH30=""),0,IF(UG$6=0,IF(UG30&gt;=UG$8,UG$5,IF(UG30&lt;UH30,0,UG$5*(UG30-UH30)/(UG$8-UH30))),IF(UG30&lt;=UG$8,UG$5,IF(UG30&gt;UH30,0,UG$5*(UG30-UH30)/(UG$8-UH30))))))</f>
      </c>
      <c r="UJ30" s="126">
        <f>IF(OR(UG30="",UH30=""),0,UG$5)</f>
      </c>
      <c r="UK30" s="125">
        <f>IF(UG$6=0,RANK(UI30,UI$12:UI$42,0),RANK(UI30,UI$12:UI$42,1))</f>
      </c>
      <c r="UL30"/>
      <c r="UM30"/>
      <c r="UN30" s="126">
        <f>IF((COUNTA(UL$12:UL$42)+COUNTA(UM$12:UM$42)=0),0.6*UL$5,IF(OR(UL30="",UM30=""),0,IF(UL$6=0,IF(UL30&gt;=UL$8,UL$5,IF(UL30&lt;UM30,0,UL$5*(UL30-UM30)/(UL$8-UM30))),IF(UL30&lt;=UL$8,UL$5,IF(UL30&gt;UM30,0,UL$5*(UL30-UM30)/(UL$8-UM30))))))</f>
      </c>
      <c r="UO30" s="126">
        <f>IF(OR(UL30="",UM30=""),0,UL$5)</f>
      </c>
      <c r="UP30" s="125">
        <f>IF(UL$6=0,RANK(UN30,UN$12:UN$42,0),RANK(UN30,UN$12:UN$42,1))</f>
      </c>
      <c r="UQ30"/>
      <c r="UR30"/>
      <c r="US30" s="126">
        <f>IF((COUNTA(UQ$12:UQ$42)+COUNTA(UR$12:UR$42)=0),0.6*UQ$5,IF(OR(UQ30="",UR30=""),0,IF(UQ$6=0,IF(UQ30&gt;=UQ$8,UQ$5,IF(UQ30&lt;UR30,0,UQ$5*(UQ30-UR30)/(UQ$8-UR30))),IF(UQ30&lt;=UQ$8,UQ$5,IF(UQ30&gt;UR30,0,UQ$5*(UQ30-UR30)/(UQ$8-UR30))))))</f>
      </c>
      <c r="UT30" s="126">
        <f>IF(OR(UQ30="",UR30=""),0,UQ$5)</f>
      </c>
      <c r="UU30" s="125">
        <f>IF(UQ$6=0,RANK(US30,US$12:US$42,0),RANK(US30,US$12:US$42,1))</f>
      </c>
      <c r="UV30"/>
      <c r="UW30"/>
      <c r="UX30" s="126">
        <f>IF((COUNTA(UV$12:UV$42)+COUNTA(UW$12:UW$42)=0),0.6*UV$5,IF(OR(UV30="",UW30=""),0,IF(UV$6=0,IF(UV30&gt;=UV$8,UV$5,IF(UV30&lt;UW30,0,UV$5*(UV30-UW30)/(UV$8-UW30))),IF(UV30&lt;=UV$8,UV$5,IF(UV30&gt;UW30,0,UV$5*(UV30-UW30)/(UV$8-UW30))))))</f>
      </c>
      <c r="UY30" s="126">
        <f>IF(OR(UV30="",UW30=""),0,UV$5)</f>
      </c>
      <c r="UZ30" s="125">
        <f>IF(UV$6=0,RANK(UX30,UX$12:UX$42,0),RANK(UX30,UX$12:UX$42,1))</f>
      </c>
      <c r="VA30"/>
      <c r="VB30"/>
      <c r="VC30" s="126">
        <f>IF((COUNTA(VA$12:VA$42)+COUNTA(VB$12:VB$42)=0),0.6*VA$5,IF(OR(VA30="",VB30=""),0,IF(VA$6=0,IF(VA30&gt;=VA$8,VA$5,IF(VA30&lt;VB30,0,VA$5*(VA30-VB30)/(VA$8-VB30))),IF(VA30&lt;=VA$8,VA$5,IF(VA30&gt;VB30,0,VA$5*(VA30-VB30)/(VA$8-VB30))))))</f>
      </c>
      <c r="VD30" s="126">
        <f>IF(OR(VA30="",VB30=""),0,VA$5)</f>
      </c>
      <c r="VE30" s="125">
        <f>IF(VA$6=0,RANK(VC30,VC$12:VC$42,0),RANK(VC30,VC$12:VC$42,1))</f>
      </c>
      <c r="VF30"/>
      <c r="VG30"/>
      <c r="VH30" s="126">
        <f>IF((COUNTA(VF$12:VF$42)+COUNTA(VG$12:VG$42)=0),0.6*VF$5,IF(OR(VF30="",VG30=""),0,IF(VF$6=0,IF(VF30&gt;=VF$8,VF$5,IF(VF30&lt;VG30,0,VF$5*(VF30-VG30)/(VF$8-VG30))),IF(VF30&lt;=VF$8,VF$5,IF(VF30&gt;VG30,0,VF$5*(VF30-VG30)/(VF$8-VG30))))))</f>
      </c>
      <c r="VI30" s="126">
        <f>IF(OR(VF30="",VG30=""),0,VF$5)</f>
      </c>
      <c r="VJ30" s="125">
        <f>IF(VF$6=0,RANK(VH30,VH$12:VH$42,0),RANK(VH30,VH$12:VH$42,1))</f>
      </c>
      <c r="VK30"/>
      <c r="VL30"/>
      <c r="VM30" s="126">
        <f>IF((COUNTA(VK$12:VK$42)+COUNTA(VL$12:VL$42)=0),0.6*VK$5,IF(OR(VK30="",VL30=""),0,IF(VK$6=0,IF(VK30&gt;=VK$8,VK$5,IF(VK30&lt;VL30,0,VK$5*(VK30-VL30)/(VK$8-VL30))),IF(VK30&lt;=VK$8,VK$5,IF(VK30&gt;VL30,0,VK$5*(VK30-VL30)/(VK$8-VL30))))))</f>
      </c>
      <c r="VN30" s="126">
        <f>IF(OR(VK30="",VL30=""),0,VK$5)</f>
      </c>
      <c r="VO30" s="125">
        <f>IF(VK$6=0,RANK(VM30,VM$12:VM$42,0),RANK(VM30,VM$12:VM$42,1))</f>
      </c>
      <c r="VP30"/>
      <c r="VQ30"/>
      <c r="VR30" s="126">
        <f>IF((COUNTA(VP$12:VP$42)+COUNTA(VQ$12:VQ$42)=0),0.6*VP$5,IF(OR(VP30="",VQ30=""),0,IF(VP$6=0,IF(VP30&gt;=VP$8,VP$5,IF(VP30&lt;VQ30,0,VP$5*(VP30-VQ30)/(VP$8-VQ30))),IF(VP30&lt;=VP$8,VP$5,IF(VP30&gt;VQ30,0,VP$5*(VP30-VQ30)/(VP$8-VQ30))))))</f>
      </c>
      <c r="VS30" s="126">
        <f>IF(OR(VP30="",VQ30=""),0,VP$5)</f>
      </c>
      <c r="VT30" s="125">
        <f>IF(VP$6=0,RANK(VR30,VR$12:VR$42,0),RANK(VR30,VR$12:VR$42,1))</f>
      </c>
      <c r="VU30"/>
      <c r="VV30"/>
      <c r="VW30" s="126">
        <f>IF((COUNTA(VU$12:VU$42)+COUNTA(VV$12:VV$42)=0),0.6*VU$5,IF(OR(VU30="",VV30=""),0,IF(VU$6=0,IF(VU30&gt;=VU$8,VU$5,IF(VU30&lt;VV30,0,VU$5*(VU30-VV30)/(VU$8-VV30))),IF(VU30&lt;=VU$8,VU$5,IF(VU30&gt;VV30,0,VU$5*(VU30-VV30)/(VU$8-VV30))))))</f>
      </c>
      <c r="VX30" s="126">
        <f>IF(OR(VU30="",VV30=""),0,VU$5)</f>
      </c>
      <c r="VY30" s="125">
        <f>IF(VU$6=0,RANK(VW30,VW$12:VW$42,0),RANK(VW30,VW$12:VW$42,1))</f>
      </c>
      <c r="VZ30"/>
      <c r="WA30"/>
      <c r="WB30" s="126">
        <f>IF((COUNTA(VZ$12:VZ$42)+COUNTA(WA$12:WA$42)=0),0.6*VZ$5,IF(OR(VZ30="",WA30=""),0,IF(VZ$6=0,IF(VZ30&gt;=VZ$8,VZ$5,IF(VZ30&lt;WA30,0,VZ$5*(VZ30-WA30)/(VZ$8-WA30))),IF(VZ30&lt;=VZ$8,VZ$5,IF(VZ30&gt;WA30,0,VZ$5*(VZ30-WA30)/(VZ$8-WA30))))))</f>
      </c>
      <c r="WC30" s="126">
        <f>IF(OR(VZ30="",WA30=""),0,VZ$5)</f>
      </c>
      <c r="WD30" s="125">
        <f>IF(VZ$6=0,RANK(WB30,WB$12:WB$42,0),RANK(WB30,WB$12:WB$42,1))</f>
      </c>
      <c r="WE30"/>
      <c r="WF30"/>
      <c r="WG30" s="126">
        <f>IF((COUNTA(WE$12:WE$42)+COUNTA(WF$12:WF$42)=0),0.6*WE$5,IF(OR(WE30="",WF30=""),0,IF(WE$6=0,IF(WE30&gt;=WE$8,WE$5,IF(WE30&lt;WF30,0,WE$5*(WE30-WF30)/(WE$8-WF30))),IF(WE30&lt;=WE$8,WE$5,IF(WE30&gt;WF30,0,WE$5*(WE30-WF30)/(WE$8-WF30))))))</f>
      </c>
      <c r="WH30" s="126">
        <f>IF(OR(WE30="",WF30=""),0,WE$5)</f>
      </c>
      <c r="WI30" s="125">
        <f>IF(WE$6=0,RANK(WG30,WG$12:WG$42,0),RANK(WG30,WG$12:WG$42,1))</f>
      </c>
      <c r="WJ30"/>
      <c r="WK30"/>
      <c r="WL30" s="126">
        <f>IF((COUNTA(WJ$12:WJ$42)+COUNTA(WK$12:WK$42)=0),0.6*WJ$5,IF(OR(WJ30="",WK30=""),0,IF(WJ$6=0,IF(WJ30&gt;=WJ$8,WJ$5,IF(WJ30&lt;WK30,0,WJ$5*(WJ30-WK30)/(WJ$8-WK30))),IF(WJ30&lt;=WJ$8,WJ$5,IF(WJ30&gt;WK30,0,WJ$5*(WJ30-WK30)/(WJ$8-WK30))))))</f>
      </c>
      <c r="WM30" s="126">
        <f>IF(OR(WJ30="",WK30=""),0,WJ$5)</f>
      </c>
      <c r="WN30" s="125">
        <f>IF(WJ$6=0,RANK(WL30,WL$12:WL$42,0),RANK(WL30,WL$12:WL$42,1))</f>
      </c>
      <c r="WO30"/>
      <c r="WP30"/>
      <c r="WQ30" s="126">
        <f>IF((COUNTA(WO$12:WO$42)+COUNTA(WP$12:WP$42)=0),0.6*WO$5,IF(OR(WO30="",WP30=""),0,IF(WO$6=0,IF(WO30&gt;=WO$8,WO$5,IF(WO30&lt;WP30,0,WO$5*(WO30-WP30)/(WO$8-WP30))),IF(WO30&lt;=WO$8,WO$5,IF(WO30&gt;WP30,0,WO$5*(WO30-WP30)/(WO$8-WP30))))))</f>
      </c>
      <c r="WR30" s="126">
        <f>IF(OR(WO30="",WP30=""),0,WO$5)</f>
      </c>
      <c r="WS30" s="125">
        <f>IF(WO$6=0,RANK(WQ30,WQ$12:WQ$42,0),RANK(WQ30,WQ$12:WQ$42,1))</f>
      </c>
      <c r="WT30"/>
      <c r="WU30"/>
      <c r="WV30" s="126">
        <f>IF((COUNTA(WT$12:WT$42)+COUNTA(WU$12:WU$42)=0),0.6*WT$5,IF(OR(WT30="",WU30=""),0,IF(WT$6=0,IF(WT30&gt;=WT$8,WT$5,IF(WT30&lt;WU30,0,WT$5*(WT30-WU30)/(WT$8-WU30))),IF(WT30&lt;=WT$8,WT$5,IF(WT30&gt;WU30,0,WT$5*(WT30-WU30)/(WT$8-WU30))))))</f>
      </c>
      <c r="WW30" s="126">
        <f>IF(OR(WT30="",WU30=""),0,WT$5)</f>
      </c>
      <c r="WX30" s="125">
        <f>IF(WT$6=0,RANK(WV30,WV$12:WV$42,0),RANK(WV30,WV$12:WV$42,1))</f>
      </c>
      <c r="WY30"/>
      <c r="WZ30"/>
      <c r="XA30" s="126">
        <f>IF((COUNTA(WY$12:WY$42)+COUNTA(WZ$12:WZ$42)=0),0.6*WY$5,IF(OR(WY30="",WZ30=""),0,IF(WY$6=0,IF(WY30&gt;=WY$8,WY$5,IF(WY30&lt;WZ30,0,WY$5*(WY30-WZ30)/(WY$8-WZ30))),IF(WY30&lt;=WY$8,WY$5,IF(WY30&gt;WZ30,0,WY$5*(WY30-WZ30)/(WY$8-WZ30))))))</f>
      </c>
      <c r="XB30" s="126">
        <f>IF(OR(WY30="",WZ30=""),0,WY$5)</f>
      </c>
      <c r="XC30" s="125">
        <f>IF(WY$6=0,RANK(XA30,XA$12:XA$42,0),RANK(XA30,XA$12:XA$42,1))</f>
      </c>
      <c r="XD30"/>
      <c r="XE30"/>
      <c r="XF30" s="126">
        <f>IF((COUNTA(XD$12:XD$42)+COUNTA(XE$12:XE$42)=0),0.6*XD$5,IF(OR(XD30="",XE30=""),0,IF(XD$6=0,IF(XD30&gt;=XD$8,XD$5,IF(XD30&lt;XE30,0,XD$5*(XD30-XE30)/(XD$8-XE30))),IF(XD30&lt;=XD$8,XD$5,IF(XD30&gt;XE30,0,XD$5*(XD30-XE30)/(XD$8-XE30))))))</f>
      </c>
      <c r="XG30" s="126">
        <f>IF(OR(XD30="",XE30=""),0,XD$5)</f>
      </c>
      <c r="XH30" s="125">
        <f>IF(XD$6=0,RANK(XF30,XF$12:XF$42,0),RANK(XF30,XF$12:XF$42,1))</f>
      </c>
      <c r="XI30"/>
      <c r="XJ30"/>
      <c r="XK30" s="126">
        <f>IF((COUNTA(XI$12:XI$42)+COUNTA(XJ$12:XJ$42)=0),0.6*XI$5,IF(OR(XI30="",XJ30=""),0,IF(XI$6=0,IF(XI30&gt;=XI$8,XI$5,IF(XI30&lt;XJ30,0,XI$5*(XI30-XJ30)/(XI$8-XJ30))),IF(XI30&lt;=XI$8,XI$5,IF(XI30&gt;XJ30,0,XI$5*(XI30-XJ30)/(XI$8-XJ30))))))</f>
      </c>
      <c r="XL30" s="126">
        <f>IF(OR(XI30="",XJ30=""),0,XI$5)</f>
      </c>
      <c r="XM30" s="125">
        <f>IF(XI$6=0,RANK(XK30,XK$12:XK$42,0),RANK(XK30,XK$12:XK$42,1))</f>
      </c>
      <c r="XN30"/>
      <c r="XO30"/>
      <c r="XP30" s="126">
        <f>IF((COUNTA(XN$12:XN$42)+COUNTA(XO$12:XO$42)=0),0.6*XN$5,IF(OR(XN30="",XO30=""),0,IF(XN$6=0,IF(XN30&gt;=XN$8,XN$5,IF(XN30&lt;XO30,0,XN$5*(XN30-XO30)/(XN$8-XO30))),IF(XN30&lt;=XN$8,XN$5,IF(XN30&gt;XO30,0,XN$5*(XN30-XO30)/(XN$8-XO30))))))</f>
      </c>
      <c r="XQ30" s="126">
        <f>IF(OR(XN30="",XO30=""),0,XN$5)</f>
      </c>
      <c r="XR30" s="125">
        <f>IF(XN$6=0,RANK(XP30,XP$12:XP$42,0),RANK(XP30,XP$12:XP$42,1))</f>
      </c>
      <c r="XS30"/>
      <c r="XT30"/>
      <c r="XU30" s="126">
        <f>IF((COUNTA(XS$12:XS$42)+COUNTA(XT$12:XT$42)=0),0.6*XS$5,IF(OR(XS30="",XT30=""),0,IF(XS$6=0,IF(XS30&gt;=XS$8,XS$5,IF(XS30&lt;XT30,0,XS$5*(XS30-XT30)/(XS$8-XT30))),IF(XS30&lt;=XS$8,XS$5,IF(XS30&gt;XT30,0,XS$5*(XS30-XT30)/(XS$8-XT30))))))</f>
      </c>
      <c r="XV30" s="126">
        <f>IF(OR(XS30="",XT30=""),0,XS$5)</f>
      </c>
      <c r="XW30" s="125">
        <f>IF(XS$6=0,RANK(XU30,XU$12:XU$42,0),RANK(XU30,XU$12:XU$42,1))</f>
      </c>
      <c r="XX30"/>
      <c r="XY30"/>
      <c r="XZ30" s="126">
        <f>IF((COUNTA(XX$12:XX$42)+COUNTA(XY$12:XY$42)=0),0.6*XX$5,IF(OR(XX30="",XY30=""),0,IF(XX$6=0,IF(XX30&gt;=XX$8,XX$5,IF(XX30&lt;XY30,0,XX$5*(XX30-XY30)/(XX$8-XY30))),IF(XX30&lt;=XX$8,XX$5,IF(XX30&gt;XY30,0,XX$5*(XX30-XY30)/(XX$8-XY30))))))</f>
      </c>
      <c r="YA30" s="126">
        <f>IF(OR(XX30="",XY30=""),0,XX$5)</f>
      </c>
      <c r="YB30" s="125">
        <f>IF(XX$6=0,RANK(XZ30,XZ$12:XZ$42,0),RANK(XZ30,XZ$12:XZ$42,1))</f>
      </c>
      <c r="YC30"/>
      <c r="YD30"/>
      <c r="YE30" s="126">
        <f>IF((COUNTA(YC$12:YC$42)+COUNTA(YD$12:YD$42)=0),0.6*YC$5,IF(OR(YC30="",YD30=""),0,IF(YC$6=0,IF(YC30&gt;=YC$8,YC$5,IF(YC30&lt;YD30,0,YC$5*(YC30-YD30)/(YC$8-YD30))),IF(YC30&lt;=YC$8,YC$5,IF(YC30&gt;YD30,0,YC$5*(YC30-YD30)/(YC$8-YD30))))))</f>
      </c>
      <c r="YF30" s="126">
        <f>IF(OR(YC30="",YD30=""),0,YC$5)</f>
      </c>
      <c r="YG30" s="125">
        <f>IF(YC$6=0,RANK(YE30,YE$12:YE$42,0),RANK(YE30,YE$12:YE$42,1))</f>
      </c>
      <c r="YH30"/>
      <c r="YI30"/>
      <c r="YJ30" s="126">
        <f>IF((COUNTA(YH$12:YH$42)+COUNTA(YI$12:YI$42)=0),0.6*YH$5,IF(OR(YH30="",YI30=""),0,IF(YH$6=0,IF(YH30&gt;=YH$8,YH$5,IF(YH30&lt;YI30,0,YH$5*(YH30-YI30)/(YH$8-YI30))),IF(YH30&lt;=YH$8,YH$5,IF(YH30&gt;YI30,0,YH$5*(YH30-YI30)/(YH$8-YI30))))))</f>
      </c>
      <c r="YK30" s="126">
        <f>IF(OR(YH30="",YI30=""),0,YH$5)</f>
      </c>
      <c r="YL30" s="125">
        <f>IF(YH$6=0,RANK(YJ30,YJ$12:YJ$42,0),RANK(YJ30,YJ$12:YJ$42,1))</f>
      </c>
      <c r="YM30"/>
      <c r="YN30"/>
      <c r="YO30" s="126">
        <f>IF((COUNTA(YM$12:YM$42)+COUNTA(YN$12:YN$42)=0),0.6*YM$5,IF(OR(YM30="",YN30=""),0,IF(YM$6=0,IF(YM30&gt;=YM$8,YM$5,IF(YM30&lt;YN30,0,YM$5*(YM30-YN30)/(YM$8-YN30))),IF(YM30&lt;=YM$8,YM$5,IF(YM30&gt;YN30,0,YM$5*(YM30-YN30)/(YM$8-YN30))))))</f>
      </c>
      <c r="YP30" s="126">
        <f>IF(OR(YM30="",YN30=""),0,YM$5)</f>
      </c>
      <c r="YQ30" s="125">
        <f>IF(YM$6=0,RANK(YO30,YO$12:YO$42,0),RANK(YO30,YO$12:YO$42,1))</f>
      </c>
      <c r="YR30"/>
      <c r="YS30"/>
      <c r="YT30" s="126">
        <f>IF((COUNTA(YR$12:YR$42)+COUNTA(YS$12:YS$42)=0),0.6*YR$5,IF(OR(YR30="",YS30=""),0,IF(YR$6=0,IF(YR30&gt;=YR$8,YR$5,IF(YR30&lt;YS30,0,YR$5*(YR30-YS30)/(YR$8-YS30))),IF(YR30&lt;=YR$8,YR$5,IF(YR30&gt;YS30,0,YR$5*(YR30-YS30)/(YR$8-YS30))))))</f>
      </c>
      <c r="YU30" s="126">
        <f>IF(OR(YR30="",YS30=""),0,YR$5)</f>
      </c>
      <c r="YV30" s="125">
        <f>IF(YR$6=0,RANK(YT30,YT$12:YT$42,0),RANK(YT30,YT$12:YT$42,1))</f>
      </c>
      <c r="YW30"/>
      <c r="YX30"/>
      <c r="YY30" s="126">
        <f>IF((COUNTA(YW$12:YW$42)+COUNTA(YX$12:YX$42)=0),0.6*YW$5,IF(OR(YW30="",YX30=""),0,IF(YW$6=0,IF(YW30&gt;=YW$8,YW$5,IF(YW30&lt;YX30,0,YW$5*(YW30-YX30)/(YW$8-YX30))),IF(YW30&lt;=YW$8,YW$5,IF(YW30&gt;YX30,0,YW$5*(YW30-YX30)/(YW$8-YX30))))))</f>
      </c>
      <c r="YZ30" s="126">
        <f>IF(OR(YW30="",YX30=""),0,YW$5)</f>
      </c>
      <c r="ZA30" s="125">
        <f>IF(YW$6=0,RANK(YY30,YY$12:YY$42,0),RANK(YY30,YY$12:YY$42,1))</f>
      </c>
      <c r="ZB30"/>
      <c r="ZC30"/>
      <c r="ZD30" s="126">
        <f>IF((COUNTA(ZB$12:ZB$42)+COUNTA(ZC$12:ZC$42)=0),0.6*ZB$5,IF(OR(ZB30="",ZC30=""),0,IF(ZB$6=0,IF(ZB30&gt;=ZB$8,ZB$5,IF(ZB30&lt;ZC30,0,ZB$5*(ZB30-ZC30)/(ZB$8-ZC30))),IF(ZB30&lt;=ZB$8,ZB$5,IF(ZB30&gt;ZC30,0,ZB$5*(ZB30-ZC30)/(ZB$8-ZC30))))))</f>
      </c>
      <c r="ZE30" s="126">
        <f>IF(OR(ZB30="",ZC30=""),0,ZB$5)</f>
      </c>
      <c r="ZF30" s="125">
        <f>IF(ZB$6=0,RANK(ZD30,ZD$12:ZD$42,0),RANK(ZD30,ZD$12:ZD$42,1))</f>
      </c>
      <c r="ZG30"/>
      <c r="ZH30"/>
      <c r="ZI30" s="126">
        <f>IF((COUNTA(ZG$12:ZG$42)+COUNTA(ZH$12:ZH$42)=0),0.6*ZG$5,IF(OR(ZG30="",ZH30=""),0,IF(ZG$6=0,IF(ZG30&gt;=ZG$8,ZG$5,IF(ZG30&lt;ZH30,0,ZG$5*(ZG30-ZH30)/(ZG$8-ZH30))),IF(ZG30&lt;=ZG$8,ZG$5,IF(ZG30&gt;ZH30,0,ZG$5*(ZG30-ZH30)/(ZG$8-ZH30))))))</f>
      </c>
      <c r="ZJ30" s="126">
        <f>IF(OR(ZG30="",ZH30=""),0,ZG$5)</f>
      </c>
      <c r="ZK30" s="125">
        <f>IF(ZG$6=0,RANK(ZI30,ZI$12:ZI$42,0),RANK(ZI30,ZI$12:ZI$42,1))</f>
      </c>
      <c r="ZL30"/>
      <c r="ZM30"/>
      <c r="ZN30" s="126">
        <f>IF((COUNTA(ZL$12:ZL$42)+COUNTA(ZM$12:ZM$42)=0),0.6*ZL$5,IF(OR(ZL30="",ZM30=""),0,IF(ZL$6=0,IF(ZL30&gt;=ZL$8,ZL$5,IF(ZL30&lt;ZM30,0,ZL$5*(ZL30-ZM30)/(ZL$8-ZM30))),IF(ZL30&lt;=ZL$8,ZL$5,IF(ZL30&gt;ZM30,0,ZL$5*(ZL30-ZM30)/(ZL$8-ZM30))))))</f>
      </c>
      <c r="ZO30" s="126">
        <f>IF(OR(ZL30="",ZM30=""),0,ZL$5)</f>
      </c>
      <c r="ZP30" s="125">
        <f>IF(ZL$6=0,RANK(ZN30,ZN$12:ZN$42,0),RANK(ZN30,ZN$12:ZN$42,1))</f>
      </c>
      <c r="ZQ30"/>
      <c r="ZR30"/>
      <c r="ZS30" s="126">
        <f>IF((COUNTA(ZQ$12:ZQ$42)+COUNTA(ZR$12:ZR$42)=0),0.6*ZQ$5,IF(OR(ZQ30="",ZR30=""),0,IF(ZQ$6=0,IF(ZQ30&gt;=ZQ$8,ZQ$5,IF(ZQ30&lt;ZR30,0,ZQ$5*(ZQ30-ZR30)/(ZQ$8-ZR30))),IF(ZQ30&lt;=ZQ$8,ZQ$5,IF(ZQ30&gt;ZR30,0,ZQ$5*(ZQ30-ZR30)/(ZQ$8-ZR30))))))</f>
      </c>
      <c r="ZT30" s="126">
        <f>IF(OR(ZQ30="",ZR30=""),0,ZQ$5)</f>
      </c>
      <c r="ZU30" s="125">
        <f>IF(ZQ$6=0,RANK(ZS30,ZS$12:ZS$42,0),RANK(ZS30,ZS$12:ZS$42,1))</f>
      </c>
      <c r="ZV30"/>
      <c r="ZW30"/>
      <c r="ZX30" s="126">
        <f>IF((COUNTA(ZV$12:ZV$42)+COUNTA(ZW$12:ZW$42)=0),0.6*ZV$5,IF(OR(ZV30="",ZW30=""),0,IF(ZV$6=0,IF(ZV30&gt;=ZV$8,ZV$5,IF(ZV30&lt;ZW30,0,ZV$5*(ZV30-ZW30)/(ZV$8-ZW30))),IF(ZV30&lt;=ZV$8,ZV$5,IF(ZV30&gt;ZW30,0,ZV$5*(ZV30-ZW30)/(ZV$8-ZW30))))))</f>
      </c>
      <c r="ZY30" s="126">
        <f>IF(OR(ZV30="",ZW30=""),0,ZV$5)</f>
      </c>
      <c r="ZZ30" s="125">
        <f>IF(ZV$6=0,RANK(ZX30,ZX$12:ZX$42,0),RANK(ZX30,ZX$12:ZX$42,1))</f>
      </c>
      <c r="AAA30"/>
      <c r="AAB30"/>
      <c r="AAC30" s="126">
        <f>IF((COUNTA(AAA$12:AAA$42)+COUNTA(AAB$12:AAB$42)=0),0.6*AAA$5,IF(OR(AAA30="",AAB30=""),0,IF(AAA$6=0,IF(AAA30&gt;=AAA$8,AAA$5,IF(AAA30&lt;AAB30,0,AAA$5*(AAA30-AAB30)/(AAA$8-AAB30))),IF(AAA30&lt;=AAA$8,AAA$5,IF(AAA30&gt;AAB30,0,AAA$5*(AAA30-AAB30)/(AAA$8-AAB30))))))</f>
      </c>
      <c r="AAD30" s="126">
        <f>IF(OR(AAA30="",AAB30=""),0,AAA$5)</f>
      </c>
      <c r="AAE30" s="125">
        <f>IF(AAA$6=0,RANK(AAC30,AAC$12:AAC$42,0),RANK(AAC30,AAC$12:AAC$42,1))</f>
      </c>
      <c r="AAF30"/>
      <c r="AAG30"/>
      <c r="AAH30" s="126">
        <f>IF((COUNTA(AAF$12:AAF$42)+COUNTA(AAG$12:AAG$42)=0),0.6*AAF$5,IF(OR(AAF30="",AAG30=""),0,IF(AAF$6=0,IF(AAF30&gt;=AAF$8,AAF$5,IF(AAF30&lt;AAG30,0,AAF$5*(AAF30-AAG30)/(AAF$8-AAG30))),IF(AAF30&lt;=AAF$8,AAF$5,IF(AAF30&gt;AAG30,0,AAF$5*(AAF30-AAG30)/(AAF$8-AAG30))))))</f>
      </c>
      <c r="AAI30" s="126">
        <f>IF(OR(AAF30="",AAG30=""),0,AAF$5)</f>
      </c>
      <c r="AAJ30" s="125">
        <f>IF(AAF$6=0,RANK(AAH30,AAH$12:AAH$42,0),RANK(AAH30,AAH$12:AAH$42,1))</f>
      </c>
      <c r="AAK30"/>
      <c r="AAL30"/>
      <c r="AAM30" s="126">
        <f>IF((COUNTA(AAK$12:AAK$42)+COUNTA(AAL$12:AAL$42)=0),0.6*AAK$5,IF(OR(AAK30="",AAL30=""),0,IF(AAK$6=0,IF(AAK30&gt;=AAK$8,AAK$5,IF(AAK30&lt;AAL30,0,AAK$5*(AAK30-AAL30)/(AAK$8-AAL30))),IF(AAK30&lt;=AAK$8,AAK$5,IF(AAK30&gt;AAL30,0,AAK$5*(AAK30-AAL30)/(AAK$8-AAL30))))))</f>
      </c>
      <c r="AAN30" s="126">
        <f>IF(OR(AAK30="",AAL30=""),0,AAK$5)</f>
      </c>
      <c r="AAO30" s="125">
        <f>IF(AAK$6=0,RANK(AAM30,AAM$12:AAM$42,0),RANK(AAM30,AAM$12:AAM$42,1))</f>
      </c>
      <c r="AAP30"/>
      <c r="AAQ30"/>
      <c r="AAR30" s="126">
        <f>IF((COUNTA(AAP$12:AAP$42)+COUNTA(AAQ$12:AAQ$42)=0),0.6*AAP$5,IF(OR(AAP30="",AAQ30=""),0,IF(AAP$6=0,IF(AAP30&gt;=AAP$8,AAP$5,IF(AAP30&lt;AAQ30,0,AAP$5*(AAP30-AAQ30)/(AAP$8-AAQ30))),IF(AAP30&lt;=AAP$8,AAP$5,IF(AAP30&gt;AAQ30,0,AAP$5*(AAP30-AAQ30)/(AAP$8-AAQ30))))))</f>
      </c>
      <c r="AAS30" s="126">
        <f>IF(OR(AAP30="",AAQ30=""),0,AAP$5)</f>
      </c>
      <c r="AAT30" s="125">
        <f>IF(AAP$6=0,RANK(AAR30,AAR$12:AAR$42,0),RANK(AAR30,AAR$12:AAR$42,1))</f>
      </c>
      <c r="AAU30"/>
      <c r="AAV30"/>
      <c r="AAW30" s="126">
        <f>IF((COUNTA(AAU$12:AAU$42)+COUNTA(AAV$12:AAV$42)=0),0.6*AAU$5,IF(OR(AAU30="",AAV30=""),0,IF(AAU$6=0,IF(AAU30&gt;=AAU$8,AAU$5,IF(AAU30&lt;AAV30,0,AAU$5*(AAU30-AAV30)/(AAU$8-AAV30))),IF(AAU30&lt;=AAU$8,AAU$5,IF(AAU30&gt;AAV30,0,AAU$5*(AAU30-AAV30)/(AAU$8-AAV30))))))</f>
      </c>
      <c r="AAX30" s="126">
        <f>IF(OR(AAU30="",AAV30=""),0,AAU$5)</f>
      </c>
      <c r="AAY30" s="125">
        <f>IF(AAU$6=0,RANK(AAW30,AAW$12:AAW$42,0),RANK(AAW30,AAW$12:AAW$42,1))</f>
      </c>
      <c r="AAZ30"/>
      <c r="ABA30"/>
      <c r="ABB30" s="126">
        <f>IF((COUNTA(AAZ$12:AAZ$42)+COUNTA(ABA$12:ABA$42)=0),0.6*AAZ$5,IF(OR(AAZ30="",ABA30=""),0,IF(AAZ$6=0,IF(AAZ30&gt;=AAZ$8,AAZ$5,IF(AAZ30&lt;ABA30,0,AAZ$5*(AAZ30-ABA30)/(AAZ$8-ABA30))),IF(AAZ30&lt;=AAZ$8,AAZ$5,IF(AAZ30&gt;ABA30,0,AAZ$5*(AAZ30-ABA30)/(AAZ$8-ABA30))))))</f>
      </c>
      <c r="ABC30" s="126">
        <f>IF(OR(AAZ30="",ABA30=""),0,AAZ$5)</f>
      </c>
      <c r="ABD30" s="125">
        <f>IF(AAZ$6=0,RANK(ABB30,ABB$12:ABB$42,0),RANK(ABB30,ABB$12:ABB$42,1))</f>
      </c>
      <c r="ABE30"/>
      <c r="ABF30"/>
      <c r="ABG30" s="126">
        <f>IF((COUNTA(ABE$12:ABE$42)+COUNTA(ABF$12:ABF$42)=0),0.6*ABE$5,IF(OR(ABE30="",ABF30=""),0,IF(ABE$6=0,IF(ABE30&gt;=ABE$8,ABE$5,IF(ABE30&lt;ABF30,0,ABE$5*(ABE30-ABF30)/(ABE$8-ABF30))),IF(ABE30&lt;=ABE$8,ABE$5,IF(ABE30&gt;ABF30,0,ABE$5*(ABE30-ABF30)/(ABE$8-ABF30))))))</f>
      </c>
      <c r="ABH30" s="126">
        <f>IF(OR(ABE30="",ABF30=""),0,ABE$5)</f>
      </c>
      <c r="ABI30" s="125">
        <f>IF(ABE$6=0,RANK(ABG30,ABG$12:ABG$42,0),RANK(ABG30,ABG$12:ABG$42,1))</f>
      </c>
      <c r="ABJ30"/>
      <c r="ABK30"/>
      <c r="ABL30" s="126">
        <f>IF((COUNTA(ABJ$12:ABJ$42)+COUNTA(ABK$12:ABK$42)=0),0.6*ABJ$5,IF(OR(ABJ30="",ABK30=""),0,IF(ABJ$6=0,IF(ABJ30&gt;=ABJ$8,ABJ$5,IF(ABJ30&lt;ABK30,0,ABJ$5*(ABJ30-ABK30)/(ABJ$8-ABK30))),IF(ABJ30&lt;=ABJ$8,ABJ$5,IF(ABJ30&gt;ABK30,0,ABJ$5*(ABJ30-ABK30)/(ABJ$8-ABK30))))))</f>
      </c>
      <c r="ABM30" s="126">
        <f>IF(OR(ABJ30="",ABK30=""),0,ABJ$5)</f>
      </c>
      <c r="ABN30" s="125">
        <f>IF(ABJ$6=0,RANK(ABL30,ABL$12:ABL$42,0),RANK(ABL30,ABL$12:ABL$42,1))</f>
      </c>
      <c r="ABO30"/>
      <c r="ABP30"/>
      <c r="ABQ30" s="126">
        <f>IF((COUNTA(ABO$12:ABO$42)+COUNTA(ABP$12:ABP$42)=0),0.6*ABO$5,IF(OR(ABO30="",ABP30=""),0,IF(ABO$6=0,IF(ABO30&gt;=ABO$8,ABO$5,IF(ABO30&lt;ABP30,0,ABO$5*(ABO30-ABP30)/(ABO$8-ABP30))),IF(ABO30&lt;=ABO$8,ABO$5,IF(ABO30&gt;ABP30,0,ABO$5*(ABO30-ABP30)/(ABO$8-ABP30))))))</f>
      </c>
      <c r="ABR30" s="126">
        <f>IF(OR(ABO30="",ABP30=""),0,ABO$5)</f>
      </c>
      <c r="ABS30" s="125">
        <f>IF(ABO$6=0,RANK(ABQ30,ABQ$12:ABQ$42,0),RANK(ABQ30,ABQ$12:ABQ$42,1))</f>
      </c>
      <c r="ABT30"/>
      <c r="ABU30"/>
      <c r="ABV30" s="126">
        <f>IF((COUNTA(ABT$12:ABT$42)+COUNTA(ABU$12:ABU$42)=0),0.6*ABT$5,IF(OR(ABT30="",ABU30=""),0,IF(ABT$6=0,IF(ABT30&gt;=ABT$8,ABT$5,IF(ABT30&lt;ABU30,0,ABT$5*(ABT30-ABU30)/(ABT$8-ABU30))),IF(ABT30&lt;=ABT$8,ABT$5,IF(ABT30&gt;ABU30,0,ABT$5*(ABT30-ABU30)/(ABT$8-ABU30))))))</f>
      </c>
      <c r="ABW30" s="126">
        <f>IF(OR(ABT30="",ABU30=""),0,ABT$5)</f>
      </c>
      <c r="ABX30" s="125">
        <f>IF(ABT$6=0,RANK(ABV30,ABV$12:ABV$42,0),RANK(ABV30,ABV$12:ABV$42,1))</f>
      </c>
      <c r="ABY30"/>
      <c r="ABZ30"/>
      <c r="ACA30" s="126">
        <f>IF((COUNTA(ABY$12:ABY$42)+COUNTA(ABZ$12:ABZ$42)=0),0.6*ABY$5,IF(OR(ABY30="",ABZ30=""),0,IF(ABY$6=0,IF(ABY30&gt;=ABY$8,ABY$5,IF(ABY30&lt;ABZ30,0,ABY$5*(ABY30-ABZ30)/(ABY$8-ABZ30))),IF(ABY30&lt;=ABY$8,ABY$5,IF(ABY30&gt;ABZ30,0,ABY$5*(ABY30-ABZ30)/(ABY$8-ABZ30))))))</f>
      </c>
      <c r="ACB30" s="126">
        <f>IF(OR(ABY30="",ABZ30=""),0,ABY$5)</f>
      </c>
      <c r="ACC30" s="125">
        <f>IF(ABY$6=0,RANK(ACA30,ACA$12:ACA$42,0),RANK(ACA30,ACA$12:ACA$42,1))</f>
      </c>
      <c r="ACD30"/>
      <c r="ACE30"/>
      <c r="ACF30" s="126">
        <f>IF((COUNTA(ACD$12:ACD$42)+COUNTA(ACE$12:ACE$42)=0),0.6*ACD$5,IF(OR(ACD30="",ACE30=""),0,IF(ACD$6=0,IF(ACD30&gt;=ACD$8,ACD$5,IF(ACD30&lt;ACE30,0,ACD$5*(ACD30-ACE30)/(ACD$8-ACE30))),IF(ACD30&lt;=ACD$8,ACD$5,IF(ACD30&gt;ACE30,0,ACD$5*(ACD30-ACE30)/(ACD$8-ACE30))))))</f>
      </c>
      <c r="ACG30" s="126">
        <f>IF(OR(ACD30="",ACE30=""),0,ACD$5)</f>
      </c>
      <c r="ACH30" s="125">
        <f>IF(ACD$6=0,RANK(ACF30,ACF$12:ACF$42,0),RANK(ACF30,ACF$12:ACF$42,1))</f>
      </c>
      <c r="ACI30"/>
      <c r="ACJ30"/>
      <c r="ACK30" s="126">
        <f>IF((COUNTA(ACI$12:ACI$42)+COUNTA(ACJ$12:ACJ$42)=0),0.6*ACI$5,IF(OR(ACI30="",ACJ30=""),0,IF(ACI$6=0,IF(ACI30&gt;=ACI$8,ACI$5,IF(ACI30&lt;ACJ30,0,ACI$5*(ACI30-ACJ30)/(ACI$8-ACJ30))),IF(ACI30&lt;=ACI$8,ACI$5,IF(ACI30&gt;ACJ30,0,ACI$5*(ACI30-ACJ30)/(ACI$8-ACJ30))))))</f>
      </c>
      <c r="ACL30" s="126">
        <f>IF(OR(ACI30="",ACJ30=""),0,ACI$5)</f>
      </c>
      <c r="ACM30" s="125">
        <f>IF(ACI$6=0,RANK(ACK30,ACK$12:ACK$42,0),RANK(ACK30,ACK$12:ACK$42,1))</f>
      </c>
      <c r="ACN30"/>
      <c r="ACO30"/>
      <c r="ACP30" s="126">
        <f>IF((COUNTA(ACN$12:ACN$42)+COUNTA(ACO$12:ACO$42)=0),0.6*ACN$5,IF(OR(ACN30="",ACO30=""),0,IF(ACN$6=0,IF(ACN30&gt;=ACN$8,ACN$5,IF(ACN30&lt;ACO30,0,ACN$5*(ACN30-ACO30)/(ACN$8-ACO30))),IF(ACN30&lt;=ACN$8,ACN$5,IF(ACN30&gt;ACO30,0,ACN$5*(ACN30-ACO30)/(ACN$8-ACO30))))))</f>
      </c>
      <c r="ACQ30" s="126">
        <f>IF(OR(ACN30="",ACO30=""),0,ACN$5)</f>
      </c>
      <c r="ACR30" s="125">
        <f>IF(ACN$6=0,RANK(ACP30,ACP$12:ACP$42,0),RANK(ACP30,ACP$12:ACP$42,1))</f>
      </c>
      <c r="ACS30"/>
      <c r="ACT30"/>
      <c r="ACU30" s="126">
        <f>IF((COUNTA(ACS$12:ACS$42)+COUNTA(ACT$12:ACT$42)=0),0.6*ACS$5,IF(OR(ACS30="",ACT30=""),0,IF(ACS$6=0,IF(ACS30&gt;=ACS$8,ACS$5,IF(ACS30&lt;ACT30,0,ACS$5*(ACS30-ACT30)/(ACS$8-ACT30))),IF(ACS30&lt;=ACS$8,ACS$5,IF(ACS30&gt;ACT30,0,ACS$5*(ACS30-ACT30)/(ACS$8-ACT30))))))</f>
      </c>
      <c r="ACV30" s="126">
        <f>IF(OR(ACS30="",ACT30=""),0,ACS$5)</f>
      </c>
      <c r="ACW30" s="125">
        <f>IF(ACS$6=0,RANK(ACU30,ACU$12:ACU$42,0),RANK(ACU30,ACU$12:ACU$42,1))</f>
      </c>
      <c r="ACX30"/>
      <c r="ACY30"/>
      <c r="ACZ30" s="126">
        <f>IF((COUNTA(ACX$12:ACX$42)+COUNTA(ACY$12:ACY$42)=0),0.6*ACX$5,IF(OR(ACX30="",ACY30=""),0,IF(ACX$6=0,IF(ACX30&gt;=ACX$8,ACX$5,IF(ACX30&lt;ACY30,0,ACX$5*(ACX30-ACY30)/(ACX$8-ACY30))),IF(ACX30&lt;=ACX$8,ACX$5,IF(ACX30&gt;ACY30,0,ACX$5*(ACX30-ACY30)/(ACX$8-ACY30))))))</f>
      </c>
      <c r="ADA30" s="126">
        <f>IF(OR(ACX30="",ACY30=""),0,ACX$5)</f>
      </c>
      <c r="ADB30" s="125">
        <f>IF(ACX$6=0,RANK(ACZ30,ACZ$12:ACZ$42,0),RANK(ACZ30,ACZ$12:ACZ$42,1))</f>
      </c>
      <c r="ADC30"/>
      <c r="ADD30"/>
      <c r="ADE30" s="126">
        <f>IF((COUNTA(ADC$12:ADC$42)+COUNTA(ADD$12:ADD$42)=0),0.6*ADC$5,IF(OR(ADC30="",ADD30=""),0,IF(ADC$6=0,IF(ADC30&gt;=ADC$8,ADC$5,IF(ADC30&lt;ADD30,0,ADC$5*(ADC30-ADD30)/(ADC$8-ADD30))),IF(ADC30&lt;=ADC$8,ADC$5,IF(ADC30&gt;ADD30,0,ADC$5*(ADC30-ADD30)/(ADC$8-ADD30))))))</f>
      </c>
      <c r="ADF30" s="126">
        <f>IF(OR(ADC30="",ADD30=""),0,ADC$5)</f>
      </c>
      <c r="ADG30" s="125">
        <f>IF(ADC$6=0,RANK(ADE30,ADE$12:ADE$42,0),RANK(ADE30,ADE$12:ADE$42,1))</f>
      </c>
      <c r="ADH30"/>
      <c r="ADI30"/>
      <c r="ADJ30" s="126">
        <f>IF((COUNTA(ADH$12:ADH$42)+COUNTA(ADI$12:ADI$42)=0),0.6*ADH$5,IF(OR(ADH30="",ADI30=""),0,IF(ADH$6=0,IF(ADH30&gt;=ADH$8,ADH$5,IF(ADH30&lt;ADI30,0,ADH$5*(ADH30-ADI30)/(ADH$8-ADI30))),IF(ADH30&lt;=ADH$8,ADH$5,IF(ADH30&gt;ADI30,0,ADH$5*(ADH30-ADI30)/(ADH$8-ADI30))))))</f>
      </c>
      <c r="ADK30" s="126">
        <f>IF(OR(ADH30="",ADI30=""),0,ADH$5)</f>
      </c>
      <c r="ADL30" s="125">
        <f>IF(ADH$6=0,RANK(ADJ30,ADJ$12:ADJ$42,0),RANK(ADJ30,ADJ$12:ADJ$42,1))</f>
      </c>
      <c r="ADM30"/>
      <c r="ADN30"/>
      <c r="ADO30" s="126">
        <f>IF((COUNTA(ADM$12:ADM$42)+COUNTA(ADN$12:ADN$42)=0),0.6*ADM$5,IF(OR(ADM30="",ADN30=""),0,IF(ADM$6=0,IF(ADM30&gt;=ADM$8,ADM$5,IF(ADM30&lt;ADN30,0,ADM$5*(ADM30-ADN30)/(ADM$8-ADN30))),IF(ADM30&lt;=ADM$8,ADM$5,IF(ADM30&gt;ADN30,0,ADM$5*(ADM30-ADN30)/(ADM$8-ADN30))))))</f>
      </c>
      <c r="ADP30" s="126">
        <f>IF(OR(ADM30="",ADN30=""),0,ADM$5)</f>
      </c>
      <c r="ADQ30" s="125">
        <f>IF(ADM$6=0,RANK(ADO30,ADO$12:ADO$42,0),RANK(ADO30,ADO$12:ADO$42,1))</f>
      </c>
      <c r="ADR30"/>
      <c r="ADS30"/>
      <c r="ADT30" s="126">
        <f>IF((COUNTA(ADR$12:ADR$42)+COUNTA(ADS$12:ADS$42)=0),0.6*ADR$5,IF(OR(ADR30="",ADS30=""),0,IF(ADR$6=0,IF(ADR30&gt;=ADR$8,ADR$5,IF(ADR30&lt;ADS30,0,ADR$5*(ADR30-ADS30)/(ADR$8-ADS30))),IF(ADR30&lt;=ADR$8,ADR$5,IF(ADR30&gt;ADS30,0,ADR$5*(ADR30-ADS30)/(ADR$8-ADS30))))))</f>
      </c>
      <c r="ADU30" s="126">
        <f>IF(OR(ADR30="",ADS30=""),0,ADR$5)</f>
      </c>
      <c r="ADV30" s="125">
        <f>IF(ADR$6=0,RANK(ADT30,ADT$12:ADT$42,0),RANK(ADT30,ADT$12:ADT$42,1))</f>
      </c>
      <c r="ADW30"/>
      <c r="ADX30"/>
      <c r="ADY30" s="126">
        <f>IF((COUNTA(ADW$12:ADW$42)+COUNTA(ADX$12:ADX$42)=0),0.6*ADW$5,IF(OR(ADW30="",ADX30=""),0,IF(ADW$6=0,IF(ADW30&gt;=ADW$8,ADW$5,IF(ADW30&lt;ADX30,0,ADW$5*(ADW30-ADX30)/(ADW$8-ADX30))),IF(ADW30&lt;=ADW$8,ADW$5,IF(ADW30&gt;ADX30,0,ADW$5*(ADW30-ADX30)/(ADW$8-ADX30))))))</f>
      </c>
      <c r="ADZ30" s="126">
        <f>IF(OR(ADW30="",ADX30=""),0,ADW$5)</f>
      </c>
      <c r="AEA30" s="125">
        <f>IF(ADW$6=0,RANK(ADY30,ADY$12:ADY$42,0),RANK(ADY30,ADY$12:ADY$42,1))</f>
      </c>
      <c r="AEB30"/>
      <c r="AEC30"/>
      <c r="AED30" s="126">
        <f>IF((COUNTA(AEB$12:AEB$42)+COUNTA(AEC$12:AEC$42)=0),0.6*AEB$5,IF(OR(AEB30="",AEC30=""),0,IF(AEB$6=0,IF(AEB30&gt;=AEB$8,AEB$5,IF(AEB30&lt;AEC30,0,AEB$5*(AEB30-AEC30)/(AEB$8-AEC30))),IF(AEB30&lt;=AEB$8,AEB$5,IF(AEB30&gt;AEC30,0,AEB$5*(AEB30-AEC30)/(AEB$8-AEC30))))))</f>
      </c>
      <c r="AEE30" s="126">
        <f>IF(OR(AEB30="",AEC30=""),0,AEB$5)</f>
      </c>
      <c r="AEF30" s="125">
        <f>IF(AEB$6=0,RANK(AED30,AED$12:AED$42,0),RANK(AED30,AED$12:AED$42,1))</f>
      </c>
      <c r="AEG30"/>
      <c r="AEH30"/>
      <c r="AEI30" s="126">
        <f>IF((COUNTA(AEG$12:AEG$42)+COUNTA(AEH$12:AEH$42)=0),0.6*AEG$5,IF(OR(AEG30="",AEH30=""),0,IF(AEG$6=0,IF(AEG30&gt;=AEG$8,AEG$5,IF(AEG30&lt;AEH30,0,AEG$5*(AEG30-AEH30)/(AEG$8-AEH30))),IF(AEG30&lt;=AEG$8,AEG$5,IF(AEG30&gt;AEH30,0,AEG$5*(AEG30-AEH30)/(AEG$8-AEH30))))))</f>
      </c>
      <c r="AEJ30" s="126">
        <f>IF(OR(AEG30="",AEH30=""),0,AEG$5)</f>
      </c>
      <c r="AEK30" s="125">
        <f>IF(AEG$6=0,RANK(AEI30,AEI$12:AEI$42,0),RANK(AEI30,AEI$12:AEI$42,1))</f>
      </c>
      <c r="AEL30"/>
      <c r="AEM30"/>
      <c r="AEN30" s="126">
        <f>IF((COUNTA(AEL$12:AEL$42)+COUNTA(AEM$12:AEM$42)=0),0.6*AEL$5,IF(OR(AEL30="",AEM30=""),0,IF(AEL$6=0,IF(AEL30&gt;=AEL$8,AEL$5,IF(AEL30&lt;AEM30,0,AEL$5*(AEL30-AEM30)/(AEL$8-AEM30))),IF(AEL30&lt;=AEL$8,AEL$5,IF(AEL30&gt;AEM30,0,AEL$5*(AEL30-AEM30)/(AEL$8-AEM30))))))</f>
      </c>
      <c r="AEO30" s="126">
        <f>IF(OR(AEL30="",AEM30=""),0,AEL$5)</f>
      </c>
      <c r="AEP30" s="125">
        <f>IF(AEL$6=0,RANK(AEN30,AEN$12:AEN$42,0),RANK(AEN30,AEN$12:AEN$42,1))</f>
      </c>
      <c r="AEQ30"/>
      <c r="AER30"/>
      <c r="AES30" s="126">
        <f>IF((COUNTA(AEQ$12:AEQ$42)+COUNTA(AER$12:AER$42)=0),0.6*AEQ$5,IF(OR(AEQ30="",AER30=""),0,IF(AEQ$6=0,IF(AEQ30&gt;=AEQ$8,AEQ$5,IF(AEQ30&lt;AER30,0,AEQ$5*(AEQ30-AER30)/(AEQ$8-AER30))),IF(AEQ30&lt;=AEQ$8,AEQ$5,IF(AEQ30&gt;AER30,0,AEQ$5*(AEQ30-AER30)/(AEQ$8-AER30))))))</f>
      </c>
      <c r="AET30" s="126">
        <f>IF(OR(AEQ30="",AER30=""),0,AEQ$5)</f>
      </c>
      <c r="AEU30" s="125">
        <f>IF(AEQ$6=0,RANK(AES30,AES$12:AES$42,0),RANK(AES30,AES$12:AES$42,1))</f>
      </c>
      <c r="AEV30"/>
      <c r="AEW30"/>
      <c r="AEX30" s="126">
        <f>IF((COUNTA(AEV$12:AEV$42)+COUNTA(AEW$12:AEW$42)=0),0.6*AEV$5,IF(OR(AEV30="",AEW30=""),0,IF(AEV$6=0,IF(AEV30&gt;=AEV$8,AEV$5,IF(AEV30&lt;AEW30,0,AEV$5*(AEV30-AEW30)/(AEV$8-AEW30))),IF(AEV30&lt;=AEV$8,AEV$5,IF(AEV30&gt;AEW30,0,AEV$5*(AEV30-AEW30)/(AEV$8-AEW30))))))</f>
      </c>
      <c r="AEY30" s="126">
        <f>IF(OR(AEV30="",AEW30=""),0,AEV$5)</f>
      </c>
      <c r="AEZ30" s="125">
        <f>IF(AEV$6=0,RANK(AEX30,AEX$12:AEX$42,0),RANK(AEX30,AEX$12:AEX$42,1))</f>
      </c>
      <c r="AFA30"/>
      <c r="AFB30"/>
      <c r="AFC30" s="126">
        <f>IF((COUNTA(AFA$12:AFA$42)+COUNTA(AFB$12:AFB$42)=0),0.6*AFA$5,IF(OR(AFA30="",AFB30=""),0,IF(AFA$6=0,IF(AFA30&gt;=AFA$8,AFA$5,IF(AFA30&lt;AFB30,0,AFA$5*(AFA30-AFB30)/(AFA$8-AFB30))),IF(AFA30&lt;=AFA$8,AFA$5,IF(AFA30&gt;AFB30,0,AFA$5*(AFA30-AFB30)/(AFA$8-AFB30))))))</f>
      </c>
      <c r="AFD30" s="126">
        <f>IF(OR(AFA30="",AFB30=""),0,AFA$5)</f>
      </c>
      <c r="AFE30" s="125">
        <f>IF(AFA$6=0,RANK(AFC30,AFC$12:AFC$42,0),RANK(AFC30,AFC$12:AFC$42,1))</f>
      </c>
      <c r="AFF30"/>
      <c r="AFG30"/>
      <c r="AFH30" s="126">
        <f>IF((COUNTA(AFF$12:AFF$42)+COUNTA(AFG$12:AFG$42)=0),0.6*AFF$5,IF(OR(AFF30="",AFG30=""),0,IF(AFF$6=0,IF(AFF30&gt;=AFF$8,AFF$5,IF(AFF30&lt;AFG30,0,AFF$5*(AFF30-AFG30)/(AFF$8-AFG30))),IF(AFF30&lt;=AFF$8,AFF$5,IF(AFF30&gt;AFG30,0,AFF$5*(AFF30-AFG30)/(AFF$8-AFG30))))))</f>
      </c>
      <c r="AFI30" s="126">
        <f>IF(OR(AFF30="",AFG30=""),0,AFF$5)</f>
      </c>
      <c r="AFJ30" s="125">
        <f>IF(AFF$6=0,RANK(AFH30,AFH$12:AFH$42,0),RANK(AFH30,AFH$12:AFH$42,1))</f>
      </c>
      <c r="AFK30"/>
      <c r="AFL30"/>
      <c r="AFM30" s="126">
        <f>IF((COUNTA(AFK$12:AFK$42)+COUNTA(AFL$12:AFL$42)=0),0.6*AFK$5,IF(OR(AFK30="",AFL30=""),0,IF(AFK$6=0,IF(AFK30&gt;=AFK$8,AFK$5,IF(AFK30&lt;AFL30,0,AFK$5*(AFK30-AFL30)/(AFK$8-AFL30))),IF(AFK30&lt;=AFK$8,AFK$5,IF(AFK30&gt;AFL30,0,AFK$5*(AFK30-AFL30)/(AFK$8-AFL30))))))</f>
      </c>
      <c r="AFN30" s="126">
        <f>IF(OR(AFK30="",AFL30=""),0,AFK$5)</f>
      </c>
      <c r="AFO30" s="125">
        <f>IF(AFK$6=0,RANK(AFM30,AFM$12:AFM$42,0),RANK(AFM30,AFM$12:AFM$42,1))</f>
      </c>
      <c r="AFP30"/>
      <c r="AFQ30"/>
      <c r="AFR30" s="126">
        <f>IF((COUNTA(AFP$12:AFP$42)+COUNTA(AFQ$12:AFQ$42)=0),0.6*AFP$5,IF(OR(AFP30="",AFQ30=""),0,IF(AFP$6=0,IF(AFP30&gt;=AFP$8,AFP$5,IF(AFP30&lt;AFQ30,0,AFP$5*(AFP30-AFQ30)/(AFP$8-AFQ30))),IF(AFP30&lt;=AFP$8,AFP$5,IF(AFP30&gt;AFQ30,0,AFP$5*(AFP30-AFQ30)/(AFP$8-AFQ30))))))</f>
      </c>
      <c r="AFS30" s="126">
        <f>IF(OR(AFP30="",AFQ30=""),0,AFP$5)</f>
      </c>
      <c r="AFT30" s="125">
        <f>IF(AFP$6=0,RANK(AFR30,AFR$12:AFR$42,0),RANK(AFR30,AFR$12:AFR$42,1))</f>
      </c>
      <c r="AFU30"/>
      <c r="AFV30"/>
      <c r="AFW30" s="126">
        <f>IF((COUNTA(AFU$12:AFU$42)+COUNTA(AFV$12:AFV$42)=0),0.6*AFU$5,IF(OR(AFU30="",AFV30=""),0,IF(AFU$6=0,IF(AFU30&gt;=AFU$8,AFU$5,IF(AFU30&lt;AFV30,0,AFU$5*(AFU30-AFV30)/(AFU$8-AFV30))),IF(AFU30&lt;=AFU$8,AFU$5,IF(AFU30&gt;AFV30,0,AFU$5*(AFU30-AFV30)/(AFU$8-AFV30))))))</f>
      </c>
      <c r="AFX30" s="126">
        <f>IF(OR(AFU30="",AFV30=""),0,AFU$5)</f>
      </c>
      <c r="AFY30" s="125">
        <f>IF(AFU$6=0,RANK(AFW30,AFW$12:AFW$42,0),RANK(AFW30,AFW$12:AFW$42,1))</f>
      </c>
      <c r="AFZ30"/>
      <c r="AGA30"/>
      <c r="AGB30" s="126">
        <f>IF((COUNTA(AFZ$12:AFZ$42)+COUNTA(AGA$12:AGA$42)=0),0.6*AFZ$5,IF(OR(AFZ30="",AGA30=""),0,IF(AFZ$6=0,IF(AFZ30&gt;=AFZ$8,AFZ$5,IF(AFZ30&lt;AGA30,0,AFZ$5*(AFZ30-AGA30)/(AFZ$8-AGA30))),IF(AFZ30&lt;=AFZ$8,AFZ$5,IF(AFZ30&gt;AGA30,0,AFZ$5*(AFZ30-AGA30)/(AFZ$8-AGA30))))))</f>
      </c>
      <c r="AGC30" s="126">
        <f>IF(OR(AFZ30="",AGA30=""),0,AFZ$5)</f>
      </c>
      <c r="AGD30" s="125">
        <f>IF(AFZ$6=0,RANK(AGB30,AGB$12:AGB$42,0),RANK(AGB30,AGB$12:AGB$42,1))</f>
      </c>
      <c r="AGE30"/>
      <c r="AGF30"/>
      <c r="AGG30" s="126">
        <f>IF((COUNTA(AGE$12:AGE$42)+COUNTA(AGF$12:AGF$42)=0),0.6*AGE$5,IF(OR(AGE30="",AGF30=""),0,IF(AGE$6=0,IF(AGE30&gt;=AGE$8,AGE$5,IF(AGE30&lt;AGF30,0,AGE$5*(AGE30-AGF30)/(AGE$8-AGF30))),IF(AGE30&lt;=AGE$8,AGE$5,IF(AGE30&gt;AGF30,0,AGE$5*(AGE30-AGF30)/(AGE$8-AGF30))))))</f>
      </c>
      <c r="AGH30" s="126">
        <f>IF(OR(AGE30="",AGF30=""),0,AGE$5)</f>
      </c>
      <c r="AGI30" s="125">
        <f>IF(AGE$6=0,RANK(AGG30,AGG$12:AGG$42,0),RANK(AGG30,AGG$12:AGG$42,1))</f>
      </c>
      <c r="AGJ30"/>
      <c r="AGK30"/>
      <c r="AGL30" s="126">
        <f>IF((COUNTA(AGJ$12:AGJ$42)+COUNTA(AGK$12:AGK$42)=0),0.6*AGJ$5,IF(OR(AGJ30="",AGK30=""),0,IF(AGJ$6=0,IF(AGJ30&gt;=AGJ$8,AGJ$5,IF(AGJ30&lt;AGK30,0,AGJ$5*(AGJ30-AGK30)/(AGJ$8-AGK30))),IF(AGJ30&lt;=AGJ$8,AGJ$5,IF(AGJ30&gt;AGK30,0,AGJ$5*(AGJ30-AGK30)/(AGJ$8-AGK30))))))</f>
      </c>
      <c r="AGM30" s="126">
        <f>IF(OR(AGJ30="",AGK30=""),0,AGJ$5)</f>
      </c>
      <c r="AGN30" s="125">
        <f>IF(AGJ$6=0,RANK(AGL30,AGL$12:AGL$42,0),RANK(AGL30,AGL$12:AGL$42,1))</f>
      </c>
      <c r="AGO30"/>
      <c r="AGP30"/>
      <c r="AGQ30" s="126">
        <f>IF((COUNTA(AGO$12:AGO$42)+COUNTA(AGP$12:AGP$42)=0),0.6*AGO$5,IF(OR(AGO30="",AGP30=""),0,IF(AGO$6=0,IF(AGO30&gt;=AGO$8,AGO$5,IF(AGO30&lt;AGP30,0,AGO$5*(AGO30-AGP30)/(AGO$8-AGP30))),IF(AGO30&lt;=AGO$8,AGO$5,IF(AGO30&gt;AGP30,0,AGO$5*(AGO30-AGP30)/(AGO$8-AGP30))))))</f>
      </c>
      <c r="AGR30" s="126">
        <f>IF(OR(AGO30="",AGP30=""),0,AGO$5)</f>
      </c>
      <c r="AGS30" s="125">
        <f>IF(AGO$6=0,RANK(AGQ30,AGQ$12:AGQ$42,0),RANK(AGQ30,AGQ$12:AGQ$42,1))</f>
      </c>
      <c r="AGT30"/>
      <c r="AGU30"/>
      <c r="AGV30" s="126">
        <f>IF((COUNTA(AGT$12:AGT$42)+COUNTA(AGU$12:AGU$42)=0),0.6*AGT$5,IF(OR(AGT30="",AGU30=""),0,IF(AGT$6=0,IF(AGT30&gt;=AGT$8,AGT$5,IF(AGT30&lt;AGU30,0,AGT$5*(AGT30-AGU30)/(AGT$8-AGU30))),IF(AGT30&lt;=AGT$8,AGT$5,IF(AGT30&gt;AGU30,0,AGT$5*(AGT30-AGU30)/(AGT$8-AGU30))))))</f>
      </c>
      <c r="AGW30" s="126">
        <f>IF(OR(AGT30="",AGU30=""),0,AGT$5)</f>
      </c>
      <c r="AGX30" s="125">
        <f>IF(AGT$6=0,RANK(AGV30,AGV$12:AGV$42,0),RANK(AGV30,AGV$12:AGV$42,1))</f>
      </c>
      <c r="AGY30"/>
      <c r="AGZ30"/>
      <c r="AHA30" s="126">
        <f>IF((COUNTA(AGY$12:AGY$42)+COUNTA(AGZ$12:AGZ$42)=0),0.6*AGY$5,IF(OR(AGY30="",AGZ30=""),0,IF(AGY$6=0,IF(AGY30&gt;=AGY$8,AGY$5,IF(AGY30&lt;AGZ30,0,AGY$5*(AGY30-AGZ30)/(AGY$8-AGZ30))),IF(AGY30&lt;=AGY$8,AGY$5,IF(AGY30&gt;AGZ30,0,AGY$5*(AGY30-AGZ30)/(AGY$8-AGZ30))))))</f>
      </c>
      <c r="AHB30" s="126">
        <f>IF(OR(AGY30="",AGZ30=""),0,AGY$5)</f>
      </c>
      <c r="AHC30" s="125">
        <f>IF(AGY$6=0,RANK(AHA30,AHA$12:AHA$42,0),RANK(AHA30,AHA$12:AHA$42,1))</f>
      </c>
      <c r="AHD30"/>
      <c r="AHE30"/>
      <c r="AHF30" s="126">
        <f>IF((COUNTA(AHD$12:AHD$42)+COUNTA(AHE$12:AHE$42)=0),0.6*AHD$5,IF(OR(AHD30="",AHE30=""),0,IF(AHD$6=0,IF(AHD30&gt;=AHD$8,AHD$5,IF(AHD30&lt;AHE30,0,AHD$5*(AHD30-AHE30)/(AHD$8-AHE30))),IF(AHD30&lt;=AHD$8,AHD$5,IF(AHD30&gt;AHE30,0,AHD$5*(AHD30-AHE30)/(AHD$8-AHE30))))))</f>
      </c>
      <c r="AHG30" s="126">
        <f>IF(OR(AHD30="",AHE30=""),0,AHD$5)</f>
      </c>
      <c r="AHH30" s="125">
        <f>IF(AHD$6=0,RANK(AHF30,AHF$12:AHF$42,0),RANK(AHF30,AHF$12:AHF$42,1))</f>
      </c>
      <c r="AHI30"/>
      <c r="AHJ30"/>
      <c r="AHK30" s="126">
        <f>IF((COUNTA(AHI$12:AHI$42)+COUNTA(AHJ$12:AHJ$42)=0),0.6*AHI$5,IF(OR(AHI30="",AHJ30=""),0,IF(AHI$6=0,IF(AHI30&gt;=AHI$8,AHI$5,IF(AHI30&lt;AHJ30,0,AHI$5*(AHI30-AHJ30)/(AHI$8-AHJ30))),IF(AHI30&lt;=AHI$8,AHI$5,IF(AHI30&gt;AHJ30,0,AHI$5*(AHI30-AHJ30)/(AHI$8-AHJ30))))))</f>
      </c>
      <c r="AHL30" s="126">
        <f>IF(OR(AHI30="",AHJ30=""),0,AHI$5)</f>
      </c>
      <c r="AHM30" s="125">
        <f>IF(AHI$6=0,RANK(AHK30,AHK$12:AHK$42,0),RANK(AHK30,AHK$12:AHK$42,1))</f>
      </c>
      <c r="AHN30"/>
      <c r="AHO30"/>
      <c r="AHP30" s="126">
        <f>IF((COUNTA(AHN$12:AHN$42)+COUNTA(AHO$12:AHO$42)=0),0.6*AHN$5,IF(OR(AHN30="",AHO30=""),0,IF(AHN$6=0,IF(AHN30&gt;=AHN$8,AHN$5,IF(AHN30&lt;AHO30,0,AHN$5*(AHN30-AHO30)/(AHN$8-AHO30))),IF(AHN30&lt;=AHN$8,AHN$5,IF(AHN30&gt;AHO30,0,AHN$5*(AHN30-AHO30)/(AHN$8-AHO30))))))</f>
      </c>
      <c r="AHQ30" s="126">
        <f>IF(OR(AHN30="",AHO30=""),0,AHN$5)</f>
      </c>
      <c r="AHR30" s="125">
        <f>IF(AHN$6=0,RANK(AHP30,AHP$12:AHP$42,0),RANK(AHP30,AHP$12:AHP$42,1))</f>
      </c>
      <c r="AHS30"/>
      <c r="AHT30"/>
      <c r="AHU30" s="126">
        <f>IF((COUNTA(AHS$12:AHS$42)+COUNTA(AHT$12:AHT$42)=0),0.6*AHS$5,IF(OR(AHS30="",AHT30=""),0,IF(AHS$6=0,IF(AHS30&gt;=AHS$8,AHS$5,IF(AHS30&lt;AHT30,0,AHS$5*(AHS30-AHT30)/(AHS$8-AHT30))),IF(AHS30&lt;=AHS$8,AHS$5,IF(AHS30&gt;AHT30,0,AHS$5*(AHS30-AHT30)/(AHS$8-AHT30))))))</f>
      </c>
      <c r="AHV30" s="126">
        <f>IF(OR(AHS30="",AHT30=""),0,AHS$5)</f>
      </c>
      <c r="AHW30" s="125">
        <f>IF(AHS$6=0,RANK(AHU30,AHU$12:AHU$42,0),RANK(AHU30,AHU$12:AHU$42,1))</f>
      </c>
      <c r="AHX30"/>
      <c r="AHY30"/>
      <c r="AHZ30" s="126">
        <f>IF((COUNTA(AHX$12:AHX$42)+COUNTA(AHY$12:AHY$42)=0),0.6*AHX$5,IF(OR(AHX30="",AHY30=""),0,IF(AHX$6=0,IF(AHX30&gt;=AHX$8,AHX$5,IF(AHX30&lt;AHY30,0,AHX$5*(AHX30-AHY30)/(AHX$8-AHY30))),IF(AHX30&lt;=AHX$8,AHX$5,IF(AHX30&gt;AHY30,0,AHX$5*(AHX30-AHY30)/(AHX$8-AHY30))))))</f>
      </c>
      <c r="AIA30" s="126">
        <f>IF(OR(AHX30="",AHY30=""),0,AHX$5)</f>
      </c>
      <c r="AIB30" s="125">
        <f>IF(AHX$6=0,RANK(AHZ30,AHZ$12:AHZ$42,0),RANK(AHZ30,AHZ$12:AHZ$42,1))</f>
      </c>
      <c r="AIC30"/>
      <c r="AID30"/>
      <c r="AIE30" s="126">
        <f>IF((COUNTA(AIC$12:AIC$42)+COUNTA(AID$12:AID$42)=0),0.6*AIC$5,IF(OR(AIC30="",AID30=""),0,IF(AIC$6=0,IF(AIC30&gt;=AIC$8,AIC$5,IF(AIC30&lt;AID30,0,AIC$5*(AIC30-AID30)/(AIC$8-AID30))),IF(AIC30&lt;=AIC$8,AIC$5,IF(AIC30&gt;AID30,0,AIC$5*(AIC30-AID30)/(AIC$8-AID30))))))</f>
      </c>
      <c r="AIF30" s="126">
        <f>IF(OR(AIC30="",AID30=""),0,AIC$5)</f>
      </c>
      <c r="AIG30" s="125">
        <f>IF(AIC$6=0,RANK(AIE30,AIE$12:AIE$42,0),RANK(AIE30,AIE$12:AIE$42,1))</f>
      </c>
      <c r="AIH30"/>
      <c r="AII30"/>
      <c r="AIJ30" s="126">
        <f>IF((COUNTA(AIH$12:AIH$42)+COUNTA(AII$12:AII$42)=0),0.6*AIH$5,IF(OR(AIH30="",AII30=""),0,IF(AIH$6=0,IF(AIH30&gt;=AIH$8,AIH$5,IF(AIH30&lt;AII30,0,AIH$5*(AIH30-AII30)/(AIH$8-AII30))),IF(AIH30&lt;=AIH$8,AIH$5,IF(AIH30&gt;AII30,0,AIH$5*(AIH30-AII30)/(AIH$8-AII30))))))</f>
      </c>
      <c r="AIK30" s="126">
        <f>IF(OR(AIH30="",AII30=""),0,AIH$5)</f>
      </c>
      <c r="AIL30" s="125">
        <f>IF(AIH$6=0,RANK(AIJ30,AIJ$12:AIJ$42,0),RANK(AIJ30,AIJ$12:AIJ$42,1))</f>
      </c>
      <c r="AIM30"/>
      <c r="AIN30"/>
      <c r="AIO30" s="126">
        <f>IF((COUNTA(AIM$12:AIM$42)+COUNTA(AIN$12:AIN$42)=0),0.6*AIM$5,IF(OR(AIM30="",AIN30=""),0,IF(AIM$6=0,IF(AIM30&gt;=AIM$8,AIM$5,IF(AIM30&lt;AIN30,0,AIM$5*(AIM30-AIN30)/(AIM$8-AIN30))),IF(AIM30&lt;=AIM$8,AIM$5,IF(AIM30&gt;AIN30,0,AIM$5*(AIM30-AIN30)/(AIM$8-AIN30))))))</f>
      </c>
      <c r="AIP30" s="126">
        <f>IF(OR(AIM30="",AIN30=""),0,AIM$5)</f>
      </c>
      <c r="AIQ30" s="125">
        <f>IF(AIM$6=0,RANK(AIO30,AIO$12:AIO$42,0),RANK(AIO30,AIO$12:AIO$42,1))</f>
      </c>
      <c r="AIR30"/>
      <c r="AIS30"/>
      <c r="AIT30" s="126">
        <f>IF((COUNTA(AIR$12:AIR$42)+COUNTA(AIS$12:AIS$42)=0),0.6*AIR$5,IF(OR(AIR30="",AIS30=""),0,IF(AIR$6=0,IF(AIR30&gt;=AIR$8,AIR$5,IF(AIR30&lt;AIS30,0,AIR$5*(AIR30-AIS30)/(AIR$8-AIS30))),IF(AIR30&lt;=AIR$8,AIR$5,IF(AIR30&gt;AIS30,0,AIR$5*(AIR30-AIS30)/(AIR$8-AIS30))))))</f>
      </c>
      <c r="AIU30" s="126">
        <f>IF(OR(AIR30="",AIS30=""),0,AIR$5)</f>
      </c>
      <c r="AIV30" s="125">
        <f>IF(AIR$6=0,RANK(AIT30,AIT$12:AIT$42,0),RANK(AIT30,AIT$12:AIT$42,1))</f>
      </c>
      <c r="AIW30"/>
      <c r="AIX30"/>
      <c r="AIY30" s="126">
        <f>IF((COUNTA(AIW$12:AIW$42)+COUNTA(AIX$12:AIX$42)=0),0.6*AIW$5,IF(OR(AIW30="",AIX30=""),0,IF(AIW$6=0,IF(AIW30&gt;=AIW$8,AIW$5,IF(AIW30&lt;AIX30,0,AIW$5*(AIW30-AIX30)/(AIW$8-AIX30))),IF(AIW30&lt;=AIW$8,AIW$5,IF(AIW30&gt;AIX30,0,AIW$5*(AIW30-AIX30)/(AIW$8-AIX30))))))</f>
      </c>
      <c r="AIZ30" s="126">
        <f>IF(OR(AIW30="",AIX30=""),0,AIW$5)</f>
      </c>
      <c r="AJA30" s="125">
        <f>IF(AIW$6=0,RANK(AIY30,AIY$12:AIY$42,0),RANK(AIY30,AIY$12:AIY$42,1))</f>
      </c>
      <c r="AJB30"/>
      <c r="AJC30"/>
      <c r="AJD30" s="126">
        <f>IF((COUNTA(AJB$12:AJB$42)+COUNTA(AJC$12:AJC$42)=0),0.6*AJB$5,IF(OR(AJB30="",AJC30=""),0,IF(AJB$6=0,IF(AJB30&gt;=AJB$8,AJB$5,IF(AJB30&lt;AJC30,0,AJB$5*(AJB30-AJC30)/(AJB$8-AJC30))),IF(AJB30&lt;=AJB$8,AJB$5,IF(AJB30&gt;AJC30,0,AJB$5*(AJB30-AJC30)/(AJB$8-AJC30))))))</f>
      </c>
      <c r="AJE30" s="126">
        <f>IF(OR(AJB30="",AJC30=""),0,AJB$5)</f>
      </c>
      <c r="AJF30" s="125">
        <f>IF(AJB$6=0,RANK(AJD30,AJD$12:AJD$42,0),RANK(AJD30,AJD$12:AJD$42,1))</f>
      </c>
      <c r="AJG30"/>
      <c r="AJH30"/>
      <c r="AJI30" s="126">
        <f>IF((COUNTA(AJG$12:AJG$42)+COUNTA(AJH$12:AJH$42)=0),0.6*AJG$5,IF(OR(AJG30="",AJH30=""),0,IF(AJG$6=0,IF(AJG30&gt;=AJG$8,AJG$5,IF(AJG30&lt;AJH30,0,AJG$5*(AJG30-AJH30)/(AJG$8-AJH30))),IF(AJG30&lt;=AJG$8,AJG$5,IF(AJG30&gt;AJH30,0,AJG$5*(AJG30-AJH30)/(AJG$8-AJH30))))))</f>
      </c>
      <c r="AJJ30" s="126">
        <f>IF(OR(AJG30="",AJH30=""),0,AJG$5)</f>
      </c>
      <c r="AJK30" s="125">
        <f>IF(AJG$6=0,RANK(AJI30,AJI$12:AJI$42,0),RANK(AJI30,AJI$12:AJI$42,1))</f>
      </c>
      <c r="AJL30"/>
      <c r="AJM30"/>
      <c r="AJN30" s="126">
        <f>IF((COUNTA(AJL$12:AJL$42)+COUNTA(AJM$12:AJM$42)=0),0.6*AJL$5,IF(OR(AJL30="",AJM30=""),0,IF(AJL$6=0,IF(AJL30&gt;=AJL$8,AJL$5,IF(AJL30&lt;AJM30,0,AJL$5*(AJL30-AJM30)/(AJL$8-AJM30))),IF(AJL30&lt;=AJL$8,AJL$5,IF(AJL30&gt;AJM30,0,AJL$5*(AJL30-AJM30)/(AJL$8-AJM30))))))</f>
      </c>
      <c r="AJO30" s="126">
        <f>IF(OR(AJL30="",AJM30=""),0,AJL$5)</f>
      </c>
      <c r="AJP30" s="125">
        <f>IF(AJL$6=0,RANK(AJN30,AJN$12:AJN$42,0),RANK(AJN30,AJN$12:AJN$42,1))</f>
      </c>
      <c r="AJQ30"/>
      <c r="AJR30"/>
      <c r="AJS30" s="126">
        <f>IF((COUNTA(AJQ$12:AJQ$42)+COUNTA(AJR$12:AJR$42)=0),0.6*AJQ$5,IF(OR(AJQ30="",AJR30=""),0,IF(AJQ$6=0,IF(AJQ30&gt;=AJQ$8,AJQ$5,IF(AJQ30&lt;AJR30,0,AJQ$5*(AJQ30-AJR30)/(AJQ$8-AJR30))),IF(AJQ30&lt;=AJQ$8,AJQ$5,IF(AJQ30&gt;AJR30,0,AJQ$5*(AJQ30-AJR30)/(AJQ$8-AJR30))))))</f>
      </c>
      <c r="AJT30" s="126">
        <f>IF(OR(AJQ30="",AJR30=""),0,AJQ$5)</f>
      </c>
      <c r="AJU30" s="125">
        <f>IF(AJQ$6=0,RANK(AJS30,AJS$12:AJS$42,0),RANK(AJS30,AJS$12:AJS$42,1))</f>
      </c>
      <c r="AJV30"/>
      <c r="AJW30"/>
      <c r="AJX30" s="126">
        <f>IF((COUNTA(AJV$12:AJV$42)+COUNTA(AJW$12:AJW$42)=0),0.6*AJV$5,IF(OR(AJV30="",AJW30=""),0,IF(AJV$6=0,IF(AJV30&gt;=AJV$8,AJV$5,IF(AJV30&lt;AJW30,0,AJV$5*(AJV30-AJW30)/(AJV$8-AJW30))),IF(AJV30&lt;=AJV$8,AJV$5,IF(AJV30&gt;AJW30,0,AJV$5*(AJV30-AJW30)/(AJV$8-AJW30))))))</f>
      </c>
      <c r="AJY30" s="126">
        <f>IF(OR(AJV30="",AJW30=""),0,AJV$5)</f>
      </c>
      <c r="AJZ30" s="125">
        <f>IF(AJV$6=0,RANK(AJX30,AJX$12:AJX$42,0),RANK(AJX30,AJX$12:AJX$42,1))</f>
      </c>
      <c r="AKA30"/>
      <c r="AKB30"/>
      <c r="AKC30" s="126">
        <f>IF((COUNTA(AKA$12:AKA$42)+COUNTA(AKB$12:AKB$42)=0),0.6*AKA$5,IF(OR(AKA30="",AKB30=""),0,IF(AKA$6=0,IF(AKA30&gt;=AKA$8,AKA$5,IF(AKA30&lt;AKB30,0,AKA$5*(AKA30-AKB30)/(AKA$8-AKB30))),IF(AKA30&lt;=AKA$8,AKA$5,IF(AKA30&gt;AKB30,0,AKA$5*(AKA30-AKB30)/(AKA$8-AKB30))))))</f>
      </c>
      <c r="AKD30" s="126">
        <f>IF(OR(AKA30="",AKB30=""),0,AKA$5)</f>
      </c>
      <c r="AKE30" s="125">
        <f>IF(AKA$6=0,RANK(AKC30,AKC$12:AKC$42,0),RANK(AKC30,AKC$12:AKC$42,1))</f>
      </c>
      <c r="AKF30"/>
      <c r="AKG30"/>
      <c r="AKH30" s="126">
        <f>IF((COUNTA(AKF$12:AKF$42)+COUNTA(AKG$12:AKG$42)=0),0.6*AKF$5,IF(OR(AKF30="",AKG30=""),0,IF(AKF$6=0,IF(AKF30&gt;=AKF$8,AKF$5,IF(AKF30&lt;AKG30,0,AKF$5*(AKF30-AKG30)/(AKF$8-AKG30))),IF(AKF30&lt;=AKF$8,AKF$5,IF(AKF30&gt;AKG30,0,AKF$5*(AKF30-AKG30)/(AKF$8-AKG30))))))</f>
      </c>
      <c r="AKI30" s="126">
        <f>IF(OR(AKF30="",AKG30=""),0,AKF$5)</f>
      </c>
      <c r="AKJ30" s="125">
        <f>IF(AKF$6=0,RANK(AKH30,AKH$12:AKH$42,0),RANK(AKH30,AKH$12:AKH$42,1))</f>
      </c>
      <c r="AKK30"/>
      <c r="AKL30"/>
      <c r="AKM30" s="126">
        <f>IF((COUNTA(AKK$12:AKK$42)+COUNTA(AKL$12:AKL$42)=0),0.6*AKK$5,IF(OR(AKK30="",AKL30=""),0,IF(AKK$6=0,IF(AKK30&gt;=AKK$8,AKK$5,IF(AKK30&lt;AKL30,0,AKK$5*(AKK30-AKL30)/(AKK$8-AKL30))),IF(AKK30&lt;=AKK$8,AKK$5,IF(AKK30&gt;AKL30,0,AKK$5*(AKK30-AKL30)/(AKK$8-AKL30))))))</f>
      </c>
      <c r="AKN30" s="126">
        <f>IF(OR(AKK30="",AKL30=""),0,AKK$5)</f>
      </c>
      <c r="AKO30" s="125">
        <f>IF(AKK$6=0,RANK(AKM30,AKM$12:AKM$42,0),RANK(AKM30,AKM$12:AKM$42,1))</f>
      </c>
      <c r="AKP30"/>
      <c r="AKQ30"/>
      <c r="AKR30" s="126">
        <f>IF((COUNTA(AKP$12:AKP$42)+COUNTA(AKQ$12:AKQ$42)=0),0.6*AKP$5,IF(OR(AKP30="",AKQ30=""),0,IF(AKP$6=0,IF(AKP30&gt;=AKP$8,AKP$5,IF(AKP30&lt;AKQ30,0,AKP$5*(AKP30-AKQ30)/(AKP$8-AKQ30))),IF(AKP30&lt;=AKP$8,AKP$5,IF(AKP30&gt;AKQ30,0,AKP$5*(AKP30-AKQ30)/(AKP$8-AKQ30))))))</f>
      </c>
      <c r="AKS30" s="126">
        <f>IF(OR(AKP30="",AKQ30=""),0,AKP$5)</f>
      </c>
      <c r="AKT30" s="125">
        <f>IF(AKP$6=0,RANK(AKR30,AKR$12:AKR$42,0),RANK(AKR30,AKR$12:AKR$42,1))</f>
      </c>
      <c r="AKU30"/>
      <c r="AKV30"/>
      <c r="AKW30" s="126">
        <f>IF((COUNTA(AKU$12:AKU$42)+COUNTA(AKV$12:AKV$42)=0),0.6*AKU$5,IF(OR(AKU30="",AKV30=""),0,IF(AKU$6=0,IF(AKU30&gt;=AKU$8,AKU$5,IF(AKU30&lt;AKV30,0,AKU$5*(AKU30-AKV30)/(AKU$8-AKV30))),IF(AKU30&lt;=AKU$8,AKU$5,IF(AKU30&gt;AKV30,0,AKU$5*(AKU30-AKV30)/(AKU$8-AKV30))))))</f>
      </c>
      <c r="AKX30" s="126">
        <f>IF(OR(AKU30="",AKV30=""),0,AKU$5)</f>
      </c>
      <c r="AKY30" s="125">
        <f>IF(AKU$6=0,RANK(AKW30,AKW$12:AKW$42,0),RANK(AKW30,AKW$12:AKW$42,1))</f>
      </c>
      <c r="AKZ30"/>
      <c r="ALA30"/>
      <c r="ALB30" s="126">
        <f>IF((COUNTA(AKZ$12:AKZ$42)+COUNTA(ALA$12:ALA$42)=0),0.6*AKZ$5,IF(OR(AKZ30="",ALA30=""),0,IF(AKZ$6=0,IF(AKZ30&gt;=AKZ$8,AKZ$5,IF(AKZ30&lt;ALA30,0,AKZ$5*(AKZ30-ALA30)/(AKZ$8-ALA30))),IF(AKZ30&lt;=AKZ$8,AKZ$5,IF(AKZ30&gt;ALA30,0,AKZ$5*(AKZ30-ALA30)/(AKZ$8-ALA30))))))</f>
      </c>
      <c r="ALC30" s="126">
        <f>IF(OR(AKZ30="",ALA30=""),0,AKZ$5)</f>
      </c>
      <c r="ALD30" s="125">
        <f>IF(AKZ$6=0,RANK(ALB30,ALB$12:ALB$42,0),RANK(ALB30,ALB$12:ALB$42,1))</f>
      </c>
      <c r="ALE30"/>
      <c r="ALF30"/>
      <c r="ALG30" s="126">
        <f>IF((COUNTA(ALE$12:ALE$42)+COUNTA(ALF$12:ALF$42)=0),0.6*ALE$5,IF(OR(ALE30="",ALF30=""),0,IF(ALE$6=0,IF(ALE30&gt;=ALE$8,ALE$5,IF(ALE30&lt;ALF30,0,ALE$5*(ALE30-ALF30)/(ALE$8-ALF30))),IF(ALE30&lt;=ALE$8,ALE$5,IF(ALE30&gt;ALF30,0,ALE$5*(ALE30-ALF30)/(ALE$8-ALF30))))))</f>
      </c>
      <c r="ALH30" s="126">
        <f>IF(OR(ALE30="",ALF30=""),0,ALE$5)</f>
      </c>
      <c r="ALI30" s="125">
        <f>IF(ALE$6=0,RANK(ALG30,ALG$12:ALG$42,0),RANK(ALG30,ALG$12:ALG$42,1))</f>
      </c>
      <c r="ALJ30"/>
      <c r="ALK30"/>
      <c r="ALL30" s="126">
        <f>IF((COUNTA(ALJ$12:ALJ$42)+COUNTA(ALK$12:ALK$42)=0),0.6*ALJ$5,IF(OR(ALJ30="",ALK30=""),0,IF(ALJ$6=0,IF(ALJ30&gt;=ALJ$8,ALJ$5,IF(ALJ30&lt;ALK30,0,ALJ$5*(ALJ30-ALK30)/(ALJ$8-ALK30))),IF(ALJ30&lt;=ALJ$8,ALJ$5,IF(ALJ30&gt;ALK30,0,ALJ$5*(ALJ30-ALK30)/(ALJ$8-ALK30))))))</f>
      </c>
      <c r="ALM30" s="126">
        <f>IF(OR(ALJ30="",ALK30=""),0,ALJ$5)</f>
      </c>
      <c r="ALN30" s="125">
        <f>IF(ALJ$6=0,RANK(ALL30,ALL$12:ALL$42,0),RANK(ALL30,ALL$12:ALL$42,1))</f>
      </c>
      <c r="ALO30"/>
      <c r="ALP30"/>
      <c r="ALQ30" s="126">
        <f>IF((COUNTA(ALO$12:ALO$42)+COUNTA(ALP$12:ALP$42)=0),0.6*ALO$5,IF(OR(ALO30="",ALP30=""),0,IF(ALO$6=0,IF(ALO30&gt;=ALO$8,ALO$5,IF(ALO30&lt;ALP30,0,ALO$5*(ALO30-ALP30)/(ALO$8-ALP30))),IF(ALO30&lt;=ALO$8,ALO$5,IF(ALO30&gt;ALP30,0,ALO$5*(ALO30-ALP30)/(ALO$8-ALP30))))))</f>
      </c>
      <c r="ALR30" s="126">
        <f>IF(OR(ALO30="",ALP30=""),0,ALO$5)</f>
      </c>
      <c r="ALS30" s="125">
        <f>IF(ALO$6=0,RANK(ALQ30,ALQ$12:ALQ$42,0),RANK(ALQ30,ALQ$12:ALQ$42,1))</f>
      </c>
      <c r="ALT30"/>
      <c r="ALU30"/>
      <c r="ALV30" s="126">
        <f>IF((COUNTA(ALT$12:ALT$42)+COUNTA(ALU$12:ALU$42)=0),0.6*ALT$5,IF(OR(ALT30="",ALU30=""),0,IF(ALT$6=0,IF(ALT30&gt;=ALT$8,ALT$5,IF(ALT30&lt;ALU30,0,ALT$5*(ALT30-ALU30)/(ALT$8-ALU30))),IF(ALT30&lt;=ALT$8,ALT$5,IF(ALT30&gt;ALU30,0,ALT$5*(ALT30-ALU30)/(ALT$8-ALU30))))))</f>
      </c>
      <c r="ALW30" s="126">
        <f>IF(OR(ALT30="",ALU30=""),0,ALT$5)</f>
      </c>
      <c r="ALX30" s="125">
        <f>IF(ALT$6=0,RANK(ALV30,ALV$12:ALV$42,0),RANK(ALV30,ALV$12:ALV$42,1))</f>
      </c>
      <c r="ALY30"/>
      <c r="ALZ30"/>
      <c r="AMA30" s="126">
        <f>IF((COUNTA(ALY$12:ALY$42)+COUNTA(ALZ$12:ALZ$42)=0),0.6*ALY$5,IF(OR(ALY30="",ALZ30=""),0,IF(ALY$6=0,IF(ALY30&gt;=ALY$8,ALY$5,IF(ALY30&lt;ALZ30,0,ALY$5*(ALY30-ALZ30)/(ALY$8-ALZ30))),IF(ALY30&lt;=ALY$8,ALY$5,IF(ALY30&gt;ALZ30,0,ALY$5*(ALY30-ALZ30)/(ALY$8-ALZ30))))))</f>
      </c>
      <c r="AMB30" s="126">
        <f>IF(OR(ALY30="",ALZ30=""),0,ALY$5)</f>
      </c>
      <c r="AMC30" s="125">
        <f>IF(ALY$6=0,RANK(AMA30,AMA$12:AMA$42,0),RANK(AMA30,AMA$12:AMA$42,1))</f>
      </c>
      <c r="AMD30"/>
      <c r="AME30"/>
      <c r="AMF30" s="126">
        <f>IF((COUNTA(AMD$12:AMD$42)+COUNTA(AME$12:AME$42)=0),0.6*AMD$5,IF(OR(AMD30="",AME30=""),0,IF(AMD$6=0,IF(AMD30&gt;=AMD$8,AMD$5,IF(AMD30&lt;AME30,0,AMD$5*(AMD30-AME30)/(AMD$8-AME30))),IF(AMD30&lt;=AMD$8,AMD$5,IF(AMD30&gt;AME30,0,AMD$5*(AMD30-AME30)/(AMD$8-AME30))))))</f>
      </c>
      <c r="AMG30" s="126">
        <f>IF(OR(AMD30="",AME30=""),0,AMD$5)</f>
      </c>
      <c r="AMH30" s="125">
        <f>IF(AMD$6=0,RANK(AMF30,AMF$12:AMF$42,0),RANK(AMF30,AMF$12:AMF$42,1))</f>
      </c>
      <c r="AMI30"/>
      <c r="AMJ30"/>
      <c r="AMK30" s="126">
        <f>IF((COUNTA(AMI$12:AMI$42)+COUNTA(AMJ$12:AMJ$42)=0),0.6*AMI$5,IF(OR(AMI30="",AMJ30=""),0,IF(AMI$6=0,IF(AMI30&gt;=AMI$8,AMI$5,IF(AMI30&lt;AMJ30,0,AMI$5*(AMI30-AMJ30)/(AMI$8-AMJ30))),IF(AMI30&lt;=AMI$8,AMI$5,IF(AMI30&gt;AMJ30,0,AMI$5*(AMI30-AMJ30)/(AMI$8-AMJ30))))))</f>
      </c>
      <c r="AML30" s="126">
        <f>IF(OR(AMI30="",AMJ30=""),0,AMI$5)</f>
      </c>
      <c r="AMM30" s="125">
        <f>IF(AMI$6=0,RANK(AMK30,AMK$12:AMK$42,0),RANK(AMK30,AMK$12:AMK$42,1))</f>
      </c>
      <c r="AMN30"/>
      <c r="AMO30"/>
      <c r="AMP30" s="126">
        <f>IF((COUNTA(AMN$12:AMN$42)+COUNTA(AMO$12:AMO$42)=0),0.6*AMN$5,IF(OR(AMN30="",AMO30=""),0,IF(AMN$6=0,IF(AMN30&gt;=AMN$8,AMN$5,IF(AMN30&lt;AMO30,0,AMN$5*(AMN30-AMO30)/(AMN$8-AMO30))),IF(AMN30&lt;=AMN$8,AMN$5,IF(AMN30&gt;AMO30,0,AMN$5*(AMN30-AMO30)/(AMN$8-AMO30))))))</f>
      </c>
      <c r="AMQ30" s="126">
        <f>IF(OR(AMN30="",AMO30=""),0,AMN$5)</f>
      </c>
      <c r="AMR30" s="125">
        <f>IF(AMN$6=0,RANK(AMP30,AMP$12:AMP$42,0),RANK(AMP30,AMP$12:AMP$42,1))</f>
      </c>
      <c r="AMS30"/>
      <c r="AMT30"/>
      <c r="AMU30" s="126">
        <f>IF((COUNTA(AMS$12:AMS$42)+COUNTA(AMT$12:AMT$42)=0),0.6*AMS$5,IF(OR(AMS30="",AMT30=""),0,IF(AMS$6=0,IF(AMS30&gt;=AMS$8,AMS$5,IF(AMS30&lt;AMT30,0,AMS$5*(AMS30-AMT30)/(AMS$8-AMT30))),IF(AMS30&lt;=AMS$8,AMS$5,IF(AMS30&gt;AMT30,0,AMS$5*(AMS30-AMT30)/(AMS$8-AMT30))))))</f>
      </c>
      <c r="AMV30" s="126">
        <f>IF(OR(AMS30="",AMT30=""),0,AMS$5)</f>
      </c>
      <c r="AMW30" s="125">
        <f>IF(AMS$6=0,RANK(AMU30,AMU$12:AMU$42,0),RANK(AMU30,AMU$12:AMU$42,1))</f>
      </c>
      <c r="AMX30"/>
      <c r="AMY30"/>
      <c r="AMZ30" s="126">
        <f>IF((COUNTA(AMX$12:AMX$42)+COUNTA(AMY$12:AMY$42)=0),0.6*AMX$5,IF(OR(AMX30="",AMY30=""),0,IF(AMX$6=0,IF(AMX30&gt;=AMX$8,AMX$5,IF(AMX30&lt;AMY30,0,AMX$5*(AMX30-AMY30)/(AMX$8-AMY30))),IF(AMX30&lt;=AMX$8,AMX$5,IF(AMX30&gt;AMY30,0,AMX$5*(AMX30-AMY30)/(AMX$8-AMY30))))))</f>
      </c>
      <c r="ANA30" s="126">
        <f>IF(OR(AMX30="",AMY30=""),0,AMX$5)</f>
      </c>
      <c r="ANB30" s="125">
        <f>IF(AMX$6=0,RANK(AMZ30,AMZ$12:AMZ$42,0),RANK(AMZ30,AMZ$12:AMZ$42,1))</f>
      </c>
      <c r="ANC30"/>
      <c r="AND30"/>
      <c r="ANE30" s="126">
        <f>IF((COUNTA(ANC$12:ANC$42)+COUNTA(AND$12:AND$42)=0),0.6*ANC$5,IF(OR(ANC30="",AND30=""),0,IF(ANC$6=0,IF(ANC30&gt;=ANC$8,ANC$5,IF(ANC30&lt;AND30,0,ANC$5*(ANC30-AND30)/(ANC$8-AND30))),IF(ANC30&lt;=ANC$8,ANC$5,IF(ANC30&gt;AND30,0,ANC$5*(ANC30-AND30)/(ANC$8-AND30))))))</f>
      </c>
      <c r="ANF30" s="126">
        <f>IF(OR(ANC30="",AND30=""),0,ANC$5)</f>
      </c>
      <c r="ANG30" s="125">
        <f>IF(ANC$6=0,RANK(ANE30,ANE$12:ANE$42,0),RANK(ANE30,ANE$12:ANE$42,1))</f>
      </c>
      <c r="ANH30"/>
      <c r="ANI30"/>
      <c r="ANJ30" s="126">
        <f>IF((COUNTA(ANH$12:ANH$42)+COUNTA(ANI$12:ANI$42)=0),0.6*ANH$5,IF(OR(ANH30="",ANI30=""),0,IF(ANH$6=0,IF(ANH30&gt;=ANH$8,ANH$5,IF(ANH30&lt;ANI30,0,ANH$5*(ANH30-ANI30)/(ANH$8-ANI30))),IF(ANH30&lt;=ANH$8,ANH$5,IF(ANH30&gt;ANI30,0,ANH$5*(ANH30-ANI30)/(ANH$8-ANI30))))))</f>
      </c>
      <c r="ANK30" s="126">
        <f>IF(OR(ANH30="",ANI30=""),0,ANH$5)</f>
      </c>
      <c r="ANL30" s="125">
        <f>IF(ANH$6=0,RANK(ANJ30,ANJ$12:ANJ$42,0),RANK(ANJ30,ANJ$12:ANJ$42,1))</f>
      </c>
      <c r="ANM30"/>
      <c r="ANN30"/>
      <c r="ANO30" s="126">
        <f>IF((COUNTA(ANM$12:ANM$42)+COUNTA(ANN$12:ANN$42)=0),0.6*ANM$5,IF(OR(ANM30="",ANN30=""),0,IF(ANM$6=0,IF(ANM30&gt;=ANM$8,ANM$5,IF(ANM30&lt;ANN30,0,ANM$5*(ANM30-ANN30)/(ANM$8-ANN30))),IF(ANM30&lt;=ANM$8,ANM$5,IF(ANM30&gt;ANN30,0,ANM$5*(ANM30-ANN30)/(ANM$8-ANN30))))))</f>
      </c>
      <c r="ANP30" s="126">
        <f>IF(OR(ANM30="",ANN30=""),0,ANM$5)</f>
      </c>
      <c r="ANQ30" s="125">
        <f>IF(ANM$6=0,RANK(ANO30,ANO$12:ANO$42,0),RANK(ANO30,ANO$12:ANO$42,1))</f>
      </c>
      <c r="ANR30"/>
      <c r="ANS30"/>
      <c r="ANT30" s="126">
        <f>IF((COUNTA(ANR$12:ANR$42)+COUNTA(ANS$12:ANS$42)=0),0.6*ANR$5,IF(OR(ANR30="",ANS30=""),0,IF(ANR$6=0,IF(ANR30&gt;=ANR$8,ANR$5,IF(ANR30&lt;ANS30,0,ANR$5*(ANR30-ANS30)/(ANR$8-ANS30))),IF(ANR30&lt;=ANR$8,ANR$5,IF(ANR30&gt;ANS30,0,ANR$5*(ANR30-ANS30)/(ANR$8-ANS30))))))</f>
      </c>
      <c r="ANU30" s="126">
        <f>IF(OR(ANR30="",ANS30=""),0,ANR$5)</f>
      </c>
      <c r="ANV30" s="125">
        <f>IF(ANR$6=0,RANK(ANT30,ANT$12:ANT$42,0),RANK(ANT30,ANT$12:ANT$42,1))</f>
      </c>
      <c r="ANW30"/>
      <c r="ANX30"/>
      <c r="ANY30" s="126">
        <f>IF((COUNTA(ANW$12:ANW$42)+COUNTA(ANX$12:ANX$42)=0),0.6*ANW$5,IF(OR(ANW30="",ANX30=""),0,IF(ANW$6=0,IF(ANW30&gt;=ANW$8,ANW$5,IF(ANW30&lt;ANX30,0,ANW$5*(ANW30-ANX30)/(ANW$8-ANX30))),IF(ANW30&lt;=ANW$8,ANW$5,IF(ANW30&gt;ANX30,0,ANW$5*(ANW30-ANX30)/(ANW$8-ANX30))))))</f>
      </c>
      <c r="ANZ30" s="126">
        <f>IF(OR(ANW30="",ANX30=""),0,ANW$5)</f>
      </c>
      <c r="AOA30" s="125">
        <f>IF(ANW$6=0,RANK(ANY30,ANY$12:ANY$42,0),RANK(ANY30,ANY$12:ANY$42,1))</f>
      </c>
      <c r="AOB30"/>
      <c r="AOC30"/>
      <c r="AOD30" s="126">
        <f>IF((COUNTA(AOB$12:AOB$42)+COUNTA(AOC$12:AOC$42)=0),0.6*AOB$5,IF(OR(AOB30="",AOC30=""),0,IF(AOB$6=0,IF(AOB30&gt;=AOB$8,AOB$5,IF(AOB30&lt;AOC30,0,AOB$5*(AOB30-AOC30)/(AOB$8-AOC30))),IF(AOB30&lt;=AOB$8,AOB$5,IF(AOB30&gt;AOC30,0,AOB$5*(AOB30-AOC30)/(AOB$8-AOC30))))))</f>
      </c>
      <c r="AOE30" s="126">
        <f>IF(OR(AOB30="",AOC30=""),0,AOB$5)</f>
      </c>
      <c r="AOF30" s="125">
        <f>IF(AOB$6=0,RANK(AOD30,AOD$12:AOD$42,0),RANK(AOD30,AOD$12:AOD$42,1))</f>
      </c>
      <c r="AOG30"/>
      <c r="AOH30"/>
      <c r="AOI30" s="126">
        <f>IF((COUNTA(AOG$12:AOG$42)+COUNTA(AOH$12:AOH$42)=0),0.6*AOG$5,IF(OR(AOG30="",AOH30=""),0,IF(AOG$6=0,IF(AOG30&gt;=AOG$8,AOG$5,IF(AOG30&lt;AOH30,0,AOG$5*(AOG30-AOH30)/(AOG$8-AOH30))),IF(AOG30&lt;=AOG$8,AOG$5,IF(AOG30&gt;AOH30,0,AOG$5*(AOG30-AOH30)/(AOG$8-AOH30))))))</f>
      </c>
      <c r="AOJ30" s="126">
        <f>IF(OR(AOG30="",AOH30=""),0,AOG$5)</f>
      </c>
      <c r="AOK30" s="125">
        <f>IF(AOG$6=0,RANK(AOI30,AOI$12:AOI$42,0),RANK(AOI30,AOI$12:AOI$42,1))</f>
      </c>
      <c r="AOL30"/>
      <c r="AOM30"/>
      <c r="AON30" s="126">
        <f>IF((COUNTA(AOL$12:AOL$42)+COUNTA(AOM$12:AOM$42)=0),0.6*AOL$5,IF(OR(AOL30="",AOM30=""),0,IF(AOL$6=0,IF(AOL30&gt;=AOL$8,AOL$5,IF(AOL30&lt;AOM30,0,AOL$5*(AOL30-AOM30)/(AOL$8-AOM30))),IF(AOL30&lt;=AOL$8,AOL$5,IF(AOL30&gt;AOM30,0,AOL$5*(AOL30-AOM30)/(AOL$8-AOM30))))))</f>
      </c>
      <c r="AOO30" s="126">
        <f>IF(OR(AOL30="",AOM30=""),0,AOL$5)</f>
      </c>
      <c r="AOP30" s="125">
        <f>IF(AOL$6=0,RANK(AON30,AON$12:AON$42,0),RANK(AON30,AON$12:AON$42,1))</f>
      </c>
      <c r="AOQ30"/>
      <c r="AOR30"/>
      <c r="AOS30" s="126">
        <f>IF((COUNTA(AOQ$12:AOQ$42)+COUNTA(AOR$12:AOR$42)=0),0.6*AOQ$5,IF(OR(AOQ30="",AOR30=""),0,IF(AOQ$6=0,IF(AOQ30&gt;=AOQ$8,AOQ$5,IF(AOQ30&lt;AOR30,0,AOQ$5*(AOQ30-AOR30)/(AOQ$8-AOR30))),IF(AOQ30&lt;=AOQ$8,AOQ$5,IF(AOQ30&gt;AOR30,0,AOQ$5*(AOQ30-AOR30)/(AOQ$8-AOR30))))))</f>
      </c>
      <c r="AOT30" s="126">
        <f>IF(OR(AOQ30="",AOR30=""),0,AOQ$5)</f>
      </c>
      <c r="AOU30" s="125">
        <f>IF(AOQ$6=0,RANK(AOS30,AOS$12:AOS$42,0),RANK(AOS30,AOS$12:AOS$42,1))</f>
      </c>
      <c r="AOV30"/>
      <c r="AOW30"/>
      <c r="AOX30" s="126">
        <f>IF((COUNTA(AOV$12:AOV$42)+COUNTA(AOW$12:AOW$42)=0),0.6*AOV$5,IF(OR(AOV30="",AOW30=""),0,IF(AOV$6=0,IF(AOV30&gt;=AOV$8,AOV$5,IF(AOV30&lt;AOW30,0,AOV$5*(AOV30-AOW30)/(AOV$8-AOW30))),IF(AOV30&lt;=AOV$8,AOV$5,IF(AOV30&gt;AOW30,0,AOV$5*(AOV30-AOW30)/(AOV$8-AOW30))))))</f>
      </c>
      <c r="AOY30" s="126">
        <f>IF(OR(AOV30="",AOW30=""),0,AOV$5)</f>
      </c>
      <c r="AOZ30" s="125">
        <f>IF(AOV$6=0,RANK(AOX30,AOX$12:AOX$42,0),RANK(AOX30,AOX$12:AOX$42,1))</f>
      </c>
      <c r="APA30"/>
      <c r="APB30"/>
      <c r="APC30" s="126">
        <f>IF((COUNTA(APA$12:APA$42)+COUNTA(APB$12:APB$42)=0),0.6*APA$5,IF(OR(APA30="",APB30=""),0,IF(APA$6=0,IF(APA30&gt;=APA$8,APA$5,IF(APA30&lt;APB30,0,APA$5*(APA30-APB30)/(APA$8-APB30))),IF(APA30&lt;=APA$8,APA$5,IF(APA30&gt;APB30,0,APA$5*(APA30-APB30)/(APA$8-APB30))))))</f>
      </c>
      <c r="APD30" s="126">
        <f>IF(OR(APA30="",APB30=""),0,APA$5)</f>
      </c>
      <c r="APE30" s="125">
        <f>IF(APA$6=0,RANK(APC30,APC$12:APC$42,0),RANK(APC30,APC$12:APC$42,1))</f>
      </c>
      <c r="APF30"/>
      <c r="APG30"/>
      <c r="APH30" s="126">
        <f>IF((COUNTA(APF$12:APF$42)+COUNTA(APG$12:APG$42)=0),0.6*APF$5,IF(OR(APF30="",APG30=""),0,IF(APF$6=0,IF(APF30&gt;=APF$8,APF$5,IF(APF30&lt;APG30,0,APF$5*(APF30-APG30)/(APF$8-APG30))),IF(APF30&lt;=APF$8,APF$5,IF(APF30&gt;APG30,0,APF$5*(APF30-APG30)/(APF$8-APG30))))))</f>
      </c>
      <c r="API30" s="126">
        <f>IF(OR(APF30="",APG30=""),0,APF$5)</f>
      </c>
      <c r="APJ30" s="125">
        <f>IF(APF$6=0,RANK(APH30,APH$12:APH$42,0),RANK(APH30,APH$12:APH$42,1))</f>
      </c>
      <c r="APK30"/>
      <c r="APL30"/>
      <c r="APM30" s="126">
        <f>IF((COUNTA(APK$12:APK$42)+COUNTA(APL$12:APL$42)=0),0.6*APK$5,IF(OR(APK30="",APL30=""),0,IF(APK$6=0,IF(APK30&gt;=APK$8,APK$5,IF(APK30&lt;APL30,0,APK$5*(APK30-APL30)/(APK$8-APL30))),IF(APK30&lt;=APK$8,APK$5,IF(APK30&gt;APL30,0,APK$5*(APK30-APL30)/(APK$8-APL30))))))</f>
      </c>
      <c r="APN30" s="126">
        <f>IF(OR(APK30="",APL30=""),0,APK$5)</f>
      </c>
      <c r="APO30" s="125">
        <f>IF(APK$6=0,RANK(APM30,APM$12:APM$42,0),RANK(APM30,APM$12:APM$42,1))</f>
      </c>
      <c r="APP30"/>
      <c r="APQ30"/>
      <c r="APR30" s="126">
        <f>IF((COUNTA(APP$12:APP$42)+COUNTA(APQ$12:APQ$42)=0),0.6*APP$5,IF(OR(APP30="",APQ30=""),0,IF(APP$6=0,IF(APP30&gt;=APP$8,APP$5,IF(APP30&lt;APQ30,0,APP$5*(APP30-APQ30)/(APP$8-APQ30))),IF(APP30&lt;=APP$8,APP$5,IF(APP30&gt;APQ30,0,APP$5*(APP30-APQ30)/(APP$8-APQ30))))))</f>
      </c>
      <c r="APS30" s="126">
        <f>IF(OR(APP30="",APQ30=""),0,APP$5)</f>
      </c>
      <c r="APT30" s="125">
        <f>IF(APP$6=0,RANK(APR30,APR$12:APR$42,0),RANK(APR30,APR$12:APR$42,1))</f>
      </c>
      <c r="APU30"/>
      <c r="APV30"/>
      <c r="APW30" s="126">
        <f>IF((COUNTA(APU$12:APU$42)+COUNTA(APV$12:APV$42)=0),0.6*APU$5,IF(OR(APU30="",APV30=""),0,IF(APU$6=0,IF(APU30&gt;=APU$8,APU$5,IF(APU30&lt;APV30,0,APU$5*(APU30-APV30)/(APU$8-APV30))),IF(APU30&lt;=APU$8,APU$5,IF(APU30&gt;APV30,0,APU$5*(APU30-APV30)/(APU$8-APV30))))))</f>
      </c>
      <c r="APX30" s="126">
        <f>IF(OR(APU30="",APV30=""),0,APU$5)</f>
      </c>
      <c r="APY30" s="125">
        <f>IF(APU$6=0,RANK(APW30,APW$12:APW$42,0),RANK(APW30,APW$12:APW$42,1))</f>
      </c>
      <c r="APZ30"/>
      <c r="AQA30"/>
      <c r="AQB30" s="126">
        <f>IF((COUNTA(APZ$12:APZ$42)+COUNTA(AQA$12:AQA$42)=0),0.6*APZ$5,IF(OR(APZ30="",AQA30=""),0,IF(APZ$6=0,IF(APZ30&gt;=APZ$8,APZ$5,IF(APZ30&lt;AQA30,0,APZ$5*(APZ30-AQA30)/(APZ$8-AQA30))),IF(APZ30&lt;=APZ$8,APZ$5,IF(APZ30&gt;AQA30,0,APZ$5*(APZ30-AQA30)/(APZ$8-AQA30))))))</f>
      </c>
      <c r="AQC30" s="126">
        <f>IF(OR(APZ30="",AQA30=""),0,APZ$5)</f>
      </c>
      <c r="AQD30" s="125">
        <f>IF(APZ$6=0,RANK(AQB30,AQB$12:AQB$42,0),RANK(AQB30,AQB$12:AQB$42,1))</f>
      </c>
      <c r="AQE30"/>
      <c r="AQF30"/>
      <c r="AQG30" s="126">
        <f>IF((COUNTA(AQE$12:AQE$42)+COUNTA(AQF$12:AQF$42)=0),0.6*AQE$5,IF(OR(AQE30="",AQF30=""),0,IF(AQE$6=0,IF(AQE30&gt;=AQE$8,AQE$5,IF(AQE30&lt;AQF30,0,AQE$5*(AQE30-AQF30)/(AQE$8-AQF30))),IF(AQE30&lt;=AQE$8,AQE$5,IF(AQE30&gt;AQF30,0,AQE$5*(AQE30-AQF30)/(AQE$8-AQF30))))))</f>
      </c>
      <c r="AQH30" s="126">
        <f>IF(OR(AQE30="",AQF30=""),0,AQE$5)</f>
      </c>
      <c r="AQI30" s="125">
        <f>IF(AQE$6=0,RANK(AQG30,AQG$12:AQG$42,0),RANK(AQG30,AQG$12:AQG$42,1))</f>
      </c>
      <c r="AQJ30"/>
      <c r="AQK30"/>
      <c r="AQL30" s="126">
        <f>IF((COUNTA(AQJ$12:AQJ$42)+COUNTA(AQK$12:AQK$42)=0),0.6*AQJ$5,IF(OR(AQJ30="",AQK30=""),0,IF(AQJ$6=0,IF(AQJ30&gt;=AQJ$8,AQJ$5,IF(AQJ30&lt;AQK30,0,AQJ$5*(AQJ30-AQK30)/(AQJ$8-AQK30))),IF(AQJ30&lt;=AQJ$8,AQJ$5,IF(AQJ30&gt;AQK30,0,AQJ$5*(AQJ30-AQK30)/(AQJ$8-AQK30))))))</f>
      </c>
      <c r="AQM30" s="126">
        <f>IF(OR(AQJ30="",AQK30=""),0,AQJ$5)</f>
      </c>
      <c r="AQN30" s="125">
        <f>IF(AQJ$6=0,RANK(AQL30,AQL$12:AQL$42,0),RANK(AQL30,AQL$12:AQL$42,1))</f>
      </c>
      <c r="AQO30"/>
      <c r="AQP30"/>
      <c r="AQQ30" s="126">
        <f>IF((COUNTA(AQO$12:AQO$42)+COUNTA(AQP$12:AQP$42)=0),0.6*AQO$5,IF(OR(AQO30="",AQP30=""),0,IF(AQO$6=0,IF(AQO30&gt;=AQO$8,AQO$5,IF(AQO30&lt;AQP30,0,AQO$5*(AQO30-AQP30)/(AQO$8-AQP30))),IF(AQO30&lt;=AQO$8,AQO$5,IF(AQO30&gt;AQP30,0,AQO$5*(AQO30-AQP30)/(AQO$8-AQP30))))))</f>
      </c>
      <c r="AQR30" s="126">
        <f>IF(OR(AQO30="",AQP30=""),0,AQO$5)</f>
      </c>
      <c r="AQS30" s="125">
        <f>IF(AQO$6=0,RANK(AQQ30,AQQ$12:AQQ$42,0),RANK(AQQ30,AQQ$12:AQQ$42,1))</f>
      </c>
      <c r="AQT30"/>
      <c r="AQU30"/>
      <c r="AQV30" s="126">
        <f>IF((COUNTA(AQT$12:AQT$42)+COUNTA(AQU$12:AQU$42)=0),0.6*AQT$5,IF(OR(AQT30="",AQU30=""),0,IF(AQT$6=0,IF(AQT30&gt;=AQT$8,AQT$5,IF(AQT30&lt;AQU30,0,AQT$5*(AQT30-AQU30)/(AQT$8-AQU30))),IF(AQT30&lt;=AQT$8,AQT$5,IF(AQT30&gt;AQU30,0,AQT$5*(AQT30-AQU30)/(AQT$8-AQU30))))))</f>
      </c>
      <c r="AQW30" s="126">
        <f>IF(OR(AQT30="",AQU30=""),0,AQT$5)</f>
      </c>
      <c r="AQX30" s="125">
        <f>IF(AQT$6=0,RANK(AQV30,AQV$12:AQV$42,0),RANK(AQV30,AQV$12:AQV$42,1))</f>
      </c>
      <c r="AQY30"/>
      <c r="AQZ30"/>
      <c r="ARA30" s="126">
        <f>IF((COUNTA(AQY$12:AQY$42)+COUNTA(AQZ$12:AQZ$42)=0),0.6*AQY$5,IF(OR(AQY30="",AQZ30=""),0,IF(AQY$6=0,IF(AQY30&gt;=AQY$8,AQY$5,IF(AQY30&lt;AQZ30,0,AQY$5*(AQY30-AQZ30)/(AQY$8-AQZ30))),IF(AQY30&lt;=AQY$8,AQY$5,IF(AQY30&gt;AQZ30,0,AQY$5*(AQY30-AQZ30)/(AQY$8-AQZ30))))))</f>
      </c>
      <c r="ARB30" s="126">
        <f>IF(OR(AQY30="",AQZ30=""),0,AQY$5)</f>
      </c>
      <c r="ARC30" s="125">
        <f>IF(AQY$6=0,RANK(ARA30,ARA$12:ARA$42,0),RANK(ARA30,ARA$12:ARA$42,1))</f>
      </c>
      <c r="ARD30"/>
      <c r="ARE30"/>
      <c r="ARF30" s="126">
        <f>IF((COUNTA(ARD$12:ARD$42)+COUNTA(ARE$12:ARE$42)=0),0.6*ARD$5,IF(OR(ARD30="",ARE30=""),0,IF(ARD$6=0,IF(ARD30&gt;=ARD$8,ARD$5,IF(ARD30&lt;ARE30,0,ARD$5*(ARD30-ARE30)/(ARD$8-ARE30))),IF(ARD30&lt;=ARD$8,ARD$5,IF(ARD30&gt;ARE30,0,ARD$5*(ARD30-ARE30)/(ARD$8-ARE30))))))</f>
      </c>
      <c r="ARG30" s="126">
        <f>IF(OR(ARD30="",ARE30=""),0,ARD$5)</f>
      </c>
      <c r="ARH30" s="125">
        <f>IF(ARD$6=0,RANK(ARF30,ARF$12:ARF$42,0),RANK(ARF30,ARF$12:ARF$42,1))</f>
      </c>
      <c r="ARI30"/>
      <c r="ARJ30"/>
      <c r="ARK30" s="126">
        <f>IF((COUNTA(ARI$12:ARI$42)+COUNTA(ARJ$12:ARJ$42)=0),0.6*ARI$5,IF(OR(ARI30="",ARJ30=""),0,IF(ARI$6=0,IF(ARI30&gt;=ARI$8,ARI$5,IF(ARI30&lt;ARJ30,0,ARI$5*(ARI30-ARJ30)/(ARI$8-ARJ30))),IF(ARI30&lt;=ARI$8,ARI$5,IF(ARI30&gt;ARJ30,0,ARI$5*(ARI30-ARJ30)/(ARI$8-ARJ30))))))</f>
      </c>
      <c r="ARL30" s="126">
        <f>IF(OR(ARI30="",ARJ30=""),0,ARI$5)</f>
      </c>
      <c r="ARM30" s="125">
        <f>IF(ARI$6=0,RANK(ARK30,ARK$12:ARK$42,0),RANK(ARK30,ARK$12:ARK$42,1))</f>
      </c>
      <c r="ARN30"/>
      <c r="ARO30"/>
      <c r="ARP30" s="126">
        <f>IF((COUNTA(ARN$12:ARN$42)+COUNTA(ARO$12:ARO$42)=0),0.6*ARN$5,IF(OR(ARN30="",ARO30=""),0,IF(ARN$6=0,IF(ARN30&gt;=ARN$8,ARN$5,IF(ARN30&lt;ARO30,0,ARN$5*(ARN30-ARO30)/(ARN$8-ARO30))),IF(ARN30&lt;=ARN$8,ARN$5,IF(ARN30&gt;ARO30,0,ARN$5*(ARN30-ARO30)/(ARN$8-ARO30))))))</f>
      </c>
      <c r="ARQ30" s="126">
        <f>IF(OR(ARN30="",ARO30=""),0,ARN$5)</f>
      </c>
      <c r="ARR30" s="125">
        <f>IF(ARN$6=0,RANK(ARP30,ARP$12:ARP$42,0),RANK(ARP30,ARP$12:ARP$42,1))</f>
      </c>
      <c r="ARS30"/>
      <c r="ART30"/>
      <c r="ARU30" s="126">
        <f>IF((COUNTA(ARS$12:ARS$42)+COUNTA(ART$12:ART$42)=0),0.6*ARS$5,IF(OR(ARS30="",ART30=""),0,IF(ARS$6=0,IF(ARS30&gt;=ARS$8,ARS$5,IF(ARS30&lt;ART30,0,ARS$5*(ARS30-ART30)/(ARS$8-ART30))),IF(ARS30&lt;=ARS$8,ARS$5,IF(ARS30&gt;ART30,0,ARS$5*(ARS30-ART30)/(ARS$8-ART30))))))</f>
      </c>
      <c r="ARV30" s="126">
        <f>IF(OR(ARS30="",ART30=""),0,ARS$5)</f>
      </c>
      <c r="ARW30" s="125">
        <f>IF(ARS$6=0,RANK(ARU30,ARU$12:ARU$42,0),RANK(ARU30,ARU$12:ARU$42,1))</f>
      </c>
      <c r="ARX30"/>
      <c r="ARY30"/>
      <c r="ARZ30" s="126">
        <f>IF((COUNTA(ARX$12:ARX$42)+COUNTA(ARY$12:ARY$42)=0),0.6*ARX$5,IF(OR(ARX30="",ARY30=""),0,IF(ARX$6=0,IF(ARX30&gt;=ARX$8,ARX$5,IF(ARX30&lt;ARY30,0,ARX$5*(ARX30-ARY30)/(ARX$8-ARY30))),IF(ARX30&lt;=ARX$8,ARX$5,IF(ARX30&gt;ARY30,0,ARX$5*(ARX30-ARY30)/(ARX$8-ARY30))))))</f>
      </c>
      <c r="ASA30" s="126">
        <f>IF(OR(ARX30="",ARY30=""),0,ARX$5)</f>
      </c>
      <c r="ASB30" s="125">
        <f>IF(ARX$6=0,RANK(ARZ30,ARZ$12:ARZ$42,0),RANK(ARZ30,ARZ$12:ARZ$42,1))</f>
      </c>
      <c r="ASC30"/>
      <c r="ASD30"/>
      <c r="ASE30" s="126">
        <f>IF((COUNTA(ASC$12:ASC$42)+COUNTA(ASD$12:ASD$42)=0),0.6*ASC$5,IF(OR(ASC30="",ASD30=""),0,IF(ASC$6=0,IF(ASC30&gt;=ASC$8,ASC$5,IF(ASC30&lt;ASD30,0,ASC$5*(ASC30-ASD30)/(ASC$8-ASD30))),IF(ASC30&lt;=ASC$8,ASC$5,IF(ASC30&gt;ASD30,0,ASC$5*(ASC30-ASD30)/(ASC$8-ASD30))))))</f>
      </c>
      <c r="ASF30" s="126">
        <f>IF(OR(ASC30="",ASD30=""),0,ASC$5)</f>
      </c>
      <c r="ASG30" s="125">
        <f>IF(ASC$6=0,RANK(ASE30,ASE$12:ASE$42,0),RANK(ASE30,ASE$12:ASE$42,1))</f>
      </c>
      <c r="ASH30"/>
      <c r="ASI30"/>
      <c r="ASJ30" s="126">
        <f>IF((COUNTA(ASH$12:ASH$42)+COUNTA(ASI$12:ASI$42)=0),0.6*ASH$5,IF(OR(ASH30="",ASI30=""),0,IF(ASH$6=0,IF(ASH30&gt;=ASH$8,ASH$5,IF(ASH30&lt;ASI30,0,ASH$5*(ASH30-ASI30)/(ASH$8-ASI30))),IF(ASH30&lt;=ASH$8,ASH$5,IF(ASH30&gt;ASI30,0,ASH$5*(ASH30-ASI30)/(ASH$8-ASI30))))))</f>
      </c>
      <c r="ASK30" s="126">
        <f>IF(OR(ASH30="",ASI30=""),0,ASH$5)</f>
      </c>
      <c r="ASL30" s="125">
        <f>IF(ASH$6=0,RANK(ASJ30,ASJ$12:ASJ$42,0),RANK(ASJ30,ASJ$12:ASJ$42,1))</f>
      </c>
      <c r="ASM30"/>
      <c r="ASN30"/>
      <c r="ASO30" s="126">
        <f>IF((COUNTA(ASM$12:ASM$42)+COUNTA(ASN$12:ASN$42)=0),0.6*ASM$5,IF(OR(ASM30="",ASN30=""),0,IF(ASM$6=0,IF(ASM30&gt;=ASM$8,ASM$5,IF(ASM30&lt;ASN30,0,ASM$5*(ASM30-ASN30)/(ASM$8-ASN30))),IF(ASM30&lt;=ASM$8,ASM$5,IF(ASM30&gt;ASN30,0,ASM$5*(ASM30-ASN30)/(ASM$8-ASN30))))))</f>
      </c>
      <c r="ASP30" s="126">
        <f>IF(OR(ASM30="",ASN30=""),0,ASM$5)</f>
      </c>
      <c r="ASQ30" s="125">
        <f>IF(ASM$6=0,RANK(ASO30,ASO$12:ASO$42,0),RANK(ASO30,ASO$12:ASO$42,1))</f>
      </c>
      <c r="ASR30"/>
      <c r="ASS30"/>
      <c r="AST30" s="126">
        <f>IF((COUNTA(ASR$12:ASR$42)+COUNTA(ASS$12:ASS$42)=0),0.6*ASR$5,IF(OR(ASR30="",ASS30=""),0,IF(ASR$6=0,IF(ASR30&gt;=ASR$8,ASR$5,IF(ASR30&lt;ASS30,0,ASR$5*(ASR30-ASS30)/(ASR$8-ASS30))),IF(ASR30&lt;=ASR$8,ASR$5,IF(ASR30&gt;ASS30,0,ASR$5*(ASR30-ASS30)/(ASR$8-ASS30))))))</f>
      </c>
      <c r="ASU30" s="126">
        <f>IF(OR(ASR30="",ASS30=""),0,ASR$5)</f>
      </c>
      <c r="ASV30" s="125">
        <f>IF(ASR$6=0,RANK(AST30,AST$12:AST$42,0),RANK(AST30,AST$12:AST$42,1))</f>
      </c>
      <c r="ASW30"/>
      <c r="ASX30"/>
      <c r="ASY30" s="126">
        <f>IF((COUNTA(ASW$12:ASW$42)+COUNTA(ASX$12:ASX$42)=0),0.6*ASW$5,IF(OR(ASW30="",ASX30=""),0,IF(ASW$6=0,IF(ASW30&gt;=ASW$8,ASW$5,IF(ASW30&lt;ASX30,0,ASW$5*(ASW30-ASX30)/(ASW$8-ASX30))),IF(ASW30&lt;=ASW$8,ASW$5,IF(ASW30&gt;ASX30,0,ASW$5*(ASW30-ASX30)/(ASW$8-ASX30))))))</f>
      </c>
      <c r="ASZ30" s="126">
        <f>IF(OR(ASW30="",ASX30=""),0,ASW$5)</f>
      </c>
      <c r="ATA30" s="125">
        <f>IF(ASW$6=0,RANK(ASY30,ASY$12:ASY$42,0),RANK(ASY30,ASY$12:ASY$42,1))</f>
      </c>
      <c r="ATB30"/>
      <c r="ATC30"/>
      <c r="ATD30" s="126">
        <f>IF((COUNTA(ATB$12:ATB$42)+COUNTA(ATC$12:ATC$42)=0),0.6*ATB$5,IF(OR(ATB30="",ATC30=""),0,IF(ATB$6=0,IF(ATB30&gt;=ATB$8,ATB$5,IF(ATB30&lt;ATC30,0,ATB$5*(ATB30-ATC30)/(ATB$8-ATC30))),IF(ATB30&lt;=ATB$8,ATB$5,IF(ATB30&gt;ATC30,0,ATB$5*(ATB30-ATC30)/(ATB$8-ATC30))))))</f>
      </c>
      <c r="ATE30" s="126">
        <f>IF(OR(ATB30="",ATC30=""),0,ATB$5)</f>
      </c>
      <c r="ATF30" s="125">
        <f>IF(ATB$6=0,RANK(ATD30,ATD$12:ATD$42,0),RANK(ATD30,ATD$12:ATD$42,1))</f>
      </c>
      <c r="ATG30"/>
      <c r="ATH30"/>
      <c r="ATI30" s="126">
        <f>IF((COUNTA(ATG$12:ATG$42)+COUNTA(ATH$12:ATH$42)=0),0.6*ATG$5,IF(OR(ATG30="",ATH30=""),0,IF(ATG$6=0,IF(ATG30&gt;=ATG$8,ATG$5,IF(ATG30&lt;ATH30,0,ATG$5*(ATG30-ATH30)/(ATG$8-ATH30))),IF(ATG30&lt;=ATG$8,ATG$5,IF(ATG30&gt;ATH30,0,ATG$5*(ATG30-ATH30)/(ATG$8-ATH30))))))</f>
      </c>
      <c r="ATJ30" s="126">
        <f>IF(OR(ATG30="",ATH30=""),0,ATG$5)</f>
      </c>
      <c r="ATK30" s="125">
        <f>IF(ATG$6=0,RANK(ATI30,ATI$12:ATI$42,0),RANK(ATI30,ATI$12:ATI$42,1))</f>
      </c>
      <c r="ATL30"/>
      <c r="ATM30"/>
      <c r="ATN30" s="126">
        <f>IF((COUNTA(ATL$12:ATL$42)+COUNTA(ATM$12:ATM$42)=0),0.6*ATL$5,IF(OR(ATL30="",ATM30=""),0,IF(ATL$6=0,IF(ATL30&gt;=ATL$8,ATL$5,IF(ATL30&lt;ATM30,0,ATL$5*(ATL30-ATM30)/(ATL$8-ATM30))),IF(ATL30&lt;=ATL$8,ATL$5,IF(ATL30&gt;ATM30,0,ATL$5*(ATL30-ATM30)/(ATL$8-ATM30))))))</f>
      </c>
      <c r="ATO30" s="126">
        <f>IF(OR(ATL30="",ATM30=""),0,ATL$5)</f>
      </c>
      <c r="ATP30" s="125">
        <f>IF(ATL$6=0,RANK(ATN30,ATN$12:ATN$42,0),RANK(ATN30,ATN$12:ATN$42,1))</f>
      </c>
      <c r="ATQ30"/>
      <c r="ATR30"/>
      <c r="ATS30" s="126">
        <f>IF((COUNTA(ATQ$12:ATQ$42)+COUNTA(ATR$12:ATR$42)=0),0.6*ATQ$5,IF(OR(ATQ30="",ATR30=""),0,IF(ATQ$6=0,IF(ATQ30&gt;=ATQ$8,ATQ$5,IF(ATQ30&lt;ATR30,0,ATQ$5*(ATQ30-ATR30)/(ATQ$8-ATR30))),IF(ATQ30&lt;=ATQ$8,ATQ$5,IF(ATQ30&gt;ATR30,0,ATQ$5*(ATQ30-ATR30)/(ATQ$8-ATR30))))))</f>
      </c>
      <c r="ATT30" s="126">
        <f>IF(OR(ATQ30="",ATR30=""),0,ATQ$5)</f>
      </c>
      <c r="ATU30" s="125">
        <f>IF(ATQ$6=0,RANK(ATS30,ATS$12:ATS$42,0),RANK(ATS30,ATS$12:ATS$42,1))</f>
      </c>
      <c r="ATV30"/>
      <c r="ATW30"/>
      <c r="ATX30" s="126">
        <f>IF((COUNTA(ATV$12:ATV$42)+COUNTA(ATW$12:ATW$42)=0),0.6*ATV$5,IF(OR(ATV30="",ATW30=""),0,IF(ATV$6=0,IF(ATV30&gt;=ATV$8,ATV$5,IF(ATV30&lt;ATW30,0,ATV$5*(ATV30-ATW30)/(ATV$8-ATW30))),IF(ATV30&lt;=ATV$8,ATV$5,IF(ATV30&gt;ATW30,0,ATV$5*(ATV30-ATW30)/(ATV$8-ATW30))))))</f>
      </c>
      <c r="ATY30" s="126">
        <f>IF(OR(ATV30="",ATW30=""),0,ATV$5)</f>
      </c>
      <c r="ATZ30" s="125">
        <f>IF(ATV$6=0,RANK(ATX30,ATX$12:ATX$42,0),RANK(ATX30,ATX$12:ATX$42,1))</f>
      </c>
      <c r="AUA30"/>
      <c r="AUB30"/>
      <c r="AUC30" s="126">
        <f>IF((COUNTA(AUA$12:AUA$42)+COUNTA(AUB$12:AUB$42)=0),0.6*AUA$5,IF(OR(AUA30="",AUB30=""),0,IF(AUA$6=0,IF(AUA30&gt;=AUA$8,AUA$5,IF(AUA30&lt;AUB30,0,AUA$5*(AUA30-AUB30)/(AUA$8-AUB30))),IF(AUA30&lt;=AUA$8,AUA$5,IF(AUA30&gt;AUB30,0,AUA$5*(AUA30-AUB30)/(AUA$8-AUB30))))))</f>
      </c>
      <c r="AUD30" s="126">
        <f>IF(OR(AUA30="",AUB30=""),0,AUA$5)</f>
      </c>
      <c r="AUE30" s="125">
        <f>IF(AUA$6=0,RANK(AUC30,AUC$12:AUC$42,0),RANK(AUC30,AUC$12:AUC$42,1))</f>
      </c>
      <c r="AUF30"/>
      <c r="AUG30"/>
      <c r="AUH30" s="126">
        <f>IF((COUNTA(AUF$12:AUF$42)+COUNTA(AUG$12:AUG$42)=0),0.6*AUF$5,IF(OR(AUF30="",AUG30=""),0,IF(AUF$6=0,IF(AUF30&gt;=AUF$8,AUF$5,IF(AUF30&lt;AUG30,0,AUF$5*(AUF30-AUG30)/(AUF$8-AUG30))),IF(AUF30&lt;=AUF$8,AUF$5,IF(AUF30&gt;AUG30,0,AUF$5*(AUF30-AUG30)/(AUF$8-AUG30))))))</f>
      </c>
      <c r="AUI30" s="126">
        <f>IF(OR(AUF30="",AUG30=""),0,AUF$5)</f>
      </c>
      <c r="AUJ30" s="125">
        <f>IF(AUF$6=0,RANK(AUH30,AUH$12:AUH$42,0),RANK(AUH30,AUH$12:AUH$42,1))</f>
      </c>
      <c r="AUK30" s="126">
        <v>97.32</v>
      </c>
      <c r="AUL30" s="126">
        <f>IF(COUNTA(AUK$12:AUK$42)=0,0.6*AUK$5,IF(AUK30="",0,IF(AUK$6=0,IF(AUK30&gt;=AUK$8,AUK$5,IF(AUK30&lt;AUK$6,0,0.6*AUK$5+0.4*AUK$5*(AUK30-AUK$7)/(AUK$8-AUK$7))),IF(AUK30&lt;=AUK$8,AUK$5,IF(AUK30&gt;AUK$6,0,0.6*AUK$5+0.4*AUK$5*(AUK30-AUK$7)/(AUK$8-AUK$7))))))</f>
      </c>
      <c r="AUM30" s="126">
        <f>IF(AUK30&lt;&gt;"",AUK$5,0)</f>
      </c>
      <c r="AUN30" s="125">
        <f>IF(AUK$6=0,RANK(AUK30,AUK$12:AUK$42,0),RANK(AUK30,AUK$12:AUK$42,1))</f>
      </c>
      <c r="AUO30"/>
      <c r="AUP30" s="126">
        <f>IF(COUNTA(AUO$12:AUO$42)=0,0.6*AUO$5,IF(AUO30="",0,IF(AUO$6=0,IF(AUO30&gt;=AUO$8,AUO$5,IF(AUO30&lt;AUO$6,0,0.6*AUO$5+0.4*AUO$5*(AUO30-AUO$7)/(AUO$8-AUO$7))),IF(AUO30&lt;=AUO$8,AUO$5,IF(AUO30&gt;AUO$6,0,0.6*AUO$5+0.4*AUO$5*(AUO30-AUO$7)/(AUO$8-AUO$7))))))</f>
      </c>
      <c r="AUQ30" s="126">
        <f>IF(AUO30&lt;&gt;"",AUO$5,0)</f>
      </c>
      <c r="AUR30" s="125">
        <f>IF(AUO$6=0,RANK(AUO30,AUO$12:AUO$42,0),RANK(AUO30,AUO$12:AUO$42,1))</f>
      </c>
      <c r="AUS30"/>
      <c r="AUT30" s="126">
        <f>IF(COUNTA(AUS$12:AUS$42)=0,0.6*AUS$5,IF(AUS30="",0,IF(AUS$6=0,IF(AUS30&gt;=AUS$8,AUS$5,IF(AUS30&lt;AUS$6,0,0.6*AUS$5+0.4*AUS$5*(AUS30-AUS$7)/(AUS$8-AUS$7))),IF(AUS30&lt;=AUS$8,AUS$5,IF(AUS30&gt;AUS$6,0,0.6*AUS$5+0.4*AUS$5*(AUS30-AUS$7)/(AUS$8-AUS$7))))))</f>
      </c>
      <c r="AUU30" s="126">
        <f>IF(AUS30&lt;&gt;"",AUS$5,0)</f>
      </c>
      <c r="AUV30" s="125">
        <f>IF(AUS$6=0,RANK(AUS30,AUS$12:AUS$42,0),RANK(AUS30,AUS$12:AUS$42,1))</f>
      </c>
      <c r="AUW30"/>
      <c r="AUX30" s="126">
        <f>IF(COUNTA(AUW$12:AUW$42)=0,0.6*AUW$5,IF(AUW30="",0,IF(AUW$6=0,IF(AUW30&gt;=AUW$8,AUW$5,IF(AUW30&lt;AUW$6,0,0.6*AUW$5+0.4*AUW$5*(AUW30-AUW$7)/(AUW$8-AUW$7))),IF(AUW30&lt;=AUW$8,AUW$5,IF(AUW30&gt;AUW$6,0,0.6*AUW$5+0.4*AUW$5*(AUW30-AUW$7)/(AUW$8-AUW$7))))))</f>
      </c>
      <c r="AUY30" s="126">
        <f>IF(AUW30&lt;&gt;"",AUW$5,0)</f>
      </c>
      <c r="AUZ30" s="125">
        <f>IF(AUW$6=0,RANK(AUW30,AUW$12:AUW$42,0),RANK(AUW30,AUW$12:AUW$42,1))</f>
      </c>
      <c r="AVA30"/>
      <c r="AVB30" s="126">
        <f>IF(COUNTA(AVA$12:AVA$42)=0,0.6*AVA$5,IF(AVA30="",0,IF(AVA$6=0,IF(AVA30&gt;=AVA$8,AVA$5,IF(AVA30&lt;AVA$6,0,0.6*AVA$5+0.4*AVA$5*(AVA30-AVA$7)/(AVA$8-AVA$7))),IF(AVA30&lt;=AVA$8,AVA$5,IF(AVA30&gt;AVA$6,0,0.6*AVA$5+0.4*AVA$5*(AVA30-AVA$7)/(AVA$8-AVA$7))))))</f>
      </c>
      <c r="AVC30" s="126">
        <f>IF(AVA30&lt;&gt;"",AVA$5,0)</f>
      </c>
      <c r="AVD30" s="125">
        <f>IF(AVA$6=0,RANK(AVA30,AVA$12:AVA$42,0),RANK(AVA30,AVA$12:AVA$42,1))</f>
      </c>
      <c r="AVE30"/>
      <c r="AVF30" s="126">
        <f>IF(COUNTA(AVE$12:AVE$42)=0,0.6*AVE$5,IF(AVE30="",0,IF(AVE$6=0,IF(AVE30&gt;=AVE$8,AVE$5,IF(AVE30&lt;AVE$6,0,0.6*AVE$5+0.4*AVE$5*(AVE30-AVE$7)/(AVE$8-AVE$7))),IF(AVE30&lt;=AVE$8,AVE$5,IF(AVE30&gt;AVE$6,0,0.6*AVE$5+0.4*AVE$5*(AVE30-AVE$7)/(AVE$8-AVE$7))))))</f>
      </c>
      <c r="AVG30" s="126">
        <f>IF(AVE30&lt;&gt;"",AVE$5,0)</f>
      </c>
      <c r="AVH30" s="125">
        <f>IF(AVE$6=0,RANK(AVE30,AVE$12:AVE$42,0),RANK(AVE30,AVE$12:AVE$42,1))</f>
      </c>
      <c r="AVI30"/>
      <c r="AVJ30" s="126">
        <f>IF(COUNTA(AVI$12:AVI$42)=0,0.6*AVI$5,IF(AVI30="",0,IF(AVI$6=0,IF(AVI30&gt;=AVI$8,AVI$5,IF(AVI30&lt;AVI$6,0,0.6*AVI$5+0.4*AVI$5*(AVI30-AVI$7)/(AVI$8-AVI$7))),IF(AVI30&lt;=AVI$8,AVI$5,IF(AVI30&gt;AVI$6,0,0.6*AVI$5+0.4*AVI$5*(AVI30-AVI$7)/(AVI$8-AVI$7))))))</f>
      </c>
      <c r="AVK30" s="126">
        <f>IF(AVI30&lt;&gt;"",AVI$5,0)</f>
      </c>
      <c r="AVL30" s="125">
        <f>IF(AVI$6=0,RANK(AVI30,AVI$12:AVI$42,0),RANK(AVI30,AVI$12:AVI$42,1))</f>
      </c>
      <c r="AVM30"/>
      <c r="AVN30" s="126">
        <f>IF(COUNTA(AVM$12:AVM$42)=0,0.6*AVM$5,IF(AVM30="",0,IF(AVM$6=0,IF(AVM30&gt;=AVM$8,AVM$5,IF(AVM30&lt;AVM$6,0,0.6*AVM$5+0.4*AVM$5*(AVM30-AVM$7)/(AVM$8-AVM$7))),IF(AVM30&lt;=AVM$8,AVM$5,IF(AVM30&gt;AVM$6,0,0.6*AVM$5+0.4*AVM$5*(AVM30-AVM$7)/(AVM$8-AVM$7))))))</f>
      </c>
      <c r="AVO30" s="126">
        <f>IF(AVM30&lt;&gt;"",AVM$5,0)</f>
      </c>
      <c r="AVP30" s="125">
        <f>IF(AVM$6=0,RANK(AVM30,AVM$12:AVM$42,0),RANK(AVM30,AVM$12:AVM$42,1))</f>
      </c>
      <c r="AVQ30"/>
      <c r="AVR30" s="126">
        <f>IF(COUNTA(AVQ$12:AVQ$42)=0,0.6*AVQ$5,IF(AVQ30="",0,IF(AVQ$6=0,IF(AVQ30&gt;=AVQ$8,AVQ$5,IF(AVQ30&lt;AVQ$6,0,0.6*AVQ$5+0.4*AVQ$5*(AVQ30-AVQ$7)/(AVQ$8-AVQ$7))),IF(AVQ30&lt;=AVQ$8,AVQ$5,IF(AVQ30&gt;AVQ$6,0,0.6*AVQ$5+0.4*AVQ$5*(AVQ30-AVQ$7)/(AVQ$8-AVQ$7))))))</f>
      </c>
      <c r="AVS30" s="126">
        <f>IF(AVQ30&lt;&gt;"",AVQ$5,0)</f>
      </c>
      <c r="AVT30" s="125">
        <f>IF(AVQ$6=0,RANK(AVQ30,AVQ$12:AVQ$42,0),RANK(AVQ30,AVQ$12:AVQ$42,1))</f>
      </c>
      <c r="AVU30"/>
      <c r="AVV30" s="126">
        <f>IF(COUNTA(AVU$12:AVU$42)=0,0.6*AVU$5,IF(AVU30="",0,IF(AVU$6=0,IF(AVU30&gt;=AVU$8,AVU$5,IF(AVU30&lt;AVU$6,0,0.6*AVU$5+0.4*AVU$5*(AVU30-AVU$7)/(AVU$8-AVU$7))),IF(AVU30&lt;=AVU$8,AVU$5,IF(AVU30&gt;AVU$6,0,0.6*AVU$5+0.4*AVU$5*(AVU30-AVU$7)/(AVU$8-AVU$7))))))</f>
      </c>
      <c r="AVW30" s="126">
        <f>IF(AVU30&lt;&gt;"",AVU$5,0)</f>
      </c>
      <c r="AVX30" s="125">
        <f>IF(AVU$6=0,RANK(AVU30,AVU$12:AVU$42,0),RANK(AVU30,AVU$12:AVU$42,1))</f>
      </c>
      <c r="AVY30"/>
      <c r="AVZ30" s="126">
        <f>IF(COUNTA(AVY$12:AVY$42)=0,0.6*AVY$5,IF(AVY30="",0,IF(AVY$6=0,IF(AVY30&gt;=AVY$8,AVY$5,IF(AVY30&lt;AVY$6,0,0.6*AVY$5+0.4*AVY$5*(AVY30-AVY$7)/(AVY$8-AVY$7))),IF(AVY30&lt;=AVY$8,AVY$5,IF(AVY30&gt;AVY$6,0,0.6*AVY$5+0.4*AVY$5*(AVY30-AVY$7)/(AVY$8-AVY$7))))))</f>
      </c>
      <c r="AWA30" s="126">
        <f>IF(AVY30&lt;&gt;"",AVY$5,0)</f>
      </c>
      <c r="AWB30" s="125">
        <f>IF(AVY$6=0,RANK(AVY30,AVY$12:AVY$42,0),RANK(AVY30,AVY$12:AVY$42,1))</f>
      </c>
      <c r="AWC30"/>
      <c r="AWD30" s="126">
        <f>IF(COUNTA(AWC$12:AWC$42)=0,0.6*AWC$5,IF(AWC30="",0,IF(AWC$6=0,IF(AWC30&gt;=AWC$8,AWC$5,IF(AWC30&lt;AWC$6,0,0.6*AWC$5+0.4*AWC$5*(AWC30-AWC$7)/(AWC$8-AWC$7))),IF(AWC30&lt;=AWC$8,AWC$5,IF(AWC30&gt;AWC$6,0,0.6*AWC$5+0.4*AWC$5*(AWC30-AWC$7)/(AWC$8-AWC$7))))))</f>
      </c>
      <c r="AWE30" s="126">
        <f>IF(AWC30&lt;&gt;"",AWC$5,0)</f>
      </c>
      <c r="AWF30" s="125">
        <f>IF(AWC$6=0,RANK(AWC30,AWC$12:AWC$42,0),RANK(AWC30,AWC$12:AWC$42,1))</f>
      </c>
      <c r="AWG30"/>
      <c r="AWH30" s="126">
        <f>IF(COUNTA(AWG$12:AWG$42)=0,0.6*AWG$5,IF(AWG30="",0,IF(AWG$6=0,IF(AWG30&gt;=AWG$8,AWG$5,IF(AWG30&lt;AWG$6,0,0.6*AWG$5+0.4*AWG$5*(AWG30-AWG$7)/(AWG$8-AWG$7))),IF(AWG30&lt;=AWG$8,AWG$5,IF(AWG30&gt;AWG$6,0,0.6*AWG$5+0.4*AWG$5*(AWG30-AWG$7)/(AWG$8-AWG$7))))))</f>
      </c>
      <c r="AWI30" s="126">
        <f>IF(AWG30&lt;&gt;"",AWG$5,0)</f>
      </c>
      <c r="AWJ30" s="125">
        <f>IF(AWG$6=0,RANK(AWG30,AWG$12:AWG$42,0),RANK(AWG30,AWG$12:AWG$42,1))</f>
      </c>
      <c r="AWK30"/>
      <c r="AWL30" s="126">
        <f>IF(COUNTA(AWK$12:AWK$42)=0,0.6*AWK$5,IF(AWK30="",0,IF(AWK$6=0,IF(AWK30&gt;=AWK$8,AWK$5,IF(AWK30&lt;AWK$6,0,0.6*AWK$5+0.4*AWK$5*(AWK30-AWK$7)/(AWK$8-AWK$7))),IF(AWK30&lt;=AWK$8,AWK$5,IF(AWK30&gt;AWK$6,0,0.6*AWK$5+0.4*AWK$5*(AWK30-AWK$7)/(AWK$8-AWK$7))))))</f>
      </c>
      <c r="AWM30" s="126">
        <f>IF(AWK30&lt;&gt;"",AWK$5,0)</f>
      </c>
      <c r="AWN30" s="125">
        <f>IF(AWK$6=0,RANK(AWK30,AWK$12:AWK$42,0),RANK(AWK30,AWK$12:AWK$42,1))</f>
      </c>
      <c r="AWO30"/>
      <c r="AWP30" s="126">
        <f>IF(COUNTA(AWO$12:AWO$42)=0,0.6*AWO$5,IF(AWO30="",0,IF(AWO$6=0,IF(AWO30&gt;=AWO$8,AWO$5,IF(AWO30&lt;AWO$6,0,0.6*AWO$5+0.4*AWO$5*(AWO30-AWO$7)/(AWO$8-AWO$7))),IF(AWO30&lt;=AWO$8,AWO$5,IF(AWO30&gt;AWO$6,0,0.6*AWO$5+0.4*AWO$5*(AWO30-AWO$7)/(AWO$8-AWO$7))))))</f>
      </c>
      <c r="AWQ30" s="126">
        <f>IF(AWO30&lt;&gt;"",AWO$5,0)</f>
      </c>
      <c r="AWR30" s="125">
        <f>IF(AWO$6=0,RANK(AWO30,AWO$12:AWO$42,0),RANK(AWO30,AWO$12:AWO$42,1))</f>
      </c>
      <c r="AWS30"/>
      <c r="AWT30" s="126">
        <f>IF(COUNTA(AWS$12:AWS$42)=0,0.6*AWS$5,IF(AWS30="",0,IF(AWS$6=0,IF(AWS30&gt;=AWS$8,AWS$5,IF(AWS30&lt;AWS$6,0,0.6*AWS$5+0.4*AWS$5*(AWS30-AWS$7)/(AWS$8-AWS$7))),IF(AWS30&lt;=AWS$8,AWS$5,IF(AWS30&gt;AWS$6,0,0.6*AWS$5+0.4*AWS$5*(AWS30-AWS$7)/(AWS$8-AWS$7))))))</f>
      </c>
      <c r="AWU30" s="126">
        <f>IF(AWS30&lt;&gt;"",AWS$5,0)</f>
      </c>
      <c r="AWV30" s="125">
        <f>IF(AWS$6=0,RANK(AWS30,AWS$12:AWS$42,0),RANK(AWS30,AWS$12:AWS$42,1))</f>
      </c>
      <c r="AWW30" s="126">
        <v>93.5</v>
      </c>
      <c r="AWX30" s="126">
        <f>IF(COUNTA(AWW$12:AWW$42)=0,0.6*AWW$5,IF(AWW30="",0,IF(AWW$6=0,IF(AWW30&gt;=AWW$8,AWW$5,IF(AWW30&lt;AWW$6,0,0.6*AWW$5+0.4*AWW$5*(AWW30-AWW$7)/(AWW$8-AWW$7))),IF(AWW30&lt;=AWW$8,AWW$5,IF(AWW30&gt;AWW$6,0,0.6*AWW$5+0.4*AWW$5*(AWW30-AWW$7)/(AWW$8-AWW$7))))))</f>
      </c>
      <c r="AWY30" s="126">
        <f>IF(AWW30&lt;&gt;"",AWW$5,0)</f>
      </c>
      <c r="AWZ30" s="125">
        <f>IF(AWW$6=0,RANK(AWW30,AWW$12:AWW$42,0),RANK(AWW30,AWW$12:AWW$42,1))</f>
      </c>
      <c r="AXA30"/>
      <c r="AXB30" s="126">
        <f>IF(COUNTA(AXA$12:AXA$42)=0,0.6*AXA$5,IF(AXA30="",0,IF(AXA$6=0,IF(AXA30&gt;=AXA$8,AXA$5,IF(AXA30&lt;AXA$6,0,0.6*AXA$5+0.4*AXA$5*(AXA30-AXA$7)/(AXA$8-AXA$7))),IF(AXA30&lt;=AXA$8,AXA$5,IF(AXA30&gt;AXA$6,0,0.6*AXA$5+0.4*AXA$5*(AXA30-AXA$7)/(AXA$8-AXA$7))))))</f>
      </c>
      <c r="AXC30" s="126">
        <f>IF(AXA30&lt;&gt;"",AXA$5,0)</f>
      </c>
      <c r="AXD30" s="125">
        <f>IF(AXA$6=0,RANK(AXA30,AXA$12:AXA$42,0),RANK(AXA30,AXA$12:AXA$42,1))</f>
      </c>
      <c r="AXE30"/>
      <c r="AXF30" s="126">
        <f>IF(COUNTA(AXE$12:AXE$42)=0,0.6*AXE$5,IF(AXE30="",0,IF(AXE$6=0,IF(AXE30&gt;=AXE$8,AXE$5,IF(AXE30&lt;AXE$6,0,0.6*AXE$5+0.4*AXE$5*(AXE30-AXE$7)/(AXE$8-AXE$7))),IF(AXE30&lt;=AXE$8,AXE$5,IF(AXE30&gt;AXE$6,0,0.6*AXE$5+0.4*AXE$5*(AXE30-AXE$7)/(AXE$8-AXE$7))))))</f>
      </c>
      <c r="AXG30" s="126">
        <f>IF(AXE30&lt;&gt;"",AXE$5,0)</f>
      </c>
      <c r="AXH30" s="125">
        <f>IF(AXE$6=0,RANK(AXE30,AXE$12:AXE$42,0),RANK(AXE30,AXE$12:AXE$42,1))</f>
      </c>
      <c r="AXI30"/>
      <c r="AXJ30" s="126">
        <f>IF(COUNTA(AXI$12:AXI$42)=0,0.6*AXI$5,IF(AXI30="",0,IF(AXI$6=0,IF(AXI30&gt;=AXI$8,AXI$5,IF(AXI30&lt;AXI$6,0,0.6*AXI$5+0.4*AXI$5*(AXI30-AXI$7)/(AXI$8-AXI$7))),IF(AXI30&lt;=AXI$8,AXI$5,IF(AXI30&gt;AXI$6,0,0.6*AXI$5+0.4*AXI$5*(AXI30-AXI$7)/(AXI$8-AXI$7))))))</f>
      </c>
      <c r="AXK30" s="126">
        <f>IF(AXI30&lt;&gt;"",AXI$5,0)</f>
      </c>
      <c r="AXL30" s="125">
        <f>IF(AXI$6=0,RANK(AXI30,AXI$12:AXI$42,0),RANK(AXI30,AXI$12:AXI$42,1))</f>
      </c>
      <c r="AXM30"/>
      <c r="AXN30" s="126">
        <f>IF(COUNTA(AXM$12:AXM$42)=0,0.6*AXM$5,IF(AXM30="",0,IF(AXM$6=0,IF(AXM30&gt;=AXM$8,AXM$5,IF(AXM30&lt;AXM$6,0,0.6*AXM$5+0.4*AXM$5*(AXM30-AXM$7)/(AXM$8-AXM$7))),IF(AXM30&lt;=AXM$8,AXM$5,IF(AXM30&gt;AXM$6,0,0.6*AXM$5+0.4*AXM$5*(AXM30-AXM$7)/(AXM$8-AXM$7))))))</f>
      </c>
      <c r="AXO30" s="126">
        <f>IF(AXM30&lt;&gt;"",AXM$5,0)</f>
      </c>
      <c r="AXP30" s="125">
        <f>IF(AXM$6=0,RANK(AXM30,AXM$12:AXM$42,0),RANK(AXM30,AXM$12:AXM$42,1))</f>
      </c>
      <c r="AXQ30"/>
      <c r="AXR30" s="126">
        <f>IF(COUNTA(AXQ$12:AXQ$42)=0,0.6*AXQ$5,IF(AXQ30="",0,IF(AXQ$6=0,IF(AXQ30&gt;=AXQ$8,AXQ$5,IF(AXQ30&lt;AXQ$6,0,0.6*AXQ$5+0.4*AXQ$5*(AXQ30-AXQ$7)/(AXQ$8-AXQ$7))),IF(AXQ30&lt;=AXQ$8,AXQ$5,IF(AXQ30&gt;AXQ$6,0,0.6*AXQ$5+0.4*AXQ$5*(AXQ30-AXQ$7)/(AXQ$8-AXQ$7))))))</f>
      </c>
      <c r="AXS30" s="126">
        <f>IF(AXQ30&lt;&gt;"",AXQ$5,0)</f>
      </c>
      <c r="AXT30" s="125">
        <f>IF(AXQ$6=0,RANK(AXQ30,AXQ$12:AXQ$42,0),RANK(AXQ30,AXQ$12:AXQ$42,1))</f>
      </c>
      <c r="AXU30"/>
      <c r="AXV30" s="126">
        <f>IF(COUNTA(AXU$12:AXU$42)=0,0.6*AXU$5,IF(AXU30="",0,IF(AXU$6=0,IF(AXU30&gt;=AXU$8,AXU$5,IF(AXU30&lt;AXU$6,0,0.6*AXU$5+0.4*AXU$5*(AXU30-AXU$7)/(AXU$8-AXU$7))),IF(AXU30&lt;=AXU$8,AXU$5,IF(AXU30&gt;AXU$6,0,0.6*AXU$5+0.4*AXU$5*(AXU30-AXU$7)/(AXU$8-AXU$7))))))</f>
      </c>
      <c r="AXW30" s="126">
        <f>IF(AXU30&lt;&gt;"",AXU$5,0)</f>
      </c>
      <c r="AXX30" s="125">
        <f>IF(AXU$6=0,RANK(AXU30,AXU$12:AXU$42,0),RANK(AXU30,AXU$12:AXU$42,1))</f>
      </c>
      <c r="AXY30"/>
      <c r="AXZ30" s="126">
        <f>IF(COUNTA(AXY$12:AXY$42)=0,0.6*AXY$5,IF(AXY30="",0,IF(AXY$6=0,IF(AXY30&gt;=AXY$8,AXY$5,IF(AXY30&lt;AXY$6,0,0.6*AXY$5+0.4*AXY$5*(AXY30-AXY$7)/(AXY$8-AXY$7))),IF(AXY30&lt;=AXY$8,AXY$5,IF(AXY30&gt;AXY$6,0,0.6*AXY$5+0.4*AXY$5*(AXY30-AXY$7)/(AXY$8-AXY$7))))))</f>
      </c>
      <c r="AYA30" s="126">
        <f>IF(AXY30&lt;&gt;"",AXY$5,0)</f>
      </c>
      <c r="AYB30" s="125">
        <f>IF(AXY$6=0,RANK(AXY30,AXY$12:AXY$42,0),RANK(AXY30,AXY$12:AXY$42,1))</f>
      </c>
      <c r="AYC30"/>
      <c r="AYD30" s="126">
        <f>IF(COUNTA(AYC$12:AYC$42)=0,0.6*AYC$5,IF(AYC30="",0,IF(AYC$6=0,IF(AYC30&gt;=AYC$8,AYC$5,IF(AYC30&lt;AYC$6,0,0.6*AYC$5+0.4*AYC$5*(AYC30-AYC$7)/(AYC$8-AYC$7))),IF(AYC30&lt;=AYC$8,AYC$5,IF(AYC30&gt;AYC$6,0,0.6*AYC$5+0.4*AYC$5*(AYC30-AYC$7)/(AYC$8-AYC$7))))))</f>
      </c>
      <c r="AYE30" s="126">
        <f>IF(AYC30&lt;&gt;"",AYC$5,0)</f>
      </c>
      <c r="AYF30" s="125">
        <f>IF(AYC$6=0,RANK(AYC30,AYC$12:AYC$42,0),RANK(AYC30,AYC$12:AYC$42,1))</f>
      </c>
      <c r="AYG30"/>
      <c r="AYH30" s="126">
        <f>IF(COUNTA(AYG$12:AYG$42)=0,0.6*AYG$5,IF(AYG30="",0,IF(AYG$6=0,IF(AYG30&gt;=AYG$8,AYG$5,IF(AYG30&lt;AYG$6,0,0.6*AYG$5+0.4*AYG$5*(AYG30-AYG$7)/(AYG$8-AYG$7))),IF(AYG30&lt;=AYG$8,AYG$5,IF(AYG30&gt;AYG$6,0,0.6*AYG$5+0.4*AYG$5*(AYG30-AYG$7)/(AYG$8-AYG$7))))))</f>
      </c>
      <c r="AYI30" s="126">
        <f>IF(AYG30&lt;&gt;"",AYG$5,0)</f>
      </c>
      <c r="AYJ30" s="125">
        <f>IF(AYG$6=0,RANK(AYG30,AYG$12:AYG$42,0),RANK(AYG30,AYG$12:AYG$42,1))</f>
      </c>
      <c r="AYK30"/>
      <c r="AYL30" s="126">
        <f>IF(COUNTA(AYK$12:AYK$42)=0,0.6*AYK$5,IF(AYK30="",0,IF(AYK$6=0,IF(AYK30&gt;=AYK$8,AYK$5,IF(AYK30&lt;AYK$6,0,0.6*AYK$5+0.4*AYK$5*(AYK30-AYK$7)/(AYK$8-AYK$7))),IF(AYK30&lt;=AYK$8,AYK$5,IF(AYK30&gt;AYK$6,0,0.6*AYK$5+0.4*AYK$5*(AYK30-AYK$7)/(AYK$8-AYK$7))))))</f>
      </c>
      <c r="AYM30" s="126">
        <f>IF(AYK30&lt;&gt;"",AYK$5,0)</f>
      </c>
      <c r="AYN30" s="125">
        <f>IF(AYK$6=0,RANK(AYK30,AYK$12:AYK$42,0),RANK(AYK30,AYK$12:AYK$42,1))</f>
      </c>
      <c r="AYO30"/>
      <c r="AYP30" s="126">
        <f>IF(COUNTA(AYO$12:AYO$42)=0,0.6*AYO$5,IF(AYO30="",0,IF(AYO$6=0,IF(AYO30&gt;=AYO$8,AYO$5,IF(AYO30&lt;AYO$6,0,0.6*AYO$5+0.4*AYO$5*(AYO30-AYO$7)/(AYO$8-AYO$7))),IF(AYO30&lt;=AYO$8,AYO$5,IF(AYO30&gt;AYO$6,0,0.6*AYO$5+0.4*AYO$5*(AYO30-AYO$7)/(AYO$8-AYO$7))))))</f>
      </c>
      <c r="AYQ30" s="126">
        <f>IF(AYO30&lt;&gt;"",AYO$5,0)</f>
      </c>
      <c r="AYR30" s="125">
        <f>IF(AYO$6=0,RANK(AYO30,AYO$12:AYO$42,0),RANK(AYO30,AYO$12:AYO$42,1))</f>
      </c>
      <c r="AYS30"/>
      <c r="AYT30" s="126">
        <f>IF(COUNTA(AYS$12:AYS$42)=0,0.6*AYS$5,IF(AYS30="",0,IF(AYS$6=0,IF(AYS30&gt;=AYS$8,AYS$5,IF(AYS30&lt;AYS$6,0,0.6*AYS$5+0.4*AYS$5*(AYS30-AYS$7)/(AYS$8-AYS$7))),IF(AYS30&lt;=AYS$8,AYS$5,IF(AYS30&gt;AYS$6,0,0.6*AYS$5+0.4*AYS$5*(AYS30-AYS$7)/(AYS$8-AYS$7))))))</f>
      </c>
      <c r="AYU30" s="126">
        <f>IF(AYS30&lt;&gt;"",AYS$5,0)</f>
      </c>
      <c r="AYV30" s="125">
        <f>IF(AYS$6=0,RANK(AYS30,AYS$12:AYS$42,0),RANK(AYS30,AYS$12:AYS$42,1))</f>
      </c>
      <c r="AYW30"/>
      <c r="AYX30" s="126">
        <f>IF(COUNTA(AYW$12:AYW$42)=0,0.6*AYW$5,IF(AYW30="",0,IF(AYW$6=0,IF(AYW30&gt;=AYW$8,AYW$5,IF(AYW30&lt;AYW$6,0,0.6*AYW$5+0.4*AYW$5*(AYW30-AYW$7)/(AYW$8-AYW$7))),IF(AYW30&lt;=AYW$8,AYW$5,IF(AYW30&gt;AYW$6,0,0.6*AYW$5+0.4*AYW$5*(AYW30-AYW$7)/(AYW$8-AYW$7))))))</f>
      </c>
      <c r="AYY30" s="126">
        <f>IF(AYW30&lt;&gt;"",AYW$5,0)</f>
      </c>
      <c r="AYZ30" s="125">
        <f>IF(AYW$6=0,RANK(AYW30,AYW$12:AYW$42,0),RANK(AYW30,AYW$12:AYW$42,1))</f>
      </c>
      <c r="AZA30"/>
      <c r="AZB30" s="126">
        <f>IF(COUNTA(AZA$12:AZA$42)=0,0.6*AZA$5,IF(AZA30="",0,IF(AZA$6=0,IF(AZA30&gt;=AZA$8,AZA$5,IF(AZA30&lt;AZA$6,0,0.6*AZA$5+0.4*AZA$5*(AZA30-AZA$7)/(AZA$8-AZA$7))),IF(AZA30&lt;=AZA$8,AZA$5,IF(AZA30&gt;AZA$6,0,0.6*AZA$5+0.4*AZA$5*(AZA30-AZA$7)/(AZA$8-AZA$7))))))</f>
      </c>
      <c r="AZC30" s="126">
        <f>IF(AZA30&lt;&gt;"",AZA$5,0)</f>
      </c>
      <c r="AZD30" s="125">
        <f>IF(AZA$6=0,RANK(AZA30,AZA$12:AZA$42,0),RANK(AZA30,AZA$12:AZA$42,1))</f>
      </c>
      <c r="AZE30"/>
      <c r="AZF30" s="126">
        <f>IF(COUNTA(AZE$12:AZE$42)=0,0.6*AZE$5,IF(AZE30="",0,IF(AZE$6=0,IF(AZE30&gt;=AZE$8,AZE$5,IF(AZE30&lt;AZE$6,0,0.6*AZE$5+0.4*AZE$5*(AZE30-AZE$7)/(AZE$8-AZE$7))),IF(AZE30&lt;=AZE$8,AZE$5,IF(AZE30&gt;AZE$6,0,0.6*AZE$5+0.4*AZE$5*(AZE30-AZE$7)/(AZE$8-AZE$7))))))</f>
      </c>
      <c r="AZG30" s="126">
        <f>IF(AZE30&lt;&gt;"",AZE$5,0)</f>
      </c>
      <c r="AZH30" s="125">
        <f>IF(AZE$6=0,RANK(AZE30,AZE$12:AZE$42,0),RANK(AZE30,AZE$12:AZE$42,1))</f>
      </c>
      <c r="AZI30"/>
      <c r="AZJ30" s="126">
        <f>IF(COUNTA(AZI$12:AZI$42)=0,0.6*AZI$5,IF(AZI30="",0,IF(AZI$6=0,IF(AZI30&gt;=AZI$8,AZI$5,IF(AZI30&lt;AZI$6,0,0.6*AZI$5+0.4*AZI$5*(AZI30-AZI$7)/(AZI$8-AZI$7))),IF(AZI30&lt;=AZI$8,AZI$5,IF(AZI30&gt;AZI$6,0,0.6*AZI$5+0.4*AZI$5*(AZI30-AZI$7)/(AZI$8-AZI$7))))))</f>
      </c>
      <c r="AZK30" s="126">
        <f>IF(AZI30&lt;&gt;"",AZI$5,0)</f>
      </c>
      <c r="AZL30" s="125">
        <f>IF(AZI$6=0,RANK(AZI30,AZI$12:AZI$42,0),RANK(AZI30,AZI$12:AZI$42,1))</f>
      </c>
      <c r="AZM30"/>
      <c r="AZN30" s="126">
        <f>IF(COUNTA(AZM$12:AZM$42)=0,0.6*AZM$5,IF(AZM30="",0,IF(AZM$6=0,IF(AZM30&gt;=AZM$8,AZM$5,IF(AZM30&lt;AZM$6,0,0.6*AZM$5+0.4*AZM$5*(AZM30-AZM$7)/(AZM$8-AZM$7))),IF(AZM30&lt;=AZM$8,AZM$5,IF(AZM30&gt;AZM$6,0,0.6*AZM$5+0.4*AZM$5*(AZM30-AZM$7)/(AZM$8-AZM$7))))))</f>
      </c>
      <c r="AZO30" s="126">
        <f>IF(AZM30&lt;&gt;"",AZM$5,0)</f>
      </c>
      <c r="AZP30" s="125">
        <f>IF(AZM$6=0,RANK(AZM30,AZM$12:AZM$42,0),RANK(AZM30,AZM$12:AZM$42,1))</f>
      </c>
      <c r="AZQ30"/>
      <c r="AZR30" s="126">
        <f>IF(COUNTA(AZQ$12:AZQ$42)=0,0.6*AZQ$5,IF(AZQ30="",0,IF(AZQ$6=0,IF(AZQ30&gt;=AZQ$8,AZQ$5,IF(AZQ30&lt;AZQ$6,0,0.6*AZQ$5+0.4*AZQ$5*(AZQ30-AZQ$7)/(AZQ$8-AZQ$7))),IF(AZQ30&lt;=AZQ$8,AZQ$5,IF(AZQ30&gt;AZQ$6,0,0.6*AZQ$5+0.4*AZQ$5*(AZQ30-AZQ$7)/(AZQ$8-AZQ$7))))))</f>
      </c>
      <c r="AZS30" s="126">
        <f>IF(AZQ30&lt;&gt;"",AZQ$5,0)</f>
      </c>
      <c r="AZT30" s="125">
        <f>IF(AZQ$6=0,RANK(AZQ30,AZQ$12:AZQ$42,0),RANK(AZQ30,AZQ$12:AZQ$42,1))</f>
      </c>
      <c r="AZU30"/>
      <c r="AZV30" s="126">
        <f>IF(COUNTA(AZU$12:AZU$42)=0,0.6*AZU$5,IF(AZU30="",0,IF(AZU$6=0,IF(AZU30&gt;=AZU$8,AZU$5,IF(AZU30&lt;AZU$6,0,0.6*AZU$5+0.4*AZU$5*(AZU30-AZU$7)/(AZU$8-AZU$7))),IF(AZU30&lt;=AZU$8,AZU$5,IF(AZU30&gt;AZU$6,0,0.6*AZU$5+0.4*AZU$5*(AZU30-AZU$7)/(AZU$8-AZU$7))))))</f>
      </c>
      <c r="AZW30" s="126">
        <f>IF(AZU30&lt;&gt;"",AZU$5,0)</f>
      </c>
      <c r="AZX30" s="125">
        <f>IF(AZU$6=0,RANK(AZU30,AZU$12:AZU$42,0),RANK(AZU30,AZU$12:AZU$42,1))</f>
      </c>
      <c r="AZY30"/>
      <c r="AZZ30" s="126">
        <f>IF(COUNTA(AZY$12:AZY$42)=0,0.6*AZY$5,IF(AZY30="",0,IF(AZY$6=0,IF(AZY30&gt;=AZY$8,AZY$5,IF(AZY30&lt;AZY$6,0,0.6*AZY$5+0.4*AZY$5*(AZY30-AZY$7)/(AZY$8-AZY$7))),IF(AZY30&lt;=AZY$8,AZY$5,IF(AZY30&gt;AZY$6,0,0.6*AZY$5+0.4*AZY$5*(AZY30-AZY$7)/(AZY$8-AZY$7))))))</f>
      </c>
      <c r="BAA30" s="126">
        <f>IF(AZY30&lt;&gt;"",AZY$5,0)</f>
      </c>
      <c r="BAB30" s="125">
        <f>IF(AZY$6=0,RANK(AZY30,AZY$12:AZY$42,0),RANK(AZY30,AZY$12:AZY$42,1))</f>
      </c>
      <c r="BAC30"/>
      <c r="BAD30" s="126">
        <f>IF(COUNTA(BAC$12:BAC$42)=0,0.6*BAC$5,IF(BAC30="",0,IF(BAC$6=0,IF(BAC30&gt;=BAC$8,BAC$5,IF(BAC30&lt;BAC$6,0,0.6*BAC$5+0.4*BAC$5*(BAC30-BAC$7)/(BAC$8-BAC$7))),IF(BAC30&lt;=BAC$8,BAC$5,IF(BAC30&gt;BAC$6,0,0.6*BAC$5+0.4*BAC$5*(BAC30-BAC$7)/(BAC$8-BAC$7))))))</f>
      </c>
      <c r="BAE30" s="126">
        <f>IF(BAC30&lt;&gt;"",BAC$5,0)</f>
      </c>
      <c r="BAF30" s="125">
        <f>IF(BAC$6=0,RANK(BAC30,BAC$12:BAC$42,0),RANK(BAC30,BAC$12:BAC$42,1))</f>
      </c>
      <c r="BAG30"/>
      <c r="BAH30" s="126">
        <f>IF(COUNTA(BAG$12:BAG$42)=0,0.6*BAG$5,IF(BAG30="",0,IF(BAG$6=0,IF(BAG30&gt;=BAG$8,BAG$5,IF(BAG30&lt;BAG$6,0,0.6*BAG$5+0.4*BAG$5*(BAG30-BAG$7)/(BAG$8-BAG$7))),IF(BAG30&lt;=BAG$8,BAG$5,IF(BAG30&gt;BAG$6,0,0.6*BAG$5+0.4*BAG$5*(BAG30-BAG$7)/(BAG$8-BAG$7))))))</f>
      </c>
      <c r="BAI30" s="126">
        <f>IF(BAG30&lt;&gt;"",BAG$5,0)</f>
      </c>
      <c r="BAJ30" s="125">
        <f>IF(BAG$6=0,RANK(BAG30,BAG$12:BAG$42,0),RANK(BAG30,BAG$12:BAG$42,1))</f>
      </c>
      <c r="BAK30"/>
      <c r="BAL30" s="126">
        <f>IF(COUNTA(BAK$12:BAK$42)=0,0.6*BAK$5,IF(BAK30="",0,IF(BAK$6=0,IF(BAK30&gt;=BAK$8,BAK$5,IF(BAK30&lt;BAK$6,0,0.6*BAK$5+0.4*BAK$5*(BAK30-BAK$7)/(BAK$8-BAK$7))),IF(BAK30&lt;=BAK$8,BAK$5,IF(BAK30&gt;BAK$6,0,0.6*BAK$5+0.4*BAK$5*(BAK30-BAK$7)/(BAK$8-BAK$7))))))</f>
      </c>
      <c r="BAM30" s="126">
        <f>IF(BAK30&lt;&gt;"",BAK$5,0)</f>
      </c>
      <c r="BAN30" s="125">
        <f>IF(BAK$6=0,RANK(BAK30,BAK$12:BAK$42,0),RANK(BAK30,BAK$12:BAK$42,1))</f>
      </c>
      <c r="BAO30"/>
      <c r="BAP30" s="126">
        <f>IF(COUNTA(BAO$12:BAO$42)=0,0.6*BAO$5,IF(BAO30="",0,IF(BAO$6=0,IF(BAO30&gt;=BAO$8,BAO$5,IF(BAO30&lt;BAO$6,0,0.6*BAO$5+0.4*BAO$5*(BAO30-BAO$7)/(BAO$8-BAO$7))),IF(BAO30&lt;=BAO$8,BAO$5,IF(BAO30&gt;BAO$6,0,0.6*BAO$5+0.4*BAO$5*(BAO30-BAO$7)/(BAO$8-BAO$7))))))</f>
      </c>
      <c r="BAQ30" s="126">
        <f>IF(BAO30&lt;&gt;"",BAO$5,0)</f>
      </c>
      <c r="BAR30" s="125">
        <f>IF(BAO$6=0,RANK(BAO30,BAO$12:BAO$42,0),RANK(BAO30,BAO$12:BAO$42,1))</f>
      </c>
      <c r="BAS30"/>
      <c r="BAT30" s="126">
        <f>IF(COUNTA(BAS$12:BAS$42)=0,0.6*BAS$5,IF(BAS30="",0,IF(BAS$6=0,IF(BAS30&gt;=BAS$8,BAS$5,IF(BAS30&lt;BAS$6,0,0.6*BAS$5+0.4*BAS$5*(BAS30-BAS$7)/(BAS$8-BAS$7))),IF(BAS30&lt;=BAS$8,BAS$5,IF(BAS30&gt;BAS$6,0,0.6*BAS$5+0.4*BAS$5*(BAS30-BAS$7)/(BAS$8-BAS$7))))))</f>
      </c>
      <c r="BAU30" s="126">
        <f>IF(BAS30&lt;&gt;"",BAS$5,0)</f>
      </c>
      <c r="BAV30" s="125">
        <f>IF(BAS$6=0,RANK(BAS30,BAS$12:BAS$42,0),RANK(BAS30,BAS$12:BAS$42,1))</f>
      </c>
      <c r="BAW30"/>
      <c r="BAX30" s="126">
        <f>IF(COUNTA(BAW$12:BAW$42)=0,0.6*BAW$5,IF(BAW30="",0,IF(BAW$6=0,IF(BAW30&gt;=BAW$8,BAW$5,IF(BAW30&lt;BAW$6,0,0.6*BAW$5+0.4*BAW$5*(BAW30-BAW$7)/(BAW$8-BAW$7))),IF(BAW30&lt;=BAW$8,BAW$5,IF(BAW30&gt;BAW$6,0,0.6*BAW$5+0.4*BAW$5*(BAW30-BAW$7)/(BAW$8-BAW$7))))))</f>
      </c>
      <c r="BAY30" s="126">
        <f>IF(BAW30&lt;&gt;"",BAW$5,0)</f>
      </c>
      <c r="BAZ30" s="125">
        <f>IF(BAW$6=0,RANK(BAW30,BAW$12:BAW$42,0),RANK(BAW30,BAW$12:BAW$42,1))</f>
      </c>
      <c r="BBA30"/>
      <c r="BBB30" s="126">
        <f>IF(COUNTA(BBA$12:BBA$42)=0,0.6*BBA$5,IF(BBA30="",0,IF(BBA$6=0,IF(BBA30&gt;=BBA$8,BBA$5,IF(BBA30&lt;BBA$6,0,0.6*BBA$5+0.4*BBA$5*(BBA30-BBA$7)/(BBA$8-BBA$7))),IF(BBA30&lt;=BBA$8,BBA$5,IF(BBA30&gt;BBA$6,0,0.6*BBA$5+0.4*BBA$5*(BBA30-BBA$7)/(BBA$8-BBA$7))))))</f>
      </c>
      <c r="BBC30" s="126">
        <f>IF(BBA30&lt;&gt;"",BBA$5,0)</f>
      </c>
      <c r="BBD30" s="125">
        <f>IF(BBA$6=0,RANK(BBA30,BBA$12:BBA$42,0),RANK(BBA30,BBA$12:BBA$42,1))</f>
      </c>
      <c r="BBE30"/>
      <c r="BBF30" s="126">
        <f>IF(COUNTA(BBE$12:BBE$42)=0,0.6*BBE$5,IF(BBE30="",0,IF(BBE$6=0,IF(BBE30&gt;=BBE$8,BBE$5,IF(BBE30&lt;BBE$6,0,0.6*BBE$5+0.4*BBE$5*(BBE30-BBE$7)/(BBE$8-BBE$7))),IF(BBE30&lt;=BBE$8,BBE$5,IF(BBE30&gt;BBE$6,0,0.6*BBE$5+0.4*BBE$5*(BBE30-BBE$7)/(BBE$8-BBE$7))))))</f>
      </c>
      <c r="BBG30" s="126">
        <f>IF(BBE30&lt;&gt;"",BBE$5,0)</f>
      </c>
      <c r="BBH30" s="125">
        <f>IF(BBE$6=0,RANK(BBE30,BBE$12:BBE$42,0),RANK(BBE30,BBE$12:BBE$42,1))</f>
      </c>
      <c r="BBI30"/>
      <c r="BBJ30" s="126">
        <f>IF(COUNTA(BBI$12:BBI$42)=0,0.6*BBI$5,IF(BBI30="",0,IF(BBI$6=0,IF(BBI30&gt;=BBI$8,BBI$5,IF(BBI30&lt;BBI$6,0,0.6*BBI$5+0.4*BBI$5*(BBI30-BBI$7)/(BBI$8-BBI$7))),IF(BBI30&lt;=BBI$8,BBI$5,IF(BBI30&gt;BBI$6,0,0.6*BBI$5+0.4*BBI$5*(BBI30-BBI$7)/(BBI$8-BBI$7))))))</f>
      </c>
      <c r="BBK30" s="126">
        <f>IF(BBI30&lt;&gt;"",BBI$5,0)</f>
      </c>
      <c r="BBL30" s="125">
        <f>IF(BBI$6=0,RANK(BBI30,BBI$12:BBI$42,0),RANK(BBI30,BBI$12:BBI$42,1))</f>
      </c>
      <c r="BBM30"/>
      <c r="BBN30" s="126">
        <f>IF(COUNTA(BBM$12:BBM$42)=0,0.6*BBM$5,IF(BBM30="",0,IF(BBM$6=0,IF(BBM30&gt;=BBM$8,BBM$5,IF(BBM30&lt;BBM$6,0,0.6*BBM$5+0.4*BBM$5*(BBM30-BBM$7)/(BBM$8-BBM$7))),IF(BBM30&lt;=BBM$8,BBM$5,IF(BBM30&gt;BBM$6,0,0.6*BBM$5+0.4*BBM$5*(BBM30-BBM$7)/(BBM$8-BBM$7))))))</f>
      </c>
      <c r="BBO30" s="126">
        <f>IF(BBM30&lt;&gt;"",BBM$5,0)</f>
      </c>
      <c r="BBP30" s="125">
        <f>IF(BBM$6=0,RANK(BBM30,BBM$12:BBM$42,0),RANK(BBM30,BBM$12:BBM$42,1))</f>
      </c>
      <c r="BBQ30"/>
      <c r="BBR30" s="126">
        <f>IF(COUNTA(BBQ$12:BBQ$42)=0,0.6*BBQ$5,IF(BBQ30="",0,IF(BBQ$6=0,IF(BBQ30&gt;=BBQ$8,BBQ$5,IF(BBQ30&lt;BBQ$6,0,0.6*BBQ$5+0.4*BBQ$5*(BBQ30-BBQ$7)/(BBQ$8-BBQ$7))),IF(BBQ30&lt;=BBQ$8,BBQ$5,IF(BBQ30&gt;BBQ$6,0,0.6*BBQ$5+0.4*BBQ$5*(BBQ30-BBQ$7)/(BBQ$8-BBQ$7))))))</f>
      </c>
      <c r="BBS30" s="126">
        <f>IF(BBQ30&lt;&gt;"",BBQ$5,0)</f>
      </c>
      <c r="BBT30" s="125">
        <f>IF(BBQ$6=0,RANK(BBQ30,BBQ$12:BBQ$42,0),RANK(BBQ30,BBQ$12:BBQ$42,1))</f>
      </c>
      <c r="BBU30"/>
      <c r="BBV30" s="126">
        <f>IF(COUNTA(BBU$12:BBU$42)=0,0.6*BBU$5,IF(BBU30="",0,IF(BBU$6=0,IF(BBU30&gt;=BBU$8,BBU$5,IF(BBU30&lt;BBU$6,0,0.6*BBU$5+0.4*BBU$5*(BBU30-BBU$7)/(BBU$8-BBU$7))),IF(BBU30&lt;=BBU$8,BBU$5,IF(BBU30&gt;BBU$6,0,0.6*BBU$5+0.4*BBU$5*(BBU30-BBU$7)/(BBU$8-BBU$7))))))</f>
      </c>
      <c r="BBW30" s="126">
        <f>IF(BBU30&lt;&gt;"",BBU$5,0)</f>
      </c>
      <c r="BBX30" s="125">
        <f>IF(BBU$6=0,RANK(BBU30,BBU$12:BBU$42,0),RANK(BBU30,BBU$12:BBU$42,1))</f>
      </c>
      <c r="BBY30"/>
      <c r="BBZ30" s="126">
        <f>IF(COUNTA(BBY$12:BBY$42)=0,0.6*BBY$5,IF(BBY30="",0,IF(BBY$6=0,IF(BBY30&gt;=BBY$8,BBY$5,IF(BBY30&lt;BBY$6,0,0.6*BBY$5+0.4*BBY$5*(BBY30-BBY$7)/(BBY$8-BBY$7))),IF(BBY30&lt;=BBY$8,BBY$5,IF(BBY30&gt;BBY$6,0,0.6*BBY$5+0.4*BBY$5*(BBY30-BBY$7)/(BBY$8-BBY$7))))))</f>
      </c>
      <c r="BCA30" s="126">
        <f>IF(BBY30&lt;&gt;"",BBY$5,0)</f>
      </c>
      <c r="BCB30" s="125">
        <f>IF(BBY$6=0,RANK(BBY30,BBY$12:BBY$42,0),RANK(BBY30,BBY$12:BBY$42,1))</f>
      </c>
      <c r="BCC30"/>
      <c r="BCD30" s="126">
        <f>IF(COUNTA(BCC$12:BCC$42)=0,0.6*BCC$5,IF(BCC30="",0,IF(BCC$6=0,IF(BCC30&gt;=BCC$8,BCC$5,IF(BCC30&lt;BCC$6,0,0.6*BCC$5+0.4*BCC$5*(BCC30-BCC$7)/(BCC$8-BCC$7))),IF(BCC30&lt;=BCC$8,BCC$5,IF(BCC30&gt;BCC$6,0,0.6*BCC$5+0.4*BCC$5*(BCC30-BCC$7)/(BCC$8-BCC$7))))))</f>
      </c>
      <c r="BCE30" s="126">
        <f>IF(BCC30&lt;&gt;"",BCC$5,0)</f>
      </c>
      <c r="BCF30" s="125">
        <f>IF(BCC$6=0,RANK(BCC30,BCC$12:BCC$42,0),RANK(BCC30,BCC$12:BCC$42,1))</f>
      </c>
      <c r="BCG30"/>
      <c r="BCH30" s="126">
        <f>IF(COUNTA(BCG$12:BCG$42)=0,0.6*BCG$5,IF(BCG30="",0,IF(BCG$6=0,IF(BCG30&gt;=BCG$8,BCG$5,IF(BCG30&lt;BCG$6,0,0.6*BCG$5+0.4*BCG$5*(BCG30-BCG$7)/(BCG$8-BCG$7))),IF(BCG30&lt;=BCG$8,BCG$5,IF(BCG30&gt;BCG$6,0,0.6*BCG$5+0.4*BCG$5*(BCG30-BCG$7)/(BCG$8-BCG$7))))))</f>
      </c>
      <c r="BCI30" s="126">
        <f>IF(BCG30&lt;&gt;"",BCG$5,0)</f>
      </c>
      <c r="BCJ30" s="125">
        <f>IF(BCG$6=0,RANK(BCG30,BCG$12:BCG$42,0),RANK(BCG30,BCG$12:BCG$42,1))</f>
      </c>
      <c r="BCK30"/>
      <c r="BCL30" s="126">
        <f>IF(COUNTA(BCK$12:BCK$42)=0,0.6*BCK$5,IF(BCK30="",0,IF(BCK$6=0,IF(BCK30&gt;=BCK$8,BCK$5,IF(BCK30&lt;BCK$6,0,0.6*BCK$5+0.4*BCK$5*(BCK30-BCK$7)/(BCK$8-BCK$7))),IF(BCK30&lt;=BCK$8,BCK$5,IF(BCK30&gt;BCK$6,0,0.6*BCK$5+0.4*BCK$5*(BCK30-BCK$7)/(BCK$8-BCK$7))))))</f>
      </c>
      <c r="BCM30" s="126">
        <f>IF(BCK30&lt;&gt;"",BCK$5,0)</f>
      </c>
      <c r="BCN30" s="125">
        <f>IF(BCK$6=0,RANK(BCK30,BCK$12:BCK$42,0),RANK(BCK30,BCK$12:BCK$42,1))</f>
      </c>
      <c r="BCO30"/>
      <c r="BCP30" s="126">
        <f>IF(COUNTA(BCO$12:BCO$42)=0,0.6*BCO$5,IF(BCO30="",0,IF(BCO$6=0,IF(BCO30&gt;=BCO$8,BCO$5,IF(BCO30&lt;BCO$6,0,0.6*BCO$5+0.4*BCO$5*(BCO30-BCO$7)/(BCO$8-BCO$7))),IF(BCO30&lt;=BCO$8,BCO$5,IF(BCO30&gt;BCO$6,0,0.6*BCO$5+0.4*BCO$5*(BCO30-BCO$7)/(BCO$8-BCO$7))))))</f>
      </c>
      <c r="BCQ30" s="126">
        <f>IF(BCO30&lt;&gt;"",BCO$5,0)</f>
      </c>
      <c r="BCR30" s="125">
        <f>IF(BCO$6=0,RANK(BCO30,BCO$12:BCO$42,0),RANK(BCO30,BCO$12:BCO$42,1))</f>
      </c>
      <c r="BCS30"/>
      <c r="BCT30" s="126">
        <f>IF(COUNTA(BCS$12:BCS$42)=0,0.6*BCS$5,IF(BCS30="",0,IF(BCS$6=0,IF(BCS30&gt;=BCS$8,BCS$5,IF(BCS30&lt;BCS$6,0,0.6*BCS$5+0.4*BCS$5*(BCS30-BCS$7)/(BCS$8-BCS$7))),IF(BCS30&lt;=BCS$8,BCS$5,IF(BCS30&gt;BCS$6,0,0.6*BCS$5+0.4*BCS$5*(BCS30-BCS$7)/(BCS$8-BCS$7))))))</f>
      </c>
      <c r="BCU30" s="126">
        <f>IF(BCS30&lt;&gt;"",BCS$5,0)</f>
      </c>
      <c r="BCV30" s="125">
        <f>IF(BCS$6=0,RANK(BCS30,BCS$12:BCS$42,0),RANK(BCS30,BCS$12:BCS$42,1))</f>
      </c>
      <c r="BCW30"/>
      <c r="BCX30" s="126">
        <f>IF(COUNTA(BCW$12:BCW$42)=0,0.6*BCW$5,IF(BCW30="",0,IF(BCW$6=0,IF(BCW30&gt;=BCW$8,BCW$5,IF(BCW30&lt;BCW$6,0,0.6*BCW$5+0.4*BCW$5*(BCW30-BCW$7)/(BCW$8-BCW$7))),IF(BCW30&lt;=BCW$8,BCW$5,IF(BCW30&gt;BCW$6,0,0.6*BCW$5+0.4*BCW$5*(BCW30-BCW$7)/(BCW$8-BCW$7))))))</f>
      </c>
      <c r="BCY30" s="126">
        <f>IF(BCW30&lt;&gt;"",BCW$5,0)</f>
      </c>
      <c r="BCZ30" s="125">
        <f>IF(BCW$6=0,RANK(BCW30,BCW$12:BCW$42,0),RANK(BCW30,BCW$12:BCW$42,1))</f>
      </c>
      <c r="BDA30"/>
      <c r="BDB30" s="126">
        <f>IF(COUNTA(BDA$12:BDA$42)=0,0.6*BDA$5,IF(BDA30="",0,IF(BDA$6=0,IF(BDA30&gt;=BDA$8,BDA$5,IF(BDA30&lt;BDA$6,0,0.6*BDA$5+0.4*BDA$5*(BDA30-BDA$7)/(BDA$8-BDA$7))),IF(BDA30&lt;=BDA$8,BDA$5,IF(BDA30&gt;BDA$6,0,0.6*BDA$5+0.4*BDA$5*(BDA30-BDA$7)/(BDA$8-BDA$7))))))</f>
      </c>
      <c r="BDC30" s="126">
        <f>IF(BDA30&lt;&gt;"",BDA$5,0)</f>
      </c>
      <c r="BDD30" s="125">
        <f>IF(BDA$6=0,RANK(BDA30,BDA$12:BDA$42,0),RANK(BDA30,BDA$12:BDA$42,1))</f>
      </c>
      <c r="BDE30" s="126">
        <v>98.78</v>
      </c>
      <c r="BDF30" s="126">
        <f>IF(COUNTA(BDE$12:BDE$42)=0,0.6*BDE$5,IF(BDE30="",0,IF(BDE$6=0,IF(BDE30&gt;=BDE$8,BDE$5,IF(BDE30&lt;BDE$6,0,0.6*BDE$5+0.4*BDE$5*(BDE30-BDE$7)/(BDE$8-BDE$7))),IF(BDE30&lt;=BDE$8,BDE$5,IF(BDE30&gt;BDE$6,0,0.6*BDE$5+0.4*BDE$5*(BDE30-BDE$7)/(BDE$8-BDE$7))))))</f>
      </c>
      <c r="BDG30" s="126">
        <f>IF(BDE30&lt;&gt;"",BDE$5,0)</f>
      </c>
      <c r="BDH30" s="125">
        <f>IF(BDE$6=0,RANK(BDE30,BDE$12:BDE$42,0),RANK(BDE30,BDE$12:BDE$42,1))</f>
      </c>
      <c r="BDI30"/>
      <c r="BDJ30" s="126">
        <f>IF(COUNTA(BDI$12:BDI$42)=0,0.6*BDI$5,IF(BDI30="",0,IF(BDI$6=0,IF(BDI30&gt;=BDI$8,BDI$5,IF(BDI30&lt;BDI$6,0,0.6*BDI$5+0.4*BDI$5*(BDI30-BDI$7)/(BDI$8-BDI$7))),IF(BDI30&lt;=BDI$8,BDI$5,IF(BDI30&gt;BDI$6,0,0.6*BDI$5+0.4*BDI$5*(BDI30-BDI$7)/(BDI$8-BDI$7))))))</f>
      </c>
      <c r="BDK30" s="126">
        <f>IF(BDI30&lt;&gt;"",BDI$5,0)</f>
      </c>
      <c r="BDL30" s="125">
        <f>IF(BDI$6=0,RANK(BDI30,BDI$12:BDI$42,0),RANK(BDI30,BDI$12:BDI$42,1))</f>
      </c>
      <c r="BDM30"/>
      <c r="BDN30" s="126">
        <f>IF(COUNTA(BDM$12:BDM$42)=0,0.6*BDM$5,IF(BDM30="",0,IF(BDM$6=0,IF(BDM30&gt;=BDM$8,BDM$5,IF(BDM30&lt;BDM$6,0,0.6*BDM$5+0.4*BDM$5*(BDM30-BDM$7)/(BDM$8-BDM$7))),IF(BDM30&lt;=BDM$8,BDM$5,IF(BDM30&gt;BDM$6,0,0.6*BDM$5+0.4*BDM$5*(BDM30-BDM$7)/(BDM$8-BDM$7))))))</f>
      </c>
      <c r="BDO30" s="126">
        <f>IF(BDM30&lt;&gt;"",BDM$5,0)</f>
      </c>
      <c r="BDP30" s="125">
        <f>IF(BDM$6=0,RANK(BDM30,BDM$12:BDM$42,0),RANK(BDM30,BDM$12:BDM$42,1))</f>
      </c>
      <c r="BDQ30"/>
      <c r="BDR30" s="126">
        <f>IF(COUNTA(BDQ$12:BDQ$42)=0,0.6*BDQ$5,IF(BDQ30="",0,IF(BDQ$6=0,IF(BDQ30&gt;=BDQ$8,BDQ$5,IF(BDQ30&lt;BDQ$6,0,0.6*BDQ$5+0.4*BDQ$5*(BDQ30-BDQ$7)/(BDQ$8-BDQ$7))),IF(BDQ30&lt;=BDQ$8,BDQ$5,IF(BDQ30&gt;BDQ$6,0,0.6*BDQ$5+0.4*BDQ$5*(BDQ30-BDQ$7)/(BDQ$8-BDQ$7))))))</f>
      </c>
      <c r="BDS30" s="126">
        <f>IF(BDQ30&lt;&gt;"",BDQ$5,0)</f>
      </c>
      <c r="BDT30" s="125">
        <f>IF(BDQ$6=0,RANK(BDQ30,BDQ$12:BDQ$42,0),RANK(BDQ30,BDQ$12:BDQ$42,1))</f>
      </c>
      <c r="BDU30"/>
      <c r="BDV30" s="126">
        <f>IF(COUNTA(BDU$12:BDU$42)=0,0.6*BDU$5,IF(BDU30="",0,IF(BDU$6=0,IF(BDU30&gt;=BDU$8,BDU$5,IF(BDU30&lt;BDU$6,0,0.6*BDU$5+0.4*BDU$5*(BDU30-BDU$7)/(BDU$8-BDU$7))),IF(BDU30&lt;=BDU$8,BDU$5,IF(BDU30&gt;BDU$6,0,0.6*BDU$5+0.4*BDU$5*(BDU30-BDU$7)/(BDU$8-BDU$7))))))</f>
      </c>
      <c r="BDW30" s="126">
        <f>IF(BDU30&lt;&gt;"",BDU$5,0)</f>
      </c>
      <c r="BDX30" s="125">
        <f>IF(BDU$6=0,RANK(BDU30,BDU$12:BDU$42,0),RANK(BDU30,BDU$12:BDU$42,1))</f>
      </c>
      <c r="BDY30"/>
      <c r="BDZ30" s="126">
        <f>IF(COUNTA(BDY$12:BDY$42)=0,0.6*BDY$5,IF(BDY30="",0,IF(BDY$6=0,IF(BDY30&gt;=BDY$8,BDY$5,IF(BDY30&lt;BDY$6,0,0.6*BDY$5+0.4*BDY$5*(BDY30-BDY$7)/(BDY$8-BDY$7))),IF(BDY30&lt;=BDY$8,BDY$5,IF(BDY30&gt;BDY$6,0,0.6*BDY$5+0.4*BDY$5*(BDY30-BDY$7)/(BDY$8-BDY$7))))))</f>
      </c>
      <c r="BEA30" s="126">
        <f>IF(BDY30&lt;&gt;"",BDY$5,0)</f>
      </c>
      <c r="BEB30" s="125">
        <f>IF(BDY$6=0,RANK(BDY30,BDY$12:BDY$42,0),RANK(BDY30,BDY$12:BDY$42,1))</f>
      </c>
      <c r="BEC30"/>
      <c r="BED30" s="126">
        <f>IF(COUNTA(BEC$12:BEC$42)=0,0.6*BEC$5,IF(BEC30="",0,IF(BEC$6=0,IF(BEC30&gt;=BEC$8,BEC$5,IF(BEC30&lt;BEC$6,0,0.6*BEC$5+0.4*BEC$5*(BEC30-BEC$7)/(BEC$8-BEC$7))),IF(BEC30&lt;=BEC$8,BEC$5,IF(BEC30&gt;BEC$6,0,0.6*BEC$5+0.4*BEC$5*(BEC30-BEC$7)/(BEC$8-BEC$7))))))</f>
      </c>
      <c r="BEE30" s="126">
        <f>IF(BEC30&lt;&gt;"",BEC$5,0)</f>
      </c>
      <c r="BEF30" s="125">
        <f>IF(BEC$6=0,RANK(BEC30,BEC$12:BEC$42,0),RANK(BEC30,BEC$12:BEC$42,1))</f>
      </c>
      <c r="BEG30"/>
      <c r="BEH30" s="126">
        <f>IF(COUNTA(BEG$12:BEG$42)=0,0.6*BEG$5,IF(BEG30="",0,IF(BEG$6=0,IF(BEG30&gt;=BEG$8,BEG$5,IF(BEG30&lt;BEG$6,0,0.6*BEG$5+0.4*BEG$5*(BEG30-BEG$7)/(BEG$8-BEG$7))),IF(BEG30&lt;=BEG$8,BEG$5,IF(BEG30&gt;BEG$6,0,0.6*BEG$5+0.4*BEG$5*(BEG30-BEG$7)/(BEG$8-BEG$7))))))</f>
      </c>
      <c r="BEI30" s="126">
        <f>IF(BEG30&lt;&gt;"",BEG$5,0)</f>
      </c>
      <c r="BEJ30" s="125">
        <f>IF(BEG$6=0,RANK(BEG30,BEG$12:BEG$42,0),RANK(BEG30,BEG$12:BEG$42,1))</f>
      </c>
      <c r="BEK30"/>
      <c r="BEL30" s="126">
        <f>IF(COUNTA(BEK$12:BEK$42)=0,0.6*BEK$5,IF(BEK30="",0,IF(BEK$6=0,IF(BEK30&gt;=BEK$8,BEK$5,IF(BEK30&lt;BEK$6,0,0.6*BEK$5+0.4*BEK$5*(BEK30-BEK$7)/(BEK$8-BEK$7))),IF(BEK30&lt;=BEK$8,BEK$5,IF(BEK30&gt;BEK$6,0,0.6*BEK$5+0.4*BEK$5*(BEK30-BEK$7)/(BEK$8-BEK$7))))))</f>
      </c>
      <c r="BEM30" s="126">
        <f>IF(BEK30&lt;&gt;"",BEK$5,0)</f>
      </c>
      <c r="BEN30" s="125">
        <f>IF(BEK$6=0,RANK(BEK30,BEK$12:BEK$42,0),RANK(BEK30,BEK$12:BEK$42,1))</f>
      </c>
      <c r="BEO30"/>
      <c r="BEP30" s="126">
        <f>IF(COUNTA(BEO$12:BEO$42)=0,0.6*BEO$5,IF(BEO30="",0,IF(BEO$6=0,IF(BEO30&gt;=BEO$8,BEO$5,IF(BEO30&lt;BEO$6,0,0.6*BEO$5+0.4*BEO$5*(BEO30-BEO$7)/(BEO$8-BEO$7))),IF(BEO30&lt;=BEO$8,BEO$5,IF(BEO30&gt;BEO$6,0,0.6*BEO$5+0.4*BEO$5*(BEO30-BEO$7)/(BEO$8-BEO$7))))))</f>
      </c>
      <c r="BEQ30" s="126">
        <f>IF(BEO30&lt;&gt;"",BEO$5,0)</f>
      </c>
      <c r="BER30" s="125">
        <f>IF(BEO$6=0,RANK(BEO30,BEO$12:BEO$42,0),RANK(BEO30,BEO$12:BEO$42,1))</f>
      </c>
      <c r="BES30"/>
      <c r="BET30" s="126">
        <f>IF(COUNTA(BES$12:BES$42)=0,0.6*BES$5,IF(BES30="",0,IF(BES$6=0,IF(BES30&gt;=BES$8,BES$5,IF(BES30&lt;BES$6,0,0.6*BES$5+0.4*BES$5*(BES30-BES$7)/(BES$8-BES$7))),IF(BES30&lt;=BES$8,BES$5,IF(BES30&gt;BES$6,0,0.6*BES$5+0.4*BES$5*(BES30-BES$7)/(BES$8-BES$7))))))</f>
      </c>
      <c r="BEU30" s="126">
        <f>IF(BES30&lt;&gt;"",BES$5,0)</f>
      </c>
      <c r="BEV30" s="125">
        <f>IF(BES$6=0,RANK(BES30,BES$12:BES$42,0),RANK(BES30,BES$12:BES$42,1))</f>
      </c>
      <c r="BEW30"/>
      <c r="BEX30" s="126">
        <f>IF(COUNTA(BEW$12:BEW$42)=0,0.6*BEW$5,IF(BEW30="",0,IF(BEW$6=0,IF(BEW30&gt;=BEW$8,BEW$5,IF(BEW30&lt;BEW$6,0,0.6*BEW$5+0.4*BEW$5*(BEW30-BEW$7)/(BEW$8-BEW$7))),IF(BEW30&lt;=BEW$8,BEW$5,IF(BEW30&gt;BEW$6,0,0.6*BEW$5+0.4*BEW$5*(BEW30-BEW$7)/(BEW$8-BEW$7))))))</f>
      </c>
      <c r="BEY30" s="126">
        <f>IF(BEW30&lt;&gt;"",BEW$5,0)</f>
      </c>
      <c r="BEZ30" s="125">
        <f>IF(BEW$6=0,RANK(BEW30,BEW$12:BEW$42,0),RANK(BEW30,BEW$12:BEW$42,1))</f>
      </c>
      <c r="BFA30"/>
      <c r="BFB30" s="126">
        <f>IF(COUNTA(BFA$12:BFA$42)=0,0.6*BFA$5,IF(BFA30="",0,IF(BFA$6=0,IF(BFA30&gt;=BFA$8,BFA$5,IF(BFA30&lt;BFA$6,0,0.6*BFA$5+0.4*BFA$5*(BFA30-BFA$7)/(BFA$8-BFA$7))),IF(BFA30&lt;=BFA$8,BFA$5,IF(BFA30&gt;BFA$6,0,0.6*BFA$5+0.4*BFA$5*(BFA30-BFA$7)/(BFA$8-BFA$7))))))</f>
      </c>
      <c r="BFC30" s="126">
        <f>IF(BFA30&lt;&gt;"",BFA$5,0)</f>
      </c>
      <c r="BFD30" s="125">
        <f>IF(BFA$6=0,RANK(BFA30,BFA$12:BFA$42,0),RANK(BFA30,BFA$12:BFA$42,1))</f>
      </c>
      <c r="BFE30"/>
      <c r="BFF30" s="126">
        <f>IF(COUNTA(BFE$12:BFE$42)=0,0.6*BFE$5,IF(BFE30="",0,IF(BFE$6=0,IF(BFE30&gt;=BFE$8,BFE$5,IF(BFE30&lt;BFE$6,0,0.6*BFE$5+0.4*BFE$5*(BFE30-BFE$7)/(BFE$8-BFE$7))),IF(BFE30&lt;=BFE$8,BFE$5,IF(BFE30&gt;BFE$6,0,0.6*BFE$5+0.4*BFE$5*(BFE30-BFE$7)/(BFE$8-BFE$7))))))</f>
      </c>
      <c r="BFG30" s="126">
        <f>IF(BFE30&lt;&gt;"",BFE$5,0)</f>
      </c>
      <c r="BFH30" s="125">
        <f>IF(BFE$6=0,RANK(BFE30,BFE$12:BFE$42,0),RANK(BFE30,BFE$12:BFE$42,1))</f>
      </c>
      <c r="BFI30"/>
      <c r="BFJ30" s="126">
        <f>IF(COUNTA(BFI$12:BFI$42)=0,0.6*BFI$5,IF(BFI30="",0,IF(BFI$6=0,IF(BFI30&gt;=BFI$8,BFI$5,IF(BFI30&lt;BFI$6,0,0.6*BFI$5+0.4*BFI$5*(BFI30-BFI$7)/(BFI$8-BFI$7))),IF(BFI30&lt;=BFI$8,BFI$5,IF(BFI30&gt;BFI$6,0,0.6*BFI$5+0.4*BFI$5*(BFI30-BFI$7)/(BFI$8-BFI$7))))))</f>
      </c>
      <c r="BFK30" s="126">
        <f>IF(BFI30&lt;&gt;"",BFI$5,0)</f>
      </c>
      <c r="BFL30" s="125">
        <f>IF(BFI$6=0,RANK(BFI30,BFI$12:BFI$42,0),RANK(BFI30,BFI$12:BFI$42,1))</f>
      </c>
      <c r="BFM30"/>
      <c r="BFN30" s="126">
        <f>IF(COUNTA(BFM$12:BFM$42)=0,0.6*BFM$5,IF(BFM30="",0,IF(BFM$6=0,IF(BFM30&gt;=BFM$8,BFM$5,IF(BFM30&lt;BFM$6,0,0.6*BFM$5+0.4*BFM$5*(BFM30-BFM$7)/(BFM$8-BFM$7))),IF(BFM30&lt;=BFM$8,BFM$5,IF(BFM30&gt;BFM$6,0,0.6*BFM$5+0.4*BFM$5*(BFM30-BFM$7)/(BFM$8-BFM$7))))))</f>
      </c>
      <c r="BFO30" s="126">
        <f>IF(BFM30&lt;&gt;"",BFM$5,0)</f>
      </c>
      <c r="BFP30" s="125">
        <f>IF(BFM$6=0,RANK(BFM30,BFM$12:BFM$42,0),RANK(BFM30,BFM$12:BFM$42,1))</f>
      </c>
      <c r="BFQ30" s="126">
        <v>2.77</v>
      </c>
      <c r="BFR30" s="126">
        <f>IF(COUNTA(BFQ$12:BFQ$42)=0,0.6*BFQ$5,IF(BFQ30="",0,IF(BFQ$6=0,IF(BFQ30&gt;=BFQ$8,BFQ$5,IF(BFQ30&lt;BFQ$6,0,0.6*BFQ$5+0.4*BFQ$5*(BFQ30-BFQ$7)/(BFQ$8-BFQ$7))),IF(BFQ30&lt;=BFQ$8,BFQ$5,IF(BFQ30&gt;BFQ$6,0,0.6*BFQ$5+0.4*BFQ$5*(BFQ30-BFQ$7)/(BFQ$8-BFQ$7))))))</f>
      </c>
      <c r="BFS30" s="126">
        <f>IF(BFQ30&lt;&gt;"",BFQ$5,0)</f>
      </c>
      <c r="BFT30" s="125">
        <f>IF(BFQ$6=0,RANK(BFQ30,BFQ$12:BFQ$42,0),RANK(BFQ30,BFQ$12:BFQ$42,1))</f>
      </c>
      <c r="BFU30" s="126">
        <v>97.3</v>
      </c>
      <c r="BFV30" s="126">
        <f>IF(COUNTA(BFU$12:BFU$42)=0,0.6*BFU$5,IF(BFU30="",0,IF(BFU$6=0,IF(BFU30&gt;=BFU$8,BFU$5,IF(BFU30&lt;BFU$6,0,0.6*BFU$5+0.4*BFU$5*(BFU30-BFU$7)/(BFU$8-BFU$7))),IF(BFU30&lt;=BFU$8,BFU$5,IF(BFU30&gt;BFU$6,0,0.6*BFU$5+0.4*BFU$5*(BFU30-BFU$7)/(BFU$8-BFU$7))))))</f>
      </c>
      <c r="BFW30" s="126">
        <f>IF(BFU30&lt;&gt;"",BFU$5,0)</f>
      </c>
      <c r="BFX30" s="125">
        <f>IF(BFU$6=0,RANK(BFU30,BFU$12:BFU$42,0),RANK(BFU30,BFU$12:BFU$42,1))</f>
      </c>
      <c r="BFY30"/>
      <c r="BFZ30" s="126">
        <f>IF(COUNTA(BFY$12:BFY$42)=0,0.6*BFY$5,IF(BFY30="",0,IF(BFY$6=0,IF(BFY30&gt;=BFY$8,BFY$5,IF(BFY30&lt;BFY$6,0,0.6*BFY$5+0.4*BFY$5*(BFY30-BFY$7)/(BFY$8-BFY$7))),IF(BFY30&lt;=BFY$8,BFY$5,IF(BFY30&gt;BFY$6,0,0.6*BFY$5+0.4*BFY$5*(BFY30-BFY$7)/(BFY$8-BFY$7))))))</f>
      </c>
      <c r="BGA30" s="126">
        <f>IF(BFY30&lt;&gt;"",BFY$5,0)</f>
      </c>
      <c r="BGB30" s="125">
        <f>IF(BFY$6=0,RANK(BFY30,BFY$12:BFY$42,0),RANK(BFY30,BFY$12:BFY$42,1))</f>
      </c>
      <c r="BGC30"/>
      <c r="BGD30" s="126">
        <f>IF(COUNTA(BGC$12:BGC$42)=0,0.6*BGC$5,IF(BGC30="",0,IF(BGC$6=0,IF(BGC30&gt;=BGC$8,BGC$5,IF(BGC30&lt;BGC$6,0,0.6*BGC$5+0.4*BGC$5*(BGC30-BGC$7)/(BGC$8-BGC$7))),IF(BGC30&lt;=BGC$8,BGC$5,IF(BGC30&gt;BGC$6,0,0.6*BGC$5+0.4*BGC$5*(BGC30-BGC$7)/(BGC$8-BGC$7))))))</f>
      </c>
      <c r="BGE30" s="126">
        <f>IF(BGC30&lt;&gt;"",BGC$5,0)</f>
      </c>
      <c r="BGF30" s="125">
        <f>IF(BGC$6=0,RANK(BGC30,BGC$12:BGC$42,0),RANK(BGC30,BGC$12:BGC$42,1))</f>
      </c>
      <c r="BGG30"/>
      <c r="BGH30" s="126">
        <f>IF(COUNTA(BGG$12:BGG$42)=0,0.6*BGG$5,IF(BGG30="",0,IF(BGG$6=0,IF(BGG30&gt;=BGG$8,BGG$5,IF(BGG30&lt;BGG$6,0,0.6*BGG$5+0.4*BGG$5*(BGG30-BGG$7)/(BGG$8-BGG$7))),IF(BGG30&lt;=BGG$8,BGG$5,IF(BGG30&gt;BGG$6,0,0.6*BGG$5+0.4*BGG$5*(BGG30-BGG$7)/(BGG$8-BGG$7))))))</f>
      </c>
      <c r="BGI30" s="126">
        <f>IF(BGG30&lt;&gt;"",BGG$5,0)</f>
      </c>
      <c r="BGJ30" s="125">
        <f>IF(BGG$6=0,RANK(BGG30,BGG$12:BGG$42,0),RANK(BGG30,BGG$12:BGG$42,1))</f>
      </c>
      <c r="BGK30"/>
      <c r="BGL30" s="126">
        <f>IF(COUNTA(BGK$12:BGK$42)=0,0.6*BGK$5,IF(BGK30="",0,IF(BGK$6=0,IF(BGK30&gt;=BGK$8,BGK$5,IF(BGK30&lt;BGK$6,0,0.6*BGK$5+0.4*BGK$5*(BGK30-BGK$7)/(BGK$8-BGK$7))),IF(BGK30&lt;=BGK$8,BGK$5,IF(BGK30&gt;BGK$6,0,0.6*BGK$5+0.4*BGK$5*(BGK30-BGK$7)/(BGK$8-BGK$7))))))</f>
      </c>
      <c r="BGM30" s="126">
        <f>IF(BGK30&lt;&gt;"",BGK$5,0)</f>
      </c>
      <c r="BGN30" s="125">
        <f>IF(BGK$6=0,RANK(BGK30,BGK$12:BGK$42,0),RANK(BGK30,BGK$12:BGK$42,1))</f>
      </c>
      <c r="BGO30"/>
      <c r="BGP30" s="126">
        <f>IF(COUNTA(BGO$12:BGO$42)=0,0.6*BGO$5,IF(BGO30="",0,IF(BGO$6=0,IF(BGO30&gt;=BGO$8,BGO$5,IF(BGO30&lt;BGO$6,0,0.6*BGO$5+0.4*BGO$5*(BGO30-BGO$7)/(BGO$8-BGO$7))),IF(BGO30&lt;=BGO$8,BGO$5,IF(BGO30&gt;BGO$6,0,0.6*BGO$5+0.4*BGO$5*(BGO30-BGO$7)/(BGO$8-BGO$7))))))</f>
      </c>
      <c r="BGQ30" s="126">
        <f>IF(BGO30&lt;&gt;"",BGO$5,0)</f>
      </c>
      <c r="BGR30" s="125">
        <f>IF(BGO$6=0,RANK(BGO30,BGO$12:BGO$42,0),RANK(BGO30,BGO$12:BGO$42,1))</f>
      </c>
      <c r="BGS30"/>
      <c r="BGT30" s="126">
        <f>IF(COUNTA(BGS$12:BGS$42)=0,0.6*BGS$5,IF(BGS30="",0,IF(BGS$6=0,IF(BGS30&gt;=BGS$8,BGS$5,IF(BGS30&lt;BGS$6,0,0.6*BGS$5+0.4*BGS$5*(BGS30-BGS$7)/(BGS$8-BGS$7))),IF(BGS30&lt;=BGS$8,BGS$5,IF(BGS30&gt;BGS$6,0,0.6*BGS$5+0.4*BGS$5*(BGS30-BGS$7)/(BGS$8-BGS$7))))))</f>
      </c>
      <c r="BGU30" s="126">
        <f>IF(BGS30&lt;&gt;"",BGS$5,0)</f>
      </c>
      <c r="BGV30" s="125">
        <f>IF(BGS$6=0,RANK(BGS30,BGS$12:BGS$42,0),RANK(BGS30,BGS$12:BGS$42,1))</f>
      </c>
      <c r="BGW30"/>
      <c r="BGX30" s="126">
        <f>IF(COUNTA(BGW$12:BGW$42)=0,0.6*BGW$5,IF(BGW30="",0,IF(BGW$6=0,IF(BGW30&gt;=BGW$8,BGW$5,IF(BGW30&lt;BGW$6,0,0.6*BGW$5+0.4*BGW$5*(BGW30-BGW$7)/(BGW$8-BGW$7))),IF(BGW30&lt;=BGW$8,BGW$5,IF(BGW30&gt;BGW$6,0,0.6*BGW$5+0.4*BGW$5*(BGW30-BGW$7)/(BGW$8-BGW$7))))))</f>
      </c>
      <c r="BGY30" s="126">
        <f>IF(BGW30&lt;&gt;"",BGW$5,0)</f>
      </c>
      <c r="BGZ30" s="125">
        <f>IF(BGW$6=0,RANK(BGW30,BGW$12:BGW$42,0),RANK(BGW30,BGW$12:BGW$42,1))</f>
      </c>
      <c r="BHA30"/>
      <c r="BHB30" s="126">
        <f>IF(COUNTA(BHA$12:BHA$42)=0,0.6*BHA$5,IF(BHA30="",0,IF(BHA$6=0,IF(BHA30&gt;=BHA$8,BHA$5,IF(BHA30&lt;BHA$6,0,0.6*BHA$5+0.4*BHA$5*(BHA30-BHA$7)/(BHA$8-BHA$7))),IF(BHA30&lt;=BHA$8,BHA$5,IF(BHA30&gt;BHA$6,0,0.6*BHA$5+0.4*BHA$5*(BHA30-BHA$7)/(BHA$8-BHA$7))))))</f>
      </c>
      <c r="BHC30" s="126">
        <f>IF(BHA30&lt;&gt;"",BHA$5,0)</f>
      </c>
      <c r="BHD30" s="125">
        <f>IF(BHA$6=0,RANK(BHA30,BHA$12:BHA$42,0),RANK(BHA30,BHA$12:BHA$42,1))</f>
      </c>
      <c r="BHE30"/>
      <c r="BHF30" s="126">
        <f>IF(COUNTA(BHE$12:BHE$42)=0,0.6*BHE$5,IF(BHE30="",0,IF(BHE$6=0,IF(BHE30&gt;=BHE$8,BHE$5,IF(BHE30&lt;BHE$6,0,0.6*BHE$5+0.4*BHE$5*(BHE30-BHE$7)/(BHE$8-BHE$7))),IF(BHE30&lt;=BHE$8,BHE$5,IF(BHE30&gt;BHE$6,0,0.6*BHE$5+0.4*BHE$5*(BHE30-BHE$7)/(BHE$8-BHE$7))))))</f>
      </c>
      <c r="BHG30" s="126">
        <f>IF(BHE30&lt;&gt;"",BHE$5,0)</f>
      </c>
      <c r="BHH30" s="125">
        <f>IF(BHE$6=0,RANK(BHE30,BHE$12:BHE$42,0),RANK(BHE30,BHE$12:BHE$42,1))</f>
      </c>
      <c r="BHI30"/>
      <c r="BHJ30" s="126">
        <f>IF(COUNTA(BHI$12:BHI$42)=0,0.6*BHI$5,IF(BHI30="",0,IF(BHI$6=0,IF(BHI30&gt;=BHI$8,BHI$5,IF(BHI30&lt;BHI$6,0,0.6*BHI$5+0.4*BHI$5*(BHI30-BHI$7)/(BHI$8-BHI$7))),IF(BHI30&lt;=BHI$8,BHI$5,IF(BHI30&gt;BHI$6,0,0.6*BHI$5+0.4*BHI$5*(BHI30-BHI$7)/(BHI$8-BHI$7))))))</f>
      </c>
      <c r="BHK30" s="126">
        <f>IF(BHI30&lt;&gt;"",BHI$5,0)</f>
      </c>
      <c r="BHL30" s="125">
        <f>IF(BHI$6=0,RANK(BHI30,BHI$12:BHI$42,0),RANK(BHI30,BHI$12:BHI$42,1))</f>
      </c>
      <c r="BHM30"/>
      <c r="BHN30" s="126">
        <f>IF(COUNTA(BHM$12:BHM$42)=0,0.6*BHM$5,IF(BHM30="",0,IF(BHM$6=0,IF(BHM30&gt;=BHM$8,BHM$5,IF(BHM30&lt;BHM$6,0,0.6*BHM$5+0.4*BHM$5*(BHM30-BHM$7)/(BHM$8-BHM$7))),IF(BHM30&lt;=BHM$8,BHM$5,IF(BHM30&gt;BHM$6,0,0.6*BHM$5+0.4*BHM$5*(BHM30-BHM$7)/(BHM$8-BHM$7))))))</f>
      </c>
      <c r="BHO30" s="126">
        <f>IF(BHM30&lt;&gt;"",BHM$5,0)</f>
      </c>
      <c r="BHP30" s="125">
        <f>IF(BHM$6=0,RANK(BHM30,BHM$12:BHM$42,0),RANK(BHM30,BHM$12:BHM$42,1))</f>
      </c>
      <c r="BHQ30"/>
      <c r="BHR30" s="126">
        <f>IF(COUNTA(BHQ$12:BHQ$42)=0,0.6*BHQ$5,IF(BHQ30="",0,IF(BHQ$6=0,IF(BHQ30&gt;=BHQ$8,BHQ$5,IF(BHQ30&lt;BHQ$6,0,0.6*BHQ$5+0.4*BHQ$5*(BHQ30-BHQ$7)/(BHQ$8-BHQ$7))),IF(BHQ30&lt;=BHQ$8,BHQ$5,IF(BHQ30&gt;BHQ$6,0,0.6*BHQ$5+0.4*BHQ$5*(BHQ30-BHQ$7)/(BHQ$8-BHQ$7))))))</f>
      </c>
      <c r="BHS30" s="126">
        <f>IF(BHQ30&lt;&gt;"",BHQ$5,0)</f>
      </c>
      <c r="BHT30" s="125">
        <f>IF(BHQ$6=0,RANK(BHQ30,BHQ$12:BHQ$42,0),RANK(BHQ30,BHQ$12:BHQ$42,1))</f>
      </c>
      <c r="BHU30"/>
      <c r="BHV30" s="126">
        <f>IF(COUNTA(BHU$12:BHU$42)=0,0.6*BHU$5,IF(BHU30="",0,IF(BHU$6=0,IF(BHU30&gt;=BHU$8,BHU$5,IF(BHU30&lt;BHU$6,0,0.6*BHU$5+0.4*BHU$5*(BHU30-BHU$7)/(BHU$8-BHU$7))),IF(BHU30&lt;=BHU$8,BHU$5,IF(BHU30&gt;BHU$6,0,0.6*BHU$5+0.4*BHU$5*(BHU30-BHU$7)/(BHU$8-BHU$7))))))</f>
      </c>
      <c r="BHW30" s="126">
        <f>IF(BHU30&lt;&gt;"",BHU$5,0)</f>
      </c>
      <c r="BHX30" s="125">
        <f>IF(BHU$6=0,RANK(BHU30,BHU$12:BHU$42,0),RANK(BHU30,BHU$12:BHU$42,1))</f>
      </c>
      <c r="BHY30"/>
      <c r="BHZ30" s="126">
        <f>IF(COUNTA(BHY$12:BHY$42)=0,0.6*BHY$5,IF(BHY30="",0,IF(BHY$6=0,IF(BHY30&gt;=BHY$8,BHY$5,IF(BHY30&lt;BHY$6,0,0.6*BHY$5+0.4*BHY$5*(BHY30-BHY$7)/(BHY$8-BHY$7))),IF(BHY30&lt;=BHY$8,BHY$5,IF(BHY30&gt;BHY$6,0,0.6*BHY$5+0.4*BHY$5*(BHY30-BHY$7)/(BHY$8-BHY$7))))))</f>
      </c>
      <c r="BIA30" s="126">
        <f>IF(BHY30&lt;&gt;"",BHY$5,0)</f>
      </c>
      <c r="BIB30" s="125">
        <f>IF(BHY$6=0,RANK(BHY30,BHY$12:BHY$42,0),RANK(BHY30,BHY$12:BHY$42,1))</f>
      </c>
      <c r="BIC30"/>
      <c r="BID30" s="126">
        <f>IF(COUNTA(BIC$12:BIC$42)=0,0.6*BIC$5,IF(BIC30="",0,IF(BIC$6=0,IF(BIC30&gt;=BIC$8,BIC$5,IF(BIC30&lt;BIC$6,0,0.6*BIC$5+0.4*BIC$5*(BIC30-BIC$7)/(BIC$8-BIC$7))),IF(BIC30&lt;=BIC$8,BIC$5,IF(BIC30&gt;BIC$6,0,0.6*BIC$5+0.4*BIC$5*(BIC30-BIC$7)/(BIC$8-BIC$7))))))</f>
      </c>
      <c r="BIE30" s="126">
        <f>IF(BIC30&lt;&gt;"",BIC$5,0)</f>
      </c>
      <c r="BIF30" s="125">
        <f>IF(BIC$6=0,RANK(BIC30,BIC$12:BIC$42,0),RANK(BIC30,BIC$12:BIC$42,1))</f>
      </c>
      <c r="BIG30"/>
      <c r="BIH30" s="126">
        <f>IF(COUNTA(BIG$12:BIG$42)=0,0.6*BIG$5,IF(BIG30="",0,IF(BIG$6=0,IF(BIG30&gt;=BIG$8,BIG$5,IF(BIG30&lt;BIG$6,0,0.6*BIG$5+0.4*BIG$5*(BIG30-BIG$7)/(BIG$8-BIG$7))),IF(BIG30&lt;=BIG$8,BIG$5,IF(BIG30&gt;BIG$6,0,0.6*BIG$5+0.4*BIG$5*(BIG30-BIG$7)/(BIG$8-BIG$7))))))</f>
      </c>
      <c r="BII30" s="126">
        <f>IF(BIG30&lt;&gt;"",BIG$5,0)</f>
      </c>
      <c r="BIJ30" s="125">
        <f>IF(BIG$6=0,RANK(BIG30,BIG$12:BIG$42,0),RANK(BIG30,BIG$12:BIG$42,1))</f>
      </c>
      <c r="BIK30"/>
      <c r="BIL30" s="126">
        <f>IF(COUNTA(BIK$12:BIK$42)=0,0.6*BIK$5,IF(BIK30="",0,IF(BIK$6=0,IF(BIK30&gt;=BIK$8,BIK$5,IF(BIK30&lt;BIK$6,0,0.6*BIK$5+0.4*BIK$5*(BIK30-BIK$7)/(BIK$8-BIK$7))),IF(BIK30&lt;=BIK$8,BIK$5,IF(BIK30&gt;BIK$6,0,0.6*BIK$5+0.4*BIK$5*(BIK30-BIK$7)/(BIK$8-BIK$7))))))</f>
      </c>
      <c r="BIM30" s="126">
        <f>IF(BIK30&lt;&gt;"",BIK$5,0)</f>
      </c>
      <c r="BIN30" s="125">
        <f>IF(BIK$6=0,RANK(BIK30,BIK$12:BIK$42,0),RANK(BIK30,BIK$12:BIK$42,1))</f>
      </c>
      <c r="BIO30"/>
      <c r="BIP30" s="126">
        <f>IF(COUNTA(BIO$12:BIO$42)=0,0.6*BIO$5,IF(BIO30="",0,IF(BIO$6=0,IF(BIO30&gt;=BIO$8,BIO$5,IF(BIO30&lt;BIO$6,0,0.6*BIO$5+0.4*BIO$5*(BIO30-BIO$7)/(BIO$8-BIO$7))),IF(BIO30&lt;=BIO$8,BIO$5,IF(BIO30&gt;BIO$6,0,0.6*BIO$5+0.4*BIO$5*(BIO30-BIO$7)/(BIO$8-BIO$7))))))</f>
      </c>
      <c r="BIQ30" s="126">
        <f>IF(BIO30&lt;&gt;"",BIO$5,0)</f>
      </c>
      <c r="BIR30" s="125">
        <f>IF(BIO$6=0,RANK(BIO30,BIO$12:BIO$42,0),RANK(BIO30,BIO$12:BIO$42,1))</f>
      </c>
      <c r="BIS30"/>
      <c r="BIT30" s="126">
        <f>IF(COUNTA(BIS$12:BIS$42)=0,0.6*BIS$5,IF(BIS30="",0,IF(BIS$6=0,IF(BIS30&gt;=BIS$8,BIS$5,IF(BIS30&lt;BIS$6,0,0.6*BIS$5+0.4*BIS$5*(BIS30-BIS$7)/(BIS$8-BIS$7))),IF(BIS30&lt;=BIS$8,BIS$5,IF(BIS30&gt;BIS$6,0,0.6*BIS$5+0.4*BIS$5*(BIS30-BIS$7)/(BIS$8-BIS$7))))))</f>
      </c>
      <c r="BIU30" s="126">
        <f>IF(BIS30&lt;&gt;"",BIS$5,0)</f>
      </c>
      <c r="BIV30" s="125">
        <f>IF(BIS$6=0,RANK(BIS30,BIS$12:BIS$42,0),RANK(BIS30,BIS$12:BIS$42,1))</f>
      </c>
      <c r="BIW30"/>
      <c r="BIX30" s="126">
        <f>IF(COUNTA(BIW$12:BIW$42)=0,0.6*BIW$5,IF(BIW30="",0,IF(BIW$6=0,IF(BIW30&gt;=BIW$8,BIW$5,IF(BIW30&lt;BIW$6,0,0.6*BIW$5+0.4*BIW$5*(BIW30-BIW$7)/(BIW$8-BIW$7))),IF(BIW30&lt;=BIW$8,BIW$5,IF(BIW30&gt;BIW$6,0,0.6*BIW$5+0.4*BIW$5*(BIW30-BIW$7)/(BIW$8-BIW$7))))))</f>
      </c>
      <c r="BIY30" s="126">
        <f>IF(BIW30&lt;&gt;"",BIW$5,0)</f>
      </c>
      <c r="BIZ30" s="125">
        <f>IF(BIW$6=0,RANK(BIW30,BIW$12:BIW$42,0),RANK(BIW30,BIW$12:BIW$42,1))</f>
      </c>
      <c r="BJA30"/>
      <c r="BJB30" s="126">
        <f>IF(COUNTA(BJA$12:BJA$42)=0,0.6*BJA$5,IF(BJA30="",0,IF(BJA$6=0,IF(BJA30&gt;=BJA$8,BJA$5,IF(BJA30&lt;BJA$6,0,0.6*BJA$5+0.4*BJA$5*(BJA30-BJA$7)/(BJA$8-BJA$7))),IF(BJA30&lt;=BJA$8,BJA$5,IF(BJA30&gt;BJA$6,0,0.6*BJA$5+0.4*BJA$5*(BJA30-BJA$7)/(BJA$8-BJA$7))))))</f>
      </c>
      <c r="BJC30" s="126">
        <f>IF(BJA30&lt;&gt;"",BJA$5,0)</f>
      </c>
      <c r="BJD30" s="125">
        <f>IF(BJA$6=0,RANK(BJA30,BJA$12:BJA$42,0),RANK(BJA30,BJA$12:BJA$42,1))</f>
      </c>
      <c r="BJE30"/>
      <c r="BJF30" s="126">
        <f>IF(COUNTA(BJE$12:BJE$42)=0,0.6*BJE$5,IF(BJE30="",0,IF(BJE$6=0,IF(BJE30&gt;=BJE$8,BJE$5,IF(BJE30&lt;BJE$6,0,0.6*BJE$5+0.4*BJE$5*(BJE30-BJE$7)/(BJE$8-BJE$7))),IF(BJE30&lt;=BJE$8,BJE$5,IF(BJE30&gt;BJE$6,0,0.6*BJE$5+0.4*BJE$5*(BJE30-BJE$7)/(BJE$8-BJE$7))))))</f>
      </c>
      <c r="BJG30" s="126">
        <f>IF(BJE30&lt;&gt;"",BJE$5,0)</f>
      </c>
      <c r="BJH30" s="125">
        <f>IF(BJE$6=0,RANK(BJE30,BJE$12:BJE$42,0),RANK(BJE30,BJE$12:BJE$42,1))</f>
      </c>
      <c r="BJI30"/>
      <c r="BJJ30" s="126">
        <f>IF(COUNTA(BJI$12:BJI$42)=0,0.6*BJI$5,IF(BJI30="",0,IF(BJI$6=0,IF(BJI30&gt;=BJI$8,BJI$5,IF(BJI30&lt;BJI$6,0,0.6*BJI$5+0.4*BJI$5*(BJI30-BJI$7)/(BJI$8-BJI$7))),IF(BJI30&lt;=BJI$8,BJI$5,IF(BJI30&gt;BJI$6,0,0.6*BJI$5+0.4*BJI$5*(BJI30-BJI$7)/(BJI$8-BJI$7))))))</f>
      </c>
      <c r="BJK30" s="126">
        <f>IF(BJI30&lt;&gt;"",BJI$5,0)</f>
      </c>
      <c r="BJL30" s="125">
        <f>IF(BJI$6=0,RANK(BJI30,BJI$12:BJI$42,0),RANK(BJI30,BJI$12:BJI$42,1))</f>
      </c>
      <c r="BJM30"/>
      <c r="BJN30" s="126">
        <f>IF(COUNTA(BJM$12:BJM$42)=0,0.6*BJM$5,IF(BJM30="",0,IF(BJM$6=0,IF(BJM30&gt;=BJM$8,BJM$5,IF(BJM30&lt;BJM$6,0,0.6*BJM$5+0.4*BJM$5*(BJM30-BJM$7)/(BJM$8-BJM$7))),IF(BJM30&lt;=BJM$8,BJM$5,IF(BJM30&gt;BJM$6,0,0.6*BJM$5+0.4*BJM$5*(BJM30-BJM$7)/(BJM$8-BJM$7))))))</f>
      </c>
      <c r="BJO30" s="126">
        <f>IF(BJM30&lt;&gt;"",BJM$5,0)</f>
      </c>
      <c r="BJP30" s="125">
        <f>IF(BJM$6=0,RANK(BJM30,BJM$12:BJM$42,0),RANK(BJM30,BJM$12:BJM$42,1))</f>
      </c>
      <c r="BJQ30"/>
      <c r="BJR30" s="126">
        <f>IF(COUNTA(BJQ$12:BJQ$42)=0,0.6*BJQ$5,IF(BJQ30="",0,IF(BJQ$6=0,IF(BJQ30&gt;=BJQ$8,BJQ$5,IF(BJQ30&lt;BJQ$6,0,0.6*BJQ$5+0.4*BJQ$5*(BJQ30-BJQ$7)/(BJQ$8-BJQ$7))),IF(BJQ30&lt;=BJQ$8,BJQ$5,IF(BJQ30&gt;BJQ$6,0,0.6*BJQ$5+0.4*BJQ$5*(BJQ30-BJQ$7)/(BJQ$8-BJQ$7))))))</f>
      </c>
      <c r="BJS30" s="126">
        <f>IF(BJQ30&lt;&gt;"",BJQ$5,0)</f>
      </c>
      <c r="BJT30" s="125">
        <f>IF(BJQ$6=0,RANK(BJQ30,BJQ$12:BJQ$42,0),RANK(BJQ30,BJQ$12:BJQ$42,1))</f>
      </c>
      <c r="BJU30"/>
      <c r="BJV30" s="126">
        <f>IF(COUNTA(BJU$12:BJU$42)=0,0.6*BJU$5,IF(BJU30="",0,IF(BJU$6=0,IF(BJU30&gt;=BJU$8,BJU$5,IF(BJU30&lt;BJU$6,0,0.6*BJU$5+0.4*BJU$5*(BJU30-BJU$7)/(BJU$8-BJU$7))),IF(BJU30&lt;=BJU$8,BJU$5,IF(BJU30&gt;BJU$6,0,0.6*BJU$5+0.4*BJU$5*(BJU30-BJU$7)/(BJU$8-BJU$7))))))</f>
      </c>
      <c r="BJW30" s="126">
        <f>IF(BJU30&lt;&gt;"",BJU$5,0)</f>
      </c>
      <c r="BJX30" s="125">
        <f>IF(BJU$6=0,RANK(BJU30,BJU$12:BJU$42,0),RANK(BJU30,BJU$12:BJU$42,1))</f>
      </c>
      <c r="BJY30" s="126">
        <v>94.04</v>
      </c>
      <c r="BJZ30" s="126">
        <f>IF(COUNTA(BJY$12:BJY$42)=0,0.6*BJY$5,IF(BJY30="",0,IF(BJY$6=0,IF(BJY30&gt;=BJY$8,BJY$5,IF(BJY30&lt;BJY$6,0,0.6*BJY$5+0.4*BJY$5*(BJY30-BJY$7)/(BJY$8-BJY$7))),IF(BJY30&lt;=BJY$8,BJY$5,IF(BJY30&gt;BJY$6,0,0.6*BJY$5+0.4*BJY$5*(BJY30-BJY$7)/(BJY$8-BJY$7))))))</f>
      </c>
      <c r="BKA30" s="126">
        <f>IF(BJY30&lt;&gt;"",BJY$5,0)</f>
      </c>
      <c r="BKB30" s="125">
        <f>IF(BJY$6=0,RANK(BJY30,BJY$12:BJY$42,0),RANK(BJY30,BJY$12:BJY$42,1))</f>
      </c>
      <c r="BKC30"/>
      <c r="BKD30" s="126">
        <f>IF(COUNTA(BKC$12:BKC$42)=0,0.6*BKC$5,IF(BKC30="",0,IF(BKC$6=0,IF(BKC30&gt;=BKC$8,BKC$5,IF(BKC30&lt;BKC$6,0,0.6*BKC$5+0.4*BKC$5*(BKC30-BKC$7)/(BKC$8-BKC$7))),IF(BKC30&lt;=BKC$8,BKC$5,IF(BKC30&gt;BKC$6,0,0.6*BKC$5+0.4*BKC$5*(BKC30-BKC$7)/(BKC$8-BKC$7))))))</f>
      </c>
      <c r="BKE30" s="126">
        <f>IF(BKC30&lt;&gt;"",BKC$5,0)</f>
      </c>
      <c r="BKF30" s="125">
        <f>IF(BKC$6=0,RANK(BKC30,BKC$12:BKC$42,0),RANK(BKC30,BKC$12:BKC$42,1))</f>
      </c>
      <c r="BKG30"/>
      <c r="BKH30" s="126">
        <f>IF(COUNTA(BKG$12:BKG$42)=0,0.6*BKG$5,IF(BKG30="",0,IF(BKG$6=0,IF(BKG30&gt;=BKG$8,BKG$5,IF(BKG30&lt;BKG$6,0,0.6*BKG$5+0.4*BKG$5*(BKG30-BKG$7)/(BKG$8-BKG$7))),IF(BKG30&lt;=BKG$8,BKG$5,IF(BKG30&gt;BKG$6,0,0.6*BKG$5+0.4*BKG$5*(BKG30-BKG$7)/(BKG$8-BKG$7))))))</f>
      </c>
      <c r="BKI30" s="126">
        <f>IF(BKG30&lt;&gt;"",BKG$5,0)</f>
      </c>
      <c r="BKJ30" s="125">
        <f>IF(BKG$6=0,RANK(BKG30,BKG$12:BKG$42,0),RANK(BKG30,BKG$12:BKG$42,1))</f>
      </c>
      <c r="BKK30"/>
      <c r="BKL30" s="126">
        <f>IF(COUNTA(BKK$12:BKK$42)=0,0.6*BKK$5,IF(BKK30="",0,IF(BKK$6=0,IF(BKK30&gt;=BKK$8,BKK$5,IF(BKK30&lt;BKK$6,0,0.6*BKK$5+0.4*BKK$5*(BKK30-BKK$7)/(BKK$8-BKK$7))),IF(BKK30&lt;=BKK$8,BKK$5,IF(BKK30&gt;BKK$6,0,0.6*BKK$5+0.4*BKK$5*(BKK30-BKK$7)/(BKK$8-BKK$7))))))</f>
      </c>
      <c r="BKM30" s="126">
        <f>IF(BKK30&lt;&gt;"",BKK$5,0)</f>
      </c>
      <c r="BKN30" s="125">
        <f>IF(BKK$6=0,RANK(BKK30,BKK$12:BKK$42,0),RANK(BKK30,BKK$12:BKK$42,1))</f>
      </c>
      <c r="BKO30"/>
      <c r="BKP30" s="126">
        <f>IF(COUNTA(BKO$12:BKO$42)=0,0.6*BKO$5,IF(BKO30="",0,IF(BKO$6=0,IF(BKO30&gt;=BKO$8,BKO$5,IF(BKO30&lt;BKO$6,0,0.6*BKO$5+0.4*BKO$5*(BKO30-BKO$7)/(BKO$8-BKO$7))),IF(BKO30&lt;=BKO$8,BKO$5,IF(BKO30&gt;BKO$6,0,0.6*BKO$5+0.4*BKO$5*(BKO30-BKO$7)/(BKO$8-BKO$7))))))</f>
      </c>
      <c r="BKQ30" s="126">
        <f>IF(BKO30&lt;&gt;"",BKO$5,0)</f>
      </c>
      <c r="BKR30" s="125">
        <f>IF(BKO$6=0,RANK(BKO30,BKO$12:BKO$42,0),RANK(BKO30,BKO$12:BKO$42,1))</f>
      </c>
      <c r="BKS30"/>
      <c r="BKT30" s="126">
        <f>IF(COUNTA(BKS$12:BKS$42)=0,0.6*BKS$5,IF(BKS30="",0,IF(BKS$6=0,IF(BKS30&gt;=BKS$8,BKS$5,IF(BKS30&lt;BKS$6,0,0.6*BKS$5+0.4*BKS$5*(BKS30-BKS$7)/(BKS$8-BKS$7))),IF(BKS30&lt;=BKS$8,BKS$5,IF(BKS30&gt;BKS$6,0,0.6*BKS$5+0.4*BKS$5*(BKS30-BKS$7)/(BKS$8-BKS$7))))))</f>
      </c>
      <c r="BKU30" s="126">
        <f>IF(BKS30&lt;&gt;"",BKS$5,0)</f>
      </c>
      <c r="BKV30" s="125">
        <f>IF(BKS$6=0,RANK(BKS30,BKS$12:BKS$42,0),RANK(BKS30,BKS$12:BKS$42,1))</f>
      </c>
      <c r="BKW30"/>
      <c r="BKX30" s="126">
        <f>IF(COUNTA(BKW$12:BKW$42)=0,0.6*BKW$5,IF(BKW30="",0,IF(BKW$6=0,IF(BKW30&gt;=BKW$8,BKW$5,IF(BKW30&lt;BKW$6,0,0.6*BKW$5+0.4*BKW$5*(BKW30-BKW$7)/(BKW$8-BKW$7))),IF(BKW30&lt;=BKW$8,BKW$5,IF(BKW30&gt;BKW$6,0,0.6*BKW$5+0.4*BKW$5*(BKW30-BKW$7)/(BKW$8-BKW$7))))))</f>
      </c>
      <c r="BKY30" s="126">
        <f>IF(BKW30&lt;&gt;"",BKW$5,0)</f>
      </c>
      <c r="BKZ30" s="125">
        <f>IF(BKW$6=0,RANK(BKW30,BKW$12:BKW$42,0),RANK(BKW30,BKW$12:BKW$42,1))</f>
      </c>
      <c r="BLA30"/>
      <c r="BLB30" s="126">
        <f>IF(COUNTA(BLA$12:BLA$42)=0,0.6*BLA$5,IF(BLA30="",0,IF(BLA$6=0,IF(BLA30&gt;=BLA$8,BLA$5,IF(BLA30&lt;BLA$6,0,0.6*BLA$5+0.4*BLA$5*(BLA30-BLA$7)/(BLA$8-BLA$7))),IF(BLA30&lt;=BLA$8,BLA$5,IF(BLA30&gt;BLA$6,0,0.6*BLA$5+0.4*BLA$5*(BLA30-BLA$7)/(BLA$8-BLA$7))))))</f>
      </c>
      <c r="BLC30" s="126">
        <f>IF(BLA30&lt;&gt;"",BLA$5,0)</f>
      </c>
      <c r="BLD30" s="125">
        <f>IF(BLA$6=0,RANK(BLA30,BLA$12:BLA$42,0),RANK(BLA30,BLA$12:BLA$42,1))</f>
      </c>
      <c r="BLE30"/>
      <c r="BLF30" s="126">
        <f>IF(COUNTA(BLE$12:BLE$42)=0,0.6*BLE$5,IF(BLE30="",0,IF(BLE$6=0,IF(BLE30&gt;=BLE$8,BLE$5,IF(BLE30&lt;BLE$6,0,0.6*BLE$5+0.4*BLE$5*(BLE30-BLE$7)/(BLE$8-BLE$7))),IF(BLE30&lt;=BLE$8,BLE$5,IF(BLE30&gt;BLE$6,0,0.6*BLE$5+0.4*BLE$5*(BLE30-BLE$7)/(BLE$8-BLE$7))))))</f>
      </c>
      <c r="BLG30" s="126">
        <f>IF(BLE30&lt;&gt;"",BLE$5,0)</f>
      </c>
      <c r="BLH30" s="125">
        <f>IF(BLE$6=0,RANK(BLE30,BLE$12:BLE$42,0),RANK(BLE30,BLE$12:BLE$42,1))</f>
      </c>
      <c r="BLI30"/>
      <c r="BLJ30" s="126">
        <f>IF(COUNTA(BLI$12:BLI$42)=0,0.6*BLI$5,IF(BLI30="",0,IF(BLI$6=0,IF(BLI30&gt;=BLI$8,BLI$5,IF(BLI30&lt;BLI$6,0,0.6*BLI$5+0.4*BLI$5*(BLI30-BLI$7)/(BLI$8-BLI$7))),IF(BLI30&lt;=BLI$8,BLI$5,IF(BLI30&gt;BLI$6,0,0.6*BLI$5+0.4*BLI$5*(BLI30-BLI$7)/(BLI$8-BLI$7))))))</f>
      </c>
      <c r="BLK30" s="126">
        <f>IF(BLI30&lt;&gt;"",BLI$5,0)</f>
      </c>
      <c r="BLL30" s="125">
        <f>IF(BLI$6=0,RANK(BLI30,BLI$12:BLI$42,0),RANK(BLI30,BLI$12:BLI$42,1))</f>
      </c>
      <c r="BLM30"/>
      <c r="BLN30" s="126">
        <f>IF(COUNTA(BLM$12:BLM$42)=0,0.6*BLM$5,IF(BLM30="",0,IF(BLM$6=0,IF(BLM30&gt;=BLM$8,BLM$5,IF(BLM30&lt;BLM$6,0,0.6*BLM$5+0.4*BLM$5*(BLM30-BLM$7)/(BLM$8-BLM$7))),IF(BLM30&lt;=BLM$8,BLM$5,IF(BLM30&gt;BLM$6,0,0.6*BLM$5+0.4*BLM$5*(BLM30-BLM$7)/(BLM$8-BLM$7))))))</f>
      </c>
      <c r="BLO30" s="126">
        <f>IF(BLM30&lt;&gt;"",BLM$5,0)</f>
      </c>
      <c r="BLP30" s="125">
        <f>IF(BLM$6=0,RANK(BLM30,BLM$12:BLM$42,0),RANK(BLM30,BLM$12:BLM$42,1))</f>
      </c>
      <c r="BLQ30"/>
      <c r="BLR30" s="126">
        <f>IF(COUNTA(BLQ$12:BLQ$42)=0,0.6*BLQ$5,IF(BLQ30="",0,IF(BLQ$6=0,IF(BLQ30&gt;=BLQ$8,BLQ$5,IF(BLQ30&lt;BLQ$6,0,0.6*BLQ$5+0.4*BLQ$5*(BLQ30-BLQ$7)/(BLQ$8-BLQ$7))),IF(BLQ30&lt;=BLQ$8,BLQ$5,IF(BLQ30&gt;BLQ$6,0,0.6*BLQ$5+0.4*BLQ$5*(BLQ30-BLQ$7)/(BLQ$8-BLQ$7))))))</f>
      </c>
      <c r="BLS30" s="126">
        <f>IF(BLQ30&lt;&gt;"",BLQ$5,0)</f>
      </c>
      <c r="BLT30" s="125">
        <f>IF(BLQ$6=0,RANK(BLQ30,BLQ$12:BLQ$42,0),RANK(BLQ30,BLQ$12:BLQ$42,1))</f>
      </c>
      <c r="BLU30"/>
      <c r="BLV30" s="126">
        <f>IF(COUNTA(BLU$12:BLU$42)=0,0.6*BLU$5,IF(BLU30="",0,IF(BLU$6=0,IF(BLU30&gt;=BLU$8,BLU$5,IF(BLU30&lt;BLU$6,0,0.6*BLU$5+0.4*BLU$5*(BLU30-BLU$7)/(BLU$8-BLU$7))),IF(BLU30&lt;=BLU$8,BLU$5,IF(BLU30&gt;BLU$6,0,0.6*BLU$5+0.4*BLU$5*(BLU30-BLU$7)/(BLU$8-BLU$7))))))</f>
      </c>
      <c r="BLW30" s="126">
        <f>IF(BLU30&lt;&gt;"",BLU$5,0)</f>
      </c>
      <c r="BLX30" s="125">
        <f>IF(BLU$6=0,RANK(BLU30,BLU$12:BLU$42,0),RANK(BLU30,BLU$12:BLU$42,1))</f>
      </c>
      <c r="BLY30"/>
      <c r="BLZ30" s="126">
        <f>IF(COUNTA(BLY$12:BLY$42)=0,0.6*BLY$5,IF(BLY30="",0,IF(BLY$6=0,IF(BLY30&gt;=BLY$8,BLY$5,IF(BLY30&lt;BLY$6,0,0.6*BLY$5+0.4*BLY$5*(BLY30-BLY$7)/(BLY$8-BLY$7))),IF(BLY30&lt;=BLY$8,BLY$5,IF(BLY30&gt;BLY$6,0,0.6*BLY$5+0.4*BLY$5*(BLY30-BLY$7)/(BLY$8-BLY$7))))))</f>
      </c>
      <c r="BMA30" s="126">
        <f>IF(BLY30&lt;&gt;"",BLY$5,0)</f>
      </c>
      <c r="BMB30" s="125">
        <f>IF(BLY$6=0,RANK(BLY30,BLY$12:BLY$42,0),RANK(BLY30,BLY$12:BLY$42,1))</f>
      </c>
      <c r="BMC30"/>
      <c r="BMD30" s="126">
        <f>IF(COUNTA(BMC$12:BMC$42)=0,0.6*BMC$5,IF(BMC30="",0,IF(BMC$6=0,IF(BMC30&gt;=BMC$8,BMC$5,IF(BMC30&lt;BMC$6,0,0.6*BMC$5+0.4*BMC$5*(BMC30-BMC$7)/(BMC$8-BMC$7))),IF(BMC30&lt;=BMC$8,BMC$5,IF(BMC30&gt;BMC$6,0,0.6*BMC$5+0.4*BMC$5*(BMC30-BMC$7)/(BMC$8-BMC$7))))))</f>
      </c>
      <c r="BME30" s="126">
        <f>IF(BMC30&lt;&gt;"",BMC$5,0)</f>
      </c>
      <c r="BMF30" s="125">
        <f>IF(BMC$6=0,RANK(BMC30,BMC$12:BMC$42,0),RANK(BMC30,BMC$12:BMC$42,1))</f>
      </c>
      <c r="BMG30" s="126">
        <v>14.23</v>
      </c>
      <c r="BMH30" s="126">
        <f>IF(COUNTA(BMG$12:BMG$42)=0,0.6*BMG$5,IF(BMG30="",0,IF(AND(BMG30&gt;=BMG$7,BMG30&lt;=BMG$8),BMG$5,0)))</f>
      </c>
      <c r="BMI30" s="126">
        <f>IF(BMG30&lt;&gt;"",BMG$5,0)</f>
      </c>
      <c r="BMJ30" s="125">
        <f>IF(BMG$6=0,RANK(BMG30,BMG$12:BMG$42,0),RANK(BMG30,BMG$12:BMG$42,1))</f>
      </c>
      <c r="BMK30" s="126">
        <v>98.35</v>
      </c>
      <c r="BML30" s="126">
        <f>IF(COUNTA(BMK$12:BMK$42)=0,0.6*BMK$5,IF(BMK30="",0,IF(BMK$6=0,IF(BMK30&gt;=BMK$8,BMK$5,IF(BMK30&lt;BMK$6,0,0.6*BMK$5+0.4*BMK$5*(BMK30-BMK$7)/(BMK$8-BMK$7))),IF(BMK30&lt;=BMK$8,BMK$5,IF(BMK30&gt;BMK$6,0,0.6*BMK$5+0.4*BMK$5*(BMK30-BMK$7)/(BMK$8-BMK$7))))))</f>
      </c>
      <c r="BMM30" s="126">
        <f>IF(BMK30&lt;&gt;"",BMK$5,0)</f>
      </c>
      <c r="BMN30" s="125">
        <f>IF(BMK$6=0,RANK(BMK30,BMK$12:BMK$42,0),RANK(BMK30,BMK$12:BMK$42,1))</f>
      </c>
      <c r="BMO30"/>
      <c r="BMP30" s="126">
        <f>IF(COUNTA(BMO$12:BMO$42)=0,0.6*BMO$5,IF(BMO30="",0,IF(BMO$6=0,IF(BMO30&gt;=BMO$8,BMO$5,IF(BMO30&lt;BMO$6,0,0.6*BMO$5+0.4*BMO$5*(BMO30-BMO$7)/(BMO$8-BMO$7))),IF(BMO30&lt;=BMO$8,BMO$5,IF(BMO30&gt;BMO$6,0,0.6*BMO$5+0.4*BMO$5*(BMO30-BMO$7)/(BMO$8-BMO$7))))))</f>
      </c>
      <c r="BMQ30" s="126">
        <f>IF(BMO30&lt;&gt;"",BMO$5,0)</f>
      </c>
      <c r="BMR30" s="125">
        <f>IF(BMO$6=0,RANK(BMO30,BMO$12:BMO$42,0),RANK(BMO30,BMO$12:BMO$42,1))</f>
      </c>
      <c r="BMS30"/>
      <c r="BMT30" s="126">
        <f>IF(COUNTA(BMS$12:BMS$42)=0,0.6*BMS$5,IF(BMS30="",0,IF(BMS$6=0,IF(BMS30&gt;=BMS$8,BMS$5,IF(BMS30&lt;BMS$6,0,0.6*BMS$5+0.4*BMS$5*(BMS30-BMS$7)/(BMS$8-BMS$7))),IF(BMS30&lt;=BMS$8,BMS$5,IF(BMS30&gt;BMS$6,0,0.6*BMS$5+0.4*BMS$5*(BMS30-BMS$7)/(BMS$8-BMS$7))))))</f>
      </c>
      <c r="BMU30" s="126">
        <f>IF(BMS30&lt;&gt;"",BMS$5,0)</f>
      </c>
      <c r="BMV30" s="125">
        <f>IF(BMS$6=0,RANK(BMS30,BMS$12:BMS$42,0),RANK(BMS30,BMS$12:BMS$42,1))</f>
      </c>
      <c r="BMW30"/>
      <c r="BMX30" s="126">
        <f>IF(COUNTA(BMW$12:BMW$42)=0,0.6*BMW$5,IF(BMW30="",0,IF(BMW$6=0,IF(BMW30&gt;=BMW$8,BMW$5,IF(BMW30&lt;BMW$6,0,0.6*BMW$5+0.4*BMW$5*(BMW30-BMW$7)/(BMW$8-BMW$7))),IF(BMW30&lt;=BMW$8,BMW$5,IF(BMW30&gt;BMW$6,0,0.6*BMW$5+0.4*BMW$5*(BMW30-BMW$7)/(BMW$8-BMW$7))))))</f>
      </c>
      <c r="BMY30" s="126">
        <f>IF(BMW30&lt;&gt;"",BMW$5,0)</f>
      </c>
      <c r="BMZ30" s="125">
        <f>IF(BMW$6=0,RANK(BMW30,BMW$12:BMW$42,0),RANK(BMW30,BMW$12:BMW$42,1))</f>
      </c>
      <c r="BNA30"/>
      <c r="BNB30" s="126">
        <f>IF(COUNTA(BNA$12:BNA$42)=0,0.6*BNA$5,IF(BNA30="",0,IF(BNA$6=0,IF(BNA30&gt;=BNA$8,BNA$5,IF(BNA30&lt;BNA$6,0,0.6*BNA$5+0.4*BNA$5*(BNA30-BNA$7)/(BNA$8-BNA$7))),IF(BNA30&lt;=BNA$8,BNA$5,IF(BNA30&gt;BNA$6,0,0.6*BNA$5+0.4*BNA$5*(BNA30-BNA$7)/(BNA$8-BNA$7))))))</f>
      </c>
      <c r="BNC30" s="126">
        <f>IF(BNA30&lt;&gt;"",BNA$5,0)</f>
      </c>
      <c r="BND30" s="125">
        <f>IF(BNA$6=0,RANK(BNA30,BNA$12:BNA$42,0),RANK(BNA30,BNA$12:BNA$42,1))</f>
      </c>
      <c r="BNE30"/>
      <c r="BNF30" s="126">
        <f>IF(COUNTA(BNE$12:BNE$42)=0,0.6*BNE$5,IF(BNE30="",0,IF(BNE$6=0,IF(BNE30&gt;=BNE$8,BNE$5,IF(BNE30&lt;BNE$6,0,0.6*BNE$5+0.4*BNE$5*(BNE30-BNE$7)/(BNE$8-BNE$7))),IF(BNE30&lt;=BNE$8,BNE$5,IF(BNE30&gt;BNE$6,0,0.6*BNE$5+0.4*BNE$5*(BNE30-BNE$7)/(BNE$8-BNE$7))))))</f>
      </c>
      <c r="BNG30" s="126">
        <f>IF(BNE30&lt;&gt;"",BNE$5,0)</f>
      </c>
      <c r="BNH30" s="125">
        <f>IF(BNE$6=0,RANK(BNE30,BNE$12:BNE$42,0),RANK(BNE30,BNE$12:BNE$42,1))</f>
      </c>
      <c r="BNI30"/>
      <c r="BNJ30" s="126">
        <f>IF(COUNTA(BNI$12:BNI$42)=0,0.6*BNI$5,IF(BNI30="",0,IF(BNI$6=0,IF(BNI30&gt;=BNI$8,BNI$5,IF(BNI30&lt;BNI$6,0,0.6*BNI$5+0.4*BNI$5*(BNI30-BNI$7)/(BNI$8-BNI$7))),IF(BNI30&lt;=BNI$8,BNI$5,IF(BNI30&gt;BNI$6,0,0.6*BNI$5+0.4*BNI$5*(BNI30-BNI$7)/(BNI$8-BNI$7))))))</f>
      </c>
      <c r="BNK30" s="126">
        <f>IF(BNI30&lt;&gt;"",BNI$5,0)</f>
      </c>
      <c r="BNL30" s="125">
        <f>IF(BNI$6=0,RANK(BNI30,BNI$12:BNI$42,0),RANK(BNI30,BNI$12:BNI$42,1))</f>
      </c>
      <c r="BNM30"/>
      <c r="BNN30" s="126">
        <f>IF(COUNTA(BNM$12:BNM$42)=0,0.6*BNM$5,IF(BNM30="",0,IF(BNM$6=0,IF(BNM30&gt;=BNM$8,BNM$5,IF(BNM30&lt;BNM$6,0,0.6*BNM$5+0.4*BNM$5*(BNM30-BNM$7)/(BNM$8-BNM$7))),IF(BNM30&lt;=BNM$8,BNM$5,IF(BNM30&gt;BNM$6,0,0.6*BNM$5+0.4*BNM$5*(BNM30-BNM$7)/(BNM$8-BNM$7))))))</f>
      </c>
      <c r="BNO30" s="126">
        <f>IF(BNM30&lt;&gt;"",BNM$5,0)</f>
      </c>
      <c r="BNP30" s="125">
        <f>IF(BNM$6=0,RANK(BNM30,BNM$12:BNM$42,0),RANK(BNM30,BNM$12:BNM$42,1))</f>
      </c>
      <c r="BNQ30"/>
      <c r="BNR30" s="126">
        <f>IF(COUNTA(BNQ$12:BNQ$42)=0,0.6*BNQ$5,IF(BNQ30="",0,IF(BNQ$6=0,IF(BNQ30&gt;=BNQ$8,BNQ$5,IF(BNQ30&lt;BNQ$6,0,0.6*BNQ$5+0.4*BNQ$5*(BNQ30-BNQ$7)/(BNQ$8-BNQ$7))),IF(BNQ30&lt;=BNQ$8,BNQ$5,IF(BNQ30&gt;BNQ$6,0,0.6*BNQ$5+0.4*BNQ$5*(BNQ30-BNQ$7)/(BNQ$8-BNQ$7))))))</f>
      </c>
      <c r="BNS30" s="126">
        <f>IF(BNQ30&lt;&gt;"",BNQ$5,0)</f>
      </c>
      <c r="BNT30" s="125">
        <f>IF(BNQ$6=0,RANK(BNQ30,BNQ$12:BNQ$42,0),RANK(BNQ30,BNQ$12:BNQ$42,1))</f>
      </c>
      <c r="BNU30"/>
      <c r="BNV30" s="126">
        <f>IF(COUNTA(BNU$12:BNU$42)=0,0.6*BNU$5,IF(BNU30="",0,IF(BNU$6=0,IF(BNU30&gt;=BNU$8,BNU$5,IF(BNU30&lt;BNU$6,0,0.6*BNU$5+0.4*BNU$5*(BNU30-BNU$7)/(BNU$8-BNU$7))),IF(BNU30&lt;=BNU$8,BNU$5,IF(BNU30&gt;BNU$6,0,0.6*BNU$5+0.4*BNU$5*(BNU30-BNU$7)/(BNU$8-BNU$7))))))</f>
      </c>
      <c r="BNW30" s="126">
        <f>IF(BNU30&lt;&gt;"",BNU$5,0)</f>
      </c>
      <c r="BNX30" s="125">
        <f>IF(BNU$6=0,RANK(BNU30,BNU$12:BNU$42,0),RANK(BNU30,BNU$12:BNU$42,1))</f>
      </c>
      <c r="BNY30"/>
      <c r="BNZ30" s="126">
        <f>IF(COUNTA(BNY$12:BNY$42)=0,0.6*BNY$5,IF(BNY30="",0,IF(BNY$6=0,IF(BNY30&gt;=BNY$8,BNY$5,IF(BNY30&lt;BNY$6,0,0.6*BNY$5+0.4*BNY$5*(BNY30-BNY$7)/(BNY$8-BNY$7))),IF(BNY30&lt;=BNY$8,BNY$5,IF(BNY30&gt;BNY$6,0,0.6*BNY$5+0.4*BNY$5*(BNY30-BNY$7)/(BNY$8-BNY$7))))))</f>
      </c>
      <c r="BOA30" s="126">
        <f>IF(BNY30&lt;&gt;"",BNY$5,0)</f>
      </c>
      <c r="BOB30" s="125">
        <f>IF(BNY$6=0,RANK(BNY30,BNY$12:BNY$42,0),RANK(BNY30,BNY$12:BNY$42,1))</f>
      </c>
      <c r="BOC30"/>
      <c r="BOD30" s="126">
        <f>IF(COUNTA(BOC$12:BOC$42)=0,0.6*BOC$5,IF(BOC30="",0,IF(BOC$6=0,IF(BOC30&gt;=BOC$8,BOC$5,IF(BOC30&lt;BOC$6,0,0.6*BOC$5+0.4*BOC$5*(BOC30-BOC$7)/(BOC$8-BOC$7))),IF(BOC30&lt;=BOC$8,BOC$5,IF(BOC30&gt;BOC$6,0,0.6*BOC$5+0.4*BOC$5*(BOC30-BOC$7)/(BOC$8-BOC$7))))))</f>
      </c>
      <c r="BOE30" s="126">
        <f>IF(BOC30&lt;&gt;"",BOC$5,0)</f>
      </c>
      <c r="BOF30" s="125">
        <f>IF(BOC$6=0,RANK(BOC30,BOC$12:BOC$42,0),RANK(BOC30,BOC$12:BOC$42,1))</f>
      </c>
      <c r="BOG30"/>
      <c r="BOH30" s="126">
        <f>IF(COUNTA(BOG$12:BOG$42)=0,0.6*BOG$5,IF(BOG30="",0,IF(BOG$6=0,IF(BOG30&gt;=BOG$8,BOG$5,IF(BOG30&lt;BOG$6,0,0.6*BOG$5+0.4*BOG$5*(BOG30-BOG$7)/(BOG$8-BOG$7))),IF(BOG30&lt;=BOG$8,BOG$5,IF(BOG30&gt;BOG$6,0,0.6*BOG$5+0.4*BOG$5*(BOG30-BOG$7)/(BOG$8-BOG$7))))))</f>
      </c>
      <c r="BOI30" s="126">
        <f>IF(BOG30&lt;&gt;"",BOG$5,0)</f>
      </c>
      <c r="BOJ30" s="125">
        <f>IF(BOG$6=0,RANK(BOG30,BOG$12:BOG$42,0),RANK(BOG30,BOG$12:BOG$42,1))</f>
      </c>
      <c r="BOK30"/>
      <c r="BOL30" s="126">
        <f>IF(COUNTA(BOK$12:BOK$42)=0,0.6*BOK$5,IF(BOK30="",0,IF(BOK$6=0,IF(BOK30&gt;=BOK$8,BOK$5,IF(BOK30&lt;BOK$6,0,0.6*BOK$5+0.4*BOK$5*(BOK30-BOK$7)/(BOK$8-BOK$7))),IF(BOK30&lt;=BOK$8,BOK$5,IF(BOK30&gt;BOK$6,0,0.6*BOK$5+0.4*BOK$5*(BOK30-BOK$7)/(BOK$8-BOK$7))))))</f>
      </c>
      <c r="BOM30" s="126">
        <f>IF(BOK30&lt;&gt;"",BOK$5,0)</f>
      </c>
      <c r="BON30" s="125">
        <f>IF(BOK$6=0,RANK(BOK30,BOK$12:BOK$42,0),RANK(BOK30,BOK$12:BOK$42,1))</f>
      </c>
      <c r="BOO30"/>
      <c r="BOP30" s="126">
        <f>IF(COUNTA(BOO$12:BOO$42)=0,0.6*BOO$5,IF(BOO30="",0,IF(BOO$6=0,IF(BOO30&gt;=BOO$8,BOO$5,IF(BOO30&lt;BOO$6,0,0.6*BOO$5+0.4*BOO$5*(BOO30-BOO$7)/(BOO$8-BOO$7))),IF(BOO30&lt;=BOO$8,BOO$5,IF(BOO30&gt;BOO$6,0,0.6*BOO$5+0.4*BOO$5*(BOO30-BOO$7)/(BOO$8-BOO$7))))))</f>
      </c>
      <c r="BOQ30" s="126">
        <f>IF(BOO30&lt;&gt;"",BOO$5,0)</f>
      </c>
      <c r="BOR30" s="125">
        <f>IF(BOO$6=0,RANK(BOO30,BOO$12:BOO$42,0),RANK(BOO30,BOO$12:BOO$42,1))</f>
      </c>
      <c r="BOS30" s="126">
        <v>97.77</v>
      </c>
      <c r="BOT30" s="126">
        <f>IF(COUNTA(BOS$12:BOS$42)=0,0.6*BOS$5,IF(BOS30="",0,IF(BOS$6=0,IF(BOS30&gt;=BOS$8,BOS$5,IF(BOS30&lt;BOS$6,0,0.6*BOS$5+0.4*BOS$5*(BOS30-BOS$7)/(BOS$8-BOS$7))),IF(BOS30&lt;=BOS$8,BOS$5,IF(BOS30&gt;BOS$6,0,0.6*BOS$5+0.4*BOS$5*(BOS30-BOS$7)/(BOS$8-BOS$7))))))</f>
      </c>
      <c r="BOU30" s="126">
        <f>IF(BOS30&lt;&gt;"",BOS$5,0)</f>
      </c>
      <c r="BOV30" s="125">
        <f>IF(BOS$6=0,RANK(BOS30,BOS$12:BOS$42,0),RANK(BOS30,BOS$12:BOS$42,1))</f>
      </c>
      <c r="BOW30"/>
      <c r="BOX30" s="126">
        <f>IF(COUNTA(BOW$12:BOW$42)=0,0.6*BOW$5,IF(BOW30="",0,IF(BOW$6=0,IF(BOW30&gt;=BOW$8,BOW$5,IF(BOW30&lt;BOW$6,0,0.6*BOW$5+0.4*BOW$5*(BOW30-BOW$7)/(BOW$8-BOW$7))),IF(BOW30&lt;=BOW$8,BOW$5,IF(BOW30&gt;BOW$6,0,0.6*BOW$5+0.4*BOW$5*(BOW30-BOW$7)/(BOW$8-BOW$7))))))</f>
      </c>
      <c r="BOY30" s="126">
        <f>IF(BOW30&lt;&gt;"",BOW$5,0)</f>
      </c>
      <c r="BOZ30" s="125">
        <f>IF(BOW$6=0,RANK(BOW30,BOW$12:BOW$42,0),RANK(BOW30,BOW$12:BOW$42,1))</f>
      </c>
      <c r="BPA30"/>
      <c r="BPB30" s="126">
        <f>IF(COUNTA(BPA$12:BPA$42)=0,0.6*BPA$5,IF(BPA30="",0,IF(BPA$6=0,IF(BPA30&gt;=BPA$8,BPA$5,IF(BPA30&lt;BPA$6,0,0.6*BPA$5+0.4*BPA$5*(BPA30-BPA$7)/(BPA$8-BPA$7))),IF(BPA30&lt;=BPA$8,BPA$5,IF(BPA30&gt;BPA$6,0,0.6*BPA$5+0.4*BPA$5*(BPA30-BPA$7)/(BPA$8-BPA$7))))))</f>
      </c>
      <c r="BPC30" s="126">
        <f>IF(BPA30&lt;&gt;"",BPA$5,0)</f>
      </c>
      <c r="BPD30" s="125">
        <f>IF(BPA$6=0,RANK(BPA30,BPA$12:BPA$42,0),RANK(BPA30,BPA$12:BPA$42,1))</f>
      </c>
      <c r="BPE30"/>
      <c r="BPF30" s="126">
        <f>IF(COUNTA(BPE$12:BPE$42)=0,0.6*BPE$5,IF(BPE30="",0,IF(BPE$6=0,IF(BPE30&gt;=BPE$8,BPE$5,IF(BPE30&lt;BPE$6,0,0.6*BPE$5+0.4*BPE$5*(BPE30-BPE$7)/(BPE$8-BPE$7))),IF(BPE30&lt;=BPE$8,BPE$5,IF(BPE30&gt;BPE$6,0,0.6*BPE$5+0.4*BPE$5*(BPE30-BPE$7)/(BPE$8-BPE$7))))))</f>
      </c>
      <c r="BPG30" s="126">
        <f>IF(BPE30&lt;&gt;"",BPE$5,0)</f>
      </c>
      <c r="BPH30" s="125">
        <f>IF(BPE$6=0,RANK(BPE30,BPE$12:BPE$42,0),RANK(BPE30,BPE$12:BPE$42,1))</f>
      </c>
      <c r="BPI30"/>
      <c r="BPJ30" s="126">
        <f>IF(COUNTA(BPI$12:BPI$42)=0,0.6*BPI$5,IF(BPI30="",0,IF(BPI$6=0,IF(BPI30&gt;=BPI$8,BPI$5,IF(BPI30&lt;BPI$6,0,0.6*BPI$5+0.4*BPI$5*(BPI30-BPI$7)/(BPI$8-BPI$7))),IF(BPI30&lt;=BPI$8,BPI$5,IF(BPI30&gt;BPI$6,0,0.6*BPI$5+0.4*BPI$5*(BPI30-BPI$7)/(BPI$8-BPI$7))))))</f>
      </c>
      <c r="BPK30" s="126">
        <f>IF(BPI30&lt;&gt;"",BPI$5,0)</f>
      </c>
      <c r="BPL30" s="125">
        <f>IF(BPI$6=0,RANK(BPI30,BPI$12:BPI$42,0),RANK(BPI30,BPI$12:BPI$42,1))</f>
      </c>
      <c r="BPM30"/>
      <c r="BPN30" s="126">
        <f>IF(COUNTA(BPM$12:BPM$42)=0,0.6*BPM$5,IF(BPM30="",0,IF(BPM$6=0,IF(BPM30&gt;=BPM$8,BPM$5,IF(BPM30&lt;BPM$6,0,0.6*BPM$5+0.4*BPM$5*(BPM30-BPM$7)/(BPM$8-BPM$7))),IF(BPM30&lt;=BPM$8,BPM$5,IF(BPM30&gt;BPM$6,0,0.6*BPM$5+0.4*BPM$5*(BPM30-BPM$7)/(BPM$8-BPM$7))))))</f>
      </c>
      <c r="BPO30" s="126">
        <f>IF(BPM30&lt;&gt;"",BPM$5,0)</f>
      </c>
      <c r="BPP30" s="125">
        <f>IF(BPM$6=0,RANK(BPM30,BPM$12:BPM$42,0),RANK(BPM30,BPM$12:BPM$42,1))</f>
      </c>
      <c r="BPQ30"/>
      <c r="BPR30" s="126">
        <f>IF(COUNTA(BPQ$12:BPQ$42)=0,0.6*BPQ$5,IF(BPQ30="",0,IF(BPQ$6=0,IF(BPQ30&gt;=BPQ$8,BPQ$5,IF(BPQ30&lt;BPQ$6,0,0.6*BPQ$5+0.4*BPQ$5*(BPQ30-BPQ$7)/(BPQ$8-BPQ$7))),IF(BPQ30&lt;=BPQ$8,BPQ$5,IF(BPQ30&gt;BPQ$6,0,0.6*BPQ$5+0.4*BPQ$5*(BPQ30-BPQ$7)/(BPQ$8-BPQ$7))))))</f>
      </c>
      <c r="BPS30" s="126">
        <f>IF(BPQ30&lt;&gt;"",BPQ$5,0)</f>
      </c>
      <c r="BPT30" s="125">
        <f>IF(BPQ$6=0,RANK(BPQ30,BPQ$12:BPQ$42,0),RANK(BPQ30,BPQ$12:BPQ$42,1))</f>
      </c>
      <c r="BPU30"/>
      <c r="BPV30" s="126">
        <f>IF(COUNTA(BPU$12:BPU$42)=0,0.6*BPU$5,IF(BPU30="",0,IF(BPU$6=0,IF(BPU30&gt;=BPU$8,BPU$5,IF(BPU30&lt;BPU$6,0,0.6*BPU$5+0.4*BPU$5*(BPU30-BPU$7)/(BPU$8-BPU$7))),IF(BPU30&lt;=BPU$8,BPU$5,IF(BPU30&gt;BPU$6,0,0.6*BPU$5+0.4*BPU$5*(BPU30-BPU$7)/(BPU$8-BPU$7))))))</f>
      </c>
      <c r="BPW30" s="126">
        <f>IF(BPU30&lt;&gt;"",BPU$5,0)</f>
      </c>
      <c r="BPX30" s="125">
        <f>IF(BPU$6=0,RANK(BPU30,BPU$12:BPU$42,0),RANK(BPU30,BPU$12:BPU$42,1))</f>
      </c>
      <c r="BPY30"/>
      <c r="BPZ30" s="126">
        <f>IF(COUNTA(BPY$12:BPY$42)=0,0.6*BPY$5,IF(BPY30="",0,IF(BPY$6=0,IF(BPY30&gt;=BPY$8,BPY$5,IF(BPY30&lt;BPY$6,0,0.6*BPY$5+0.4*BPY$5*(BPY30-BPY$7)/(BPY$8-BPY$7))),IF(BPY30&lt;=BPY$8,BPY$5,IF(BPY30&gt;BPY$6,0,0.6*BPY$5+0.4*BPY$5*(BPY30-BPY$7)/(BPY$8-BPY$7))))))</f>
      </c>
      <c r="BQA30" s="126">
        <f>IF(BPY30&lt;&gt;"",BPY$5,0)</f>
      </c>
      <c r="BQB30" s="125">
        <f>IF(BPY$6=0,RANK(BPY30,BPY$12:BPY$42,0),RANK(BPY30,BPY$12:BPY$42,1))</f>
      </c>
      <c r="BQC30"/>
      <c r="BQD30" s="126">
        <f>IF(COUNTA(BQC$12:BQC$42)=0,0.6*BQC$5,IF(BQC30="",0,IF(BQC$6=0,IF(BQC30&gt;=BQC$8,BQC$5,IF(BQC30&lt;BQC$6,0,0.6*BQC$5+0.4*BQC$5*(BQC30-BQC$7)/(BQC$8-BQC$7))),IF(BQC30&lt;=BQC$8,BQC$5,IF(BQC30&gt;BQC$6,0,0.6*BQC$5+0.4*BQC$5*(BQC30-BQC$7)/(BQC$8-BQC$7))))))</f>
      </c>
      <c r="BQE30" s="126">
        <f>IF(BQC30&lt;&gt;"",BQC$5,0)</f>
      </c>
      <c r="BQF30" s="125">
        <f>IF(BQC$6=0,RANK(BQC30,BQC$12:BQC$42,0),RANK(BQC30,BQC$12:BQC$42,1))</f>
      </c>
      <c r="BQG30"/>
      <c r="BQH30" s="126">
        <f>IF(COUNTA(BQG$12:BQG$42)=0,0.6*BQG$5,IF(BQG30="",0,IF(BQG$6=0,IF(BQG30&gt;=BQG$8,BQG$5,IF(BQG30&lt;BQG$6,0,0.6*BQG$5+0.4*BQG$5*(BQG30-BQG$7)/(BQG$8-BQG$7))),IF(BQG30&lt;=BQG$8,BQG$5,IF(BQG30&gt;BQG$6,0,0.6*BQG$5+0.4*BQG$5*(BQG30-BQG$7)/(BQG$8-BQG$7))))))</f>
      </c>
      <c r="BQI30" s="126">
        <f>IF(BQG30&lt;&gt;"",BQG$5,0)</f>
      </c>
      <c r="BQJ30" s="125">
        <f>IF(BQG$6=0,RANK(BQG30,BQG$12:BQG$42,0),RANK(BQG30,BQG$12:BQG$42,1))</f>
      </c>
      <c r="BQK30"/>
      <c r="BQL30" s="126">
        <f>IF(COUNTA(BQK$12:BQK$42)=0,0.6*BQK$5,IF(BQK30="",0,IF(BQK$6=0,IF(BQK30&gt;=BQK$8,BQK$5,IF(BQK30&lt;BQK$6,0,0.6*BQK$5+0.4*BQK$5*(BQK30-BQK$7)/(BQK$8-BQK$7))),IF(BQK30&lt;=BQK$8,BQK$5,IF(BQK30&gt;BQK$6,0,0.6*BQK$5+0.4*BQK$5*(BQK30-BQK$7)/(BQK$8-BQK$7))))))</f>
      </c>
      <c r="BQM30" s="126">
        <f>IF(BQK30&lt;&gt;"",BQK$5,0)</f>
      </c>
      <c r="BQN30" s="125">
        <f>IF(BQK$6=0,RANK(BQK30,BQK$12:BQK$42,0),RANK(BQK30,BQK$12:BQK$42,1))</f>
      </c>
      <c r="BQO30"/>
      <c r="BQP30" s="126">
        <f>IF(COUNTA(BQO$12:BQO$42)=0,0.6*BQO$5,IF(BQO30="",0,IF(BQO$6=0,IF(BQO30&gt;=BQO$8,BQO$5,IF(BQO30&lt;BQO$6,0,0.6*BQO$5+0.4*BQO$5*(BQO30-BQO$7)/(BQO$8-BQO$7))),IF(BQO30&lt;=BQO$8,BQO$5,IF(BQO30&gt;BQO$6,0,0.6*BQO$5+0.4*BQO$5*(BQO30-BQO$7)/(BQO$8-BQO$7))))))</f>
      </c>
      <c r="BQQ30" s="126">
        <f>IF(BQO30&lt;&gt;"",BQO$5,0)</f>
      </c>
      <c r="BQR30" s="125">
        <f>IF(BQO$6=0,RANK(BQO30,BQO$12:BQO$42,0),RANK(BQO30,BQO$12:BQO$42,1))</f>
      </c>
      <c r="BQS30"/>
      <c r="BQT30" s="126">
        <f>IF(COUNTA(BQS$12:BQS$42)=0,0.6*BQS$5,IF(BQS30="",0,IF(BQS$6=0,IF(BQS30&gt;=BQS$8,BQS$5,IF(BQS30&lt;BQS$6,0,0.6*BQS$5+0.4*BQS$5*(BQS30-BQS$7)/(BQS$8-BQS$7))),IF(BQS30&lt;=BQS$8,BQS$5,IF(BQS30&gt;BQS$6,0,0.6*BQS$5+0.4*BQS$5*(BQS30-BQS$7)/(BQS$8-BQS$7))))))</f>
      </c>
      <c r="BQU30" s="126">
        <f>IF(BQS30&lt;&gt;"",BQS$5,0)</f>
      </c>
      <c r="BQV30" s="125">
        <f>IF(BQS$6=0,RANK(BQS30,BQS$12:BQS$42,0),RANK(BQS30,BQS$12:BQS$42,1))</f>
      </c>
      <c r="BQW30"/>
      <c r="BQX30" s="126">
        <f>IF(COUNTA(BQW$12:BQW$42)=0,0.6*BQW$5,IF(BQW30="",0,IF(BQW$6=0,IF(BQW30&gt;=BQW$8,BQW$5,IF(BQW30&lt;BQW$6,0,0.6*BQW$5+0.4*BQW$5*(BQW30-BQW$7)/(BQW$8-BQW$7))),IF(BQW30&lt;=BQW$8,BQW$5,IF(BQW30&gt;BQW$6,0,0.6*BQW$5+0.4*BQW$5*(BQW30-BQW$7)/(BQW$8-BQW$7))))))</f>
      </c>
      <c r="BQY30" s="126">
        <f>IF(BQW30&lt;&gt;"",BQW$5,0)</f>
      </c>
      <c r="BQZ30" s="125">
        <f>IF(BQW$6=0,RANK(BQW30,BQW$12:BQW$42,0),RANK(BQW30,BQW$12:BQW$42,1))</f>
      </c>
      <c r="BRA30"/>
      <c r="BRB30" s="126">
        <f>IF(COUNTA(BRA$12:BRA$42)=0,0.6*BRA$5,IF(BRA30="",0,IF(BRA$6=0,IF(BRA30&gt;=BRA$8,BRA$5,IF(BRA30&lt;BRA$6,0,0.6*BRA$5+0.4*BRA$5*(BRA30-BRA$7)/(BRA$8-BRA$7))),IF(BRA30&lt;=BRA$8,BRA$5,IF(BRA30&gt;BRA$6,0,0.6*BRA$5+0.4*BRA$5*(BRA30-BRA$7)/(BRA$8-BRA$7))))))</f>
      </c>
      <c r="BRC30" s="126">
        <f>IF(BRA30&lt;&gt;"",BRA$5,0)</f>
      </c>
      <c r="BRD30" s="125">
        <f>IF(BRA$6=0,RANK(BRA30,BRA$12:BRA$42,0),RANK(BRA30,BRA$12:BRA$42,1))</f>
      </c>
      <c r="BRE30" s="126">
        <v>0.57</v>
      </c>
      <c r="BRF30" s="126">
        <f>IF(COUNTA(BRE$12:BRE$42)=0,0.6*BRE$5,IF(BRE30="",0,IF(BRE$6=0,IF(BRE30&gt;=BRE$8,BRE$5,IF(BRE30&lt;BRE$6,0,0.6*BRE$5+0.4*BRE$5*(BRE30-BRE$7)/(BRE$8-BRE$7))),IF(BRE30&lt;=BRE$8,BRE$5,IF(BRE30&gt;BRE$6,0,0.6*BRE$5+0.4*BRE$5*(BRE30-BRE$7)/(BRE$8-BRE$7))))))</f>
      </c>
      <c r="BRG30" s="126">
        <f>IF(BRE30&lt;&gt;"",BRE$5,0)</f>
      </c>
      <c r="BRH30" s="125">
        <f>IF(BRE$6=0,RANK(BRE30,BRE$12:BRE$42,0),RANK(BRE30,BRE$12:BRE$42,1))</f>
      </c>
      <c r="BRI30" s="126">
        <v>0.08</v>
      </c>
      <c r="BRJ30" s="126">
        <f>IF(COUNTA(BRI$12:BRI$42)=0,0.6*BRI$5,IF(BRI30="",0,IF(BRI$6=0,IF(BRI30&gt;=BRI$8,BRI$5,IF(BRI30&lt;BRI$6,0,0.6*BRI$5+0.4*BRI$5*(BRI30-BRI$7)/(BRI$8-BRI$7))),IF(BRI30&lt;=BRI$8,BRI$5,IF(BRI30&gt;BRI$6,0,0.6*BRI$5+0.4*BRI$5*(BRI30-BRI$7)/(BRI$8-BRI$7))))))</f>
      </c>
      <c r="BRK30" s="126">
        <f>IF(BRI30&lt;&gt;"",BRI$5,0)</f>
      </c>
      <c r="BRL30" s="125">
        <f>IF(BRI$6=0,RANK(BRI30,BRI$12:BRI$42,0),RANK(BRI30,BRI$12:BRI$42,1))</f>
      </c>
      <c r="BRM30" s="126">
        <v>0.05</v>
      </c>
      <c r="BRN30" s="126">
        <f>IF(COUNTA(BRM$12:BRM$42)=0,0.6*BRM$5,IF(BRM30="",0,IF(BRM$6=0,IF(BRM30&gt;=BRM$8,BRM$5,IF(BRM30&lt;BRM$6,0,0.6*BRM$5+0.4*BRM$5*(BRM30-BRM$7)/(BRM$8-BRM$7))),IF(BRM30&lt;=BRM$8,BRM$5,IF(BRM30&gt;BRM$6,0,0.6*BRM$5+0.4*BRM$5*(BRM30-BRM$7)/(BRM$8-BRM$7))))))</f>
      </c>
      <c r="BRO30" s="126">
        <f>IF(BRM30&lt;&gt;"",BRM$5,0)</f>
      </c>
      <c r="BRP30" s="125">
        <f>IF(BRM$6=0,RANK(BRM30,BRM$12:BRM$42,0),RANK(BRM30,BRM$12:BRM$42,1))</f>
      </c>
      <c r="BRQ30"/>
      <c r="BRR30" s="126">
        <f>IF(COUNTA(BRQ$12:BRQ$42)=0,0.6*BRQ$5,IF(BRQ30="",0,IF(BRQ$6=0,IF(BRQ30&gt;=BRQ$8,BRQ$5,IF(BRQ30&lt;BRQ$6,0,0.6*BRQ$5+0.4*BRQ$5*(BRQ30-BRQ$7)/(BRQ$8-BRQ$7))),IF(BRQ30&lt;=BRQ$8,BRQ$5,IF(BRQ30&gt;BRQ$6,0,0.6*BRQ$5+0.4*BRQ$5*(BRQ30-BRQ$7)/(BRQ$8-BRQ$7))))))</f>
      </c>
      <c r="BRS30" s="126">
        <f>IF(BRQ30&lt;&gt;"",BRQ$5,0)</f>
      </c>
      <c r="BRT30" s="125">
        <f>IF(BRQ$6=0,RANK(BRQ30,BRQ$12:BRQ$42,0),RANK(BRQ30,BRQ$12:BRQ$42,1))</f>
      </c>
      <c r="BRU30"/>
      <c r="BRV30" s="126">
        <f>IF(COUNTA(BRU$12:BRU$42)=0,0.6*BRU$5,IF(BRU30="",0,IF(BRU$6=0,IF(BRU30&gt;=BRU$8,BRU$5,IF(BRU30&lt;BRU$6,0,0.6*BRU$5+0.4*BRU$5*(BRU30-BRU$7)/(BRU$8-BRU$7))),IF(BRU30&lt;=BRU$8,BRU$5,IF(BRU30&gt;BRU$6,0,0.6*BRU$5+0.4*BRU$5*(BRU30-BRU$7)/(BRU$8-BRU$7))))))</f>
      </c>
      <c r="BRW30" s="126">
        <f>IF(BRU30&lt;&gt;"",BRU$5,0)</f>
      </c>
      <c r="BRX30" s="125">
        <f>IF(BRU$6=0,RANK(BRU30,BRU$12:BRU$42,0),RANK(BRU30,BRU$12:BRU$42,1))</f>
      </c>
      <c r="BRY30"/>
      <c r="BRZ30" s="126">
        <f>IF(COUNTA(BRY$12:BRY$42)=0,0.6*BRY$5,IF(BRY30="",0,IF(BRY$6=0,IF(BRY30&gt;=BRY$8,BRY$5,IF(BRY30&lt;BRY$6,0,0.6*BRY$5+0.4*BRY$5*(BRY30-BRY$7)/(BRY$8-BRY$7))),IF(BRY30&lt;=BRY$8,BRY$5,IF(BRY30&gt;BRY$6,0,0.6*BRY$5+0.4*BRY$5*(BRY30-BRY$7)/(BRY$8-BRY$7))))))</f>
      </c>
      <c r="BSA30" s="126">
        <f>IF(BRY30&lt;&gt;"",BRY$5,0)</f>
      </c>
      <c r="BSB30" s="125">
        <f>IF(BRY$6=0,RANK(BRY30,BRY$12:BRY$42,0),RANK(BRY30,BRY$12:BRY$42,1))</f>
      </c>
      <c r="BSC30"/>
      <c r="BSD30" s="126">
        <f>IF(COUNTA(BSC$12:BSC$42)=0,0.6*BSC$5,IF(BSC30="",0,IF(BSC$6=0,IF(BSC30&gt;=BSC$8,BSC$5,IF(BSC30&lt;BSC$6,0,0.6*BSC$5+0.4*BSC$5*(BSC30-BSC$7)/(BSC$8-BSC$7))),IF(BSC30&lt;=BSC$8,BSC$5,IF(BSC30&gt;BSC$6,0,0.6*BSC$5+0.4*BSC$5*(BSC30-BSC$7)/(BSC$8-BSC$7))))))</f>
      </c>
      <c r="BSE30" s="126">
        <f>IF(BSC30&lt;&gt;"",BSC$5,0)</f>
      </c>
      <c r="BSF30" s="125">
        <f>IF(BSC$6=0,RANK(BSC30,BSC$12:BSC$42,0),RANK(BSC30,BSC$12:BSC$42,1))</f>
      </c>
      <c r="BSG30"/>
      <c r="BSH30" s="126">
        <f>IF(COUNTA(BSG$12:BSG$42)=0,0.6*BSG$5,IF(BSG30="",0,IF(BSG$6=0,IF(BSG30&gt;=BSG$8,BSG$5,IF(BSG30&lt;BSG$6,0,0.6*BSG$5+0.4*BSG$5*(BSG30-BSG$7)/(BSG$8-BSG$7))),IF(BSG30&lt;=BSG$8,BSG$5,IF(BSG30&gt;BSG$6,0,0.6*BSG$5+0.4*BSG$5*(BSG30-BSG$7)/(BSG$8-BSG$7))))))</f>
      </c>
      <c r="BSI30" s="126">
        <f>IF(BSG30&lt;&gt;"",BSG$5,0)</f>
      </c>
      <c r="BSJ30" s="125">
        <f>IF(BSG$6=0,RANK(BSG30,BSG$12:BSG$42,0),RANK(BSG30,BSG$12:BSG$42,1))</f>
      </c>
      <c r="BSK30"/>
      <c r="BSL30" s="126">
        <f>IF(COUNTA(BSK$12:BSK$42)=0,0.6*BSK$5,IF(BSK30="",0,IF(BSK$6=0,IF(BSK30&gt;=BSK$8,BSK$5,IF(BSK30&lt;BSK$6,0,0.6*BSK$5+0.4*BSK$5*(BSK30-BSK$7)/(BSK$8-BSK$7))),IF(BSK30&lt;=BSK$8,BSK$5,IF(BSK30&gt;BSK$6,0,0.6*BSK$5+0.4*BSK$5*(BSK30-BSK$7)/(BSK$8-BSK$7))))))</f>
      </c>
      <c r="BSM30" s="126">
        <f>IF(BSK30&lt;&gt;"",BSK$5,0)</f>
      </c>
      <c r="BSN30" s="125">
        <f>IF(BSK$6=0,RANK(BSK30,BSK$12:BSK$42,0),RANK(BSK30,BSK$12:BSK$42,1))</f>
      </c>
      <c r="BSO30"/>
      <c r="BSP30" s="126">
        <f>IF(COUNTA(BSO$12:BSO$42)=0,0.6*BSO$5,IF(BSO30="",0,IF(BSO$6=0,IF(BSO30&gt;=BSO$8,BSO$5,IF(BSO30&lt;BSO$6,0,0.6*BSO$5+0.4*BSO$5*(BSO30-BSO$7)/(BSO$8-BSO$7))),IF(BSO30&lt;=BSO$8,BSO$5,IF(BSO30&gt;BSO$6,0,0.6*BSO$5+0.4*BSO$5*(BSO30-BSO$7)/(BSO$8-BSO$7))))))</f>
      </c>
      <c r="BSQ30" s="126">
        <f>IF(BSO30&lt;&gt;"",BSO$5,0)</f>
      </c>
      <c r="BSR30" s="125">
        <f>IF(BSO$6=0,RANK(BSO30,BSO$12:BSO$42,0),RANK(BSO30,BSO$12:BSO$42,1))</f>
      </c>
      <c r="BSS30"/>
      <c r="BST30" s="126">
        <f>IF(COUNTA(BSS$12:BSS$42)=0,0.6*BSS$5,IF(BSS30="",0,IF(BSS$6=0,IF(BSS30&gt;=BSS$8,BSS$5,IF(BSS30&lt;BSS$6,0,0.6*BSS$5+0.4*BSS$5*(BSS30-BSS$7)/(BSS$8-BSS$7))),IF(BSS30&lt;=BSS$8,BSS$5,IF(BSS30&gt;BSS$6,0,0.6*BSS$5+0.4*BSS$5*(BSS30-BSS$7)/(BSS$8-BSS$7))))))</f>
      </c>
      <c r="BSU30" s="126">
        <f>IF(BSS30&lt;&gt;"",BSS$5,0)</f>
      </c>
      <c r="BSV30" s="125">
        <f>IF(BSS$6=0,RANK(BSS30,BSS$12:BSS$42,0),RANK(BSS30,BSS$12:BSS$42,1))</f>
      </c>
      <c r="BSW30"/>
      <c r="BSX30" s="126">
        <f>IF(COUNTA(BSW$12:BSW$42)=0,0.6*BSW$5,IF(BSW30="",0,IF(BSW$6=0,IF(BSW30&gt;=BSW$8,BSW$5,IF(BSW30&lt;BSW$6,0,0.6*BSW$5+0.4*BSW$5*(BSW30-BSW$7)/(BSW$8-BSW$7))),IF(BSW30&lt;=BSW$8,BSW$5,IF(BSW30&gt;BSW$6,0,0.6*BSW$5+0.4*BSW$5*(BSW30-BSW$7)/(BSW$8-BSW$7))))))</f>
      </c>
      <c r="BSY30" s="126">
        <f>IF(BSW30&lt;&gt;"",BSW$5,0)</f>
      </c>
      <c r="BSZ30" s="125">
        <f>IF(BSW$6=0,RANK(BSW30,BSW$12:BSW$42,0),RANK(BSW30,BSW$12:BSW$42,1))</f>
      </c>
      <c r="BTA30"/>
      <c r="BTB30" s="126">
        <f>IF(COUNTA(BTA$12:BTA$42)=0,0.6*BTA$5,IF(BTA30="",0,IF(BTA$6=0,IF(BTA30&gt;=BTA$8,BTA$5,IF(BTA30&lt;BTA$6,0,0.6*BTA$5+0.4*BTA$5*(BTA30-BTA$7)/(BTA$8-BTA$7))),IF(BTA30&lt;=BTA$8,BTA$5,IF(BTA30&gt;BTA$6,0,0.6*BTA$5+0.4*BTA$5*(BTA30-BTA$7)/(BTA$8-BTA$7))))))</f>
      </c>
      <c r="BTC30" s="126">
        <f>IF(BTA30&lt;&gt;"",BTA$5,0)</f>
      </c>
      <c r="BTD30" s="125">
        <f>IF(BTA$6=0,RANK(BTA30,BTA$12:BTA$42,0),RANK(BTA30,BTA$12:BTA$42,1))</f>
      </c>
      <c r="BTE30"/>
      <c r="BTF30" s="126">
        <f>IF(COUNTA(BTE$12:BTE$42)=0,0.6*BTE$5,IF(BTE30="",0,IF(BTE$6=0,IF(BTE30&gt;=BTE$8,BTE$5,IF(BTE30&lt;BTE$6,0,0.6*BTE$5+0.4*BTE$5*(BTE30-BTE$7)/(BTE$8-BTE$7))),IF(BTE30&lt;=BTE$8,BTE$5,IF(BTE30&gt;BTE$6,0,0.6*BTE$5+0.4*BTE$5*(BTE30-BTE$7)/(BTE$8-BTE$7))))))</f>
      </c>
      <c r="BTG30" s="126">
        <f>IF(BTE30&lt;&gt;"",BTE$5,0)</f>
      </c>
      <c r="BTH30" s="125">
        <f>IF(BTE$6=0,RANK(BTE30,BTE$12:BTE$42,0),RANK(BTE30,BTE$12:BTE$42,1))</f>
      </c>
      <c r="BTI30" s="126">
        <v>0.24</v>
      </c>
      <c r="BTJ30" s="126">
        <f>IF(COUNTA(BTI$12:BTI$42)=0,0.6*BTI$5,IF(BTI30="",0,IF(BTI$6=0,IF(BTI30&gt;=BTI$8,BTI$5,IF(BTI30&lt;BTI$6,0,0.6*BTI$5+0.4*BTI$5*(BTI30-BTI$7)/(BTI$8-BTI$7))),IF(BTI30&lt;=BTI$8,BTI$5,IF(BTI30&gt;BTI$6,0,0.6*BTI$5+0.4*BTI$5*(BTI30-BTI$7)/(BTI$8-BTI$7))))))</f>
      </c>
      <c r="BTK30" s="126">
        <f>IF(BTI30&lt;&gt;"",BTI$5,0)</f>
      </c>
      <c r="BTL30" s="125">
        <f>IF(BTI$6=0,RANK(BTI30,BTI$12:BTI$42,0),RANK(BTI30,BTI$12:BTI$42,1))</f>
      </c>
      <c r="BTM30" s="126">
        <v>1.69</v>
      </c>
      <c r="BTN30" s="126">
        <f>IF(COUNTA(BTM$12:BTM$42)=0,0.6*BTM$5,IF(BTM30="",0,IF(BTM$6=0,IF(BTM30&gt;=BTM$8,BTM$5,IF(BTM30&lt;BTM$6,0,0.6*BTM$5+0.4*BTM$5*(BTM30-BTM$7)/(BTM$8-BTM$7))),IF(BTM30&lt;=BTM$8,BTM$5,IF(BTM30&gt;BTM$6,0,0.6*BTM$5+0.4*BTM$5*(BTM30-BTM$7)/(BTM$8-BTM$7))))))</f>
      </c>
      <c r="BTO30" s="126">
        <f>IF(BTM30&lt;&gt;"",BTM$5,0)</f>
      </c>
      <c r="BTP30" s="125">
        <f>IF(BTM$6=0,RANK(BTM30,BTM$12:BTM$42,0),RANK(BTM30,BTM$12:BTM$42,1))</f>
      </c>
      <c r="BTQ30" s="126">
        <v>2.67</v>
      </c>
      <c r="BTR30" s="126">
        <f>IF(COUNTA(BTQ$12:BTQ$42)=0,0.6*BTQ$5,IF(BTQ30="",0,IF(BTQ$6=0,IF(BTQ30&gt;=BTQ$8,BTQ$5,IF(BTQ30&lt;BTQ$6,0,0.6*BTQ$5+0.4*BTQ$5*(BTQ30-BTQ$7)/(BTQ$8-BTQ$7))),IF(BTQ30&lt;=BTQ$8,BTQ$5,IF(BTQ30&gt;BTQ$6,0,0.6*BTQ$5+0.4*BTQ$5*(BTQ30-BTQ$7)/(BTQ$8-BTQ$7))))))</f>
      </c>
      <c r="BTS30" s="126">
        <f>IF(BTQ30&lt;&gt;"",BTQ$5,0)</f>
      </c>
      <c r="BTT30" s="125">
        <f>IF(BTQ$6=0,RANK(BTQ30,BTQ$12:BTQ$42,0),RANK(BTQ30,BTQ$12:BTQ$42,1))</f>
      </c>
      <c r="BTU30" s="126">
        <v>99.08</v>
      </c>
      <c r="BTV30" s="126">
        <f>IF(COUNTA(BTU$12:BTU$42)=0,0.6*BTU$5,IF(BTU30="",0,IF(BTU$6=0,IF(BTU30&gt;=BTU$8,BTU$5,IF(BTU30&lt;BTU$6,0,0.6*BTU$5+0.4*BTU$5*(BTU30-BTU$7)/(BTU$8-BTU$7))),IF(BTU30&lt;=BTU$8,BTU$5,IF(BTU30&gt;BTU$6,0,0.6*BTU$5+0.4*BTU$5*(BTU30-BTU$7)/(BTU$8-BTU$7))))))</f>
      </c>
      <c r="BTW30" s="126">
        <f>IF(BTU30&lt;&gt;"",BTU$5,0)</f>
      </c>
      <c r="BTX30" s="125">
        <f>IF(BTU$6=0,RANK(BTU30,BTU$12:BTU$42,0),RANK(BTU30,BTU$12:BTU$42,1))</f>
      </c>
      <c r="BTY30" s="126">
        <v>96.23</v>
      </c>
      <c r="BTZ30" s="126">
        <f>IF(COUNTA(BTY$12:BTY$42)=0,0.6*BTY$5,IF(BTY30="",0,IF(BTY$6=0,IF(BTY30&gt;=BTY$8,BTY$5,IF(BTY30&lt;BTY$6,0,0.6*BTY$5+0.4*BTY$5*(BTY30-BTY$7)/(BTY$8-BTY$7))),IF(BTY30&lt;=BTY$8,BTY$5,IF(BTY30&gt;BTY$6,0,0.6*BTY$5+0.4*BTY$5*(BTY30-BTY$7)/(BTY$8-BTY$7))))))</f>
      </c>
      <c r="BUA30" s="126">
        <f>IF(BTY30&lt;&gt;"",BTY$5,0)</f>
      </c>
      <c r="BUB30" s="125">
        <f>IF(BTY$6=0,RANK(BTY30,BTY$12:BTY$42,0),RANK(BTY30,BTY$12:BTY$42,1))</f>
      </c>
      <c r="BUC30" s="126">
        <v>98.64</v>
      </c>
      <c r="BUD30" s="126">
        <f>IF(COUNTA(BUC$12:BUC$42)=0,0.6*BUC$5,IF(BUC30="",0,IF(BUC$6=0,IF(BUC30&gt;=BUC$8,BUC$5,IF(BUC30&lt;BUC$6,0,0.6*BUC$5+0.4*BUC$5*(BUC30-BUC$7)/(BUC$8-BUC$7))),IF(BUC30&lt;=BUC$8,BUC$5,IF(BUC30&gt;BUC$6,0,0.6*BUC$5+0.4*BUC$5*(BUC30-BUC$7)/(BUC$8-BUC$7))))))</f>
      </c>
      <c r="BUE30" s="126">
        <f>IF(BUC30&lt;&gt;"",BUC$5,0)</f>
      </c>
      <c r="BUF30" s="125">
        <f>IF(BUC$6=0,RANK(BUC30,BUC$12:BUC$42,0),RANK(BUC30,BUC$12:BUC$42,1))</f>
      </c>
      <c r="BUG30" s="126">
        <v>4.72</v>
      </c>
      <c r="BUH30" s="126">
        <f>IF(COUNTA(BUG$12:BUG$42)=0,0.6*BUG$5,IF(BUG30="",0,IF(BUG$6=0,IF(BUG30&gt;=BUG$8,BUG$5,IF(BUG30&lt;BUG$6,0,0.6*BUG$5+0.4*BUG$5*(BUG30-BUG$7)/(BUG$8-BUG$7))),IF(BUG30&lt;=BUG$8,BUG$5,IF(BUG30&gt;BUG$6,0,0.6*BUG$5+0.4*BUG$5*(BUG30-BUG$7)/(BUG$8-BUG$7))))))</f>
      </c>
      <c r="BUI30" s="126">
        <f>IF(BUG30&lt;&gt;"",BUG$5,0)</f>
      </c>
      <c r="BUJ30" s="125">
        <f>IF(BUG$6=0,RANK(BUG30,BUG$12:BUG$42,0),RANK(BUG30,BUG$12:BUG$42,1))</f>
      </c>
      <c r="BUK30" s="126">
        <v>1.72</v>
      </c>
      <c r="BUL30" s="126">
        <f>IF(COUNTA(BUK$12:BUK$42)=0,0.6*BUK$5,IF(BUK30="",0,IF(BUK$6=0,IF(BUK30&gt;=BUK$8,BUK$5,IF(BUK30&lt;BUK$6,0,0.6*BUK$5+0.4*BUK$5*(BUK30-BUK$7)/(BUK$8-BUK$7))),IF(BUK30&lt;=BUK$8,BUK$5,IF(BUK30&gt;BUK$6,0,0.6*BUK$5+0.4*BUK$5*(BUK30-BUK$7)/(BUK$8-BUK$7))))))</f>
      </c>
      <c r="BUM30" s="126">
        <f>IF(BUK30&lt;&gt;"",BUK$5,0)</f>
      </c>
      <c r="BUN30" s="125">
        <f>IF(BUK$6=0,RANK(BUK30,BUK$12:BUK$42,0),RANK(BUK30,BUK$12:BUK$42,1))</f>
      </c>
      <c r="BUO30" s="126">
        <v>27.14</v>
      </c>
      <c r="BUP30" s="126">
        <f>IF(COUNTA(BUO$12:BUO$42)=0,0.6*BUO$5,IF(BUO30="",0,IF(AND(BUO30&gt;=BUO$7,BUO30&lt;=BUO$8),BUO$5,0)))</f>
      </c>
      <c r="BUQ30" s="126">
        <f>IF(BUO30&lt;&gt;"",BUO$5,0)</f>
      </c>
      <c r="BUR30" s="125">
        <f>IF(BUO$6=0,RANK(BUO30,BUO$12:BUO$42,0),RANK(BUO30,BUO$12:BUO$42,1))</f>
      </c>
      <c r="BUS30" s="126">
        <v>0.73</v>
      </c>
      <c r="BUT30" s="126">
        <f>IF(COUNTA(BUS$12:BUS$42)=0,0.6*BUS$5,IF(BUS30="",0,IF(BUS$6=0,IF(BUS30&gt;=BUS$8,BUS$5,IF(BUS30&lt;BUS$6,0,0.6*BUS$5+0.4*BUS$5*(BUS30-BUS$7)/(BUS$8-BUS$7))),IF(BUS30&lt;=BUS$8,BUS$5,IF(BUS30&gt;BUS$6,0,0.6*BUS$5+0.4*BUS$5*(BUS30-BUS$7)/(BUS$8-BUS$7))))))</f>
      </c>
      <c r="BUU30" s="126">
        <f>IF(BUS30&lt;&gt;"",BUS$5,0)</f>
      </c>
      <c r="BUV30" s="125">
        <f>IF(BUS$6=0,RANK(BUS30,BUS$12:BUS$42,0),RANK(BUS30,BUS$12:BUS$42,1))</f>
      </c>
      <c r="BUW30" s="126">
        <v>0</v>
      </c>
      <c r="BUX30" s="126">
        <f>IF(COUNTA(BUW$12:BUW$42)=0,0.6*BUW$5,IF(BUW30="",0,IF(BUW$6=0,IF(BUW30&gt;=BUW$8,BUW$5,IF(BUW30&lt;BUW$6,0,0.6*BUW$5+0.4*BUW$5*(BUW30-BUW$7)/(BUW$8-BUW$7))),IF(BUW30&lt;=BUW$8,BUW$5,IF(BUW30&gt;BUW$6,0,0.6*BUW$5+0.4*BUW$5*(BUW30-BUW$7)/(BUW$8-BUW$7))))))</f>
      </c>
      <c r="BUY30" s="126">
        <f>IF(BUW30&lt;&gt;"",BUW$5,0)</f>
      </c>
      <c r="BUZ30" s="125">
        <f>IF(BUW$6=0,RANK(BUW30,BUW$12:BUW$42,0),RANK(BUW30,BUW$12:BUW$42,1))</f>
      </c>
      <c r="BVA30" s="126">
        <v>0.002</v>
      </c>
      <c r="BVB30" s="126">
        <f>IF(COUNTA(BVA$12:BVA$42)=0,0.6*BVA$5,IF(BVA30="",0,IF(BVA$6=0,IF(BVA30&gt;=BVA$8,BVA$5,IF(BVA30&lt;BVA$6,0,0.6*BVA$5+0.4*BVA$5*(BVA30-BVA$7)/(BVA$8-BVA$7))),IF(BVA30&lt;=BVA$8,BVA$5,IF(BVA30&gt;BVA$6,0,0.6*BVA$5+0.4*BVA$5*(BVA30-BVA$7)/(BVA$8-BVA$7))))))</f>
      </c>
      <c r="BVC30" s="126">
        <f>IF(BVA30&lt;&gt;"",BVA$5,0)</f>
      </c>
      <c r="BVD30" s="125">
        <f>IF(BVA$6=0,RANK(BVA30,BVA$12:BVA$42,0),RANK(BVA30,BVA$12:BVA$42,1))</f>
      </c>
      <c r="BVE30" s="126">
        <v>0.011</v>
      </c>
      <c r="BVF30" s="126">
        <f>IF(COUNTA(BVE$12:BVE$42)=0,0.6*BVE$5,IF(BVE30="",0,IF(BVE$6=0,IF(BVE30&gt;=BVE$8,BVE$5,IF(BVE30&lt;BVE$6,0,0.6*BVE$5+0.4*BVE$5*(BVE30-BVE$7)/(BVE$8-BVE$7))),IF(BVE30&lt;=BVE$8,BVE$5,IF(BVE30&gt;BVE$6,0,0.6*BVE$5+0.4*BVE$5*(BVE30-BVE$7)/(BVE$8-BVE$7))))))</f>
      </c>
      <c r="BVG30" s="126">
        <f>IF(BVE30&lt;&gt;"",BVE$5,0)</f>
      </c>
      <c r="BVH30" s="125">
        <f>IF(BVE$6=0,RANK(BVE30,BVE$12:BVE$42,0),RANK(BVE30,BVE$12:BVE$42,1))</f>
      </c>
      <c r="BVI30" s="126">
        <v>44.7766424544524</v>
      </c>
      <c r="BVJ30" s="126">
        <f>IF(COUNTA(BVI$12:BVI$42)=0,0.6*BVI$5,IF(BVI30="",0,IF(BVI$6=0,IF(BVI30&gt;=BVI$8,BVI$5,IF(BVI30&lt;BVI$6,0,0.6*BVI$5+0.4*BVI$5*(BVI30-BVI$7)/(BVI$8-BVI$7))),IF(BVI30&lt;=BVI$8,BVI$5,IF(BVI30&gt;BVI$6,0,0.6*BVI$5+0.4*BVI$5*(BVI30-BVI$7)/(BVI$8-BVI$7))))))</f>
      </c>
      <c r="BVK30" s="126">
        <f>IF(BVI30&lt;&gt;"",BVI$5,0)</f>
      </c>
      <c r="BVL30" s="125">
        <f>IF(BVI$6=0,RANK(BVI30,BVI$12:BVI$42,0),RANK(BVI30,BVI$12:BVI$42,1))</f>
      </c>
      <c r="BVM30" s="126">
        <v>1.47</v>
      </c>
      <c r="BVN30" s="126">
        <f>IF(COUNTA(BVM$12:BVM$42)=0,0.6*BVM$5,IF(BVM30="",0,IF(BVM$6=0,IF(BVM30&gt;=BVM$8,BVM$5,IF(BVM30&lt;BVM$6,0,0.6*BVM$5+0.4*BVM$5*(BVM30-BVM$7)/(BVM$8-BVM$7))),IF(BVM30&lt;=BVM$8,BVM$5,IF(BVM30&gt;BVM$6,0,0.6*BVM$5+0.4*BVM$5*(BVM30-BVM$7)/(BVM$8-BVM$7))))))</f>
      </c>
      <c r="BVO30" s="126">
        <f>IF(BVM30&lt;&gt;"",BVM$5,0)</f>
      </c>
      <c r="BVP30" s="125">
        <f>IF(BVM$6=0,RANK(BVM30,BVM$12:BVM$42,0),RANK(BVM30,BVM$12:BVM$42,1))</f>
      </c>
      <c r="BVQ30" s="126">
        <v>1.72</v>
      </c>
      <c r="BVR30" s="126">
        <f>IF(COUNTA(BVQ$12:BVQ$42)=0,0.6*BVQ$5,IF(BVQ30="",0,IF(BVQ$6=0,IF(BVQ30&gt;=BVQ$8,BVQ$5,IF(BVQ30&lt;BVQ$6,0,0.6*BVQ$5+0.4*BVQ$5*(BVQ30-BVQ$7)/(BVQ$8-BVQ$7))),IF(BVQ30&lt;=BVQ$8,BVQ$5,IF(BVQ30&gt;BVQ$6,0,0.6*BVQ$5+0.4*BVQ$5*(BVQ30-BVQ$7)/(BVQ$8-BVQ$7))))))</f>
      </c>
      <c r="BVS30" s="126">
        <f>IF(BVQ30&lt;&gt;"",BVQ$5,0)</f>
      </c>
      <c r="BVT30" s="125">
        <f>IF(BVQ$6=0,RANK(BVQ30,BVQ$12:BVQ$42,0),RANK(BVQ30,BVQ$12:BVQ$42,1))</f>
      </c>
      <c r="BVU30" s="126">
        <v>105.205889055721</v>
      </c>
      <c r="BVV30" s="126">
        <f>IF(COUNTA(BVU$12:BVU$42)=0,0.6*BVU$5,IF(BVU30="",0,IF(BVU$6=0,IF(BVU30&gt;=BVU$8,BVU$5,IF(BVU30&lt;BVU$6,0,0.6*BVU$5+0.4*BVU$5*(BVU30-BVU$7)/(BVU$8-BVU$7))),IF(BVU30&lt;=BVU$8,BVU$5,IF(BVU30&gt;BVU$6,0,0.6*BVU$5+0.4*BVU$5*(BVU30-BVU$7)/(BVU$8-BVU$7))))))</f>
      </c>
      <c r="BVW30" s="126">
        <f>IF(BVU30&lt;&gt;"",BVU$5,0)</f>
      </c>
      <c r="BVX30" s="125">
        <f>IF(BVU$6=0,RANK(BVU30,BVU$12:BVU$42,0),RANK(BVU30,BVU$12:BVU$42,1))</f>
      </c>
      <c r="BVY30" s="126">
        <v>95.5166020562953</v>
      </c>
      <c r="BVZ30" s="126">
        <f>IF(COUNTA(BVY$12:BVY$42)=0,0.6*BVY$5,IF(BVY30="",0,IF(BVY$6=0,IF(BVY30&gt;=BVY$8,BVY$5,IF(BVY30&lt;BVY$6,0,0.6*BVY$5+0.4*BVY$5*(BVY30-BVY$7)/(BVY$8-BVY$7))),IF(BVY30&lt;=BVY$8,BVY$5,IF(BVY30&gt;BVY$6,0,0.6*BVY$5+0.4*BVY$5*(BVY30-BVY$7)/(BVY$8-BVY$7))))))</f>
      </c>
      <c r="BWA30" s="126">
        <f>IF(BVY30&lt;&gt;"",BVY$5,0)</f>
      </c>
      <c r="BWB30" s="125">
        <f>IF(BVY$6=0,RANK(BVY30,BVY$12:BVY$42,0),RANK(BVY30,BVY$12:BVY$42,1))</f>
      </c>
      <c r="BWC30" s="126">
        <v>100</v>
      </c>
      <c r="BWD30" s="126">
        <f>IF(COUNTA(BWC$12:BWC$42)=0,0.6*BWC$5,IF(BWC30="",0,IF(BWC$6=0,IF(BWC30&gt;=BWC$8,BWC$5,IF(BWC30&lt;BWC$6,0,0.6*BWC$5+0.4*BWC$5*(BWC30-BWC$7)/(BWC$8-BWC$7))),IF(BWC30&lt;=BWC$8,BWC$5,IF(BWC30&gt;BWC$6,0,0.6*BWC$5+0.4*BWC$5*(BWC30-BWC$7)/(BWC$8-BWC$7))))))</f>
      </c>
      <c r="BWE30" s="126">
        <f>IF(BWC30&lt;&gt;"",BWC$5,0)</f>
      </c>
      <c r="BWF30" s="125">
        <f>IF(BWC$6=0,RANK(BWC30,BWC$12:BWC$42,0),RANK(BWC30,BWC$12:BWC$42,1))</f>
      </c>
      <c r="BWG30" s="126">
        <v>95.921119163998</v>
      </c>
      <c r="BWH30" s="126">
        <f>IF(COUNTA(BWG$12:BWG$42)=0,0.6*BWG$5,IF(BWG30="",0,IF(BWG$6=0,IF(BWG30&gt;=BWG$8,BWG$5,IF(BWG30&lt;BWG$6,0,0.6*BWG$5+0.4*BWG$5*(BWG30-BWG$7)/(BWG$8-BWG$7))),IF(BWG30&lt;=BWG$8,BWG$5,IF(BWG30&gt;BWG$6,0,0.6*BWG$5+0.4*BWG$5*(BWG30-BWG$7)/(BWG$8-BWG$7))))))</f>
      </c>
      <c r="BWI30" s="126">
        <f>IF(BWG30&lt;&gt;"",BWG$5,0)</f>
      </c>
      <c r="BWJ30" s="125">
        <f>IF(BWG$6=0,RANK(BWG30,BWG$12:BWG$42,0),RANK(BWG30,BWG$12:BWG$42,1))</f>
      </c>
      <c r="BWK30" s="126">
        <v>10</v>
      </c>
      <c r="BWL30" s="126">
        <f>IF(COUNTA(BWK$12:BWK$42)=0,0.6*BWK$5,IF(BWK30="",0,IF(AND(BWK30&gt;=BWK$7,BWK30&lt;=BWK$8),BWK$5,0)))</f>
      </c>
      <c r="BWM30" s="126">
        <f>IF(BWK30&lt;&gt;"",BWK$5,0)</f>
      </c>
      <c r="BWN30" s="125">
        <f>IF(BWK$6=0,RANK(BWK30,BWK$12:BWK$42,0),RANK(BWK30,BWK$12:BWK$42,1))</f>
      </c>
      <c r="BWO30" s="126">
        <v>2.56</v>
      </c>
      <c r="BWP30" s="126">
        <f>IF(COUNTA(BWO$12:BWO$42)=0,0.6*BWO$5,IF(BWO30="",0,IF(BWO$6=0,IF(BWO30&gt;=BWO$8,BWO$5,IF(BWO30&lt;BWO$6,0,0.6*BWO$5+0.4*BWO$5*(BWO30-BWO$7)/(BWO$8-BWO$7))),IF(BWO30&lt;=BWO$8,BWO$5,IF(BWO30&gt;BWO$6,0,0.6*BWO$5+0.4*BWO$5*(BWO30-BWO$7)/(BWO$8-BWO$7))))))</f>
      </c>
      <c r="BWQ30" s="126">
        <f>IF(BWO30&lt;&gt;"",BWO$5,0)</f>
      </c>
      <c r="BWR30" s="125">
        <f>IF(BWO$6=0,RANK(BWO30,BWO$12:BWO$42,0),RANK(BWO30,BWO$12:BWO$42,1))</f>
      </c>
      <c r="BWS30" s="126">
        <v>0.05</v>
      </c>
      <c r="BWT30" s="126">
        <f>IF(COUNTA(BWS$12:BWS$42)=0,0.6*BWS$5,IF(BWS30="",0,IF(BWS$6=0,IF(BWS30&gt;=BWS$8,BWS$5,IF(BWS30&lt;BWS$6,0,0.6*BWS$5+0.4*BWS$5*(BWS30-BWS$7)/(BWS$8-BWS$7))),IF(BWS30&lt;=BWS$8,BWS$5,IF(BWS30&gt;BWS$6,0,0.6*BWS$5+0.4*BWS$5*(BWS30-BWS$7)/(BWS$8-BWS$7))))))</f>
      </c>
      <c r="BWU30" s="126">
        <f>IF(BWS30&lt;&gt;"",BWS$5,0)</f>
      </c>
      <c r="BWV30" s="125">
        <f>IF(BWS$6=0,RANK(BWS30,BWS$12:BWS$42,0),RANK(BWS30,BWS$12:BWS$42,1))</f>
      </c>
      <c r="BWW30" s="125" t="s">
        <v>34</v>
      </c>
      <c r="BWX30" s="125">
        <f>(F30+J30+N30+R30+V30+Z30+AD30+AH30+AL30)*100</f>
      </c>
      <c r="BWY30" s="125">
        <f>RANK(BWX30,BWX$12:BWX$42,0)</f>
      </c>
      <c r="BWZ30" s="125" t="s">
        <v>34</v>
      </c>
      <c r="BXA30" s="125">
        <f>(AP30+AT30+AX30+BB30+BF30+BJ30+BN30+BR30+BV30+BZ30+CD30+CH30+CL30+CP30)*100</f>
      </c>
      <c r="BXB30" s="125">
        <f>RANK(BXA30,BXA$12:BXA$42,0)</f>
      </c>
      <c r="BXC30" s="125" t="s">
        <v>34</v>
      </c>
      <c r="BXD30" s="125">
        <f>(CT30)*100</f>
      </c>
      <c r="BXE30" s="125">
        <f>RANK(BXD30,BXD$12:BXD$42,0)</f>
      </c>
      <c r="BXF30" s="125" t="s">
        <v>34</v>
      </c>
      <c r="BXG30" s="125">
        <f>(CX30+DB30+DF30+DJ30+DN30+DR30+DV30+DZ30+EE30+EJ30+EO30+ET30+EY30+FD30+FI30+FN30+FS30+FX30+GC30+GH30+GM30+GR30+GW30+HB30+HG30+HL30+HQ30+HV30+IA30+IF30+IK30+IP30+IU30+IZ30+JE30+JJ30+JO30+JT30+JY30+KD30+KI30+KN30+KS30+KX30+LC30+LH30+LM30+LR30+LW30+MB30+MG30+ML30+MQ30+MV30+NA30+NF30+NK30+NP30+NU30+NZ30+OE30+OJ30+OO30+OT30+OY30+PD30+PI30+PN30+PS30+PX30+QC30+QH30+QM30+QR30+QW30+RB30+RG30+RL30+RQ30+RV30+SA30+SF30+SK30+SP30+SU30+SZ30+TE30+TJ30+TO30+TT30+TY30+UD30+UI30+UN30+US30+UX30+VC30+VH30+VM30+VR30+VW30+WB30+WG30+WL30+WQ30+WV30+XA30+XF30+XK30+XP30+XU30+XZ30+YE30+YJ30+YO30+YT30+YY30+ZD30+ZI30+ZN30+ZS30+ZX30+AAC30+AAH30+AAM30+AAR30+AAW30+ABB30+ABG30+ABL30+ABQ30+ABV30+ACA30+ACF30+ACK30+ACP30+ACU30+ACZ30+ADE30+ADJ30+ADO30+ADT30+ADY30+AED30+AEI30+AEN30+AES30+AEX30+AFC30+AFH30+AFM30+AFR30+AFW30+AGB30+AGG30+AGL30+AGQ30+AGV30+AHA30+AHF30+AHK30+AHP30+AHU30+AHZ30+AIE30+AIJ30+AIO30+AIT30+AIY30+AJD30+AJI30+AJN30+AJS30+AJX30+AKC30+AKH30+AKM30+AKR30+AKW30+ALB30+ALG30+ALL30+ALQ30+ALV30+AMA30+AMF30+AMK30+AMP30+AMU30+AMZ30+ANE30+ANJ30+ANO30+ANT30+ANY30+AOD30+AOI30+AON30+AOS30+AOX30+APC30+APH30+APM30+APR30+APW30+AQB30+AQG30+AQL30+AQQ30+AQV30+ARA30+ARF30+ARK30+ARP30+ARU30+ARZ30+ASE30+ASJ30+ASO30+AST30+ASY30+ATD30+ATI30+ATN30+ATS30+ATX30+AUC30+AUH30)*100</f>
      </c>
      <c r="BXH30" s="125">
        <f>RANK(BXG30,BXG$12:BXG$42,0)</f>
      </c>
      <c r="BXI30" s="125" t="s">
        <v>34</v>
      </c>
      <c r="BXJ30" s="125">
        <f>(AUL30+AUP30+AUT30+AUX30+AVB30+AVF30+AVJ30+AVN30+AVR30+AVV30+AVZ30+AWD30+AWH30+AWL30+AWP30+AWT30+AWX30+AXB30+AXF30+AXJ30+AXN30+AXR30+AXV30+AXZ30+AYD30+AYH30+AYL30+AYP30+AYT30+AYX30+AZB30+AZF30+AZJ30+AZN30+AZR30+AZV30+AZZ30+BAD30+BAH30+BAL30+BAP30+BAT30+BAX30+BBB30+BBF30+BBJ30+BBN30+BBR30+BBV30+BBZ30+BCD30+BCH30+BCL30+BCP30+BCT30+BCX30+BDB30+BDF30+BDJ30+BDN30+BDR30+BDV30+BDZ30+BED30+BEH30+BEL30+BEP30+BET30+BEX30+BFB30+BFF30+BFJ30+BFN30+BFR30+BFV30+BFZ30+BGD30+BGH30+BGL30+BGP30+BGT30+BGX30+BHB30+BHF30+BHJ30+BHN30+BHR30+BHV30+BHZ30+BID30+BIH30+BIL30+BIP30+BIT30+BIX30+BJB30+BJF30+BJJ30+BJN30+BJR30+BJV30+BJZ30+BKD30+BKH30+BKL30+BKP30+BKT30+BKX30+BLB30+BLF30+BLJ30+BLN30+BLR30+BLV30+BLZ30+BMD30+BMH30+BML30+BMP30+BMT30+BMX30+BNB30+BNF30+BNJ30+BNN30+BNR30+BNV30+BNZ30+BOD30+BOH30+BOL30+BOP30+BOT30+BOX30+BPB30+BPF30+BPJ30+BPN30+BPR30+BPV30+BPZ30+BQD30+BQH30+BQL30+BQP30+BQT30+BQX30+BRB30)*100</f>
      </c>
      <c r="BXK30" s="125">
        <f>RANK(BXJ30,BXJ$12:BXJ$42,0)</f>
      </c>
      <c r="BXL30" s="125" t="s">
        <v>34</v>
      </c>
      <c r="BXM30" s="125">
        <f>(BRF30+BRJ30+BRN30+BRR30+BRV30+BRZ30+BSD30+BSH30+BSL30+BSP30+BST30+BSX30+BTB30+BTF30+BTJ30+BTN30+BTR30)*100</f>
      </c>
      <c r="BXN30" s="125">
        <f>RANK(BXM30,BXM$12:BXM$42,0)</f>
      </c>
      <c r="BXO30" s="125" t="s">
        <v>34</v>
      </c>
      <c r="BXP30" s="125">
        <f>(BTV30+BTZ30+BUD30+BUH30+BUL30)*100</f>
      </c>
      <c r="BXQ30" s="125">
        <f>RANK(BXP30,BXP$12:BXP$42,0)</f>
      </c>
      <c r="BXR30" s="125" t="s">
        <v>34</v>
      </c>
      <c r="BXS30" s="125">
        <f>(BUP30+BUT30+BUX30)*100</f>
      </c>
      <c r="BXT30" s="125">
        <f>RANK(BXS30,BXS$12:BXS$42,0)</f>
      </c>
      <c r="BXU30" s="125" t="s">
        <v>34</v>
      </c>
      <c r="BXV30" s="125">
        <f>(BVB30+BVF30+BVJ30+BVN30+BVR30+BVV30+BVZ30+BWD30+BWH30+BWL30+BWP30+BWT30)*100</f>
      </c>
      <c r="BXW30" s="125">
        <f>RANK(BXV30,BXV$12:BXV$42,0)</f>
      </c>
    </row>
    <row r="31">
      <c r="A31" s="125" t="s">
        <v>35</v>
      </c>
      <c r="B31" s="125">
        <f>A31</f>
      </c>
      <c r="C31" s="125">
        <f>(F31+J31+N31+R31+V31+Z31+AD31+AH31+AL31+AP31+AT31+AX31+BB31+BF31+BJ31+BN31+BR31+BV31+BZ31+CD31+CH31+CL31+CP31+CT31+CX31+DB31+DF31+DJ31+DN31+DR31+DV31+DZ31+EE31+EJ31+EO31+ET31+EY31+FD31+FI31+FN31+FS31+FX31+GC31+GH31+GM31+GR31+GW31+HB31+HG31+HL31+HQ31+HV31+IA31+IF31+IK31+IP31+IU31+IZ31+JE31+JJ31+JO31+JT31+JY31+KD31+KI31+KN31+KS31+KX31+LC31+LH31+LM31+LR31+LW31+MB31+MG31+ML31+MQ31+MV31+NA31+NF31+NK31+NP31+NU31+NZ31+OE31+OJ31+OO31+OT31+OY31+PD31+PI31+PN31+PS31+PX31+QC31+QH31+QM31+QR31+QW31+RB31+RG31+RL31+RQ31+RV31+SA31+SF31+SK31+SP31+SU31+SZ31+TE31+TJ31+TO31+TT31+TY31+UD31+UI31+UN31+US31+UX31+VC31+VH31+VM31+VR31+VW31+WB31+WG31+WL31+WQ31+WV31+XA31+XF31+XK31+XP31+XU31+XZ31+YE31+YJ31+YO31+YT31+YY31+ZD31+ZI31+ZN31+ZS31+ZX31+AAC31+AAH31+AAM31+AAR31+AAW31+ABB31+ABG31+ABL31+ABQ31+ABV31+ACA31+ACF31+ACK31+ACP31+ACU31+ACZ31+ADE31+ADJ31+ADO31+ADT31+ADY31+AED31+AEI31+AEN31+AES31+AEX31+AFC31+AFH31+AFM31+AFR31+AFW31+AGB31+AGG31+AGL31+AGQ31+AGV31+AHA31+AHF31+AHK31+AHP31+AHU31+AHZ31+AIE31+AIJ31+AIO31+AIT31+AIY31+AJD31+AJI31+AJN31+AJS31+AJX31+AKC31+AKH31+AKM31+AKR31+AKW31+ALB31+ALG31+ALL31+ALQ31+ALV31+AMA31+AMF31+AMK31+AMP31+AMU31+AMZ31+ANE31+ANJ31+ANO31+ANT31+ANY31+AOD31+AOI31+AON31+AOS31+AOX31+APC31+APH31+APM31+APR31+APW31+AQB31+AQG31+AQL31+AQQ31+AQV31+ARA31+ARF31+ARK31+ARP31+ARU31+ARZ31+ASE31+ASJ31+ASO31+AST31+ASY31+ATD31+ATI31+ATN31+ATS31+ATX31+AUC31+AUH31+AUL31+AUP31+AUT31+AUX31+AVB31+AVF31+AVJ31+AVN31+AVR31+AVV31+AVZ31+AWD31+AWH31+AWL31+AWP31+AWT31+AWX31+AXB31+AXF31+AXJ31+AXN31+AXR31+AXV31+AXZ31+AYD31+AYH31+AYL31+AYP31+AYT31+AYX31+AZB31+AZF31+AZJ31+AZN31+AZR31+AZV31+AZZ31+BAD31+BAH31+BAL31+BAP31+BAT31+BAX31+BBB31+BBF31+BBJ31+BBN31+BBR31+BBV31+BBZ31+BCD31+BCH31+BCL31+BCP31+BCT31+BCX31+BDB31+BDF31+BDJ31+BDN31+BDR31+BDV31+BDZ31+BED31+BEH31+BEL31+BEP31+BET31+BEX31+BFB31+BFF31+BFJ31+BFN31+BFR31+BFV31+BFZ31+BGD31+BGH31+BGL31+BGP31+BGT31+BGX31+BHB31+BHF31+BHJ31+BHN31+BHR31+BHV31+BHZ31+BID31+BIH31+BIL31+BIP31+BIT31+BIX31+BJB31+BJF31+BJJ31+BJN31+BJR31+BJV31+BJZ31+BKD31+BKH31+BKL31+BKP31+BKT31+BKX31+BLB31+BLF31+BLJ31+BLN31+BLR31+BLV31+BLZ31+BMD31+BMH31+BML31+BMP31+BMT31+BMX31+BNB31+BNF31+BNJ31+BNN31+BNR31+BNV31+BNZ31+BOD31+BOH31+BOL31+BOP31+BOT31+BOX31+BPB31+BPF31+BPJ31+BPN31+BPR31+BPV31+BPZ31+BQD31+BQH31+BQL31+BQP31+BQT31+BQX31+BRB31+BRF31+BRJ31+BRN31+BRR31+BRV31+BRZ31+BSD31+BSH31+BSL31+BSP31+BST31+BSX31+BTB31+BTF31+BTJ31+BTN31+BTR31+BTV31+BTZ31+BUD31+BUH31+BUL31+BUP31+BUT31+BUX31+BVB31+BVF31+BVJ31+BVN31+BVR31+BVV31+BVZ31+BWD31+BWH31+BWL31+BWP31+BWT31)*100</f>
      </c>
      <c r="D31" s="125">
        <f>RANK(C31,C$12:C$42,0)</f>
      </c>
      <c r="E31" s="126">
        <v>71.6823637934549</v>
      </c>
      <c r="F31" s="126">
        <f>IF(COUNTA(E$12:E$42)=0,0.6*E$5,IF(E31="",0,IF(E$6=0,IF(E31&gt;=E$8,E$5,IF(E31&lt;E$6,0,0.6*E$5+0.4*E$5*(E31-E$7)/(E$8-E$7))),IF(E31&lt;=E$8,E$5,IF(E31&gt;E$6,0,0.6*E$5+0.4*E$5*(E31-E$7)/(E$8-E$7))))))</f>
      </c>
      <c r="G31" s="126">
        <f>IF(E31&lt;&gt;"",E$5,0)</f>
      </c>
      <c r="H31" s="125">
        <f>IF(E$6=0,RANK(E31,E$12:E$42,0),RANK(E31,E$12:E$42,1))</f>
      </c>
      <c r="I31" s="126">
        <v>86.5633377678342</v>
      </c>
      <c r="J31" s="126">
        <f>IF(COUNTA(I$12:I$42)=0,0.6*I$5,IF(I31="",0,IF(I$6=0,IF(I31&gt;=I$8,I$5,IF(I31&lt;I$6,0,0.6*I$5+0.4*I$5*(I31-I$7)/(I$8-I$7))),IF(I31&lt;=I$8,I$5,IF(I31&gt;I$6,0,0.6*I$5+0.4*I$5*(I31-I$7)/(I$8-I$7))))))</f>
      </c>
      <c r="K31" s="126">
        <f>IF(I31&lt;&gt;"",I$5,0)</f>
      </c>
      <c r="L31" s="125">
        <f>IF(I$6=0,RANK(I31,I$12:I$42,0),RANK(I31,I$12:I$42,1))</f>
      </c>
      <c r="M31"/>
      <c r="N31" s="126">
        <f>IF(COUNTA(M$12:M$42)=0,0.6*M$5,IF(M31="",0,IF(M$6=0,IF(M31&gt;=M$8,M$5,IF(M31&lt;M$6,0,0.6*M$5+0.4*M$5*(M31-M$7)/(M$8-M$7))),IF(M31&lt;=M$8,M$5,IF(M31&gt;M$6,0,0.6*M$5+0.4*M$5*(M31-M$7)/(M$8-M$7))))))</f>
      </c>
      <c r="O31" s="126">
        <f>IF(M31&lt;&gt;"",M$5,0)</f>
      </c>
      <c r="P31" s="125">
        <f>IF(M$6=0,RANK(M31,M$12:M$42,0),RANK(M31,M$12:M$42,1))</f>
      </c>
      <c r="Q31"/>
      <c r="R31" s="126">
        <f>IF(COUNTA(Q$12:Q$42)=0,0.6*Q$5,IF(Q31="",0,IF(Q$6=0,IF(Q31&gt;=Q$8,Q$5,IF(Q31&lt;Q$6,0,0.6*Q$5+0.4*Q$5*(Q31-Q$7)/(Q$8-Q$7))),IF(Q31&lt;=Q$8,Q$5,IF(Q31&gt;Q$6,0,0.6*Q$5+0.4*Q$5*(Q31-Q$7)/(Q$8-Q$7))))))</f>
      </c>
      <c r="S31" s="126">
        <f>IF(Q31&lt;&gt;"",Q$5,0)</f>
      </c>
      <c r="T31" s="125">
        <f>IF(Q$6=0,RANK(Q31,Q$12:Q$42,0),RANK(Q31,Q$12:Q$42,1))</f>
      </c>
      <c r="U31"/>
      <c r="V31" s="126">
        <f>IF(COUNTA(U$12:U$42)=0,0.6*U$5,IF(U31="",0,IF(U$6=0,IF(U31&gt;=U$8,U$5,IF(U31&lt;U$6,0,0.6*U$5+0.4*U$5*(U31-U$7)/(U$8-U$7))),IF(U31&lt;=U$8,U$5,IF(U31&gt;U$6,0,0.6*U$5+0.4*U$5*(U31-U$7)/(U$8-U$7))))))</f>
      </c>
      <c r="W31" s="126">
        <f>IF(U31&lt;&gt;"",U$5,0)</f>
      </c>
      <c r="X31" s="125">
        <f>IF(U$6=0,RANK(U31,U$12:U$42,0),RANK(U31,U$12:U$42,1))</f>
      </c>
      <c r="Y31"/>
      <c r="Z31" s="126">
        <f>IF(COUNTA(Y$12:Y$42)=0,0.6*Y$5,IF(Y31="",0,IF(Y$6=0,IF(Y31&gt;=Y$8,Y$5,IF(Y31&lt;Y$6,0,0.6*Y$5+0.4*Y$5*(Y31-Y$7)/(Y$8-Y$7))),IF(Y31&lt;=Y$8,Y$5,IF(Y31&gt;Y$6,0,0.6*Y$5+0.4*Y$5*(Y31-Y$7)/(Y$8-Y$7))))))</f>
      </c>
      <c r="AA31" s="126">
        <f>IF(Y31&lt;&gt;"",Y$5,0)</f>
      </c>
      <c r="AB31" s="125">
        <f>IF(Y$6=0,RANK(Y31,Y$12:Y$42,0),RANK(Y31,Y$12:Y$42,1))</f>
      </c>
      <c r="AC31"/>
      <c r="AD31" s="126">
        <f>IF(COUNTA(AC$12:AC$42)=0,0.6*AC$5,IF(AC31="",0,IF(AC$6=0,IF(AC31&gt;=AC$8,AC$5,IF(AC31&lt;AC$6,0,0.6*AC$5+0.4*AC$5*(AC31-AC$7)/(AC$8-AC$7))),IF(AC31&lt;=AC$8,AC$5,IF(AC31&gt;AC$6,0,0.6*AC$5+0.4*AC$5*(AC31-AC$7)/(AC$8-AC$7))))))</f>
      </c>
      <c r="AE31" s="126">
        <f>IF(AC31&lt;&gt;"",AC$5,0)</f>
      </c>
      <c r="AF31" s="125">
        <f>IF(AC$6=0,RANK(AC31,AC$12:AC$42,0),RANK(AC31,AC$12:AC$42,1))</f>
      </c>
      <c r="AG31"/>
      <c r="AH31" s="126">
        <f>IF(COUNTA(AG$12:AG$42)=0,0.6*AG$5,IF(AG31="",0,IF(AG$6=0,IF(AG31&gt;=AG$8,AG$5,IF(AG31&lt;AG$6,0,0.6*AG$5+0.4*AG$5*(AG31-AG$7)/(AG$8-AG$7))),IF(AG31&lt;=AG$8,AG$5,IF(AG31&gt;AG$6,0,0.6*AG$5+0.4*AG$5*(AG31-AG$7)/(AG$8-AG$7))))))</f>
      </c>
      <c r="AI31" s="126">
        <f>IF(AG31&lt;&gt;"",AG$5,0)</f>
      </c>
      <c r="AJ31" s="125">
        <f>IF(AG$6=0,RANK(AG31,AG$12:AG$42,0),RANK(AG31,AG$12:AG$42,1))</f>
      </c>
      <c r="AK31"/>
      <c r="AL31" s="126">
        <f>IF(COUNTA(AK$12:AK$42)=0,0.6*AK$5,IF(AK31="",0,IF(AK$6=0,IF(AK31&gt;=AK$8,AK$5,IF(AK31&lt;AK$6,0,0.6*AK$5+0.4*AK$5*(AK31-AK$7)/(AK$8-AK$7))),IF(AK31&lt;=AK$8,AK$5,IF(AK31&gt;AK$6,0,0.6*AK$5+0.4*AK$5*(AK31-AK$7)/(AK$8-AK$7))))))</f>
      </c>
      <c r="AM31" s="126">
        <f>IF(AK31&lt;&gt;"",AK$5,0)</f>
      </c>
      <c r="AN31" s="125">
        <f>IF(AK$6=0,RANK(AK31,AK$12:AK$42,0),RANK(AK31,AK$12:AK$42,1))</f>
      </c>
      <c r="AO31" s="126">
        <v>99.89</v>
      </c>
      <c r="AP31" s="126">
        <f>IF(COUNTA(AO$12:AO$42)=0,0.6*AO$5,IF(AO31="",0,IF(AO$6=0,IF(AO31&gt;=AO$8,AO$5,IF(AO31&lt;AO$6,0,0.6*AO$5+0.4*AO$5*(AO31-AO$7)/(AO$8-AO$7))),IF(AO31&lt;=AO$8,AO$5,IF(AO31&gt;AO$6,0,0.6*AO$5+0.4*AO$5*(AO31-AO$7)/(AO$8-AO$7))))))</f>
      </c>
      <c r="AQ31" s="126">
        <f>IF(AO31&lt;&gt;"",AO$5,0)</f>
      </c>
      <c r="AR31" s="125">
        <f>IF(AO$6=0,RANK(AO31,AO$12:AO$42,0),RANK(AO31,AO$12:AO$42,1))</f>
      </c>
      <c r="AS31" s="126">
        <v>0.06</v>
      </c>
      <c r="AT31" s="126">
        <f>IF(COUNTA(AS$12:AS$42)=0,0.6*AS$5,IF(AS31="",0,IF(AS$6=0,IF(AS31&gt;=AS$8,AS$5,IF(AS31&lt;AS$6,0,0.6*AS$5+0.4*AS$5*(AS31-AS$7)/(AS$8-AS$7))),IF(AS31&lt;=AS$8,AS$5,IF(AS31&gt;AS$6,0,0.6*AS$5+0.4*AS$5*(AS31-AS$7)/(AS$8-AS$7))))))</f>
      </c>
      <c r="AU31" s="126">
        <f>IF(AS31&lt;&gt;"",AS$5,0)</f>
      </c>
      <c r="AV31" s="125">
        <f>IF(AS$6=0,RANK(AS31,AS$12:AS$42,0),RANK(AS31,AS$12:AS$42,1))</f>
      </c>
      <c r="AW31" s="126">
        <v>99.51</v>
      </c>
      <c r="AX31" s="126">
        <f>IF(COUNTA(AW$12:AW$42)=0,0.6*AW$5,IF(AW31="",0,IF(AW$6=0,IF(AW31&gt;=AW$8,AW$5,IF(AW31&lt;AW$6,0,0.6*AW$5+0.4*AW$5*(AW31-AW$7)/(AW$8-AW$7))),IF(AW31&lt;=AW$8,AW$5,IF(AW31&gt;AW$6,0,0.6*AW$5+0.4*AW$5*(AW31-AW$7)/(AW$8-AW$7))))))</f>
      </c>
      <c r="AY31" s="126">
        <f>IF(AW31&lt;&gt;"",AW$5,0)</f>
      </c>
      <c r="AZ31" s="125">
        <f>IF(AW$6=0,RANK(AW31,AW$12:AW$42,0),RANK(AW31,AW$12:AW$42,1))</f>
      </c>
      <c r="BA31" s="126">
        <v>0.670697031721261</v>
      </c>
      <c r="BB31" s="126">
        <f>IF(COUNTA(BA$12:BA$42)=0,0.6*BA$5,IF(BA31="",0,IF(BA$6=0,IF(BA31&gt;=BA$8,BA$5,IF(BA31&lt;BA$6,0,0.6*BA$5+0.4*BA$5*(BA31-BA$7)/(BA$8-BA$7))),IF(BA31&lt;=BA$8,BA$5,IF(BA31&gt;BA$6,0,0.6*BA$5+0.4*BA$5*(BA31-BA$7)/(BA$8-BA$7))))))</f>
      </c>
      <c r="BC31" s="126">
        <f>IF(BA31&lt;&gt;"",BA$5,0)</f>
      </c>
      <c r="BD31" s="125">
        <f>IF(BA$6=0,RANK(BA31,BA$12:BA$42,0),RANK(BA31,BA$12:BA$42,1))</f>
      </c>
      <c r="BE31" s="126">
        <v>98.35</v>
      </c>
      <c r="BF31" s="126">
        <f>IF(COUNTA(BE$12:BE$42)=0,0.6*BE$5,IF(BE31="",0,IF(BE$6=0,IF(BE31&gt;=BE$8,BE$5,IF(BE31&lt;BE$6,0,0.6*BE$5+0.4*BE$5*(BE31-BE$7)/(BE$8-BE$7))),IF(BE31&lt;=BE$8,BE$5,IF(BE31&gt;BE$6,0,0.6*BE$5+0.4*BE$5*(BE31-BE$7)/(BE$8-BE$7))))))</f>
      </c>
      <c r="BG31" s="126">
        <f>IF(BE31&lt;&gt;"",BE$5,0)</f>
      </c>
      <c r="BH31" s="125">
        <f>IF(BE$6=0,RANK(BE31,BE$12:BE$42,0),RANK(BE31,BE$12:BE$42,1))</f>
      </c>
      <c r="BI31" s="126">
        <v>72</v>
      </c>
      <c r="BJ31" s="126">
        <f>IF(COUNTA(BI$12:BI$42)=0,0.6*BI$5,IF(BI31="",0,IF(BI$6=0,IF(BI31&gt;=BI$8,BI$5,IF(BI31&lt;BI$6,0,0.6*BI$5+0.4*BI$5*(BI31-BI$7)/(BI$8-BI$7))),IF(BI31&lt;=BI$8,BI$5,IF(BI31&gt;BI$6,0,0.6*BI$5+0.4*BI$5*(BI31-BI$7)/(BI$8-BI$7))))))</f>
      </c>
      <c r="BK31" s="126">
        <f>IF(BI31&lt;&gt;"",BI$5,0)</f>
      </c>
      <c r="BL31" s="125">
        <f>IF(BI$6=0,RANK(BI31,BI$12:BI$42,0),RANK(BI31,BI$12:BI$42,1))</f>
      </c>
      <c r="BM31" s="126">
        <v>97.7983</v>
      </c>
      <c r="BN31" s="126">
        <f>IF(COUNTA(BM$12:BM$42)=0,0.6*BM$5,IF(BM31="",0,IF(BM$6=0,IF(BM31&gt;=BM$8,BM$5,IF(BM31&lt;BM$6,0,0.6*BM$5+0.4*BM$5*(BM31-BM$7)/(BM$8-BM$7))),IF(BM31&lt;=BM$8,BM$5,IF(BM31&gt;BM$6,0,0.6*BM$5+0.4*BM$5*(BM31-BM$7)/(BM$8-BM$7))))))</f>
      </c>
      <c r="BO31" s="126">
        <f>IF(BM31&lt;&gt;"",BM$5,0)</f>
      </c>
      <c r="BP31" s="125">
        <f>IF(BM$6=0,RANK(BM31,BM$12:BM$42,0),RANK(BM31,BM$12:BM$42,1))</f>
      </c>
      <c r="BQ31" s="126">
        <v>88</v>
      </c>
      <c r="BR31" s="126">
        <f>IF(COUNTA(BQ$12:BQ$42)=0,0.6*BQ$5,IF(BQ31="",0,IF(BQ$6=0,IF(BQ31&gt;=BQ$8,BQ$5,IF(BQ31&lt;BQ$6,0,0.6*BQ$5+0.4*BQ$5*(BQ31-BQ$7)/(BQ$8-BQ$7))),IF(BQ31&lt;=BQ$8,BQ$5,IF(BQ31&gt;BQ$6,0,0.6*BQ$5+0.4*BQ$5*(BQ31-BQ$7)/(BQ$8-BQ$7))))))</f>
      </c>
      <c r="BS31" s="126">
        <f>IF(BQ31&lt;&gt;"",BQ$5,0)</f>
      </c>
      <c r="BT31" s="125">
        <f>IF(BQ$6=0,RANK(BQ31,BQ$12:BQ$42,0),RANK(BQ31,BQ$12:BQ$42,1))</f>
      </c>
      <c r="BU31" s="126">
        <v>2.3248</v>
      </c>
      <c r="BV31" s="126">
        <f>IF(COUNTA(BU$12:BU$42)=0,0.6*BU$5,IF(BU31="",0,IF(BU$6=0,IF(BU31&gt;=BU$8,BU$5,IF(BU31&lt;BU$6,0,0.6*BU$5+0.4*BU$5*(BU31-BU$7)/(BU$8-BU$7))),IF(BU31&lt;=BU$8,BU$5,IF(BU31&gt;BU$6,0,0.6*BU$5+0.4*BU$5*(BU31-BU$7)/(BU$8-BU$7))))))</f>
      </c>
      <c r="BW31" s="126">
        <f>IF(BU31&lt;&gt;"",BU$5,0)</f>
      </c>
      <c r="BX31" s="125">
        <f>IF(BU$6=0,RANK(BU31,BU$12:BU$42,0),RANK(BU31,BU$12:BU$42,1))</f>
      </c>
      <c r="BY31" s="126">
        <v>99.34</v>
      </c>
      <c r="BZ31" s="126">
        <f>IF(COUNTA(BY$12:BY$42)=0,0.6*BY$5,IF(BY31="",0,IF(BY$6=0,IF(BY31&gt;=BY$8,BY$5,IF(BY31&lt;BY$6,0,0.6*BY$5+0.4*BY$5*(BY31-BY$7)/(BY$8-BY$7))),IF(BY31&lt;=BY$8,BY$5,IF(BY31&gt;BY$6,0,0.6*BY$5+0.4*BY$5*(BY31-BY$7)/(BY$8-BY$7))))))</f>
      </c>
      <c r="CA31" s="126">
        <f>IF(BY31&lt;&gt;"",BY$5,0)</f>
      </c>
      <c r="CB31" s="125">
        <f>IF(BY$6=0,RANK(BY31,BY$12:BY$42,0),RANK(BY31,BY$12:BY$42,1))</f>
      </c>
      <c r="CC31"/>
      <c r="CD31" s="126">
        <f>IF(COUNTA(CC$12:CC$42)=0,0.6*CC$5,IF(CC31="",0,IF(CC$6=0,IF(CC31&gt;=CC$8,CC$5,IF(CC31&lt;CC$6,0,0.6*CC$5+0.4*CC$5*(CC31-CC$7)/(CC$8-CC$7))),IF(CC31&lt;=CC$8,CC$5,IF(CC31&gt;CC$6,0,0.6*CC$5+0.4*CC$5*(CC31-CC$7)/(CC$8-CC$7))))))</f>
      </c>
      <c r="CE31" s="126">
        <f>IF(CC31&lt;&gt;"",CC$5,0)</f>
      </c>
      <c r="CF31" s="125">
        <f>IF(CC$6=0,RANK(CC31,CC$12:CC$42,0),RANK(CC31,CC$12:CC$42,1))</f>
      </c>
      <c r="CG31"/>
      <c r="CH31" s="126">
        <f>IF(COUNTA(CG$12:CG$42)=0,0.6*CG$5,IF(CG31="",0,IF(CG$6=0,IF(CG31&gt;=CG$8,CG$5,IF(CG31&lt;CG$6,0,0.6*CG$5+0.4*CG$5*(CG31-CG$7)/(CG$8-CG$7))),IF(CG31&lt;=CG$8,CG$5,IF(CG31&gt;CG$6,0,0.6*CG$5+0.4*CG$5*(CG31-CG$7)/(CG$8-CG$7))))))</f>
      </c>
      <c r="CI31" s="126">
        <f>IF(CG31&lt;&gt;"",CG$5,0)</f>
      </c>
      <c r="CJ31" s="125">
        <f>IF(CG$6=0,RANK(CG31,CG$12:CG$42,0),RANK(CG31,CG$12:CG$42,1))</f>
      </c>
      <c r="CK31"/>
      <c r="CL31" s="126">
        <f>IF(COUNTA(CK$12:CK$42)=0,0.6*CK$5,IF(CK31="",0,IF(CK$6=0,IF(CK31&gt;=CK$8,CK$5,IF(CK31&lt;CK$6,0,0.6*CK$5+0.4*CK$5*(CK31-CK$7)/(CK$8-CK$7))),IF(CK31&lt;=CK$8,CK$5,IF(CK31&gt;CK$6,0,0.6*CK$5+0.4*CK$5*(CK31-CK$7)/(CK$8-CK$7))))))</f>
      </c>
      <c r="CM31" s="126">
        <f>IF(CK31&lt;&gt;"",CK$5,0)</f>
      </c>
      <c r="CN31" s="125">
        <f>IF(CK$6=0,RANK(CK31,CK$12:CK$42,0),RANK(CK31,CK$12:CK$42,1))</f>
      </c>
      <c r="CO31"/>
      <c r="CP31" s="126">
        <f>IF(COUNTA(CO$12:CO$42)=0,0.6*CO$5,IF(CO31="",0,IF(CO$6=0,IF(CO31&gt;=CO$8,CO$5,IF(CO31&lt;CO$6,0,0.6*CO$5+0.4*CO$5*(CO31-CO$7)/(CO$8-CO$7))),IF(CO31&lt;=CO$8,CO$5,IF(CO31&gt;CO$6,0,0.6*CO$5+0.4*CO$5*(CO31-CO$7)/(CO$8-CO$7))))))</f>
      </c>
      <c r="CQ31" s="126">
        <f>IF(CO31&lt;&gt;"",CO$5,0)</f>
      </c>
      <c r="CR31" s="125">
        <f>IF(CO$6=0,RANK(CO31,CO$12:CO$42,0),RANK(CO31,CO$12:CO$42,1))</f>
      </c>
      <c r="CS31"/>
      <c r="CT31" s="126">
        <f>IF(COUNTA(CS$12:CS$42)=0,0.6*CS$5,IF(CS31="",0,IF(CS$6=0,IF(CS31&gt;=CS$8,CS$5,IF(CS31&lt;CS$6,0,0.6*CS$5+0.4*CS$5*(CS31-CS$7)/(CS$8-CS$7))),IF(CS31&lt;=CS$8,CS$5,IF(CS31&gt;CS$6,0,0.6*CS$5+0.4*CS$5*(CS31-CS$7)/(CS$8-CS$7))))))</f>
      </c>
      <c r="CU31" s="126">
        <f>IF(CS31&lt;&gt;"",CS$5,0)</f>
      </c>
      <c r="CV31" s="125">
        <f>IF(CS$6=0,RANK(CS31,CS$12:CS$42,0),RANK(CS31,CS$12:CS$42,1))</f>
      </c>
      <c r="CW31" s="126">
        <v>-2.46772749400884</v>
      </c>
      <c r="CX31" s="126">
        <f>IF(COUNTA(CW$12:CW$42)=0,0.6*CW$5,IF(CW31="",0,IF(CW$6=0,IF(CW31&gt;=CW$8,CW$5,IF(CW31&lt;CW$6,0,0.6*CW$5+0.4*CW$5*(CW31-CW$7)/(CW$8-CW$7))),IF(CW31&lt;=CW$8,CW$5,IF(CW31&gt;CW$6,0,0.6*CW$5+0.4*CW$5*(CW31-CW$7)/(CW$8-CW$7))))))</f>
      </c>
      <c r="CY31" s="126">
        <f>IF(CW31&lt;&gt;"",CW$5,0)</f>
      </c>
      <c r="CZ31" s="125">
        <f>IF(CW$6=0,RANK(CW31,CW$12:CW$42,0),RANK(CW31,CW$12:CW$42,1))</f>
      </c>
      <c r="DA31" s="126">
        <v>3.82806263353243</v>
      </c>
      <c r="DB31" s="126">
        <f>IF(COUNTA(DA$12:DA$42)=0,0.6*DA$5,IF(DA31="",0,IF(DA$6=0,IF(DA31&gt;=DA$8,DA$5,IF(DA31&lt;DA$6,0,0.6*DA$5+0.4*DA$5*(DA31-DA$7)/(DA$8-DA$7))),IF(DA31&lt;=DA$8,DA$5,IF(DA31&gt;DA$6,0,0.6*DA$5+0.4*DA$5*(DA31-DA$7)/(DA$8-DA$7))))))</f>
      </c>
      <c r="DC31" s="126">
        <f>IF(DA31&lt;&gt;"",DA$5,0)</f>
      </c>
      <c r="DD31" s="125">
        <f>IF(DA$6=0,RANK(DA31,DA$12:DA$42,0),RANK(DA31,DA$12:DA$42,1))</f>
      </c>
      <c r="DE31" s="126">
        <v>-0.0380789059276481</v>
      </c>
      <c r="DF31" s="126">
        <f>IF(COUNTA(DE$12:DE$42)=0,0.6*DE$5,IF(DE31="",0,IF(DE$6=0,IF(DE31&gt;=DE$8,DE$5,IF(DE31&lt;DE$6,0,0.6*DE$5+0.4*DE$5*(DE31-DE$7)/(DE$8-DE$7))),IF(DE31&lt;=DE$8,DE$5,IF(DE31&gt;DE$6,0,0.6*DE$5+0.4*DE$5*(DE31-DE$7)/(DE$8-DE$7))))))</f>
      </c>
      <c r="DG31" s="126">
        <f>IF(DE31&lt;&gt;"",DE$5,0)</f>
      </c>
      <c r="DH31" s="125">
        <f>IF(DE$6=0,RANK(DE31,DE$12:DE$42,0),RANK(DE31,DE$12:DE$42,1))</f>
      </c>
      <c r="DI31" s="126">
        <v>3.4044099898271</v>
      </c>
      <c r="DJ31" s="126">
        <f>IF(COUNTA(DI$12:DI$42)=0,0.6*DI$5,IF(DI31="",0,IF(DI$6=0,IF(DI31&gt;=DI$8,DI$5,IF(DI31&lt;DI$6,0,0.6*DI$5+0.4*DI$5*(DI31-DI$7)/(DI$8-DI$7))),IF(DI31&lt;=DI$8,DI$5,IF(DI31&gt;DI$6,0,0.6*DI$5+0.4*DI$5*(DI31-DI$7)/(DI$8-DI$7))))))</f>
      </c>
      <c r="DK31" s="126">
        <f>IF(DI31&lt;&gt;"",DI$5,0)</f>
      </c>
      <c r="DL31" s="125">
        <f>IF(DI$6=0,RANK(DI31,DI$12:DI$42,0),RANK(DI31,DI$12:DI$42,1))</f>
      </c>
      <c r="DM31" s="126">
        <v>6.37</v>
      </c>
      <c r="DN31" s="126">
        <f>IF(COUNTA(DM$12:DM$42)=0,0.6*DM$5,IF(DM31="",0,IF(DM$6=0,IF(DM31&gt;=DM$8,DM$5,IF(DM31&lt;DM$6,0,0.6*DM$5+0.4*DM$5*(DM31-DM$7)/(DM$8-DM$7))),IF(DM31&lt;=DM$8,DM$5,IF(DM31&gt;DM$6,0,0.6*DM$5+0.4*DM$5*(DM31-DM$7)/(DM$8-DM$7))))))</f>
      </c>
      <c r="DO31" s="126">
        <f>IF(DM31&lt;&gt;"",DM$5,0)</f>
      </c>
      <c r="DP31" s="125">
        <f>IF(DM$6=0,RANK(DM31,DM$12:DM$42,0),RANK(DM31,DM$12:DM$42,1))</f>
      </c>
      <c r="DQ31" s="126">
        <v>6.81</v>
      </c>
      <c r="DR31" s="126">
        <f>IF(COUNTA(DQ$12:DQ$42)=0,0.6*DQ$5,IF(DQ31="",0,IF(DQ$6=0,IF(DQ31&gt;=DQ$8,DQ$5,IF(DQ31&lt;DQ$6,0,0.6*DQ$5+0.4*DQ$5*(DQ31-DQ$7)/(DQ$8-DQ$7))),IF(DQ31&lt;=DQ$8,DQ$5,IF(DQ31&gt;DQ$6,0,0.6*DQ$5+0.4*DQ$5*(DQ31-DQ$7)/(DQ$8-DQ$7))))))</f>
      </c>
      <c r="DS31" s="126">
        <f>IF(DQ31&lt;&gt;"",DQ$5,0)</f>
      </c>
      <c r="DT31" s="125">
        <f>IF(DQ$6=0,RANK(DQ31,DQ$12:DQ$42,0),RANK(DQ31,DQ$12:DQ$42,1))</f>
      </c>
      <c r="DU31" s="126">
        <v>4.23</v>
      </c>
      <c r="DV31" s="126">
        <f>IF(COUNTA(DU$12:DU$42)=0,0.6*DU$5,IF(DU31="",0,IF(DU$6=0,IF(DU31&gt;=DU$8,DU$5,IF(DU31&lt;DU$6,0,0.6*DU$5+0.4*DU$5*(DU31-DU$7)/(DU$8-DU$7))),IF(DU31&lt;=DU$8,DU$5,IF(DU31&gt;DU$6,0,0.6*DU$5+0.4*DU$5*(DU31-DU$7)/(DU$8-DU$7))))))</f>
      </c>
      <c r="DW31" s="126">
        <f>IF(DU31&lt;&gt;"",DU$5,0)</f>
      </c>
      <c r="DX31" s="125">
        <f>IF(DU$6=0,RANK(DU31,DU$12:DU$42,0),RANK(DU31,DU$12:DU$42,1))</f>
      </c>
      <c r="DY31" s="126">
        <v>2.22</v>
      </c>
      <c r="DZ31" s="126">
        <f>IF(COUNTA(DY$12:DY$42)=0,0.6*DY$5,IF(DY31="",0,IF(DY$6=0,IF(DY31&gt;=DY$8,DY$5,IF(DY31&lt;DY$6,0,0.6*DY$5+0.4*DY$5*(DY31-DY$7)/(DY$8-DY$7))),IF(DY31&lt;=DY$8,DY$5,IF(DY31&gt;DY$6,0,0.6*DY$5+0.4*DY$5*(DY31-DY$7)/(DY$8-DY$7))))))</f>
      </c>
      <c r="EA31" s="126">
        <f>IF(DY31&lt;&gt;"",DY$5,0)</f>
      </c>
      <c r="EB31" s="125">
        <f>IF(DY$6=0,RANK(DY31,DY$12:DY$42,0),RANK(DY31,DY$12:DY$42,1))</f>
      </c>
      <c r="EC31" s="126">
        <v>99.33</v>
      </c>
      <c r="ED31" s="126">
        <v>98.92</v>
      </c>
      <c r="EE31" s="126">
        <f>IF((COUNTA(EC$12:EC$42)+COUNTA(ED$12:ED$42)=0),0.6*EC$5,IF(OR(EC31="",ED31=""),0,IF(EC$6=0,IF(EC31&gt;=EC$8,EC$5,IF(EC31&lt;ED31,0,EC$5*(EC31-ED31)/(EC$8-ED31))),IF(EC31&lt;=EC$8,EC$5,IF(EC31&gt;ED31,0,EC$5*(EC31-ED31)/(EC$8-ED31))))))</f>
      </c>
      <c r="EF31" s="126">
        <f>IF(OR(EC31="",ED31=""),0,EC$5)</f>
      </c>
      <c r="EG31" s="125">
        <f>IF(EC$6=0,RANK(EE31,EE$12:EE$42,0),RANK(EE31,EE$12:EE$42,1))</f>
      </c>
      <c r="EH31" s="126">
        <v>99.33</v>
      </c>
      <c r="EI31" s="126">
        <v>98.75</v>
      </c>
      <c r="EJ31" s="126">
        <f>IF((COUNTA(EH$12:EH$42)+COUNTA(EI$12:EI$42)=0),0.6*EH$5,IF(OR(EH31="",EI31=""),0,IF(EH$6=0,IF(EH31&gt;=EH$8,EH$5,IF(EH31&lt;EI31,0,EH$5*(EH31-EI31)/(EH$8-EI31))),IF(EH31&lt;=EH$8,EH$5,IF(EH31&gt;EI31,0,EH$5*(EH31-EI31)/(EH$8-EI31))))))</f>
      </c>
      <c r="EK31" s="126">
        <f>IF(OR(EH31="",EI31=""),0,EH$5)</f>
      </c>
      <c r="EL31" s="125">
        <f>IF(EH$6=0,RANK(EJ31,EJ$12:EJ$42,0),RANK(EJ31,EJ$12:EJ$42,1))</f>
      </c>
      <c r="EM31" s="126">
        <v>100</v>
      </c>
      <c r="EN31" s="126">
        <v>99.31</v>
      </c>
      <c r="EO31" s="126">
        <f>IF((COUNTA(EM$12:EM$42)+COUNTA(EN$12:EN$42)=0),0.6*EM$5,IF(OR(EM31="",EN31=""),0,IF(EM$6=0,IF(EM31&gt;=EM$8,EM$5,IF(EM31&lt;EN31,0,EM$5*(EM31-EN31)/(EM$8-EN31))),IF(EM31&lt;=EM$8,EM$5,IF(EM31&gt;EN31,0,EM$5*(EM31-EN31)/(EM$8-EN31))))))</f>
      </c>
      <c r="EP31" s="126">
        <f>IF(OR(EM31="",EN31=""),0,EM$5)</f>
      </c>
      <c r="EQ31" s="125">
        <f>IF(EM$6=0,RANK(EO31,EO$12:EO$42,0),RANK(EO31,EO$12:EO$42,1))</f>
      </c>
      <c r="ER31" s="126">
        <v>100</v>
      </c>
      <c r="ES31" s="126">
        <v>99.02</v>
      </c>
      <c r="ET31" s="126">
        <f>IF((COUNTA(ER$12:ER$42)+COUNTA(ES$12:ES$42)=0),0.6*ER$5,IF(OR(ER31="",ES31=""),0,IF(ER$6=0,IF(ER31&gt;=ER$8,ER$5,IF(ER31&lt;ES31,0,ER$5*(ER31-ES31)/(ER$8-ES31))),IF(ER31&lt;=ER$8,ER$5,IF(ER31&gt;ES31,0,ER$5*(ER31-ES31)/(ER$8-ES31))))))</f>
      </c>
      <c r="EU31" s="126">
        <f>IF(OR(ER31="",ES31=""),0,ER$5)</f>
      </c>
      <c r="EV31" s="125">
        <f>IF(ER$6=0,RANK(ET31,ET$12:ET$42,0),RANK(ET31,ET$12:ET$42,1))</f>
      </c>
      <c r="EW31" s="126">
        <v>2.68</v>
      </c>
      <c r="EX31" s="126">
        <v>2.52</v>
      </c>
      <c r="EY31" s="126">
        <f>IF((COUNTA(EW$12:EW$42)+COUNTA(EX$12:EX$42)=0),0.6*EW$5,IF(OR(EW31="",EX31=""),0,IF(EW$6=0,IF(EW31&gt;=EW$8,EW$5,IF(EW31&lt;EX31,0,EW$5*(EW31-EX31)/(EW$8-EX31))),IF(EW31&lt;=EW$8,EW$5,IF(EW31&gt;EX31,0,EW$5*(EW31-EX31)/(EW$8-EX31))))))</f>
      </c>
      <c r="EZ31" s="126">
        <f>IF(OR(EW31="",EX31=""),0,EW$5)</f>
      </c>
      <c r="FA31" s="125">
        <f>IF(EW$6=0,RANK(EY31,EY$12:EY$42,0),RANK(EY31,EY$12:EY$42,1))</f>
      </c>
      <c r="FB31" s="126">
        <v>2.68</v>
      </c>
      <c r="FC31" s="126">
        <v>3.3</v>
      </c>
      <c r="FD31" s="126">
        <f>IF((COUNTA(FB$12:FB$42)+COUNTA(FC$12:FC$42)=0),0.6*FB$5,IF(OR(FB31="",FC31=""),0,IF(FB$6=0,IF(FB31&gt;=FB$8,FB$5,IF(FB31&lt;FC31,0,FB$5*(FB31-FC31)/(FB$8-FC31))),IF(FB31&lt;=FB$8,FB$5,IF(FB31&gt;FC31,0,FB$5*(FB31-FC31)/(FB$8-FC31))))))</f>
      </c>
      <c r="FE31" s="126">
        <f>IF(OR(FB31="",FC31=""),0,FB$5)</f>
      </c>
      <c r="FF31" s="125">
        <f>IF(FB$6=0,RANK(FD31,FD$12:FD$42,0),RANK(FD31,FD$12:FD$42,1))</f>
      </c>
      <c r="FG31" s="126">
        <v>97.31</v>
      </c>
      <c r="FH31"/>
      <c r="FI31" s="126">
        <f>IF((COUNTA(FG$12:FG$42)+COUNTA(FH$12:FH$42)=0),0.6*FG$5,IF(OR(FG31="",FH31=""),0,IF(FG$6=0,IF(FG31&gt;=FG$8,FG$5,IF(FG31&lt;FH31,0,FG$5*(FG31-FH31)/(FG$8-FH31))),IF(FG31&lt;=FG$8,FG$5,IF(FG31&gt;FH31,0,FG$5*(FG31-FH31)/(FG$8-FH31))))))</f>
      </c>
      <c r="FJ31" s="126">
        <f>IF(OR(FG31="",FH31=""),0,FG$5)</f>
      </c>
      <c r="FK31" s="125">
        <f>IF(FG$6=0,RANK(FI31,FI$12:FI$42,0),RANK(FI31,FI$12:FI$42,1))</f>
      </c>
      <c r="FL31" s="126">
        <v>97.31</v>
      </c>
      <c r="FM31"/>
      <c r="FN31" s="126">
        <f>IF((COUNTA(FL$12:FL$42)+COUNTA(FM$12:FM$42)=0),0.6*FL$5,IF(OR(FL31="",FM31=""),0,IF(FL$6=0,IF(FL31&gt;=FL$8,FL$5,IF(FL31&lt;FM31,0,FL$5*(FL31-FM31)/(FL$8-FM31))),IF(FL31&lt;=FL$8,FL$5,IF(FL31&gt;FM31,0,FL$5*(FL31-FM31)/(FL$8-FM31))))))</f>
      </c>
      <c r="FO31" s="126">
        <f>IF(OR(FL31="",FM31=""),0,FL$5)</f>
      </c>
      <c r="FP31" s="125">
        <f>IF(FL$6=0,RANK(FN31,FN$12:FN$42,0),RANK(FN31,FN$12:FN$42,1))</f>
      </c>
      <c r="FQ31" s="126">
        <v>100</v>
      </c>
      <c r="FR31" s="126">
        <v>100</v>
      </c>
      <c r="FS31" s="126">
        <f>IF((COUNTA(FQ$12:FQ$42)+COUNTA(FR$12:FR$42)=0),0.6*FQ$5,IF(OR(FQ31="",FR31=""),0,IF(FQ$6=0,IF(FQ31&gt;=FQ$8,FQ$5,IF(FQ31&lt;FR31,0,FQ$5*(FQ31-FR31)/(FQ$8-FR31))),IF(FQ31&lt;=FQ$8,FQ$5,IF(FQ31&gt;FR31,0,FQ$5*(FQ31-FR31)/(FQ$8-FR31))))))</f>
      </c>
      <c r="FT31" s="126">
        <f>IF(OR(FQ31="",FR31=""),0,FQ$5)</f>
      </c>
      <c r="FU31" s="125">
        <f>IF(FQ$6=0,RANK(FS31,FS$12:FS$42,0),RANK(FS31,FS$12:FS$42,1))</f>
      </c>
      <c r="FV31" s="126">
        <v>100</v>
      </c>
      <c r="FW31" s="126">
        <v>100</v>
      </c>
      <c r="FX31" s="126">
        <f>IF((COUNTA(FV$12:FV$42)+COUNTA(FW$12:FW$42)=0),0.6*FV$5,IF(OR(FV31="",FW31=""),0,IF(FV$6=0,IF(FV31&gt;=FV$8,FV$5,IF(FV31&lt;FW31,0,FV$5*(FV31-FW31)/(FV$8-FW31))),IF(FV31&lt;=FV$8,FV$5,IF(FV31&gt;FW31,0,FV$5*(FV31-FW31)/(FV$8-FW31))))))</f>
      </c>
      <c r="FY31" s="126">
        <f>IF(OR(FV31="",FW31=""),0,FV$5)</f>
      </c>
      <c r="FZ31" s="125">
        <f>IF(FV$6=0,RANK(FX31,FX$12:FX$42,0),RANK(FX31,FX$12:FX$42,1))</f>
      </c>
      <c r="GA31" s="126">
        <v>0.41</v>
      </c>
      <c r="GB31" s="126">
        <v>1</v>
      </c>
      <c r="GC31" s="126">
        <f>IF((COUNTA(GA$12:GA$42)+COUNTA(GB$12:GB$42)=0),0.6*GA$5,IF(OR(GA31="",GB31=""),0,IF(GA$6=0,IF(GA31&gt;=GA$8,GA$5,IF(GA31&lt;GB31,0,GA$5*(GA31-GB31)/(GA$8-GB31))),IF(GA31&lt;=GA$8,GA$5,IF(GA31&gt;GB31,0,GA$5*(GA31-GB31)/(GA$8-GB31))))))</f>
      </c>
      <c r="GD31" s="126">
        <f>IF(OR(GA31="",GB31=""),0,GA$5)</f>
      </c>
      <c r="GE31" s="125">
        <f>IF(GA$6=0,RANK(GC31,GC$12:GC$42,0),RANK(GC31,GC$12:GC$42,1))</f>
      </c>
      <c r="GF31" s="126">
        <v>0.41</v>
      </c>
      <c r="GG31" s="126">
        <v>0.9</v>
      </c>
      <c r="GH31" s="126">
        <f>IF((COUNTA(GF$12:GF$42)+COUNTA(GG$12:GG$42)=0),0.6*GF$5,IF(OR(GF31="",GG31=""),0,IF(GF$6=0,IF(GF31&gt;=GF$8,GF$5,IF(GF31&lt;GG31,0,GF$5*(GF31-GG31)/(GF$8-GG31))),IF(GF31&lt;=GF$8,GF$5,IF(GF31&gt;GG31,0,GF$5*(GF31-GG31)/(GF$8-GG31))))))</f>
      </c>
      <c r="GI31" s="126">
        <f>IF(OR(GF31="",GG31=""),0,GF$5)</f>
      </c>
      <c r="GJ31" s="125">
        <f>IF(GF$6=0,RANK(GH31,GH$12:GH$42,0),RANK(GH31,GH$12:GH$42,1))</f>
      </c>
      <c r="GK31" s="126">
        <v>100</v>
      </c>
      <c r="GL31" s="126">
        <v>100</v>
      </c>
      <c r="GM31" s="126">
        <f>IF((COUNTA(GK$12:GK$42)+COUNTA(GL$12:GL$42)=0),0.6*GK$5,IF(OR(GK31="",GL31=""),0,IF(GK$6=0,IF(GK31&gt;=GK$8,GK$5,IF(GK31&lt;GL31,0,GK$5*(GK31-GL31)/(GK$8-GL31))),IF(GK31&lt;=GK$8,GK$5,IF(GK31&gt;GL31,0,GK$5*(GK31-GL31)/(GK$8-GL31))))))</f>
      </c>
      <c r="GN31" s="126">
        <f>IF(OR(GK31="",GL31=""),0,GK$5)</f>
      </c>
      <c r="GO31" s="125">
        <f>IF(GK$6=0,RANK(GM31,GM$12:GM$42,0),RANK(GM31,GM$12:GM$42,1))</f>
      </c>
      <c r="GP31" s="126">
        <v>100</v>
      </c>
      <c r="GQ31" s="126">
        <v>100</v>
      </c>
      <c r="GR31" s="126">
        <f>IF((COUNTA(GP$12:GP$42)+COUNTA(GQ$12:GQ$42)=0),0.6*GP$5,IF(OR(GP31="",GQ31=""),0,IF(GP$6=0,IF(GP31&gt;=GP$8,GP$5,IF(GP31&lt;GQ31,0,GP$5*(GP31-GQ31)/(GP$8-GQ31))),IF(GP31&lt;=GP$8,GP$5,IF(GP31&gt;GQ31,0,GP$5*(GP31-GQ31)/(GP$8-GQ31))))))</f>
      </c>
      <c r="GS31" s="126">
        <f>IF(OR(GP31="",GQ31=""),0,GP$5)</f>
      </c>
      <c r="GT31" s="125">
        <f>IF(GP$6=0,RANK(GR31,GR$12:GR$42,0),RANK(GR31,GR$12:GR$42,1))</f>
      </c>
      <c r="GU31" s="126">
        <v>0.69</v>
      </c>
      <c r="GV31" s="126">
        <v>2.402</v>
      </c>
      <c r="GW31" s="126">
        <f>IF((COUNTA(GU$12:GU$42)+COUNTA(GV$12:GV$42)=0),0.6*GU$5,IF(OR(GU31="",GV31=""),0,IF(GU$6=0,IF(GU31&gt;=GU$8,GU$5,IF(GU31&lt;GV31,0,GU$5*(GU31-GV31)/(GU$8-GV31))),IF(GU31&lt;=GU$8,GU$5,IF(GU31&gt;GV31,0,GU$5*(GU31-GV31)/(GU$8-GV31))))))</f>
      </c>
      <c r="GX31" s="126">
        <f>IF(OR(GU31="",GV31=""),0,GU$5)</f>
      </c>
      <c r="GY31" s="125">
        <f>IF(GU$6=0,RANK(GW31,GW$12:GW$42,0),RANK(GW31,GW$12:GW$42,1))</f>
      </c>
      <c r="GZ31" s="126">
        <v>0.69</v>
      </c>
      <c r="HA31" s="126">
        <v>2.194</v>
      </c>
      <c r="HB31" s="126">
        <f>IF((COUNTA(GZ$12:GZ$42)+COUNTA(HA$12:HA$42)=0),0.6*GZ$5,IF(OR(GZ31="",HA31=""),0,IF(GZ$6=0,IF(GZ31&gt;=GZ$8,GZ$5,IF(GZ31&lt;HA31,0,GZ$5*(GZ31-HA31)/(GZ$8-HA31))),IF(GZ31&lt;=GZ$8,GZ$5,IF(GZ31&gt;HA31,0,GZ$5*(GZ31-HA31)/(GZ$8-HA31))))))</f>
      </c>
      <c r="HC31" s="126">
        <f>IF(OR(GZ31="",HA31=""),0,GZ$5)</f>
      </c>
      <c r="HD31" s="125">
        <f>IF(GZ$6=0,RANK(HB31,HB$12:HB$42,0),RANK(HB31,HB$12:HB$42,1))</f>
      </c>
      <c r="HE31" s="126">
        <v>0.6</v>
      </c>
      <c r="HF31" s="126">
        <v>0.101</v>
      </c>
      <c r="HG31" s="126">
        <f>IF((COUNTA(HE$12:HE$42)+COUNTA(HF$12:HF$42)=0),0.6*HE$5,IF(OR(HE31="",HF31=""),0,IF(HE$6=0,IF(HE31&gt;=HE$8,HE$5,IF(HE31&lt;HF31,0,HE$5*(HE31-HF31)/(HE$8-HF31))),IF(HE31&lt;=HE$8,HE$5,IF(HE31&gt;HF31,0,HE$5*(HE31-HF31)/(HE$8-HF31))))))</f>
      </c>
      <c r="HH31" s="126">
        <f>IF(OR(HE31="",HF31=""),0,HE$5)</f>
      </c>
      <c r="HI31" s="125">
        <f>IF(HE$6=0,RANK(HG31,HG$12:HG$42,0),RANK(HG31,HG$12:HG$42,1))</f>
      </c>
      <c r="HJ31" s="126">
        <v>0.6</v>
      </c>
      <c r="HK31" s="126">
        <v>0.013</v>
      </c>
      <c r="HL31" s="126">
        <f>IF((COUNTA(HJ$12:HJ$42)+COUNTA(HK$12:HK$42)=0),0.6*HJ$5,IF(OR(HJ31="",HK31=""),0,IF(HJ$6=0,IF(HJ31&gt;=HJ$8,HJ$5,IF(HJ31&lt;HK31,0,HJ$5*(HJ31-HK31)/(HJ$8-HK31))),IF(HJ31&lt;=HJ$8,HJ$5,IF(HJ31&gt;HK31,0,HJ$5*(HJ31-HK31)/(HJ$8-HK31))))))</f>
      </c>
      <c r="HM31" s="126">
        <f>IF(OR(HJ31="",HK31=""),0,HJ$5)</f>
      </c>
      <c r="HN31" s="125">
        <f>IF(HJ$6=0,RANK(HL31,HL$12:HL$42,0),RANK(HL31,HL$12:HL$42,1))</f>
      </c>
      <c r="HO31" s="126">
        <v>41.41</v>
      </c>
      <c r="HP31" s="126">
        <v>38.28</v>
      </c>
      <c r="HQ31" s="126">
        <f>IF((COUNTA(HO$12:HO$42)+COUNTA(HP$12:HP$42)=0),0.6*HO$5,IF(OR(HO31="",HP31=""),0,IF(HO$6=0,IF(HO31&gt;=HO$8,HO$5,IF(HO31&lt;HP31,0,HO$5*(HO31-HP31)/(HO$8-HP31))),IF(HO31&lt;=HO$8,HO$5,IF(HO31&gt;HP31,0,HO$5*(HO31-HP31)/(HO$8-HP31))))))</f>
      </c>
      <c r="HR31" s="126">
        <f>IF(OR(HO31="",HP31=""),0,HO$5)</f>
      </c>
      <c r="HS31" s="125">
        <f>IF(HO$6=0,RANK(HQ31,HQ$12:HQ$42,0),RANK(HQ31,HQ$12:HQ$42,1))</f>
      </c>
      <c r="HT31" s="126">
        <v>41.41</v>
      </c>
      <c r="HU31" s="126">
        <v>35.32</v>
      </c>
      <c r="HV31" s="126">
        <f>IF((COUNTA(HT$12:HT$42)+COUNTA(HU$12:HU$42)=0),0.6*HT$5,IF(OR(HT31="",HU31=""),0,IF(HT$6=0,IF(HT31&gt;=HT$8,HT$5,IF(HT31&lt;HU31,0,HT$5*(HT31-HU31)/(HT$8-HU31))),IF(HT31&lt;=HT$8,HT$5,IF(HT31&gt;HU31,0,HT$5*(HT31-HU31)/(HT$8-HU31))))))</f>
      </c>
      <c r="HW31" s="126">
        <f>IF(OR(HT31="",HU31=""),0,HT$5)</f>
      </c>
      <c r="HX31" s="125">
        <f>IF(HT$6=0,RANK(HV31,HV$12:HV$42,0),RANK(HV31,HV$12:HV$42,1))</f>
      </c>
      <c r="HY31" s="126">
        <v>6.43</v>
      </c>
      <c r="HZ31" s="126">
        <v>5.94</v>
      </c>
      <c r="IA31" s="126">
        <f>IF((COUNTA(HY$12:HY$42)+COUNTA(HZ$12:HZ$42)=0),0.6*HY$5,IF(OR(HY31="",HZ31=""),0,IF(HY$6=0,IF(HY31&gt;=HY$8,HY$5,IF(HY31&lt;HZ31,0,HY$5*(HY31-HZ31)/(HY$8-HZ31))),IF(HY31&lt;=HY$8,HY$5,IF(HY31&gt;HZ31,0,HY$5*(HY31-HZ31)/(HY$8-HZ31))))))</f>
      </c>
      <c r="IB31" s="126">
        <f>IF(OR(HY31="",HZ31=""),0,HY$5)</f>
      </c>
      <c r="IC31" s="125">
        <f>IF(HY$6=0,RANK(IA31,IA$12:IA$42,0),RANK(IA31,IA$12:IA$42,1))</f>
      </c>
      <c r="ID31" s="126">
        <v>6.43</v>
      </c>
      <c r="IE31" s="126">
        <v>5.66</v>
      </c>
      <c r="IF31" s="126">
        <f>IF((COUNTA(ID$12:ID$42)+COUNTA(IE$12:IE$42)=0),0.6*ID$5,IF(OR(ID31="",IE31=""),0,IF(ID$6=0,IF(ID31&gt;=ID$8,ID$5,IF(ID31&lt;IE31,0,ID$5*(ID31-IE31)/(ID$8-IE31))),IF(ID31&lt;=ID$8,ID$5,IF(ID31&gt;IE31,0,ID$5*(ID31-IE31)/(ID$8-IE31))))))</f>
      </c>
      <c r="IG31" s="126">
        <f>IF(OR(ID31="",IE31=""),0,ID$5)</f>
      </c>
      <c r="IH31" s="125">
        <f>IF(ID$6=0,RANK(IF31,IF$12:IF$42,0),RANK(IF31,IF$12:IF$42,1))</f>
      </c>
      <c r="II31"/>
      <c r="IJ31"/>
      <c r="IK31" s="126">
        <f>IF((COUNTA(II$12:II$42)+COUNTA(IJ$12:IJ$42)=0),0.6*II$5,IF(OR(II31="",IJ31=""),0,IF(II$6=0,IF(II31&gt;=II$8,II$5,IF(II31&lt;IJ31,0,II$5*(II31-IJ31)/(II$8-IJ31))),IF(II31&lt;=II$8,II$5,IF(II31&gt;IJ31,0,II$5*(II31-IJ31)/(II$8-IJ31))))))</f>
      </c>
      <c r="IL31" s="126">
        <f>IF(OR(II31="",IJ31=""),0,II$5)</f>
      </c>
      <c r="IM31" s="125">
        <f>IF(II$6=0,RANK(IK31,IK$12:IK$42,0),RANK(IK31,IK$12:IK$42,1))</f>
      </c>
      <c r="IN31"/>
      <c r="IO31"/>
      <c r="IP31" s="126">
        <f>IF((COUNTA(IN$12:IN$42)+COUNTA(IO$12:IO$42)=0),0.6*IN$5,IF(OR(IN31="",IO31=""),0,IF(IN$6=0,IF(IN31&gt;=IN$8,IN$5,IF(IN31&lt;IO31,0,IN$5*(IN31-IO31)/(IN$8-IO31))),IF(IN31&lt;=IN$8,IN$5,IF(IN31&gt;IO31,0,IN$5*(IN31-IO31)/(IN$8-IO31))))))</f>
      </c>
      <c r="IQ31" s="126">
        <f>IF(OR(IN31="",IO31=""),0,IN$5)</f>
      </c>
      <c r="IR31" s="125">
        <f>IF(IN$6=0,RANK(IP31,IP$12:IP$42,0),RANK(IP31,IP$12:IP$42,1))</f>
      </c>
      <c r="IS31"/>
      <c r="IT31"/>
      <c r="IU31" s="126">
        <f>IF((COUNTA(IS$12:IS$42)+COUNTA(IT$12:IT$42)=0),0.6*IS$5,IF(OR(IS31="",IT31=""),0,IF(IS$6=0,IF(IS31&gt;=IS$8,IS$5,IF(IS31&lt;IT31,0,IS$5*(IS31-IT31)/(IS$8-IT31))),IF(IS31&lt;=IS$8,IS$5,IF(IS31&gt;IT31,0,IS$5*(IS31-IT31)/(IS$8-IT31))))))</f>
      </c>
      <c r="IV31" s="126">
        <f>IF(OR(IS31="",IT31=""),0,IS$5)</f>
      </c>
      <c r="IW31" s="125">
        <f>IF(IS$6=0,RANK(IU31,IU$12:IU$42,0),RANK(IU31,IU$12:IU$42,1))</f>
      </c>
      <c r="IX31"/>
      <c r="IY31"/>
      <c r="IZ31" s="126">
        <f>IF((COUNTA(IX$12:IX$42)+COUNTA(IY$12:IY$42)=0),0.6*IX$5,IF(OR(IX31="",IY31=""),0,IF(IX$6=0,IF(IX31&gt;=IX$8,IX$5,IF(IX31&lt;IY31,0,IX$5*(IX31-IY31)/(IX$8-IY31))),IF(IX31&lt;=IX$8,IX$5,IF(IX31&gt;IY31,0,IX$5*(IX31-IY31)/(IX$8-IY31))))))</f>
      </c>
      <c r="JA31" s="126">
        <f>IF(OR(IX31="",IY31=""),0,IX$5)</f>
      </c>
      <c r="JB31" s="125">
        <f>IF(IX$6=0,RANK(IZ31,IZ$12:IZ$42,0),RANK(IZ31,IZ$12:IZ$42,1))</f>
      </c>
      <c r="JC31"/>
      <c r="JD31"/>
      <c r="JE31" s="126">
        <f>IF((COUNTA(JC$12:JC$42)+COUNTA(JD$12:JD$42)=0),0.6*JC$5,IF(OR(JC31="",JD31=""),0,IF(JC$6=0,IF(JC31&gt;=JC$8,JC$5,IF(JC31&lt;JD31,0,JC$5*(JC31-JD31)/(JC$8-JD31))),IF(JC31&lt;=JC$8,JC$5,IF(JC31&gt;JD31,0,JC$5*(JC31-JD31)/(JC$8-JD31))))))</f>
      </c>
      <c r="JF31" s="126">
        <f>IF(OR(JC31="",JD31=""),0,JC$5)</f>
      </c>
      <c r="JG31" s="125">
        <f>IF(JC$6=0,RANK(JE31,JE$12:JE$42,0),RANK(JE31,JE$12:JE$42,1))</f>
      </c>
      <c r="JH31"/>
      <c r="JI31"/>
      <c r="JJ31" s="126">
        <f>IF((COUNTA(JH$12:JH$42)+COUNTA(JI$12:JI$42)=0),0.6*JH$5,IF(OR(JH31="",JI31=""),0,IF(JH$6=0,IF(JH31&gt;=JH$8,JH$5,IF(JH31&lt;JI31,0,JH$5*(JH31-JI31)/(JH$8-JI31))),IF(JH31&lt;=JH$8,JH$5,IF(JH31&gt;JI31,0,JH$5*(JH31-JI31)/(JH$8-JI31))))))</f>
      </c>
      <c r="JK31" s="126">
        <f>IF(OR(JH31="",JI31=""),0,JH$5)</f>
      </c>
      <c r="JL31" s="125">
        <f>IF(JH$6=0,RANK(JJ31,JJ$12:JJ$42,0),RANK(JJ31,JJ$12:JJ$42,1))</f>
      </c>
      <c r="JM31"/>
      <c r="JN31"/>
      <c r="JO31" s="126">
        <f>IF((COUNTA(JM$12:JM$42)+COUNTA(JN$12:JN$42)=0),0.6*JM$5,IF(OR(JM31="",JN31=""),0,IF(JM$6=0,IF(JM31&gt;=JM$8,JM$5,IF(JM31&lt;JN31,0,JM$5*(JM31-JN31)/(JM$8-JN31))),IF(JM31&lt;=JM$8,JM$5,IF(JM31&gt;JN31,0,JM$5*(JM31-JN31)/(JM$8-JN31))))))</f>
      </c>
      <c r="JP31" s="126">
        <f>IF(OR(JM31="",JN31=""),0,JM$5)</f>
      </c>
      <c r="JQ31" s="125">
        <f>IF(JM$6=0,RANK(JO31,JO$12:JO$42,0),RANK(JO31,JO$12:JO$42,1))</f>
      </c>
      <c r="JR31"/>
      <c r="JS31"/>
      <c r="JT31" s="126">
        <f>IF((COUNTA(JR$12:JR$42)+COUNTA(JS$12:JS$42)=0),0.6*JR$5,IF(OR(JR31="",JS31=""),0,IF(JR$6=0,IF(JR31&gt;=JR$8,JR$5,IF(JR31&lt;JS31,0,JR$5*(JR31-JS31)/(JR$8-JS31))),IF(JR31&lt;=JR$8,JR$5,IF(JR31&gt;JS31,0,JR$5*(JR31-JS31)/(JR$8-JS31))))))</f>
      </c>
      <c r="JU31" s="126">
        <f>IF(OR(JR31="",JS31=""),0,JR$5)</f>
      </c>
      <c r="JV31" s="125">
        <f>IF(JR$6=0,RANK(JT31,JT$12:JT$42,0),RANK(JT31,JT$12:JT$42,1))</f>
      </c>
      <c r="JW31"/>
      <c r="JX31"/>
      <c r="JY31" s="126">
        <f>IF((COUNTA(JW$12:JW$42)+COUNTA(JX$12:JX$42)=0),0.6*JW$5,IF(OR(JW31="",JX31=""),0,IF(JW$6=0,IF(JW31&gt;=JW$8,JW$5,IF(JW31&lt;JX31,0,JW$5*(JW31-JX31)/(JW$8-JX31))),IF(JW31&lt;=JW$8,JW$5,IF(JW31&gt;JX31,0,JW$5*(JW31-JX31)/(JW$8-JX31))))))</f>
      </c>
      <c r="JZ31" s="126">
        <f>IF(OR(JW31="",JX31=""),0,JW$5)</f>
      </c>
      <c r="KA31" s="125">
        <f>IF(JW$6=0,RANK(JY31,JY$12:JY$42,0),RANK(JY31,JY$12:JY$42,1))</f>
      </c>
      <c r="KB31"/>
      <c r="KC31"/>
      <c r="KD31" s="126">
        <f>IF((COUNTA(KB$12:KB$42)+COUNTA(KC$12:KC$42)=0),0.6*KB$5,IF(OR(KB31="",KC31=""),0,IF(KB$6=0,IF(KB31&gt;=KB$8,KB$5,IF(KB31&lt;KC31,0,KB$5*(KB31-KC31)/(KB$8-KC31))),IF(KB31&lt;=KB$8,KB$5,IF(KB31&gt;KC31,0,KB$5*(KB31-KC31)/(KB$8-KC31))))))</f>
      </c>
      <c r="KE31" s="126">
        <f>IF(OR(KB31="",KC31=""),0,KB$5)</f>
      </c>
      <c r="KF31" s="125">
        <f>IF(KB$6=0,RANK(KD31,KD$12:KD$42,0),RANK(KD31,KD$12:KD$42,1))</f>
      </c>
      <c r="KG31"/>
      <c r="KH31"/>
      <c r="KI31" s="126">
        <f>IF((COUNTA(KG$12:KG$42)+COUNTA(KH$12:KH$42)=0),0.6*KG$5,IF(OR(KG31="",KH31=""),0,IF(KG$6=0,IF(KG31&gt;=KG$8,KG$5,IF(KG31&lt;KH31,0,KG$5*(KG31-KH31)/(KG$8-KH31))),IF(KG31&lt;=KG$8,KG$5,IF(KG31&gt;KH31,0,KG$5*(KG31-KH31)/(KG$8-KH31))))))</f>
      </c>
      <c r="KJ31" s="126">
        <f>IF(OR(KG31="",KH31=""),0,KG$5)</f>
      </c>
      <c r="KK31" s="125">
        <f>IF(KG$6=0,RANK(KI31,KI$12:KI$42,0),RANK(KI31,KI$12:KI$42,1))</f>
      </c>
      <c r="KL31"/>
      <c r="KM31"/>
      <c r="KN31" s="126">
        <f>IF((COUNTA(KL$12:KL$42)+COUNTA(KM$12:KM$42)=0),0.6*KL$5,IF(OR(KL31="",KM31=""),0,IF(KL$6=0,IF(KL31&gt;=KL$8,KL$5,IF(KL31&lt;KM31,0,KL$5*(KL31-KM31)/(KL$8-KM31))),IF(KL31&lt;=KL$8,KL$5,IF(KL31&gt;KM31,0,KL$5*(KL31-KM31)/(KL$8-KM31))))))</f>
      </c>
      <c r="KO31" s="126">
        <f>IF(OR(KL31="",KM31=""),0,KL$5)</f>
      </c>
      <c r="KP31" s="125">
        <f>IF(KL$6=0,RANK(KN31,KN$12:KN$42,0),RANK(KN31,KN$12:KN$42,1))</f>
      </c>
      <c r="KQ31"/>
      <c r="KR31"/>
      <c r="KS31" s="126">
        <f>IF((COUNTA(KQ$12:KQ$42)+COUNTA(KR$12:KR$42)=0),0.6*KQ$5,IF(OR(KQ31="",KR31=""),0,IF(KQ$6=0,IF(KQ31&gt;=KQ$8,KQ$5,IF(KQ31&lt;KR31,0,KQ$5*(KQ31-KR31)/(KQ$8-KR31))),IF(KQ31&lt;=KQ$8,KQ$5,IF(KQ31&gt;KR31,0,KQ$5*(KQ31-KR31)/(KQ$8-KR31))))))</f>
      </c>
      <c r="KT31" s="126">
        <f>IF(OR(KQ31="",KR31=""),0,KQ$5)</f>
      </c>
      <c r="KU31" s="125">
        <f>IF(KQ$6=0,RANK(KS31,KS$12:KS$42,0),RANK(KS31,KS$12:KS$42,1))</f>
      </c>
      <c r="KV31"/>
      <c r="KW31"/>
      <c r="KX31" s="126">
        <f>IF((COUNTA(KV$12:KV$42)+COUNTA(KW$12:KW$42)=0),0.6*KV$5,IF(OR(KV31="",KW31=""),0,IF(KV$6=0,IF(KV31&gt;=KV$8,KV$5,IF(KV31&lt;KW31,0,KV$5*(KV31-KW31)/(KV$8-KW31))),IF(KV31&lt;=KV$8,KV$5,IF(KV31&gt;KW31,0,KV$5*(KV31-KW31)/(KV$8-KW31))))))</f>
      </c>
      <c r="KY31" s="126">
        <f>IF(OR(KV31="",KW31=""),0,KV$5)</f>
      </c>
      <c r="KZ31" s="125">
        <f>IF(KV$6=0,RANK(KX31,KX$12:KX$42,0),RANK(KX31,KX$12:KX$42,1))</f>
      </c>
      <c r="LA31"/>
      <c r="LB31"/>
      <c r="LC31" s="126">
        <f>IF((COUNTA(LA$12:LA$42)+COUNTA(LB$12:LB$42)=0),0.6*LA$5,IF(OR(LA31="",LB31=""),0,IF(LA$6=0,IF(LA31&gt;=LA$8,LA$5,IF(LA31&lt;LB31,0,LA$5*(LA31-LB31)/(LA$8-LB31))),IF(LA31&lt;=LA$8,LA$5,IF(LA31&gt;LB31,0,LA$5*(LA31-LB31)/(LA$8-LB31))))))</f>
      </c>
      <c r="LD31" s="126">
        <f>IF(OR(LA31="",LB31=""),0,LA$5)</f>
      </c>
      <c r="LE31" s="125">
        <f>IF(LA$6=0,RANK(LC31,LC$12:LC$42,0),RANK(LC31,LC$12:LC$42,1))</f>
      </c>
      <c r="LF31"/>
      <c r="LG31"/>
      <c r="LH31" s="126">
        <f>IF((COUNTA(LF$12:LF$42)+COUNTA(LG$12:LG$42)=0),0.6*LF$5,IF(OR(LF31="",LG31=""),0,IF(LF$6=0,IF(LF31&gt;=LF$8,LF$5,IF(LF31&lt;LG31,0,LF$5*(LF31-LG31)/(LF$8-LG31))),IF(LF31&lt;=LF$8,LF$5,IF(LF31&gt;LG31,0,LF$5*(LF31-LG31)/(LF$8-LG31))))))</f>
      </c>
      <c r="LI31" s="126">
        <f>IF(OR(LF31="",LG31=""),0,LF$5)</f>
      </c>
      <c r="LJ31" s="125">
        <f>IF(LF$6=0,RANK(LH31,LH$12:LH$42,0),RANK(LH31,LH$12:LH$42,1))</f>
      </c>
      <c r="LK31"/>
      <c r="LL31"/>
      <c r="LM31" s="126">
        <f>IF((COUNTA(LK$12:LK$42)+COUNTA(LL$12:LL$42)=0),0.6*LK$5,IF(OR(LK31="",LL31=""),0,IF(LK$6=0,IF(LK31&gt;=LK$8,LK$5,IF(LK31&lt;LL31,0,LK$5*(LK31-LL31)/(LK$8-LL31))),IF(LK31&lt;=LK$8,LK$5,IF(LK31&gt;LL31,0,LK$5*(LK31-LL31)/(LK$8-LL31))))))</f>
      </c>
      <c r="LN31" s="126">
        <f>IF(OR(LK31="",LL31=""),0,LK$5)</f>
      </c>
      <c r="LO31" s="125">
        <f>IF(LK$6=0,RANK(LM31,LM$12:LM$42,0),RANK(LM31,LM$12:LM$42,1))</f>
      </c>
      <c r="LP31"/>
      <c r="LQ31"/>
      <c r="LR31" s="126">
        <f>IF((COUNTA(LP$12:LP$42)+COUNTA(LQ$12:LQ$42)=0),0.6*LP$5,IF(OR(LP31="",LQ31=""),0,IF(LP$6=0,IF(LP31&gt;=LP$8,LP$5,IF(LP31&lt;LQ31,0,LP$5*(LP31-LQ31)/(LP$8-LQ31))),IF(LP31&lt;=LP$8,LP$5,IF(LP31&gt;LQ31,0,LP$5*(LP31-LQ31)/(LP$8-LQ31))))))</f>
      </c>
      <c r="LS31" s="126">
        <f>IF(OR(LP31="",LQ31=""),0,LP$5)</f>
      </c>
      <c r="LT31" s="125">
        <f>IF(LP$6=0,RANK(LR31,LR$12:LR$42,0),RANK(LR31,LR$12:LR$42,1))</f>
      </c>
      <c r="LU31"/>
      <c r="LV31"/>
      <c r="LW31" s="126">
        <f>IF((COUNTA(LU$12:LU$42)+COUNTA(LV$12:LV$42)=0),0.6*LU$5,IF(OR(LU31="",LV31=""),0,IF(LU$6=0,IF(LU31&gt;=LU$8,LU$5,IF(LU31&lt;LV31,0,LU$5*(LU31-LV31)/(LU$8-LV31))),IF(LU31&lt;=LU$8,LU$5,IF(LU31&gt;LV31,0,LU$5*(LU31-LV31)/(LU$8-LV31))))))</f>
      </c>
      <c r="LX31" s="126">
        <f>IF(OR(LU31="",LV31=""),0,LU$5)</f>
      </c>
      <c r="LY31" s="125">
        <f>IF(LU$6=0,RANK(LW31,LW$12:LW$42,0),RANK(LW31,LW$12:LW$42,1))</f>
      </c>
      <c r="LZ31"/>
      <c r="MA31"/>
      <c r="MB31" s="126">
        <f>IF((COUNTA(LZ$12:LZ$42)+COUNTA(MA$12:MA$42)=0),0.6*LZ$5,IF(OR(LZ31="",MA31=""),0,IF(LZ$6=0,IF(LZ31&gt;=LZ$8,LZ$5,IF(LZ31&lt;MA31,0,LZ$5*(LZ31-MA31)/(LZ$8-MA31))),IF(LZ31&lt;=LZ$8,LZ$5,IF(LZ31&gt;MA31,0,LZ$5*(LZ31-MA31)/(LZ$8-MA31))))))</f>
      </c>
      <c r="MC31" s="126">
        <f>IF(OR(LZ31="",MA31=""),0,LZ$5)</f>
      </c>
      <c r="MD31" s="125">
        <f>IF(LZ$6=0,RANK(MB31,MB$12:MB$42,0),RANK(MB31,MB$12:MB$42,1))</f>
      </c>
      <c r="ME31"/>
      <c r="MF31"/>
      <c r="MG31" s="126">
        <f>IF((COUNTA(ME$12:ME$42)+COUNTA(MF$12:MF$42)=0),0.6*ME$5,IF(OR(ME31="",MF31=""),0,IF(ME$6=0,IF(ME31&gt;=ME$8,ME$5,IF(ME31&lt;MF31,0,ME$5*(ME31-MF31)/(ME$8-MF31))),IF(ME31&lt;=ME$8,ME$5,IF(ME31&gt;MF31,0,ME$5*(ME31-MF31)/(ME$8-MF31))))))</f>
      </c>
      <c r="MH31" s="126">
        <f>IF(OR(ME31="",MF31=""),0,ME$5)</f>
      </c>
      <c r="MI31" s="125">
        <f>IF(ME$6=0,RANK(MG31,MG$12:MG$42,0),RANK(MG31,MG$12:MG$42,1))</f>
      </c>
      <c r="MJ31"/>
      <c r="MK31"/>
      <c r="ML31" s="126">
        <f>IF((COUNTA(MJ$12:MJ$42)+COUNTA(MK$12:MK$42)=0),0.6*MJ$5,IF(OR(MJ31="",MK31=""),0,IF(MJ$6=0,IF(MJ31&gt;=MJ$8,MJ$5,IF(MJ31&lt;MK31,0,MJ$5*(MJ31-MK31)/(MJ$8-MK31))),IF(MJ31&lt;=MJ$8,MJ$5,IF(MJ31&gt;MK31,0,MJ$5*(MJ31-MK31)/(MJ$8-MK31))))))</f>
      </c>
      <c r="MM31" s="126">
        <f>IF(OR(MJ31="",MK31=""),0,MJ$5)</f>
      </c>
      <c r="MN31" s="125">
        <f>IF(MJ$6=0,RANK(ML31,ML$12:ML$42,0),RANK(ML31,ML$12:ML$42,1))</f>
      </c>
      <c r="MO31"/>
      <c r="MP31"/>
      <c r="MQ31" s="126">
        <f>IF((COUNTA(MO$12:MO$42)+COUNTA(MP$12:MP$42)=0),0.6*MO$5,IF(OR(MO31="",MP31=""),0,IF(MO$6=0,IF(MO31&gt;=MO$8,MO$5,IF(MO31&lt;MP31,0,MO$5*(MO31-MP31)/(MO$8-MP31))),IF(MO31&lt;=MO$8,MO$5,IF(MO31&gt;MP31,0,MO$5*(MO31-MP31)/(MO$8-MP31))))))</f>
      </c>
      <c r="MR31" s="126">
        <f>IF(OR(MO31="",MP31=""),0,MO$5)</f>
      </c>
      <c r="MS31" s="125">
        <f>IF(MO$6=0,RANK(MQ31,MQ$12:MQ$42,0),RANK(MQ31,MQ$12:MQ$42,1))</f>
      </c>
      <c r="MT31"/>
      <c r="MU31"/>
      <c r="MV31" s="126">
        <f>IF((COUNTA(MT$12:MT$42)+COUNTA(MU$12:MU$42)=0),0.6*MT$5,IF(OR(MT31="",MU31=""),0,IF(MT$6=0,IF(MT31&gt;=MT$8,MT$5,IF(MT31&lt;MU31,0,MT$5*(MT31-MU31)/(MT$8-MU31))),IF(MT31&lt;=MT$8,MT$5,IF(MT31&gt;MU31,0,MT$5*(MT31-MU31)/(MT$8-MU31))))))</f>
      </c>
      <c r="MW31" s="126">
        <f>IF(OR(MT31="",MU31=""),0,MT$5)</f>
      </c>
      <c r="MX31" s="125">
        <f>IF(MT$6=0,RANK(MV31,MV$12:MV$42,0),RANK(MV31,MV$12:MV$42,1))</f>
      </c>
      <c r="MY31"/>
      <c r="MZ31"/>
      <c r="NA31" s="126">
        <f>IF((COUNTA(MY$12:MY$42)+COUNTA(MZ$12:MZ$42)=0),0.6*MY$5,IF(OR(MY31="",MZ31=""),0,IF(MY$6=0,IF(MY31&gt;=MY$8,MY$5,IF(MY31&lt;MZ31,0,MY$5*(MY31-MZ31)/(MY$8-MZ31))),IF(MY31&lt;=MY$8,MY$5,IF(MY31&gt;MZ31,0,MY$5*(MY31-MZ31)/(MY$8-MZ31))))))</f>
      </c>
      <c r="NB31" s="126">
        <f>IF(OR(MY31="",MZ31=""),0,MY$5)</f>
      </c>
      <c r="NC31" s="125">
        <f>IF(MY$6=0,RANK(NA31,NA$12:NA$42,0),RANK(NA31,NA$12:NA$42,1))</f>
      </c>
      <c r="ND31"/>
      <c r="NE31"/>
      <c r="NF31" s="126">
        <f>IF((COUNTA(ND$12:ND$42)+COUNTA(NE$12:NE$42)=0),0.6*ND$5,IF(OR(ND31="",NE31=""),0,IF(ND$6=0,IF(ND31&gt;=ND$8,ND$5,IF(ND31&lt;NE31,0,ND$5*(ND31-NE31)/(ND$8-NE31))),IF(ND31&lt;=ND$8,ND$5,IF(ND31&gt;NE31,0,ND$5*(ND31-NE31)/(ND$8-NE31))))))</f>
      </c>
      <c r="NG31" s="126">
        <f>IF(OR(ND31="",NE31=""),0,ND$5)</f>
      </c>
      <c r="NH31" s="125">
        <f>IF(ND$6=0,RANK(NF31,NF$12:NF$42,0),RANK(NF31,NF$12:NF$42,1))</f>
      </c>
      <c r="NI31"/>
      <c r="NJ31"/>
      <c r="NK31" s="126">
        <f>IF((COUNTA(NI$12:NI$42)+COUNTA(NJ$12:NJ$42)=0),0.6*NI$5,IF(OR(NI31="",NJ31=""),0,IF(NI$6=0,IF(NI31&gt;=NI$8,NI$5,IF(NI31&lt;NJ31,0,NI$5*(NI31-NJ31)/(NI$8-NJ31))),IF(NI31&lt;=NI$8,NI$5,IF(NI31&gt;NJ31,0,NI$5*(NI31-NJ31)/(NI$8-NJ31))))))</f>
      </c>
      <c r="NL31" s="126">
        <f>IF(OR(NI31="",NJ31=""),0,NI$5)</f>
      </c>
      <c r="NM31" s="125">
        <f>IF(NI$6=0,RANK(NK31,NK$12:NK$42,0),RANK(NK31,NK$12:NK$42,1))</f>
      </c>
      <c r="NN31"/>
      <c r="NO31"/>
      <c r="NP31" s="126">
        <f>IF((COUNTA(NN$12:NN$42)+COUNTA(NO$12:NO$42)=0),0.6*NN$5,IF(OR(NN31="",NO31=""),0,IF(NN$6=0,IF(NN31&gt;=NN$8,NN$5,IF(NN31&lt;NO31,0,NN$5*(NN31-NO31)/(NN$8-NO31))),IF(NN31&lt;=NN$8,NN$5,IF(NN31&gt;NO31,0,NN$5*(NN31-NO31)/(NN$8-NO31))))))</f>
      </c>
      <c r="NQ31" s="126">
        <f>IF(OR(NN31="",NO31=""),0,NN$5)</f>
      </c>
      <c r="NR31" s="125">
        <f>IF(NN$6=0,RANK(NP31,NP$12:NP$42,0),RANK(NP31,NP$12:NP$42,1))</f>
      </c>
      <c r="NS31"/>
      <c r="NT31"/>
      <c r="NU31" s="126">
        <f>IF((COUNTA(NS$12:NS$42)+COUNTA(NT$12:NT$42)=0),0.6*NS$5,IF(OR(NS31="",NT31=""),0,IF(NS$6=0,IF(NS31&gt;=NS$8,NS$5,IF(NS31&lt;NT31,0,NS$5*(NS31-NT31)/(NS$8-NT31))),IF(NS31&lt;=NS$8,NS$5,IF(NS31&gt;NT31,0,NS$5*(NS31-NT31)/(NS$8-NT31))))))</f>
      </c>
      <c r="NV31" s="126">
        <f>IF(OR(NS31="",NT31=""),0,NS$5)</f>
      </c>
      <c r="NW31" s="125">
        <f>IF(NS$6=0,RANK(NU31,NU$12:NU$42,0),RANK(NU31,NU$12:NU$42,1))</f>
      </c>
      <c r="NX31"/>
      <c r="NY31"/>
      <c r="NZ31" s="126">
        <f>IF((COUNTA(NX$12:NX$42)+COUNTA(NY$12:NY$42)=0),0.6*NX$5,IF(OR(NX31="",NY31=""),0,IF(NX$6=0,IF(NX31&gt;=NX$8,NX$5,IF(NX31&lt;NY31,0,NX$5*(NX31-NY31)/(NX$8-NY31))),IF(NX31&lt;=NX$8,NX$5,IF(NX31&gt;NY31,0,NX$5*(NX31-NY31)/(NX$8-NY31))))))</f>
      </c>
      <c r="OA31" s="126">
        <f>IF(OR(NX31="",NY31=""),0,NX$5)</f>
      </c>
      <c r="OB31" s="125">
        <f>IF(NX$6=0,RANK(NZ31,NZ$12:NZ$42,0),RANK(NZ31,NZ$12:NZ$42,1))</f>
      </c>
      <c r="OC31"/>
      <c r="OD31"/>
      <c r="OE31" s="126">
        <f>IF((COUNTA(OC$12:OC$42)+COUNTA(OD$12:OD$42)=0),0.6*OC$5,IF(OR(OC31="",OD31=""),0,IF(OC$6=0,IF(OC31&gt;=OC$8,OC$5,IF(OC31&lt;OD31,0,OC$5*(OC31-OD31)/(OC$8-OD31))),IF(OC31&lt;=OC$8,OC$5,IF(OC31&gt;OD31,0,OC$5*(OC31-OD31)/(OC$8-OD31))))))</f>
      </c>
      <c r="OF31" s="126">
        <f>IF(OR(OC31="",OD31=""),0,OC$5)</f>
      </c>
      <c r="OG31" s="125">
        <f>IF(OC$6=0,RANK(OE31,OE$12:OE$42,0),RANK(OE31,OE$12:OE$42,1))</f>
      </c>
      <c r="OH31"/>
      <c r="OI31"/>
      <c r="OJ31" s="126">
        <f>IF((COUNTA(OH$12:OH$42)+COUNTA(OI$12:OI$42)=0),0.6*OH$5,IF(OR(OH31="",OI31=""),0,IF(OH$6=0,IF(OH31&gt;=OH$8,OH$5,IF(OH31&lt;OI31,0,OH$5*(OH31-OI31)/(OH$8-OI31))),IF(OH31&lt;=OH$8,OH$5,IF(OH31&gt;OI31,0,OH$5*(OH31-OI31)/(OH$8-OI31))))))</f>
      </c>
      <c r="OK31" s="126">
        <f>IF(OR(OH31="",OI31=""),0,OH$5)</f>
      </c>
      <c r="OL31" s="125">
        <f>IF(OH$6=0,RANK(OJ31,OJ$12:OJ$42,0),RANK(OJ31,OJ$12:OJ$42,1))</f>
      </c>
      <c r="OM31"/>
      <c r="ON31"/>
      <c r="OO31" s="126">
        <f>IF((COUNTA(OM$12:OM$42)+COUNTA(ON$12:ON$42)=0),0.6*OM$5,IF(OR(OM31="",ON31=""),0,IF(OM$6=0,IF(OM31&gt;=OM$8,OM$5,IF(OM31&lt;ON31,0,OM$5*(OM31-ON31)/(OM$8-ON31))),IF(OM31&lt;=OM$8,OM$5,IF(OM31&gt;ON31,0,OM$5*(OM31-ON31)/(OM$8-ON31))))))</f>
      </c>
      <c r="OP31" s="126">
        <f>IF(OR(OM31="",ON31=""),0,OM$5)</f>
      </c>
      <c r="OQ31" s="125">
        <f>IF(OM$6=0,RANK(OO31,OO$12:OO$42,0),RANK(OO31,OO$12:OO$42,1))</f>
      </c>
      <c r="OR31"/>
      <c r="OS31"/>
      <c r="OT31" s="126">
        <f>IF((COUNTA(OR$12:OR$42)+COUNTA(OS$12:OS$42)=0),0.6*OR$5,IF(OR(OR31="",OS31=""),0,IF(OR$6=0,IF(OR31&gt;=OR$8,OR$5,IF(OR31&lt;OS31,0,OR$5*(OR31-OS31)/(OR$8-OS31))),IF(OR31&lt;=OR$8,OR$5,IF(OR31&gt;OS31,0,OR$5*(OR31-OS31)/(OR$8-OS31))))))</f>
      </c>
      <c r="OU31" s="126">
        <f>IF(OR(OR31="",OS31=""),0,OR$5)</f>
      </c>
      <c r="OV31" s="125">
        <f>IF(OR$6=0,RANK(OT31,OT$12:OT$42,0),RANK(OT31,OT$12:OT$42,1))</f>
      </c>
      <c r="OW31"/>
      <c r="OX31"/>
      <c r="OY31" s="126">
        <f>IF((COUNTA(OW$12:OW$42)+COUNTA(OX$12:OX$42)=0),0.6*OW$5,IF(OR(OW31="",OX31=""),0,IF(OW$6=0,IF(OW31&gt;=OW$8,OW$5,IF(OW31&lt;OX31,0,OW$5*(OW31-OX31)/(OW$8-OX31))),IF(OW31&lt;=OW$8,OW$5,IF(OW31&gt;OX31,0,OW$5*(OW31-OX31)/(OW$8-OX31))))))</f>
      </c>
      <c r="OZ31" s="126">
        <f>IF(OR(OW31="",OX31=""),0,OW$5)</f>
      </c>
      <c r="PA31" s="125">
        <f>IF(OW$6=0,RANK(OY31,OY$12:OY$42,0),RANK(OY31,OY$12:OY$42,1))</f>
      </c>
      <c r="PB31"/>
      <c r="PC31"/>
      <c r="PD31" s="126">
        <f>IF((COUNTA(PB$12:PB$42)+COUNTA(PC$12:PC$42)=0),0.6*PB$5,IF(OR(PB31="",PC31=""),0,IF(PB$6=0,IF(PB31&gt;=PB$8,PB$5,IF(PB31&lt;PC31,0,PB$5*(PB31-PC31)/(PB$8-PC31))),IF(PB31&lt;=PB$8,PB$5,IF(PB31&gt;PC31,0,PB$5*(PB31-PC31)/(PB$8-PC31))))))</f>
      </c>
      <c r="PE31" s="126">
        <f>IF(OR(PB31="",PC31=""),0,PB$5)</f>
      </c>
      <c r="PF31" s="125">
        <f>IF(PB$6=0,RANK(PD31,PD$12:PD$42,0),RANK(PD31,PD$12:PD$42,1))</f>
      </c>
      <c r="PG31"/>
      <c r="PH31"/>
      <c r="PI31" s="126">
        <f>IF((COUNTA(PG$12:PG$42)+COUNTA(PH$12:PH$42)=0),0.6*PG$5,IF(OR(PG31="",PH31=""),0,IF(PG$6=0,IF(PG31&gt;=PG$8,PG$5,IF(PG31&lt;PH31,0,PG$5*(PG31-PH31)/(PG$8-PH31))),IF(PG31&lt;=PG$8,PG$5,IF(PG31&gt;PH31,0,PG$5*(PG31-PH31)/(PG$8-PH31))))))</f>
      </c>
      <c r="PJ31" s="126">
        <f>IF(OR(PG31="",PH31=""),0,PG$5)</f>
      </c>
      <c r="PK31" s="125">
        <f>IF(PG$6=0,RANK(PI31,PI$12:PI$42,0),RANK(PI31,PI$12:PI$42,1))</f>
      </c>
      <c r="PL31"/>
      <c r="PM31"/>
      <c r="PN31" s="126">
        <f>IF((COUNTA(PL$12:PL$42)+COUNTA(PM$12:PM$42)=0),0.6*PL$5,IF(OR(PL31="",PM31=""),0,IF(PL$6=0,IF(PL31&gt;=PL$8,PL$5,IF(PL31&lt;PM31,0,PL$5*(PL31-PM31)/(PL$8-PM31))),IF(PL31&lt;=PL$8,PL$5,IF(PL31&gt;PM31,0,PL$5*(PL31-PM31)/(PL$8-PM31))))))</f>
      </c>
      <c r="PO31" s="126">
        <f>IF(OR(PL31="",PM31=""),0,PL$5)</f>
      </c>
      <c r="PP31" s="125">
        <f>IF(PL$6=0,RANK(PN31,PN$12:PN$42,0),RANK(PN31,PN$12:PN$42,1))</f>
      </c>
      <c r="PQ31"/>
      <c r="PR31"/>
      <c r="PS31" s="126">
        <f>IF((COUNTA(PQ$12:PQ$42)+COUNTA(PR$12:PR$42)=0),0.6*PQ$5,IF(OR(PQ31="",PR31=""),0,IF(PQ$6=0,IF(PQ31&gt;=PQ$8,PQ$5,IF(PQ31&lt;PR31,0,PQ$5*(PQ31-PR31)/(PQ$8-PR31))),IF(PQ31&lt;=PQ$8,PQ$5,IF(PQ31&gt;PR31,0,PQ$5*(PQ31-PR31)/(PQ$8-PR31))))))</f>
      </c>
      <c r="PT31" s="126">
        <f>IF(OR(PQ31="",PR31=""),0,PQ$5)</f>
      </c>
      <c r="PU31" s="125">
        <f>IF(PQ$6=0,RANK(PS31,PS$12:PS$42,0),RANK(PS31,PS$12:PS$42,1))</f>
      </c>
      <c r="PV31"/>
      <c r="PW31"/>
      <c r="PX31" s="126">
        <f>IF((COUNTA(PV$12:PV$42)+COUNTA(PW$12:PW$42)=0),0.6*PV$5,IF(OR(PV31="",PW31=""),0,IF(PV$6=0,IF(PV31&gt;=PV$8,PV$5,IF(PV31&lt;PW31,0,PV$5*(PV31-PW31)/(PV$8-PW31))),IF(PV31&lt;=PV$8,PV$5,IF(PV31&gt;PW31,0,PV$5*(PV31-PW31)/(PV$8-PW31))))))</f>
      </c>
      <c r="PY31" s="126">
        <f>IF(OR(PV31="",PW31=""),0,PV$5)</f>
      </c>
      <c r="PZ31" s="125">
        <f>IF(PV$6=0,RANK(PX31,PX$12:PX$42,0),RANK(PX31,PX$12:PX$42,1))</f>
      </c>
      <c r="QA31"/>
      <c r="QB31"/>
      <c r="QC31" s="126">
        <f>IF((COUNTA(QA$12:QA$42)+COUNTA(QB$12:QB$42)=0),0.6*QA$5,IF(OR(QA31="",QB31=""),0,IF(QA$6=0,IF(QA31&gt;=QA$8,QA$5,IF(QA31&lt;QB31,0,QA$5*(QA31-QB31)/(QA$8-QB31))),IF(QA31&lt;=QA$8,QA$5,IF(QA31&gt;QB31,0,QA$5*(QA31-QB31)/(QA$8-QB31))))))</f>
      </c>
      <c r="QD31" s="126">
        <f>IF(OR(QA31="",QB31=""),0,QA$5)</f>
      </c>
      <c r="QE31" s="125">
        <f>IF(QA$6=0,RANK(QC31,QC$12:QC$42,0),RANK(QC31,QC$12:QC$42,1))</f>
      </c>
      <c r="QF31"/>
      <c r="QG31"/>
      <c r="QH31" s="126">
        <f>IF((COUNTA(QF$12:QF$42)+COUNTA(QG$12:QG$42)=0),0.6*QF$5,IF(OR(QF31="",QG31=""),0,IF(QF$6=0,IF(QF31&gt;=QF$8,QF$5,IF(QF31&lt;QG31,0,QF$5*(QF31-QG31)/(QF$8-QG31))),IF(QF31&lt;=QF$8,QF$5,IF(QF31&gt;QG31,0,QF$5*(QF31-QG31)/(QF$8-QG31))))))</f>
      </c>
      <c r="QI31" s="126">
        <f>IF(OR(QF31="",QG31=""),0,QF$5)</f>
      </c>
      <c r="QJ31" s="125">
        <f>IF(QF$6=0,RANK(QH31,QH$12:QH$42,0),RANK(QH31,QH$12:QH$42,1))</f>
      </c>
      <c r="QK31"/>
      <c r="QL31"/>
      <c r="QM31" s="126">
        <f>IF((COUNTA(QK$12:QK$42)+COUNTA(QL$12:QL$42)=0),0.6*QK$5,IF(OR(QK31="",QL31=""),0,IF(QK$6=0,IF(QK31&gt;=QK$8,QK$5,IF(QK31&lt;QL31,0,QK$5*(QK31-QL31)/(QK$8-QL31))),IF(QK31&lt;=QK$8,QK$5,IF(QK31&gt;QL31,0,QK$5*(QK31-QL31)/(QK$8-QL31))))))</f>
      </c>
      <c r="QN31" s="126">
        <f>IF(OR(QK31="",QL31=""),0,QK$5)</f>
      </c>
      <c r="QO31" s="125">
        <f>IF(QK$6=0,RANK(QM31,QM$12:QM$42,0),RANK(QM31,QM$12:QM$42,1))</f>
      </c>
      <c r="QP31"/>
      <c r="QQ31"/>
      <c r="QR31" s="126">
        <f>IF((COUNTA(QP$12:QP$42)+COUNTA(QQ$12:QQ$42)=0),0.6*QP$5,IF(OR(QP31="",QQ31=""),0,IF(QP$6=0,IF(QP31&gt;=QP$8,QP$5,IF(QP31&lt;QQ31,0,QP$5*(QP31-QQ31)/(QP$8-QQ31))),IF(QP31&lt;=QP$8,QP$5,IF(QP31&gt;QQ31,0,QP$5*(QP31-QQ31)/(QP$8-QQ31))))))</f>
      </c>
      <c r="QS31" s="126">
        <f>IF(OR(QP31="",QQ31=""),0,QP$5)</f>
      </c>
      <c r="QT31" s="125">
        <f>IF(QP$6=0,RANK(QR31,QR$12:QR$42,0),RANK(QR31,QR$12:QR$42,1))</f>
      </c>
      <c r="QU31" s="126">
        <v>97.25</v>
      </c>
      <c r="QV31" s="126">
        <v>87.36</v>
      </c>
      <c r="QW31" s="126">
        <f>IF((COUNTA(QU$12:QU$42)+COUNTA(QV$12:QV$42)=0),0.6*QU$5,IF(OR(QU31="",QV31=""),0,IF(QU$6=0,IF(QU31&gt;=QU$8,QU$5,IF(QU31&lt;QV31,0,QU$5*(QU31-QV31)/(QU$8-QV31))),IF(QU31&lt;=QU$8,QU$5,IF(QU31&gt;QV31,0,QU$5*(QU31-QV31)/(QU$8-QV31))))))</f>
      </c>
      <c r="QX31" s="126">
        <f>IF(OR(QU31="",QV31=""),0,QU$5)</f>
      </c>
      <c r="QY31" s="125">
        <f>IF(QU$6=0,RANK(QW31,QW$12:QW$42,0),RANK(QW31,QW$12:QW$42,1))</f>
      </c>
      <c r="QZ31" s="126">
        <v>97.25</v>
      </c>
      <c r="RA31" s="126">
        <v>94.21</v>
      </c>
      <c r="RB31" s="126">
        <f>IF((COUNTA(QZ$12:QZ$42)+COUNTA(RA$12:RA$42)=0),0.6*QZ$5,IF(OR(QZ31="",RA31=""),0,IF(QZ$6=0,IF(QZ31&gt;=QZ$8,QZ$5,IF(QZ31&lt;RA31,0,QZ$5*(QZ31-RA31)/(QZ$8-RA31))),IF(QZ31&lt;=QZ$8,QZ$5,IF(QZ31&gt;RA31,0,QZ$5*(QZ31-RA31)/(QZ$8-RA31))))))</f>
      </c>
      <c r="RC31" s="126">
        <f>IF(OR(QZ31="",RA31=""),0,QZ$5)</f>
      </c>
      <c r="RD31" s="125">
        <f>IF(QZ$6=0,RANK(RB31,RB$12:RB$42,0),RANK(RB31,RB$12:RB$42,1))</f>
      </c>
      <c r="RE31" s="126">
        <v>98.22</v>
      </c>
      <c r="RF31" s="126">
        <v>86.39</v>
      </c>
      <c r="RG31" s="126">
        <f>IF((COUNTA(RE$12:RE$42)+COUNTA(RF$12:RF$42)=0),0.6*RE$5,IF(OR(RE31="",RF31=""),0,IF(RE$6=0,IF(RE31&gt;=RE$8,RE$5,IF(RE31&lt;RF31,0,RE$5*(RE31-RF31)/(RE$8-RF31))),IF(RE31&lt;=RE$8,RE$5,IF(RE31&gt;RF31,0,RE$5*(RE31-RF31)/(RE$8-RF31))))))</f>
      </c>
      <c r="RH31" s="126">
        <f>IF(OR(RE31="",RF31=""),0,RE$5)</f>
      </c>
      <c r="RI31" s="125">
        <f>IF(RE$6=0,RANK(RG31,RG$12:RG$42,0),RANK(RG31,RG$12:RG$42,1))</f>
      </c>
      <c r="RJ31" s="126">
        <v>98.22</v>
      </c>
      <c r="RK31" s="126">
        <v>87.42</v>
      </c>
      <c r="RL31" s="126">
        <f>IF((COUNTA(RJ$12:RJ$42)+COUNTA(RK$12:RK$42)=0),0.6*RJ$5,IF(OR(RJ31="",RK31=""),0,IF(RJ$6=0,IF(RJ31&gt;=RJ$8,RJ$5,IF(RJ31&lt;RK31,0,RJ$5*(RJ31-RK31)/(RJ$8-RK31))),IF(RJ31&lt;=RJ$8,RJ$5,IF(RJ31&gt;RK31,0,RJ$5*(RJ31-RK31)/(RJ$8-RK31))))))</f>
      </c>
      <c r="RM31" s="126">
        <f>IF(OR(RJ31="",RK31=""),0,RJ$5)</f>
      </c>
      <c r="RN31" s="125">
        <f>IF(RJ$6=0,RANK(RL31,RL$12:RL$42,0),RANK(RL31,RL$12:RL$42,1))</f>
      </c>
      <c r="RO31" s="126">
        <v>2.48</v>
      </c>
      <c r="RP31" s="126">
        <v>5.65</v>
      </c>
      <c r="RQ31" s="126">
        <f>IF((COUNTA(RO$12:RO$42)+COUNTA(RP$12:RP$42)=0),0.6*RO$5,IF(OR(RO31="",RP31=""),0,IF(RO$6=0,IF(RO31&gt;=RO$8,RO$5,IF(RO31&lt;RP31,0,RO$5*(RO31-RP31)/(RO$8-RP31))),IF(RO31&lt;=RO$8,RO$5,IF(RO31&gt;RP31,0,RO$5*(RO31-RP31)/(RO$8-RP31))))))</f>
      </c>
      <c r="RR31" s="126">
        <f>IF(OR(RO31="",RP31=""),0,RO$5)</f>
      </c>
      <c r="RS31" s="125">
        <f>IF(RO$6=0,RANK(RQ31,RQ$12:RQ$42,0),RANK(RQ31,RQ$12:RQ$42,1))</f>
      </c>
      <c r="RT31" s="126">
        <v>2.48</v>
      </c>
      <c r="RU31" s="126">
        <v>4.23</v>
      </c>
      <c r="RV31" s="126">
        <f>IF((COUNTA(RT$12:RT$42)+COUNTA(RU$12:RU$42)=0),0.6*RT$5,IF(OR(RT31="",RU31=""),0,IF(RT$6=0,IF(RT31&gt;=RT$8,RT$5,IF(RT31&lt;RU31,0,RT$5*(RT31-RU31)/(RT$8-RU31))),IF(RT31&lt;=RT$8,RT$5,IF(RT31&gt;RU31,0,RT$5*(RT31-RU31)/(RT$8-RU31))))))</f>
      </c>
      <c r="RW31" s="126">
        <f>IF(OR(RT31="",RU31=""),0,RT$5)</f>
      </c>
      <c r="RX31" s="125">
        <f>IF(RT$6=0,RANK(RV31,RV$12:RV$42,0),RANK(RV31,RV$12:RV$42,1))</f>
      </c>
      <c r="RY31" s="126">
        <v>97.03</v>
      </c>
      <c r="RZ31"/>
      <c r="SA31" s="126">
        <f>IF((COUNTA(RY$12:RY$42)+COUNTA(RZ$12:RZ$42)=0),0.6*RY$5,IF(OR(RY31="",RZ31=""),0,IF(RY$6=0,IF(RY31&gt;=RY$8,RY$5,IF(RY31&lt;RZ31,0,RY$5*(RY31-RZ31)/(RY$8-RZ31))),IF(RY31&lt;=RY$8,RY$5,IF(RY31&gt;RZ31,0,RY$5*(RY31-RZ31)/(RY$8-RZ31))))))</f>
      </c>
      <c r="SB31" s="126">
        <f>IF(OR(RY31="",RZ31=""),0,RY$5)</f>
      </c>
      <c r="SC31" s="125">
        <f>IF(RY$6=0,RANK(SA31,SA$12:SA$42,0),RANK(SA31,SA$12:SA$42,1))</f>
      </c>
      <c r="SD31" s="126">
        <v>97.03</v>
      </c>
      <c r="SE31"/>
      <c r="SF31" s="126">
        <f>IF((COUNTA(SD$12:SD$42)+COUNTA(SE$12:SE$42)=0),0.6*SD$5,IF(OR(SD31="",SE31=""),0,IF(SD$6=0,IF(SD31&gt;=SD$8,SD$5,IF(SD31&lt;SE31,0,SD$5*(SD31-SE31)/(SD$8-SE31))),IF(SD31&lt;=SD$8,SD$5,IF(SD31&gt;SE31,0,SD$5*(SD31-SE31)/(SD$8-SE31))))))</f>
      </c>
      <c r="SG31" s="126">
        <f>IF(OR(SD31="",SE31=""),0,SD$5)</f>
      </c>
      <c r="SH31" s="125">
        <f>IF(SD$6=0,RANK(SF31,SF$12:SF$42,0),RANK(SF31,SF$12:SF$42,1))</f>
      </c>
      <c r="SI31" s="126">
        <v>96</v>
      </c>
      <c r="SJ31" s="126">
        <v>100</v>
      </c>
      <c r="SK31" s="126">
        <f>IF((COUNTA(SI$12:SI$42)+COUNTA(SJ$12:SJ$42)=0),0.6*SI$5,IF(OR(SI31="",SJ31=""),0,IF(SI$6=0,IF(SI31&gt;=SI$8,SI$5,IF(SI31&lt;SJ31,0,SI$5*(SI31-SJ31)/(SI$8-SJ31))),IF(SI31&lt;=SI$8,SI$5,IF(SI31&gt;SJ31,0,SI$5*(SI31-SJ31)/(SI$8-SJ31))))))</f>
      </c>
      <c r="SL31" s="126">
        <f>IF(OR(SI31="",SJ31=""),0,SI$5)</f>
      </c>
      <c r="SM31" s="125">
        <f>IF(SI$6=0,RANK(SK31,SK$12:SK$42,0),RANK(SK31,SK$12:SK$42,1))</f>
      </c>
      <c r="SN31" s="126">
        <v>96</v>
      </c>
      <c r="SO31" s="126">
        <v>100</v>
      </c>
      <c r="SP31" s="126">
        <f>IF((COUNTA(SN$12:SN$42)+COUNTA(SO$12:SO$42)=0),0.6*SN$5,IF(OR(SN31="",SO31=""),0,IF(SN$6=0,IF(SN31&gt;=SN$8,SN$5,IF(SN31&lt;SO31,0,SN$5*(SN31-SO31)/(SN$8-SO31))),IF(SN31&lt;=SN$8,SN$5,IF(SN31&gt;SO31,0,SN$5*(SN31-SO31)/(SN$8-SO31))))))</f>
      </c>
      <c r="SQ31" s="126">
        <f>IF(OR(SN31="",SO31=""),0,SN$5)</f>
      </c>
      <c r="SR31" s="125">
        <f>IF(SN$6=0,RANK(SP31,SP$12:SP$42,0),RANK(SP31,SP$12:SP$42,1))</f>
      </c>
      <c r="SS31" s="126">
        <v>0.23</v>
      </c>
      <c r="ST31" s="126">
        <v>0.57</v>
      </c>
      <c r="SU31" s="126">
        <f>IF((COUNTA(SS$12:SS$42)+COUNTA(ST$12:ST$42)=0),0.6*SS$5,IF(OR(SS31="",ST31=""),0,IF(SS$6=0,IF(SS31&gt;=SS$8,SS$5,IF(SS31&lt;ST31,0,SS$5*(SS31-ST31)/(SS$8-ST31))),IF(SS31&lt;=SS$8,SS$5,IF(SS31&gt;ST31,0,SS$5*(SS31-ST31)/(SS$8-ST31))))))</f>
      </c>
      <c r="SV31" s="126">
        <f>IF(OR(SS31="",ST31=""),0,SS$5)</f>
      </c>
      <c r="SW31" s="125">
        <f>IF(SS$6=0,RANK(SU31,SU$12:SU$42,0),RANK(SU31,SU$12:SU$42,1))</f>
      </c>
      <c r="SX31" s="126">
        <v>0.23</v>
      </c>
      <c r="SY31" s="126">
        <v>0.55</v>
      </c>
      <c r="SZ31" s="126">
        <f>IF((COUNTA(SX$12:SX$42)+COUNTA(SY$12:SY$42)=0),0.6*SX$5,IF(OR(SX31="",SY31=""),0,IF(SX$6=0,IF(SX31&gt;=SX$8,SX$5,IF(SX31&lt;SY31,0,SX$5*(SX31-SY31)/(SX$8-SY31))),IF(SX31&lt;=SX$8,SX$5,IF(SX31&gt;SY31,0,SX$5*(SX31-SY31)/(SX$8-SY31))))))</f>
      </c>
      <c r="TA31" s="126">
        <f>IF(OR(SX31="",SY31=""),0,SX$5)</f>
      </c>
      <c r="TB31" s="125">
        <f>IF(SX$6=0,RANK(SZ31,SZ$12:SZ$42,0),RANK(SZ31,SZ$12:SZ$42,1))</f>
      </c>
      <c r="TC31" s="126">
        <v>100</v>
      </c>
      <c r="TD31" s="126">
        <v>100</v>
      </c>
      <c r="TE31" s="126">
        <f>IF((COUNTA(TC$12:TC$42)+COUNTA(TD$12:TD$42)=0),0.6*TC$5,IF(OR(TC31="",TD31=""),0,IF(TC$6=0,IF(TC31&gt;=TC$8,TC$5,IF(TC31&lt;TD31,0,TC$5*(TC31-TD31)/(TC$8-TD31))),IF(TC31&lt;=TC$8,TC$5,IF(TC31&gt;TD31,0,TC$5*(TC31-TD31)/(TC$8-TD31))))))</f>
      </c>
      <c r="TF31" s="126">
        <f>IF(OR(TC31="",TD31=""),0,TC$5)</f>
      </c>
      <c r="TG31" s="125">
        <f>IF(TC$6=0,RANK(TE31,TE$12:TE$42,0),RANK(TE31,TE$12:TE$42,1))</f>
      </c>
      <c r="TH31" s="126">
        <v>100</v>
      </c>
      <c r="TI31" s="126">
        <v>100</v>
      </c>
      <c r="TJ31" s="126">
        <f>IF((COUNTA(TH$12:TH$42)+COUNTA(TI$12:TI$42)=0),0.6*TH$5,IF(OR(TH31="",TI31=""),0,IF(TH$6=0,IF(TH31&gt;=TH$8,TH$5,IF(TH31&lt;TI31,0,TH$5*(TH31-TI31)/(TH$8-TI31))),IF(TH31&lt;=TH$8,TH$5,IF(TH31&gt;TI31,0,TH$5*(TH31-TI31)/(TH$8-TI31))))))</f>
      </c>
      <c r="TK31" s="126">
        <f>IF(OR(TH31="",TI31=""),0,TH$5)</f>
      </c>
      <c r="TL31" s="125">
        <f>IF(TH$6=0,RANK(TJ31,TJ$12:TJ$42,0),RANK(TJ31,TJ$12:TJ$42,1))</f>
      </c>
      <c r="TM31" s="126">
        <v>0.81</v>
      </c>
      <c r="TN31" s="126">
        <v>5.13</v>
      </c>
      <c r="TO31" s="126">
        <f>IF((COUNTA(TM$12:TM$42)+COUNTA(TN$12:TN$42)=0),0.6*TM$5,IF(OR(TM31="",TN31=""),0,IF(TM$6=0,IF(TM31&gt;=TM$8,TM$5,IF(TM31&lt;TN31,0,TM$5*(TM31-TN31)/(TM$8-TN31))),IF(TM31&lt;=TM$8,TM$5,IF(TM31&gt;TN31,0,TM$5*(TM31-TN31)/(TM$8-TN31))))))</f>
      </c>
      <c r="TP31" s="126">
        <f>IF(OR(TM31="",TN31=""),0,TM$5)</f>
      </c>
      <c r="TQ31" s="125">
        <f>IF(TM$6=0,RANK(TO31,TO$12:TO$42,0),RANK(TO31,TO$12:TO$42,1))</f>
      </c>
      <c r="TR31" s="126">
        <v>0.81</v>
      </c>
      <c r="TS31" s="126">
        <v>2.3</v>
      </c>
      <c r="TT31" s="126">
        <f>IF((COUNTA(TR$12:TR$42)+COUNTA(TS$12:TS$42)=0),0.6*TR$5,IF(OR(TR31="",TS31=""),0,IF(TR$6=0,IF(TR31&gt;=TR$8,TR$5,IF(TR31&lt;TS31,0,TR$5*(TR31-TS31)/(TR$8-TS31))),IF(TR31&lt;=TR$8,TR$5,IF(TR31&gt;TS31,0,TR$5*(TR31-TS31)/(TR$8-TS31))))))</f>
      </c>
      <c r="TU31" s="126">
        <f>IF(OR(TR31="",TS31=""),0,TR$5)</f>
      </c>
      <c r="TV31" s="125">
        <f>IF(TR$6=0,RANK(TT31,TT$12:TT$42,0),RANK(TT31,TT$12:TT$42,1))</f>
      </c>
      <c r="TW31" s="126">
        <v>0.7</v>
      </c>
      <c r="TX31" s="126">
        <v>0</v>
      </c>
      <c r="TY31" s="126">
        <f>IF((COUNTA(TW$12:TW$42)+COUNTA(TX$12:TX$42)=0),0.6*TW$5,IF(OR(TW31="",TX31=""),0,IF(TW$6=0,IF(TW31&gt;=TW$8,TW$5,IF(TW31&lt;TX31,0,TW$5*(TW31-TX31)/(TW$8-TX31))),IF(TW31&lt;=TW$8,TW$5,IF(TW31&gt;TX31,0,TW$5*(TW31-TX31)/(TW$8-TX31))))))</f>
      </c>
      <c r="TZ31" s="126">
        <f>IF(OR(TW31="",TX31=""),0,TW$5)</f>
      </c>
      <c r="UA31" s="125">
        <f>IF(TW$6=0,RANK(TY31,TY$12:TY$42,0),RANK(TY31,TY$12:TY$42,1))</f>
      </c>
      <c r="UB31" s="126">
        <v>0.7</v>
      </c>
      <c r="UC31" s="126">
        <v>0</v>
      </c>
      <c r="UD31" s="126">
        <f>IF((COUNTA(UB$12:UB$42)+COUNTA(UC$12:UC$42)=0),0.6*UB$5,IF(OR(UB31="",UC31=""),0,IF(UB$6=0,IF(UB31&gt;=UB$8,UB$5,IF(UB31&lt;UC31,0,UB$5*(UB31-UC31)/(UB$8-UC31))),IF(UB31&lt;=UB$8,UB$5,IF(UB31&gt;UC31,0,UB$5*(UB31-UC31)/(UB$8-UC31))))))</f>
      </c>
      <c r="UE31" s="126">
        <f>IF(OR(UB31="",UC31=""),0,UB$5)</f>
      </c>
      <c r="UF31" s="125">
        <f>IF(UB$6=0,RANK(UD31,UD$12:UD$42,0),RANK(UD31,UD$12:UD$42,1))</f>
      </c>
      <c r="UG31" s="126">
        <v>37.25</v>
      </c>
      <c r="UH31" s="126">
        <v>4.22</v>
      </c>
      <c r="UI31" s="126">
        <f>IF((COUNTA(UG$12:UG$42)+COUNTA(UH$12:UH$42)=0),0.6*UG$5,IF(OR(UG31="",UH31=""),0,IF(UG$6=0,IF(UG31&gt;=UG$8,UG$5,IF(UG31&lt;UH31,0,UG$5*(UG31-UH31)/(UG$8-UH31))),IF(UG31&lt;=UG$8,UG$5,IF(UG31&gt;UH31,0,UG$5*(UG31-UH31)/(UG$8-UH31))))))</f>
      </c>
      <c r="UJ31" s="126">
        <f>IF(OR(UG31="",UH31=""),0,UG$5)</f>
      </c>
      <c r="UK31" s="125">
        <f>IF(UG$6=0,RANK(UI31,UI$12:UI$42,0),RANK(UI31,UI$12:UI$42,1))</f>
      </c>
      <c r="UL31" s="126">
        <v>37.25</v>
      </c>
      <c r="UM31" s="126">
        <v>8.56</v>
      </c>
      <c r="UN31" s="126">
        <f>IF((COUNTA(UL$12:UL$42)+COUNTA(UM$12:UM$42)=0),0.6*UL$5,IF(OR(UL31="",UM31=""),0,IF(UL$6=0,IF(UL31&gt;=UL$8,UL$5,IF(UL31&lt;UM31,0,UL$5*(UL31-UM31)/(UL$8-UM31))),IF(UL31&lt;=UL$8,UL$5,IF(UL31&gt;UM31,0,UL$5*(UL31-UM31)/(UL$8-UM31))))))</f>
      </c>
      <c r="UO31" s="126">
        <f>IF(OR(UL31="",UM31=""),0,UL$5)</f>
      </c>
      <c r="UP31" s="125">
        <f>IF(UL$6=0,RANK(UN31,UN$12:UN$42,0),RANK(UN31,UN$12:UN$42,1))</f>
      </c>
      <c r="UQ31" s="126">
        <v>2.37</v>
      </c>
      <c r="UR31" s="126">
        <v>1.2</v>
      </c>
      <c r="US31" s="126">
        <f>IF((COUNTA(UQ$12:UQ$42)+COUNTA(UR$12:UR$42)=0),0.6*UQ$5,IF(OR(UQ31="",UR31=""),0,IF(UQ$6=0,IF(UQ31&gt;=UQ$8,UQ$5,IF(UQ31&lt;UR31,0,UQ$5*(UQ31-UR31)/(UQ$8-UR31))),IF(UQ31&lt;=UQ$8,UQ$5,IF(UQ31&gt;UR31,0,UQ$5*(UQ31-UR31)/(UQ$8-UR31))))))</f>
      </c>
      <c r="UT31" s="126">
        <f>IF(OR(UQ31="",UR31=""),0,UQ$5)</f>
      </c>
      <c r="UU31" s="125">
        <f>IF(UQ$6=0,RANK(US31,US$12:US$42,0),RANK(US31,US$12:US$42,1))</f>
      </c>
      <c r="UV31" s="126">
        <v>2.37</v>
      </c>
      <c r="UW31" s="126">
        <v>3.24</v>
      </c>
      <c r="UX31" s="126">
        <f>IF((COUNTA(UV$12:UV$42)+COUNTA(UW$12:UW$42)=0),0.6*UV$5,IF(OR(UV31="",UW31=""),0,IF(UV$6=0,IF(UV31&gt;=UV$8,UV$5,IF(UV31&lt;UW31,0,UV$5*(UV31-UW31)/(UV$8-UW31))),IF(UV31&lt;=UV$8,UV$5,IF(UV31&gt;UW31,0,UV$5*(UV31-UW31)/(UV$8-UW31))))))</f>
      </c>
      <c r="UY31" s="126">
        <f>IF(OR(UV31="",UW31=""),0,UV$5)</f>
      </c>
      <c r="UZ31" s="125">
        <f>IF(UV$6=0,RANK(UX31,UX$12:UX$42,0),RANK(UX31,UX$12:UX$42,1))</f>
      </c>
      <c r="VA31" s="126">
        <v>95.63</v>
      </c>
      <c r="VB31" s="126">
        <v>86.19</v>
      </c>
      <c r="VC31" s="126">
        <f>IF((COUNTA(VA$12:VA$42)+COUNTA(VB$12:VB$42)=0),0.6*VA$5,IF(OR(VA31="",VB31=""),0,IF(VA$6=0,IF(VA31&gt;=VA$8,VA$5,IF(VA31&lt;VB31,0,VA$5*(VA31-VB31)/(VA$8-VB31))),IF(VA31&lt;=VA$8,VA$5,IF(VA31&gt;VB31,0,VA$5*(VA31-VB31)/(VA$8-VB31))))))</f>
      </c>
      <c r="VD31" s="126">
        <f>IF(OR(VA31="",VB31=""),0,VA$5)</f>
      </c>
      <c r="VE31" s="125">
        <f>IF(VA$6=0,RANK(VC31,VC$12:VC$42,0),RANK(VC31,VC$12:VC$42,1))</f>
      </c>
      <c r="VF31" s="126">
        <v>95.63</v>
      </c>
      <c r="VG31" s="126">
        <v>90.13</v>
      </c>
      <c r="VH31" s="126">
        <f>IF((COUNTA(VF$12:VF$42)+COUNTA(VG$12:VG$42)=0),0.6*VF$5,IF(OR(VF31="",VG31=""),0,IF(VF$6=0,IF(VF31&gt;=VF$8,VF$5,IF(VF31&lt;VG31,0,VF$5*(VF31-VG31)/(VF$8-VG31))),IF(VF31&lt;=VF$8,VF$5,IF(VF31&gt;VG31,0,VF$5*(VF31-VG31)/(VF$8-VG31))))))</f>
      </c>
      <c r="VI31" s="126">
        <f>IF(OR(VF31="",VG31=""),0,VF$5)</f>
      </c>
      <c r="VJ31" s="125">
        <f>IF(VF$6=0,RANK(VH31,VH$12:VH$42,0),RANK(VH31,VH$12:VH$42,1))</f>
      </c>
      <c r="VK31" s="126">
        <v>100</v>
      </c>
      <c r="VL31" s="126">
        <v>90.21</v>
      </c>
      <c r="VM31" s="126">
        <f>IF((COUNTA(VK$12:VK$42)+COUNTA(VL$12:VL$42)=0),0.6*VK$5,IF(OR(VK31="",VL31=""),0,IF(VK$6=0,IF(VK31&gt;=VK$8,VK$5,IF(VK31&lt;VL31,0,VK$5*(VK31-VL31)/(VK$8-VL31))),IF(VK31&lt;=VK$8,VK$5,IF(VK31&gt;VL31,0,VK$5*(VK31-VL31)/(VK$8-VL31))))))</f>
      </c>
      <c r="VN31" s="126">
        <f>IF(OR(VK31="",VL31=""),0,VK$5)</f>
      </c>
      <c r="VO31" s="125">
        <f>IF(VK$6=0,RANK(VM31,VM$12:VM$42,0),RANK(VM31,VM$12:VM$42,1))</f>
      </c>
      <c r="VP31" s="126">
        <v>100</v>
      </c>
      <c r="VQ31" s="126">
        <v>89.32</v>
      </c>
      <c r="VR31" s="126">
        <f>IF((COUNTA(VP$12:VP$42)+COUNTA(VQ$12:VQ$42)=0),0.6*VP$5,IF(OR(VP31="",VQ31=""),0,IF(VP$6=0,IF(VP31&gt;=VP$8,VP$5,IF(VP31&lt;VQ31,0,VP$5*(VP31-VQ31)/(VP$8-VQ31))),IF(VP31&lt;=VP$8,VP$5,IF(VP31&gt;VQ31,0,VP$5*(VP31-VQ31)/(VP$8-VQ31))))))</f>
      </c>
      <c r="VS31" s="126">
        <f>IF(OR(VP31="",VQ31=""),0,VP$5)</f>
      </c>
      <c r="VT31" s="125">
        <f>IF(VP$6=0,RANK(VR31,VR$12:VR$42,0),RANK(VR31,VR$12:VR$42,1))</f>
      </c>
      <c r="VU31" s="126">
        <v>2.65</v>
      </c>
      <c r="VV31" s="126">
        <v>4.8</v>
      </c>
      <c r="VW31" s="126">
        <f>IF((COUNTA(VU$12:VU$42)+COUNTA(VV$12:VV$42)=0),0.6*VU$5,IF(OR(VU31="",VV31=""),0,IF(VU$6=0,IF(VU31&gt;=VU$8,VU$5,IF(VU31&lt;VV31,0,VU$5*(VU31-VV31)/(VU$8-VV31))),IF(VU31&lt;=VU$8,VU$5,IF(VU31&gt;VV31,0,VU$5*(VU31-VV31)/(VU$8-VV31))))))</f>
      </c>
      <c r="VX31" s="126">
        <f>IF(OR(VU31="",VV31=""),0,VU$5)</f>
      </c>
      <c r="VY31" s="125">
        <f>IF(VU$6=0,RANK(VW31,VW$12:VW$42,0),RANK(VW31,VW$12:VW$42,1))</f>
      </c>
      <c r="VZ31" s="126">
        <v>2.65</v>
      </c>
      <c r="WA31" s="126">
        <v>3.9</v>
      </c>
      <c r="WB31" s="126">
        <f>IF((COUNTA(VZ$12:VZ$42)+COUNTA(WA$12:WA$42)=0),0.6*VZ$5,IF(OR(VZ31="",WA31=""),0,IF(VZ$6=0,IF(VZ31&gt;=VZ$8,VZ$5,IF(VZ31&lt;WA31,0,VZ$5*(VZ31-WA31)/(VZ$8-WA31))),IF(VZ31&lt;=VZ$8,VZ$5,IF(VZ31&gt;WA31,0,VZ$5*(VZ31-WA31)/(VZ$8-WA31))))))</f>
      </c>
      <c r="WC31" s="126">
        <f>IF(OR(VZ31="",WA31=""),0,VZ$5)</f>
      </c>
      <c r="WD31" s="125">
        <f>IF(VZ$6=0,RANK(WB31,WB$12:WB$42,0),RANK(WB31,WB$12:WB$42,1))</f>
      </c>
      <c r="WE31" s="126">
        <v>97.85</v>
      </c>
      <c r="WF31"/>
      <c r="WG31" s="126">
        <f>IF((COUNTA(WE$12:WE$42)+COUNTA(WF$12:WF$42)=0),0.6*WE$5,IF(OR(WE31="",WF31=""),0,IF(WE$6=0,IF(WE31&gt;=WE$8,WE$5,IF(WE31&lt;WF31,0,WE$5*(WE31-WF31)/(WE$8-WF31))),IF(WE31&lt;=WE$8,WE$5,IF(WE31&gt;WF31,0,WE$5*(WE31-WF31)/(WE$8-WF31))))))</f>
      </c>
      <c r="WH31" s="126">
        <f>IF(OR(WE31="",WF31=""),0,WE$5)</f>
      </c>
      <c r="WI31" s="125">
        <f>IF(WE$6=0,RANK(WG31,WG$12:WG$42,0),RANK(WG31,WG$12:WG$42,1))</f>
      </c>
      <c r="WJ31" s="126">
        <v>97.85</v>
      </c>
      <c r="WK31"/>
      <c r="WL31" s="126">
        <f>IF((COUNTA(WJ$12:WJ$42)+COUNTA(WK$12:WK$42)=0),0.6*WJ$5,IF(OR(WJ31="",WK31=""),0,IF(WJ$6=0,IF(WJ31&gt;=WJ$8,WJ$5,IF(WJ31&lt;WK31,0,WJ$5*(WJ31-WK31)/(WJ$8-WK31))),IF(WJ31&lt;=WJ$8,WJ$5,IF(WJ31&gt;WK31,0,WJ$5*(WJ31-WK31)/(WJ$8-WK31))))))</f>
      </c>
      <c r="WM31" s="126">
        <f>IF(OR(WJ31="",WK31=""),0,WJ$5)</f>
      </c>
      <c r="WN31" s="125">
        <f>IF(WJ$6=0,RANK(WL31,WL$12:WL$42,0),RANK(WL31,WL$12:WL$42,1))</f>
      </c>
      <c r="WO31" s="126">
        <v>100</v>
      </c>
      <c r="WP31" s="126">
        <v>100</v>
      </c>
      <c r="WQ31" s="126">
        <f>IF((COUNTA(WO$12:WO$42)+COUNTA(WP$12:WP$42)=0),0.6*WO$5,IF(OR(WO31="",WP31=""),0,IF(WO$6=0,IF(WO31&gt;=WO$8,WO$5,IF(WO31&lt;WP31,0,WO$5*(WO31-WP31)/(WO$8-WP31))),IF(WO31&lt;=WO$8,WO$5,IF(WO31&gt;WP31,0,WO$5*(WO31-WP31)/(WO$8-WP31))))))</f>
      </c>
      <c r="WR31" s="126">
        <f>IF(OR(WO31="",WP31=""),0,WO$5)</f>
      </c>
      <c r="WS31" s="125">
        <f>IF(WO$6=0,RANK(WQ31,WQ$12:WQ$42,0),RANK(WQ31,WQ$12:WQ$42,1))</f>
      </c>
      <c r="WT31" s="126">
        <v>100</v>
      </c>
      <c r="WU31" s="126">
        <v>100</v>
      </c>
      <c r="WV31" s="126">
        <f>IF((COUNTA(WT$12:WT$42)+COUNTA(WU$12:WU$42)=0),0.6*WT$5,IF(OR(WT31="",WU31=""),0,IF(WT$6=0,IF(WT31&gt;=WT$8,WT$5,IF(WT31&lt;WU31,0,WT$5*(WT31-WU31)/(WT$8-WU31))),IF(WT31&lt;=WT$8,WT$5,IF(WT31&gt;WU31,0,WT$5*(WT31-WU31)/(WT$8-WU31))))))</f>
      </c>
      <c r="WW31" s="126">
        <f>IF(OR(WT31="",WU31=""),0,WT$5)</f>
      </c>
      <c r="WX31" s="125">
        <f>IF(WT$6=0,RANK(WV31,WV$12:WV$42,0),RANK(WV31,WV$12:WV$42,1))</f>
      </c>
      <c r="WY31" s="126">
        <v>0.38</v>
      </c>
      <c r="WZ31" s="126">
        <v>1.26</v>
      </c>
      <c r="XA31" s="126">
        <f>IF((COUNTA(WY$12:WY$42)+COUNTA(WZ$12:WZ$42)=0),0.6*WY$5,IF(OR(WY31="",WZ31=""),0,IF(WY$6=0,IF(WY31&gt;=WY$8,WY$5,IF(WY31&lt;WZ31,0,WY$5*(WY31-WZ31)/(WY$8-WZ31))),IF(WY31&lt;=WY$8,WY$5,IF(WY31&gt;WZ31,0,WY$5*(WY31-WZ31)/(WY$8-WZ31))))))</f>
      </c>
      <c r="XB31" s="126">
        <f>IF(OR(WY31="",WZ31=""),0,WY$5)</f>
      </c>
      <c r="XC31" s="125">
        <f>IF(WY$6=0,RANK(XA31,XA$12:XA$42,0),RANK(XA31,XA$12:XA$42,1))</f>
      </c>
      <c r="XD31" s="126">
        <v>0.38</v>
      </c>
      <c r="XE31" s="126">
        <v>0.86</v>
      </c>
      <c r="XF31" s="126">
        <f>IF((COUNTA(XD$12:XD$42)+COUNTA(XE$12:XE$42)=0),0.6*XD$5,IF(OR(XD31="",XE31=""),0,IF(XD$6=0,IF(XD31&gt;=XD$8,XD$5,IF(XD31&lt;XE31,0,XD$5*(XD31-XE31)/(XD$8-XE31))),IF(XD31&lt;=XD$8,XD$5,IF(XD31&gt;XE31,0,XD$5*(XD31-XE31)/(XD$8-XE31))))))</f>
      </c>
      <c r="XG31" s="126">
        <f>IF(OR(XD31="",XE31=""),0,XD$5)</f>
      </c>
      <c r="XH31" s="125">
        <f>IF(XD$6=0,RANK(XF31,XF$12:XF$42,0),RANK(XF31,XF$12:XF$42,1))</f>
      </c>
      <c r="XI31" s="126">
        <v>100</v>
      </c>
      <c r="XJ31" s="126">
        <v>100</v>
      </c>
      <c r="XK31" s="126">
        <f>IF((COUNTA(XI$12:XI$42)+COUNTA(XJ$12:XJ$42)=0),0.6*XI$5,IF(OR(XI31="",XJ31=""),0,IF(XI$6=0,IF(XI31&gt;=XI$8,XI$5,IF(XI31&lt;XJ31,0,XI$5*(XI31-XJ31)/(XI$8-XJ31))),IF(XI31&lt;=XI$8,XI$5,IF(XI31&gt;XJ31,0,XI$5*(XI31-XJ31)/(XI$8-XJ31))))))</f>
      </c>
      <c r="XL31" s="126">
        <f>IF(OR(XI31="",XJ31=""),0,XI$5)</f>
      </c>
      <c r="XM31" s="125">
        <f>IF(XI$6=0,RANK(XK31,XK$12:XK$42,0),RANK(XK31,XK$12:XK$42,1))</f>
      </c>
      <c r="XN31" s="126">
        <v>100</v>
      </c>
      <c r="XO31" s="126">
        <v>100</v>
      </c>
      <c r="XP31" s="126">
        <f>IF((COUNTA(XN$12:XN$42)+COUNTA(XO$12:XO$42)=0),0.6*XN$5,IF(OR(XN31="",XO31=""),0,IF(XN$6=0,IF(XN31&gt;=XN$8,XN$5,IF(XN31&lt;XO31,0,XN$5*(XN31-XO31)/(XN$8-XO31))),IF(XN31&lt;=XN$8,XN$5,IF(XN31&gt;XO31,0,XN$5*(XN31-XO31)/(XN$8-XO31))))))</f>
      </c>
      <c r="XQ31" s="126">
        <f>IF(OR(XN31="",XO31=""),0,XN$5)</f>
      </c>
      <c r="XR31" s="125">
        <f>IF(XN$6=0,RANK(XP31,XP$12:XP$42,0),RANK(XP31,XP$12:XP$42,1))</f>
      </c>
      <c r="XS31" s="126">
        <v>0.73</v>
      </c>
      <c r="XT31" s="126">
        <v>2.9</v>
      </c>
      <c r="XU31" s="126">
        <f>IF((COUNTA(XS$12:XS$42)+COUNTA(XT$12:XT$42)=0),0.6*XS$5,IF(OR(XS31="",XT31=""),0,IF(XS$6=0,IF(XS31&gt;=XS$8,XS$5,IF(XS31&lt;XT31,0,XS$5*(XS31-XT31)/(XS$8-XT31))),IF(XS31&lt;=XS$8,XS$5,IF(XS31&gt;XT31,0,XS$5*(XS31-XT31)/(XS$8-XT31))))))</f>
      </c>
      <c r="XV31" s="126">
        <f>IF(OR(XS31="",XT31=""),0,XS$5)</f>
      </c>
      <c r="XW31" s="125">
        <f>IF(XS$6=0,RANK(XU31,XU$12:XU$42,0),RANK(XU31,XU$12:XU$42,1))</f>
      </c>
      <c r="XX31" s="126">
        <v>0.73</v>
      </c>
      <c r="XY31" s="126">
        <v>1.62</v>
      </c>
      <c r="XZ31" s="126">
        <f>IF((COUNTA(XX$12:XX$42)+COUNTA(XY$12:XY$42)=0),0.6*XX$5,IF(OR(XX31="",XY31=""),0,IF(XX$6=0,IF(XX31&gt;=XX$8,XX$5,IF(XX31&lt;XY31,0,XX$5*(XX31-XY31)/(XX$8-XY31))),IF(XX31&lt;=XX$8,XX$5,IF(XX31&gt;XY31,0,XX$5*(XX31-XY31)/(XX$8-XY31))))))</f>
      </c>
      <c r="YA31" s="126">
        <f>IF(OR(XX31="",XY31=""),0,XX$5)</f>
      </c>
      <c r="YB31" s="125">
        <f>IF(XX$6=0,RANK(XZ31,XZ$12:XZ$42,0),RANK(XZ31,XZ$12:XZ$42,1))</f>
      </c>
      <c r="YC31" s="126">
        <v>0</v>
      </c>
      <c r="YD31" s="126">
        <v>1.2</v>
      </c>
      <c r="YE31" s="126">
        <f>IF((COUNTA(YC$12:YC$42)+COUNTA(YD$12:YD$42)=0),0.6*YC$5,IF(OR(YC31="",YD31=""),0,IF(YC$6=0,IF(YC31&gt;=YC$8,YC$5,IF(YC31&lt;YD31,0,YC$5*(YC31-YD31)/(YC$8-YD31))),IF(YC31&lt;=YC$8,YC$5,IF(YC31&gt;YD31,0,YC$5*(YC31-YD31)/(YC$8-YD31))))))</f>
      </c>
      <c r="YF31" s="126">
        <f>IF(OR(YC31="",YD31=""),0,YC$5)</f>
      </c>
      <c r="YG31" s="125">
        <f>IF(YC$6=0,RANK(YE31,YE$12:YE$42,0),RANK(YE31,YE$12:YE$42,1))</f>
      </c>
      <c r="YH31" s="126">
        <v>0</v>
      </c>
      <c r="YI31" s="126">
        <v>0</v>
      </c>
      <c r="YJ31" s="126">
        <f>IF((COUNTA(YH$12:YH$42)+COUNTA(YI$12:YI$42)=0),0.6*YH$5,IF(OR(YH31="",YI31=""),0,IF(YH$6=0,IF(YH31&gt;=YH$8,YH$5,IF(YH31&lt;YI31,0,YH$5*(YH31-YI31)/(YH$8-YI31))),IF(YH31&lt;=YH$8,YH$5,IF(YH31&gt;YI31,0,YH$5*(YH31-YI31)/(YH$8-YI31))))))</f>
      </c>
      <c r="YK31" s="126">
        <f>IF(OR(YH31="",YI31=""),0,YH$5)</f>
      </c>
      <c r="YL31" s="125">
        <f>IF(YH$6=0,RANK(YJ31,YJ$12:YJ$42,0),RANK(YJ31,YJ$12:YJ$42,1))</f>
      </c>
      <c r="YM31" s="126">
        <v>37.7</v>
      </c>
      <c r="YN31" s="126">
        <v>26.62</v>
      </c>
      <c r="YO31" s="126">
        <f>IF((COUNTA(YM$12:YM$42)+COUNTA(YN$12:YN$42)=0),0.6*YM$5,IF(OR(YM31="",YN31=""),0,IF(YM$6=0,IF(YM31&gt;=YM$8,YM$5,IF(YM31&lt;YN31,0,YM$5*(YM31-YN31)/(YM$8-YN31))),IF(YM31&lt;=YM$8,YM$5,IF(YM31&gt;YN31,0,YM$5*(YM31-YN31)/(YM$8-YN31))))))</f>
      </c>
      <c r="YP31" s="126">
        <f>IF(OR(YM31="",YN31=""),0,YM$5)</f>
      </c>
      <c r="YQ31" s="125">
        <f>IF(YM$6=0,RANK(YO31,YO$12:YO$42,0),RANK(YO31,YO$12:YO$42,1))</f>
      </c>
      <c r="YR31" s="126">
        <v>37.7</v>
      </c>
      <c r="YS31" s="126">
        <v>30.68</v>
      </c>
      <c r="YT31" s="126">
        <f>IF((COUNTA(YR$12:YR$42)+COUNTA(YS$12:YS$42)=0),0.6*YR$5,IF(OR(YR31="",YS31=""),0,IF(YR$6=0,IF(YR31&gt;=YR$8,YR$5,IF(YR31&lt;YS31,0,YR$5*(YR31-YS31)/(YR$8-YS31))),IF(YR31&lt;=YR$8,YR$5,IF(YR31&gt;YS31,0,YR$5*(YR31-YS31)/(YR$8-YS31))))))</f>
      </c>
      <c r="YU31" s="126">
        <f>IF(OR(YR31="",YS31=""),0,YR$5)</f>
      </c>
      <c r="YV31" s="125">
        <f>IF(YR$6=0,RANK(YT31,YT$12:YT$42,0),RANK(YT31,YT$12:YT$42,1))</f>
      </c>
      <c r="YW31" s="126">
        <v>6.62</v>
      </c>
      <c r="YX31" s="126">
        <v>2.94</v>
      </c>
      <c r="YY31" s="126">
        <f>IF((COUNTA(YW$12:YW$42)+COUNTA(YX$12:YX$42)=0),0.6*YW$5,IF(OR(YW31="",YX31=""),0,IF(YW$6=0,IF(YW31&gt;=YW$8,YW$5,IF(YW31&lt;YX31,0,YW$5*(YW31-YX31)/(YW$8-YX31))),IF(YW31&lt;=YW$8,YW$5,IF(YW31&gt;YX31,0,YW$5*(YW31-YX31)/(YW$8-YX31))))))</f>
      </c>
      <c r="YZ31" s="126">
        <f>IF(OR(YW31="",YX31=""),0,YW$5)</f>
      </c>
      <c r="ZA31" s="125">
        <f>IF(YW$6=0,RANK(YY31,YY$12:YY$42,0),RANK(YY31,YY$12:YY$42,1))</f>
      </c>
      <c r="ZB31" s="126">
        <v>6.62</v>
      </c>
      <c r="ZC31" s="126">
        <v>4.65</v>
      </c>
      <c r="ZD31" s="126">
        <f>IF((COUNTA(ZB$12:ZB$42)+COUNTA(ZC$12:ZC$42)=0),0.6*ZB$5,IF(OR(ZB31="",ZC31=""),0,IF(ZB$6=0,IF(ZB31&gt;=ZB$8,ZB$5,IF(ZB31&lt;ZC31,0,ZB$5*(ZB31-ZC31)/(ZB$8-ZC31))),IF(ZB31&lt;=ZB$8,ZB$5,IF(ZB31&gt;ZC31,0,ZB$5*(ZB31-ZC31)/(ZB$8-ZC31))))))</f>
      </c>
      <c r="ZE31" s="126">
        <f>IF(OR(ZB31="",ZC31=""),0,ZB$5)</f>
      </c>
      <c r="ZF31" s="125">
        <f>IF(ZB$6=0,RANK(ZD31,ZD$12:ZD$42,0),RANK(ZD31,ZD$12:ZD$42,1))</f>
      </c>
      <c r="ZG31" s="126">
        <v>98.22</v>
      </c>
      <c r="ZH31" s="126">
        <v>94.72</v>
      </c>
      <c r="ZI31" s="126">
        <f>IF((COUNTA(ZG$12:ZG$42)+COUNTA(ZH$12:ZH$42)=0),0.6*ZG$5,IF(OR(ZG31="",ZH31=""),0,IF(ZG$6=0,IF(ZG31&gt;=ZG$8,ZG$5,IF(ZG31&lt;ZH31,0,ZG$5*(ZG31-ZH31)/(ZG$8-ZH31))),IF(ZG31&lt;=ZG$8,ZG$5,IF(ZG31&gt;ZH31,0,ZG$5*(ZG31-ZH31)/(ZG$8-ZH31))))))</f>
      </c>
      <c r="ZJ31" s="126">
        <f>IF(OR(ZG31="",ZH31=""),0,ZG$5)</f>
      </c>
      <c r="ZK31" s="125">
        <f>IF(ZG$6=0,RANK(ZI31,ZI$12:ZI$42,0),RANK(ZI31,ZI$12:ZI$42,1))</f>
      </c>
      <c r="ZL31" s="126">
        <v>98.22</v>
      </c>
      <c r="ZM31" s="126">
        <v>94.02</v>
      </c>
      <c r="ZN31" s="126">
        <f>IF((COUNTA(ZL$12:ZL$42)+COUNTA(ZM$12:ZM$42)=0),0.6*ZL$5,IF(OR(ZL31="",ZM31=""),0,IF(ZL$6=0,IF(ZL31&gt;=ZL$8,ZL$5,IF(ZL31&lt;ZM31,0,ZL$5*(ZL31-ZM31)/(ZL$8-ZM31))),IF(ZL31&lt;=ZL$8,ZL$5,IF(ZL31&gt;ZM31,0,ZL$5*(ZL31-ZM31)/(ZL$8-ZM31))))))</f>
      </c>
      <c r="ZO31" s="126">
        <f>IF(OR(ZL31="",ZM31=""),0,ZL$5)</f>
      </c>
      <c r="ZP31" s="125">
        <f>IF(ZL$6=0,RANK(ZN31,ZN$12:ZN$42,0),RANK(ZN31,ZN$12:ZN$42,1))</f>
      </c>
      <c r="ZQ31" s="126">
        <v>100</v>
      </c>
      <c r="ZR31" s="126">
        <v>98.23</v>
      </c>
      <c r="ZS31" s="126">
        <f>IF((COUNTA(ZQ$12:ZQ$42)+COUNTA(ZR$12:ZR$42)=0),0.6*ZQ$5,IF(OR(ZQ31="",ZR31=""),0,IF(ZQ$6=0,IF(ZQ31&gt;=ZQ$8,ZQ$5,IF(ZQ31&lt;ZR31,0,ZQ$5*(ZQ31-ZR31)/(ZQ$8-ZR31))),IF(ZQ31&lt;=ZQ$8,ZQ$5,IF(ZQ31&gt;ZR31,0,ZQ$5*(ZQ31-ZR31)/(ZQ$8-ZR31))))))</f>
      </c>
      <c r="ZT31" s="126">
        <f>IF(OR(ZQ31="",ZR31=""),0,ZQ$5)</f>
      </c>
      <c r="ZU31" s="125">
        <f>IF(ZQ$6=0,RANK(ZS31,ZS$12:ZS$42,0),RANK(ZS31,ZS$12:ZS$42,1))</f>
      </c>
      <c r="ZV31" s="126">
        <v>100</v>
      </c>
      <c r="ZW31" s="126">
        <v>97.36</v>
      </c>
      <c r="ZX31" s="126">
        <f>IF((COUNTA(ZV$12:ZV$42)+COUNTA(ZW$12:ZW$42)=0),0.6*ZV$5,IF(OR(ZV31="",ZW31=""),0,IF(ZV$6=0,IF(ZV31&gt;=ZV$8,ZV$5,IF(ZV31&lt;ZW31,0,ZV$5*(ZV31-ZW31)/(ZV$8-ZW31))),IF(ZV31&lt;=ZV$8,ZV$5,IF(ZV31&gt;ZW31,0,ZV$5*(ZV31-ZW31)/(ZV$8-ZW31))))))</f>
      </c>
      <c r="ZY31" s="126">
        <f>IF(OR(ZV31="",ZW31=""),0,ZV$5)</f>
      </c>
      <c r="ZZ31" s="125">
        <f>IF(ZV$6=0,RANK(ZX31,ZX$12:ZX$42,0),RANK(ZX31,ZX$12:ZX$42,1))</f>
      </c>
      <c r="AAA31" s="126">
        <v>2.57</v>
      </c>
      <c r="AAB31" s="126">
        <v>5.45</v>
      </c>
      <c r="AAC31" s="126">
        <f>IF((COUNTA(AAA$12:AAA$42)+COUNTA(AAB$12:AAB$42)=0),0.6*AAA$5,IF(OR(AAA31="",AAB31=""),0,IF(AAA$6=0,IF(AAA31&gt;=AAA$8,AAA$5,IF(AAA31&lt;AAB31,0,AAA$5*(AAA31-AAB31)/(AAA$8-AAB31))),IF(AAA31&lt;=AAA$8,AAA$5,IF(AAA31&gt;AAB31,0,AAA$5*(AAA31-AAB31)/(AAA$8-AAB31))))))</f>
      </c>
      <c r="AAD31" s="126">
        <f>IF(OR(AAA31="",AAB31=""),0,AAA$5)</f>
      </c>
      <c r="AAE31" s="125">
        <f>IF(AAA$6=0,RANK(AAC31,AAC$12:AAC$42,0),RANK(AAC31,AAC$12:AAC$42,1))</f>
      </c>
      <c r="AAF31" s="126">
        <v>2.57</v>
      </c>
      <c r="AAG31" s="126">
        <v>5.87</v>
      </c>
      <c r="AAH31" s="126">
        <f>IF((COUNTA(AAF$12:AAF$42)+COUNTA(AAG$12:AAG$42)=0),0.6*AAF$5,IF(OR(AAF31="",AAG31=""),0,IF(AAF$6=0,IF(AAF31&gt;=AAF$8,AAF$5,IF(AAF31&lt;AAG31,0,AAF$5*(AAF31-AAG31)/(AAF$8-AAG31))),IF(AAF31&lt;=AAF$8,AAF$5,IF(AAF31&gt;AAG31,0,AAF$5*(AAF31-AAG31)/(AAF$8-AAG31))))))</f>
      </c>
      <c r="AAI31" s="126">
        <f>IF(OR(AAF31="",AAG31=""),0,AAF$5)</f>
      </c>
      <c r="AAJ31" s="125">
        <f>IF(AAF$6=0,RANK(AAH31,AAH$12:AAH$42,0),RANK(AAH31,AAH$12:AAH$42,1))</f>
      </c>
      <c r="AAK31" s="126">
        <v>98.9</v>
      </c>
      <c r="AAL31"/>
      <c r="AAM31" s="126">
        <f>IF((COUNTA(AAK$12:AAK$42)+COUNTA(AAL$12:AAL$42)=0),0.6*AAK$5,IF(OR(AAK31="",AAL31=""),0,IF(AAK$6=0,IF(AAK31&gt;=AAK$8,AAK$5,IF(AAK31&lt;AAL31,0,AAK$5*(AAK31-AAL31)/(AAK$8-AAL31))),IF(AAK31&lt;=AAK$8,AAK$5,IF(AAK31&gt;AAL31,0,AAK$5*(AAK31-AAL31)/(AAK$8-AAL31))))))</f>
      </c>
      <c r="AAN31" s="126">
        <f>IF(OR(AAK31="",AAL31=""),0,AAK$5)</f>
      </c>
      <c r="AAO31" s="125">
        <f>IF(AAK$6=0,RANK(AAM31,AAM$12:AAM$42,0),RANK(AAM31,AAM$12:AAM$42,1))</f>
      </c>
      <c r="AAP31" s="126">
        <v>98.9</v>
      </c>
      <c r="AAQ31"/>
      <c r="AAR31" s="126">
        <f>IF((COUNTA(AAP$12:AAP$42)+COUNTA(AAQ$12:AAQ$42)=0),0.6*AAP$5,IF(OR(AAP31="",AAQ31=""),0,IF(AAP$6=0,IF(AAP31&gt;=AAP$8,AAP$5,IF(AAP31&lt;AAQ31,0,AAP$5*(AAP31-AAQ31)/(AAP$8-AAQ31))),IF(AAP31&lt;=AAP$8,AAP$5,IF(AAP31&gt;AAQ31,0,AAP$5*(AAP31-AAQ31)/(AAP$8-AAQ31))))))</f>
      </c>
      <c r="AAS31" s="126">
        <f>IF(OR(AAP31="",AAQ31=""),0,AAP$5)</f>
      </c>
      <c r="AAT31" s="125">
        <f>IF(AAP$6=0,RANK(AAR31,AAR$12:AAR$42,0),RANK(AAR31,AAR$12:AAR$42,1))</f>
      </c>
      <c r="AAU31" s="126">
        <v>100</v>
      </c>
      <c r="AAV31" s="126">
        <v>98.45</v>
      </c>
      <c r="AAW31" s="126">
        <f>IF((COUNTA(AAU$12:AAU$42)+COUNTA(AAV$12:AAV$42)=0),0.6*AAU$5,IF(OR(AAU31="",AAV31=""),0,IF(AAU$6=0,IF(AAU31&gt;=AAU$8,AAU$5,IF(AAU31&lt;AAV31,0,AAU$5*(AAU31-AAV31)/(AAU$8-AAV31))),IF(AAU31&lt;=AAU$8,AAU$5,IF(AAU31&gt;AAV31,0,AAU$5*(AAU31-AAV31)/(AAU$8-AAV31))))))</f>
      </c>
      <c r="AAX31" s="126">
        <f>IF(OR(AAU31="",AAV31=""),0,AAU$5)</f>
      </c>
      <c r="AAY31" s="125">
        <f>IF(AAU$6=0,RANK(AAW31,AAW$12:AAW$42,0),RANK(AAW31,AAW$12:AAW$42,1))</f>
      </c>
      <c r="AAZ31" s="126">
        <v>100</v>
      </c>
      <c r="ABA31" s="126">
        <v>97.36</v>
      </c>
      <c r="ABB31" s="126">
        <f>IF((COUNTA(AAZ$12:AAZ$42)+COUNTA(ABA$12:ABA$42)=0),0.6*AAZ$5,IF(OR(AAZ31="",ABA31=""),0,IF(AAZ$6=0,IF(AAZ31&gt;=AAZ$8,AAZ$5,IF(AAZ31&lt;ABA31,0,AAZ$5*(AAZ31-ABA31)/(AAZ$8-ABA31))),IF(AAZ31&lt;=AAZ$8,AAZ$5,IF(AAZ31&gt;ABA31,0,AAZ$5*(AAZ31-ABA31)/(AAZ$8-ABA31))))))</f>
      </c>
      <c r="ABC31" s="126">
        <f>IF(OR(AAZ31="",ABA31=""),0,AAZ$5)</f>
      </c>
      <c r="ABD31" s="125">
        <f>IF(AAZ$6=0,RANK(ABB31,ABB$12:ABB$42,0),RANK(ABB31,ABB$12:ABB$42,1))</f>
      </c>
      <c r="ABE31" s="126">
        <v>0.64</v>
      </c>
      <c r="ABF31" s="126">
        <v>1.09</v>
      </c>
      <c r="ABG31" s="126">
        <f>IF((COUNTA(ABE$12:ABE$42)+COUNTA(ABF$12:ABF$42)=0),0.6*ABE$5,IF(OR(ABE31="",ABF31=""),0,IF(ABE$6=0,IF(ABE31&gt;=ABE$8,ABE$5,IF(ABE31&lt;ABF31,0,ABE$5*(ABE31-ABF31)/(ABE$8-ABF31))),IF(ABE31&lt;=ABE$8,ABE$5,IF(ABE31&gt;ABF31,0,ABE$5*(ABE31-ABF31)/(ABE$8-ABF31))))))</f>
      </c>
      <c r="ABH31" s="126">
        <f>IF(OR(ABE31="",ABF31=""),0,ABE$5)</f>
      </c>
      <c r="ABI31" s="125">
        <f>IF(ABE$6=0,RANK(ABG31,ABG$12:ABG$42,0),RANK(ABG31,ABG$12:ABG$42,1))</f>
      </c>
      <c r="ABJ31" s="126">
        <v>0.64</v>
      </c>
      <c r="ABK31" s="126">
        <v>1.34</v>
      </c>
      <c r="ABL31" s="126">
        <f>IF((COUNTA(ABJ$12:ABJ$42)+COUNTA(ABK$12:ABK$42)=0),0.6*ABJ$5,IF(OR(ABJ31="",ABK31=""),0,IF(ABJ$6=0,IF(ABJ31&gt;=ABJ$8,ABJ$5,IF(ABJ31&lt;ABK31,0,ABJ$5*(ABJ31-ABK31)/(ABJ$8-ABK31))),IF(ABJ31&lt;=ABJ$8,ABJ$5,IF(ABJ31&gt;ABK31,0,ABJ$5*(ABJ31-ABK31)/(ABJ$8-ABK31))))))</f>
      </c>
      <c r="ABM31" s="126">
        <f>IF(OR(ABJ31="",ABK31=""),0,ABJ$5)</f>
      </c>
      <c r="ABN31" s="125">
        <f>IF(ABJ$6=0,RANK(ABL31,ABL$12:ABL$42,0),RANK(ABL31,ABL$12:ABL$42,1))</f>
      </c>
      <c r="ABO31" s="126">
        <v>100</v>
      </c>
      <c r="ABP31" s="126">
        <v>97.48</v>
      </c>
      <c r="ABQ31" s="126">
        <f>IF((COUNTA(ABO$12:ABO$42)+COUNTA(ABP$12:ABP$42)=0),0.6*ABO$5,IF(OR(ABO31="",ABP31=""),0,IF(ABO$6=0,IF(ABO31&gt;=ABO$8,ABO$5,IF(ABO31&lt;ABP31,0,ABO$5*(ABO31-ABP31)/(ABO$8-ABP31))),IF(ABO31&lt;=ABO$8,ABO$5,IF(ABO31&gt;ABP31,0,ABO$5*(ABO31-ABP31)/(ABO$8-ABP31))))))</f>
      </c>
      <c r="ABR31" s="126">
        <f>IF(OR(ABO31="",ABP31=""),0,ABO$5)</f>
      </c>
      <c r="ABS31" s="125">
        <f>IF(ABO$6=0,RANK(ABQ31,ABQ$12:ABQ$42,0),RANK(ABQ31,ABQ$12:ABQ$42,1))</f>
      </c>
      <c r="ABT31" s="126">
        <v>100</v>
      </c>
      <c r="ABU31" s="126">
        <v>96.97</v>
      </c>
      <c r="ABV31" s="126">
        <f>IF((COUNTA(ABT$12:ABT$42)+COUNTA(ABU$12:ABU$42)=0),0.6*ABT$5,IF(OR(ABT31="",ABU31=""),0,IF(ABT$6=0,IF(ABT31&gt;=ABT$8,ABT$5,IF(ABT31&lt;ABU31,0,ABT$5*(ABT31-ABU31)/(ABT$8-ABU31))),IF(ABT31&lt;=ABT$8,ABT$5,IF(ABT31&gt;ABU31,0,ABT$5*(ABT31-ABU31)/(ABT$8-ABU31))))))</f>
      </c>
      <c r="ABW31" s="126">
        <f>IF(OR(ABT31="",ABU31=""),0,ABT$5)</f>
      </c>
      <c r="ABX31" s="125">
        <f>IF(ABT$6=0,RANK(ABV31,ABV$12:ABV$42,0),RANK(ABV31,ABV$12:ABV$42,1))</f>
      </c>
      <c r="ABY31" s="126">
        <v>0.54</v>
      </c>
      <c r="ABZ31" s="126">
        <v>2.04</v>
      </c>
      <c r="ACA31" s="126">
        <f>IF((COUNTA(ABY$12:ABY$42)+COUNTA(ABZ$12:ABZ$42)=0),0.6*ABY$5,IF(OR(ABY31="",ABZ31=""),0,IF(ABY$6=0,IF(ABY31&gt;=ABY$8,ABY$5,IF(ABY31&lt;ABZ31,0,ABY$5*(ABY31-ABZ31)/(ABY$8-ABZ31))),IF(ABY31&lt;=ABY$8,ABY$5,IF(ABY31&gt;ABZ31,0,ABY$5*(ABY31-ABZ31)/(ABY$8-ABZ31))))))</f>
      </c>
      <c r="ACB31" s="126">
        <f>IF(OR(ABY31="",ABZ31=""),0,ABY$5)</f>
      </c>
      <c r="ACC31" s="125">
        <f>IF(ABY$6=0,RANK(ACA31,ACA$12:ACA$42,0),RANK(ACA31,ACA$12:ACA$42,1))</f>
      </c>
      <c r="ACD31" s="126">
        <v>0.54</v>
      </c>
      <c r="ACE31" s="126">
        <v>2.31</v>
      </c>
      <c r="ACF31" s="126">
        <f>IF((COUNTA(ACD$12:ACD$42)+COUNTA(ACE$12:ACE$42)=0),0.6*ACD$5,IF(OR(ACD31="",ACE31=""),0,IF(ACD$6=0,IF(ACD31&gt;=ACD$8,ACD$5,IF(ACD31&lt;ACE31,0,ACD$5*(ACD31-ACE31)/(ACD$8-ACE31))),IF(ACD31&lt;=ACD$8,ACD$5,IF(ACD31&gt;ACE31,0,ACD$5*(ACD31-ACE31)/(ACD$8-ACE31))))))</f>
      </c>
      <c r="ACG31" s="126">
        <f>IF(OR(ACD31="",ACE31=""),0,ACD$5)</f>
      </c>
      <c r="ACH31" s="125">
        <f>IF(ACD$6=0,RANK(ACF31,ACF$12:ACF$42,0),RANK(ACF31,ACF$12:ACF$42,1))</f>
      </c>
      <c r="ACI31" s="126">
        <v>0</v>
      </c>
      <c r="ACJ31" s="126">
        <v>0.74</v>
      </c>
      <c r="ACK31" s="126">
        <f>IF((COUNTA(ACI$12:ACI$42)+COUNTA(ACJ$12:ACJ$42)=0),0.6*ACI$5,IF(OR(ACI31="",ACJ31=""),0,IF(ACI$6=0,IF(ACI31&gt;=ACI$8,ACI$5,IF(ACI31&lt;ACJ31,0,ACI$5*(ACI31-ACJ31)/(ACI$8-ACJ31))),IF(ACI31&lt;=ACI$8,ACI$5,IF(ACI31&gt;ACJ31,0,ACI$5*(ACI31-ACJ31)/(ACI$8-ACJ31))))))</f>
      </c>
      <c r="ACL31" s="126">
        <f>IF(OR(ACI31="",ACJ31=""),0,ACI$5)</f>
      </c>
      <c r="ACM31" s="125">
        <f>IF(ACI$6=0,RANK(ACK31,ACK$12:ACK$42,0),RANK(ACK31,ACK$12:ACK$42,1))</f>
      </c>
      <c r="ACN31" s="126">
        <v>0</v>
      </c>
      <c r="ACO31" s="126">
        <v>0.86</v>
      </c>
      <c r="ACP31" s="126">
        <f>IF((COUNTA(ACN$12:ACN$42)+COUNTA(ACO$12:ACO$42)=0),0.6*ACN$5,IF(OR(ACN31="",ACO31=""),0,IF(ACN$6=0,IF(ACN31&gt;=ACN$8,ACN$5,IF(ACN31&lt;ACO31,0,ACN$5*(ACN31-ACO31)/(ACN$8-ACO31))),IF(ACN31&lt;=ACN$8,ACN$5,IF(ACN31&gt;ACO31,0,ACN$5*(ACN31-ACO31)/(ACN$8-ACO31))))))</f>
      </c>
      <c r="ACQ31" s="126">
        <f>IF(OR(ACN31="",ACO31=""),0,ACN$5)</f>
      </c>
      <c r="ACR31" s="125">
        <f>IF(ACN$6=0,RANK(ACP31,ACP$12:ACP$42,0),RANK(ACP31,ACP$12:ACP$42,1))</f>
      </c>
      <c r="ACS31" s="126">
        <v>28.09</v>
      </c>
      <c r="ACT31" s="126">
        <v>28.41</v>
      </c>
      <c r="ACU31" s="126">
        <f>IF((COUNTA(ACS$12:ACS$42)+COUNTA(ACT$12:ACT$42)=0),0.6*ACS$5,IF(OR(ACS31="",ACT31=""),0,IF(ACS$6=0,IF(ACS31&gt;=ACS$8,ACS$5,IF(ACS31&lt;ACT31,0,ACS$5*(ACS31-ACT31)/(ACS$8-ACT31))),IF(ACS31&lt;=ACS$8,ACS$5,IF(ACS31&gt;ACT31,0,ACS$5*(ACS31-ACT31)/(ACS$8-ACT31))))))</f>
      </c>
      <c r="ACV31" s="126">
        <f>IF(OR(ACS31="",ACT31=""),0,ACS$5)</f>
      </c>
      <c r="ACW31" s="125">
        <f>IF(ACS$6=0,RANK(ACU31,ACU$12:ACU$42,0),RANK(ACU31,ACU$12:ACU$42,1))</f>
      </c>
      <c r="ACX31" s="126">
        <v>28.09</v>
      </c>
      <c r="ACY31" s="126">
        <v>27.38</v>
      </c>
      <c r="ACZ31" s="126">
        <f>IF((COUNTA(ACX$12:ACX$42)+COUNTA(ACY$12:ACY$42)=0),0.6*ACX$5,IF(OR(ACX31="",ACY31=""),0,IF(ACX$6=0,IF(ACX31&gt;=ACX$8,ACX$5,IF(ACX31&lt;ACY31,0,ACX$5*(ACX31-ACY31)/(ACX$8-ACY31))),IF(ACX31&lt;=ACX$8,ACX$5,IF(ACX31&gt;ACY31,0,ACX$5*(ACX31-ACY31)/(ACX$8-ACY31))))))</f>
      </c>
      <c r="ADA31" s="126">
        <f>IF(OR(ACX31="",ACY31=""),0,ACX$5)</f>
      </c>
      <c r="ADB31" s="125">
        <f>IF(ACX$6=0,RANK(ACZ31,ACZ$12:ACZ$42,0),RANK(ACZ31,ACZ$12:ACZ$42,1))</f>
      </c>
      <c r="ADC31" s="126">
        <v>5.42</v>
      </c>
      <c r="ADD31" s="126">
        <v>7.86</v>
      </c>
      <c r="ADE31" s="126">
        <f>IF((COUNTA(ADC$12:ADC$42)+COUNTA(ADD$12:ADD$42)=0),0.6*ADC$5,IF(OR(ADC31="",ADD31=""),0,IF(ADC$6=0,IF(ADC31&gt;=ADC$8,ADC$5,IF(ADC31&lt;ADD31,0,ADC$5*(ADC31-ADD31)/(ADC$8-ADD31))),IF(ADC31&lt;=ADC$8,ADC$5,IF(ADC31&gt;ADD31,0,ADC$5*(ADC31-ADD31)/(ADC$8-ADD31))))))</f>
      </c>
      <c r="ADF31" s="126">
        <f>IF(OR(ADC31="",ADD31=""),0,ADC$5)</f>
      </c>
      <c r="ADG31" s="125">
        <f>IF(ADC$6=0,RANK(ADE31,ADE$12:ADE$42,0),RANK(ADE31,ADE$12:ADE$42,1))</f>
      </c>
      <c r="ADH31" s="126">
        <v>5.42</v>
      </c>
      <c r="ADI31" s="126">
        <v>7.23</v>
      </c>
      <c r="ADJ31" s="126">
        <f>IF((COUNTA(ADH$12:ADH$42)+COUNTA(ADI$12:ADI$42)=0),0.6*ADH$5,IF(OR(ADH31="",ADI31=""),0,IF(ADH$6=0,IF(ADH31&gt;=ADH$8,ADH$5,IF(ADH31&lt;ADI31,0,ADH$5*(ADH31-ADI31)/(ADH$8-ADI31))),IF(ADH31&lt;=ADH$8,ADH$5,IF(ADH31&gt;ADI31,0,ADH$5*(ADH31-ADI31)/(ADH$8-ADI31))))))</f>
      </c>
      <c r="ADK31" s="126">
        <f>IF(OR(ADH31="",ADI31=""),0,ADH$5)</f>
      </c>
      <c r="ADL31" s="125">
        <f>IF(ADH$6=0,RANK(ADJ31,ADJ$12:ADJ$42,0),RANK(ADJ31,ADJ$12:ADJ$42,1))</f>
      </c>
      <c r="ADM31"/>
      <c r="ADN31"/>
      <c r="ADO31" s="126">
        <f>IF((COUNTA(ADM$12:ADM$42)+COUNTA(ADN$12:ADN$42)=0),0.6*ADM$5,IF(OR(ADM31="",ADN31=""),0,IF(ADM$6=0,IF(ADM31&gt;=ADM$8,ADM$5,IF(ADM31&lt;ADN31,0,ADM$5*(ADM31-ADN31)/(ADM$8-ADN31))),IF(ADM31&lt;=ADM$8,ADM$5,IF(ADM31&gt;ADN31,0,ADM$5*(ADM31-ADN31)/(ADM$8-ADN31))))))</f>
      </c>
      <c r="ADP31" s="126">
        <f>IF(OR(ADM31="",ADN31=""),0,ADM$5)</f>
      </c>
      <c r="ADQ31" s="125">
        <f>IF(ADM$6=0,RANK(ADO31,ADO$12:ADO$42,0),RANK(ADO31,ADO$12:ADO$42,1))</f>
      </c>
      <c r="ADR31"/>
      <c r="ADS31"/>
      <c r="ADT31" s="126">
        <f>IF((COUNTA(ADR$12:ADR$42)+COUNTA(ADS$12:ADS$42)=0),0.6*ADR$5,IF(OR(ADR31="",ADS31=""),0,IF(ADR$6=0,IF(ADR31&gt;=ADR$8,ADR$5,IF(ADR31&lt;ADS31,0,ADR$5*(ADR31-ADS31)/(ADR$8-ADS31))),IF(ADR31&lt;=ADR$8,ADR$5,IF(ADR31&gt;ADS31,0,ADR$5*(ADR31-ADS31)/(ADR$8-ADS31))))))</f>
      </c>
      <c r="ADU31" s="126">
        <f>IF(OR(ADR31="",ADS31=""),0,ADR$5)</f>
      </c>
      <c r="ADV31" s="125">
        <f>IF(ADR$6=0,RANK(ADT31,ADT$12:ADT$42,0),RANK(ADT31,ADT$12:ADT$42,1))</f>
      </c>
      <c r="ADW31"/>
      <c r="ADX31"/>
      <c r="ADY31" s="126">
        <f>IF((COUNTA(ADW$12:ADW$42)+COUNTA(ADX$12:ADX$42)=0),0.6*ADW$5,IF(OR(ADW31="",ADX31=""),0,IF(ADW$6=0,IF(ADW31&gt;=ADW$8,ADW$5,IF(ADW31&lt;ADX31,0,ADW$5*(ADW31-ADX31)/(ADW$8-ADX31))),IF(ADW31&lt;=ADW$8,ADW$5,IF(ADW31&gt;ADX31,0,ADW$5*(ADW31-ADX31)/(ADW$8-ADX31))))))</f>
      </c>
      <c r="ADZ31" s="126">
        <f>IF(OR(ADW31="",ADX31=""),0,ADW$5)</f>
      </c>
      <c r="AEA31" s="125">
        <f>IF(ADW$6=0,RANK(ADY31,ADY$12:ADY$42,0),RANK(ADY31,ADY$12:ADY$42,1))</f>
      </c>
      <c r="AEB31"/>
      <c r="AEC31"/>
      <c r="AED31" s="126">
        <f>IF((COUNTA(AEB$12:AEB$42)+COUNTA(AEC$12:AEC$42)=0),0.6*AEB$5,IF(OR(AEB31="",AEC31=""),0,IF(AEB$6=0,IF(AEB31&gt;=AEB$8,AEB$5,IF(AEB31&lt;AEC31,0,AEB$5*(AEB31-AEC31)/(AEB$8-AEC31))),IF(AEB31&lt;=AEB$8,AEB$5,IF(AEB31&gt;AEC31,0,AEB$5*(AEB31-AEC31)/(AEB$8-AEC31))))))</f>
      </c>
      <c r="AEE31" s="126">
        <f>IF(OR(AEB31="",AEC31=""),0,AEB$5)</f>
      </c>
      <c r="AEF31" s="125">
        <f>IF(AEB$6=0,RANK(AED31,AED$12:AED$42,0),RANK(AED31,AED$12:AED$42,1))</f>
      </c>
      <c r="AEG31"/>
      <c r="AEH31"/>
      <c r="AEI31" s="126">
        <f>IF((COUNTA(AEG$12:AEG$42)+COUNTA(AEH$12:AEH$42)=0),0.6*AEG$5,IF(OR(AEG31="",AEH31=""),0,IF(AEG$6=0,IF(AEG31&gt;=AEG$8,AEG$5,IF(AEG31&lt;AEH31,0,AEG$5*(AEG31-AEH31)/(AEG$8-AEH31))),IF(AEG31&lt;=AEG$8,AEG$5,IF(AEG31&gt;AEH31,0,AEG$5*(AEG31-AEH31)/(AEG$8-AEH31))))))</f>
      </c>
      <c r="AEJ31" s="126">
        <f>IF(OR(AEG31="",AEH31=""),0,AEG$5)</f>
      </c>
      <c r="AEK31" s="125">
        <f>IF(AEG$6=0,RANK(AEI31,AEI$12:AEI$42,0),RANK(AEI31,AEI$12:AEI$42,1))</f>
      </c>
      <c r="AEL31"/>
      <c r="AEM31"/>
      <c r="AEN31" s="126">
        <f>IF((COUNTA(AEL$12:AEL$42)+COUNTA(AEM$12:AEM$42)=0),0.6*AEL$5,IF(OR(AEL31="",AEM31=""),0,IF(AEL$6=0,IF(AEL31&gt;=AEL$8,AEL$5,IF(AEL31&lt;AEM31,0,AEL$5*(AEL31-AEM31)/(AEL$8-AEM31))),IF(AEL31&lt;=AEL$8,AEL$5,IF(AEL31&gt;AEM31,0,AEL$5*(AEL31-AEM31)/(AEL$8-AEM31))))))</f>
      </c>
      <c r="AEO31" s="126">
        <f>IF(OR(AEL31="",AEM31=""),0,AEL$5)</f>
      </c>
      <c r="AEP31" s="125">
        <f>IF(AEL$6=0,RANK(AEN31,AEN$12:AEN$42,0),RANK(AEN31,AEN$12:AEN$42,1))</f>
      </c>
      <c r="AEQ31"/>
      <c r="AER31"/>
      <c r="AES31" s="126">
        <f>IF((COUNTA(AEQ$12:AEQ$42)+COUNTA(AER$12:AER$42)=0),0.6*AEQ$5,IF(OR(AEQ31="",AER31=""),0,IF(AEQ$6=0,IF(AEQ31&gt;=AEQ$8,AEQ$5,IF(AEQ31&lt;AER31,0,AEQ$5*(AEQ31-AER31)/(AEQ$8-AER31))),IF(AEQ31&lt;=AEQ$8,AEQ$5,IF(AEQ31&gt;AER31,0,AEQ$5*(AEQ31-AER31)/(AEQ$8-AER31))))))</f>
      </c>
      <c r="AET31" s="126">
        <f>IF(OR(AEQ31="",AER31=""),0,AEQ$5)</f>
      </c>
      <c r="AEU31" s="125">
        <f>IF(AEQ$6=0,RANK(AES31,AES$12:AES$42,0),RANK(AES31,AES$12:AES$42,1))</f>
      </c>
      <c r="AEV31"/>
      <c r="AEW31"/>
      <c r="AEX31" s="126">
        <f>IF((COUNTA(AEV$12:AEV$42)+COUNTA(AEW$12:AEW$42)=0),0.6*AEV$5,IF(OR(AEV31="",AEW31=""),0,IF(AEV$6=0,IF(AEV31&gt;=AEV$8,AEV$5,IF(AEV31&lt;AEW31,0,AEV$5*(AEV31-AEW31)/(AEV$8-AEW31))),IF(AEV31&lt;=AEV$8,AEV$5,IF(AEV31&gt;AEW31,0,AEV$5*(AEV31-AEW31)/(AEV$8-AEW31))))))</f>
      </c>
      <c r="AEY31" s="126">
        <f>IF(OR(AEV31="",AEW31=""),0,AEV$5)</f>
      </c>
      <c r="AEZ31" s="125">
        <f>IF(AEV$6=0,RANK(AEX31,AEX$12:AEX$42,0),RANK(AEX31,AEX$12:AEX$42,1))</f>
      </c>
      <c r="AFA31"/>
      <c r="AFB31"/>
      <c r="AFC31" s="126">
        <f>IF((COUNTA(AFA$12:AFA$42)+COUNTA(AFB$12:AFB$42)=0),0.6*AFA$5,IF(OR(AFA31="",AFB31=""),0,IF(AFA$6=0,IF(AFA31&gt;=AFA$8,AFA$5,IF(AFA31&lt;AFB31,0,AFA$5*(AFA31-AFB31)/(AFA$8-AFB31))),IF(AFA31&lt;=AFA$8,AFA$5,IF(AFA31&gt;AFB31,0,AFA$5*(AFA31-AFB31)/(AFA$8-AFB31))))))</f>
      </c>
      <c r="AFD31" s="126">
        <f>IF(OR(AFA31="",AFB31=""),0,AFA$5)</f>
      </c>
      <c r="AFE31" s="125">
        <f>IF(AFA$6=0,RANK(AFC31,AFC$12:AFC$42,0),RANK(AFC31,AFC$12:AFC$42,1))</f>
      </c>
      <c r="AFF31"/>
      <c r="AFG31"/>
      <c r="AFH31" s="126">
        <f>IF((COUNTA(AFF$12:AFF$42)+COUNTA(AFG$12:AFG$42)=0),0.6*AFF$5,IF(OR(AFF31="",AFG31=""),0,IF(AFF$6=0,IF(AFF31&gt;=AFF$8,AFF$5,IF(AFF31&lt;AFG31,0,AFF$5*(AFF31-AFG31)/(AFF$8-AFG31))),IF(AFF31&lt;=AFF$8,AFF$5,IF(AFF31&gt;AFG31,0,AFF$5*(AFF31-AFG31)/(AFF$8-AFG31))))))</f>
      </c>
      <c r="AFI31" s="126">
        <f>IF(OR(AFF31="",AFG31=""),0,AFF$5)</f>
      </c>
      <c r="AFJ31" s="125">
        <f>IF(AFF$6=0,RANK(AFH31,AFH$12:AFH$42,0),RANK(AFH31,AFH$12:AFH$42,1))</f>
      </c>
      <c r="AFK31"/>
      <c r="AFL31"/>
      <c r="AFM31" s="126">
        <f>IF((COUNTA(AFK$12:AFK$42)+COUNTA(AFL$12:AFL$42)=0),0.6*AFK$5,IF(OR(AFK31="",AFL31=""),0,IF(AFK$6=0,IF(AFK31&gt;=AFK$8,AFK$5,IF(AFK31&lt;AFL31,0,AFK$5*(AFK31-AFL31)/(AFK$8-AFL31))),IF(AFK31&lt;=AFK$8,AFK$5,IF(AFK31&gt;AFL31,0,AFK$5*(AFK31-AFL31)/(AFK$8-AFL31))))))</f>
      </c>
      <c r="AFN31" s="126">
        <f>IF(OR(AFK31="",AFL31=""),0,AFK$5)</f>
      </c>
      <c r="AFO31" s="125">
        <f>IF(AFK$6=0,RANK(AFM31,AFM$12:AFM$42,0),RANK(AFM31,AFM$12:AFM$42,1))</f>
      </c>
      <c r="AFP31"/>
      <c r="AFQ31"/>
      <c r="AFR31" s="126">
        <f>IF((COUNTA(AFP$12:AFP$42)+COUNTA(AFQ$12:AFQ$42)=0),0.6*AFP$5,IF(OR(AFP31="",AFQ31=""),0,IF(AFP$6=0,IF(AFP31&gt;=AFP$8,AFP$5,IF(AFP31&lt;AFQ31,0,AFP$5*(AFP31-AFQ31)/(AFP$8-AFQ31))),IF(AFP31&lt;=AFP$8,AFP$5,IF(AFP31&gt;AFQ31,0,AFP$5*(AFP31-AFQ31)/(AFP$8-AFQ31))))))</f>
      </c>
      <c r="AFS31" s="126">
        <f>IF(OR(AFP31="",AFQ31=""),0,AFP$5)</f>
      </c>
      <c r="AFT31" s="125">
        <f>IF(AFP$6=0,RANK(AFR31,AFR$12:AFR$42,0),RANK(AFR31,AFR$12:AFR$42,1))</f>
      </c>
      <c r="AFU31"/>
      <c r="AFV31"/>
      <c r="AFW31" s="126">
        <f>IF((COUNTA(AFU$12:AFU$42)+COUNTA(AFV$12:AFV$42)=0),0.6*AFU$5,IF(OR(AFU31="",AFV31=""),0,IF(AFU$6=0,IF(AFU31&gt;=AFU$8,AFU$5,IF(AFU31&lt;AFV31,0,AFU$5*(AFU31-AFV31)/(AFU$8-AFV31))),IF(AFU31&lt;=AFU$8,AFU$5,IF(AFU31&gt;AFV31,0,AFU$5*(AFU31-AFV31)/(AFU$8-AFV31))))))</f>
      </c>
      <c r="AFX31" s="126">
        <f>IF(OR(AFU31="",AFV31=""),0,AFU$5)</f>
      </c>
      <c r="AFY31" s="125">
        <f>IF(AFU$6=0,RANK(AFW31,AFW$12:AFW$42,0),RANK(AFW31,AFW$12:AFW$42,1))</f>
      </c>
      <c r="AFZ31"/>
      <c r="AGA31"/>
      <c r="AGB31" s="126">
        <f>IF((COUNTA(AFZ$12:AFZ$42)+COUNTA(AGA$12:AGA$42)=0),0.6*AFZ$5,IF(OR(AFZ31="",AGA31=""),0,IF(AFZ$6=0,IF(AFZ31&gt;=AFZ$8,AFZ$5,IF(AFZ31&lt;AGA31,0,AFZ$5*(AFZ31-AGA31)/(AFZ$8-AGA31))),IF(AFZ31&lt;=AFZ$8,AFZ$5,IF(AFZ31&gt;AGA31,0,AFZ$5*(AFZ31-AGA31)/(AFZ$8-AGA31))))))</f>
      </c>
      <c r="AGC31" s="126">
        <f>IF(OR(AFZ31="",AGA31=""),0,AFZ$5)</f>
      </c>
      <c r="AGD31" s="125">
        <f>IF(AFZ$6=0,RANK(AGB31,AGB$12:AGB$42,0),RANK(AGB31,AGB$12:AGB$42,1))</f>
      </c>
      <c r="AGE31"/>
      <c r="AGF31"/>
      <c r="AGG31" s="126">
        <f>IF((COUNTA(AGE$12:AGE$42)+COUNTA(AGF$12:AGF$42)=0),0.6*AGE$5,IF(OR(AGE31="",AGF31=""),0,IF(AGE$6=0,IF(AGE31&gt;=AGE$8,AGE$5,IF(AGE31&lt;AGF31,0,AGE$5*(AGE31-AGF31)/(AGE$8-AGF31))),IF(AGE31&lt;=AGE$8,AGE$5,IF(AGE31&gt;AGF31,0,AGE$5*(AGE31-AGF31)/(AGE$8-AGF31))))))</f>
      </c>
      <c r="AGH31" s="126">
        <f>IF(OR(AGE31="",AGF31=""),0,AGE$5)</f>
      </c>
      <c r="AGI31" s="125">
        <f>IF(AGE$6=0,RANK(AGG31,AGG$12:AGG$42,0),RANK(AGG31,AGG$12:AGG$42,1))</f>
      </c>
      <c r="AGJ31"/>
      <c r="AGK31"/>
      <c r="AGL31" s="126">
        <f>IF((COUNTA(AGJ$12:AGJ$42)+COUNTA(AGK$12:AGK$42)=0),0.6*AGJ$5,IF(OR(AGJ31="",AGK31=""),0,IF(AGJ$6=0,IF(AGJ31&gt;=AGJ$8,AGJ$5,IF(AGJ31&lt;AGK31,0,AGJ$5*(AGJ31-AGK31)/(AGJ$8-AGK31))),IF(AGJ31&lt;=AGJ$8,AGJ$5,IF(AGJ31&gt;AGK31,0,AGJ$5*(AGJ31-AGK31)/(AGJ$8-AGK31))))))</f>
      </c>
      <c r="AGM31" s="126">
        <f>IF(OR(AGJ31="",AGK31=""),0,AGJ$5)</f>
      </c>
      <c r="AGN31" s="125">
        <f>IF(AGJ$6=0,RANK(AGL31,AGL$12:AGL$42,0),RANK(AGL31,AGL$12:AGL$42,1))</f>
      </c>
      <c r="AGO31"/>
      <c r="AGP31"/>
      <c r="AGQ31" s="126">
        <f>IF((COUNTA(AGO$12:AGO$42)+COUNTA(AGP$12:AGP$42)=0),0.6*AGO$5,IF(OR(AGO31="",AGP31=""),0,IF(AGO$6=0,IF(AGO31&gt;=AGO$8,AGO$5,IF(AGO31&lt;AGP31,0,AGO$5*(AGO31-AGP31)/(AGO$8-AGP31))),IF(AGO31&lt;=AGO$8,AGO$5,IF(AGO31&gt;AGP31,0,AGO$5*(AGO31-AGP31)/(AGO$8-AGP31))))))</f>
      </c>
      <c r="AGR31" s="126">
        <f>IF(OR(AGO31="",AGP31=""),0,AGO$5)</f>
      </c>
      <c r="AGS31" s="125">
        <f>IF(AGO$6=0,RANK(AGQ31,AGQ$12:AGQ$42,0),RANK(AGQ31,AGQ$12:AGQ$42,1))</f>
      </c>
      <c r="AGT31"/>
      <c r="AGU31"/>
      <c r="AGV31" s="126">
        <f>IF((COUNTA(AGT$12:AGT$42)+COUNTA(AGU$12:AGU$42)=0),0.6*AGT$5,IF(OR(AGT31="",AGU31=""),0,IF(AGT$6=0,IF(AGT31&gt;=AGT$8,AGT$5,IF(AGT31&lt;AGU31,0,AGT$5*(AGT31-AGU31)/(AGT$8-AGU31))),IF(AGT31&lt;=AGT$8,AGT$5,IF(AGT31&gt;AGU31,0,AGT$5*(AGT31-AGU31)/(AGT$8-AGU31))))))</f>
      </c>
      <c r="AGW31" s="126">
        <f>IF(OR(AGT31="",AGU31=""),0,AGT$5)</f>
      </c>
      <c r="AGX31" s="125">
        <f>IF(AGT$6=0,RANK(AGV31,AGV$12:AGV$42,0),RANK(AGV31,AGV$12:AGV$42,1))</f>
      </c>
      <c r="AGY31"/>
      <c r="AGZ31"/>
      <c r="AHA31" s="126">
        <f>IF((COUNTA(AGY$12:AGY$42)+COUNTA(AGZ$12:AGZ$42)=0),0.6*AGY$5,IF(OR(AGY31="",AGZ31=""),0,IF(AGY$6=0,IF(AGY31&gt;=AGY$8,AGY$5,IF(AGY31&lt;AGZ31,0,AGY$5*(AGY31-AGZ31)/(AGY$8-AGZ31))),IF(AGY31&lt;=AGY$8,AGY$5,IF(AGY31&gt;AGZ31,0,AGY$5*(AGY31-AGZ31)/(AGY$8-AGZ31))))))</f>
      </c>
      <c r="AHB31" s="126">
        <f>IF(OR(AGY31="",AGZ31=""),0,AGY$5)</f>
      </c>
      <c r="AHC31" s="125">
        <f>IF(AGY$6=0,RANK(AHA31,AHA$12:AHA$42,0),RANK(AHA31,AHA$12:AHA$42,1))</f>
      </c>
      <c r="AHD31"/>
      <c r="AHE31"/>
      <c r="AHF31" s="126">
        <f>IF((COUNTA(AHD$12:AHD$42)+COUNTA(AHE$12:AHE$42)=0),0.6*AHD$5,IF(OR(AHD31="",AHE31=""),0,IF(AHD$6=0,IF(AHD31&gt;=AHD$8,AHD$5,IF(AHD31&lt;AHE31,0,AHD$5*(AHD31-AHE31)/(AHD$8-AHE31))),IF(AHD31&lt;=AHD$8,AHD$5,IF(AHD31&gt;AHE31,0,AHD$5*(AHD31-AHE31)/(AHD$8-AHE31))))))</f>
      </c>
      <c r="AHG31" s="126">
        <f>IF(OR(AHD31="",AHE31=""),0,AHD$5)</f>
      </c>
      <c r="AHH31" s="125">
        <f>IF(AHD$6=0,RANK(AHF31,AHF$12:AHF$42,0),RANK(AHF31,AHF$12:AHF$42,1))</f>
      </c>
      <c r="AHI31"/>
      <c r="AHJ31"/>
      <c r="AHK31" s="126">
        <f>IF((COUNTA(AHI$12:AHI$42)+COUNTA(AHJ$12:AHJ$42)=0),0.6*AHI$5,IF(OR(AHI31="",AHJ31=""),0,IF(AHI$6=0,IF(AHI31&gt;=AHI$8,AHI$5,IF(AHI31&lt;AHJ31,0,AHI$5*(AHI31-AHJ31)/(AHI$8-AHJ31))),IF(AHI31&lt;=AHI$8,AHI$5,IF(AHI31&gt;AHJ31,0,AHI$5*(AHI31-AHJ31)/(AHI$8-AHJ31))))))</f>
      </c>
      <c r="AHL31" s="126">
        <f>IF(OR(AHI31="",AHJ31=""),0,AHI$5)</f>
      </c>
      <c r="AHM31" s="125">
        <f>IF(AHI$6=0,RANK(AHK31,AHK$12:AHK$42,0),RANK(AHK31,AHK$12:AHK$42,1))</f>
      </c>
      <c r="AHN31"/>
      <c r="AHO31"/>
      <c r="AHP31" s="126">
        <f>IF((COUNTA(AHN$12:AHN$42)+COUNTA(AHO$12:AHO$42)=0),0.6*AHN$5,IF(OR(AHN31="",AHO31=""),0,IF(AHN$6=0,IF(AHN31&gt;=AHN$8,AHN$5,IF(AHN31&lt;AHO31,0,AHN$5*(AHN31-AHO31)/(AHN$8-AHO31))),IF(AHN31&lt;=AHN$8,AHN$5,IF(AHN31&gt;AHO31,0,AHN$5*(AHN31-AHO31)/(AHN$8-AHO31))))))</f>
      </c>
      <c r="AHQ31" s="126">
        <f>IF(OR(AHN31="",AHO31=""),0,AHN$5)</f>
      </c>
      <c r="AHR31" s="125">
        <f>IF(AHN$6=0,RANK(AHP31,AHP$12:AHP$42,0),RANK(AHP31,AHP$12:AHP$42,1))</f>
      </c>
      <c r="AHS31" s="126">
        <v>99.5</v>
      </c>
      <c r="AHT31" s="126">
        <v>82.11</v>
      </c>
      <c r="AHU31" s="126">
        <f>IF((COUNTA(AHS$12:AHS$42)+COUNTA(AHT$12:AHT$42)=0),0.6*AHS$5,IF(OR(AHS31="",AHT31=""),0,IF(AHS$6=0,IF(AHS31&gt;=AHS$8,AHS$5,IF(AHS31&lt;AHT31,0,AHS$5*(AHS31-AHT31)/(AHS$8-AHT31))),IF(AHS31&lt;=AHS$8,AHS$5,IF(AHS31&gt;AHT31,0,AHS$5*(AHS31-AHT31)/(AHS$8-AHT31))))))</f>
      </c>
      <c r="AHV31" s="126">
        <f>IF(OR(AHS31="",AHT31=""),0,AHS$5)</f>
      </c>
      <c r="AHW31" s="125">
        <f>IF(AHS$6=0,RANK(AHU31,AHU$12:AHU$42,0),RANK(AHU31,AHU$12:AHU$42,1))</f>
      </c>
      <c r="AHX31" s="126">
        <v>99.5</v>
      </c>
      <c r="AHY31" s="126">
        <v>91.16</v>
      </c>
      <c r="AHZ31" s="126">
        <f>IF((COUNTA(AHX$12:AHX$42)+COUNTA(AHY$12:AHY$42)=0),0.6*AHX$5,IF(OR(AHX31="",AHY31=""),0,IF(AHX$6=0,IF(AHX31&gt;=AHX$8,AHX$5,IF(AHX31&lt;AHY31,0,AHX$5*(AHX31-AHY31)/(AHX$8-AHY31))),IF(AHX31&lt;=AHX$8,AHX$5,IF(AHX31&gt;AHY31,0,AHX$5*(AHX31-AHY31)/(AHX$8-AHY31))))))</f>
      </c>
      <c r="AIA31" s="126">
        <f>IF(OR(AHX31="",AHY31=""),0,AHX$5)</f>
      </c>
      <c r="AIB31" s="125">
        <f>IF(AHX$6=0,RANK(AHZ31,AHZ$12:AHZ$42,0),RANK(AHZ31,AHZ$12:AHZ$42,1))</f>
      </c>
      <c r="AIC31" s="126">
        <v>100</v>
      </c>
      <c r="AID31" s="126">
        <v>92.5128571428571</v>
      </c>
      <c r="AIE31" s="126">
        <f>IF((COUNTA(AIC$12:AIC$42)+COUNTA(AID$12:AID$42)=0),0.6*AIC$5,IF(OR(AIC31="",AID31=""),0,IF(AIC$6=0,IF(AIC31&gt;=AIC$8,AIC$5,IF(AIC31&lt;AID31,0,AIC$5*(AIC31-AID31)/(AIC$8-AID31))),IF(AIC31&lt;=AIC$8,AIC$5,IF(AIC31&gt;AID31,0,AIC$5*(AIC31-AID31)/(AIC$8-AID31))))))</f>
      </c>
      <c r="AIF31" s="126">
        <f>IF(OR(AIC31="",AID31=""),0,AIC$5)</f>
      </c>
      <c r="AIG31" s="125">
        <f>IF(AIC$6=0,RANK(AIE31,AIE$12:AIE$42,0),RANK(AIE31,AIE$12:AIE$42,1))</f>
      </c>
      <c r="AIH31" s="126">
        <v>100</v>
      </c>
      <c r="AII31" s="126">
        <v>90.5128571428571</v>
      </c>
      <c r="AIJ31" s="126">
        <f>IF((COUNTA(AIH$12:AIH$42)+COUNTA(AII$12:AII$42)=0),0.6*AIH$5,IF(OR(AIH31="",AII31=""),0,IF(AIH$6=0,IF(AIH31&gt;=AIH$8,AIH$5,IF(AIH31&lt;AII31,0,AIH$5*(AIH31-AII31)/(AIH$8-AII31))),IF(AIH31&lt;=AIH$8,AIH$5,IF(AIH31&gt;AII31,0,AIH$5*(AIH31-AII31)/(AIH$8-AII31))))))</f>
      </c>
      <c r="AIK31" s="126">
        <f>IF(OR(AIH31="",AII31=""),0,AIH$5)</f>
      </c>
      <c r="AIL31" s="125">
        <f>IF(AIH$6=0,RANK(AIJ31,AIJ$12:AIJ$42,0),RANK(AIJ31,AIJ$12:AIJ$42,1))</f>
      </c>
      <c r="AIM31" s="126">
        <v>2.38</v>
      </c>
      <c r="AIN31" s="126">
        <v>4.68</v>
      </c>
      <c r="AIO31" s="126">
        <f>IF((COUNTA(AIM$12:AIM$42)+COUNTA(AIN$12:AIN$42)=0),0.6*AIM$5,IF(OR(AIM31="",AIN31=""),0,IF(AIM$6=0,IF(AIM31&gt;=AIM$8,AIM$5,IF(AIM31&lt;AIN31,0,AIM$5*(AIM31-AIN31)/(AIM$8-AIN31))),IF(AIM31&lt;=AIM$8,AIM$5,IF(AIM31&gt;AIN31,0,AIM$5*(AIM31-AIN31)/(AIM$8-AIN31))))))</f>
      </c>
      <c r="AIP31" s="126">
        <f>IF(OR(AIM31="",AIN31=""),0,AIM$5)</f>
      </c>
      <c r="AIQ31" s="125">
        <f>IF(AIM$6=0,RANK(AIO31,AIO$12:AIO$42,0),RANK(AIO31,AIO$12:AIO$42,1))</f>
      </c>
      <c r="AIR31" s="126">
        <v>2.38</v>
      </c>
      <c r="AIS31" s="126">
        <v>4.19</v>
      </c>
      <c r="AIT31" s="126">
        <f>IF((COUNTA(AIR$12:AIR$42)+COUNTA(AIS$12:AIS$42)=0),0.6*AIR$5,IF(OR(AIR31="",AIS31=""),0,IF(AIR$6=0,IF(AIR31&gt;=AIR$8,AIR$5,IF(AIR31&lt;AIS31,0,AIR$5*(AIR31-AIS31)/(AIR$8-AIS31))),IF(AIR31&lt;=AIR$8,AIR$5,IF(AIR31&gt;AIS31,0,AIR$5*(AIR31-AIS31)/(AIR$8-AIS31))))))</f>
      </c>
      <c r="AIU31" s="126">
        <f>IF(OR(AIR31="",AIS31=""),0,AIR$5)</f>
      </c>
      <c r="AIV31" s="125">
        <f>IF(AIR$6=0,RANK(AIT31,AIT$12:AIT$42,0),RANK(AIT31,AIT$12:AIT$42,1))</f>
      </c>
      <c r="AIW31" s="126">
        <v>97.78</v>
      </c>
      <c r="AIX31"/>
      <c r="AIY31" s="126">
        <f>IF((COUNTA(AIW$12:AIW$42)+COUNTA(AIX$12:AIX$42)=0),0.6*AIW$5,IF(OR(AIW31="",AIX31=""),0,IF(AIW$6=0,IF(AIW31&gt;=AIW$8,AIW$5,IF(AIW31&lt;AIX31,0,AIW$5*(AIW31-AIX31)/(AIW$8-AIX31))),IF(AIW31&lt;=AIW$8,AIW$5,IF(AIW31&gt;AIX31,0,AIW$5*(AIW31-AIX31)/(AIW$8-AIX31))))))</f>
      </c>
      <c r="AIZ31" s="126">
        <f>IF(OR(AIW31="",AIX31=""),0,AIW$5)</f>
      </c>
      <c r="AJA31" s="125">
        <f>IF(AIW$6=0,RANK(AIY31,AIY$12:AIY$42,0),RANK(AIY31,AIY$12:AIY$42,1))</f>
      </c>
      <c r="AJB31" s="126">
        <v>97.78</v>
      </c>
      <c r="AJC31"/>
      <c r="AJD31" s="126">
        <f>IF((COUNTA(AJB$12:AJB$42)+COUNTA(AJC$12:AJC$42)=0),0.6*AJB$5,IF(OR(AJB31="",AJC31=""),0,IF(AJB$6=0,IF(AJB31&gt;=AJB$8,AJB$5,IF(AJB31&lt;AJC31,0,AJB$5*(AJB31-AJC31)/(AJB$8-AJC31))),IF(AJB31&lt;=AJB$8,AJB$5,IF(AJB31&gt;AJC31,0,AJB$5*(AJB31-AJC31)/(AJB$8-AJC31))))))</f>
      </c>
      <c r="AJE31" s="126">
        <f>IF(OR(AJB31="",AJC31=""),0,AJB$5)</f>
      </c>
      <c r="AJF31" s="125">
        <f>IF(AJB$6=0,RANK(AJD31,AJD$12:AJD$42,0),RANK(AJD31,AJD$12:AJD$42,1))</f>
      </c>
      <c r="AJG31" s="126">
        <v>100</v>
      </c>
      <c r="AJH31" s="126">
        <v>100</v>
      </c>
      <c r="AJI31" s="126">
        <f>IF((COUNTA(AJG$12:AJG$42)+COUNTA(AJH$12:AJH$42)=0),0.6*AJG$5,IF(OR(AJG31="",AJH31=""),0,IF(AJG$6=0,IF(AJG31&gt;=AJG$8,AJG$5,IF(AJG31&lt;AJH31,0,AJG$5*(AJG31-AJH31)/(AJG$8-AJH31))),IF(AJG31&lt;=AJG$8,AJG$5,IF(AJG31&gt;AJH31,0,AJG$5*(AJG31-AJH31)/(AJG$8-AJH31))))))</f>
      </c>
      <c r="AJJ31" s="126">
        <f>IF(OR(AJG31="",AJH31=""),0,AJG$5)</f>
      </c>
      <c r="AJK31" s="125">
        <f>IF(AJG$6=0,RANK(AJI31,AJI$12:AJI$42,0),RANK(AJI31,AJI$12:AJI$42,1))</f>
      </c>
      <c r="AJL31" s="126">
        <v>100</v>
      </c>
      <c r="AJM31" s="126">
        <v>100</v>
      </c>
      <c r="AJN31" s="126">
        <f>IF((COUNTA(AJL$12:AJL$42)+COUNTA(AJM$12:AJM$42)=0),0.6*AJL$5,IF(OR(AJL31="",AJM31=""),0,IF(AJL$6=0,IF(AJL31&gt;=AJL$8,AJL$5,IF(AJL31&lt;AJM31,0,AJL$5*(AJL31-AJM31)/(AJL$8-AJM31))),IF(AJL31&lt;=AJL$8,AJL$5,IF(AJL31&gt;AJM31,0,AJL$5*(AJL31-AJM31)/(AJL$8-AJM31))))))</f>
      </c>
      <c r="AJO31" s="126">
        <f>IF(OR(AJL31="",AJM31=""),0,AJL$5)</f>
      </c>
      <c r="AJP31" s="125">
        <f>IF(AJL$6=0,RANK(AJN31,AJN$12:AJN$42,0),RANK(AJN31,AJN$12:AJN$42,1))</f>
      </c>
      <c r="AJQ31" s="126">
        <v>0.48</v>
      </c>
      <c r="AJR31" s="126">
        <v>0.79</v>
      </c>
      <c r="AJS31" s="126">
        <f>IF((COUNTA(AJQ$12:AJQ$42)+COUNTA(AJR$12:AJR$42)=0),0.6*AJQ$5,IF(OR(AJQ31="",AJR31=""),0,IF(AJQ$6=0,IF(AJQ31&gt;=AJQ$8,AJQ$5,IF(AJQ31&lt;AJR31,0,AJQ$5*(AJQ31-AJR31)/(AJQ$8-AJR31))),IF(AJQ31&lt;=AJQ$8,AJQ$5,IF(AJQ31&gt;AJR31,0,AJQ$5*(AJQ31-AJR31)/(AJQ$8-AJR31))))))</f>
      </c>
      <c r="AJT31" s="126">
        <f>IF(OR(AJQ31="",AJR31=""),0,AJQ$5)</f>
      </c>
      <c r="AJU31" s="125">
        <f>IF(AJQ$6=0,RANK(AJS31,AJS$12:AJS$42,0),RANK(AJS31,AJS$12:AJS$42,1))</f>
      </c>
      <c r="AJV31" s="126">
        <v>0.48</v>
      </c>
      <c r="AJW31" s="126">
        <v>0.58</v>
      </c>
      <c r="AJX31" s="126">
        <f>IF((COUNTA(AJV$12:AJV$42)+COUNTA(AJW$12:AJW$42)=0),0.6*AJV$5,IF(OR(AJV31="",AJW31=""),0,IF(AJV$6=0,IF(AJV31&gt;=AJV$8,AJV$5,IF(AJV31&lt;AJW31,0,AJV$5*(AJV31-AJW31)/(AJV$8-AJW31))),IF(AJV31&lt;=AJV$8,AJV$5,IF(AJV31&gt;AJW31,0,AJV$5*(AJV31-AJW31)/(AJV$8-AJW31))))))</f>
      </c>
      <c r="AJY31" s="126">
        <f>IF(OR(AJV31="",AJW31=""),0,AJV$5)</f>
      </c>
      <c r="AJZ31" s="125">
        <f>IF(AJV$6=0,RANK(AJX31,AJX$12:AJX$42,0),RANK(AJX31,AJX$12:AJX$42,1))</f>
      </c>
      <c r="AKA31" s="126">
        <v>100</v>
      </c>
      <c r="AKB31" s="126">
        <v>100</v>
      </c>
      <c r="AKC31" s="126">
        <f>IF((COUNTA(AKA$12:AKA$42)+COUNTA(AKB$12:AKB$42)=0),0.6*AKA$5,IF(OR(AKA31="",AKB31=""),0,IF(AKA$6=0,IF(AKA31&gt;=AKA$8,AKA$5,IF(AKA31&lt;AKB31,0,AKA$5*(AKA31-AKB31)/(AKA$8-AKB31))),IF(AKA31&lt;=AKA$8,AKA$5,IF(AKA31&gt;AKB31,0,AKA$5*(AKA31-AKB31)/(AKA$8-AKB31))))))</f>
      </c>
      <c r="AKD31" s="126">
        <f>IF(OR(AKA31="",AKB31=""),0,AKA$5)</f>
      </c>
      <c r="AKE31" s="125">
        <f>IF(AKA$6=0,RANK(AKC31,AKC$12:AKC$42,0),RANK(AKC31,AKC$12:AKC$42,1))</f>
      </c>
      <c r="AKF31" s="126">
        <v>100</v>
      </c>
      <c r="AKG31" s="126">
        <v>100</v>
      </c>
      <c r="AKH31" s="126">
        <f>IF((COUNTA(AKF$12:AKF$42)+COUNTA(AKG$12:AKG$42)=0),0.6*AKF$5,IF(OR(AKF31="",AKG31=""),0,IF(AKF$6=0,IF(AKF31&gt;=AKF$8,AKF$5,IF(AKF31&lt;AKG31,0,AKF$5*(AKF31-AKG31)/(AKF$8-AKG31))),IF(AKF31&lt;=AKF$8,AKF$5,IF(AKF31&gt;AKG31,0,AKF$5*(AKF31-AKG31)/(AKF$8-AKG31))))))</f>
      </c>
      <c r="AKI31" s="126">
        <f>IF(OR(AKF31="",AKG31=""),0,AKF$5)</f>
      </c>
      <c r="AKJ31" s="125">
        <f>IF(AKF$6=0,RANK(AKH31,AKH$12:AKH$42,0),RANK(AKH31,AKH$12:AKH$42,1))</f>
      </c>
      <c r="AKK31" s="126">
        <v>0.72</v>
      </c>
      <c r="AKL31" s="126">
        <v>9.6</v>
      </c>
      <c r="AKM31" s="126">
        <f>IF((COUNTA(AKK$12:AKK$42)+COUNTA(AKL$12:AKL$42)=0),0.6*AKK$5,IF(OR(AKK31="",AKL31=""),0,IF(AKK$6=0,IF(AKK31&gt;=AKK$8,AKK$5,IF(AKK31&lt;AKL31,0,AKK$5*(AKK31-AKL31)/(AKK$8-AKL31))),IF(AKK31&lt;=AKK$8,AKK$5,IF(AKK31&gt;AKL31,0,AKK$5*(AKK31-AKL31)/(AKK$8-AKL31))))))</f>
      </c>
      <c r="AKN31" s="126">
        <f>IF(OR(AKK31="",AKL31=""),0,AKK$5)</f>
      </c>
      <c r="AKO31" s="125">
        <f>IF(AKK$6=0,RANK(AKM31,AKM$12:AKM$42,0),RANK(AKM31,AKM$12:AKM$42,1))</f>
      </c>
      <c r="AKP31" s="126">
        <v>0.72</v>
      </c>
      <c r="AKQ31" s="126">
        <v>3.7</v>
      </c>
      <c r="AKR31" s="126">
        <f>IF((COUNTA(AKP$12:AKP$42)+COUNTA(AKQ$12:AKQ$42)=0),0.6*AKP$5,IF(OR(AKP31="",AKQ31=""),0,IF(AKP$6=0,IF(AKP31&gt;=AKP$8,AKP$5,IF(AKP31&lt;AKQ31,0,AKP$5*(AKP31-AKQ31)/(AKP$8-AKQ31))),IF(AKP31&lt;=AKP$8,AKP$5,IF(AKP31&gt;AKQ31,0,AKP$5*(AKP31-AKQ31)/(AKP$8-AKQ31))))))</f>
      </c>
      <c r="AKS31" s="126">
        <f>IF(OR(AKP31="",AKQ31=""),0,AKP$5)</f>
      </c>
      <c r="AKT31" s="125">
        <f>IF(AKP$6=0,RANK(AKR31,AKR$12:AKR$42,0),RANK(AKR31,AKR$12:AKR$42,1))</f>
      </c>
      <c r="AKU31" s="126">
        <v>0</v>
      </c>
      <c r="AKV31" s="126">
        <v>0.02</v>
      </c>
      <c r="AKW31" s="126">
        <f>IF((COUNTA(AKU$12:AKU$42)+COUNTA(AKV$12:AKV$42)=0),0.6*AKU$5,IF(OR(AKU31="",AKV31=""),0,IF(AKU$6=0,IF(AKU31&gt;=AKU$8,AKU$5,IF(AKU31&lt;AKV31,0,AKU$5*(AKU31-AKV31)/(AKU$8-AKV31))),IF(AKU31&lt;=AKU$8,AKU$5,IF(AKU31&gt;AKV31,0,AKU$5*(AKU31-AKV31)/(AKU$8-AKV31))))))</f>
      </c>
      <c r="AKX31" s="126">
        <f>IF(OR(AKU31="",AKV31=""),0,AKU$5)</f>
      </c>
      <c r="AKY31" s="125">
        <f>IF(AKU$6=0,RANK(AKW31,AKW$12:AKW$42,0),RANK(AKW31,AKW$12:AKW$42,1))</f>
      </c>
      <c r="AKZ31" s="126">
        <v>0</v>
      </c>
      <c r="ALA31" s="126">
        <v>0</v>
      </c>
      <c r="ALB31" s="126">
        <f>IF((COUNTA(AKZ$12:AKZ$42)+COUNTA(ALA$12:ALA$42)=0),0.6*AKZ$5,IF(OR(AKZ31="",ALA31=""),0,IF(AKZ$6=0,IF(AKZ31&gt;=AKZ$8,AKZ$5,IF(AKZ31&lt;ALA31,0,AKZ$5*(AKZ31-ALA31)/(AKZ$8-ALA31))),IF(AKZ31&lt;=AKZ$8,AKZ$5,IF(AKZ31&gt;ALA31,0,AKZ$5*(AKZ31-ALA31)/(AKZ$8-ALA31))))))</f>
      </c>
      <c r="ALC31" s="126">
        <f>IF(OR(AKZ31="",ALA31=""),0,AKZ$5)</f>
      </c>
      <c r="ALD31" s="125">
        <f>IF(AKZ$6=0,RANK(ALB31,ALB$12:ALB$42,0),RANK(ALB31,ALB$12:ALB$42,1))</f>
      </c>
      <c r="ALE31" s="126">
        <v>32.75</v>
      </c>
      <c r="ALF31" s="126">
        <v>21.7</v>
      </c>
      <c r="ALG31" s="126">
        <f>IF((COUNTA(ALE$12:ALE$42)+COUNTA(ALF$12:ALF$42)=0),0.6*ALE$5,IF(OR(ALE31="",ALF31=""),0,IF(ALE$6=0,IF(ALE31&gt;=ALE$8,ALE$5,IF(ALE31&lt;ALF31,0,ALE$5*(ALE31-ALF31)/(ALE$8-ALF31))),IF(ALE31&lt;=ALE$8,ALE$5,IF(ALE31&gt;ALF31,0,ALE$5*(ALE31-ALF31)/(ALE$8-ALF31))))))</f>
      </c>
      <c r="ALH31" s="126">
        <f>IF(OR(ALE31="",ALF31=""),0,ALE$5)</f>
      </c>
      <c r="ALI31" s="125">
        <f>IF(ALE$6=0,RANK(ALG31,ALG$12:ALG$42,0),RANK(ALG31,ALG$12:ALG$42,1))</f>
      </c>
      <c r="ALJ31" s="126">
        <v>32.75</v>
      </c>
      <c r="ALK31" s="126">
        <v>28.2</v>
      </c>
      <c r="ALL31" s="126">
        <f>IF((COUNTA(ALJ$12:ALJ$42)+COUNTA(ALK$12:ALK$42)=0),0.6*ALJ$5,IF(OR(ALJ31="",ALK31=""),0,IF(ALJ$6=0,IF(ALJ31&gt;=ALJ$8,ALJ$5,IF(ALJ31&lt;ALK31,0,ALJ$5*(ALJ31-ALK31)/(ALJ$8-ALK31))),IF(ALJ31&lt;=ALJ$8,ALJ$5,IF(ALJ31&gt;ALK31,0,ALJ$5*(ALJ31-ALK31)/(ALJ$8-ALK31))))))</f>
      </c>
      <c r="ALM31" s="126">
        <f>IF(OR(ALJ31="",ALK31=""),0,ALJ$5)</f>
      </c>
      <c r="ALN31" s="125">
        <f>IF(ALJ$6=0,RANK(ALL31,ALL$12:ALL$42,0),RANK(ALL31,ALL$12:ALL$42,1))</f>
      </c>
      <c r="ALO31" s="126">
        <v>4.8</v>
      </c>
      <c r="ALP31" s="126">
        <v>2.69</v>
      </c>
      <c r="ALQ31" s="126">
        <f>IF((COUNTA(ALO$12:ALO$42)+COUNTA(ALP$12:ALP$42)=0),0.6*ALO$5,IF(OR(ALO31="",ALP31=""),0,IF(ALO$6=0,IF(ALO31&gt;=ALO$8,ALO$5,IF(ALO31&lt;ALP31,0,ALO$5*(ALO31-ALP31)/(ALO$8-ALP31))),IF(ALO31&lt;=ALO$8,ALO$5,IF(ALO31&gt;ALP31,0,ALO$5*(ALO31-ALP31)/(ALO$8-ALP31))))))</f>
      </c>
      <c r="ALR31" s="126">
        <f>IF(OR(ALO31="",ALP31=""),0,ALO$5)</f>
      </c>
      <c r="ALS31" s="125">
        <f>IF(ALO$6=0,RANK(ALQ31,ALQ$12:ALQ$42,0),RANK(ALQ31,ALQ$12:ALQ$42,1))</f>
      </c>
      <c r="ALT31" s="126">
        <v>4.8</v>
      </c>
      <c r="ALU31" s="126">
        <v>4.05</v>
      </c>
      <c r="ALV31" s="126">
        <f>IF((COUNTA(ALT$12:ALT$42)+COUNTA(ALU$12:ALU$42)=0),0.6*ALT$5,IF(OR(ALT31="",ALU31=""),0,IF(ALT$6=0,IF(ALT31&gt;=ALT$8,ALT$5,IF(ALT31&lt;ALU31,0,ALT$5*(ALT31-ALU31)/(ALT$8-ALU31))),IF(ALT31&lt;=ALT$8,ALT$5,IF(ALT31&gt;ALU31,0,ALT$5*(ALT31-ALU31)/(ALT$8-ALU31))))))</f>
      </c>
      <c r="ALW31" s="126">
        <f>IF(OR(ALT31="",ALU31=""),0,ALT$5)</f>
      </c>
      <c r="ALX31" s="125">
        <f>IF(ALT$6=0,RANK(ALV31,ALV$12:ALV$42,0),RANK(ALV31,ALV$12:ALV$42,1))</f>
      </c>
      <c r="ALY31" s="126">
        <v>99.56</v>
      </c>
      <c r="ALZ31" s="126">
        <v>83.03</v>
      </c>
      <c r="AMA31" s="126">
        <f>IF((COUNTA(ALY$12:ALY$42)+COUNTA(ALZ$12:ALZ$42)=0),0.6*ALY$5,IF(OR(ALY31="",ALZ31=""),0,IF(ALY$6=0,IF(ALY31&gt;=ALY$8,ALY$5,IF(ALY31&lt;ALZ31,0,ALY$5*(ALY31-ALZ31)/(ALY$8-ALZ31))),IF(ALY31&lt;=ALY$8,ALY$5,IF(ALY31&gt;ALZ31,0,ALY$5*(ALY31-ALZ31)/(ALY$8-ALZ31))))))</f>
      </c>
      <c r="AMB31" s="126">
        <f>IF(OR(ALY31="",ALZ31=""),0,ALY$5)</f>
      </c>
      <c r="AMC31" s="125">
        <f>IF(ALY$6=0,RANK(AMA31,AMA$12:AMA$42,0),RANK(AMA31,AMA$12:AMA$42,1))</f>
      </c>
      <c r="AMD31" s="126">
        <v>99.56</v>
      </c>
      <c r="AME31" s="126">
        <v>92.86</v>
      </c>
      <c r="AMF31" s="126">
        <f>IF((COUNTA(AMD$12:AMD$42)+COUNTA(AME$12:AME$42)=0),0.6*AMD$5,IF(OR(AMD31="",AME31=""),0,IF(AMD$6=0,IF(AMD31&gt;=AMD$8,AMD$5,IF(AMD31&lt;AME31,0,AMD$5*(AMD31-AME31)/(AMD$8-AME31))),IF(AMD31&lt;=AMD$8,AMD$5,IF(AMD31&gt;AME31,0,AMD$5*(AMD31-AME31)/(AMD$8-AME31))))))</f>
      </c>
      <c r="AMG31" s="126">
        <f>IF(OR(AMD31="",AME31=""),0,AMD$5)</f>
      </c>
      <c r="AMH31" s="125">
        <f>IF(AMD$6=0,RANK(AMF31,AMF$12:AMF$42,0),RANK(AMF31,AMF$12:AMF$42,1))</f>
      </c>
      <c r="AMI31" s="126">
        <v>100</v>
      </c>
      <c r="AMJ31" s="126">
        <v>99</v>
      </c>
      <c r="AMK31" s="126">
        <f>IF((COUNTA(AMI$12:AMI$42)+COUNTA(AMJ$12:AMJ$42)=0),0.6*AMI$5,IF(OR(AMI31="",AMJ31=""),0,IF(AMI$6=0,IF(AMI31&gt;=AMI$8,AMI$5,IF(AMI31&lt;AMJ31,0,AMI$5*(AMI31-AMJ31)/(AMI$8-AMJ31))),IF(AMI31&lt;=AMI$8,AMI$5,IF(AMI31&gt;AMJ31,0,AMI$5*(AMI31-AMJ31)/(AMI$8-AMJ31))))))</f>
      </c>
      <c r="AML31" s="126">
        <f>IF(OR(AMI31="",AMJ31=""),0,AMI$5)</f>
      </c>
      <c r="AMM31" s="125">
        <f>IF(AMI$6=0,RANK(AMK31,AMK$12:AMK$42,0),RANK(AMK31,AMK$12:AMK$42,1))</f>
      </c>
      <c r="AMN31" s="126">
        <v>100</v>
      </c>
      <c r="AMO31" s="126">
        <v>98.23</v>
      </c>
      <c r="AMP31" s="126">
        <f>IF((COUNTA(AMN$12:AMN$42)+COUNTA(AMO$12:AMO$42)=0),0.6*AMN$5,IF(OR(AMN31="",AMO31=""),0,IF(AMN$6=0,IF(AMN31&gt;=AMN$8,AMN$5,IF(AMN31&lt;AMO31,0,AMN$5*(AMN31-AMO31)/(AMN$8-AMO31))),IF(AMN31&lt;=AMN$8,AMN$5,IF(AMN31&gt;AMO31,0,AMN$5*(AMN31-AMO31)/(AMN$8-AMO31))))))</f>
      </c>
      <c r="AMQ31" s="126">
        <f>IF(OR(AMN31="",AMO31=""),0,AMN$5)</f>
      </c>
      <c r="AMR31" s="125">
        <f>IF(AMN$6=0,RANK(AMP31,AMP$12:AMP$42,0),RANK(AMP31,AMP$12:AMP$42,1))</f>
      </c>
      <c r="AMS31" s="126">
        <v>2.45</v>
      </c>
      <c r="AMT31" s="126">
        <v>4.56</v>
      </c>
      <c r="AMU31" s="126">
        <f>IF((COUNTA(AMS$12:AMS$42)+COUNTA(AMT$12:AMT$42)=0),0.6*AMS$5,IF(OR(AMS31="",AMT31=""),0,IF(AMS$6=0,IF(AMS31&gt;=AMS$8,AMS$5,IF(AMS31&lt;AMT31,0,AMS$5*(AMS31-AMT31)/(AMS$8-AMT31))),IF(AMS31&lt;=AMS$8,AMS$5,IF(AMS31&gt;AMT31,0,AMS$5*(AMS31-AMT31)/(AMS$8-AMT31))))))</f>
      </c>
      <c r="AMV31" s="126">
        <f>IF(OR(AMS31="",AMT31=""),0,AMS$5)</f>
      </c>
      <c r="AMW31" s="125">
        <f>IF(AMS$6=0,RANK(AMU31,AMU$12:AMU$42,0),RANK(AMU31,AMU$12:AMU$42,1))</f>
      </c>
      <c r="AMX31" s="126">
        <v>2.45</v>
      </c>
      <c r="AMY31" s="126">
        <v>3.92</v>
      </c>
      <c r="AMZ31" s="126">
        <f>IF((COUNTA(AMX$12:AMX$42)+COUNTA(AMY$12:AMY$42)=0),0.6*AMX$5,IF(OR(AMX31="",AMY31=""),0,IF(AMX$6=0,IF(AMX31&gt;=AMX$8,AMX$5,IF(AMX31&lt;AMY31,0,AMX$5*(AMX31-AMY31)/(AMX$8-AMY31))),IF(AMX31&lt;=AMX$8,AMX$5,IF(AMX31&gt;AMY31,0,AMX$5*(AMX31-AMY31)/(AMX$8-AMY31))))))</f>
      </c>
      <c r="ANA31" s="126">
        <f>IF(OR(AMX31="",AMY31=""),0,AMX$5)</f>
      </c>
      <c r="ANB31" s="125">
        <f>IF(AMX$6=0,RANK(AMZ31,AMZ$12:AMZ$42,0),RANK(AMZ31,AMZ$12:AMZ$42,1))</f>
      </c>
      <c r="ANC31" s="126">
        <v>97.49</v>
      </c>
      <c r="AND31"/>
      <c r="ANE31" s="126">
        <f>IF((COUNTA(ANC$12:ANC$42)+COUNTA(AND$12:AND$42)=0),0.6*ANC$5,IF(OR(ANC31="",AND31=""),0,IF(ANC$6=0,IF(ANC31&gt;=ANC$8,ANC$5,IF(ANC31&lt;AND31,0,ANC$5*(ANC31-AND31)/(ANC$8-AND31))),IF(ANC31&lt;=ANC$8,ANC$5,IF(ANC31&gt;AND31,0,ANC$5*(ANC31-AND31)/(ANC$8-AND31))))))</f>
      </c>
      <c r="ANF31" s="126">
        <f>IF(OR(ANC31="",AND31=""),0,ANC$5)</f>
      </c>
      <c r="ANG31" s="125">
        <f>IF(ANC$6=0,RANK(ANE31,ANE$12:ANE$42,0),RANK(ANE31,ANE$12:ANE$42,1))</f>
      </c>
      <c r="ANH31" s="126">
        <v>97.49</v>
      </c>
      <c r="ANI31"/>
      <c r="ANJ31" s="126">
        <f>IF((COUNTA(ANH$12:ANH$42)+COUNTA(ANI$12:ANI$42)=0),0.6*ANH$5,IF(OR(ANH31="",ANI31=""),0,IF(ANH$6=0,IF(ANH31&gt;=ANH$8,ANH$5,IF(ANH31&lt;ANI31,0,ANH$5*(ANH31-ANI31)/(ANH$8-ANI31))),IF(ANH31&lt;=ANH$8,ANH$5,IF(ANH31&gt;ANI31,0,ANH$5*(ANH31-ANI31)/(ANH$8-ANI31))))))</f>
      </c>
      <c r="ANK31" s="126">
        <f>IF(OR(ANH31="",ANI31=""),0,ANH$5)</f>
      </c>
      <c r="ANL31" s="125">
        <f>IF(ANH$6=0,RANK(ANJ31,ANJ$12:ANJ$42,0),RANK(ANJ31,ANJ$12:ANJ$42,1))</f>
      </c>
      <c r="ANM31" s="126">
        <v>100</v>
      </c>
      <c r="ANN31" s="126">
        <v>100</v>
      </c>
      <c r="ANO31" s="126">
        <f>IF((COUNTA(ANM$12:ANM$42)+COUNTA(ANN$12:ANN$42)=0),0.6*ANM$5,IF(OR(ANM31="",ANN31=""),0,IF(ANM$6=0,IF(ANM31&gt;=ANM$8,ANM$5,IF(ANM31&lt;ANN31,0,ANM$5*(ANM31-ANN31)/(ANM$8-ANN31))),IF(ANM31&lt;=ANM$8,ANM$5,IF(ANM31&gt;ANN31,0,ANM$5*(ANM31-ANN31)/(ANM$8-ANN31))))))</f>
      </c>
      <c r="ANP31" s="126">
        <f>IF(OR(ANM31="",ANN31=""),0,ANM$5)</f>
      </c>
      <c r="ANQ31" s="125">
        <f>IF(ANM$6=0,RANK(ANO31,ANO$12:ANO$42,0),RANK(ANO31,ANO$12:ANO$42,1))</f>
      </c>
      <c r="ANR31" s="126">
        <v>100</v>
      </c>
      <c r="ANS31" s="126">
        <v>100</v>
      </c>
      <c r="ANT31" s="126">
        <f>IF((COUNTA(ANR$12:ANR$42)+COUNTA(ANS$12:ANS$42)=0),0.6*ANR$5,IF(OR(ANR31="",ANS31=""),0,IF(ANR$6=0,IF(ANR31&gt;=ANR$8,ANR$5,IF(ANR31&lt;ANS31,0,ANR$5*(ANR31-ANS31)/(ANR$8-ANS31))),IF(ANR31&lt;=ANR$8,ANR$5,IF(ANR31&gt;ANS31,0,ANR$5*(ANR31-ANS31)/(ANR$8-ANS31))))))</f>
      </c>
      <c r="ANU31" s="126">
        <f>IF(OR(ANR31="",ANS31=""),0,ANR$5)</f>
      </c>
      <c r="ANV31" s="125">
        <f>IF(ANR$6=0,RANK(ANT31,ANT$12:ANT$42,0),RANK(ANT31,ANT$12:ANT$42,1))</f>
      </c>
      <c r="ANW31" s="126">
        <v>0.49</v>
      </c>
      <c r="ANX31" s="126">
        <v>0.8</v>
      </c>
      <c r="ANY31" s="126">
        <f>IF((COUNTA(ANW$12:ANW$42)+COUNTA(ANX$12:ANX$42)=0),0.6*ANW$5,IF(OR(ANW31="",ANX31=""),0,IF(ANW$6=0,IF(ANW31&gt;=ANW$8,ANW$5,IF(ANW31&lt;ANX31,0,ANW$5*(ANW31-ANX31)/(ANW$8-ANX31))),IF(ANW31&lt;=ANW$8,ANW$5,IF(ANW31&gt;ANX31,0,ANW$5*(ANW31-ANX31)/(ANW$8-ANX31))))))</f>
      </c>
      <c r="ANZ31" s="126">
        <f>IF(OR(ANW31="",ANX31=""),0,ANW$5)</f>
      </c>
      <c r="AOA31" s="125">
        <f>IF(ANW$6=0,RANK(ANY31,ANY$12:ANY$42,0),RANK(ANY31,ANY$12:ANY$42,1))</f>
      </c>
      <c r="AOB31" s="126">
        <v>0.49</v>
      </c>
      <c r="AOC31" s="126">
        <v>0.5</v>
      </c>
      <c r="AOD31" s="126">
        <f>IF((COUNTA(AOB$12:AOB$42)+COUNTA(AOC$12:AOC$42)=0),0.6*AOB$5,IF(OR(AOB31="",AOC31=""),0,IF(AOB$6=0,IF(AOB31&gt;=AOB$8,AOB$5,IF(AOB31&lt;AOC31,0,AOB$5*(AOB31-AOC31)/(AOB$8-AOC31))),IF(AOB31&lt;=AOB$8,AOB$5,IF(AOB31&gt;AOC31,0,AOB$5*(AOB31-AOC31)/(AOB$8-AOC31))))))</f>
      </c>
      <c r="AOE31" s="126">
        <f>IF(OR(AOB31="",AOC31=""),0,AOB$5)</f>
      </c>
      <c r="AOF31" s="125">
        <f>IF(AOB$6=0,RANK(AOD31,AOD$12:AOD$42,0),RANK(AOD31,AOD$12:AOD$42,1))</f>
      </c>
      <c r="AOG31" s="126">
        <v>100</v>
      </c>
      <c r="AOH31" s="126">
        <v>100</v>
      </c>
      <c r="AOI31" s="126">
        <f>IF((COUNTA(AOG$12:AOG$42)+COUNTA(AOH$12:AOH$42)=0),0.6*AOG$5,IF(OR(AOG31="",AOH31=""),0,IF(AOG$6=0,IF(AOG31&gt;=AOG$8,AOG$5,IF(AOG31&lt;AOH31,0,AOG$5*(AOG31-AOH31)/(AOG$8-AOH31))),IF(AOG31&lt;=AOG$8,AOG$5,IF(AOG31&gt;AOH31,0,AOG$5*(AOG31-AOH31)/(AOG$8-AOH31))))))</f>
      </c>
      <c r="AOJ31" s="126">
        <f>IF(OR(AOG31="",AOH31=""),0,AOG$5)</f>
      </c>
      <c r="AOK31" s="125">
        <f>IF(AOG$6=0,RANK(AOI31,AOI$12:AOI$42,0),RANK(AOI31,AOI$12:AOI$42,1))</f>
      </c>
      <c r="AOL31" s="126">
        <v>100</v>
      </c>
      <c r="AOM31" s="126">
        <v>100</v>
      </c>
      <c r="AON31" s="126">
        <f>IF((COUNTA(AOL$12:AOL$42)+COUNTA(AOM$12:AOM$42)=0),0.6*AOL$5,IF(OR(AOL31="",AOM31=""),0,IF(AOL$6=0,IF(AOL31&gt;=AOL$8,AOL$5,IF(AOL31&lt;AOM31,0,AOL$5*(AOL31-AOM31)/(AOL$8-AOM31))),IF(AOL31&lt;=AOL$8,AOL$5,IF(AOL31&gt;AOM31,0,AOL$5*(AOL31-AOM31)/(AOL$8-AOM31))))))</f>
      </c>
      <c r="AOO31" s="126">
        <f>IF(OR(AOL31="",AOM31=""),0,AOL$5)</f>
      </c>
      <c r="AOP31" s="125">
        <f>IF(AOL$6=0,RANK(AON31,AON$12:AON$42,0),RANK(AON31,AON$12:AON$42,1))</f>
      </c>
      <c r="AOQ31" s="126">
        <v>0.69</v>
      </c>
      <c r="AOR31" s="126">
        <v>2.48</v>
      </c>
      <c r="AOS31" s="126">
        <f>IF((COUNTA(AOQ$12:AOQ$42)+COUNTA(AOR$12:AOR$42)=0),0.6*AOQ$5,IF(OR(AOQ31="",AOR31=""),0,IF(AOQ$6=0,IF(AOQ31&gt;=AOQ$8,AOQ$5,IF(AOQ31&lt;AOR31,0,AOQ$5*(AOQ31-AOR31)/(AOQ$8-AOR31))),IF(AOQ31&lt;=AOQ$8,AOQ$5,IF(AOQ31&gt;AOR31,0,AOQ$5*(AOQ31-AOR31)/(AOQ$8-AOR31))))))</f>
      </c>
      <c r="AOT31" s="126">
        <f>IF(OR(AOQ31="",AOR31=""),0,AOQ$5)</f>
      </c>
      <c r="AOU31" s="125">
        <f>IF(AOQ$6=0,RANK(AOS31,AOS$12:AOS$42,0),RANK(AOS31,AOS$12:AOS$42,1))</f>
      </c>
      <c r="AOV31" s="126">
        <v>0.69</v>
      </c>
      <c r="AOW31" s="126">
        <v>4.37</v>
      </c>
      <c r="AOX31" s="126">
        <f>IF((COUNTA(AOV$12:AOV$42)+COUNTA(AOW$12:AOW$42)=0),0.6*AOV$5,IF(OR(AOV31="",AOW31=""),0,IF(AOV$6=0,IF(AOV31&gt;=AOV$8,AOV$5,IF(AOV31&lt;AOW31,0,AOV$5*(AOV31-AOW31)/(AOV$8-AOW31))),IF(AOV31&lt;=AOV$8,AOV$5,IF(AOV31&gt;AOW31,0,AOV$5*(AOV31-AOW31)/(AOV$8-AOW31))))))</f>
      </c>
      <c r="AOY31" s="126">
        <f>IF(OR(AOV31="",AOW31=""),0,AOV$5)</f>
      </c>
      <c r="AOZ31" s="125">
        <f>IF(AOV$6=0,RANK(AOX31,AOX$12:AOX$42,0),RANK(AOX31,AOX$12:AOX$42,1))</f>
      </c>
      <c r="APA31" s="126">
        <v>0</v>
      </c>
      <c r="APB31" s="126">
        <v>0.1</v>
      </c>
      <c r="APC31" s="126">
        <f>IF((COUNTA(APA$12:APA$42)+COUNTA(APB$12:APB$42)=0),0.6*APA$5,IF(OR(APA31="",APB31=""),0,IF(APA$6=0,IF(APA31&gt;=APA$8,APA$5,IF(APA31&lt;APB31,0,APA$5*(APA31-APB31)/(APA$8-APB31))),IF(APA31&lt;=APA$8,APA$5,IF(APA31&gt;APB31,0,APA$5*(APA31-APB31)/(APA$8-APB31))))))</f>
      </c>
      <c r="APD31" s="126">
        <f>IF(OR(APA31="",APB31=""),0,APA$5)</f>
      </c>
      <c r="APE31" s="125">
        <f>IF(APA$6=0,RANK(APC31,APC$12:APC$42,0),RANK(APC31,APC$12:APC$42,1))</f>
      </c>
      <c r="APF31" s="126">
        <v>0</v>
      </c>
      <c r="APG31" s="126">
        <v>0.3</v>
      </c>
      <c r="APH31" s="126">
        <f>IF((COUNTA(APF$12:APF$42)+COUNTA(APG$12:APG$42)=0),0.6*APF$5,IF(OR(APF31="",APG31=""),0,IF(APF$6=0,IF(APF31&gt;=APF$8,APF$5,IF(APF31&lt;APG31,0,APF$5*(APF31-APG31)/(APF$8-APG31))),IF(APF31&lt;=APF$8,APF$5,IF(APF31&gt;APG31,0,APF$5*(APF31-APG31)/(APF$8-APG31))))))</f>
      </c>
      <c r="API31" s="126">
        <f>IF(OR(APF31="",APG31=""),0,APF$5)</f>
      </c>
      <c r="APJ31" s="125">
        <f>IF(APF$6=0,RANK(APH31,APH$12:APH$42,0),RANK(APH31,APH$12:APH$42,1))</f>
      </c>
      <c r="APK31" s="126">
        <v>32.89</v>
      </c>
      <c r="APL31" s="126">
        <v>20.05</v>
      </c>
      <c r="APM31" s="126">
        <f>IF((COUNTA(APK$12:APK$42)+COUNTA(APL$12:APL$42)=0),0.6*APK$5,IF(OR(APK31="",APL31=""),0,IF(APK$6=0,IF(APK31&gt;=APK$8,APK$5,IF(APK31&lt;APL31,0,APK$5*(APK31-APL31)/(APK$8-APL31))),IF(APK31&lt;=APK$8,APK$5,IF(APK31&gt;APL31,0,APK$5*(APK31-APL31)/(APK$8-APL31))))))</f>
      </c>
      <c r="APN31" s="126">
        <f>IF(OR(APK31="",APL31=""),0,APK$5)</f>
      </c>
      <c r="APO31" s="125">
        <f>IF(APK$6=0,RANK(APM31,APM$12:APM$42,0),RANK(APM31,APM$12:APM$42,1))</f>
      </c>
      <c r="APP31" s="126">
        <v>32.89</v>
      </c>
      <c r="APQ31" s="126">
        <v>27.13</v>
      </c>
      <c r="APR31" s="126">
        <f>IF((COUNTA(APP$12:APP$42)+COUNTA(APQ$12:APQ$42)=0),0.6*APP$5,IF(OR(APP31="",APQ31=""),0,IF(APP$6=0,IF(APP31&gt;=APP$8,APP$5,IF(APP31&lt;APQ31,0,APP$5*(APP31-APQ31)/(APP$8-APQ31))),IF(APP31&lt;=APP$8,APP$5,IF(APP31&gt;APQ31,0,APP$5*(APP31-APQ31)/(APP$8-APQ31))))))</f>
      </c>
      <c r="APS31" s="126">
        <f>IF(OR(APP31="",APQ31=""),0,APP$5)</f>
      </c>
      <c r="APT31" s="125">
        <f>IF(APP$6=0,RANK(APR31,APR$12:APR$42,0),RANK(APR31,APR$12:APR$42,1))</f>
      </c>
      <c r="APU31" s="126">
        <v>4.85</v>
      </c>
      <c r="APV31" s="126">
        <v>2.62</v>
      </c>
      <c r="APW31" s="126">
        <f>IF((COUNTA(APU$12:APU$42)+COUNTA(APV$12:APV$42)=0),0.6*APU$5,IF(OR(APU31="",APV31=""),0,IF(APU$6=0,IF(APU31&gt;=APU$8,APU$5,IF(APU31&lt;APV31,0,APU$5*(APU31-APV31)/(APU$8-APV31))),IF(APU31&lt;=APU$8,APU$5,IF(APU31&gt;APV31,0,APU$5*(APU31-APV31)/(APU$8-APV31))))))</f>
      </c>
      <c r="APX31" s="126">
        <f>IF(OR(APU31="",APV31=""),0,APU$5)</f>
      </c>
      <c r="APY31" s="125">
        <f>IF(APU$6=0,RANK(APW31,APW$12:APW$42,0),RANK(APW31,APW$12:APW$42,1))</f>
      </c>
      <c r="APZ31" s="126">
        <v>4.85</v>
      </c>
      <c r="AQA31" s="126">
        <v>3.8</v>
      </c>
      <c r="AQB31" s="126">
        <f>IF((COUNTA(APZ$12:APZ$42)+COUNTA(AQA$12:AQA$42)=0),0.6*APZ$5,IF(OR(APZ31="",AQA31=""),0,IF(APZ$6=0,IF(APZ31&gt;=APZ$8,APZ$5,IF(APZ31&lt;AQA31,0,APZ$5*(APZ31-AQA31)/(APZ$8-AQA31))),IF(APZ31&lt;=APZ$8,APZ$5,IF(APZ31&gt;AQA31,0,APZ$5*(APZ31-AQA31)/(APZ$8-AQA31))))))</f>
      </c>
      <c r="AQC31" s="126">
        <f>IF(OR(APZ31="",AQA31=""),0,APZ$5)</f>
      </c>
      <c r="AQD31" s="125">
        <f>IF(APZ$6=0,RANK(AQB31,AQB$12:AQB$42,0),RANK(AQB31,AQB$12:AQB$42,1))</f>
      </c>
      <c r="AQE31" s="126">
        <v>98.96</v>
      </c>
      <c r="AQF31" s="126">
        <v>98.58</v>
      </c>
      <c r="AQG31" s="126">
        <f>IF((COUNTA(AQE$12:AQE$42)+COUNTA(AQF$12:AQF$42)=0),0.6*AQE$5,IF(OR(AQE31="",AQF31=""),0,IF(AQE$6=0,IF(AQE31&gt;=AQE$8,AQE$5,IF(AQE31&lt;AQF31,0,AQE$5*(AQE31-AQF31)/(AQE$8-AQF31))),IF(AQE31&lt;=AQE$8,AQE$5,IF(AQE31&gt;AQF31,0,AQE$5*(AQE31-AQF31)/(AQE$8-AQF31))))))</f>
      </c>
      <c r="AQH31" s="126">
        <f>IF(OR(AQE31="",AQF31=""),0,AQE$5)</f>
      </c>
      <c r="AQI31" s="125">
        <f>IF(AQE$6=0,RANK(AQG31,AQG$12:AQG$42,0),RANK(AQG31,AQG$12:AQG$42,1))</f>
      </c>
      <c r="AQJ31" s="126">
        <v>98.96</v>
      </c>
      <c r="AQK31" s="126">
        <v>98.21</v>
      </c>
      <c r="AQL31" s="126">
        <f>IF((COUNTA(AQJ$12:AQJ$42)+COUNTA(AQK$12:AQK$42)=0),0.6*AQJ$5,IF(OR(AQJ31="",AQK31=""),0,IF(AQJ$6=0,IF(AQJ31&gt;=AQJ$8,AQJ$5,IF(AQJ31&lt;AQK31,0,AQJ$5*(AQJ31-AQK31)/(AQJ$8-AQK31))),IF(AQJ31&lt;=AQJ$8,AQJ$5,IF(AQJ31&gt;AQK31,0,AQJ$5*(AQJ31-AQK31)/(AQJ$8-AQK31))))))</f>
      </c>
      <c r="AQM31" s="126">
        <f>IF(OR(AQJ31="",AQK31=""),0,AQJ$5)</f>
      </c>
      <c r="AQN31" s="125">
        <f>IF(AQJ$6=0,RANK(AQL31,AQL$12:AQL$42,0),RANK(AQL31,AQL$12:AQL$42,1))</f>
      </c>
      <c r="AQO31" s="126">
        <v>100</v>
      </c>
      <c r="AQP31"/>
      <c r="AQQ31" s="126">
        <f>IF((COUNTA(AQO$12:AQO$42)+COUNTA(AQP$12:AQP$42)=0),0.6*AQO$5,IF(OR(AQO31="",AQP31=""),0,IF(AQO$6=0,IF(AQO31&gt;=AQO$8,AQO$5,IF(AQO31&lt;AQP31,0,AQO$5*(AQO31-AQP31)/(AQO$8-AQP31))),IF(AQO31&lt;=AQO$8,AQO$5,IF(AQO31&gt;AQP31,0,AQO$5*(AQO31-AQP31)/(AQO$8-AQP31))))))</f>
      </c>
      <c r="AQR31" s="126">
        <f>IF(OR(AQO31="",AQP31=""),0,AQO$5)</f>
      </c>
      <c r="AQS31" s="125">
        <f>IF(AQO$6=0,RANK(AQQ31,AQQ$12:AQQ$42,0),RANK(AQQ31,AQQ$12:AQQ$42,1))</f>
      </c>
      <c r="AQT31" s="126">
        <v>100</v>
      </c>
      <c r="AQU31"/>
      <c r="AQV31" s="126">
        <f>IF((COUNTA(AQT$12:AQT$42)+COUNTA(AQU$12:AQU$42)=0),0.6*AQT$5,IF(OR(AQT31="",AQU31=""),0,IF(AQT$6=0,IF(AQT31&gt;=AQT$8,AQT$5,IF(AQT31&lt;AQU31,0,AQT$5*(AQT31-AQU31)/(AQT$8-AQU31))),IF(AQT31&lt;=AQT$8,AQT$5,IF(AQT31&gt;AQU31,0,AQT$5*(AQT31-AQU31)/(AQT$8-AQU31))))))</f>
      </c>
      <c r="AQW31" s="126">
        <f>IF(OR(AQT31="",AQU31=""),0,AQT$5)</f>
      </c>
      <c r="AQX31" s="125">
        <f>IF(AQT$6=0,RANK(AQV31,AQV$12:AQV$42,0),RANK(AQV31,AQV$12:AQV$42,1))</f>
      </c>
      <c r="AQY31" s="126">
        <v>2.67</v>
      </c>
      <c r="AQZ31" s="126">
        <v>5.32</v>
      </c>
      <c r="ARA31" s="126">
        <f>IF((COUNTA(AQY$12:AQY$42)+COUNTA(AQZ$12:AQZ$42)=0),0.6*AQY$5,IF(OR(AQY31="",AQZ31=""),0,IF(AQY$6=0,IF(AQY31&gt;=AQY$8,AQY$5,IF(AQY31&lt;AQZ31,0,AQY$5*(AQY31-AQZ31)/(AQY$8-AQZ31))),IF(AQY31&lt;=AQY$8,AQY$5,IF(AQY31&gt;AQZ31,0,AQY$5*(AQY31-AQZ31)/(AQY$8-AQZ31))))))</f>
      </c>
      <c r="ARB31" s="126">
        <f>IF(OR(AQY31="",AQZ31=""),0,AQY$5)</f>
      </c>
      <c r="ARC31" s="125">
        <f>IF(AQY$6=0,RANK(ARA31,ARA$12:ARA$42,0),RANK(ARA31,ARA$12:ARA$42,1))</f>
      </c>
      <c r="ARD31" s="126">
        <v>2.67</v>
      </c>
      <c r="ARE31" s="126">
        <v>5.83</v>
      </c>
      <c r="ARF31" s="126">
        <f>IF((COUNTA(ARD$12:ARD$42)+COUNTA(ARE$12:ARE$42)=0),0.6*ARD$5,IF(OR(ARD31="",ARE31=""),0,IF(ARD$6=0,IF(ARD31&gt;=ARD$8,ARD$5,IF(ARD31&lt;ARE31,0,ARD$5*(ARD31-ARE31)/(ARD$8-ARE31))),IF(ARD31&lt;=ARD$8,ARD$5,IF(ARD31&gt;ARE31,0,ARD$5*(ARD31-ARE31)/(ARD$8-ARE31))))))</f>
      </c>
      <c r="ARG31" s="126">
        <f>IF(OR(ARD31="",ARE31=""),0,ARD$5)</f>
      </c>
      <c r="ARH31" s="125">
        <f>IF(ARD$6=0,RANK(ARF31,ARF$12:ARF$42,0),RANK(ARF31,ARF$12:ARF$42,1))</f>
      </c>
      <c r="ARI31" s="126">
        <v>99.73</v>
      </c>
      <c r="ARJ31"/>
      <c r="ARK31" s="126">
        <f>IF((COUNTA(ARI$12:ARI$42)+COUNTA(ARJ$12:ARJ$42)=0),0.6*ARI$5,IF(OR(ARI31="",ARJ31=""),0,IF(ARI$6=0,IF(ARI31&gt;=ARI$8,ARI$5,IF(ARI31&lt;ARJ31,0,ARI$5*(ARI31-ARJ31)/(ARI$8-ARJ31))),IF(ARI31&lt;=ARI$8,ARI$5,IF(ARI31&gt;ARJ31,0,ARI$5*(ARI31-ARJ31)/(ARI$8-ARJ31))))))</f>
      </c>
      <c r="ARL31" s="126">
        <f>IF(OR(ARI31="",ARJ31=""),0,ARI$5)</f>
      </c>
      <c r="ARM31" s="125">
        <f>IF(ARI$6=0,RANK(ARK31,ARK$12:ARK$42,0),RANK(ARK31,ARK$12:ARK$42,1))</f>
      </c>
      <c r="ARN31" s="126">
        <v>99.73</v>
      </c>
      <c r="ARO31"/>
      <c r="ARP31" s="126">
        <f>IF((COUNTA(ARN$12:ARN$42)+COUNTA(ARO$12:ARO$42)=0),0.6*ARN$5,IF(OR(ARN31="",ARO31=""),0,IF(ARN$6=0,IF(ARN31&gt;=ARN$8,ARN$5,IF(ARN31&lt;ARO31,0,ARN$5*(ARN31-ARO31)/(ARN$8-ARO31))),IF(ARN31&lt;=ARN$8,ARN$5,IF(ARN31&gt;ARO31,0,ARN$5*(ARN31-ARO31)/(ARN$8-ARO31))))))</f>
      </c>
      <c r="ARQ31" s="126">
        <f>IF(OR(ARN31="",ARO31=""),0,ARN$5)</f>
      </c>
      <c r="ARR31" s="125">
        <f>IF(ARN$6=0,RANK(ARP31,ARP$12:ARP$42,0),RANK(ARP31,ARP$12:ARP$42,1))</f>
      </c>
      <c r="ARS31" s="126">
        <v>100</v>
      </c>
      <c r="ART31" s="126">
        <v>98.11</v>
      </c>
      <c r="ARU31" s="126">
        <f>IF((COUNTA(ARS$12:ARS$42)+COUNTA(ART$12:ART$42)=0),0.6*ARS$5,IF(OR(ARS31="",ART31=""),0,IF(ARS$6=0,IF(ARS31&gt;=ARS$8,ARS$5,IF(ARS31&lt;ART31,0,ARS$5*(ARS31-ART31)/(ARS$8-ART31))),IF(ARS31&lt;=ARS$8,ARS$5,IF(ARS31&gt;ART31,0,ARS$5*(ARS31-ART31)/(ARS$8-ART31))))))</f>
      </c>
      <c r="ARV31" s="126">
        <f>IF(OR(ARS31="",ART31=""),0,ARS$5)</f>
      </c>
      <c r="ARW31" s="125">
        <f>IF(ARS$6=0,RANK(ARU31,ARU$12:ARU$42,0),RANK(ARU31,ARU$12:ARU$42,1))</f>
      </c>
      <c r="ARX31" s="126">
        <v>100</v>
      </c>
      <c r="ARY31" s="126">
        <v>97.22</v>
      </c>
      <c r="ARZ31" s="126">
        <f>IF((COUNTA(ARX$12:ARX$42)+COUNTA(ARY$12:ARY$42)=0),0.6*ARX$5,IF(OR(ARX31="",ARY31=""),0,IF(ARX$6=0,IF(ARX31&gt;=ARX$8,ARX$5,IF(ARX31&lt;ARY31,0,ARX$5*(ARX31-ARY31)/(ARX$8-ARY31))),IF(ARX31&lt;=ARX$8,ARX$5,IF(ARX31&gt;ARY31,0,ARX$5*(ARX31-ARY31)/(ARX$8-ARY31))))))</f>
      </c>
      <c r="ASA31" s="126">
        <f>IF(OR(ARX31="",ARY31=""),0,ARX$5)</f>
      </c>
      <c r="ASB31" s="125">
        <f>IF(ARX$6=0,RANK(ARZ31,ARZ$12:ARZ$42,0),RANK(ARZ31,ARZ$12:ARZ$42,1))</f>
      </c>
      <c r="ASC31" s="126">
        <v>0.61</v>
      </c>
      <c r="ASD31" s="126">
        <v>1.13</v>
      </c>
      <c r="ASE31" s="126">
        <f>IF((COUNTA(ASC$12:ASC$42)+COUNTA(ASD$12:ASD$42)=0),0.6*ASC$5,IF(OR(ASC31="",ASD31=""),0,IF(ASC$6=0,IF(ASC31&gt;=ASC$8,ASC$5,IF(ASC31&lt;ASD31,0,ASC$5*(ASC31-ASD31)/(ASC$8-ASD31))),IF(ASC31&lt;=ASC$8,ASC$5,IF(ASC31&gt;ASD31,0,ASC$5*(ASC31-ASD31)/(ASC$8-ASD31))))))</f>
      </c>
      <c r="ASF31" s="126">
        <f>IF(OR(ASC31="",ASD31=""),0,ASC$5)</f>
      </c>
      <c r="ASG31" s="125">
        <f>IF(ASC$6=0,RANK(ASE31,ASE$12:ASE$42,0),RANK(ASE31,ASE$12:ASE$42,1))</f>
      </c>
      <c r="ASH31" s="126">
        <v>0.61</v>
      </c>
      <c r="ASI31" s="126">
        <v>1.45</v>
      </c>
      <c r="ASJ31" s="126">
        <f>IF((COUNTA(ASH$12:ASH$42)+COUNTA(ASI$12:ASI$42)=0),0.6*ASH$5,IF(OR(ASH31="",ASI31=""),0,IF(ASH$6=0,IF(ASH31&gt;=ASH$8,ASH$5,IF(ASH31&lt;ASI31,0,ASH$5*(ASH31-ASI31)/(ASH$8-ASI31))),IF(ASH31&lt;=ASH$8,ASH$5,IF(ASH31&gt;ASI31,0,ASH$5*(ASH31-ASI31)/(ASH$8-ASI31))))))</f>
      </c>
      <c r="ASK31" s="126">
        <f>IF(OR(ASH31="",ASI31=""),0,ASH$5)</f>
      </c>
      <c r="ASL31" s="125">
        <f>IF(ASH$6=0,RANK(ASJ31,ASJ$12:ASJ$42,0),RANK(ASJ31,ASJ$12:ASJ$42,1))</f>
      </c>
      <c r="ASM31" s="126">
        <v>100</v>
      </c>
      <c r="ASN31" s="126">
        <v>97.39</v>
      </c>
      <c r="ASO31" s="126">
        <f>IF((COUNTA(ASM$12:ASM$42)+COUNTA(ASN$12:ASN$42)=0),0.6*ASM$5,IF(OR(ASM31="",ASN31=""),0,IF(ASM$6=0,IF(ASM31&gt;=ASM$8,ASM$5,IF(ASM31&lt;ASN31,0,ASM$5*(ASM31-ASN31)/(ASM$8-ASN31))),IF(ASM31&lt;=ASM$8,ASM$5,IF(ASM31&gt;ASN31,0,ASM$5*(ASM31-ASN31)/(ASM$8-ASN31))))))</f>
      </c>
      <c r="ASP31" s="126">
        <f>IF(OR(ASM31="",ASN31=""),0,ASM$5)</f>
      </c>
      <c r="ASQ31" s="125">
        <f>IF(ASM$6=0,RANK(ASO31,ASO$12:ASO$42,0),RANK(ASO31,ASO$12:ASO$42,1))</f>
      </c>
      <c r="ASR31" s="126">
        <v>100</v>
      </c>
      <c r="ASS31" s="126">
        <v>96.84</v>
      </c>
      <c r="AST31" s="126">
        <f>IF((COUNTA(ASR$12:ASR$42)+COUNTA(ASS$12:ASS$42)=0),0.6*ASR$5,IF(OR(ASR31="",ASS31=""),0,IF(ASR$6=0,IF(ASR31&gt;=ASR$8,ASR$5,IF(ASR31&lt;ASS31,0,ASR$5*(ASR31-ASS31)/(ASR$8-ASS31))),IF(ASR31&lt;=ASR$8,ASR$5,IF(ASR31&gt;ASS31,0,ASR$5*(ASR31-ASS31)/(ASR$8-ASS31))))))</f>
      </c>
      <c r="ASU31" s="126">
        <f>IF(OR(ASR31="",ASS31=""),0,ASR$5)</f>
      </c>
      <c r="ASV31" s="125">
        <f>IF(ASR$6=0,RANK(AST31,AST$12:AST$42,0),RANK(AST31,AST$12:AST$42,1))</f>
      </c>
      <c r="ASW31" s="126">
        <v>0.49</v>
      </c>
      <c r="ASX31" s="126">
        <v>2.09</v>
      </c>
      <c r="ASY31" s="126">
        <f>IF((COUNTA(ASW$12:ASW$42)+COUNTA(ASX$12:ASX$42)=0),0.6*ASW$5,IF(OR(ASW31="",ASX31=""),0,IF(ASW$6=0,IF(ASW31&gt;=ASW$8,ASW$5,IF(ASW31&lt;ASX31,0,ASW$5*(ASW31-ASX31)/(ASW$8-ASX31))),IF(ASW31&lt;=ASW$8,ASW$5,IF(ASW31&gt;ASX31,0,ASW$5*(ASW31-ASX31)/(ASW$8-ASX31))))))</f>
      </c>
      <c r="ASZ31" s="126">
        <f>IF(OR(ASW31="",ASX31=""),0,ASW$5)</f>
      </c>
      <c r="ATA31" s="125">
        <f>IF(ASW$6=0,RANK(ASY31,ASY$12:ASY$42,0),RANK(ASY31,ASY$12:ASY$42,1))</f>
      </c>
      <c r="ATB31" s="126">
        <v>0.49</v>
      </c>
      <c r="ATC31" s="126">
        <v>2.38</v>
      </c>
      <c r="ATD31" s="126">
        <f>IF((COUNTA(ATB$12:ATB$42)+COUNTA(ATC$12:ATC$42)=0),0.6*ATB$5,IF(OR(ATB31="",ATC31=""),0,IF(ATB$6=0,IF(ATB31&gt;=ATB$8,ATB$5,IF(ATB31&lt;ATC31,0,ATB$5*(ATB31-ATC31)/(ATB$8-ATC31))),IF(ATB31&lt;=ATB$8,ATB$5,IF(ATB31&gt;ATC31,0,ATB$5*(ATB31-ATC31)/(ATB$8-ATC31))))))</f>
      </c>
      <c r="ATE31" s="126">
        <f>IF(OR(ATB31="",ATC31=""),0,ATB$5)</f>
      </c>
      <c r="ATF31" s="125">
        <f>IF(ATB$6=0,RANK(ATD31,ATD$12:ATD$42,0),RANK(ATD31,ATD$12:ATD$42,1))</f>
      </c>
      <c r="ATG31" s="126">
        <v>1.62</v>
      </c>
      <c r="ATH31" s="126">
        <v>83</v>
      </c>
      <c r="ATI31" s="126">
        <f>IF((COUNTA(ATG$12:ATG$42)+COUNTA(ATH$12:ATH$42)=0),0.6*ATG$5,IF(OR(ATG31="",ATH31=""),0,IF(ATG$6=0,IF(ATG31&gt;=ATG$8,ATG$5,IF(ATG31&lt;ATH31,0,ATG$5*(ATG31-ATH31)/(ATG$8-ATH31))),IF(ATG31&lt;=ATG$8,ATG$5,IF(ATG31&gt;ATH31,0,ATG$5*(ATG31-ATH31)/(ATG$8-ATH31))))))</f>
      </c>
      <c r="ATJ31" s="126">
        <f>IF(OR(ATG31="",ATH31=""),0,ATG$5)</f>
      </c>
      <c r="ATK31" s="125">
        <f>IF(ATG$6=0,RANK(ATI31,ATI$12:ATI$42,0),RANK(ATI31,ATI$12:ATI$42,1))</f>
      </c>
      <c r="ATL31" s="126">
        <v>1.62</v>
      </c>
      <c r="ATM31" s="126">
        <v>12.1</v>
      </c>
      <c r="ATN31" s="126">
        <f>IF((COUNTA(ATL$12:ATL$42)+COUNTA(ATM$12:ATM$42)=0),0.6*ATL$5,IF(OR(ATL31="",ATM31=""),0,IF(ATL$6=0,IF(ATL31&gt;=ATL$8,ATL$5,IF(ATL31&lt;ATM31,0,ATL$5*(ATL31-ATM31)/(ATL$8-ATM31))),IF(ATL31&lt;=ATL$8,ATL$5,IF(ATL31&gt;ATM31,0,ATL$5*(ATL31-ATM31)/(ATL$8-ATM31))))))</f>
      </c>
      <c r="ATO31" s="126">
        <f>IF(OR(ATL31="",ATM31=""),0,ATL$5)</f>
      </c>
      <c r="ATP31" s="125">
        <f>IF(ATL$6=0,RANK(ATN31,ATN$12:ATN$42,0),RANK(ATN31,ATN$12:ATN$42,1))</f>
      </c>
      <c r="ATQ31" s="126">
        <v>43.25</v>
      </c>
      <c r="ATR31" s="126">
        <v>36.54</v>
      </c>
      <c r="ATS31" s="126">
        <f>IF((COUNTA(ATQ$12:ATQ$42)+COUNTA(ATR$12:ATR$42)=0),0.6*ATQ$5,IF(OR(ATQ31="",ATR31=""),0,IF(ATQ$6=0,IF(ATQ31&gt;=ATQ$8,ATQ$5,IF(ATQ31&lt;ATR31,0,ATQ$5*(ATQ31-ATR31)/(ATQ$8-ATR31))),IF(ATQ31&lt;=ATQ$8,ATQ$5,IF(ATQ31&gt;ATR31,0,ATQ$5*(ATQ31-ATR31)/(ATQ$8-ATR31))))))</f>
      </c>
      <c r="ATT31" s="126">
        <f>IF(OR(ATQ31="",ATR31=""),0,ATQ$5)</f>
      </c>
      <c r="ATU31" s="125">
        <f>IF(ATQ$6=0,RANK(ATS31,ATS$12:ATS$42,0),RANK(ATS31,ATS$12:ATS$42,1))</f>
      </c>
      <c r="ATV31" s="126">
        <v>43.25</v>
      </c>
      <c r="ATW31" s="126">
        <v>33.11</v>
      </c>
      <c r="ATX31" s="126">
        <f>IF((COUNTA(ATV$12:ATV$42)+COUNTA(ATW$12:ATW$42)=0),0.6*ATV$5,IF(OR(ATV31="",ATW31=""),0,IF(ATV$6=0,IF(ATV31&gt;=ATV$8,ATV$5,IF(ATV31&lt;ATW31,0,ATV$5*(ATV31-ATW31)/(ATV$8-ATW31))),IF(ATV31&lt;=ATV$8,ATV$5,IF(ATV31&gt;ATW31,0,ATV$5*(ATV31-ATW31)/(ATV$8-ATW31))))))</f>
      </c>
      <c r="ATY31" s="126">
        <f>IF(OR(ATV31="",ATW31=""),0,ATV$5)</f>
      </c>
      <c r="ATZ31" s="125">
        <f>IF(ATV$6=0,RANK(ATX31,ATX$12:ATX$42,0),RANK(ATX31,ATX$12:ATX$42,1))</f>
      </c>
      <c r="AUA31" s="126">
        <v>6.32</v>
      </c>
      <c r="AUB31" s="126">
        <v>5.84</v>
      </c>
      <c r="AUC31" s="126">
        <f>IF((COUNTA(AUA$12:AUA$42)+COUNTA(AUB$12:AUB$42)=0),0.6*AUA$5,IF(OR(AUA31="",AUB31=""),0,IF(AUA$6=0,IF(AUA31&gt;=AUA$8,AUA$5,IF(AUA31&lt;AUB31,0,AUA$5*(AUA31-AUB31)/(AUA$8-AUB31))),IF(AUA31&lt;=AUA$8,AUA$5,IF(AUA31&gt;AUB31,0,AUA$5*(AUA31-AUB31)/(AUA$8-AUB31))))))</f>
      </c>
      <c r="AUD31" s="126">
        <f>IF(OR(AUA31="",AUB31=""),0,AUA$5)</f>
      </c>
      <c r="AUE31" s="125">
        <f>IF(AUA$6=0,RANK(AUC31,AUC$12:AUC$42,0),RANK(AUC31,AUC$12:AUC$42,1))</f>
      </c>
      <c r="AUF31" s="126">
        <v>6.32</v>
      </c>
      <c r="AUG31" s="126">
        <v>5.25</v>
      </c>
      <c r="AUH31" s="126">
        <f>IF((COUNTA(AUF$12:AUF$42)+COUNTA(AUG$12:AUG$42)=0),0.6*AUF$5,IF(OR(AUF31="",AUG31=""),0,IF(AUF$6=0,IF(AUF31&gt;=AUF$8,AUF$5,IF(AUF31&lt;AUG31,0,AUF$5*(AUF31-AUG31)/(AUF$8-AUG31))),IF(AUF31&lt;=AUF$8,AUF$5,IF(AUF31&gt;AUG31,0,AUF$5*(AUF31-AUG31)/(AUF$8-AUG31))))))</f>
      </c>
      <c r="AUI31" s="126">
        <f>IF(OR(AUF31="",AUG31=""),0,AUF$5)</f>
      </c>
      <c r="AUJ31" s="125">
        <f>IF(AUF$6=0,RANK(AUH31,AUH$12:AUH$42,0),RANK(AUH31,AUH$12:AUH$42,1))</f>
      </c>
      <c r="AUK31" s="126">
        <v>97.15</v>
      </c>
      <c r="AUL31" s="126">
        <f>IF(COUNTA(AUK$12:AUK$42)=0,0.6*AUK$5,IF(AUK31="",0,IF(AUK$6=0,IF(AUK31&gt;=AUK$8,AUK$5,IF(AUK31&lt;AUK$6,0,0.6*AUK$5+0.4*AUK$5*(AUK31-AUK$7)/(AUK$8-AUK$7))),IF(AUK31&lt;=AUK$8,AUK$5,IF(AUK31&gt;AUK$6,0,0.6*AUK$5+0.4*AUK$5*(AUK31-AUK$7)/(AUK$8-AUK$7))))))</f>
      </c>
      <c r="AUM31" s="126">
        <f>IF(AUK31&lt;&gt;"",AUK$5,0)</f>
      </c>
      <c r="AUN31" s="125">
        <f>IF(AUK$6=0,RANK(AUK31,AUK$12:AUK$42,0),RANK(AUK31,AUK$12:AUK$42,1))</f>
      </c>
      <c r="AUO31"/>
      <c r="AUP31" s="126">
        <f>IF(COUNTA(AUO$12:AUO$42)=0,0.6*AUO$5,IF(AUO31="",0,IF(AUO$6=0,IF(AUO31&gt;=AUO$8,AUO$5,IF(AUO31&lt;AUO$6,0,0.6*AUO$5+0.4*AUO$5*(AUO31-AUO$7)/(AUO$8-AUO$7))),IF(AUO31&lt;=AUO$8,AUO$5,IF(AUO31&gt;AUO$6,0,0.6*AUO$5+0.4*AUO$5*(AUO31-AUO$7)/(AUO$8-AUO$7))))))</f>
      </c>
      <c r="AUQ31" s="126">
        <f>IF(AUO31&lt;&gt;"",AUO$5,0)</f>
      </c>
      <c r="AUR31" s="125">
        <f>IF(AUO$6=0,RANK(AUO31,AUO$12:AUO$42,0),RANK(AUO31,AUO$12:AUO$42,1))</f>
      </c>
      <c r="AUS31"/>
      <c r="AUT31" s="126">
        <f>IF(COUNTA(AUS$12:AUS$42)=0,0.6*AUS$5,IF(AUS31="",0,IF(AUS$6=0,IF(AUS31&gt;=AUS$8,AUS$5,IF(AUS31&lt;AUS$6,0,0.6*AUS$5+0.4*AUS$5*(AUS31-AUS$7)/(AUS$8-AUS$7))),IF(AUS31&lt;=AUS$8,AUS$5,IF(AUS31&gt;AUS$6,0,0.6*AUS$5+0.4*AUS$5*(AUS31-AUS$7)/(AUS$8-AUS$7))))))</f>
      </c>
      <c r="AUU31" s="126">
        <f>IF(AUS31&lt;&gt;"",AUS$5,0)</f>
      </c>
      <c r="AUV31" s="125">
        <f>IF(AUS$6=0,RANK(AUS31,AUS$12:AUS$42,0),RANK(AUS31,AUS$12:AUS$42,1))</f>
      </c>
      <c r="AUW31"/>
      <c r="AUX31" s="126">
        <f>IF(COUNTA(AUW$12:AUW$42)=0,0.6*AUW$5,IF(AUW31="",0,IF(AUW$6=0,IF(AUW31&gt;=AUW$8,AUW$5,IF(AUW31&lt;AUW$6,0,0.6*AUW$5+0.4*AUW$5*(AUW31-AUW$7)/(AUW$8-AUW$7))),IF(AUW31&lt;=AUW$8,AUW$5,IF(AUW31&gt;AUW$6,0,0.6*AUW$5+0.4*AUW$5*(AUW31-AUW$7)/(AUW$8-AUW$7))))))</f>
      </c>
      <c r="AUY31" s="126">
        <f>IF(AUW31&lt;&gt;"",AUW$5,0)</f>
      </c>
      <c r="AUZ31" s="125">
        <f>IF(AUW$6=0,RANK(AUW31,AUW$12:AUW$42,0),RANK(AUW31,AUW$12:AUW$42,1))</f>
      </c>
      <c r="AVA31"/>
      <c r="AVB31" s="126">
        <f>IF(COUNTA(AVA$12:AVA$42)=0,0.6*AVA$5,IF(AVA31="",0,IF(AVA$6=0,IF(AVA31&gt;=AVA$8,AVA$5,IF(AVA31&lt;AVA$6,0,0.6*AVA$5+0.4*AVA$5*(AVA31-AVA$7)/(AVA$8-AVA$7))),IF(AVA31&lt;=AVA$8,AVA$5,IF(AVA31&gt;AVA$6,0,0.6*AVA$5+0.4*AVA$5*(AVA31-AVA$7)/(AVA$8-AVA$7))))))</f>
      </c>
      <c r="AVC31" s="126">
        <f>IF(AVA31&lt;&gt;"",AVA$5,0)</f>
      </c>
      <c r="AVD31" s="125">
        <f>IF(AVA$6=0,RANK(AVA31,AVA$12:AVA$42,0),RANK(AVA31,AVA$12:AVA$42,1))</f>
      </c>
      <c r="AVE31" s="126">
        <v>99.33</v>
      </c>
      <c r="AVF31" s="126">
        <f>IF(COUNTA(AVE$12:AVE$42)=0,0.6*AVE$5,IF(AVE31="",0,IF(AVE$6=0,IF(AVE31&gt;=AVE$8,AVE$5,IF(AVE31&lt;AVE$6,0,0.6*AVE$5+0.4*AVE$5*(AVE31-AVE$7)/(AVE$8-AVE$7))),IF(AVE31&lt;=AVE$8,AVE$5,IF(AVE31&gt;AVE$6,0,0.6*AVE$5+0.4*AVE$5*(AVE31-AVE$7)/(AVE$8-AVE$7))))))</f>
      </c>
      <c r="AVG31" s="126">
        <f>IF(AVE31&lt;&gt;"",AVE$5,0)</f>
      </c>
      <c r="AVH31" s="125">
        <f>IF(AVE$6=0,RANK(AVE31,AVE$12:AVE$42,0),RANK(AVE31,AVE$12:AVE$42,1))</f>
      </c>
      <c r="AVI31" s="126">
        <v>100</v>
      </c>
      <c r="AVJ31" s="126">
        <f>IF(COUNTA(AVI$12:AVI$42)=0,0.6*AVI$5,IF(AVI31="",0,IF(AVI$6=0,IF(AVI31&gt;=AVI$8,AVI$5,IF(AVI31&lt;AVI$6,0,0.6*AVI$5+0.4*AVI$5*(AVI31-AVI$7)/(AVI$8-AVI$7))),IF(AVI31&lt;=AVI$8,AVI$5,IF(AVI31&gt;AVI$6,0,0.6*AVI$5+0.4*AVI$5*(AVI31-AVI$7)/(AVI$8-AVI$7))))))</f>
      </c>
      <c r="AVK31" s="126">
        <f>IF(AVI31&lt;&gt;"",AVI$5,0)</f>
      </c>
      <c r="AVL31" s="125">
        <f>IF(AVI$6=0,RANK(AVI31,AVI$12:AVI$42,0),RANK(AVI31,AVI$12:AVI$42,1))</f>
      </c>
      <c r="AVM31" s="126">
        <v>2.68</v>
      </c>
      <c r="AVN31" s="126">
        <f>IF(COUNTA(AVM$12:AVM$42)=0,0.6*AVM$5,IF(AVM31="",0,IF(AVM$6=0,IF(AVM31&gt;=AVM$8,AVM$5,IF(AVM31&lt;AVM$6,0,0.6*AVM$5+0.4*AVM$5*(AVM31-AVM$7)/(AVM$8-AVM$7))),IF(AVM31&lt;=AVM$8,AVM$5,IF(AVM31&gt;AVM$6,0,0.6*AVM$5+0.4*AVM$5*(AVM31-AVM$7)/(AVM$8-AVM$7))))))</f>
      </c>
      <c r="AVO31" s="126">
        <f>IF(AVM31&lt;&gt;"",AVM$5,0)</f>
      </c>
      <c r="AVP31" s="125">
        <f>IF(AVM$6=0,RANK(AVM31,AVM$12:AVM$42,0),RANK(AVM31,AVM$12:AVM$42,1))</f>
      </c>
      <c r="AVQ31" s="126">
        <v>97.31</v>
      </c>
      <c r="AVR31" s="126">
        <f>IF(COUNTA(AVQ$12:AVQ$42)=0,0.6*AVQ$5,IF(AVQ31="",0,IF(AVQ$6=0,IF(AVQ31&gt;=AVQ$8,AVQ$5,IF(AVQ31&lt;AVQ$6,0,0.6*AVQ$5+0.4*AVQ$5*(AVQ31-AVQ$7)/(AVQ$8-AVQ$7))),IF(AVQ31&lt;=AVQ$8,AVQ$5,IF(AVQ31&gt;AVQ$6,0,0.6*AVQ$5+0.4*AVQ$5*(AVQ31-AVQ$7)/(AVQ$8-AVQ$7))))))</f>
      </c>
      <c r="AVS31" s="126">
        <f>IF(AVQ31&lt;&gt;"",AVQ$5,0)</f>
      </c>
      <c r="AVT31" s="125">
        <f>IF(AVQ$6=0,RANK(AVQ31,AVQ$12:AVQ$42,0),RANK(AVQ31,AVQ$12:AVQ$42,1))</f>
      </c>
      <c r="AVU31" s="126">
        <v>100</v>
      </c>
      <c r="AVV31" s="126">
        <f>IF(COUNTA(AVU$12:AVU$42)=0,0.6*AVU$5,IF(AVU31="",0,IF(AVU$6=0,IF(AVU31&gt;=AVU$8,AVU$5,IF(AVU31&lt;AVU$6,0,0.6*AVU$5+0.4*AVU$5*(AVU31-AVU$7)/(AVU$8-AVU$7))),IF(AVU31&lt;=AVU$8,AVU$5,IF(AVU31&gt;AVU$6,0,0.6*AVU$5+0.4*AVU$5*(AVU31-AVU$7)/(AVU$8-AVU$7))))))</f>
      </c>
      <c r="AVW31" s="126">
        <f>IF(AVU31&lt;&gt;"",AVU$5,0)</f>
      </c>
      <c r="AVX31" s="125">
        <f>IF(AVU$6=0,RANK(AVU31,AVU$12:AVU$42,0),RANK(AVU31,AVU$12:AVU$42,1))</f>
      </c>
      <c r="AVY31" s="126">
        <v>0.41</v>
      </c>
      <c r="AVZ31" s="126">
        <f>IF(COUNTA(AVY$12:AVY$42)=0,0.6*AVY$5,IF(AVY31="",0,IF(AVY$6=0,IF(AVY31&gt;=AVY$8,AVY$5,IF(AVY31&lt;AVY$6,0,0.6*AVY$5+0.4*AVY$5*(AVY31-AVY$7)/(AVY$8-AVY$7))),IF(AVY31&lt;=AVY$8,AVY$5,IF(AVY31&gt;AVY$6,0,0.6*AVY$5+0.4*AVY$5*(AVY31-AVY$7)/(AVY$8-AVY$7))))))</f>
      </c>
      <c r="AWA31" s="126">
        <f>IF(AVY31&lt;&gt;"",AVY$5,0)</f>
      </c>
      <c r="AWB31" s="125">
        <f>IF(AVY$6=0,RANK(AVY31,AVY$12:AVY$42,0),RANK(AVY31,AVY$12:AVY$42,1))</f>
      </c>
      <c r="AWC31" s="126">
        <v>100</v>
      </c>
      <c r="AWD31" s="126">
        <f>IF(COUNTA(AWC$12:AWC$42)=0,0.6*AWC$5,IF(AWC31="",0,IF(AWC$6=0,IF(AWC31&gt;=AWC$8,AWC$5,IF(AWC31&lt;AWC$6,0,0.6*AWC$5+0.4*AWC$5*(AWC31-AWC$7)/(AWC$8-AWC$7))),IF(AWC31&lt;=AWC$8,AWC$5,IF(AWC31&gt;AWC$6,0,0.6*AWC$5+0.4*AWC$5*(AWC31-AWC$7)/(AWC$8-AWC$7))))))</f>
      </c>
      <c r="AWE31" s="126">
        <f>IF(AWC31&lt;&gt;"",AWC$5,0)</f>
      </c>
      <c r="AWF31" s="125">
        <f>IF(AWC$6=0,RANK(AWC31,AWC$12:AWC$42,0),RANK(AWC31,AWC$12:AWC$42,1))</f>
      </c>
      <c r="AWG31" s="126">
        <v>0.69</v>
      </c>
      <c r="AWH31" s="126">
        <f>IF(COUNTA(AWG$12:AWG$42)=0,0.6*AWG$5,IF(AWG31="",0,IF(AWG$6=0,IF(AWG31&gt;=AWG$8,AWG$5,IF(AWG31&lt;AWG$6,0,0.6*AWG$5+0.4*AWG$5*(AWG31-AWG$7)/(AWG$8-AWG$7))),IF(AWG31&lt;=AWG$8,AWG$5,IF(AWG31&gt;AWG$6,0,0.6*AWG$5+0.4*AWG$5*(AWG31-AWG$7)/(AWG$8-AWG$7))))))</f>
      </c>
      <c r="AWI31" s="126">
        <f>IF(AWG31&lt;&gt;"",AWG$5,0)</f>
      </c>
      <c r="AWJ31" s="125">
        <f>IF(AWG$6=0,RANK(AWG31,AWG$12:AWG$42,0),RANK(AWG31,AWG$12:AWG$42,1))</f>
      </c>
      <c r="AWK31" s="126">
        <v>0.6</v>
      </c>
      <c r="AWL31" s="126">
        <f>IF(COUNTA(AWK$12:AWK$42)=0,0.6*AWK$5,IF(AWK31="",0,IF(AWK$6=0,IF(AWK31&gt;=AWK$8,AWK$5,IF(AWK31&lt;AWK$6,0,0.6*AWK$5+0.4*AWK$5*(AWK31-AWK$7)/(AWK$8-AWK$7))),IF(AWK31&lt;=AWK$8,AWK$5,IF(AWK31&gt;AWK$6,0,0.6*AWK$5+0.4*AWK$5*(AWK31-AWK$7)/(AWK$8-AWK$7))))))</f>
      </c>
      <c r="AWM31" s="126">
        <f>IF(AWK31&lt;&gt;"",AWK$5,0)</f>
      </c>
      <c r="AWN31" s="125">
        <f>IF(AWK$6=0,RANK(AWK31,AWK$12:AWK$42,0),RANK(AWK31,AWK$12:AWK$42,1))</f>
      </c>
      <c r="AWO31" s="126">
        <v>41.41</v>
      </c>
      <c r="AWP31" s="126">
        <f>IF(COUNTA(AWO$12:AWO$42)=0,0.6*AWO$5,IF(AWO31="",0,IF(AWO$6=0,IF(AWO31&gt;=AWO$8,AWO$5,IF(AWO31&lt;AWO$6,0,0.6*AWO$5+0.4*AWO$5*(AWO31-AWO$7)/(AWO$8-AWO$7))),IF(AWO31&lt;=AWO$8,AWO$5,IF(AWO31&gt;AWO$6,0,0.6*AWO$5+0.4*AWO$5*(AWO31-AWO$7)/(AWO$8-AWO$7))))))</f>
      </c>
      <c r="AWQ31" s="126">
        <f>IF(AWO31&lt;&gt;"",AWO$5,0)</f>
      </c>
      <c r="AWR31" s="125">
        <f>IF(AWO$6=0,RANK(AWO31,AWO$12:AWO$42,0),RANK(AWO31,AWO$12:AWO$42,1))</f>
      </c>
      <c r="AWS31" s="126">
        <v>6.43</v>
      </c>
      <c r="AWT31" s="126">
        <f>IF(COUNTA(AWS$12:AWS$42)=0,0.6*AWS$5,IF(AWS31="",0,IF(AWS$6=0,IF(AWS31&gt;=AWS$8,AWS$5,IF(AWS31&lt;AWS$6,0,0.6*AWS$5+0.4*AWS$5*(AWS31-AWS$7)/(AWS$8-AWS$7))),IF(AWS31&lt;=AWS$8,AWS$5,IF(AWS31&gt;AWS$6,0,0.6*AWS$5+0.4*AWS$5*(AWS31-AWS$7)/(AWS$8-AWS$7))))))</f>
      </c>
      <c r="AWU31" s="126">
        <f>IF(AWS31&lt;&gt;"",AWS$5,0)</f>
      </c>
      <c r="AWV31" s="125">
        <f>IF(AWS$6=0,RANK(AWS31,AWS$12:AWS$42,0),RANK(AWS31,AWS$12:AWS$42,1))</f>
      </c>
      <c r="AWW31" s="126">
        <v>93.86</v>
      </c>
      <c r="AWX31" s="126">
        <f>IF(COUNTA(AWW$12:AWW$42)=0,0.6*AWW$5,IF(AWW31="",0,IF(AWW$6=0,IF(AWW31&gt;=AWW$8,AWW$5,IF(AWW31&lt;AWW$6,0,0.6*AWW$5+0.4*AWW$5*(AWW31-AWW$7)/(AWW$8-AWW$7))),IF(AWW31&lt;=AWW$8,AWW$5,IF(AWW31&gt;AWW$6,0,0.6*AWW$5+0.4*AWW$5*(AWW31-AWW$7)/(AWW$8-AWW$7))))))</f>
      </c>
      <c r="AWY31" s="126">
        <f>IF(AWW31&lt;&gt;"",AWW$5,0)</f>
      </c>
      <c r="AWZ31" s="125">
        <f>IF(AWW$6=0,RANK(AWW31,AWW$12:AWW$42,0),RANK(AWW31,AWW$12:AWW$42,1))</f>
      </c>
      <c r="AXA31"/>
      <c r="AXB31" s="126">
        <f>IF(COUNTA(AXA$12:AXA$42)=0,0.6*AXA$5,IF(AXA31="",0,IF(AXA$6=0,IF(AXA31&gt;=AXA$8,AXA$5,IF(AXA31&lt;AXA$6,0,0.6*AXA$5+0.4*AXA$5*(AXA31-AXA$7)/(AXA$8-AXA$7))),IF(AXA31&lt;=AXA$8,AXA$5,IF(AXA31&gt;AXA$6,0,0.6*AXA$5+0.4*AXA$5*(AXA31-AXA$7)/(AXA$8-AXA$7))))))</f>
      </c>
      <c r="AXC31" s="126">
        <f>IF(AXA31&lt;&gt;"",AXA$5,0)</f>
      </c>
      <c r="AXD31" s="125">
        <f>IF(AXA$6=0,RANK(AXA31,AXA$12:AXA$42,0),RANK(AXA31,AXA$12:AXA$42,1))</f>
      </c>
      <c r="AXE31"/>
      <c r="AXF31" s="126">
        <f>IF(COUNTA(AXE$12:AXE$42)=0,0.6*AXE$5,IF(AXE31="",0,IF(AXE$6=0,IF(AXE31&gt;=AXE$8,AXE$5,IF(AXE31&lt;AXE$6,0,0.6*AXE$5+0.4*AXE$5*(AXE31-AXE$7)/(AXE$8-AXE$7))),IF(AXE31&lt;=AXE$8,AXE$5,IF(AXE31&gt;AXE$6,0,0.6*AXE$5+0.4*AXE$5*(AXE31-AXE$7)/(AXE$8-AXE$7))))))</f>
      </c>
      <c r="AXG31" s="126">
        <f>IF(AXE31&lt;&gt;"",AXE$5,0)</f>
      </c>
      <c r="AXH31" s="125">
        <f>IF(AXE$6=0,RANK(AXE31,AXE$12:AXE$42,0),RANK(AXE31,AXE$12:AXE$42,1))</f>
      </c>
      <c r="AXI31"/>
      <c r="AXJ31" s="126">
        <f>IF(COUNTA(AXI$12:AXI$42)=0,0.6*AXI$5,IF(AXI31="",0,IF(AXI$6=0,IF(AXI31&gt;=AXI$8,AXI$5,IF(AXI31&lt;AXI$6,0,0.6*AXI$5+0.4*AXI$5*(AXI31-AXI$7)/(AXI$8-AXI$7))),IF(AXI31&lt;=AXI$8,AXI$5,IF(AXI31&gt;AXI$6,0,0.6*AXI$5+0.4*AXI$5*(AXI31-AXI$7)/(AXI$8-AXI$7))))))</f>
      </c>
      <c r="AXK31" s="126">
        <f>IF(AXI31&lt;&gt;"",AXI$5,0)</f>
      </c>
      <c r="AXL31" s="125">
        <f>IF(AXI$6=0,RANK(AXI31,AXI$12:AXI$42,0),RANK(AXI31,AXI$12:AXI$42,1))</f>
      </c>
      <c r="AXM31"/>
      <c r="AXN31" s="126">
        <f>IF(COUNTA(AXM$12:AXM$42)=0,0.6*AXM$5,IF(AXM31="",0,IF(AXM$6=0,IF(AXM31&gt;=AXM$8,AXM$5,IF(AXM31&lt;AXM$6,0,0.6*AXM$5+0.4*AXM$5*(AXM31-AXM$7)/(AXM$8-AXM$7))),IF(AXM31&lt;=AXM$8,AXM$5,IF(AXM31&gt;AXM$6,0,0.6*AXM$5+0.4*AXM$5*(AXM31-AXM$7)/(AXM$8-AXM$7))))))</f>
      </c>
      <c r="AXO31" s="126">
        <f>IF(AXM31&lt;&gt;"",AXM$5,0)</f>
      </c>
      <c r="AXP31" s="125">
        <f>IF(AXM$6=0,RANK(AXM31,AXM$12:AXM$42,0),RANK(AXM31,AXM$12:AXM$42,1))</f>
      </c>
      <c r="AXQ31"/>
      <c r="AXR31" s="126">
        <f>IF(COUNTA(AXQ$12:AXQ$42)=0,0.6*AXQ$5,IF(AXQ31="",0,IF(AXQ$6=0,IF(AXQ31&gt;=AXQ$8,AXQ$5,IF(AXQ31&lt;AXQ$6,0,0.6*AXQ$5+0.4*AXQ$5*(AXQ31-AXQ$7)/(AXQ$8-AXQ$7))),IF(AXQ31&lt;=AXQ$8,AXQ$5,IF(AXQ31&gt;AXQ$6,0,0.6*AXQ$5+0.4*AXQ$5*(AXQ31-AXQ$7)/(AXQ$8-AXQ$7))))))</f>
      </c>
      <c r="AXS31" s="126">
        <f>IF(AXQ31&lt;&gt;"",AXQ$5,0)</f>
      </c>
      <c r="AXT31" s="125">
        <f>IF(AXQ$6=0,RANK(AXQ31,AXQ$12:AXQ$42,0),RANK(AXQ31,AXQ$12:AXQ$42,1))</f>
      </c>
      <c r="AXU31"/>
      <c r="AXV31" s="126">
        <f>IF(COUNTA(AXU$12:AXU$42)=0,0.6*AXU$5,IF(AXU31="",0,IF(AXU$6=0,IF(AXU31&gt;=AXU$8,AXU$5,IF(AXU31&lt;AXU$6,0,0.6*AXU$5+0.4*AXU$5*(AXU31-AXU$7)/(AXU$8-AXU$7))),IF(AXU31&lt;=AXU$8,AXU$5,IF(AXU31&gt;AXU$6,0,0.6*AXU$5+0.4*AXU$5*(AXU31-AXU$7)/(AXU$8-AXU$7))))))</f>
      </c>
      <c r="AXW31" s="126">
        <f>IF(AXU31&lt;&gt;"",AXU$5,0)</f>
      </c>
      <c r="AXX31" s="125">
        <f>IF(AXU$6=0,RANK(AXU31,AXU$12:AXU$42,0),RANK(AXU31,AXU$12:AXU$42,1))</f>
      </c>
      <c r="AXY31"/>
      <c r="AXZ31" s="126">
        <f>IF(COUNTA(AXY$12:AXY$42)=0,0.6*AXY$5,IF(AXY31="",0,IF(AXY$6=0,IF(AXY31&gt;=AXY$8,AXY$5,IF(AXY31&lt;AXY$6,0,0.6*AXY$5+0.4*AXY$5*(AXY31-AXY$7)/(AXY$8-AXY$7))),IF(AXY31&lt;=AXY$8,AXY$5,IF(AXY31&gt;AXY$6,0,0.6*AXY$5+0.4*AXY$5*(AXY31-AXY$7)/(AXY$8-AXY$7))))))</f>
      </c>
      <c r="AYA31" s="126">
        <f>IF(AXY31&lt;&gt;"",AXY$5,0)</f>
      </c>
      <c r="AYB31" s="125">
        <f>IF(AXY$6=0,RANK(AXY31,AXY$12:AXY$42,0),RANK(AXY31,AXY$12:AXY$42,1))</f>
      </c>
      <c r="AYC31"/>
      <c r="AYD31" s="126">
        <f>IF(COUNTA(AYC$12:AYC$42)=0,0.6*AYC$5,IF(AYC31="",0,IF(AYC$6=0,IF(AYC31&gt;=AYC$8,AYC$5,IF(AYC31&lt;AYC$6,0,0.6*AYC$5+0.4*AYC$5*(AYC31-AYC$7)/(AYC$8-AYC$7))),IF(AYC31&lt;=AYC$8,AYC$5,IF(AYC31&gt;AYC$6,0,0.6*AYC$5+0.4*AYC$5*(AYC31-AYC$7)/(AYC$8-AYC$7))))))</f>
      </c>
      <c r="AYE31" s="126">
        <f>IF(AYC31&lt;&gt;"",AYC$5,0)</f>
      </c>
      <c r="AYF31" s="125">
        <f>IF(AYC$6=0,RANK(AYC31,AYC$12:AYC$42,0),RANK(AYC31,AYC$12:AYC$42,1))</f>
      </c>
      <c r="AYG31"/>
      <c r="AYH31" s="126">
        <f>IF(COUNTA(AYG$12:AYG$42)=0,0.6*AYG$5,IF(AYG31="",0,IF(AYG$6=0,IF(AYG31&gt;=AYG$8,AYG$5,IF(AYG31&lt;AYG$6,0,0.6*AYG$5+0.4*AYG$5*(AYG31-AYG$7)/(AYG$8-AYG$7))),IF(AYG31&lt;=AYG$8,AYG$5,IF(AYG31&gt;AYG$6,0,0.6*AYG$5+0.4*AYG$5*(AYG31-AYG$7)/(AYG$8-AYG$7))))))</f>
      </c>
      <c r="AYI31" s="126">
        <f>IF(AYG31&lt;&gt;"",AYG$5,0)</f>
      </c>
      <c r="AYJ31" s="125">
        <f>IF(AYG$6=0,RANK(AYG31,AYG$12:AYG$42,0),RANK(AYG31,AYG$12:AYG$42,1))</f>
      </c>
      <c r="AYK31"/>
      <c r="AYL31" s="126">
        <f>IF(COUNTA(AYK$12:AYK$42)=0,0.6*AYK$5,IF(AYK31="",0,IF(AYK$6=0,IF(AYK31&gt;=AYK$8,AYK$5,IF(AYK31&lt;AYK$6,0,0.6*AYK$5+0.4*AYK$5*(AYK31-AYK$7)/(AYK$8-AYK$7))),IF(AYK31&lt;=AYK$8,AYK$5,IF(AYK31&gt;AYK$6,0,0.6*AYK$5+0.4*AYK$5*(AYK31-AYK$7)/(AYK$8-AYK$7))))))</f>
      </c>
      <c r="AYM31" s="126">
        <f>IF(AYK31&lt;&gt;"",AYK$5,0)</f>
      </c>
      <c r="AYN31" s="125">
        <f>IF(AYK$6=0,RANK(AYK31,AYK$12:AYK$42,0),RANK(AYK31,AYK$12:AYK$42,1))</f>
      </c>
      <c r="AYO31"/>
      <c r="AYP31" s="126">
        <f>IF(COUNTA(AYO$12:AYO$42)=0,0.6*AYO$5,IF(AYO31="",0,IF(AYO$6=0,IF(AYO31&gt;=AYO$8,AYO$5,IF(AYO31&lt;AYO$6,0,0.6*AYO$5+0.4*AYO$5*(AYO31-AYO$7)/(AYO$8-AYO$7))),IF(AYO31&lt;=AYO$8,AYO$5,IF(AYO31&gt;AYO$6,0,0.6*AYO$5+0.4*AYO$5*(AYO31-AYO$7)/(AYO$8-AYO$7))))))</f>
      </c>
      <c r="AYQ31" s="126">
        <f>IF(AYO31&lt;&gt;"",AYO$5,0)</f>
      </c>
      <c r="AYR31" s="125">
        <f>IF(AYO$6=0,RANK(AYO31,AYO$12:AYO$42,0),RANK(AYO31,AYO$12:AYO$42,1))</f>
      </c>
      <c r="AYS31"/>
      <c r="AYT31" s="126">
        <f>IF(COUNTA(AYS$12:AYS$42)=0,0.6*AYS$5,IF(AYS31="",0,IF(AYS$6=0,IF(AYS31&gt;=AYS$8,AYS$5,IF(AYS31&lt;AYS$6,0,0.6*AYS$5+0.4*AYS$5*(AYS31-AYS$7)/(AYS$8-AYS$7))),IF(AYS31&lt;=AYS$8,AYS$5,IF(AYS31&gt;AYS$6,0,0.6*AYS$5+0.4*AYS$5*(AYS31-AYS$7)/(AYS$8-AYS$7))))))</f>
      </c>
      <c r="AYU31" s="126">
        <f>IF(AYS31&lt;&gt;"",AYS$5,0)</f>
      </c>
      <c r="AYV31" s="125">
        <f>IF(AYS$6=0,RANK(AYS31,AYS$12:AYS$42,0),RANK(AYS31,AYS$12:AYS$42,1))</f>
      </c>
      <c r="AYW31"/>
      <c r="AYX31" s="126">
        <f>IF(COUNTA(AYW$12:AYW$42)=0,0.6*AYW$5,IF(AYW31="",0,IF(AYW$6=0,IF(AYW31&gt;=AYW$8,AYW$5,IF(AYW31&lt;AYW$6,0,0.6*AYW$5+0.4*AYW$5*(AYW31-AYW$7)/(AYW$8-AYW$7))),IF(AYW31&lt;=AYW$8,AYW$5,IF(AYW31&gt;AYW$6,0,0.6*AYW$5+0.4*AYW$5*(AYW31-AYW$7)/(AYW$8-AYW$7))))))</f>
      </c>
      <c r="AYY31" s="126">
        <f>IF(AYW31&lt;&gt;"",AYW$5,0)</f>
      </c>
      <c r="AYZ31" s="125">
        <f>IF(AYW$6=0,RANK(AYW31,AYW$12:AYW$42,0),RANK(AYW31,AYW$12:AYW$42,1))</f>
      </c>
      <c r="AZA31"/>
      <c r="AZB31" s="126">
        <f>IF(COUNTA(AZA$12:AZA$42)=0,0.6*AZA$5,IF(AZA31="",0,IF(AZA$6=0,IF(AZA31&gt;=AZA$8,AZA$5,IF(AZA31&lt;AZA$6,0,0.6*AZA$5+0.4*AZA$5*(AZA31-AZA$7)/(AZA$8-AZA$7))),IF(AZA31&lt;=AZA$8,AZA$5,IF(AZA31&gt;AZA$6,0,0.6*AZA$5+0.4*AZA$5*(AZA31-AZA$7)/(AZA$8-AZA$7))))))</f>
      </c>
      <c r="AZC31" s="126">
        <f>IF(AZA31&lt;&gt;"",AZA$5,0)</f>
      </c>
      <c r="AZD31" s="125">
        <f>IF(AZA$6=0,RANK(AZA31,AZA$12:AZA$42,0),RANK(AZA31,AZA$12:AZA$42,1))</f>
      </c>
      <c r="AZE31"/>
      <c r="AZF31" s="126">
        <f>IF(COUNTA(AZE$12:AZE$42)=0,0.6*AZE$5,IF(AZE31="",0,IF(AZE$6=0,IF(AZE31&gt;=AZE$8,AZE$5,IF(AZE31&lt;AZE$6,0,0.6*AZE$5+0.4*AZE$5*(AZE31-AZE$7)/(AZE$8-AZE$7))),IF(AZE31&lt;=AZE$8,AZE$5,IF(AZE31&gt;AZE$6,0,0.6*AZE$5+0.4*AZE$5*(AZE31-AZE$7)/(AZE$8-AZE$7))))))</f>
      </c>
      <c r="AZG31" s="126">
        <f>IF(AZE31&lt;&gt;"",AZE$5,0)</f>
      </c>
      <c r="AZH31" s="125">
        <f>IF(AZE$6=0,RANK(AZE31,AZE$12:AZE$42,0),RANK(AZE31,AZE$12:AZE$42,1))</f>
      </c>
      <c r="AZI31"/>
      <c r="AZJ31" s="126">
        <f>IF(COUNTA(AZI$12:AZI$42)=0,0.6*AZI$5,IF(AZI31="",0,IF(AZI$6=0,IF(AZI31&gt;=AZI$8,AZI$5,IF(AZI31&lt;AZI$6,0,0.6*AZI$5+0.4*AZI$5*(AZI31-AZI$7)/(AZI$8-AZI$7))),IF(AZI31&lt;=AZI$8,AZI$5,IF(AZI31&gt;AZI$6,0,0.6*AZI$5+0.4*AZI$5*(AZI31-AZI$7)/(AZI$8-AZI$7))))))</f>
      </c>
      <c r="AZK31" s="126">
        <f>IF(AZI31&lt;&gt;"",AZI$5,0)</f>
      </c>
      <c r="AZL31" s="125">
        <f>IF(AZI$6=0,RANK(AZI31,AZI$12:AZI$42,0),RANK(AZI31,AZI$12:AZI$42,1))</f>
      </c>
      <c r="AZM31"/>
      <c r="AZN31" s="126">
        <f>IF(COUNTA(AZM$12:AZM$42)=0,0.6*AZM$5,IF(AZM31="",0,IF(AZM$6=0,IF(AZM31&gt;=AZM$8,AZM$5,IF(AZM31&lt;AZM$6,0,0.6*AZM$5+0.4*AZM$5*(AZM31-AZM$7)/(AZM$8-AZM$7))),IF(AZM31&lt;=AZM$8,AZM$5,IF(AZM31&gt;AZM$6,0,0.6*AZM$5+0.4*AZM$5*(AZM31-AZM$7)/(AZM$8-AZM$7))))))</f>
      </c>
      <c r="AZO31" s="126">
        <f>IF(AZM31&lt;&gt;"",AZM$5,0)</f>
      </c>
      <c r="AZP31" s="125">
        <f>IF(AZM$6=0,RANK(AZM31,AZM$12:AZM$42,0),RANK(AZM31,AZM$12:AZM$42,1))</f>
      </c>
      <c r="AZQ31"/>
      <c r="AZR31" s="126">
        <f>IF(COUNTA(AZQ$12:AZQ$42)=0,0.6*AZQ$5,IF(AZQ31="",0,IF(AZQ$6=0,IF(AZQ31&gt;=AZQ$8,AZQ$5,IF(AZQ31&lt;AZQ$6,0,0.6*AZQ$5+0.4*AZQ$5*(AZQ31-AZQ$7)/(AZQ$8-AZQ$7))),IF(AZQ31&lt;=AZQ$8,AZQ$5,IF(AZQ31&gt;AZQ$6,0,0.6*AZQ$5+0.4*AZQ$5*(AZQ31-AZQ$7)/(AZQ$8-AZQ$7))))))</f>
      </c>
      <c r="AZS31" s="126">
        <f>IF(AZQ31&lt;&gt;"",AZQ$5,0)</f>
      </c>
      <c r="AZT31" s="125">
        <f>IF(AZQ$6=0,RANK(AZQ31,AZQ$12:AZQ$42,0),RANK(AZQ31,AZQ$12:AZQ$42,1))</f>
      </c>
      <c r="AZU31"/>
      <c r="AZV31" s="126">
        <f>IF(COUNTA(AZU$12:AZU$42)=0,0.6*AZU$5,IF(AZU31="",0,IF(AZU$6=0,IF(AZU31&gt;=AZU$8,AZU$5,IF(AZU31&lt;AZU$6,0,0.6*AZU$5+0.4*AZU$5*(AZU31-AZU$7)/(AZU$8-AZU$7))),IF(AZU31&lt;=AZU$8,AZU$5,IF(AZU31&gt;AZU$6,0,0.6*AZU$5+0.4*AZU$5*(AZU31-AZU$7)/(AZU$8-AZU$7))))))</f>
      </c>
      <c r="AZW31" s="126">
        <f>IF(AZU31&lt;&gt;"",AZU$5,0)</f>
      </c>
      <c r="AZX31" s="125">
        <f>IF(AZU$6=0,RANK(AZU31,AZU$12:AZU$42,0),RANK(AZU31,AZU$12:AZU$42,1))</f>
      </c>
      <c r="AZY31"/>
      <c r="AZZ31" s="126">
        <f>IF(COUNTA(AZY$12:AZY$42)=0,0.6*AZY$5,IF(AZY31="",0,IF(AZY$6=0,IF(AZY31&gt;=AZY$8,AZY$5,IF(AZY31&lt;AZY$6,0,0.6*AZY$5+0.4*AZY$5*(AZY31-AZY$7)/(AZY$8-AZY$7))),IF(AZY31&lt;=AZY$8,AZY$5,IF(AZY31&gt;AZY$6,0,0.6*AZY$5+0.4*AZY$5*(AZY31-AZY$7)/(AZY$8-AZY$7))))))</f>
      </c>
      <c r="BAA31" s="126">
        <f>IF(AZY31&lt;&gt;"",AZY$5,0)</f>
      </c>
      <c r="BAB31" s="125">
        <f>IF(AZY$6=0,RANK(AZY31,AZY$12:AZY$42,0),RANK(AZY31,AZY$12:AZY$42,1))</f>
      </c>
      <c r="BAC31"/>
      <c r="BAD31" s="126">
        <f>IF(COUNTA(BAC$12:BAC$42)=0,0.6*BAC$5,IF(BAC31="",0,IF(BAC$6=0,IF(BAC31&gt;=BAC$8,BAC$5,IF(BAC31&lt;BAC$6,0,0.6*BAC$5+0.4*BAC$5*(BAC31-BAC$7)/(BAC$8-BAC$7))),IF(BAC31&lt;=BAC$8,BAC$5,IF(BAC31&gt;BAC$6,0,0.6*BAC$5+0.4*BAC$5*(BAC31-BAC$7)/(BAC$8-BAC$7))))))</f>
      </c>
      <c r="BAE31" s="126">
        <f>IF(BAC31&lt;&gt;"",BAC$5,0)</f>
      </c>
      <c r="BAF31" s="125">
        <f>IF(BAC$6=0,RANK(BAC31,BAC$12:BAC$42,0),RANK(BAC31,BAC$12:BAC$42,1))</f>
      </c>
      <c r="BAG31"/>
      <c r="BAH31" s="126">
        <f>IF(COUNTA(BAG$12:BAG$42)=0,0.6*BAG$5,IF(BAG31="",0,IF(BAG$6=0,IF(BAG31&gt;=BAG$8,BAG$5,IF(BAG31&lt;BAG$6,0,0.6*BAG$5+0.4*BAG$5*(BAG31-BAG$7)/(BAG$8-BAG$7))),IF(BAG31&lt;=BAG$8,BAG$5,IF(BAG31&gt;BAG$6,0,0.6*BAG$5+0.4*BAG$5*(BAG31-BAG$7)/(BAG$8-BAG$7))))))</f>
      </c>
      <c r="BAI31" s="126">
        <f>IF(BAG31&lt;&gt;"",BAG$5,0)</f>
      </c>
      <c r="BAJ31" s="125">
        <f>IF(BAG$6=0,RANK(BAG31,BAG$12:BAG$42,0),RANK(BAG31,BAG$12:BAG$42,1))</f>
      </c>
      <c r="BAK31"/>
      <c r="BAL31" s="126">
        <f>IF(COUNTA(BAK$12:BAK$42)=0,0.6*BAK$5,IF(BAK31="",0,IF(BAK$6=0,IF(BAK31&gt;=BAK$8,BAK$5,IF(BAK31&lt;BAK$6,0,0.6*BAK$5+0.4*BAK$5*(BAK31-BAK$7)/(BAK$8-BAK$7))),IF(BAK31&lt;=BAK$8,BAK$5,IF(BAK31&gt;BAK$6,0,0.6*BAK$5+0.4*BAK$5*(BAK31-BAK$7)/(BAK$8-BAK$7))))))</f>
      </c>
      <c r="BAM31" s="126">
        <f>IF(BAK31&lt;&gt;"",BAK$5,0)</f>
      </c>
      <c r="BAN31" s="125">
        <f>IF(BAK$6=0,RANK(BAK31,BAK$12:BAK$42,0),RANK(BAK31,BAK$12:BAK$42,1))</f>
      </c>
      <c r="BAO31"/>
      <c r="BAP31" s="126">
        <f>IF(COUNTA(BAO$12:BAO$42)=0,0.6*BAO$5,IF(BAO31="",0,IF(BAO$6=0,IF(BAO31&gt;=BAO$8,BAO$5,IF(BAO31&lt;BAO$6,0,0.6*BAO$5+0.4*BAO$5*(BAO31-BAO$7)/(BAO$8-BAO$7))),IF(BAO31&lt;=BAO$8,BAO$5,IF(BAO31&gt;BAO$6,0,0.6*BAO$5+0.4*BAO$5*(BAO31-BAO$7)/(BAO$8-BAO$7))))))</f>
      </c>
      <c r="BAQ31" s="126">
        <f>IF(BAO31&lt;&gt;"",BAO$5,0)</f>
      </c>
      <c r="BAR31" s="125">
        <f>IF(BAO$6=0,RANK(BAO31,BAO$12:BAO$42,0),RANK(BAO31,BAO$12:BAO$42,1))</f>
      </c>
      <c r="BAS31"/>
      <c r="BAT31" s="126">
        <f>IF(COUNTA(BAS$12:BAS$42)=0,0.6*BAS$5,IF(BAS31="",0,IF(BAS$6=0,IF(BAS31&gt;=BAS$8,BAS$5,IF(BAS31&lt;BAS$6,0,0.6*BAS$5+0.4*BAS$5*(BAS31-BAS$7)/(BAS$8-BAS$7))),IF(BAS31&lt;=BAS$8,BAS$5,IF(BAS31&gt;BAS$6,0,0.6*BAS$5+0.4*BAS$5*(BAS31-BAS$7)/(BAS$8-BAS$7))))))</f>
      </c>
      <c r="BAU31" s="126">
        <f>IF(BAS31&lt;&gt;"",BAS$5,0)</f>
      </c>
      <c r="BAV31" s="125">
        <f>IF(BAS$6=0,RANK(BAS31,BAS$12:BAS$42,0),RANK(BAS31,BAS$12:BAS$42,1))</f>
      </c>
      <c r="BAW31"/>
      <c r="BAX31" s="126">
        <f>IF(COUNTA(BAW$12:BAW$42)=0,0.6*BAW$5,IF(BAW31="",0,IF(BAW$6=0,IF(BAW31&gt;=BAW$8,BAW$5,IF(BAW31&lt;BAW$6,0,0.6*BAW$5+0.4*BAW$5*(BAW31-BAW$7)/(BAW$8-BAW$7))),IF(BAW31&lt;=BAW$8,BAW$5,IF(BAW31&gt;BAW$6,0,0.6*BAW$5+0.4*BAW$5*(BAW31-BAW$7)/(BAW$8-BAW$7))))))</f>
      </c>
      <c r="BAY31" s="126">
        <f>IF(BAW31&lt;&gt;"",BAW$5,0)</f>
      </c>
      <c r="BAZ31" s="125">
        <f>IF(BAW$6=0,RANK(BAW31,BAW$12:BAW$42,0),RANK(BAW31,BAW$12:BAW$42,1))</f>
      </c>
      <c r="BBA31"/>
      <c r="BBB31" s="126">
        <f>IF(COUNTA(BBA$12:BBA$42)=0,0.6*BBA$5,IF(BBA31="",0,IF(BBA$6=0,IF(BBA31&gt;=BBA$8,BBA$5,IF(BBA31&lt;BBA$6,0,0.6*BBA$5+0.4*BBA$5*(BBA31-BBA$7)/(BBA$8-BBA$7))),IF(BBA31&lt;=BBA$8,BBA$5,IF(BBA31&gt;BBA$6,0,0.6*BBA$5+0.4*BBA$5*(BBA31-BBA$7)/(BBA$8-BBA$7))))))</f>
      </c>
      <c r="BBC31" s="126">
        <f>IF(BBA31&lt;&gt;"",BBA$5,0)</f>
      </c>
      <c r="BBD31" s="125">
        <f>IF(BBA$6=0,RANK(BBA31,BBA$12:BBA$42,0),RANK(BBA31,BBA$12:BBA$42,1))</f>
      </c>
      <c r="BBE31"/>
      <c r="BBF31" s="126">
        <f>IF(COUNTA(BBE$12:BBE$42)=0,0.6*BBE$5,IF(BBE31="",0,IF(BBE$6=0,IF(BBE31&gt;=BBE$8,BBE$5,IF(BBE31&lt;BBE$6,0,0.6*BBE$5+0.4*BBE$5*(BBE31-BBE$7)/(BBE$8-BBE$7))),IF(BBE31&lt;=BBE$8,BBE$5,IF(BBE31&gt;BBE$6,0,0.6*BBE$5+0.4*BBE$5*(BBE31-BBE$7)/(BBE$8-BBE$7))))))</f>
      </c>
      <c r="BBG31" s="126">
        <f>IF(BBE31&lt;&gt;"",BBE$5,0)</f>
      </c>
      <c r="BBH31" s="125">
        <f>IF(BBE$6=0,RANK(BBE31,BBE$12:BBE$42,0),RANK(BBE31,BBE$12:BBE$42,1))</f>
      </c>
      <c r="BBI31"/>
      <c r="BBJ31" s="126">
        <f>IF(COUNTA(BBI$12:BBI$42)=0,0.6*BBI$5,IF(BBI31="",0,IF(BBI$6=0,IF(BBI31&gt;=BBI$8,BBI$5,IF(BBI31&lt;BBI$6,0,0.6*BBI$5+0.4*BBI$5*(BBI31-BBI$7)/(BBI$8-BBI$7))),IF(BBI31&lt;=BBI$8,BBI$5,IF(BBI31&gt;BBI$6,0,0.6*BBI$5+0.4*BBI$5*(BBI31-BBI$7)/(BBI$8-BBI$7))))))</f>
      </c>
      <c r="BBK31" s="126">
        <f>IF(BBI31&lt;&gt;"",BBI$5,0)</f>
      </c>
      <c r="BBL31" s="125">
        <f>IF(BBI$6=0,RANK(BBI31,BBI$12:BBI$42,0),RANK(BBI31,BBI$12:BBI$42,1))</f>
      </c>
      <c r="BBM31" s="126">
        <v>97.25</v>
      </c>
      <c r="BBN31" s="126">
        <f>IF(COUNTA(BBM$12:BBM$42)=0,0.6*BBM$5,IF(BBM31="",0,IF(BBM$6=0,IF(BBM31&gt;=BBM$8,BBM$5,IF(BBM31&lt;BBM$6,0,0.6*BBM$5+0.4*BBM$5*(BBM31-BBM$7)/(BBM$8-BBM$7))),IF(BBM31&lt;=BBM$8,BBM$5,IF(BBM31&gt;BBM$6,0,0.6*BBM$5+0.4*BBM$5*(BBM31-BBM$7)/(BBM$8-BBM$7))))))</f>
      </c>
      <c r="BBO31" s="126">
        <f>IF(BBM31&lt;&gt;"",BBM$5,0)</f>
      </c>
      <c r="BBP31" s="125">
        <f>IF(BBM$6=0,RANK(BBM31,BBM$12:BBM$42,0),RANK(BBM31,BBM$12:BBM$42,1))</f>
      </c>
      <c r="BBQ31" s="126">
        <v>98.22</v>
      </c>
      <c r="BBR31" s="126">
        <f>IF(COUNTA(BBQ$12:BBQ$42)=0,0.6*BBQ$5,IF(BBQ31="",0,IF(BBQ$6=0,IF(BBQ31&gt;=BBQ$8,BBQ$5,IF(BBQ31&lt;BBQ$6,0,0.6*BBQ$5+0.4*BBQ$5*(BBQ31-BBQ$7)/(BBQ$8-BBQ$7))),IF(BBQ31&lt;=BBQ$8,BBQ$5,IF(BBQ31&gt;BBQ$6,0,0.6*BBQ$5+0.4*BBQ$5*(BBQ31-BBQ$7)/(BBQ$8-BBQ$7))))))</f>
      </c>
      <c r="BBS31" s="126">
        <f>IF(BBQ31&lt;&gt;"",BBQ$5,0)</f>
      </c>
      <c r="BBT31" s="125">
        <f>IF(BBQ$6=0,RANK(BBQ31,BBQ$12:BBQ$42,0),RANK(BBQ31,BBQ$12:BBQ$42,1))</f>
      </c>
      <c r="BBU31" s="126">
        <v>2.48</v>
      </c>
      <c r="BBV31" s="126">
        <f>IF(COUNTA(BBU$12:BBU$42)=0,0.6*BBU$5,IF(BBU31="",0,IF(BBU$6=0,IF(BBU31&gt;=BBU$8,BBU$5,IF(BBU31&lt;BBU$6,0,0.6*BBU$5+0.4*BBU$5*(BBU31-BBU$7)/(BBU$8-BBU$7))),IF(BBU31&lt;=BBU$8,BBU$5,IF(BBU31&gt;BBU$6,0,0.6*BBU$5+0.4*BBU$5*(BBU31-BBU$7)/(BBU$8-BBU$7))))))</f>
      </c>
      <c r="BBW31" s="126">
        <f>IF(BBU31&lt;&gt;"",BBU$5,0)</f>
      </c>
      <c r="BBX31" s="125">
        <f>IF(BBU$6=0,RANK(BBU31,BBU$12:BBU$42,0),RANK(BBU31,BBU$12:BBU$42,1))</f>
      </c>
      <c r="BBY31" s="126">
        <v>97.03</v>
      </c>
      <c r="BBZ31" s="126">
        <f>IF(COUNTA(BBY$12:BBY$42)=0,0.6*BBY$5,IF(BBY31="",0,IF(BBY$6=0,IF(BBY31&gt;=BBY$8,BBY$5,IF(BBY31&lt;BBY$6,0,0.6*BBY$5+0.4*BBY$5*(BBY31-BBY$7)/(BBY$8-BBY$7))),IF(BBY31&lt;=BBY$8,BBY$5,IF(BBY31&gt;BBY$6,0,0.6*BBY$5+0.4*BBY$5*(BBY31-BBY$7)/(BBY$8-BBY$7))))))</f>
      </c>
      <c r="BCA31" s="126">
        <f>IF(BBY31&lt;&gt;"",BBY$5,0)</f>
      </c>
      <c r="BCB31" s="125">
        <f>IF(BBY$6=0,RANK(BBY31,BBY$12:BBY$42,0),RANK(BBY31,BBY$12:BBY$42,1))</f>
      </c>
      <c r="BCC31" s="126">
        <v>96</v>
      </c>
      <c r="BCD31" s="126">
        <f>IF(COUNTA(BCC$12:BCC$42)=0,0.6*BCC$5,IF(BCC31="",0,IF(BCC$6=0,IF(BCC31&gt;=BCC$8,BCC$5,IF(BCC31&lt;BCC$6,0,0.6*BCC$5+0.4*BCC$5*(BCC31-BCC$7)/(BCC$8-BCC$7))),IF(BCC31&lt;=BCC$8,BCC$5,IF(BCC31&gt;BCC$6,0,0.6*BCC$5+0.4*BCC$5*(BCC31-BCC$7)/(BCC$8-BCC$7))))))</f>
      </c>
      <c r="BCE31" s="126">
        <f>IF(BCC31&lt;&gt;"",BCC$5,0)</f>
      </c>
      <c r="BCF31" s="125">
        <f>IF(BCC$6=0,RANK(BCC31,BCC$12:BCC$42,0),RANK(BCC31,BCC$12:BCC$42,1))</f>
      </c>
      <c r="BCG31" s="126">
        <v>0.23</v>
      </c>
      <c r="BCH31" s="126">
        <f>IF(COUNTA(BCG$12:BCG$42)=0,0.6*BCG$5,IF(BCG31="",0,IF(BCG$6=0,IF(BCG31&gt;=BCG$8,BCG$5,IF(BCG31&lt;BCG$6,0,0.6*BCG$5+0.4*BCG$5*(BCG31-BCG$7)/(BCG$8-BCG$7))),IF(BCG31&lt;=BCG$8,BCG$5,IF(BCG31&gt;BCG$6,0,0.6*BCG$5+0.4*BCG$5*(BCG31-BCG$7)/(BCG$8-BCG$7))))))</f>
      </c>
      <c r="BCI31" s="126">
        <f>IF(BCG31&lt;&gt;"",BCG$5,0)</f>
      </c>
      <c r="BCJ31" s="125">
        <f>IF(BCG$6=0,RANK(BCG31,BCG$12:BCG$42,0),RANK(BCG31,BCG$12:BCG$42,1))</f>
      </c>
      <c r="BCK31" s="126">
        <v>100</v>
      </c>
      <c r="BCL31" s="126">
        <f>IF(COUNTA(BCK$12:BCK$42)=0,0.6*BCK$5,IF(BCK31="",0,IF(BCK$6=0,IF(BCK31&gt;=BCK$8,BCK$5,IF(BCK31&lt;BCK$6,0,0.6*BCK$5+0.4*BCK$5*(BCK31-BCK$7)/(BCK$8-BCK$7))),IF(BCK31&lt;=BCK$8,BCK$5,IF(BCK31&gt;BCK$6,0,0.6*BCK$5+0.4*BCK$5*(BCK31-BCK$7)/(BCK$8-BCK$7))))))</f>
      </c>
      <c r="BCM31" s="126">
        <f>IF(BCK31&lt;&gt;"",BCK$5,0)</f>
      </c>
      <c r="BCN31" s="125">
        <f>IF(BCK$6=0,RANK(BCK31,BCK$12:BCK$42,0),RANK(BCK31,BCK$12:BCK$42,1))</f>
      </c>
      <c r="BCO31" s="126">
        <v>0.81</v>
      </c>
      <c r="BCP31" s="126">
        <f>IF(COUNTA(BCO$12:BCO$42)=0,0.6*BCO$5,IF(BCO31="",0,IF(BCO$6=0,IF(BCO31&gt;=BCO$8,BCO$5,IF(BCO31&lt;BCO$6,0,0.6*BCO$5+0.4*BCO$5*(BCO31-BCO$7)/(BCO$8-BCO$7))),IF(BCO31&lt;=BCO$8,BCO$5,IF(BCO31&gt;BCO$6,0,0.6*BCO$5+0.4*BCO$5*(BCO31-BCO$7)/(BCO$8-BCO$7))))))</f>
      </c>
      <c r="BCQ31" s="126">
        <f>IF(BCO31&lt;&gt;"",BCO$5,0)</f>
      </c>
      <c r="BCR31" s="125">
        <f>IF(BCO$6=0,RANK(BCO31,BCO$12:BCO$42,0),RANK(BCO31,BCO$12:BCO$42,1))</f>
      </c>
      <c r="BCS31" s="126">
        <v>0.7</v>
      </c>
      <c r="BCT31" s="126">
        <f>IF(COUNTA(BCS$12:BCS$42)=0,0.6*BCS$5,IF(BCS31="",0,IF(BCS$6=0,IF(BCS31&gt;=BCS$8,BCS$5,IF(BCS31&lt;BCS$6,0,0.6*BCS$5+0.4*BCS$5*(BCS31-BCS$7)/(BCS$8-BCS$7))),IF(BCS31&lt;=BCS$8,BCS$5,IF(BCS31&gt;BCS$6,0,0.6*BCS$5+0.4*BCS$5*(BCS31-BCS$7)/(BCS$8-BCS$7))))))</f>
      </c>
      <c r="BCU31" s="126">
        <f>IF(BCS31&lt;&gt;"",BCS$5,0)</f>
      </c>
      <c r="BCV31" s="125">
        <f>IF(BCS$6=0,RANK(BCS31,BCS$12:BCS$42,0),RANK(BCS31,BCS$12:BCS$42,1))</f>
      </c>
      <c r="BCW31" s="126">
        <v>37.25</v>
      </c>
      <c r="BCX31" s="126">
        <f>IF(COUNTA(BCW$12:BCW$42)=0,0.6*BCW$5,IF(BCW31="",0,IF(BCW$6=0,IF(BCW31&gt;=BCW$8,BCW$5,IF(BCW31&lt;BCW$6,0,0.6*BCW$5+0.4*BCW$5*(BCW31-BCW$7)/(BCW$8-BCW$7))),IF(BCW31&lt;=BCW$8,BCW$5,IF(BCW31&gt;BCW$6,0,0.6*BCW$5+0.4*BCW$5*(BCW31-BCW$7)/(BCW$8-BCW$7))))))</f>
      </c>
      <c r="BCY31" s="126">
        <f>IF(BCW31&lt;&gt;"",BCW$5,0)</f>
      </c>
      <c r="BCZ31" s="125">
        <f>IF(BCW$6=0,RANK(BCW31,BCW$12:BCW$42,0),RANK(BCW31,BCW$12:BCW$42,1))</f>
      </c>
      <c r="BDA31" s="126">
        <v>2.37</v>
      </c>
      <c r="BDB31" s="126">
        <f>IF(COUNTA(BDA$12:BDA$42)=0,0.6*BDA$5,IF(BDA31="",0,IF(BDA$6=0,IF(BDA31&gt;=BDA$8,BDA$5,IF(BDA31&lt;BDA$6,0,0.6*BDA$5+0.4*BDA$5*(BDA31-BDA$7)/(BDA$8-BDA$7))),IF(BDA31&lt;=BDA$8,BDA$5,IF(BDA31&gt;BDA$6,0,0.6*BDA$5+0.4*BDA$5*(BDA31-BDA$7)/(BDA$8-BDA$7))))))</f>
      </c>
      <c r="BDC31" s="126">
        <f>IF(BDA31&lt;&gt;"",BDA$5,0)</f>
      </c>
      <c r="BDD31" s="125">
        <f>IF(BDA$6=0,RANK(BDA31,BDA$12:BDA$42,0),RANK(BDA31,BDA$12:BDA$42,1))</f>
      </c>
      <c r="BDE31" s="126">
        <v>98.05</v>
      </c>
      <c r="BDF31" s="126">
        <f>IF(COUNTA(BDE$12:BDE$42)=0,0.6*BDE$5,IF(BDE31="",0,IF(BDE$6=0,IF(BDE31&gt;=BDE$8,BDE$5,IF(BDE31&lt;BDE$6,0,0.6*BDE$5+0.4*BDE$5*(BDE31-BDE$7)/(BDE$8-BDE$7))),IF(BDE31&lt;=BDE$8,BDE$5,IF(BDE31&gt;BDE$6,0,0.6*BDE$5+0.4*BDE$5*(BDE31-BDE$7)/(BDE$8-BDE$7))))))</f>
      </c>
      <c r="BDG31" s="126">
        <f>IF(BDE31&lt;&gt;"",BDE$5,0)</f>
      </c>
      <c r="BDH31" s="125">
        <f>IF(BDE$6=0,RANK(BDE31,BDE$12:BDE$42,0),RANK(BDE31,BDE$12:BDE$42,1))</f>
      </c>
      <c r="BDI31"/>
      <c r="BDJ31" s="126">
        <f>IF(COUNTA(BDI$12:BDI$42)=0,0.6*BDI$5,IF(BDI31="",0,IF(BDI$6=0,IF(BDI31&gt;=BDI$8,BDI$5,IF(BDI31&lt;BDI$6,0,0.6*BDI$5+0.4*BDI$5*(BDI31-BDI$7)/(BDI$8-BDI$7))),IF(BDI31&lt;=BDI$8,BDI$5,IF(BDI31&gt;BDI$6,0,0.6*BDI$5+0.4*BDI$5*(BDI31-BDI$7)/(BDI$8-BDI$7))))))</f>
      </c>
      <c r="BDK31" s="126">
        <f>IF(BDI31&lt;&gt;"",BDI$5,0)</f>
      </c>
      <c r="BDL31" s="125">
        <f>IF(BDI$6=0,RANK(BDI31,BDI$12:BDI$42,0),RANK(BDI31,BDI$12:BDI$42,1))</f>
      </c>
      <c r="BDM31"/>
      <c r="BDN31" s="126">
        <f>IF(COUNTA(BDM$12:BDM$42)=0,0.6*BDM$5,IF(BDM31="",0,IF(BDM$6=0,IF(BDM31&gt;=BDM$8,BDM$5,IF(BDM31&lt;BDM$6,0,0.6*BDM$5+0.4*BDM$5*(BDM31-BDM$7)/(BDM$8-BDM$7))),IF(BDM31&lt;=BDM$8,BDM$5,IF(BDM31&gt;BDM$6,0,0.6*BDM$5+0.4*BDM$5*(BDM31-BDM$7)/(BDM$8-BDM$7))))))</f>
      </c>
      <c r="BDO31" s="126">
        <f>IF(BDM31&lt;&gt;"",BDM$5,0)</f>
      </c>
      <c r="BDP31" s="125">
        <f>IF(BDM$6=0,RANK(BDM31,BDM$12:BDM$42,0),RANK(BDM31,BDM$12:BDM$42,1))</f>
      </c>
      <c r="BDQ31"/>
      <c r="BDR31" s="126">
        <f>IF(COUNTA(BDQ$12:BDQ$42)=0,0.6*BDQ$5,IF(BDQ31="",0,IF(BDQ$6=0,IF(BDQ31&gt;=BDQ$8,BDQ$5,IF(BDQ31&lt;BDQ$6,0,0.6*BDQ$5+0.4*BDQ$5*(BDQ31-BDQ$7)/(BDQ$8-BDQ$7))),IF(BDQ31&lt;=BDQ$8,BDQ$5,IF(BDQ31&gt;BDQ$6,0,0.6*BDQ$5+0.4*BDQ$5*(BDQ31-BDQ$7)/(BDQ$8-BDQ$7))))))</f>
      </c>
      <c r="BDS31" s="126">
        <f>IF(BDQ31&lt;&gt;"",BDQ$5,0)</f>
      </c>
      <c r="BDT31" s="125">
        <f>IF(BDQ$6=0,RANK(BDQ31,BDQ$12:BDQ$42,0),RANK(BDQ31,BDQ$12:BDQ$42,1))</f>
      </c>
      <c r="BDU31"/>
      <c r="BDV31" s="126">
        <f>IF(COUNTA(BDU$12:BDU$42)=0,0.6*BDU$5,IF(BDU31="",0,IF(BDU$6=0,IF(BDU31&gt;=BDU$8,BDU$5,IF(BDU31&lt;BDU$6,0,0.6*BDU$5+0.4*BDU$5*(BDU31-BDU$7)/(BDU$8-BDU$7))),IF(BDU31&lt;=BDU$8,BDU$5,IF(BDU31&gt;BDU$6,0,0.6*BDU$5+0.4*BDU$5*(BDU31-BDU$7)/(BDU$8-BDU$7))))))</f>
      </c>
      <c r="BDW31" s="126">
        <f>IF(BDU31&lt;&gt;"",BDU$5,0)</f>
      </c>
      <c r="BDX31" s="125">
        <f>IF(BDU$6=0,RANK(BDU31,BDU$12:BDU$42,0),RANK(BDU31,BDU$12:BDU$42,1))</f>
      </c>
      <c r="BDY31" s="126">
        <v>95.63</v>
      </c>
      <c r="BDZ31" s="126">
        <f>IF(COUNTA(BDY$12:BDY$42)=0,0.6*BDY$5,IF(BDY31="",0,IF(BDY$6=0,IF(BDY31&gt;=BDY$8,BDY$5,IF(BDY31&lt;BDY$6,0,0.6*BDY$5+0.4*BDY$5*(BDY31-BDY$7)/(BDY$8-BDY$7))),IF(BDY31&lt;=BDY$8,BDY$5,IF(BDY31&gt;BDY$6,0,0.6*BDY$5+0.4*BDY$5*(BDY31-BDY$7)/(BDY$8-BDY$7))))))</f>
      </c>
      <c r="BEA31" s="126">
        <f>IF(BDY31&lt;&gt;"",BDY$5,0)</f>
      </c>
      <c r="BEB31" s="125">
        <f>IF(BDY$6=0,RANK(BDY31,BDY$12:BDY$42,0),RANK(BDY31,BDY$12:BDY$42,1))</f>
      </c>
      <c r="BEC31" s="126">
        <v>100</v>
      </c>
      <c r="BED31" s="126">
        <f>IF(COUNTA(BEC$12:BEC$42)=0,0.6*BEC$5,IF(BEC31="",0,IF(BEC$6=0,IF(BEC31&gt;=BEC$8,BEC$5,IF(BEC31&lt;BEC$6,0,0.6*BEC$5+0.4*BEC$5*(BEC31-BEC$7)/(BEC$8-BEC$7))),IF(BEC31&lt;=BEC$8,BEC$5,IF(BEC31&gt;BEC$6,0,0.6*BEC$5+0.4*BEC$5*(BEC31-BEC$7)/(BEC$8-BEC$7))))))</f>
      </c>
      <c r="BEE31" s="126">
        <f>IF(BEC31&lt;&gt;"",BEC$5,0)</f>
      </c>
      <c r="BEF31" s="125">
        <f>IF(BEC$6=0,RANK(BEC31,BEC$12:BEC$42,0),RANK(BEC31,BEC$12:BEC$42,1))</f>
      </c>
      <c r="BEG31" s="126">
        <v>2.65</v>
      </c>
      <c r="BEH31" s="126">
        <f>IF(COUNTA(BEG$12:BEG$42)=0,0.6*BEG$5,IF(BEG31="",0,IF(BEG$6=0,IF(BEG31&gt;=BEG$8,BEG$5,IF(BEG31&lt;BEG$6,0,0.6*BEG$5+0.4*BEG$5*(BEG31-BEG$7)/(BEG$8-BEG$7))),IF(BEG31&lt;=BEG$8,BEG$5,IF(BEG31&gt;BEG$6,0,0.6*BEG$5+0.4*BEG$5*(BEG31-BEG$7)/(BEG$8-BEG$7))))))</f>
      </c>
      <c r="BEI31" s="126">
        <f>IF(BEG31&lt;&gt;"",BEG$5,0)</f>
      </c>
      <c r="BEJ31" s="125">
        <f>IF(BEG$6=0,RANK(BEG31,BEG$12:BEG$42,0),RANK(BEG31,BEG$12:BEG$42,1))</f>
      </c>
      <c r="BEK31" s="126">
        <v>97.85</v>
      </c>
      <c r="BEL31" s="126">
        <f>IF(COUNTA(BEK$12:BEK$42)=0,0.6*BEK$5,IF(BEK31="",0,IF(BEK$6=0,IF(BEK31&gt;=BEK$8,BEK$5,IF(BEK31&lt;BEK$6,0,0.6*BEK$5+0.4*BEK$5*(BEK31-BEK$7)/(BEK$8-BEK$7))),IF(BEK31&lt;=BEK$8,BEK$5,IF(BEK31&gt;BEK$6,0,0.6*BEK$5+0.4*BEK$5*(BEK31-BEK$7)/(BEK$8-BEK$7))))))</f>
      </c>
      <c r="BEM31" s="126">
        <f>IF(BEK31&lt;&gt;"",BEK$5,0)</f>
      </c>
      <c r="BEN31" s="125">
        <f>IF(BEK$6=0,RANK(BEK31,BEK$12:BEK$42,0),RANK(BEK31,BEK$12:BEK$42,1))</f>
      </c>
      <c r="BEO31" s="126">
        <v>100</v>
      </c>
      <c r="BEP31" s="126">
        <f>IF(COUNTA(BEO$12:BEO$42)=0,0.6*BEO$5,IF(BEO31="",0,IF(BEO$6=0,IF(BEO31&gt;=BEO$8,BEO$5,IF(BEO31&lt;BEO$6,0,0.6*BEO$5+0.4*BEO$5*(BEO31-BEO$7)/(BEO$8-BEO$7))),IF(BEO31&lt;=BEO$8,BEO$5,IF(BEO31&gt;BEO$6,0,0.6*BEO$5+0.4*BEO$5*(BEO31-BEO$7)/(BEO$8-BEO$7))))))</f>
      </c>
      <c r="BEQ31" s="126">
        <f>IF(BEO31&lt;&gt;"",BEO$5,0)</f>
      </c>
      <c r="BER31" s="125">
        <f>IF(BEO$6=0,RANK(BEO31,BEO$12:BEO$42,0),RANK(BEO31,BEO$12:BEO$42,1))</f>
      </c>
      <c r="BES31" s="126">
        <v>0.38</v>
      </c>
      <c r="BET31" s="126">
        <f>IF(COUNTA(BES$12:BES$42)=0,0.6*BES$5,IF(BES31="",0,IF(BES$6=0,IF(BES31&gt;=BES$8,BES$5,IF(BES31&lt;BES$6,0,0.6*BES$5+0.4*BES$5*(BES31-BES$7)/(BES$8-BES$7))),IF(BES31&lt;=BES$8,BES$5,IF(BES31&gt;BES$6,0,0.6*BES$5+0.4*BES$5*(BES31-BES$7)/(BES$8-BES$7))))))</f>
      </c>
      <c r="BEU31" s="126">
        <f>IF(BES31&lt;&gt;"",BES$5,0)</f>
      </c>
      <c r="BEV31" s="125">
        <f>IF(BES$6=0,RANK(BES31,BES$12:BES$42,0),RANK(BES31,BES$12:BES$42,1))</f>
      </c>
      <c r="BEW31" s="126">
        <v>100</v>
      </c>
      <c r="BEX31" s="126">
        <f>IF(COUNTA(BEW$12:BEW$42)=0,0.6*BEW$5,IF(BEW31="",0,IF(BEW$6=0,IF(BEW31&gt;=BEW$8,BEW$5,IF(BEW31&lt;BEW$6,0,0.6*BEW$5+0.4*BEW$5*(BEW31-BEW$7)/(BEW$8-BEW$7))),IF(BEW31&lt;=BEW$8,BEW$5,IF(BEW31&gt;BEW$6,0,0.6*BEW$5+0.4*BEW$5*(BEW31-BEW$7)/(BEW$8-BEW$7))))))</f>
      </c>
      <c r="BEY31" s="126">
        <f>IF(BEW31&lt;&gt;"",BEW$5,0)</f>
      </c>
      <c r="BEZ31" s="125">
        <f>IF(BEW$6=0,RANK(BEW31,BEW$12:BEW$42,0),RANK(BEW31,BEW$12:BEW$42,1))</f>
      </c>
      <c r="BFA31" s="126">
        <v>0.73</v>
      </c>
      <c r="BFB31" s="126">
        <f>IF(COUNTA(BFA$12:BFA$42)=0,0.6*BFA$5,IF(BFA31="",0,IF(BFA$6=0,IF(BFA31&gt;=BFA$8,BFA$5,IF(BFA31&lt;BFA$6,0,0.6*BFA$5+0.4*BFA$5*(BFA31-BFA$7)/(BFA$8-BFA$7))),IF(BFA31&lt;=BFA$8,BFA$5,IF(BFA31&gt;BFA$6,0,0.6*BFA$5+0.4*BFA$5*(BFA31-BFA$7)/(BFA$8-BFA$7))))))</f>
      </c>
      <c r="BFC31" s="126">
        <f>IF(BFA31&lt;&gt;"",BFA$5,0)</f>
      </c>
      <c r="BFD31" s="125">
        <f>IF(BFA$6=0,RANK(BFA31,BFA$12:BFA$42,0),RANK(BFA31,BFA$12:BFA$42,1))</f>
      </c>
      <c r="BFE31" s="126">
        <v>0</v>
      </c>
      <c r="BFF31" s="126">
        <f>IF(COUNTA(BFE$12:BFE$42)=0,0.6*BFE$5,IF(BFE31="",0,IF(BFE$6=0,IF(BFE31&gt;=BFE$8,BFE$5,IF(BFE31&lt;BFE$6,0,0.6*BFE$5+0.4*BFE$5*(BFE31-BFE$7)/(BFE$8-BFE$7))),IF(BFE31&lt;=BFE$8,BFE$5,IF(BFE31&gt;BFE$6,0,0.6*BFE$5+0.4*BFE$5*(BFE31-BFE$7)/(BFE$8-BFE$7))))))</f>
      </c>
      <c r="BFG31" s="126">
        <f>IF(BFE31&lt;&gt;"",BFE$5,0)</f>
      </c>
      <c r="BFH31" s="125">
        <f>IF(BFE$6=0,RANK(BFE31,BFE$12:BFE$42,0),RANK(BFE31,BFE$12:BFE$42,1))</f>
      </c>
      <c r="BFI31" s="126">
        <v>37.7</v>
      </c>
      <c r="BFJ31" s="126">
        <f>IF(COUNTA(BFI$12:BFI$42)=0,0.6*BFI$5,IF(BFI31="",0,IF(BFI$6=0,IF(BFI31&gt;=BFI$8,BFI$5,IF(BFI31&lt;BFI$6,0,0.6*BFI$5+0.4*BFI$5*(BFI31-BFI$7)/(BFI$8-BFI$7))),IF(BFI31&lt;=BFI$8,BFI$5,IF(BFI31&gt;BFI$6,0,0.6*BFI$5+0.4*BFI$5*(BFI31-BFI$7)/(BFI$8-BFI$7))))))</f>
      </c>
      <c r="BFK31" s="126">
        <f>IF(BFI31&lt;&gt;"",BFI$5,0)</f>
      </c>
      <c r="BFL31" s="125">
        <f>IF(BFI$6=0,RANK(BFI31,BFI$12:BFI$42,0),RANK(BFI31,BFI$12:BFI$42,1))</f>
      </c>
      <c r="BFM31" s="126">
        <v>6.62</v>
      </c>
      <c r="BFN31" s="126">
        <f>IF(COUNTA(BFM$12:BFM$42)=0,0.6*BFM$5,IF(BFM31="",0,IF(BFM$6=0,IF(BFM31&gt;=BFM$8,BFM$5,IF(BFM31&lt;BFM$6,0,0.6*BFM$5+0.4*BFM$5*(BFM31-BFM$7)/(BFM$8-BFM$7))),IF(BFM31&lt;=BFM$8,BFM$5,IF(BFM31&gt;BFM$6,0,0.6*BFM$5+0.4*BFM$5*(BFM31-BFM$7)/(BFM$8-BFM$7))))))</f>
      </c>
      <c r="BFO31" s="126">
        <f>IF(BFM31&lt;&gt;"",BFM$5,0)</f>
      </c>
      <c r="BFP31" s="125">
        <f>IF(BFM$6=0,RANK(BFM31,BFM$12:BFM$42,0),RANK(BFM31,BFM$12:BFM$42,1))</f>
      </c>
      <c r="BFQ31" s="126">
        <v>0</v>
      </c>
      <c r="BFR31" s="126">
        <f>IF(COUNTA(BFQ$12:BFQ$42)=0,0.6*BFQ$5,IF(BFQ31="",0,IF(BFQ$6=0,IF(BFQ31&gt;=BFQ$8,BFQ$5,IF(BFQ31&lt;BFQ$6,0,0.6*BFQ$5+0.4*BFQ$5*(BFQ31-BFQ$7)/(BFQ$8-BFQ$7))),IF(BFQ31&lt;=BFQ$8,BFQ$5,IF(BFQ31&gt;BFQ$6,0,0.6*BFQ$5+0.4*BFQ$5*(BFQ31-BFQ$7)/(BFQ$8-BFQ$7))))))</f>
      </c>
      <c r="BFS31" s="126">
        <f>IF(BFQ31&lt;&gt;"",BFQ$5,0)</f>
      </c>
      <c r="BFT31" s="125">
        <f>IF(BFQ$6=0,RANK(BFQ31,BFQ$12:BFQ$42,0),RANK(BFQ31,BFQ$12:BFQ$42,1))</f>
      </c>
      <c r="BFU31" s="126">
        <v>97.47</v>
      </c>
      <c r="BFV31" s="126">
        <f>IF(COUNTA(BFU$12:BFU$42)=0,0.6*BFU$5,IF(BFU31="",0,IF(BFU$6=0,IF(BFU31&gt;=BFU$8,BFU$5,IF(BFU31&lt;BFU$6,0,0.6*BFU$5+0.4*BFU$5*(BFU31-BFU$7)/(BFU$8-BFU$7))),IF(BFU31&lt;=BFU$8,BFU$5,IF(BFU31&gt;BFU$6,0,0.6*BFU$5+0.4*BFU$5*(BFU31-BFU$7)/(BFU$8-BFU$7))))))</f>
      </c>
      <c r="BFW31" s="126">
        <f>IF(BFU31&lt;&gt;"",BFU$5,0)</f>
      </c>
      <c r="BFX31" s="125">
        <f>IF(BFU$6=0,RANK(BFU31,BFU$12:BFU$42,0),RANK(BFU31,BFU$12:BFU$42,1))</f>
      </c>
      <c r="BFY31"/>
      <c r="BFZ31" s="126">
        <f>IF(COUNTA(BFY$12:BFY$42)=0,0.6*BFY$5,IF(BFY31="",0,IF(BFY$6=0,IF(BFY31&gt;=BFY$8,BFY$5,IF(BFY31&lt;BFY$6,0,0.6*BFY$5+0.4*BFY$5*(BFY31-BFY$7)/(BFY$8-BFY$7))),IF(BFY31&lt;=BFY$8,BFY$5,IF(BFY31&gt;BFY$6,0,0.6*BFY$5+0.4*BFY$5*(BFY31-BFY$7)/(BFY$8-BFY$7))))))</f>
      </c>
      <c r="BGA31" s="126">
        <f>IF(BFY31&lt;&gt;"",BFY$5,0)</f>
      </c>
      <c r="BGB31" s="125">
        <f>IF(BFY$6=0,RANK(BFY31,BFY$12:BFY$42,0),RANK(BFY31,BFY$12:BFY$42,1))</f>
      </c>
      <c r="BGC31"/>
      <c r="BGD31" s="126">
        <f>IF(COUNTA(BGC$12:BGC$42)=0,0.6*BGC$5,IF(BGC31="",0,IF(BGC$6=0,IF(BGC31&gt;=BGC$8,BGC$5,IF(BGC31&lt;BGC$6,0,0.6*BGC$5+0.4*BGC$5*(BGC31-BGC$7)/(BGC$8-BGC$7))),IF(BGC31&lt;=BGC$8,BGC$5,IF(BGC31&gt;BGC$6,0,0.6*BGC$5+0.4*BGC$5*(BGC31-BGC$7)/(BGC$8-BGC$7))))))</f>
      </c>
      <c r="BGE31" s="126">
        <f>IF(BGC31&lt;&gt;"",BGC$5,0)</f>
      </c>
      <c r="BGF31" s="125">
        <f>IF(BGC$6=0,RANK(BGC31,BGC$12:BGC$42,0),RANK(BGC31,BGC$12:BGC$42,1))</f>
      </c>
      <c r="BGG31"/>
      <c r="BGH31" s="126">
        <f>IF(COUNTA(BGG$12:BGG$42)=0,0.6*BGG$5,IF(BGG31="",0,IF(BGG$6=0,IF(BGG31&gt;=BGG$8,BGG$5,IF(BGG31&lt;BGG$6,0,0.6*BGG$5+0.4*BGG$5*(BGG31-BGG$7)/(BGG$8-BGG$7))),IF(BGG31&lt;=BGG$8,BGG$5,IF(BGG31&gt;BGG$6,0,0.6*BGG$5+0.4*BGG$5*(BGG31-BGG$7)/(BGG$8-BGG$7))))))</f>
      </c>
      <c r="BGI31" s="126">
        <f>IF(BGG31&lt;&gt;"",BGG$5,0)</f>
      </c>
      <c r="BGJ31" s="125">
        <f>IF(BGG$6=0,RANK(BGG31,BGG$12:BGG$42,0),RANK(BGG31,BGG$12:BGG$42,1))</f>
      </c>
      <c r="BGK31"/>
      <c r="BGL31" s="126">
        <f>IF(COUNTA(BGK$12:BGK$42)=0,0.6*BGK$5,IF(BGK31="",0,IF(BGK$6=0,IF(BGK31&gt;=BGK$8,BGK$5,IF(BGK31&lt;BGK$6,0,0.6*BGK$5+0.4*BGK$5*(BGK31-BGK$7)/(BGK$8-BGK$7))),IF(BGK31&lt;=BGK$8,BGK$5,IF(BGK31&gt;BGK$6,0,0.6*BGK$5+0.4*BGK$5*(BGK31-BGK$7)/(BGK$8-BGK$7))))))</f>
      </c>
      <c r="BGM31" s="126">
        <f>IF(BGK31&lt;&gt;"",BGK$5,0)</f>
      </c>
      <c r="BGN31" s="125">
        <f>IF(BGK$6=0,RANK(BGK31,BGK$12:BGK$42,0),RANK(BGK31,BGK$12:BGK$42,1))</f>
      </c>
      <c r="BGO31" s="126">
        <v>98.22</v>
      </c>
      <c r="BGP31" s="126">
        <f>IF(COUNTA(BGO$12:BGO$42)=0,0.6*BGO$5,IF(BGO31="",0,IF(BGO$6=0,IF(BGO31&gt;=BGO$8,BGO$5,IF(BGO31&lt;BGO$6,0,0.6*BGO$5+0.4*BGO$5*(BGO31-BGO$7)/(BGO$8-BGO$7))),IF(BGO31&lt;=BGO$8,BGO$5,IF(BGO31&gt;BGO$6,0,0.6*BGO$5+0.4*BGO$5*(BGO31-BGO$7)/(BGO$8-BGO$7))))))</f>
      </c>
      <c r="BGQ31" s="126">
        <f>IF(BGO31&lt;&gt;"",BGO$5,0)</f>
      </c>
      <c r="BGR31" s="125">
        <f>IF(BGO$6=0,RANK(BGO31,BGO$12:BGO$42,0),RANK(BGO31,BGO$12:BGO$42,1))</f>
      </c>
      <c r="BGS31" s="126">
        <v>100</v>
      </c>
      <c r="BGT31" s="126">
        <f>IF(COUNTA(BGS$12:BGS$42)=0,0.6*BGS$5,IF(BGS31="",0,IF(BGS$6=0,IF(BGS31&gt;=BGS$8,BGS$5,IF(BGS31&lt;BGS$6,0,0.6*BGS$5+0.4*BGS$5*(BGS31-BGS$7)/(BGS$8-BGS$7))),IF(BGS31&lt;=BGS$8,BGS$5,IF(BGS31&gt;BGS$6,0,0.6*BGS$5+0.4*BGS$5*(BGS31-BGS$7)/(BGS$8-BGS$7))))))</f>
      </c>
      <c r="BGU31" s="126">
        <f>IF(BGS31&lt;&gt;"",BGS$5,0)</f>
      </c>
      <c r="BGV31" s="125">
        <f>IF(BGS$6=0,RANK(BGS31,BGS$12:BGS$42,0),RANK(BGS31,BGS$12:BGS$42,1))</f>
      </c>
      <c r="BGW31" s="126">
        <v>2.57</v>
      </c>
      <c r="BGX31" s="126">
        <f>IF(COUNTA(BGW$12:BGW$42)=0,0.6*BGW$5,IF(BGW31="",0,IF(BGW$6=0,IF(BGW31&gt;=BGW$8,BGW$5,IF(BGW31&lt;BGW$6,0,0.6*BGW$5+0.4*BGW$5*(BGW31-BGW$7)/(BGW$8-BGW$7))),IF(BGW31&lt;=BGW$8,BGW$5,IF(BGW31&gt;BGW$6,0,0.6*BGW$5+0.4*BGW$5*(BGW31-BGW$7)/(BGW$8-BGW$7))))))</f>
      </c>
      <c r="BGY31" s="126">
        <f>IF(BGW31&lt;&gt;"",BGW$5,0)</f>
      </c>
      <c r="BGZ31" s="125">
        <f>IF(BGW$6=0,RANK(BGW31,BGW$12:BGW$42,0),RANK(BGW31,BGW$12:BGW$42,1))</f>
      </c>
      <c r="BHA31" s="126">
        <v>98.9</v>
      </c>
      <c r="BHB31" s="126">
        <f>IF(COUNTA(BHA$12:BHA$42)=0,0.6*BHA$5,IF(BHA31="",0,IF(BHA$6=0,IF(BHA31&gt;=BHA$8,BHA$5,IF(BHA31&lt;BHA$6,0,0.6*BHA$5+0.4*BHA$5*(BHA31-BHA$7)/(BHA$8-BHA$7))),IF(BHA31&lt;=BHA$8,BHA$5,IF(BHA31&gt;BHA$6,0,0.6*BHA$5+0.4*BHA$5*(BHA31-BHA$7)/(BHA$8-BHA$7))))))</f>
      </c>
      <c r="BHC31" s="126">
        <f>IF(BHA31&lt;&gt;"",BHA$5,0)</f>
      </c>
      <c r="BHD31" s="125">
        <f>IF(BHA$6=0,RANK(BHA31,BHA$12:BHA$42,0),RANK(BHA31,BHA$12:BHA$42,1))</f>
      </c>
      <c r="BHE31" s="126">
        <v>100</v>
      </c>
      <c r="BHF31" s="126">
        <f>IF(COUNTA(BHE$12:BHE$42)=0,0.6*BHE$5,IF(BHE31="",0,IF(BHE$6=0,IF(BHE31&gt;=BHE$8,BHE$5,IF(BHE31&lt;BHE$6,0,0.6*BHE$5+0.4*BHE$5*(BHE31-BHE$7)/(BHE$8-BHE$7))),IF(BHE31&lt;=BHE$8,BHE$5,IF(BHE31&gt;BHE$6,0,0.6*BHE$5+0.4*BHE$5*(BHE31-BHE$7)/(BHE$8-BHE$7))))))</f>
      </c>
      <c r="BHG31" s="126">
        <f>IF(BHE31&lt;&gt;"",BHE$5,0)</f>
      </c>
      <c r="BHH31" s="125">
        <f>IF(BHE$6=0,RANK(BHE31,BHE$12:BHE$42,0),RANK(BHE31,BHE$12:BHE$42,1))</f>
      </c>
      <c r="BHI31" s="126">
        <v>0.64</v>
      </c>
      <c r="BHJ31" s="126">
        <f>IF(COUNTA(BHI$12:BHI$42)=0,0.6*BHI$5,IF(BHI31="",0,IF(BHI$6=0,IF(BHI31&gt;=BHI$8,BHI$5,IF(BHI31&lt;BHI$6,0,0.6*BHI$5+0.4*BHI$5*(BHI31-BHI$7)/(BHI$8-BHI$7))),IF(BHI31&lt;=BHI$8,BHI$5,IF(BHI31&gt;BHI$6,0,0.6*BHI$5+0.4*BHI$5*(BHI31-BHI$7)/(BHI$8-BHI$7))))))</f>
      </c>
      <c r="BHK31" s="126">
        <f>IF(BHI31&lt;&gt;"",BHI$5,0)</f>
      </c>
      <c r="BHL31" s="125">
        <f>IF(BHI$6=0,RANK(BHI31,BHI$12:BHI$42,0),RANK(BHI31,BHI$12:BHI$42,1))</f>
      </c>
      <c r="BHM31" s="126">
        <v>100</v>
      </c>
      <c r="BHN31" s="126">
        <f>IF(COUNTA(BHM$12:BHM$42)=0,0.6*BHM$5,IF(BHM31="",0,IF(BHM$6=0,IF(BHM31&gt;=BHM$8,BHM$5,IF(BHM31&lt;BHM$6,0,0.6*BHM$5+0.4*BHM$5*(BHM31-BHM$7)/(BHM$8-BHM$7))),IF(BHM31&lt;=BHM$8,BHM$5,IF(BHM31&gt;BHM$6,0,0.6*BHM$5+0.4*BHM$5*(BHM31-BHM$7)/(BHM$8-BHM$7))))))</f>
      </c>
      <c r="BHO31" s="126">
        <f>IF(BHM31&lt;&gt;"",BHM$5,0)</f>
      </c>
      <c r="BHP31" s="125">
        <f>IF(BHM$6=0,RANK(BHM31,BHM$12:BHM$42,0),RANK(BHM31,BHM$12:BHM$42,1))</f>
      </c>
      <c r="BHQ31" s="126">
        <v>0.54</v>
      </c>
      <c r="BHR31" s="126">
        <f>IF(COUNTA(BHQ$12:BHQ$42)=0,0.6*BHQ$5,IF(BHQ31="",0,IF(BHQ$6=0,IF(BHQ31&gt;=BHQ$8,BHQ$5,IF(BHQ31&lt;BHQ$6,0,0.6*BHQ$5+0.4*BHQ$5*(BHQ31-BHQ$7)/(BHQ$8-BHQ$7))),IF(BHQ31&lt;=BHQ$8,BHQ$5,IF(BHQ31&gt;BHQ$6,0,0.6*BHQ$5+0.4*BHQ$5*(BHQ31-BHQ$7)/(BHQ$8-BHQ$7))))))</f>
      </c>
      <c r="BHS31" s="126">
        <f>IF(BHQ31&lt;&gt;"",BHQ$5,0)</f>
      </c>
      <c r="BHT31" s="125">
        <f>IF(BHQ$6=0,RANK(BHQ31,BHQ$12:BHQ$42,0),RANK(BHQ31,BHQ$12:BHQ$42,1))</f>
      </c>
      <c r="BHU31" s="126">
        <v>0</v>
      </c>
      <c r="BHV31" s="126">
        <f>IF(COUNTA(BHU$12:BHU$42)=0,0.6*BHU$5,IF(BHU31="",0,IF(BHU$6=0,IF(BHU31&gt;=BHU$8,BHU$5,IF(BHU31&lt;BHU$6,0,0.6*BHU$5+0.4*BHU$5*(BHU31-BHU$7)/(BHU$8-BHU$7))),IF(BHU31&lt;=BHU$8,BHU$5,IF(BHU31&gt;BHU$6,0,0.6*BHU$5+0.4*BHU$5*(BHU31-BHU$7)/(BHU$8-BHU$7))))))</f>
      </c>
      <c r="BHW31" s="126">
        <f>IF(BHU31&lt;&gt;"",BHU$5,0)</f>
      </c>
      <c r="BHX31" s="125">
        <f>IF(BHU$6=0,RANK(BHU31,BHU$12:BHU$42,0),RANK(BHU31,BHU$12:BHU$42,1))</f>
      </c>
      <c r="BHY31" s="126">
        <v>28.09</v>
      </c>
      <c r="BHZ31" s="126">
        <f>IF(COUNTA(BHY$12:BHY$42)=0,0.6*BHY$5,IF(BHY31="",0,IF(BHY$6=0,IF(BHY31&gt;=BHY$8,BHY$5,IF(BHY31&lt;BHY$6,0,0.6*BHY$5+0.4*BHY$5*(BHY31-BHY$7)/(BHY$8-BHY$7))),IF(BHY31&lt;=BHY$8,BHY$5,IF(BHY31&gt;BHY$6,0,0.6*BHY$5+0.4*BHY$5*(BHY31-BHY$7)/(BHY$8-BHY$7))))))</f>
      </c>
      <c r="BIA31" s="126">
        <f>IF(BHY31&lt;&gt;"",BHY$5,0)</f>
      </c>
      <c r="BIB31" s="125">
        <f>IF(BHY$6=0,RANK(BHY31,BHY$12:BHY$42,0),RANK(BHY31,BHY$12:BHY$42,1))</f>
      </c>
      <c r="BIC31" s="126">
        <v>5.42</v>
      </c>
      <c r="BID31" s="126">
        <f>IF(COUNTA(BIC$12:BIC$42)=0,0.6*BIC$5,IF(BIC31="",0,IF(BIC$6=0,IF(BIC31&gt;=BIC$8,BIC$5,IF(BIC31&lt;BIC$6,0,0.6*BIC$5+0.4*BIC$5*(BIC31-BIC$7)/(BIC$8-BIC$7))),IF(BIC31&lt;=BIC$8,BIC$5,IF(BIC31&gt;BIC$6,0,0.6*BIC$5+0.4*BIC$5*(BIC31-BIC$7)/(BIC$8-BIC$7))))))</f>
      </c>
      <c r="BIE31" s="126">
        <f>IF(BIC31&lt;&gt;"",BIC$5,0)</f>
      </c>
      <c r="BIF31" s="125">
        <f>IF(BIC$6=0,RANK(BIC31,BIC$12:BIC$42,0),RANK(BIC31,BIC$12:BIC$42,1))</f>
      </c>
      <c r="BIG31"/>
      <c r="BIH31" s="126">
        <f>IF(COUNTA(BIG$12:BIG$42)=0,0.6*BIG$5,IF(BIG31="",0,IF(BIG$6=0,IF(BIG31&gt;=BIG$8,BIG$5,IF(BIG31&lt;BIG$6,0,0.6*BIG$5+0.4*BIG$5*(BIG31-BIG$7)/(BIG$8-BIG$7))),IF(BIG31&lt;=BIG$8,BIG$5,IF(BIG31&gt;BIG$6,0,0.6*BIG$5+0.4*BIG$5*(BIG31-BIG$7)/(BIG$8-BIG$7))))))</f>
      </c>
      <c r="BII31" s="126">
        <f>IF(BIG31&lt;&gt;"",BIG$5,0)</f>
      </c>
      <c r="BIJ31" s="125">
        <f>IF(BIG$6=0,RANK(BIG31,BIG$12:BIG$42,0),RANK(BIG31,BIG$12:BIG$42,1))</f>
      </c>
      <c r="BIK31"/>
      <c r="BIL31" s="126">
        <f>IF(COUNTA(BIK$12:BIK$42)=0,0.6*BIK$5,IF(BIK31="",0,IF(BIK$6=0,IF(BIK31&gt;=BIK$8,BIK$5,IF(BIK31&lt;BIK$6,0,0.6*BIK$5+0.4*BIK$5*(BIK31-BIK$7)/(BIK$8-BIK$7))),IF(BIK31&lt;=BIK$8,BIK$5,IF(BIK31&gt;BIK$6,0,0.6*BIK$5+0.4*BIK$5*(BIK31-BIK$7)/(BIK$8-BIK$7))))))</f>
      </c>
      <c r="BIM31" s="126">
        <f>IF(BIK31&lt;&gt;"",BIK$5,0)</f>
      </c>
      <c r="BIN31" s="125">
        <f>IF(BIK$6=0,RANK(BIK31,BIK$12:BIK$42,0),RANK(BIK31,BIK$12:BIK$42,1))</f>
      </c>
      <c r="BIO31"/>
      <c r="BIP31" s="126">
        <f>IF(COUNTA(BIO$12:BIO$42)=0,0.6*BIO$5,IF(BIO31="",0,IF(BIO$6=0,IF(BIO31&gt;=BIO$8,BIO$5,IF(BIO31&lt;BIO$6,0,0.6*BIO$5+0.4*BIO$5*(BIO31-BIO$7)/(BIO$8-BIO$7))),IF(BIO31&lt;=BIO$8,BIO$5,IF(BIO31&gt;BIO$6,0,0.6*BIO$5+0.4*BIO$5*(BIO31-BIO$7)/(BIO$8-BIO$7))))))</f>
      </c>
      <c r="BIQ31" s="126">
        <f>IF(BIO31&lt;&gt;"",BIO$5,0)</f>
      </c>
      <c r="BIR31" s="125">
        <f>IF(BIO$6=0,RANK(BIO31,BIO$12:BIO$42,0),RANK(BIO31,BIO$12:BIO$42,1))</f>
      </c>
      <c r="BIS31"/>
      <c r="BIT31" s="126">
        <f>IF(COUNTA(BIS$12:BIS$42)=0,0.6*BIS$5,IF(BIS31="",0,IF(BIS$6=0,IF(BIS31&gt;=BIS$8,BIS$5,IF(BIS31&lt;BIS$6,0,0.6*BIS$5+0.4*BIS$5*(BIS31-BIS$7)/(BIS$8-BIS$7))),IF(BIS31&lt;=BIS$8,BIS$5,IF(BIS31&gt;BIS$6,0,0.6*BIS$5+0.4*BIS$5*(BIS31-BIS$7)/(BIS$8-BIS$7))))))</f>
      </c>
      <c r="BIU31" s="126">
        <f>IF(BIS31&lt;&gt;"",BIS$5,0)</f>
      </c>
      <c r="BIV31" s="125">
        <f>IF(BIS$6=0,RANK(BIS31,BIS$12:BIS$42,0),RANK(BIS31,BIS$12:BIS$42,1))</f>
      </c>
      <c r="BIW31"/>
      <c r="BIX31" s="126">
        <f>IF(COUNTA(BIW$12:BIW$42)=0,0.6*BIW$5,IF(BIW31="",0,IF(BIW$6=0,IF(BIW31&gt;=BIW$8,BIW$5,IF(BIW31&lt;BIW$6,0,0.6*BIW$5+0.4*BIW$5*(BIW31-BIW$7)/(BIW$8-BIW$7))),IF(BIW31&lt;=BIW$8,BIW$5,IF(BIW31&gt;BIW$6,0,0.6*BIW$5+0.4*BIW$5*(BIW31-BIW$7)/(BIW$8-BIW$7))))))</f>
      </c>
      <c r="BIY31" s="126">
        <f>IF(BIW31&lt;&gt;"",BIW$5,0)</f>
      </c>
      <c r="BIZ31" s="125">
        <f>IF(BIW$6=0,RANK(BIW31,BIW$12:BIW$42,0),RANK(BIW31,BIW$12:BIW$42,1))</f>
      </c>
      <c r="BJA31"/>
      <c r="BJB31" s="126">
        <f>IF(COUNTA(BJA$12:BJA$42)=0,0.6*BJA$5,IF(BJA31="",0,IF(BJA$6=0,IF(BJA31&gt;=BJA$8,BJA$5,IF(BJA31&lt;BJA$6,0,0.6*BJA$5+0.4*BJA$5*(BJA31-BJA$7)/(BJA$8-BJA$7))),IF(BJA31&lt;=BJA$8,BJA$5,IF(BJA31&gt;BJA$6,0,0.6*BJA$5+0.4*BJA$5*(BJA31-BJA$7)/(BJA$8-BJA$7))))))</f>
      </c>
      <c r="BJC31" s="126">
        <f>IF(BJA31&lt;&gt;"",BJA$5,0)</f>
      </c>
      <c r="BJD31" s="125">
        <f>IF(BJA$6=0,RANK(BJA31,BJA$12:BJA$42,0),RANK(BJA31,BJA$12:BJA$42,1))</f>
      </c>
      <c r="BJE31"/>
      <c r="BJF31" s="126">
        <f>IF(COUNTA(BJE$12:BJE$42)=0,0.6*BJE$5,IF(BJE31="",0,IF(BJE$6=0,IF(BJE31&gt;=BJE$8,BJE$5,IF(BJE31&lt;BJE$6,0,0.6*BJE$5+0.4*BJE$5*(BJE31-BJE$7)/(BJE$8-BJE$7))),IF(BJE31&lt;=BJE$8,BJE$5,IF(BJE31&gt;BJE$6,0,0.6*BJE$5+0.4*BJE$5*(BJE31-BJE$7)/(BJE$8-BJE$7))))))</f>
      </c>
      <c r="BJG31" s="126">
        <f>IF(BJE31&lt;&gt;"",BJE$5,0)</f>
      </c>
      <c r="BJH31" s="125">
        <f>IF(BJE$6=0,RANK(BJE31,BJE$12:BJE$42,0),RANK(BJE31,BJE$12:BJE$42,1))</f>
      </c>
      <c r="BJI31"/>
      <c r="BJJ31" s="126">
        <f>IF(COUNTA(BJI$12:BJI$42)=0,0.6*BJI$5,IF(BJI31="",0,IF(BJI$6=0,IF(BJI31&gt;=BJI$8,BJI$5,IF(BJI31&lt;BJI$6,0,0.6*BJI$5+0.4*BJI$5*(BJI31-BJI$7)/(BJI$8-BJI$7))),IF(BJI31&lt;=BJI$8,BJI$5,IF(BJI31&gt;BJI$6,0,0.6*BJI$5+0.4*BJI$5*(BJI31-BJI$7)/(BJI$8-BJI$7))))))</f>
      </c>
      <c r="BJK31" s="126">
        <f>IF(BJI31&lt;&gt;"",BJI$5,0)</f>
      </c>
      <c r="BJL31" s="125">
        <f>IF(BJI$6=0,RANK(BJI31,BJI$12:BJI$42,0),RANK(BJI31,BJI$12:BJI$42,1))</f>
      </c>
      <c r="BJM31"/>
      <c r="BJN31" s="126">
        <f>IF(COUNTA(BJM$12:BJM$42)=0,0.6*BJM$5,IF(BJM31="",0,IF(BJM$6=0,IF(BJM31&gt;=BJM$8,BJM$5,IF(BJM31&lt;BJM$6,0,0.6*BJM$5+0.4*BJM$5*(BJM31-BJM$7)/(BJM$8-BJM$7))),IF(BJM31&lt;=BJM$8,BJM$5,IF(BJM31&gt;BJM$6,0,0.6*BJM$5+0.4*BJM$5*(BJM31-BJM$7)/(BJM$8-BJM$7))))))</f>
      </c>
      <c r="BJO31" s="126">
        <f>IF(BJM31&lt;&gt;"",BJM$5,0)</f>
      </c>
      <c r="BJP31" s="125">
        <f>IF(BJM$6=0,RANK(BJM31,BJM$12:BJM$42,0),RANK(BJM31,BJM$12:BJM$42,1))</f>
      </c>
      <c r="BJQ31"/>
      <c r="BJR31" s="126">
        <f>IF(COUNTA(BJQ$12:BJQ$42)=0,0.6*BJQ$5,IF(BJQ31="",0,IF(BJQ$6=0,IF(BJQ31&gt;=BJQ$8,BJQ$5,IF(BJQ31&lt;BJQ$6,0,0.6*BJQ$5+0.4*BJQ$5*(BJQ31-BJQ$7)/(BJQ$8-BJQ$7))),IF(BJQ31&lt;=BJQ$8,BJQ$5,IF(BJQ31&gt;BJQ$6,0,0.6*BJQ$5+0.4*BJQ$5*(BJQ31-BJQ$7)/(BJQ$8-BJQ$7))))))</f>
      </c>
      <c r="BJS31" s="126">
        <f>IF(BJQ31&lt;&gt;"",BJQ$5,0)</f>
      </c>
      <c r="BJT31" s="125">
        <f>IF(BJQ$6=0,RANK(BJQ31,BJQ$12:BJQ$42,0),RANK(BJQ31,BJQ$12:BJQ$42,1))</f>
      </c>
      <c r="BJU31"/>
      <c r="BJV31" s="126">
        <f>IF(COUNTA(BJU$12:BJU$42)=0,0.6*BJU$5,IF(BJU31="",0,IF(BJU$6=0,IF(BJU31&gt;=BJU$8,BJU$5,IF(BJU31&lt;BJU$6,0,0.6*BJU$5+0.4*BJU$5*(BJU31-BJU$7)/(BJU$8-BJU$7))),IF(BJU31&lt;=BJU$8,BJU$5,IF(BJU31&gt;BJU$6,0,0.6*BJU$5+0.4*BJU$5*(BJU31-BJU$7)/(BJU$8-BJU$7))))))</f>
      </c>
      <c r="BJW31" s="126">
        <f>IF(BJU31&lt;&gt;"",BJU$5,0)</f>
      </c>
      <c r="BJX31" s="125">
        <f>IF(BJU$6=0,RANK(BJU31,BJU$12:BJU$42,0),RANK(BJU31,BJU$12:BJU$42,1))</f>
      </c>
      <c r="BJY31" s="126">
        <v>96.74</v>
      </c>
      <c r="BJZ31" s="126">
        <f>IF(COUNTA(BJY$12:BJY$42)=0,0.6*BJY$5,IF(BJY31="",0,IF(BJY$6=0,IF(BJY31&gt;=BJY$8,BJY$5,IF(BJY31&lt;BJY$6,0,0.6*BJY$5+0.4*BJY$5*(BJY31-BJY$7)/(BJY$8-BJY$7))),IF(BJY31&lt;=BJY$8,BJY$5,IF(BJY31&gt;BJY$6,0,0.6*BJY$5+0.4*BJY$5*(BJY31-BJY$7)/(BJY$8-BJY$7))))))</f>
      </c>
      <c r="BKA31" s="126">
        <f>IF(BJY31&lt;&gt;"",BJY$5,0)</f>
      </c>
      <c r="BKB31" s="125">
        <f>IF(BJY$6=0,RANK(BJY31,BJY$12:BJY$42,0),RANK(BJY31,BJY$12:BJY$42,1))</f>
      </c>
      <c r="BKC31"/>
      <c r="BKD31" s="126">
        <f>IF(COUNTA(BKC$12:BKC$42)=0,0.6*BKC$5,IF(BKC31="",0,IF(BKC$6=0,IF(BKC31&gt;=BKC$8,BKC$5,IF(BKC31&lt;BKC$6,0,0.6*BKC$5+0.4*BKC$5*(BKC31-BKC$7)/(BKC$8-BKC$7))),IF(BKC31&lt;=BKC$8,BKC$5,IF(BKC31&gt;BKC$6,0,0.6*BKC$5+0.4*BKC$5*(BKC31-BKC$7)/(BKC$8-BKC$7))))))</f>
      </c>
      <c r="BKE31" s="126">
        <f>IF(BKC31&lt;&gt;"",BKC$5,0)</f>
      </c>
      <c r="BKF31" s="125">
        <f>IF(BKC$6=0,RANK(BKC31,BKC$12:BKC$42,0),RANK(BKC31,BKC$12:BKC$42,1))</f>
      </c>
      <c r="BKG31"/>
      <c r="BKH31" s="126">
        <f>IF(COUNTA(BKG$12:BKG$42)=0,0.6*BKG$5,IF(BKG31="",0,IF(BKG$6=0,IF(BKG31&gt;=BKG$8,BKG$5,IF(BKG31&lt;BKG$6,0,0.6*BKG$5+0.4*BKG$5*(BKG31-BKG$7)/(BKG$8-BKG$7))),IF(BKG31&lt;=BKG$8,BKG$5,IF(BKG31&gt;BKG$6,0,0.6*BKG$5+0.4*BKG$5*(BKG31-BKG$7)/(BKG$8-BKG$7))))))</f>
      </c>
      <c r="BKI31" s="126">
        <f>IF(BKG31&lt;&gt;"",BKG$5,0)</f>
      </c>
      <c r="BKJ31" s="125">
        <f>IF(BKG$6=0,RANK(BKG31,BKG$12:BKG$42,0),RANK(BKG31,BKG$12:BKG$42,1))</f>
      </c>
      <c r="BKK31"/>
      <c r="BKL31" s="126">
        <f>IF(COUNTA(BKK$12:BKK$42)=0,0.6*BKK$5,IF(BKK31="",0,IF(BKK$6=0,IF(BKK31&gt;=BKK$8,BKK$5,IF(BKK31&lt;BKK$6,0,0.6*BKK$5+0.4*BKK$5*(BKK31-BKK$7)/(BKK$8-BKK$7))),IF(BKK31&lt;=BKK$8,BKK$5,IF(BKK31&gt;BKK$6,0,0.6*BKK$5+0.4*BKK$5*(BKK31-BKK$7)/(BKK$8-BKK$7))))))</f>
      </c>
      <c r="BKM31" s="126">
        <f>IF(BKK31&lt;&gt;"",BKK$5,0)</f>
      </c>
      <c r="BKN31" s="125">
        <f>IF(BKK$6=0,RANK(BKK31,BKK$12:BKK$42,0),RANK(BKK31,BKK$12:BKK$42,1))</f>
      </c>
      <c r="BKO31" s="126">
        <v>99.5</v>
      </c>
      <c r="BKP31" s="126">
        <f>IF(COUNTA(BKO$12:BKO$42)=0,0.6*BKO$5,IF(BKO31="",0,IF(BKO$6=0,IF(BKO31&gt;=BKO$8,BKO$5,IF(BKO31&lt;BKO$6,0,0.6*BKO$5+0.4*BKO$5*(BKO31-BKO$7)/(BKO$8-BKO$7))),IF(BKO31&lt;=BKO$8,BKO$5,IF(BKO31&gt;BKO$6,0,0.6*BKO$5+0.4*BKO$5*(BKO31-BKO$7)/(BKO$8-BKO$7))))))</f>
      </c>
      <c r="BKQ31" s="126">
        <f>IF(BKO31&lt;&gt;"",BKO$5,0)</f>
      </c>
      <c r="BKR31" s="125">
        <f>IF(BKO$6=0,RANK(BKO31,BKO$12:BKO$42,0),RANK(BKO31,BKO$12:BKO$42,1))</f>
      </c>
      <c r="BKS31" s="126">
        <v>100</v>
      </c>
      <c r="BKT31" s="126">
        <f>IF(COUNTA(BKS$12:BKS$42)=0,0.6*BKS$5,IF(BKS31="",0,IF(BKS$6=0,IF(BKS31&gt;=BKS$8,BKS$5,IF(BKS31&lt;BKS$6,0,0.6*BKS$5+0.4*BKS$5*(BKS31-BKS$7)/(BKS$8-BKS$7))),IF(BKS31&lt;=BKS$8,BKS$5,IF(BKS31&gt;BKS$6,0,0.6*BKS$5+0.4*BKS$5*(BKS31-BKS$7)/(BKS$8-BKS$7))))))</f>
      </c>
      <c r="BKU31" s="126">
        <f>IF(BKS31&lt;&gt;"",BKS$5,0)</f>
      </c>
      <c r="BKV31" s="125">
        <f>IF(BKS$6=0,RANK(BKS31,BKS$12:BKS$42,0),RANK(BKS31,BKS$12:BKS$42,1))</f>
      </c>
      <c r="BKW31" s="126">
        <v>2.38</v>
      </c>
      <c r="BKX31" s="126">
        <f>IF(COUNTA(BKW$12:BKW$42)=0,0.6*BKW$5,IF(BKW31="",0,IF(BKW$6=0,IF(BKW31&gt;=BKW$8,BKW$5,IF(BKW31&lt;BKW$6,0,0.6*BKW$5+0.4*BKW$5*(BKW31-BKW$7)/(BKW$8-BKW$7))),IF(BKW31&lt;=BKW$8,BKW$5,IF(BKW31&gt;BKW$6,0,0.6*BKW$5+0.4*BKW$5*(BKW31-BKW$7)/(BKW$8-BKW$7))))))</f>
      </c>
      <c r="BKY31" s="126">
        <f>IF(BKW31&lt;&gt;"",BKW$5,0)</f>
      </c>
      <c r="BKZ31" s="125">
        <f>IF(BKW$6=0,RANK(BKW31,BKW$12:BKW$42,0),RANK(BKW31,BKW$12:BKW$42,1))</f>
      </c>
      <c r="BLA31" s="126">
        <v>97.78</v>
      </c>
      <c r="BLB31" s="126">
        <f>IF(COUNTA(BLA$12:BLA$42)=0,0.6*BLA$5,IF(BLA31="",0,IF(BLA$6=0,IF(BLA31&gt;=BLA$8,BLA$5,IF(BLA31&lt;BLA$6,0,0.6*BLA$5+0.4*BLA$5*(BLA31-BLA$7)/(BLA$8-BLA$7))),IF(BLA31&lt;=BLA$8,BLA$5,IF(BLA31&gt;BLA$6,0,0.6*BLA$5+0.4*BLA$5*(BLA31-BLA$7)/(BLA$8-BLA$7))))))</f>
      </c>
      <c r="BLC31" s="126">
        <f>IF(BLA31&lt;&gt;"",BLA$5,0)</f>
      </c>
      <c r="BLD31" s="125">
        <f>IF(BLA$6=0,RANK(BLA31,BLA$12:BLA$42,0),RANK(BLA31,BLA$12:BLA$42,1))</f>
      </c>
      <c r="BLE31" s="126">
        <v>100</v>
      </c>
      <c r="BLF31" s="126">
        <f>IF(COUNTA(BLE$12:BLE$42)=0,0.6*BLE$5,IF(BLE31="",0,IF(BLE$6=0,IF(BLE31&gt;=BLE$8,BLE$5,IF(BLE31&lt;BLE$6,0,0.6*BLE$5+0.4*BLE$5*(BLE31-BLE$7)/(BLE$8-BLE$7))),IF(BLE31&lt;=BLE$8,BLE$5,IF(BLE31&gt;BLE$6,0,0.6*BLE$5+0.4*BLE$5*(BLE31-BLE$7)/(BLE$8-BLE$7))))))</f>
      </c>
      <c r="BLG31" s="126">
        <f>IF(BLE31&lt;&gt;"",BLE$5,0)</f>
      </c>
      <c r="BLH31" s="125">
        <f>IF(BLE$6=0,RANK(BLE31,BLE$12:BLE$42,0),RANK(BLE31,BLE$12:BLE$42,1))</f>
      </c>
      <c r="BLI31" s="126">
        <v>0.48</v>
      </c>
      <c r="BLJ31" s="126">
        <f>IF(COUNTA(BLI$12:BLI$42)=0,0.6*BLI$5,IF(BLI31="",0,IF(BLI$6=0,IF(BLI31&gt;=BLI$8,BLI$5,IF(BLI31&lt;BLI$6,0,0.6*BLI$5+0.4*BLI$5*(BLI31-BLI$7)/(BLI$8-BLI$7))),IF(BLI31&lt;=BLI$8,BLI$5,IF(BLI31&gt;BLI$6,0,0.6*BLI$5+0.4*BLI$5*(BLI31-BLI$7)/(BLI$8-BLI$7))))))</f>
      </c>
      <c r="BLK31" s="126">
        <f>IF(BLI31&lt;&gt;"",BLI$5,0)</f>
      </c>
      <c r="BLL31" s="125">
        <f>IF(BLI$6=0,RANK(BLI31,BLI$12:BLI$42,0),RANK(BLI31,BLI$12:BLI$42,1))</f>
      </c>
      <c r="BLM31" s="126">
        <v>100</v>
      </c>
      <c r="BLN31" s="126">
        <f>IF(COUNTA(BLM$12:BLM$42)=0,0.6*BLM$5,IF(BLM31="",0,IF(BLM$6=0,IF(BLM31&gt;=BLM$8,BLM$5,IF(BLM31&lt;BLM$6,0,0.6*BLM$5+0.4*BLM$5*(BLM31-BLM$7)/(BLM$8-BLM$7))),IF(BLM31&lt;=BLM$8,BLM$5,IF(BLM31&gt;BLM$6,0,0.6*BLM$5+0.4*BLM$5*(BLM31-BLM$7)/(BLM$8-BLM$7))))))</f>
      </c>
      <c r="BLO31" s="126">
        <f>IF(BLM31&lt;&gt;"",BLM$5,0)</f>
      </c>
      <c r="BLP31" s="125">
        <f>IF(BLM$6=0,RANK(BLM31,BLM$12:BLM$42,0),RANK(BLM31,BLM$12:BLM$42,1))</f>
      </c>
      <c r="BLQ31" s="126">
        <v>0.72</v>
      </c>
      <c r="BLR31" s="126">
        <f>IF(COUNTA(BLQ$12:BLQ$42)=0,0.6*BLQ$5,IF(BLQ31="",0,IF(BLQ$6=0,IF(BLQ31&gt;=BLQ$8,BLQ$5,IF(BLQ31&lt;BLQ$6,0,0.6*BLQ$5+0.4*BLQ$5*(BLQ31-BLQ$7)/(BLQ$8-BLQ$7))),IF(BLQ31&lt;=BLQ$8,BLQ$5,IF(BLQ31&gt;BLQ$6,0,0.6*BLQ$5+0.4*BLQ$5*(BLQ31-BLQ$7)/(BLQ$8-BLQ$7))))))</f>
      </c>
      <c r="BLS31" s="126">
        <f>IF(BLQ31&lt;&gt;"",BLQ$5,0)</f>
      </c>
      <c r="BLT31" s="125">
        <f>IF(BLQ$6=0,RANK(BLQ31,BLQ$12:BLQ$42,0),RANK(BLQ31,BLQ$12:BLQ$42,1))</f>
      </c>
      <c r="BLU31" s="126">
        <v>0</v>
      </c>
      <c r="BLV31" s="126">
        <f>IF(COUNTA(BLU$12:BLU$42)=0,0.6*BLU$5,IF(BLU31="",0,IF(BLU$6=0,IF(BLU31&gt;=BLU$8,BLU$5,IF(BLU31&lt;BLU$6,0,0.6*BLU$5+0.4*BLU$5*(BLU31-BLU$7)/(BLU$8-BLU$7))),IF(BLU31&lt;=BLU$8,BLU$5,IF(BLU31&gt;BLU$6,0,0.6*BLU$5+0.4*BLU$5*(BLU31-BLU$7)/(BLU$8-BLU$7))))))</f>
      </c>
      <c r="BLW31" s="126">
        <f>IF(BLU31&lt;&gt;"",BLU$5,0)</f>
      </c>
      <c r="BLX31" s="125">
        <f>IF(BLU$6=0,RANK(BLU31,BLU$12:BLU$42,0),RANK(BLU31,BLU$12:BLU$42,1))</f>
      </c>
      <c r="BLY31" s="126">
        <v>32.75</v>
      </c>
      <c r="BLZ31" s="126">
        <f>IF(COUNTA(BLY$12:BLY$42)=0,0.6*BLY$5,IF(BLY31="",0,IF(BLY$6=0,IF(BLY31&gt;=BLY$8,BLY$5,IF(BLY31&lt;BLY$6,0,0.6*BLY$5+0.4*BLY$5*(BLY31-BLY$7)/(BLY$8-BLY$7))),IF(BLY31&lt;=BLY$8,BLY$5,IF(BLY31&gt;BLY$6,0,0.6*BLY$5+0.4*BLY$5*(BLY31-BLY$7)/(BLY$8-BLY$7))))))</f>
      </c>
      <c r="BMA31" s="126">
        <f>IF(BLY31&lt;&gt;"",BLY$5,0)</f>
      </c>
      <c r="BMB31" s="125">
        <f>IF(BLY$6=0,RANK(BLY31,BLY$12:BLY$42,0),RANK(BLY31,BLY$12:BLY$42,1))</f>
      </c>
      <c r="BMC31" s="126">
        <v>4.8</v>
      </c>
      <c r="BMD31" s="126">
        <f>IF(COUNTA(BMC$12:BMC$42)=0,0.6*BMC$5,IF(BMC31="",0,IF(BMC$6=0,IF(BMC31&gt;=BMC$8,BMC$5,IF(BMC31&lt;BMC$6,0,0.6*BMC$5+0.4*BMC$5*(BMC31-BMC$7)/(BMC$8-BMC$7))),IF(BMC31&lt;=BMC$8,BMC$5,IF(BMC31&gt;BMC$6,0,0.6*BMC$5+0.4*BMC$5*(BMC31-BMC$7)/(BMC$8-BMC$7))))))</f>
      </c>
      <c r="BME31" s="126">
        <f>IF(BMC31&lt;&gt;"",BMC$5,0)</f>
      </c>
      <c r="BMF31" s="125">
        <f>IF(BMC$6=0,RANK(BMC31,BMC$12:BMC$42,0),RANK(BMC31,BMC$12:BMC$42,1))</f>
      </c>
      <c r="BMG31" s="126">
        <v>16.08</v>
      </c>
      <c r="BMH31" s="126">
        <f>IF(COUNTA(BMG$12:BMG$42)=0,0.6*BMG$5,IF(BMG31="",0,IF(AND(BMG31&gt;=BMG$7,BMG31&lt;=BMG$8),BMG$5,0)))</f>
      </c>
      <c r="BMI31" s="126">
        <f>IF(BMG31&lt;&gt;"",BMG$5,0)</f>
      </c>
      <c r="BMJ31" s="125">
        <f>IF(BMG$6=0,RANK(BMG31,BMG$12:BMG$42,0),RANK(BMG31,BMG$12:BMG$42,1))</f>
      </c>
      <c r="BMK31" s="126">
        <v>98.22</v>
      </c>
      <c r="BML31" s="126">
        <f>IF(COUNTA(BMK$12:BMK$42)=0,0.6*BMK$5,IF(BMK31="",0,IF(BMK$6=0,IF(BMK31&gt;=BMK$8,BMK$5,IF(BMK31&lt;BMK$6,0,0.6*BMK$5+0.4*BMK$5*(BMK31-BMK$7)/(BMK$8-BMK$7))),IF(BMK31&lt;=BMK$8,BMK$5,IF(BMK31&gt;BMK$6,0,0.6*BMK$5+0.4*BMK$5*(BMK31-BMK$7)/(BMK$8-BMK$7))))))</f>
      </c>
      <c r="BMM31" s="126">
        <f>IF(BMK31&lt;&gt;"",BMK$5,0)</f>
      </c>
      <c r="BMN31" s="125">
        <f>IF(BMK$6=0,RANK(BMK31,BMK$12:BMK$42,0),RANK(BMK31,BMK$12:BMK$42,1))</f>
      </c>
      <c r="BMO31"/>
      <c r="BMP31" s="126">
        <f>IF(COUNTA(BMO$12:BMO$42)=0,0.6*BMO$5,IF(BMO31="",0,IF(BMO$6=0,IF(BMO31&gt;=BMO$8,BMO$5,IF(BMO31&lt;BMO$6,0,0.6*BMO$5+0.4*BMO$5*(BMO31-BMO$7)/(BMO$8-BMO$7))),IF(BMO31&lt;=BMO$8,BMO$5,IF(BMO31&gt;BMO$6,0,0.6*BMO$5+0.4*BMO$5*(BMO31-BMO$7)/(BMO$8-BMO$7))))))</f>
      </c>
      <c r="BMQ31" s="126">
        <f>IF(BMO31&lt;&gt;"",BMO$5,0)</f>
      </c>
      <c r="BMR31" s="125">
        <f>IF(BMO$6=0,RANK(BMO31,BMO$12:BMO$42,0),RANK(BMO31,BMO$12:BMO$42,1))</f>
      </c>
      <c r="BMS31"/>
      <c r="BMT31" s="126">
        <f>IF(COUNTA(BMS$12:BMS$42)=0,0.6*BMS$5,IF(BMS31="",0,IF(BMS$6=0,IF(BMS31&gt;=BMS$8,BMS$5,IF(BMS31&lt;BMS$6,0,0.6*BMS$5+0.4*BMS$5*(BMS31-BMS$7)/(BMS$8-BMS$7))),IF(BMS31&lt;=BMS$8,BMS$5,IF(BMS31&gt;BMS$6,0,0.6*BMS$5+0.4*BMS$5*(BMS31-BMS$7)/(BMS$8-BMS$7))))))</f>
      </c>
      <c r="BMU31" s="126">
        <f>IF(BMS31&lt;&gt;"",BMS$5,0)</f>
      </c>
      <c r="BMV31" s="125">
        <f>IF(BMS$6=0,RANK(BMS31,BMS$12:BMS$42,0),RANK(BMS31,BMS$12:BMS$42,1))</f>
      </c>
      <c r="BMW31"/>
      <c r="BMX31" s="126">
        <f>IF(COUNTA(BMW$12:BMW$42)=0,0.6*BMW$5,IF(BMW31="",0,IF(BMW$6=0,IF(BMW31&gt;=BMW$8,BMW$5,IF(BMW31&lt;BMW$6,0,0.6*BMW$5+0.4*BMW$5*(BMW31-BMW$7)/(BMW$8-BMW$7))),IF(BMW31&lt;=BMW$8,BMW$5,IF(BMW31&gt;BMW$6,0,0.6*BMW$5+0.4*BMW$5*(BMW31-BMW$7)/(BMW$8-BMW$7))))))</f>
      </c>
      <c r="BMY31" s="126">
        <f>IF(BMW31&lt;&gt;"",BMW$5,0)</f>
      </c>
      <c r="BMZ31" s="125">
        <f>IF(BMW$6=0,RANK(BMW31,BMW$12:BMW$42,0),RANK(BMW31,BMW$12:BMW$42,1))</f>
      </c>
      <c r="BNA31" s="126">
        <v>99.56</v>
      </c>
      <c r="BNB31" s="126">
        <f>IF(COUNTA(BNA$12:BNA$42)=0,0.6*BNA$5,IF(BNA31="",0,IF(BNA$6=0,IF(BNA31&gt;=BNA$8,BNA$5,IF(BNA31&lt;BNA$6,0,0.6*BNA$5+0.4*BNA$5*(BNA31-BNA$7)/(BNA$8-BNA$7))),IF(BNA31&lt;=BNA$8,BNA$5,IF(BNA31&gt;BNA$6,0,0.6*BNA$5+0.4*BNA$5*(BNA31-BNA$7)/(BNA$8-BNA$7))))))</f>
      </c>
      <c r="BNC31" s="126">
        <f>IF(BNA31&lt;&gt;"",BNA$5,0)</f>
      </c>
      <c r="BND31" s="125">
        <f>IF(BNA$6=0,RANK(BNA31,BNA$12:BNA$42,0),RANK(BNA31,BNA$12:BNA$42,1))</f>
      </c>
      <c r="BNE31" s="126">
        <v>100</v>
      </c>
      <c r="BNF31" s="126">
        <f>IF(COUNTA(BNE$12:BNE$42)=0,0.6*BNE$5,IF(BNE31="",0,IF(BNE$6=0,IF(BNE31&gt;=BNE$8,BNE$5,IF(BNE31&lt;BNE$6,0,0.6*BNE$5+0.4*BNE$5*(BNE31-BNE$7)/(BNE$8-BNE$7))),IF(BNE31&lt;=BNE$8,BNE$5,IF(BNE31&gt;BNE$6,0,0.6*BNE$5+0.4*BNE$5*(BNE31-BNE$7)/(BNE$8-BNE$7))))))</f>
      </c>
      <c r="BNG31" s="126">
        <f>IF(BNE31&lt;&gt;"",BNE$5,0)</f>
      </c>
      <c r="BNH31" s="125">
        <f>IF(BNE$6=0,RANK(BNE31,BNE$12:BNE$42,0),RANK(BNE31,BNE$12:BNE$42,1))</f>
      </c>
      <c r="BNI31" s="126">
        <v>2.45</v>
      </c>
      <c r="BNJ31" s="126">
        <f>IF(COUNTA(BNI$12:BNI$42)=0,0.6*BNI$5,IF(BNI31="",0,IF(BNI$6=0,IF(BNI31&gt;=BNI$8,BNI$5,IF(BNI31&lt;BNI$6,0,0.6*BNI$5+0.4*BNI$5*(BNI31-BNI$7)/(BNI$8-BNI$7))),IF(BNI31&lt;=BNI$8,BNI$5,IF(BNI31&gt;BNI$6,0,0.6*BNI$5+0.4*BNI$5*(BNI31-BNI$7)/(BNI$8-BNI$7))))))</f>
      </c>
      <c r="BNK31" s="126">
        <f>IF(BNI31&lt;&gt;"",BNI$5,0)</f>
      </c>
      <c r="BNL31" s="125">
        <f>IF(BNI$6=0,RANK(BNI31,BNI$12:BNI$42,0),RANK(BNI31,BNI$12:BNI$42,1))</f>
      </c>
      <c r="BNM31" s="126">
        <v>97.49</v>
      </c>
      <c r="BNN31" s="126">
        <f>IF(COUNTA(BNM$12:BNM$42)=0,0.6*BNM$5,IF(BNM31="",0,IF(BNM$6=0,IF(BNM31&gt;=BNM$8,BNM$5,IF(BNM31&lt;BNM$6,0,0.6*BNM$5+0.4*BNM$5*(BNM31-BNM$7)/(BNM$8-BNM$7))),IF(BNM31&lt;=BNM$8,BNM$5,IF(BNM31&gt;BNM$6,0,0.6*BNM$5+0.4*BNM$5*(BNM31-BNM$7)/(BNM$8-BNM$7))))))</f>
      </c>
      <c r="BNO31" s="126">
        <f>IF(BNM31&lt;&gt;"",BNM$5,0)</f>
      </c>
      <c r="BNP31" s="125">
        <f>IF(BNM$6=0,RANK(BNM31,BNM$12:BNM$42,0),RANK(BNM31,BNM$12:BNM$42,1))</f>
      </c>
      <c r="BNQ31" s="126">
        <v>100</v>
      </c>
      <c r="BNR31" s="126">
        <f>IF(COUNTA(BNQ$12:BNQ$42)=0,0.6*BNQ$5,IF(BNQ31="",0,IF(BNQ$6=0,IF(BNQ31&gt;=BNQ$8,BNQ$5,IF(BNQ31&lt;BNQ$6,0,0.6*BNQ$5+0.4*BNQ$5*(BNQ31-BNQ$7)/(BNQ$8-BNQ$7))),IF(BNQ31&lt;=BNQ$8,BNQ$5,IF(BNQ31&gt;BNQ$6,0,0.6*BNQ$5+0.4*BNQ$5*(BNQ31-BNQ$7)/(BNQ$8-BNQ$7))))))</f>
      </c>
      <c r="BNS31" s="126">
        <f>IF(BNQ31&lt;&gt;"",BNQ$5,0)</f>
      </c>
      <c r="BNT31" s="125">
        <f>IF(BNQ$6=0,RANK(BNQ31,BNQ$12:BNQ$42,0),RANK(BNQ31,BNQ$12:BNQ$42,1))</f>
      </c>
      <c r="BNU31" s="126">
        <v>0.49</v>
      </c>
      <c r="BNV31" s="126">
        <f>IF(COUNTA(BNU$12:BNU$42)=0,0.6*BNU$5,IF(BNU31="",0,IF(BNU$6=0,IF(BNU31&gt;=BNU$8,BNU$5,IF(BNU31&lt;BNU$6,0,0.6*BNU$5+0.4*BNU$5*(BNU31-BNU$7)/(BNU$8-BNU$7))),IF(BNU31&lt;=BNU$8,BNU$5,IF(BNU31&gt;BNU$6,0,0.6*BNU$5+0.4*BNU$5*(BNU31-BNU$7)/(BNU$8-BNU$7))))))</f>
      </c>
      <c r="BNW31" s="126">
        <f>IF(BNU31&lt;&gt;"",BNU$5,0)</f>
      </c>
      <c r="BNX31" s="125">
        <f>IF(BNU$6=0,RANK(BNU31,BNU$12:BNU$42,0),RANK(BNU31,BNU$12:BNU$42,1))</f>
      </c>
      <c r="BNY31" s="126">
        <v>100</v>
      </c>
      <c r="BNZ31" s="126">
        <f>IF(COUNTA(BNY$12:BNY$42)=0,0.6*BNY$5,IF(BNY31="",0,IF(BNY$6=0,IF(BNY31&gt;=BNY$8,BNY$5,IF(BNY31&lt;BNY$6,0,0.6*BNY$5+0.4*BNY$5*(BNY31-BNY$7)/(BNY$8-BNY$7))),IF(BNY31&lt;=BNY$8,BNY$5,IF(BNY31&gt;BNY$6,0,0.6*BNY$5+0.4*BNY$5*(BNY31-BNY$7)/(BNY$8-BNY$7))))))</f>
      </c>
      <c r="BOA31" s="126">
        <f>IF(BNY31&lt;&gt;"",BNY$5,0)</f>
      </c>
      <c r="BOB31" s="125">
        <f>IF(BNY$6=0,RANK(BNY31,BNY$12:BNY$42,0),RANK(BNY31,BNY$12:BNY$42,1))</f>
      </c>
      <c r="BOC31" s="126">
        <v>0.69</v>
      </c>
      <c r="BOD31" s="126">
        <f>IF(COUNTA(BOC$12:BOC$42)=0,0.6*BOC$5,IF(BOC31="",0,IF(BOC$6=0,IF(BOC31&gt;=BOC$8,BOC$5,IF(BOC31&lt;BOC$6,0,0.6*BOC$5+0.4*BOC$5*(BOC31-BOC$7)/(BOC$8-BOC$7))),IF(BOC31&lt;=BOC$8,BOC$5,IF(BOC31&gt;BOC$6,0,0.6*BOC$5+0.4*BOC$5*(BOC31-BOC$7)/(BOC$8-BOC$7))))))</f>
      </c>
      <c r="BOE31" s="126">
        <f>IF(BOC31&lt;&gt;"",BOC$5,0)</f>
      </c>
      <c r="BOF31" s="125">
        <f>IF(BOC$6=0,RANK(BOC31,BOC$12:BOC$42,0),RANK(BOC31,BOC$12:BOC$42,1))</f>
      </c>
      <c r="BOG31" s="126">
        <v>0</v>
      </c>
      <c r="BOH31" s="126">
        <f>IF(COUNTA(BOG$12:BOG$42)=0,0.6*BOG$5,IF(BOG31="",0,IF(BOG$6=0,IF(BOG31&gt;=BOG$8,BOG$5,IF(BOG31&lt;BOG$6,0,0.6*BOG$5+0.4*BOG$5*(BOG31-BOG$7)/(BOG$8-BOG$7))),IF(BOG31&lt;=BOG$8,BOG$5,IF(BOG31&gt;BOG$6,0,0.6*BOG$5+0.4*BOG$5*(BOG31-BOG$7)/(BOG$8-BOG$7))))))</f>
      </c>
      <c r="BOI31" s="126">
        <f>IF(BOG31&lt;&gt;"",BOG$5,0)</f>
      </c>
      <c r="BOJ31" s="125">
        <f>IF(BOG$6=0,RANK(BOG31,BOG$12:BOG$42,0),RANK(BOG31,BOG$12:BOG$42,1))</f>
      </c>
      <c r="BOK31" s="126">
        <v>32.89</v>
      </c>
      <c r="BOL31" s="126">
        <f>IF(COUNTA(BOK$12:BOK$42)=0,0.6*BOK$5,IF(BOK31="",0,IF(BOK$6=0,IF(BOK31&gt;=BOK$8,BOK$5,IF(BOK31&lt;BOK$6,0,0.6*BOK$5+0.4*BOK$5*(BOK31-BOK$7)/(BOK$8-BOK$7))),IF(BOK31&lt;=BOK$8,BOK$5,IF(BOK31&gt;BOK$6,0,0.6*BOK$5+0.4*BOK$5*(BOK31-BOK$7)/(BOK$8-BOK$7))))))</f>
      </c>
      <c r="BOM31" s="126">
        <f>IF(BOK31&lt;&gt;"",BOK$5,0)</f>
      </c>
      <c r="BON31" s="125">
        <f>IF(BOK$6=0,RANK(BOK31,BOK$12:BOK$42,0),RANK(BOK31,BOK$12:BOK$42,1))</f>
      </c>
      <c r="BOO31" s="126">
        <v>4.85</v>
      </c>
      <c r="BOP31" s="126">
        <f>IF(COUNTA(BOO$12:BOO$42)=0,0.6*BOO$5,IF(BOO31="",0,IF(BOO$6=0,IF(BOO31&gt;=BOO$8,BOO$5,IF(BOO31&lt;BOO$6,0,0.6*BOO$5+0.4*BOO$5*(BOO31-BOO$7)/(BOO$8-BOO$7))),IF(BOO31&lt;=BOO$8,BOO$5,IF(BOO31&gt;BOO$6,0,0.6*BOO$5+0.4*BOO$5*(BOO31-BOO$7)/(BOO$8-BOO$7))))))</f>
      </c>
      <c r="BOQ31" s="126">
        <f>IF(BOO31&lt;&gt;"",BOO$5,0)</f>
      </c>
      <c r="BOR31" s="125">
        <f>IF(BOO$6=0,RANK(BOO31,BOO$12:BOO$42,0),RANK(BOO31,BOO$12:BOO$42,1))</f>
      </c>
      <c r="BOS31" s="126">
        <v>97.03</v>
      </c>
      <c r="BOT31" s="126">
        <f>IF(COUNTA(BOS$12:BOS$42)=0,0.6*BOS$5,IF(BOS31="",0,IF(BOS$6=0,IF(BOS31&gt;=BOS$8,BOS$5,IF(BOS31&lt;BOS$6,0,0.6*BOS$5+0.4*BOS$5*(BOS31-BOS$7)/(BOS$8-BOS$7))),IF(BOS31&lt;=BOS$8,BOS$5,IF(BOS31&gt;BOS$6,0,0.6*BOS$5+0.4*BOS$5*(BOS31-BOS$7)/(BOS$8-BOS$7))))))</f>
      </c>
      <c r="BOU31" s="126">
        <f>IF(BOS31&lt;&gt;"",BOS$5,0)</f>
      </c>
      <c r="BOV31" s="125">
        <f>IF(BOS$6=0,RANK(BOS31,BOS$12:BOS$42,0),RANK(BOS31,BOS$12:BOS$42,1))</f>
      </c>
      <c r="BOW31"/>
      <c r="BOX31" s="126">
        <f>IF(COUNTA(BOW$12:BOW$42)=0,0.6*BOW$5,IF(BOW31="",0,IF(BOW$6=0,IF(BOW31&gt;=BOW$8,BOW$5,IF(BOW31&lt;BOW$6,0,0.6*BOW$5+0.4*BOW$5*(BOW31-BOW$7)/(BOW$8-BOW$7))),IF(BOW31&lt;=BOW$8,BOW$5,IF(BOW31&gt;BOW$6,0,0.6*BOW$5+0.4*BOW$5*(BOW31-BOW$7)/(BOW$8-BOW$7))))))</f>
      </c>
      <c r="BOY31" s="126">
        <f>IF(BOW31&lt;&gt;"",BOW$5,0)</f>
      </c>
      <c r="BOZ31" s="125">
        <f>IF(BOW$6=0,RANK(BOW31,BOW$12:BOW$42,0),RANK(BOW31,BOW$12:BOW$42,1))</f>
      </c>
      <c r="BPA31"/>
      <c r="BPB31" s="126">
        <f>IF(COUNTA(BPA$12:BPA$42)=0,0.6*BPA$5,IF(BPA31="",0,IF(BPA$6=0,IF(BPA31&gt;=BPA$8,BPA$5,IF(BPA31&lt;BPA$6,0,0.6*BPA$5+0.4*BPA$5*(BPA31-BPA$7)/(BPA$8-BPA$7))),IF(BPA31&lt;=BPA$8,BPA$5,IF(BPA31&gt;BPA$6,0,0.6*BPA$5+0.4*BPA$5*(BPA31-BPA$7)/(BPA$8-BPA$7))))))</f>
      </c>
      <c r="BPC31" s="126">
        <f>IF(BPA31&lt;&gt;"",BPA$5,0)</f>
      </c>
      <c r="BPD31" s="125">
        <f>IF(BPA$6=0,RANK(BPA31,BPA$12:BPA$42,0),RANK(BPA31,BPA$12:BPA$42,1))</f>
      </c>
      <c r="BPE31"/>
      <c r="BPF31" s="126">
        <f>IF(COUNTA(BPE$12:BPE$42)=0,0.6*BPE$5,IF(BPE31="",0,IF(BPE$6=0,IF(BPE31&gt;=BPE$8,BPE$5,IF(BPE31&lt;BPE$6,0,0.6*BPE$5+0.4*BPE$5*(BPE31-BPE$7)/(BPE$8-BPE$7))),IF(BPE31&lt;=BPE$8,BPE$5,IF(BPE31&gt;BPE$6,0,0.6*BPE$5+0.4*BPE$5*(BPE31-BPE$7)/(BPE$8-BPE$7))))))</f>
      </c>
      <c r="BPG31" s="126">
        <f>IF(BPE31&lt;&gt;"",BPE$5,0)</f>
      </c>
      <c r="BPH31" s="125">
        <f>IF(BPE$6=0,RANK(BPE31,BPE$12:BPE$42,0),RANK(BPE31,BPE$12:BPE$42,1))</f>
      </c>
      <c r="BPI31"/>
      <c r="BPJ31" s="126">
        <f>IF(COUNTA(BPI$12:BPI$42)=0,0.6*BPI$5,IF(BPI31="",0,IF(BPI$6=0,IF(BPI31&gt;=BPI$8,BPI$5,IF(BPI31&lt;BPI$6,0,0.6*BPI$5+0.4*BPI$5*(BPI31-BPI$7)/(BPI$8-BPI$7))),IF(BPI31&lt;=BPI$8,BPI$5,IF(BPI31&gt;BPI$6,0,0.6*BPI$5+0.4*BPI$5*(BPI31-BPI$7)/(BPI$8-BPI$7))))))</f>
      </c>
      <c r="BPK31" s="126">
        <f>IF(BPI31&lt;&gt;"",BPI$5,0)</f>
      </c>
      <c r="BPL31" s="125">
        <f>IF(BPI$6=0,RANK(BPI31,BPI$12:BPI$42,0),RANK(BPI31,BPI$12:BPI$42,1))</f>
      </c>
      <c r="BPM31" s="126">
        <v>98.96</v>
      </c>
      <c r="BPN31" s="126">
        <f>IF(COUNTA(BPM$12:BPM$42)=0,0.6*BPM$5,IF(BPM31="",0,IF(BPM$6=0,IF(BPM31&gt;=BPM$8,BPM$5,IF(BPM31&lt;BPM$6,0,0.6*BPM$5+0.4*BPM$5*(BPM31-BPM$7)/(BPM$8-BPM$7))),IF(BPM31&lt;=BPM$8,BPM$5,IF(BPM31&gt;BPM$6,0,0.6*BPM$5+0.4*BPM$5*(BPM31-BPM$7)/(BPM$8-BPM$7))))))</f>
      </c>
      <c r="BPO31" s="126">
        <f>IF(BPM31&lt;&gt;"",BPM$5,0)</f>
      </c>
      <c r="BPP31" s="125">
        <f>IF(BPM$6=0,RANK(BPM31,BPM$12:BPM$42,0),RANK(BPM31,BPM$12:BPM$42,1))</f>
      </c>
      <c r="BPQ31" s="126">
        <v>100</v>
      </c>
      <c r="BPR31" s="126">
        <f>IF(COUNTA(BPQ$12:BPQ$42)=0,0.6*BPQ$5,IF(BPQ31="",0,IF(BPQ$6=0,IF(BPQ31&gt;=BPQ$8,BPQ$5,IF(BPQ31&lt;BPQ$6,0,0.6*BPQ$5+0.4*BPQ$5*(BPQ31-BPQ$7)/(BPQ$8-BPQ$7))),IF(BPQ31&lt;=BPQ$8,BPQ$5,IF(BPQ31&gt;BPQ$6,0,0.6*BPQ$5+0.4*BPQ$5*(BPQ31-BPQ$7)/(BPQ$8-BPQ$7))))))</f>
      </c>
      <c r="BPS31" s="126">
        <f>IF(BPQ31&lt;&gt;"",BPQ$5,0)</f>
      </c>
      <c r="BPT31" s="125">
        <f>IF(BPQ$6=0,RANK(BPQ31,BPQ$12:BPQ$42,0),RANK(BPQ31,BPQ$12:BPQ$42,1))</f>
      </c>
      <c r="BPU31" s="126">
        <v>2.67</v>
      </c>
      <c r="BPV31" s="126">
        <f>IF(COUNTA(BPU$12:BPU$42)=0,0.6*BPU$5,IF(BPU31="",0,IF(BPU$6=0,IF(BPU31&gt;=BPU$8,BPU$5,IF(BPU31&lt;BPU$6,0,0.6*BPU$5+0.4*BPU$5*(BPU31-BPU$7)/(BPU$8-BPU$7))),IF(BPU31&lt;=BPU$8,BPU$5,IF(BPU31&gt;BPU$6,0,0.6*BPU$5+0.4*BPU$5*(BPU31-BPU$7)/(BPU$8-BPU$7))))))</f>
      </c>
      <c r="BPW31" s="126">
        <f>IF(BPU31&lt;&gt;"",BPU$5,0)</f>
      </c>
      <c r="BPX31" s="125">
        <f>IF(BPU$6=0,RANK(BPU31,BPU$12:BPU$42,0),RANK(BPU31,BPU$12:BPU$42,1))</f>
      </c>
      <c r="BPY31" s="126">
        <v>99.73</v>
      </c>
      <c r="BPZ31" s="126">
        <f>IF(COUNTA(BPY$12:BPY$42)=0,0.6*BPY$5,IF(BPY31="",0,IF(BPY$6=0,IF(BPY31&gt;=BPY$8,BPY$5,IF(BPY31&lt;BPY$6,0,0.6*BPY$5+0.4*BPY$5*(BPY31-BPY$7)/(BPY$8-BPY$7))),IF(BPY31&lt;=BPY$8,BPY$5,IF(BPY31&gt;BPY$6,0,0.6*BPY$5+0.4*BPY$5*(BPY31-BPY$7)/(BPY$8-BPY$7))))))</f>
      </c>
      <c r="BQA31" s="126">
        <f>IF(BPY31&lt;&gt;"",BPY$5,0)</f>
      </c>
      <c r="BQB31" s="125">
        <f>IF(BPY$6=0,RANK(BPY31,BPY$12:BPY$42,0),RANK(BPY31,BPY$12:BPY$42,1))</f>
      </c>
      <c r="BQC31" s="126">
        <v>100</v>
      </c>
      <c r="BQD31" s="126">
        <f>IF(COUNTA(BQC$12:BQC$42)=0,0.6*BQC$5,IF(BQC31="",0,IF(BQC$6=0,IF(BQC31&gt;=BQC$8,BQC$5,IF(BQC31&lt;BQC$6,0,0.6*BQC$5+0.4*BQC$5*(BQC31-BQC$7)/(BQC$8-BQC$7))),IF(BQC31&lt;=BQC$8,BQC$5,IF(BQC31&gt;BQC$6,0,0.6*BQC$5+0.4*BQC$5*(BQC31-BQC$7)/(BQC$8-BQC$7))))))</f>
      </c>
      <c r="BQE31" s="126">
        <f>IF(BQC31&lt;&gt;"",BQC$5,0)</f>
      </c>
      <c r="BQF31" s="125">
        <f>IF(BQC$6=0,RANK(BQC31,BQC$12:BQC$42,0),RANK(BQC31,BQC$12:BQC$42,1))</f>
      </c>
      <c r="BQG31" s="126">
        <v>0.61</v>
      </c>
      <c r="BQH31" s="126">
        <f>IF(COUNTA(BQG$12:BQG$42)=0,0.6*BQG$5,IF(BQG31="",0,IF(BQG$6=0,IF(BQG31&gt;=BQG$8,BQG$5,IF(BQG31&lt;BQG$6,0,0.6*BQG$5+0.4*BQG$5*(BQG31-BQG$7)/(BQG$8-BQG$7))),IF(BQG31&lt;=BQG$8,BQG$5,IF(BQG31&gt;BQG$6,0,0.6*BQG$5+0.4*BQG$5*(BQG31-BQG$7)/(BQG$8-BQG$7))))))</f>
      </c>
      <c r="BQI31" s="126">
        <f>IF(BQG31&lt;&gt;"",BQG$5,0)</f>
      </c>
      <c r="BQJ31" s="125">
        <f>IF(BQG$6=0,RANK(BQG31,BQG$12:BQG$42,0),RANK(BQG31,BQG$12:BQG$42,1))</f>
      </c>
      <c r="BQK31" s="126">
        <v>100</v>
      </c>
      <c r="BQL31" s="126">
        <f>IF(COUNTA(BQK$12:BQK$42)=0,0.6*BQK$5,IF(BQK31="",0,IF(BQK$6=0,IF(BQK31&gt;=BQK$8,BQK$5,IF(BQK31&lt;BQK$6,0,0.6*BQK$5+0.4*BQK$5*(BQK31-BQK$7)/(BQK$8-BQK$7))),IF(BQK31&lt;=BQK$8,BQK$5,IF(BQK31&gt;BQK$6,0,0.6*BQK$5+0.4*BQK$5*(BQK31-BQK$7)/(BQK$8-BQK$7))))))</f>
      </c>
      <c r="BQM31" s="126">
        <f>IF(BQK31&lt;&gt;"",BQK$5,0)</f>
      </c>
      <c r="BQN31" s="125">
        <f>IF(BQK$6=0,RANK(BQK31,BQK$12:BQK$42,0),RANK(BQK31,BQK$12:BQK$42,1))</f>
      </c>
      <c r="BQO31" s="126">
        <v>0.49</v>
      </c>
      <c r="BQP31" s="126">
        <f>IF(COUNTA(BQO$12:BQO$42)=0,0.6*BQO$5,IF(BQO31="",0,IF(BQO$6=0,IF(BQO31&gt;=BQO$8,BQO$5,IF(BQO31&lt;BQO$6,0,0.6*BQO$5+0.4*BQO$5*(BQO31-BQO$7)/(BQO$8-BQO$7))),IF(BQO31&lt;=BQO$8,BQO$5,IF(BQO31&gt;BQO$6,0,0.6*BQO$5+0.4*BQO$5*(BQO31-BQO$7)/(BQO$8-BQO$7))))))</f>
      </c>
      <c r="BQQ31" s="126">
        <f>IF(BQO31&lt;&gt;"",BQO$5,0)</f>
      </c>
      <c r="BQR31" s="125">
        <f>IF(BQO$6=0,RANK(BQO31,BQO$12:BQO$42,0),RANK(BQO31,BQO$12:BQO$42,1))</f>
      </c>
      <c r="BQS31" s="126">
        <v>1.62</v>
      </c>
      <c r="BQT31" s="126">
        <f>IF(COUNTA(BQS$12:BQS$42)=0,0.6*BQS$5,IF(BQS31="",0,IF(BQS$6=0,IF(BQS31&gt;=BQS$8,BQS$5,IF(BQS31&lt;BQS$6,0,0.6*BQS$5+0.4*BQS$5*(BQS31-BQS$7)/(BQS$8-BQS$7))),IF(BQS31&lt;=BQS$8,BQS$5,IF(BQS31&gt;BQS$6,0,0.6*BQS$5+0.4*BQS$5*(BQS31-BQS$7)/(BQS$8-BQS$7))))))</f>
      </c>
      <c r="BQU31" s="126">
        <f>IF(BQS31&lt;&gt;"",BQS$5,0)</f>
      </c>
      <c r="BQV31" s="125">
        <f>IF(BQS$6=0,RANK(BQS31,BQS$12:BQS$42,0),RANK(BQS31,BQS$12:BQS$42,1))</f>
      </c>
      <c r="BQW31" s="126">
        <v>43.25</v>
      </c>
      <c r="BQX31" s="126">
        <f>IF(COUNTA(BQW$12:BQW$42)=0,0.6*BQW$5,IF(BQW31="",0,IF(BQW$6=0,IF(BQW31&gt;=BQW$8,BQW$5,IF(BQW31&lt;BQW$6,0,0.6*BQW$5+0.4*BQW$5*(BQW31-BQW$7)/(BQW$8-BQW$7))),IF(BQW31&lt;=BQW$8,BQW$5,IF(BQW31&gt;BQW$6,0,0.6*BQW$5+0.4*BQW$5*(BQW31-BQW$7)/(BQW$8-BQW$7))))))</f>
      </c>
      <c r="BQY31" s="126">
        <f>IF(BQW31&lt;&gt;"",BQW$5,0)</f>
      </c>
      <c r="BQZ31" s="125">
        <f>IF(BQW$6=0,RANK(BQW31,BQW$12:BQW$42,0),RANK(BQW31,BQW$12:BQW$42,1))</f>
      </c>
      <c r="BRA31" s="126">
        <v>6.32</v>
      </c>
      <c r="BRB31" s="126">
        <f>IF(COUNTA(BRA$12:BRA$42)=0,0.6*BRA$5,IF(BRA31="",0,IF(BRA$6=0,IF(BRA31&gt;=BRA$8,BRA$5,IF(BRA31&lt;BRA$6,0,0.6*BRA$5+0.4*BRA$5*(BRA31-BRA$7)/(BRA$8-BRA$7))),IF(BRA31&lt;=BRA$8,BRA$5,IF(BRA31&gt;BRA$6,0,0.6*BRA$5+0.4*BRA$5*(BRA31-BRA$7)/(BRA$8-BRA$7))))))</f>
      </c>
      <c r="BRC31" s="126">
        <f>IF(BRA31&lt;&gt;"",BRA$5,0)</f>
      </c>
      <c r="BRD31" s="125">
        <f>IF(BRA$6=0,RANK(BRA31,BRA$12:BRA$42,0),RANK(BRA31,BRA$12:BRA$42,1))</f>
      </c>
      <c r="BRE31" s="126">
        <v>0.47</v>
      </c>
      <c r="BRF31" s="126">
        <f>IF(COUNTA(BRE$12:BRE$42)=0,0.6*BRE$5,IF(BRE31="",0,IF(BRE$6=0,IF(BRE31&gt;=BRE$8,BRE$5,IF(BRE31&lt;BRE$6,0,0.6*BRE$5+0.4*BRE$5*(BRE31-BRE$7)/(BRE$8-BRE$7))),IF(BRE31&lt;=BRE$8,BRE$5,IF(BRE31&gt;BRE$6,0,0.6*BRE$5+0.4*BRE$5*(BRE31-BRE$7)/(BRE$8-BRE$7))))))</f>
      </c>
      <c r="BRG31" s="126">
        <f>IF(BRE31&lt;&gt;"",BRE$5,0)</f>
      </c>
      <c r="BRH31" s="125">
        <f>IF(BRE$6=0,RANK(BRE31,BRE$12:BRE$42,0),RANK(BRE31,BRE$12:BRE$42,1))</f>
      </c>
      <c r="BRI31" s="126">
        <v>0.81</v>
      </c>
      <c r="BRJ31" s="126">
        <f>IF(COUNTA(BRI$12:BRI$42)=0,0.6*BRI$5,IF(BRI31="",0,IF(BRI$6=0,IF(BRI31&gt;=BRI$8,BRI$5,IF(BRI31&lt;BRI$6,0,0.6*BRI$5+0.4*BRI$5*(BRI31-BRI$7)/(BRI$8-BRI$7))),IF(BRI31&lt;=BRI$8,BRI$5,IF(BRI31&gt;BRI$6,0,0.6*BRI$5+0.4*BRI$5*(BRI31-BRI$7)/(BRI$8-BRI$7))))))</f>
      </c>
      <c r="BRK31" s="126">
        <f>IF(BRI31&lt;&gt;"",BRI$5,0)</f>
      </c>
      <c r="BRL31" s="125">
        <f>IF(BRI$6=0,RANK(BRI31,BRI$12:BRI$42,0),RANK(BRI31,BRI$12:BRI$42,1))</f>
      </c>
      <c r="BRM31" s="126">
        <v>0.14</v>
      </c>
      <c r="BRN31" s="126">
        <f>IF(COUNTA(BRM$12:BRM$42)=0,0.6*BRM$5,IF(BRM31="",0,IF(BRM$6=0,IF(BRM31&gt;=BRM$8,BRM$5,IF(BRM31&lt;BRM$6,0,0.6*BRM$5+0.4*BRM$5*(BRM31-BRM$7)/(BRM$8-BRM$7))),IF(BRM31&lt;=BRM$8,BRM$5,IF(BRM31&gt;BRM$6,0,0.6*BRM$5+0.4*BRM$5*(BRM31-BRM$7)/(BRM$8-BRM$7))))))</f>
      </c>
      <c r="BRO31" s="126">
        <f>IF(BRM31&lt;&gt;"",BRM$5,0)</f>
      </c>
      <c r="BRP31" s="125">
        <f>IF(BRM$6=0,RANK(BRM31,BRM$12:BRM$42,0),RANK(BRM31,BRM$12:BRM$42,1))</f>
      </c>
      <c r="BRQ31"/>
      <c r="BRR31" s="126">
        <f>IF(COUNTA(BRQ$12:BRQ$42)=0,0.6*BRQ$5,IF(BRQ31="",0,IF(BRQ$6=0,IF(BRQ31&gt;=BRQ$8,BRQ$5,IF(BRQ31&lt;BRQ$6,0,0.6*BRQ$5+0.4*BRQ$5*(BRQ31-BRQ$7)/(BRQ$8-BRQ$7))),IF(BRQ31&lt;=BRQ$8,BRQ$5,IF(BRQ31&gt;BRQ$6,0,0.6*BRQ$5+0.4*BRQ$5*(BRQ31-BRQ$7)/(BRQ$8-BRQ$7))))))</f>
      </c>
      <c r="BRS31" s="126">
        <f>IF(BRQ31&lt;&gt;"",BRQ$5,0)</f>
      </c>
      <c r="BRT31" s="125">
        <f>IF(BRQ$6=0,RANK(BRQ31,BRQ$12:BRQ$42,0),RANK(BRQ31,BRQ$12:BRQ$42,1))</f>
      </c>
      <c r="BRU31"/>
      <c r="BRV31" s="126">
        <f>IF(COUNTA(BRU$12:BRU$42)=0,0.6*BRU$5,IF(BRU31="",0,IF(BRU$6=0,IF(BRU31&gt;=BRU$8,BRU$5,IF(BRU31&lt;BRU$6,0,0.6*BRU$5+0.4*BRU$5*(BRU31-BRU$7)/(BRU$8-BRU$7))),IF(BRU31&lt;=BRU$8,BRU$5,IF(BRU31&gt;BRU$6,0,0.6*BRU$5+0.4*BRU$5*(BRU31-BRU$7)/(BRU$8-BRU$7))))))</f>
      </c>
      <c r="BRW31" s="126">
        <f>IF(BRU31&lt;&gt;"",BRU$5,0)</f>
      </c>
      <c r="BRX31" s="125">
        <f>IF(BRU$6=0,RANK(BRU31,BRU$12:BRU$42,0),RANK(BRU31,BRU$12:BRU$42,1))</f>
      </c>
      <c r="BRY31"/>
      <c r="BRZ31" s="126">
        <f>IF(COUNTA(BRY$12:BRY$42)=0,0.6*BRY$5,IF(BRY31="",0,IF(BRY$6=0,IF(BRY31&gt;=BRY$8,BRY$5,IF(BRY31&lt;BRY$6,0,0.6*BRY$5+0.4*BRY$5*(BRY31-BRY$7)/(BRY$8-BRY$7))),IF(BRY31&lt;=BRY$8,BRY$5,IF(BRY31&gt;BRY$6,0,0.6*BRY$5+0.4*BRY$5*(BRY31-BRY$7)/(BRY$8-BRY$7))))))</f>
      </c>
      <c r="BSA31" s="126">
        <f>IF(BRY31&lt;&gt;"",BRY$5,0)</f>
      </c>
      <c r="BSB31" s="125">
        <f>IF(BRY$6=0,RANK(BRY31,BRY$12:BRY$42,0),RANK(BRY31,BRY$12:BRY$42,1))</f>
      </c>
      <c r="BSC31"/>
      <c r="BSD31" s="126">
        <f>IF(COUNTA(BSC$12:BSC$42)=0,0.6*BSC$5,IF(BSC31="",0,IF(BSC$6=0,IF(BSC31&gt;=BSC$8,BSC$5,IF(BSC31&lt;BSC$6,0,0.6*BSC$5+0.4*BSC$5*(BSC31-BSC$7)/(BSC$8-BSC$7))),IF(BSC31&lt;=BSC$8,BSC$5,IF(BSC31&gt;BSC$6,0,0.6*BSC$5+0.4*BSC$5*(BSC31-BSC$7)/(BSC$8-BSC$7))))))</f>
      </c>
      <c r="BSE31" s="126">
        <f>IF(BSC31&lt;&gt;"",BSC$5,0)</f>
      </c>
      <c r="BSF31" s="125">
        <f>IF(BSC$6=0,RANK(BSC31,BSC$12:BSC$42,0),RANK(BSC31,BSC$12:BSC$42,1))</f>
      </c>
      <c r="BSG31"/>
      <c r="BSH31" s="126">
        <f>IF(COUNTA(BSG$12:BSG$42)=0,0.6*BSG$5,IF(BSG31="",0,IF(BSG$6=0,IF(BSG31&gt;=BSG$8,BSG$5,IF(BSG31&lt;BSG$6,0,0.6*BSG$5+0.4*BSG$5*(BSG31-BSG$7)/(BSG$8-BSG$7))),IF(BSG31&lt;=BSG$8,BSG$5,IF(BSG31&gt;BSG$6,0,0.6*BSG$5+0.4*BSG$5*(BSG31-BSG$7)/(BSG$8-BSG$7))))))</f>
      </c>
      <c r="BSI31" s="126">
        <f>IF(BSG31&lt;&gt;"",BSG$5,0)</f>
      </c>
      <c r="BSJ31" s="125">
        <f>IF(BSG$6=0,RANK(BSG31,BSG$12:BSG$42,0),RANK(BSG31,BSG$12:BSG$42,1))</f>
      </c>
      <c r="BSK31"/>
      <c r="BSL31" s="126">
        <f>IF(COUNTA(BSK$12:BSK$42)=0,0.6*BSK$5,IF(BSK31="",0,IF(BSK$6=0,IF(BSK31&gt;=BSK$8,BSK$5,IF(BSK31&lt;BSK$6,0,0.6*BSK$5+0.4*BSK$5*(BSK31-BSK$7)/(BSK$8-BSK$7))),IF(BSK31&lt;=BSK$8,BSK$5,IF(BSK31&gt;BSK$6,0,0.6*BSK$5+0.4*BSK$5*(BSK31-BSK$7)/(BSK$8-BSK$7))))))</f>
      </c>
      <c r="BSM31" s="126">
        <f>IF(BSK31&lt;&gt;"",BSK$5,0)</f>
      </c>
      <c r="BSN31" s="125">
        <f>IF(BSK$6=0,RANK(BSK31,BSK$12:BSK$42,0),RANK(BSK31,BSK$12:BSK$42,1))</f>
      </c>
      <c r="BSO31"/>
      <c r="BSP31" s="126">
        <f>IF(COUNTA(BSO$12:BSO$42)=0,0.6*BSO$5,IF(BSO31="",0,IF(BSO$6=0,IF(BSO31&gt;=BSO$8,BSO$5,IF(BSO31&lt;BSO$6,0,0.6*BSO$5+0.4*BSO$5*(BSO31-BSO$7)/(BSO$8-BSO$7))),IF(BSO31&lt;=BSO$8,BSO$5,IF(BSO31&gt;BSO$6,0,0.6*BSO$5+0.4*BSO$5*(BSO31-BSO$7)/(BSO$8-BSO$7))))))</f>
      </c>
      <c r="BSQ31" s="126">
        <f>IF(BSO31&lt;&gt;"",BSO$5,0)</f>
      </c>
      <c r="BSR31" s="125">
        <f>IF(BSO$6=0,RANK(BSO31,BSO$12:BSO$42,0),RANK(BSO31,BSO$12:BSO$42,1))</f>
      </c>
      <c r="BSS31"/>
      <c r="BST31" s="126">
        <f>IF(COUNTA(BSS$12:BSS$42)=0,0.6*BSS$5,IF(BSS31="",0,IF(BSS$6=0,IF(BSS31&gt;=BSS$8,BSS$5,IF(BSS31&lt;BSS$6,0,0.6*BSS$5+0.4*BSS$5*(BSS31-BSS$7)/(BSS$8-BSS$7))),IF(BSS31&lt;=BSS$8,BSS$5,IF(BSS31&gt;BSS$6,0,0.6*BSS$5+0.4*BSS$5*(BSS31-BSS$7)/(BSS$8-BSS$7))))))</f>
      </c>
      <c r="BSU31" s="126">
        <f>IF(BSS31&lt;&gt;"",BSS$5,0)</f>
      </c>
      <c r="BSV31" s="125">
        <f>IF(BSS$6=0,RANK(BSS31,BSS$12:BSS$42,0),RANK(BSS31,BSS$12:BSS$42,1))</f>
      </c>
      <c r="BSW31"/>
      <c r="BSX31" s="126">
        <f>IF(COUNTA(BSW$12:BSW$42)=0,0.6*BSW$5,IF(BSW31="",0,IF(BSW$6=0,IF(BSW31&gt;=BSW$8,BSW$5,IF(BSW31&lt;BSW$6,0,0.6*BSW$5+0.4*BSW$5*(BSW31-BSW$7)/(BSW$8-BSW$7))),IF(BSW31&lt;=BSW$8,BSW$5,IF(BSW31&gt;BSW$6,0,0.6*BSW$5+0.4*BSW$5*(BSW31-BSW$7)/(BSW$8-BSW$7))))))</f>
      </c>
      <c r="BSY31" s="126">
        <f>IF(BSW31&lt;&gt;"",BSW$5,0)</f>
      </c>
      <c r="BSZ31" s="125">
        <f>IF(BSW$6=0,RANK(BSW31,BSW$12:BSW$42,0),RANK(BSW31,BSW$12:BSW$42,1))</f>
      </c>
      <c r="BTA31"/>
      <c r="BTB31" s="126">
        <f>IF(COUNTA(BTA$12:BTA$42)=0,0.6*BTA$5,IF(BTA31="",0,IF(BTA$6=0,IF(BTA31&gt;=BTA$8,BTA$5,IF(BTA31&lt;BTA$6,0,0.6*BTA$5+0.4*BTA$5*(BTA31-BTA$7)/(BTA$8-BTA$7))),IF(BTA31&lt;=BTA$8,BTA$5,IF(BTA31&gt;BTA$6,0,0.6*BTA$5+0.4*BTA$5*(BTA31-BTA$7)/(BTA$8-BTA$7))))))</f>
      </c>
      <c r="BTC31" s="126">
        <f>IF(BTA31&lt;&gt;"",BTA$5,0)</f>
      </c>
      <c r="BTD31" s="125">
        <f>IF(BTA$6=0,RANK(BTA31,BTA$12:BTA$42,0),RANK(BTA31,BTA$12:BTA$42,1))</f>
      </c>
      <c r="BTE31"/>
      <c r="BTF31" s="126">
        <f>IF(COUNTA(BTE$12:BTE$42)=0,0.6*BTE$5,IF(BTE31="",0,IF(BTE$6=0,IF(BTE31&gt;=BTE$8,BTE$5,IF(BTE31&lt;BTE$6,0,0.6*BTE$5+0.4*BTE$5*(BTE31-BTE$7)/(BTE$8-BTE$7))),IF(BTE31&lt;=BTE$8,BTE$5,IF(BTE31&gt;BTE$6,0,0.6*BTE$5+0.4*BTE$5*(BTE31-BTE$7)/(BTE$8-BTE$7))))))</f>
      </c>
      <c r="BTG31" s="126">
        <f>IF(BTE31&lt;&gt;"",BTE$5,0)</f>
      </c>
      <c r="BTH31" s="125">
        <f>IF(BTE$6=0,RANK(BTE31,BTE$12:BTE$42,0),RANK(BTE31,BTE$12:BTE$42,1))</f>
      </c>
      <c r="BTI31" s="126">
        <v>0.41</v>
      </c>
      <c r="BTJ31" s="126">
        <f>IF(COUNTA(BTI$12:BTI$42)=0,0.6*BTI$5,IF(BTI31="",0,IF(BTI$6=0,IF(BTI31&gt;=BTI$8,BTI$5,IF(BTI31&lt;BTI$6,0,0.6*BTI$5+0.4*BTI$5*(BTI31-BTI$7)/(BTI$8-BTI$7))),IF(BTI31&lt;=BTI$8,BTI$5,IF(BTI31&gt;BTI$6,0,0.6*BTI$5+0.4*BTI$5*(BTI31-BTI$7)/(BTI$8-BTI$7))))))</f>
      </c>
      <c r="BTK31" s="126">
        <f>IF(BTI31&lt;&gt;"",BTI$5,0)</f>
      </c>
      <c r="BTL31" s="125">
        <f>IF(BTI$6=0,RANK(BTI31,BTI$12:BTI$42,0),RANK(BTI31,BTI$12:BTI$42,1))</f>
      </c>
      <c r="BTM31" s="126">
        <v>4.29</v>
      </c>
      <c r="BTN31" s="126">
        <f>IF(COUNTA(BTM$12:BTM$42)=0,0.6*BTM$5,IF(BTM31="",0,IF(BTM$6=0,IF(BTM31&gt;=BTM$8,BTM$5,IF(BTM31&lt;BTM$6,0,0.6*BTM$5+0.4*BTM$5*(BTM31-BTM$7)/(BTM$8-BTM$7))),IF(BTM31&lt;=BTM$8,BTM$5,IF(BTM31&gt;BTM$6,0,0.6*BTM$5+0.4*BTM$5*(BTM31-BTM$7)/(BTM$8-BTM$7))))))</f>
      </c>
      <c r="BTO31" s="126">
        <f>IF(BTM31&lt;&gt;"",BTM$5,0)</f>
      </c>
      <c r="BTP31" s="125">
        <f>IF(BTM$6=0,RANK(BTM31,BTM$12:BTM$42,0),RANK(BTM31,BTM$12:BTM$42,1))</f>
      </c>
      <c r="BTQ31" s="126">
        <v>0.99</v>
      </c>
      <c r="BTR31" s="126">
        <f>IF(COUNTA(BTQ$12:BTQ$42)=0,0.6*BTQ$5,IF(BTQ31="",0,IF(BTQ$6=0,IF(BTQ31&gt;=BTQ$8,BTQ$5,IF(BTQ31&lt;BTQ$6,0,0.6*BTQ$5+0.4*BTQ$5*(BTQ31-BTQ$7)/(BTQ$8-BTQ$7))),IF(BTQ31&lt;=BTQ$8,BTQ$5,IF(BTQ31&gt;BTQ$6,0,0.6*BTQ$5+0.4*BTQ$5*(BTQ31-BTQ$7)/(BTQ$8-BTQ$7))))))</f>
      </c>
      <c r="BTS31" s="126">
        <f>IF(BTQ31&lt;&gt;"",BTQ$5,0)</f>
      </c>
      <c r="BTT31" s="125">
        <f>IF(BTQ$6=0,RANK(BTQ31,BTQ$12:BTQ$42,0),RANK(BTQ31,BTQ$12:BTQ$42,1))</f>
      </c>
      <c r="BTU31" s="126">
        <v>97.81</v>
      </c>
      <c r="BTV31" s="126">
        <f>IF(COUNTA(BTU$12:BTU$42)=0,0.6*BTU$5,IF(BTU31="",0,IF(BTU$6=0,IF(BTU31&gt;=BTU$8,BTU$5,IF(BTU31&lt;BTU$6,0,0.6*BTU$5+0.4*BTU$5*(BTU31-BTU$7)/(BTU$8-BTU$7))),IF(BTU31&lt;=BTU$8,BTU$5,IF(BTU31&gt;BTU$6,0,0.6*BTU$5+0.4*BTU$5*(BTU31-BTU$7)/(BTU$8-BTU$7))))))</f>
      </c>
      <c r="BTW31" s="126">
        <f>IF(BTU31&lt;&gt;"",BTU$5,0)</f>
      </c>
      <c r="BTX31" s="125">
        <f>IF(BTU$6=0,RANK(BTU31,BTU$12:BTU$42,0),RANK(BTU31,BTU$12:BTU$42,1))</f>
      </c>
      <c r="BTY31" s="126">
        <v>94.87</v>
      </c>
      <c r="BTZ31" s="126">
        <f>IF(COUNTA(BTY$12:BTY$42)=0,0.6*BTY$5,IF(BTY31="",0,IF(BTY$6=0,IF(BTY31&gt;=BTY$8,BTY$5,IF(BTY31&lt;BTY$6,0,0.6*BTY$5+0.4*BTY$5*(BTY31-BTY$7)/(BTY$8-BTY$7))),IF(BTY31&lt;=BTY$8,BTY$5,IF(BTY31&gt;BTY$6,0,0.6*BTY$5+0.4*BTY$5*(BTY31-BTY$7)/(BTY$8-BTY$7))))))</f>
      </c>
      <c r="BUA31" s="126">
        <f>IF(BTY31&lt;&gt;"",BTY$5,0)</f>
      </c>
      <c r="BUB31" s="125">
        <f>IF(BTY$6=0,RANK(BTY31,BTY$12:BTY$42,0),RANK(BTY31,BTY$12:BTY$42,1))</f>
      </c>
      <c r="BUC31" s="126">
        <v>97.73</v>
      </c>
      <c r="BUD31" s="126">
        <f>IF(COUNTA(BUC$12:BUC$42)=0,0.6*BUC$5,IF(BUC31="",0,IF(BUC$6=0,IF(BUC31&gt;=BUC$8,BUC$5,IF(BUC31&lt;BUC$6,0,0.6*BUC$5+0.4*BUC$5*(BUC31-BUC$7)/(BUC$8-BUC$7))),IF(BUC31&lt;=BUC$8,BUC$5,IF(BUC31&gt;BUC$6,0,0.6*BUC$5+0.4*BUC$5*(BUC31-BUC$7)/(BUC$8-BUC$7))))))</f>
      </c>
      <c r="BUE31" s="126">
        <f>IF(BUC31&lt;&gt;"",BUC$5,0)</f>
      </c>
      <c r="BUF31" s="125">
        <f>IF(BUC$6=0,RANK(BUC31,BUC$12:BUC$42,0),RANK(BUC31,BUC$12:BUC$42,1))</f>
      </c>
      <c r="BUG31" s="126">
        <v>8.2</v>
      </c>
      <c r="BUH31" s="126">
        <f>IF(COUNTA(BUG$12:BUG$42)=0,0.6*BUG$5,IF(BUG31="",0,IF(BUG$6=0,IF(BUG31&gt;=BUG$8,BUG$5,IF(BUG31&lt;BUG$6,0,0.6*BUG$5+0.4*BUG$5*(BUG31-BUG$7)/(BUG$8-BUG$7))),IF(BUG31&lt;=BUG$8,BUG$5,IF(BUG31&gt;BUG$6,0,0.6*BUG$5+0.4*BUG$5*(BUG31-BUG$7)/(BUG$8-BUG$7))))))</f>
      </c>
      <c r="BUI31" s="126">
        <f>IF(BUG31&lt;&gt;"",BUG$5,0)</f>
      </c>
      <c r="BUJ31" s="125">
        <f>IF(BUG$6=0,RANK(BUG31,BUG$12:BUG$42,0),RANK(BUG31,BUG$12:BUG$42,1))</f>
      </c>
      <c r="BUK31" s="126">
        <v>2.84</v>
      </c>
      <c r="BUL31" s="126">
        <f>IF(COUNTA(BUK$12:BUK$42)=0,0.6*BUK$5,IF(BUK31="",0,IF(BUK$6=0,IF(BUK31&gt;=BUK$8,BUK$5,IF(BUK31&lt;BUK$6,0,0.6*BUK$5+0.4*BUK$5*(BUK31-BUK$7)/(BUK$8-BUK$7))),IF(BUK31&lt;=BUK$8,BUK$5,IF(BUK31&gt;BUK$6,0,0.6*BUK$5+0.4*BUK$5*(BUK31-BUK$7)/(BUK$8-BUK$7))))))</f>
      </c>
      <c r="BUM31" s="126">
        <f>IF(BUK31&lt;&gt;"",BUK$5,0)</f>
      </c>
      <c r="BUN31" s="125">
        <f>IF(BUK$6=0,RANK(BUK31,BUK$12:BUK$42,0),RANK(BUK31,BUK$12:BUK$42,1))</f>
      </c>
      <c r="BUO31" s="126">
        <v>24.46</v>
      </c>
      <c r="BUP31" s="126">
        <f>IF(COUNTA(BUO$12:BUO$42)=0,0.6*BUO$5,IF(BUO31="",0,IF(AND(BUO31&gt;=BUO$7,BUO31&lt;=BUO$8),BUO$5,0)))</f>
      </c>
      <c r="BUQ31" s="126">
        <f>IF(BUO31&lt;&gt;"",BUO$5,0)</f>
      </c>
      <c r="BUR31" s="125">
        <f>IF(BUO$6=0,RANK(BUO31,BUO$12:BUO$42,0),RANK(BUO31,BUO$12:BUO$42,1))</f>
      </c>
      <c r="BUS31" s="126">
        <v>0.42</v>
      </c>
      <c r="BUT31" s="126">
        <f>IF(COUNTA(BUS$12:BUS$42)=0,0.6*BUS$5,IF(BUS31="",0,IF(BUS$6=0,IF(BUS31&gt;=BUS$8,BUS$5,IF(BUS31&lt;BUS$6,0,0.6*BUS$5+0.4*BUS$5*(BUS31-BUS$7)/(BUS$8-BUS$7))),IF(BUS31&lt;=BUS$8,BUS$5,IF(BUS31&gt;BUS$6,0,0.6*BUS$5+0.4*BUS$5*(BUS31-BUS$7)/(BUS$8-BUS$7))))))</f>
      </c>
      <c r="BUU31" s="126">
        <f>IF(BUS31&lt;&gt;"",BUS$5,0)</f>
      </c>
      <c r="BUV31" s="125">
        <f>IF(BUS$6=0,RANK(BUS31,BUS$12:BUS$42,0),RANK(BUS31,BUS$12:BUS$42,1))</f>
      </c>
      <c r="BUW31" s="126">
        <v>0</v>
      </c>
      <c r="BUX31" s="126">
        <f>IF(COUNTA(BUW$12:BUW$42)=0,0.6*BUW$5,IF(BUW31="",0,IF(BUW$6=0,IF(BUW31&gt;=BUW$8,BUW$5,IF(BUW31&lt;BUW$6,0,0.6*BUW$5+0.4*BUW$5*(BUW31-BUW$7)/(BUW$8-BUW$7))),IF(BUW31&lt;=BUW$8,BUW$5,IF(BUW31&gt;BUW$6,0,0.6*BUW$5+0.4*BUW$5*(BUW31-BUW$7)/(BUW$8-BUW$7))))))</f>
      </c>
      <c r="BUY31" s="126">
        <f>IF(BUW31&lt;&gt;"",BUW$5,0)</f>
      </c>
      <c r="BUZ31" s="125">
        <f>IF(BUW$6=0,RANK(BUW31,BUW$12:BUW$42,0),RANK(BUW31,BUW$12:BUW$42,1))</f>
      </c>
      <c r="BVA31" s="126">
        <v>0.153</v>
      </c>
      <c r="BVB31" s="126">
        <f>IF(COUNTA(BVA$12:BVA$42)=0,0.6*BVA$5,IF(BVA31="",0,IF(BVA$6=0,IF(BVA31&gt;=BVA$8,BVA$5,IF(BVA31&lt;BVA$6,0,0.6*BVA$5+0.4*BVA$5*(BVA31-BVA$7)/(BVA$8-BVA$7))),IF(BVA31&lt;=BVA$8,BVA$5,IF(BVA31&gt;BVA$6,0,0.6*BVA$5+0.4*BVA$5*(BVA31-BVA$7)/(BVA$8-BVA$7))))))</f>
      </c>
      <c r="BVC31" s="126">
        <f>IF(BVA31&lt;&gt;"",BVA$5,0)</f>
      </c>
      <c r="BVD31" s="125">
        <f>IF(BVA$6=0,RANK(BVA31,BVA$12:BVA$42,0),RANK(BVA31,BVA$12:BVA$42,1))</f>
      </c>
      <c r="BVE31" s="126">
        <v>0.119</v>
      </c>
      <c r="BVF31" s="126">
        <f>IF(COUNTA(BVE$12:BVE$42)=0,0.6*BVE$5,IF(BVE31="",0,IF(BVE$6=0,IF(BVE31&gt;=BVE$8,BVE$5,IF(BVE31&lt;BVE$6,0,0.6*BVE$5+0.4*BVE$5*(BVE31-BVE$7)/(BVE$8-BVE$7))),IF(BVE31&lt;=BVE$8,BVE$5,IF(BVE31&gt;BVE$6,0,0.6*BVE$5+0.4*BVE$5*(BVE31-BVE$7)/(BVE$8-BVE$7))))))</f>
      </c>
      <c r="BVG31" s="126">
        <f>IF(BVE31&lt;&gt;"",BVE$5,0)</f>
      </c>
      <c r="BVH31" s="125">
        <f>IF(BVE$6=0,RANK(BVE31,BVE$12:BVE$42,0),RANK(BVE31,BVE$12:BVE$42,1))</f>
      </c>
      <c r="BVI31" s="126">
        <v>45.8256647306807</v>
      </c>
      <c r="BVJ31" s="126">
        <f>IF(COUNTA(BVI$12:BVI$42)=0,0.6*BVI$5,IF(BVI31="",0,IF(BVI$6=0,IF(BVI31&gt;=BVI$8,BVI$5,IF(BVI31&lt;BVI$6,0,0.6*BVI$5+0.4*BVI$5*(BVI31-BVI$7)/(BVI$8-BVI$7))),IF(BVI31&lt;=BVI$8,BVI$5,IF(BVI31&gt;BVI$6,0,0.6*BVI$5+0.4*BVI$5*(BVI31-BVI$7)/(BVI$8-BVI$7))))))</f>
      </c>
      <c r="BVK31" s="126">
        <f>IF(BVI31&lt;&gt;"",BVI$5,0)</f>
      </c>
      <c r="BVL31" s="125">
        <f>IF(BVI$6=0,RANK(BVI31,BVI$12:BVI$42,0),RANK(BVI31,BVI$12:BVI$42,1))</f>
      </c>
      <c r="BVM31" s="126">
        <v>0.63</v>
      </c>
      <c r="BVN31" s="126">
        <f>IF(COUNTA(BVM$12:BVM$42)=0,0.6*BVM$5,IF(BVM31="",0,IF(BVM$6=0,IF(BVM31&gt;=BVM$8,BVM$5,IF(BVM31&lt;BVM$6,0,0.6*BVM$5+0.4*BVM$5*(BVM31-BVM$7)/(BVM$8-BVM$7))),IF(BVM31&lt;=BVM$8,BVM$5,IF(BVM31&gt;BVM$6,0,0.6*BVM$5+0.4*BVM$5*(BVM31-BVM$7)/(BVM$8-BVM$7))))))</f>
      </c>
      <c r="BVO31" s="126">
        <f>IF(BVM31&lt;&gt;"",BVM$5,0)</f>
      </c>
      <c r="BVP31" s="125">
        <f>IF(BVM$6=0,RANK(BVM31,BVM$12:BVM$42,0),RANK(BVM31,BVM$12:BVM$42,1))</f>
      </c>
      <c r="BVQ31" s="126">
        <v>1.9</v>
      </c>
      <c r="BVR31" s="126">
        <f>IF(COUNTA(BVQ$12:BVQ$42)=0,0.6*BVQ$5,IF(BVQ31="",0,IF(BVQ$6=0,IF(BVQ31&gt;=BVQ$8,BVQ$5,IF(BVQ31&lt;BVQ$6,0,0.6*BVQ$5+0.4*BVQ$5*(BVQ31-BVQ$7)/(BVQ$8-BVQ$7))),IF(BVQ31&lt;=BVQ$8,BVQ$5,IF(BVQ31&gt;BVQ$6,0,0.6*BVQ$5+0.4*BVQ$5*(BVQ31-BVQ$7)/(BVQ$8-BVQ$7))))))</f>
      </c>
      <c r="BVS31" s="126">
        <f>IF(BVQ31&lt;&gt;"",BVQ$5,0)</f>
      </c>
      <c r="BVT31" s="125">
        <f>IF(BVQ$6=0,RANK(BVQ31,BVQ$12:BVQ$42,0),RANK(BVQ31,BVQ$12:BVQ$42,1))</f>
      </c>
      <c r="BVU31" s="126">
        <v>83.9729532978211</v>
      </c>
      <c r="BVV31" s="126">
        <f>IF(COUNTA(BVU$12:BVU$42)=0,0.6*BVU$5,IF(BVU31="",0,IF(BVU$6=0,IF(BVU31&gt;=BVU$8,BVU$5,IF(BVU31&lt;BVU$6,0,0.6*BVU$5+0.4*BVU$5*(BVU31-BVU$7)/(BVU$8-BVU$7))),IF(BVU31&lt;=BVU$8,BVU$5,IF(BVU31&gt;BVU$6,0,0.6*BVU$5+0.4*BVU$5*(BVU31-BVU$7)/(BVU$8-BVU$7))))))</f>
      </c>
      <c r="BVW31" s="126">
        <f>IF(BVU31&lt;&gt;"",BVU$5,0)</f>
      </c>
      <c r="BVX31" s="125">
        <f>IF(BVU$6=0,RANK(BVU31,BVU$12:BVU$42,0),RANK(BVU31,BVU$12:BVU$42,1))</f>
      </c>
      <c r="BVY31" s="126">
        <v>97.1719981455726</v>
      </c>
      <c r="BVZ31" s="126">
        <f>IF(COUNTA(BVY$12:BVY$42)=0,0.6*BVY$5,IF(BVY31="",0,IF(BVY$6=0,IF(BVY31&gt;=BVY$8,BVY$5,IF(BVY31&lt;BVY$6,0,0.6*BVY$5+0.4*BVY$5*(BVY31-BVY$7)/(BVY$8-BVY$7))),IF(BVY31&lt;=BVY$8,BVY$5,IF(BVY31&gt;BVY$6,0,0.6*BVY$5+0.4*BVY$5*(BVY31-BVY$7)/(BVY$8-BVY$7))))))</f>
      </c>
      <c r="BWA31" s="126">
        <f>IF(BVY31&lt;&gt;"",BVY$5,0)</f>
      </c>
      <c r="BWB31" s="125">
        <f>IF(BVY$6=0,RANK(BVY31,BVY$12:BVY$42,0),RANK(BVY31,BVY$12:BVY$42,1))</f>
      </c>
      <c r="BWC31" s="126">
        <v>100</v>
      </c>
      <c r="BWD31" s="126">
        <f>IF(COUNTA(BWC$12:BWC$42)=0,0.6*BWC$5,IF(BWC31="",0,IF(BWC$6=0,IF(BWC31&gt;=BWC$8,BWC$5,IF(BWC31&lt;BWC$6,0,0.6*BWC$5+0.4*BWC$5*(BWC31-BWC$7)/(BWC$8-BWC$7))),IF(BWC31&lt;=BWC$8,BWC$5,IF(BWC31&gt;BWC$6,0,0.6*BWC$5+0.4*BWC$5*(BWC31-BWC$7)/(BWC$8-BWC$7))))))</f>
      </c>
      <c r="BWE31" s="126">
        <f>IF(BWC31&lt;&gt;"",BWC$5,0)</f>
      </c>
      <c r="BWF31" s="125">
        <f>IF(BWC$6=0,RANK(BWC31,BWC$12:BWC$42,0),RANK(BWC31,BWC$12:BWC$42,1))</f>
      </c>
      <c r="BWG31" s="126">
        <v>97.1488178025035</v>
      </c>
      <c r="BWH31" s="126">
        <f>IF(COUNTA(BWG$12:BWG$42)=0,0.6*BWG$5,IF(BWG31="",0,IF(BWG$6=0,IF(BWG31&gt;=BWG$8,BWG$5,IF(BWG31&lt;BWG$6,0,0.6*BWG$5+0.4*BWG$5*(BWG31-BWG$7)/(BWG$8-BWG$7))),IF(BWG31&lt;=BWG$8,BWG$5,IF(BWG31&gt;BWG$6,0,0.6*BWG$5+0.4*BWG$5*(BWG31-BWG$7)/(BWG$8-BWG$7))))))</f>
      </c>
      <c r="BWI31" s="126">
        <f>IF(BWG31&lt;&gt;"",BWG$5,0)</f>
      </c>
      <c r="BWJ31" s="125">
        <f>IF(BWG$6=0,RANK(BWG31,BWG$12:BWG$42,0),RANK(BWG31,BWG$12:BWG$42,1))</f>
      </c>
      <c r="BWK31" s="126">
        <v>13</v>
      </c>
      <c r="BWL31" s="126">
        <f>IF(COUNTA(BWK$12:BWK$42)=0,0.6*BWK$5,IF(BWK31="",0,IF(AND(BWK31&gt;=BWK$7,BWK31&lt;=BWK$8),BWK$5,0)))</f>
      </c>
      <c r="BWM31" s="126">
        <f>IF(BWK31&lt;&gt;"",BWK$5,0)</f>
      </c>
      <c r="BWN31" s="125">
        <f>IF(BWK$6=0,RANK(BWK31,BWK$12:BWK$42,0),RANK(BWK31,BWK$12:BWK$42,1))</f>
      </c>
      <c r="BWO31" s="126">
        <v>1.74</v>
      </c>
      <c r="BWP31" s="126">
        <f>IF(COUNTA(BWO$12:BWO$42)=0,0.6*BWO$5,IF(BWO31="",0,IF(BWO$6=0,IF(BWO31&gt;=BWO$8,BWO$5,IF(BWO31&lt;BWO$6,0,0.6*BWO$5+0.4*BWO$5*(BWO31-BWO$7)/(BWO$8-BWO$7))),IF(BWO31&lt;=BWO$8,BWO$5,IF(BWO31&gt;BWO$6,0,0.6*BWO$5+0.4*BWO$5*(BWO31-BWO$7)/(BWO$8-BWO$7))))))</f>
      </c>
      <c r="BWQ31" s="126">
        <f>IF(BWO31&lt;&gt;"",BWO$5,0)</f>
      </c>
      <c r="BWR31" s="125">
        <f>IF(BWO$6=0,RANK(BWO31,BWO$12:BWO$42,0),RANK(BWO31,BWO$12:BWO$42,1))</f>
      </c>
      <c r="BWS31" s="126">
        <v>3.52</v>
      </c>
      <c r="BWT31" s="126">
        <f>IF(COUNTA(BWS$12:BWS$42)=0,0.6*BWS$5,IF(BWS31="",0,IF(BWS$6=0,IF(BWS31&gt;=BWS$8,BWS$5,IF(BWS31&lt;BWS$6,0,0.6*BWS$5+0.4*BWS$5*(BWS31-BWS$7)/(BWS$8-BWS$7))),IF(BWS31&lt;=BWS$8,BWS$5,IF(BWS31&gt;BWS$6,0,0.6*BWS$5+0.4*BWS$5*(BWS31-BWS$7)/(BWS$8-BWS$7))))))</f>
      </c>
      <c r="BWU31" s="126">
        <f>IF(BWS31&lt;&gt;"",BWS$5,0)</f>
      </c>
      <c r="BWV31" s="125">
        <f>IF(BWS$6=0,RANK(BWS31,BWS$12:BWS$42,0),RANK(BWS31,BWS$12:BWS$42,1))</f>
      </c>
      <c r="BWW31" s="125" t="s">
        <v>35</v>
      </c>
      <c r="BWX31" s="125">
        <f>(F31+J31+N31+R31+V31+Z31+AD31+AH31+AL31)*100</f>
      </c>
      <c r="BWY31" s="125">
        <f>RANK(BWX31,BWX$12:BWX$42,0)</f>
      </c>
      <c r="BWZ31" s="125" t="s">
        <v>35</v>
      </c>
      <c r="BXA31" s="125">
        <f>(AP31+AT31+AX31+BB31+BF31+BJ31+BN31+BR31+BV31+BZ31+CD31+CH31+CL31+CP31)*100</f>
      </c>
      <c r="BXB31" s="125">
        <f>RANK(BXA31,BXA$12:BXA$42,0)</f>
      </c>
      <c r="BXC31" s="125" t="s">
        <v>35</v>
      </c>
      <c r="BXD31" s="125">
        <f>(CT31)*100</f>
      </c>
      <c r="BXE31" s="125">
        <f>RANK(BXD31,BXD$12:BXD$42,0)</f>
      </c>
      <c r="BXF31" s="125" t="s">
        <v>35</v>
      </c>
      <c r="BXG31" s="125">
        <f>(CX31+DB31+DF31+DJ31+DN31+DR31+DV31+DZ31+EE31+EJ31+EO31+ET31+EY31+FD31+FI31+FN31+FS31+FX31+GC31+GH31+GM31+GR31+GW31+HB31+HG31+HL31+HQ31+HV31+IA31+IF31+IK31+IP31+IU31+IZ31+JE31+JJ31+JO31+JT31+JY31+KD31+KI31+KN31+KS31+KX31+LC31+LH31+LM31+LR31+LW31+MB31+MG31+ML31+MQ31+MV31+NA31+NF31+NK31+NP31+NU31+NZ31+OE31+OJ31+OO31+OT31+OY31+PD31+PI31+PN31+PS31+PX31+QC31+QH31+QM31+QR31+QW31+RB31+RG31+RL31+RQ31+RV31+SA31+SF31+SK31+SP31+SU31+SZ31+TE31+TJ31+TO31+TT31+TY31+UD31+UI31+UN31+US31+UX31+VC31+VH31+VM31+VR31+VW31+WB31+WG31+WL31+WQ31+WV31+XA31+XF31+XK31+XP31+XU31+XZ31+YE31+YJ31+YO31+YT31+YY31+ZD31+ZI31+ZN31+ZS31+ZX31+AAC31+AAH31+AAM31+AAR31+AAW31+ABB31+ABG31+ABL31+ABQ31+ABV31+ACA31+ACF31+ACK31+ACP31+ACU31+ACZ31+ADE31+ADJ31+ADO31+ADT31+ADY31+AED31+AEI31+AEN31+AES31+AEX31+AFC31+AFH31+AFM31+AFR31+AFW31+AGB31+AGG31+AGL31+AGQ31+AGV31+AHA31+AHF31+AHK31+AHP31+AHU31+AHZ31+AIE31+AIJ31+AIO31+AIT31+AIY31+AJD31+AJI31+AJN31+AJS31+AJX31+AKC31+AKH31+AKM31+AKR31+AKW31+ALB31+ALG31+ALL31+ALQ31+ALV31+AMA31+AMF31+AMK31+AMP31+AMU31+AMZ31+ANE31+ANJ31+ANO31+ANT31+ANY31+AOD31+AOI31+AON31+AOS31+AOX31+APC31+APH31+APM31+APR31+APW31+AQB31+AQG31+AQL31+AQQ31+AQV31+ARA31+ARF31+ARK31+ARP31+ARU31+ARZ31+ASE31+ASJ31+ASO31+AST31+ASY31+ATD31+ATI31+ATN31+ATS31+ATX31+AUC31+AUH31)*100</f>
      </c>
      <c r="BXH31" s="125">
        <f>RANK(BXG31,BXG$12:BXG$42,0)</f>
      </c>
      <c r="BXI31" s="125" t="s">
        <v>35</v>
      </c>
      <c r="BXJ31" s="125">
        <f>(AUL31+AUP31+AUT31+AUX31+AVB31+AVF31+AVJ31+AVN31+AVR31+AVV31+AVZ31+AWD31+AWH31+AWL31+AWP31+AWT31+AWX31+AXB31+AXF31+AXJ31+AXN31+AXR31+AXV31+AXZ31+AYD31+AYH31+AYL31+AYP31+AYT31+AYX31+AZB31+AZF31+AZJ31+AZN31+AZR31+AZV31+AZZ31+BAD31+BAH31+BAL31+BAP31+BAT31+BAX31+BBB31+BBF31+BBJ31+BBN31+BBR31+BBV31+BBZ31+BCD31+BCH31+BCL31+BCP31+BCT31+BCX31+BDB31+BDF31+BDJ31+BDN31+BDR31+BDV31+BDZ31+BED31+BEH31+BEL31+BEP31+BET31+BEX31+BFB31+BFF31+BFJ31+BFN31+BFR31+BFV31+BFZ31+BGD31+BGH31+BGL31+BGP31+BGT31+BGX31+BHB31+BHF31+BHJ31+BHN31+BHR31+BHV31+BHZ31+BID31+BIH31+BIL31+BIP31+BIT31+BIX31+BJB31+BJF31+BJJ31+BJN31+BJR31+BJV31+BJZ31+BKD31+BKH31+BKL31+BKP31+BKT31+BKX31+BLB31+BLF31+BLJ31+BLN31+BLR31+BLV31+BLZ31+BMD31+BMH31+BML31+BMP31+BMT31+BMX31+BNB31+BNF31+BNJ31+BNN31+BNR31+BNV31+BNZ31+BOD31+BOH31+BOL31+BOP31+BOT31+BOX31+BPB31+BPF31+BPJ31+BPN31+BPR31+BPV31+BPZ31+BQD31+BQH31+BQL31+BQP31+BQT31+BQX31+BRB31)*100</f>
      </c>
      <c r="BXK31" s="125">
        <f>RANK(BXJ31,BXJ$12:BXJ$42,0)</f>
      </c>
      <c r="BXL31" s="125" t="s">
        <v>35</v>
      </c>
      <c r="BXM31" s="125">
        <f>(BRF31+BRJ31+BRN31+BRR31+BRV31+BRZ31+BSD31+BSH31+BSL31+BSP31+BST31+BSX31+BTB31+BTF31+BTJ31+BTN31+BTR31)*100</f>
      </c>
      <c r="BXN31" s="125">
        <f>RANK(BXM31,BXM$12:BXM$42,0)</f>
      </c>
      <c r="BXO31" s="125" t="s">
        <v>35</v>
      </c>
      <c r="BXP31" s="125">
        <f>(BTV31+BTZ31+BUD31+BUH31+BUL31)*100</f>
      </c>
      <c r="BXQ31" s="125">
        <f>RANK(BXP31,BXP$12:BXP$42,0)</f>
      </c>
      <c r="BXR31" s="125" t="s">
        <v>35</v>
      </c>
      <c r="BXS31" s="125">
        <f>(BUP31+BUT31+BUX31)*100</f>
      </c>
      <c r="BXT31" s="125">
        <f>RANK(BXS31,BXS$12:BXS$42,0)</f>
      </c>
      <c r="BXU31" s="125" t="s">
        <v>35</v>
      </c>
      <c r="BXV31" s="125">
        <f>(BVB31+BVF31+BVJ31+BVN31+BVR31+BVV31+BVZ31+BWD31+BWH31+BWL31+BWP31+BWT31)*100</f>
      </c>
      <c r="BXW31" s="125">
        <f>RANK(BXV31,BXV$12:BXV$42,0)</f>
      </c>
    </row>
    <row r="32">
      <c r="A32" s="125" t="s">
        <v>36</v>
      </c>
      <c r="B32" s="125">
        <f>A32</f>
      </c>
      <c r="C32" s="125">
        <f>(F32+J32+N32+R32+V32+Z32+AD32+AH32+AL32+AP32+AT32+AX32+BB32+BF32+BJ32+BN32+BR32+BV32+BZ32+CD32+CH32+CL32+CP32+CT32+CX32+DB32+DF32+DJ32+DN32+DR32+DV32+DZ32+EE32+EJ32+EO32+ET32+EY32+FD32+FI32+FN32+FS32+FX32+GC32+GH32+GM32+GR32+GW32+HB32+HG32+HL32+HQ32+HV32+IA32+IF32+IK32+IP32+IU32+IZ32+JE32+JJ32+JO32+JT32+JY32+KD32+KI32+KN32+KS32+KX32+LC32+LH32+LM32+LR32+LW32+MB32+MG32+ML32+MQ32+MV32+NA32+NF32+NK32+NP32+NU32+NZ32+OE32+OJ32+OO32+OT32+OY32+PD32+PI32+PN32+PS32+PX32+QC32+QH32+QM32+QR32+QW32+RB32+RG32+RL32+RQ32+RV32+SA32+SF32+SK32+SP32+SU32+SZ32+TE32+TJ32+TO32+TT32+TY32+UD32+UI32+UN32+US32+UX32+VC32+VH32+VM32+VR32+VW32+WB32+WG32+WL32+WQ32+WV32+XA32+XF32+XK32+XP32+XU32+XZ32+YE32+YJ32+YO32+YT32+YY32+ZD32+ZI32+ZN32+ZS32+ZX32+AAC32+AAH32+AAM32+AAR32+AAW32+ABB32+ABG32+ABL32+ABQ32+ABV32+ACA32+ACF32+ACK32+ACP32+ACU32+ACZ32+ADE32+ADJ32+ADO32+ADT32+ADY32+AED32+AEI32+AEN32+AES32+AEX32+AFC32+AFH32+AFM32+AFR32+AFW32+AGB32+AGG32+AGL32+AGQ32+AGV32+AHA32+AHF32+AHK32+AHP32+AHU32+AHZ32+AIE32+AIJ32+AIO32+AIT32+AIY32+AJD32+AJI32+AJN32+AJS32+AJX32+AKC32+AKH32+AKM32+AKR32+AKW32+ALB32+ALG32+ALL32+ALQ32+ALV32+AMA32+AMF32+AMK32+AMP32+AMU32+AMZ32+ANE32+ANJ32+ANO32+ANT32+ANY32+AOD32+AOI32+AON32+AOS32+AOX32+APC32+APH32+APM32+APR32+APW32+AQB32+AQG32+AQL32+AQQ32+AQV32+ARA32+ARF32+ARK32+ARP32+ARU32+ARZ32+ASE32+ASJ32+ASO32+AST32+ASY32+ATD32+ATI32+ATN32+ATS32+ATX32+AUC32+AUH32+AUL32+AUP32+AUT32+AUX32+AVB32+AVF32+AVJ32+AVN32+AVR32+AVV32+AVZ32+AWD32+AWH32+AWL32+AWP32+AWT32+AWX32+AXB32+AXF32+AXJ32+AXN32+AXR32+AXV32+AXZ32+AYD32+AYH32+AYL32+AYP32+AYT32+AYX32+AZB32+AZF32+AZJ32+AZN32+AZR32+AZV32+AZZ32+BAD32+BAH32+BAL32+BAP32+BAT32+BAX32+BBB32+BBF32+BBJ32+BBN32+BBR32+BBV32+BBZ32+BCD32+BCH32+BCL32+BCP32+BCT32+BCX32+BDB32+BDF32+BDJ32+BDN32+BDR32+BDV32+BDZ32+BED32+BEH32+BEL32+BEP32+BET32+BEX32+BFB32+BFF32+BFJ32+BFN32+BFR32+BFV32+BFZ32+BGD32+BGH32+BGL32+BGP32+BGT32+BGX32+BHB32+BHF32+BHJ32+BHN32+BHR32+BHV32+BHZ32+BID32+BIH32+BIL32+BIP32+BIT32+BIX32+BJB32+BJF32+BJJ32+BJN32+BJR32+BJV32+BJZ32+BKD32+BKH32+BKL32+BKP32+BKT32+BKX32+BLB32+BLF32+BLJ32+BLN32+BLR32+BLV32+BLZ32+BMD32+BMH32+BML32+BMP32+BMT32+BMX32+BNB32+BNF32+BNJ32+BNN32+BNR32+BNV32+BNZ32+BOD32+BOH32+BOL32+BOP32+BOT32+BOX32+BPB32+BPF32+BPJ32+BPN32+BPR32+BPV32+BPZ32+BQD32+BQH32+BQL32+BQP32+BQT32+BQX32+BRB32+BRF32+BRJ32+BRN32+BRR32+BRV32+BRZ32+BSD32+BSH32+BSL32+BSP32+BST32+BSX32+BTB32+BTF32+BTJ32+BTN32+BTR32+BTV32+BTZ32+BUD32+BUH32+BUL32+BUP32+BUT32+BUX32+BVB32+BVF32+BVJ32+BVN32+BVR32+BVV32+BVZ32+BWD32+BWH32+BWL32+BWP32+BWT32)*100</f>
      </c>
      <c r="D32" s="125">
        <f>RANK(C32,C$12:C$42,0)</f>
      </c>
      <c r="E32" s="126">
        <v>79.0555742286046</v>
      </c>
      <c r="F32" s="126">
        <f>IF(COUNTA(E$12:E$42)=0,0.6*E$5,IF(E32="",0,IF(E$6=0,IF(E32&gt;=E$8,E$5,IF(E32&lt;E$6,0,0.6*E$5+0.4*E$5*(E32-E$7)/(E$8-E$7))),IF(E32&lt;=E$8,E$5,IF(E32&gt;E$6,0,0.6*E$5+0.4*E$5*(E32-E$7)/(E$8-E$7))))))</f>
      </c>
      <c r="G32" s="126">
        <f>IF(E32&lt;&gt;"",E$5,0)</f>
      </c>
      <c r="H32" s="125">
        <f>IF(E$6=0,RANK(E32,E$12:E$42,0),RANK(E32,E$12:E$42,1))</f>
      </c>
      <c r="I32" s="126">
        <v>91.0640059807367</v>
      </c>
      <c r="J32" s="126">
        <f>IF(COUNTA(I$12:I$42)=0,0.6*I$5,IF(I32="",0,IF(I$6=0,IF(I32&gt;=I$8,I$5,IF(I32&lt;I$6,0,0.6*I$5+0.4*I$5*(I32-I$7)/(I$8-I$7))),IF(I32&lt;=I$8,I$5,IF(I32&gt;I$6,0,0.6*I$5+0.4*I$5*(I32-I$7)/(I$8-I$7))))))</f>
      </c>
      <c r="K32" s="126">
        <f>IF(I32&lt;&gt;"",I$5,0)</f>
      </c>
      <c r="L32" s="125">
        <f>IF(I$6=0,RANK(I32,I$12:I$42,0),RANK(I32,I$12:I$42,1))</f>
      </c>
      <c r="M32"/>
      <c r="N32" s="126">
        <f>IF(COUNTA(M$12:M$42)=0,0.6*M$5,IF(M32="",0,IF(M$6=0,IF(M32&gt;=M$8,M$5,IF(M32&lt;M$6,0,0.6*M$5+0.4*M$5*(M32-M$7)/(M$8-M$7))),IF(M32&lt;=M$8,M$5,IF(M32&gt;M$6,0,0.6*M$5+0.4*M$5*(M32-M$7)/(M$8-M$7))))))</f>
      </c>
      <c r="O32" s="126">
        <f>IF(M32&lt;&gt;"",M$5,0)</f>
      </c>
      <c r="P32" s="125">
        <f>IF(M$6=0,RANK(M32,M$12:M$42,0),RANK(M32,M$12:M$42,1))</f>
      </c>
      <c r="Q32"/>
      <c r="R32" s="126">
        <f>IF(COUNTA(Q$12:Q$42)=0,0.6*Q$5,IF(Q32="",0,IF(Q$6=0,IF(Q32&gt;=Q$8,Q$5,IF(Q32&lt;Q$6,0,0.6*Q$5+0.4*Q$5*(Q32-Q$7)/(Q$8-Q$7))),IF(Q32&lt;=Q$8,Q$5,IF(Q32&gt;Q$6,0,0.6*Q$5+0.4*Q$5*(Q32-Q$7)/(Q$8-Q$7))))))</f>
      </c>
      <c r="S32" s="126">
        <f>IF(Q32&lt;&gt;"",Q$5,0)</f>
      </c>
      <c r="T32" s="125">
        <f>IF(Q$6=0,RANK(Q32,Q$12:Q$42,0),RANK(Q32,Q$12:Q$42,1))</f>
      </c>
      <c r="U32"/>
      <c r="V32" s="126">
        <f>IF(COUNTA(U$12:U$42)=0,0.6*U$5,IF(U32="",0,IF(U$6=0,IF(U32&gt;=U$8,U$5,IF(U32&lt;U$6,0,0.6*U$5+0.4*U$5*(U32-U$7)/(U$8-U$7))),IF(U32&lt;=U$8,U$5,IF(U32&gt;U$6,0,0.6*U$5+0.4*U$5*(U32-U$7)/(U$8-U$7))))))</f>
      </c>
      <c r="W32" s="126">
        <f>IF(U32&lt;&gt;"",U$5,0)</f>
      </c>
      <c r="X32" s="125">
        <f>IF(U$6=0,RANK(U32,U$12:U$42,0),RANK(U32,U$12:U$42,1))</f>
      </c>
      <c r="Y32"/>
      <c r="Z32" s="126">
        <f>IF(COUNTA(Y$12:Y$42)=0,0.6*Y$5,IF(Y32="",0,IF(Y$6=0,IF(Y32&gt;=Y$8,Y$5,IF(Y32&lt;Y$6,0,0.6*Y$5+0.4*Y$5*(Y32-Y$7)/(Y$8-Y$7))),IF(Y32&lt;=Y$8,Y$5,IF(Y32&gt;Y$6,0,0.6*Y$5+0.4*Y$5*(Y32-Y$7)/(Y$8-Y$7))))))</f>
      </c>
      <c r="AA32" s="126">
        <f>IF(Y32&lt;&gt;"",Y$5,0)</f>
      </c>
      <c r="AB32" s="125">
        <f>IF(Y$6=0,RANK(Y32,Y$12:Y$42,0),RANK(Y32,Y$12:Y$42,1))</f>
      </c>
      <c r="AC32"/>
      <c r="AD32" s="126">
        <f>IF(COUNTA(AC$12:AC$42)=0,0.6*AC$5,IF(AC32="",0,IF(AC$6=0,IF(AC32&gt;=AC$8,AC$5,IF(AC32&lt;AC$6,0,0.6*AC$5+0.4*AC$5*(AC32-AC$7)/(AC$8-AC$7))),IF(AC32&lt;=AC$8,AC$5,IF(AC32&gt;AC$6,0,0.6*AC$5+0.4*AC$5*(AC32-AC$7)/(AC$8-AC$7))))))</f>
      </c>
      <c r="AE32" s="126">
        <f>IF(AC32&lt;&gt;"",AC$5,0)</f>
      </c>
      <c r="AF32" s="125">
        <f>IF(AC$6=0,RANK(AC32,AC$12:AC$42,0),RANK(AC32,AC$12:AC$42,1))</f>
      </c>
      <c r="AG32"/>
      <c r="AH32" s="126">
        <f>IF(COUNTA(AG$12:AG$42)=0,0.6*AG$5,IF(AG32="",0,IF(AG$6=0,IF(AG32&gt;=AG$8,AG$5,IF(AG32&lt;AG$6,0,0.6*AG$5+0.4*AG$5*(AG32-AG$7)/(AG$8-AG$7))),IF(AG32&lt;=AG$8,AG$5,IF(AG32&gt;AG$6,0,0.6*AG$5+0.4*AG$5*(AG32-AG$7)/(AG$8-AG$7))))))</f>
      </c>
      <c r="AI32" s="126">
        <f>IF(AG32&lt;&gt;"",AG$5,0)</f>
      </c>
      <c r="AJ32" s="125">
        <f>IF(AG$6=0,RANK(AG32,AG$12:AG$42,0),RANK(AG32,AG$12:AG$42,1))</f>
      </c>
      <c r="AK32"/>
      <c r="AL32" s="126">
        <f>IF(COUNTA(AK$12:AK$42)=0,0.6*AK$5,IF(AK32="",0,IF(AK$6=0,IF(AK32&gt;=AK$8,AK$5,IF(AK32&lt;AK$6,0,0.6*AK$5+0.4*AK$5*(AK32-AK$7)/(AK$8-AK$7))),IF(AK32&lt;=AK$8,AK$5,IF(AK32&gt;AK$6,0,0.6*AK$5+0.4*AK$5*(AK32-AK$7)/(AK$8-AK$7))))))</f>
      </c>
      <c r="AM32" s="126">
        <f>IF(AK32&lt;&gt;"",AK$5,0)</f>
      </c>
      <c r="AN32" s="125">
        <f>IF(AK$6=0,RANK(AK32,AK$12:AK$42,0),RANK(AK32,AK$12:AK$42,1))</f>
      </c>
      <c r="AO32" s="126">
        <v>99.87</v>
      </c>
      <c r="AP32" s="126">
        <f>IF(COUNTA(AO$12:AO$42)=0,0.6*AO$5,IF(AO32="",0,IF(AO$6=0,IF(AO32&gt;=AO$8,AO$5,IF(AO32&lt;AO$6,0,0.6*AO$5+0.4*AO$5*(AO32-AO$7)/(AO$8-AO$7))),IF(AO32&lt;=AO$8,AO$5,IF(AO32&gt;AO$6,0,0.6*AO$5+0.4*AO$5*(AO32-AO$7)/(AO$8-AO$7))))))</f>
      </c>
      <c r="AQ32" s="126">
        <f>IF(AO32&lt;&gt;"",AO$5,0)</f>
      </c>
      <c r="AR32" s="125">
        <f>IF(AO$6=0,RANK(AO32,AO$12:AO$42,0),RANK(AO32,AO$12:AO$42,1))</f>
      </c>
      <c r="AS32" s="126">
        <v>0.02</v>
      </c>
      <c r="AT32" s="126">
        <f>IF(COUNTA(AS$12:AS$42)=0,0.6*AS$5,IF(AS32="",0,IF(AS$6=0,IF(AS32&gt;=AS$8,AS$5,IF(AS32&lt;AS$6,0,0.6*AS$5+0.4*AS$5*(AS32-AS$7)/(AS$8-AS$7))),IF(AS32&lt;=AS$8,AS$5,IF(AS32&gt;AS$6,0,0.6*AS$5+0.4*AS$5*(AS32-AS$7)/(AS$8-AS$7))))))</f>
      </c>
      <c r="AU32" s="126">
        <f>IF(AS32&lt;&gt;"",AS$5,0)</f>
      </c>
      <c r="AV32" s="125">
        <f>IF(AS$6=0,RANK(AS32,AS$12:AS$42,0),RANK(AS32,AS$12:AS$42,1))</f>
      </c>
      <c r="AW32" s="126">
        <v>99.52</v>
      </c>
      <c r="AX32" s="126">
        <f>IF(COUNTA(AW$12:AW$42)=0,0.6*AW$5,IF(AW32="",0,IF(AW$6=0,IF(AW32&gt;=AW$8,AW$5,IF(AW32&lt;AW$6,0,0.6*AW$5+0.4*AW$5*(AW32-AW$7)/(AW$8-AW$7))),IF(AW32&lt;=AW$8,AW$5,IF(AW32&gt;AW$6,0,0.6*AW$5+0.4*AW$5*(AW32-AW$7)/(AW$8-AW$7))))))</f>
      </c>
      <c r="AY32" s="126">
        <f>IF(AW32&lt;&gt;"",AW$5,0)</f>
      </c>
      <c r="AZ32" s="125">
        <f>IF(AW$6=0,RANK(AW32,AW$12:AW$42,0),RANK(AW32,AW$12:AW$42,1))</f>
      </c>
      <c r="BA32" s="126">
        <v>0.524163921495932</v>
      </c>
      <c r="BB32" s="126">
        <f>IF(COUNTA(BA$12:BA$42)=0,0.6*BA$5,IF(BA32="",0,IF(BA$6=0,IF(BA32&gt;=BA$8,BA$5,IF(BA32&lt;BA$6,0,0.6*BA$5+0.4*BA$5*(BA32-BA$7)/(BA$8-BA$7))),IF(BA32&lt;=BA$8,BA$5,IF(BA32&gt;BA$6,0,0.6*BA$5+0.4*BA$5*(BA32-BA$7)/(BA$8-BA$7))))))</f>
      </c>
      <c r="BC32" s="126">
        <f>IF(BA32&lt;&gt;"",BA$5,0)</f>
      </c>
      <c r="BD32" s="125">
        <f>IF(BA$6=0,RANK(BA32,BA$12:BA$42,0),RANK(BA32,BA$12:BA$42,1))</f>
      </c>
      <c r="BE32" s="126">
        <v>98.29</v>
      </c>
      <c r="BF32" s="126">
        <f>IF(COUNTA(BE$12:BE$42)=0,0.6*BE$5,IF(BE32="",0,IF(BE$6=0,IF(BE32&gt;=BE$8,BE$5,IF(BE32&lt;BE$6,0,0.6*BE$5+0.4*BE$5*(BE32-BE$7)/(BE$8-BE$7))),IF(BE32&lt;=BE$8,BE$5,IF(BE32&gt;BE$6,0,0.6*BE$5+0.4*BE$5*(BE32-BE$7)/(BE$8-BE$7))))))</f>
      </c>
      <c r="BG32" s="126">
        <f>IF(BE32&lt;&gt;"",BE$5,0)</f>
      </c>
      <c r="BH32" s="125">
        <f>IF(BE$6=0,RANK(BE32,BE$12:BE$42,0),RANK(BE32,BE$12:BE$42,1))</f>
      </c>
      <c r="BI32" s="126">
        <v>32</v>
      </c>
      <c r="BJ32" s="126">
        <f>IF(COUNTA(BI$12:BI$42)=0,0.6*BI$5,IF(BI32="",0,IF(BI$6=0,IF(BI32&gt;=BI$8,BI$5,IF(BI32&lt;BI$6,0,0.6*BI$5+0.4*BI$5*(BI32-BI$7)/(BI$8-BI$7))),IF(BI32&lt;=BI$8,BI$5,IF(BI32&gt;BI$6,0,0.6*BI$5+0.4*BI$5*(BI32-BI$7)/(BI$8-BI$7))))))</f>
      </c>
      <c r="BK32" s="126">
        <f>IF(BI32&lt;&gt;"",BI$5,0)</f>
      </c>
      <c r="BL32" s="125">
        <f>IF(BI$6=0,RANK(BI32,BI$12:BI$42,0),RANK(BI32,BI$12:BI$42,1))</f>
      </c>
      <c r="BM32" s="126">
        <v>96.711</v>
      </c>
      <c r="BN32" s="126">
        <f>IF(COUNTA(BM$12:BM$42)=0,0.6*BM$5,IF(BM32="",0,IF(BM$6=0,IF(BM32&gt;=BM$8,BM$5,IF(BM32&lt;BM$6,0,0.6*BM$5+0.4*BM$5*(BM32-BM$7)/(BM$8-BM$7))),IF(BM32&lt;=BM$8,BM$5,IF(BM32&gt;BM$6,0,0.6*BM$5+0.4*BM$5*(BM32-BM$7)/(BM$8-BM$7))))))</f>
      </c>
      <c r="BO32" s="126">
        <f>IF(BM32&lt;&gt;"",BM$5,0)</f>
      </c>
      <c r="BP32" s="125">
        <f>IF(BM$6=0,RANK(BM32,BM$12:BM$42,0),RANK(BM32,BM$12:BM$42,1))</f>
      </c>
      <c r="BQ32" s="126">
        <v>72</v>
      </c>
      <c r="BR32" s="126">
        <f>IF(COUNTA(BQ$12:BQ$42)=0,0.6*BQ$5,IF(BQ32="",0,IF(BQ$6=0,IF(BQ32&gt;=BQ$8,BQ$5,IF(BQ32&lt;BQ$6,0,0.6*BQ$5+0.4*BQ$5*(BQ32-BQ$7)/(BQ$8-BQ$7))),IF(BQ32&lt;=BQ$8,BQ$5,IF(BQ32&gt;BQ$6,0,0.6*BQ$5+0.4*BQ$5*(BQ32-BQ$7)/(BQ$8-BQ$7))))))</f>
      </c>
      <c r="BS32" s="126">
        <f>IF(BQ32&lt;&gt;"",BQ$5,0)</f>
      </c>
      <c r="BT32" s="125">
        <f>IF(BQ$6=0,RANK(BQ32,BQ$12:BQ$42,0),RANK(BQ32,BQ$12:BQ$42,1))</f>
      </c>
      <c r="BU32" s="126">
        <v>4.5775</v>
      </c>
      <c r="BV32" s="126">
        <f>IF(COUNTA(BU$12:BU$42)=0,0.6*BU$5,IF(BU32="",0,IF(BU$6=0,IF(BU32&gt;=BU$8,BU$5,IF(BU32&lt;BU$6,0,0.6*BU$5+0.4*BU$5*(BU32-BU$7)/(BU$8-BU$7))),IF(BU32&lt;=BU$8,BU$5,IF(BU32&gt;BU$6,0,0.6*BU$5+0.4*BU$5*(BU32-BU$7)/(BU$8-BU$7))))))</f>
      </c>
      <c r="BW32" s="126">
        <f>IF(BU32&lt;&gt;"",BU$5,0)</f>
      </c>
      <c r="BX32" s="125">
        <f>IF(BU$6=0,RANK(BU32,BU$12:BU$42,0),RANK(BU32,BU$12:BU$42,1))</f>
      </c>
      <c r="BY32" s="126">
        <v>99.91</v>
      </c>
      <c r="BZ32" s="126">
        <f>IF(COUNTA(BY$12:BY$42)=0,0.6*BY$5,IF(BY32="",0,IF(BY$6=0,IF(BY32&gt;=BY$8,BY$5,IF(BY32&lt;BY$6,0,0.6*BY$5+0.4*BY$5*(BY32-BY$7)/(BY$8-BY$7))),IF(BY32&lt;=BY$8,BY$5,IF(BY32&gt;BY$6,0,0.6*BY$5+0.4*BY$5*(BY32-BY$7)/(BY$8-BY$7))))))</f>
      </c>
      <c r="CA32" s="126">
        <f>IF(BY32&lt;&gt;"",BY$5,0)</f>
      </c>
      <c r="CB32" s="125">
        <f>IF(BY$6=0,RANK(BY32,BY$12:BY$42,0),RANK(BY32,BY$12:BY$42,1))</f>
      </c>
      <c r="CC32"/>
      <c r="CD32" s="126">
        <f>IF(COUNTA(CC$12:CC$42)=0,0.6*CC$5,IF(CC32="",0,IF(CC$6=0,IF(CC32&gt;=CC$8,CC$5,IF(CC32&lt;CC$6,0,0.6*CC$5+0.4*CC$5*(CC32-CC$7)/(CC$8-CC$7))),IF(CC32&lt;=CC$8,CC$5,IF(CC32&gt;CC$6,0,0.6*CC$5+0.4*CC$5*(CC32-CC$7)/(CC$8-CC$7))))))</f>
      </c>
      <c r="CE32" s="126">
        <f>IF(CC32&lt;&gt;"",CC$5,0)</f>
      </c>
      <c r="CF32" s="125">
        <f>IF(CC$6=0,RANK(CC32,CC$12:CC$42,0),RANK(CC32,CC$12:CC$42,1))</f>
      </c>
      <c r="CG32"/>
      <c r="CH32" s="126">
        <f>IF(COUNTA(CG$12:CG$42)=0,0.6*CG$5,IF(CG32="",0,IF(CG$6=0,IF(CG32&gt;=CG$8,CG$5,IF(CG32&lt;CG$6,0,0.6*CG$5+0.4*CG$5*(CG32-CG$7)/(CG$8-CG$7))),IF(CG32&lt;=CG$8,CG$5,IF(CG32&gt;CG$6,0,0.6*CG$5+0.4*CG$5*(CG32-CG$7)/(CG$8-CG$7))))))</f>
      </c>
      <c r="CI32" s="126">
        <f>IF(CG32&lt;&gt;"",CG$5,0)</f>
      </c>
      <c r="CJ32" s="125">
        <f>IF(CG$6=0,RANK(CG32,CG$12:CG$42,0),RANK(CG32,CG$12:CG$42,1))</f>
      </c>
      <c r="CK32"/>
      <c r="CL32" s="126">
        <f>IF(COUNTA(CK$12:CK$42)=0,0.6*CK$5,IF(CK32="",0,IF(CK$6=0,IF(CK32&gt;=CK$8,CK$5,IF(CK32&lt;CK$6,0,0.6*CK$5+0.4*CK$5*(CK32-CK$7)/(CK$8-CK$7))),IF(CK32&lt;=CK$8,CK$5,IF(CK32&gt;CK$6,0,0.6*CK$5+0.4*CK$5*(CK32-CK$7)/(CK$8-CK$7))))))</f>
      </c>
      <c r="CM32" s="126">
        <f>IF(CK32&lt;&gt;"",CK$5,0)</f>
      </c>
      <c r="CN32" s="125">
        <f>IF(CK$6=0,RANK(CK32,CK$12:CK$42,0),RANK(CK32,CK$12:CK$42,1))</f>
      </c>
      <c r="CO32"/>
      <c r="CP32" s="126">
        <f>IF(COUNTA(CO$12:CO$42)=0,0.6*CO$5,IF(CO32="",0,IF(CO$6=0,IF(CO32&gt;=CO$8,CO$5,IF(CO32&lt;CO$6,0,0.6*CO$5+0.4*CO$5*(CO32-CO$7)/(CO$8-CO$7))),IF(CO32&lt;=CO$8,CO$5,IF(CO32&gt;CO$6,0,0.6*CO$5+0.4*CO$5*(CO32-CO$7)/(CO$8-CO$7))))))</f>
      </c>
      <c r="CQ32" s="126">
        <f>IF(CO32&lt;&gt;"",CO$5,0)</f>
      </c>
      <c r="CR32" s="125">
        <f>IF(CO$6=0,RANK(CO32,CO$12:CO$42,0),RANK(CO32,CO$12:CO$42,1))</f>
      </c>
      <c r="CS32"/>
      <c r="CT32" s="126">
        <f>IF(COUNTA(CS$12:CS$42)=0,0.6*CS$5,IF(CS32="",0,IF(CS$6=0,IF(CS32&gt;=CS$8,CS$5,IF(CS32&lt;CS$6,0,0.6*CS$5+0.4*CS$5*(CS32-CS$7)/(CS$8-CS$7))),IF(CS32&lt;=CS$8,CS$5,IF(CS32&gt;CS$6,0,0.6*CS$5+0.4*CS$5*(CS32-CS$7)/(CS$8-CS$7))))))</f>
      </c>
      <c r="CU32" s="126">
        <f>IF(CS32&lt;&gt;"",CS$5,0)</f>
      </c>
      <c r="CV32" s="125">
        <f>IF(CS$6=0,RANK(CS32,CS$12:CS$42,0),RANK(CS32,CS$12:CS$42,1))</f>
      </c>
      <c r="CW32" s="126">
        <v>1.90949339338891</v>
      </c>
      <c r="CX32" s="126">
        <f>IF(COUNTA(CW$12:CW$42)=0,0.6*CW$5,IF(CW32="",0,IF(CW$6=0,IF(CW32&gt;=CW$8,CW$5,IF(CW32&lt;CW$6,0,0.6*CW$5+0.4*CW$5*(CW32-CW$7)/(CW$8-CW$7))),IF(CW32&lt;=CW$8,CW$5,IF(CW32&gt;CW$6,0,0.6*CW$5+0.4*CW$5*(CW32-CW$7)/(CW$8-CW$7))))))</f>
      </c>
      <c r="CY32" s="126">
        <f>IF(CW32&lt;&gt;"",CW$5,0)</f>
      </c>
      <c r="CZ32" s="125">
        <f>IF(CW$6=0,RANK(CW32,CW$12:CW$42,0),RANK(CW32,CW$12:CW$42,1))</f>
      </c>
      <c r="DA32" s="126">
        <v>-1.38809502428671</v>
      </c>
      <c r="DB32" s="126">
        <f>IF(COUNTA(DA$12:DA$42)=0,0.6*DA$5,IF(DA32="",0,IF(DA$6=0,IF(DA32&gt;=DA$8,DA$5,IF(DA32&lt;DA$6,0,0.6*DA$5+0.4*DA$5*(DA32-DA$7)/(DA$8-DA$7))),IF(DA32&lt;=DA$8,DA$5,IF(DA32&gt;DA$6,0,0.6*DA$5+0.4*DA$5*(DA32-DA$7)/(DA$8-DA$7))))))</f>
      </c>
      <c r="DC32" s="126">
        <f>IF(DA32&lt;&gt;"",DA$5,0)</f>
      </c>
      <c r="DD32" s="125">
        <f>IF(DA$6=0,RANK(DA32,DA$12:DA$42,0),RANK(DA32,DA$12:DA$42,1))</f>
      </c>
      <c r="DE32" s="126">
        <v>4.62575675244753</v>
      </c>
      <c r="DF32" s="126">
        <f>IF(COUNTA(DE$12:DE$42)=0,0.6*DE$5,IF(DE32="",0,IF(DE$6=0,IF(DE32&gt;=DE$8,DE$5,IF(DE32&lt;DE$6,0,0.6*DE$5+0.4*DE$5*(DE32-DE$7)/(DE$8-DE$7))),IF(DE32&lt;=DE$8,DE$5,IF(DE32&gt;DE$6,0,0.6*DE$5+0.4*DE$5*(DE32-DE$7)/(DE$8-DE$7))))))</f>
      </c>
      <c r="DG32" s="126">
        <f>IF(DE32&lt;&gt;"",DE$5,0)</f>
      </c>
      <c r="DH32" s="125">
        <f>IF(DE$6=0,RANK(DE32,DE$12:DE$42,0),RANK(DE32,DE$12:DE$42,1))</f>
      </c>
      <c r="DI32" s="126">
        <v>3.53339615845991</v>
      </c>
      <c r="DJ32" s="126">
        <f>IF(COUNTA(DI$12:DI$42)=0,0.6*DI$5,IF(DI32="",0,IF(DI$6=0,IF(DI32&gt;=DI$8,DI$5,IF(DI32&lt;DI$6,0,0.6*DI$5+0.4*DI$5*(DI32-DI$7)/(DI$8-DI$7))),IF(DI32&lt;=DI$8,DI$5,IF(DI32&gt;DI$6,0,0.6*DI$5+0.4*DI$5*(DI32-DI$7)/(DI$8-DI$7))))))</f>
      </c>
      <c r="DK32" s="126">
        <f>IF(DI32&lt;&gt;"",DI$5,0)</f>
      </c>
      <c r="DL32" s="125">
        <f>IF(DI$6=0,RANK(DI32,DI$12:DI$42,0),RANK(DI32,DI$12:DI$42,1))</f>
      </c>
      <c r="DM32" s="126">
        <v>1.16</v>
      </c>
      <c r="DN32" s="126">
        <f>IF(COUNTA(DM$12:DM$42)=0,0.6*DM$5,IF(DM32="",0,IF(DM$6=0,IF(DM32&gt;=DM$8,DM$5,IF(DM32&lt;DM$6,0,0.6*DM$5+0.4*DM$5*(DM32-DM$7)/(DM$8-DM$7))),IF(DM32&lt;=DM$8,DM$5,IF(DM32&gt;DM$6,0,0.6*DM$5+0.4*DM$5*(DM32-DM$7)/(DM$8-DM$7))))))</f>
      </c>
      <c r="DO32" s="126">
        <f>IF(DM32&lt;&gt;"",DM$5,0)</f>
      </c>
      <c r="DP32" s="125">
        <f>IF(DM$6=0,RANK(DM32,DM$12:DM$42,0),RANK(DM32,DM$12:DM$42,1))</f>
      </c>
      <c r="DQ32" s="126">
        <v>1.86</v>
      </c>
      <c r="DR32" s="126">
        <f>IF(COUNTA(DQ$12:DQ$42)=0,0.6*DQ$5,IF(DQ32="",0,IF(DQ$6=0,IF(DQ32&gt;=DQ$8,DQ$5,IF(DQ32&lt;DQ$6,0,0.6*DQ$5+0.4*DQ$5*(DQ32-DQ$7)/(DQ$8-DQ$7))),IF(DQ32&lt;=DQ$8,DQ$5,IF(DQ32&gt;DQ$6,0,0.6*DQ$5+0.4*DQ$5*(DQ32-DQ$7)/(DQ$8-DQ$7))))))</f>
      </c>
      <c r="DS32" s="126">
        <f>IF(DQ32&lt;&gt;"",DQ$5,0)</f>
      </c>
      <c r="DT32" s="125">
        <f>IF(DQ$6=0,RANK(DQ32,DQ$12:DQ$42,0),RANK(DQ32,DQ$12:DQ$42,1))</f>
      </c>
      <c r="DU32" s="126">
        <v>1.29</v>
      </c>
      <c r="DV32" s="126">
        <f>IF(COUNTA(DU$12:DU$42)=0,0.6*DU$5,IF(DU32="",0,IF(DU$6=0,IF(DU32&gt;=DU$8,DU$5,IF(DU32&lt;DU$6,0,0.6*DU$5+0.4*DU$5*(DU32-DU$7)/(DU$8-DU$7))),IF(DU32&lt;=DU$8,DU$5,IF(DU32&gt;DU$6,0,0.6*DU$5+0.4*DU$5*(DU32-DU$7)/(DU$8-DU$7))))))</f>
      </c>
      <c r="DW32" s="126">
        <f>IF(DU32&lt;&gt;"",DU$5,0)</f>
      </c>
      <c r="DX32" s="125">
        <f>IF(DU$6=0,RANK(DU32,DU$12:DU$42,0),RANK(DU32,DU$12:DU$42,1))</f>
      </c>
      <c r="DY32" s="126">
        <v>0.91</v>
      </c>
      <c r="DZ32" s="126">
        <f>IF(COUNTA(DY$12:DY$42)=0,0.6*DY$5,IF(DY32="",0,IF(DY$6=0,IF(DY32&gt;=DY$8,DY$5,IF(DY32&lt;DY$6,0,0.6*DY$5+0.4*DY$5*(DY32-DY$7)/(DY$8-DY$7))),IF(DY32&lt;=DY$8,DY$5,IF(DY32&gt;DY$6,0,0.6*DY$5+0.4*DY$5*(DY32-DY$7)/(DY$8-DY$7))))))</f>
      </c>
      <c r="EA32" s="126">
        <f>IF(DY32&lt;&gt;"",DY$5,0)</f>
      </c>
      <c r="EB32" s="125">
        <f>IF(DY$6=0,RANK(DY32,DY$12:DY$42,0),RANK(DY32,DY$12:DY$42,1))</f>
      </c>
      <c r="EC32" s="126">
        <v>99.89</v>
      </c>
      <c r="ED32" s="126">
        <v>89.89</v>
      </c>
      <c r="EE32" s="126">
        <f>IF((COUNTA(EC$12:EC$42)+COUNTA(ED$12:ED$42)=0),0.6*EC$5,IF(OR(EC32="",ED32=""),0,IF(EC$6=0,IF(EC32&gt;=EC$8,EC$5,IF(EC32&lt;ED32,0,EC$5*(EC32-ED32)/(EC$8-ED32))),IF(EC32&lt;=EC$8,EC$5,IF(EC32&gt;ED32,0,EC$5*(EC32-ED32)/(EC$8-ED32))))))</f>
      </c>
      <c r="EF32" s="126">
        <f>IF(OR(EC32="",ED32=""),0,EC$5)</f>
      </c>
      <c r="EG32" s="125">
        <f>IF(EC$6=0,RANK(EE32,EE$12:EE$42,0),RANK(EE32,EE$12:EE$42,1))</f>
      </c>
      <c r="EH32" s="126">
        <v>99.89</v>
      </c>
      <c r="EI32" s="126">
        <v>90.88</v>
      </c>
      <c r="EJ32" s="126">
        <f>IF((COUNTA(EH$12:EH$42)+COUNTA(EI$12:EI$42)=0),0.6*EH$5,IF(OR(EH32="",EI32=""),0,IF(EH$6=0,IF(EH32&gt;=EH$8,EH$5,IF(EH32&lt;EI32,0,EH$5*(EH32-EI32)/(EH$8-EI32))),IF(EH32&lt;=EH$8,EH$5,IF(EH32&gt;EI32,0,EH$5*(EH32-EI32)/(EH$8-EI32))))))</f>
      </c>
      <c r="EK32" s="126">
        <f>IF(OR(EH32="",EI32=""),0,EH$5)</f>
      </c>
      <c r="EL32" s="125">
        <f>IF(EH$6=0,RANK(EJ32,EJ$12:EJ$42,0),RANK(EJ32,EJ$12:EJ$42,1))</f>
      </c>
      <c r="EM32" s="126">
        <v>100</v>
      </c>
      <c r="EN32" s="126">
        <v>93.8</v>
      </c>
      <c r="EO32" s="126">
        <f>IF((COUNTA(EM$12:EM$42)+COUNTA(EN$12:EN$42)=0),0.6*EM$5,IF(OR(EM32="",EN32=""),0,IF(EM$6=0,IF(EM32&gt;=EM$8,EM$5,IF(EM32&lt;EN32,0,EM$5*(EM32-EN32)/(EM$8-EN32))),IF(EM32&lt;=EM$8,EM$5,IF(EM32&gt;EN32,0,EM$5*(EM32-EN32)/(EM$8-EN32))))))</f>
      </c>
      <c r="EP32" s="126">
        <f>IF(OR(EM32="",EN32=""),0,EM$5)</f>
      </c>
      <c r="EQ32" s="125">
        <f>IF(EM$6=0,RANK(EO32,EO$12:EO$42,0),RANK(EO32,EO$12:EO$42,1))</f>
      </c>
      <c r="ER32" s="126">
        <v>100</v>
      </c>
      <c r="ES32" s="126">
        <v>94.67</v>
      </c>
      <c r="ET32" s="126">
        <f>IF((COUNTA(ER$12:ER$42)+COUNTA(ES$12:ES$42)=0),0.6*ER$5,IF(OR(ER32="",ES32=""),0,IF(ER$6=0,IF(ER32&gt;=ER$8,ER$5,IF(ER32&lt;ES32,0,ER$5*(ER32-ES32)/(ER$8-ES32))),IF(ER32&lt;=ER$8,ER$5,IF(ER32&gt;ES32,0,ER$5*(ER32-ES32)/(ER$8-ES32))))))</f>
      </c>
      <c r="EU32" s="126">
        <f>IF(OR(ER32="",ES32=""),0,ER$5)</f>
      </c>
      <c r="EV32" s="125">
        <f>IF(ER$6=0,RANK(ET32,ET$12:ET$42,0),RANK(ET32,ET$12:ET$42,1))</f>
      </c>
      <c r="EW32" s="126">
        <v>2.64</v>
      </c>
      <c r="EX32" s="126">
        <v>5.29</v>
      </c>
      <c r="EY32" s="126">
        <f>IF((COUNTA(EW$12:EW$42)+COUNTA(EX$12:EX$42)=0),0.6*EW$5,IF(OR(EW32="",EX32=""),0,IF(EW$6=0,IF(EW32&gt;=EW$8,EW$5,IF(EW32&lt;EX32,0,EW$5*(EW32-EX32)/(EW$8-EX32))),IF(EW32&lt;=EW$8,EW$5,IF(EW32&gt;EX32,0,EW$5*(EW32-EX32)/(EW$8-EX32))))))</f>
      </c>
      <c r="EZ32" s="126">
        <f>IF(OR(EW32="",EX32=""),0,EW$5)</f>
      </c>
      <c r="FA32" s="125">
        <f>IF(EW$6=0,RANK(EY32,EY$12:EY$42,0),RANK(EY32,EY$12:EY$42,1))</f>
      </c>
      <c r="FB32" s="126">
        <v>2.64</v>
      </c>
      <c r="FC32" s="126">
        <v>6.06</v>
      </c>
      <c r="FD32" s="126">
        <f>IF((COUNTA(FB$12:FB$42)+COUNTA(FC$12:FC$42)=0),0.6*FB$5,IF(OR(FB32="",FC32=""),0,IF(FB$6=0,IF(FB32&gt;=FB$8,FB$5,IF(FB32&lt;FC32,0,FB$5*(FB32-FC32)/(FB$8-FC32))),IF(FB32&lt;=FB$8,FB$5,IF(FB32&gt;FC32,0,FB$5*(FB32-FC32)/(FB$8-FC32))))))</f>
      </c>
      <c r="FE32" s="126">
        <f>IF(OR(FB32="",FC32=""),0,FB$5)</f>
      </c>
      <c r="FF32" s="125">
        <f>IF(FB$6=0,RANK(FD32,FD$12:FD$42,0),RANK(FD32,FD$12:FD$42,1))</f>
      </c>
      <c r="FG32" s="126">
        <v>95.86</v>
      </c>
      <c r="FH32"/>
      <c r="FI32" s="126">
        <f>IF((COUNTA(FG$12:FG$42)+COUNTA(FH$12:FH$42)=0),0.6*FG$5,IF(OR(FG32="",FH32=""),0,IF(FG$6=0,IF(FG32&gt;=FG$8,FG$5,IF(FG32&lt;FH32,0,FG$5*(FG32-FH32)/(FG$8-FH32))),IF(FG32&lt;=FG$8,FG$5,IF(FG32&gt;FH32,0,FG$5*(FG32-FH32)/(FG$8-FH32))))))</f>
      </c>
      <c r="FJ32" s="126">
        <f>IF(OR(FG32="",FH32=""),0,FG$5)</f>
      </c>
      <c r="FK32" s="125">
        <f>IF(FG$6=0,RANK(FI32,FI$12:FI$42,0),RANK(FI32,FI$12:FI$42,1))</f>
      </c>
      <c r="FL32" s="126">
        <v>95.86</v>
      </c>
      <c r="FM32"/>
      <c r="FN32" s="126">
        <f>IF((COUNTA(FL$12:FL$42)+COUNTA(FM$12:FM$42)=0),0.6*FL$5,IF(OR(FL32="",FM32=""),0,IF(FL$6=0,IF(FL32&gt;=FL$8,FL$5,IF(FL32&lt;FM32,0,FL$5*(FL32-FM32)/(FL$8-FM32))),IF(FL32&lt;=FL$8,FL$5,IF(FL32&gt;FM32,0,FL$5*(FL32-FM32)/(FL$8-FM32))))))</f>
      </c>
      <c r="FO32" s="126">
        <f>IF(OR(FL32="",FM32=""),0,FL$5)</f>
      </c>
      <c r="FP32" s="125">
        <f>IF(FL$6=0,RANK(FN32,FN$12:FN$42,0),RANK(FN32,FN$12:FN$42,1))</f>
      </c>
      <c r="FQ32" s="126">
        <v>100</v>
      </c>
      <c r="FR32" s="126">
        <v>98.94</v>
      </c>
      <c r="FS32" s="126">
        <f>IF((COUNTA(FQ$12:FQ$42)+COUNTA(FR$12:FR$42)=0),0.6*FQ$5,IF(OR(FQ32="",FR32=""),0,IF(FQ$6=0,IF(FQ32&gt;=FQ$8,FQ$5,IF(FQ32&lt;FR32,0,FQ$5*(FQ32-FR32)/(FQ$8-FR32))),IF(FQ32&lt;=FQ$8,FQ$5,IF(FQ32&gt;FR32,0,FQ$5*(FQ32-FR32)/(FQ$8-FR32))))))</f>
      </c>
      <c r="FT32" s="126">
        <f>IF(OR(FQ32="",FR32=""),0,FQ$5)</f>
      </c>
      <c r="FU32" s="125">
        <f>IF(FQ$6=0,RANK(FS32,FS$12:FS$42,0),RANK(FS32,FS$12:FS$42,1))</f>
      </c>
      <c r="FV32" s="126">
        <v>100</v>
      </c>
      <c r="FW32" s="126">
        <v>99.88</v>
      </c>
      <c r="FX32" s="126">
        <f>IF((COUNTA(FV$12:FV$42)+COUNTA(FW$12:FW$42)=0),0.6*FV$5,IF(OR(FV32="",FW32=""),0,IF(FV$6=0,IF(FV32&gt;=FV$8,FV$5,IF(FV32&lt;FW32,0,FV$5*(FV32-FW32)/(FV$8-FW32))),IF(FV32&lt;=FV$8,FV$5,IF(FV32&gt;FW32,0,FV$5*(FV32-FW32)/(FV$8-FW32))))))</f>
      </c>
      <c r="FY32" s="126">
        <f>IF(OR(FV32="",FW32=""),0,FV$5)</f>
      </c>
      <c r="FZ32" s="125">
        <f>IF(FV$6=0,RANK(FX32,FX$12:FX$42,0),RANK(FX32,FX$12:FX$42,1))</f>
      </c>
      <c r="GA32" s="126">
        <v>0.2</v>
      </c>
      <c r="GB32" s="126">
        <v>0.43</v>
      </c>
      <c r="GC32" s="126">
        <f>IF((COUNTA(GA$12:GA$42)+COUNTA(GB$12:GB$42)=0),0.6*GA$5,IF(OR(GA32="",GB32=""),0,IF(GA$6=0,IF(GA32&gt;=GA$8,GA$5,IF(GA32&lt;GB32,0,GA$5*(GA32-GB32)/(GA$8-GB32))),IF(GA32&lt;=GA$8,GA$5,IF(GA32&gt;GB32,0,GA$5*(GA32-GB32)/(GA$8-GB32))))))</f>
      </c>
      <c r="GD32" s="126">
        <f>IF(OR(GA32="",GB32=""),0,GA$5)</f>
      </c>
      <c r="GE32" s="125">
        <f>IF(GA$6=0,RANK(GC32,GC$12:GC$42,0),RANK(GC32,GC$12:GC$42,1))</f>
      </c>
      <c r="GF32" s="126">
        <v>0.2</v>
      </c>
      <c r="GG32" s="126">
        <v>0.32</v>
      </c>
      <c r="GH32" s="126">
        <f>IF((COUNTA(GF$12:GF$42)+COUNTA(GG$12:GG$42)=0),0.6*GF$5,IF(OR(GF32="",GG32=""),0,IF(GF$6=0,IF(GF32&gt;=GF$8,GF$5,IF(GF32&lt;GG32,0,GF$5*(GF32-GG32)/(GF$8-GG32))),IF(GF32&lt;=GF$8,GF$5,IF(GF32&gt;GG32,0,GF$5*(GF32-GG32)/(GF$8-GG32))))))</f>
      </c>
      <c r="GI32" s="126">
        <f>IF(OR(GF32="",GG32=""),0,GF$5)</f>
      </c>
      <c r="GJ32" s="125">
        <f>IF(GF$6=0,RANK(GH32,GH$12:GH$42,0),RANK(GH32,GH$12:GH$42,1))</f>
      </c>
      <c r="GK32" s="126">
        <v>100</v>
      </c>
      <c r="GL32" s="126">
        <v>93.67</v>
      </c>
      <c r="GM32" s="126">
        <f>IF((COUNTA(GK$12:GK$42)+COUNTA(GL$12:GL$42)=0),0.6*GK$5,IF(OR(GK32="",GL32=""),0,IF(GK$6=0,IF(GK32&gt;=GK$8,GK$5,IF(GK32&lt;GL32,0,GK$5*(GK32-GL32)/(GK$8-GL32))),IF(GK32&lt;=GK$8,GK$5,IF(GK32&gt;GL32,0,GK$5*(GK32-GL32)/(GK$8-GL32))))))</f>
      </c>
      <c r="GN32" s="126">
        <f>IF(OR(GK32="",GL32=""),0,GK$5)</f>
      </c>
      <c r="GO32" s="125">
        <f>IF(GK$6=0,RANK(GM32,GM$12:GM$42,0),RANK(GM32,GM$12:GM$42,1))</f>
      </c>
      <c r="GP32" s="126">
        <v>100</v>
      </c>
      <c r="GQ32" s="126">
        <v>85.17</v>
      </c>
      <c r="GR32" s="126">
        <f>IF((COUNTA(GP$12:GP$42)+COUNTA(GQ$12:GQ$42)=0),0.6*GP$5,IF(OR(GP32="",GQ32=""),0,IF(GP$6=0,IF(GP32&gt;=GP$8,GP$5,IF(GP32&lt;GQ32,0,GP$5*(GP32-GQ32)/(GP$8-GQ32))),IF(GP32&lt;=GP$8,GP$5,IF(GP32&gt;GQ32,0,GP$5*(GP32-GQ32)/(GP$8-GQ32))))))</f>
      </c>
      <c r="GS32" s="126">
        <f>IF(OR(GP32="",GQ32=""),0,GP$5)</f>
      </c>
      <c r="GT32" s="125">
        <f>IF(GP$6=0,RANK(GR32,GR$12:GR$42,0),RANK(GR32,GR$12:GR$42,1))</f>
      </c>
      <c r="GU32" s="126">
        <v>0.5</v>
      </c>
      <c r="GV32" s="126">
        <v>0.62</v>
      </c>
      <c r="GW32" s="126">
        <f>IF((COUNTA(GU$12:GU$42)+COUNTA(GV$12:GV$42)=0),0.6*GU$5,IF(OR(GU32="",GV32=""),0,IF(GU$6=0,IF(GU32&gt;=GU$8,GU$5,IF(GU32&lt;GV32,0,GU$5*(GU32-GV32)/(GU$8-GV32))),IF(GU32&lt;=GU$8,GU$5,IF(GU32&gt;GV32,0,GU$5*(GU32-GV32)/(GU$8-GV32))))))</f>
      </c>
      <c r="GX32" s="126">
        <f>IF(OR(GU32="",GV32=""),0,GU$5)</f>
      </c>
      <c r="GY32" s="125">
        <f>IF(GU$6=0,RANK(GW32,GW$12:GW$42,0),RANK(GW32,GW$12:GW$42,1))</f>
      </c>
      <c r="GZ32" s="126">
        <v>0.5</v>
      </c>
      <c r="HA32" s="126">
        <v>0.66</v>
      </c>
      <c r="HB32" s="126">
        <f>IF((COUNTA(GZ$12:GZ$42)+COUNTA(HA$12:HA$42)=0),0.6*GZ$5,IF(OR(GZ32="",HA32=""),0,IF(GZ$6=0,IF(GZ32&gt;=GZ$8,GZ$5,IF(GZ32&lt;HA32,0,GZ$5*(GZ32-HA32)/(GZ$8-HA32))),IF(GZ32&lt;=GZ$8,GZ$5,IF(GZ32&gt;HA32,0,GZ$5*(GZ32-HA32)/(GZ$8-HA32))))))</f>
      </c>
      <c r="HC32" s="126">
        <f>IF(OR(GZ32="",HA32=""),0,GZ$5)</f>
      </c>
      <c r="HD32" s="125">
        <f>IF(GZ$6=0,RANK(HB32,HB$12:HB$42,0),RANK(HB32,HB$12:HB$42,1))</f>
      </c>
      <c r="HE32" s="126">
        <v>0</v>
      </c>
      <c r="HF32" s="126">
        <v>4.49</v>
      </c>
      <c r="HG32" s="126">
        <f>IF((COUNTA(HE$12:HE$42)+COUNTA(HF$12:HF$42)=0),0.6*HE$5,IF(OR(HE32="",HF32=""),0,IF(HE$6=0,IF(HE32&gt;=HE$8,HE$5,IF(HE32&lt;HF32,0,HE$5*(HE32-HF32)/(HE$8-HF32))),IF(HE32&lt;=HE$8,HE$5,IF(HE32&gt;HF32,0,HE$5*(HE32-HF32)/(HE$8-HF32))))))</f>
      </c>
      <c r="HH32" s="126">
        <f>IF(OR(HE32="",HF32=""),0,HE$5)</f>
      </c>
      <c r="HI32" s="125">
        <f>IF(HE$6=0,RANK(HG32,HG$12:HG$42,0),RANK(HG32,HG$12:HG$42,1))</f>
      </c>
      <c r="HJ32" s="126">
        <v>0</v>
      </c>
      <c r="HK32" s="126">
        <v>5.42</v>
      </c>
      <c r="HL32" s="126">
        <f>IF((COUNTA(HJ$12:HJ$42)+COUNTA(HK$12:HK$42)=0),0.6*HJ$5,IF(OR(HJ32="",HK32=""),0,IF(HJ$6=0,IF(HJ32&gt;=HJ$8,HJ$5,IF(HJ32&lt;HK32,0,HJ$5*(HJ32-HK32)/(HJ$8-HK32))),IF(HJ32&lt;=HJ$8,HJ$5,IF(HJ32&gt;HK32,0,HJ$5*(HJ32-HK32)/(HJ$8-HK32))))))</f>
      </c>
      <c r="HM32" s="126">
        <f>IF(OR(HJ32="",HK32=""),0,HJ$5)</f>
      </c>
      <c r="HN32" s="125">
        <f>IF(HJ$6=0,RANK(HL32,HL$12:HL$42,0),RANK(HL32,HL$12:HL$42,1))</f>
      </c>
      <c r="HO32" s="126">
        <v>49.46</v>
      </c>
      <c r="HP32" s="126">
        <v>15.9</v>
      </c>
      <c r="HQ32" s="126">
        <f>IF((COUNTA(HO$12:HO$42)+COUNTA(HP$12:HP$42)=0),0.6*HO$5,IF(OR(HO32="",HP32=""),0,IF(HO$6=0,IF(HO32&gt;=HO$8,HO$5,IF(HO32&lt;HP32,0,HO$5*(HO32-HP32)/(HO$8-HP32))),IF(HO32&lt;=HO$8,HO$5,IF(HO32&gt;HP32,0,HO$5*(HO32-HP32)/(HO$8-HP32))))))</f>
      </c>
      <c r="HR32" s="126">
        <f>IF(OR(HO32="",HP32=""),0,HO$5)</f>
      </c>
      <c r="HS32" s="125">
        <f>IF(HO$6=0,RANK(HQ32,HQ$12:HQ$42,0),RANK(HQ32,HQ$12:HQ$42,1))</f>
      </c>
      <c r="HT32" s="126">
        <v>49.46</v>
      </c>
      <c r="HU32" s="126">
        <v>4.25</v>
      </c>
      <c r="HV32" s="126">
        <f>IF((COUNTA(HT$12:HT$42)+COUNTA(HU$12:HU$42)=0),0.6*HT$5,IF(OR(HT32="",HU32=""),0,IF(HT$6=0,IF(HT32&gt;=HT$8,HT$5,IF(HT32&lt;HU32,0,HT$5*(HT32-HU32)/(HT$8-HU32))),IF(HT32&lt;=HT$8,HT$5,IF(HT32&gt;HU32,0,HT$5*(HT32-HU32)/(HT$8-HU32))))))</f>
      </c>
      <c r="HW32" s="126">
        <f>IF(OR(HT32="",HU32=""),0,HT$5)</f>
      </c>
      <c r="HX32" s="125">
        <f>IF(HT$6=0,RANK(HV32,HV$12:HV$42,0),RANK(HV32,HV$12:HV$42,1))</f>
      </c>
      <c r="HY32" s="126">
        <v>7.79</v>
      </c>
      <c r="HZ32" s="126">
        <v>0.86</v>
      </c>
      <c r="IA32" s="126">
        <f>IF((COUNTA(HY$12:HY$42)+COUNTA(HZ$12:HZ$42)=0),0.6*HY$5,IF(OR(HY32="",HZ32=""),0,IF(HY$6=0,IF(HY32&gt;=HY$8,HY$5,IF(HY32&lt;HZ32,0,HY$5*(HY32-HZ32)/(HY$8-HZ32))),IF(HY32&lt;=HY$8,HY$5,IF(HY32&gt;HZ32,0,HY$5*(HY32-HZ32)/(HY$8-HZ32))))))</f>
      </c>
      <c r="IB32" s="126">
        <f>IF(OR(HY32="",HZ32=""),0,HY$5)</f>
      </c>
      <c r="IC32" s="125">
        <f>IF(HY$6=0,RANK(IA32,IA$12:IA$42,0),RANK(IA32,IA$12:IA$42,1))</f>
      </c>
      <c r="ID32" s="126">
        <v>7.79</v>
      </c>
      <c r="IE32" s="126">
        <v>0.42</v>
      </c>
      <c r="IF32" s="126">
        <f>IF((COUNTA(ID$12:ID$42)+COUNTA(IE$12:IE$42)=0),0.6*ID$5,IF(OR(ID32="",IE32=""),0,IF(ID$6=0,IF(ID32&gt;=ID$8,ID$5,IF(ID32&lt;IE32,0,ID$5*(ID32-IE32)/(ID$8-IE32))),IF(ID32&lt;=ID$8,ID$5,IF(ID32&gt;IE32,0,ID$5*(ID32-IE32)/(ID$8-IE32))))))</f>
      </c>
      <c r="IG32" s="126">
        <f>IF(OR(ID32="",IE32=""),0,ID$5)</f>
      </c>
      <c r="IH32" s="125">
        <f>IF(ID$6=0,RANK(IF32,IF$12:IF$42,0),RANK(IF32,IF$12:IF$42,1))</f>
      </c>
      <c r="II32" s="126">
        <v>99.66</v>
      </c>
      <c r="IJ32" s="126">
        <v>61.21</v>
      </c>
      <c r="IK32" s="126">
        <f>IF((COUNTA(II$12:II$42)+COUNTA(IJ$12:IJ$42)=0),0.6*II$5,IF(OR(II32="",IJ32=""),0,IF(II$6=0,IF(II32&gt;=II$8,II$5,IF(II32&lt;IJ32,0,II$5*(II32-IJ32)/(II$8-IJ32))),IF(II32&lt;=II$8,II$5,IF(II32&gt;IJ32,0,II$5*(II32-IJ32)/(II$8-IJ32))))))</f>
      </c>
      <c r="IL32" s="126">
        <f>IF(OR(II32="",IJ32=""),0,II$5)</f>
      </c>
      <c r="IM32" s="125">
        <f>IF(II$6=0,RANK(IK32,IK$12:IK$42,0),RANK(IK32,IK$12:IK$42,1))</f>
      </c>
      <c r="IN32" s="126">
        <v>99.66</v>
      </c>
      <c r="IO32" s="126">
        <v>39.59</v>
      </c>
      <c r="IP32" s="126">
        <f>IF((COUNTA(IN$12:IN$42)+COUNTA(IO$12:IO$42)=0),0.6*IN$5,IF(OR(IN32="",IO32=""),0,IF(IN$6=0,IF(IN32&gt;=IN$8,IN$5,IF(IN32&lt;IO32,0,IN$5*(IN32-IO32)/(IN$8-IO32))),IF(IN32&lt;=IN$8,IN$5,IF(IN32&gt;IO32,0,IN$5*(IN32-IO32)/(IN$8-IO32))))))</f>
      </c>
      <c r="IQ32" s="126">
        <f>IF(OR(IN32="",IO32=""),0,IN$5)</f>
      </c>
      <c r="IR32" s="125">
        <f>IF(IN$6=0,RANK(IP32,IP$12:IP$42,0),RANK(IP32,IP$12:IP$42,1))</f>
      </c>
      <c r="IS32" s="126">
        <v>100</v>
      </c>
      <c r="IT32"/>
      <c r="IU32" s="126">
        <f>IF((COUNTA(IS$12:IS$42)+COUNTA(IT$12:IT$42)=0),0.6*IS$5,IF(OR(IS32="",IT32=""),0,IF(IS$6=0,IF(IS32&gt;=IS$8,IS$5,IF(IS32&lt;IT32,0,IS$5*(IS32-IT32)/(IS$8-IT32))),IF(IS32&lt;=IS$8,IS$5,IF(IS32&gt;IT32,0,IS$5*(IS32-IT32)/(IS$8-IT32))))))</f>
      </c>
      <c r="IV32" s="126">
        <f>IF(OR(IS32="",IT32=""),0,IS$5)</f>
      </c>
      <c r="IW32" s="125">
        <f>IF(IS$6=0,RANK(IU32,IU$12:IU$42,0),RANK(IU32,IU$12:IU$42,1))</f>
      </c>
      <c r="IX32" s="126">
        <v>100</v>
      </c>
      <c r="IY32"/>
      <c r="IZ32" s="126">
        <f>IF((COUNTA(IX$12:IX$42)+COUNTA(IY$12:IY$42)=0),0.6*IX$5,IF(OR(IX32="",IY32=""),0,IF(IX$6=0,IF(IX32&gt;=IX$8,IX$5,IF(IX32&lt;IY32,0,IX$5*(IX32-IY32)/(IX$8-IY32))),IF(IX32&lt;=IX$8,IX$5,IF(IX32&gt;IY32,0,IX$5*(IX32-IY32)/(IX$8-IY32))))))</f>
      </c>
      <c r="JA32" s="126">
        <f>IF(OR(IX32="",IY32=""),0,IX$5)</f>
      </c>
      <c r="JB32" s="125">
        <f>IF(IX$6=0,RANK(IZ32,IZ$12:IZ$42,0),RANK(IZ32,IZ$12:IZ$42,1))</f>
      </c>
      <c r="JC32" s="126">
        <v>2.59</v>
      </c>
      <c r="JD32" s="126">
        <v>5.57</v>
      </c>
      <c r="JE32" s="126">
        <f>IF((COUNTA(JC$12:JC$42)+COUNTA(JD$12:JD$42)=0),0.6*JC$5,IF(OR(JC32="",JD32=""),0,IF(JC$6=0,IF(JC32&gt;=JC$8,JC$5,IF(JC32&lt;JD32,0,JC$5*(JC32-JD32)/(JC$8-JD32))),IF(JC32&lt;=JC$8,JC$5,IF(JC32&gt;JD32,0,JC$5*(JC32-JD32)/(JC$8-JD32))))))</f>
      </c>
      <c r="JF32" s="126">
        <f>IF(OR(JC32="",JD32=""),0,JC$5)</f>
      </c>
      <c r="JG32" s="125">
        <f>IF(JC$6=0,RANK(JE32,JE$12:JE$42,0),RANK(JE32,JE$12:JE$42,1))</f>
      </c>
      <c r="JH32" s="126">
        <v>2.59</v>
      </c>
      <c r="JI32" s="126">
        <v>4.52</v>
      </c>
      <c r="JJ32" s="126">
        <f>IF((COUNTA(JH$12:JH$42)+COUNTA(JI$12:JI$42)=0),0.6*JH$5,IF(OR(JH32="",JI32=""),0,IF(JH$6=0,IF(JH32&gt;=JH$8,JH$5,IF(JH32&lt;JI32,0,JH$5*(JH32-JI32)/(JH$8-JI32))),IF(JH32&lt;=JH$8,JH$5,IF(JH32&gt;JI32,0,JH$5*(JH32-JI32)/(JH$8-JI32))))))</f>
      </c>
      <c r="JK32" s="126">
        <f>IF(OR(JH32="",JI32=""),0,JH$5)</f>
      </c>
      <c r="JL32" s="125">
        <f>IF(JH$6=0,RANK(JJ32,JJ$12:JJ$42,0),RANK(JJ32,JJ$12:JJ$42,1))</f>
      </c>
      <c r="JM32" s="126">
        <v>99.54</v>
      </c>
      <c r="JN32"/>
      <c r="JO32" s="126">
        <f>IF((COUNTA(JM$12:JM$42)+COUNTA(JN$12:JN$42)=0),0.6*JM$5,IF(OR(JM32="",JN32=""),0,IF(JM$6=0,IF(JM32&gt;=JM$8,JM$5,IF(JM32&lt;JN32,0,JM$5*(JM32-JN32)/(JM$8-JN32))),IF(JM32&lt;=JM$8,JM$5,IF(JM32&gt;JN32,0,JM$5*(JM32-JN32)/(JM$8-JN32))))))</f>
      </c>
      <c r="JP32" s="126">
        <f>IF(OR(JM32="",JN32=""),0,JM$5)</f>
      </c>
      <c r="JQ32" s="125">
        <f>IF(JM$6=0,RANK(JO32,JO$12:JO$42,0),RANK(JO32,JO$12:JO$42,1))</f>
      </c>
      <c r="JR32" s="126">
        <v>99.54</v>
      </c>
      <c r="JS32"/>
      <c r="JT32" s="126">
        <f>IF((COUNTA(JR$12:JR$42)+COUNTA(JS$12:JS$42)=0),0.6*JR$5,IF(OR(JR32="",JS32=""),0,IF(JR$6=0,IF(JR32&gt;=JR$8,JR$5,IF(JR32&lt;JS32,0,JR$5*(JR32-JS32)/(JR$8-JS32))),IF(JR32&lt;=JR$8,JR$5,IF(JR32&gt;JS32,0,JR$5*(JR32-JS32)/(JR$8-JS32))))))</f>
      </c>
      <c r="JU32" s="126">
        <f>IF(OR(JR32="",JS32=""),0,JR$5)</f>
      </c>
      <c r="JV32" s="125">
        <f>IF(JR$6=0,RANK(JT32,JT$12:JT$42,0),RANK(JT32,JT$12:JT$42,1))</f>
      </c>
      <c r="JW32" s="126">
        <v>100</v>
      </c>
      <c r="JX32" s="126">
        <v>98.27</v>
      </c>
      <c r="JY32" s="126">
        <f>IF((COUNTA(JW$12:JW$42)+COUNTA(JX$12:JX$42)=0),0.6*JW$5,IF(OR(JW32="",JX32=""),0,IF(JW$6=0,IF(JW32&gt;=JW$8,JW$5,IF(JW32&lt;JX32,0,JW$5*(JW32-JX32)/(JW$8-JX32))),IF(JW32&lt;=JW$8,JW$5,IF(JW32&gt;JX32,0,JW$5*(JW32-JX32)/(JW$8-JX32))))))</f>
      </c>
      <c r="JZ32" s="126">
        <f>IF(OR(JW32="",JX32=""),0,JW$5)</f>
      </c>
      <c r="KA32" s="125">
        <f>IF(JW$6=0,RANK(JY32,JY$12:JY$42,0),RANK(JY32,JY$12:JY$42,1))</f>
      </c>
      <c r="KB32" s="126">
        <v>100</v>
      </c>
      <c r="KC32" s="126">
        <v>96.39</v>
      </c>
      <c r="KD32" s="126">
        <f>IF((COUNTA(KB$12:KB$42)+COUNTA(KC$12:KC$42)=0),0.6*KB$5,IF(OR(KB32="",KC32=""),0,IF(KB$6=0,IF(KB32&gt;=KB$8,KB$5,IF(KB32&lt;KC32,0,KB$5*(KB32-KC32)/(KB$8-KC32))),IF(KB32&lt;=KB$8,KB$5,IF(KB32&gt;KC32,0,KB$5*(KB32-KC32)/(KB$8-KC32))))))</f>
      </c>
      <c r="KE32" s="126">
        <f>IF(OR(KB32="",KC32=""),0,KB$5)</f>
      </c>
      <c r="KF32" s="125">
        <f>IF(KB$6=0,RANK(KD32,KD$12:KD$42,0),RANK(KD32,KD$12:KD$42,1))</f>
      </c>
      <c r="KG32" s="126">
        <v>2.04</v>
      </c>
      <c r="KH32" s="126">
        <v>2.42</v>
      </c>
      <c r="KI32" s="126">
        <f>IF((COUNTA(KG$12:KG$42)+COUNTA(KH$12:KH$42)=0),0.6*KG$5,IF(OR(KG32="",KH32=""),0,IF(KG$6=0,IF(KG32&gt;=KG$8,KG$5,IF(KG32&lt;KH32,0,KG$5*(KG32-KH32)/(KG$8-KH32))),IF(KG32&lt;=KG$8,KG$5,IF(KG32&gt;KH32,0,KG$5*(KG32-KH32)/(KG$8-KH32))))))</f>
      </c>
      <c r="KJ32" s="126">
        <f>IF(OR(KG32="",KH32=""),0,KG$5)</f>
      </c>
      <c r="KK32" s="125">
        <f>IF(KG$6=0,RANK(KI32,KI$12:KI$42,0),RANK(KI32,KI$12:KI$42,1))</f>
      </c>
      <c r="KL32" s="126">
        <v>2.04</v>
      </c>
      <c r="KM32" s="126">
        <v>3.99</v>
      </c>
      <c r="KN32" s="126">
        <f>IF((COUNTA(KL$12:KL$42)+COUNTA(KM$12:KM$42)=0),0.6*KL$5,IF(OR(KL32="",KM32=""),0,IF(KL$6=0,IF(KL32&gt;=KL$8,KL$5,IF(KL32&lt;KM32,0,KL$5*(KL32-KM32)/(KL$8-KM32))),IF(KL32&lt;=KL$8,KL$5,IF(KL32&gt;KM32,0,KL$5*(KL32-KM32)/(KL$8-KM32))))))</f>
      </c>
      <c r="KO32" s="126">
        <f>IF(OR(KL32="",KM32=""),0,KL$5)</f>
      </c>
      <c r="KP32" s="125">
        <f>IF(KL$6=0,RANK(KN32,KN$12:KN$42,0),RANK(KN32,KN$12:KN$42,1))</f>
      </c>
      <c r="KQ32" s="126">
        <v>100</v>
      </c>
      <c r="KR32" s="126">
        <v>94.44</v>
      </c>
      <c r="KS32" s="126">
        <f>IF((COUNTA(KQ$12:KQ$42)+COUNTA(KR$12:KR$42)=0),0.6*KQ$5,IF(OR(KQ32="",KR32=""),0,IF(KQ$6=0,IF(KQ32&gt;=KQ$8,KQ$5,IF(KQ32&lt;KR32,0,KQ$5*(KQ32-KR32)/(KQ$8-KR32))),IF(KQ32&lt;=KQ$8,KQ$5,IF(KQ32&gt;KR32,0,KQ$5*(KQ32-KR32)/(KQ$8-KR32))))))</f>
      </c>
      <c r="KT32" s="126">
        <f>IF(OR(KQ32="",KR32=""),0,KQ$5)</f>
      </c>
      <c r="KU32" s="125">
        <f>IF(KQ$6=0,RANK(KS32,KS$12:KS$42,0),RANK(KS32,KS$12:KS$42,1))</f>
      </c>
      <c r="KV32" s="126">
        <v>100</v>
      </c>
      <c r="KW32" s="126">
        <v>95.24</v>
      </c>
      <c r="KX32" s="126">
        <f>IF((COUNTA(KV$12:KV$42)+COUNTA(KW$12:KW$42)=0),0.6*KV$5,IF(OR(KV32="",KW32=""),0,IF(KV$6=0,IF(KV32&gt;=KV$8,KV$5,IF(KV32&lt;KW32,0,KV$5*(KV32-KW32)/(KV$8-KW32))),IF(KV32&lt;=KV$8,KV$5,IF(KV32&gt;KW32,0,KV$5*(KV32-KW32)/(KV$8-KW32))))))</f>
      </c>
      <c r="KY32" s="126">
        <f>IF(OR(KV32="",KW32=""),0,KV$5)</f>
      </c>
      <c r="KZ32" s="125">
        <f>IF(KV$6=0,RANK(KX32,KX$12:KX$42,0),RANK(KX32,KX$12:KX$42,1))</f>
      </c>
      <c r="LA32" s="126">
        <v>0.39</v>
      </c>
      <c r="LB32" s="126">
        <v>0.46</v>
      </c>
      <c r="LC32" s="126">
        <f>IF((COUNTA(LA$12:LA$42)+COUNTA(LB$12:LB$42)=0),0.6*LA$5,IF(OR(LA32="",LB32=""),0,IF(LA$6=0,IF(LA32&gt;=LA$8,LA$5,IF(LA32&lt;LB32,0,LA$5*(LA32-LB32)/(LA$8-LB32))),IF(LA32&lt;=LA$8,LA$5,IF(LA32&gt;LB32,0,LA$5*(LA32-LB32)/(LA$8-LB32))))))</f>
      </c>
      <c r="LD32" s="126">
        <f>IF(OR(LA32="",LB32=""),0,LA$5)</f>
      </c>
      <c r="LE32" s="125">
        <f>IF(LA$6=0,RANK(LC32,LC$12:LC$42,0),RANK(LC32,LC$12:LC$42,1))</f>
      </c>
      <c r="LF32" s="126">
        <v>0.39</v>
      </c>
      <c r="LG32" s="126">
        <v>0.67</v>
      </c>
      <c r="LH32" s="126">
        <f>IF((COUNTA(LF$12:LF$42)+COUNTA(LG$12:LG$42)=0),0.6*LF$5,IF(OR(LF32="",LG32=""),0,IF(LF$6=0,IF(LF32&gt;=LF$8,LF$5,IF(LF32&lt;LG32,0,LF$5*(LF32-LG32)/(LF$8-LG32))),IF(LF32&lt;=LF$8,LF$5,IF(LF32&gt;LG32,0,LF$5*(LF32-LG32)/(LF$8-LG32))))))</f>
      </c>
      <c r="LI32" s="126">
        <f>IF(OR(LF32="",LG32=""),0,LF$5)</f>
      </c>
      <c r="LJ32" s="125">
        <f>IF(LF$6=0,RANK(LH32,LH$12:LH$42,0),RANK(LH32,LH$12:LH$42,1))</f>
      </c>
      <c r="LK32" s="126">
        <v>0</v>
      </c>
      <c r="LL32" s="126">
        <v>1.24</v>
      </c>
      <c r="LM32" s="126">
        <f>IF((COUNTA(LK$12:LK$42)+COUNTA(LL$12:LL$42)=0),0.6*LK$5,IF(OR(LK32="",LL32=""),0,IF(LK$6=0,IF(LK32&gt;=LK$8,LK$5,IF(LK32&lt;LL32,0,LK$5*(LK32-LL32)/(LK$8-LL32))),IF(LK32&lt;=LK$8,LK$5,IF(LK32&gt;LL32,0,LK$5*(LK32-LL32)/(LK$8-LL32))))))</f>
      </c>
      <c r="LN32" s="126">
        <f>IF(OR(LK32="",LL32=""),0,LK$5)</f>
      </c>
      <c r="LO32" s="125">
        <f>IF(LK$6=0,RANK(LM32,LM$12:LM$42,0),RANK(LM32,LM$12:LM$42,1))</f>
      </c>
      <c r="LP32" s="126">
        <v>0</v>
      </c>
      <c r="LQ32" s="126">
        <v>4.04191616766467</v>
      </c>
      <c r="LR32" s="126">
        <f>IF((COUNTA(LP$12:LP$42)+COUNTA(LQ$12:LQ$42)=0),0.6*LP$5,IF(OR(LP32="",LQ32=""),0,IF(LP$6=0,IF(LP32&gt;=LP$8,LP$5,IF(LP32&lt;LQ32,0,LP$5*(LP32-LQ32)/(LP$8-LQ32))),IF(LP32&lt;=LP$8,LP$5,IF(LP32&gt;LQ32,0,LP$5*(LP32-LQ32)/(LP$8-LQ32))))))</f>
      </c>
      <c r="LS32" s="126">
        <f>IF(OR(LP32="",LQ32=""),0,LP$5)</f>
      </c>
      <c r="LT32" s="125">
        <f>IF(LP$6=0,RANK(LR32,LR$12:LR$42,0),RANK(LR32,LR$12:LR$42,1))</f>
      </c>
      <c r="LU32" s="126">
        <v>53.59615234375</v>
      </c>
      <c r="LV32"/>
      <c r="LW32" s="126">
        <f>IF((COUNTA(LU$12:LU$42)+COUNTA(LV$12:LV$42)=0),0.6*LU$5,IF(OR(LU32="",LV32=""),0,IF(LU$6=0,IF(LU32&gt;=LU$8,LU$5,IF(LU32&lt;LV32,0,LU$5*(LU32-LV32)/(LU$8-LV32))),IF(LU32&lt;=LU$8,LU$5,IF(LU32&gt;LV32,0,LU$5*(LU32-LV32)/(LU$8-LV32))))))</f>
      </c>
      <c r="LX32" s="126">
        <f>IF(OR(LU32="",LV32=""),0,LU$5)</f>
      </c>
      <c r="LY32" s="125">
        <f>IF(LU$6=0,RANK(LW32,LW$12:LW$42,0),RANK(LW32,LW$12:LW$42,1))</f>
      </c>
      <c r="LZ32" s="126">
        <v>53.59615234375</v>
      </c>
      <c r="MA32"/>
      <c r="MB32" s="126">
        <f>IF((COUNTA(LZ$12:LZ$42)+COUNTA(MA$12:MA$42)=0),0.6*LZ$5,IF(OR(LZ32="",MA32=""),0,IF(LZ$6=0,IF(LZ32&gt;=LZ$8,LZ$5,IF(LZ32&lt;MA32,0,LZ$5*(LZ32-MA32)/(LZ$8-MA32))),IF(LZ32&lt;=LZ$8,LZ$5,IF(LZ32&gt;MA32,0,LZ$5*(LZ32-MA32)/(LZ$8-MA32))))))</f>
      </c>
      <c r="MC32" s="126">
        <f>IF(OR(LZ32="",MA32=""),0,LZ$5)</f>
      </c>
      <c r="MD32" s="125">
        <f>IF(LZ$6=0,RANK(MB32,MB$12:MB$42,0),RANK(MB32,MB$12:MB$42,1))</f>
      </c>
      <c r="ME32" s="126">
        <v>5.92869140625</v>
      </c>
      <c r="MF32" s="126">
        <v>0.7147265625</v>
      </c>
      <c r="MG32" s="126">
        <f>IF((COUNTA(ME$12:ME$42)+COUNTA(MF$12:MF$42)=0),0.6*ME$5,IF(OR(ME32="",MF32=""),0,IF(ME$6=0,IF(ME32&gt;=ME$8,ME$5,IF(ME32&lt;MF32,0,ME$5*(ME32-MF32)/(ME$8-MF32))),IF(ME32&lt;=ME$8,ME$5,IF(ME32&gt;MF32,0,ME$5*(ME32-MF32)/(ME$8-MF32))))))</f>
      </c>
      <c r="MH32" s="126">
        <f>IF(OR(ME32="",MF32=""),0,ME$5)</f>
      </c>
      <c r="MI32" s="125">
        <f>IF(ME$6=0,RANK(MG32,MG$12:MG$42,0),RANK(MG32,MG$12:MG$42,1))</f>
      </c>
      <c r="MJ32" s="126">
        <v>5.92869140625</v>
      </c>
      <c r="MK32" s="126">
        <v>3.08</v>
      </c>
      <c r="ML32" s="126">
        <f>IF((COUNTA(MJ$12:MJ$42)+COUNTA(MK$12:MK$42)=0),0.6*MJ$5,IF(OR(MJ32="",MK32=""),0,IF(MJ$6=0,IF(MJ32&gt;=MJ$8,MJ$5,IF(MJ32&lt;MK32,0,MJ$5*(MJ32-MK32)/(MJ$8-MK32))),IF(MJ32&lt;=MJ$8,MJ$5,IF(MJ32&gt;MK32,0,MJ$5*(MJ32-MK32)/(MJ$8-MK32))))))</f>
      </c>
      <c r="MM32" s="126">
        <f>IF(OR(MJ32="",MK32=""),0,MJ$5)</f>
      </c>
      <c r="MN32" s="125">
        <f>IF(MJ$6=0,RANK(ML32,ML$12:ML$42,0),RANK(ML32,ML$12:ML$42,1))</f>
      </c>
      <c r="MO32"/>
      <c r="MP32"/>
      <c r="MQ32" s="126">
        <f>IF((COUNTA(MO$12:MO$42)+COUNTA(MP$12:MP$42)=0),0.6*MO$5,IF(OR(MO32="",MP32=""),0,IF(MO$6=0,IF(MO32&gt;=MO$8,MO$5,IF(MO32&lt;MP32,0,MO$5*(MO32-MP32)/(MO$8-MP32))),IF(MO32&lt;=MO$8,MO$5,IF(MO32&gt;MP32,0,MO$5*(MO32-MP32)/(MO$8-MP32))))))</f>
      </c>
      <c r="MR32" s="126">
        <f>IF(OR(MO32="",MP32=""),0,MO$5)</f>
      </c>
      <c r="MS32" s="125">
        <f>IF(MO$6=0,RANK(MQ32,MQ$12:MQ$42,0),RANK(MQ32,MQ$12:MQ$42,1))</f>
      </c>
      <c r="MT32"/>
      <c r="MU32"/>
      <c r="MV32" s="126">
        <f>IF((COUNTA(MT$12:MT$42)+COUNTA(MU$12:MU$42)=0),0.6*MT$5,IF(OR(MT32="",MU32=""),0,IF(MT$6=0,IF(MT32&gt;=MT$8,MT$5,IF(MT32&lt;MU32,0,MT$5*(MT32-MU32)/(MT$8-MU32))),IF(MT32&lt;=MT$8,MT$5,IF(MT32&gt;MU32,0,MT$5*(MT32-MU32)/(MT$8-MU32))))))</f>
      </c>
      <c r="MW32" s="126">
        <f>IF(OR(MT32="",MU32=""),0,MT$5)</f>
      </c>
      <c r="MX32" s="125">
        <f>IF(MT$6=0,RANK(MV32,MV$12:MV$42,0),RANK(MV32,MV$12:MV$42,1))</f>
      </c>
      <c r="MY32"/>
      <c r="MZ32"/>
      <c r="NA32" s="126">
        <f>IF((COUNTA(MY$12:MY$42)+COUNTA(MZ$12:MZ$42)=0),0.6*MY$5,IF(OR(MY32="",MZ32=""),0,IF(MY$6=0,IF(MY32&gt;=MY$8,MY$5,IF(MY32&lt;MZ32,0,MY$5*(MY32-MZ32)/(MY$8-MZ32))),IF(MY32&lt;=MY$8,MY$5,IF(MY32&gt;MZ32,0,MY$5*(MY32-MZ32)/(MY$8-MZ32))))))</f>
      </c>
      <c r="NB32" s="126">
        <f>IF(OR(MY32="",MZ32=""),0,MY$5)</f>
      </c>
      <c r="NC32" s="125">
        <f>IF(MY$6=0,RANK(NA32,NA$12:NA$42,0),RANK(NA32,NA$12:NA$42,1))</f>
      </c>
      <c r="ND32"/>
      <c r="NE32"/>
      <c r="NF32" s="126">
        <f>IF((COUNTA(ND$12:ND$42)+COUNTA(NE$12:NE$42)=0),0.6*ND$5,IF(OR(ND32="",NE32=""),0,IF(ND$6=0,IF(ND32&gt;=ND$8,ND$5,IF(ND32&lt;NE32,0,ND$5*(ND32-NE32)/(ND$8-NE32))),IF(ND32&lt;=ND$8,ND$5,IF(ND32&gt;NE32,0,ND$5*(ND32-NE32)/(ND$8-NE32))))))</f>
      </c>
      <c r="NG32" s="126">
        <f>IF(OR(ND32="",NE32=""),0,ND$5)</f>
      </c>
      <c r="NH32" s="125">
        <f>IF(ND$6=0,RANK(NF32,NF$12:NF$42,0),RANK(NF32,NF$12:NF$42,1))</f>
      </c>
      <c r="NI32"/>
      <c r="NJ32"/>
      <c r="NK32" s="126">
        <f>IF((COUNTA(NI$12:NI$42)+COUNTA(NJ$12:NJ$42)=0),0.6*NI$5,IF(OR(NI32="",NJ32=""),0,IF(NI$6=0,IF(NI32&gt;=NI$8,NI$5,IF(NI32&lt;NJ32,0,NI$5*(NI32-NJ32)/(NI$8-NJ32))),IF(NI32&lt;=NI$8,NI$5,IF(NI32&gt;NJ32,0,NI$5*(NI32-NJ32)/(NI$8-NJ32))))))</f>
      </c>
      <c r="NL32" s="126">
        <f>IF(OR(NI32="",NJ32=""),0,NI$5)</f>
      </c>
      <c r="NM32" s="125">
        <f>IF(NI$6=0,RANK(NK32,NK$12:NK$42,0),RANK(NK32,NK$12:NK$42,1))</f>
      </c>
      <c r="NN32"/>
      <c r="NO32"/>
      <c r="NP32" s="126">
        <f>IF((COUNTA(NN$12:NN$42)+COUNTA(NO$12:NO$42)=0),0.6*NN$5,IF(OR(NN32="",NO32=""),0,IF(NN$6=0,IF(NN32&gt;=NN$8,NN$5,IF(NN32&lt;NO32,0,NN$5*(NN32-NO32)/(NN$8-NO32))),IF(NN32&lt;=NN$8,NN$5,IF(NN32&gt;NO32,0,NN$5*(NN32-NO32)/(NN$8-NO32))))))</f>
      </c>
      <c r="NQ32" s="126">
        <f>IF(OR(NN32="",NO32=""),0,NN$5)</f>
      </c>
      <c r="NR32" s="125">
        <f>IF(NN$6=0,RANK(NP32,NP$12:NP$42,0),RANK(NP32,NP$12:NP$42,1))</f>
      </c>
      <c r="NS32"/>
      <c r="NT32"/>
      <c r="NU32" s="126">
        <f>IF((COUNTA(NS$12:NS$42)+COUNTA(NT$12:NT$42)=0),0.6*NS$5,IF(OR(NS32="",NT32=""),0,IF(NS$6=0,IF(NS32&gt;=NS$8,NS$5,IF(NS32&lt;NT32,0,NS$5*(NS32-NT32)/(NS$8-NT32))),IF(NS32&lt;=NS$8,NS$5,IF(NS32&gt;NT32,0,NS$5*(NS32-NT32)/(NS$8-NT32))))))</f>
      </c>
      <c r="NV32" s="126">
        <f>IF(OR(NS32="",NT32=""),0,NS$5)</f>
      </c>
      <c r="NW32" s="125">
        <f>IF(NS$6=0,RANK(NU32,NU$12:NU$42,0),RANK(NU32,NU$12:NU$42,1))</f>
      </c>
      <c r="NX32"/>
      <c r="NY32"/>
      <c r="NZ32" s="126">
        <f>IF((COUNTA(NX$12:NX$42)+COUNTA(NY$12:NY$42)=0),0.6*NX$5,IF(OR(NX32="",NY32=""),0,IF(NX$6=0,IF(NX32&gt;=NX$8,NX$5,IF(NX32&lt;NY32,0,NX$5*(NX32-NY32)/(NX$8-NY32))),IF(NX32&lt;=NX$8,NX$5,IF(NX32&gt;NY32,0,NX$5*(NX32-NY32)/(NX$8-NY32))))))</f>
      </c>
      <c r="OA32" s="126">
        <f>IF(OR(NX32="",NY32=""),0,NX$5)</f>
      </c>
      <c r="OB32" s="125">
        <f>IF(NX$6=0,RANK(NZ32,NZ$12:NZ$42,0),RANK(NZ32,NZ$12:NZ$42,1))</f>
      </c>
      <c r="OC32"/>
      <c r="OD32"/>
      <c r="OE32" s="126">
        <f>IF((COUNTA(OC$12:OC$42)+COUNTA(OD$12:OD$42)=0),0.6*OC$5,IF(OR(OC32="",OD32=""),0,IF(OC$6=0,IF(OC32&gt;=OC$8,OC$5,IF(OC32&lt;OD32,0,OC$5*(OC32-OD32)/(OC$8-OD32))),IF(OC32&lt;=OC$8,OC$5,IF(OC32&gt;OD32,0,OC$5*(OC32-OD32)/(OC$8-OD32))))))</f>
      </c>
      <c r="OF32" s="126">
        <f>IF(OR(OC32="",OD32=""),0,OC$5)</f>
      </c>
      <c r="OG32" s="125">
        <f>IF(OC$6=0,RANK(OE32,OE$12:OE$42,0),RANK(OE32,OE$12:OE$42,1))</f>
      </c>
      <c r="OH32"/>
      <c r="OI32"/>
      <c r="OJ32" s="126">
        <f>IF((COUNTA(OH$12:OH$42)+COUNTA(OI$12:OI$42)=0),0.6*OH$5,IF(OR(OH32="",OI32=""),0,IF(OH$6=0,IF(OH32&gt;=OH$8,OH$5,IF(OH32&lt;OI32,0,OH$5*(OH32-OI32)/(OH$8-OI32))),IF(OH32&lt;=OH$8,OH$5,IF(OH32&gt;OI32,0,OH$5*(OH32-OI32)/(OH$8-OI32))))))</f>
      </c>
      <c r="OK32" s="126">
        <f>IF(OR(OH32="",OI32=""),0,OH$5)</f>
      </c>
      <c r="OL32" s="125">
        <f>IF(OH$6=0,RANK(OJ32,OJ$12:OJ$42,0),RANK(OJ32,OJ$12:OJ$42,1))</f>
      </c>
      <c r="OM32"/>
      <c r="ON32"/>
      <c r="OO32" s="126">
        <f>IF((COUNTA(OM$12:OM$42)+COUNTA(ON$12:ON$42)=0),0.6*OM$5,IF(OR(OM32="",ON32=""),0,IF(OM$6=0,IF(OM32&gt;=OM$8,OM$5,IF(OM32&lt;ON32,0,OM$5*(OM32-ON32)/(OM$8-ON32))),IF(OM32&lt;=OM$8,OM$5,IF(OM32&gt;ON32,0,OM$5*(OM32-ON32)/(OM$8-ON32))))))</f>
      </c>
      <c r="OP32" s="126">
        <f>IF(OR(OM32="",ON32=""),0,OM$5)</f>
      </c>
      <c r="OQ32" s="125">
        <f>IF(OM$6=0,RANK(OO32,OO$12:OO$42,0),RANK(OO32,OO$12:OO$42,1))</f>
      </c>
      <c r="OR32"/>
      <c r="OS32"/>
      <c r="OT32" s="126">
        <f>IF((COUNTA(OR$12:OR$42)+COUNTA(OS$12:OS$42)=0),0.6*OR$5,IF(OR(OR32="",OS32=""),0,IF(OR$6=0,IF(OR32&gt;=OR$8,OR$5,IF(OR32&lt;OS32,0,OR$5*(OR32-OS32)/(OR$8-OS32))),IF(OR32&lt;=OR$8,OR$5,IF(OR32&gt;OS32,0,OR$5*(OR32-OS32)/(OR$8-OS32))))))</f>
      </c>
      <c r="OU32" s="126">
        <f>IF(OR(OR32="",OS32=""),0,OR$5)</f>
      </c>
      <c r="OV32" s="125">
        <f>IF(OR$6=0,RANK(OT32,OT$12:OT$42,0),RANK(OT32,OT$12:OT$42,1))</f>
      </c>
      <c r="OW32"/>
      <c r="OX32"/>
      <c r="OY32" s="126">
        <f>IF((COUNTA(OW$12:OW$42)+COUNTA(OX$12:OX$42)=0),0.6*OW$5,IF(OR(OW32="",OX32=""),0,IF(OW$6=0,IF(OW32&gt;=OW$8,OW$5,IF(OW32&lt;OX32,0,OW$5*(OW32-OX32)/(OW$8-OX32))),IF(OW32&lt;=OW$8,OW$5,IF(OW32&gt;OX32,0,OW$5*(OW32-OX32)/(OW$8-OX32))))))</f>
      </c>
      <c r="OZ32" s="126">
        <f>IF(OR(OW32="",OX32=""),0,OW$5)</f>
      </c>
      <c r="PA32" s="125">
        <f>IF(OW$6=0,RANK(OY32,OY$12:OY$42,0),RANK(OY32,OY$12:OY$42,1))</f>
      </c>
      <c r="PB32"/>
      <c r="PC32"/>
      <c r="PD32" s="126">
        <f>IF((COUNTA(PB$12:PB$42)+COUNTA(PC$12:PC$42)=0),0.6*PB$5,IF(OR(PB32="",PC32=""),0,IF(PB$6=0,IF(PB32&gt;=PB$8,PB$5,IF(PB32&lt;PC32,0,PB$5*(PB32-PC32)/(PB$8-PC32))),IF(PB32&lt;=PB$8,PB$5,IF(PB32&gt;PC32,0,PB$5*(PB32-PC32)/(PB$8-PC32))))))</f>
      </c>
      <c r="PE32" s="126">
        <f>IF(OR(PB32="",PC32=""),0,PB$5)</f>
      </c>
      <c r="PF32" s="125">
        <f>IF(PB$6=0,RANK(PD32,PD$12:PD$42,0),RANK(PD32,PD$12:PD$42,1))</f>
      </c>
      <c r="PG32"/>
      <c r="PH32"/>
      <c r="PI32" s="126">
        <f>IF((COUNTA(PG$12:PG$42)+COUNTA(PH$12:PH$42)=0),0.6*PG$5,IF(OR(PG32="",PH32=""),0,IF(PG$6=0,IF(PG32&gt;=PG$8,PG$5,IF(PG32&lt;PH32,0,PG$5*(PG32-PH32)/(PG$8-PH32))),IF(PG32&lt;=PG$8,PG$5,IF(PG32&gt;PH32,0,PG$5*(PG32-PH32)/(PG$8-PH32))))))</f>
      </c>
      <c r="PJ32" s="126">
        <f>IF(OR(PG32="",PH32=""),0,PG$5)</f>
      </c>
      <c r="PK32" s="125">
        <f>IF(PG$6=0,RANK(PI32,PI$12:PI$42,0),RANK(PI32,PI$12:PI$42,1))</f>
      </c>
      <c r="PL32"/>
      <c r="PM32"/>
      <c r="PN32" s="126">
        <f>IF((COUNTA(PL$12:PL$42)+COUNTA(PM$12:PM$42)=0),0.6*PL$5,IF(OR(PL32="",PM32=""),0,IF(PL$6=0,IF(PL32&gt;=PL$8,PL$5,IF(PL32&lt;PM32,0,PL$5*(PL32-PM32)/(PL$8-PM32))),IF(PL32&lt;=PL$8,PL$5,IF(PL32&gt;PM32,0,PL$5*(PL32-PM32)/(PL$8-PM32))))))</f>
      </c>
      <c r="PO32" s="126">
        <f>IF(OR(PL32="",PM32=""),0,PL$5)</f>
      </c>
      <c r="PP32" s="125">
        <f>IF(PL$6=0,RANK(PN32,PN$12:PN$42,0),RANK(PN32,PN$12:PN$42,1))</f>
      </c>
      <c r="PQ32"/>
      <c r="PR32"/>
      <c r="PS32" s="126">
        <f>IF((COUNTA(PQ$12:PQ$42)+COUNTA(PR$12:PR$42)=0),0.6*PQ$5,IF(OR(PQ32="",PR32=""),0,IF(PQ$6=0,IF(PQ32&gt;=PQ$8,PQ$5,IF(PQ32&lt;PR32,0,PQ$5*(PQ32-PR32)/(PQ$8-PR32))),IF(PQ32&lt;=PQ$8,PQ$5,IF(PQ32&gt;PR32,0,PQ$5*(PQ32-PR32)/(PQ$8-PR32))))))</f>
      </c>
      <c r="PT32" s="126">
        <f>IF(OR(PQ32="",PR32=""),0,PQ$5)</f>
      </c>
      <c r="PU32" s="125">
        <f>IF(PQ$6=0,RANK(PS32,PS$12:PS$42,0),RANK(PS32,PS$12:PS$42,1))</f>
      </c>
      <c r="PV32"/>
      <c r="PW32"/>
      <c r="PX32" s="126">
        <f>IF((COUNTA(PV$12:PV$42)+COUNTA(PW$12:PW$42)=0),0.6*PV$5,IF(OR(PV32="",PW32=""),0,IF(PV$6=0,IF(PV32&gt;=PV$8,PV$5,IF(PV32&lt;PW32,0,PV$5*(PV32-PW32)/(PV$8-PW32))),IF(PV32&lt;=PV$8,PV$5,IF(PV32&gt;PW32,0,PV$5*(PV32-PW32)/(PV$8-PW32))))))</f>
      </c>
      <c r="PY32" s="126">
        <f>IF(OR(PV32="",PW32=""),0,PV$5)</f>
      </c>
      <c r="PZ32" s="125">
        <f>IF(PV$6=0,RANK(PX32,PX$12:PX$42,0),RANK(PX32,PX$12:PX$42,1))</f>
      </c>
      <c r="QA32"/>
      <c r="QB32"/>
      <c r="QC32" s="126">
        <f>IF((COUNTA(QA$12:QA$42)+COUNTA(QB$12:QB$42)=0),0.6*QA$5,IF(OR(QA32="",QB32=""),0,IF(QA$6=0,IF(QA32&gt;=QA$8,QA$5,IF(QA32&lt;QB32,0,QA$5*(QA32-QB32)/(QA$8-QB32))),IF(QA32&lt;=QA$8,QA$5,IF(QA32&gt;QB32,0,QA$5*(QA32-QB32)/(QA$8-QB32))))))</f>
      </c>
      <c r="QD32" s="126">
        <f>IF(OR(QA32="",QB32=""),0,QA$5)</f>
      </c>
      <c r="QE32" s="125">
        <f>IF(QA$6=0,RANK(QC32,QC$12:QC$42,0),RANK(QC32,QC$12:QC$42,1))</f>
      </c>
      <c r="QF32"/>
      <c r="QG32"/>
      <c r="QH32" s="126">
        <f>IF((COUNTA(QF$12:QF$42)+COUNTA(QG$12:QG$42)=0),0.6*QF$5,IF(OR(QF32="",QG32=""),0,IF(QF$6=0,IF(QF32&gt;=QF$8,QF$5,IF(QF32&lt;QG32,0,QF$5*(QF32-QG32)/(QF$8-QG32))),IF(QF32&lt;=QF$8,QF$5,IF(QF32&gt;QG32,0,QF$5*(QF32-QG32)/(QF$8-QG32))))))</f>
      </c>
      <c r="QI32" s="126">
        <f>IF(OR(QF32="",QG32=""),0,QF$5)</f>
      </c>
      <c r="QJ32" s="125">
        <f>IF(QF$6=0,RANK(QH32,QH$12:QH$42,0),RANK(QH32,QH$12:QH$42,1))</f>
      </c>
      <c r="QK32"/>
      <c r="QL32"/>
      <c r="QM32" s="126">
        <f>IF((COUNTA(QK$12:QK$42)+COUNTA(QL$12:QL$42)=0),0.6*QK$5,IF(OR(QK32="",QL32=""),0,IF(QK$6=0,IF(QK32&gt;=QK$8,QK$5,IF(QK32&lt;QL32,0,QK$5*(QK32-QL32)/(QK$8-QL32))),IF(QK32&lt;=QK$8,QK$5,IF(QK32&gt;QL32,0,QK$5*(QK32-QL32)/(QK$8-QL32))))))</f>
      </c>
      <c r="QN32" s="126">
        <f>IF(OR(QK32="",QL32=""),0,QK$5)</f>
      </c>
      <c r="QO32" s="125">
        <f>IF(QK$6=0,RANK(QM32,QM$12:QM$42,0),RANK(QM32,QM$12:QM$42,1))</f>
      </c>
      <c r="QP32"/>
      <c r="QQ32"/>
      <c r="QR32" s="126">
        <f>IF((COUNTA(QP$12:QP$42)+COUNTA(QQ$12:QQ$42)=0),0.6*QP$5,IF(OR(QP32="",QQ32=""),0,IF(QP$6=0,IF(QP32&gt;=QP$8,QP$5,IF(QP32&lt;QQ32,0,QP$5*(QP32-QQ32)/(QP$8-QQ32))),IF(QP32&lt;=QP$8,QP$5,IF(QP32&gt;QQ32,0,QP$5*(QP32-QQ32)/(QP$8-QQ32))))))</f>
      </c>
      <c r="QS32" s="126">
        <f>IF(OR(QP32="",QQ32=""),0,QP$5)</f>
      </c>
      <c r="QT32" s="125">
        <f>IF(QP$6=0,RANK(QR32,QR$12:QR$42,0),RANK(QR32,QR$12:QR$42,1))</f>
      </c>
      <c r="QU32" s="126">
        <v>99.24</v>
      </c>
      <c r="QV32" s="126">
        <v>70.914453</v>
      </c>
      <c r="QW32" s="126">
        <f>IF((COUNTA(QU$12:QU$42)+COUNTA(QV$12:QV$42)=0),0.6*QU$5,IF(OR(QU32="",QV32=""),0,IF(QU$6=0,IF(QU32&gt;=QU$8,QU$5,IF(QU32&lt;QV32,0,QU$5*(QU32-QV32)/(QU$8-QV32))),IF(QU32&lt;=QU$8,QU$5,IF(QU32&gt;QV32,0,QU$5*(QU32-QV32)/(QU$8-QV32))))))</f>
      </c>
      <c r="QX32" s="126">
        <f>IF(OR(QU32="",QV32=""),0,QU$5)</f>
      </c>
      <c r="QY32" s="125">
        <f>IF(QU$6=0,RANK(QW32,QW$12:QW$42,0),RANK(QW32,QW$12:QW$42,1))</f>
      </c>
      <c r="QZ32" s="126">
        <v>99.24</v>
      </c>
      <c r="RA32" s="126">
        <v>75.66822</v>
      </c>
      <c r="RB32" s="126">
        <f>IF((COUNTA(QZ$12:QZ$42)+COUNTA(RA$12:RA$42)=0),0.6*QZ$5,IF(OR(QZ32="",RA32=""),0,IF(QZ$6=0,IF(QZ32&gt;=QZ$8,QZ$5,IF(QZ32&lt;RA32,0,QZ$5*(QZ32-RA32)/(QZ$8-RA32))),IF(QZ32&lt;=QZ$8,QZ$5,IF(QZ32&gt;RA32,0,QZ$5*(QZ32-RA32)/(QZ$8-RA32))))))</f>
      </c>
      <c r="RC32" s="126">
        <f>IF(OR(QZ32="",RA32=""),0,QZ$5)</f>
      </c>
      <c r="RD32" s="125">
        <f>IF(QZ$6=0,RANK(RB32,RB$12:RB$42,0),RANK(RB32,RB$12:RB$42,1))</f>
      </c>
      <c r="RE32" s="126">
        <v>100</v>
      </c>
      <c r="RF32" s="126">
        <v>100</v>
      </c>
      <c r="RG32" s="126">
        <f>IF((COUNTA(RE$12:RE$42)+COUNTA(RF$12:RF$42)=0),0.6*RE$5,IF(OR(RE32="",RF32=""),0,IF(RE$6=0,IF(RE32&gt;=RE$8,RE$5,IF(RE32&lt;RF32,0,RE$5*(RE32-RF32)/(RE$8-RF32))),IF(RE32&lt;=RE$8,RE$5,IF(RE32&gt;RF32,0,RE$5*(RE32-RF32)/(RE$8-RF32))))))</f>
      </c>
      <c r="RH32" s="126">
        <f>IF(OR(RE32="",RF32=""),0,RE$5)</f>
      </c>
      <c r="RI32" s="125">
        <f>IF(RE$6=0,RANK(RG32,RG$12:RG$42,0),RANK(RG32,RG$12:RG$42,1))</f>
      </c>
      <c r="RJ32" s="126">
        <v>100</v>
      </c>
      <c r="RK32" s="126">
        <v>100</v>
      </c>
      <c r="RL32" s="126">
        <f>IF((COUNTA(RJ$12:RJ$42)+COUNTA(RK$12:RK$42)=0),0.6*RJ$5,IF(OR(RJ32="",RK32=""),0,IF(RJ$6=0,IF(RJ32&gt;=RJ$8,RJ$5,IF(RJ32&lt;RK32,0,RJ$5*(RJ32-RK32)/(RJ$8-RK32))),IF(RJ32&lt;=RJ$8,RJ$5,IF(RJ32&gt;RK32,0,RJ$5*(RJ32-RK32)/(RJ$8-RK32))))))</f>
      </c>
      <c r="RM32" s="126">
        <f>IF(OR(RJ32="",RK32=""),0,RJ$5)</f>
      </c>
      <c r="RN32" s="125">
        <f>IF(RJ$6=0,RANK(RL32,RL$12:RL$42,0),RANK(RL32,RL$12:RL$42,1))</f>
      </c>
      <c r="RO32" s="126">
        <v>1.81</v>
      </c>
      <c r="RP32" s="126">
        <v>7.48</v>
      </c>
      <c r="RQ32" s="126">
        <f>IF((COUNTA(RO$12:RO$42)+COUNTA(RP$12:RP$42)=0),0.6*RO$5,IF(OR(RO32="",RP32=""),0,IF(RO$6=0,IF(RO32&gt;=RO$8,RO$5,IF(RO32&lt;RP32,0,RO$5*(RO32-RP32)/(RO$8-RP32))),IF(RO32&lt;=RO$8,RO$5,IF(RO32&gt;RP32,0,RO$5*(RO32-RP32)/(RO$8-RP32))))))</f>
      </c>
      <c r="RR32" s="126">
        <f>IF(OR(RO32="",RP32=""),0,RO$5)</f>
      </c>
      <c r="RS32" s="125">
        <f>IF(RO$6=0,RANK(RQ32,RQ$12:RQ$42,0),RANK(RQ32,RQ$12:RQ$42,1))</f>
      </c>
      <c r="RT32" s="126">
        <v>1.81</v>
      </c>
      <c r="RU32" s="126">
        <v>5.39</v>
      </c>
      <c r="RV32" s="126">
        <f>IF((COUNTA(RT$12:RT$42)+COUNTA(RU$12:RU$42)=0),0.6*RT$5,IF(OR(RT32="",RU32=""),0,IF(RT$6=0,IF(RT32&gt;=RT$8,RT$5,IF(RT32&lt;RU32,0,RT$5*(RT32-RU32)/(RT$8-RU32))),IF(RT32&lt;=RT$8,RT$5,IF(RT32&gt;RU32,0,RT$5*(RT32-RU32)/(RT$8-RU32))))))</f>
      </c>
      <c r="RW32" s="126">
        <f>IF(OR(RT32="",RU32=""),0,RT$5)</f>
      </c>
      <c r="RX32" s="125">
        <f>IF(RT$6=0,RANK(RV32,RV$12:RV$42,0),RANK(RV32,RV$12:RV$42,1))</f>
      </c>
      <c r="RY32" s="126">
        <v>99.48</v>
      </c>
      <c r="RZ32"/>
      <c r="SA32" s="126">
        <f>IF((COUNTA(RY$12:RY$42)+COUNTA(RZ$12:RZ$42)=0),0.6*RY$5,IF(OR(RY32="",RZ32=""),0,IF(RY$6=0,IF(RY32&gt;=RY$8,RY$5,IF(RY32&lt;RZ32,0,RY$5*(RY32-RZ32)/(RY$8-RZ32))),IF(RY32&lt;=RY$8,RY$5,IF(RY32&gt;RZ32,0,RY$5*(RY32-RZ32)/(RY$8-RZ32))))))</f>
      </c>
      <c r="SB32" s="126">
        <f>IF(OR(RY32="",RZ32=""),0,RY$5)</f>
      </c>
      <c r="SC32" s="125">
        <f>IF(RY$6=0,RANK(SA32,SA$12:SA$42,0),RANK(SA32,SA$12:SA$42,1))</f>
      </c>
      <c r="SD32" s="126">
        <v>99.48</v>
      </c>
      <c r="SE32"/>
      <c r="SF32" s="126">
        <f>IF((COUNTA(SD$12:SD$42)+COUNTA(SE$12:SE$42)=0),0.6*SD$5,IF(OR(SD32="",SE32=""),0,IF(SD$6=0,IF(SD32&gt;=SD$8,SD$5,IF(SD32&lt;SE32,0,SD$5*(SD32-SE32)/(SD$8-SE32))),IF(SD32&lt;=SD$8,SD$5,IF(SD32&gt;SE32,0,SD$5*(SD32-SE32)/(SD$8-SE32))))))</f>
      </c>
      <c r="SG32" s="126">
        <f>IF(OR(SD32="",SE32=""),0,SD$5)</f>
      </c>
      <c r="SH32" s="125">
        <f>IF(SD$6=0,RANK(SF32,SF$12:SF$42,0),RANK(SF32,SF$12:SF$42,1))</f>
      </c>
      <c r="SI32" s="126">
        <v>100</v>
      </c>
      <c r="SJ32" s="126">
        <v>100</v>
      </c>
      <c r="SK32" s="126">
        <f>IF((COUNTA(SI$12:SI$42)+COUNTA(SJ$12:SJ$42)=0),0.6*SI$5,IF(OR(SI32="",SJ32=""),0,IF(SI$6=0,IF(SI32&gt;=SI$8,SI$5,IF(SI32&lt;SJ32,0,SI$5*(SI32-SJ32)/(SI$8-SJ32))),IF(SI32&lt;=SI$8,SI$5,IF(SI32&gt;SJ32,0,SI$5*(SI32-SJ32)/(SI$8-SJ32))))))</f>
      </c>
      <c r="SL32" s="126">
        <f>IF(OR(SI32="",SJ32=""),0,SI$5)</f>
      </c>
      <c r="SM32" s="125">
        <f>IF(SI$6=0,RANK(SK32,SK$12:SK$42,0),RANK(SK32,SK$12:SK$42,1))</f>
      </c>
      <c r="SN32" s="126">
        <v>100</v>
      </c>
      <c r="SO32" s="126">
        <v>90.48</v>
      </c>
      <c r="SP32" s="126">
        <f>IF((COUNTA(SN$12:SN$42)+COUNTA(SO$12:SO$42)=0),0.6*SN$5,IF(OR(SN32="",SO32=""),0,IF(SN$6=0,IF(SN32&gt;=SN$8,SN$5,IF(SN32&lt;SO32,0,SN$5*(SN32-SO32)/(SN$8-SO32))),IF(SN32&lt;=SN$8,SN$5,IF(SN32&gt;SO32,0,SN$5*(SN32-SO32)/(SN$8-SO32))))))</f>
      </c>
      <c r="SQ32" s="126">
        <f>IF(OR(SN32="",SO32=""),0,SN$5)</f>
      </c>
      <c r="SR32" s="125">
        <f>IF(SN$6=0,RANK(SP32,SP$12:SP$42,0),RANK(SP32,SP$12:SP$42,1))</f>
      </c>
      <c r="SS32" s="126">
        <v>0.27</v>
      </c>
      <c r="ST32" s="126">
        <v>0.3</v>
      </c>
      <c r="SU32" s="126">
        <f>IF((COUNTA(SS$12:SS$42)+COUNTA(ST$12:ST$42)=0),0.6*SS$5,IF(OR(SS32="",ST32=""),0,IF(SS$6=0,IF(SS32&gt;=SS$8,SS$5,IF(SS32&lt;ST32,0,SS$5*(SS32-ST32)/(SS$8-ST32))),IF(SS32&lt;=SS$8,SS$5,IF(SS32&gt;ST32,0,SS$5*(SS32-ST32)/(SS$8-ST32))))))</f>
      </c>
      <c r="SV32" s="126">
        <f>IF(OR(SS32="",ST32=""),0,SS$5)</f>
      </c>
      <c r="SW32" s="125">
        <f>IF(SS$6=0,RANK(SU32,SU$12:SU$42,0),RANK(SU32,SU$12:SU$42,1))</f>
      </c>
      <c r="SX32" s="126">
        <v>0.27</v>
      </c>
      <c r="SY32" s="126">
        <v>0.61</v>
      </c>
      <c r="SZ32" s="126">
        <f>IF((COUNTA(SX$12:SX$42)+COUNTA(SY$12:SY$42)=0),0.6*SX$5,IF(OR(SX32="",SY32=""),0,IF(SX$6=0,IF(SX32&gt;=SX$8,SX$5,IF(SX32&lt;SY32,0,SX$5*(SX32-SY32)/(SX$8-SY32))),IF(SX32&lt;=SX$8,SX$5,IF(SX32&gt;SY32,0,SX$5*(SX32-SY32)/(SX$8-SY32))))))</f>
      </c>
      <c r="TA32" s="126">
        <f>IF(OR(SX32="",SY32=""),0,SX$5)</f>
      </c>
      <c r="TB32" s="125">
        <f>IF(SX$6=0,RANK(SZ32,SZ$12:SZ$42,0),RANK(SZ32,SZ$12:SZ$42,1))</f>
      </c>
      <c r="TC32" s="126">
        <v>100</v>
      </c>
      <c r="TD32" s="126">
        <v>100</v>
      </c>
      <c r="TE32" s="126">
        <f>IF((COUNTA(TC$12:TC$42)+COUNTA(TD$12:TD$42)=0),0.6*TC$5,IF(OR(TC32="",TD32=""),0,IF(TC$6=0,IF(TC32&gt;=TC$8,TC$5,IF(TC32&lt;TD32,0,TC$5*(TC32-TD32)/(TC$8-TD32))),IF(TC32&lt;=TC$8,TC$5,IF(TC32&gt;TD32,0,TC$5*(TC32-TD32)/(TC$8-TD32))))))</f>
      </c>
      <c r="TF32" s="126">
        <f>IF(OR(TC32="",TD32=""),0,TC$5)</f>
      </c>
      <c r="TG32" s="125">
        <f>IF(TC$6=0,RANK(TE32,TE$12:TE$42,0),RANK(TE32,TE$12:TE$42,1))</f>
      </c>
      <c r="TH32" s="126">
        <v>100</v>
      </c>
      <c r="TI32" s="126">
        <v>100</v>
      </c>
      <c r="TJ32" s="126">
        <f>IF((COUNTA(TH$12:TH$42)+COUNTA(TI$12:TI$42)=0),0.6*TH$5,IF(OR(TH32="",TI32=""),0,IF(TH$6=0,IF(TH32&gt;=TH$8,TH$5,IF(TH32&lt;TI32,0,TH$5*(TH32-TI32)/(TH$8-TI32))),IF(TH32&lt;=TH$8,TH$5,IF(TH32&gt;TI32,0,TH$5*(TH32-TI32)/(TH$8-TI32))))))</f>
      </c>
      <c r="TK32" s="126">
        <f>IF(OR(TH32="",TI32=""),0,TH$5)</f>
      </c>
      <c r="TL32" s="125">
        <f>IF(TH$6=0,RANK(TJ32,TJ$12:TJ$42,0),RANK(TJ32,TJ$12:TJ$42,1))</f>
      </c>
      <c r="TM32" s="126">
        <v>0.32</v>
      </c>
      <c r="TN32" s="126">
        <v>0.57</v>
      </c>
      <c r="TO32" s="126">
        <f>IF((COUNTA(TM$12:TM$42)+COUNTA(TN$12:TN$42)=0),0.6*TM$5,IF(OR(TM32="",TN32=""),0,IF(TM$6=0,IF(TM32&gt;=TM$8,TM$5,IF(TM32&lt;TN32,0,TM$5*(TM32-TN32)/(TM$8-TN32))),IF(TM32&lt;=TM$8,TM$5,IF(TM32&gt;TN32,0,TM$5*(TM32-TN32)/(TM$8-TN32))))))</f>
      </c>
      <c r="TP32" s="126">
        <f>IF(OR(TM32="",TN32=""),0,TM$5)</f>
      </c>
      <c r="TQ32" s="125">
        <f>IF(TM$6=0,RANK(TO32,TO$12:TO$42,0),RANK(TO32,TO$12:TO$42,1))</f>
      </c>
      <c r="TR32" s="126">
        <v>0.32</v>
      </c>
      <c r="TS32" s="126">
        <v>0.4</v>
      </c>
      <c r="TT32" s="126">
        <f>IF((COUNTA(TR$12:TR$42)+COUNTA(TS$12:TS$42)=0),0.6*TR$5,IF(OR(TR32="",TS32=""),0,IF(TR$6=0,IF(TR32&gt;=TR$8,TR$5,IF(TR32&lt;TS32,0,TR$5*(TR32-TS32)/(TR$8-TS32))),IF(TR32&lt;=TR$8,TR$5,IF(TR32&gt;TS32,0,TR$5*(TR32-TS32)/(TR$8-TS32))))))</f>
      </c>
      <c r="TU32" s="126">
        <f>IF(OR(TR32="",TS32=""),0,TR$5)</f>
      </c>
      <c r="TV32" s="125">
        <f>IF(TR$6=0,RANK(TT32,TT$12:TT$42,0),RANK(TT32,TT$12:TT$42,1))</f>
      </c>
      <c r="TW32" s="126">
        <v>0</v>
      </c>
      <c r="TX32" s="126">
        <v>0</v>
      </c>
      <c r="TY32" s="126">
        <f>IF((COUNTA(TW$12:TW$42)+COUNTA(TX$12:TX$42)=0),0.6*TW$5,IF(OR(TW32="",TX32=""),0,IF(TW$6=0,IF(TW32&gt;=TW$8,TW$5,IF(TW32&lt;TX32,0,TW$5*(TW32-TX32)/(TW$8-TX32))),IF(TW32&lt;=TW$8,TW$5,IF(TW32&gt;TX32,0,TW$5*(TW32-TX32)/(TW$8-TX32))))))</f>
      </c>
      <c r="TZ32" s="126">
        <f>IF(OR(TW32="",TX32=""),0,TW$5)</f>
      </c>
      <c r="UA32" s="125">
        <f>IF(TW$6=0,RANK(TY32,TY$12:TY$42,0),RANK(TY32,TY$12:TY$42,1))</f>
      </c>
      <c r="UB32" s="126">
        <v>0</v>
      </c>
      <c r="UC32" s="126">
        <v>0</v>
      </c>
      <c r="UD32" s="126">
        <f>IF((COUNTA(UB$12:UB$42)+COUNTA(UC$12:UC$42)=0),0.6*UB$5,IF(OR(UB32="",UC32=""),0,IF(UB$6=0,IF(UB32&gt;=UB$8,UB$5,IF(UB32&lt;UC32,0,UB$5*(UB32-UC32)/(UB$8-UC32))),IF(UB32&lt;=UB$8,UB$5,IF(UB32&gt;UC32,0,UB$5*(UB32-UC32)/(UB$8-UC32))))))</f>
      </c>
      <c r="UE32" s="126">
        <f>IF(OR(UB32="",UC32=""),0,UB$5)</f>
      </c>
      <c r="UF32" s="125">
        <f>IF(UB$6=0,RANK(UD32,UD$12:UD$42,0),RANK(UD32,UD$12:UD$42,1))</f>
      </c>
      <c r="UG32" s="126">
        <v>41.62157227</v>
      </c>
      <c r="UH32"/>
      <c r="UI32" s="126">
        <f>IF((COUNTA(UG$12:UG$42)+COUNTA(UH$12:UH$42)=0),0.6*UG$5,IF(OR(UG32="",UH32=""),0,IF(UG$6=0,IF(UG32&gt;=UG$8,UG$5,IF(UG32&lt;UH32,0,UG$5*(UG32-UH32)/(UG$8-UH32))),IF(UG32&lt;=UG$8,UG$5,IF(UG32&gt;UH32,0,UG$5*(UG32-UH32)/(UG$8-UH32))))))</f>
      </c>
      <c r="UJ32" s="126">
        <f>IF(OR(UG32="",UH32=""),0,UG$5)</f>
      </c>
      <c r="UK32" s="125">
        <f>IF(UG$6=0,RANK(UI32,UI$12:UI$42,0),RANK(UI32,UI$12:UI$42,1))</f>
      </c>
      <c r="UL32" s="126">
        <v>41.62157227</v>
      </c>
      <c r="UM32"/>
      <c r="UN32" s="126">
        <f>IF((COUNTA(UL$12:UL$42)+COUNTA(UM$12:UM$42)=0),0.6*UL$5,IF(OR(UL32="",UM32=""),0,IF(UL$6=0,IF(UL32&gt;=UL$8,UL$5,IF(UL32&lt;UM32,0,UL$5*(UL32-UM32)/(UL$8-UM32))),IF(UL32&lt;=UL$8,UL$5,IF(UL32&gt;UM32,0,UL$5*(UL32-UM32)/(UL$8-UM32))))))</f>
      </c>
      <c r="UO32" s="126">
        <f>IF(OR(UL32="",UM32=""),0,UL$5)</f>
      </c>
      <c r="UP32" s="125">
        <f>IF(UL$6=0,RANK(UN32,UN$12:UN$42,0),RANK(UN32,UN$12:UN$42,1))</f>
      </c>
      <c r="UQ32" s="126">
        <v>7.274902344</v>
      </c>
      <c r="UR32" s="126">
        <v>2.07251953125</v>
      </c>
      <c r="US32" s="126">
        <f>IF((COUNTA(UQ$12:UQ$42)+COUNTA(UR$12:UR$42)=0),0.6*UQ$5,IF(OR(UQ32="",UR32=""),0,IF(UQ$6=0,IF(UQ32&gt;=UQ$8,UQ$5,IF(UQ32&lt;UR32,0,UQ$5*(UQ32-UR32)/(UQ$8-UR32))),IF(UQ32&lt;=UQ$8,UQ$5,IF(UQ32&gt;UR32,0,UQ$5*(UQ32-UR32)/(UQ$8-UR32))))))</f>
      </c>
      <c r="UT32" s="126">
        <f>IF(OR(UQ32="",UR32=""),0,UQ$5)</f>
      </c>
      <c r="UU32" s="125">
        <f>IF(UQ$6=0,RANK(US32,US$12:US$42,0),RANK(US32,US$12:US$42,1))</f>
      </c>
      <c r="UV32" s="126">
        <v>7.274902344</v>
      </c>
      <c r="UW32" s="126">
        <v>1.014697265625</v>
      </c>
      <c r="UX32" s="126">
        <f>IF((COUNTA(UV$12:UV$42)+COUNTA(UW$12:UW$42)=0),0.6*UV$5,IF(OR(UV32="",UW32=""),0,IF(UV$6=0,IF(UV32&gt;=UV$8,UV$5,IF(UV32&lt;UW32,0,UV$5*(UV32-UW32)/(UV$8-UW32))),IF(UV32&lt;=UV$8,UV$5,IF(UV32&gt;UW32,0,UV$5*(UV32-UW32)/(UV$8-UW32))))))</f>
      </c>
      <c r="UY32" s="126">
        <f>IF(OR(UV32="",UW32=""),0,UV$5)</f>
      </c>
      <c r="UZ32" s="125">
        <f>IF(UV$6=0,RANK(UX32,UX$12:UX$42,0),RANK(UX32,UX$12:UX$42,1))</f>
      </c>
      <c r="VA32" s="126">
        <v>100</v>
      </c>
      <c r="VB32" s="126">
        <v>73.003356</v>
      </c>
      <c r="VC32" s="126">
        <f>IF((COUNTA(VA$12:VA$42)+COUNTA(VB$12:VB$42)=0),0.6*VA$5,IF(OR(VA32="",VB32=""),0,IF(VA$6=0,IF(VA32&gt;=VA$8,VA$5,IF(VA32&lt;VB32,0,VA$5*(VA32-VB32)/(VA$8-VB32))),IF(VA32&lt;=VA$8,VA$5,IF(VA32&gt;VB32,0,VA$5*(VA32-VB32)/(VA$8-VB32))))))</f>
      </c>
      <c r="VD32" s="126">
        <f>IF(OR(VA32="",VB32=""),0,VA$5)</f>
      </c>
      <c r="VE32" s="125">
        <f>IF(VA$6=0,RANK(VC32,VC$12:VC$42,0),RANK(VC32,VC$12:VC$42,1))</f>
      </c>
      <c r="VF32" s="126">
        <v>100</v>
      </c>
      <c r="VG32" s="126">
        <v>74.917418</v>
      </c>
      <c r="VH32" s="126">
        <f>IF((COUNTA(VF$12:VF$42)+COUNTA(VG$12:VG$42)=0),0.6*VF$5,IF(OR(VF32="",VG32=""),0,IF(VF$6=0,IF(VF32&gt;=VF$8,VF$5,IF(VF32&lt;VG32,0,VF$5*(VF32-VG32)/(VF$8-VG32))),IF(VF32&lt;=VF$8,VF$5,IF(VF32&gt;VG32,0,VF$5*(VF32-VG32)/(VF$8-VG32))))))</f>
      </c>
      <c r="VI32" s="126">
        <f>IF(OR(VF32="",VG32=""),0,VF$5)</f>
      </c>
      <c r="VJ32" s="125">
        <f>IF(VF$6=0,RANK(VH32,VH$12:VH$42,0),RANK(VH32,VH$12:VH$42,1))</f>
      </c>
      <c r="VK32" s="126">
        <v>100</v>
      </c>
      <c r="VL32" s="126">
        <v>83.56</v>
      </c>
      <c r="VM32" s="126">
        <f>IF((COUNTA(VK$12:VK$42)+COUNTA(VL$12:VL$42)=0),0.6*VK$5,IF(OR(VK32="",VL32=""),0,IF(VK$6=0,IF(VK32&gt;=VK$8,VK$5,IF(VK32&lt;VL32,0,VK$5*(VK32-VL32)/(VK$8-VL32))),IF(VK32&lt;=VK$8,VK$5,IF(VK32&gt;VL32,0,VK$5*(VK32-VL32)/(VK$8-VL32))))))</f>
      </c>
      <c r="VN32" s="126">
        <f>IF(OR(VK32="",VL32=""),0,VK$5)</f>
      </c>
      <c r="VO32" s="125">
        <f>IF(VK$6=0,RANK(VM32,VM$12:VM$42,0),RANK(VM32,VM$12:VM$42,1))</f>
      </c>
      <c r="VP32" s="126">
        <v>100</v>
      </c>
      <c r="VQ32" s="126">
        <v>100</v>
      </c>
      <c r="VR32" s="126">
        <f>IF((COUNTA(VP$12:VP$42)+COUNTA(VQ$12:VQ$42)=0),0.6*VP$5,IF(OR(VP32="",VQ32=""),0,IF(VP$6=0,IF(VP32&gt;=VP$8,VP$5,IF(VP32&lt;VQ32,0,VP$5*(VP32-VQ32)/(VP$8-VQ32))),IF(VP32&lt;=VP$8,VP$5,IF(VP32&gt;VQ32,0,VP$5*(VP32-VQ32)/(VP$8-VQ32))))))</f>
      </c>
      <c r="VS32" s="126">
        <f>IF(OR(VP32="",VQ32=""),0,VP$5)</f>
      </c>
      <c r="VT32" s="125">
        <f>IF(VP$6=0,RANK(VR32,VR$12:VR$42,0),RANK(VR32,VR$12:VR$42,1))</f>
      </c>
      <c r="VU32" s="126">
        <v>2.48</v>
      </c>
      <c r="VV32" s="126">
        <v>4.65</v>
      </c>
      <c r="VW32" s="126">
        <f>IF((COUNTA(VU$12:VU$42)+COUNTA(VV$12:VV$42)=0),0.6*VU$5,IF(OR(VU32="",VV32=""),0,IF(VU$6=0,IF(VU32&gt;=VU$8,VU$5,IF(VU32&lt;VV32,0,VU$5*(VU32-VV32)/(VU$8-VV32))),IF(VU32&lt;=VU$8,VU$5,IF(VU32&gt;VV32,0,VU$5*(VU32-VV32)/(VU$8-VV32))))))</f>
      </c>
      <c r="VX32" s="126">
        <f>IF(OR(VU32="",VV32=""),0,VU$5)</f>
      </c>
      <c r="VY32" s="125">
        <f>IF(VU$6=0,RANK(VW32,VW$12:VW$42,0),RANK(VW32,VW$12:VW$42,1))</f>
      </c>
      <c r="VZ32" s="126">
        <v>2.48</v>
      </c>
      <c r="WA32" s="126">
        <v>4.85</v>
      </c>
      <c r="WB32" s="126">
        <f>IF((COUNTA(VZ$12:VZ$42)+COUNTA(WA$12:WA$42)=0),0.6*VZ$5,IF(OR(VZ32="",WA32=""),0,IF(VZ$6=0,IF(VZ32&gt;=VZ$8,VZ$5,IF(VZ32&lt;WA32,0,VZ$5*(VZ32-WA32)/(VZ$8-WA32))),IF(VZ32&lt;=VZ$8,VZ$5,IF(VZ32&gt;WA32,0,VZ$5*(VZ32-WA32)/(VZ$8-WA32))))))</f>
      </c>
      <c r="WC32" s="126">
        <f>IF(OR(VZ32="",WA32=""),0,VZ$5)</f>
      </c>
      <c r="WD32" s="125">
        <f>IF(VZ$6=0,RANK(WB32,WB$12:WB$42,0),RANK(WB32,WB$12:WB$42,1))</f>
      </c>
      <c r="WE32" s="126">
        <v>99.81</v>
      </c>
      <c r="WF32"/>
      <c r="WG32" s="126">
        <f>IF((COUNTA(WE$12:WE$42)+COUNTA(WF$12:WF$42)=0),0.6*WE$5,IF(OR(WE32="",WF32=""),0,IF(WE$6=0,IF(WE32&gt;=WE$8,WE$5,IF(WE32&lt;WF32,0,WE$5*(WE32-WF32)/(WE$8-WF32))),IF(WE32&lt;=WE$8,WE$5,IF(WE32&gt;WF32,0,WE$5*(WE32-WF32)/(WE$8-WF32))))))</f>
      </c>
      <c r="WH32" s="126">
        <f>IF(OR(WE32="",WF32=""),0,WE$5)</f>
      </c>
      <c r="WI32" s="125">
        <f>IF(WE$6=0,RANK(WG32,WG$12:WG$42,0),RANK(WG32,WG$12:WG$42,1))</f>
      </c>
      <c r="WJ32" s="126">
        <v>99.81</v>
      </c>
      <c r="WK32"/>
      <c r="WL32" s="126">
        <f>IF((COUNTA(WJ$12:WJ$42)+COUNTA(WK$12:WK$42)=0),0.6*WJ$5,IF(OR(WJ32="",WK32=""),0,IF(WJ$6=0,IF(WJ32&gt;=WJ$8,WJ$5,IF(WJ32&lt;WK32,0,WJ$5*(WJ32-WK32)/(WJ$8-WK32))),IF(WJ32&lt;=WJ$8,WJ$5,IF(WJ32&gt;WK32,0,WJ$5*(WJ32-WK32)/(WJ$8-WK32))))))</f>
      </c>
      <c r="WM32" s="126">
        <f>IF(OR(WJ32="",WK32=""),0,WJ$5)</f>
      </c>
      <c r="WN32" s="125">
        <f>IF(WJ$6=0,RANK(WL32,WL$12:WL$42,0),RANK(WL32,WL$12:WL$42,1))</f>
      </c>
      <c r="WO32" s="126">
        <v>100</v>
      </c>
      <c r="WP32" s="126">
        <v>97.36</v>
      </c>
      <c r="WQ32" s="126">
        <f>IF((COUNTA(WO$12:WO$42)+COUNTA(WP$12:WP$42)=0),0.6*WO$5,IF(OR(WO32="",WP32=""),0,IF(WO$6=0,IF(WO32&gt;=WO$8,WO$5,IF(WO32&lt;WP32,0,WO$5*(WO32-WP32)/(WO$8-WP32))),IF(WO32&lt;=WO$8,WO$5,IF(WO32&gt;WP32,0,WO$5*(WO32-WP32)/(WO$8-WP32))))))</f>
      </c>
      <c r="WR32" s="126">
        <f>IF(OR(WO32="",WP32=""),0,WO$5)</f>
      </c>
      <c r="WS32" s="125">
        <f>IF(WO$6=0,RANK(WQ32,WQ$12:WQ$42,0),RANK(WQ32,WQ$12:WQ$42,1))</f>
      </c>
      <c r="WT32" s="126">
        <v>100</v>
      </c>
      <c r="WU32" s="126">
        <v>99.15</v>
      </c>
      <c r="WV32" s="126">
        <f>IF((COUNTA(WT$12:WT$42)+COUNTA(WU$12:WU$42)=0),0.6*WT$5,IF(OR(WT32="",WU32=""),0,IF(WT$6=0,IF(WT32&gt;=WT$8,WT$5,IF(WT32&lt;WU32,0,WT$5*(WT32-WU32)/(WT$8-WU32))),IF(WT32&lt;=WT$8,WT$5,IF(WT32&gt;WU32,0,WT$5*(WT32-WU32)/(WT$8-WU32))))))</f>
      </c>
      <c r="WW32" s="126">
        <f>IF(OR(WT32="",WU32=""),0,WT$5)</f>
      </c>
      <c r="WX32" s="125">
        <f>IF(WT$6=0,RANK(WV32,WV$12:WV$42,0),RANK(WV32,WV$12:WV$42,1))</f>
      </c>
      <c r="WY32" s="126">
        <v>0.71</v>
      </c>
      <c r="WZ32" s="126">
        <v>0.72</v>
      </c>
      <c r="XA32" s="126">
        <f>IF((COUNTA(WY$12:WY$42)+COUNTA(WZ$12:WZ$42)=0),0.6*WY$5,IF(OR(WY32="",WZ32=""),0,IF(WY$6=0,IF(WY32&gt;=WY$8,WY$5,IF(WY32&lt;WZ32,0,WY$5*(WY32-WZ32)/(WY$8-WZ32))),IF(WY32&lt;=WY$8,WY$5,IF(WY32&gt;WZ32,0,WY$5*(WY32-WZ32)/(WY$8-WZ32))))))</f>
      </c>
      <c r="XB32" s="126">
        <f>IF(OR(WY32="",WZ32=""),0,WY$5)</f>
      </c>
      <c r="XC32" s="125">
        <f>IF(WY$6=0,RANK(XA32,XA$12:XA$42,0),RANK(XA32,XA$12:XA$42,1))</f>
      </c>
      <c r="XD32" s="126">
        <v>0.71</v>
      </c>
      <c r="XE32" s="126">
        <v>1.11</v>
      </c>
      <c r="XF32" s="126">
        <f>IF((COUNTA(XD$12:XD$42)+COUNTA(XE$12:XE$42)=0),0.6*XD$5,IF(OR(XD32="",XE32=""),0,IF(XD$6=0,IF(XD32&gt;=XD$8,XD$5,IF(XD32&lt;XE32,0,XD$5*(XD32-XE32)/(XD$8-XE32))),IF(XD32&lt;=XD$8,XD$5,IF(XD32&gt;XE32,0,XD$5*(XD32-XE32)/(XD$8-XE32))))))</f>
      </c>
      <c r="XG32" s="126">
        <f>IF(OR(XD32="",XE32=""),0,XD$5)</f>
      </c>
      <c r="XH32" s="125">
        <f>IF(XD$6=0,RANK(XF32,XF$12:XF$42,0),RANK(XF32,XF$12:XF$42,1))</f>
      </c>
      <c r="XI32" s="126">
        <v>100</v>
      </c>
      <c r="XJ32" s="126">
        <v>100</v>
      </c>
      <c r="XK32" s="126">
        <f>IF((COUNTA(XI$12:XI$42)+COUNTA(XJ$12:XJ$42)=0),0.6*XI$5,IF(OR(XI32="",XJ32=""),0,IF(XI$6=0,IF(XI32&gt;=XI$8,XI$5,IF(XI32&lt;XJ32,0,XI$5*(XI32-XJ32)/(XI$8-XJ32))),IF(XI32&lt;=XI$8,XI$5,IF(XI32&gt;XJ32,0,XI$5*(XI32-XJ32)/(XI$8-XJ32))))))</f>
      </c>
      <c r="XL32" s="126">
        <f>IF(OR(XI32="",XJ32=""),0,XI$5)</f>
      </c>
      <c r="XM32" s="125">
        <f>IF(XI$6=0,RANK(XK32,XK$12:XK$42,0),RANK(XK32,XK$12:XK$42,1))</f>
      </c>
      <c r="XN32" s="126">
        <v>100</v>
      </c>
      <c r="XO32" s="126">
        <v>100</v>
      </c>
      <c r="XP32" s="126">
        <f>IF((COUNTA(XN$12:XN$42)+COUNTA(XO$12:XO$42)=0),0.6*XN$5,IF(OR(XN32="",XO32=""),0,IF(XN$6=0,IF(XN32&gt;=XN$8,XN$5,IF(XN32&lt;XO32,0,XN$5*(XN32-XO32)/(XN$8-XO32))),IF(XN32&lt;=XN$8,XN$5,IF(XN32&gt;XO32,0,XN$5*(XN32-XO32)/(XN$8-XO32))))))</f>
      </c>
      <c r="XQ32" s="126">
        <f>IF(OR(XN32="",XO32=""),0,XN$5)</f>
      </c>
      <c r="XR32" s="125">
        <f>IF(XN$6=0,RANK(XP32,XP$12:XP$42,0),RANK(XP32,XP$12:XP$42,1))</f>
      </c>
      <c r="XS32" s="126">
        <v>0.42</v>
      </c>
      <c r="XT32" s="126">
        <v>0.72</v>
      </c>
      <c r="XU32" s="126">
        <f>IF((COUNTA(XS$12:XS$42)+COUNTA(XT$12:XT$42)=0),0.6*XS$5,IF(OR(XS32="",XT32=""),0,IF(XS$6=0,IF(XS32&gt;=XS$8,XS$5,IF(XS32&lt;XT32,0,XS$5*(XS32-XT32)/(XS$8-XT32))),IF(XS32&lt;=XS$8,XS$5,IF(XS32&gt;XT32,0,XS$5*(XS32-XT32)/(XS$8-XT32))))))</f>
      </c>
      <c r="XV32" s="126">
        <f>IF(OR(XS32="",XT32=""),0,XS$5)</f>
      </c>
      <c r="XW32" s="125">
        <f>IF(XS$6=0,RANK(XU32,XU$12:XU$42,0),RANK(XU32,XU$12:XU$42,1))</f>
      </c>
      <c r="XX32" s="126">
        <v>0.42</v>
      </c>
      <c r="XY32" s="126">
        <v>0.8</v>
      </c>
      <c r="XZ32" s="126">
        <f>IF((COUNTA(XX$12:XX$42)+COUNTA(XY$12:XY$42)=0),0.6*XX$5,IF(OR(XX32="",XY32=""),0,IF(XX$6=0,IF(XX32&gt;=XX$8,XX$5,IF(XX32&lt;XY32,0,XX$5*(XX32-XY32)/(XX$8-XY32))),IF(XX32&lt;=XX$8,XX$5,IF(XX32&gt;XY32,0,XX$5*(XX32-XY32)/(XX$8-XY32))))))</f>
      </c>
      <c r="YA32" s="126">
        <f>IF(OR(XX32="",XY32=""),0,XX$5)</f>
      </c>
      <c r="YB32" s="125">
        <f>IF(XX$6=0,RANK(XZ32,XZ$12:XZ$42,0),RANK(XZ32,XZ$12:XZ$42,1))</f>
      </c>
      <c r="YC32" s="126">
        <v>0</v>
      </c>
      <c r="YD32" s="126">
        <v>6.33922501699524</v>
      </c>
      <c r="YE32" s="126">
        <f>IF((COUNTA(YC$12:YC$42)+COUNTA(YD$12:YD$42)=0),0.6*YC$5,IF(OR(YC32="",YD32=""),0,IF(YC$6=0,IF(YC32&gt;=YC$8,YC$5,IF(YC32&lt;YD32,0,YC$5*(YC32-YD32)/(YC$8-YD32))),IF(YC32&lt;=YC$8,YC$5,IF(YC32&gt;YD32,0,YC$5*(YC32-YD32)/(YC$8-YD32))))))</f>
      </c>
      <c r="YF32" s="126">
        <f>IF(OR(YC32="",YD32=""),0,YC$5)</f>
      </c>
      <c r="YG32" s="125">
        <f>IF(YC$6=0,RANK(YE32,YE$12:YE$42,0),RANK(YE32,YE$12:YE$42,1))</f>
      </c>
      <c r="YH32" s="126">
        <v>0</v>
      </c>
      <c r="YI32" s="126">
        <v>3.96525030104937</v>
      </c>
      <c r="YJ32" s="126">
        <f>IF((COUNTA(YH$12:YH$42)+COUNTA(YI$12:YI$42)=0),0.6*YH$5,IF(OR(YH32="",YI32=""),0,IF(YH$6=0,IF(YH32&gt;=YH$8,YH$5,IF(YH32&lt;YI32,0,YH$5*(YH32-YI32)/(YH$8-YI32))),IF(YH32&lt;=YH$8,YH$5,IF(YH32&gt;YI32,0,YH$5*(YH32-YI32)/(YH$8-YI32))))))</f>
      </c>
      <c r="YK32" s="126">
        <f>IF(OR(YH32="",YI32=""),0,YH$5)</f>
      </c>
      <c r="YL32" s="125">
        <f>IF(YH$6=0,RANK(YJ32,YJ$12:YJ$42,0),RANK(YJ32,YJ$12:YJ$42,1))</f>
      </c>
      <c r="YM32" s="126">
        <v>60.021923828125</v>
      </c>
      <c r="YN32" s="126">
        <v>25.22</v>
      </c>
      <c r="YO32" s="126">
        <f>IF((COUNTA(YM$12:YM$42)+COUNTA(YN$12:YN$42)=0),0.6*YM$5,IF(OR(YM32="",YN32=""),0,IF(YM$6=0,IF(YM32&gt;=YM$8,YM$5,IF(YM32&lt;YN32,0,YM$5*(YM32-YN32)/(YM$8-YN32))),IF(YM32&lt;=YM$8,YM$5,IF(YM32&gt;YN32,0,YM$5*(YM32-YN32)/(YM$8-YN32))))))</f>
      </c>
      <c r="YP32" s="126">
        <f>IF(OR(YM32="",YN32=""),0,YM$5)</f>
      </c>
      <c r="YQ32" s="125">
        <f>IF(YM$6=0,RANK(YO32,YO$12:YO$42,0),RANK(YO32,YO$12:YO$42,1))</f>
      </c>
      <c r="YR32" s="126">
        <v>60.021923828125</v>
      </c>
      <c r="YS32" s="126">
        <v>31.3</v>
      </c>
      <c r="YT32" s="126">
        <f>IF((COUNTA(YR$12:YR$42)+COUNTA(YS$12:YS$42)=0),0.6*YR$5,IF(OR(YR32="",YS32=""),0,IF(YR$6=0,IF(YR32&gt;=YR$8,YR$5,IF(YR32&lt;YS32,0,YR$5*(YR32-YS32)/(YR$8-YS32))),IF(YR32&lt;=YR$8,YR$5,IF(YR32&gt;YS32,0,YR$5*(YR32-YS32)/(YR$8-YS32))))))</f>
      </c>
      <c r="YU32" s="126">
        <f>IF(OR(YR32="",YS32=""),0,YR$5)</f>
      </c>
      <c r="YV32" s="125">
        <f>IF(YR$6=0,RANK(YT32,YT$12:YT$42,0),RANK(YT32,YT$12:YT$42,1))</f>
      </c>
      <c r="YW32" s="126">
        <v>7.442294921875</v>
      </c>
      <c r="YX32" s="126">
        <v>3.00662109375</v>
      </c>
      <c r="YY32" s="126">
        <f>IF((COUNTA(YW$12:YW$42)+COUNTA(YX$12:YX$42)=0),0.6*YW$5,IF(OR(YW32="",YX32=""),0,IF(YW$6=0,IF(YW32&gt;=YW$8,YW$5,IF(YW32&lt;YX32,0,YW$5*(YW32-YX32)/(YW$8-YX32))),IF(YW32&lt;=YW$8,YW$5,IF(YW32&gt;YX32,0,YW$5*(YW32-YX32)/(YW$8-YX32))))))</f>
      </c>
      <c r="YZ32" s="126">
        <f>IF(OR(YW32="",YX32=""),0,YW$5)</f>
      </c>
      <c r="ZA32" s="125">
        <f>IF(YW$6=0,RANK(YY32,YY$12:YY$42,0),RANK(YY32,YY$12:YY$42,1))</f>
      </c>
      <c r="ZB32" s="126">
        <v>7.442294921875</v>
      </c>
      <c r="ZC32" s="126">
        <v>5.675634765625</v>
      </c>
      <c r="ZD32" s="126">
        <f>IF((COUNTA(ZB$12:ZB$42)+COUNTA(ZC$12:ZC$42)=0),0.6*ZB$5,IF(OR(ZB32="",ZC32=""),0,IF(ZB$6=0,IF(ZB32&gt;=ZB$8,ZB$5,IF(ZB32&lt;ZC32,0,ZB$5*(ZB32-ZC32)/(ZB$8-ZC32))),IF(ZB32&lt;=ZB$8,ZB$5,IF(ZB32&gt;ZC32,0,ZB$5*(ZB32-ZC32)/(ZB$8-ZC32))))))</f>
      </c>
      <c r="ZE32" s="126">
        <f>IF(OR(ZB32="",ZC32=""),0,ZB$5)</f>
      </c>
      <c r="ZF32" s="125">
        <f>IF(ZB$6=0,RANK(ZD32,ZD$12:ZD$42,0),RANK(ZD32,ZD$12:ZD$42,1))</f>
      </c>
      <c r="ZG32" s="126">
        <v>100</v>
      </c>
      <c r="ZH32" s="126">
        <v>42.758976</v>
      </c>
      <c r="ZI32" s="126">
        <f>IF((COUNTA(ZG$12:ZG$42)+COUNTA(ZH$12:ZH$42)=0),0.6*ZG$5,IF(OR(ZG32="",ZH32=""),0,IF(ZG$6=0,IF(ZG32&gt;=ZG$8,ZG$5,IF(ZG32&lt;ZH32,0,ZG$5*(ZG32-ZH32)/(ZG$8-ZH32))),IF(ZG32&lt;=ZG$8,ZG$5,IF(ZG32&gt;ZH32,0,ZG$5*(ZG32-ZH32)/(ZG$8-ZH32))))))</f>
      </c>
      <c r="ZJ32" s="126">
        <f>IF(OR(ZG32="",ZH32=""),0,ZG$5)</f>
      </c>
      <c r="ZK32" s="125">
        <f>IF(ZG$6=0,RANK(ZI32,ZI$12:ZI$42,0),RANK(ZI32,ZI$12:ZI$42,1))</f>
      </c>
      <c r="ZL32" s="126">
        <v>100</v>
      </c>
      <c r="ZM32" s="126">
        <v>44.724372</v>
      </c>
      <c r="ZN32" s="126">
        <f>IF((COUNTA(ZL$12:ZL$42)+COUNTA(ZM$12:ZM$42)=0),0.6*ZL$5,IF(OR(ZL32="",ZM32=""),0,IF(ZL$6=0,IF(ZL32&gt;=ZL$8,ZL$5,IF(ZL32&lt;ZM32,0,ZL$5*(ZL32-ZM32)/(ZL$8-ZM32))),IF(ZL32&lt;=ZL$8,ZL$5,IF(ZL32&gt;ZM32,0,ZL$5*(ZL32-ZM32)/(ZL$8-ZM32))))))</f>
      </c>
      <c r="ZO32" s="126">
        <f>IF(OR(ZL32="",ZM32=""),0,ZL$5)</f>
      </c>
      <c r="ZP32" s="125">
        <f>IF(ZL$6=0,RANK(ZN32,ZN$12:ZN$42,0),RANK(ZN32,ZN$12:ZN$42,1))</f>
      </c>
      <c r="ZQ32" s="126">
        <v>100</v>
      </c>
      <c r="ZR32" s="126">
        <v>76.94</v>
      </c>
      <c r="ZS32" s="126">
        <f>IF((COUNTA(ZQ$12:ZQ$42)+COUNTA(ZR$12:ZR$42)=0),0.6*ZQ$5,IF(OR(ZQ32="",ZR32=""),0,IF(ZQ$6=0,IF(ZQ32&gt;=ZQ$8,ZQ$5,IF(ZQ32&lt;ZR32,0,ZQ$5*(ZQ32-ZR32)/(ZQ$8-ZR32))),IF(ZQ32&lt;=ZQ$8,ZQ$5,IF(ZQ32&gt;ZR32,0,ZQ$5*(ZQ32-ZR32)/(ZQ$8-ZR32))))))</f>
      </c>
      <c r="ZT32" s="126">
        <f>IF(OR(ZQ32="",ZR32=""),0,ZQ$5)</f>
      </c>
      <c r="ZU32" s="125">
        <f>IF(ZQ$6=0,RANK(ZS32,ZS$12:ZS$42,0),RANK(ZS32,ZS$12:ZS$42,1))</f>
      </c>
      <c r="ZV32" s="126">
        <v>100</v>
      </c>
      <c r="ZW32" s="126">
        <v>44.61</v>
      </c>
      <c r="ZX32" s="126">
        <f>IF((COUNTA(ZV$12:ZV$42)+COUNTA(ZW$12:ZW$42)=0),0.6*ZV$5,IF(OR(ZV32="",ZW32=""),0,IF(ZV$6=0,IF(ZV32&gt;=ZV$8,ZV$5,IF(ZV32&lt;ZW32,0,ZV$5*(ZV32-ZW32)/(ZV$8-ZW32))),IF(ZV32&lt;=ZV$8,ZV$5,IF(ZV32&gt;ZW32,0,ZV$5*(ZV32-ZW32)/(ZV$8-ZW32))))))</f>
      </c>
      <c r="ZY32" s="126">
        <f>IF(OR(ZV32="",ZW32=""),0,ZV$5)</f>
      </c>
      <c r="ZZ32" s="125">
        <f>IF(ZV$6=0,RANK(ZX32,ZX$12:ZX$42,0),RANK(ZX32,ZX$12:ZX$42,1))</f>
      </c>
      <c r="AAA32" s="126">
        <v>2.06</v>
      </c>
      <c r="AAB32" s="126">
        <v>5.19</v>
      </c>
      <c r="AAC32" s="126">
        <f>IF((COUNTA(AAA$12:AAA$42)+COUNTA(AAB$12:AAB$42)=0),0.6*AAA$5,IF(OR(AAA32="",AAB32=""),0,IF(AAA$6=0,IF(AAA32&gt;=AAA$8,AAA$5,IF(AAA32&lt;AAB32,0,AAA$5*(AAA32-AAB32)/(AAA$8-AAB32))),IF(AAA32&lt;=AAA$8,AAA$5,IF(AAA32&gt;AAB32,0,AAA$5*(AAA32-AAB32)/(AAA$8-AAB32))))))</f>
      </c>
      <c r="AAD32" s="126">
        <f>IF(OR(AAA32="",AAB32=""),0,AAA$5)</f>
      </c>
      <c r="AAE32" s="125">
        <f>IF(AAA$6=0,RANK(AAC32,AAC$12:AAC$42,0),RANK(AAC32,AAC$12:AAC$42,1))</f>
      </c>
      <c r="AAF32" s="126">
        <v>2.06</v>
      </c>
      <c r="AAG32" s="126">
        <v>5.32</v>
      </c>
      <c r="AAH32" s="126">
        <f>IF((COUNTA(AAF$12:AAF$42)+COUNTA(AAG$12:AAG$42)=0),0.6*AAF$5,IF(OR(AAF32="",AAG32=""),0,IF(AAF$6=0,IF(AAF32&gt;=AAF$8,AAF$5,IF(AAF32&lt;AAG32,0,AAF$5*(AAF32-AAG32)/(AAF$8-AAG32))),IF(AAF32&lt;=AAF$8,AAF$5,IF(AAF32&gt;AAG32,0,AAF$5*(AAF32-AAG32)/(AAF$8-AAG32))))))</f>
      </c>
      <c r="AAI32" s="126">
        <f>IF(OR(AAF32="",AAG32=""),0,AAF$5)</f>
      </c>
      <c r="AAJ32" s="125">
        <f>IF(AAF$6=0,RANK(AAH32,AAH$12:AAH$42,0),RANK(AAH32,AAH$12:AAH$42,1))</f>
      </c>
      <c r="AAK32" s="126">
        <v>99.91</v>
      </c>
      <c r="AAL32"/>
      <c r="AAM32" s="126">
        <f>IF((COUNTA(AAK$12:AAK$42)+COUNTA(AAL$12:AAL$42)=0),0.6*AAK$5,IF(OR(AAK32="",AAL32=""),0,IF(AAK$6=0,IF(AAK32&gt;=AAK$8,AAK$5,IF(AAK32&lt;AAL32,0,AAK$5*(AAK32-AAL32)/(AAK$8-AAL32))),IF(AAK32&lt;=AAK$8,AAK$5,IF(AAK32&gt;AAL32,0,AAK$5*(AAK32-AAL32)/(AAK$8-AAL32))))))</f>
      </c>
      <c r="AAN32" s="126">
        <f>IF(OR(AAK32="",AAL32=""),0,AAK$5)</f>
      </c>
      <c r="AAO32" s="125">
        <f>IF(AAK$6=0,RANK(AAM32,AAM$12:AAM$42,0),RANK(AAM32,AAM$12:AAM$42,1))</f>
      </c>
      <c r="AAP32" s="126">
        <v>99.91</v>
      </c>
      <c r="AAQ32"/>
      <c r="AAR32" s="126">
        <f>IF((COUNTA(AAP$12:AAP$42)+COUNTA(AAQ$12:AAQ$42)=0),0.6*AAP$5,IF(OR(AAP32="",AAQ32=""),0,IF(AAP$6=0,IF(AAP32&gt;=AAP$8,AAP$5,IF(AAP32&lt;AAQ32,0,AAP$5*(AAP32-AAQ32)/(AAP$8-AAQ32))),IF(AAP32&lt;=AAP$8,AAP$5,IF(AAP32&gt;AAQ32,0,AAP$5*(AAP32-AAQ32)/(AAP$8-AAQ32))))))</f>
      </c>
      <c r="AAS32" s="126">
        <f>IF(OR(AAP32="",AAQ32=""),0,AAP$5)</f>
      </c>
      <c r="AAT32" s="125">
        <f>IF(AAP$6=0,RANK(AAR32,AAR$12:AAR$42,0),RANK(AAR32,AAR$12:AAR$42,1))</f>
      </c>
      <c r="AAU32" s="126">
        <v>100</v>
      </c>
      <c r="AAV32" s="126">
        <v>89.42</v>
      </c>
      <c r="AAW32" s="126">
        <f>IF((COUNTA(AAU$12:AAU$42)+COUNTA(AAV$12:AAV$42)=0),0.6*AAU$5,IF(OR(AAU32="",AAV32=""),0,IF(AAU$6=0,IF(AAU32&gt;=AAU$8,AAU$5,IF(AAU32&lt;AAV32,0,AAU$5*(AAU32-AAV32)/(AAU$8-AAV32))),IF(AAU32&lt;=AAU$8,AAU$5,IF(AAU32&gt;AAV32,0,AAU$5*(AAU32-AAV32)/(AAU$8-AAV32))))))</f>
      </c>
      <c r="AAX32" s="126">
        <f>IF(OR(AAU32="",AAV32=""),0,AAU$5)</f>
      </c>
      <c r="AAY32" s="125">
        <f>IF(AAU$6=0,RANK(AAW32,AAW$12:AAW$42,0),RANK(AAW32,AAW$12:AAW$42,1))</f>
      </c>
      <c r="AAZ32" s="126">
        <v>100</v>
      </c>
      <c r="ABA32" s="126">
        <v>97.21</v>
      </c>
      <c r="ABB32" s="126">
        <f>IF((COUNTA(AAZ$12:AAZ$42)+COUNTA(ABA$12:ABA$42)=0),0.6*AAZ$5,IF(OR(AAZ32="",ABA32=""),0,IF(AAZ$6=0,IF(AAZ32&gt;=AAZ$8,AAZ$5,IF(AAZ32&lt;ABA32,0,AAZ$5*(AAZ32-ABA32)/(AAZ$8-ABA32))),IF(AAZ32&lt;=AAZ$8,AAZ$5,IF(AAZ32&gt;ABA32,0,AAZ$5*(AAZ32-ABA32)/(AAZ$8-ABA32))))))</f>
      </c>
      <c r="ABC32" s="126">
        <f>IF(OR(AAZ32="",ABA32=""),0,AAZ$5)</f>
      </c>
      <c r="ABD32" s="125">
        <f>IF(AAZ$6=0,RANK(ABB32,ABB$12:ABB$42,0),RANK(ABB32,ABB$12:ABB$42,1))</f>
      </c>
      <c r="ABE32" s="126">
        <v>0.29</v>
      </c>
      <c r="ABF32" s="126">
        <v>1.23</v>
      </c>
      <c r="ABG32" s="126">
        <f>IF((COUNTA(ABE$12:ABE$42)+COUNTA(ABF$12:ABF$42)=0),0.6*ABE$5,IF(OR(ABE32="",ABF32=""),0,IF(ABE$6=0,IF(ABE32&gt;=ABE$8,ABE$5,IF(ABE32&lt;ABF32,0,ABE$5*(ABE32-ABF32)/(ABE$8-ABF32))),IF(ABE32&lt;=ABE$8,ABE$5,IF(ABE32&gt;ABF32,0,ABE$5*(ABE32-ABF32)/(ABE$8-ABF32))))))</f>
      </c>
      <c r="ABH32" s="126">
        <f>IF(OR(ABE32="",ABF32=""),0,ABE$5)</f>
      </c>
      <c r="ABI32" s="125">
        <f>IF(ABE$6=0,RANK(ABG32,ABG$12:ABG$42,0),RANK(ABG32,ABG$12:ABG$42,1))</f>
      </c>
      <c r="ABJ32" s="126">
        <v>0.29</v>
      </c>
      <c r="ABK32" s="126">
        <v>0.77</v>
      </c>
      <c r="ABL32" s="126">
        <f>IF((COUNTA(ABJ$12:ABJ$42)+COUNTA(ABK$12:ABK$42)=0),0.6*ABJ$5,IF(OR(ABJ32="",ABK32=""),0,IF(ABJ$6=0,IF(ABJ32&gt;=ABJ$8,ABJ$5,IF(ABJ32&lt;ABK32,0,ABJ$5*(ABJ32-ABK32)/(ABJ$8-ABK32))),IF(ABJ32&lt;=ABJ$8,ABJ$5,IF(ABJ32&gt;ABK32,0,ABJ$5*(ABJ32-ABK32)/(ABJ$8-ABK32))))))</f>
      </c>
      <c r="ABM32" s="126">
        <f>IF(OR(ABJ32="",ABK32=""),0,ABJ$5)</f>
      </c>
      <c r="ABN32" s="125">
        <f>IF(ABJ$6=0,RANK(ABL32,ABL$12:ABL$42,0),RANK(ABL32,ABL$12:ABL$42,1))</f>
      </c>
      <c r="ABO32" s="126">
        <v>100</v>
      </c>
      <c r="ABP32" s="126">
        <v>89.36</v>
      </c>
      <c r="ABQ32" s="126">
        <f>IF((COUNTA(ABO$12:ABO$42)+COUNTA(ABP$12:ABP$42)=0),0.6*ABO$5,IF(OR(ABO32="",ABP32=""),0,IF(ABO$6=0,IF(ABO32&gt;=ABO$8,ABO$5,IF(ABO32&lt;ABP32,0,ABO$5*(ABO32-ABP32)/(ABO$8-ABP32))),IF(ABO32&lt;=ABO$8,ABO$5,IF(ABO32&gt;ABP32,0,ABO$5*(ABO32-ABP32)/(ABO$8-ABP32))))))</f>
      </c>
      <c r="ABR32" s="126">
        <f>IF(OR(ABO32="",ABP32=""),0,ABO$5)</f>
      </c>
      <c r="ABS32" s="125">
        <f>IF(ABO$6=0,RANK(ABQ32,ABQ$12:ABQ$42,0),RANK(ABQ32,ABQ$12:ABQ$42,1))</f>
      </c>
      <c r="ABT32" s="126">
        <v>100</v>
      </c>
      <c r="ABU32" s="126">
        <v>95.83</v>
      </c>
      <c r="ABV32" s="126">
        <f>IF((COUNTA(ABT$12:ABT$42)+COUNTA(ABU$12:ABU$42)=0),0.6*ABT$5,IF(OR(ABT32="",ABU32=""),0,IF(ABT$6=0,IF(ABT32&gt;=ABT$8,ABT$5,IF(ABT32&lt;ABU32,0,ABT$5*(ABT32-ABU32)/(ABT$8-ABU32))),IF(ABT32&lt;=ABT$8,ABT$5,IF(ABT32&gt;ABU32,0,ABT$5*(ABT32-ABU32)/(ABT$8-ABU32))))))</f>
      </c>
      <c r="ABW32" s="126">
        <f>IF(OR(ABT32="",ABU32=""),0,ABT$5)</f>
      </c>
      <c r="ABX32" s="125">
        <f>IF(ABT$6=0,RANK(ABV32,ABV$12:ABV$42,0),RANK(ABV32,ABV$12:ABV$42,1))</f>
      </c>
      <c r="ABY32" s="126">
        <v>0.35</v>
      </c>
      <c r="ABZ32" s="126">
        <v>0.93</v>
      </c>
      <c r="ACA32" s="126">
        <f>IF((COUNTA(ABY$12:ABY$42)+COUNTA(ABZ$12:ABZ$42)=0),0.6*ABY$5,IF(OR(ABY32="",ABZ32=""),0,IF(ABY$6=0,IF(ABY32&gt;=ABY$8,ABY$5,IF(ABY32&lt;ABZ32,0,ABY$5*(ABY32-ABZ32)/(ABY$8-ABZ32))),IF(ABY32&lt;=ABY$8,ABY$5,IF(ABY32&gt;ABZ32,0,ABY$5*(ABY32-ABZ32)/(ABY$8-ABZ32))))))</f>
      </c>
      <c r="ACB32" s="126">
        <f>IF(OR(ABY32="",ABZ32=""),0,ABY$5)</f>
      </c>
      <c r="ACC32" s="125">
        <f>IF(ABY$6=0,RANK(ACA32,ACA$12:ACA$42,0),RANK(ACA32,ACA$12:ACA$42,1))</f>
      </c>
      <c r="ACD32" s="126">
        <v>0.35</v>
      </c>
      <c r="ACE32" s="126">
        <v>0.92</v>
      </c>
      <c r="ACF32" s="126">
        <f>IF((COUNTA(ACD$12:ACD$42)+COUNTA(ACE$12:ACE$42)=0),0.6*ACD$5,IF(OR(ACD32="",ACE32=""),0,IF(ACD$6=0,IF(ACD32&gt;=ACD$8,ACD$5,IF(ACD32&lt;ACE32,0,ACD$5*(ACD32-ACE32)/(ACD$8-ACE32))),IF(ACD32&lt;=ACD$8,ACD$5,IF(ACD32&gt;ACE32,0,ACD$5*(ACD32-ACE32)/(ACD$8-ACE32))))))</f>
      </c>
      <c r="ACG32" s="126">
        <f>IF(OR(ACD32="",ACE32=""),0,ACD$5)</f>
      </c>
      <c r="ACH32" s="125">
        <f>IF(ACD$6=0,RANK(ACF32,ACF$12:ACF$42,0),RANK(ACF32,ACF$12:ACF$42,1))</f>
      </c>
      <c r="ACI32" s="126">
        <v>0</v>
      </c>
      <c r="ACJ32" s="126">
        <v>3.31920903954802</v>
      </c>
      <c r="ACK32" s="126">
        <f>IF((COUNTA(ACI$12:ACI$42)+COUNTA(ACJ$12:ACJ$42)=0),0.6*ACI$5,IF(OR(ACI32="",ACJ32=""),0,IF(ACI$6=0,IF(ACI32&gt;=ACI$8,ACI$5,IF(ACI32&lt;ACJ32,0,ACI$5*(ACI32-ACJ32)/(ACI$8-ACJ32))),IF(ACI32&lt;=ACI$8,ACI$5,IF(ACI32&gt;ACJ32,0,ACI$5*(ACI32-ACJ32)/(ACI$8-ACJ32))))))</f>
      </c>
      <c r="ACL32" s="126">
        <f>IF(OR(ACI32="",ACJ32=""),0,ACI$5)</f>
      </c>
      <c r="ACM32" s="125">
        <f>IF(ACI$6=0,RANK(ACK32,ACK$12:ACK$42,0),RANK(ACK32,ACK$12:ACK$42,1))</f>
      </c>
      <c r="ACN32" s="126">
        <v>0</v>
      </c>
      <c r="ACO32" s="126">
        <v>0.40281973816717</v>
      </c>
      <c r="ACP32" s="126">
        <f>IF((COUNTA(ACN$12:ACN$42)+COUNTA(ACO$12:ACO$42)=0),0.6*ACN$5,IF(OR(ACN32="",ACO32=""),0,IF(ACN$6=0,IF(ACN32&gt;=ACN$8,ACN$5,IF(ACN32&lt;ACO32,0,ACN$5*(ACN32-ACO32)/(ACN$8-ACO32))),IF(ACN32&lt;=ACN$8,ACN$5,IF(ACN32&gt;ACO32,0,ACN$5*(ACN32-ACO32)/(ACN$8-ACO32))))))</f>
      </c>
      <c r="ACQ32" s="126">
        <f>IF(OR(ACN32="",ACO32=""),0,ACN$5)</f>
      </c>
      <c r="ACR32" s="125">
        <f>IF(ACN$6=0,RANK(ACP32,ACP$12:ACP$42,0),RANK(ACP32,ACP$12:ACP$42,1))</f>
      </c>
      <c r="ACS32" s="126">
        <v>61.280478515625</v>
      </c>
      <c r="ACT32"/>
      <c r="ACU32" s="126">
        <f>IF((COUNTA(ACS$12:ACS$42)+COUNTA(ACT$12:ACT$42)=0),0.6*ACS$5,IF(OR(ACS32="",ACT32=""),0,IF(ACS$6=0,IF(ACS32&gt;=ACS$8,ACS$5,IF(ACS32&lt;ACT32,0,ACS$5*(ACS32-ACT32)/(ACS$8-ACT32))),IF(ACS32&lt;=ACS$8,ACS$5,IF(ACS32&gt;ACT32,0,ACS$5*(ACS32-ACT32)/(ACS$8-ACT32))))))</f>
      </c>
      <c r="ACV32" s="126">
        <f>IF(OR(ACS32="",ACT32=""),0,ACS$5)</f>
      </c>
      <c r="ACW32" s="125">
        <f>IF(ACS$6=0,RANK(ACU32,ACU$12:ACU$42,0),RANK(ACU32,ACU$12:ACU$42,1))</f>
      </c>
      <c r="ACX32" s="126">
        <v>61.280478515625</v>
      </c>
      <c r="ACY32"/>
      <c r="ACZ32" s="126">
        <f>IF((COUNTA(ACX$12:ACX$42)+COUNTA(ACY$12:ACY$42)=0),0.6*ACX$5,IF(OR(ACX32="",ACY32=""),0,IF(ACX$6=0,IF(ACX32&gt;=ACX$8,ACX$5,IF(ACX32&lt;ACY32,0,ACX$5*(ACX32-ACY32)/(ACX$8-ACY32))),IF(ACX32&lt;=ACX$8,ACX$5,IF(ACX32&gt;ACY32,0,ACX$5*(ACX32-ACY32)/(ACX$8-ACY32))))))</f>
      </c>
      <c r="ADA32" s="126">
        <f>IF(OR(ACX32="",ACY32=""),0,ACX$5)</f>
      </c>
      <c r="ADB32" s="125">
        <f>IF(ACX$6=0,RANK(ACZ32,ACZ$12:ACZ$42,0),RANK(ACZ32,ACZ$12:ACZ$42,1))</f>
      </c>
      <c r="ADC32" s="126">
        <v>6.741533203125</v>
      </c>
      <c r="ADD32" s="126">
        <v>2.31580078125</v>
      </c>
      <c r="ADE32" s="126">
        <f>IF((COUNTA(ADC$12:ADC$42)+COUNTA(ADD$12:ADD$42)=0),0.6*ADC$5,IF(OR(ADC32="",ADD32=""),0,IF(ADC$6=0,IF(ADC32&gt;=ADC$8,ADC$5,IF(ADC32&lt;ADD32,0,ADC$5*(ADC32-ADD32)/(ADC$8-ADD32))),IF(ADC32&lt;=ADC$8,ADC$5,IF(ADC32&gt;ADD32,0,ADC$5*(ADC32-ADD32)/(ADC$8-ADD32))))))</f>
      </c>
      <c r="ADF32" s="126">
        <f>IF(OR(ADC32="",ADD32=""),0,ADC$5)</f>
      </c>
      <c r="ADG32" s="125">
        <f>IF(ADC$6=0,RANK(ADE32,ADE$12:ADE$42,0),RANK(ADE32,ADE$12:ADE$42,1))</f>
      </c>
      <c r="ADH32" s="126">
        <v>6.741533203125</v>
      </c>
      <c r="ADI32" s="126">
        <v>2.112392578125</v>
      </c>
      <c r="ADJ32" s="126">
        <f>IF((COUNTA(ADH$12:ADH$42)+COUNTA(ADI$12:ADI$42)=0),0.6*ADH$5,IF(OR(ADH32="",ADI32=""),0,IF(ADH$6=0,IF(ADH32&gt;=ADH$8,ADH$5,IF(ADH32&lt;ADI32,0,ADH$5*(ADH32-ADI32)/(ADH$8-ADI32))),IF(ADH32&lt;=ADH$8,ADH$5,IF(ADH32&gt;ADI32,0,ADH$5*(ADH32-ADI32)/(ADH$8-ADI32))))))</f>
      </c>
      <c r="ADK32" s="126">
        <f>IF(OR(ADH32="",ADI32=""),0,ADH$5)</f>
      </c>
      <c r="ADL32" s="125">
        <f>IF(ADH$6=0,RANK(ADJ32,ADJ$12:ADJ$42,0),RANK(ADJ32,ADJ$12:ADJ$42,1))</f>
      </c>
      <c r="ADM32"/>
      <c r="ADN32"/>
      <c r="ADO32" s="126">
        <f>IF((COUNTA(ADM$12:ADM$42)+COUNTA(ADN$12:ADN$42)=0),0.6*ADM$5,IF(OR(ADM32="",ADN32=""),0,IF(ADM$6=0,IF(ADM32&gt;=ADM$8,ADM$5,IF(ADM32&lt;ADN32,0,ADM$5*(ADM32-ADN32)/(ADM$8-ADN32))),IF(ADM32&lt;=ADM$8,ADM$5,IF(ADM32&gt;ADN32,0,ADM$5*(ADM32-ADN32)/(ADM$8-ADN32))))))</f>
      </c>
      <c r="ADP32" s="126">
        <f>IF(OR(ADM32="",ADN32=""),0,ADM$5)</f>
      </c>
      <c r="ADQ32" s="125">
        <f>IF(ADM$6=0,RANK(ADO32,ADO$12:ADO$42,0),RANK(ADO32,ADO$12:ADO$42,1))</f>
      </c>
      <c r="ADR32"/>
      <c r="ADS32"/>
      <c r="ADT32" s="126">
        <f>IF((COUNTA(ADR$12:ADR$42)+COUNTA(ADS$12:ADS$42)=0),0.6*ADR$5,IF(OR(ADR32="",ADS32=""),0,IF(ADR$6=0,IF(ADR32&gt;=ADR$8,ADR$5,IF(ADR32&lt;ADS32,0,ADR$5*(ADR32-ADS32)/(ADR$8-ADS32))),IF(ADR32&lt;=ADR$8,ADR$5,IF(ADR32&gt;ADS32,0,ADR$5*(ADR32-ADS32)/(ADR$8-ADS32))))))</f>
      </c>
      <c r="ADU32" s="126">
        <f>IF(OR(ADR32="",ADS32=""),0,ADR$5)</f>
      </c>
      <c r="ADV32" s="125">
        <f>IF(ADR$6=0,RANK(ADT32,ADT$12:ADT$42,0),RANK(ADT32,ADT$12:ADT$42,1))</f>
      </c>
      <c r="ADW32"/>
      <c r="ADX32"/>
      <c r="ADY32" s="126">
        <f>IF((COUNTA(ADW$12:ADW$42)+COUNTA(ADX$12:ADX$42)=0),0.6*ADW$5,IF(OR(ADW32="",ADX32=""),0,IF(ADW$6=0,IF(ADW32&gt;=ADW$8,ADW$5,IF(ADW32&lt;ADX32,0,ADW$5*(ADW32-ADX32)/(ADW$8-ADX32))),IF(ADW32&lt;=ADW$8,ADW$5,IF(ADW32&gt;ADX32,0,ADW$5*(ADW32-ADX32)/(ADW$8-ADX32))))))</f>
      </c>
      <c r="ADZ32" s="126">
        <f>IF(OR(ADW32="",ADX32=""),0,ADW$5)</f>
      </c>
      <c r="AEA32" s="125">
        <f>IF(ADW$6=0,RANK(ADY32,ADY$12:ADY$42,0),RANK(ADY32,ADY$12:ADY$42,1))</f>
      </c>
      <c r="AEB32"/>
      <c r="AEC32"/>
      <c r="AED32" s="126">
        <f>IF((COUNTA(AEB$12:AEB$42)+COUNTA(AEC$12:AEC$42)=0),0.6*AEB$5,IF(OR(AEB32="",AEC32=""),0,IF(AEB$6=0,IF(AEB32&gt;=AEB$8,AEB$5,IF(AEB32&lt;AEC32,0,AEB$5*(AEB32-AEC32)/(AEB$8-AEC32))),IF(AEB32&lt;=AEB$8,AEB$5,IF(AEB32&gt;AEC32,0,AEB$5*(AEB32-AEC32)/(AEB$8-AEC32))))))</f>
      </c>
      <c r="AEE32" s="126">
        <f>IF(OR(AEB32="",AEC32=""),0,AEB$5)</f>
      </c>
      <c r="AEF32" s="125">
        <f>IF(AEB$6=0,RANK(AED32,AED$12:AED$42,0),RANK(AED32,AED$12:AED$42,1))</f>
      </c>
      <c r="AEG32"/>
      <c r="AEH32"/>
      <c r="AEI32" s="126">
        <f>IF((COUNTA(AEG$12:AEG$42)+COUNTA(AEH$12:AEH$42)=0),0.6*AEG$5,IF(OR(AEG32="",AEH32=""),0,IF(AEG$6=0,IF(AEG32&gt;=AEG$8,AEG$5,IF(AEG32&lt;AEH32,0,AEG$5*(AEG32-AEH32)/(AEG$8-AEH32))),IF(AEG32&lt;=AEG$8,AEG$5,IF(AEG32&gt;AEH32,0,AEG$5*(AEG32-AEH32)/(AEG$8-AEH32))))))</f>
      </c>
      <c r="AEJ32" s="126">
        <f>IF(OR(AEG32="",AEH32=""),0,AEG$5)</f>
      </c>
      <c r="AEK32" s="125">
        <f>IF(AEG$6=0,RANK(AEI32,AEI$12:AEI$42,0),RANK(AEI32,AEI$12:AEI$42,1))</f>
      </c>
      <c r="AEL32"/>
      <c r="AEM32"/>
      <c r="AEN32" s="126">
        <f>IF((COUNTA(AEL$12:AEL$42)+COUNTA(AEM$12:AEM$42)=0),0.6*AEL$5,IF(OR(AEL32="",AEM32=""),0,IF(AEL$6=0,IF(AEL32&gt;=AEL$8,AEL$5,IF(AEL32&lt;AEM32,0,AEL$5*(AEL32-AEM32)/(AEL$8-AEM32))),IF(AEL32&lt;=AEL$8,AEL$5,IF(AEL32&gt;AEM32,0,AEL$5*(AEL32-AEM32)/(AEL$8-AEM32))))))</f>
      </c>
      <c r="AEO32" s="126">
        <f>IF(OR(AEL32="",AEM32=""),0,AEL$5)</f>
      </c>
      <c r="AEP32" s="125">
        <f>IF(AEL$6=0,RANK(AEN32,AEN$12:AEN$42,0),RANK(AEN32,AEN$12:AEN$42,1))</f>
      </c>
      <c r="AEQ32"/>
      <c r="AER32"/>
      <c r="AES32" s="126">
        <f>IF((COUNTA(AEQ$12:AEQ$42)+COUNTA(AER$12:AER$42)=0),0.6*AEQ$5,IF(OR(AEQ32="",AER32=""),0,IF(AEQ$6=0,IF(AEQ32&gt;=AEQ$8,AEQ$5,IF(AEQ32&lt;AER32,0,AEQ$5*(AEQ32-AER32)/(AEQ$8-AER32))),IF(AEQ32&lt;=AEQ$8,AEQ$5,IF(AEQ32&gt;AER32,0,AEQ$5*(AEQ32-AER32)/(AEQ$8-AER32))))))</f>
      </c>
      <c r="AET32" s="126">
        <f>IF(OR(AEQ32="",AER32=""),0,AEQ$5)</f>
      </c>
      <c r="AEU32" s="125">
        <f>IF(AEQ$6=0,RANK(AES32,AES$12:AES$42,0),RANK(AES32,AES$12:AES$42,1))</f>
      </c>
      <c r="AEV32"/>
      <c r="AEW32"/>
      <c r="AEX32" s="126">
        <f>IF((COUNTA(AEV$12:AEV$42)+COUNTA(AEW$12:AEW$42)=0),0.6*AEV$5,IF(OR(AEV32="",AEW32=""),0,IF(AEV$6=0,IF(AEV32&gt;=AEV$8,AEV$5,IF(AEV32&lt;AEW32,0,AEV$5*(AEV32-AEW32)/(AEV$8-AEW32))),IF(AEV32&lt;=AEV$8,AEV$5,IF(AEV32&gt;AEW32,0,AEV$5*(AEV32-AEW32)/(AEV$8-AEW32))))))</f>
      </c>
      <c r="AEY32" s="126">
        <f>IF(OR(AEV32="",AEW32=""),0,AEV$5)</f>
      </c>
      <c r="AEZ32" s="125">
        <f>IF(AEV$6=0,RANK(AEX32,AEX$12:AEX$42,0),RANK(AEX32,AEX$12:AEX$42,1))</f>
      </c>
      <c r="AFA32"/>
      <c r="AFB32"/>
      <c r="AFC32" s="126">
        <f>IF((COUNTA(AFA$12:AFA$42)+COUNTA(AFB$12:AFB$42)=0),0.6*AFA$5,IF(OR(AFA32="",AFB32=""),0,IF(AFA$6=0,IF(AFA32&gt;=AFA$8,AFA$5,IF(AFA32&lt;AFB32,0,AFA$5*(AFA32-AFB32)/(AFA$8-AFB32))),IF(AFA32&lt;=AFA$8,AFA$5,IF(AFA32&gt;AFB32,0,AFA$5*(AFA32-AFB32)/(AFA$8-AFB32))))))</f>
      </c>
      <c r="AFD32" s="126">
        <f>IF(OR(AFA32="",AFB32=""),0,AFA$5)</f>
      </c>
      <c r="AFE32" s="125">
        <f>IF(AFA$6=0,RANK(AFC32,AFC$12:AFC$42,0),RANK(AFC32,AFC$12:AFC$42,1))</f>
      </c>
      <c r="AFF32"/>
      <c r="AFG32"/>
      <c r="AFH32" s="126">
        <f>IF((COUNTA(AFF$12:AFF$42)+COUNTA(AFG$12:AFG$42)=0),0.6*AFF$5,IF(OR(AFF32="",AFG32=""),0,IF(AFF$6=0,IF(AFF32&gt;=AFF$8,AFF$5,IF(AFF32&lt;AFG32,0,AFF$5*(AFF32-AFG32)/(AFF$8-AFG32))),IF(AFF32&lt;=AFF$8,AFF$5,IF(AFF32&gt;AFG32,0,AFF$5*(AFF32-AFG32)/(AFF$8-AFG32))))))</f>
      </c>
      <c r="AFI32" s="126">
        <f>IF(OR(AFF32="",AFG32=""),0,AFF$5)</f>
      </c>
      <c r="AFJ32" s="125">
        <f>IF(AFF$6=0,RANK(AFH32,AFH$12:AFH$42,0),RANK(AFH32,AFH$12:AFH$42,1))</f>
      </c>
      <c r="AFK32"/>
      <c r="AFL32"/>
      <c r="AFM32" s="126">
        <f>IF((COUNTA(AFK$12:AFK$42)+COUNTA(AFL$12:AFL$42)=0),0.6*AFK$5,IF(OR(AFK32="",AFL32=""),0,IF(AFK$6=0,IF(AFK32&gt;=AFK$8,AFK$5,IF(AFK32&lt;AFL32,0,AFK$5*(AFK32-AFL32)/(AFK$8-AFL32))),IF(AFK32&lt;=AFK$8,AFK$5,IF(AFK32&gt;AFL32,0,AFK$5*(AFK32-AFL32)/(AFK$8-AFL32))))))</f>
      </c>
      <c r="AFN32" s="126">
        <f>IF(OR(AFK32="",AFL32=""),0,AFK$5)</f>
      </c>
      <c r="AFO32" s="125">
        <f>IF(AFK$6=0,RANK(AFM32,AFM$12:AFM$42,0),RANK(AFM32,AFM$12:AFM$42,1))</f>
      </c>
      <c r="AFP32"/>
      <c r="AFQ32"/>
      <c r="AFR32" s="126">
        <f>IF((COUNTA(AFP$12:AFP$42)+COUNTA(AFQ$12:AFQ$42)=0),0.6*AFP$5,IF(OR(AFP32="",AFQ32=""),0,IF(AFP$6=0,IF(AFP32&gt;=AFP$8,AFP$5,IF(AFP32&lt;AFQ32,0,AFP$5*(AFP32-AFQ32)/(AFP$8-AFQ32))),IF(AFP32&lt;=AFP$8,AFP$5,IF(AFP32&gt;AFQ32,0,AFP$5*(AFP32-AFQ32)/(AFP$8-AFQ32))))))</f>
      </c>
      <c r="AFS32" s="126">
        <f>IF(OR(AFP32="",AFQ32=""),0,AFP$5)</f>
      </c>
      <c r="AFT32" s="125">
        <f>IF(AFP$6=0,RANK(AFR32,AFR$12:AFR$42,0),RANK(AFR32,AFR$12:AFR$42,1))</f>
      </c>
      <c r="AFU32"/>
      <c r="AFV32"/>
      <c r="AFW32" s="126">
        <f>IF((COUNTA(AFU$12:AFU$42)+COUNTA(AFV$12:AFV$42)=0),0.6*AFU$5,IF(OR(AFU32="",AFV32=""),0,IF(AFU$6=0,IF(AFU32&gt;=AFU$8,AFU$5,IF(AFU32&lt;AFV32,0,AFU$5*(AFU32-AFV32)/(AFU$8-AFV32))),IF(AFU32&lt;=AFU$8,AFU$5,IF(AFU32&gt;AFV32,0,AFU$5*(AFU32-AFV32)/(AFU$8-AFV32))))))</f>
      </c>
      <c r="AFX32" s="126">
        <f>IF(OR(AFU32="",AFV32=""),0,AFU$5)</f>
      </c>
      <c r="AFY32" s="125">
        <f>IF(AFU$6=0,RANK(AFW32,AFW$12:AFW$42,0),RANK(AFW32,AFW$12:AFW$42,1))</f>
      </c>
      <c r="AFZ32"/>
      <c r="AGA32"/>
      <c r="AGB32" s="126">
        <f>IF((COUNTA(AFZ$12:AFZ$42)+COUNTA(AGA$12:AGA$42)=0),0.6*AFZ$5,IF(OR(AFZ32="",AGA32=""),0,IF(AFZ$6=0,IF(AFZ32&gt;=AFZ$8,AFZ$5,IF(AFZ32&lt;AGA32,0,AFZ$5*(AFZ32-AGA32)/(AFZ$8-AGA32))),IF(AFZ32&lt;=AFZ$8,AFZ$5,IF(AFZ32&gt;AGA32,0,AFZ$5*(AFZ32-AGA32)/(AFZ$8-AGA32))))))</f>
      </c>
      <c r="AGC32" s="126">
        <f>IF(OR(AFZ32="",AGA32=""),0,AFZ$5)</f>
      </c>
      <c r="AGD32" s="125">
        <f>IF(AFZ$6=0,RANK(AGB32,AGB$12:AGB$42,0),RANK(AGB32,AGB$12:AGB$42,1))</f>
      </c>
      <c r="AGE32"/>
      <c r="AGF32"/>
      <c r="AGG32" s="126">
        <f>IF((COUNTA(AGE$12:AGE$42)+COUNTA(AGF$12:AGF$42)=0),0.6*AGE$5,IF(OR(AGE32="",AGF32=""),0,IF(AGE$6=0,IF(AGE32&gt;=AGE$8,AGE$5,IF(AGE32&lt;AGF32,0,AGE$5*(AGE32-AGF32)/(AGE$8-AGF32))),IF(AGE32&lt;=AGE$8,AGE$5,IF(AGE32&gt;AGF32,0,AGE$5*(AGE32-AGF32)/(AGE$8-AGF32))))))</f>
      </c>
      <c r="AGH32" s="126">
        <f>IF(OR(AGE32="",AGF32=""),0,AGE$5)</f>
      </c>
      <c r="AGI32" s="125">
        <f>IF(AGE$6=0,RANK(AGG32,AGG$12:AGG$42,0),RANK(AGG32,AGG$12:AGG$42,1))</f>
      </c>
      <c r="AGJ32"/>
      <c r="AGK32"/>
      <c r="AGL32" s="126">
        <f>IF((COUNTA(AGJ$12:AGJ$42)+COUNTA(AGK$12:AGK$42)=0),0.6*AGJ$5,IF(OR(AGJ32="",AGK32=""),0,IF(AGJ$6=0,IF(AGJ32&gt;=AGJ$8,AGJ$5,IF(AGJ32&lt;AGK32,0,AGJ$5*(AGJ32-AGK32)/(AGJ$8-AGK32))),IF(AGJ32&lt;=AGJ$8,AGJ$5,IF(AGJ32&gt;AGK32,0,AGJ$5*(AGJ32-AGK32)/(AGJ$8-AGK32))))))</f>
      </c>
      <c r="AGM32" s="126">
        <f>IF(OR(AGJ32="",AGK32=""),0,AGJ$5)</f>
      </c>
      <c r="AGN32" s="125">
        <f>IF(AGJ$6=0,RANK(AGL32,AGL$12:AGL$42,0),RANK(AGL32,AGL$12:AGL$42,1))</f>
      </c>
      <c r="AGO32"/>
      <c r="AGP32"/>
      <c r="AGQ32" s="126">
        <f>IF((COUNTA(AGO$12:AGO$42)+COUNTA(AGP$12:AGP$42)=0),0.6*AGO$5,IF(OR(AGO32="",AGP32=""),0,IF(AGO$6=0,IF(AGO32&gt;=AGO$8,AGO$5,IF(AGO32&lt;AGP32,0,AGO$5*(AGO32-AGP32)/(AGO$8-AGP32))),IF(AGO32&lt;=AGO$8,AGO$5,IF(AGO32&gt;AGP32,0,AGO$5*(AGO32-AGP32)/(AGO$8-AGP32))))))</f>
      </c>
      <c r="AGR32" s="126">
        <f>IF(OR(AGO32="",AGP32=""),0,AGO$5)</f>
      </c>
      <c r="AGS32" s="125">
        <f>IF(AGO$6=0,RANK(AGQ32,AGQ$12:AGQ$42,0),RANK(AGQ32,AGQ$12:AGQ$42,1))</f>
      </c>
      <c r="AGT32"/>
      <c r="AGU32"/>
      <c r="AGV32" s="126">
        <f>IF((COUNTA(AGT$12:AGT$42)+COUNTA(AGU$12:AGU$42)=0),0.6*AGT$5,IF(OR(AGT32="",AGU32=""),0,IF(AGT$6=0,IF(AGT32&gt;=AGT$8,AGT$5,IF(AGT32&lt;AGU32,0,AGT$5*(AGT32-AGU32)/(AGT$8-AGU32))),IF(AGT32&lt;=AGT$8,AGT$5,IF(AGT32&gt;AGU32,0,AGT$5*(AGT32-AGU32)/(AGT$8-AGU32))))))</f>
      </c>
      <c r="AGW32" s="126">
        <f>IF(OR(AGT32="",AGU32=""),0,AGT$5)</f>
      </c>
      <c r="AGX32" s="125">
        <f>IF(AGT$6=0,RANK(AGV32,AGV$12:AGV$42,0),RANK(AGV32,AGV$12:AGV$42,1))</f>
      </c>
      <c r="AGY32"/>
      <c r="AGZ32"/>
      <c r="AHA32" s="126">
        <f>IF((COUNTA(AGY$12:AGY$42)+COUNTA(AGZ$12:AGZ$42)=0),0.6*AGY$5,IF(OR(AGY32="",AGZ32=""),0,IF(AGY$6=0,IF(AGY32&gt;=AGY$8,AGY$5,IF(AGY32&lt;AGZ32,0,AGY$5*(AGY32-AGZ32)/(AGY$8-AGZ32))),IF(AGY32&lt;=AGY$8,AGY$5,IF(AGY32&gt;AGZ32,0,AGY$5*(AGY32-AGZ32)/(AGY$8-AGZ32))))))</f>
      </c>
      <c r="AHB32" s="126">
        <f>IF(OR(AGY32="",AGZ32=""),0,AGY$5)</f>
      </c>
      <c r="AHC32" s="125">
        <f>IF(AGY$6=0,RANK(AHA32,AHA$12:AHA$42,0),RANK(AHA32,AHA$12:AHA$42,1))</f>
      </c>
      <c r="AHD32"/>
      <c r="AHE32"/>
      <c r="AHF32" s="126">
        <f>IF((COUNTA(AHD$12:AHD$42)+COUNTA(AHE$12:AHE$42)=0),0.6*AHD$5,IF(OR(AHD32="",AHE32=""),0,IF(AHD$6=0,IF(AHD32&gt;=AHD$8,AHD$5,IF(AHD32&lt;AHE32,0,AHD$5*(AHD32-AHE32)/(AHD$8-AHE32))),IF(AHD32&lt;=AHD$8,AHD$5,IF(AHD32&gt;AHE32,0,AHD$5*(AHD32-AHE32)/(AHD$8-AHE32))))))</f>
      </c>
      <c r="AHG32" s="126">
        <f>IF(OR(AHD32="",AHE32=""),0,AHD$5)</f>
      </c>
      <c r="AHH32" s="125">
        <f>IF(AHD$6=0,RANK(AHF32,AHF$12:AHF$42,0),RANK(AHF32,AHF$12:AHF$42,1))</f>
      </c>
      <c r="AHI32"/>
      <c r="AHJ32"/>
      <c r="AHK32" s="126">
        <f>IF((COUNTA(AHI$12:AHI$42)+COUNTA(AHJ$12:AHJ$42)=0),0.6*AHI$5,IF(OR(AHI32="",AHJ32=""),0,IF(AHI$6=0,IF(AHI32&gt;=AHI$8,AHI$5,IF(AHI32&lt;AHJ32,0,AHI$5*(AHI32-AHJ32)/(AHI$8-AHJ32))),IF(AHI32&lt;=AHI$8,AHI$5,IF(AHI32&gt;AHJ32,0,AHI$5*(AHI32-AHJ32)/(AHI$8-AHJ32))))))</f>
      </c>
      <c r="AHL32" s="126">
        <f>IF(OR(AHI32="",AHJ32=""),0,AHI$5)</f>
      </c>
      <c r="AHM32" s="125">
        <f>IF(AHI$6=0,RANK(AHK32,AHK$12:AHK$42,0),RANK(AHK32,AHK$12:AHK$42,1))</f>
      </c>
      <c r="AHN32"/>
      <c r="AHO32"/>
      <c r="AHP32" s="126">
        <f>IF((COUNTA(AHN$12:AHN$42)+COUNTA(AHO$12:AHO$42)=0),0.6*AHN$5,IF(OR(AHN32="",AHO32=""),0,IF(AHN$6=0,IF(AHN32&gt;=AHN$8,AHN$5,IF(AHN32&lt;AHO32,0,AHN$5*(AHN32-AHO32)/(AHN$8-AHO32))),IF(AHN32&lt;=AHN$8,AHN$5,IF(AHN32&gt;AHO32,0,AHN$5*(AHN32-AHO32)/(AHN$8-AHO32))))))</f>
      </c>
      <c r="AHQ32" s="126">
        <f>IF(OR(AHN32="",AHO32=""),0,AHN$5)</f>
      </c>
      <c r="AHR32" s="125">
        <f>IF(AHN$6=0,RANK(AHP32,AHP$12:AHP$42,0),RANK(AHP32,AHP$12:AHP$42,1))</f>
      </c>
      <c r="AHS32" s="126">
        <v>99.98</v>
      </c>
      <c r="AHT32" s="126">
        <v>47.35</v>
      </c>
      <c r="AHU32" s="126">
        <f>IF((COUNTA(AHS$12:AHS$42)+COUNTA(AHT$12:AHT$42)=0),0.6*AHS$5,IF(OR(AHS32="",AHT32=""),0,IF(AHS$6=0,IF(AHS32&gt;=AHS$8,AHS$5,IF(AHS32&lt;AHT32,0,AHS$5*(AHS32-AHT32)/(AHS$8-AHT32))),IF(AHS32&lt;=AHS$8,AHS$5,IF(AHS32&gt;AHT32,0,AHS$5*(AHS32-AHT32)/(AHS$8-AHT32))))))</f>
      </c>
      <c r="AHV32" s="126">
        <f>IF(OR(AHS32="",AHT32=""),0,AHS$5)</f>
      </c>
      <c r="AHW32" s="125">
        <f>IF(AHS$6=0,RANK(AHU32,AHU$12:AHU$42,0),RANK(AHU32,AHU$12:AHU$42,1))</f>
      </c>
      <c r="AHX32" s="126">
        <v>99.98</v>
      </c>
      <c r="AHY32" s="126">
        <v>66.69</v>
      </c>
      <c r="AHZ32" s="126">
        <f>IF((COUNTA(AHX$12:AHX$42)+COUNTA(AHY$12:AHY$42)=0),0.6*AHX$5,IF(OR(AHX32="",AHY32=""),0,IF(AHX$6=0,IF(AHX32&gt;=AHX$8,AHX$5,IF(AHX32&lt;AHY32,0,AHX$5*(AHX32-AHY32)/(AHX$8-AHY32))),IF(AHX32&lt;=AHX$8,AHX$5,IF(AHX32&gt;AHY32,0,AHX$5*(AHX32-AHY32)/(AHX$8-AHY32))))))</f>
      </c>
      <c r="AIA32" s="126">
        <f>IF(OR(AHX32="",AHY32=""),0,AHX$5)</f>
      </c>
      <c r="AIB32" s="125">
        <f>IF(AHX$6=0,RANK(AHZ32,AHZ$12:AHZ$42,0),RANK(AHZ32,AHZ$12:AHZ$42,1))</f>
      </c>
      <c r="AIC32" s="126">
        <v>100</v>
      </c>
      <c r="AID32" s="126">
        <v>35.98</v>
      </c>
      <c r="AIE32" s="126">
        <f>IF((COUNTA(AIC$12:AIC$42)+COUNTA(AID$12:AID$42)=0),0.6*AIC$5,IF(OR(AIC32="",AID32=""),0,IF(AIC$6=0,IF(AIC32&gt;=AIC$8,AIC$5,IF(AIC32&lt;AID32,0,AIC$5*(AIC32-AID32)/(AIC$8-AID32))),IF(AIC32&lt;=AIC$8,AIC$5,IF(AIC32&gt;AID32,0,AIC$5*(AIC32-AID32)/(AIC$8-AID32))))))</f>
      </c>
      <c r="AIF32" s="126">
        <f>IF(OR(AIC32="",AID32=""),0,AIC$5)</f>
      </c>
      <c r="AIG32" s="125">
        <f>IF(AIC$6=0,RANK(AIE32,AIE$12:AIE$42,0),RANK(AIE32,AIE$12:AIE$42,1))</f>
      </c>
      <c r="AIH32" s="126">
        <v>100</v>
      </c>
      <c r="AII32" s="126">
        <v>96.83</v>
      </c>
      <c r="AIJ32" s="126">
        <f>IF((COUNTA(AIH$12:AIH$42)+COUNTA(AII$12:AII$42)=0),0.6*AIH$5,IF(OR(AIH32="",AII32=""),0,IF(AIH$6=0,IF(AIH32&gt;=AIH$8,AIH$5,IF(AIH32&lt;AII32,0,AIH$5*(AIH32-AII32)/(AIH$8-AII32))),IF(AIH32&lt;=AIH$8,AIH$5,IF(AIH32&gt;AII32,0,AIH$5*(AIH32-AII32)/(AIH$8-AII32))))))</f>
      </c>
      <c r="AIK32" s="126">
        <f>IF(OR(AIH32="",AII32=""),0,AIH$5)</f>
      </c>
      <c r="AIL32" s="125">
        <f>IF(AIH$6=0,RANK(AIJ32,AIJ$12:AIJ$42,0),RANK(AIJ32,AIJ$12:AIJ$42,1))</f>
      </c>
      <c r="AIM32" s="126">
        <v>2.26</v>
      </c>
      <c r="AIN32" s="126">
        <v>5.4</v>
      </c>
      <c r="AIO32" s="126">
        <f>IF((COUNTA(AIM$12:AIM$42)+COUNTA(AIN$12:AIN$42)=0),0.6*AIM$5,IF(OR(AIM32="",AIN32=""),0,IF(AIM$6=0,IF(AIM32&gt;=AIM$8,AIM$5,IF(AIM32&lt;AIN32,0,AIM$5*(AIM32-AIN32)/(AIM$8-AIN32))),IF(AIM32&lt;=AIM$8,AIM$5,IF(AIM32&gt;AIN32,0,AIM$5*(AIM32-AIN32)/(AIM$8-AIN32))))))</f>
      </c>
      <c r="AIP32" s="126">
        <f>IF(OR(AIM32="",AIN32=""),0,AIM$5)</f>
      </c>
      <c r="AIQ32" s="125">
        <f>IF(AIM$6=0,RANK(AIO32,AIO$12:AIO$42,0),RANK(AIO32,AIO$12:AIO$42,1))</f>
      </c>
      <c r="AIR32" s="126">
        <v>2.26</v>
      </c>
      <c r="AIS32" s="126">
        <v>5.7</v>
      </c>
      <c r="AIT32" s="126">
        <f>IF((COUNTA(AIR$12:AIR$42)+COUNTA(AIS$12:AIS$42)=0),0.6*AIR$5,IF(OR(AIR32="",AIS32=""),0,IF(AIR$6=0,IF(AIR32&gt;=AIR$8,AIR$5,IF(AIR32&lt;AIS32,0,AIR$5*(AIR32-AIS32)/(AIR$8-AIS32))),IF(AIR32&lt;=AIR$8,AIR$5,IF(AIR32&gt;AIS32,0,AIR$5*(AIR32-AIS32)/(AIR$8-AIS32))))))</f>
      </c>
      <c r="AIU32" s="126">
        <f>IF(OR(AIR32="",AIS32=""),0,AIR$5)</f>
      </c>
      <c r="AIV32" s="125">
        <f>IF(AIR$6=0,RANK(AIT32,AIT$12:AIT$42,0),RANK(AIT32,AIT$12:AIT$42,1))</f>
      </c>
      <c r="AIW32" s="126">
        <v>99.87</v>
      </c>
      <c r="AIX32"/>
      <c r="AIY32" s="126">
        <f>IF((COUNTA(AIW$12:AIW$42)+COUNTA(AIX$12:AIX$42)=0),0.6*AIW$5,IF(OR(AIW32="",AIX32=""),0,IF(AIW$6=0,IF(AIW32&gt;=AIW$8,AIW$5,IF(AIW32&lt;AIX32,0,AIW$5*(AIW32-AIX32)/(AIW$8-AIX32))),IF(AIW32&lt;=AIW$8,AIW$5,IF(AIW32&gt;AIX32,0,AIW$5*(AIW32-AIX32)/(AIW$8-AIX32))))))</f>
      </c>
      <c r="AIZ32" s="126">
        <f>IF(OR(AIW32="",AIX32=""),0,AIW$5)</f>
      </c>
      <c r="AJA32" s="125">
        <f>IF(AIW$6=0,RANK(AIY32,AIY$12:AIY$42,0),RANK(AIY32,AIY$12:AIY$42,1))</f>
      </c>
      <c r="AJB32" s="126">
        <v>99.87</v>
      </c>
      <c r="AJC32"/>
      <c r="AJD32" s="126">
        <f>IF((COUNTA(AJB$12:AJB$42)+COUNTA(AJC$12:AJC$42)=0),0.6*AJB$5,IF(OR(AJB32="",AJC32=""),0,IF(AJB$6=0,IF(AJB32&gt;=AJB$8,AJB$5,IF(AJB32&lt;AJC32,0,AJB$5*(AJB32-AJC32)/(AJB$8-AJC32))),IF(AJB32&lt;=AJB$8,AJB$5,IF(AJB32&gt;AJC32,0,AJB$5*(AJB32-AJC32)/(AJB$8-AJC32))))))</f>
      </c>
      <c r="AJE32" s="126">
        <f>IF(OR(AJB32="",AJC32=""),0,AJB$5)</f>
      </c>
      <c r="AJF32" s="125">
        <f>IF(AJB$6=0,RANK(AJD32,AJD$12:AJD$42,0),RANK(AJD32,AJD$12:AJD$42,1))</f>
      </c>
      <c r="AJG32" s="126">
        <v>100</v>
      </c>
      <c r="AJH32" s="126">
        <v>98.37</v>
      </c>
      <c r="AJI32" s="126">
        <f>IF((COUNTA(AJG$12:AJG$42)+COUNTA(AJH$12:AJH$42)=0),0.6*AJG$5,IF(OR(AJG32="",AJH32=""),0,IF(AJG$6=0,IF(AJG32&gt;=AJG$8,AJG$5,IF(AJG32&lt;AJH32,0,AJG$5*(AJG32-AJH32)/(AJG$8-AJH32))),IF(AJG32&lt;=AJG$8,AJG$5,IF(AJG32&gt;AJH32,0,AJG$5*(AJG32-AJH32)/(AJG$8-AJH32))))))</f>
      </c>
      <c r="AJJ32" s="126">
        <f>IF(OR(AJG32="",AJH32=""),0,AJG$5)</f>
      </c>
      <c r="AJK32" s="125">
        <f>IF(AJG$6=0,RANK(AJI32,AJI$12:AJI$42,0),RANK(AJI32,AJI$12:AJI$42,1))</f>
      </c>
      <c r="AJL32" s="126">
        <v>100</v>
      </c>
      <c r="AJM32" s="126">
        <v>97.82</v>
      </c>
      <c r="AJN32" s="126">
        <f>IF((COUNTA(AJL$12:AJL$42)+COUNTA(AJM$12:AJM$42)=0),0.6*AJL$5,IF(OR(AJL32="",AJM32=""),0,IF(AJL$6=0,IF(AJL32&gt;=AJL$8,AJL$5,IF(AJL32&lt;AJM32,0,AJL$5*(AJL32-AJM32)/(AJL$8-AJM32))),IF(AJL32&lt;=AJL$8,AJL$5,IF(AJL32&gt;AJM32,0,AJL$5*(AJL32-AJM32)/(AJL$8-AJM32))))))</f>
      </c>
      <c r="AJO32" s="126">
        <f>IF(OR(AJL32="",AJM32=""),0,AJL$5)</f>
      </c>
      <c r="AJP32" s="125">
        <f>IF(AJL$6=0,RANK(AJN32,AJN$12:AJN$42,0),RANK(AJN32,AJN$12:AJN$42,1))</f>
      </c>
      <c r="AJQ32" s="126">
        <v>0.26</v>
      </c>
      <c r="AJR32" s="126">
        <v>0.91</v>
      </c>
      <c r="AJS32" s="126">
        <f>IF((COUNTA(AJQ$12:AJQ$42)+COUNTA(AJR$12:AJR$42)=0),0.6*AJQ$5,IF(OR(AJQ32="",AJR32=""),0,IF(AJQ$6=0,IF(AJQ32&gt;=AJQ$8,AJQ$5,IF(AJQ32&lt;AJR32,0,AJQ$5*(AJQ32-AJR32)/(AJQ$8-AJR32))),IF(AJQ32&lt;=AJQ$8,AJQ$5,IF(AJQ32&gt;AJR32,0,AJQ$5*(AJQ32-AJR32)/(AJQ$8-AJR32))))))</f>
      </c>
      <c r="AJT32" s="126">
        <f>IF(OR(AJQ32="",AJR32=""),0,AJQ$5)</f>
      </c>
      <c r="AJU32" s="125">
        <f>IF(AJQ$6=0,RANK(AJS32,AJS$12:AJS$42,0),RANK(AJS32,AJS$12:AJS$42,1))</f>
      </c>
      <c r="AJV32" s="126">
        <v>0.26</v>
      </c>
      <c r="AJW32" s="126">
        <v>0.9</v>
      </c>
      <c r="AJX32" s="126">
        <f>IF((COUNTA(AJV$12:AJV$42)+COUNTA(AJW$12:AJW$42)=0),0.6*AJV$5,IF(OR(AJV32="",AJW32=""),0,IF(AJV$6=0,IF(AJV32&gt;=AJV$8,AJV$5,IF(AJV32&lt;AJW32,0,AJV$5*(AJV32-AJW32)/(AJV$8-AJW32))),IF(AJV32&lt;=AJV$8,AJV$5,IF(AJV32&gt;AJW32,0,AJV$5*(AJV32-AJW32)/(AJV$8-AJW32))))))</f>
      </c>
      <c r="AJY32" s="126">
        <f>IF(OR(AJV32="",AJW32=""),0,AJV$5)</f>
      </c>
      <c r="AJZ32" s="125">
        <f>IF(AJV$6=0,RANK(AJX32,AJX$12:AJX$42,0),RANK(AJX32,AJX$12:AJX$42,1))</f>
      </c>
      <c r="AKA32" s="126">
        <v>100</v>
      </c>
      <c r="AKB32" s="126">
        <v>100</v>
      </c>
      <c r="AKC32" s="126">
        <f>IF((COUNTA(AKA$12:AKA$42)+COUNTA(AKB$12:AKB$42)=0),0.6*AKA$5,IF(OR(AKA32="",AKB32=""),0,IF(AKA$6=0,IF(AKA32&gt;=AKA$8,AKA$5,IF(AKA32&lt;AKB32,0,AKA$5*(AKA32-AKB32)/(AKA$8-AKB32))),IF(AKA32&lt;=AKA$8,AKA$5,IF(AKA32&gt;AKB32,0,AKA$5*(AKA32-AKB32)/(AKA$8-AKB32))))))</f>
      </c>
      <c r="AKD32" s="126">
        <f>IF(OR(AKA32="",AKB32=""),0,AKA$5)</f>
      </c>
      <c r="AKE32" s="125">
        <f>IF(AKA$6=0,RANK(AKC32,AKC$12:AKC$42,0),RANK(AKC32,AKC$12:AKC$42,1))</f>
      </c>
      <c r="AKF32" s="126">
        <v>100</v>
      </c>
      <c r="AKG32" s="126">
        <v>97.56</v>
      </c>
      <c r="AKH32" s="126">
        <f>IF((COUNTA(AKF$12:AKF$42)+COUNTA(AKG$12:AKG$42)=0),0.6*AKF$5,IF(OR(AKF32="",AKG32=""),0,IF(AKF$6=0,IF(AKF32&gt;=AKF$8,AKF$5,IF(AKF32&lt;AKG32,0,AKF$5*(AKF32-AKG32)/(AKF$8-AKG32))),IF(AKF32&lt;=AKF$8,AKF$5,IF(AKF32&gt;AKG32,0,AKF$5*(AKF32-AKG32)/(AKF$8-AKG32))))))</f>
      </c>
      <c r="AKI32" s="126">
        <f>IF(OR(AKF32="",AKG32=""),0,AKF$5)</f>
      </c>
      <c r="AKJ32" s="125">
        <f>IF(AKF$6=0,RANK(AKH32,AKH$12:AKH$42,0),RANK(AKH32,AKH$12:AKH$42,1))</f>
      </c>
      <c r="AKK32" s="126">
        <v>0.43</v>
      </c>
      <c r="AKL32" s="126">
        <v>0.57</v>
      </c>
      <c r="AKM32" s="126">
        <f>IF((COUNTA(AKK$12:AKK$42)+COUNTA(AKL$12:AKL$42)=0),0.6*AKK$5,IF(OR(AKK32="",AKL32=""),0,IF(AKK$6=0,IF(AKK32&gt;=AKK$8,AKK$5,IF(AKK32&lt;AKL32,0,AKK$5*(AKK32-AKL32)/(AKK$8-AKL32))),IF(AKK32&lt;=AKK$8,AKK$5,IF(AKK32&gt;AKL32,0,AKK$5*(AKK32-AKL32)/(AKK$8-AKL32))))))</f>
      </c>
      <c r="AKN32" s="126">
        <f>IF(OR(AKK32="",AKL32=""),0,AKK$5)</f>
      </c>
      <c r="AKO32" s="125">
        <f>IF(AKK$6=0,RANK(AKM32,AKM$12:AKM$42,0),RANK(AKM32,AKM$12:AKM$42,1))</f>
      </c>
      <c r="AKP32" s="126">
        <v>0.43</v>
      </c>
      <c r="AKQ32" s="126">
        <v>0.98</v>
      </c>
      <c r="AKR32" s="126">
        <f>IF((COUNTA(AKP$12:AKP$42)+COUNTA(AKQ$12:AKQ$42)=0),0.6*AKP$5,IF(OR(AKP32="",AKQ32=""),0,IF(AKP$6=0,IF(AKP32&gt;=AKP$8,AKP$5,IF(AKP32&lt;AKQ32,0,AKP$5*(AKP32-AKQ32)/(AKP$8-AKQ32))),IF(AKP32&lt;=AKP$8,AKP$5,IF(AKP32&gt;AKQ32,0,AKP$5*(AKP32-AKQ32)/(AKP$8-AKQ32))))))</f>
      </c>
      <c r="AKS32" s="126">
        <f>IF(OR(AKP32="",AKQ32=""),0,AKP$5)</f>
      </c>
      <c r="AKT32" s="125">
        <f>IF(AKP$6=0,RANK(AKR32,AKR$12:AKR$42,0),RANK(AKR32,AKR$12:AKR$42,1))</f>
      </c>
      <c r="AKU32" s="126">
        <v>0</v>
      </c>
      <c r="AKV32" s="126">
        <v>0.24</v>
      </c>
      <c r="AKW32" s="126">
        <f>IF((COUNTA(AKU$12:AKU$42)+COUNTA(AKV$12:AKV$42)=0),0.6*AKU$5,IF(OR(AKU32="",AKV32=""),0,IF(AKU$6=0,IF(AKU32&gt;=AKU$8,AKU$5,IF(AKU32&lt;AKV32,0,AKU$5*(AKU32-AKV32)/(AKU$8-AKV32))),IF(AKU32&lt;=AKU$8,AKU$5,IF(AKU32&gt;AKV32,0,AKU$5*(AKU32-AKV32)/(AKU$8-AKV32))))))</f>
      </c>
      <c r="AKX32" s="126">
        <f>IF(OR(AKU32="",AKV32=""),0,AKU$5)</f>
      </c>
      <c r="AKY32" s="125">
        <f>IF(AKU$6=0,RANK(AKW32,AKW$12:AKW$42,0),RANK(AKW32,AKW$12:AKW$42,1))</f>
      </c>
      <c r="AKZ32" s="126">
        <v>0</v>
      </c>
      <c r="ALA32" s="126">
        <v>1.15</v>
      </c>
      <c r="ALB32" s="126">
        <f>IF((COUNTA(AKZ$12:AKZ$42)+COUNTA(ALA$12:ALA$42)=0),0.6*AKZ$5,IF(OR(AKZ32="",ALA32=""),0,IF(AKZ$6=0,IF(AKZ32&gt;=AKZ$8,AKZ$5,IF(AKZ32&lt;ALA32,0,AKZ$5*(AKZ32-ALA32)/(AKZ$8-ALA32))),IF(AKZ32&lt;=AKZ$8,AKZ$5,IF(AKZ32&gt;ALA32,0,AKZ$5*(AKZ32-ALA32)/(AKZ$8-ALA32))))))</f>
      </c>
      <c r="ALC32" s="126">
        <f>IF(OR(AKZ32="",ALA32=""),0,AKZ$5)</f>
      </c>
      <c r="ALD32" s="125">
        <f>IF(AKZ$6=0,RANK(ALB32,ALB$12:ALB$42,0),RANK(ALB32,ALB$12:ALB$42,1))</f>
      </c>
      <c r="ALE32" s="126">
        <v>62.2544140625</v>
      </c>
      <c r="ALF32" s="126">
        <v>31</v>
      </c>
      <c r="ALG32" s="126">
        <f>IF((COUNTA(ALE$12:ALE$42)+COUNTA(ALF$12:ALF$42)=0),0.6*ALE$5,IF(OR(ALE32="",ALF32=""),0,IF(ALE$6=0,IF(ALE32&gt;=ALE$8,ALE$5,IF(ALE32&lt;ALF32,0,ALE$5*(ALE32-ALF32)/(ALE$8-ALF32))),IF(ALE32&lt;=ALE$8,ALE$5,IF(ALE32&gt;ALF32,0,ALE$5*(ALE32-ALF32)/(ALE$8-ALF32))))))</f>
      </c>
      <c r="ALH32" s="126">
        <f>IF(OR(ALE32="",ALF32=""),0,ALE$5)</f>
      </c>
      <c r="ALI32" s="125">
        <f>IF(ALE$6=0,RANK(ALG32,ALG$12:ALG$42,0),RANK(ALG32,ALG$12:ALG$42,1))</f>
      </c>
      <c r="ALJ32" s="126">
        <v>62.2544140625</v>
      </c>
      <c r="ALK32" s="126">
        <v>28</v>
      </c>
      <c r="ALL32" s="126">
        <f>IF((COUNTA(ALJ$12:ALJ$42)+COUNTA(ALK$12:ALK$42)=0),0.6*ALJ$5,IF(OR(ALJ32="",ALK32=""),0,IF(ALJ$6=0,IF(ALJ32&gt;=ALJ$8,ALJ$5,IF(ALJ32&lt;ALK32,0,ALJ$5*(ALJ32-ALK32)/(ALJ$8-ALK32))),IF(ALJ32&lt;=ALJ$8,ALJ$5,IF(ALJ32&gt;ALK32,0,ALJ$5*(ALJ32-ALK32)/(ALJ$8-ALK32))))))</f>
      </c>
      <c r="ALM32" s="126">
        <f>IF(OR(ALJ32="",ALK32=""),0,ALJ$5)</f>
      </c>
      <c r="ALN32" s="125">
        <f>IF(ALJ$6=0,RANK(ALL32,ALL$12:ALL$42,0),RANK(ALL32,ALL$12:ALL$42,1))</f>
      </c>
      <c r="ALO32" s="126">
        <v>9.284560546875</v>
      </c>
      <c r="ALP32" s="126">
        <v>2.85</v>
      </c>
      <c r="ALQ32" s="126">
        <f>IF((COUNTA(ALO$12:ALO$42)+COUNTA(ALP$12:ALP$42)=0),0.6*ALO$5,IF(OR(ALO32="",ALP32=""),0,IF(ALO$6=0,IF(ALO32&gt;=ALO$8,ALO$5,IF(ALO32&lt;ALP32,0,ALO$5*(ALO32-ALP32)/(ALO$8-ALP32))),IF(ALO32&lt;=ALO$8,ALO$5,IF(ALO32&gt;ALP32,0,ALO$5*(ALO32-ALP32)/(ALO$8-ALP32))))))</f>
      </c>
      <c r="ALR32" s="126">
        <f>IF(OR(ALO32="",ALP32=""),0,ALO$5)</f>
      </c>
      <c r="ALS32" s="125">
        <f>IF(ALO$6=0,RANK(ALQ32,ALQ$12:ALQ$42,0),RANK(ALQ32,ALQ$12:ALQ$42,1))</f>
      </c>
      <c r="ALT32" s="126">
        <v>9.284560546875</v>
      </c>
      <c r="ALU32" s="126">
        <v>2.47</v>
      </c>
      <c r="ALV32" s="126">
        <f>IF((COUNTA(ALT$12:ALT$42)+COUNTA(ALU$12:ALU$42)=0),0.6*ALT$5,IF(OR(ALT32="",ALU32=""),0,IF(ALT$6=0,IF(ALT32&gt;=ALT$8,ALT$5,IF(ALT32&lt;ALU32,0,ALT$5*(ALT32-ALU32)/(ALT$8-ALU32))),IF(ALT32&lt;=ALT$8,ALT$5,IF(ALT32&gt;ALU32,0,ALT$5*(ALT32-ALU32)/(ALT$8-ALU32))))))</f>
      </c>
      <c r="ALW32" s="126">
        <f>IF(OR(ALT32="",ALU32=""),0,ALT$5)</f>
      </c>
      <c r="ALX32" s="125">
        <f>IF(ALT$6=0,RANK(ALV32,ALV$12:ALV$42,0),RANK(ALV32,ALV$12:ALV$42,1))</f>
      </c>
      <c r="ALY32" s="126">
        <v>99.99</v>
      </c>
      <c r="ALZ32" s="126">
        <v>34.075456</v>
      </c>
      <c r="AMA32" s="126">
        <f>IF((COUNTA(ALY$12:ALY$42)+COUNTA(ALZ$12:ALZ$42)=0),0.6*ALY$5,IF(OR(ALY32="",ALZ32=""),0,IF(ALY$6=0,IF(ALY32&gt;=ALY$8,ALY$5,IF(ALY32&lt;ALZ32,0,ALY$5*(ALY32-ALZ32)/(ALY$8-ALZ32))),IF(ALY32&lt;=ALY$8,ALY$5,IF(ALY32&gt;ALZ32,0,ALY$5*(ALY32-ALZ32)/(ALY$8-ALZ32))))))</f>
      </c>
      <c r="AMB32" s="126">
        <f>IF(OR(ALY32="",ALZ32=""),0,ALY$5)</f>
      </c>
      <c r="AMC32" s="125">
        <f>IF(ALY$6=0,RANK(AMA32,AMA$12:AMA$42,0),RANK(AMA32,AMA$12:AMA$42,1))</f>
      </c>
      <c r="AMD32" s="126">
        <v>99.99</v>
      </c>
      <c r="AME32" s="126">
        <v>86.755768</v>
      </c>
      <c r="AMF32" s="126">
        <f>IF((COUNTA(AMD$12:AMD$42)+COUNTA(AME$12:AME$42)=0),0.6*AMD$5,IF(OR(AMD32="",AME32=""),0,IF(AMD$6=0,IF(AMD32&gt;=AMD$8,AMD$5,IF(AMD32&lt;AME32,0,AMD$5*(AMD32-AME32)/(AMD$8-AME32))),IF(AMD32&lt;=AMD$8,AMD$5,IF(AMD32&gt;AME32,0,AMD$5*(AMD32-AME32)/(AMD$8-AME32))))))</f>
      </c>
      <c r="AMG32" s="126">
        <f>IF(OR(AMD32="",AME32=""),0,AMD$5)</f>
      </c>
      <c r="AMH32" s="125">
        <f>IF(AMD$6=0,RANK(AMF32,AMF$12:AMF$42,0),RANK(AMF32,AMF$12:AMF$42,1))</f>
      </c>
      <c r="AMI32" s="126">
        <v>100</v>
      </c>
      <c r="AMJ32" s="126">
        <v>94.76</v>
      </c>
      <c r="AMK32" s="126">
        <f>IF((COUNTA(AMI$12:AMI$42)+COUNTA(AMJ$12:AMJ$42)=0),0.6*AMI$5,IF(OR(AMI32="",AMJ32=""),0,IF(AMI$6=0,IF(AMI32&gt;=AMI$8,AMI$5,IF(AMI32&lt;AMJ32,0,AMI$5*(AMI32-AMJ32)/(AMI$8-AMJ32))),IF(AMI32&lt;=AMI$8,AMI$5,IF(AMI32&gt;AMJ32,0,AMI$5*(AMI32-AMJ32)/(AMI$8-AMJ32))))))</f>
      </c>
      <c r="AML32" s="126">
        <f>IF(OR(AMI32="",AMJ32=""),0,AMI$5)</f>
      </c>
      <c r="AMM32" s="125">
        <f>IF(AMI$6=0,RANK(AMK32,AMK$12:AMK$42,0),RANK(AMK32,AMK$12:AMK$42,1))</f>
      </c>
      <c r="AMN32" s="126">
        <v>100</v>
      </c>
      <c r="AMO32" s="126">
        <v>96.12</v>
      </c>
      <c r="AMP32" s="126">
        <f>IF((COUNTA(AMN$12:AMN$42)+COUNTA(AMO$12:AMO$42)=0),0.6*AMN$5,IF(OR(AMN32="",AMO32=""),0,IF(AMN$6=0,IF(AMN32&gt;=AMN$8,AMN$5,IF(AMN32&lt;AMO32,0,AMN$5*(AMN32-AMO32)/(AMN$8-AMO32))),IF(AMN32&lt;=AMN$8,AMN$5,IF(AMN32&gt;AMO32,0,AMN$5*(AMN32-AMO32)/(AMN$8-AMO32))))))</f>
      </c>
      <c r="AMQ32" s="126">
        <f>IF(OR(AMN32="",AMO32=""),0,AMN$5)</f>
      </c>
      <c r="AMR32" s="125">
        <f>IF(AMN$6=0,RANK(AMP32,AMP$12:AMP$42,0),RANK(AMP32,AMP$12:AMP$42,1))</f>
      </c>
      <c r="AMS32" s="126">
        <v>2.68</v>
      </c>
      <c r="AMT32" s="126">
        <v>6.54</v>
      </c>
      <c r="AMU32" s="126">
        <f>IF((COUNTA(AMS$12:AMS$42)+COUNTA(AMT$12:AMT$42)=0),0.6*AMS$5,IF(OR(AMS32="",AMT32=""),0,IF(AMS$6=0,IF(AMS32&gt;=AMS$8,AMS$5,IF(AMS32&lt;AMT32,0,AMS$5*(AMS32-AMT32)/(AMS$8-AMT32))),IF(AMS32&lt;=AMS$8,AMS$5,IF(AMS32&gt;AMT32,0,AMS$5*(AMS32-AMT32)/(AMS$8-AMT32))))))</f>
      </c>
      <c r="AMV32" s="126">
        <f>IF(OR(AMS32="",AMT32=""),0,AMS$5)</f>
      </c>
      <c r="AMW32" s="125">
        <f>IF(AMS$6=0,RANK(AMU32,AMU$12:AMU$42,0),RANK(AMU32,AMU$12:AMU$42,1))</f>
      </c>
      <c r="AMX32" s="126">
        <v>2.68</v>
      </c>
      <c r="AMY32" s="126">
        <v>5</v>
      </c>
      <c r="AMZ32" s="126">
        <f>IF((COUNTA(AMX$12:AMX$42)+COUNTA(AMY$12:AMY$42)=0),0.6*AMX$5,IF(OR(AMX32="",AMY32=""),0,IF(AMX$6=0,IF(AMX32&gt;=AMX$8,AMX$5,IF(AMX32&lt;AMY32,0,AMX$5*(AMX32-AMY32)/(AMX$8-AMY32))),IF(AMX32&lt;=AMX$8,AMX$5,IF(AMX32&gt;AMY32,0,AMX$5*(AMX32-AMY32)/(AMX$8-AMY32))))))</f>
      </c>
      <c r="ANA32" s="126">
        <f>IF(OR(AMX32="",AMY32=""),0,AMX$5)</f>
      </c>
      <c r="ANB32" s="125">
        <f>IF(AMX$6=0,RANK(AMZ32,AMZ$12:AMZ$42,0),RANK(AMZ32,AMZ$12:AMZ$42,1))</f>
      </c>
      <c r="ANC32" s="126">
        <v>99.79</v>
      </c>
      <c r="AND32"/>
      <c r="ANE32" s="126">
        <f>IF((COUNTA(ANC$12:ANC$42)+COUNTA(AND$12:AND$42)=0),0.6*ANC$5,IF(OR(ANC32="",AND32=""),0,IF(ANC$6=0,IF(ANC32&gt;=ANC$8,ANC$5,IF(ANC32&lt;AND32,0,ANC$5*(ANC32-AND32)/(ANC$8-AND32))),IF(ANC32&lt;=ANC$8,ANC$5,IF(ANC32&gt;AND32,0,ANC$5*(ANC32-AND32)/(ANC$8-AND32))))))</f>
      </c>
      <c r="ANF32" s="126">
        <f>IF(OR(ANC32="",AND32=""),0,ANC$5)</f>
      </c>
      <c r="ANG32" s="125">
        <f>IF(ANC$6=0,RANK(ANE32,ANE$12:ANE$42,0),RANK(ANE32,ANE$12:ANE$42,1))</f>
      </c>
      <c r="ANH32" s="126">
        <v>99.79</v>
      </c>
      <c r="ANI32"/>
      <c r="ANJ32" s="126">
        <f>IF((COUNTA(ANH$12:ANH$42)+COUNTA(ANI$12:ANI$42)=0),0.6*ANH$5,IF(OR(ANH32="",ANI32=""),0,IF(ANH$6=0,IF(ANH32&gt;=ANH$8,ANH$5,IF(ANH32&lt;ANI32,0,ANH$5*(ANH32-ANI32)/(ANH$8-ANI32))),IF(ANH32&lt;=ANH$8,ANH$5,IF(ANH32&gt;ANI32,0,ANH$5*(ANH32-ANI32)/(ANH$8-ANI32))))))</f>
      </c>
      <c r="ANK32" s="126">
        <f>IF(OR(ANH32="",ANI32=""),0,ANH$5)</f>
      </c>
      <c r="ANL32" s="125">
        <f>IF(ANH$6=0,RANK(ANJ32,ANJ$12:ANJ$42,0),RANK(ANJ32,ANJ$12:ANJ$42,1))</f>
      </c>
      <c r="ANM32" s="126">
        <v>100</v>
      </c>
      <c r="ANN32" s="126">
        <v>95.56</v>
      </c>
      <c r="ANO32" s="126">
        <f>IF((COUNTA(ANM$12:ANM$42)+COUNTA(ANN$12:ANN$42)=0),0.6*ANM$5,IF(OR(ANM32="",ANN32=""),0,IF(ANM$6=0,IF(ANM32&gt;=ANM$8,ANM$5,IF(ANM32&lt;ANN32,0,ANM$5*(ANM32-ANN32)/(ANM$8-ANN32))),IF(ANM32&lt;=ANM$8,ANM$5,IF(ANM32&gt;ANN32,0,ANM$5*(ANM32-ANN32)/(ANM$8-ANN32))))))</f>
      </c>
      <c r="ANP32" s="126">
        <f>IF(OR(ANM32="",ANN32=""),0,ANM$5)</f>
      </c>
      <c r="ANQ32" s="125">
        <f>IF(ANM$6=0,RANK(ANO32,ANO$12:ANO$42,0),RANK(ANO32,ANO$12:ANO$42,1))</f>
      </c>
      <c r="ANR32" s="126">
        <v>100</v>
      </c>
      <c r="ANS32" s="126">
        <v>97.87</v>
      </c>
      <c r="ANT32" s="126">
        <f>IF((COUNTA(ANR$12:ANR$42)+COUNTA(ANS$12:ANS$42)=0),0.6*ANR$5,IF(OR(ANR32="",ANS32=""),0,IF(ANR$6=0,IF(ANR32&gt;=ANR$8,ANR$5,IF(ANR32&lt;ANS32,0,ANR$5*(ANR32-ANS32)/(ANR$8-ANS32))),IF(ANR32&lt;=ANR$8,ANR$5,IF(ANR32&gt;ANS32,0,ANR$5*(ANR32-ANS32)/(ANR$8-ANS32))))))</f>
      </c>
      <c r="ANU32" s="126">
        <f>IF(OR(ANR32="",ANS32=""),0,ANR$5)</f>
      </c>
      <c r="ANV32" s="125">
        <f>IF(ANR$6=0,RANK(ANT32,ANT$12:ANT$42,0),RANK(ANT32,ANT$12:ANT$42,1))</f>
      </c>
      <c r="ANW32" s="126">
        <v>0.28</v>
      </c>
      <c r="ANX32" s="126">
        <v>0.55</v>
      </c>
      <c r="ANY32" s="126">
        <f>IF((COUNTA(ANW$12:ANW$42)+COUNTA(ANX$12:ANX$42)=0),0.6*ANW$5,IF(OR(ANW32="",ANX32=""),0,IF(ANW$6=0,IF(ANW32&gt;=ANW$8,ANW$5,IF(ANW32&lt;ANX32,0,ANW$5*(ANW32-ANX32)/(ANW$8-ANX32))),IF(ANW32&lt;=ANW$8,ANW$5,IF(ANW32&gt;ANX32,0,ANW$5*(ANW32-ANX32)/(ANW$8-ANX32))))))</f>
      </c>
      <c r="ANZ32" s="126">
        <f>IF(OR(ANW32="",ANX32=""),0,ANW$5)</f>
      </c>
      <c r="AOA32" s="125">
        <f>IF(ANW$6=0,RANK(ANY32,ANY$12:ANY$42,0),RANK(ANY32,ANY$12:ANY$42,1))</f>
      </c>
      <c r="AOB32" s="126">
        <v>0.28</v>
      </c>
      <c r="AOC32" s="126">
        <v>0.66</v>
      </c>
      <c r="AOD32" s="126">
        <f>IF((COUNTA(AOB$12:AOB$42)+COUNTA(AOC$12:AOC$42)=0),0.6*AOB$5,IF(OR(AOB32="",AOC32=""),0,IF(AOB$6=0,IF(AOB32&gt;=AOB$8,AOB$5,IF(AOB32&lt;AOC32,0,AOB$5*(AOB32-AOC32)/(AOB$8-AOC32))),IF(AOB32&lt;=AOB$8,AOB$5,IF(AOB32&gt;AOC32,0,AOB$5*(AOB32-AOC32)/(AOB$8-AOC32))))))</f>
      </c>
      <c r="AOE32" s="126">
        <f>IF(OR(AOB32="",AOC32=""),0,AOB$5)</f>
      </c>
      <c r="AOF32" s="125">
        <f>IF(AOB$6=0,RANK(AOD32,AOD$12:AOD$42,0),RANK(AOD32,AOD$12:AOD$42,1))</f>
      </c>
      <c r="AOG32" s="126">
        <v>100</v>
      </c>
      <c r="AOH32" s="126">
        <v>100</v>
      </c>
      <c r="AOI32" s="126">
        <f>IF((COUNTA(AOG$12:AOG$42)+COUNTA(AOH$12:AOH$42)=0),0.6*AOG$5,IF(OR(AOG32="",AOH32=""),0,IF(AOG$6=0,IF(AOG32&gt;=AOG$8,AOG$5,IF(AOG32&lt;AOH32,0,AOG$5*(AOG32-AOH32)/(AOG$8-AOH32))),IF(AOG32&lt;=AOG$8,AOG$5,IF(AOG32&gt;AOH32,0,AOG$5*(AOG32-AOH32)/(AOG$8-AOH32))))))</f>
      </c>
      <c r="AOJ32" s="126">
        <f>IF(OR(AOG32="",AOH32=""),0,AOG$5)</f>
      </c>
      <c r="AOK32" s="125">
        <f>IF(AOG$6=0,RANK(AOI32,AOI$12:AOI$42,0),RANK(AOI32,AOI$12:AOI$42,1))</f>
      </c>
      <c r="AOL32" s="126">
        <v>100</v>
      </c>
      <c r="AOM32" s="126">
        <v>100</v>
      </c>
      <c r="AON32" s="126">
        <f>IF((COUNTA(AOL$12:AOL$42)+COUNTA(AOM$12:AOM$42)=0),0.6*AOL$5,IF(OR(AOL32="",AOM32=""),0,IF(AOL$6=0,IF(AOL32&gt;=AOL$8,AOL$5,IF(AOL32&lt;AOM32,0,AOL$5*(AOL32-AOM32)/(AOL$8-AOM32))),IF(AOL32&lt;=AOL$8,AOL$5,IF(AOL32&gt;AOM32,0,AOL$5*(AOL32-AOM32)/(AOL$8-AOM32))))))</f>
      </c>
      <c r="AOO32" s="126">
        <f>IF(OR(AOL32="",AOM32=""),0,AOL$5)</f>
      </c>
      <c r="AOP32" s="125">
        <f>IF(AOL$6=0,RANK(AON32,AON$12:AON$42,0),RANK(AON32,AON$12:AON$42,1))</f>
      </c>
      <c r="AOQ32" s="126">
        <v>0.34</v>
      </c>
      <c r="AOR32" s="126">
        <v>0.96</v>
      </c>
      <c r="AOS32" s="126">
        <f>IF((COUNTA(AOQ$12:AOQ$42)+COUNTA(AOR$12:AOR$42)=0),0.6*AOQ$5,IF(OR(AOQ32="",AOR32=""),0,IF(AOQ$6=0,IF(AOQ32&gt;=AOQ$8,AOQ$5,IF(AOQ32&lt;AOR32,0,AOQ$5*(AOQ32-AOR32)/(AOQ$8-AOR32))),IF(AOQ32&lt;=AOQ$8,AOQ$5,IF(AOQ32&gt;AOR32,0,AOQ$5*(AOQ32-AOR32)/(AOQ$8-AOR32))))))</f>
      </c>
      <c r="AOT32" s="126">
        <f>IF(OR(AOQ32="",AOR32=""),0,AOQ$5)</f>
      </c>
      <c r="AOU32" s="125">
        <f>IF(AOQ$6=0,RANK(AOS32,AOS$12:AOS$42,0),RANK(AOS32,AOS$12:AOS$42,1))</f>
      </c>
      <c r="AOV32" s="126">
        <v>0.34</v>
      </c>
      <c r="AOW32" s="126">
        <v>0.78</v>
      </c>
      <c r="AOX32" s="126">
        <f>IF((COUNTA(AOV$12:AOV$42)+COUNTA(AOW$12:AOW$42)=0),0.6*AOV$5,IF(OR(AOV32="",AOW32=""),0,IF(AOV$6=0,IF(AOV32&gt;=AOV$8,AOV$5,IF(AOV32&lt;AOW32,0,AOV$5*(AOV32-AOW32)/(AOV$8-AOW32))),IF(AOV32&lt;=AOV$8,AOV$5,IF(AOV32&gt;AOW32,0,AOV$5*(AOV32-AOW32)/(AOV$8-AOW32))))))</f>
      </c>
      <c r="AOY32" s="126">
        <f>IF(OR(AOV32="",AOW32=""),0,AOV$5)</f>
      </c>
      <c r="AOZ32" s="125">
        <f>IF(AOV$6=0,RANK(AOX32,AOX$12:AOX$42,0),RANK(AOX32,AOX$12:AOX$42,1))</f>
      </c>
      <c r="APA32" s="126">
        <v>0</v>
      </c>
      <c r="APB32" s="126">
        <v>0</v>
      </c>
      <c r="APC32" s="126">
        <f>IF((COUNTA(APA$12:APA$42)+COUNTA(APB$12:APB$42)=0),0.6*APA$5,IF(OR(APA32="",APB32=""),0,IF(APA$6=0,IF(APA32&gt;=APA$8,APA$5,IF(APA32&lt;APB32,0,APA$5*(APA32-APB32)/(APA$8-APB32))),IF(APA32&lt;=APA$8,APA$5,IF(APA32&gt;APB32,0,APA$5*(APA32-APB32)/(APA$8-APB32))))))</f>
      </c>
      <c r="APD32" s="126">
        <f>IF(OR(APA32="",APB32=""),0,APA$5)</f>
      </c>
      <c r="APE32" s="125">
        <f>IF(APA$6=0,RANK(APC32,APC$12:APC$42,0),RANK(APC32,APC$12:APC$42,1))</f>
      </c>
      <c r="APF32" s="126">
        <v>0</v>
      </c>
      <c r="APG32" s="126">
        <v>0</v>
      </c>
      <c r="APH32" s="126">
        <f>IF((COUNTA(APF$12:APF$42)+COUNTA(APG$12:APG$42)=0),0.6*APF$5,IF(OR(APF32="",APG32=""),0,IF(APF$6=0,IF(APF32&gt;=APF$8,APF$5,IF(APF32&lt;APG32,0,APF$5*(APF32-APG32)/(APF$8-APG32))),IF(APF32&lt;=APF$8,APF$5,IF(APF32&gt;APG32,0,APF$5*(APF32-APG32)/(APF$8-APG32))))))</f>
      </c>
      <c r="API32" s="126">
        <f>IF(OR(APF32="",APG32=""),0,APF$5)</f>
      </c>
      <c r="APJ32" s="125">
        <f>IF(APF$6=0,RANK(APH32,APH$12:APH$42,0),RANK(APH32,APH$12:APH$42,1))</f>
      </c>
      <c r="APK32" s="126">
        <v>71.03802734375</v>
      </c>
      <c r="APL32"/>
      <c r="APM32" s="126">
        <f>IF((COUNTA(APK$12:APK$42)+COUNTA(APL$12:APL$42)=0),0.6*APK$5,IF(OR(APK32="",APL32=""),0,IF(APK$6=0,IF(APK32&gt;=APK$8,APK$5,IF(APK32&lt;APL32,0,APK$5*(APK32-APL32)/(APK$8-APL32))),IF(APK32&lt;=APK$8,APK$5,IF(APK32&gt;APL32,0,APK$5*(APK32-APL32)/(APK$8-APL32))))))</f>
      </c>
      <c r="APN32" s="126">
        <f>IF(OR(APK32="",APL32=""),0,APK$5)</f>
      </c>
      <c r="APO32" s="125">
        <f>IF(APK$6=0,RANK(APM32,APM$12:APM$42,0),RANK(APM32,APM$12:APM$42,1))</f>
      </c>
      <c r="APP32" s="126">
        <v>71.03802734375</v>
      </c>
      <c r="APQ32"/>
      <c r="APR32" s="126">
        <f>IF((COUNTA(APP$12:APP$42)+COUNTA(APQ$12:APQ$42)=0),0.6*APP$5,IF(OR(APP32="",APQ32=""),0,IF(APP$6=0,IF(APP32&gt;=APP$8,APP$5,IF(APP32&lt;APQ32,0,APP$5*(APP32-APQ32)/(APP$8-APQ32))),IF(APP32&lt;=APP$8,APP$5,IF(APP32&gt;APQ32,0,APP$5*(APP32-APQ32)/(APP$8-APQ32))))))</f>
      </c>
      <c r="APS32" s="126">
        <f>IF(OR(APP32="",APQ32=""),0,APP$5)</f>
      </c>
      <c r="APT32" s="125">
        <f>IF(APP$6=0,RANK(APR32,APR$12:APR$42,0),RANK(APR32,APR$12:APR$42,1))</f>
      </c>
      <c r="APU32" s="126">
        <v>7.25255859375</v>
      </c>
      <c r="APV32" s="126">
        <v>0.48021484375</v>
      </c>
      <c r="APW32" s="126">
        <f>IF((COUNTA(APU$12:APU$42)+COUNTA(APV$12:APV$42)=0),0.6*APU$5,IF(OR(APU32="",APV32=""),0,IF(APU$6=0,IF(APU32&gt;=APU$8,APU$5,IF(APU32&lt;APV32,0,APU$5*(APU32-APV32)/(APU$8-APV32))),IF(APU32&lt;=APU$8,APU$5,IF(APU32&gt;APV32,0,APU$5*(APU32-APV32)/(APU$8-APV32))))))</f>
      </c>
      <c r="APX32" s="126">
        <f>IF(OR(APU32="",APV32=""),0,APU$5)</f>
      </c>
      <c r="APY32" s="125">
        <f>IF(APU$6=0,RANK(APW32,APW$12:APW$42,0),RANK(APW32,APW$12:APW$42,1))</f>
      </c>
      <c r="APZ32" s="126">
        <v>7.25255859375</v>
      </c>
      <c r="AQA32" s="126">
        <v>1.9702734375</v>
      </c>
      <c r="AQB32" s="126">
        <f>IF((COUNTA(APZ$12:APZ$42)+COUNTA(AQA$12:AQA$42)=0),0.6*APZ$5,IF(OR(APZ32="",AQA32=""),0,IF(APZ$6=0,IF(APZ32&gt;=APZ$8,APZ$5,IF(APZ32&lt;AQA32,0,APZ$5*(APZ32-AQA32)/(APZ$8-AQA32))),IF(APZ32&lt;=APZ$8,APZ$5,IF(APZ32&gt;AQA32,0,APZ$5*(APZ32-AQA32)/(APZ$8-AQA32))))))</f>
      </c>
      <c r="AQC32" s="126">
        <f>IF(OR(APZ32="",AQA32=""),0,APZ$5)</f>
      </c>
      <c r="AQD32" s="125">
        <f>IF(APZ$6=0,RANK(AQB32,AQB$12:AQB$42,0),RANK(AQB32,AQB$12:AQB$42,1))</f>
      </c>
      <c r="AQE32" s="126">
        <v>100</v>
      </c>
      <c r="AQF32" s="126">
        <v>69.77904</v>
      </c>
      <c r="AQG32" s="126">
        <f>IF((COUNTA(AQE$12:AQE$42)+COUNTA(AQF$12:AQF$42)=0),0.6*AQE$5,IF(OR(AQE32="",AQF32=""),0,IF(AQE$6=0,IF(AQE32&gt;=AQE$8,AQE$5,IF(AQE32&lt;AQF32,0,AQE$5*(AQE32-AQF32)/(AQE$8-AQF32))),IF(AQE32&lt;=AQE$8,AQE$5,IF(AQE32&gt;AQF32,0,AQE$5*(AQE32-AQF32)/(AQE$8-AQF32))))))</f>
      </c>
      <c r="AQH32" s="126">
        <f>IF(OR(AQE32="",AQF32=""),0,AQE$5)</f>
      </c>
      <c r="AQI32" s="125">
        <f>IF(AQE$6=0,RANK(AQG32,AQG$12:AQG$42,0),RANK(AQG32,AQG$12:AQG$42,1))</f>
      </c>
      <c r="AQJ32" s="126">
        <v>100</v>
      </c>
      <c r="AQK32" s="126">
        <v>79.076088</v>
      </c>
      <c r="AQL32" s="126">
        <f>IF((COUNTA(AQJ$12:AQJ$42)+COUNTA(AQK$12:AQK$42)=0),0.6*AQJ$5,IF(OR(AQJ32="",AQK32=""),0,IF(AQJ$6=0,IF(AQJ32&gt;=AQJ$8,AQJ$5,IF(AQJ32&lt;AQK32,0,AQJ$5*(AQJ32-AQK32)/(AQJ$8-AQK32))),IF(AQJ32&lt;=AQJ$8,AQJ$5,IF(AQJ32&gt;AQK32,0,AQJ$5*(AQJ32-AQK32)/(AQJ$8-AQK32))))))</f>
      </c>
      <c r="AQM32" s="126">
        <f>IF(OR(AQJ32="",AQK32=""),0,AQJ$5)</f>
      </c>
      <c r="AQN32" s="125">
        <f>IF(AQJ$6=0,RANK(AQL32,AQL$12:AQL$42,0),RANK(AQL32,AQL$12:AQL$42,1))</f>
      </c>
      <c r="AQO32" s="126">
        <v>100</v>
      </c>
      <c r="AQP32"/>
      <c r="AQQ32" s="126">
        <f>IF((COUNTA(AQO$12:AQO$42)+COUNTA(AQP$12:AQP$42)=0),0.6*AQO$5,IF(OR(AQO32="",AQP32=""),0,IF(AQO$6=0,IF(AQO32&gt;=AQO$8,AQO$5,IF(AQO32&lt;AQP32,0,AQO$5*(AQO32-AQP32)/(AQO$8-AQP32))),IF(AQO32&lt;=AQO$8,AQO$5,IF(AQO32&gt;AQP32,0,AQO$5*(AQO32-AQP32)/(AQO$8-AQP32))))))</f>
      </c>
      <c r="AQR32" s="126">
        <f>IF(OR(AQO32="",AQP32=""),0,AQO$5)</f>
      </c>
      <c r="AQS32" s="125">
        <f>IF(AQO$6=0,RANK(AQQ32,AQQ$12:AQQ$42,0),RANK(AQQ32,AQQ$12:AQQ$42,1))</f>
      </c>
      <c r="AQT32" s="126">
        <v>100</v>
      </c>
      <c r="AQU32"/>
      <c r="AQV32" s="126">
        <f>IF((COUNTA(AQT$12:AQT$42)+COUNTA(AQU$12:AQU$42)=0),0.6*AQT$5,IF(OR(AQT32="",AQU32=""),0,IF(AQT$6=0,IF(AQT32&gt;=AQT$8,AQT$5,IF(AQT32&lt;AQU32,0,AQT$5*(AQT32-AQU32)/(AQT$8-AQU32))),IF(AQT32&lt;=AQT$8,AQT$5,IF(AQT32&gt;AQU32,0,AQT$5*(AQT32-AQU32)/(AQT$8-AQU32))))))</f>
      </c>
      <c r="AQW32" s="126">
        <f>IF(OR(AQT32="",AQU32=""),0,AQT$5)</f>
      </c>
      <c r="AQX32" s="125">
        <f>IF(AQT$6=0,RANK(AQV32,AQV$12:AQV$42,0),RANK(AQV32,AQV$12:AQV$42,1))</f>
      </c>
      <c r="AQY32" s="126">
        <v>2.68</v>
      </c>
      <c r="AQZ32" s="126">
        <v>4.94</v>
      </c>
      <c r="ARA32" s="126">
        <f>IF((COUNTA(AQY$12:AQY$42)+COUNTA(AQZ$12:AQZ$42)=0),0.6*AQY$5,IF(OR(AQY32="",AQZ32=""),0,IF(AQY$6=0,IF(AQY32&gt;=AQY$8,AQY$5,IF(AQY32&lt;AQZ32,0,AQY$5*(AQY32-AQZ32)/(AQY$8-AQZ32))),IF(AQY32&lt;=AQY$8,AQY$5,IF(AQY32&gt;AQZ32,0,AQY$5*(AQY32-AQZ32)/(AQY$8-AQZ32))))))</f>
      </c>
      <c r="ARB32" s="126">
        <f>IF(OR(AQY32="",AQZ32=""),0,AQY$5)</f>
      </c>
      <c r="ARC32" s="125">
        <f>IF(AQY$6=0,RANK(ARA32,ARA$12:ARA$42,0),RANK(ARA32,ARA$12:ARA$42,1))</f>
      </c>
      <c r="ARD32" s="126">
        <v>2.68</v>
      </c>
      <c r="ARE32" s="126">
        <v>4.32</v>
      </c>
      <c r="ARF32" s="126">
        <f>IF((COUNTA(ARD$12:ARD$42)+COUNTA(ARE$12:ARE$42)=0),0.6*ARD$5,IF(OR(ARD32="",ARE32=""),0,IF(ARD$6=0,IF(ARD32&gt;=ARD$8,ARD$5,IF(ARD32&lt;ARE32,0,ARD$5*(ARD32-ARE32)/(ARD$8-ARE32))),IF(ARD32&lt;=ARD$8,ARD$5,IF(ARD32&gt;ARE32,0,ARD$5*(ARD32-ARE32)/(ARD$8-ARE32))))))</f>
      </c>
      <c r="ARG32" s="126">
        <f>IF(OR(ARD32="",ARE32=""),0,ARD$5)</f>
      </c>
      <c r="ARH32" s="125">
        <f>IF(ARD$6=0,RANK(ARF32,ARF$12:ARF$42,0),RANK(ARF32,ARF$12:ARF$42,1))</f>
      </c>
      <c r="ARI32" s="126">
        <v>100</v>
      </c>
      <c r="ARJ32"/>
      <c r="ARK32" s="126">
        <f>IF((COUNTA(ARI$12:ARI$42)+COUNTA(ARJ$12:ARJ$42)=0),0.6*ARI$5,IF(OR(ARI32="",ARJ32=""),0,IF(ARI$6=0,IF(ARI32&gt;=ARI$8,ARI$5,IF(ARI32&lt;ARJ32,0,ARI$5*(ARI32-ARJ32)/(ARI$8-ARJ32))),IF(ARI32&lt;=ARI$8,ARI$5,IF(ARI32&gt;ARJ32,0,ARI$5*(ARI32-ARJ32)/(ARI$8-ARJ32))))))</f>
      </c>
      <c r="ARL32" s="126">
        <f>IF(OR(ARI32="",ARJ32=""),0,ARI$5)</f>
      </c>
      <c r="ARM32" s="125">
        <f>IF(ARI$6=0,RANK(ARK32,ARK$12:ARK$42,0),RANK(ARK32,ARK$12:ARK$42,1))</f>
      </c>
      <c r="ARN32" s="126">
        <v>100</v>
      </c>
      <c r="ARO32"/>
      <c r="ARP32" s="126">
        <f>IF((COUNTA(ARN$12:ARN$42)+COUNTA(ARO$12:ARO$42)=0),0.6*ARN$5,IF(OR(ARN32="",ARO32=""),0,IF(ARN$6=0,IF(ARN32&gt;=ARN$8,ARN$5,IF(ARN32&lt;ARO32,0,ARN$5*(ARN32-ARO32)/(ARN$8-ARO32))),IF(ARN32&lt;=ARN$8,ARN$5,IF(ARN32&gt;ARO32,0,ARN$5*(ARN32-ARO32)/(ARN$8-ARO32))))))</f>
      </c>
      <c r="ARQ32" s="126">
        <f>IF(OR(ARN32="",ARO32=""),0,ARN$5)</f>
      </c>
      <c r="ARR32" s="125">
        <f>IF(ARN$6=0,RANK(ARP32,ARP$12:ARP$42,0),RANK(ARP32,ARP$12:ARP$42,1))</f>
      </c>
      <c r="ARS32" s="126">
        <v>100</v>
      </c>
      <c r="ART32" s="126">
        <v>97.32</v>
      </c>
      <c r="ARU32" s="126">
        <f>IF((COUNTA(ARS$12:ARS$42)+COUNTA(ART$12:ART$42)=0),0.6*ARS$5,IF(OR(ARS32="",ART32=""),0,IF(ARS$6=0,IF(ARS32&gt;=ARS$8,ARS$5,IF(ARS32&lt;ART32,0,ARS$5*(ARS32-ART32)/(ARS$8-ART32))),IF(ARS32&lt;=ARS$8,ARS$5,IF(ARS32&gt;ART32,0,ARS$5*(ARS32-ART32)/(ARS$8-ART32))))))</f>
      </c>
      <c r="ARV32" s="126">
        <f>IF(OR(ARS32="",ART32=""),0,ARS$5)</f>
      </c>
      <c r="ARW32" s="125">
        <f>IF(ARS$6=0,RANK(ARU32,ARU$12:ARU$42,0),RANK(ARU32,ARU$12:ARU$42,1))</f>
      </c>
      <c r="ARX32" s="126">
        <v>100</v>
      </c>
      <c r="ARY32" s="126">
        <v>98.46</v>
      </c>
      <c r="ARZ32" s="126">
        <f>IF((COUNTA(ARX$12:ARX$42)+COUNTA(ARY$12:ARY$42)=0),0.6*ARX$5,IF(OR(ARX32="",ARY32=""),0,IF(ARX$6=0,IF(ARX32&gt;=ARX$8,ARX$5,IF(ARX32&lt;ARY32,0,ARX$5*(ARX32-ARY32)/(ARX$8-ARY32))),IF(ARX32&lt;=ARX$8,ARX$5,IF(ARX32&gt;ARY32,0,ARX$5*(ARX32-ARY32)/(ARX$8-ARY32))))))</f>
      </c>
      <c r="ASA32" s="126">
        <f>IF(OR(ARX32="",ARY32=""),0,ARX$5)</f>
      </c>
      <c r="ASB32" s="125">
        <f>IF(ARX$6=0,RANK(ARZ32,ARZ$12:ARZ$42,0),RANK(ARZ32,ARZ$12:ARZ$42,1))</f>
      </c>
      <c r="ASC32" s="126">
        <v>0.38</v>
      </c>
      <c r="ASD32" s="126">
        <v>0.9</v>
      </c>
      <c r="ASE32" s="126">
        <f>IF((COUNTA(ASC$12:ASC$42)+COUNTA(ASD$12:ASD$42)=0),0.6*ASC$5,IF(OR(ASC32="",ASD32=""),0,IF(ASC$6=0,IF(ASC32&gt;=ASC$8,ASC$5,IF(ASC32&lt;ASD32,0,ASC$5*(ASC32-ASD32)/(ASC$8-ASD32))),IF(ASC32&lt;=ASC$8,ASC$5,IF(ASC32&gt;ASD32,0,ASC$5*(ASC32-ASD32)/(ASC$8-ASD32))))))</f>
      </c>
      <c r="ASF32" s="126">
        <f>IF(OR(ASC32="",ASD32=""),0,ASC$5)</f>
      </c>
      <c r="ASG32" s="125">
        <f>IF(ASC$6=0,RANK(ASE32,ASE$12:ASE$42,0),RANK(ASE32,ASE$12:ASE$42,1))</f>
      </c>
      <c r="ASH32" s="126">
        <v>0.38</v>
      </c>
      <c r="ASI32" s="126">
        <v>0.83</v>
      </c>
      <c r="ASJ32" s="126">
        <f>IF((COUNTA(ASH$12:ASH$42)+COUNTA(ASI$12:ASI$42)=0),0.6*ASH$5,IF(OR(ASH32="",ASI32=""),0,IF(ASH$6=0,IF(ASH32&gt;=ASH$8,ASH$5,IF(ASH32&lt;ASI32,0,ASH$5*(ASH32-ASI32)/(ASH$8-ASI32))),IF(ASH32&lt;=ASH$8,ASH$5,IF(ASH32&gt;ASI32,0,ASH$5*(ASH32-ASI32)/(ASH$8-ASI32))))))</f>
      </c>
      <c r="ASK32" s="126">
        <f>IF(OR(ASH32="",ASI32=""),0,ASH$5)</f>
      </c>
      <c r="ASL32" s="125">
        <f>IF(ASH$6=0,RANK(ASJ32,ASJ$12:ASJ$42,0),RANK(ASJ32,ASJ$12:ASJ$42,1))</f>
      </c>
      <c r="ASM32" s="126">
        <v>100</v>
      </c>
      <c r="ASN32" s="126">
        <v>100</v>
      </c>
      <c r="ASO32" s="126">
        <f>IF((COUNTA(ASM$12:ASM$42)+COUNTA(ASN$12:ASN$42)=0),0.6*ASM$5,IF(OR(ASM32="",ASN32=""),0,IF(ASM$6=0,IF(ASM32&gt;=ASM$8,ASM$5,IF(ASM32&lt;ASN32,0,ASM$5*(ASM32-ASN32)/(ASM$8-ASN32))),IF(ASM32&lt;=ASM$8,ASM$5,IF(ASM32&gt;ASN32,0,ASM$5*(ASM32-ASN32)/(ASM$8-ASN32))))))</f>
      </c>
      <c r="ASP32" s="126">
        <f>IF(OR(ASM32="",ASN32=""),0,ASM$5)</f>
      </c>
      <c r="ASQ32" s="125">
        <f>IF(ASM$6=0,RANK(ASO32,ASO$12:ASO$42,0),RANK(ASO32,ASO$12:ASO$42,1))</f>
      </c>
      <c r="ASR32" s="126">
        <v>100</v>
      </c>
      <c r="ASS32" s="126">
        <v>100</v>
      </c>
      <c r="AST32" s="126">
        <f>IF((COUNTA(ASR$12:ASR$42)+COUNTA(ASS$12:ASS$42)=0),0.6*ASR$5,IF(OR(ASR32="",ASS32=""),0,IF(ASR$6=0,IF(ASR32&gt;=ASR$8,ASR$5,IF(ASR32&lt;ASS32,0,ASR$5*(ASR32-ASS32)/(ASR$8-ASS32))),IF(ASR32&lt;=ASR$8,ASR$5,IF(ASR32&gt;ASS32,0,ASR$5*(ASR32-ASS32)/(ASR$8-ASS32))))))</f>
      </c>
      <c r="ASU32" s="126">
        <f>IF(OR(ASR32="",ASS32=""),0,ASR$5)</f>
      </c>
      <c r="ASV32" s="125">
        <f>IF(ASR$6=0,RANK(AST32,AST$12:AST$42,0),RANK(AST32,AST$12:AST$42,1))</f>
      </c>
      <c r="ASW32" s="126">
        <v>0.36</v>
      </c>
      <c r="ASX32" s="126">
        <v>0.75</v>
      </c>
      <c r="ASY32" s="126">
        <f>IF((COUNTA(ASW$12:ASW$42)+COUNTA(ASX$12:ASX$42)=0),0.6*ASW$5,IF(OR(ASW32="",ASX32=""),0,IF(ASW$6=0,IF(ASW32&gt;=ASW$8,ASW$5,IF(ASW32&lt;ASX32,0,ASW$5*(ASW32-ASX32)/(ASW$8-ASX32))),IF(ASW32&lt;=ASW$8,ASW$5,IF(ASW32&gt;ASX32,0,ASW$5*(ASW32-ASX32)/(ASW$8-ASX32))))))</f>
      </c>
      <c r="ASZ32" s="126">
        <f>IF(OR(ASW32="",ASX32=""),0,ASW$5)</f>
      </c>
      <c r="ATA32" s="125">
        <f>IF(ASW$6=0,RANK(ASY32,ASY$12:ASY$42,0),RANK(ASY32,ASY$12:ASY$42,1))</f>
      </c>
      <c r="ATB32" s="126">
        <v>0.36</v>
      </c>
      <c r="ATC32" s="126">
        <v>1.11</v>
      </c>
      <c r="ATD32" s="126">
        <f>IF((COUNTA(ATB$12:ATB$42)+COUNTA(ATC$12:ATC$42)=0),0.6*ATB$5,IF(OR(ATB32="",ATC32=""),0,IF(ATB$6=0,IF(ATB32&gt;=ATB$8,ATB$5,IF(ATB32&lt;ATC32,0,ATB$5*(ATB32-ATC32)/(ATB$8-ATC32))),IF(ATB32&lt;=ATB$8,ATB$5,IF(ATB32&gt;ATC32,0,ATB$5*(ATB32-ATC32)/(ATB$8-ATC32))))))</f>
      </c>
      <c r="ATE32" s="126">
        <f>IF(OR(ATB32="",ATC32=""),0,ATB$5)</f>
      </c>
      <c r="ATF32" s="125">
        <f>IF(ATB$6=0,RANK(ATD32,ATD$12:ATD$42,0),RANK(ATD32,ATD$12:ATD$42,1))</f>
      </c>
      <c r="ATG32" s="126">
        <v>0</v>
      </c>
      <c r="ATH32" s="126">
        <v>5.38380821696666</v>
      </c>
      <c r="ATI32" s="126">
        <f>IF((COUNTA(ATG$12:ATG$42)+COUNTA(ATH$12:ATH$42)=0),0.6*ATG$5,IF(OR(ATG32="",ATH32=""),0,IF(ATG$6=0,IF(ATG32&gt;=ATG$8,ATG$5,IF(ATG32&lt;ATH32,0,ATG$5*(ATG32-ATH32)/(ATG$8-ATH32))),IF(ATG32&lt;=ATG$8,ATG$5,IF(ATG32&gt;ATH32,0,ATG$5*(ATG32-ATH32)/(ATG$8-ATH32))))))</f>
      </c>
      <c r="ATJ32" s="126">
        <f>IF(OR(ATG32="",ATH32=""),0,ATG$5)</f>
      </c>
      <c r="ATK32" s="125">
        <f>IF(ATG$6=0,RANK(ATI32,ATI$12:ATI$42,0),RANK(ATI32,ATI$12:ATI$42,1))</f>
      </c>
      <c r="ATL32" s="126">
        <v>0</v>
      </c>
      <c r="ATM32" s="126">
        <v>5.26908535113828</v>
      </c>
      <c r="ATN32" s="126">
        <f>IF((COUNTA(ATL$12:ATL$42)+COUNTA(ATM$12:ATM$42)=0),0.6*ATL$5,IF(OR(ATL32="",ATM32=""),0,IF(ATL$6=0,IF(ATL32&gt;=ATL$8,ATL$5,IF(ATL32&lt;ATM32,0,ATL$5*(ATL32-ATM32)/(ATL$8-ATM32))),IF(ATL32&lt;=ATL$8,ATL$5,IF(ATL32&gt;ATM32,0,ATL$5*(ATL32-ATM32)/(ATL$8-ATM32))))))</f>
      </c>
      <c r="ATO32" s="126">
        <f>IF(OR(ATL32="",ATM32=""),0,ATL$5)</f>
      </c>
      <c r="ATP32" s="125">
        <f>IF(ATL$6=0,RANK(ATN32,ATN$12:ATN$42,0),RANK(ATN32,ATN$12:ATN$42,1))</f>
      </c>
      <c r="ATQ32" s="126">
        <v>69.365029296875</v>
      </c>
      <c r="ATR32"/>
      <c r="ATS32" s="126">
        <f>IF((COUNTA(ATQ$12:ATQ$42)+COUNTA(ATR$12:ATR$42)=0),0.6*ATQ$5,IF(OR(ATQ32="",ATR32=""),0,IF(ATQ$6=0,IF(ATQ32&gt;=ATQ$8,ATQ$5,IF(ATQ32&lt;ATR32,0,ATQ$5*(ATQ32-ATR32)/(ATQ$8-ATR32))),IF(ATQ32&lt;=ATQ$8,ATQ$5,IF(ATQ32&gt;ATR32,0,ATQ$5*(ATQ32-ATR32)/(ATQ$8-ATR32))))))</f>
      </c>
      <c r="ATT32" s="126">
        <f>IF(OR(ATQ32="",ATR32=""),0,ATQ$5)</f>
      </c>
      <c r="ATU32" s="125">
        <f>IF(ATQ$6=0,RANK(ATS32,ATS$12:ATS$42,0),RANK(ATS32,ATS$12:ATS$42,1))</f>
      </c>
      <c r="ATV32" s="126">
        <v>69.365029296875</v>
      </c>
      <c r="ATW32"/>
      <c r="ATX32" s="126">
        <f>IF((COUNTA(ATV$12:ATV$42)+COUNTA(ATW$12:ATW$42)=0),0.6*ATV$5,IF(OR(ATV32="",ATW32=""),0,IF(ATV$6=0,IF(ATV32&gt;=ATV$8,ATV$5,IF(ATV32&lt;ATW32,0,ATV$5*(ATV32-ATW32)/(ATV$8-ATW32))),IF(ATV32&lt;=ATV$8,ATV$5,IF(ATV32&gt;ATW32,0,ATV$5*(ATV32-ATW32)/(ATV$8-ATW32))))))</f>
      </c>
      <c r="ATY32" s="126">
        <f>IF(OR(ATV32="",ATW32=""),0,ATV$5)</f>
      </c>
      <c r="ATZ32" s="125">
        <f>IF(ATV$6=0,RANK(ATX32,ATX$12:ATX$42,0),RANK(ATX32,ATX$12:ATX$42,1))</f>
      </c>
      <c r="AUA32" s="126">
        <v>15.8578125</v>
      </c>
      <c r="AUB32" s="126">
        <v>6.111474609375</v>
      </c>
      <c r="AUC32" s="126">
        <f>IF((COUNTA(AUA$12:AUA$42)+COUNTA(AUB$12:AUB$42)=0),0.6*AUA$5,IF(OR(AUA32="",AUB32=""),0,IF(AUA$6=0,IF(AUA32&gt;=AUA$8,AUA$5,IF(AUA32&lt;AUB32,0,AUA$5*(AUA32-AUB32)/(AUA$8-AUB32))),IF(AUA32&lt;=AUA$8,AUA$5,IF(AUA32&gt;AUB32,0,AUA$5*(AUA32-AUB32)/(AUA$8-AUB32))))))</f>
      </c>
      <c r="AUD32" s="126">
        <f>IF(OR(AUA32="",AUB32=""),0,AUA$5)</f>
      </c>
      <c r="AUE32" s="125">
        <f>IF(AUA$6=0,RANK(AUC32,AUC$12:AUC$42,0),RANK(AUC32,AUC$12:AUC$42,1))</f>
      </c>
      <c r="AUF32" s="126">
        <v>15.8578125</v>
      </c>
      <c r="AUG32" s="126">
        <v>4.744599609375</v>
      </c>
      <c r="AUH32" s="126">
        <f>IF((COUNTA(AUF$12:AUF$42)+COUNTA(AUG$12:AUG$42)=0),0.6*AUF$5,IF(OR(AUF32="",AUG32=""),0,IF(AUF$6=0,IF(AUF32&gt;=AUF$8,AUF$5,IF(AUF32&lt;AUG32,0,AUF$5*(AUF32-AUG32)/(AUF$8-AUG32))),IF(AUF32&lt;=AUF$8,AUF$5,IF(AUF32&gt;AUG32,0,AUF$5*(AUF32-AUG32)/(AUF$8-AUG32))))))</f>
      </c>
      <c r="AUI32" s="126">
        <f>IF(OR(AUF32="",AUG32=""),0,AUF$5)</f>
      </c>
      <c r="AUJ32" s="125">
        <f>IF(AUF$6=0,RANK(AUH32,AUH$12:AUH$42,0),RANK(AUH32,AUH$12:AUH$42,1))</f>
      </c>
      <c r="AUK32" s="126">
        <v>97.97</v>
      </c>
      <c r="AUL32" s="126">
        <f>IF(COUNTA(AUK$12:AUK$42)=0,0.6*AUK$5,IF(AUK32="",0,IF(AUK$6=0,IF(AUK32&gt;=AUK$8,AUK$5,IF(AUK32&lt;AUK$6,0,0.6*AUK$5+0.4*AUK$5*(AUK32-AUK$7)/(AUK$8-AUK$7))),IF(AUK32&lt;=AUK$8,AUK$5,IF(AUK32&gt;AUK$6,0,0.6*AUK$5+0.4*AUK$5*(AUK32-AUK$7)/(AUK$8-AUK$7))))))</f>
      </c>
      <c r="AUM32" s="126">
        <f>IF(AUK32&lt;&gt;"",AUK$5,0)</f>
      </c>
      <c r="AUN32" s="125">
        <f>IF(AUK$6=0,RANK(AUK32,AUK$12:AUK$42,0),RANK(AUK32,AUK$12:AUK$42,1))</f>
      </c>
      <c r="AUO32"/>
      <c r="AUP32" s="126">
        <f>IF(COUNTA(AUO$12:AUO$42)=0,0.6*AUO$5,IF(AUO32="",0,IF(AUO$6=0,IF(AUO32&gt;=AUO$8,AUO$5,IF(AUO32&lt;AUO$6,0,0.6*AUO$5+0.4*AUO$5*(AUO32-AUO$7)/(AUO$8-AUO$7))),IF(AUO32&lt;=AUO$8,AUO$5,IF(AUO32&gt;AUO$6,0,0.6*AUO$5+0.4*AUO$5*(AUO32-AUO$7)/(AUO$8-AUO$7))))))</f>
      </c>
      <c r="AUQ32" s="126">
        <f>IF(AUO32&lt;&gt;"",AUO$5,0)</f>
      </c>
      <c r="AUR32" s="125">
        <f>IF(AUO$6=0,RANK(AUO32,AUO$12:AUO$42,0),RANK(AUO32,AUO$12:AUO$42,1))</f>
      </c>
      <c r="AUS32"/>
      <c r="AUT32" s="126">
        <f>IF(COUNTA(AUS$12:AUS$42)=0,0.6*AUS$5,IF(AUS32="",0,IF(AUS$6=0,IF(AUS32&gt;=AUS$8,AUS$5,IF(AUS32&lt;AUS$6,0,0.6*AUS$5+0.4*AUS$5*(AUS32-AUS$7)/(AUS$8-AUS$7))),IF(AUS32&lt;=AUS$8,AUS$5,IF(AUS32&gt;AUS$6,0,0.6*AUS$5+0.4*AUS$5*(AUS32-AUS$7)/(AUS$8-AUS$7))))))</f>
      </c>
      <c r="AUU32" s="126">
        <f>IF(AUS32&lt;&gt;"",AUS$5,0)</f>
      </c>
      <c r="AUV32" s="125">
        <f>IF(AUS$6=0,RANK(AUS32,AUS$12:AUS$42,0),RANK(AUS32,AUS$12:AUS$42,1))</f>
      </c>
      <c r="AUW32"/>
      <c r="AUX32" s="126">
        <f>IF(COUNTA(AUW$12:AUW$42)=0,0.6*AUW$5,IF(AUW32="",0,IF(AUW$6=0,IF(AUW32&gt;=AUW$8,AUW$5,IF(AUW32&lt;AUW$6,0,0.6*AUW$5+0.4*AUW$5*(AUW32-AUW$7)/(AUW$8-AUW$7))),IF(AUW32&lt;=AUW$8,AUW$5,IF(AUW32&gt;AUW$6,0,0.6*AUW$5+0.4*AUW$5*(AUW32-AUW$7)/(AUW$8-AUW$7))))))</f>
      </c>
      <c r="AUY32" s="126">
        <f>IF(AUW32&lt;&gt;"",AUW$5,0)</f>
      </c>
      <c r="AUZ32" s="125">
        <f>IF(AUW$6=0,RANK(AUW32,AUW$12:AUW$42,0),RANK(AUW32,AUW$12:AUW$42,1))</f>
      </c>
      <c r="AVA32"/>
      <c r="AVB32" s="126">
        <f>IF(COUNTA(AVA$12:AVA$42)=0,0.6*AVA$5,IF(AVA32="",0,IF(AVA$6=0,IF(AVA32&gt;=AVA$8,AVA$5,IF(AVA32&lt;AVA$6,0,0.6*AVA$5+0.4*AVA$5*(AVA32-AVA$7)/(AVA$8-AVA$7))),IF(AVA32&lt;=AVA$8,AVA$5,IF(AVA32&gt;AVA$6,0,0.6*AVA$5+0.4*AVA$5*(AVA32-AVA$7)/(AVA$8-AVA$7))))))</f>
      </c>
      <c r="AVC32" s="126">
        <f>IF(AVA32&lt;&gt;"",AVA$5,0)</f>
      </c>
      <c r="AVD32" s="125">
        <f>IF(AVA$6=0,RANK(AVA32,AVA$12:AVA$42,0),RANK(AVA32,AVA$12:AVA$42,1))</f>
      </c>
      <c r="AVE32" s="126">
        <v>99.89</v>
      </c>
      <c r="AVF32" s="126">
        <f>IF(COUNTA(AVE$12:AVE$42)=0,0.6*AVE$5,IF(AVE32="",0,IF(AVE$6=0,IF(AVE32&gt;=AVE$8,AVE$5,IF(AVE32&lt;AVE$6,0,0.6*AVE$5+0.4*AVE$5*(AVE32-AVE$7)/(AVE$8-AVE$7))),IF(AVE32&lt;=AVE$8,AVE$5,IF(AVE32&gt;AVE$6,0,0.6*AVE$5+0.4*AVE$5*(AVE32-AVE$7)/(AVE$8-AVE$7))))))</f>
      </c>
      <c r="AVG32" s="126">
        <f>IF(AVE32&lt;&gt;"",AVE$5,0)</f>
      </c>
      <c r="AVH32" s="125">
        <f>IF(AVE$6=0,RANK(AVE32,AVE$12:AVE$42,0),RANK(AVE32,AVE$12:AVE$42,1))</f>
      </c>
      <c r="AVI32" s="126">
        <v>100</v>
      </c>
      <c r="AVJ32" s="126">
        <f>IF(COUNTA(AVI$12:AVI$42)=0,0.6*AVI$5,IF(AVI32="",0,IF(AVI$6=0,IF(AVI32&gt;=AVI$8,AVI$5,IF(AVI32&lt;AVI$6,0,0.6*AVI$5+0.4*AVI$5*(AVI32-AVI$7)/(AVI$8-AVI$7))),IF(AVI32&lt;=AVI$8,AVI$5,IF(AVI32&gt;AVI$6,0,0.6*AVI$5+0.4*AVI$5*(AVI32-AVI$7)/(AVI$8-AVI$7))))))</f>
      </c>
      <c r="AVK32" s="126">
        <f>IF(AVI32&lt;&gt;"",AVI$5,0)</f>
      </c>
      <c r="AVL32" s="125">
        <f>IF(AVI$6=0,RANK(AVI32,AVI$12:AVI$42,0),RANK(AVI32,AVI$12:AVI$42,1))</f>
      </c>
      <c r="AVM32" s="126">
        <v>2.64</v>
      </c>
      <c r="AVN32" s="126">
        <f>IF(COUNTA(AVM$12:AVM$42)=0,0.6*AVM$5,IF(AVM32="",0,IF(AVM$6=0,IF(AVM32&gt;=AVM$8,AVM$5,IF(AVM32&lt;AVM$6,0,0.6*AVM$5+0.4*AVM$5*(AVM32-AVM$7)/(AVM$8-AVM$7))),IF(AVM32&lt;=AVM$8,AVM$5,IF(AVM32&gt;AVM$6,0,0.6*AVM$5+0.4*AVM$5*(AVM32-AVM$7)/(AVM$8-AVM$7))))))</f>
      </c>
      <c r="AVO32" s="126">
        <f>IF(AVM32&lt;&gt;"",AVM$5,0)</f>
      </c>
      <c r="AVP32" s="125">
        <f>IF(AVM$6=0,RANK(AVM32,AVM$12:AVM$42,0),RANK(AVM32,AVM$12:AVM$42,1))</f>
      </c>
      <c r="AVQ32" s="126">
        <v>95.86</v>
      </c>
      <c r="AVR32" s="126">
        <f>IF(COUNTA(AVQ$12:AVQ$42)=0,0.6*AVQ$5,IF(AVQ32="",0,IF(AVQ$6=0,IF(AVQ32&gt;=AVQ$8,AVQ$5,IF(AVQ32&lt;AVQ$6,0,0.6*AVQ$5+0.4*AVQ$5*(AVQ32-AVQ$7)/(AVQ$8-AVQ$7))),IF(AVQ32&lt;=AVQ$8,AVQ$5,IF(AVQ32&gt;AVQ$6,0,0.6*AVQ$5+0.4*AVQ$5*(AVQ32-AVQ$7)/(AVQ$8-AVQ$7))))))</f>
      </c>
      <c r="AVS32" s="126">
        <f>IF(AVQ32&lt;&gt;"",AVQ$5,0)</f>
      </c>
      <c r="AVT32" s="125">
        <f>IF(AVQ$6=0,RANK(AVQ32,AVQ$12:AVQ$42,0),RANK(AVQ32,AVQ$12:AVQ$42,1))</f>
      </c>
      <c r="AVU32" s="126">
        <v>100</v>
      </c>
      <c r="AVV32" s="126">
        <f>IF(COUNTA(AVU$12:AVU$42)=0,0.6*AVU$5,IF(AVU32="",0,IF(AVU$6=0,IF(AVU32&gt;=AVU$8,AVU$5,IF(AVU32&lt;AVU$6,0,0.6*AVU$5+0.4*AVU$5*(AVU32-AVU$7)/(AVU$8-AVU$7))),IF(AVU32&lt;=AVU$8,AVU$5,IF(AVU32&gt;AVU$6,0,0.6*AVU$5+0.4*AVU$5*(AVU32-AVU$7)/(AVU$8-AVU$7))))))</f>
      </c>
      <c r="AVW32" s="126">
        <f>IF(AVU32&lt;&gt;"",AVU$5,0)</f>
      </c>
      <c r="AVX32" s="125">
        <f>IF(AVU$6=0,RANK(AVU32,AVU$12:AVU$42,0),RANK(AVU32,AVU$12:AVU$42,1))</f>
      </c>
      <c r="AVY32" s="126">
        <v>0.2</v>
      </c>
      <c r="AVZ32" s="126">
        <f>IF(COUNTA(AVY$12:AVY$42)=0,0.6*AVY$5,IF(AVY32="",0,IF(AVY$6=0,IF(AVY32&gt;=AVY$8,AVY$5,IF(AVY32&lt;AVY$6,0,0.6*AVY$5+0.4*AVY$5*(AVY32-AVY$7)/(AVY$8-AVY$7))),IF(AVY32&lt;=AVY$8,AVY$5,IF(AVY32&gt;AVY$6,0,0.6*AVY$5+0.4*AVY$5*(AVY32-AVY$7)/(AVY$8-AVY$7))))))</f>
      </c>
      <c r="AWA32" s="126">
        <f>IF(AVY32&lt;&gt;"",AVY$5,0)</f>
      </c>
      <c r="AWB32" s="125">
        <f>IF(AVY$6=0,RANK(AVY32,AVY$12:AVY$42,0),RANK(AVY32,AVY$12:AVY$42,1))</f>
      </c>
      <c r="AWC32" s="126">
        <v>100</v>
      </c>
      <c r="AWD32" s="126">
        <f>IF(COUNTA(AWC$12:AWC$42)=0,0.6*AWC$5,IF(AWC32="",0,IF(AWC$6=0,IF(AWC32&gt;=AWC$8,AWC$5,IF(AWC32&lt;AWC$6,0,0.6*AWC$5+0.4*AWC$5*(AWC32-AWC$7)/(AWC$8-AWC$7))),IF(AWC32&lt;=AWC$8,AWC$5,IF(AWC32&gt;AWC$6,0,0.6*AWC$5+0.4*AWC$5*(AWC32-AWC$7)/(AWC$8-AWC$7))))))</f>
      </c>
      <c r="AWE32" s="126">
        <f>IF(AWC32&lt;&gt;"",AWC$5,0)</f>
      </c>
      <c r="AWF32" s="125">
        <f>IF(AWC$6=0,RANK(AWC32,AWC$12:AWC$42,0),RANK(AWC32,AWC$12:AWC$42,1))</f>
      </c>
      <c r="AWG32" s="126">
        <v>0.5</v>
      </c>
      <c r="AWH32" s="126">
        <f>IF(COUNTA(AWG$12:AWG$42)=0,0.6*AWG$5,IF(AWG32="",0,IF(AWG$6=0,IF(AWG32&gt;=AWG$8,AWG$5,IF(AWG32&lt;AWG$6,0,0.6*AWG$5+0.4*AWG$5*(AWG32-AWG$7)/(AWG$8-AWG$7))),IF(AWG32&lt;=AWG$8,AWG$5,IF(AWG32&gt;AWG$6,0,0.6*AWG$5+0.4*AWG$5*(AWG32-AWG$7)/(AWG$8-AWG$7))))))</f>
      </c>
      <c r="AWI32" s="126">
        <f>IF(AWG32&lt;&gt;"",AWG$5,0)</f>
      </c>
      <c r="AWJ32" s="125">
        <f>IF(AWG$6=0,RANK(AWG32,AWG$12:AWG$42,0),RANK(AWG32,AWG$12:AWG$42,1))</f>
      </c>
      <c r="AWK32" s="126">
        <v>0</v>
      </c>
      <c r="AWL32" s="126">
        <f>IF(COUNTA(AWK$12:AWK$42)=0,0.6*AWK$5,IF(AWK32="",0,IF(AWK$6=0,IF(AWK32&gt;=AWK$8,AWK$5,IF(AWK32&lt;AWK$6,0,0.6*AWK$5+0.4*AWK$5*(AWK32-AWK$7)/(AWK$8-AWK$7))),IF(AWK32&lt;=AWK$8,AWK$5,IF(AWK32&gt;AWK$6,0,0.6*AWK$5+0.4*AWK$5*(AWK32-AWK$7)/(AWK$8-AWK$7))))))</f>
      </c>
      <c r="AWM32" s="126">
        <f>IF(AWK32&lt;&gt;"",AWK$5,0)</f>
      </c>
      <c r="AWN32" s="125">
        <f>IF(AWK$6=0,RANK(AWK32,AWK$12:AWK$42,0),RANK(AWK32,AWK$12:AWK$42,1))</f>
      </c>
      <c r="AWO32" s="126">
        <v>49.46</v>
      </c>
      <c r="AWP32" s="126">
        <f>IF(COUNTA(AWO$12:AWO$42)=0,0.6*AWO$5,IF(AWO32="",0,IF(AWO$6=0,IF(AWO32&gt;=AWO$8,AWO$5,IF(AWO32&lt;AWO$6,0,0.6*AWO$5+0.4*AWO$5*(AWO32-AWO$7)/(AWO$8-AWO$7))),IF(AWO32&lt;=AWO$8,AWO$5,IF(AWO32&gt;AWO$6,0,0.6*AWO$5+0.4*AWO$5*(AWO32-AWO$7)/(AWO$8-AWO$7))))))</f>
      </c>
      <c r="AWQ32" s="126">
        <f>IF(AWO32&lt;&gt;"",AWO$5,0)</f>
      </c>
      <c r="AWR32" s="125">
        <f>IF(AWO$6=0,RANK(AWO32,AWO$12:AWO$42,0),RANK(AWO32,AWO$12:AWO$42,1))</f>
      </c>
      <c r="AWS32" s="126">
        <v>7.79</v>
      </c>
      <c r="AWT32" s="126">
        <f>IF(COUNTA(AWS$12:AWS$42)=0,0.6*AWS$5,IF(AWS32="",0,IF(AWS$6=0,IF(AWS32&gt;=AWS$8,AWS$5,IF(AWS32&lt;AWS$6,0,0.6*AWS$5+0.4*AWS$5*(AWS32-AWS$7)/(AWS$8-AWS$7))),IF(AWS32&lt;=AWS$8,AWS$5,IF(AWS32&gt;AWS$6,0,0.6*AWS$5+0.4*AWS$5*(AWS32-AWS$7)/(AWS$8-AWS$7))))))</f>
      </c>
      <c r="AWU32" s="126">
        <f>IF(AWS32&lt;&gt;"",AWS$5,0)</f>
      </c>
      <c r="AWV32" s="125">
        <f>IF(AWS$6=0,RANK(AWS32,AWS$12:AWS$42,0),RANK(AWS32,AWS$12:AWS$42,1))</f>
      </c>
      <c r="AWW32" s="126">
        <v>95.43</v>
      </c>
      <c r="AWX32" s="126">
        <f>IF(COUNTA(AWW$12:AWW$42)=0,0.6*AWW$5,IF(AWW32="",0,IF(AWW$6=0,IF(AWW32&gt;=AWW$8,AWW$5,IF(AWW32&lt;AWW$6,0,0.6*AWW$5+0.4*AWW$5*(AWW32-AWW$7)/(AWW$8-AWW$7))),IF(AWW32&lt;=AWW$8,AWW$5,IF(AWW32&gt;AWW$6,0,0.6*AWW$5+0.4*AWW$5*(AWW32-AWW$7)/(AWW$8-AWW$7))))))</f>
      </c>
      <c r="AWY32" s="126">
        <f>IF(AWW32&lt;&gt;"",AWW$5,0)</f>
      </c>
      <c r="AWZ32" s="125">
        <f>IF(AWW$6=0,RANK(AWW32,AWW$12:AWW$42,0),RANK(AWW32,AWW$12:AWW$42,1))</f>
      </c>
      <c r="AXA32"/>
      <c r="AXB32" s="126">
        <f>IF(COUNTA(AXA$12:AXA$42)=0,0.6*AXA$5,IF(AXA32="",0,IF(AXA$6=0,IF(AXA32&gt;=AXA$8,AXA$5,IF(AXA32&lt;AXA$6,0,0.6*AXA$5+0.4*AXA$5*(AXA32-AXA$7)/(AXA$8-AXA$7))),IF(AXA32&lt;=AXA$8,AXA$5,IF(AXA32&gt;AXA$6,0,0.6*AXA$5+0.4*AXA$5*(AXA32-AXA$7)/(AXA$8-AXA$7))))))</f>
      </c>
      <c r="AXC32" s="126">
        <f>IF(AXA32&lt;&gt;"",AXA$5,0)</f>
      </c>
      <c r="AXD32" s="125">
        <f>IF(AXA$6=0,RANK(AXA32,AXA$12:AXA$42,0),RANK(AXA32,AXA$12:AXA$42,1))</f>
      </c>
      <c r="AXE32"/>
      <c r="AXF32" s="126">
        <f>IF(COUNTA(AXE$12:AXE$42)=0,0.6*AXE$5,IF(AXE32="",0,IF(AXE$6=0,IF(AXE32&gt;=AXE$8,AXE$5,IF(AXE32&lt;AXE$6,0,0.6*AXE$5+0.4*AXE$5*(AXE32-AXE$7)/(AXE$8-AXE$7))),IF(AXE32&lt;=AXE$8,AXE$5,IF(AXE32&gt;AXE$6,0,0.6*AXE$5+0.4*AXE$5*(AXE32-AXE$7)/(AXE$8-AXE$7))))))</f>
      </c>
      <c r="AXG32" s="126">
        <f>IF(AXE32&lt;&gt;"",AXE$5,0)</f>
      </c>
      <c r="AXH32" s="125">
        <f>IF(AXE$6=0,RANK(AXE32,AXE$12:AXE$42,0),RANK(AXE32,AXE$12:AXE$42,1))</f>
      </c>
      <c r="AXI32"/>
      <c r="AXJ32" s="126">
        <f>IF(COUNTA(AXI$12:AXI$42)=0,0.6*AXI$5,IF(AXI32="",0,IF(AXI$6=0,IF(AXI32&gt;=AXI$8,AXI$5,IF(AXI32&lt;AXI$6,0,0.6*AXI$5+0.4*AXI$5*(AXI32-AXI$7)/(AXI$8-AXI$7))),IF(AXI32&lt;=AXI$8,AXI$5,IF(AXI32&gt;AXI$6,0,0.6*AXI$5+0.4*AXI$5*(AXI32-AXI$7)/(AXI$8-AXI$7))))))</f>
      </c>
      <c r="AXK32" s="126">
        <f>IF(AXI32&lt;&gt;"",AXI$5,0)</f>
      </c>
      <c r="AXL32" s="125">
        <f>IF(AXI$6=0,RANK(AXI32,AXI$12:AXI$42,0),RANK(AXI32,AXI$12:AXI$42,1))</f>
      </c>
      <c r="AXM32"/>
      <c r="AXN32" s="126">
        <f>IF(COUNTA(AXM$12:AXM$42)=0,0.6*AXM$5,IF(AXM32="",0,IF(AXM$6=0,IF(AXM32&gt;=AXM$8,AXM$5,IF(AXM32&lt;AXM$6,0,0.6*AXM$5+0.4*AXM$5*(AXM32-AXM$7)/(AXM$8-AXM$7))),IF(AXM32&lt;=AXM$8,AXM$5,IF(AXM32&gt;AXM$6,0,0.6*AXM$5+0.4*AXM$5*(AXM32-AXM$7)/(AXM$8-AXM$7))))))</f>
      </c>
      <c r="AXO32" s="126">
        <f>IF(AXM32&lt;&gt;"",AXM$5,0)</f>
      </c>
      <c r="AXP32" s="125">
        <f>IF(AXM$6=0,RANK(AXM32,AXM$12:AXM$42,0),RANK(AXM32,AXM$12:AXM$42,1))</f>
      </c>
      <c r="AXQ32" s="126">
        <v>99.66</v>
      </c>
      <c r="AXR32" s="126">
        <f>IF(COUNTA(AXQ$12:AXQ$42)=0,0.6*AXQ$5,IF(AXQ32="",0,IF(AXQ$6=0,IF(AXQ32&gt;=AXQ$8,AXQ$5,IF(AXQ32&lt;AXQ$6,0,0.6*AXQ$5+0.4*AXQ$5*(AXQ32-AXQ$7)/(AXQ$8-AXQ$7))),IF(AXQ32&lt;=AXQ$8,AXQ$5,IF(AXQ32&gt;AXQ$6,0,0.6*AXQ$5+0.4*AXQ$5*(AXQ32-AXQ$7)/(AXQ$8-AXQ$7))))))</f>
      </c>
      <c r="AXS32" s="126">
        <f>IF(AXQ32&lt;&gt;"",AXQ$5,0)</f>
      </c>
      <c r="AXT32" s="125">
        <f>IF(AXQ$6=0,RANK(AXQ32,AXQ$12:AXQ$42,0),RANK(AXQ32,AXQ$12:AXQ$42,1))</f>
      </c>
      <c r="AXU32" s="126">
        <v>99.66</v>
      </c>
      <c r="AXV32" s="126">
        <f>IF(COUNTA(AXU$12:AXU$42)=0,0.6*AXU$5,IF(AXU32="",0,IF(AXU$6=0,IF(AXU32&gt;=AXU$8,AXU$5,IF(AXU32&lt;AXU$6,0,0.6*AXU$5+0.4*AXU$5*(AXU32-AXU$7)/(AXU$8-AXU$7))),IF(AXU32&lt;=AXU$8,AXU$5,IF(AXU32&gt;AXU$6,0,0.6*AXU$5+0.4*AXU$5*(AXU32-AXU$7)/(AXU$8-AXU$7))))))</f>
      </c>
      <c r="AXW32" s="126">
        <f>IF(AXU32&lt;&gt;"",AXU$5,0)</f>
      </c>
      <c r="AXX32" s="125">
        <f>IF(AXU$6=0,RANK(AXU32,AXU$12:AXU$42,0),RANK(AXU32,AXU$12:AXU$42,1))</f>
      </c>
      <c r="AXY32" s="126">
        <v>100</v>
      </c>
      <c r="AXZ32" s="126">
        <f>IF(COUNTA(AXY$12:AXY$42)=0,0.6*AXY$5,IF(AXY32="",0,IF(AXY$6=0,IF(AXY32&gt;=AXY$8,AXY$5,IF(AXY32&lt;AXY$6,0,0.6*AXY$5+0.4*AXY$5*(AXY32-AXY$7)/(AXY$8-AXY$7))),IF(AXY32&lt;=AXY$8,AXY$5,IF(AXY32&gt;AXY$6,0,0.6*AXY$5+0.4*AXY$5*(AXY32-AXY$7)/(AXY$8-AXY$7))))))</f>
      </c>
      <c r="AYA32" s="126">
        <f>IF(AXY32&lt;&gt;"",AXY$5,0)</f>
      </c>
      <c r="AYB32" s="125">
        <f>IF(AXY$6=0,RANK(AXY32,AXY$12:AXY$42,0),RANK(AXY32,AXY$12:AXY$42,1))</f>
      </c>
      <c r="AYC32" s="126">
        <v>2.59</v>
      </c>
      <c r="AYD32" s="126">
        <f>IF(COUNTA(AYC$12:AYC$42)=0,0.6*AYC$5,IF(AYC32="",0,IF(AYC$6=0,IF(AYC32&gt;=AYC$8,AYC$5,IF(AYC32&lt;AYC$6,0,0.6*AYC$5+0.4*AYC$5*(AYC32-AYC$7)/(AYC$8-AYC$7))),IF(AYC32&lt;=AYC$8,AYC$5,IF(AYC32&gt;AYC$6,0,0.6*AYC$5+0.4*AYC$5*(AYC32-AYC$7)/(AYC$8-AYC$7))))))</f>
      </c>
      <c r="AYE32" s="126">
        <f>IF(AYC32&lt;&gt;"",AYC$5,0)</f>
      </c>
      <c r="AYF32" s="125">
        <f>IF(AYC$6=0,RANK(AYC32,AYC$12:AYC$42,0),RANK(AYC32,AYC$12:AYC$42,1))</f>
      </c>
      <c r="AYG32" s="126">
        <v>99.54</v>
      </c>
      <c r="AYH32" s="126">
        <f>IF(COUNTA(AYG$12:AYG$42)=0,0.6*AYG$5,IF(AYG32="",0,IF(AYG$6=0,IF(AYG32&gt;=AYG$8,AYG$5,IF(AYG32&lt;AYG$6,0,0.6*AYG$5+0.4*AYG$5*(AYG32-AYG$7)/(AYG$8-AYG$7))),IF(AYG32&lt;=AYG$8,AYG$5,IF(AYG32&gt;AYG$6,0,0.6*AYG$5+0.4*AYG$5*(AYG32-AYG$7)/(AYG$8-AYG$7))))))</f>
      </c>
      <c r="AYI32" s="126">
        <f>IF(AYG32&lt;&gt;"",AYG$5,0)</f>
      </c>
      <c r="AYJ32" s="125">
        <f>IF(AYG$6=0,RANK(AYG32,AYG$12:AYG$42,0),RANK(AYG32,AYG$12:AYG$42,1))</f>
      </c>
      <c r="AYK32" s="126">
        <v>100</v>
      </c>
      <c r="AYL32" s="126">
        <f>IF(COUNTA(AYK$12:AYK$42)=0,0.6*AYK$5,IF(AYK32="",0,IF(AYK$6=0,IF(AYK32&gt;=AYK$8,AYK$5,IF(AYK32&lt;AYK$6,0,0.6*AYK$5+0.4*AYK$5*(AYK32-AYK$7)/(AYK$8-AYK$7))),IF(AYK32&lt;=AYK$8,AYK$5,IF(AYK32&gt;AYK$6,0,0.6*AYK$5+0.4*AYK$5*(AYK32-AYK$7)/(AYK$8-AYK$7))))))</f>
      </c>
      <c r="AYM32" s="126">
        <f>IF(AYK32&lt;&gt;"",AYK$5,0)</f>
      </c>
      <c r="AYN32" s="125">
        <f>IF(AYK$6=0,RANK(AYK32,AYK$12:AYK$42,0),RANK(AYK32,AYK$12:AYK$42,1))</f>
      </c>
      <c r="AYO32" s="126">
        <v>2.04</v>
      </c>
      <c r="AYP32" s="126">
        <f>IF(COUNTA(AYO$12:AYO$42)=0,0.6*AYO$5,IF(AYO32="",0,IF(AYO$6=0,IF(AYO32&gt;=AYO$8,AYO$5,IF(AYO32&lt;AYO$6,0,0.6*AYO$5+0.4*AYO$5*(AYO32-AYO$7)/(AYO$8-AYO$7))),IF(AYO32&lt;=AYO$8,AYO$5,IF(AYO32&gt;AYO$6,0,0.6*AYO$5+0.4*AYO$5*(AYO32-AYO$7)/(AYO$8-AYO$7))))))</f>
      </c>
      <c r="AYQ32" s="126">
        <f>IF(AYO32&lt;&gt;"",AYO$5,0)</f>
      </c>
      <c r="AYR32" s="125">
        <f>IF(AYO$6=0,RANK(AYO32,AYO$12:AYO$42,0),RANK(AYO32,AYO$12:AYO$42,1))</f>
      </c>
      <c r="AYS32" s="126">
        <v>100</v>
      </c>
      <c r="AYT32" s="126">
        <f>IF(COUNTA(AYS$12:AYS$42)=0,0.6*AYS$5,IF(AYS32="",0,IF(AYS$6=0,IF(AYS32&gt;=AYS$8,AYS$5,IF(AYS32&lt;AYS$6,0,0.6*AYS$5+0.4*AYS$5*(AYS32-AYS$7)/(AYS$8-AYS$7))),IF(AYS32&lt;=AYS$8,AYS$5,IF(AYS32&gt;AYS$6,0,0.6*AYS$5+0.4*AYS$5*(AYS32-AYS$7)/(AYS$8-AYS$7))))))</f>
      </c>
      <c r="AYU32" s="126">
        <f>IF(AYS32&lt;&gt;"",AYS$5,0)</f>
      </c>
      <c r="AYV32" s="125">
        <f>IF(AYS$6=0,RANK(AYS32,AYS$12:AYS$42,0),RANK(AYS32,AYS$12:AYS$42,1))</f>
      </c>
      <c r="AYW32" s="126">
        <v>0.39</v>
      </c>
      <c r="AYX32" s="126">
        <f>IF(COUNTA(AYW$12:AYW$42)=0,0.6*AYW$5,IF(AYW32="",0,IF(AYW$6=0,IF(AYW32&gt;=AYW$8,AYW$5,IF(AYW32&lt;AYW$6,0,0.6*AYW$5+0.4*AYW$5*(AYW32-AYW$7)/(AYW$8-AYW$7))),IF(AYW32&lt;=AYW$8,AYW$5,IF(AYW32&gt;AYW$6,0,0.6*AYW$5+0.4*AYW$5*(AYW32-AYW$7)/(AYW$8-AYW$7))))))</f>
      </c>
      <c r="AYY32" s="126">
        <f>IF(AYW32&lt;&gt;"",AYW$5,0)</f>
      </c>
      <c r="AYZ32" s="125">
        <f>IF(AYW$6=0,RANK(AYW32,AYW$12:AYW$42,0),RANK(AYW32,AYW$12:AYW$42,1))</f>
      </c>
      <c r="AZA32" s="126">
        <v>0</v>
      </c>
      <c r="AZB32" s="126">
        <f>IF(COUNTA(AZA$12:AZA$42)=0,0.6*AZA$5,IF(AZA32="",0,IF(AZA$6=0,IF(AZA32&gt;=AZA$8,AZA$5,IF(AZA32&lt;AZA$6,0,0.6*AZA$5+0.4*AZA$5*(AZA32-AZA$7)/(AZA$8-AZA$7))),IF(AZA32&lt;=AZA$8,AZA$5,IF(AZA32&gt;AZA$6,0,0.6*AZA$5+0.4*AZA$5*(AZA32-AZA$7)/(AZA$8-AZA$7))))))</f>
      </c>
      <c r="AZC32" s="126">
        <f>IF(AZA32&lt;&gt;"",AZA$5,0)</f>
      </c>
      <c r="AZD32" s="125">
        <f>IF(AZA$6=0,RANK(AZA32,AZA$12:AZA$42,0),RANK(AZA32,AZA$12:AZA$42,1))</f>
      </c>
      <c r="AZE32" s="126">
        <v>53.59615234375</v>
      </c>
      <c r="AZF32" s="126">
        <f>IF(COUNTA(AZE$12:AZE$42)=0,0.6*AZE$5,IF(AZE32="",0,IF(AZE$6=0,IF(AZE32&gt;=AZE$8,AZE$5,IF(AZE32&lt;AZE$6,0,0.6*AZE$5+0.4*AZE$5*(AZE32-AZE$7)/(AZE$8-AZE$7))),IF(AZE32&lt;=AZE$8,AZE$5,IF(AZE32&gt;AZE$6,0,0.6*AZE$5+0.4*AZE$5*(AZE32-AZE$7)/(AZE$8-AZE$7))))))</f>
      </c>
      <c r="AZG32" s="126">
        <f>IF(AZE32&lt;&gt;"",AZE$5,0)</f>
      </c>
      <c r="AZH32" s="125">
        <f>IF(AZE$6=0,RANK(AZE32,AZE$12:AZE$42,0),RANK(AZE32,AZE$12:AZE$42,1))</f>
      </c>
      <c r="AZI32" s="126">
        <v>5.92869140625</v>
      </c>
      <c r="AZJ32" s="126">
        <f>IF(COUNTA(AZI$12:AZI$42)=0,0.6*AZI$5,IF(AZI32="",0,IF(AZI$6=0,IF(AZI32&gt;=AZI$8,AZI$5,IF(AZI32&lt;AZI$6,0,0.6*AZI$5+0.4*AZI$5*(AZI32-AZI$7)/(AZI$8-AZI$7))),IF(AZI32&lt;=AZI$8,AZI$5,IF(AZI32&gt;AZI$6,0,0.6*AZI$5+0.4*AZI$5*(AZI32-AZI$7)/(AZI$8-AZI$7))))))</f>
      </c>
      <c r="AZK32" s="126">
        <f>IF(AZI32&lt;&gt;"",AZI$5,0)</f>
      </c>
      <c r="AZL32" s="125">
        <f>IF(AZI$6=0,RANK(AZI32,AZI$12:AZI$42,0),RANK(AZI32,AZI$12:AZI$42,1))</f>
      </c>
      <c r="AZM32"/>
      <c r="AZN32" s="126">
        <f>IF(COUNTA(AZM$12:AZM$42)=0,0.6*AZM$5,IF(AZM32="",0,IF(AZM$6=0,IF(AZM32&gt;=AZM$8,AZM$5,IF(AZM32&lt;AZM$6,0,0.6*AZM$5+0.4*AZM$5*(AZM32-AZM$7)/(AZM$8-AZM$7))),IF(AZM32&lt;=AZM$8,AZM$5,IF(AZM32&gt;AZM$6,0,0.6*AZM$5+0.4*AZM$5*(AZM32-AZM$7)/(AZM$8-AZM$7))))))</f>
      </c>
      <c r="AZO32" s="126">
        <f>IF(AZM32&lt;&gt;"",AZM$5,0)</f>
      </c>
      <c r="AZP32" s="125">
        <f>IF(AZM$6=0,RANK(AZM32,AZM$12:AZM$42,0),RANK(AZM32,AZM$12:AZM$42,1))</f>
      </c>
      <c r="AZQ32"/>
      <c r="AZR32" s="126">
        <f>IF(COUNTA(AZQ$12:AZQ$42)=0,0.6*AZQ$5,IF(AZQ32="",0,IF(AZQ$6=0,IF(AZQ32&gt;=AZQ$8,AZQ$5,IF(AZQ32&lt;AZQ$6,0,0.6*AZQ$5+0.4*AZQ$5*(AZQ32-AZQ$7)/(AZQ$8-AZQ$7))),IF(AZQ32&lt;=AZQ$8,AZQ$5,IF(AZQ32&gt;AZQ$6,0,0.6*AZQ$5+0.4*AZQ$5*(AZQ32-AZQ$7)/(AZQ$8-AZQ$7))))))</f>
      </c>
      <c r="AZS32" s="126">
        <f>IF(AZQ32&lt;&gt;"",AZQ$5,0)</f>
      </c>
      <c r="AZT32" s="125">
        <f>IF(AZQ$6=0,RANK(AZQ32,AZQ$12:AZQ$42,0),RANK(AZQ32,AZQ$12:AZQ$42,1))</f>
      </c>
      <c r="AZU32"/>
      <c r="AZV32" s="126">
        <f>IF(COUNTA(AZU$12:AZU$42)=0,0.6*AZU$5,IF(AZU32="",0,IF(AZU$6=0,IF(AZU32&gt;=AZU$8,AZU$5,IF(AZU32&lt;AZU$6,0,0.6*AZU$5+0.4*AZU$5*(AZU32-AZU$7)/(AZU$8-AZU$7))),IF(AZU32&lt;=AZU$8,AZU$5,IF(AZU32&gt;AZU$6,0,0.6*AZU$5+0.4*AZU$5*(AZU32-AZU$7)/(AZU$8-AZU$7))))))</f>
      </c>
      <c r="AZW32" s="126">
        <f>IF(AZU32&lt;&gt;"",AZU$5,0)</f>
      </c>
      <c r="AZX32" s="125">
        <f>IF(AZU$6=0,RANK(AZU32,AZU$12:AZU$42,0),RANK(AZU32,AZU$12:AZU$42,1))</f>
      </c>
      <c r="AZY32"/>
      <c r="AZZ32" s="126">
        <f>IF(COUNTA(AZY$12:AZY$42)=0,0.6*AZY$5,IF(AZY32="",0,IF(AZY$6=0,IF(AZY32&gt;=AZY$8,AZY$5,IF(AZY32&lt;AZY$6,0,0.6*AZY$5+0.4*AZY$5*(AZY32-AZY$7)/(AZY$8-AZY$7))),IF(AZY32&lt;=AZY$8,AZY$5,IF(AZY32&gt;AZY$6,0,0.6*AZY$5+0.4*AZY$5*(AZY32-AZY$7)/(AZY$8-AZY$7))))))</f>
      </c>
      <c r="BAA32" s="126">
        <f>IF(AZY32&lt;&gt;"",AZY$5,0)</f>
      </c>
      <c r="BAB32" s="125">
        <f>IF(AZY$6=0,RANK(AZY32,AZY$12:AZY$42,0),RANK(AZY32,AZY$12:AZY$42,1))</f>
      </c>
      <c r="BAC32"/>
      <c r="BAD32" s="126">
        <f>IF(COUNTA(BAC$12:BAC$42)=0,0.6*BAC$5,IF(BAC32="",0,IF(BAC$6=0,IF(BAC32&gt;=BAC$8,BAC$5,IF(BAC32&lt;BAC$6,0,0.6*BAC$5+0.4*BAC$5*(BAC32-BAC$7)/(BAC$8-BAC$7))),IF(BAC32&lt;=BAC$8,BAC$5,IF(BAC32&gt;BAC$6,0,0.6*BAC$5+0.4*BAC$5*(BAC32-BAC$7)/(BAC$8-BAC$7))))))</f>
      </c>
      <c r="BAE32" s="126">
        <f>IF(BAC32&lt;&gt;"",BAC$5,0)</f>
      </c>
      <c r="BAF32" s="125">
        <f>IF(BAC$6=0,RANK(BAC32,BAC$12:BAC$42,0),RANK(BAC32,BAC$12:BAC$42,1))</f>
      </c>
      <c r="BAG32"/>
      <c r="BAH32" s="126">
        <f>IF(COUNTA(BAG$12:BAG$42)=0,0.6*BAG$5,IF(BAG32="",0,IF(BAG$6=0,IF(BAG32&gt;=BAG$8,BAG$5,IF(BAG32&lt;BAG$6,0,0.6*BAG$5+0.4*BAG$5*(BAG32-BAG$7)/(BAG$8-BAG$7))),IF(BAG32&lt;=BAG$8,BAG$5,IF(BAG32&gt;BAG$6,0,0.6*BAG$5+0.4*BAG$5*(BAG32-BAG$7)/(BAG$8-BAG$7))))))</f>
      </c>
      <c r="BAI32" s="126">
        <f>IF(BAG32&lt;&gt;"",BAG$5,0)</f>
      </c>
      <c r="BAJ32" s="125">
        <f>IF(BAG$6=0,RANK(BAG32,BAG$12:BAG$42,0),RANK(BAG32,BAG$12:BAG$42,1))</f>
      </c>
      <c r="BAK32"/>
      <c r="BAL32" s="126">
        <f>IF(COUNTA(BAK$12:BAK$42)=0,0.6*BAK$5,IF(BAK32="",0,IF(BAK$6=0,IF(BAK32&gt;=BAK$8,BAK$5,IF(BAK32&lt;BAK$6,0,0.6*BAK$5+0.4*BAK$5*(BAK32-BAK$7)/(BAK$8-BAK$7))),IF(BAK32&lt;=BAK$8,BAK$5,IF(BAK32&gt;BAK$6,0,0.6*BAK$5+0.4*BAK$5*(BAK32-BAK$7)/(BAK$8-BAK$7))))))</f>
      </c>
      <c r="BAM32" s="126">
        <f>IF(BAK32&lt;&gt;"",BAK$5,0)</f>
      </c>
      <c r="BAN32" s="125">
        <f>IF(BAK$6=0,RANK(BAK32,BAK$12:BAK$42,0),RANK(BAK32,BAK$12:BAK$42,1))</f>
      </c>
      <c r="BAO32"/>
      <c r="BAP32" s="126">
        <f>IF(COUNTA(BAO$12:BAO$42)=0,0.6*BAO$5,IF(BAO32="",0,IF(BAO$6=0,IF(BAO32&gt;=BAO$8,BAO$5,IF(BAO32&lt;BAO$6,0,0.6*BAO$5+0.4*BAO$5*(BAO32-BAO$7)/(BAO$8-BAO$7))),IF(BAO32&lt;=BAO$8,BAO$5,IF(BAO32&gt;BAO$6,0,0.6*BAO$5+0.4*BAO$5*(BAO32-BAO$7)/(BAO$8-BAO$7))))))</f>
      </c>
      <c r="BAQ32" s="126">
        <f>IF(BAO32&lt;&gt;"",BAO$5,0)</f>
      </c>
      <c r="BAR32" s="125">
        <f>IF(BAO$6=0,RANK(BAO32,BAO$12:BAO$42,0),RANK(BAO32,BAO$12:BAO$42,1))</f>
      </c>
      <c r="BAS32"/>
      <c r="BAT32" s="126">
        <f>IF(COUNTA(BAS$12:BAS$42)=0,0.6*BAS$5,IF(BAS32="",0,IF(BAS$6=0,IF(BAS32&gt;=BAS$8,BAS$5,IF(BAS32&lt;BAS$6,0,0.6*BAS$5+0.4*BAS$5*(BAS32-BAS$7)/(BAS$8-BAS$7))),IF(BAS32&lt;=BAS$8,BAS$5,IF(BAS32&gt;BAS$6,0,0.6*BAS$5+0.4*BAS$5*(BAS32-BAS$7)/(BAS$8-BAS$7))))))</f>
      </c>
      <c r="BAU32" s="126">
        <f>IF(BAS32&lt;&gt;"",BAS$5,0)</f>
      </c>
      <c r="BAV32" s="125">
        <f>IF(BAS$6=0,RANK(BAS32,BAS$12:BAS$42,0),RANK(BAS32,BAS$12:BAS$42,1))</f>
      </c>
      <c r="BAW32"/>
      <c r="BAX32" s="126">
        <f>IF(COUNTA(BAW$12:BAW$42)=0,0.6*BAW$5,IF(BAW32="",0,IF(BAW$6=0,IF(BAW32&gt;=BAW$8,BAW$5,IF(BAW32&lt;BAW$6,0,0.6*BAW$5+0.4*BAW$5*(BAW32-BAW$7)/(BAW$8-BAW$7))),IF(BAW32&lt;=BAW$8,BAW$5,IF(BAW32&gt;BAW$6,0,0.6*BAW$5+0.4*BAW$5*(BAW32-BAW$7)/(BAW$8-BAW$7))))))</f>
      </c>
      <c r="BAY32" s="126">
        <f>IF(BAW32&lt;&gt;"",BAW$5,0)</f>
      </c>
      <c r="BAZ32" s="125">
        <f>IF(BAW$6=0,RANK(BAW32,BAW$12:BAW$42,0),RANK(BAW32,BAW$12:BAW$42,1))</f>
      </c>
      <c r="BBA32"/>
      <c r="BBB32" s="126">
        <f>IF(COUNTA(BBA$12:BBA$42)=0,0.6*BBA$5,IF(BBA32="",0,IF(BBA$6=0,IF(BBA32&gt;=BBA$8,BBA$5,IF(BBA32&lt;BBA$6,0,0.6*BBA$5+0.4*BBA$5*(BBA32-BBA$7)/(BBA$8-BBA$7))),IF(BBA32&lt;=BBA$8,BBA$5,IF(BBA32&gt;BBA$6,0,0.6*BBA$5+0.4*BBA$5*(BBA32-BBA$7)/(BBA$8-BBA$7))))))</f>
      </c>
      <c r="BBC32" s="126">
        <f>IF(BBA32&lt;&gt;"",BBA$5,0)</f>
      </c>
      <c r="BBD32" s="125">
        <f>IF(BBA$6=0,RANK(BBA32,BBA$12:BBA$42,0),RANK(BBA32,BBA$12:BBA$42,1))</f>
      </c>
      <c r="BBE32"/>
      <c r="BBF32" s="126">
        <f>IF(COUNTA(BBE$12:BBE$42)=0,0.6*BBE$5,IF(BBE32="",0,IF(BBE$6=0,IF(BBE32&gt;=BBE$8,BBE$5,IF(BBE32&lt;BBE$6,0,0.6*BBE$5+0.4*BBE$5*(BBE32-BBE$7)/(BBE$8-BBE$7))),IF(BBE32&lt;=BBE$8,BBE$5,IF(BBE32&gt;BBE$6,0,0.6*BBE$5+0.4*BBE$5*(BBE32-BBE$7)/(BBE$8-BBE$7))))))</f>
      </c>
      <c r="BBG32" s="126">
        <f>IF(BBE32&lt;&gt;"",BBE$5,0)</f>
      </c>
      <c r="BBH32" s="125">
        <f>IF(BBE$6=0,RANK(BBE32,BBE$12:BBE$42,0),RANK(BBE32,BBE$12:BBE$42,1))</f>
      </c>
      <c r="BBI32"/>
      <c r="BBJ32" s="126">
        <f>IF(COUNTA(BBI$12:BBI$42)=0,0.6*BBI$5,IF(BBI32="",0,IF(BBI$6=0,IF(BBI32&gt;=BBI$8,BBI$5,IF(BBI32&lt;BBI$6,0,0.6*BBI$5+0.4*BBI$5*(BBI32-BBI$7)/(BBI$8-BBI$7))),IF(BBI32&lt;=BBI$8,BBI$5,IF(BBI32&gt;BBI$6,0,0.6*BBI$5+0.4*BBI$5*(BBI32-BBI$7)/(BBI$8-BBI$7))))))</f>
      </c>
      <c r="BBK32" s="126">
        <f>IF(BBI32&lt;&gt;"",BBI$5,0)</f>
      </c>
      <c r="BBL32" s="125">
        <f>IF(BBI$6=0,RANK(BBI32,BBI$12:BBI$42,0),RANK(BBI32,BBI$12:BBI$42,1))</f>
      </c>
      <c r="BBM32" s="126">
        <v>99.24</v>
      </c>
      <c r="BBN32" s="126">
        <f>IF(COUNTA(BBM$12:BBM$42)=0,0.6*BBM$5,IF(BBM32="",0,IF(BBM$6=0,IF(BBM32&gt;=BBM$8,BBM$5,IF(BBM32&lt;BBM$6,0,0.6*BBM$5+0.4*BBM$5*(BBM32-BBM$7)/(BBM$8-BBM$7))),IF(BBM32&lt;=BBM$8,BBM$5,IF(BBM32&gt;BBM$6,0,0.6*BBM$5+0.4*BBM$5*(BBM32-BBM$7)/(BBM$8-BBM$7))))))</f>
      </c>
      <c r="BBO32" s="126">
        <f>IF(BBM32&lt;&gt;"",BBM$5,0)</f>
      </c>
      <c r="BBP32" s="125">
        <f>IF(BBM$6=0,RANK(BBM32,BBM$12:BBM$42,0),RANK(BBM32,BBM$12:BBM$42,1))</f>
      </c>
      <c r="BBQ32" s="126">
        <v>100</v>
      </c>
      <c r="BBR32" s="126">
        <f>IF(COUNTA(BBQ$12:BBQ$42)=0,0.6*BBQ$5,IF(BBQ32="",0,IF(BBQ$6=0,IF(BBQ32&gt;=BBQ$8,BBQ$5,IF(BBQ32&lt;BBQ$6,0,0.6*BBQ$5+0.4*BBQ$5*(BBQ32-BBQ$7)/(BBQ$8-BBQ$7))),IF(BBQ32&lt;=BBQ$8,BBQ$5,IF(BBQ32&gt;BBQ$6,0,0.6*BBQ$5+0.4*BBQ$5*(BBQ32-BBQ$7)/(BBQ$8-BBQ$7))))))</f>
      </c>
      <c r="BBS32" s="126">
        <f>IF(BBQ32&lt;&gt;"",BBQ$5,0)</f>
      </c>
      <c r="BBT32" s="125">
        <f>IF(BBQ$6=0,RANK(BBQ32,BBQ$12:BBQ$42,0),RANK(BBQ32,BBQ$12:BBQ$42,1))</f>
      </c>
      <c r="BBU32" s="126">
        <v>1.81</v>
      </c>
      <c r="BBV32" s="126">
        <f>IF(COUNTA(BBU$12:BBU$42)=0,0.6*BBU$5,IF(BBU32="",0,IF(BBU$6=0,IF(BBU32&gt;=BBU$8,BBU$5,IF(BBU32&lt;BBU$6,0,0.6*BBU$5+0.4*BBU$5*(BBU32-BBU$7)/(BBU$8-BBU$7))),IF(BBU32&lt;=BBU$8,BBU$5,IF(BBU32&gt;BBU$6,0,0.6*BBU$5+0.4*BBU$5*(BBU32-BBU$7)/(BBU$8-BBU$7))))))</f>
      </c>
      <c r="BBW32" s="126">
        <f>IF(BBU32&lt;&gt;"",BBU$5,0)</f>
      </c>
      <c r="BBX32" s="125">
        <f>IF(BBU$6=0,RANK(BBU32,BBU$12:BBU$42,0),RANK(BBU32,BBU$12:BBU$42,1))</f>
      </c>
      <c r="BBY32" s="126">
        <v>99.48</v>
      </c>
      <c r="BBZ32" s="126">
        <f>IF(COUNTA(BBY$12:BBY$42)=0,0.6*BBY$5,IF(BBY32="",0,IF(BBY$6=0,IF(BBY32&gt;=BBY$8,BBY$5,IF(BBY32&lt;BBY$6,0,0.6*BBY$5+0.4*BBY$5*(BBY32-BBY$7)/(BBY$8-BBY$7))),IF(BBY32&lt;=BBY$8,BBY$5,IF(BBY32&gt;BBY$6,0,0.6*BBY$5+0.4*BBY$5*(BBY32-BBY$7)/(BBY$8-BBY$7))))))</f>
      </c>
      <c r="BCA32" s="126">
        <f>IF(BBY32&lt;&gt;"",BBY$5,0)</f>
      </c>
      <c r="BCB32" s="125">
        <f>IF(BBY$6=0,RANK(BBY32,BBY$12:BBY$42,0),RANK(BBY32,BBY$12:BBY$42,1))</f>
      </c>
      <c r="BCC32" s="126">
        <v>100</v>
      </c>
      <c r="BCD32" s="126">
        <f>IF(COUNTA(BCC$12:BCC$42)=0,0.6*BCC$5,IF(BCC32="",0,IF(BCC$6=0,IF(BCC32&gt;=BCC$8,BCC$5,IF(BCC32&lt;BCC$6,0,0.6*BCC$5+0.4*BCC$5*(BCC32-BCC$7)/(BCC$8-BCC$7))),IF(BCC32&lt;=BCC$8,BCC$5,IF(BCC32&gt;BCC$6,0,0.6*BCC$5+0.4*BCC$5*(BCC32-BCC$7)/(BCC$8-BCC$7))))))</f>
      </c>
      <c r="BCE32" s="126">
        <f>IF(BCC32&lt;&gt;"",BCC$5,0)</f>
      </c>
      <c r="BCF32" s="125">
        <f>IF(BCC$6=0,RANK(BCC32,BCC$12:BCC$42,0),RANK(BCC32,BCC$12:BCC$42,1))</f>
      </c>
      <c r="BCG32" s="126">
        <v>0.27</v>
      </c>
      <c r="BCH32" s="126">
        <f>IF(COUNTA(BCG$12:BCG$42)=0,0.6*BCG$5,IF(BCG32="",0,IF(BCG$6=0,IF(BCG32&gt;=BCG$8,BCG$5,IF(BCG32&lt;BCG$6,0,0.6*BCG$5+0.4*BCG$5*(BCG32-BCG$7)/(BCG$8-BCG$7))),IF(BCG32&lt;=BCG$8,BCG$5,IF(BCG32&gt;BCG$6,0,0.6*BCG$5+0.4*BCG$5*(BCG32-BCG$7)/(BCG$8-BCG$7))))))</f>
      </c>
      <c r="BCI32" s="126">
        <f>IF(BCG32&lt;&gt;"",BCG$5,0)</f>
      </c>
      <c r="BCJ32" s="125">
        <f>IF(BCG$6=0,RANK(BCG32,BCG$12:BCG$42,0),RANK(BCG32,BCG$12:BCG$42,1))</f>
      </c>
      <c r="BCK32" s="126">
        <v>100</v>
      </c>
      <c r="BCL32" s="126">
        <f>IF(COUNTA(BCK$12:BCK$42)=0,0.6*BCK$5,IF(BCK32="",0,IF(BCK$6=0,IF(BCK32&gt;=BCK$8,BCK$5,IF(BCK32&lt;BCK$6,0,0.6*BCK$5+0.4*BCK$5*(BCK32-BCK$7)/(BCK$8-BCK$7))),IF(BCK32&lt;=BCK$8,BCK$5,IF(BCK32&gt;BCK$6,0,0.6*BCK$5+0.4*BCK$5*(BCK32-BCK$7)/(BCK$8-BCK$7))))))</f>
      </c>
      <c r="BCM32" s="126">
        <f>IF(BCK32&lt;&gt;"",BCK$5,0)</f>
      </c>
      <c r="BCN32" s="125">
        <f>IF(BCK$6=0,RANK(BCK32,BCK$12:BCK$42,0),RANK(BCK32,BCK$12:BCK$42,1))</f>
      </c>
      <c r="BCO32" s="126">
        <v>0.32</v>
      </c>
      <c r="BCP32" s="126">
        <f>IF(COUNTA(BCO$12:BCO$42)=0,0.6*BCO$5,IF(BCO32="",0,IF(BCO$6=0,IF(BCO32&gt;=BCO$8,BCO$5,IF(BCO32&lt;BCO$6,0,0.6*BCO$5+0.4*BCO$5*(BCO32-BCO$7)/(BCO$8-BCO$7))),IF(BCO32&lt;=BCO$8,BCO$5,IF(BCO32&gt;BCO$6,0,0.6*BCO$5+0.4*BCO$5*(BCO32-BCO$7)/(BCO$8-BCO$7))))))</f>
      </c>
      <c r="BCQ32" s="126">
        <f>IF(BCO32&lt;&gt;"",BCO$5,0)</f>
      </c>
      <c r="BCR32" s="125">
        <f>IF(BCO$6=0,RANK(BCO32,BCO$12:BCO$42,0),RANK(BCO32,BCO$12:BCO$42,1))</f>
      </c>
      <c r="BCS32" s="126">
        <v>0</v>
      </c>
      <c r="BCT32" s="126">
        <f>IF(COUNTA(BCS$12:BCS$42)=0,0.6*BCS$5,IF(BCS32="",0,IF(BCS$6=0,IF(BCS32&gt;=BCS$8,BCS$5,IF(BCS32&lt;BCS$6,0,0.6*BCS$5+0.4*BCS$5*(BCS32-BCS$7)/(BCS$8-BCS$7))),IF(BCS32&lt;=BCS$8,BCS$5,IF(BCS32&gt;BCS$6,0,0.6*BCS$5+0.4*BCS$5*(BCS32-BCS$7)/(BCS$8-BCS$7))))))</f>
      </c>
      <c r="BCU32" s="126">
        <f>IF(BCS32&lt;&gt;"",BCS$5,0)</f>
      </c>
      <c r="BCV32" s="125">
        <f>IF(BCS$6=0,RANK(BCS32,BCS$12:BCS$42,0),RANK(BCS32,BCS$12:BCS$42,1))</f>
      </c>
      <c r="BCW32" s="126">
        <v>41.62157227</v>
      </c>
      <c r="BCX32" s="126">
        <f>IF(COUNTA(BCW$12:BCW$42)=0,0.6*BCW$5,IF(BCW32="",0,IF(BCW$6=0,IF(BCW32&gt;=BCW$8,BCW$5,IF(BCW32&lt;BCW$6,0,0.6*BCW$5+0.4*BCW$5*(BCW32-BCW$7)/(BCW$8-BCW$7))),IF(BCW32&lt;=BCW$8,BCW$5,IF(BCW32&gt;BCW$6,0,0.6*BCW$5+0.4*BCW$5*(BCW32-BCW$7)/(BCW$8-BCW$7))))))</f>
      </c>
      <c r="BCY32" s="126">
        <f>IF(BCW32&lt;&gt;"",BCW$5,0)</f>
      </c>
      <c r="BCZ32" s="125">
        <f>IF(BCW$6=0,RANK(BCW32,BCW$12:BCW$42,0),RANK(BCW32,BCW$12:BCW$42,1))</f>
      </c>
      <c r="BDA32" s="126">
        <v>7.274902344</v>
      </c>
      <c r="BDB32" s="126">
        <f>IF(COUNTA(BDA$12:BDA$42)=0,0.6*BDA$5,IF(BDA32="",0,IF(BDA$6=0,IF(BDA32&gt;=BDA$8,BDA$5,IF(BDA32&lt;BDA$6,0,0.6*BDA$5+0.4*BDA$5*(BDA32-BDA$7)/(BDA$8-BDA$7))),IF(BDA32&lt;=BDA$8,BDA$5,IF(BDA32&gt;BDA$6,0,0.6*BDA$5+0.4*BDA$5*(BDA32-BDA$7)/(BDA$8-BDA$7))))))</f>
      </c>
      <c r="BDC32" s="126">
        <f>IF(BDA32&lt;&gt;"",BDA$5,0)</f>
      </c>
      <c r="BDD32" s="125">
        <f>IF(BDA$6=0,RANK(BDA32,BDA$12:BDA$42,0),RANK(BDA32,BDA$12:BDA$42,1))</f>
      </c>
      <c r="BDE32" s="126">
        <v>98.27</v>
      </c>
      <c r="BDF32" s="126">
        <f>IF(COUNTA(BDE$12:BDE$42)=0,0.6*BDE$5,IF(BDE32="",0,IF(BDE$6=0,IF(BDE32&gt;=BDE$8,BDE$5,IF(BDE32&lt;BDE$6,0,0.6*BDE$5+0.4*BDE$5*(BDE32-BDE$7)/(BDE$8-BDE$7))),IF(BDE32&lt;=BDE$8,BDE$5,IF(BDE32&gt;BDE$6,0,0.6*BDE$5+0.4*BDE$5*(BDE32-BDE$7)/(BDE$8-BDE$7))))))</f>
      </c>
      <c r="BDG32" s="126">
        <f>IF(BDE32&lt;&gt;"",BDE$5,0)</f>
      </c>
      <c r="BDH32" s="125">
        <f>IF(BDE$6=0,RANK(BDE32,BDE$12:BDE$42,0),RANK(BDE32,BDE$12:BDE$42,1))</f>
      </c>
      <c r="BDI32"/>
      <c r="BDJ32" s="126">
        <f>IF(COUNTA(BDI$12:BDI$42)=0,0.6*BDI$5,IF(BDI32="",0,IF(BDI$6=0,IF(BDI32&gt;=BDI$8,BDI$5,IF(BDI32&lt;BDI$6,0,0.6*BDI$5+0.4*BDI$5*(BDI32-BDI$7)/(BDI$8-BDI$7))),IF(BDI32&lt;=BDI$8,BDI$5,IF(BDI32&gt;BDI$6,0,0.6*BDI$5+0.4*BDI$5*(BDI32-BDI$7)/(BDI$8-BDI$7))))))</f>
      </c>
      <c r="BDK32" s="126">
        <f>IF(BDI32&lt;&gt;"",BDI$5,0)</f>
      </c>
      <c r="BDL32" s="125">
        <f>IF(BDI$6=0,RANK(BDI32,BDI$12:BDI$42,0),RANK(BDI32,BDI$12:BDI$42,1))</f>
      </c>
      <c r="BDM32"/>
      <c r="BDN32" s="126">
        <f>IF(COUNTA(BDM$12:BDM$42)=0,0.6*BDM$5,IF(BDM32="",0,IF(BDM$6=0,IF(BDM32&gt;=BDM$8,BDM$5,IF(BDM32&lt;BDM$6,0,0.6*BDM$5+0.4*BDM$5*(BDM32-BDM$7)/(BDM$8-BDM$7))),IF(BDM32&lt;=BDM$8,BDM$5,IF(BDM32&gt;BDM$6,0,0.6*BDM$5+0.4*BDM$5*(BDM32-BDM$7)/(BDM$8-BDM$7))))))</f>
      </c>
      <c r="BDO32" s="126">
        <f>IF(BDM32&lt;&gt;"",BDM$5,0)</f>
      </c>
      <c r="BDP32" s="125">
        <f>IF(BDM$6=0,RANK(BDM32,BDM$12:BDM$42,0),RANK(BDM32,BDM$12:BDM$42,1))</f>
      </c>
      <c r="BDQ32"/>
      <c r="BDR32" s="126">
        <f>IF(COUNTA(BDQ$12:BDQ$42)=0,0.6*BDQ$5,IF(BDQ32="",0,IF(BDQ$6=0,IF(BDQ32&gt;=BDQ$8,BDQ$5,IF(BDQ32&lt;BDQ$6,0,0.6*BDQ$5+0.4*BDQ$5*(BDQ32-BDQ$7)/(BDQ$8-BDQ$7))),IF(BDQ32&lt;=BDQ$8,BDQ$5,IF(BDQ32&gt;BDQ$6,0,0.6*BDQ$5+0.4*BDQ$5*(BDQ32-BDQ$7)/(BDQ$8-BDQ$7))))))</f>
      </c>
      <c r="BDS32" s="126">
        <f>IF(BDQ32&lt;&gt;"",BDQ$5,0)</f>
      </c>
      <c r="BDT32" s="125">
        <f>IF(BDQ$6=0,RANK(BDQ32,BDQ$12:BDQ$42,0),RANK(BDQ32,BDQ$12:BDQ$42,1))</f>
      </c>
      <c r="BDU32"/>
      <c r="BDV32" s="126">
        <f>IF(COUNTA(BDU$12:BDU$42)=0,0.6*BDU$5,IF(BDU32="",0,IF(BDU$6=0,IF(BDU32&gt;=BDU$8,BDU$5,IF(BDU32&lt;BDU$6,0,0.6*BDU$5+0.4*BDU$5*(BDU32-BDU$7)/(BDU$8-BDU$7))),IF(BDU32&lt;=BDU$8,BDU$5,IF(BDU32&gt;BDU$6,0,0.6*BDU$5+0.4*BDU$5*(BDU32-BDU$7)/(BDU$8-BDU$7))))))</f>
      </c>
      <c r="BDW32" s="126">
        <f>IF(BDU32&lt;&gt;"",BDU$5,0)</f>
      </c>
      <c r="BDX32" s="125">
        <f>IF(BDU$6=0,RANK(BDU32,BDU$12:BDU$42,0),RANK(BDU32,BDU$12:BDU$42,1))</f>
      </c>
      <c r="BDY32" s="126">
        <v>100</v>
      </c>
      <c r="BDZ32" s="126">
        <f>IF(COUNTA(BDY$12:BDY$42)=0,0.6*BDY$5,IF(BDY32="",0,IF(BDY$6=0,IF(BDY32&gt;=BDY$8,BDY$5,IF(BDY32&lt;BDY$6,0,0.6*BDY$5+0.4*BDY$5*(BDY32-BDY$7)/(BDY$8-BDY$7))),IF(BDY32&lt;=BDY$8,BDY$5,IF(BDY32&gt;BDY$6,0,0.6*BDY$5+0.4*BDY$5*(BDY32-BDY$7)/(BDY$8-BDY$7))))))</f>
      </c>
      <c r="BEA32" s="126">
        <f>IF(BDY32&lt;&gt;"",BDY$5,0)</f>
      </c>
      <c r="BEB32" s="125">
        <f>IF(BDY$6=0,RANK(BDY32,BDY$12:BDY$42,0),RANK(BDY32,BDY$12:BDY$42,1))</f>
      </c>
      <c r="BEC32" s="126">
        <v>100</v>
      </c>
      <c r="BED32" s="126">
        <f>IF(COUNTA(BEC$12:BEC$42)=0,0.6*BEC$5,IF(BEC32="",0,IF(BEC$6=0,IF(BEC32&gt;=BEC$8,BEC$5,IF(BEC32&lt;BEC$6,0,0.6*BEC$5+0.4*BEC$5*(BEC32-BEC$7)/(BEC$8-BEC$7))),IF(BEC32&lt;=BEC$8,BEC$5,IF(BEC32&gt;BEC$6,0,0.6*BEC$5+0.4*BEC$5*(BEC32-BEC$7)/(BEC$8-BEC$7))))))</f>
      </c>
      <c r="BEE32" s="126">
        <f>IF(BEC32&lt;&gt;"",BEC$5,0)</f>
      </c>
      <c r="BEF32" s="125">
        <f>IF(BEC$6=0,RANK(BEC32,BEC$12:BEC$42,0),RANK(BEC32,BEC$12:BEC$42,1))</f>
      </c>
      <c r="BEG32" s="126">
        <v>2.48</v>
      </c>
      <c r="BEH32" s="126">
        <f>IF(COUNTA(BEG$12:BEG$42)=0,0.6*BEG$5,IF(BEG32="",0,IF(BEG$6=0,IF(BEG32&gt;=BEG$8,BEG$5,IF(BEG32&lt;BEG$6,0,0.6*BEG$5+0.4*BEG$5*(BEG32-BEG$7)/(BEG$8-BEG$7))),IF(BEG32&lt;=BEG$8,BEG$5,IF(BEG32&gt;BEG$6,0,0.6*BEG$5+0.4*BEG$5*(BEG32-BEG$7)/(BEG$8-BEG$7))))))</f>
      </c>
      <c r="BEI32" s="126">
        <f>IF(BEG32&lt;&gt;"",BEG$5,0)</f>
      </c>
      <c r="BEJ32" s="125">
        <f>IF(BEG$6=0,RANK(BEG32,BEG$12:BEG$42,0),RANK(BEG32,BEG$12:BEG$42,1))</f>
      </c>
      <c r="BEK32" s="126">
        <v>99.81</v>
      </c>
      <c r="BEL32" s="126">
        <f>IF(COUNTA(BEK$12:BEK$42)=0,0.6*BEK$5,IF(BEK32="",0,IF(BEK$6=0,IF(BEK32&gt;=BEK$8,BEK$5,IF(BEK32&lt;BEK$6,0,0.6*BEK$5+0.4*BEK$5*(BEK32-BEK$7)/(BEK$8-BEK$7))),IF(BEK32&lt;=BEK$8,BEK$5,IF(BEK32&gt;BEK$6,0,0.6*BEK$5+0.4*BEK$5*(BEK32-BEK$7)/(BEK$8-BEK$7))))))</f>
      </c>
      <c r="BEM32" s="126">
        <f>IF(BEK32&lt;&gt;"",BEK$5,0)</f>
      </c>
      <c r="BEN32" s="125">
        <f>IF(BEK$6=0,RANK(BEK32,BEK$12:BEK$42,0),RANK(BEK32,BEK$12:BEK$42,1))</f>
      </c>
      <c r="BEO32" s="126">
        <v>100</v>
      </c>
      <c r="BEP32" s="126">
        <f>IF(COUNTA(BEO$12:BEO$42)=0,0.6*BEO$5,IF(BEO32="",0,IF(BEO$6=0,IF(BEO32&gt;=BEO$8,BEO$5,IF(BEO32&lt;BEO$6,0,0.6*BEO$5+0.4*BEO$5*(BEO32-BEO$7)/(BEO$8-BEO$7))),IF(BEO32&lt;=BEO$8,BEO$5,IF(BEO32&gt;BEO$6,0,0.6*BEO$5+0.4*BEO$5*(BEO32-BEO$7)/(BEO$8-BEO$7))))))</f>
      </c>
      <c r="BEQ32" s="126">
        <f>IF(BEO32&lt;&gt;"",BEO$5,0)</f>
      </c>
      <c r="BER32" s="125">
        <f>IF(BEO$6=0,RANK(BEO32,BEO$12:BEO$42,0),RANK(BEO32,BEO$12:BEO$42,1))</f>
      </c>
      <c r="BES32" s="126">
        <v>0.71</v>
      </c>
      <c r="BET32" s="126">
        <f>IF(COUNTA(BES$12:BES$42)=0,0.6*BES$5,IF(BES32="",0,IF(BES$6=0,IF(BES32&gt;=BES$8,BES$5,IF(BES32&lt;BES$6,0,0.6*BES$5+0.4*BES$5*(BES32-BES$7)/(BES$8-BES$7))),IF(BES32&lt;=BES$8,BES$5,IF(BES32&gt;BES$6,0,0.6*BES$5+0.4*BES$5*(BES32-BES$7)/(BES$8-BES$7))))))</f>
      </c>
      <c r="BEU32" s="126">
        <f>IF(BES32&lt;&gt;"",BES$5,0)</f>
      </c>
      <c r="BEV32" s="125">
        <f>IF(BES$6=0,RANK(BES32,BES$12:BES$42,0),RANK(BES32,BES$12:BES$42,1))</f>
      </c>
      <c r="BEW32" s="126">
        <v>100</v>
      </c>
      <c r="BEX32" s="126">
        <f>IF(COUNTA(BEW$12:BEW$42)=0,0.6*BEW$5,IF(BEW32="",0,IF(BEW$6=0,IF(BEW32&gt;=BEW$8,BEW$5,IF(BEW32&lt;BEW$6,0,0.6*BEW$5+0.4*BEW$5*(BEW32-BEW$7)/(BEW$8-BEW$7))),IF(BEW32&lt;=BEW$8,BEW$5,IF(BEW32&gt;BEW$6,0,0.6*BEW$5+0.4*BEW$5*(BEW32-BEW$7)/(BEW$8-BEW$7))))))</f>
      </c>
      <c r="BEY32" s="126">
        <f>IF(BEW32&lt;&gt;"",BEW$5,0)</f>
      </c>
      <c r="BEZ32" s="125">
        <f>IF(BEW$6=0,RANK(BEW32,BEW$12:BEW$42,0),RANK(BEW32,BEW$12:BEW$42,1))</f>
      </c>
      <c r="BFA32" s="126">
        <v>0.42</v>
      </c>
      <c r="BFB32" s="126">
        <f>IF(COUNTA(BFA$12:BFA$42)=0,0.6*BFA$5,IF(BFA32="",0,IF(BFA$6=0,IF(BFA32&gt;=BFA$8,BFA$5,IF(BFA32&lt;BFA$6,0,0.6*BFA$5+0.4*BFA$5*(BFA32-BFA$7)/(BFA$8-BFA$7))),IF(BFA32&lt;=BFA$8,BFA$5,IF(BFA32&gt;BFA$6,0,0.6*BFA$5+0.4*BFA$5*(BFA32-BFA$7)/(BFA$8-BFA$7))))))</f>
      </c>
      <c r="BFC32" s="126">
        <f>IF(BFA32&lt;&gt;"",BFA$5,0)</f>
      </c>
      <c r="BFD32" s="125">
        <f>IF(BFA$6=0,RANK(BFA32,BFA$12:BFA$42,0),RANK(BFA32,BFA$12:BFA$42,1))</f>
      </c>
      <c r="BFE32" s="126">
        <v>0</v>
      </c>
      <c r="BFF32" s="126">
        <f>IF(COUNTA(BFE$12:BFE$42)=0,0.6*BFE$5,IF(BFE32="",0,IF(BFE$6=0,IF(BFE32&gt;=BFE$8,BFE$5,IF(BFE32&lt;BFE$6,0,0.6*BFE$5+0.4*BFE$5*(BFE32-BFE$7)/(BFE$8-BFE$7))),IF(BFE32&lt;=BFE$8,BFE$5,IF(BFE32&gt;BFE$6,0,0.6*BFE$5+0.4*BFE$5*(BFE32-BFE$7)/(BFE$8-BFE$7))))))</f>
      </c>
      <c r="BFG32" s="126">
        <f>IF(BFE32&lt;&gt;"",BFE$5,0)</f>
      </c>
      <c r="BFH32" s="125">
        <f>IF(BFE$6=0,RANK(BFE32,BFE$12:BFE$42,0),RANK(BFE32,BFE$12:BFE$42,1))</f>
      </c>
      <c r="BFI32" s="126">
        <v>60.021923828125</v>
      </c>
      <c r="BFJ32" s="126">
        <f>IF(COUNTA(BFI$12:BFI$42)=0,0.6*BFI$5,IF(BFI32="",0,IF(BFI$6=0,IF(BFI32&gt;=BFI$8,BFI$5,IF(BFI32&lt;BFI$6,0,0.6*BFI$5+0.4*BFI$5*(BFI32-BFI$7)/(BFI$8-BFI$7))),IF(BFI32&lt;=BFI$8,BFI$5,IF(BFI32&gt;BFI$6,0,0.6*BFI$5+0.4*BFI$5*(BFI32-BFI$7)/(BFI$8-BFI$7))))))</f>
      </c>
      <c r="BFK32" s="126">
        <f>IF(BFI32&lt;&gt;"",BFI$5,0)</f>
      </c>
      <c r="BFL32" s="125">
        <f>IF(BFI$6=0,RANK(BFI32,BFI$12:BFI$42,0),RANK(BFI32,BFI$12:BFI$42,1))</f>
      </c>
      <c r="BFM32" s="126">
        <v>7.442294921875</v>
      </c>
      <c r="BFN32" s="126">
        <f>IF(COUNTA(BFM$12:BFM$42)=0,0.6*BFM$5,IF(BFM32="",0,IF(BFM$6=0,IF(BFM32&gt;=BFM$8,BFM$5,IF(BFM32&lt;BFM$6,0,0.6*BFM$5+0.4*BFM$5*(BFM32-BFM$7)/(BFM$8-BFM$7))),IF(BFM32&lt;=BFM$8,BFM$5,IF(BFM32&gt;BFM$6,0,0.6*BFM$5+0.4*BFM$5*(BFM32-BFM$7)/(BFM$8-BFM$7))))))</f>
      </c>
      <c r="BFO32" s="126">
        <f>IF(BFM32&lt;&gt;"",BFM$5,0)</f>
      </c>
      <c r="BFP32" s="125">
        <f>IF(BFM$6=0,RANK(BFM32,BFM$12:BFM$42,0),RANK(BFM32,BFM$12:BFM$42,1))</f>
      </c>
      <c r="BFQ32" s="126">
        <v>0.8</v>
      </c>
      <c r="BFR32" s="126">
        <f>IF(COUNTA(BFQ$12:BFQ$42)=0,0.6*BFQ$5,IF(BFQ32="",0,IF(BFQ$6=0,IF(BFQ32&gt;=BFQ$8,BFQ$5,IF(BFQ32&lt;BFQ$6,0,0.6*BFQ$5+0.4*BFQ$5*(BFQ32-BFQ$7)/(BFQ$8-BFQ$7))),IF(BFQ32&lt;=BFQ$8,BFQ$5,IF(BFQ32&gt;BFQ$6,0,0.6*BFQ$5+0.4*BFQ$5*(BFQ32-BFQ$7)/(BFQ$8-BFQ$7))))))</f>
      </c>
      <c r="BFS32" s="126">
        <f>IF(BFQ32&lt;&gt;"",BFQ$5,0)</f>
      </c>
      <c r="BFT32" s="125">
        <f>IF(BFQ$6=0,RANK(BFQ32,BFQ$12:BFQ$42,0),RANK(BFQ32,BFQ$12:BFQ$42,1))</f>
      </c>
      <c r="BFU32" s="126">
        <v>97.99</v>
      </c>
      <c r="BFV32" s="126">
        <f>IF(COUNTA(BFU$12:BFU$42)=0,0.6*BFU$5,IF(BFU32="",0,IF(BFU$6=0,IF(BFU32&gt;=BFU$8,BFU$5,IF(BFU32&lt;BFU$6,0,0.6*BFU$5+0.4*BFU$5*(BFU32-BFU$7)/(BFU$8-BFU$7))),IF(BFU32&lt;=BFU$8,BFU$5,IF(BFU32&gt;BFU$6,0,0.6*BFU$5+0.4*BFU$5*(BFU32-BFU$7)/(BFU$8-BFU$7))))))</f>
      </c>
      <c r="BFW32" s="126">
        <f>IF(BFU32&lt;&gt;"",BFU$5,0)</f>
      </c>
      <c r="BFX32" s="125">
        <f>IF(BFU$6=0,RANK(BFU32,BFU$12:BFU$42,0),RANK(BFU32,BFU$12:BFU$42,1))</f>
      </c>
      <c r="BFY32"/>
      <c r="BFZ32" s="126">
        <f>IF(COUNTA(BFY$12:BFY$42)=0,0.6*BFY$5,IF(BFY32="",0,IF(BFY$6=0,IF(BFY32&gt;=BFY$8,BFY$5,IF(BFY32&lt;BFY$6,0,0.6*BFY$5+0.4*BFY$5*(BFY32-BFY$7)/(BFY$8-BFY$7))),IF(BFY32&lt;=BFY$8,BFY$5,IF(BFY32&gt;BFY$6,0,0.6*BFY$5+0.4*BFY$5*(BFY32-BFY$7)/(BFY$8-BFY$7))))))</f>
      </c>
      <c r="BGA32" s="126">
        <f>IF(BFY32&lt;&gt;"",BFY$5,0)</f>
      </c>
      <c r="BGB32" s="125">
        <f>IF(BFY$6=0,RANK(BFY32,BFY$12:BFY$42,0),RANK(BFY32,BFY$12:BFY$42,1))</f>
      </c>
      <c r="BGC32"/>
      <c r="BGD32" s="126">
        <f>IF(COUNTA(BGC$12:BGC$42)=0,0.6*BGC$5,IF(BGC32="",0,IF(BGC$6=0,IF(BGC32&gt;=BGC$8,BGC$5,IF(BGC32&lt;BGC$6,0,0.6*BGC$5+0.4*BGC$5*(BGC32-BGC$7)/(BGC$8-BGC$7))),IF(BGC32&lt;=BGC$8,BGC$5,IF(BGC32&gt;BGC$6,0,0.6*BGC$5+0.4*BGC$5*(BGC32-BGC$7)/(BGC$8-BGC$7))))))</f>
      </c>
      <c r="BGE32" s="126">
        <f>IF(BGC32&lt;&gt;"",BGC$5,0)</f>
      </c>
      <c r="BGF32" s="125">
        <f>IF(BGC$6=0,RANK(BGC32,BGC$12:BGC$42,0),RANK(BGC32,BGC$12:BGC$42,1))</f>
      </c>
      <c r="BGG32"/>
      <c r="BGH32" s="126">
        <f>IF(COUNTA(BGG$12:BGG$42)=0,0.6*BGG$5,IF(BGG32="",0,IF(BGG$6=0,IF(BGG32&gt;=BGG$8,BGG$5,IF(BGG32&lt;BGG$6,0,0.6*BGG$5+0.4*BGG$5*(BGG32-BGG$7)/(BGG$8-BGG$7))),IF(BGG32&lt;=BGG$8,BGG$5,IF(BGG32&gt;BGG$6,0,0.6*BGG$5+0.4*BGG$5*(BGG32-BGG$7)/(BGG$8-BGG$7))))))</f>
      </c>
      <c r="BGI32" s="126">
        <f>IF(BGG32&lt;&gt;"",BGG$5,0)</f>
      </c>
      <c r="BGJ32" s="125">
        <f>IF(BGG$6=0,RANK(BGG32,BGG$12:BGG$42,0),RANK(BGG32,BGG$12:BGG$42,1))</f>
      </c>
      <c r="BGK32"/>
      <c r="BGL32" s="126">
        <f>IF(COUNTA(BGK$12:BGK$42)=0,0.6*BGK$5,IF(BGK32="",0,IF(BGK$6=0,IF(BGK32&gt;=BGK$8,BGK$5,IF(BGK32&lt;BGK$6,0,0.6*BGK$5+0.4*BGK$5*(BGK32-BGK$7)/(BGK$8-BGK$7))),IF(BGK32&lt;=BGK$8,BGK$5,IF(BGK32&gt;BGK$6,0,0.6*BGK$5+0.4*BGK$5*(BGK32-BGK$7)/(BGK$8-BGK$7))))))</f>
      </c>
      <c r="BGM32" s="126">
        <f>IF(BGK32&lt;&gt;"",BGK$5,0)</f>
      </c>
      <c r="BGN32" s="125">
        <f>IF(BGK$6=0,RANK(BGK32,BGK$12:BGK$42,0),RANK(BGK32,BGK$12:BGK$42,1))</f>
      </c>
      <c r="BGO32" s="126">
        <v>100</v>
      </c>
      <c r="BGP32" s="126">
        <f>IF(COUNTA(BGO$12:BGO$42)=0,0.6*BGO$5,IF(BGO32="",0,IF(BGO$6=0,IF(BGO32&gt;=BGO$8,BGO$5,IF(BGO32&lt;BGO$6,0,0.6*BGO$5+0.4*BGO$5*(BGO32-BGO$7)/(BGO$8-BGO$7))),IF(BGO32&lt;=BGO$8,BGO$5,IF(BGO32&gt;BGO$6,0,0.6*BGO$5+0.4*BGO$5*(BGO32-BGO$7)/(BGO$8-BGO$7))))))</f>
      </c>
      <c r="BGQ32" s="126">
        <f>IF(BGO32&lt;&gt;"",BGO$5,0)</f>
      </c>
      <c r="BGR32" s="125">
        <f>IF(BGO$6=0,RANK(BGO32,BGO$12:BGO$42,0),RANK(BGO32,BGO$12:BGO$42,1))</f>
      </c>
      <c r="BGS32" s="126">
        <v>100</v>
      </c>
      <c r="BGT32" s="126">
        <f>IF(COUNTA(BGS$12:BGS$42)=0,0.6*BGS$5,IF(BGS32="",0,IF(BGS$6=0,IF(BGS32&gt;=BGS$8,BGS$5,IF(BGS32&lt;BGS$6,0,0.6*BGS$5+0.4*BGS$5*(BGS32-BGS$7)/(BGS$8-BGS$7))),IF(BGS32&lt;=BGS$8,BGS$5,IF(BGS32&gt;BGS$6,0,0.6*BGS$5+0.4*BGS$5*(BGS32-BGS$7)/(BGS$8-BGS$7))))))</f>
      </c>
      <c r="BGU32" s="126">
        <f>IF(BGS32&lt;&gt;"",BGS$5,0)</f>
      </c>
      <c r="BGV32" s="125">
        <f>IF(BGS$6=0,RANK(BGS32,BGS$12:BGS$42,0),RANK(BGS32,BGS$12:BGS$42,1))</f>
      </c>
      <c r="BGW32" s="126">
        <v>2.06</v>
      </c>
      <c r="BGX32" s="126">
        <f>IF(COUNTA(BGW$12:BGW$42)=0,0.6*BGW$5,IF(BGW32="",0,IF(BGW$6=0,IF(BGW32&gt;=BGW$8,BGW$5,IF(BGW32&lt;BGW$6,0,0.6*BGW$5+0.4*BGW$5*(BGW32-BGW$7)/(BGW$8-BGW$7))),IF(BGW32&lt;=BGW$8,BGW$5,IF(BGW32&gt;BGW$6,0,0.6*BGW$5+0.4*BGW$5*(BGW32-BGW$7)/(BGW$8-BGW$7))))))</f>
      </c>
      <c r="BGY32" s="126">
        <f>IF(BGW32&lt;&gt;"",BGW$5,0)</f>
      </c>
      <c r="BGZ32" s="125">
        <f>IF(BGW$6=0,RANK(BGW32,BGW$12:BGW$42,0),RANK(BGW32,BGW$12:BGW$42,1))</f>
      </c>
      <c r="BHA32" s="126">
        <v>99.91</v>
      </c>
      <c r="BHB32" s="126">
        <f>IF(COUNTA(BHA$12:BHA$42)=0,0.6*BHA$5,IF(BHA32="",0,IF(BHA$6=0,IF(BHA32&gt;=BHA$8,BHA$5,IF(BHA32&lt;BHA$6,0,0.6*BHA$5+0.4*BHA$5*(BHA32-BHA$7)/(BHA$8-BHA$7))),IF(BHA32&lt;=BHA$8,BHA$5,IF(BHA32&gt;BHA$6,0,0.6*BHA$5+0.4*BHA$5*(BHA32-BHA$7)/(BHA$8-BHA$7))))))</f>
      </c>
      <c r="BHC32" s="126">
        <f>IF(BHA32&lt;&gt;"",BHA$5,0)</f>
      </c>
      <c r="BHD32" s="125">
        <f>IF(BHA$6=0,RANK(BHA32,BHA$12:BHA$42,0),RANK(BHA32,BHA$12:BHA$42,1))</f>
      </c>
      <c r="BHE32" s="126">
        <v>100</v>
      </c>
      <c r="BHF32" s="126">
        <f>IF(COUNTA(BHE$12:BHE$42)=0,0.6*BHE$5,IF(BHE32="",0,IF(BHE$6=0,IF(BHE32&gt;=BHE$8,BHE$5,IF(BHE32&lt;BHE$6,0,0.6*BHE$5+0.4*BHE$5*(BHE32-BHE$7)/(BHE$8-BHE$7))),IF(BHE32&lt;=BHE$8,BHE$5,IF(BHE32&gt;BHE$6,0,0.6*BHE$5+0.4*BHE$5*(BHE32-BHE$7)/(BHE$8-BHE$7))))))</f>
      </c>
      <c r="BHG32" s="126">
        <f>IF(BHE32&lt;&gt;"",BHE$5,0)</f>
      </c>
      <c r="BHH32" s="125">
        <f>IF(BHE$6=0,RANK(BHE32,BHE$12:BHE$42,0),RANK(BHE32,BHE$12:BHE$42,1))</f>
      </c>
      <c r="BHI32" s="126">
        <v>0.29</v>
      </c>
      <c r="BHJ32" s="126">
        <f>IF(COUNTA(BHI$12:BHI$42)=0,0.6*BHI$5,IF(BHI32="",0,IF(BHI$6=0,IF(BHI32&gt;=BHI$8,BHI$5,IF(BHI32&lt;BHI$6,0,0.6*BHI$5+0.4*BHI$5*(BHI32-BHI$7)/(BHI$8-BHI$7))),IF(BHI32&lt;=BHI$8,BHI$5,IF(BHI32&gt;BHI$6,0,0.6*BHI$5+0.4*BHI$5*(BHI32-BHI$7)/(BHI$8-BHI$7))))))</f>
      </c>
      <c r="BHK32" s="126">
        <f>IF(BHI32&lt;&gt;"",BHI$5,0)</f>
      </c>
      <c r="BHL32" s="125">
        <f>IF(BHI$6=0,RANK(BHI32,BHI$12:BHI$42,0),RANK(BHI32,BHI$12:BHI$42,1))</f>
      </c>
      <c r="BHM32" s="126">
        <v>100</v>
      </c>
      <c r="BHN32" s="126">
        <f>IF(COUNTA(BHM$12:BHM$42)=0,0.6*BHM$5,IF(BHM32="",0,IF(BHM$6=0,IF(BHM32&gt;=BHM$8,BHM$5,IF(BHM32&lt;BHM$6,0,0.6*BHM$5+0.4*BHM$5*(BHM32-BHM$7)/(BHM$8-BHM$7))),IF(BHM32&lt;=BHM$8,BHM$5,IF(BHM32&gt;BHM$6,0,0.6*BHM$5+0.4*BHM$5*(BHM32-BHM$7)/(BHM$8-BHM$7))))))</f>
      </c>
      <c r="BHO32" s="126">
        <f>IF(BHM32&lt;&gt;"",BHM$5,0)</f>
      </c>
      <c r="BHP32" s="125">
        <f>IF(BHM$6=0,RANK(BHM32,BHM$12:BHM$42,0),RANK(BHM32,BHM$12:BHM$42,1))</f>
      </c>
      <c r="BHQ32" s="126">
        <v>0.35</v>
      </c>
      <c r="BHR32" s="126">
        <f>IF(COUNTA(BHQ$12:BHQ$42)=0,0.6*BHQ$5,IF(BHQ32="",0,IF(BHQ$6=0,IF(BHQ32&gt;=BHQ$8,BHQ$5,IF(BHQ32&lt;BHQ$6,0,0.6*BHQ$5+0.4*BHQ$5*(BHQ32-BHQ$7)/(BHQ$8-BHQ$7))),IF(BHQ32&lt;=BHQ$8,BHQ$5,IF(BHQ32&gt;BHQ$6,0,0.6*BHQ$5+0.4*BHQ$5*(BHQ32-BHQ$7)/(BHQ$8-BHQ$7))))))</f>
      </c>
      <c r="BHS32" s="126">
        <f>IF(BHQ32&lt;&gt;"",BHQ$5,0)</f>
      </c>
      <c r="BHT32" s="125">
        <f>IF(BHQ$6=0,RANK(BHQ32,BHQ$12:BHQ$42,0),RANK(BHQ32,BHQ$12:BHQ$42,1))</f>
      </c>
      <c r="BHU32" s="126">
        <v>0</v>
      </c>
      <c r="BHV32" s="126">
        <f>IF(COUNTA(BHU$12:BHU$42)=0,0.6*BHU$5,IF(BHU32="",0,IF(BHU$6=0,IF(BHU32&gt;=BHU$8,BHU$5,IF(BHU32&lt;BHU$6,0,0.6*BHU$5+0.4*BHU$5*(BHU32-BHU$7)/(BHU$8-BHU$7))),IF(BHU32&lt;=BHU$8,BHU$5,IF(BHU32&gt;BHU$6,0,0.6*BHU$5+0.4*BHU$5*(BHU32-BHU$7)/(BHU$8-BHU$7))))))</f>
      </c>
      <c r="BHW32" s="126">
        <f>IF(BHU32&lt;&gt;"",BHU$5,0)</f>
      </c>
      <c r="BHX32" s="125">
        <f>IF(BHU$6=0,RANK(BHU32,BHU$12:BHU$42,0),RANK(BHU32,BHU$12:BHU$42,1))</f>
      </c>
      <c r="BHY32" s="126">
        <v>61.280478515625</v>
      </c>
      <c r="BHZ32" s="126">
        <f>IF(COUNTA(BHY$12:BHY$42)=0,0.6*BHY$5,IF(BHY32="",0,IF(BHY$6=0,IF(BHY32&gt;=BHY$8,BHY$5,IF(BHY32&lt;BHY$6,0,0.6*BHY$5+0.4*BHY$5*(BHY32-BHY$7)/(BHY$8-BHY$7))),IF(BHY32&lt;=BHY$8,BHY$5,IF(BHY32&gt;BHY$6,0,0.6*BHY$5+0.4*BHY$5*(BHY32-BHY$7)/(BHY$8-BHY$7))))))</f>
      </c>
      <c r="BIA32" s="126">
        <f>IF(BHY32&lt;&gt;"",BHY$5,0)</f>
      </c>
      <c r="BIB32" s="125">
        <f>IF(BHY$6=0,RANK(BHY32,BHY$12:BHY$42,0),RANK(BHY32,BHY$12:BHY$42,1))</f>
      </c>
      <c r="BIC32" s="126">
        <v>6.741533203125</v>
      </c>
      <c r="BID32" s="126">
        <f>IF(COUNTA(BIC$12:BIC$42)=0,0.6*BIC$5,IF(BIC32="",0,IF(BIC$6=0,IF(BIC32&gt;=BIC$8,BIC$5,IF(BIC32&lt;BIC$6,0,0.6*BIC$5+0.4*BIC$5*(BIC32-BIC$7)/(BIC$8-BIC$7))),IF(BIC32&lt;=BIC$8,BIC$5,IF(BIC32&gt;BIC$6,0,0.6*BIC$5+0.4*BIC$5*(BIC32-BIC$7)/(BIC$8-BIC$7))))))</f>
      </c>
      <c r="BIE32" s="126">
        <f>IF(BIC32&lt;&gt;"",BIC$5,0)</f>
      </c>
      <c r="BIF32" s="125">
        <f>IF(BIC$6=0,RANK(BIC32,BIC$12:BIC$42,0),RANK(BIC32,BIC$12:BIC$42,1))</f>
      </c>
      <c r="BIG32"/>
      <c r="BIH32" s="126">
        <f>IF(COUNTA(BIG$12:BIG$42)=0,0.6*BIG$5,IF(BIG32="",0,IF(BIG$6=0,IF(BIG32&gt;=BIG$8,BIG$5,IF(BIG32&lt;BIG$6,0,0.6*BIG$5+0.4*BIG$5*(BIG32-BIG$7)/(BIG$8-BIG$7))),IF(BIG32&lt;=BIG$8,BIG$5,IF(BIG32&gt;BIG$6,0,0.6*BIG$5+0.4*BIG$5*(BIG32-BIG$7)/(BIG$8-BIG$7))))))</f>
      </c>
      <c r="BII32" s="126">
        <f>IF(BIG32&lt;&gt;"",BIG$5,0)</f>
      </c>
      <c r="BIJ32" s="125">
        <f>IF(BIG$6=0,RANK(BIG32,BIG$12:BIG$42,0),RANK(BIG32,BIG$12:BIG$42,1))</f>
      </c>
      <c r="BIK32"/>
      <c r="BIL32" s="126">
        <f>IF(COUNTA(BIK$12:BIK$42)=0,0.6*BIK$5,IF(BIK32="",0,IF(BIK$6=0,IF(BIK32&gt;=BIK$8,BIK$5,IF(BIK32&lt;BIK$6,0,0.6*BIK$5+0.4*BIK$5*(BIK32-BIK$7)/(BIK$8-BIK$7))),IF(BIK32&lt;=BIK$8,BIK$5,IF(BIK32&gt;BIK$6,0,0.6*BIK$5+0.4*BIK$5*(BIK32-BIK$7)/(BIK$8-BIK$7))))))</f>
      </c>
      <c r="BIM32" s="126">
        <f>IF(BIK32&lt;&gt;"",BIK$5,0)</f>
      </c>
      <c r="BIN32" s="125">
        <f>IF(BIK$6=0,RANK(BIK32,BIK$12:BIK$42,0),RANK(BIK32,BIK$12:BIK$42,1))</f>
      </c>
      <c r="BIO32"/>
      <c r="BIP32" s="126">
        <f>IF(COUNTA(BIO$12:BIO$42)=0,0.6*BIO$5,IF(BIO32="",0,IF(BIO$6=0,IF(BIO32&gt;=BIO$8,BIO$5,IF(BIO32&lt;BIO$6,0,0.6*BIO$5+0.4*BIO$5*(BIO32-BIO$7)/(BIO$8-BIO$7))),IF(BIO32&lt;=BIO$8,BIO$5,IF(BIO32&gt;BIO$6,0,0.6*BIO$5+0.4*BIO$5*(BIO32-BIO$7)/(BIO$8-BIO$7))))))</f>
      </c>
      <c r="BIQ32" s="126">
        <f>IF(BIO32&lt;&gt;"",BIO$5,0)</f>
      </c>
      <c r="BIR32" s="125">
        <f>IF(BIO$6=0,RANK(BIO32,BIO$12:BIO$42,0),RANK(BIO32,BIO$12:BIO$42,1))</f>
      </c>
      <c r="BIS32"/>
      <c r="BIT32" s="126">
        <f>IF(COUNTA(BIS$12:BIS$42)=0,0.6*BIS$5,IF(BIS32="",0,IF(BIS$6=0,IF(BIS32&gt;=BIS$8,BIS$5,IF(BIS32&lt;BIS$6,0,0.6*BIS$5+0.4*BIS$5*(BIS32-BIS$7)/(BIS$8-BIS$7))),IF(BIS32&lt;=BIS$8,BIS$5,IF(BIS32&gt;BIS$6,0,0.6*BIS$5+0.4*BIS$5*(BIS32-BIS$7)/(BIS$8-BIS$7))))))</f>
      </c>
      <c r="BIU32" s="126">
        <f>IF(BIS32&lt;&gt;"",BIS$5,0)</f>
      </c>
      <c r="BIV32" s="125">
        <f>IF(BIS$6=0,RANK(BIS32,BIS$12:BIS$42,0),RANK(BIS32,BIS$12:BIS$42,1))</f>
      </c>
      <c r="BIW32"/>
      <c r="BIX32" s="126">
        <f>IF(COUNTA(BIW$12:BIW$42)=0,0.6*BIW$5,IF(BIW32="",0,IF(BIW$6=0,IF(BIW32&gt;=BIW$8,BIW$5,IF(BIW32&lt;BIW$6,0,0.6*BIW$5+0.4*BIW$5*(BIW32-BIW$7)/(BIW$8-BIW$7))),IF(BIW32&lt;=BIW$8,BIW$5,IF(BIW32&gt;BIW$6,0,0.6*BIW$5+0.4*BIW$5*(BIW32-BIW$7)/(BIW$8-BIW$7))))))</f>
      </c>
      <c r="BIY32" s="126">
        <f>IF(BIW32&lt;&gt;"",BIW$5,0)</f>
      </c>
      <c r="BIZ32" s="125">
        <f>IF(BIW$6=0,RANK(BIW32,BIW$12:BIW$42,0),RANK(BIW32,BIW$12:BIW$42,1))</f>
      </c>
      <c r="BJA32"/>
      <c r="BJB32" s="126">
        <f>IF(COUNTA(BJA$12:BJA$42)=0,0.6*BJA$5,IF(BJA32="",0,IF(BJA$6=0,IF(BJA32&gt;=BJA$8,BJA$5,IF(BJA32&lt;BJA$6,0,0.6*BJA$5+0.4*BJA$5*(BJA32-BJA$7)/(BJA$8-BJA$7))),IF(BJA32&lt;=BJA$8,BJA$5,IF(BJA32&gt;BJA$6,0,0.6*BJA$5+0.4*BJA$5*(BJA32-BJA$7)/(BJA$8-BJA$7))))))</f>
      </c>
      <c r="BJC32" s="126">
        <f>IF(BJA32&lt;&gt;"",BJA$5,0)</f>
      </c>
      <c r="BJD32" s="125">
        <f>IF(BJA$6=0,RANK(BJA32,BJA$12:BJA$42,0),RANK(BJA32,BJA$12:BJA$42,1))</f>
      </c>
      <c r="BJE32"/>
      <c r="BJF32" s="126">
        <f>IF(COUNTA(BJE$12:BJE$42)=0,0.6*BJE$5,IF(BJE32="",0,IF(BJE$6=0,IF(BJE32&gt;=BJE$8,BJE$5,IF(BJE32&lt;BJE$6,0,0.6*BJE$5+0.4*BJE$5*(BJE32-BJE$7)/(BJE$8-BJE$7))),IF(BJE32&lt;=BJE$8,BJE$5,IF(BJE32&gt;BJE$6,0,0.6*BJE$5+0.4*BJE$5*(BJE32-BJE$7)/(BJE$8-BJE$7))))))</f>
      </c>
      <c r="BJG32" s="126">
        <f>IF(BJE32&lt;&gt;"",BJE$5,0)</f>
      </c>
      <c r="BJH32" s="125">
        <f>IF(BJE$6=0,RANK(BJE32,BJE$12:BJE$42,0),RANK(BJE32,BJE$12:BJE$42,1))</f>
      </c>
      <c r="BJI32"/>
      <c r="BJJ32" s="126">
        <f>IF(COUNTA(BJI$12:BJI$42)=0,0.6*BJI$5,IF(BJI32="",0,IF(BJI$6=0,IF(BJI32&gt;=BJI$8,BJI$5,IF(BJI32&lt;BJI$6,0,0.6*BJI$5+0.4*BJI$5*(BJI32-BJI$7)/(BJI$8-BJI$7))),IF(BJI32&lt;=BJI$8,BJI$5,IF(BJI32&gt;BJI$6,0,0.6*BJI$5+0.4*BJI$5*(BJI32-BJI$7)/(BJI$8-BJI$7))))))</f>
      </c>
      <c r="BJK32" s="126">
        <f>IF(BJI32&lt;&gt;"",BJI$5,0)</f>
      </c>
      <c r="BJL32" s="125">
        <f>IF(BJI$6=0,RANK(BJI32,BJI$12:BJI$42,0),RANK(BJI32,BJI$12:BJI$42,1))</f>
      </c>
      <c r="BJM32"/>
      <c r="BJN32" s="126">
        <f>IF(COUNTA(BJM$12:BJM$42)=0,0.6*BJM$5,IF(BJM32="",0,IF(BJM$6=0,IF(BJM32&gt;=BJM$8,BJM$5,IF(BJM32&lt;BJM$6,0,0.6*BJM$5+0.4*BJM$5*(BJM32-BJM$7)/(BJM$8-BJM$7))),IF(BJM32&lt;=BJM$8,BJM$5,IF(BJM32&gt;BJM$6,0,0.6*BJM$5+0.4*BJM$5*(BJM32-BJM$7)/(BJM$8-BJM$7))))))</f>
      </c>
      <c r="BJO32" s="126">
        <f>IF(BJM32&lt;&gt;"",BJM$5,0)</f>
      </c>
      <c r="BJP32" s="125">
        <f>IF(BJM$6=0,RANK(BJM32,BJM$12:BJM$42,0),RANK(BJM32,BJM$12:BJM$42,1))</f>
      </c>
      <c r="BJQ32"/>
      <c r="BJR32" s="126">
        <f>IF(COUNTA(BJQ$12:BJQ$42)=0,0.6*BJQ$5,IF(BJQ32="",0,IF(BJQ$6=0,IF(BJQ32&gt;=BJQ$8,BJQ$5,IF(BJQ32&lt;BJQ$6,0,0.6*BJQ$5+0.4*BJQ$5*(BJQ32-BJQ$7)/(BJQ$8-BJQ$7))),IF(BJQ32&lt;=BJQ$8,BJQ$5,IF(BJQ32&gt;BJQ$6,0,0.6*BJQ$5+0.4*BJQ$5*(BJQ32-BJQ$7)/(BJQ$8-BJQ$7))))))</f>
      </c>
      <c r="BJS32" s="126">
        <f>IF(BJQ32&lt;&gt;"",BJQ$5,0)</f>
      </c>
      <c r="BJT32" s="125">
        <f>IF(BJQ$6=0,RANK(BJQ32,BJQ$12:BJQ$42,0),RANK(BJQ32,BJQ$12:BJQ$42,1))</f>
      </c>
      <c r="BJU32"/>
      <c r="BJV32" s="126">
        <f>IF(COUNTA(BJU$12:BJU$42)=0,0.6*BJU$5,IF(BJU32="",0,IF(BJU$6=0,IF(BJU32&gt;=BJU$8,BJU$5,IF(BJU32&lt;BJU$6,0,0.6*BJU$5+0.4*BJU$5*(BJU32-BJU$7)/(BJU$8-BJU$7))),IF(BJU32&lt;=BJU$8,BJU$5,IF(BJU32&gt;BJU$6,0,0.6*BJU$5+0.4*BJU$5*(BJU32-BJU$7)/(BJU$8-BJU$7))))))</f>
      </c>
      <c r="BJW32" s="126">
        <f>IF(BJU32&lt;&gt;"",BJU$5,0)</f>
      </c>
      <c r="BJX32" s="125">
        <f>IF(BJU$6=0,RANK(BJU32,BJU$12:BJU$42,0),RANK(BJU32,BJU$12:BJU$42,1))</f>
      </c>
      <c r="BJY32" s="126">
        <v>97.35</v>
      </c>
      <c r="BJZ32" s="126">
        <f>IF(COUNTA(BJY$12:BJY$42)=0,0.6*BJY$5,IF(BJY32="",0,IF(BJY$6=0,IF(BJY32&gt;=BJY$8,BJY$5,IF(BJY32&lt;BJY$6,0,0.6*BJY$5+0.4*BJY$5*(BJY32-BJY$7)/(BJY$8-BJY$7))),IF(BJY32&lt;=BJY$8,BJY$5,IF(BJY32&gt;BJY$6,0,0.6*BJY$5+0.4*BJY$5*(BJY32-BJY$7)/(BJY$8-BJY$7))))))</f>
      </c>
      <c r="BKA32" s="126">
        <f>IF(BJY32&lt;&gt;"",BJY$5,0)</f>
      </c>
      <c r="BKB32" s="125">
        <f>IF(BJY$6=0,RANK(BJY32,BJY$12:BJY$42,0),RANK(BJY32,BJY$12:BJY$42,1))</f>
      </c>
      <c r="BKC32"/>
      <c r="BKD32" s="126">
        <f>IF(COUNTA(BKC$12:BKC$42)=0,0.6*BKC$5,IF(BKC32="",0,IF(BKC$6=0,IF(BKC32&gt;=BKC$8,BKC$5,IF(BKC32&lt;BKC$6,0,0.6*BKC$5+0.4*BKC$5*(BKC32-BKC$7)/(BKC$8-BKC$7))),IF(BKC32&lt;=BKC$8,BKC$5,IF(BKC32&gt;BKC$6,0,0.6*BKC$5+0.4*BKC$5*(BKC32-BKC$7)/(BKC$8-BKC$7))))))</f>
      </c>
      <c r="BKE32" s="126">
        <f>IF(BKC32&lt;&gt;"",BKC$5,0)</f>
      </c>
      <c r="BKF32" s="125">
        <f>IF(BKC$6=0,RANK(BKC32,BKC$12:BKC$42,0),RANK(BKC32,BKC$12:BKC$42,1))</f>
      </c>
      <c r="BKG32"/>
      <c r="BKH32" s="126">
        <f>IF(COUNTA(BKG$12:BKG$42)=0,0.6*BKG$5,IF(BKG32="",0,IF(BKG$6=0,IF(BKG32&gt;=BKG$8,BKG$5,IF(BKG32&lt;BKG$6,0,0.6*BKG$5+0.4*BKG$5*(BKG32-BKG$7)/(BKG$8-BKG$7))),IF(BKG32&lt;=BKG$8,BKG$5,IF(BKG32&gt;BKG$6,0,0.6*BKG$5+0.4*BKG$5*(BKG32-BKG$7)/(BKG$8-BKG$7))))))</f>
      </c>
      <c r="BKI32" s="126">
        <f>IF(BKG32&lt;&gt;"",BKG$5,0)</f>
      </c>
      <c r="BKJ32" s="125">
        <f>IF(BKG$6=0,RANK(BKG32,BKG$12:BKG$42,0),RANK(BKG32,BKG$12:BKG$42,1))</f>
      </c>
      <c r="BKK32"/>
      <c r="BKL32" s="126">
        <f>IF(COUNTA(BKK$12:BKK$42)=0,0.6*BKK$5,IF(BKK32="",0,IF(BKK$6=0,IF(BKK32&gt;=BKK$8,BKK$5,IF(BKK32&lt;BKK$6,0,0.6*BKK$5+0.4*BKK$5*(BKK32-BKK$7)/(BKK$8-BKK$7))),IF(BKK32&lt;=BKK$8,BKK$5,IF(BKK32&gt;BKK$6,0,0.6*BKK$5+0.4*BKK$5*(BKK32-BKK$7)/(BKK$8-BKK$7))))))</f>
      </c>
      <c r="BKM32" s="126">
        <f>IF(BKK32&lt;&gt;"",BKK$5,0)</f>
      </c>
      <c r="BKN32" s="125">
        <f>IF(BKK$6=0,RANK(BKK32,BKK$12:BKK$42,0),RANK(BKK32,BKK$12:BKK$42,1))</f>
      </c>
      <c r="BKO32" s="126">
        <v>99.98</v>
      </c>
      <c r="BKP32" s="126">
        <f>IF(COUNTA(BKO$12:BKO$42)=0,0.6*BKO$5,IF(BKO32="",0,IF(BKO$6=0,IF(BKO32&gt;=BKO$8,BKO$5,IF(BKO32&lt;BKO$6,0,0.6*BKO$5+0.4*BKO$5*(BKO32-BKO$7)/(BKO$8-BKO$7))),IF(BKO32&lt;=BKO$8,BKO$5,IF(BKO32&gt;BKO$6,0,0.6*BKO$5+0.4*BKO$5*(BKO32-BKO$7)/(BKO$8-BKO$7))))))</f>
      </c>
      <c r="BKQ32" s="126">
        <f>IF(BKO32&lt;&gt;"",BKO$5,0)</f>
      </c>
      <c r="BKR32" s="125">
        <f>IF(BKO$6=0,RANK(BKO32,BKO$12:BKO$42,0),RANK(BKO32,BKO$12:BKO$42,1))</f>
      </c>
      <c r="BKS32" s="126">
        <v>100</v>
      </c>
      <c r="BKT32" s="126">
        <f>IF(COUNTA(BKS$12:BKS$42)=0,0.6*BKS$5,IF(BKS32="",0,IF(BKS$6=0,IF(BKS32&gt;=BKS$8,BKS$5,IF(BKS32&lt;BKS$6,0,0.6*BKS$5+0.4*BKS$5*(BKS32-BKS$7)/(BKS$8-BKS$7))),IF(BKS32&lt;=BKS$8,BKS$5,IF(BKS32&gt;BKS$6,0,0.6*BKS$5+0.4*BKS$5*(BKS32-BKS$7)/(BKS$8-BKS$7))))))</f>
      </c>
      <c r="BKU32" s="126">
        <f>IF(BKS32&lt;&gt;"",BKS$5,0)</f>
      </c>
      <c r="BKV32" s="125">
        <f>IF(BKS$6=0,RANK(BKS32,BKS$12:BKS$42,0),RANK(BKS32,BKS$12:BKS$42,1))</f>
      </c>
      <c r="BKW32" s="126">
        <v>2.26</v>
      </c>
      <c r="BKX32" s="126">
        <f>IF(COUNTA(BKW$12:BKW$42)=0,0.6*BKW$5,IF(BKW32="",0,IF(BKW$6=0,IF(BKW32&gt;=BKW$8,BKW$5,IF(BKW32&lt;BKW$6,0,0.6*BKW$5+0.4*BKW$5*(BKW32-BKW$7)/(BKW$8-BKW$7))),IF(BKW32&lt;=BKW$8,BKW$5,IF(BKW32&gt;BKW$6,0,0.6*BKW$5+0.4*BKW$5*(BKW32-BKW$7)/(BKW$8-BKW$7))))))</f>
      </c>
      <c r="BKY32" s="126">
        <f>IF(BKW32&lt;&gt;"",BKW$5,0)</f>
      </c>
      <c r="BKZ32" s="125">
        <f>IF(BKW$6=0,RANK(BKW32,BKW$12:BKW$42,0),RANK(BKW32,BKW$12:BKW$42,1))</f>
      </c>
      <c r="BLA32" s="126">
        <v>99.87</v>
      </c>
      <c r="BLB32" s="126">
        <f>IF(COUNTA(BLA$12:BLA$42)=0,0.6*BLA$5,IF(BLA32="",0,IF(BLA$6=0,IF(BLA32&gt;=BLA$8,BLA$5,IF(BLA32&lt;BLA$6,0,0.6*BLA$5+0.4*BLA$5*(BLA32-BLA$7)/(BLA$8-BLA$7))),IF(BLA32&lt;=BLA$8,BLA$5,IF(BLA32&gt;BLA$6,0,0.6*BLA$5+0.4*BLA$5*(BLA32-BLA$7)/(BLA$8-BLA$7))))))</f>
      </c>
      <c r="BLC32" s="126">
        <f>IF(BLA32&lt;&gt;"",BLA$5,0)</f>
      </c>
      <c r="BLD32" s="125">
        <f>IF(BLA$6=0,RANK(BLA32,BLA$12:BLA$42,0),RANK(BLA32,BLA$12:BLA$42,1))</f>
      </c>
      <c r="BLE32" s="126">
        <v>100</v>
      </c>
      <c r="BLF32" s="126">
        <f>IF(COUNTA(BLE$12:BLE$42)=0,0.6*BLE$5,IF(BLE32="",0,IF(BLE$6=0,IF(BLE32&gt;=BLE$8,BLE$5,IF(BLE32&lt;BLE$6,0,0.6*BLE$5+0.4*BLE$5*(BLE32-BLE$7)/(BLE$8-BLE$7))),IF(BLE32&lt;=BLE$8,BLE$5,IF(BLE32&gt;BLE$6,0,0.6*BLE$5+0.4*BLE$5*(BLE32-BLE$7)/(BLE$8-BLE$7))))))</f>
      </c>
      <c r="BLG32" s="126">
        <f>IF(BLE32&lt;&gt;"",BLE$5,0)</f>
      </c>
      <c r="BLH32" s="125">
        <f>IF(BLE$6=0,RANK(BLE32,BLE$12:BLE$42,0),RANK(BLE32,BLE$12:BLE$42,1))</f>
      </c>
      <c r="BLI32" s="126">
        <v>0.26</v>
      </c>
      <c r="BLJ32" s="126">
        <f>IF(COUNTA(BLI$12:BLI$42)=0,0.6*BLI$5,IF(BLI32="",0,IF(BLI$6=0,IF(BLI32&gt;=BLI$8,BLI$5,IF(BLI32&lt;BLI$6,0,0.6*BLI$5+0.4*BLI$5*(BLI32-BLI$7)/(BLI$8-BLI$7))),IF(BLI32&lt;=BLI$8,BLI$5,IF(BLI32&gt;BLI$6,0,0.6*BLI$5+0.4*BLI$5*(BLI32-BLI$7)/(BLI$8-BLI$7))))))</f>
      </c>
      <c r="BLK32" s="126">
        <f>IF(BLI32&lt;&gt;"",BLI$5,0)</f>
      </c>
      <c r="BLL32" s="125">
        <f>IF(BLI$6=0,RANK(BLI32,BLI$12:BLI$42,0),RANK(BLI32,BLI$12:BLI$42,1))</f>
      </c>
      <c r="BLM32" s="126">
        <v>100</v>
      </c>
      <c r="BLN32" s="126">
        <f>IF(COUNTA(BLM$12:BLM$42)=0,0.6*BLM$5,IF(BLM32="",0,IF(BLM$6=0,IF(BLM32&gt;=BLM$8,BLM$5,IF(BLM32&lt;BLM$6,0,0.6*BLM$5+0.4*BLM$5*(BLM32-BLM$7)/(BLM$8-BLM$7))),IF(BLM32&lt;=BLM$8,BLM$5,IF(BLM32&gt;BLM$6,0,0.6*BLM$5+0.4*BLM$5*(BLM32-BLM$7)/(BLM$8-BLM$7))))))</f>
      </c>
      <c r="BLO32" s="126">
        <f>IF(BLM32&lt;&gt;"",BLM$5,0)</f>
      </c>
      <c r="BLP32" s="125">
        <f>IF(BLM$6=0,RANK(BLM32,BLM$12:BLM$42,0),RANK(BLM32,BLM$12:BLM$42,1))</f>
      </c>
      <c r="BLQ32" s="126">
        <v>0.43</v>
      </c>
      <c r="BLR32" s="126">
        <f>IF(COUNTA(BLQ$12:BLQ$42)=0,0.6*BLQ$5,IF(BLQ32="",0,IF(BLQ$6=0,IF(BLQ32&gt;=BLQ$8,BLQ$5,IF(BLQ32&lt;BLQ$6,0,0.6*BLQ$5+0.4*BLQ$5*(BLQ32-BLQ$7)/(BLQ$8-BLQ$7))),IF(BLQ32&lt;=BLQ$8,BLQ$5,IF(BLQ32&gt;BLQ$6,0,0.6*BLQ$5+0.4*BLQ$5*(BLQ32-BLQ$7)/(BLQ$8-BLQ$7))))))</f>
      </c>
      <c r="BLS32" s="126">
        <f>IF(BLQ32&lt;&gt;"",BLQ$5,0)</f>
      </c>
      <c r="BLT32" s="125">
        <f>IF(BLQ$6=0,RANK(BLQ32,BLQ$12:BLQ$42,0),RANK(BLQ32,BLQ$12:BLQ$42,1))</f>
      </c>
      <c r="BLU32" s="126">
        <v>0</v>
      </c>
      <c r="BLV32" s="126">
        <f>IF(COUNTA(BLU$12:BLU$42)=0,0.6*BLU$5,IF(BLU32="",0,IF(BLU$6=0,IF(BLU32&gt;=BLU$8,BLU$5,IF(BLU32&lt;BLU$6,0,0.6*BLU$5+0.4*BLU$5*(BLU32-BLU$7)/(BLU$8-BLU$7))),IF(BLU32&lt;=BLU$8,BLU$5,IF(BLU32&gt;BLU$6,0,0.6*BLU$5+0.4*BLU$5*(BLU32-BLU$7)/(BLU$8-BLU$7))))))</f>
      </c>
      <c r="BLW32" s="126">
        <f>IF(BLU32&lt;&gt;"",BLU$5,0)</f>
      </c>
      <c r="BLX32" s="125">
        <f>IF(BLU$6=0,RANK(BLU32,BLU$12:BLU$42,0),RANK(BLU32,BLU$12:BLU$42,1))</f>
      </c>
      <c r="BLY32" s="126">
        <v>62.2544140625</v>
      </c>
      <c r="BLZ32" s="126">
        <f>IF(COUNTA(BLY$12:BLY$42)=0,0.6*BLY$5,IF(BLY32="",0,IF(BLY$6=0,IF(BLY32&gt;=BLY$8,BLY$5,IF(BLY32&lt;BLY$6,0,0.6*BLY$5+0.4*BLY$5*(BLY32-BLY$7)/(BLY$8-BLY$7))),IF(BLY32&lt;=BLY$8,BLY$5,IF(BLY32&gt;BLY$6,0,0.6*BLY$5+0.4*BLY$5*(BLY32-BLY$7)/(BLY$8-BLY$7))))))</f>
      </c>
      <c r="BMA32" s="126">
        <f>IF(BLY32&lt;&gt;"",BLY$5,0)</f>
      </c>
      <c r="BMB32" s="125">
        <f>IF(BLY$6=0,RANK(BLY32,BLY$12:BLY$42,0),RANK(BLY32,BLY$12:BLY$42,1))</f>
      </c>
      <c r="BMC32" s="126">
        <v>9.284560546875</v>
      </c>
      <c r="BMD32" s="126">
        <f>IF(COUNTA(BMC$12:BMC$42)=0,0.6*BMC$5,IF(BMC32="",0,IF(BMC$6=0,IF(BMC32&gt;=BMC$8,BMC$5,IF(BMC32&lt;BMC$6,0,0.6*BMC$5+0.4*BMC$5*(BMC32-BMC$7)/(BMC$8-BMC$7))),IF(BMC32&lt;=BMC$8,BMC$5,IF(BMC32&gt;BMC$6,0,0.6*BMC$5+0.4*BMC$5*(BMC32-BMC$7)/(BMC$8-BMC$7))))))</f>
      </c>
      <c r="BME32" s="126">
        <f>IF(BMC32&lt;&gt;"",BMC$5,0)</f>
      </c>
      <c r="BMF32" s="125">
        <f>IF(BMC$6=0,RANK(BMC32,BMC$12:BMC$42,0),RANK(BMC32,BMC$12:BMC$42,1))</f>
      </c>
      <c r="BMG32" s="126">
        <v>9.89</v>
      </c>
      <c r="BMH32" s="126">
        <f>IF(COUNTA(BMG$12:BMG$42)=0,0.6*BMG$5,IF(BMG32="",0,IF(AND(BMG32&gt;=BMG$7,BMG32&lt;=BMG$8),BMG$5,0)))</f>
      </c>
      <c r="BMI32" s="126">
        <f>IF(BMG32&lt;&gt;"",BMG$5,0)</f>
      </c>
      <c r="BMJ32" s="125">
        <f>IF(BMG$6=0,RANK(BMG32,BMG$12:BMG$42,0),RANK(BMG32,BMG$12:BMG$42,1))</f>
      </c>
      <c r="BMK32" s="126">
        <v>98.01</v>
      </c>
      <c r="BML32" s="126">
        <f>IF(COUNTA(BMK$12:BMK$42)=0,0.6*BMK$5,IF(BMK32="",0,IF(BMK$6=0,IF(BMK32&gt;=BMK$8,BMK$5,IF(BMK32&lt;BMK$6,0,0.6*BMK$5+0.4*BMK$5*(BMK32-BMK$7)/(BMK$8-BMK$7))),IF(BMK32&lt;=BMK$8,BMK$5,IF(BMK32&gt;BMK$6,0,0.6*BMK$5+0.4*BMK$5*(BMK32-BMK$7)/(BMK$8-BMK$7))))))</f>
      </c>
      <c r="BMM32" s="126">
        <f>IF(BMK32&lt;&gt;"",BMK$5,0)</f>
      </c>
      <c r="BMN32" s="125">
        <f>IF(BMK$6=0,RANK(BMK32,BMK$12:BMK$42,0),RANK(BMK32,BMK$12:BMK$42,1))</f>
      </c>
      <c r="BMO32"/>
      <c r="BMP32" s="126">
        <f>IF(COUNTA(BMO$12:BMO$42)=0,0.6*BMO$5,IF(BMO32="",0,IF(BMO$6=0,IF(BMO32&gt;=BMO$8,BMO$5,IF(BMO32&lt;BMO$6,0,0.6*BMO$5+0.4*BMO$5*(BMO32-BMO$7)/(BMO$8-BMO$7))),IF(BMO32&lt;=BMO$8,BMO$5,IF(BMO32&gt;BMO$6,0,0.6*BMO$5+0.4*BMO$5*(BMO32-BMO$7)/(BMO$8-BMO$7))))))</f>
      </c>
      <c r="BMQ32" s="126">
        <f>IF(BMO32&lt;&gt;"",BMO$5,0)</f>
      </c>
      <c r="BMR32" s="125">
        <f>IF(BMO$6=0,RANK(BMO32,BMO$12:BMO$42,0),RANK(BMO32,BMO$12:BMO$42,1))</f>
      </c>
      <c r="BMS32"/>
      <c r="BMT32" s="126">
        <f>IF(COUNTA(BMS$12:BMS$42)=0,0.6*BMS$5,IF(BMS32="",0,IF(BMS$6=0,IF(BMS32&gt;=BMS$8,BMS$5,IF(BMS32&lt;BMS$6,0,0.6*BMS$5+0.4*BMS$5*(BMS32-BMS$7)/(BMS$8-BMS$7))),IF(BMS32&lt;=BMS$8,BMS$5,IF(BMS32&gt;BMS$6,0,0.6*BMS$5+0.4*BMS$5*(BMS32-BMS$7)/(BMS$8-BMS$7))))))</f>
      </c>
      <c r="BMU32" s="126">
        <f>IF(BMS32&lt;&gt;"",BMS$5,0)</f>
      </c>
      <c r="BMV32" s="125">
        <f>IF(BMS$6=0,RANK(BMS32,BMS$12:BMS$42,0),RANK(BMS32,BMS$12:BMS$42,1))</f>
      </c>
      <c r="BMW32"/>
      <c r="BMX32" s="126">
        <f>IF(COUNTA(BMW$12:BMW$42)=0,0.6*BMW$5,IF(BMW32="",0,IF(BMW$6=0,IF(BMW32&gt;=BMW$8,BMW$5,IF(BMW32&lt;BMW$6,0,0.6*BMW$5+0.4*BMW$5*(BMW32-BMW$7)/(BMW$8-BMW$7))),IF(BMW32&lt;=BMW$8,BMW$5,IF(BMW32&gt;BMW$6,0,0.6*BMW$5+0.4*BMW$5*(BMW32-BMW$7)/(BMW$8-BMW$7))))))</f>
      </c>
      <c r="BMY32" s="126">
        <f>IF(BMW32&lt;&gt;"",BMW$5,0)</f>
      </c>
      <c r="BMZ32" s="125">
        <f>IF(BMW$6=0,RANK(BMW32,BMW$12:BMW$42,0),RANK(BMW32,BMW$12:BMW$42,1))</f>
      </c>
      <c r="BNA32" s="126">
        <v>99.99</v>
      </c>
      <c r="BNB32" s="126">
        <f>IF(COUNTA(BNA$12:BNA$42)=0,0.6*BNA$5,IF(BNA32="",0,IF(BNA$6=0,IF(BNA32&gt;=BNA$8,BNA$5,IF(BNA32&lt;BNA$6,0,0.6*BNA$5+0.4*BNA$5*(BNA32-BNA$7)/(BNA$8-BNA$7))),IF(BNA32&lt;=BNA$8,BNA$5,IF(BNA32&gt;BNA$6,0,0.6*BNA$5+0.4*BNA$5*(BNA32-BNA$7)/(BNA$8-BNA$7))))))</f>
      </c>
      <c r="BNC32" s="126">
        <f>IF(BNA32&lt;&gt;"",BNA$5,0)</f>
      </c>
      <c r="BND32" s="125">
        <f>IF(BNA$6=0,RANK(BNA32,BNA$12:BNA$42,0),RANK(BNA32,BNA$12:BNA$42,1))</f>
      </c>
      <c r="BNE32" s="126">
        <v>100</v>
      </c>
      <c r="BNF32" s="126">
        <f>IF(COUNTA(BNE$12:BNE$42)=0,0.6*BNE$5,IF(BNE32="",0,IF(BNE$6=0,IF(BNE32&gt;=BNE$8,BNE$5,IF(BNE32&lt;BNE$6,0,0.6*BNE$5+0.4*BNE$5*(BNE32-BNE$7)/(BNE$8-BNE$7))),IF(BNE32&lt;=BNE$8,BNE$5,IF(BNE32&gt;BNE$6,0,0.6*BNE$5+0.4*BNE$5*(BNE32-BNE$7)/(BNE$8-BNE$7))))))</f>
      </c>
      <c r="BNG32" s="126">
        <f>IF(BNE32&lt;&gt;"",BNE$5,0)</f>
      </c>
      <c r="BNH32" s="125">
        <f>IF(BNE$6=0,RANK(BNE32,BNE$12:BNE$42,0),RANK(BNE32,BNE$12:BNE$42,1))</f>
      </c>
      <c r="BNI32" s="126">
        <v>2.68</v>
      </c>
      <c r="BNJ32" s="126">
        <f>IF(COUNTA(BNI$12:BNI$42)=0,0.6*BNI$5,IF(BNI32="",0,IF(BNI$6=0,IF(BNI32&gt;=BNI$8,BNI$5,IF(BNI32&lt;BNI$6,0,0.6*BNI$5+0.4*BNI$5*(BNI32-BNI$7)/(BNI$8-BNI$7))),IF(BNI32&lt;=BNI$8,BNI$5,IF(BNI32&gt;BNI$6,0,0.6*BNI$5+0.4*BNI$5*(BNI32-BNI$7)/(BNI$8-BNI$7))))))</f>
      </c>
      <c r="BNK32" s="126">
        <f>IF(BNI32&lt;&gt;"",BNI$5,0)</f>
      </c>
      <c r="BNL32" s="125">
        <f>IF(BNI$6=0,RANK(BNI32,BNI$12:BNI$42,0),RANK(BNI32,BNI$12:BNI$42,1))</f>
      </c>
      <c r="BNM32" s="126">
        <v>99.79</v>
      </c>
      <c r="BNN32" s="126">
        <f>IF(COUNTA(BNM$12:BNM$42)=0,0.6*BNM$5,IF(BNM32="",0,IF(BNM$6=0,IF(BNM32&gt;=BNM$8,BNM$5,IF(BNM32&lt;BNM$6,0,0.6*BNM$5+0.4*BNM$5*(BNM32-BNM$7)/(BNM$8-BNM$7))),IF(BNM32&lt;=BNM$8,BNM$5,IF(BNM32&gt;BNM$6,0,0.6*BNM$5+0.4*BNM$5*(BNM32-BNM$7)/(BNM$8-BNM$7))))))</f>
      </c>
      <c r="BNO32" s="126">
        <f>IF(BNM32&lt;&gt;"",BNM$5,0)</f>
      </c>
      <c r="BNP32" s="125">
        <f>IF(BNM$6=0,RANK(BNM32,BNM$12:BNM$42,0),RANK(BNM32,BNM$12:BNM$42,1))</f>
      </c>
      <c r="BNQ32" s="126">
        <v>100</v>
      </c>
      <c r="BNR32" s="126">
        <f>IF(COUNTA(BNQ$12:BNQ$42)=0,0.6*BNQ$5,IF(BNQ32="",0,IF(BNQ$6=0,IF(BNQ32&gt;=BNQ$8,BNQ$5,IF(BNQ32&lt;BNQ$6,0,0.6*BNQ$5+0.4*BNQ$5*(BNQ32-BNQ$7)/(BNQ$8-BNQ$7))),IF(BNQ32&lt;=BNQ$8,BNQ$5,IF(BNQ32&gt;BNQ$6,0,0.6*BNQ$5+0.4*BNQ$5*(BNQ32-BNQ$7)/(BNQ$8-BNQ$7))))))</f>
      </c>
      <c r="BNS32" s="126">
        <f>IF(BNQ32&lt;&gt;"",BNQ$5,0)</f>
      </c>
      <c r="BNT32" s="125">
        <f>IF(BNQ$6=0,RANK(BNQ32,BNQ$12:BNQ$42,0),RANK(BNQ32,BNQ$12:BNQ$42,1))</f>
      </c>
      <c r="BNU32" s="126">
        <v>0.28</v>
      </c>
      <c r="BNV32" s="126">
        <f>IF(COUNTA(BNU$12:BNU$42)=0,0.6*BNU$5,IF(BNU32="",0,IF(BNU$6=0,IF(BNU32&gt;=BNU$8,BNU$5,IF(BNU32&lt;BNU$6,0,0.6*BNU$5+0.4*BNU$5*(BNU32-BNU$7)/(BNU$8-BNU$7))),IF(BNU32&lt;=BNU$8,BNU$5,IF(BNU32&gt;BNU$6,0,0.6*BNU$5+0.4*BNU$5*(BNU32-BNU$7)/(BNU$8-BNU$7))))))</f>
      </c>
      <c r="BNW32" s="126">
        <f>IF(BNU32&lt;&gt;"",BNU$5,0)</f>
      </c>
      <c r="BNX32" s="125">
        <f>IF(BNU$6=0,RANK(BNU32,BNU$12:BNU$42,0),RANK(BNU32,BNU$12:BNU$42,1))</f>
      </c>
      <c r="BNY32" s="126">
        <v>100</v>
      </c>
      <c r="BNZ32" s="126">
        <f>IF(COUNTA(BNY$12:BNY$42)=0,0.6*BNY$5,IF(BNY32="",0,IF(BNY$6=0,IF(BNY32&gt;=BNY$8,BNY$5,IF(BNY32&lt;BNY$6,0,0.6*BNY$5+0.4*BNY$5*(BNY32-BNY$7)/(BNY$8-BNY$7))),IF(BNY32&lt;=BNY$8,BNY$5,IF(BNY32&gt;BNY$6,0,0.6*BNY$5+0.4*BNY$5*(BNY32-BNY$7)/(BNY$8-BNY$7))))))</f>
      </c>
      <c r="BOA32" s="126">
        <f>IF(BNY32&lt;&gt;"",BNY$5,0)</f>
      </c>
      <c r="BOB32" s="125">
        <f>IF(BNY$6=0,RANK(BNY32,BNY$12:BNY$42,0),RANK(BNY32,BNY$12:BNY$42,1))</f>
      </c>
      <c r="BOC32" s="126">
        <v>0.34</v>
      </c>
      <c r="BOD32" s="126">
        <f>IF(COUNTA(BOC$12:BOC$42)=0,0.6*BOC$5,IF(BOC32="",0,IF(BOC$6=0,IF(BOC32&gt;=BOC$8,BOC$5,IF(BOC32&lt;BOC$6,0,0.6*BOC$5+0.4*BOC$5*(BOC32-BOC$7)/(BOC$8-BOC$7))),IF(BOC32&lt;=BOC$8,BOC$5,IF(BOC32&gt;BOC$6,0,0.6*BOC$5+0.4*BOC$5*(BOC32-BOC$7)/(BOC$8-BOC$7))))))</f>
      </c>
      <c r="BOE32" s="126">
        <f>IF(BOC32&lt;&gt;"",BOC$5,0)</f>
      </c>
      <c r="BOF32" s="125">
        <f>IF(BOC$6=0,RANK(BOC32,BOC$12:BOC$42,0),RANK(BOC32,BOC$12:BOC$42,1))</f>
      </c>
      <c r="BOG32" s="126">
        <v>0</v>
      </c>
      <c r="BOH32" s="126">
        <f>IF(COUNTA(BOG$12:BOG$42)=0,0.6*BOG$5,IF(BOG32="",0,IF(BOG$6=0,IF(BOG32&gt;=BOG$8,BOG$5,IF(BOG32&lt;BOG$6,0,0.6*BOG$5+0.4*BOG$5*(BOG32-BOG$7)/(BOG$8-BOG$7))),IF(BOG32&lt;=BOG$8,BOG$5,IF(BOG32&gt;BOG$6,0,0.6*BOG$5+0.4*BOG$5*(BOG32-BOG$7)/(BOG$8-BOG$7))))))</f>
      </c>
      <c r="BOI32" s="126">
        <f>IF(BOG32&lt;&gt;"",BOG$5,0)</f>
      </c>
      <c r="BOJ32" s="125">
        <f>IF(BOG$6=0,RANK(BOG32,BOG$12:BOG$42,0),RANK(BOG32,BOG$12:BOG$42,1))</f>
      </c>
      <c r="BOK32" s="126">
        <v>71.03802734375</v>
      </c>
      <c r="BOL32" s="126">
        <f>IF(COUNTA(BOK$12:BOK$42)=0,0.6*BOK$5,IF(BOK32="",0,IF(BOK$6=0,IF(BOK32&gt;=BOK$8,BOK$5,IF(BOK32&lt;BOK$6,0,0.6*BOK$5+0.4*BOK$5*(BOK32-BOK$7)/(BOK$8-BOK$7))),IF(BOK32&lt;=BOK$8,BOK$5,IF(BOK32&gt;BOK$6,0,0.6*BOK$5+0.4*BOK$5*(BOK32-BOK$7)/(BOK$8-BOK$7))))))</f>
      </c>
      <c r="BOM32" s="126">
        <f>IF(BOK32&lt;&gt;"",BOK$5,0)</f>
      </c>
      <c r="BON32" s="125">
        <f>IF(BOK$6=0,RANK(BOK32,BOK$12:BOK$42,0),RANK(BOK32,BOK$12:BOK$42,1))</f>
      </c>
      <c r="BOO32" s="126">
        <v>7.25255859375</v>
      </c>
      <c r="BOP32" s="126">
        <f>IF(COUNTA(BOO$12:BOO$42)=0,0.6*BOO$5,IF(BOO32="",0,IF(BOO$6=0,IF(BOO32&gt;=BOO$8,BOO$5,IF(BOO32&lt;BOO$6,0,0.6*BOO$5+0.4*BOO$5*(BOO32-BOO$7)/(BOO$8-BOO$7))),IF(BOO32&lt;=BOO$8,BOO$5,IF(BOO32&gt;BOO$6,0,0.6*BOO$5+0.4*BOO$5*(BOO32-BOO$7)/(BOO$8-BOO$7))))))</f>
      </c>
      <c r="BOQ32" s="126">
        <f>IF(BOO32&lt;&gt;"",BOO$5,0)</f>
      </c>
      <c r="BOR32" s="125">
        <f>IF(BOO$6=0,RANK(BOO32,BOO$12:BOO$42,0),RANK(BOO32,BOO$12:BOO$42,1))</f>
      </c>
      <c r="BOS32" s="126">
        <v>98.88</v>
      </c>
      <c r="BOT32" s="126">
        <f>IF(COUNTA(BOS$12:BOS$42)=0,0.6*BOS$5,IF(BOS32="",0,IF(BOS$6=0,IF(BOS32&gt;=BOS$8,BOS$5,IF(BOS32&lt;BOS$6,0,0.6*BOS$5+0.4*BOS$5*(BOS32-BOS$7)/(BOS$8-BOS$7))),IF(BOS32&lt;=BOS$8,BOS$5,IF(BOS32&gt;BOS$6,0,0.6*BOS$5+0.4*BOS$5*(BOS32-BOS$7)/(BOS$8-BOS$7))))))</f>
      </c>
      <c r="BOU32" s="126">
        <f>IF(BOS32&lt;&gt;"",BOS$5,0)</f>
      </c>
      <c r="BOV32" s="125">
        <f>IF(BOS$6=0,RANK(BOS32,BOS$12:BOS$42,0),RANK(BOS32,BOS$12:BOS$42,1))</f>
      </c>
      <c r="BOW32"/>
      <c r="BOX32" s="126">
        <f>IF(COUNTA(BOW$12:BOW$42)=0,0.6*BOW$5,IF(BOW32="",0,IF(BOW$6=0,IF(BOW32&gt;=BOW$8,BOW$5,IF(BOW32&lt;BOW$6,0,0.6*BOW$5+0.4*BOW$5*(BOW32-BOW$7)/(BOW$8-BOW$7))),IF(BOW32&lt;=BOW$8,BOW$5,IF(BOW32&gt;BOW$6,0,0.6*BOW$5+0.4*BOW$5*(BOW32-BOW$7)/(BOW$8-BOW$7))))))</f>
      </c>
      <c r="BOY32" s="126">
        <f>IF(BOW32&lt;&gt;"",BOW$5,0)</f>
      </c>
      <c r="BOZ32" s="125">
        <f>IF(BOW$6=0,RANK(BOW32,BOW$12:BOW$42,0),RANK(BOW32,BOW$12:BOW$42,1))</f>
      </c>
      <c r="BPA32"/>
      <c r="BPB32" s="126">
        <f>IF(COUNTA(BPA$12:BPA$42)=0,0.6*BPA$5,IF(BPA32="",0,IF(BPA$6=0,IF(BPA32&gt;=BPA$8,BPA$5,IF(BPA32&lt;BPA$6,0,0.6*BPA$5+0.4*BPA$5*(BPA32-BPA$7)/(BPA$8-BPA$7))),IF(BPA32&lt;=BPA$8,BPA$5,IF(BPA32&gt;BPA$6,0,0.6*BPA$5+0.4*BPA$5*(BPA32-BPA$7)/(BPA$8-BPA$7))))))</f>
      </c>
      <c r="BPC32" s="126">
        <f>IF(BPA32&lt;&gt;"",BPA$5,0)</f>
      </c>
      <c r="BPD32" s="125">
        <f>IF(BPA$6=0,RANK(BPA32,BPA$12:BPA$42,0),RANK(BPA32,BPA$12:BPA$42,1))</f>
      </c>
      <c r="BPE32"/>
      <c r="BPF32" s="126">
        <f>IF(COUNTA(BPE$12:BPE$42)=0,0.6*BPE$5,IF(BPE32="",0,IF(BPE$6=0,IF(BPE32&gt;=BPE$8,BPE$5,IF(BPE32&lt;BPE$6,0,0.6*BPE$5+0.4*BPE$5*(BPE32-BPE$7)/(BPE$8-BPE$7))),IF(BPE32&lt;=BPE$8,BPE$5,IF(BPE32&gt;BPE$6,0,0.6*BPE$5+0.4*BPE$5*(BPE32-BPE$7)/(BPE$8-BPE$7))))))</f>
      </c>
      <c r="BPG32" s="126">
        <f>IF(BPE32&lt;&gt;"",BPE$5,0)</f>
      </c>
      <c r="BPH32" s="125">
        <f>IF(BPE$6=0,RANK(BPE32,BPE$12:BPE$42,0),RANK(BPE32,BPE$12:BPE$42,1))</f>
      </c>
      <c r="BPI32"/>
      <c r="BPJ32" s="126">
        <f>IF(COUNTA(BPI$12:BPI$42)=0,0.6*BPI$5,IF(BPI32="",0,IF(BPI$6=0,IF(BPI32&gt;=BPI$8,BPI$5,IF(BPI32&lt;BPI$6,0,0.6*BPI$5+0.4*BPI$5*(BPI32-BPI$7)/(BPI$8-BPI$7))),IF(BPI32&lt;=BPI$8,BPI$5,IF(BPI32&gt;BPI$6,0,0.6*BPI$5+0.4*BPI$5*(BPI32-BPI$7)/(BPI$8-BPI$7))))))</f>
      </c>
      <c r="BPK32" s="126">
        <f>IF(BPI32&lt;&gt;"",BPI$5,0)</f>
      </c>
      <c r="BPL32" s="125">
        <f>IF(BPI$6=0,RANK(BPI32,BPI$12:BPI$42,0),RANK(BPI32,BPI$12:BPI$42,1))</f>
      </c>
      <c r="BPM32" s="126">
        <v>100</v>
      </c>
      <c r="BPN32" s="126">
        <f>IF(COUNTA(BPM$12:BPM$42)=0,0.6*BPM$5,IF(BPM32="",0,IF(BPM$6=0,IF(BPM32&gt;=BPM$8,BPM$5,IF(BPM32&lt;BPM$6,0,0.6*BPM$5+0.4*BPM$5*(BPM32-BPM$7)/(BPM$8-BPM$7))),IF(BPM32&lt;=BPM$8,BPM$5,IF(BPM32&gt;BPM$6,0,0.6*BPM$5+0.4*BPM$5*(BPM32-BPM$7)/(BPM$8-BPM$7))))))</f>
      </c>
      <c r="BPO32" s="126">
        <f>IF(BPM32&lt;&gt;"",BPM$5,0)</f>
      </c>
      <c r="BPP32" s="125">
        <f>IF(BPM$6=0,RANK(BPM32,BPM$12:BPM$42,0),RANK(BPM32,BPM$12:BPM$42,1))</f>
      </c>
      <c r="BPQ32" s="126">
        <v>100</v>
      </c>
      <c r="BPR32" s="126">
        <f>IF(COUNTA(BPQ$12:BPQ$42)=0,0.6*BPQ$5,IF(BPQ32="",0,IF(BPQ$6=0,IF(BPQ32&gt;=BPQ$8,BPQ$5,IF(BPQ32&lt;BPQ$6,0,0.6*BPQ$5+0.4*BPQ$5*(BPQ32-BPQ$7)/(BPQ$8-BPQ$7))),IF(BPQ32&lt;=BPQ$8,BPQ$5,IF(BPQ32&gt;BPQ$6,0,0.6*BPQ$5+0.4*BPQ$5*(BPQ32-BPQ$7)/(BPQ$8-BPQ$7))))))</f>
      </c>
      <c r="BPS32" s="126">
        <f>IF(BPQ32&lt;&gt;"",BPQ$5,0)</f>
      </c>
      <c r="BPT32" s="125">
        <f>IF(BPQ$6=0,RANK(BPQ32,BPQ$12:BPQ$42,0),RANK(BPQ32,BPQ$12:BPQ$42,1))</f>
      </c>
      <c r="BPU32" s="126">
        <v>2.68</v>
      </c>
      <c r="BPV32" s="126">
        <f>IF(COUNTA(BPU$12:BPU$42)=0,0.6*BPU$5,IF(BPU32="",0,IF(BPU$6=0,IF(BPU32&gt;=BPU$8,BPU$5,IF(BPU32&lt;BPU$6,0,0.6*BPU$5+0.4*BPU$5*(BPU32-BPU$7)/(BPU$8-BPU$7))),IF(BPU32&lt;=BPU$8,BPU$5,IF(BPU32&gt;BPU$6,0,0.6*BPU$5+0.4*BPU$5*(BPU32-BPU$7)/(BPU$8-BPU$7))))))</f>
      </c>
      <c r="BPW32" s="126">
        <f>IF(BPU32&lt;&gt;"",BPU$5,0)</f>
      </c>
      <c r="BPX32" s="125">
        <f>IF(BPU$6=0,RANK(BPU32,BPU$12:BPU$42,0),RANK(BPU32,BPU$12:BPU$42,1))</f>
      </c>
      <c r="BPY32" s="126">
        <v>100</v>
      </c>
      <c r="BPZ32" s="126">
        <f>IF(COUNTA(BPY$12:BPY$42)=0,0.6*BPY$5,IF(BPY32="",0,IF(BPY$6=0,IF(BPY32&gt;=BPY$8,BPY$5,IF(BPY32&lt;BPY$6,0,0.6*BPY$5+0.4*BPY$5*(BPY32-BPY$7)/(BPY$8-BPY$7))),IF(BPY32&lt;=BPY$8,BPY$5,IF(BPY32&gt;BPY$6,0,0.6*BPY$5+0.4*BPY$5*(BPY32-BPY$7)/(BPY$8-BPY$7))))))</f>
      </c>
      <c r="BQA32" s="126">
        <f>IF(BPY32&lt;&gt;"",BPY$5,0)</f>
      </c>
      <c r="BQB32" s="125">
        <f>IF(BPY$6=0,RANK(BPY32,BPY$12:BPY$42,0),RANK(BPY32,BPY$12:BPY$42,1))</f>
      </c>
      <c r="BQC32" s="126">
        <v>100</v>
      </c>
      <c r="BQD32" s="126">
        <f>IF(COUNTA(BQC$12:BQC$42)=0,0.6*BQC$5,IF(BQC32="",0,IF(BQC$6=0,IF(BQC32&gt;=BQC$8,BQC$5,IF(BQC32&lt;BQC$6,0,0.6*BQC$5+0.4*BQC$5*(BQC32-BQC$7)/(BQC$8-BQC$7))),IF(BQC32&lt;=BQC$8,BQC$5,IF(BQC32&gt;BQC$6,0,0.6*BQC$5+0.4*BQC$5*(BQC32-BQC$7)/(BQC$8-BQC$7))))))</f>
      </c>
      <c r="BQE32" s="126">
        <f>IF(BQC32&lt;&gt;"",BQC$5,0)</f>
      </c>
      <c r="BQF32" s="125">
        <f>IF(BQC$6=0,RANK(BQC32,BQC$12:BQC$42,0),RANK(BQC32,BQC$12:BQC$42,1))</f>
      </c>
      <c r="BQG32" s="126">
        <v>0.38</v>
      </c>
      <c r="BQH32" s="126">
        <f>IF(COUNTA(BQG$12:BQG$42)=0,0.6*BQG$5,IF(BQG32="",0,IF(BQG$6=0,IF(BQG32&gt;=BQG$8,BQG$5,IF(BQG32&lt;BQG$6,0,0.6*BQG$5+0.4*BQG$5*(BQG32-BQG$7)/(BQG$8-BQG$7))),IF(BQG32&lt;=BQG$8,BQG$5,IF(BQG32&gt;BQG$6,0,0.6*BQG$5+0.4*BQG$5*(BQG32-BQG$7)/(BQG$8-BQG$7))))))</f>
      </c>
      <c r="BQI32" s="126">
        <f>IF(BQG32&lt;&gt;"",BQG$5,0)</f>
      </c>
      <c r="BQJ32" s="125">
        <f>IF(BQG$6=0,RANK(BQG32,BQG$12:BQG$42,0),RANK(BQG32,BQG$12:BQG$42,1))</f>
      </c>
      <c r="BQK32" s="126">
        <v>100</v>
      </c>
      <c r="BQL32" s="126">
        <f>IF(COUNTA(BQK$12:BQK$42)=0,0.6*BQK$5,IF(BQK32="",0,IF(BQK$6=0,IF(BQK32&gt;=BQK$8,BQK$5,IF(BQK32&lt;BQK$6,0,0.6*BQK$5+0.4*BQK$5*(BQK32-BQK$7)/(BQK$8-BQK$7))),IF(BQK32&lt;=BQK$8,BQK$5,IF(BQK32&gt;BQK$6,0,0.6*BQK$5+0.4*BQK$5*(BQK32-BQK$7)/(BQK$8-BQK$7))))))</f>
      </c>
      <c r="BQM32" s="126">
        <f>IF(BQK32&lt;&gt;"",BQK$5,0)</f>
      </c>
      <c r="BQN32" s="125">
        <f>IF(BQK$6=0,RANK(BQK32,BQK$12:BQK$42,0),RANK(BQK32,BQK$12:BQK$42,1))</f>
      </c>
      <c r="BQO32" s="126">
        <v>0.36</v>
      </c>
      <c r="BQP32" s="126">
        <f>IF(COUNTA(BQO$12:BQO$42)=0,0.6*BQO$5,IF(BQO32="",0,IF(BQO$6=0,IF(BQO32&gt;=BQO$8,BQO$5,IF(BQO32&lt;BQO$6,0,0.6*BQO$5+0.4*BQO$5*(BQO32-BQO$7)/(BQO$8-BQO$7))),IF(BQO32&lt;=BQO$8,BQO$5,IF(BQO32&gt;BQO$6,0,0.6*BQO$5+0.4*BQO$5*(BQO32-BQO$7)/(BQO$8-BQO$7))))))</f>
      </c>
      <c r="BQQ32" s="126">
        <f>IF(BQO32&lt;&gt;"",BQO$5,0)</f>
      </c>
      <c r="BQR32" s="125">
        <f>IF(BQO$6=0,RANK(BQO32,BQO$12:BQO$42,0),RANK(BQO32,BQO$12:BQO$42,1))</f>
      </c>
      <c r="BQS32" s="126">
        <v>0</v>
      </c>
      <c r="BQT32" s="126">
        <f>IF(COUNTA(BQS$12:BQS$42)=0,0.6*BQS$5,IF(BQS32="",0,IF(BQS$6=0,IF(BQS32&gt;=BQS$8,BQS$5,IF(BQS32&lt;BQS$6,0,0.6*BQS$5+0.4*BQS$5*(BQS32-BQS$7)/(BQS$8-BQS$7))),IF(BQS32&lt;=BQS$8,BQS$5,IF(BQS32&gt;BQS$6,0,0.6*BQS$5+0.4*BQS$5*(BQS32-BQS$7)/(BQS$8-BQS$7))))))</f>
      </c>
      <c r="BQU32" s="126">
        <f>IF(BQS32&lt;&gt;"",BQS$5,0)</f>
      </c>
      <c r="BQV32" s="125">
        <f>IF(BQS$6=0,RANK(BQS32,BQS$12:BQS$42,0),RANK(BQS32,BQS$12:BQS$42,1))</f>
      </c>
      <c r="BQW32" s="126">
        <v>69.365029296875</v>
      </c>
      <c r="BQX32" s="126">
        <f>IF(COUNTA(BQW$12:BQW$42)=0,0.6*BQW$5,IF(BQW32="",0,IF(BQW$6=0,IF(BQW32&gt;=BQW$8,BQW$5,IF(BQW32&lt;BQW$6,0,0.6*BQW$5+0.4*BQW$5*(BQW32-BQW$7)/(BQW$8-BQW$7))),IF(BQW32&lt;=BQW$8,BQW$5,IF(BQW32&gt;BQW$6,0,0.6*BQW$5+0.4*BQW$5*(BQW32-BQW$7)/(BQW$8-BQW$7))))))</f>
      </c>
      <c r="BQY32" s="126">
        <f>IF(BQW32&lt;&gt;"",BQW$5,0)</f>
      </c>
      <c r="BQZ32" s="125">
        <f>IF(BQW$6=0,RANK(BQW32,BQW$12:BQW$42,0),RANK(BQW32,BQW$12:BQW$42,1))</f>
      </c>
      <c r="BRA32" s="126">
        <v>15.8578125</v>
      </c>
      <c r="BRB32" s="126">
        <f>IF(COUNTA(BRA$12:BRA$42)=0,0.6*BRA$5,IF(BRA32="",0,IF(BRA$6=0,IF(BRA32&gt;=BRA$8,BRA$5,IF(BRA32&lt;BRA$6,0,0.6*BRA$5+0.4*BRA$5*(BRA32-BRA$7)/(BRA$8-BRA$7))),IF(BRA32&lt;=BRA$8,BRA$5,IF(BRA32&gt;BRA$6,0,0.6*BRA$5+0.4*BRA$5*(BRA32-BRA$7)/(BRA$8-BRA$7))))))</f>
      </c>
      <c r="BRC32" s="126">
        <f>IF(BRA32&lt;&gt;"",BRA$5,0)</f>
      </c>
      <c r="BRD32" s="125">
        <f>IF(BRA$6=0,RANK(BRA32,BRA$12:BRA$42,0),RANK(BRA32,BRA$12:BRA$42,1))</f>
      </c>
      <c r="BRE32" s="126">
        <v>0.07</v>
      </c>
      <c r="BRF32" s="126">
        <f>IF(COUNTA(BRE$12:BRE$42)=0,0.6*BRE$5,IF(BRE32="",0,IF(BRE$6=0,IF(BRE32&gt;=BRE$8,BRE$5,IF(BRE32&lt;BRE$6,0,0.6*BRE$5+0.4*BRE$5*(BRE32-BRE$7)/(BRE$8-BRE$7))),IF(BRE32&lt;=BRE$8,BRE$5,IF(BRE32&gt;BRE$6,0,0.6*BRE$5+0.4*BRE$5*(BRE32-BRE$7)/(BRE$8-BRE$7))))))</f>
      </c>
      <c r="BRG32" s="126">
        <f>IF(BRE32&lt;&gt;"",BRE$5,0)</f>
      </c>
      <c r="BRH32" s="125">
        <f>IF(BRE$6=0,RANK(BRE32,BRE$12:BRE$42,0),RANK(BRE32,BRE$12:BRE$42,1))</f>
      </c>
      <c r="BRI32" s="126">
        <v>0.08</v>
      </c>
      <c r="BRJ32" s="126">
        <f>IF(COUNTA(BRI$12:BRI$42)=0,0.6*BRI$5,IF(BRI32="",0,IF(BRI$6=0,IF(BRI32&gt;=BRI$8,BRI$5,IF(BRI32&lt;BRI$6,0,0.6*BRI$5+0.4*BRI$5*(BRI32-BRI$7)/(BRI$8-BRI$7))),IF(BRI32&lt;=BRI$8,BRI$5,IF(BRI32&gt;BRI$6,0,0.6*BRI$5+0.4*BRI$5*(BRI32-BRI$7)/(BRI$8-BRI$7))))))</f>
      </c>
      <c r="BRK32" s="126">
        <f>IF(BRI32&lt;&gt;"",BRI$5,0)</f>
      </c>
      <c r="BRL32" s="125">
        <f>IF(BRI$6=0,RANK(BRI32,BRI$12:BRI$42,0),RANK(BRI32,BRI$12:BRI$42,1))</f>
      </c>
      <c r="BRM32" s="126">
        <v>0.07</v>
      </c>
      <c r="BRN32" s="126">
        <f>IF(COUNTA(BRM$12:BRM$42)=0,0.6*BRM$5,IF(BRM32="",0,IF(BRM$6=0,IF(BRM32&gt;=BRM$8,BRM$5,IF(BRM32&lt;BRM$6,0,0.6*BRM$5+0.4*BRM$5*(BRM32-BRM$7)/(BRM$8-BRM$7))),IF(BRM32&lt;=BRM$8,BRM$5,IF(BRM32&gt;BRM$6,0,0.6*BRM$5+0.4*BRM$5*(BRM32-BRM$7)/(BRM$8-BRM$7))))))</f>
      </c>
      <c r="BRO32" s="126">
        <f>IF(BRM32&lt;&gt;"",BRM$5,0)</f>
      </c>
      <c r="BRP32" s="125">
        <f>IF(BRM$6=0,RANK(BRM32,BRM$12:BRM$42,0),RANK(BRM32,BRM$12:BRM$42,1))</f>
      </c>
      <c r="BRQ32"/>
      <c r="BRR32" s="126">
        <f>IF(COUNTA(BRQ$12:BRQ$42)=0,0.6*BRQ$5,IF(BRQ32="",0,IF(BRQ$6=0,IF(BRQ32&gt;=BRQ$8,BRQ$5,IF(BRQ32&lt;BRQ$6,0,0.6*BRQ$5+0.4*BRQ$5*(BRQ32-BRQ$7)/(BRQ$8-BRQ$7))),IF(BRQ32&lt;=BRQ$8,BRQ$5,IF(BRQ32&gt;BRQ$6,0,0.6*BRQ$5+0.4*BRQ$5*(BRQ32-BRQ$7)/(BRQ$8-BRQ$7))))))</f>
      </c>
      <c r="BRS32" s="126">
        <f>IF(BRQ32&lt;&gt;"",BRQ$5,0)</f>
      </c>
      <c r="BRT32" s="125">
        <f>IF(BRQ$6=0,RANK(BRQ32,BRQ$12:BRQ$42,0),RANK(BRQ32,BRQ$12:BRQ$42,1))</f>
      </c>
      <c r="BRU32"/>
      <c r="BRV32" s="126">
        <f>IF(COUNTA(BRU$12:BRU$42)=0,0.6*BRU$5,IF(BRU32="",0,IF(BRU$6=0,IF(BRU32&gt;=BRU$8,BRU$5,IF(BRU32&lt;BRU$6,0,0.6*BRU$5+0.4*BRU$5*(BRU32-BRU$7)/(BRU$8-BRU$7))),IF(BRU32&lt;=BRU$8,BRU$5,IF(BRU32&gt;BRU$6,0,0.6*BRU$5+0.4*BRU$5*(BRU32-BRU$7)/(BRU$8-BRU$7))))))</f>
      </c>
      <c r="BRW32" s="126">
        <f>IF(BRU32&lt;&gt;"",BRU$5,0)</f>
      </c>
      <c r="BRX32" s="125">
        <f>IF(BRU$6=0,RANK(BRU32,BRU$12:BRU$42,0),RANK(BRU32,BRU$12:BRU$42,1))</f>
      </c>
      <c r="BRY32"/>
      <c r="BRZ32" s="126">
        <f>IF(COUNTA(BRY$12:BRY$42)=0,0.6*BRY$5,IF(BRY32="",0,IF(BRY$6=0,IF(BRY32&gt;=BRY$8,BRY$5,IF(BRY32&lt;BRY$6,0,0.6*BRY$5+0.4*BRY$5*(BRY32-BRY$7)/(BRY$8-BRY$7))),IF(BRY32&lt;=BRY$8,BRY$5,IF(BRY32&gt;BRY$6,0,0.6*BRY$5+0.4*BRY$5*(BRY32-BRY$7)/(BRY$8-BRY$7))))))</f>
      </c>
      <c r="BSA32" s="126">
        <f>IF(BRY32&lt;&gt;"",BRY$5,0)</f>
      </c>
      <c r="BSB32" s="125">
        <f>IF(BRY$6=0,RANK(BRY32,BRY$12:BRY$42,0),RANK(BRY32,BRY$12:BRY$42,1))</f>
      </c>
      <c r="BSC32"/>
      <c r="BSD32" s="126">
        <f>IF(COUNTA(BSC$12:BSC$42)=0,0.6*BSC$5,IF(BSC32="",0,IF(BSC$6=0,IF(BSC32&gt;=BSC$8,BSC$5,IF(BSC32&lt;BSC$6,0,0.6*BSC$5+0.4*BSC$5*(BSC32-BSC$7)/(BSC$8-BSC$7))),IF(BSC32&lt;=BSC$8,BSC$5,IF(BSC32&gt;BSC$6,0,0.6*BSC$5+0.4*BSC$5*(BSC32-BSC$7)/(BSC$8-BSC$7))))))</f>
      </c>
      <c r="BSE32" s="126">
        <f>IF(BSC32&lt;&gt;"",BSC$5,0)</f>
      </c>
      <c r="BSF32" s="125">
        <f>IF(BSC$6=0,RANK(BSC32,BSC$12:BSC$42,0),RANK(BSC32,BSC$12:BSC$42,1))</f>
      </c>
      <c r="BSG32"/>
      <c r="BSH32" s="126">
        <f>IF(COUNTA(BSG$12:BSG$42)=0,0.6*BSG$5,IF(BSG32="",0,IF(BSG$6=0,IF(BSG32&gt;=BSG$8,BSG$5,IF(BSG32&lt;BSG$6,0,0.6*BSG$5+0.4*BSG$5*(BSG32-BSG$7)/(BSG$8-BSG$7))),IF(BSG32&lt;=BSG$8,BSG$5,IF(BSG32&gt;BSG$6,0,0.6*BSG$5+0.4*BSG$5*(BSG32-BSG$7)/(BSG$8-BSG$7))))))</f>
      </c>
      <c r="BSI32" s="126">
        <f>IF(BSG32&lt;&gt;"",BSG$5,0)</f>
      </c>
      <c r="BSJ32" s="125">
        <f>IF(BSG$6=0,RANK(BSG32,BSG$12:BSG$42,0),RANK(BSG32,BSG$12:BSG$42,1))</f>
      </c>
      <c r="BSK32"/>
      <c r="BSL32" s="126">
        <f>IF(COUNTA(BSK$12:BSK$42)=0,0.6*BSK$5,IF(BSK32="",0,IF(BSK$6=0,IF(BSK32&gt;=BSK$8,BSK$5,IF(BSK32&lt;BSK$6,0,0.6*BSK$5+0.4*BSK$5*(BSK32-BSK$7)/(BSK$8-BSK$7))),IF(BSK32&lt;=BSK$8,BSK$5,IF(BSK32&gt;BSK$6,0,0.6*BSK$5+0.4*BSK$5*(BSK32-BSK$7)/(BSK$8-BSK$7))))))</f>
      </c>
      <c r="BSM32" s="126">
        <f>IF(BSK32&lt;&gt;"",BSK$5,0)</f>
      </c>
      <c r="BSN32" s="125">
        <f>IF(BSK$6=0,RANK(BSK32,BSK$12:BSK$42,0),RANK(BSK32,BSK$12:BSK$42,1))</f>
      </c>
      <c r="BSO32"/>
      <c r="BSP32" s="126">
        <f>IF(COUNTA(BSO$12:BSO$42)=0,0.6*BSO$5,IF(BSO32="",0,IF(BSO$6=0,IF(BSO32&gt;=BSO$8,BSO$5,IF(BSO32&lt;BSO$6,0,0.6*BSO$5+0.4*BSO$5*(BSO32-BSO$7)/(BSO$8-BSO$7))),IF(BSO32&lt;=BSO$8,BSO$5,IF(BSO32&gt;BSO$6,0,0.6*BSO$5+0.4*BSO$5*(BSO32-BSO$7)/(BSO$8-BSO$7))))))</f>
      </c>
      <c r="BSQ32" s="126">
        <f>IF(BSO32&lt;&gt;"",BSO$5,0)</f>
      </c>
      <c r="BSR32" s="125">
        <f>IF(BSO$6=0,RANK(BSO32,BSO$12:BSO$42,0),RANK(BSO32,BSO$12:BSO$42,1))</f>
      </c>
      <c r="BSS32"/>
      <c r="BST32" s="126">
        <f>IF(COUNTA(BSS$12:BSS$42)=0,0.6*BSS$5,IF(BSS32="",0,IF(BSS$6=0,IF(BSS32&gt;=BSS$8,BSS$5,IF(BSS32&lt;BSS$6,0,0.6*BSS$5+0.4*BSS$5*(BSS32-BSS$7)/(BSS$8-BSS$7))),IF(BSS32&lt;=BSS$8,BSS$5,IF(BSS32&gt;BSS$6,0,0.6*BSS$5+0.4*BSS$5*(BSS32-BSS$7)/(BSS$8-BSS$7))))))</f>
      </c>
      <c r="BSU32" s="126">
        <f>IF(BSS32&lt;&gt;"",BSS$5,0)</f>
      </c>
      <c r="BSV32" s="125">
        <f>IF(BSS$6=0,RANK(BSS32,BSS$12:BSS$42,0),RANK(BSS32,BSS$12:BSS$42,1))</f>
      </c>
      <c r="BSW32"/>
      <c r="BSX32" s="126">
        <f>IF(COUNTA(BSW$12:BSW$42)=0,0.6*BSW$5,IF(BSW32="",0,IF(BSW$6=0,IF(BSW32&gt;=BSW$8,BSW$5,IF(BSW32&lt;BSW$6,0,0.6*BSW$5+0.4*BSW$5*(BSW32-BSW$7)/(BSW$8-BSW$7))),IF(BSW32&lt;=BSW$8,BSW$5,IF(BSW32&gt;BSW$6,0,0.6*BSW$5+0.4*BSW$5*(BSW32-BSW$7)/(BSW$8-BSW$7))))))</f>
      </c>
      <c r="BSY32" s="126">
        <f>IF(BSW32&lt;&gt;"",BSW$5,0)</f>
      </c>
      <c r="BSZ32" s="125">
        <f>IF(BSW$6=0,RANK(BSW32,BSW$12:BSW$42,0),RANK(BSW32,BSW$12:BSW$42,1))</f>
      </c>
      <c r="BTA32"/>
      <c r="BTB32" s="126">
        <f>IF(COUNTA(BTA$12:BTA$42)=0,0.6*BTA$5,IF(BTA32="",0,IF(BTA$6=0,IF(BTA32&gt;=BTA$8,BTA$5,IF(BTA32&lt;BTA$6,0,0.6*BTA$5+0.4*BTA$5*(BTA32-BTA$7)/(BTA$8-BTA$7))),IF(BTA32&lt;=BTA$8,BTA$5,IF(BTA32&gt;BTA$6,0,0.6*BTA$5+0.4*BTA$5*(BTA32-BTA$7)/(BTA$8-BTA$7))))))</f>
      </c>
      <c r="BTC32" s="126">
        <f>IF(BTA32&lt;&gt;"",BTA$5,0)</f>
      </c>
      <c r="BTD32" s="125">
        <f>IF(BTA$6=0,RANK(BTA32,BTA$12:BTA$42,0),RANK(BTA32,BTA$12:BTA$42,1))</f>
      </c>
      <c r="BTE32"/>
      <c r="BTF32" s="126">
        <f>IF(COUNTA(BTE$12:BTE$42)=0,0.6*BTE$5,IF(BTE32="",0,IF(BTE$6=0,IF(BTE32&gt;=BTE$8,BTE$5,IF(BTE32&lt;BTE$6,0,0.6*BTE$5+0.4*BTE$5*(BTE32-BTE$7)/(BTE$8-BTE$7))),IF(BTE32&lt;=BTE$8,BTE$5,IF(BTE32&gt;BTE$6,0,0.6*BTE$5+0.4*BTE$5*(BTE32-BTE$7)/(BTE$8-BTE$7))))))</f>
      </c>
      <c r="BTG32" s="126">
        <f>IF(BTE32&lt;&gt;"",BTE$5,0)</f>
      </c>
      <c r="BTH32" s="125">
        <f>IF(BTE$6=0,RANK(BTE32,BTE$12:BTE$42,0),RANK(BTE32,BTE$12:BTE$42,1))</f>
      </c>
      <c r="BTI32" s="126">
        <v>0.24</v>
      </c>
      <c r="BTJ32" s="126">
        <f>IF(COUNTA(BTI$12:BTI$42)=0,0.6*BTI$5,IF(BTI32="",0,IF(BTI$6=0,IF(BTI32&gt;=BTI$8,BTI$5,IF(BTI32&lt;BTI$6,0,0.6*BTI$5+0.4*BTI$5*(BTI32-BTI$7)/(BTI$8-BTI$7))),IF(BTI32&lt;=BTI$8,BTI$5,IF(BTI32&gt;BTI$6,0,0.6*BTI$5+0.4*BTI$5*(BTI32-BTI$7)/(BTI$8-BTI$7))))))</f>
      </c>
      <c r="BTK32" s="126">
        <f>IF(BTI32&lt;&gt;"",BTI$5,0)</f>
      </c>
      <c r="BTL32" s="125">
        <f>IF(BTI$6=0,RANK(BTI32,BTI$12:BTI$42,0),RANK(BTI32,BTI$12:BTI$42,1))</f>
      </c>
      <c r="BTM32" s="126">
        <v>1.51</v>
      </c>
      <c r="BTN32" s="126">
        <f>IF(COUNTA(BTM$12:BTM$42)=0,0.6*BTM$5,IF(BTM32="",0,IF(BTM$6=0,IF(BTM32&gt;=BTM$8,BTM$5,IF(BTM32&lt;BTM$6,0,0.6*BTM$5+0.4*BTM$5*(BTM32-BTM$7)/(BTM$8-BTM$7))),IF(BTM32&lt;=BTM$8,BTM$5,IF(BTM32&gt;BTM$6,0,0.6*BTM$5+0.4*BTM$5*(BTM32-BTM$7)/(BTM$8-BTM$7))))))</f>
      </c>
      <c r="BTO32" s="126">
        <f>IF(BTM32&lt;&gt;"",BTM$5,0)</f>
      </c>
      <c r="BTP32" s="125">
        <f>IF(BTM$6=0,RANK(BTM32,BTM$12:BTM$42,0),RANK(BTM32,BTM$12:BTM$42,1))</f>
      </c>
      <c r="BTQ32" s="126">
        <v>1.52</v>
      </c>
      <c r="BTR32" s="126">
        <f>IF(COUNTA(BTQ$12:BTQ$42)=0,0.6*BTQ$5,IF(BTQ32="",0,IF(BTQ$6=0,IF(BTQ32&gt;=BTQ$8,BTQ$5,IF(BTQ32&lt;BTQ$6,0,0.6*BTQ$5+0.4*BTQ$5*(BTQ32-BTQ$7)/(BTQ$8-BTQ$7))),IF(BTQ32&lt;=BTQ$8,BTQ$5,IF(BTQ32&gt;BTQ$6,0,0.6*BTQ$5+0.4*BTQ$5*(BTQ32-BTQ$7)/(BTQ$8-BTQ$7))))))</f>
      </c>
      <c r="BTS32" s="126">
        <f>IF(BTQ32&lt;&gt;"",BTQ$5,0)</f>
      </c>
      <c r="BTT32" s="125">
        <f>IF(BTQ$6=0,RANK(BTQ32,BTQ$12:BTQ$42,0),RANK(BTQ32,BTQ$12:BTQ$42,1))</f>
      </c>
      <c r="BTU32" s="126">
        <v>98.62</v>
      </c>
      <c r="BTV32" s="126">
        <f>IF(COUNTA(BTU$12:BTU$42)=0,0.6*BTU$5,IF(BTU32="",0,IF(BTU$6=0,IF(BTU32&gt;=BTU$8,BTU$5,IF(BTU32&lt;BTU$6,0,0.6*BTU$5+0.4*BTU$5*(BTU32-BTU$7)/(BTU$8-BTU$7))),IF(BTU32&lt;=BTU$8,BTU$5,IF(BTU32&gt;BTU$6,0,0.6*BTU$5+0.4*BTU$5*(BTU32-BTU$7)/(BTU$8-BTU$7))))))</f>
      </c>
      <c r="BTW32" s="126">
        <f>IF(BTU32&lt;&gt;"",BTU$5,0)</f>
      </c>
      <c r="BTX32" s="125">
        <f>IF(BTU$6=0,RANK(BTU32,BTU$12:BTU$42,0),RANK(BTU32,BTU$12:BTU$42,1))</f>
      </c>
      <c r="BTY32" s="126">
        <v>96.63</v>
      </c>
      <c r="BTZ32" s="126">
        <f>IF(COUNTA(BTY$12:BTY$42)=0,0.6*BTY$5,IF(BTY32="",0,IF(BTY$6=0,IF(BTY32&gt;=BTY$8,BTY$5,IF(BTY32&lt;BTY$6,0,0.6*BTY$5+0.4*BTY$5*(BTY32-BTY$7)/(BTY$8-BTY$7))),IF(BTY32&lt;=BTY$8,BTY$5,IF(BTY32&gt;BTY$6,0,0.6*BTY$5+0.4*BTY$5*(BTY32-BTY$7)/(BTY$8-BTY$7))))))</f>
      </c>
      <c r="BUA32" s="126">
        <f>IF(BTY32&lt;&gt;"",BTY$5,0)</f>
      </c>
      <c r="BUB32" s="125">
        <f>IF(BTY$6=0,RANK(BTY32,BTY$12:BTY$42,0),RANK(BTY32,BTY$12:BTY$42,1))</f>
      </c>
      <c r="BUC32" s="126">
        <v>99.01</v>
      </c>
      <c r="BUD32" s="126">
        <f>IF(COUNTA(BUC$12:BUC$42)=0,0.6*BUC$5,IF(BUC32="",0,IF(BUC$6=0,IF(BUC32&gt;=BUC$8,BUC$5,IF(BUC32&lt;BUC$6,0,0.6*BUC$5+0.4*BUC$5*(BUC32-BUC$7)/(BUC$8-BUC$7))),IF(BUC32&lt;=BUC$8,BUC$5,IF(BUC32&gt;BUC$6,0,0.6*BUC$5+0.4*BUC$5*(BUC32-BUC$7)/(BUC$8-BUC$7))))))</f>
      </c>
      <c r="BUE32" s="126">
        <f>IF(BUC32&lt;&gt;"",BUC$5,0)</f>
      </c>
      <c r="BUF32" s="125">
        <f>IF(BUC$6=0,RANK(BUC32,BUC$12:BUC$42,0),RANK(BUC32,BUC$12:BUC$42,1))</f>
      </c>
      <c r="BUG32" s="126">
        <v>0.82</v>
      </c>
      <c r="BUH32" s="126">
        <f>IF(COUNTA(BUG$12:BUG$42)=0,0.6*BUG$5,IF(BUG32="",0,IF(BUG$6=0,IF(BUG32&gt;=BUG$8,BUG$5,IF(BUG32&lt;BUG$6,0,0.6*BUG$5+0.4*BUG$5*(BUG32-BUG$7)/(BUG$8-BUG$7))),IF(BUG32&lt;=BUG$8,BUG$5,IF(BUG32&gt;BUG$6,0,0.6*BUG$5+0.4*BUG$5*(BUG32-BUG$7)/(BUG$8-BUG$7))))))</f>
      </c>
      <c r="BUI32" s="126">
        <f>IF(BUG32&lt;&gt;"",BUG$5,0)</f>
      </c>
      <c r="BUJ32" s="125">
        <f>IF(BUG$6=0,RANK(BUG32,BUG$12:BUG$42,0),RANK(BUG32,BUG$12:BUG$42,1))</f>
      </c>
      <c r="BUK32" s="126">
        <v>0.98</v>
      </c>
      <c r="BUL32" s="126">
        <f>IF(COUNTA(BUK$12:BUK$42)=0,0.6*BUK$5,IF(BUK32="",0,IF(BUK$6=0,IF(BUK32&gt;=BUK$8,BUK$5,IF(BUK32&lt;BUK$6,0,0.6*BUK$5+0.4*BUK$5*(BUK32-BUK$7)/(BUK$8-BUK$7))),IF(BUK32&lt;=BUK$8,BUK$5,IF(BUK32&gt;BUK$6,0,0.6*BUK$5+0.4*BUK$5*(BUK32-BUK$7)/(BUK$8-BUK$7))))))</f>
      </c>
      <c r="BUM32" s="126">
        <f>IF(BUK32&lt;&gt;"",BUK$5,0)</f>
      </c>
      <c r="BUN32" s="125">
        <f>IF(BUK$6=0,RANK(BUK32,BUK$12:BUK$42,0),RANK(BUK32,BUK$12:BUK$42,1))</f>
      </c>
      <c r="BUO32" s="126">
        <v>21.89</v>
      </c>
      <c r="BUP32" s="126">
        <f>IF(COUNTA(BUO$12:BUO$42)=0,0.6*BUO$5,IF(BUO32="",0,IF(AND(BUO32&gt;=BUO$7,BUO32&lt;=BUO$8),BUO$5,0)))</f>
      </c>
      <c r="BUQ32" s="126">
        <f>IF(BUO32&lt;&gt;"",BUO$5,0)</f>
      </c>
      <c r="BUR32" s="125">
        <f>IF(BUO$6=0,RANK(BUO32,BUO$12:BUO$42,0),RANK(BUO32,BUO$12:BUO$42,1))</f>
      </c>
      <c r="BUS32" s="126">
        <v>0.21</v>
      </c>
      <c r="BUT32" s="126">
        <f>IF(COUNTA(BUS$12:BUS$42)=0,0.6*BUS$5,IF(BUS32="",0,IF(BUS$6=0,IF(BUS32&gt;=BUS$8,BUS$5,IF(BUS32&lt;BUS$6,0,0.6*BUS$5+0.4*BUS$5*(BUS32-BUS$7)/(BUS$8-BUS$7))),IF(BUS32&lt;=BUS$8,BUS$5,IF(BUS32&gt;BUS$6,0,0.6*BUS$5+0.4*BUS$5*(BUS32-BUS$7)/(BUS$8-BUS$7))))))</f>
      </c>
      <c r="BUU32" s="126">
        <f>IF(BUS32&lt;&gt;"",BUS$5,0)</f>
      </c>
      <c r="BUV32" s="125">
        <f>IF(BUS$6=0,RANK(BUS32,BUS$12:BUS$42,0),RANK(BUS32,BUS$12:BUS$42,1))</f>
      </c>
      <c r="BUW32" s="126">
        <v>0</v>
      </c>
      <c r="BUX32" s="126">
        <f>IF(COUNTA(BUW$12:BUW$42)=0,0.6*BUW$5,IF(BUW32="",0,IF(BUW$6=0,IF(BUW32&gt;=BUW$8,BUW$5,IF(BUW32&lt;BUW$6,0,0.6*BUW$5+0.4*BUW$5*(BUW32-BUW$7)/(BUW$8-BUW$7))),IF(BUW32&lt;=BUW$8,BUW$5,IF(BUW32&gt;BUW$6,0,0.6*BUW$5+0.4*BUW$5*(BUW32-BUW$7)/(BUW$8-BUW$7))))))</f>
      </c>
      <c r="BUY32" s="126">
        <f>IF(BUW32&lt;&gt;"",BUW$5,0)</f>
      </c>
      <c r="BUZ32" s="125">
        <f>IF(BUW$6=0,RANK(BUW32,BUW$12:BUW$42,0),RANK(BUW32,BUW$12:BUW$42,1))</f>
      </c>
      <c r="BVA32" s="126">
        <v>0.03</v>
      </c>
      <c r="BVB32" s="126">
        <f>IF(COUNTA(BVA$12:BVA$42)=0,0.6*BVA$5,IF(BVA32="",0,IF(BVA$6=0,IF(BVA32&gt;=BVA$8,BVA$5,IF(BVA32&lt;BVA$6,0,0.6*BVA$5+0.4*BVA$5*(BVA32-BVA$7)/(BVA$8-BVA$7))),IF(BVA32&lt;=BVA$8,BVA$5,IF(BVA32&gt;BVA$6,0,0.6*BVA$5+0.4*BVA$5*(BVA32-BVA$7)/(BVA$8-BVA$7))))))</f>
      </c>
      <c r="BVC32" s="126">
        <f>IF(BVA32&lt;&gt;"",BVA$5,0)</f>
      </c>
      <c r="BVD32" s="125">
        <f>IF(BVA$6=0,RANK(BVA32,BVA$12:BVA$42,0),RANK(BVA32,BVA$12:BVA$42,1))</f>
      </c>
      <c r="BVE32" s="126">
        <v>0.038</v>
      </c>
      <c r="BVF32" s="126">
        <f>IF(COUNTA(BVE$12:BVE$42)=0,0.6*BVE$5,IF(BVE32="",0,IF(BVE$6=0,IF(BVE32&gt;=BVE$8,BVE$5,IF(BVE32&lt;BVE$6,0,0.6*BVE$5+0.4*BVE$5*(BVE32-BVE$7)/(BVE$8-BVE$7))),IF(BVE32&lt;=BVE$8,BVE$5,IF(BVE32&gt;BVE$6,0,0.6*BVE$5+0.4*BVE$5*(BVE32-BVE$7)/(BVE$8-BVE$7))))))</f>
      </c>
      <c r="BVG32" s="126">
        <f>IF(BVE32&lt;&gt;"",BVE$5,0)</f>
      </c>
      <c r="BVH32" s="125">
        <f>IF(BVE$6=0,RANK(BVE32,BVE$12:BVE$42,0),RANK(BVE32,BVE$12:BVE$42,1))</f>
      </c>
      <c r="BVI32" s="126">
        <v>40.1775832203593</v>
      </c>
      <c r="BVJ32" s="126">
        <f>IF(COUNTA(BVI$12:BVI$42)=0,0.6*BVI$5,IF(BVI32="",0,IF(BVI$6=0,IF(BVI32&gt;=BVI$8,BVI$5,IF(BVI32&lt;BVI$6,0,0.6*BVI$5+0.4*BVI$5*(BVI32-BVI$7)/(BVI$8-BVI$7))),IF(BVI32&lt;=BVI$8,BVI$5,IF(BVI32&gt;BVI$6,0,0.6*BVI$5+0.4*BVI$5*(BVI32-BVI$7)/(BVI$8-BVI$7))))))</f>
      </c>
      <c r="BVK32" s="126">
        <f>IF(BVI32&lt;&gt;"",BVI$5,0)</f>
      </c>
      <c r="BVL32" s="125">
        <f>IF(BVI$6=0,RANK(BVI32,BVI$12:BVI$42,0),RANK(BVI32,BVI$12:BVI$42,1))</f>
      </c>
      <c r="BVM32" s="126">
        <v>0.28</v>
      </c>
      <c r="BVN32" s="126">
        <f>IF(COUNTA(BVM$12:BVM$42)=0,0.6*BVM$5,IF(BVM32="",0,IF(BVM$6=0,IF(BVM32&gt;=BVM$8,BVM$5,IF(BVM32&lt;BVM$6,0,0.6*BVM$5+0.4*BVM$5*(BVM32-BVM$7)/(BVM$8-BVM$7))),IF(BVM32&lt;=BVM$8,BVM$5,IF(BVM32&gt;BVM$6,0,0.6*BVM$5+0.4*BVM$5*(BVM32-BVM$7)/(BVM$8-BVM$7))))))</f>
      </c>
      <c r="BVO32" s="126">
        <f>IF(BVM32&lt;&gt;"",BVM$5,0)</f>
      </c>
      <c r="BVP32" s="125">
        <f>IF(BVM$6=0,RANK(BVM32,BVM$12:BVM$42,0),RANK(BVM32,BVM$12:BVM$42,1))</f>
      </c>
      <c r="BVQ32" s="126">
        <v>1.37</v>
      </c>
      <c r="BVR32" s="126">
        <f>IF(COUNTA(BVQ$12:BVQ$42)=0,0.6*BVQ$5,IF(BVQ32="",0,IF(BVQ$6=0,IF(BVQ32&gt;=BVQ$8,BVQ$5,IF(BVQ32&lt;BVQ$6,0,0.6*BVQ$5+0.4*BVQ$5*(BVQ32-BVQ$7)/(BVQ$8-BVQ$7))),IF(BVQ32&lt;=BVQ$8,BVQ$5,IF(BVQ32&gt;BVQ$6,0,0.6*BVQ$5+0.4*BVQ$5*(BVQ32-BVQ$7)/(BVQ$8-BVQ$7))))))</f>
      </c>
      <c r="BVS32" s="126">
        <f>IF(BVQ32&lt;&gt;"",BVQ$5,0)</f>
      </c>
      <c r="BVT32" s="125">
        <f>IF(BVQ$6=0,RANK(BVQ32,BVQ$12:BVQ$42,0),RANK(BVQ32,BVQ$12:BVQ$42,1))</f>
      </c>
      <c r="BVU32" s="126">
        <v>115.296665150598</v>
      </c>
      <c r="BVV32" s="126">
        <f>IF(COUNTA(BVU$12:BVU$42)=0,0.6*BVU$5,IF(BVU32="",0,IF(BVU$6=0,IF(BVU32&gt;=BVU$8,BVU$5,IF(BVU32&lt;BVU$6,0,0.6*BVU$5+0.4*BVU$5*(BVU32-BVU$7)/(BVU$8-BVU$7))),IF(BVU32&lt;=BVU$8,BVU$5,IF(BVU32&gt;BVU$6,0,0.6*BVU$5+0.4*BVU$5*(BVU32-BVU$7)/(BVU$8-BVU$7))))))</f>
      </c>
      <c r="BVW32" s="126">
        <f>IF(BVU32&lt;&gt;"",BVU$5,0)</f>
      </c>
      <c r="BVX32" s="125">
        <f>IF(BVU$6=0,RANK(BVU32,BVU$12:BVU$42,0),RANK(BVU32,BVU$12:BVU$42,1))</f>
      </c>
      <c r="BVY32" s="126">
        <v>99.3855745148561</v>
      </c>
      <c r="BVZ32" s="126">
        <f>IF(COUNTA(BVY$12:BVY$42)=0,0.6*BVY$5,IF(BVY32="",0,IF(BVY$6=0,IF(BVY32&gt;=BVY$8,BVY$5,IF(BVY32&lt;BVY$6,0,0.6*BVY$5+0.4*BVY$5*(BVY32-BVY$7)/(BVY$8-BVY$7))),IF(BVY32&lt;=BVY$8,BVY$5,IF(BVY32&gt;BVY$6,0,0.6*BVY$5+0.4*BVY$5*(BVY32-BVY$7)/(BVY$8-BVY$7))))))</f>
      </c>
      <c r="BWA32" s="126">
        <f>IF(BVY32&lt;&gt;"",BVY$5,0)</f>
      </c>
      <c r="BWB32" s="125">
        <f>IF(BVY$6=0,RANK(BVY32,BVY$12:BVY$42,0),RANK(BVY32,BVY$12:BVY$42,1))</f>
      </c>
      <c r="BWC32" s="126">
        <v>100</v>
      </c>
      <c r="BWD32" s="126">
        <f>IF(COUNTA(BWC$12:BWC$42)=0,0.6*BWC$5,IF(BWC32="",0,IF(BWC$6=0,IF(BWC32&gt;=BWC$8,BWC$5,IF(BWC32&lt;BWC$6,0,0.6*BWC$5+0.4*BWC$5*(BWC32-BWC$7)/(BWC$8-BWC$7))),IF(BWC32&lt;=BWC$8,BWC$5,IF(BWC32&gt;BWC$6,0,0.6*BWC$5+0.4*BWC$5*(BWC32-BWC$7)/(BWC$8-BWC$7))))))</f>
      </c>
      <c r="BWE32" s="126">
        <f>IF(BWC32&lt;&gt;"",BWC$5,0)</f>
      </c>
      <c r="BWF32" s="125">
        <f>IF(BWC$6=0,RANK(BWC32,BWC$12:BWC$42,0),RANK(BWC32,BWC$12:BWC$42,1))</f>
      </c>
      <c r="BWG32" s="126">
        <v>99.1459305573073</v>
      </c>
      <c r="BWH32" s="126">
        <f>IF(COUNTA(BWG$12:BWG$42)=0,0.6*BWG$5,IF(BWG32="",0,IF(BWG$6=0,IF(BWG32&gt;=BWG$8,BWG$5,IF(BWG32&lt;BWG$6,0,0.6*BWG$5+0.4*BWG$5*(BWG32-BWG$7)/(BWG$8-BWG$7))),IF(BWG32&lt;=BWG$8,BWG$5,IF(BWG32&gt;BWG$6,0,0.6*BWG$5+0.4*BWG$5*(BWG32-BWG$7)/(BWG$8-BWG$7))))))</f>
      </c>
      <c r="BWI32" s="126">
        <f>IF(BWG32&lt;&gt;"",BWG$5,0)</f>
      </c>
      <c r="BWJ32" s="125">
        <f>IF(BWG$6=0,RANK(BWG32,BWG$12:BWG$42,0),RANK(BWG32,BWG$12:BWG$42,1))</f>
      </c>
      <c r="BWK32" s="126">
        <v>13</v>
      </c>
      <c r="BWL32" s="126">
        <f>IF(COUNTA(BWK$12:BWK$42)=0,0.6*BWK$5,IF(BWK32="",0,IF(AND(BWK32&gt;=BWK$7,BWK32&lt;=BWK$8),BWK$5,0)))</f>
      </c>
      <c r="BWM32" s="126">
        <f>IF(BWK32&lt;&gt;"",BWK$5,0)</f>
      </c>
      <c r="BWN32" s="125">
        <f>IF(BWK$6=0,RANK(BWK32,BWK$12:BWK$42,0),RANK(BWK32,BWK$12:BWK$42,1))</f>
      </c>
      <c r="BWO32" s="126">
        <v>0.55</v>
      </c>
      <c r="BWP32" s="126">
        <f>IF(COUNTA(BWO$12:BWO$42)=0,0.6*BWO$5,IF(BWO32="",0,IF(BWO$6=0,IF(BWO32&gt;=BWO$8,BWO$5,IF(BWO32&lt;BWO$6,0,0.6*BWO$5+0.4*BWO$5*(BWO32-BWO$7)/(BWO$8-BWO$7))),IF(BWO32&lt;=BWO$8,BWO$5,IF(BWO32&gt;BWO$6,0,0.6*BWO$5+0.4*BWO$5*(BWO32-BWO$7)/(BWO$8-BWO$7))))))</f>
      </c>
      <c r="BWQ32" s="126">
        <f>IF(BWO32&lt;&gt;"",BWO$5,0)</f>
      </c>
      <c r="BWR32" s="125">
        <f>IF(BWO$6=0,RANK(BWO32,BWO$12:BWO$42,0),RANK(BWO32,BWO$12:BWO$42,1))</f>
      </c>
      <c r="BWS32" s="126">
        <v>0.62</v>
      </c>
      <c r="BWT32" s="126">
        <f>IF(COUNTA(BWS$12:BWS$42)=0,0.6*BWS$5,IF(BWS32="",0,IF(BWS$6=0,IF(BWS32&gt;=BWS$8,BWS$5,IF(BWS32&lt;BWS$6,0,0.6*BWS$5+0.4*BWS$5*(BWS32-BWS$7)/(BWS$8-BWS$7))),IF(BWS32&lt;=BWS$8,BWS$5,IF(BWS32&gt;BWS$6,0,0.6*BWS$5+0.4*BWS$5*(BWS32-BWS$7)/(BWS$8-BWS$7))))))</f>
      </c>
      <c r="BWU32" s="126">
        <f>IF(BWS32&lt;&gt;"",BWS$5,0)</f>
      </c>
      <c r="BWV32" s="125">
        <f>IF(BWS$6=0,RANK(BWS32,BWS$12:BWS$42,0),RANK(BWS32,BWS$12:BWS$42,1))</f>
      </c>
      <c r="BWW32" s="125" t="s">
        <v>36</v>
      </c>
      <c r="BWX32" s="125">
        <f>(F32+J32+N32+R32+V32+Z32+AD32+AH32+AL32)*100</f>
      </c>
      <c r="BWY32" s="125">
        <f>RANK(BWX32,BWX$12:BWX$42,0)</f>
      </c>
      <c r="BWZ32" s="125" t="s">
        <v>36</v>
      </c>
      <c r="BXA32" s="125">
        <f>(AP32+AT32+AX32+BB32+BF32+BJ32+BN32+BR32+BV32+BZ32+CD32+CH32+CL32+CP32)*100</f>
      </c>
      <c r="BXB32" s="125">
        <f>RANK(BXA32,BXA$12:BXA$42,0)</f>
      </c>
      <c r="BXC32" s="125" t="s">
        <v>36</v>
      </c>
      <c r="BXD32" s="125">
        <f>(CT32)*100</f>
      </c>
      <c r="BXE32" s="125">
        <f>RANK(BXD32,BXD$12:BXD$42,0)</f>
      </c>
      <c r="BXF32" s="125" t="s">
        <v>36</v>
      </c>
      <c r="BXG32" s="125">
        <f>(CX32+DB32+DF32+DJ32+DN32+DR32+DV32+DZ32+EE32+EJ32+EO32+ET32+EY32+FD32+FI32+FN32+FS32+FX32+GC32+GH32+GM32+GR32+GW32+HB32+HG32+HL32+HQ32+HV32+IA32+IF32+IK32+IP32+IU32+IZ32+JE32+JJ32+JO32+JT32+JY32+KD32+KI32+KN32+KS32+KX32+LC32+LH32+LM32+LR32+LW32+MB32+MG32+ML32+MQ32+MV32+NA32+NF32+NK32+NP32+NU32+NZ32+OE32+OJ32+OO32+OT32+OY32+PD32+PI32+PN32+PS32+PX32+QC32+QH32+QM32+QR32+QW32+RB32+RG32+RL32+RQ32+RV32+SA32+SF32+SK32+SP32+SU32+SZ32+TE32+TJ32+TO32+TT32+TY32+UD32+UI32+UN32+US32+UX32+VC32+VH32+VM32+VR32+VW32+WB32+WG32+WL32+WQ32+WV32+XA32+XF32+XK32+XP32+XU32+XZ32+YE32+YJ32+YO32+YT32+YY32+ZD32+ZI32+ZN32+ZS32+ZX32+AAC32+AAH32+AAM32+AAR32+AAW32+ABB32+ABG32+ABL32+ABQ32+ABV32+ACA32+ACF32+ACK32+ACP32+ACU32+ACZ32+ADE32+ADJ32+ADO32+ADT32+ADY32+AED32+AEI32+AEN32+AES32+AEX32+AFC32+AFH32+AFM32+AFR32+AFW32+AGB32+AGG32+AGL32+AGQ32+AGV32+AHA32+AHF32+AHK32+AHP32+AHU32+AHZ32+AIE32+AIJ32+AIO32+AIT32+AIY32+AJD32+AJI32+AJN32+AJS32+AJX32+AKC32+AKH32+AKM32+AKR32+AKW32+ALB32+ALG32+ALL32+ALQ32+ALV32+AMA32+AMF32+AMK32+AMP32+AMU32+AMZ32+ANE32+ANJ32+ANO32+ANT32+ANY32+AOD32+AOI32+AON32+AOS32+AOX32+APC32+APH32+APM32+APR32+APW32+AQB32+AQG32+AQL32+AQQ32+AQV32+ARA32+ARF32+ARK32+ARP32+ARU32+ARZ32+ASE32+ASJ32+ASO32+AST32+ASY32+ATD32+ATI32+ATN32+ATS32+ATX32+AUC32+AUH32)*100</f>
      </c>
      <c r="BXH32" s="125">
        <f>RANK(BXG32,BXG$12:BXG$42,0)</f>
      </c>
      <c r="BXI32" s="125" t="s">
        <v>36</v>
      </c>
      <c r="BXJ32" s="125">
        <f>(AUL32+AUP32+AUT32+AUX32+AVB32+AVF32+AVJ32+AVN32+AVR32+AVV32+AVZ32+AWD32+AWH32+AWL32+AWP32+AWT32+AWX32+AXB32+AXF32+AXJ32+AXN32+AXR32+AXV32+AXZ32+AYD32+AYH32+AYL32+AYP32+AYT32+AYX32+AZB32+AZF32+AZJ32+AZN32+AZR32+AZV32+AZZ32+BAD32+BAH32+BAL32+BAP32+BAT32+BAX32+BBB32+BBF32+BBJ32+BBN32+BBR32+BBV32+BBZ32+BCD32+BCH32+BCL32+BCP32+BCT32+BCX32+BDB32+BDF32+BDJ32+BDN32+BDR32+BDV32+BDZ32+BED32+BEH32+BEL32+BEP32+BET32+BEX32+BFB32+BFF32+BFJ32+BFN32+BFR32+BFV32+BFZ32+BGD32+BGH32+BGL32+BGP32+BGT32+BGX32+BHB32+BHF32+BHJ32+BHN32+BHR32+BHV32+BHZ32+BID32+BIH32+BIL32+BIP32+BIT32+BIX32+BJB32+BJF32+BJJ32+BJN32+BJR32+BJV32+BJZ32+BKD32+BKH32+BKL32+BKP32+BKT32+BKX32+BLB32+BLF32+BLJ32+BLN32+BLR32+BLV32+BLZ32+BMD32+BMH32+BML32+BMP32+BMT32+BMX32+BNB32+BNF32+BNJ32+BNN32+BNR32+BNV32+BNZ32+BOD32+BOH32+BOL32+BOP32+BOT32+BOX32+BPB32+BPF32+BPJ32+BPN32+BPR32+BPV32+BPZ32+BQD32+BQH32+BQL32+BQP32+BQT32+BQX32+BRB32)*100</f>
      </c>
      <c r="BXK32" s="125">
        <f>RANK(BXJ32,BXJ$12:BXJ$42,0)</f>
      </c>
      <c r="BXL32" s="125" t="s">
        <v>36</v>
      </c>
      <c r="BXM32" s="125">
        <f>(BRF32+BRJ32+BRN32+BRR32+BRV32+BRZ32+BSD32+BSH32+BSL32+BSP32+BST32+BSX32+BTB32+BTF32+BTJ32+BTN32+BTR32)*100</f>
      </c>
      <c r="BXN32" s="125">
        <f>RANK(BXM32,BXM$12:BXM$42,0)</f>
      </c>
      <c r="BXO32" s="125" t="s">
        <v>36</v>
      </c>
      <c r="BXP32" s="125">
        <f>(BTV32+BTZ32+BUD32+BUH32+BUL32)*100</f>
      </c>
      <c r="BXQ32" s="125">
        <f>RANK(BXP32,BXP$12:BXP$42,0)</f>
      </c>
      <c r="BXR32" s="125" t="s">
        <v>36</v>
      </c>
      <c r="BXS32" s="125">
        <f>(BUP32+BUT32+BUX32)*100</f>
      </c>
      <c r="BXT32" s="125">
        <f>RANK(BXS32,BXS$12:BXS$42,0)</f>
      </c>
      <c r="BXU32" s="125" t="s">
        <v>36</v>
      </c>
      <c r="BXV32" s="125">
        <f>(BVB32+BVF32+BVJ32+BVN32+BVR32+BVV32+BVZ32+BWD32+BWH32+BWL32+BWP32+BWT32)*100</f>
      </c>
      <c r="BXW32" s="125">
        <f>RANK(BXV32,BXV$12:BXV$42,0)</f>
      </c>
    </row>
    <row r="33">
      <c r="A33" s="125" t="s">
        <v>37</v>
      </c>
      <c r="B33" s="125">
        <f>A33</f>
      </c>
      <c r="C33" s="125">
        <f>(F33+J33+N33+R33+V33+Z33+AD33+AH33+AL33+AP33+AT33+AX33+BB33+BF33+BJ33+BN33+BR33+BV33+BZ33+CD33+CH33+CL33+CP33+CT33+CX33+DB33+DF33+DJ33+DN33+DR33+DV33+DZ33+EE33+EJ33+EO33+ET33+EY33+FD33+FI33+FN33+FS33+FX33+GC33+GH33+GM33+GR33+GW33+HB33+HG33+HL33+HQ33+HV33+IA33+IF33+IK33+IP33+IU33+IZ33+JE33+JJ33+JO33+JT33+JY33+KD33+KI33+KN33+KS33+KX33+LC33+LH33+LM33+LR33+LW33+MB33+MG33+ML33+MQ33+MV33+NA33+NF33+NK33+NP33+NU33+NZ33+OE33+OJ33+OO33+OT33+OY33+PD33+PI33+PN33+PS33+PX33+QC33+QH33+QM33+QR33+QW33+RB33+RG33+RL33+RQ33+RV33+SA33+SF33+SK33+SP33+SU33+SZ33+TE33+TJ33+TO33+TT33+TY33+UD33+UI33+UN33+US33+UX33+VC33+VH33+VM33+VR33+VW33+WB33+WG33+WL33+WQ33+WV33+XA33+XF33+XK33+XP33+XU33+XZ33+YE33+YJ33+YO33+YT33+YY33+ZD33+ZI33+ZN33+ZS33+ZX33+AAC33+AAH33+AAM33+AAR33+AAW33+ABB33+ABG33+ABL33+ABQ33+ABV33+ACA33+ACF33+ACK33+ACP33+ACU33+ACZ33+ADE33+ADJ33+ADO33+ADT33+ADY33+AED33+AEI33+AEN33+AES33+AEX33+AFC33+AFH33+AFM33+AFR33+AFW33+AGB33+AGG33+AGL33+AGQ33+AGV33+AHA33+AHF33+AHK33+AHP33+AHU33+AHZ33+AIE33+AIJ33+AIO33+AIT33+AIY33+AJD33+AJI33+AJN33+AJS33+AJX33+AKC33+AKH33+AKM33+AKR33+AKW33+ALB33+ALG33+ALL33+ALQ33+ALV33+AMA33+AMF33+AMK33+AMP33+AMU33+AMZ33+ANE33+ANJ33+ANO33+ANT33+ANY33+AOD33+AOI33+AON33+AOS33+AOX33+APC33+APH33+APM33+APR33+APW33+AQB33+AQG33+AQL33+AQQ33+AQV33+ARA33+ARF33+ARK33+ARP33+ARU33+ARZ33+ASE33+ASJ33+ASO33+AST33+ASY33+ATD33+ATI33+ATN33+ATS33+ATX33+AUC33+AUH33+AUL33+AUP33+AUT33+AUX33+AVB33+AVF33+AVJ33+AVN33+AVR33+AVV33+AVZ33+AWD33+AWH33+AWL33+AWP33+AWT33+AWX33+AXB33+AXF33+AXJ33+AXN33+AXR33+AXV33+AXZ33+AYD33+AYH33+AYL33+AYP33+AYT33+AYX33+AZB33+AZF33+AZJ33+AZN33+AZR33+AZV33+AZZ33+BAD33+BAH33+BAL33+BAP33+BAT33+BAX33+BBB33+BBF33+BBJ33+BBN33+BBR33+BBV33+BBZ33+BCD33+BCH33+BCL33+BCP33+BCT33+BCX33+BDB33+BDF33+BDJ33+BDN33+BDR33+BDV33+BDZ33+BED33+BEH33+BEL33+BEP33+BET33+BEX33+BFB33+BFF33+BFJ33+BFN33+BFR33+BFV33+BFZ33+BGD33+BGH33+BGL33+BGP33+BGT33+BGX33+BHB33+BHF33+BHJ33+BHN33+BHR33+BHV33+BHZ33+BID33+BIH33+BIL33+BIP33+BIT33+BIX33+BJB33+BJF33+BJJ33+BJN33+BJR33+BJV33+BJZ33+BKD33+BKH33+BKL33+BKP33+BKT33+BKX33+BLB33+BLF33+BLJ33+BLN33+BLR33+BLV33+BLZ33+BMD33+BMH33+BML33+BMP33+BMT33+BMX33+BNB33+BNF33+BNJ33+BNN33+BNR33+BNV33+BNZ33+BOD33+BOH33+BOL33+BOP33+BOT33+BOX33+BPB33+BPF33+BPJ33+BPN33+BPR33+BPV33+BPZ33+BQD33+BQH33+BQL33+BQP33+BQT33+BQX33+BRB33+BRF33+BRJ33+BRN33+BRR33+BRV33+BRZ33+BSD33+BSH33+BSL33+BSP33+BST33+BSX33+BTB33+BTF33+BTJ33+BTN33+BTR33+BTV33+BTZ33+BUD33+BUH33+BUL33+BUP33+BUT33+BUX33+BVB33+BVF33+BVJ33+BVN33+BVR33+BVV33+BVZ33+BWD33+BWH33+BWL33+BWP33+BWT33)*100</f>
      </c>
      <c r="D33" s="125">
        <f>RANK(C33,C$12:C$42,0)</f>
      </c>
      <c r="E33" s="126">
        <v>77.1224454457428</v>
      </c>
      <c r="F33" s="126">
        <f>IF(COUNTA(E$12:E$42)=0,0.6*E$5,IF(E33="",0,IF(E$6=0,IF(E33&gt;=E$8,E$5,IF(E33&lt;E$6,0,0.6*E$5+0.4*E$5*(E33-E$7)/(E$8-E$7))),IF(E33&lt;=E$8,E$5,IF(E33&gt;E$6,0,0.6*E$5+0.4*E$5*(E33-E$7)/(E$8-E$7))))))</f>
      </c>
      <c r="G33" s="126">
        <f>IF(E33&lt;&gt;"",E$5,0)</f>
      </c>
      <c r="H33" s="125">
        <f>IF(E$6=0,RANK(E33,E$12:E$42,0),RANK(E33,E$12:E$42,1))</f>
      </c>
      <c r="I33" s="126">
        <v>90.022250034766</v>
      </c>
      <c r="J33" s="126">
        <f>IF(COUNTA(I$12:I$42)=0,0.6*I$5,IF(I33="",0,IF(I$6=0,IF(I33&gt;=I$8,I$5,IF(I33&lt;I$6,0,0.6*I$5+0.4*I$5*(I33-I$7)/(I$8-I$7))),IF(I33&lt;=I$8,I$5,IF(I33&gt;I$6,0,0.6*I$5+0.4*I$5*(I33-I$7)/(I$8-I$7))))))</f>
      </c>
      <c r="K33" s="126">
        <f>IF(I33&lt;&gt;"",I$5,0)</f>
      </c>
      <c r="L33" s="125">
        <f>IF(I$6=0,RANK(I33,I$12:I$42,0),RANK(I33,I$12:I$42,1))</f>
      </c>
      <c r="M33"/>
      <c r="N33" s="126">
        <f>IF(COUNTA(M$12:M$42)=0,0.6*M$5,IF(M33="",0,IF(M$6=0,IF(M33&gt;=M$8,M$5,IF(M33&lt;M$6,0,0.6*M$5+0.4*M$5*(M33-M$7)/(M$8-M$7))),IF(M33&lt;=M$8,M$5,IF(M33&gt;M$6,0,0.6*M$5+0.4*M$5*(M33-M$7)/(M$8-M$7))))))</f>
      </c>
      <c r="O33" s="126">
        <f>IF(M33&lt;&gt;"",M$5,0)</f>
      </c>
      <c r="P33" s="125">
        <f>IF(M$6=0,RANK(M33,M$12:M$42,0),RANK(M33,M$12:M$42,1))</f>
      </c>
      <c r="Q33"/>
      <c r="R33" s="126">
        <f>IF(COUNTA(Q$12:Q$42)=0,0.6*Q$5,IF(Q33="",0,IF(Q$6=0,IF(Q33&gt;=Q$8,Q$5,IF(Q33&lt;Q$6,0,0.6*Q$5+0.4*Q$5*(Q33-Q$7)/(Q$8-Q$7))),IF(Q33&lt;=Q$8,Q$5,IF(Q33&gt;Q$6,0,0.6*Q$5+0.4*Q$5*(Q33-Q$7)/(Q$8-Q$7))))))</f>
      </c>
      <c r="S33" s="126">
        <f>IF(Q33&lt;&gt;"",Q$5,0)</f>
      </c>
      <c r="T33" s="125">
        <f>IF(Q$6=0,RANK(Q33,Q$12:Q$42,0),RANK(Q33,Q$12:Q$42,1))</f>
      </c>
      <c r="U33"/>
      <c r="V33" s="126">
        <f>IF(COUNTA(U$12:U$42)=0,0.6*U$5,IF(U33="",0,IF(U$6=0,IF(U33&gt;=U$8,U$5,IF(U33&lt;U$6,0,0.6*U$5+0.4*U$5*(U33-U$7)/(U$8-U$7))),IF(U33&lt;=U$8,U$5,IF(U33&gt;U$6,0,0.6*U$5+0.4*U$5*(U33-U$7)/(U$8-U$7))))))</f>
      </c>
      <c r="W33" s="126">
        <f>IF(U33&lt;&gt;"",U$5,0)</f>
      </c>
      <c r="X33" s="125">
        <f>IF(U$6=0,RANK(U33,U$12:U$42,0),RANK(U33,U$12:U$42,1))</f>
      </c>
      <c r="Y33"/>
      <c r="Z33" s="126">
        <f>IF(COUNTA(Y$12:Y$42)=0,0.6*Y$5,IF(Y33="",0,IF(Y$6=0,IF(Y33&gt;=Y$8,Y$5,IF(Y33&lt;Y$6,0,0.6*Y$5+0.4*Y$5*(Y33-Y$7)/(Y$8-Y$7))),IF(Y33&lt;=Y$8,Y$5,IF(Y33&gt;Y$6,0,0.6*Y$5+0.4*Y$5*(Y33-Y$7)/(Y$8-Y$7))))))</f>
      </c>
      <c r="AA33" s="126">
        <f>IF(Y33&lt;&gt;"",Y$5,0)</f>
      </c>
      <c r="AB33" s="125">
        <f>IF(Y$6=0,RANK(Y33,Y$12:Y$42,0),RANK(Y33,Y$12:Y$42,1))</f>
      </c>
      <c r="AC33"/>
      <c r="AD33" s="126">
        <f>IF(COUNTA(AC$12:AC$42)=0,0.6*AC$5,IF(AC33="",0,IF(AC$6=0,IF(AC33&gt;=AC$8,AC$5,IF(AC33&lt;AC$6,0,0.6*AC$5+0.4*AC$5*(AC33-AC$7)/(AC$8-AC$7))),IF(AC33&lt;=AC$8,AC$5,IF(AC33&gt;AC$6,0,0.6*AC$5+0.4*AC$5*(AC33-AC$7)/(AC$8-AC$7))))))</f>
      </c>
      <c r="AE33" s="126">
        <f>IF(AC33&lt;&gt;"",AC$5,0)</f>
      </c>
      <c r="AF33" s="125">
        <f>IF(AC$6=0,RANK(AC33,AC$12:AC$42,0),RANK(AC33,AC$12:AC$42,1))</f>
      </c>
      <c r="AG33"/>
      <c r="AH33" s="126">
        <f>IF(COUNTA(AG$12:AG$42)=0,0.6*AG$5,IF(AG33="",0,IF(AG$6=0,IF(AG33&gt;=AG$8,AG$5,IF(AG33&lt;AG$6,0,0.6*AG$5+0.4*AG$5*(AG33-AG$7)/(AG$8-AG$7))),IF(AG33&lt;=AG$8,AG$5,IF(AG33&gt;AG$6,0,0.6*AG$5+0.4*AG$5*(AG33-AG$7)/(AG$8-AG$7))))))</f>
      </c>
      <c r="AI33" s="126">
        <f>IF(AG33&lt;&gt;"",AG$5,0)</f>
      </c>
      <c r="AJ33" s="125">
        <f>IF(AG$6=0,RANK(AG33,AG$12:AG$42,0),RANK(AG33,AG$12:AG$42,1))</f>
      </c>
      <c r="AK33"/>
      <c r="AL33" s="126">
        <f>IF(COUNTA(AK$12:AK$42)=0,0.6*AK$5,IF(AK33="",0,IF(AK$6=0,IF(AK33&gt;=AK$8,AK$5,IF(AK33&lt;AK$6,0,0.6*AK$5+0.4*AK$5*(AK33-AK$7)/(AK$8-AK$7))),IF(AK33&lt;=AK$8,AK$5,IF(AK33&gt;AK$6,0,0.6*AK$5+0.4*AK$5*(AK33-AK$7)/(AK$8-AK$7))))))</f>
      </c>
      <c r="AM33" s="126">
        <f>IF(AK33&lt;&gt;"",AK$5,0)</f>
      </c>
      <c r="AN33" s="125">
        <f>IF(AK$6=0,RANK(AK33,AK$12:AK$42,0),RANK(AK33,AK$12:AK$42,1))</f>
      </c>
      <c r="AO33" s="126">
        <v>99.82</v>
      </c>
      <c r="AP33" s="126">
        <f>IF(COUNTA(AO$12:AO$42)=0,0.6*AO$5,IF(AO33="",0,IF(AO$6=0,IF(AO33&gt;=AO$8,AO$5,IF(AO33&lt;AO$6,0,0.6*AO$5+0.4*AO$5*(AO33-AO$7)/(AO$8-AO$7))),IF(AO33&lt;=AO$8,AO$5,IF(AO33&gt;AO$6,0,0.6*AO$5+0.4*AO$5*(AO33-AO$7)/(AO$8-AO$7))))))</f>
      </c>
      <c r="AQ33" s="126">
        <f>IF(AO33&lt;&gt;"",AO$5,0)</f>
      </c>
      <c r="AR33" s="125">
        <f>IF(AO$6=0,RANK(AO33,AO$12:AO$42,0),RANK(AO33,AO$12:AO$42,1))</f>
      </c>
      <c r="AS33" s="126">
        <v>0</v>
      </c>
      <c r="AT33" s="126">
        <f>IF(COUNTA(AS$12:AS$42)=0,0.6*AS$5,IF(AS33="",0,IF(AS$6=0,IF(AS33&gt;=AS$8,AS$5,IF(AS33&lt;AS$6,0,0.6*AS$5+0.4*AS$5*(AS33-AS$7)/(AS$8-AS$7))),IF(AS33&lt;=AS$8,AS$5,IF(AS33&gt;AS$6,0,0.6*AS$5+0.4*AS$5*(AS33-AS$7)/(AS$8-AS$7))))))</f>
      </c>
      <c r="AU33" s="126">
        <f>IF(AS33&lt;&gt;"",AS$5,0)</f>
      </c>
      <c r="AV33" s="125">
        <f>IF(AS$6=0,RANK(AS33,AS$12:AS$42,0),RANK(AS33,AS$12:AS$42,1))</f>
      </c>
      <c r="AW33" s="126">
        <v>99.53</v>
      </c>
      <c r="AX33" s="126">
        <f>IF(COUNTA(AW$12:AW$42)=0,0.6*AW$5,IF(AW33="",0,IF(AW$6=0,IF(AW33&gt;=AW$8,AW$5,IF(AW33&lt;AW$6,0,0.6*AW$5+0.4*AW$5*(AW33-AW$7)/(AW$8-AW$7))),IF(AW33&lt;=AW$8,AW$5,IF(AW33&gt;AW$6,0,0.6*AW$5+0.4*AW$5*(AW33-AW$7)/(AW$8-AW$7))))))</f>
      </c>
      <c r="AY33" s="126">
        <f>IF(AW33&lt;&gt;"",AW$5,0)</f>
      </c>
      <c r="AZ33" s="125">
        <f>IF(AW$6=0,RANK(AW33,AW$12:AW$42,0),RANK(AW33,AW$12:AW$42,1))</f>
      </c>
      <c r="BA33" s="126">
        <v>0.297962575729081</v>
      </c>
      <c r="BB33" s="126">
        <f>IF(COUNTA(BA$12:BA$42)=0,0.6*BA$5,IF(BA33="",0,IF(BA$6=0,IF(BA33&gt;=BA$8,BA$5,IF(BA33&lt;BA$6,0,0.6*BA$5+0.4*BA$5*(BA33-BA$7)/(BA$8-BA$7))),IF(BA33&lt;=BA$8,BA$5,IF(BA33&gt;BA$6,0,0.6*BA$5+0.4*BA$5*(BA33-BA$7)/(BA$8-BA$7))))))</f>
      </c>
      <c r="BC33" s="126">
        <f>IF(BA33&lt;&gt;"",BA$5,0)</f>
      </c>
      <c r="BD33" s="125">
        <f>IF(BA$6=0,RANK(BA33,BA$12:BA$42,0),RANK(BA33,BA$12:BA$42,1))</f>
      </c>
      <c r="BE33" s="126">
        <v>98.23</v>
      </c>
      <c r="BF33" s="126">
        <f>IF(COUNTA(BE$12:BE$42)=0,0.6*BE$5,IF(BE33="",0,IF(BE$6=0,IF(BE33&gt;=BE$8,BE$5,IF(BE33&lt;BE$6,0,0.6*BE$5+0.4*BE$5*(BE33-BE$7)/(BE$8-BE$7))),IF(BE33&lt;=BE$8,BE$5,IF(BE33&gt;BE$6,0,0.6*BE$5+0.4*BE$5*(BE33-BE$7)/(BE$8-BE$7))))))</f>
      </c>
      <c r="BG33" s="126">
        <f>IF(BE33&lt;&gt;"",BE$5,0)</f>
      </c>
      <c r="BH33" s="125">
        <f>IF(BE$6=0,RANK(BE33,BE$12:BE$42,0),RANK(BE33,BE$12:BE$42,1))</f>
      </c>
      <c r="BI33" s="126">
        <v>37</v>
      </c>
      <c r="BJ33" s="126">
        <f>IF(COUNTA(BI$12:BI$42)=0,0.6*BI$5,IF(BI33="",0,IF(BI$6=0,IF(BI33&gt;=BI$8,BI$5,IF(BI33&lt;BI$6,0,0.6*BI$5+0.4*BI$5*(BI33-BI$7)/(BI$8-BI$7))),IF(BI33&lt;=BI$8,BI$5,IF(BI33&gt;BI$6,0,0.6*BI$5+0.4*BI$5*(BI33-BI$7)/(BI$8-BI$7))))))</f>
      </c>
      <c r="BK33" s="126">
        <f>IF(BI33&lt;&gt;"",BI$5,0)</f>
      </c>
      <c r="BL33" s="125">
        <f>IF(BI$6=0,RANK(BI33,BI$12:BI$42,0),RANK(BI33,BI$12:BI$42,1))</f>
      </c>
      <c r="BM33" s="126">
        <v>99.857</v>
      </c>
      <c r="BN33" s="126">
        <f>IF(COUNTA(BM$12:BM$42)=0,0.6*BM$5,IF(BM33="",0,IF(BM$6=0,IF(BM33&gt;=BM$8,BM$5,IF(BM33&lt;BM$6,0,0.6*BM$5+0.4*BM$5*(BM33-BM$7)/(BM$8-BM$7))),IF(BM33&lt;=BM$8,BM$5,IF(BM33&gt;BM$6,0,0.6*BM$5+0.4*BM$5*(BM33-BM$7)/(BM$8-BM$7))))))</f>
      </c>
      <c r="BO33" s="126">
        <f>IF(BM33&lt;&gt;"",BM$5,0)</f>
      </c>
      <c r="BP33" s="125">
        <f>IF(BM$6=0,RANK(BM33,BM$12:BM$42,0),RANK(BM33,BM$12:BM$42,1))</f>
      </c>
      <c r="BQ33" s="126">
        <v>48</v>
      </c>
      <c r="BR33" s="126">
        <f>IF(COUNTA(BQ$12:BQ$42)=0,0.6*BQ$5,IF(BQ33="",0,IF(BQ$6=0,IF(BQ33&gt;=BQ$8,BQ$5,IF(BQ33&lt;BQ$6,0,0.6*BQ$5+0.4*BQ$5*(BQ33-BQ$7)/(BQ$8-BQ$7))),IF(BQ33&lt;=BQ$8,BQ$5,IF(BQ33&gt;BQ$6,0,0.6*BQ$5+0.4*BQ$5*(BQ33-BQ$7)/(BQ$8-BQ$7))))))</f>
      </c>
      <c r="BS33" s="126">
        <f>IF(BQ33&lt;&gt;"",BQ$5,0)</f>
      </c>
      <c r="BT33" s="125">
        <f>IF(BQ$6=0,RANK(BQ33,BQ$12:BQ$42,0),RANK(BQ33,BQ$12:BQ$42,1))</f>
      </c>
      <c r="BU33" s="126">
        <v>3.3383</v>
      </c>
      <c r="BV33" s="126">
        <f>IF(COUNTA(BU$12:BU$42)=0,0.6*BU$5,IF(BU33="",0,IF(BU$6=0,IF(BU33&gt;=BU$8,BU$5,IF(BU33&lt;BU$6,0,0.6*BU$5+0.4*BU$5*(BU33-BU$7)/(BU$8-BU$7))),IF(BU33&lt;=BU$8,BU$5,IF(BU33&gt;BU$6,0,0.6*BU$5+0.4*BU$5*(BU33-BU$7)/(BU$8-BU$7))))))</f>
      </c>
      <c r="BW33" s="126">
        <f>IF(BU33&lt;&gt;"",BU$5,0)</f>
      </c>
      <c r="BX33" s="125">
        <f>IF(BU$6=0,RANK(BU33,BU$12:BU$42,0),RANK(BU33,BU$12:BU$42,1))</f>
      </c>
      <c r="BY33" s="126">
        <v>99.5</v>
      </c>
      <c r="BZ33" s="126">
        <f>IF(COUNTA(BY$12:BY$42)=0,0.6*BY$5,IF(BY33="",0,IF(BY$6=0,IF(BY33&gt;=BY$8,BY$5,IF(BY33&lt;BY$6,0,0.6*BY$5+0.4*BY$5*(BY33-BY$7)/(BY$8-BY$7))),IF(BY33&lt;=BY$8,BY$5,IF(BY33&gt;BY$6,0,0.6*BY$5+0.4*BY$5*(BY33-BY$7)/(BY$8-BY$7))))))</f>
      </c>
      <c r="CA33" s="126">
        <f>IF(BY33&lt;&gt;"",BY$5,0)</f>
      </c>
      <c r="CB33" s="125">
        <f>IF(BY$6=0,RANK(BY33,BY$12:BY$42,0),RANK(BY33,BY$12:BY$42,1))</f>
      </c>
      <c r="CC33"/>
      <c r="CD33" s="126">
        <f>IF(COUNTA(CC$12:CC$42)=0,0.6*CC$5,IF(CC33="",0,IF(CC$6=0,IF(CC33&gt;=CC$8,CC$5,IF(CC33&lt;CC$6,0,0.6*CC$5+0.4*CC$5*(CC33-CC$7)/(CC$8-CC$7))),IF(CC33&lt;=CC$8,CC$5,IF(CC33&gt;CC$6,0,0.6*CC$5+0.4*CC$5*(CC33-CC$7)/(CC$8-CC$7))))))</f>
      </c>
      <c r="CE33" s="126">
        <f>IF(CC33&lt;&gt;"",CC$5,0)</f>
      </c>
      <c r="CF33" s="125">
        <f>IF(CC$6=0,RANK(CC33,CC$12:CC$42,0),RANK(CC33,CC$12:CC$42,1))</f>
      </c>
      <c r="CG33"/>
      <c r="CH33" s="126">
        <f>IF(COUNTA(CG$12:CG$42)=0,0.6*CG$5,IF(CG33="",0,IF(CG$6=0,IF(CG33&gt;=CG$8,CG$5,IF(CG33&lt;CG$6,0,0.6*CG$5+0.4*CG$5*(CG33-CG$7)/(CG$8-CG$7))),IF(CG33&lt;=CG$8,CG$5,IF(CG33&gt;CG$6,0,0.6*CG$5+0.4*CG$5*(CG33-CG$7)/(CG$8-CG$7))))))</f>
      </c>
      <c r="CI33" s="126">
        <f>IF(CG33&lt;&gt;"",CG$5,0)</f>
      </c>
      <c r="CJ33" s="125">
        <f>IF(CG$6=0,RANK(CG33,CG$12:CG$42,0),RANK(CG33,CG$12:CG$42,1))</f>
      </c>
      <c r="CK33"/>
      <c r="CL33" s="126">
        <f>IF(COUNTA(CK$12:CK$42)=0,0.6*CK$5,IF(CK33="",0,IF(CK$6=0,IF(CK33&gt;=CK$8,CK$5,IF(CK33&lt;CK$6,0,0.6*CK$5+0.4*CK$5*(CK33-CK$7)/(CK$8-CK$7))),IF(CK33&lt;=CK$8,CK$5,IF(CK33&gt;CK$6,0,0.6*CK$5+0.4*CK$5*(CK33-CK$7)/(CK$8-CK$7))))))</f>
      </c>
      <c r="CM33" s="126">
        <f>IF(CK33&lt;&gt;"",CK$5,0)</f>
      </c>
      <c r="CN33" s="125">
        <f>IF(CK$6=0,RANK(CK33,CK$12:CK$42,0),RANK(CK33,CK$12:CK$42,1))</f>
      </c>
      <c r="CO33"/>
      <c r="CP33" s="126">
        <f>IF(COUNTA(CO$12:CO$42)=0,0.6*CO$5,IF(CO33="",0,IF(CO$6=0,IF(CO33&gt;=CO$8,CO$5,IF(CO33&lt;CO$6,0,0.6*CO$5+0.4*CO$5*(CO33-CO$7)/(CO$8-CO$7))),IF(CO33&lt;=CO$8,CO$5,IF(CO33&gt;CO$6,0,0.6*CO$5+0.4*CO$5*(CO33-CO$7)/(CO$8-CO$7))))))</f>
      </c>
      <c r="CQ33" s="126">
        <f>IF(CO33&lt;&gt;"",CO$5,0)</f>
      </c>
      <c r="CR33" s="125">
        <f>IF(CO$6=0,RANK(CO33,CO$12:CO$42,0),RANK(CO33,CO$12:CO$42,1))</f>
      </c>
      <c r="CS33"/>
      <c r="CT33" s="126">
        <f>IF(COUNTA(CS$12:CS$42)=0,0.6*CS$5,IF(CS33="",0,IF(CS$6=0,IF(CS33&gt;=CS$8,CS$5,IF(CS33&lt;CS$6,0,0.6*CS$5+0.4*CS$5*(CS33-CS$7)/(CS$8-CS$7))),IF(CS33&lt;=CS$8,CS$5,IF(CS33&gt;CS$6,0,0.6*CS$5+0.4*CS$5*(CS33-CS$7)/(CS$8-CS$7))))))</f>
      </c>
      <c r="CU33" s="126">
        <f>IF(CS33&lt;&gt;"",CS$5,0)</f>
      </c>
      <c r="CV33" s="125">
        <f>IF(CS$6=0,RANK(CS33,CS$12:CS$42,0),RANK(CS33,CS$12:CS$42,1))</f>
      </c>
      <c r="CW33" s="126">
        <v>0.152704432772353</v>
      </c>
      <c r="CX33" s="126">
        <f>IF(COUNTA(CW$12:CW$42)=0,0.6*CW$5,IF(CW33="",0,IF(CW$6=0,IF(CW33&gt;=CW$8,CW$5,IF(CW33&lt;CW$6,0,0.6*CW$5+0.4*CW$5*(CW33-CW$7)/(CW$8-CW$7))),IF(CW33&lt;=CW$8,CW$5,IF(CW33&gt;CW$6,0,0.6*CW$5+0.4*CW$5*(CW33-CW$7)/(CW$8-CW$7))))))</f>
      </c>
      <c r="CY33" s="126">
        <f>IF(CW33&lt;&gt;"",CW$5,0)</f>
      </c>
      <c r="CZ33" s="125">
        <f>IF(CW$6=0,RANK(CW33,CW$12:CW$42,0),RANK(CW33,CW$12:CW$42,1))</f>
      </c>
      <c r="DA33" s="126">
        <v>2.02696612943525</v>
      </c>
      <c r="DB33" s="126">
        <f>IF(COUNTA(DA$12:DA$42)=0,0.6*DA$5,IF(DA33="",0,IF(DA$6=0,IF(DA33&gt;=DA$8,DA$5,IF(DA33&lt;DA$6,0,0.6*DA$5+0.4*DA$5*(DA33-DA$7)/(DA$8-DA$7))),IF(DA33&lt;=DA$8,DA$5,IF(DA33&gt;DA$6,0,0.6*DA$5+0.4*DA$5*(DA33-DA$7)/(DA$8-DA$7))))))</f>
      </c>
      <c r="DC33" s="126">
        <f>IF(DA33&lt;&gt;"",DA$5,0)</f>
      </c>
      <c r="DD33" s="125">
        <f>IF(DA$6=0,RANK(DA33,DA$12:DA$42,0),RANK(DA33,DA$12:DA$42,1))</f>
      </c>
      <c r="DE33" s="126">
        <v>1.2895554700774</v>
      </c>
      <c r="DF33" s="126">
        <f>IF(COUNTA(DE$12:DE$42)=0,0.6*DE$5,IF(DE33="",0,IF(DE$6=0,IF(DE33&gt;=DE$8,DE$5,IF(DE33&lt;DE$6,0,0.6*DE$5+0.4*DE$5*(DE33-DE$7)/(DE$8-DE$7))),IF(DE33&lt;=DE$8,DE$5,IF(DE33&gt;DE$6,0,0.6*DE$5+0.4*DE$5*(DE33-DE$7)/(DE$8-DE$7))))))</f>
      </c>
      <c r="DG33" s="126">
        <f>IF(DE33&lt;&gt;"",DE$5,0)</f>
      </c>
      <c r="DH33" s="125">
        <f>IF(DE$6=0,RANK(DE33,DE$12:DE$42,0),RANK(DE33,DE$12:DE$42,1))</f>
      </c>
      <c r="DI33" s="126">
        <v>4.61921762547776</v>
      </c>
      <c r="DJ33" s="126">
        <f>IF(COUNTA(DI$12:DI$42)=0,0.6*DI$5,IF(DI33="",0,IF(DI$6=0,IF(DI33&gt;=DI$8,DI$5,IF(DI33&lt;DI$6,0,0.6*DI$5+0.4*DI$5*(DI33-DI$7)/(DI$8-DI$7))),IF(DI33&lt;=DI$8,DI$5,IF(DI33&gt;DI$6,0,0.6*DI$5+0.4*DI$5*(DI33-DI$7)/(DI$8-DI$7))))))</f>
      </c>
      <c r="DK33" s="126">
        <f>IF(DI33&lt;&gt;"",DI$5,0)</f>
      </c>
      <c r="DL33" s="125">
        <f>IF(DI$6=0,RANK(DI33,DI$12:DI$42,0),RANK(DI33,DI$12:DI$42,1))</f>
      </c>
      <c r="DM33" s="126">
        <v>1.49</v>
      </c>
      <c r="DN33" s="126">
        <f>IF(COUNTA(DM$12:DM$42)=0,0.6*DM$5,IF(DM33="",0,IF(DM$6=0,IF(DM33&gt;=DM$8,DM$5,IF(DM33&lt;DM$6,0,0.6*DM$5+0.4*DM$5*(DM33-DM$7)/(DM$8-DM$7))),IF(DM33&lt;=DM$8,DM$5,IF(DM33&gt;DM$6,0,0.6*DM$5+0.4*DM$5*(DM33-DM$7)/(DM$8-DM$7))))))</f>
      </c>
      <c r="DO33" s="126">
        <f>IF(DM33&lt;&gt;"",DM$5,0)</f>
      </c>
      <c r="DP33" s="125">
        <f>IF(DM$6=0,RANK(DM33,DM$12:DM$42,0),RANK(DM33,DM$12:DM$42,1))</f>
      </c>
      <c r="DQ33" s="126">
        <v>1.95</v>
      </c>
      <c r="DR33" s="126">
        <f>IF(COUNTA(DQ$12:DQ$42)=0,0.6*DQ$5,IF(DQ33="",0,IF(DQ$6=0,IF(DQ33&gt;=DQ$8,DQ$5,IF(DQ33&lt;DQ$6,0,0.6*DQ$5+0.4*DQ$5*(DQ33-DQ$7)/(DQ$8-DQ$7))),IF(DQ33&lt;=DQ$8,DQ$5,IF(DQ33&gt;DQ$6,0,0.6*DQ$5+0.4*DQ$5*(DQ33-DQ$7)/(DQ$8-DQ$7))))))</f>
      </c>
      <c r="DS33" s="126">
        <f>IF(DQ33&lt;&gt;"",DQ$5,0)</f>
      </c>
      <c r="DT33" s="125">
        <f>IF(DQ$6=0,RANK(DQ33,DQ$12:DQ$42,0),RANK(DQ33,DQ$12:DQ$42,1))</f>
      </c>
      <c r="DU33" s="126">
        <v>1.21</v>
      </c>
      <c r="DV33" s="126">
        <f>IF(COUNTA(DU$12:DU$42)=0,0.6*DU$5,IF(DU33="",0,IF(DU$6=0,IF(DU33&gt;=DU$8,DU$5,IF(DU33&lt;DU$6,0,0.6*DU$5+0.4*DU$5*(DU33-DU$7)/(DU$8-DU$7))),IF(DU33&lt;=DU$8,DU$5,IF(DU33&gt;DU$6,0,0.6*DU$5+0.4*DU$5*(DU33-DU$7)/(DU$8-DU$7))))))</f>
      </c>
      <c r="DW33" s="126">
        <f>IF(DU33&lt;&gt;"",DU$5,0)</f>
      </c>
      <c r="DX33" s="125">
        <f>IF(DU$6=0,RANK(DU33,DU$12:DU$42,0),RANK(DU33,DU$12:DU$42,1))</f>
      </c>
      <c r="DY33" s="126">
        <v>0.94</v>
      </c>
      <c r="DZ33" s="126">
        <f>IF(COUNTA(DY$12:DY$42)=0,0.6*DY$5,IF(DY33="",0,IF(DY$6=0,IF(DY33&gt;=DY$8,DY$5,IF(DY33&lt;DY$6,0,0.6*DY$5+0.4*DY$5*(DY33-DY$7)/(DY$8-DY$7))),IF(DY33&lt;=DY$8,DY$5,IF(DY33&gt;DY$6,0,0.6*DY$5+0.4*DY$5*(DY33-DY$7)/(DY$8-DY$7))))))</f>
      </c>
      <c r="EA33" s="126">
        <f>IF(DY33&lt;&gt;"",DY$5,0)</f>
      </c>
      <c r="EB33" s="125">
        <f>IF(DY$6=0,RANK(DY33,DY$12:DY$42,0),RANK(DY33,DY$12:DY$42,1))</f>
      </c>
      <c r="EC33" s="126">
        <v>99.26</v>
      </c>
      <c r="ED33" s="126">
        <v>84.5833333333333</v>
      </c>
      <c r="EE33" s="126">
        <f>IF((COUNTA(EC$12:EC$42)+COUNTA(ED$12:ED$42)=0),0.6*EC$5,IF(OR(EC33="",ED33=""),0,IF(EC$6=0,IF(EC33&gt;=EC$8,EC$5,IF(EC33&lt;ED33,0,EC$5*(EC33-ED33)/(EC$8-ED33))),IF(EC33&lt;=EC$8,EC$5,IF(EC33&gt;ED33,0,EC$5*(EC33-ED33)/(EC$8-ED33))))))</f>
      </c>
      <c r="EF33" s="126">
        <f>IF(OR(EC33="",ED33=""),0,EC$5)</f>
      </c>
      <c r="EG33" s="125">
        <f>IF(EC$6=0,RANK(EE33,EE$12:EE$42,0),RANK(EE33,EE$12:EE$42,1))</f>
      </c>
      <c r="EH33" s="126">
        <v>99.26</v>
      </c>
      <c r="EI33" s="126">
        <v>84.2066666666667</v>
      </c>
      <c r="EJ33" s="126">
        <f>IF((COUNTA(EH$12:EH$42)+COUNTA(EI$12:EI$42)=0),0.6*EH$5,IF(OR(EH33="",EI33=""),0,IF(EH$6=0,IF(EH33&gt;=EH$8,EH$5,IF(EH33&lt;EI33,0,EH$5*(EH33-EI33)/(EH$8-EI33))),IF(EH33&lt;=EH$8,EH$5,IF(EH33&gt;EI33,0,EH$5*(EH33-EI33)/(EH$8-EI33))))))</f>
      </c>
      <c r="EK33" s="126">
        <f>IF(OR(EH33="",EI33=""),0,EH$5)</f>
      </c>
      <c r="EL33" s="125">
        <f>IF(EH$6=0,RANK(EJ33,EJ$12:EJ$42,0),RANK(EJ33,EJ$12:EJ$42,1))</f>
      </c>
      <c r="EM33" s="126">
        <v>100</v>
      </c>
      <c r="EN33" s="126">
        <v>97.3821989528796</v>
      </c>
      <c r="EO33" s="126">
        <f>IF((COUNTA(EM$12:EM$42)+COUNTA(EN$12:EN$42)=0),0.6*EM$5,IF(OR(EM33="",EN33=""),0,IF(EM$6=0,IF(EM33&gt;=EM$8,EM$5,IF(EM33&lt;EN33,0,EM$5*(EM33-EN33)/(EM$8-EN33))),IF(EM33&lt;=EM$8,EM$5,IF(EM33&gt;EN33,0,EM$5*(EM33-EN33)/(EM$8-EN33))))))</f>
      </c>
      <c r="EP33" s="126">
        <f>IF(OR(EM33="",EN33=""),0,EM$5)</f>
      </c>
      <c r="EQ33" s="125">
        <f>IF(EM$6=0,RANK(EO33,EO$12:EO$42,0),RANK(EO33,EO$12:EO$42,1))</f>
      </c>
      <c r="ER33" s="126">
        <v>100</v>
      </c>
      <c r="ES33" s="126">
        <v>96.524064171123</v>
      </c>
      <c r="ET33" s="126">
        <f>IF((COUNTA(ER$12:ER$42)+COUNTA(ES$12:ES$42)=0),0.6*ER$5,IF(OR(ER33="",ES33=""),0,IF(ER$6=0,IF(ER33&gt;=ER$8,ER$5,IF(ER33&lt;ES33,0,ER$5*(ER33-ES33)/(ER$8-ES33))),IF(ER33&lt;=ER$8,ER$5,IF(ER33&gt;ES33,0,ER$5*(ER33-ES33)/(ER$8-ES33))))))</f>
      </c>
      <c r="EU33" s="126">
        <f>IF(OR(ER33="",ES33=""),0,ER$5)</f>
      </c>
      <c r="EV33" s="125">
        <f>IF(ER$6=0,RANK(ET33,ET$12:ET$42,0),RANK(ET33,ET$12:ET$42,1))</f>
      </c>
      <c r="EW33" s="126">
        <v>1.21</v>
      </c>
      <c r="EX33" s="126">
        <v>1.4533</v>
      </c>
      <c r="EY33" s="126">
        <f>IF((COUNTA(EW$12:EW$42)+COUNTA(EX$12:EX$42)=0),0.6*EW$5,IF(OR(EW33="",EX33=""),0,IF(EW$6=0,IF(EW33&gt;=EW$8,EW$5,IF(EW33&lt;EX33,0,EW$5*(EW33-EX33)/(EW$8-EX33))),IF(EW33&lt;=EW$8,EW$5,IF(EW33&gt;EX33,0,EW$5*(EW33-EX33)/(EW$8-EX33))))))</f>
      </c>
      <c r="EZ33" s="126">
        <f>IF(OR(EW33="",EX33=""),0,EW$5)</f>
      </c>
      <c r="FA33" s="125">
        <f>IF(EW$6=0,RANK(EY33,EY$12:EY$42,0),RANK(EY33,EY$12:EY$42,1))</f>
      </c>
      <c r="FB33" s="126">
        <v>1.21</v>
      </c>
      <c r="FC33" s="126">
        <v>5.51176666666667</v>
      </c>
      <c r="FD33" s="126">
        <f>IF((COUNTA(FB$12:FB$42)+COUNTA(FC$12:FC$42)=0),0.6*FB$5,IF(OR(FB33="",FC33=""),0,IF(FB$6=0,IF(FB33&gt;=FB$8,FB$5,IF(FB33&lt;FC33,0,FB$5*(FB33-FC33)/(FB$8-FC33))),IF(FB33&lt;=FB$8,FB$5,IF(FB33&gt;FC33,0,FB$5*(FB33-FC33)/(FB$8-FC33))))))</f>
      </c>
      <c r="FE33" s="126">
        <f>IF(OR(FB33="",FC33=""),0,FB$5)</f>
      </c>
      <c r="FF33" s="125">
        <f>IF(FB$6=0,RANK(FD33,FD$12:FD$42,0),RANK(FD33,FD$12:FD$42,1))</f>
      </c>
      <c r="FG33" s="126">
        <v>98.67</v>
      </c>
      <c r="FH33"/>
      <c r="FI33" s="126">
        <f>IF((COUNTA(FG$12:FG$42)+COUNTA(FH$12:FH$42)=0),0.6*FG$5,IF(OR(FG33="",FH33=""),0,IF(FG$6=0,IF(FG33&gt;=FG$8,FG$5,IF(FG33&lt;FH33,0,FG$5*(FG33-FH33)/(FG$8-FH33))),IF(FG33&lt;=FG$8,FG$5,IF(FG33&gt;FH33,0,FG$5*(FG33-FH33)/(FG$8-FH33))))))</f>
      </c>
      <c r="FJ33" s="126">
        <f>IF(OR(FG33="",FH33=""),0,FG$5)</f>
      </c>
      <c r="FK33" s="125">
        <f>IF(FG$6=0,RANK(FI33,FI$12:FI$42,0),RANK(FI33,FI$12:FI$42,1))</f>
      </c>
      <c r="FL33" s="126">
        <v>98.67</v>
      </c>
      <c r="FM33"/>
      <c r="FN33" s="126">
        <f>IF((COUNTA(FL$12:FL$42)+COUNTA(FM$12:FM$42)=0),0.6*FL$5,IF(OR(FL33="",FM33=""),0,IF(FL$6=0,IF(FL33&gt;=FL$8,FL$5,IF(FL33&lt;FM33,0,FL$5*(FL33-FM33)/(FL$8-FM33))),IF(FL33&lt;=FL$8,FL$5,IF(FL33&gt;FM33,0,FL$5*(FL33-FM33)/(FL$8-FM33))))))</f>
      </c>
      <c r="FO33" s="126">
        <f>IF(OR(FL33="",FM33=""),0,FL$5)</f>
      </c>
      <c r="FP33" s="125">
        <f>IF(FL$6=0,RANK(FN33,FN$12:FN$42,0),RANK(FN33,FN$12:FN$42,1))</f>
      </c>
      <c r="FQ33" s="126">
        <v>99.59</v>
      </c>
      <c r="FR33" s="126">
        <v>99.5098039215686</v>
      </c>
      <c r="FS33" s="126">
        <f>IF((COUNTA(FQ$12:FQ$42)+COUNTA(FR$12:FR$42)=0),0.6*FQ$5,IF(OR(FQ33="",FR33=""),0,IF(FQ$6=0,IF(FQ33&gt;=FQ$8,FQ$5,IF(FQ33&lt;FR33,0,FQ$5*(FQ33-FR33)/(FQ$8-FR33))),IF(FQ33&lt;=FQ$8,FQ$5,IF(FQ33&gt;FR33,0,FQ$5*(FQ33-FR33)/(FQ$8-FR33))))))</f>
      </c>
      <c r="FT33" s="126">
        <f>IF(OR(FQ33="",FR33=""),0,FQ$5)</f>
      </c>
      <c r="FU33" s="125">
        <f>IF(FQ$6=0,RANK(FS33,FS$12:FS$42,0),RANK(FS33,FS$12:FS$42,1))</f>
      </c>
      <c r="FV33" s="126">
        <v>99.59</v>
      </c>
      <c r="FW33" s="126">
        <v>100</v>
      </c>
      <c r="FX33" s="126">
        <f>IF((COUNTA(FV$12:FV$42)+COUNTA(FW$12:FW$42)=0),0.6*FV$5,IF(OR(FV33="",FW33=""),0,IF(FV$6=0,IF(FV33&gt;=FV$8,FV$5,IF(FV33&lt;FW33,0,FV$5*(FV33-FW33)/(FV$8-FW33))),IF(FV33&lt;=FV$8,FV$5,IF(FV33&gt;FW33,0,FV$5*(FV33-FW33)/(FV$8-FW33))))))</f>
      </c>
      <c r="FY33" s="126">
        <f>IF(OR(FV33="",FW33=""),0,FV$5)</f>
      </c>
      <c r="FZ33" s="125">
        <f>IF(FV$6=0,RANK(FX33,FX$12:FX$42,0),RANK(FX33,FX$12:FX$42,1))</f>
      </c>
      <c r="GA33" s="126">
        <v>2.2104</v>
      </c>
      <c r="GB33" s="126">
        <v>3.2</v>
      </c>
      <c r="GC33" s="126">
        <f>IF((COUNTA(GA$12:GA$42)+COUNTA(GB$12:GB$42)=0),0.6*GA$5,IF(OR(GA33="",GB33=""),0,IF(GA$6=0,IF(GA33&gt;=GA$8,GA$5,IF(GA33&lt;GB33,0,GA$5*(GA33-GB33)/(GA$8-GB33))),IF(GA33&lt;=GA$8,GA$5,IF(GA33&gt;GB33,0,GA$5*(GA33-GB33)/(GA$8-GB33))))))</f>
      </c>
      <c r="GD33" s="126">
        <f>IF(OR(GA33="",GB33=""),0,GA$5)</f>
      </c>
      <c r="GE33" s="125">
        <f>IF(GA$6=0,RANK(GC33,GC$12:GC$42,0),RANK(GC33,GC$12:GC$42,1))</f>
      </c>
      <c r="GF33" s="126">
        <v>2.2104</v>
      </c>
      <c r="GG33" s="126">
        <v>2.25333333333333</v>
      </c>
      <c r="GH33" s="126">
        <f>IF((COUNTA(GF$12:GF$42)+COUNTA(GG$12:GG$42)=0),0.6*GF$5,IF(OR(GF33="",GG33=""),0,IF(GF$6=0,IF(GF33&gt;=GF$8,GF$5,IF(GF33&lt;GG33,0,GF$5*(GF33-GG33)/(GF$8-GG33))),IF(GF33&lt;=GF$8,GF$5,IF(GF33&gt;GG33,0,GF$5*(GF33-GG33)/(GF$8-GG33))))))</f>
      </c>
      <c r="GI33" s="126">
        <f>IF(OR(GF33="",GG33=""),0,GF$5)</f>
      </c>
      <c r="GJ33" s="125">
        <f>IF(GF$6=0,RANK(GH33,GH$12:GH$42,0),RANK(GH33,GH$12:GH$42,1))</f>
      </c>
      <c r="GK33" s="126">
        <v>100</v>
      </c>
      <c r="GL33" s="126">
        <v>100</v>
      </c>
      <c r="GM33" s="126">
        <f>IF((COUNTA(GK$12:GK$42)+COUNTA(GL$12:GL$42)=0),0.6*GK$5,IF(OR(GK33="",GL33=""),0,IF(GK$6=0,IF(GK33&gt;=GK$8,GK$5,IF(GK33&lt;GL33,0,GK$5*(GK33-GL33)/(GK$8-GL33))),IF(GK33&lt;=GK$8,GK$5,IF(GK33&gt;GL33,0,GK$5*(GK33-GL33)/(GK$8-GL33))))))</f>
      </c>
      <c r="GN33" s="126">
        <f>IF(OR(GK33="",GL33=""),0,GK$5)</f>
      </c>
      <c r="GO33" s="125">
        <f>IF(GK$6=0,RANK(GM33,GM$12:GM$42,0),RANK(GM33,GM$12:GM$42,1))</f>
      </c>
      <c r="GP33" s="126">
        <v>100</v>
      </c>
      <c r="GQ33" s="126">
        <v>97.7272727272727</v>
      </c>
      <c r="GR33" s="126">
        <f>IF((COUNTA(GP$12:GP$42)+COUNTA(GQ$12:GQ$42)=0),0.6*GP$5,IF(OR(GP33="",GQ33=""),0,IF(GP$6=0,IF(GP33&gt;=GP$8,GP$5,IF(GP33&lt;GQ33,0,GP$5*(GP33-GQ33)/(GP$8-GQ33))),IF(GP33&lt;=GP$8,GP$5,IF(GP33&gt;GQ33,0,GP$5*(GP33-GQ33)/(GP$8-GQ33))))))</f>
      </c>
      <c r="GS33" s="126">
        <f>IF(OR(GP33="",GQ33=""),0,GP$5)</f>
      </c>
      <c r="GT33" s="125">
        <f>IF(GP$6=0,RANK(GR33,GR$12:GR$42,0),RANK(GR33,GR$12:GR$42,1))</f>
      </c>
      <c r="GU33" s="126">
        <v>0.38</v>
      </c>
      <c r="GV33" s="126">
        <v>1.39</v>
      </c>
      <c r="GW33" s="126">
        <f>IF((COUNTA(GU$12:GU$42)+COUNTA(GV$12:GV$42)=0),0.6*GU$5,IF(OR(GU33="",GV33=""),0,IF(GU$6=0,IF(GU33&gt;=GU$8,GU$5,IF(GU33&lt;GV33,0,GU$5*(GU33-GV33)/(GU$8-GV33))),IF(GU33&lt;=GU$8,GU$5,IF(GU33&gt;GV33,0,GU$5*(GU33-GV33)/(GU$8-GV33))))))</f>
      </c>
      <c r="GX33" s="126">
        <f>IF(OR(GU33="",GV33=""),0,GU$5)</f>
      </c>
      <c r="GY33" s="125">
        <f>IF(GU$6=0,RANK(GW33,GW$12:GW$42,0),RANK(GW33,GW$12:GW$42,1))</f>
      </c>
      <c r="GZ33" s="126">
        <v>0.38</v>
      </c>
      <c r="HA33" s="126">
        <v>0.68</v>
      </c>
      <c r="HB33" s="126">
        <f>IF((COUNTA(GZ$12:GZ$42)+COUNTA(HA$12:HA$42)=0),0.6*GZ$5,IF(OR(GZ33="",HA33=""),0,IF(GZ$6=0,IF(GZ33&gt;=GZ$8,GZ$5,IF(GZ33&lt;HA33,0,GZ$5*(GZ33-HA33)/(GZ$8-HA33))),IF(GZ33&lt;=GZ$8,GZ$5,IF(GZ33&gt;HA33,0,GZ$5*(GZ33-HA33)/(GZ$8-HA33))))))</f>
      </c>
      <c r="HC33" s="126">
        <f>IF(OR(GZ33="",HA33=""),0,GZ$5)</f>
      </c>
      <c r="HD33" s="125">
        <f>IF(GZ$6=0,RANK(HB33,HB$12:HB$42,0),RANK(HB33,HB$12:HB$42,1))</f>
      </c>
      <c r="HE33" s="126">
        <v>0</v>
      </c>
      <c r="HF33" s="126">
        <v>0.00423393781722652</v>
      </c>
      <c r="HG33" s="126">
        <f>IF((COUNTA(HE$12:HE$42)+COUNTA(HF$12:HF$42)=0),0.6*HE$5,IF(OR(HE33="",HF33=""),0,IF(HE$6=0,IF(HE33&gt;=HE$8,HE$5,IF(HE33&lt;HF33,0,HE$5*(HE33-HF33)/(HE$8-HF33))),IF(HE33&lt;=HE$8,HE$5,IF(HE33&gt;HF33,0,HE$5*(HE33-HF33)/(HE$8-HF33))))))</f>
      </c>
      <c r="HH33" s="126">
        <f>IF(OR(HE33="",HF33=""),0,HE$5)</f>
      </c>
      <c r="HI33" s="125">
        <f>IF(HE$6=0,RANK(HG33,HG$12:HG$42,0),RANK(HG33,HG$12:HG$42,1))</f>
      </c>
      <c r="HJ33" s="126">
        <v>0</v>
      </c>
      <c r="HK33" s="126">
        <v>0.00423393781722652</v>
      </c>
      <c r="HL33" s="126">
        <f>IF((COUNTA(HJ$12:HJ$42)+COUNTA(HK$12:HK$42)=0),0.6*HJ$5,IF(OR(HJ33="",HK33=""),0,IF(HJ$6=0,IF(HJ33&gt;=HJ$8,HJ$5,IF(HJ33&lt;HK33,0,HJ$5*(HJ33-HK33)/(HJ$8-HK33))),IF(HJ33&lt;=HJ$8,HJ$5,IF(HJ33&gt;HK33,0,HJ$5*(HJ33-HK33)/(HJ$8-HK33))))))</f>
      </c>
      <c r="HM33" s="126">
        <f>IF(OR(HJ33="",HK33=""),0,HJ$5)</f>
      </c>
      <c r="HN33" s="125">
        <f>IF(HJ$6=0,RANK(HL33,HL$12:HL$42,0),RANK(HL33,HL$12:HL$42,1))</f>
      </c>
      <c r="HO33" s="126">
        <v>49.37</v>
      </c>
      <c r="HP33" s="126">
        <v>14.9044856770833</v>
      </c>
      <c r="HQ33" s="126">
        <f>IF((COUNTA(HO$12:HO$42)+COUNTA(HP$12:HP$42)=0),0.6*HO$5,IF(OR(HO33="",HP33=""),0,IF(HO$6=0,IF(HO33&gt;=HO$8,HO$5,IF(HO33&lt;HP33,0,HO$5*(HO33-HP33)/(HO$8-HP33))),IF(HO33&lt;=HO$8,HO$5,IF(HO33&gt;HP33,0,HO$5*(HO33-HP33)/(HO$8-HP33))))))</f>
      </c>
      <c r="HR33" s="126">
        <f>IF(OR(HO33="",HP33=""),0,HO$5)</f>
      </c>
      <c r="HS33" s="125">
        <f>IF(HO$6=0,RANK(HQ33,HQ$12:HQ$42,0),RANK(HQ33,HQ$12:HQ$42,1))</f>
      </c>
      <c r="HT33" s="126">
        <v>49.37</v>
      </c>
      <c r="HU33" s="126">
        <v>13.6464615885417</v>
      </c>
      <c r="HV33" s="126">
        <f>IF((COUNTA(HT$12:HT$42)+COUNTA(HU$12:HU$42)=0),0.6*HT$5,IF(OR(HT33="",HU33=""),0,IF(HT$6=0,IF(HT33&gt;=HT$8,HT$5,IF(HT33&lt;HU33,0,HT$5*(HT33-HU33)/(HT$8-HU33))),IF(HT33&lt;=HT$8,HT$5,IF(HT33&gt;HU33,0,HT$5*(HT33-HU33)/(HT$8-HU33))))))</f>
      </c>
      <c r="HW33" s="126">
        <f>IF(OR(HT33="",HU33=""),0,HT$5)</f>
      </c>
      <c r="HX33" s="125">
        <f>IF(HT$6=0,RANK(HV33,HV$12:HV$42,0),RANK(HV33,HV$12:HV$42,1))</f>
      </c>
      <c r="HY33" s="126">
        <v>10.2902311197917</v>
      </c>
      <c r="HZ33" s="126">
        <v>4.438916015625</v>
      </c>
      <c r="IA33" s="126">
        <f>IF((COUNTA(HY$12:HY$42)+COUNTA(HZ$12:HZ$42)=0),0.6*HY$5,IF(OR(HY33="",HZ33=""),0,IF(HY$6=0,IF(HY33&gt;=HY$8,HY$5,IF(HY33&lt;HZ33,0,HY$5*(HY33-HZ33)/(HY$8-HZ33))),IF(HY33&lt;=HY$8,HY$5,IF(HY33&gt;HZ33,0,HY$5*(HY33-HZ33)/(HY$8-HZ33))))))</f>
      </c>
      <c r="IB33" s="126">
        <f>IF(OR(HY33="",HZ33=""),0,HY$5)</f>
      </c>
      <c r="IC33" s="125">
        <f>IF(HY$6=0,RANK(IA33,IA$12:IA$42,0),RANK(IA33,IA$12:IA$42,1))</f>
      </c>
      <c r="ID33" s="126">
        <v>10.2902311197917</v>
      </c>
      <c r="IE33" s="126">
        <v>2.63205403645833</v>
      </c>
      <c r="IF33" s="126">
        <f>IF((COUNTA(ID$12:ID$42)+COUNTA(IE$12:IE$42)=0),0.6*ID$5,IF(OR(ID33="",IE33=""),0,IF(ID$6=0,IF(ID33&gt;=ID$8,ID$5,IF(ID33&lt;IE33,0,ID$5*(ID33-IE33)/(ID$8-IE33))),IF(ID33&lt;=ID$8,ID$5,IF(ID33&gt;IE33,0,ID$5*(ID33-IE33)/(ID$8-IE33))))))</f>
      </c>
      <c r="IG33" s="126">
        <f>IF(OR(ID33="",IE33=""),0,ID$5)</f>
      </c>
      <c r="IH33" s="125">
        <f>IF(ID$6=0,RANK(IF33,IF$12:IF$42,0),RANK(IF33,IF$12:IF$42,1))</f>
      </c>
      <c r="II33"/>
      <c r="IJ33"/>
      <c r="IK33" s="126">
        <f>IF((COUNTA(II$12:II$42)+COUNTA(IJ$12:IJ$42)=0),0.6*II$5,IF(OR(II33="",IJ33=""),0,IF(II$6=0,IF(II33&gt;=II$8,II$5,IF(II33&lt;IJ33,0,II$5*(II33-IJ33)/(II$8-IJ33))),IF(II33&lt;=II$8,II$5,IF(II33&gt;IJ33,0,II$5*(II33-IJ33)/(II$8-IJ33))))))</f>
      </c>
      <c r="IL33" s="126">
        <f>IF(OR(II33="",IJ33=""),0,II$5)</f>
      </c>
      <c r="IM33" s="125">
        <f>IF(II$6=0,RANK(IK33,IK$12:IK$42,0),RANK(IK33,IK$12:IK$42,1))</f>
      </c>
      <c r="IN33"/>
      <c r="IO33"/>
      <c r="IP33" s="126">
        <f>IF((COUNTA(IN$12:IN$42)+COUNTA(IO$12:IO$42)=0),0.6*IN$5,IF(OR(IN33="",IO33=""),0,IF(IN$6=0,IF(IN33&gt;=IN$8,IN$5,IF(IN33&lt;IO33,0,IN$5*(IN33-IO33)/(IN$8-IO33))),IF(IN33&lt;=IN$8,IN$5,IF(IN33&gt;IO33,0,IN$5*(IN33-IO33)/(IN$8-IO33))))))</f>
      </c>
      <c r="IQ33" s="126">
        <f>IF(OR(IN33="",IO33=""),0,IN$5)</f>
      </c>
      <c r="IR33" s="125">
        <f>IF(IN$6=0,RANK(IP33,IP$12:IP$42,0),RANK(IP33,IP$12:IP$42,1))</f>
      </c>
      <c r="IS33"/>
      <c r="IT33"/>
      <c r="IU33" s="126">
        <f>IF((COUNTA(IS$12:IS$42)+COUNTA(IT$12:IT$42)=0),0.6*IS$5,IF(OR(IS33="",IT33=""),0,IF(IS$6=0,IF(IS33&gt;=IS$8,IS$5,IF(IS33&lt;IT33,0,IS$5*(IS33-IT33)/(IS$8-IT33))),IF(IS33&lt;=IS$8,IS$5,IF(IS33&gt;IT33,0,IS$5*(IS33-IT33)/(IS$8-IT33))))))</f>
      </c>
      <c r="IV33" s="126">
        <f>IF(OR(IS33="",IT33=""),0,IS$5)</f>
      </c>
      <c r="IW33" s="125">
        <f>IF(IS$6=0,RANK(IU33,IU$12:IU$42,0),RANK(IU33,IU$12:IU$42,1))</f>
      </c>
      <c r="IX33"/>
      <c r="IY33"/>
      <c r="IZ33" s="126">
        <f>IF((COUNTA(IX$12:IX$42)+COUNTA(IY$12:IY$42)=0),0.6*IX$5,IF(OR(IX33="",IY33=""),0,IF(IX$6=0,IF(IX33&gt;=IX$8,IX$5,IF(IX33&lt;IY33,0,IX$5*(IX33-IY33)/(IX$8-IY33))),IF(IX33&lt;=IX$8,IX$5,IF(IX33&gt;IY33,0,IX$5*(IX33-IY33)/(IX$8-IY33))))))</f>
      </c>
      <c r="JA33" s="126">
        <f>IF(OR(IX33="",IY33=""),0,IX$5)</f>
      </c>
      <c r="JB33" s="125">
        <f>IF(IX$6=0,RANK(IZ33,IZ$12:IZ$42,0),RANK(IZ33,IZ$12:IZ$42,1))</f>
      </c>
      <c r="JC33"/>
      <c r="JD33"/>
      <c r="JE33" s="126">
        <f>IF((COUNTA(JC$12:JC$42)+COUNTA(JD$12:JD$42)=0),0.6*JC$5,IF(OR(JC33="",JD33=""),0,IF(JC$6=0,IF(JC33&gt;=JC$8,JC$5,IF(JC33&lt;JD33,0,JC$5*(JC33-JD33)/(JC$8-JD33))),IF(JC33&lt;=JC$8,JC$5,IF(JC33&gt;JD33,0,JC$5*(JC33-JD33)/(JC$8-JD33))))))</f>
      </c>
      <c r="JF33" s="126">
        <f>IF(OR(JC33="",JD33=""),0,JC$5)</f>
      </c>
      <c r="JG33" s="125">
        <f>IF(JC$6=0,RANK(JE33,JE$12:JE$42,0),RANK(JE33,JE$12:JE$42,1))</f>
      </c>
      <c r="JH33"/>
      <c r="JI33"/>
      <c r="JJ33" s="126">
        <f>IF((COUNTA(JH$12:JH$42)+COUNTA(JI$12:JI$42)=0),0.6*JH$5,IF(OR(JH33="",JI33=""),0,IF(JH$6=0,IF(JH33&gt;=JH$8,JH$5,IF(JH33&lt;JI33,0,JH$5*(JH33-JI33)/(JH$8-JI33))),IF(JH33&lt;=JH$8,JH$5,IF(JH33&gt;JI33,0,JH$5*(JH33-JI33)/(JH$8-JI33))))))</f>
      </c>
      <c r="JK33" s="126">
        <f>IF(OR(JH33="",JI33=""),0,JH$5)</f>
      </c>
      <c r="JL33" s="125">
        <f>IF(JH$6=0,RANK(JJ33,JJ$12:JJ$42,0),RANK(JJ33,JJ$12:JJ$42,1))</f>
      </c>
      <c r="JM33"/>
      <c r="JN33"/>
      <c r="JO33" s="126">
        <f>IF((COUNTA(JM$12:JM$42)+COUNTA(JN$12:JN$42)=0),0.6*JM$5,IF(OR(JM33="",JN33=""),0,IF(JM$6=0,IF(JM33&gt;=JM$8,JM$5,IF(JM33&lt;JN33,0,JM$5*(JM33-JN33)/(JM$8-JN33))),IF(JM33&lt;=JM$8,JM$5,IF(JM33&gt;JN33,0,JM$5*(JM33-JN33)/(JM$8-JN33))))))</f>
      </c>
      <c r="JP33" s="126">
        <f>IF(OR(JM33="",JN33=""),0,JM$5)</f>
      </c>
      <c r="JQ33" s="125">
        <f>IF(JM$6=0,RANK(JO33,JO$12:JO$42,0),RANK(JO33,JO$12:JO$42,1))</f>
      </c>
      <c r="JR33"/>
      <c r="JS33"/>
      <c r="JT33" s="126">
        <f>IF((COUNTA(JR$12:JR$42)+COUNTA(JS$12:JS$42)=0),0.6*JR$5,IF(OR(JR33="",JS33=""),0,IF(JR$6=0,IF(JR33&gt;=JR$8,JR$5,IF(JR33&lt;JS33,0,JR$5*(JR33-JS33)/(JR$8-JS33))),IF(JR33&lt;=JR$8,JR$5,IF(JR33&gt;JS33,0,JR$5*(JR33-JS33)/(JR$8-JS33))))))</f>
      </c>
      <c r="JU33" s="126">
        <f>IF(OR(JR33="",JS33=""),0,JR$5)</f>
      </c>
      <c r="JV33" s="125">
        <f>IF(JR$6=0,RANK(JT33,JT$12:JT$42,0),RANK(JT33,JT$12:JT$42,1))</f>
      </c>
      <c r="JW33"/>
      <c r="JX33"/>
      <c r="JY33" s="126">
        <f>IF((COUNTA(JW$12:JW$42)+COUNTA(JX$12:JX$42)=0),0.6*JW$5,IF(OR(JW33="",JX33=""),0,IF(JW$6=0,IF(JW33&gt;=JW$8,JW$5,IF(JW33&lt;JX33,0,JW$5*(JW33-JX33)/(JW$8-JX33))),IF(JW33&lt;=JW$8,JW$5,IF(JW33&gt;JX33,0,JW$5*(JW33-JX33)/(JW$8-JX33))))))</f>
      </c>
      <c r="JZ33" s="126">
        <f>IF(OR(JW33="",JX33=""),0,JW$5)</f>
      </c>
      <c r="KA33" s="125">
        <f>IF(JW$6=0,RANK(JY33,JY$12:JY$42,0),RANK(JY33,JY$12:JY$42,1))</f>
      </c>
      <c r="KB33"/>
      <c r="KC33"/>
      <c r="KD33" s="126">
        <f>IF((COUNTA(KB$12:KB$42)+COUNTA(KC$12:KC$42)=0),0.6*KB$5,IF(OR(KB33="",KC33=""),0,IF(KB$6=0,IF(KB33&gt;=KB$8,KB$5,IF(KB33&lt;KC33,0,KB$5*(KB33-KC33)/(KB$8-KC33))),IF(KB33&lt;=KB$8,KB$5,IF(KB33&gt;KC33,0,KB$5*(KB33-KC33)/(KB$8-KC33))))))</f>
      </c>
      <c r="KE33" s="126">
        <f>IF(OR(KB33="",KC33=""),0,KB$5)</f>
      </c>
      <c r="KF33" s="125">
        <f>IF(KB$6=0,RANK(KD33,KD$12:KD$42,0),RANK(KD33,KD$12:KD$42,1))</f>
      </c>
      <c r="KG33"/>
      <c r="KH33"/>
      <c r="KI33" s="126">
        <f>IF((COUNTA(KG$12:KG$42)+COUNTA(KH$12:KH$42)=0),0.6*KG$5,IF(OR(KG33="",KH33=""),0,IF(KG$6=0,IF(KG33&gt;=KG$8,KG$5,IF(KG33&lt;KH33,0,KG$5*(KG33-KH33)/(KG$8-KH33))),IF(KG33&lt;=KG$8,KG$5,IF(KG33&gt;KH33,0,KG$5*(KG33-KH33)/(KG$8-KH33))))))</f>
      </c>
      <c r="KJ33" s="126">
        <f>IF(OR(KG33="",KH33=""),0,KG$5)</f>
      </c>
      <c r="KK33" s="125">
        <f>IF(KG$6=0,RANK(KI33,KI$12:KI$42,0),RANK(KI33,KI$12:KI$42,1))</f>
      </c>
      <c r="KL33"/>
      <c r="KM33"/>
      <c r="KN33" s="126">
        <f>IF((COUNTA(KL$12:KL$42)+COUNTA(KM$12:KM$42)=0),0.6*KL$5,IF(OR(KL33="",KM33=""),0,IF(KL$6=0,IF(KL33&gt;=KL$8,KL$5,IF(KL33&lt;KM33,0,KL$5*(KL33-KM33)/(KL$8-KM33))),IF(KL33&lt;=KL$8,KL$5,IF(KL33&gt;KM33,0,KL$5*(KL33-KM33)/(KL$8-KM33))))))</f>
      </c>
      <c r="KO33" s="126">
        <f>IF(OR(KL33="",KM33=""),0,KL$5)</f>
      </c>
      <c r="KP33" s="125">
        <f>IF(KL$6=0,RANK(KN33,KN$12:KN$42,0),RANK(KN33,KN$12:KN$42,1))</f>
      </c>
      <c r="KQ33"/>
      <c r="KR33"/>
      <c r="KS33" s="126">
        <f>IF((COUNTA(KQ$12:KQ$42)+COUNTA(KR$12:KR$42)=0),0.6*KQ$5,IF(OR(KQ33="",KR33=""),0,IF(KQ$6=0,IF(KQ33&gt;=KQ$8,KQ$5,IF(KQ33&lt;KR33,0,KQ$5*(KQ33-KR33)/(KQ$8-KR33))),IF(KQ33&lt;=KQ$8,KQ$5,IF(KQ33&gt;KR33,0,KQ$5*(KQ33-KR33)/(KQ$8-KR33))))))</f>
      </c>
      <c r="KT33" s="126">
        <f>IF(OR(KQ33="",KR33=""),0,KQ$5)</f>
      </c>
      <c r="KU33" s="125">
        <f>IF(KQ$6=0,RANK(KS33,KS$12:KS$42,0),RANK(KS33,KS$12:KS$42,1))</f>
      </c>
      <c r="KV33"/>
      <c r="KW33"/>
      <c r="KX33" s="126">
        <f>IF((COUNTA(KV$12:KV$42)+COUNTA(KW$12:KW$42)=0),0.6*KV$5,IF(OR(KV33="",KW33=""),0,IF(KV$6=0,IF(KV33&gt;=KV$8,KV$5,IF(KV33&lt;KW33,0,KV$5*(KV33-KW33)/(KV$8-KW33))),IF(KV33&lt;=KV$8,KV$5,IF(KV33&gt;KW33,0,KV$5*(KV33-KW33)/(KV$8-KW33))))))</f>
      </c>
      <c r="KY33" s="126">
        <f>IF(OR(KV33="",KW33=""),0,KV$5)</f>
      </c>
      <c r="KZ33" s="125">
        <f>IF(KV$6=0,RANK(KX33,KX$12:KX$42,0),RANK(KX33,KX$12:KX$42,1))</f>
      </c>
      <c r="LA33"/>
      <c r="LB33"/>
      <c r="LC33" s="126">
        <f>IF((COUNTA(LA$12:LA$42)+COUNTA(LB$12:LB$42)=0),0.6*LA$5,IF(OR(LA33="",LB33=""),0,IF(LA$6=0,IF(LA33&gt;=LA$8,LA$5,IF(LA33&lt;LB33,0,LA$5*(LA33-LB33)/(LA$8-LB33))),IF(LA33&lt;=LA$8,LA$5,IF(LA33&gt;LB33,0,LA$5*(LA33-LB33)/(LA$8-LB33))))))</f>
      </c>
      <c r="LD33" s="126">
        <f>IF(OR(LA33="",LB33=""),0,LA$5)</f>
      </c>
      <c r="LE33" s="125">
        <f>IF(LA$6=0,RANK(LC33,LC$12:LC$42,0),RANK(LC33,LC$12:LC$42,1))</f>
      </c>
      <c r="LF33"/>
      <c r="LG33"/>
      <c r="LH33" s="126">
        <f>IF((COUNTA(LF$12:LF$42)+COUNTA(LG$12:LG$42)=0),0.6*LF$5,IF(OR(LF33="",LG33=""),0,IF(LF$6=0,IF(LF33&gt;=LF$8,LF$5,IF(LF33&lt;LG33,0,LF$5*(LF33-LG33)/(LF$8-LG33))),IF(LF33&lt;=LF$8,LF$5,IF(LF33&gt;LG33,0,LF$5*(LF33-LG33)/(LF$8-LG33))))))</f>
      </c>
      <c r="LI33" s="126">
        <f>IF(OR(LF33="",LG33=""),0,LF$5)</f>
      </c>
      <c r="LJ33" s="125">
        <f>IF(LF$6=0,RANK(LH33,LH$12:LH$42,0),RANK(LH33,LH$12:LH$42,1))</f>
      </c>
      <c r="LK33"/>
      <c r="LL33"/>
      <c r="LM33" s="126">
        <f>IF((COUNTA(LK$12:LK$42)+COUNTA(LL$12:LL$42)=0),0.6*LK$5,IF(OR(LK33="",LL33=""),0,IF(LK$6=0,IF(LK33&gt;=LK$8,LK$5,IF(LK33&lt;LL33,0,LK$5*(LK33-LL33)/(LK$8-LL33))),IF(LK33&lt;=LK$8,LK$5,IF(LK33&gt;LL33,0,LK$5*(LK33-LL33)/(LK$8-LL33))))))</f>
      </c>
      <c r="LN33" s="126">
        <f>IF(OR(LK33="",LL33=""),0,LK$5)</f>
      </c>
      <c r="LO33" s="125">
        <f>IF(LK$6=0,RANK(LM33,LM$12:LM$42,0),RANK(LM33,LM$12:LM$42,1))</f>
      </c>
      <c r="LP33"/>
      <c r="LQ33"/>
      <c r="LR33" s="126">
        <f>IF((COUNTA(LP$12:LP$42)+COUNTA(LQ$12:LQ$42)=0),0.6*LP$5,IF(OR(LP33="",LQ33=""),0,IF(LP$6=0,IF(LP33&gt;=LP$8,LP$5,IF(LP33&lt;LQ33,0,LP$5*(LP33-LQ33)/(LP$8-LQ33))),IF(LP33&lt;=LP$8,LP$5,IF(LP33&gt;LQ33,0,LP$5*(LP33-LQ33)/(LP$8-LQ33))))))</f>
      </c>
      <c r="LS33" s="126">
        <f>IF(OR(LP33="",LQ33=""),0,LP$5)</f>
      </c>
      <c r="LT33" s="125">
        <f>IF(LP$6=0,RANK(LR33,LR$12:LR$42,0),RANK(LR33,LR$12:LR$42,1))</f>
      </c>
      <c r="LU33"/>
      <c r="LV33"/>
      <c r="LW33" s="126">
        <f>IF((COUNTA(LU$12:LU$42)+COUNTA(LV$12:LV$42)=0),0.6*LU$5,IF(OR(LU33="",LV33=""),0,IF(LU$6=0,IF(LU33&gt;=LU$8,LU$5,IF(LU33&lt;LV33,0,LU$5*(LU33-LV33)/(LU$8-LV33))),IF(LU33&lt;=LU$8,LU$5,IF(LU33&gt;LV33,0,LU$5*(LU33-LV33)/(LU$8-LV33))))))</f>
      </c>
      <c r="LX33" s="126">
        <f>IF(OR(LU33="",LV33=""),0,LU$5)</f>
      </c>
      <c r="LY33" s="125">
        <f>IF(LU$6=0,RANK(LW33,LW$12:LW$42,0),RANK(LW33,LW$12:LW$42,1))</f>
      </c>
      <c r="LZ33"/>
      <c r="MA33"/>
      <c r="MB33" s="126">
        <f>IF((COUNTA(LZ$12:LZ$42)+COUNTA(MA$12:MA$42)=0),0.6*LZ$5,IF(OR(LZ33="",MA33=""),0,IF(LZ$6=0,IF(LZ33&gt;=LZ$8,LZ$5,IF(LZ33&lt;MA33,0,LZ$5*(LZ33-MA33)/(LZ$8-MA33))),IF(LZ33&lt;=LZ$8,LZ$5,IF(LZ33&gt;MA33,0,LZ$5*(LZ33-MA33)/(LZ$8-MA33))))))</f>
      </c>
      <c r="MC33" s="126">
        <f>IF(OR(LZ33="",MA33=""),0,LZ$5)</f>
      </c>
      <c r="MD33" s="125">
        <f>IF(LZ$6=0,RANK(MB33,MB$12:MB$42,0),RANK(MB33,MB$12:MB$42,1))</f>
      </c>
      <c r="ME33"/>
      <c r="MF33"/>
      <c r="MG33" s="126">
        <f>IF((COUNTA(ME$12:ME$42)+COUNTA(MF$12:MF$42)=0),0.6*ME$5,IF(OR(ME33="",MF33=""),0,IF(ME$6=0,IF(ME33&gt;=ME$8,ME$5,IF(ME33&lt;MF33,0,ME$5*(ME33-MF33)/(ME$8-MF33))),IF(ME33&lt;=ME$8,ME$5,IF(ME33&gt;MF33,0,ME$5*(ME33-MF33)/(ME$8-MF33))))))</f>
      </c>
      <c r="MH33" s="126">
        <f>IF(OR(ME33="",MF33=""),0,ME$5)</f>
      </c>
      <c r="MI33" s="125">
        <f>IF(ME$6=0,RANK(MG33,MG$12:MG$42,0),RANK(MG33,MG$12:MG$42,1))</f>
      </c>
      <c r="MJ33"/>
      <c r="MK33"/>
      <c r="ML33" s="126">
        <f>IF((COUNTA(MJ$12:MJ$42)+COUNTA(MK$12:MK$42)=0),0.6*MJ$5,IF(OR(MJ33="",MK33=""),0,IF(MJ$6=0,IF(MJ33&gt;=MJ$8,MJ$5,IF(MJ33&lt;MK33,0,MJ$5*(MJ33-MK33)/(MJ$8-MK33))),IF(MJ33&lt;=MJ$8,MJ$5,IF(MJ33&gt;MK33,0,MJ$5*(MJ33-MK33)/(MJ$8-MK33))))))</f>
      </c>
      <c r="MM33" s="126">
        <f>IF(OR(MJ33="",MK33=""),0,MJ$5)</f>
      </c>
      <c r="MN33" s="125">
        <f>IF(MJ$6=0,RANK(ML33,ML$12:ML$42,0),RANK(ML33,ML$12:ML$42,1))</f>
      </c>
      <c r="MO33"/>
      <c r="MP33"/>
      <c r="MQ33" s="126">
        <f>IF((COUNTA(MO$12:MO$42)+COUNTA(MP$12:MP$42)=0),0.6*MO$5,IF(OR(MO33="",MP33=""),0,IF(MO$6=0,IF(MO33&gt;=MO$8,MO$5,IF(MO33&lt;MP33,0,MO$5*(MO33-MP33)/(MO$8-MP33))),IF(MO33&lt;=MO$8,MO$5,IF(MO33&gt;MP33,0,MO$5*(MO33-MP33)/(MO$8-MP33))))))</f>
      </c>
      <c r="MR33" s="126">
        <f>IF(OR(MO33="",MP33=""),0,MO$5)</f>
      </c>
      <c r="MS33" s="125">
        <f>IF(MO$6=0,RANK(MQ33,MQ$12:MQ$42,0),RANK(MQ33,MQ$12:MQ$42,1))</f>
      </c>
      <c r="MT33"/>
      <c r="MU33"/>
      <c r="MV33" s="126">
        <f>IF((COUNTA(MT$12:MT$42)+COUNTA(MU$12:MU$42)=0),0.6*MT$5,IF(OR(MT33="",MU33=""),0,IF(MT$6=0,IF(MT33&gt;=MT$8,MT$5,IF(MT33&lt;MU33,0,MT$5*(MT33-MU33)/(MT$8-MU33))),IF(MT33&lt;=MT$8,MT$5,IF(MT33&gt;MU33,0,MT$5*(MT33-MU33)/(MT$8-MU33))))))</f>
      </c>
      <c r="MW33" s="126">
        <f>IF(OR(MT33="",MU33=""),0,MT$5)</f>
      </c>
      <c r="MX33" s="125">
        <f>IF(MT$6=0,RANK(MV33,MV$12:MV$42,0),RANK(MV33,MV$12:MV$42,1))</f>
      </c>
      <c r="MY33"/>
      <c r="MZ33"/>
      <c r="NA33" s="126">
        <f>IF((COUNTA(MY$12:MY$42)+COUNTA(MZ$12:MZ$42)=0),0.6*MY$5,IF(OR(MY33="",MZ33=""),0,IF(MY$6=0,IF(MY33&gt;=MY$8,MY$5,IF(MY33&lt;MZ33,0,MY$5*(MY33-MZ33)/(MY$8-MZ33))),IF(MY33&lt;=MY$8,MY$5,IF(MY33&gt;MZ33,0,MY$5*(MY33-MZ33)/(MY$8-MZ33))))))</f>
      </c>
      <c r="NB33" s="126">
        <f>IF(OR(MY33="",MZ33=""),0,MY$5)</f>
      </c>
      <c r="NC33" s="125">
        <f>IF(MY$6=0,RANK(NA33,NA$12:NA$42,0),RANK(NA33,NA$12:NA$42,1))</f>
      </c>
      <c r="ND33"/>
      <c r="NE33"/>
      <c r="NF33" s="126">
        <f>IF((COUNTA(ND$12:ND$42)+COUNTA(NE$12:NE$42)=0),0.6*ND$5,IF(OR(ND33="",NE33=""),0,IF(ND$6=0,IF(ND33&gt;=ND$8,ND$5,IF(ND33&lt;NE33,0,ND$5*(ND33-NE33)/(ND$8-NE33))),IF(ND33&lt;=ND$8,ND$5,IF(ND33&gt;NE33,0,ND$5*(ND33-NE33)/(ND$8-NE33))))))</f>
      </c>
      <c r="NG33" s="126">
        <f>IF(OR(ND33="",NE33=""),0,ND$5)</f>
      </c>
      <c r="NH33" s="125">
        <f>IF(ND$6=0,RANK(NF33,NF$12:NF$42,0),RANK(NF33,NF$12:NF$42,1))</f>
      </c>
      <c r="NI33"/>
      <c r="NJ33"/>
      <c r="NK33" s="126">
        <f>IF((COUNTA(NI$12:NI$42)+COUNTA(NJ$12:NJ$42)=0),0.6*NI$5,IF(OR(NI33="",NJ33=""),0,IF(NI$6=0,IF(NI33&gt;=NI$8,NI$5,IF(NI33&lt;NJ33,0,NI$5*(NI33-NJ33)/(NI$8-NJ33))),IF(NI33&lt;=NI$8,NI$5,IF(NI33&gt;NJ33,0,NI$5*(NI33-NJ33)/(NI$8-NJ33))))))</f>
      </c>
      <c r="NL33" s="126">
        <f>IF(OR(NI33="",NJ33=""),0,NI$5)</f>
      </c>
      <c r="NM33" s="125">
        <f>IF(NI$6=0,RANK(NK33,NK$12:NK$42,0),RANK(NK33,NK$12:NK$42,1))</f>
      </c>
      <c r="NN33"/>
      <c r="NO33"/>
      <c r="NP33" s="126">
        <f>IF((COUNTA(NN$12:NN$42)+COUNTA(NO$12:NO$42)=0),0.6*NN$5,IF(OR(NN33="",NO33=""),0,IF(NN$6=0,IF(NN33&gt;=NN$8,NN$5,IF(NN33&lt;NO33,0,NN$5*(NN33-NO33)/(NN$8-NO33))),IF(NN33&lt;=NN$8,NN$5,IF(NN33&gt;NO33,0,NN$5*(NN33-NO33)/(NN$8-NO33))))))</f>
      </c>
      <c r="NQ33" s="126">
        <f>IF(OR(NN33="",NO33=""),0,NN$5)</f>
      </c>
      <c r="NR33" s="125">
        <f>IF(NN$6=0,RANK(NP33,NP$12:NP$42,0),RANK(NP33,NP$12:NP$42,1))</f>
      </c>
      <c r="NS33"/>
      <c r="NT33"/>
      <c r="NU33" s="126">
        <f>IF((COUNTA(NS$12:NS$42)+COUNTA(NT$12:NT$42)=0),0.6*NS$5,IF(OR(NS33="",NT33=""),0,IF(NS$6=0,IF(NS33&gt;=NS$8,NS$5,IF(NS33&lt;NT33,0,NS$5*(NS33-NT33)/(NS$8-NT33))),IF(NS33&lt;=NS$8,NS$5,IF(NS33&gt;NT33,0,NS$5*(NS33-NT33)/(NS$8-NT33))))))</f>
      </c>
      <c r="NV33" s="126">
        <f>IF(OR(NS33="",NT33=""),0,NS$5)</f>
      </c>
      <c r="NW33" s="125">
        <f>IF(NS$6=0,RANK(NU33,NU$12:NU$42,0),RANK(NU33,NU$12:NU$42,1))</f>
      </c>
      <c r="NX33"/>
      <c r="NY33"/>
      <c r="NZ33" s="126">
        <f>IF((COUNTA(NX$12:NX$42)+COUNTA(NY$12:NY$42)=0),0.6*NX$5,IF(OR(NX33="",NY33=""),0,IF(NX$6=0,IF(NX33&gt;=NX$8,NX$5,IF(NX33&lt;NY33,0,NX$5*(NX33-NY33)/(NX$8-NY33))),IF(NX33&lt;=NX$8,NX$5,IF(NX33&gt;NY33,0,NX$5*(NX33-NY33)/(NX$8-NY33))))))</f>
      </c>
      <c r="OA33" s="126">
        <f>IF(OR(NX33="",NY33=""),0,NX$5)</f>
      </c>
      <c r="OB33" s="125">
        <f>IF(NX$6=0,RANK(NZ33,NZ$12:NZ$42,0),RANK(NZ33,NZ$12:NZ$42,1))</f>
      </c>
      <c r="OC33"/>
      <c r="OD33"/>
      <c r="OE33" s="126">
        <f>IF((COUNTA(OC$12:OC$42)+COUNTA(OD$12:OD$42)=0),0.6*OC$5,IF(OR(OC33="",OD33=""),0,IF(OC$6=0,IF(OC33&gt;=OC$8,OC$5,IF(OC33&lt;OD33,0,OC$5*(OC33-OD33)/(OC$8-OD33))),IF(OC33&lt;=OC$8,OC$5,IF(OC33&gt;OD33,0,OC$5*(OC33-OD33)/(OC$8-OD33))))))</f>
      </c>
      <c r="OF33" s="126">
        <f>IF(OR(OC33="",OD33=""),0,OC$5)</f>
      </c>
      <c r="OG33" s="125">
        <f>IF(OC$6=0,RANK(OE33,OE$12:OE$42,0),RANK(OE33,OE$12:OE$42,1))</f>
      </c>
      <c r="OH33"/>
      <c r="OI33"/>
      <c r="OJ33" s="126">
        <f>IF((COUNTA(OH$12:OH$42)+COUNTA(OI$12:OI$42)=0),0.6*OH$5,IF(OR(OH33="",OI33=""),0,IF(OH$6=0,IF(OH33&gt;=OH$8,OH$5,IF(OH33&lt;OI33,0,OH$5*(OH33-OI33)/(OH$8-OI33))),IF(OH33&lt;=OH$8,OH$5,IF(OH33&gt;OI33,0,OH$5*(OH33-OI33)/(OH$8-OI33))))))</f>
      </c>
      <c r="OK33" s="126">
        <f>IF(OR(OH33="",OI33=""),0,OH$5)</f>
      </c>
      <c r="OL33" s="125">
        <f>IF(OH$6=0,RANK(OJ33,OJ$12:OJ$42,0),RANK(OJ33,OJ$12:OJ$42,1))</f>
      </c>
      <c r="OM33"/>
      <c r="ON33"/>
      <c r="OO33" s="126">
        <f>IF((COUNTA(OM$12:OM$42)+COUNTA(ON$12:ON$42)=0),0.6*OM$5,IF(OR(OM33="",ON33=""),0,IF(OM$6=0,IF(OM33&gt;=OM$8,OM$5,IF(OM33&lt;ON33,0,OM$5*(OM33-ON33)/(OM$8-ON33))),IF(OM33&lt;=OM$8,OM$5,IF(OM33&gt;ON33,0,OM$5*(OM33-ON33)/(OM$8-ON33))))))</f>
      </c>
      <c r="OP33" s="126">
        <f>IF(OR(OM33="",ON33=""),0,OM$5)</f>
      </c>
      <c r="OQ33" s="125">
        <f>IF(OM$6=0,RANK(OO33,OO$12:OO$42,0),RANK(OO33,OO$12:OO$42,1))</f>
      </c>
      <c r="OR33"/>
      <c r="OS33"/>
      <c r="OT33" s="126">
        <f>IF((COUNTA(OR$12:OR$42)+COUNTA(OS$12:OS$42)=0),0.6*OR$5,IF(OR(OR33="",OS33=""),0,IF(OR$6=0,IF(OR33&gt;=OR$8,OR$5,IF(OR33&lt;OS33,0,OR$5*(OR33-OS33)/(OR$8-OS33))),IF(OR33&lt;=OR$8,OR$5,IF(OR33&gt;OS33,0,OR$5*(OR33-OS33)/(OR$8-OS33))))))</f>
      </c>
      <c r="OU33" s="126">
        <f>IF(OR(OR33="",OS33=""),0,OR$5)</f>
      </c>
      <c r="OV33" s="125">
        <f>IF(OR$6=0,RANK(OT33,OT$12:OT$42,0),RANK(OT33,OT$12:OT$42,1))</f>
      </c>
      <c r="OW33"/>
      <c r="OX33"/>
      <c r="OY33" s="126">
        <f>IF((COUNTA(OW$12:OW$42)+COUNTA(OX$12:OX$42)=0),0.6*OW$5,IF(OR(OW33="",OX33=""),0,IF(OW$6=0,IF(OW33&gt;=OW$8,OW$5,IF(OW33&lt;OX33,0,OW$5*(OW33-OX33)/(OW$8-OX33))),IF(OW33&lt;=OW$8,OW$5,IF(OW33&gt;OX33,0,OW$5*(OW33-OX33)/(OW$8-OX33))))))</f>
      </c>
      <c r="OZ33" s="126">
        <f>IF(OR(OW33="",OX33=""),0,OW$5)</f>
      </c>
      <c r="PA33" s="125">
        <f>IF(OW$6=0,RANK(OY33,OY$12:OY$42,0),RANK(OY33,OY$12:OY$42,1))</f>
      </c>
      <c r="PB33"/>
      <c r="PC33"/>
      <c r="PD33" s="126">
        <f>IF((COUNTA(PB$12:PB$42)+COUNTA(PC$12:PC$42)=0),0.6*PB$5,IF(OR(PB33="",PC33=""),0,IF(PB$6=0,IF(PB33&gt;=PB$8,PB$5,IF(PB33&lt;PC33,0,PB$5*(PB33-PC33)/(PB$8-PC33))),IF(PB33&lt;=PB$8,PB$5,IF(PB33&gt;PC33,0,PB$5*(PB33-PC33)/(PB$8-PC33))))))</f>
      </c>
      <c r="PE33" s="126">
        <f>IF(OR(PB33="",PC33=""),0,PB$5)</f>
      </c>
      <c r="PF33" s="125">
        <f>IF(PB$6=0,RANK(PD33,PD$12:PD$42,0),RANK(PD33,PD$12:PD$42,1))</f>
      </c>
      <c r="PG33"/>
      <c r="PH33"/>
      <c r="PI33" s="126">
        <f>IF((COUNTA(PG$12:PG$42)+COUNTA(PH$12:PH$42)=0),0.6*PG$5,IF(OR(PG33="",PH33=""),0,IF(PG$6=0,IF(PG33&gt;=PG$8,PG$5,IF(PG33&lt;PH33,0,PG$5*(PG33-PH33)/(PG$8-PH33))),IF(PG33&lt;=PG$8,PG$5,IF(PG33&gt;PH33,0,PG$5*(PG33-PH33)/(PG$8-PH33))))))</f>
      </c>
      <c r="PJ33" s="126">
        <f>IF(OR(PG33="",PH33=""),0,PG$5)</f>
      </c>
      <c r="PK33" s="125">
        <f>IF(PG$6=0,RANK(PI33,PI$12:PI$42,0),RANK(PI33,PI$12:PI$42,1))</f>
      </c>
      <c r="PL33"/>
      <c r="PM33"/>
      <c r="PN33" s="126">
        <f>IF((COUNTA(PL$12:PL$42)+COUNTA(PM$12:PM$42)=0),0.6*PL$5,IF(OR(PL33="",PM33=""),0,IF(PL$6=0,IF(PL33&gt;=PL$8,PL$5,IF(PL33&lt;PM33,0,PL$5*(PL33-PM33)/(PL$8-PM33))),IF(PL33&lt;=PL$8,PL$5,IF(PL33&gt;PM33,0,PL$5*(PL33-PM33)/(PL$8-PM33))))))</f>
      </c>
      <c r="PO33" s="126">
        <f>IF(OR(PL33="",PM33=""),0,PL$5)</f>
      </c>
      <c r="PP33" s="125">
        <f>IF(PL$6=0,RANK(PN33,PN$12:PN$42,0),RANK(PN33,PN$12:PN$42,1))</f>
      </c>
      <c r="PQ33"/>
      <c r="PR33"/>
      <c r="PS33" s="126">
        <f>IF((COUNTA(PQ$12:PQ$42)+COUNTA(PR$12:PR$42)=0),0.6*PQ$5,IF(OR(PQ33="",PR33=""),0,IF(PQ$6=0,IF(PQ33&gt;=PQ$8,PQ$5,IF(PQ33&lt;PR33,0,PQ$5*(PQ33-PR33)/(PQ$8-PR33))),IF(PQ33&lt;=PQ$8,PQ$5,IF(PQ33&gt;PR33,0,PQ$5*(PQ33-PR33)/(PQ$8-PR33))))))</f>
      </c>
      <c r="PT33" s="126">
        <f>IF(OR(PQ33="",PR33=""),0,PQ$5)</f>
      </c>
      <c r="PU33" s="125">
        <f>IF(PQ$6=0,RANK(PS33,PS$12:PS$42,0),RANK(PS33,PS$12:PS$42,1))</f>
      </c>
      <c r="PV33"/>
      <c r="PW33"/>
      <c r="PX33" s="126">
        <f>IF((COUNTA(PV$12:PV$42)+COUNTA(PW$12:PW$42)=0),0.6*PV$5,IF(OR(PV33="",PW33=""),0,IF(PV$6=0,IF(PV33&gt;=PV$8,PV$5,IF(PV33&lt;PW33,0,PV$5*(PV33-PW33)/(PV$8-PW33))),IF(PV33&lt;=PV$8,PV$5,IF(PV33&gt;PW33,0,PV$5*(PV33-PW33)/(PV$8-PW33))))))</f>
      </c>
      <c r="PY33" s="126">
        <f>IF(OR(PV33="",PW33=""),0,PV$5)</f>
      </c>
      <c r="PZ33" s="125">
        <f>IF(PV$6=0,RANK(PX33,PX$12:PX$42,0),RANK(PX33,PX$12:PX$42,1))</f>
      </c>
      <c r="QA33"/>
      <c r="QB33"/>
      <c r="QC33" s="126">
        <f>IF((COUNTA(QA$12:QA$42)+COUNTA(QB$12:QB$42)=0),0.6*QA$5,IF(OR(QA33="",QB33=""),0,IF(QA$6=0,IF(QA33&gt;=QA$8,QA$5,IF(QA33&lt;QB33,0,QA$5*(QA33-QB33)/(QA$8-QB33))),IF(QA33&lt;=QA$8,QA$5,IF(QA33&gt;QB33,0,QA$5*(QA33-QB33)/(QA$8-QB33))))))</f>
      </c>
      <c r="QD33" s="126">
        <f>IF(OR(QA33="",QB33=""),0,QA$5)</f>
      </c>
      <c r="QE33" s="125">
        <f>IF(QA$6=0,RANK(QC33,QC$12:QC$42,0),RANK(QC33,QC$12:QC$42,1))</f>
      </c>
      <c r="QF33"/>
      <c r="QG33"/>
      <c r="QH33" s="126">
        <f>IF((COUNTA(QF$12:QF$42)+COUNTA(QG$12:QG$42)=0),0.6*QF$5,IF(OR(QF33="",QG33=""),0,IF(QF$6=0,IF(QF33&gt;=QF$8,QF$5,IF(QF33&lt;QG33,0,QF$5*(QF33-QG33)/(QF$8-QG33))),IF(QF33&lt;=QF$8,QF$5,IF(QF33&gt;QG33,0,QF$5*(QF33-QG33)/(QF$8-QG33))))))</f>
      </c>
      <c r="QI33" s="126">
        <f>IF(OR(QF33="",QG33=""),0,QF$5)</f>
      </c>
      <c r="QJ33" s="125">
        <f>IF(QF$6=0,RANK(QH33,QH$12:QH$42,0),RANK(QH33,QH$12:QH$42,1))</f>
      </c>
      <c r="QK33"/>
      <c r="QL33"/>
      <c r="QM33" s="126">
        <f>IF((COUNTA(QK$12:QK$42)+COUNTA(QL$12:QL$42)=0),0.6*QK$5,IF(OR(QK33="",QL33=""),0,IF(QK$6=0,IF(QK33&gt;=QK$8,QK$5,IF(QK33&lt;QL33,0,QK$5*(QK33-QL33)/(QK$8-QL33))),IF(QK33&lt;=QK$8,QK$5,IF(QK33&gt;QL33,0,QK$5*(QK33-QL33)/(QK$8-QL33))))))</f>
      </c>
      <c r="QN33" s="126">
        <f>IF(OR(QK33="",QL33=""),0,QK$5)</f>
      </c>
      <c r="QO33" s="125">
        <f>IF(QK$6=0,RANK(QM33,QM$12:QM$42,0),RANK(QM33,QM$12:QM$42,1))</f>
      </c>
      <c r="QP33"/>
      <c r="QQ33"/>
      <c r="QR33" s="126">
        <f>IF((COUNTA(QP$12:QP$42)+COUNTA(QQ$12:QQ$42)=0),0.6*QP$5,IF(OR(QP33="",QQ33=""),0,IF(QP$6=0,IF(QP33&gt;=QP$8,QP$5,IF(QP33&lt;QQ33,0,QP$5*(QP33-QQ33)/(QP$8-QQ33))),IF(QP33&lt;=QP$8,QP$5,IF(QP33&gt;QQ33,0,QP$5*(QP33-QQ33)/(QP$8-QQ33))))))</f>
      </c>
      <c r="QS33" s="126">
        <f>IF(OR(QP33="",QQ33=""),0,QP$5)</f>
      </c>
      <c r="QT33" s="125">
        <f>IF(QP$6=0,RANK(QR33,QR$12:QR$42,0),RANK(QR33,QR$12:QR$42,1))</f>
      </c>
      <c r="QU33" s="126">
        <v>99.66</v>
      </c>
      <c r="QV33" s="126">
        <v>94.75</v>
      </c>
      <c r="QW33" s="126">
        <f>IF((COUNTA(QU$12:QU$42)+COUNTA(QV$12:QV$42)=0),0.6*QU$5,IF(OR(QU33="",QV33=""),0,IF(QU$6=0,IF(QU33&gt;=QU$8,QU$5,IF(QU33&lt;QV33,0,QU$5*(QU33-QV33)/(QU$8-QV33))),IF(QU33&lt;=QU$8,QU$5,IF(QU33&gt;QV33,0,QU$5*(QU33-QV33)/(QU$8-QV33))))))</f>
      </c>
      <c r="QX33" s="126">
        <f>IF(OR(QU33="",QV33=""),0,QU$5)</f>
      </c>
      <c r="QY33" s="125">
        <f>IF(QU$6=0,RANK(QW33,QW$12:QW$42,0),RANK(QW33,QW$12:QW$42,1))</f>
      </c>
      <c r="QZ33" s="126">
        <v>99.66</v>
      </c>
      <c r="RA33" s="126">
        <v>92.53</v>
      </c>
      <c r="RB33" s="126">
        <f>IF((COUNTA(QZ$12:QZ$42)+COUNTA(RA$12:RA$42)=0),0.6*QZ$5,IF(OR(QZ33="",RA33=""),0,IF(QZ$6=0,IF(QZ33&gt;=QZ$8,QZ$5,IF(QZ33&lt;RA33,0,QZ$5*(QZ33-RA33)/(QZ$8-RA33))),IF(QZ33&lt;=QZ$8,QZ$5,IF(QZ33&gt;RA33,0,QZ$5*(QZ33-RA33)/(QZ$8-RA33))))))</f>
      </c>
      <c r="RC33" s="126">
        <f>IF(OR(QZ33="",RA33=""),0,QZ$5)</f>
      </c>
      <c r="RD33" s="125">
        <f>IF(QZ$6=0,RANK(RB33,RB$12:RB$42,0),RANK(RB33,RB$12:RB$42,1))</f>
      </c>
      <c r="RE33" s="126">
        <v>100</v>
      </c>
      <c r="RF33" s="126">
        <v>97.62</v>
      </c>
      <c r="RG33" s="126">
        <f>IF((COUNTA(RE$12:RE$42)+COUNTA(RF$12:RF$42)=0),0.6*RE$5,IF(OR(RE33="",RF33=""),0,IF(RE$6=0,IF(RE33&gt;=RE$8,RE$5,IF(RE33&lt;RF33,0,RE$5*(RE33-RF33)/(RE$8-RF33))),IF(RE33&lt;=RE$8,RE$5,IF(RE33&gt;RF33,0,RE$5*(RE33-RF33)/(RE$8-RF33))))))</f>
      </c>
      <c r="RH33" s="126">
        <f>IF(OR(RE33="",RF33=""),0,RE$5)</f>
      </c>
      <c r="RI33" s="125">
        <f>IF(RE$6=0,RANK(RG33,RG$12:RG$42,0),RANK(RG33,RG$12:RG$42,1))</f>
      </c>
      <c r="RJ33" s="126">
        <v>100</v>
      </c>
      <c r="RK33" s="126">
        <v>93.84</v>
      </c>
      <c r="RL33" s="126">
        <f>IF((COUNTA(RJ$12:RJ$42)+COUNTA(RK$12:RK$42)=0),0.6*RJ$5,IF(OR(RJ33="",RK33=""),0,IF(RJ$6=0,IF(RJ33&gt;=RJ$8,RJ$5,IF(RJ33&lt;RK33,0,RJ$5*(RJ33-RK33)/(RJ$8-RK33))),IF(RJ33&lt;=RJ$8,RJ$5,IF(RJ33&gt;RK33,0,RJ$5*(RJ33-RK33)/(RJ$8-RK33))))))</f>
      </c>
      <c r="RM33" s="126">
        <f>IF(OR(RJ33="",RK33=""),0,RJ$5)</f>
      </c>
      <c r="RN33" s="125">
        <f>IF(RJ$6=0,RANK(RL33,RL$12:RL$42,0),RANK(RL33,RL$12:RL$42,1))</f>
      </c>
      <c r="RO33" s="126">
        <v>1.21</v>
      </c>
      <c r="RP33" s="126">
        <v>1.5616</v>
      </c>
      <c r="RQ33" s="126">
        <f>IF((COUNTA(RO$12:RO$42)+COUNTA(RP$12:RP$42)=0),0.6*RO$5,IF(OR(RO33="",RP33=""),0,IF(RO$6=0,IF(RO33&gt;=RO$8,RO$5,IF(RO33&lt;RP33,0,RO$5*(RO33-RP33)/(RO$8-RP33))),IF(RO33&lt;=RO$8,RO$5,IF(RO33&gt;RP33,0,RO$5*(RO33-RP33)/(RO$8-RP33))))))</f>
      </c>
      <c r="RR33" s="126">
        <f>IF(OR(RO33="",RP33=""),0,RO$5)</f>
      </c>
      <c r="RS33" s="125">
        <f>IF(RO$6=0,RANK(RQ33,RQ$12:RQ$42,0),RANK(RQ33,RQ$12:RQ$42,1))</f>
      </c>
      <c r="RT33" s="126">
        <v>1.21</v>
      </c>
      <c r="RU33" s="126">
        <v>4.7889</v>
      </c>
      <c r="RV33" s="126">
        <f>IF((COUNTA(RT$12:RT$42)+COUNTA(RU$12:RU$42)=0),0.6*RT$5,IF(OR(RT33="",RU33=""),0,IF(RT$6=0,IF(RT33&gt;=RT$8,RT$5,IF(RT33&lt;RU33,0,RT$5*(RT33-RU33)/(RT$8-RU33))),IF(RT33&lt;=RT$8,RT$5,IF(RT33&gt;RU33,0,RT$5*(RT33-RU33)/(RT$8-RU33))))))</f>
      </c>
      <c r="RW33" s="126">
        <f>IF(OR(RT33="",RU33=""),0,RT$5)</f>
      </c>
      <c r="RX33" s="125">
        <f>IF(RT$6=0,RANK(RV33,RV$12:RV$42,0),RANK(RV33,RV$12:RV$42,1))</f>
      </c>
      <c r="RY33" s="126">
        <v>98.125</v>
      </c>
      <c r="RZ33"/>
      <c r="SA33" s="126">
        <f>IF((COUNTA(RY$12:RY$42)+COUNTA(RZ$12:RZ$42)=0),0.6*RY$5,IF(OR(RY33="",RZ33=""),0,IF(RY$6=0,IF(RY33&gt;=RY$8,RY$5,IF(RY33&lt;RZ33,0,RY$5*(RY33-RZ33)/(RY$8-RZ33))),IF(RY33&lt;=RY$8,RY$5,IF(RY33&gt;RZ33,0,RY$5*(RY33-RZ33)/(RY$8-RZ33))))))</f>
      </c>
      <c r="SB33" s="126">
        <f>IF(OR(RY33="",RZ33=""),0,RY$5)</f>
      </c>
      <c r="SC33" s="125">
        <f>IF(RY$6=0,RANK(SA33,SA$12:SA$42,0),RANK(SA33,SA$12:SA$42,1))</f>
      </c>
      <c r="SD33" s="126">
        <v>98.125</v>
      </c>
      <c r="SE33"/>
      <c r="SF33" s="126">
        <f>IF((COUNTA(SD$12:SD$42)+COUNTA(SE$12:SE$42)=0),0.6*SD$5,IF(OR(SD33="",SE33=""),0,IF(SD$6=0,IF(SD33&gt;=SD$8,SD$5,IF(SD33&lt;SE33,0,SD$5*(SD33-SE33)/(SD$8-SE33))),IF(SD33&lt;=SD$8,SD$5,IF(SD33&gt;SE33,0,SD$5*(SD33-SE33)/(SD$8-SE33))))))</f>
      </c>
      <c r="SG33" s="126">
        <f>IF(OR(SD33="",SE33=""),0,SD$5)</f>
      </c>
      <c r="SH33" s="125">
        <f>IF(SD$6=0,RANK(SF33,SF$12:SF$42,0),RANK(SF33,SF$12:SF$42,1))</f>
      </c>
      <c r="SI33" s="126">
        <v>100</v>
      </c>
      <c r="SJ33" s="126">
        <v>100</v>
      </c>
      <c r="SK33" s="126">
        <f>IF((COUNTA(SI$12:SI$42)+COUNTA(SJ$12:SJ$42)=0),0.6*SI$5,IF(OR(SI33="",SJ33=""),0,IF(SI$6=0,IF(SI33&gt;=SI$8,SI$5,IF(SI33&lt;SJ33,0,SI$5*(SI33-SJ33)/(SI$8-SJ33))),IF(SI33&lt;=SI$8,SI$5,IF(SI33&gt;SJ33,0,SI$5*(SI33-SJ33)/(SI$8-SJ33))))))</f>
      </c>
      <c r="SL33" s="126">
        <f>IF(OR(SI33="",SJ33=""),0,SI$5)</f>
      </c>
      <c r="SM33" s="125">
        <f>IF(SI$6=0,RANK(SK33,SK$12:SK$42,0),RANK(SK33,SK$12:SK$42,1))</f>
      </c>
      <c r="SN33" s="126">
        <v>100</v>
      </c>
      <c r="SO33" s="126">
        <v>100</v>
      </c>
      <c r="SP33" s="126">
        <f>IF((COUNTA(SN$12:SN$42)+COUNTA(SO$12:SO$42)=0),0.6*SN$5,IF(OR(SN33="",SO33=""),0,IF(SN$6=0,IF(SN33&gt;=SN$8,SN$5,IF(SN33&lt;SO33,0,SN$5*(SN33-SO33)/(SN$8-SO33))),IF(SN33&lt;=SN$8,SN$5,IF(SN33&gt;SO33,0,SN$5*(SN33-SO33)/(SN$8-SO33))))))</f>
      </c>
      <c r="SQ33" s="126">
        <f>IF(OR(SN33="",SO33=""),0,SN$5)</f>
      </c>
      <c r="SR33" s="125">
        <f>IF(SN$6=0,RANK(SP33,SP$12:SP$42,0),RANK(SP33,SP$12:SP$42,1))</f>
      </c>
      <c r="SS33" s="126">
        <v>2.02</v>
      </c>
      <c r="ST33" s="126">
        <v>2.68</v>
      </c>
      <c r="SU33" s="126">
        <f>IF((COUNTA(SS$12:SS$42)+COUNTA(ST$12:ST$42)=0),0.6*SS$5,IF(OR(SS33="",ST33=""),0,IF(SS$6=0,IF(SS33&gt;=SS$8,SS$5,IF(SS33&lt;ST33,0,SS$5*(SS33-ST33)/(SS$8-ST33))),IF(SS33&lt;=SS$8,SS$5,IF(SS33&gt;ST33,0,SS$5*(SS33-ST33)/(SS$8-ST33))))))</f>
      </c>
      <c r="SV33" s="126">
        <f>IF(OR(SS33="",ST33=""),0,SS$5)</f>
      </c>
      <c r="SW33" s="125">
        <f>IF(SS$6=0,RANK(SU33,SU$12:SU$42,0),RANK(SU33,SU$12:SU$42,1))</f>
      </c>
      <c r="SX33" s="126">
        <v>2.02</v>
      </c>
      <c r="SY33" s="126">
        <v>2.05</v>
      </c>
      <c r="SZ33" s="126">
        <f>IF((COUNTA(SX$12:SX$42)+COUNTA(SY$12:SY$42)=0),0.6*SX$5,IF(OR(SX33="",SY33=""),0,IF(SX$6=0,IF(SX33&gt;=SX$8,SX$5,IF(SX33&lt;SY33,0,SX$5*(SX33-SY33)/(SX$8-SY33))),IF(SX33&lt;=SX$8,SX$5,IF(SX33&gt;SY33,0,SX$5*(SX33-SY33)/(SX$8-SY33))))))</f>
      </c>
      <c r="TA33" s="126">
        <f>IF(OR(SX33="",SY33=""),0,SX$5)</f>
      </c>
      <c r="TB33" s="125">
        <f>IF(SX$6=0,RANK(SZ33,SZ$12:SZ$42,0),RANK(SZ33,SZ$12:SZ$42,1))</f>
      </c>
      <c r="TC33" s="126">
        <v>100</v>
      </c>
      <c r="TD33" s="126">
        <v>100</v>
      </c>
      <c r="TE33" s="126">
        <f>IF((COUNTA(TC$12:TC$42)+COUNTA(TD$12:TD$42)=0),0.6*TC$5,IF(OR(TC33="",TD33=""),0,IF(TC$6=0,IF(TC33&gt;=TC$8,TC$5,IF(TC33&lt;TD33,0,TC$5*(TC33-TD33)/(TC$8-TD33))),IF(TC33&lt;=TC$8,TC$5,IF(TC33&gt;TD33,0,TC$5*(TC33-TD33)/(TC$8-TD33))))))</f>
      </c>
      <c r="TF33" s="126">
        <f>IF(OR(TC33="",TD33=""),0,TC$5)</f>
      </c>
      <c r="TG33" s="125">
        <f>IF(TC$6=0,RANK(TE33,TE$12:TE$42,0),RANK(TE33,TE$12:TE$42,1))</f>
      </c>
      <c r="TH33" s="126">
        <v>100</v>
      </c>
      <c r="TI33" s="126">
        <v>100</v>
      </c>
      <c r="TJ33" s="126">
        <f>IF((COUNTA(TH$12:TH$42)+COUNTA(TI$12:TI$42)=0),0.6*TH$5,IF(OR(TH33="",TI33=""),0,IF(TH$6=0,IF(TH33&gt;=TH$8,TH$5,IF(TH33&lt;TI33,0,TH$5*(TH33-TI33)/(TH$8-TI33))),IF(TH33&lt;=TH$8,TH$5,IF(TH33&gt;TI33,0,TH$5*(TH33-TI33)/(TH$8-TI33))))))</f>
      </c>
      <c r="TK33" s="126">
        <f>IF(OR(TH33="",TI33=""),0,TH$5)</f>
      </c>
      <c r="TL33" s="125">
        <f>IF(TH$6=0,RANK(TJ33,TJ$12:TJ$42,0),RANK(TJ33,TJ$12:TJ$42,1))</f>
      </c>
      <c r="TM33" s="126">
        <v>0.54</v>
      </c>
      <c r="TN33" s="126">
        <v>0.62</v>
      </c>
      <c r="TO33" s="126">
        <f>IF((COUNTA(TM$12:TM$42)+COUNTA(TN$12:TN$42)=0),0.6*TM$5,IF(OR(TM33="",TN33=""),0,IF(TM$6=0,IF(TM33&gt;=TM$8,TM$5,IF(TM33&lt;TN33,0,TM$5*(TM33-TN33)/(TM$8-TN33))),IF(TM33&lt;=TM$8,TM$5,IF(TM33&gt;TN33,0,TM$5*(TM33-TN33)/(TM$8-TN33))))))</f>
      </c>
      <c r="TP33" s="126">
        <f>IF(OR(TM33="",TN33=""),0,TM$5)</f>
      </c>
      <c r="TQ33" s="125">
        <f>IF(TM$6=0,RANK(TO33,TO$12:TO$42,0),RANK(TO33,TO$12:TO$42,1))</f>
      </c>
      <c r="TR33" s="126">
        <v>0.54</v>
      </c>
      <c r="TS33" s="126">
        <v>0.72</v>
      </c>
      <c r="TT33" s="126">
        <f>IF((COUNTA(TR$12:TR$42)+COUNTA(TS$12:TS$42)=0),0.6*TR$5,IF(OR(TR33="",TS33=""),0,IF(TR$6=0,IF(TR33&gt;=TR$8,TR$5,IF(TR33&lt;TS33,0,TR$5*(TR33-TS33)/(TR$8-TS33))),IF(TR33&lt;=TR$8,TR$5,IF(TR33&gt;TS33,0,TR$5*(TR33-TS33)/(TR$8-TS33))))))</f>
      </c>
      <c r="TU33" s="126">
        <f>IF(OR(TR33="",TS33=""),0,TR$5)</f>
      </c>
      <c r="TV33" s="125">
        <f>IF(TR$6=0,RANK(TT33,TT$12:TT$42,0),RANK(TT33,TT$12:TT$42,1))</f>
      </c>
      <c r="TW33" s="126">
        <v>0</v>
      </c>
      <c r="TX33" s="126">
        <v>0</v>
      </c>
      <c r="TY33" s="126">
        <f>IF((COUNTA(TW$12:TW$42)+COUNTA(TX$12:TX$42)=0),0.6*TW$5,IF(OR(TW33="",TX33=""),0,IF(TW$6=0,IF(TW33&gt;=TW$8,TW$5,IF(TW33&lt;TX33,0,TW$5*(TW33-TX33)/(TW$8-TX33))),IF(TW33&lt;=TW$8,TW$5,IF(TW33&gt;TX33,0,TW$5*(TW33-TX33)/(TW$8-TX33))))))</f>
      </c>
      <c r="TZ33" s="126">
        <f>IF(OR(TW33="",TX33=""),0,TW$5)</f>
      </c>
      <c r="UA33" s="125">
        <f>IF(TW$6=0,RANK(TY33,TY$12:TY$42,0),RANK(TY33,TY$12:TY$42,1))</f>
      </c>
      <c r="UB33" s="126">
        <v>0</v>
      </c>
      <c r="UC33" s="126">
        <v>0</v>
      </c>
      <c r="UD33" s="126">
        <f>IF((COUNTA(UB$12:UB$42)+COUNTA(UC$12:UC$42)=0),0.6*UB$5,IF(OR(UB33="",UC33=""),0,IF(UB$6=0,IF(UB33&gt;=UB$8,UB$5,IF(UB33&lt;UC33,0,UB$5*(UB33-UC33)/(UB$8-UC33))),IF(UB33&lt;=UB$8,UB$5,IF(UB33&gt;UC33,0,UB$5*(UB33-UC33)/(UB$8-UC33))))))</f>
      </c>
      <c r="UE33" s="126">
        <f>IF(OR(UB33="",UC33=""),0,UB$5)</f>
      </c>
      <c r="UF33" s="125">
        <f>IF(UB$6=0,RANK(UD33,UD$12:UD$42,0),RANK(UD33,UD$12:UD$42,1))</f>
      </c>
      <c r="UG33" s="126">
        <v>37.7525390625</v>
      </c>
      <c r="UH33"/>
      <c r="UI33" s="126">
        <f>IF((COUNTA(UG$12:UG$42)+COUNTA(UH$12:UH$42)=0),0.6*UG$5,IF(OR(UG33="",UH33=""),0,IF(UG$6=0,IF(UG33&gt;=UG$8,UG$5,IF(UG33&lt;UH33,0,UG$5*(UG33-UH33)/(UG$8-UH33))),IF(UG33&lt;=UG$8,UG$5,IF(UG33&gt;UH33,0,UG$5*(UG33-UH33)/(UG$8-UH33))))))</f>
      </c>
      <c r="UJ33" s="126">
        <f>IF(OR(UG33="",UH33=""),0,UG$5)</f>
      </c>
      <c r="UK33" s="125">
        <f>IF(UG$6=0,RANK(UI33,UI$12:UI$42,0),RANK(UI33,UI$12:UI$42,1))</f>
      </c>
      <c r="UL33" s="126">
        <v>37.7525390625</v>
      </c>
      <c r="UM33"/>
      <c r="UN33" s="126">
        <f>IF((COUNTA(UL$12:UL$42)+COUNTA(UM$12:UM$42)=0),0.6*UL$5,IF(OR(UL33="",UM33=""),0,IF(UL$6=0,IF(UL33&gt;=UL$8,UL$5,IF(UL33&lt;UM33,0,UL$5*(UL33-UM33)/(UL$8-UM33))),IF(UL33&lt;=UL$8,UL$5,IF(UL33&gt;UM33,0,UL$5*(UL33-UM33)/(UL$8-UM33))))))</f>
      </c>
      <c r="UO33" s="126">
        <f>IF(OR(UL33="",UM33=""),0,UL$5)</f>
      </c>
      <c r="UP33" s="125">
        <f>IF(UL$6=0,RANK(UN33,UN$12:UN$42,0),RANK(UN33,UN$12:UN$42,1))</f>
      </c>
      <c r="UQ33" s="126">
        <v>10.432060546875</v>
      </c>
      <c r="UR33" s="126">
        <v>5.260283203125</v>
      </c>
      <c r="US33" s="126">
        <f>IF((COUNTA(UQ$12:UQ$42)+COUNTA(UR$12:UR$42)=0),0.6*UQ$5,IF(OR(UQ33="",UR33=""),0,IF(UQ$6=0,IF(UQ33&gt;=UQ$8,UQ$5,IF(UQ33&lt;UR33,0,UQ$5*(UQ33-UR33)/(UQ$8-UR33))),IF(UQ33&lt;=UQ$8,UQ$5,IF(UQ33&gt;UR33,0,UQ$5*(UQ33-UR33)/(UQ$8-UR33))))))</f>
      </c>
      <c r="UT33" s="126">
        <f>IF(OR(UQ33="",UR33=""),0,UQ$5)</f>
      </c>
      <c r="UU33" s="125">
        <f>IF(UQ$6=0,RANK(US33,US$12:US$42,0),RANK(US33,US$12:US$42,1))</f>
      </c>
      <c r="UV33" s="126">
        <v>10.432060546875</v>
      </c>
      <c r="UW33" s="126">
        <v>5.344140625</v>
      </c>
      <c r="UX33" s="126">
        <f>IF((COUNTA(UV$12:UV$42)+COUNTA(UW$12:UW$42)=0),0.6*UV$5,IF(OR(UV33="",UW33=""),0,IF(UV$6=0,IF(UV33&gt;=UV$8,UV$5,IF(UV33&lt;UW33,0,UV$5*(UV33-UW33)/(UV$8-UW33))),IF(UV33&lt;=UV$8,UV$5,IF(UV33&gt;UW33,0,UV$5*(UV33-UW33)/(UV$8-UW33))))))</f>
      </c>
      <c r="UY33" s="126">
        <f>IF(OR(UV33="",UW33=""),0,UV$5)</f>
      </c>
      <c r="UZ33" s="125">
        <f>IF(UV$6=0,RANK(UX33,UX$12:UX$42,0),RANK(UX33,UX$12:UX$42,1))</f>
      </c>
      <c r="VA33" s="126">
        <v>99.66</v>
      </c>
      <c r="VB33" s="126">
        <v>74.41</v>
      </c>
      <c r="VC33" s="126">
        <f>IF((COUNTA(VA$12:VA$42)+COUNTA(VB$12:VB$42)=0),0.6*VA$5,IF(OR(VA33="",VB33=""),0,IF(VA$6=0,IF(VA33&gt;=VA$8,VA$5,IF(VA33&lt;VB33,0,VA$5*(VA33-VB33)/(VA$8-VB33))),IF(VA33&lt;=VA$8,VA$5,IF(VA33&gt;VB33,0,VA$5*(VA33-VB33)/(VA$8-VB33))))))</f>
      </c>
      <c r="VD33" s="126">
        <f>IF(OR(VA33="",VB33=""),0,VA$5)</f>
      </c>
      <c r="VE33" s="125">
        <f>IF(VA$6=0,RANK(VC33,VC$12:VC$42,0),RANK(VC33,VC$12:VC$42,1))</f>
      </c>
      <c r="VF33" s="126">
        <v>99.66</v>
      </c>
      <c r="VG33" s="126">
        <v>90.93</v>
      </c>
      <c r="VH33" s="126">
        <f>IF((COUNTA(VF$12:VF$42)+COUNTA(VG$12:VG$42)=0),0.6*VF$5,IF(OR(VF33="",VG33=""),0,IF(VF$6=0,IF(VF33&gt;=VF$8,VF$5,IF(VF33&lt;VG33,0,VF$5*(VF33-VG33)/(VF$8-VG33))),IF(VF33&lt;=VF$8,VF$5,IF(VF33&gt;VG33,0,VF$5*(VF33-VG33)/(VF$8-VG33))))))</f>
      </c>
      <c r="VI33" s="126">
        <f>IF(OR(VF33="",VG33=""),0,VF$5)</f>
      </c>
      <c r="VJ33" s="125">
        <f>IF(VF$6=0,RANK(VH33,VH$12:VH$42,0),RANK(VH33,VH$12:VH$42,1))</f>
      </c>
      <c r="VK33" s="126">
        <v>100</v>
      </c>
      <c r="VL33" s="126">
        <v>95.52</v>
      </c>
      <c r="VM33" s="126">
        <f>IF((COUNTA(VK$12:VK$42)+COUNTA(VL$12:VL$42)=0),0.6*VK$5,IF(OR(VK33="",VL33=""),0,IF(VK$6=0,IF(VK33&gt;=VK$8,VK$5,IF(VK33&lt;VL33,0,VK$5*(VK33-VL33)/(VK$8-VL33))),IF(VK33&lt;=VK$8,VK$5,IF(VK33&gt;VL33,0,VK$5*(VK33-VL33)/(VK$8-VL33))))))</f>
      </c>
      <c r="VN33" s="126">
        <f>IF(OR(VK33="",VL33=""),0,VK$5)</f>
      </c>
      <c r="VO33" s="125">
        <f>IF(VK$6=0,RANK(VM33,VM$12:VM$42,0),RANK(VM33,VM$12:VM$42,1))</f>
      </c>
      <c r="VP33" s="126">
        <v>100</v>
      </c>
      <c r="VQ33" s="126">
        <v>97.03</v>
      </c>
      <c r="VR33" s="126">
        <f>IF((COUNTA(VP$12:VP$42)+COUNTA(VQ$12:VQ$42)=0),0.6*VP$5,IF(OR(VP33="",VQ33=""),0,IF(VP$6=0,IF(VP33&gt;=VP$8,VP$5,IF(VP33&lt;VQ33,0,VP$5*(VP33-VQ33)/(VP$8-VQ33))),IF(VP33&lt;=VP$8,VP$5,IF(VP33&gt;VQ33,0,VP$5*(VP33-VQ33)/(VP$8-VQ33))))))</f>
      </c>
      <c r="VS33" s="126">
        <f>IF(OR(VP33="",VQ33=""),0,VP$5)</f>
      </c>
      <c r="VT33" s="125">
        <f>IF(VP$6=0,RANK(VR33,VR$12:VR$42,0),RANK(VR33,VR$12:VR$42,1))</f>
      </c>
      <c r="VU33" s="126">
        <v>1.32</v>
      </c>
      <c r="VV33" s="126">
        <v>2.76</v>
      </c>
      <c r="VW33" s="126">
        <f>IF((COUNTA(VU$12:VU$42)+COUNTA(VV$12:VV$42)=0),0.6*VU$5,IF(OR(VU33="",VV33=""),0,IF(VU$6=0,IF(VU33&gt;=VU$8,VU$5,IF(VU33&lt;VV33,0,VU$5*(VU33-VV33)/(VU$8-VV33))),IF(VU33&lt;=VU$8,VU$5,IF(VU33&gt;VV33,0,VU$5*(VU33-VV33)/(VU$8-VV33))))))</f>
      </c>
      <c r="VX33" s="126">
        <f>IF(OR(VU33="",VV33=""),0,VU$5)</f>
      </c>
      <c r="VY33" s="125">
        <f>IF(VU$6=0,RANK(VW33,VW$12:VW$42,0),RANK(VW33,VW$12:VW$42,1))</f>
      </c>
      <c r="VZ33" s="126">
        <v>1.32</v>
      </c>
      <c r="WA33" s="126">
        <v>4.95</v>
      </c>
      <c r="WB33" s="126">
        <f>IF((COUNTA(VZ$12:VZ$42)+COUNTA(WA$12:WA$42)=0),0.6*VZ$5,IF(OR(VZ33="",WA33=""),0,IF(VZ$6=0,IF(VZ33&gt;=VZ$8,VZ$5,IF(VZ33&lt;WA33,0,VZ$5*(VZ33-WA33)/(VZ$8-WA33))),IF(VZ33&lt;=VZ$8,VZ$5,IF(VZ33&gt;WA33,0,VZ$5*(VZ33-WA33)/(VZ$8-WA33))))))</f>
      </c>
      <c r="WC33" s="126">
        <f>IF(OR(VZ33="",WA33=""),0,VZ$5)</f>
      </c>
      <c r="WD33" s="125">
        <f>IF(VZ$6=0,RANK(WB33,WB$12:WB$42,0),RANK(WB33,WB$12:WB$42,1))</f>
      </c>
      <c r="WE33" s="126">
        <v>99.63</v>
      </c>
      <c r="WF33"/>
      <c r="WG33" s="126">
        <f>IF((COUNTA(WE$12:WE$42)+COUNTA(WF$12:WF$42)=0),0.6*WE$5,IF(OR(WE33="",WF33=""),0,IF(WE$6=0,IF(WE33&gt;=WE$8,WE$5,IF(WE33&lt;WF33,0,WE$5*(WE33-WF33)/(WE$8-WF33))),IF(WE33&lt;=WE$8,WE$5,IF(WE33&gt;WF33,0,WE$5*(WE33-WF33)/(WE$8-WF33))))))</f>
      </c>
      <c r="WH33" s="126">
        <f>IF(OR(WE33="",WF33=""),0,WE$5)</f>
      </c>
      <c r="WI33" s="125">
        <f>IF(WE$6=0,RANK(WG33,WG$12:WG$42,0),RANK(WG33,WG$12:WG$42,1))</f>
      </c>
      <c r="WJ33" s="126">
        <v>99.63</v>
      </c>
      <c r="WK33"/>
      <c r="WL33" s="126">
        <f>IF((COUNTA(WJ$12:WJ$42)+COUNTA(WK$12:WK$42)=0),0.6*WJ$5,IF(OR(WJ33="",WK33=""),0,IF(WJ$6=0,IF(WJ33&gt;=WJ$8,WJ$5,IF(WJ33&lt;WK33,0,WJ$5*(WJ33-WK33)/(WJ$8-WK33))),IF(WJ33&lt;=WJ$8,WJ$5,IF(WJ33&gt;WK33,0,WJ$5*(WJ33-WK33)/(WJ$8-WK33))))))</f>
      </c>
      <c r="WM33" s="126">
        <f>IF(OR(WJ33="",WK33=""),0,WJ$5)</f>
      </c>
      <c r="WN33" s="125">
        <f>IF(WJ$6=0,RANK(WL33,WL$12:WL$42,0),RANK(WL33,WL$12:WL$42,1))</f>
      </c>
      <c r="WO33" s="126">
        <v>99.64</v>
      </c>
      <c r="WP33" s="126">
        <v>98.57</v>
      </c>
      <c r="WQ33" s="126">
        <f>IF((COUNTA(WO$12:WO$42)+COUNTA(WP$12:WP$42)=0),0.6*WO$5,IF(OR(WO33="",WP33=""),0,IF(WO$6=0,IF(WO33&gt;=WO$8,WO$5,IF(WO33&lt;WP33,0,WO$5*(WO33-WP33)/(WO$8-WP33))),IF(WO33&lt;=WO$8,WO$5,IF(WO33&gt;WP33,0,WO$5*(WO33-WP33)/(WO$8-WP33))))))</f>
      </c>
      <c r="WR33" s="126">
        <f>IF(OR(WO33="",WP33=""),0,WO$5)</f>
      </c>
      <c r="WS33" s="125">
        <f>IF(WO$6=0,RANK(WQ33,WQ$12:WQ$42,0),RANK(WQ33,WQ$12:WQ$42,1))</f>
      </c>
      <c r="WT33" s="126">
        <v>99.64</v>
      </c>
      <c r="WU33" s="126">
        <v>99.6</v>
      </c>
      <c r="WV33" s="126">
        <f>IF((COUNTA(WT$12:WT$42)+COUNTA(WU$12:WU$42)=0),0.6*WT$5,IF(OR(WT33="",WU33=""),0,IF(WT$6=0,IF(WT33&gt;=WT$8,WT$5,IF(WT33&lt;WU33,0,WT$5*(WT33-WU33)/(WT$8-WU33))),IF(WT33&lt;=WT$8,WT$5,IF(WT33&gt;WU33,0,WT$5*(WT33-WU33)/(WT$8-WU33))))))</f>
      </c>
      <c r="WW33" s="126">
        <f>IF(OR(WT33="",WU33=""),0,WT$5)</f>
      </c>
      <c r="WX33" s="125">
        <f>IF(WT$6=0,RANK(WV33,WV$12:WV$42,0),RANK(WV33,WV$12:WV$42,1))</f>
      </c>
      <c r="WY33" s="126">
        <v>1.62</v>
      </c>
      <c r="WZ33" s="126">
        <v>2.65</v>
      </c>
      <c r="XA33" s="126">
        <f>IF((COUNTA(WY$12:WY$42)+COUNTA(WZ$12:WZ$42)=0),0.6*WY$5,IF(OR(WY33="",WZ33=""),0,IF(WY$6=0,IF(WY33&gt;=WY$8,WY$5,IF(WY33&lt;WZ33,0,WY$5*(WY33-WZ33)/(WY$8-WZ33))),IF(WY33&lt;=WY$8,WY$5,IF(WY33&gt;WZ33,0,WY$5*(WY33-WZ33)/(WY$8-WZ33))))))</f>
      </c>
      <c r="XB33" s="126">
        <f>IF(OR(WY33="",WZ33=""),0,WY$5)</f>
      </c>
      <c r="XC33" s="125">
        <f>IF(WY$6=0,RANK(XA33,XA$12:XA$42,0),RANK(XA33,XA$12:XA$42,1))</f>
      </c>
      <c r="XD33" s="126">
        <v>1.62</v>
      </c>
      <c r="XE33" s="126">
        <v>1.73</v>
      </c>
      <c r="XF33" s="126">
        <f>IF((COUNTA(XD$12:XD$42)+COUNTA(XE$12:XE$42)=0),0.6*XD$5,IF(OR(XD33="",XE33=""),0,IF(XD$6=0,IF(XD33&gt;=XD$8,XD$5,IF(XD33&lt;XE33,0,XD$5*(XD33-XE33)/(XD$8-XE33))),IF(XD33&lt;=XD$8,XD$5,IF(XD33&gt;XE33,0,XD$5*(XD33-XE33)/(XD$8-XE33))))))</f>
      </c>
      <c r="XG33" s="126">
        <f>IF(OR(XD33="",XE33=""),0,XD$5)</f>
      </c>
      <c r="XH33" s="125">
        <f>IF(XD$6=0,RANK(XF33,XF$12:XF$42,0),RANK(XF33,XF$12:XF$42,1))</f>
      </c>
      <c r="XI33" s="126">
        <v>100</v>
      </c>
      <c r="XJ33" s="126">
        <v>100</v>
      </c>
      <c r="XK33" s="126">
        <f>IF((COUNTA(XI$12:XI$42)+COUNTA(XJ$12:XJ$42)=0),0.6*XI$5,IF(OR(XI33="",XJ33=""),0,IF(XI$6=0,IF(XI33&gt;=XI$8,XI$5,IF(XI33&lt;XJ33,0,XI$5*(XI33-XJ33)/(XI$8-XJ33))),IF(XI33&lt;=XI$8,XI$5,IF(XI33&gt;XJ33,0,XI$5*(XI33-XJ33)/(XI$8-XJ33))))))</f>
      </c>
      <c r="XL33" s="126">
        <f>IF(OR(XI33="",XJ33=""),0,XI$5)</f>
      </c>
      <c r="XM33" s="125">
        <f>IF(XI$6=0,RANK(XK33,XK$12:XK$42,0),RANK(XK33,XK$12:XK$42,1))</f>
      </c>
      <c r="XN33" s="126">
        <v>100</v>
      </c>
      <c r="XO33" s="126">
        <v>100</v>
      </c>
      <c r="XP33" s="126">
        <f>IF((COUNTA(XN$12:XN$42)+COUNTA(XO$12:XO$42)=0),0.6*XN$5,IF(OR(XN33="",XO33=""),0,IF(XN$6=0,IF(XN33&gt;=XN$8,XN$5,IF(XN33&lt;XO33,0,XN$5*(XN33-XO33)/(XN$8-XO33))),IF(XN33&lt;=XN$8,XN$5,IF(XN33&gt;XO33,0,XN$5*(XN33-XO33)/(XN$8-XO33))))))</f>
      </c>
      <c r="XQ33" s="126">
        <f>IF(OR(XN33="",XO33=""),0,XN$5)</f>
      </c>
      <c r="XR33" s="125">
        <f>IF(XN$6=0,RANK(XP33,XP$12:XP$42,0),RANK(XP33,XP$12:XP$42,1))</f>
      </c>
      <c r="XS33" s="126">
        <v>0.63</v>
      </c>
      <c r="XT33" s="126">
        <v>1.45</v>
      </c>
      <c r="XU33" s="126">
        <f>IF((COUNTA(XS$12:XS$42)+COUNTA(XT$12:XT$42)=0),0.6*XS$5,IF(OR(XS33="",XT33=""),0,IF(XS$6=0,IF(XS33&gt;=XS$8,XS$5,IF(XS33&lt;XT33,0,XS$5*(XS33-XT33)/(XS$8-XT33))),IF(XS33&lt;=XS$8,XS$5,IF(XS33&gt;XT33,0,XS$5*(XS33-XT33)/(XS$8-XT33))))))</f>
      </c>
      <c r="XV33" s="126">
        <f>IF(OR(XS33="",XT33=""),0,XS$5)</f>
      </c>
      <c r="XW33" s="125">
        <f>IF(XS$6=0,RANK(XU33,XU$12:XU$42,0),RANK(XU33,XU$12:XU$42,1))</f>
      </c>
      <c r="XX33" s="126">
        <v>0.63</v>
      </c>
      <c r="XY33" s="126">
        <v>0.66</v>
      </c>
      <c r="XZ33" s="126">
        <f>IF((COUNTA(XX$12:XX$42)+COUNTA(XY$12:XY$42)=0),0.6*XX$5,IF(OR(XX33="",XY33=""),0,IF(XX$6=0,IF(XX33&gt;=XX$8,XX$5,IF(XX33&lt;XY33,0,XX$5*(XX33-XY33)/(XX$8-XY33))),IF(XX33&lt;=XX$8,XX$5,IF(XX33&gt;XY33,0,XX$5*(XX33-XY33)/(XX$8-XY33))))))</f>
      </c>
      <c r="YA33" s="126">
        <f>IF(OR(XX33="",XY33=""),0,XX$5)</f>
      </c>
      <c r="YB33" s="125">
        <f>IF(XX$6=0,RANK(XZ33,XZ$12:XZ$42,0),RANK(XZ33,XZ$12:XZ$42,1))</f>
      </c>
      <c r="YC33" s="126">
        <v>0</v>
      </c>
      <c r="YD33" s="126">
        <v>0.00230345748969203</v>
      </c>
      <c r="YE33" s="126">
        <f>IF((COUNTA(YC$12:YC$42)+COUNTA(YD$12:YD$42)=0),0.6*YC$5,IF(OR(YC33="",YD33=""),0,IF(YC$6=0,IF(YC33&gt;=YC$8,YC$5,IF(YC33&lt;YD33,0,YC$5*(YC33-YD33)/(YC$8-YD33))),IF(YC33&lt;=YC$8,YC$5,IF(YC33&gt;YD33,0,YC$5*(YC33-YD33)/(YC$8-YD33))))))</f>
      </c>
      <c r="YF33" s="126">
        <f>IF(OR(YC33="",YD33=""),0,YC$5)</f>
      </c>
      <c r="YG33" s="125">
        <f>IF(YC$6=0,RANK(YE33,YE$12:YE$42,0),RANK(YE33,YE$12:YE$42,1))</f>
      </c>
      <c r="YH33" s="126">
        <v>0</v>
      </c>
      <c r="YI33" s="126">
        <v>0.00230345748969203</v>
      </c>
      <c r="YJ33" s="126">
        <f>IF((COUNTA(YH$12:YH$42)+COUNTA(YI$12:YI$42)=0),0.6*YH$5,IF(OR(YH33="",YI33=""),0,IF(YH$6=0,IF(YH33&gt;=YH$8,YH$5,IF(YH33&lt;YI33,0,YH$5*(YH33-YI33)/(YH$8-YI33))),IF(YH33&lt;=YH$8,YH$5,IF(YH33&gt;YI33,0,YH$5*(YH33-YI33)/(YH$8-YI33))))))</f>
      </c>
      <c r="YK33" s="126">
        <f>IF(OR(YH33="",YI33=""),0,YH$5)</f>
      </c>
      <c r="YL33" s="125">
        <f>IF(YH$6=0,RANK(YJ33,YJ$12:YJ$42,0),RANK(YJ33,YJ$12:YJ$42,1))</f>
      </c>
      <c r="YM33" s="126">
        <v>54.6725032552083</v>
      </c>
      <c r="YN33"/>
      <c r="YO33" s="126">
        <f>IF((COUNTA(YM$12:YM$42)+COUNTA(YN$12:YN$42)=0),0.6*YM$5,IF(OR(YM33="",YN33=""),0,IF(YM$6=0,IF(YM33&gt;=YM$8,YM$5,IF(YM33&lt;YN33,0,YM$5*(YM33-YN33)/(YM$8-YN33))),IF(YM33&lt;=YM$8,YM$5,IF(YM33&gt;YN33,0,YM$5*(YM33-YN33)/(YM$8-YN33))))))</f>
      </c>
      <c r="YP33" s="126">
        <f>IF(OR(YM33="",YN33=""),0,YM$5)</f>
      </c>
      <c r="YQ33" s="125">
        <f>IF(YM$6=0,RANK(YO33,YO$12:YO$42,0),RANK(YO33,YO$12:YO$42,1))</f>
      </c>
      <c r="YR33" s="126">
        <v>54.6725032552083</v>
      </c>
      <c r="YS33"/>
      <c r="YT33" s="126">
        <f>IF((COUNTA(YR$12:YR$42)+COUNTA(YS$12:YS$42)=0),0.6*YR$5,IF(OR(YR33="",YS33=""),0,IF(YR$6=0,IF(YR33&gt;=YR$8,YR$5,IF(YR33&lt;YS33,0,YR$5*(YR33-YS33)/(YR$8-YS33))),IF(YR33&lt;=YR$8,YR$5,IF(YR33&gt;YS33,0,YR$5*(YR33-YS33)/(YR$8-YS33))))))</f>
      </c>
      <c r="YU33" s="126">
        <f>IF(OR(YR33="",YS33=""),0,YR$5)</f>
      </c>
      <c r="YV33" s="125">
        <f>IF(YR$6=0,RANK(YT33,YT$12:YT$42,0),RANK(YT33,YT$12:YT$42,1))</f>
      </c>
      <c r="YW33" s="126">
        <v>11.5503092447917</v>
      </c>
      <c r="YX33" s="126">
        <v>5.684384765625</v>
      </c>
      <c r="YY33" s="126">
        <f>IF((COUNTA(YW$12:YW$42)+COUNTA(YX$12:YX$42)=0),0.6*YW$5,IF(OR(YW33="",YX33=""),0,IF(YW$6=0,IF(YW33&gt;=YW$8,YW$5,IF(YW33&lt;YX33,0,YW$5*(YW33-YX33)/(YW$8-YX33))),IF(YW33&lt;=YW$8,YW$5,IF(YW33&gt;YX33,0,YW$5*(YW33-YX33)/(YW$8-YX33))))))</f>
      </c>
      <c r="YZ33" s="126">
        <f>IF(OR(YW33="",YX33=""),0,YW$5)</f>
      </c>
      <c r="ZA33" s="125">
        <f>IF(YW$6=0,RANK(YY33,YY$12:YY$42,0),RANK(YY33,YY$12:YY$42,1))</f>
      </c>
      <c r="ZB33" s="126">
        <v>11.5503092447917</v>
      </c>
      <c r="ZC33" s="126">
        <v>1.91755208333333</v>
      </c>
      <c r="ZD33" s="126">
        <f>IF((COUNTA(ZB$12:ZB$42)+COUNTA(ZC$12:ZC$42)=0),0.6*ZB$5,IF(OR(ZB33="",ZC33=""),0,IF(ZB$6=0,IF(ZB33&gt;=ZB$8,ZB$5,IF(ZB33&lt;ZC33,0,ZB$5*(ZB33-ZC33)/(ZB$8-ZC33))),IF(ZB33&lt;=ZB$8,ZB$5,IF(ZB33&gt;ZC33,0,ZB$5*(ZB33-ZC33)/(ZB$8-ZC33))))))</f>
      </c>
      <c r="ZE33" s="126">
        <f>IF(OR(ZB33="",ZC33=""),0,ZB$5)</f>
      </c>
      <c r="ZF33" s="125">
        <f>IF(ZB$6=0,RANK(ZD33,ZD$12:ZD$42,0),RANK(ZD33,ZD$12:ZD$42,1))</f>
      </c>
      <c r="ZG33" s="126">
        <v>100</v>
      </c>
      <c r="ZH33" s="126">
        <v>81.77</v>
      </c>
      <c r="ZI33" s="126">
        <f>IF((COUNTA(ZG$12:ZG$42)+COUNTA(ZH$12:ZH$42)=0),0.6*ZG$5,IF(OR(ZG33="",ZH33=""),0,IF(ZG$6=0,IF(ZG33&gt;=ZG$8,ZG$5,IF(ZG33&lt;ZH33,0,ZG$5*(ZG33-ZH33)/(ZG$8-ZH33))),IF(ZG33&lt;=ZG$8,ZG$5,IF(ZG33&gt;ZH33,0,ZG$5*(ZG33-ZH33)/(ZG$8-ZH33))))))</f>
      </c>
      <c r="ZJ33" s="126">
        <f>IF(OR(ZG33="",ZH33=""),0,ZG$5)</f>
      </c>
      <c r="ZK33" s="125">
        <f>IF(ZG$6=0,RANK(ZI33,ZI$12:ZI$42,0),RANK(ZI33,ZI$12:ZI$42,1))</f>
      </c>
      <c r="ZL33" s="126">
        <v>100</v>
      </c>
      <c r="ZM33" s="126">
        <v>77.23</v>
      </c>
      <c r="ZN33" s="126">
        <f>IF((COUNTA(ZL$12:ZL$42)+COUNTA(ZM$12:ZM$42)=0),0.6*ZL$5,IF(OR(ZL33="",ZM33=""),0,IF(ZL$6=0,IF(ZL33&gt;=ZL$8,ZL$5,IF(ZL33&lt;ZM33,0,ZL$5*(ZL33-ZM33)/(ZL$8-ZM33))),IF(ZL33&lt;=ZL$8,ZL$5,IF(ZL33&gt;ZM33,0,ZL$5*(ZL33-ZM33)/(ZL$8-ZM33))))))</f>
      </c>
      <c r="ZO33" s="126">
        <f>IF(OR(ZL33="",ZM33=""),0,ZL$5)</f>
      </c>
      <c r="ZP33" s="125">
        <f>IF(ZL$6=0,RANK(ZN33,ZN$12:ZN$42,0),RANK(ZN33,ZN$12:ZN$42,1))</f>
      </c>
      <c r="ZQ33" s="126">
        <v>100</v>
      </c>
      <c r="ZR33" s="126">
        <v>87.09</v>
      </c>
      <c r="ZS33" s="126">
        <f>IF((COUNTA(ZQ$12:ZQ$42)+COUNTA(ZR$12:ZR$42)=0),0.6*ZQ$5,IF(OR(ZQ33="",ZR33=""),0,IF(ZQ$6=0,IF(ZQ33&gt;=ZQ$8,ZQ$5,IF(ZQ33&lt;ZR33,0,ZQ$5*(ZQ33-ZR33)/(ZQ$8-ZR33))),IF(ZQ33&lt;=ZQ$8,ZQ$5,IF(ZQ33&gt;ZR33,0,ZQ$5*(ZQ33-ZR33)/(ZQ$8-ZR33))))))</f>
      </c>
      <c r="ZT33" s="126">
        <f>IF(OR(ZQ33="",ZR33=""),0,ZQ$5)</f>
      </c>
      <c r="ZU33" s="125">
        <f>IF(ZQ$6=0,RANK(ZS33,ZS$12:ZS$42,0),RANK(ZS33,ZS$12:ZS$42,1))</f>
      </c>
      <c r="ZV33" s="126">
        <v>100</v>
      </c>
      <c r="ZW33" s="126">
        <v>83.36</v>
      </c>
      <c r="ZX33" s="126">
        <f>IF((COUNTA(ZV$12:ZV$42)+COUNTA(ZW$12:ZW$42)=0),0.6*ZV$5,IF(OR(ZV33="",ZW33=""),0,IF(ZV$6=0,IF(ZV33&gt;=ZV$8,ZV$5,IF(ZV33&lt;ZW33,0,ZV$5*(ZV33-ZW33)/(ZV$8-ZW33))),IF(ZV33&lt;=ZV$8,ZV$5,IF(ZV33&gt;ZW33,0,ZV$5*(ZV33-ZW33)/(ZV$8-ZW33))))))</f>
      </c>
      <c r="ZY33" s="126">
        <f>IF(OR(ZV33="",ZW33=""),0,ZV$5)</f>
      </c>
      <c r="ZZ33" s="125">
        <f>IF(ZV$6=0,RANK(ZX33,ZX$12:ZX$42,0),RANK(ZX33,ZX$12:ZX$42,1))</f>
      </c>
      <c r="AAA33" s="126">
        <v>1.39</v>
      </c>
      <c r="AAB33" s="126">
        <v>1.47</v>
      </c>
      <c r="AAC33" s="126">
        <f>IF((COUNTA(AAA$12:AAA$42)+COUNTA(AAB$12:AAB$42)=0),0.6*AAA$5,IF(OR(AAA33="",AAB33=""),0,IF(AAA$6=0,IF(AAA33&gt;=AAA$8,AAA$5,IF(AAA33&lt;AAB33,0,AAA$5*(AAA33-AAB33)/(AAA$8-AAB33))),IF(AAA33&lt;=AAA$8,AAA$5,IF(AAA33&gt;AAB33,0,AAA$5*(AAA33-AAB33)/(AAA$8-AAB33))))))</f>
      </c>
      <c r="AAD33" s="126">
        <f>IF(OR(AAA33="",AAB33=""),0,AAA$5)</f>
      </c>
      <c r="AAE33" s="125">
        <f>IF(AAA$6=0,RANK(AAC33,AAC$12:AAC$42,0),RANK(AAC33,AAC$12:AAC$42,1))</f>
      </c>
      <c r="AAF33" s="126">
        <v>1.39</v>
      </c>
      <c r="AAG33" s="126">
        <v>8.35</v>
      </c>
      <c r="AAH33" s="126">
        <f>IF((COUNTA(AAF$12:AAF$42)+COUNTA(AAG$12:AAG$42)=0),0.6*AAF$5,IF(OR(AAF33="",AAG33=""),0,IF(AAF$6=0,IF(AAF33&gt;=AAF$8,AAF$5,IF(AAF33&lt;AAG33,0,AAF$5*(AAF33-AAG33)/(AAF$8-AAG33))),IF(AAF33&lt;=AAF$8,AAF$5,IF(AAF33&gt;AAG33,0,AAF$5*(AAF33-AAG33)/(AAF$8-AAG33))))))</f>
      </c>
      <c r="AAI33" s="126">
        <f>IF(OR(AAF33="",AAG33=""),0,AAF$5)</f>
      </c>
      <c r="AAJ33" s="125">
        <f>IF(AAF$6=0,RANK(AAH33,AAH$12:AAH$42,0),RANK(AAH33,AAH$12:AAH$42,1))</f>
      </c>
      <c r="AAK33" s="126">
        <v>100</v>
      </c>
      <c r="AAL33"/>
      <c r="AAM33" s="126">
        <f>IF((COUNTA(AAK$12:AAK$42)+COUNTA(AAL$12:AAL$42)=0),0.6*AAK$5,IF(OR(AAK33="",AAL33=""),0,IF(AAK$6=0,IF(AAK33&gt;=AAK$8,AAK$5,IF(AAK33&lt;AAL33,0,AAK$5*(AAK33-AAL33)/(AAK$8-AAL33))),IF(AAK33&lt;=AAK$8,AAK$5,IF(AAK33&gt;AAL33,0,AAK$5*(AAK33-AAL33)/(AAK$8-AAL33))))))</f>
      </c>
      <c r="AAN33" s="126">
        <f>IF(OR(AAK33="",AAL33=""),0,AAK$5)</f>
      </c>
      <c r="AAO33" s="125">
        <f>IF(AAK$6=0,RANK(AAM33,AAM$12:AAM$42,0),RANK(AAM33,AAM$12:AAM$42,1))</f>
      </c>
      <c r="AAP33" s="126">
        <v>100</v>
      </c>
      <c r="AAQ33"/>
      <c r="AAR33" s="126">
        <f>IF((COUNTA(AAP$12:AAP$42)+COUNTA(AAQ$12:AAQ$42)=0),0.6*AAP$5,IF(OR(AAP33="",AAQ33=""),0,IF(AAP$6=0,IF(AAP33&gt;=AAP$8,AAP$5,IF(AAP33&lt;AAQ33,0,AAP$5*(AAP33-AAQ33)/(AAP$8-AAQ33))),IF(AAP33&lt;=AAP$8,AAP$5,IF(AAP33&gt;AAQ33,0,AAP$5*(AAP33-AAQ33)/(AAP$8-AAQ33))))))</f>
      </c>
      <c r="AAS33" s="126">
        <f>IF(OR(AAP33="",AAQ33=""),0,AAP$5)</f>
      </c>
      <c r="AAT33" s="125">
        <f>IF(AAP$6=0,RANK(AAR33,AAR$12:AAR$42,0),RANK(AAR33,AAR$12:AAR$42,1))</f>
      </c>
      <c r="AAU33" s="126">
        <v>100</v>
      </c>
      <c r="AAV33" s="126">
        <v>98.64</v>
      </c>
      <c r="AAW33" s="126">
        <f>IF((COUNTA(AAU$12:AAU$42)+COUNTA(AAV$12:AAV$42)=0),0.6*AAU$5,IF(OR(AAU33="",AAV33=""),0,IF(AAU$6=0,IF(AAU33&gt;=AAU$8,AAU$5,IF(AAU33&lt;AAV33,0,AAU$5*(AAU33-AAV33)/(AAU$8-AAV33))),IF(AAU33&lt;=AAU$8,AAU$5,IF(AAU33&gt;AAV33,0,AAU$5*(AAU33-AAV33)/(AAU$8-AAV33))))))</f>
      </c>
      <c r="AAX33" s="126">
        <f>IF(OR(AAU33="",AAV33=""),0,AAU$5)</f>
      </c>
      <c r="AAY33" s="125">
        <f>IF(AAU$6=0,RANK(AAW33,AAW$12:AAW$42,0),RANK(AAW33,AAW$12:AAW$42,1))</f>
      </c>
      <c r="AAZ33" s="126">
        <v>100</v>
      </c>
      <c r="ABA33" s="126">
        <v>99.41</v>
      </c>
      <c r="ABB33" s="126">
        <f>IF((COUNTA(AAZ$12:AAZ$42)+COUNTA(ABA$12:ABA$42)=0),0.6*AAZ$5,IF(OR(AAZ33="",ABA33=""),0,IF(AAZ$6=0,IF(AAZ33&gt;=AAZ$8,AAZ$5,IF(AAZ33&lt;ABA33,0,AAZ$5*(AAZ33-ABA33)/(AAZ$8-ABA33))),IF(AAZ33&lt;=AAZ$8,AAZ$5,IF(AAZ33&gt;ABA33,0,AAZ$5*(AAZ33-ABA33)/(AAZ$8-ABA33))))))</f>
      </c>
      <c r="ABC33" s="126">
        <f>IF(OR(AAZ33="",ABA33=""),0,AAZ$5)</f>
      </c>
      <c r="ABD33" s="125">
        <f>IF(AAZ$6=0,RANK(ABB33,ABB$12:ABB$42,0),RANK(ABB33,ABB$12:ABB$42,1))</f>
      </c>
      <c r="ABE33" s="126">
        <v>2.43</v>
      </c>
      <c r="ABF33" s="126">
        <v>2.53</v>
      </c>
      <c r="ABG33" s="126">
        <f>IF((COUNTA(ABE$12:ABE$42)+COUNTA(ABF$12:ABF$42)=0),0.6*ABE$5,IF(OR(ABE33="",ABF33=""),0,IF(ABE$6=0,IF(ABE33&gt;=ABE$8,ABE$5,IF(ABE33&lt;ABF33,0,ABE$5*(ABE33-ABF33)/(ABE$8-ABF33))),IF(ABE33&lt;=ABE$8,ABE$5,IF(ABE33&gt;ABF33,0,ABE$5*(ABE33-ABF33)/(ABE$8-ABF33))))))</f>
      </c>
      <c r="ABH33" s="126">
        <f>IF(OR(ABE33="",ABF33=""),0,ABE$5)</f>
      </c>
      <c r="ABI33" s="125">
        <f>IF(ABE$6=0,RANK(ABG33,ABG$12:ABG$42,0),RANK(ABG33,ABG$12:ABG$42,1))</f>
      </c>
      <c r="ABJ33" s="126">
        <v>2.43</v>
      </c>
      <c r="ABK33" s="126">
        <v>2.87</v>
      </c>
      <c r="ABL33" s="126">
        <f>IF((COUNTA(ABJ$12:ABJ$42)+COUNTA(ABK$12:ABK$42)=0),0.6*ABJ$5,IF(OR(ABJ33="",ABK33=""),0,IF(ABJ$6=0,IF(ABJ33&gt;=ABJ$8,ABJ$5,IF(ABJ33&lt;ABK33,0,ABJ$5*(ABJ33-ABK33)/(ABJ$8-ABK33))),IF(ABJ33&lt;=ABJ$8,ABJ$5,IF(ABJ33&gt;ABK33,0,ABJ$5*(ABJ33-ABK33)/(ABJ$8-ABK33))))))</f>
      </c>
      <c r="ABM33" s="126">
        <f>IF(OR(ABJ33="",ABK33=""),0,ABJ$5)</f>
      </c>
      <c r="ABN33" s="125">
        <f>IF(ABJ$6=0,RANK(ABL33,ABL$12:ABL$42,0),RANK(ABL33,ABL$12:ABL$42,1))</f>
      </c>
      <c r="ABO33" s="126">
        <v>100</v>
      </c>
      <c r="ABP33" s="126">
        <v>99.1</v>
      </c>
      <c r="ABQ33" s="126">
        <f>IF((COUNTA(ABO$12:ABO$42)+COUNTA(ABP$12:ABP$42)=0),0.6*ABO$5,IF(OR(ABO33="",ABP33=""),0,IF(ABO$6=0,IF(ABO33&gt;=ABO$8,ABO$5,IF(ABO33&lt;ABP33,0,ABO$5*(ABO33-ABP33)/(ABO$8-ABP33))),IF(ABO33&lt;=ABO$8,ABO$5,IF(ABO33&gt;ABP33,0,ABO$5*(ABO33-ABP33)/(ABO$8-ABP33))))))</f>
      </c>
      <c r="ABR33" s="126">
        <f>IF(OR(ABO33="",ABP33=""),0,ABO$5)</f>
      </c>
      <c r="ABS33" s="125">
        <f>IF(ABO$6=0,RANK(ABQ33,ABQ$12:ABQ$42,0),RANK(ABQ33,ABQ$12:ABQ$42,1))</f>
      </c>
      <c r="ABT33" s="126">
        <v>100</v>
      </c>
      <c r="ABU33" s="126">
        <v>99.1</v>
      </c>
      <c r="ABV33" s="126">
        <f>IF((COUNTA(ABT$12:ABT$42)+COUNTA(ABU$12:ABU$42)=0),0.6*ABT$5,IF(OR(ABT33="",ABU33=""),0,IF(ABT$6=0,IF(ABT33&gt;=ABT$8,ABT$5,IF(ABT33&lt;ABU33,0,ABT$5*(ABT33-ABU33)/(ABT$8-ABU33))),IF(ABT33&lt;=ABT$8,ABT$5,IF(ABT33&gt;ABU33,0,ABT$5*(ABT33-ABU33)/(ABT$8-ABU33))))))</f>
      </c>
      <c r="ABW33" s="126">
        <f>IF(OR(ABT33="",ABU33=""),0,ABT$5)</f>
      </c>
      <c r="ABX33" s="125">
        <f>IF(ABT$6=0,RANK(ABV33,ABV$12:ABV$42,0),RANK(ABV33,ABV$12:ABV$42,1))</f>
      </c>
      <c r="ABY33" s="126">
        <v>0.33</v>
      </c>
      <c r="ABZ33" s="126">
        <v>0.53</v>
      </c>
      <c r="ACA33" s="126">
        <f>IF((COUNTA(ABY$12:ABY$42)+COUNTA(ABZ$12:ABZ$42)=0),0.6*ABY$5,IF(OR(ABY33="",ABZ33=""),0,IF(ABY$6=0,IF(ABY33&gt;=ABY$8,ABY$5,IF(ABY33&lt;ABZ33,0,ABY$5*(ABY33-ABZ33)/(ABY$8-ABZ33))),IF(ABY33&lt;=ABY$8,ABY$5,IF(ABY33&gt;ABZ33,0,ABY$5*(ABY33-ABZ33)/(ABY$8-ABZ33))))))</f>
      </c>
      <c r="ACB33" s="126">
        <f>IF(OR(ABY33="",ABZ33=""),0,ABY$5)</f>
      </c>
      <c r="ACC33" s="125">
        <f>IF(ABY$6=0,RANK(ACA33,ACA$12:ACA$42,0),RANK(ACA33,ACA$12:ACA$42,1))</f>
      </c>
      <c r="ACD33" s="126">
        <v>0.33</v>
      </c>
      <c r="ACE33" s="126">
        <v>1.02</v>
      </c>
      <c r="ACF33" s="126">
        <f>IF((COUNTA(ACD$12:ACD$42)+COUNTA(ACE$12:ACE$42)=0),0.6*ACD$5,IF(OR(ACD33="",ACE33=""),0,IF(ACD$6=0,IF(ACD33&gt;=ACD$8,ACD$5,IF(ACD33&lt;ACE33,0,ACD$5*(ACD33-ACE33)/(ACD$8-ACE33))),IF(ACD33&lt;=ACD$8,ACD$5,IF(ACD33&gt;ACE33,0,ACD$5*(ACD33-ACE33)/(ACD$8-ACE33))))))</f>
      </c>
      <c r="ACG33" s="126">
        <f>IF(OR(ACD33="",ACE33=""),0,ACD$5)</f>
      </c>
      <c r="ACH33" s="125">
        <f>IF(ACD$6=0,RANK(ACF33,ACF$12:ACF$42,0),RANK(ACF33,ACF$12:ACF$42,1))</f>
      </c>
      <c r="ACI33" s="126">
        <v>0</v>
      </c>
      <c r="ACJ33" s="126">
        <v>0</v>
      </c>
      <c r="ACK33" s="126">
        <f>IF((COUNTA(ACI$12:ACI$42)+COUNTA(ACJ$12:ACJ$42)=0),0.6*ACI$5,IF(OR(ACI33="",ACJ33=""),0,IF(ACI$6=0,IF(ACI33&gt;=ACI$8,ACI$5,IF(ACI33&lt;ACJ33,0,ACI$5*(ACI33-ACJ33)/(ACI$8-ACJ33))),IF(ACI33&lt;=ACI$8,ACI$5,IF(ACI33&gt;ACJ33,0,ACI$5*(ACI33-ACJ33)/(ACI$8-ACJ33))))))</f>
      </c>
      <c r="ACL33" s="126">
        <f>IF(OR(ACI33="",ACJ33=""),0,ACI$5)</f>
      </c>
      <c r="ACM33" s="125">
        <f>IF(ACI$6=0,RANK(ACK33,ACK$12:ACK$42,0),RANK(ACK33,ACK$12:ACK$42,1))</f>
      </c>
      <c r="ACN33" s="126">
        <v>0</v>
      </c>
      <c r="ACO33" s="126">
        <v>0.41</v>
      </c>
      <c r="ACP33" s="126">
        <f>IF((COUNTA(ACN$12:ACN$42)+COUNTA(ACO$12:ACO$42)=0),0.6*ACN$5,IF(OR(ACN33="",ACO33=""),0,IF(ACN$6=0,IF(ACN33&gt;=ACN$8,ACN$5,IF(ACN33&lt;ACO33,0,ACN$5*(ACN33-ACO33)/(ACN$8-ACO33))),IF(ACN33&lt;=ACN$8,ACN$5,IF(ACN33&gt;ACO33,0,ACN$5*(ACN33-ACO33)/(ACN$8-ACO33))))))</f>
      </c>
      <c r="ACQ33" s="126">
        <f>IF(OR(ACN33="",ACO33=""),0,ACN$5)</f>
      </c>
      <c r="ACR33" s="125">
        <f>IF(ACN$6=0,RANK(ACP33,ACP$12:ACP$42,0),RANK(ACP33,ACP$12:ACP$42,1))</f>
      </c>
      <c r="ACS33" s="126">
        <v>61.54</v>
      </c>
      <c r="ACT33"/>
      <c r="ACU33" s="126">
        <f>IF((COUNTA(ACS$12:ACS$42)+COUNTA(ACT$12:ACT$42)=0),0.6*ACS$5,IF(OR(ACS33="",ACT33=""),0,IF(ACS$6=0,IF(ACS33&gt;=ACS$8,ACS$5,IF(ACS33&lt;ACT33,0,ACS$5*(ACS33-ACT33)/(ACS$8-ACT33))),IF(ACS33&lt;=ACS$8,ACS$5,IF(ACS33&gt;ACT33,0,ACS$5*(ACS33-ACT33)/(ACS$8-ACT33))))))</f>
      </c>
      <c r="ACV33" s="126">
        <f>IF(OR(ACS33="",ACT33=""),0,ACS$5)</f>
      </c>
      <c r="ACW33" s="125">
        <f>IF(ACS$6=0,RANK(ACU33,ACU$12:ACU$42,0),RANK(ACU33,ACU$12:ACU$42,1))</f>
      </c>
      <c r="ACX33" s="126">
        <v>61.54</v>
      </c>
      <c r="ACY33" s="126">
        <v>47.41</v>
      </c>
      <c r="ACZ33" s="126">
        <f>IF((COUNTA(ACX$12:ACX$42)+COUNTA(ACY$12:ACY$42)=0),0.6*ACX$5,IF(OR(ACX33="",ACY33=""),0,IF(ACX$6=0,IF(ACX33&gt;=ACX$8,ACX$5,IF(ACX33&lt;ACY33,0,ACX$5*(ACX33-ACY33)/(ACX$8-ACY33))),IF(ACX33&lt;=ACX$8,ACX$5,IF(ACX33&gt;ACY33,0,ACX$5*(ACX33-ACY33)/(ACX$8-ACY33))))))</f>
      </c>
      <c r="ADA33" s="126">
        <f>IF(OR(ACX33="",ACY33=""),0,ACX$5)</f>
      </c>
      <c r="ADB33" s="125">
        <f>IF(ACX$6=0,RANK(ACZ33,ACZ$12:ACZ$42,0),RANK(ACZ33,ACZ$12:ACZ$42,1))</f>
      </c>
      <c r="ADC33" s="126">
        <v>21.79</v>
      </c>
      <c r="ADD33" s="126">
        <v>5.53</v>
      </c>
      <c r="ADE33" s="126">
        <f>IF((COUNTA(ADC$12:ADC$42)+COUNTA(ADD$12:ADD$42)=0),0.6*ADC$5,IF(OR(ADC33="",ADD33=""),0,IF(ADC$6=0,IF(ADC33&gt;=ADC$8,ADC$5,IF(ADC33&lt;ADD33,0,ADC$5*(ADC33-ADD33)/(ADC$8-ADD33))),IF(ADC33&lt;=ADC$8,ADC$5,IF(ADC33&gt;ADD33,0,ADC$5*(ADC33-ADD33)/(ADC$8-ADD33))))))</f>
      </c>
      <c r="ADF33" s="126">
        <f>IF(OR(ADC33="",ADD33=""),0,ADC$5)</f>
      </c>
      <c r="ADG33" s="125">
        <f>IF(ADC$6=0,RANK(ADE33,ADE$12:ADE$42,0),RANK(ADE33,ADE$12:ADE$42,1))</f>
      </c>
      <c r="ADH33" s="126">
        <v>21.79</v>
      </c>
      <c r="ADI33" s="126">
        <v>2.3</v>
      </c>
      <c r="ADJ33" s="126">
        <f>IF((COUNTA(ADH$12:ADH$42)+COUNTA(ADI$12:ADI$42)=0),0.6*ADH$5,IF(OR(ADH33="",ADI33=""),0,IF(ADH$6=0,IF(ADH33&gt;=ADH$8,ADH$5,IF(ADH33&lt;ADI33,0,ADH$5*(ADH33-ADI33)/(ADH$8-ADI33))),IF(ADH33&lt;=ADH$8,ADH$5,IF(ADH33&gt;ADI33,0,ADH$5*(ADH33-ADI33)/(ADH$8-ADI33))))))</f>
      </c>
      <c r="ADK33" s="126">
        <f>IF(OR(ADH33="",ADI33=""),0,ADH$5)</f>
      </c>
      <c r="ADL33" s="125">
        <f>IF(ADH$6=0,RANK(ADJ33,ADJ$12:ADJ$42,0),RANK(ADJ33,ADJ$12:ADJ$42,1))</f>
      </c>
      <c r="ADM33"/>
      <c r="ADN33"/>
      <c r="ADO33" s="126">
        <f>IF((COUNTA(ADM$12:ADM$42)+COUNTA(ADN$12:ADN$42)=0),0.6*ADM$5,IF(OR(ADM33="",ADN33=""),0,IF(ADM$6=0,IF(ADM33&gt;=ADM$8,ADM$5,IF(ADM33&lt;ADN33,0,ADM$5*(ADM33-ADN33)/(ADM$8-ADN33))),IF(ADM33&lt;=ADM$8,ADM$5,IF(ADM33&gt;ADN33,0,ADM$5*(ADM33-ADN33)/(ADM$8-ADN33))))))</f>
      </c>
      <c r="ADP33" s="126">
        <f>IF(OR(ADM33="",ADN33=""),0,ADM$5)</f>
      </c>
      <c r="ADQ33" s="125">
        <f>IF(ADM$6=0,RANK(ADO33,ADO$12:ADO$42,0),RANK(ADO33,ADO$12:ADO$42,1))</f>
      </c>
      <c r="ADR33"/>
      <c r="ADS33"/>
      <c r="ADT33" s="126">
        <f>IF((COUNTA(ADR$12:ADR$42)+COUNTA(ADS$12:ADS$42)=0),0.6*ADR$5,IF(OR(ADR33="",ADS33=""),0,IF(ADR$6=0,IF(ADR33&gt;=ADR$8,ADR$5,IF(ADR33&lt;ADS33,0,ADR$5*(ADR33-ADS33)/(ADR$8-ADS33))),IF(ADR33&lt;=ADR$8,ADR$5,IF(ADR33&gt;ADS33,0,ADR$5*(ADR33-ADS33)/(ADR$8-ADS33))))))</f>
      </c>
      <c r="ADU33" s="126">
        <f>IF(OR(ADR33="",ADS33=""),0,ADR$5)</f>
      </c>
      <c r="ADV33" s="125">
        <f>IF(ADR$6=0,RANK(ADT33,ADT$12:ADT$42,0),RANK(ADT33,ADT$12:ADT$42,1))</f>
      </c>
      <c r="ADW33"/>
      <c r="ADX33"/>
      <c r="ADY33" s="126">
        <f>IF((COUNTA(ADW$12:ADW$42)+COUNTA(ADX$12:ADX$42)=0),0.6*ADW$5,IF(OR(ADW33="",ADX33=""),0,IF(ADW$6=0,IF(ADW33&gt;=ADW$8,ADW$5,IF(ADW33&lt;ADX33,0,ADW$5*(ADW33-ADX33)/(ADW$8-ADX33))),IF(ADW33&lt;=ADW$8,ADW$5,IF(ADW33&gt;ADX33,0,ADW$5*(ADW33-ADX33)/(ADW$8-ADX33))))))</f>
      </c>
      <c r="ADZ33" s="126">
        <f>IF(OR(ADW33="",ADX33=""),0,ADW$5)</f>
      </c>
      <c r="AEA33" s="125">
        <f>IF(ADW$6=0,RANK(ADY33,ADY$12:ADY$42,0),RANK(ADY33,ADY$12:ADY$42,1))</f>
      </c>
      <c r="AEB33"/>
      <c r="AEC33"/>
      <c r="AED33" s="126">
        <f>IF((COUNTA(AEB$12:AEB$42)+COUNTA(AEC$12:AEC$42)=0),0.6*AEB$5,IF(OR(AEB33="",AEC33=""),0,IF(AEB$6=0,IF(AEB33&gt;=AEB$8,AEB$5,IF(AEB33&lt;AEC33,0,AEB$5*(AEB33-AEC33)/(AEB$8-AEC33))),IF(AEB33&lt;=AEB$8,AEB$5,IF(AEB33&gt;AEC33,0,AEB$5*(AEB33-AEC33)/(AEB$8-AEC33))))))</f>
      </c>
      <c r="AEE33" s="126">
        <f>IF(OR(AEB33="",AEC33=""),0,AEB$5)</f>
      </c>
      <c r="AEF33" s="125">
        <f>IF(AEB$6=0,RANK(AED33,AED$12:AED$42,0),RANK(AED33,AED$12:AED$42,1))</f>
      </c>
      <c r="AEG33"/>
      <c r="AEH33"/>
      <c r="AEI33" s="126">
        <f>IF((COUNTA(AEG$12:AEG$42)+COUNTA(AEH$12:AEH$42)=0),0.6*AEG$5,IF(OR(AEG33="",AEH33=""),0,IF(AEG$6=0,IF(AEG33&gt;=AEG$8,AEG$5,IF(AEG33&lt;AEH33,0,AEG$5*(AEG33-AEH33)/(AEG$8-AEH33))),IF(AEG33&lt;=AEG$8,AEG$5,IF(AEG33&gt;AEH33,0,AEG$5*(AEG33-AEH33)/(AEG$8-AEH33))))))</f>
      </c>
      <c r="AEJ33" s="126">
        <f>IF(OR(AEG33="",AEH33=""),0,AEG$5)</f>
      </c>
      <c r="AEK33" s="125">
        <f>IF(AEG$6=0,RANK(AEI33,AEI$12:AEI$42,0),RANK(AEI33,AEI$12:AEI$42,1))</f>
      </c>
      <c r="AEL33"/>
      <c r="AEM33"/>
      <c r="AEN33" s="126">
        <f>IF((COUNTA(AEL$12:AEL$42)+COUNTA(AEM$12:AEM$42)=0),0.6*AEL$5,IF(OR(AEL33="",AEM33=""),0,IF(AEL$6=0,IF(AEL33&gt;=AEL$8,AEL$5,IF(AEL33&lt;AEM33,0,AEL$5*(AEL33-AEM33)/(AEL$8-AEM33))),IF(AEL33&lt;=AEL$8,AEL$5,IF(AEL33&gt;AEM33,0,AEL$5*(AEL33-AEM33)/(AEL$8-AEM33))))))</f>
      </c>
      <c r="AEO33" s="126">
        <f>IF(OR(AEL33="",AEM33=""),0,AEL$5)</f>
      </c>
      <c r="AEP33" s="125">
        <f>IF(AEL$6=0,RANK(AEN33,AEN$12:AEN$42,0),RANK(AEN33,AEN$12:AEN$42,1))</f>
      </c>
      <c r="AEQ33"/>
      <c r="AER33"/>
      <c r="AES33" s="126">
        <f>IF((COUNTA(AEQ$12:AEQ$42)+COUNTA(AER$12:AER$42)=0),0.6*AEQ$5,IF(OR(AEQ33="",AER33=""),0,IF(AEQ$6=0,IF(AEQ33&gt;=AEQ$8,AEQ$5,IF(AEQ33&lt;AER33,0,AEQ$5*(AEQ33-AER33)/(AEQ$8-AER33))),IF(AEQ33&lt;=AEQ$8,AEQ$5,IF(AEQ33&gt;AER33,0,AEQ$5*(AEQ33-AER33)/(AEQ$8-AER33))))))</f>
      </c>
      <c r="AET33" s="126">
        <f>IF(OR(AEQ33="",AER33=""),0,AEQ$5)</f>
      </c>
      <c r="AEU33" s="125">
        <f>IF(AEQ$6=0,RANK(AES33,AES$12:AES$42,0),RANK(AES33,AES$12:AES$42,1))</f>
      </c>
      <c r="AEV33"/>
      <c r="AEW33"/>
      <c r="AEX33" s="126">
        <f>IF((COUNTA(AEV$12:AEV$42)+COUNTA(AEW$12:AEW$42)=0),0.6*AEV$5,IF(OR(AEV33="",AEW33=""),0,IF(AEV$6=0,IF(AEV33&gt;=AEV$8,AEV$5,IF(AEV33&lt;AEW33,0,AEV$5*(AEV33-AEW33)/(AEV$8-AEW33))),IF(AEV33&lt;=AEV$8,AEV$5,IF(AEV33&gt;AEW33,0,AEV$5*(AEV33-AEW33)/(AEV$8-AEW33))))))</f>
      </c>
      <c r="AEY33" s="126">
        <f>IF(OR(AEV33="",AEW33=""),0,AEV$5)</f>
      </c>
      <c r="AEZ33" s="125">
        <f>IF(AEV$6=0,RANK(AEX33,AEX$12:AEX$42,0),RANK(AEX33,AEX$12:AEX$42,1))</f>
      </c>
      <c r="AFA33"/>
      <c r="AFB33"/>
      <c r="AFC33" s="126">
        <f>IF((COUNTA(AFA$12:AFA$42)+COUNTA(AFB$12:AFB$42)=0),0.6*AFA$5,IF(OR(AFA33="",AFB33=""),0,IF(AFA$6=0,IF(AFA33&gt;=AFA$8,AFA$5,IF(AFA33&lt;AFB33,0,AFA$5*(AFA33-AFB33)/(AFA$8-AFB33))),IF(AFA33&lt;=AFA$8,AFA$5,IF(AFA33&gt;AFB33,0,AFA$5*(AFA33-AFB33)/(AFA$8-AFB33))))))</f>
      </c>
      <c r="AFD33" s="126">
        <f>IF(OR(AFA33="",AFB33=""),0,AFA$5)</f>
      </c>
      <c r="AFE33" s="125">
        <f>IF(AFA$6=0,RANK(AFC33,AFC$12:AFC$42,0),RANK(AFC33,AFC$12:AFC$42,1))</f>
      </c>
      <c r="AFF33"/>
      <c r="AFG33"/>
      <c r="AFH33" s="126">
        <f>IF((COUNTA(AFF$12:AFF$42)+COUNTA(AFG$12:AFG$42)=0),0.6*AFF$5,IF(OR(AFF33="",AFG33=""),0,IF(AFF$6=0,IF(AFF33&gt;=AFF$8,AFF$5,IF(AFF33&lt;AFG33,0,AFF$5*(AFF33-AFG33)/(AFF$8-AFG33))),IF(AFF33&lt;=AFF$8,AFF$5,IF(AFF33&gt;AFG33,0,AFF$5*(AFF33-AFG33)/(AFF$8-AFG33))))))</f>
      </c>
      <c r="AFI33" s="126">
        <f>IF(OR(AFF33="",AFG33=""),0,AFF$5)</f>
      </c>
      <c r="AFJ33" s="125">
        <f>IF(AFF$6=0,RANK(AFH33,AFH$12:AFH$42,0),RANK(AFH33,AFH$12:AFH$42,1))</f>
      </c>
      <c r="AFK33"/>
      <c r="AFL33"/>
      <c r="AFM33" s="126">
        <f>IF((COUNTA(AFK$12:AFK$42)+COUNTA(AFL$12:AFL$42)=0),0.6*AFK$5,IF(OR(AFK33="",AFL33=""),0,IF(AFK$6=0,IF(AFK33&gt;=AFK$8,AFK$5,IF(AFK33&lt;AFL33,0,AFK$5*(AFK33-AFL33)/(AFK$8-AFL33))),IF(AFK33&lt;=AFK$8,AFK$5,IF(AFK33&gt;AFL33,0,AFK$5*(AFK33-AFL33)/(AFK$8-AFL33))))))</f>
      </c>
      <c r="AFN33" s="126">
        <f>IF(OR(AFK33="",AFL33=""),0,AFK$5)</f>
      </c>
      <c r="AFO33" s="125">
        <f>IF(AFK$6=0,RANK(AFM33,AFM$12:AFM$42,0),RANK(AFM33,AFM$12:AFM$42,1))</f>
      </c>
      <c r="AFP33"/>
      <c r="AFQ33"/>
      <c r="AFR33" s="126">
        <f>IF((COUNTA(AFP$12:AFP$42)+COUNTA(AFQ$12:AFQ$42)=0),0.6*AFP$5,IF(OR(AFP33="",AFQ33=""),0,IF(AFP$6=0,IF(AFP33&gt;=AFP$8,AFP$5,IF(AFP33&lt;AFQ33,0,AFP$5*(AFP33-AFQ33)/(AFP$8-AFQ33))),IF(AFP33&lt;=AFP$8,AFP$5,IF(AFP33&gt;AFQ33,0,AFP$5*(AFP33-AFQ33)/(AFP$8-AFQ33))))))</f>
      </c>
      <c r="AFS33" s="126">
        <f>IF(OR(AFP33="",AFQ33=""),0,AFP$5)</f>
      </c>
      <c r="AFT33" s="125">
        <f>IF(AFP$6=0,RANK(AFR33,AFR$12:AFR$42,0),RANK(AFR33,AFR$12:AFR$42,1))</f>
      </c>
      <c r="AFU33"/>
      <c r="AFV33"/>
      <c r="AFW33" s="126">
        <f>IF((COUNTA(AFU$12:AFU$42)+COUNTA(AFV$12:AFV$42)=0),0.6*AFU$5,IF(OR(AFU33="",AFV33=""),0,IF(AFU$6=0,IF(AFU33&gt;=AFU$8,AFU$5,IF(AFU33&lt;AFV33,0,AFU$5*(AFU33-AFV33)/(AFU$8-AFV33))),IF(AFU33&lt;=AFU$8,AFU$5,IF(AFU33&gt;AFV33,0,AFU$5*(AFU33-AFV33)/(AFU$8-AFV33))))))</f>
      </c>
      <c r="AFX33" s="126">
        <f>IF(OR(AFU33="",AFV33=""),0,AFU$5)</f>
      </c>
      <c r="AFY33" s="125">
        <f>IF(AFU$6=0,RANK(AFW33,AFW$12:AFW$42,0),RANK(AFW33,AFW$12:AFW$42,1))</f>
      </c>
      <c r="AFZ33"/>
      <c r="AGA33"/>
      <c r="AGB33" s="126">
        <f>IF((COUNTA(AFZ$12:AFZ$42)+COUNTA(AGA$12:AGA$42)=0),0.6*AFZ$5,IF(OR(AFZ33="",AGA33=""),0,IF(AFZ$6=0,IF(AFZ33&gt;=AFZ$8,AFZ$5,IF(AFZ33&lt;AGA33,0,AFZ$5*(AFZ33-AGA33)/(AFZ$8-AGA33))),IF(AFZ33&lt;=AFZ$8,AFZ$5,IF(AFZ33&gt;AGA33,0,AFZ$5*(AFZ33-AGA33)/(AFZ$8-AGA33))))))</f>
      </c>
      <c r="AGC33" s="126">
        <f>IF(OR(AFZ33="",AGA33=""),0,AFZ$5)</f>
      </c>
      <c r="AGD33" s="125">
        <f>IF(AFZ$6=0,RANK(AGB33,AGB$12:AGB$42,0),RANK(AGB33,AGB$12:AGB$42,1))</f>
      </c>
      <c r="AGE33"/>
      <c r="AGF33"/>
      <c r="AGG33" s="126">
        <f>IF((COUNTA(AGE$12:AGE$42)+COUNTA(AGF$12:AGF$42)=0),0.6*AGE$5,IF(OR(AGE33="",AGF33=""),0,IF(AGE$6=0,IF(AGE33&gt;=AGE$8,AGE$5,IF(AGE33&lt;AGF33,0,AGE$5*(AGE33-AGF33)/(AGE$8-AGF33))),IF(AGE33&lt;=AGE$8,AGE$5,IF(AGE33&gt;AGF33,0,AGE$5*(AGE33-AGF33)/(AGE$8-AGF33))))))</f>
      </c>
      <c r="AGH33" s="126">
        <f>IF(OR(AGE33="",AGF33=""),0,AGE$5)</f>
      </c>
      <c r="AGI33" s="125">
        <f>IF(AGE$6=0,RANK(AGG33,AGG$12:AGG$42,0),RANK(AGG33,AGG$12:AGG$42,1))</f>
      </c>
      <c r="AGJ33"/>
      <c r="AGK33"/>
      <c r="AGL33" s="126">
        <f>IF((COUNTA(AGJ$12:AGJ$42)+COUNTA(AGK$12:AGK$42)=0),0.6*AGJ$5,IF(OR(AGJ33="",AGK33=""),0,IF(AGJ$6=0,IF(AGJ33&gt;=AGJ$8,AGJ$5,IF(AGJ33&lt;AGK33,0,AGJ$5*(AGJ33-AGK33)/(AGJ$8-AGK33))),IF(AGJ33&lt;=AGJ$8,AGJ$5,IF(AGJ33&gt;AGK33,0,AGJ$5*(AGJ33-AGK33)/(AGJ$8-AGK33))))))</f>
      </c>
      <c r="AGM33" s="126">
        <f>IF(OR(AGJ33="",AGK33=""),0,AGJ$5)</f>
      </c>
      <c r="AGN33" s="125">
        <f>IF(AGJ$6=0,RANK(AGL33,AGL$12:AGL$42,0),RANK(AGL33,AGL$12:AGL$42,1))</f>
      </c>
      <c r="AGO33"/>
      <c r="AGP33"/>
      <c r="AGQ33" s="126">
        <f>IF((COUNTA(AGO$12:AGO$42)+COUNTA(AGP$12:AGP$42)=0),0.6*AGO$5,IF(OR(AGO33="",AGP33=""),0,IF(AGO$6=0,IF(AGO33&gt;=AGO$8,AGO$5,IF(AGO33&lt;AGP33,0,AGO$5*(AGO33-AGP33)/(AGO$8-AGP33))),IF(AGO33&lt;=AGO$8,AGO$5,IF(AGO33&gt;AGP33,0,AGO$5*(AGO33-AGP33)/(AGO$8-AGP33))))))</f>
      </c>
      <c r="AGR33" s="126">
        <f>IF(OR(AGO33="",AGP33=""),0,AGO$5)</f>
      </c>
      <c r="AGS33" s="125">
        <f>IF(AGO$6=0,RANK(AGQ33,AGQ$12:AGQ$42,0),RANK(AGQ33,AGQ$12:AGQ$42,1))</f>
      </c>
      <c r="AGT33"/>
      <c r="AGU33"/>
      <c r="AGV33" s="126">
        <f>IF((COUNTA(AGT$12:AGT$42)+COUNTA(AGU$12:AGU$42)=0),0.6*AGT$5,IF(OR(AGT33="",AGU33=""),0,IF(AGT$6=0,IF(AGT33&gt;=AGT$8,AGT$5,IF(AGT33&lt;AGU33,0,AGT$5*(AGT33-AGU33)/(AGT$8-AGU33))),IF(AGT33&lt;=AGT$8,AGT$5,IF(AGT33&gt;AGU33,0,AGT$5*(AGT33-AGU33)/(AGT$8-AGU33))))))</f>
      </c>
      <c r="AGW33" s="126">
        <f>IF(OR(AGT33="",AGU33=""),0,AGT$5)</f>
      </c>
      <c r="AGX33" s="125">
        <f>IF(AGT$6=0,RANK(AGV33,AGV$12:AGV$42,0),RANK(AGV33,AGV$12:AGV$42,1))</f>
      </c>
      <c r="AGY33"/>
      <c r="AGZ33"/>
      <c r="AHA33" s="126">
        <f>IF((COUNTA(AGY$12:AGY$42)+COUNTA(AGZ$12:AGZ$42)=0),0.6*AGY$5,IF(OR(AGY33="",AGZ33=""),0,IF(AGY$6=0,IF(AGY33&gt;=AGY$8,AGY$5,IF(AGY33&lt;AGZ33,0,AGY$5*(AGY33-AGZ33)/(AGY$8-AGZ33))),IF(AGY33&lt;=AGY$8,AGY$5,IF(AGY33&gt;AGZ33,0,AGY$5*(AGY33-AGZ33)/(AGY$8-AGZ33))))))</f>
      </c>
      <c r="AHB33" s="126">
        <f>IF(OR(AGY33="",AGZ33=""),0,AGY$5)</f>
      </c>
      <c r="AHC33" s="125">
        <f>IF(AGY$6=0,RANK(AHA33,AHA$12:AHA$42,0),RANK(AHA33,AHA$12:AHA$42,1))</f>
      </c>
      <c r="AHD33"/>
      <c r="AHE33"/>
      <c r="AHF33" s="126">
        <f>IF((COUNTA(AHD$12:AHD$42)+COUNTA(AHE$12:AHE$42)=0),0.6*AHD$5,IF(OR(AHD33="",AHE33=""),0,IF(AHD$6=0,IF(AHD33&gt;=AHD$8,AHD$5,IF(AHD33&lt;AHE33,0,AHD$5*(AHD33-AHE33)/(AHD$8-AHE33))),IF(AHD33&lt;=AHD$8,AHD$5,IF(AHD33&gt;AHE33,0,AHD$5*(AHD33-AHE33)/(AHD$8-AHE33))))))</f>
      </c>
      <c r="AHG33" s="126">
        <f>IF(OR(AHD33="",AHE33=""),0,AHD$5)</f>
      </c>
      <c r="AHH33" s="125">
        <f>IF(AHD$6=0,RANK(AHF33,AHF$12:AHF$42,0),RANK(AHF33,AHF$12:AHF$42,1))</f>
      </c>
      <c r="AHI33"/>
      <c r="AHJ33"/>
      <c r="AHK33" s="126">
        <f>IF((COUNTA(AHI$12:AHI$42)+COUNTA(AHJ$12:AHJ$42)=0),0.6*AHI$5,IF(OR(AHI33="",AHJ33=""),0,IF(AHI$6=0,IF(AHI33&gt;=AHI$8,AHI$5,IF(AHI33&lt;AHJ33,0,AHI$5*(AHI33-AHJ33)/(AHI$8-AHJ33))),IF(AHI33&lt;=AHI$8,AHI$5,IF(AHI33&gt;AHJ33,0,AHI$5*(AHI33-AHJ33)/(AHI$8-AHJ33))))))</f>
      </c>
      <c r="AHL33" s="126">
        <f>IF(OR(AHI33="",AHJ33=""),0,AHI$5)</f>
      </c>
      <c r="AHM33" s="125">
        <f>IF(AHI$6=0,RANK(AHK33,AHK$12:AHK$42,0),RANK(AHK33,AHK$12:AHK$42,1))</f>
      </c>
      <c r="AHN33"/>
      <c r="AHO33"/>
      <c r="AHP33" s="126">
        <f>IF((COUNTA(AHN$12:AHN$42)+COUNTA(AHO$12:AHO$42)=0),0.6*AHN$5,IF(OR(AHN33="",AHO33=""),0,IF(AHN$6=0,IF(AHN33&gt;=AHN$8,AHN$5,IF(AHN33&lt;AHO33,0,AHN$5*(AHN33-AHO33)/(AHN$8-AHO33))),IF(AHN33&lt;=AHN$8,AHN$5,IF(AHN33&gt;AHO33,0,AHN$5*(AHN33-AHO33)/(AHN$8-AHO33))))))</f>
      </c>
      <c r="AHQ33" s="126">
        <f>IF(OR(AHN33="",AHO33=""),0,AHN$5)</f>
      </c>
      <c r="AHR33" s="125">
        <f>IF(AHN$6=0,RANK(AHP33,AHP$12:AHP$42,0),RANK(AHP33,AHP$12:AHP$42,1))</f>
      </c>
      <c r="AHS33" s="126">
        <v>99.82</v>
      </c>
      <c r="AHT33" s="126">
        <v>78.16</v>
      </c>
      <c r="AHU33" s="126">
        <f>IF((COUNTA(AHS$12:AHS$42)+COUNTA(AHT$12:AHT$42)=0),0.6*AHS$5,IF(OR(AHS33="",AHT33=""),0,IF(AHS$6=0,IF(AHS33&gt;=AHS$8,AHS$5,IF(AHS33&lt;AHT33,0,AHS$5*(AHS33-AHT33)/(AHS$8-AHT33))),IF(AHS33&lt;=AHS$8,AHS$5,IF(AHS33&gt;AHT33,0,AHS$5*(AHS33-AHT33)/(AHS$8-AHT33))))))</f>
      </c>
      <c r="AHV33" s="126">
        <f>IF(OR(AHS33="",AHT33=""),0,AHS$5)</f>
      </c>
      <c r="AHW33" s="125">
        <f>IF(AHS$6=0,RANK(AHU33,AHU$12:AHU$42,0),RANK(AHU33,AHU$12:AHU$42,1))</f>
      </c>
      <c r="AHX33" s="126">
        <v>99.82</v>
      </c>
      <c r="AHY33" s="126">
        <v>79.03</v>
      </c>
      <c r="AHZ33" s="126">
        <f>IF((COUNTA(AHX$12:AHX$42)+COUNTA(AHY$12:AHY$42)=0),0.6*AHX$5,IF(OR(AHX33="",AHY33=""),0,IF(AHX$6=0,IF(AHX33&gt;=AHX$8,AHX$5,IF(AHX33&lt;AHY33,0,AHX$5*(AHX33-AHY33)/(AHX$8-AHY33))),IF(AHX33&lt;=AHX$8,AHX$5,IF(AHX33&gt;AHY33,0,AHX$5*(AHX33-AHY33)/(AHX$8-AHY33))))))</f>
      </c>
      <c r="AIA33" s="126">
        <f>IF(OR(AHX33="",AHY33=""),0,AHX$5)</f>
      </c>
      <c r="AIB33" s="125">
        <f>IF(AHX$6=0,RANK(AHZ33,AHZ$12:AHZ$42,0),RANK(AHZ33,AHZ$12:AHZ$42,1))</f>
      </c>
      <c r="AIC33" s="126">
        <v>100</v>
      </c>
      <c r="AID33" s="126">
        <v>98.28</v>
      </c>
      <c r="AIE33" s="126">
        <f>IF((COUNTA(AIC$12:AIC$42)+COUNTA(AID$12:AID$42)=0),0.6*AIC$5,IF(OR(AIC33="",AID33=""),0,IF(AIC$6=0,IF(AIC33&gt;=AIC$8,AIC$5,IF(AIC33&lt;AID33,0,AIC$5*(AIC33-AID33)/(AIC$8-AID33))),IF(AIC33&lt;=AIC$8,AIC$5,IF(AIC33&gt;AID33,0,AIC$5*(AIC33-AID33)/(AIC$8-AID33))))))</f>
      </c>
      <c r="AIF33" s="126">
        <f>IF(OR(AIC33="",AID33=""),0,AIC$5)</f>
      </c>
      <c r="AIG33" s="125">
        <f>IF(AIC$6=0,RANK(AIE33,AIE$12:AIE$42,0),RANK(AIE33,AIE$12:AIE$42,1))</f>
      </c>
      <c r="AIH33" s="126">
        <v>100</v>
      </c>
      <c r="AII33" s="126">
        <v>82.5</v>
      </c>
      <c r="AIJ33" s="126">
        <f>IF((COUNTA(AIH$12:AIH$42)+COUNTA(AII$12:AII$42)=0),0.6*AIH$5,IF(OR(AIH33="",AII33=""),0,IF(AIH$6=0,IF(AIH33&gt;=AIH$8,AIH$5,IF(AIH33&lt;AII33,0,AIH$5*(AIH33-AII33)/(AIH$8-AII33))),IF(AIH33&lt;=AIH$8,AIH$5,IF(AIH33&gt;AII33,0,AIH$5*(AIH33-AII33)/(AIH$8-AII33))))))</f>
      </c>
      <c r="AIK33" s="126">
        <f>IF(OR(AIH33="",AII33=""),0,AIH$5)</f>
      </c>
      <c r="AIL33" s="125">
        <f>IF(AIH$6=0,RANK(AIJ33,AIJ$12:AIJ$42,0),RANK(AIJ33,AIJ$12:AIJ$42,1))</f>
      </c>
      <c r="AIM33" s="126">
        <v>1.48</v>
      </c>
      <c r="AIN33" s="126">
        <v>3.832</v>
      </c>
      <c r="AIO33" s="126">
        <f>IF((COUNTA(AIM$12:AIM$42)+COUNTA(AIN$12:AIN$42)=0),0.6*AIM$5,IF(OR(AIM33="",AIN33=""),0,IF(AIM$6=0,IF(AIM33&gt;=AIM$8,AIM$5,IF(AIM33&lt;AIN33,0,AIM$5*(AIM33-AIN33)/(AIM$8-AIN33))),IF(AIM33&lt;=AIM$8,AIM$5,IF(AIM33&gt;AIN33,0,AIM$5*(AIM33-AIN33)/(AIM$8-AIN33))))))</f>
      </c>
      <c r="AIP33" s="126">
        <f>IF(OR(AIM33="",AIN33=""),0,AIM$5)</f>
      </c>
      <c r="AIQ33" s="125">
        <f>IF(AIM$6=0,RANK(AIO33,AIO$12:AIO$42,0),RANK(AIO33,AIO$12:AIO$42,1))</f>
      </c>
      <c r="AIR33" s="126">
        <v>1.48</v>
      </c>
      <c r="AIS33" s="126">
        <v>5.14054</v>
      </c>
      <c r="AIT33" s="126">
        <f>IF((COUNTA(AIR$12:AIR$42)+COUNTA(AIS$12:AIS$42)=0),0.6*AIR$5,IF(OR(AIR33="",AIS33=""),0,IF(AIR$6=0,IF(AIR33&gt;=AIR$8,AIR$5,IF(AIR33&lt;AIS33,0,AIR$5*(AIR33-AIS33)/(AIR$8-AIS33))),IF(AIR33&lt;=AIR$8,AIR$5,IF(AIR33&gt;AIS33,0,AIR$5*(AIR33-AIS33)/(AIR$8-AIS33))))))</f>
      </c>
      <c r="AIU33" s="126">
        <f>IF(OR(AIR33="",AIS33=""),0,AIR$5)</f>
      </c>
      <c r="AIV33" s="125">
        <f>IF(AIR$6=0,RANK(AIT33,AIT$12:AIT$42,0),RANK(AIT33,AIT$12:AIT$42,1))</f>
      </c>
      <c r="AIW33" s="126">
        <v>99.31</v>
      </c>
      <c r="AIX33"/>
      <c r="AIY33" s="126">
        <f>IF((COUNTA(AIW$12:AIW$42)+COUNTA(AIX$12:AIX$42)=0),0.6*AIW$5,IF(OR(AIW33="",AIX33=""),0,IF(AIW$6=0,IF(AIW33&gt;=AIW$8,AIW$5,IF(AIW33&lt;AIX33,0,AIW$5*(AIW33-AIX33)/(AIW$8-AIX33))),IF(AIW33&lt;=AIW$8,AIW$5,IF(AIW33&gt;AIX33,0,AIW$5*(AIW33-AIX33)/(AIW$8-AIX33))))))</f>
      </c>
      <c r="AIZ33" s="126">
        <f>IF(OR(AIW33="",AIX33=""),0,AIW$5)</f>
      </c>
      <c r="AJA33" s="125">
        <f>IF(AIW$6=0,RANK(AIY33,AIY$12:AIY$42,0),RANK(AIY33,AIY$12:AIY$42,1))</f>
      </c>
      <c r="AJB33" s="126">
        <v>99.31</v>
      </c>
      <c r="AJC33"/>
      <c r="AJD33" s="126">
        <f>IF((COUNTA(AJB$12:AJB$42)+COUNTA(AJC$12:AJC$42)=0),0.6*AJB$5,IF(OR(AJB33="",AJC33=""),0,IF(AJB$6=0,IF(AJB33&gt;=AJB$8,AJB$5,IF(AJB33&lt;AJC33,0,AJB$5*(AJB33-AJC33)/(AJB$8-AJC33))),IF(AJB33&lt;=AJB$8,AJB$5,IF(AJB33&gt;AJC33,0,AJB$5*(AJB33-AJC33)/(AJB$8-AJC33))))))</f>
      </c>
      <c r="AJE33" s="126">
        <f>IF(OR(AJB33="",AJC33=""),0,AJB$5)</f>
      </c>
      <c r="AJF33" s="125">
        <f>IF(AJB$6=0,RANK(AJD33,AJD$12:AJD$42,0),RANK(AJD33,AJD$12:AJD$42,1))</f>
      </c>
      <c r="AJG33" s="126">
        <v>99.77</v>
      </c>
      <c r="AJH33" s="126">
        <v>98.95</v>
      </c>
      <c r="AJI33" s="126">
        <f>IF((COUNTA(AJG$12:AJG$42)+COUNTA(AJH$12:AJH$42)=0),0.6*AJG$5,IF(OR(AJG33="",AJH33=""),0,IF(AJG$6=0,IF(AJG33&gt;=AJG$8,AJG$5,IF(AJG33&lt;AJH33,0,AJG$5*(AJG33-AJH33)/(AJG$8-AJH33))),IF(AJG33&lt;=AJG$8,AJG$5,IF(AJG33&gt;AJH33,0,AJG$5*(AJG33-AJH33)/(AJG$8-AJH33))))))</f>
      </c>
      <c r="AJJ33" s="126">
        <f>IF(OR(AJG33="",AJH33=""),0,AJG$5)</f>
      </c>
      <c r="AJK33" s="125">
        <f>IF(AJG$6=0,RANK(AJI33,AJI$12:AJI$42,0),RANK(AJI33,AJI$12:AJI$42,1))</f>
      </c>
      <c r="AJL33" s="126">
        <v>99.77</v>
      </c>
      <c r="AJM33" s="126">
        <v>100</v>
      </c>
      <c r="AJN33" s="126">
        <f>IF((COUNTA(AJL$12:AJL$42)+COUNTA(AJM$12:AJM$42)=0),0.6*AJL$5,IF(OR(AJL33="",AJM33=""),0,IF(AJL$6=0,IF(AJL33&gt;=AJL$8,AJL$5,IF(AJL33&lt;AJM33,0,AJL$5*(AJL33-AJM33)/(AJL$8-AJM33))),IF(AJL33&lt;=AJL$8,AJL$5,IF(AJL33&gt;AJM33,0,AJL$5*(AJL33-AJM33)/(AJL$8-AJM33))))))</f>
      </c>
      <c r="AJO33" s="126">
        <f>IF(OR(AJL33="",AJM33=""),0,AJL$5)</f>
      </c>
      <c r="AJP33" s="125">
        <f>IF(AJL$6=0,RANK(AJN33,AJN$12:AJN$42,0),RANK(AJN33,AJN$12:AJN$42,1))</f>
      </c>
      <c r="AJQ33" s="126">
        <v>1.6</v>
      </c>
      <c r="AJR33" s="126">
        <v>4.62</v>
      </c>
      <c r="AJS33" s="126">
        <f>IF((COUNTA(AJQ$12:AJQ$42)+COUNTA(AJR$12:AJR$42)=0),0.6*AJQ$5,IF(OR(AJQ33="",AJR33=""),0,IF(AJQ$6=0,IF(AJQ33&gt;=AJQ$8,AJQ$5,IF(AJQ33&lt;AJR33,0,AJQ$5*(AJQ33-AJR33)/(AJQ$8-AJR33))),IF(AJQ33&lt;=AJQ$8,AJQ$5,IF(AJQ33&gt;AJR33,0,AJQ$5*(AJQ33-AJR33)/(AJQ$8-AJR33))))))</f>
      </c>
      <c r="AJT33" s="126">
        <f>IF(OR(AJQ33="",AJR33=""),0,AJQ$5)</f>
      </c>
      <c r="AJU33" s="125">
        <f>IF(AJQ$6=0,RANK(AJS33,AJS$12:AJS$42,0),RANK(AJS33,AJS$12:AJS$42,1))</f>
      </c>
      <c r="AJV33" s="126">
        <v>1.6</v>
      </c>
      <c r="AJW33" s="126">
        <v>2.17</v>
      </c>
      <c r="AJX33" s="126">
        <f>IF((COUNTA(AJV$12:AJV$42)+COUNTA(AJW$12:AJW$42)=0),0.6*AJV$5,IF(OR(AJV33="",AJW33=""),0,IF(AJV$6=0,IF(AJV33&gt;=AJV$8,AJV$5,IF(AJV33&lt;AJW33,0,AJV$5*(AJV33-AJW33)/(AJV$8-AJW33))),IF(AJV33&lt;=AJV$8,AJV$5,IF(AJV33&gt;AJW33,0,AJV$5*(AJV33-AJW33)/(AJV$8-AJW33))))))</f>
      </c>
      <c r="AJY33" s="126">
        <f>IF(OR(AJV33="",AJW33=""),0,AJV$5)</f>
      </c>
      <c r="AJZ33" s="125">
        <f>IF(AJV$6=0,RANK(AJX33,AJX$12:AJX$42,0),RANK(AJX33,AJX$12:AJX$42,1))</f>
      </c>
      <c r="AKA33" s="126">
        <v>100</v>
      </c>
      <c r="AKB33" s="126">
        <v>91.11</v>
      </c>
      <c r="AKC33" s="126">
        <f>IF((COUNTA(AKA$12:AKA$42)+COUNTA(AKB$12:AKB$42)=0),0.6*AKA$5,IF(OR(AKA33="",AKB33=""),0,IF(AKA$6=0,IF(AKA33&gt;=AKA$8,AKA$5,IF(AKA33&lt;AKB33,0,AKA$5*(AKA33-AKB33)/(AKA$8-AKB33))),IF(AKA33&lt;=AKA$8,AKA$5,IF(AKA33&gt;AKB33,0,AKA$5*(AKA33-AKB33)/(AKA$8-AKB33))))))</f>
      </c>
      <c r="AKD33" s="126">
        <f>IF(OR(AKA33="",AKB33=""),0,AKA$5)</f>
      </c>
      <c r="AKE33" s="125">
        <f>IF(AKA$6=0,RANK(AKC33,AKC$12:AKC$42,0),RANK(AKC33,AKC$12:AKC$42,1))</f>
      </c>
      <c r="AKF33" s="126">
        <v>100</v>
      </c>
      <c r="AKG33" s="126">
        <v>95.35</v>
      </c>
      <c r="AKH33" s="126">
        <f>IF((COUNTA(AKF$12:AKF$42)+COUNTA(AKG$12:AKG$42)=0),0.6*AKF$5,IF(OR(AKF33="",AKG33=""),0,IF(AKF$6=0,IF(AKF33&gt;=AKF$8,AKF$5,IF(AKF33&lt;AKG33,0,AKF$5*(AKF33-AKG33)/(AKF$8-AKG33))),IF(AKF33&lt;=AKF$8,AKF$5,IF(AKF33&gt;AKG33,0,AKF$5*(AKF33-AKG33)/(AKF$8-AKG33))))))</f>
      </c>
      <c r="AKI33" s="126">
        <f>IF(OR(AKF33="",AKG33=""),0,AKF$5)</f>
      </c>
      <c r="AKJ33" s="125">
        <f>IF(AKF$6=0,RANK(AKH33,AKH$12:AKH$42,0),RANK(AKH33,AKH$12:AKH$42,1))</f>
      </c>
      <c r="AKK33" s="126">
        <v>0.57</v>
      </c>
      <c r="AKL33" s="126">
        <v>0.7</v>
      </c>
      <c r="AKM33" s="126">
        <f>IF((COUNTA(AKK$12:AKK$42)+COUNTA(AKL$12:AKL$42)=0),0.6*AKK$5,IF(OR(AKK33="",AKL33=""),0,IF(AKK$6=0,IF(AKK33&gt;=AKK$8,AKK$5,IF(AKK33&lt;AKL33,0,AKK$5*(AKK33-AKL33)/(AKK$8-AKL33))),IF(AKK33&lt;=AKK$8,AKK$5,IF(AKK33&gt;AKL33,0,AKK$5*(AKK33-AKL33)/(AKK$8-AKL33))))))</f>
      </c>
      <c r="AKN33" s="126">
        <f>IF(OR(AKK33="",AKL33=""),0,AKK$5)</f>
      </c>
      <c r="AKO33" s="125">
        <f>IF(AKK$6=0,RANK(AKM33,AKM$12:AKM$42,0),RANK(AKM33,AKM$12:AKM$42,1))</f>
      </c>
      <c r="AKP33" s="126">
        <v>0.57</v>
      </c>
      <c r="AKQ33" s="126">
        <v>0.6</v>
      </c>
      <c r="AKR33" s="126">
        <f>IF((COUNTA(AKP$12:AKP$42)+COUNTA(AKQ$12:AKQ$42)=0),0.6*AKP$5,IF(OR(AKP33="",AKQ33=""),0,IF(AKP$6=0,IF(AKP33&gt;=AKP$8,AKP$5,IF(AKP33&lt;AKQ33,0,AKP$5*(AKP33-AKQ33)/(AKP$8-AKQ33))),IF(AKP33&lt;=AKP$8,AKP$5,IF(AKP33&gt;AKQ33,0,AKP$5*(AKP33-AKQ33)/(AKP$8-AKQ33))))))</f>
      </c>
      <c r="AKS33" s="126">
        <f>IF(OR(AKP33="",AKQ33=""),0,AKP$5)</f>
      </c>
      <c r="AKT33" s="125">
        <f>IF(AKP$6=0,RANK(AKR33,AKR$12:AKR$42,0),RANK(AKR33,AKR$12:AKR$42,1))</f>
      </c>
      <c r="AKU33" s="126">
        <v>0</v>
      </c>
      <c r="AKV33" s="126">
        <v>0</v>
      </c>
      <c r="AKW33" s="126">
        <f>IF((COUNTA(AKU$12:AKU$42)+COUNTA(AKV$12:AKV$42)=0),0.6*AKU$5,IF(OR(AKU33="",AKV33=""),0,IF(AKU$6=0,IF(AKU33&gt;=AKU$8,AKU$5,IF(AKU33&lt;AKV33,0,AKU$5*(AKU33-AKV33)/(AKU$8-AKV33))),IF(AKU33&lt;=AKU$8,AKU$5,IF(AKU33&gt;AKV33,0,AKU$5*(AKU33-AKV33)/(AKU$8-AKV33))))))</f>
      </c>
      <c r="AKX33" s="126">
        <f>IF(OR(AKU33="",AKV33=""),0,AKU$5)</f>
      </c>
      <c r="AKY33" s="125">
        <f>IF(AKU$6=0,RANK(AKW33,AKW$12:AKW$42,0),RANK(AKW33,AKW$12:AKW$42,1))</f>
      </c>
      <c r="AKZ33" s="126">
        <v>0</v>
      </c>
      <c r="ALA33" s="126">
        <v>0</v>
      </c>
      <c r="ALB33" s="126">
        <f>IF((COUNTA(AKZ$12:AKZ$42)+COUNTA(ALA$12:ALA$42)=0),0.6*AKZ$5,IF(OR(AKZ33="",ALA33=""),0,IF(AKZ$6=0,IF(AKZ33&gt;=AKZ$8,AKZ$5,IF(AKZ33&lt;ALA33,0,AKZ$5*(AKZ33-ALA33)/(AKZ$8-ALA33))),IF(AKZ33&lt;=AKZ$8,AKZ$5,IF(AKZ33&gt;ALA33,0,AKZ$5*(AKZ33-ALA33)/(AKZ$8-ALA33))))))</f>
      </c>
      <c r="ALC33" s="126">
        <f>IF(OR(AKZ33="",ALA33=""),0,AKZ$5)</f>
      </c>
      <c r="ALD33" s="125">
        <f>IF(AKZ$6=0,RANK(ALB33,ALB$12:ALB$42,0),RANK(ALB33,ALB$12:ALB$42,1))</f>
      </c>
      <c r="ALE33" s="126">
        <v>56.2630296875</v>
      </c>
      <c r="ALF33"/>
      <c r="ALG33" s="126">
        <f>IF((COUNTA(ALE$12:ALE$42)+COUNTA(ALF$12:ALF$42)=0),0.6*ALE$5,IF(OR(ALE33="",ALF33=""),0,IF(ALE$6=0,IF(ALE33&gt;=ALE$8,ALE$5,IF(ALE33&lt;ALF33,0,ALE$5*(ALE33-ALF33)/(ALE$8-ALF33))),IF(ALE33&lt;=ALE$8,ALE$5,IF(ALE33&gt;ALF33,0,ALE$5*(ALE33-ALF33)/(ALE$8-ALF33))))))</f>
      </c>
      <c r="ALH33" s="126">
        <f>IF(OR(ALE33="",ALF33=""),0,ALE$5)</f>
      </c>
      <c r="ALI33" s="125">
        <f>IF(ALE$6=0,RANK(ALG33,ALG$12:ALG$42,0),RANK(ALG33,ALG$12:ALG$42,1))</f>
      </c>
      <c r="ALJ33" s="126">
        <v>56.2630296875</v>
      </c>
      <c r="ALK33"/>
      <c r="ALL33" s="126">
        <f>IF((COUNTA(ALJ$12:ALJ$42)+COUNTA(ALK$12:ALK$42)=0),0.6*ALJ$5,IF(OR(ALJ33="",ALK33=""),0,IF(ALJ$6=0,IF(ALJ33&gt;=ALJ$8,ALJ$5,IF(ALJ33&lt;ALK33,0,ALJ$5*(ALJ33-ALK33)/(ALJ$8-ALK33))),IF(ALJ33&lt;=ALJ$8,ALJ$5,IF(ALJ33&gt;ALK33,0,ALJ$5*(ALJ33-ALK33)/(ALJ$8-ALK33))))))</f>
      </c>
      <c r="ALM33" s="126">
        <f>IF(OR(ALJ33="",ALK33=""),0,ALJ$5)</f>
      </c>
      <c r="ALN33" s="125">
        <f>IF(ALJ$6=0,RANK(ALL33,ALL$12:ALL$42,0),RANK(ALL33,ALL$12:ALL$42,1))</f>
      </c>
      <c r="ALO33" s="126">
        <v>13.7473690625</v>
      </c>
      <c r="ALP33" s="126">
        <v>3.73122265625</v>
      </c>
      <c r="ALQ33" s="126">
        <f>IF((COUNTA(ALO$12:ALO$42)+COUNTA(ALP$12:ALP$42)=0),0.6*ALO$5,IF(OR(ALO33="",ALP33=""),0,IF(ALO$6=0,IF(ALO33&gt;=ALO$8,ALO$5,IF(ALO33&lt;ALP33,0,ALO$5*(ALO33-ALP33)/(ALO$8-ALP33))),IF(ALO33&lt;=ALO$8,ALO$5,IF(ALO33&gt;ALP33,0,ALO$5*(ALO33-ALP33)/(ALO$8-ALP33))))))</f>
      </c>
      <c r="ALR33" s="126">
        <f>IF(OR(ALO33="",ALP33=""),0,ALO$5)</f>
      </c>
      <c r="ALS33" s="125">
        <f>IF(ALO$6=0,RANK(ALQ33,ALQ$12:ALQ$42,0),RANK(ALQ33,ALQ$12:ALQ$42,1))</f>
      </c>
      <c r="ALT33" s="126">
        <v>13.7473690625</v>
      </c>
      <c r="ALU33" s="126">
        <v>1.87109203125</v>
      </c>
      <c r="ALV33" s="126">
        <f>IF((COUNTA(ALT$12:ALT$42)+COUNTA(ALU$12:ALU$42)=0),0.6*ALT$5,IF(OR(ALT33="",ALU33=""),0,IF(ALT$6=0,IF(ALT33&gt;=ALT$8,ALT$5,IF(ALT33&lt;ALU33,0,ALT$5*(ALT33-ALU33)/(ALT$8-ALU33))),IF(ALT33&lt;=ALT$8,ALT$5,IF(ALT33&gt;ALU33,0,ALT$5*(ALT33-ALU33)/(ALT$8-ALU33))))))</f>
      </c>
      <c r="ALW33" s="126">
        <f>IF(OR(ALT33="",ALU33=""),0,ALT$5)</f>
      </c>
      <c r="ALX33" s="125">
        <f>IF(ALT$6=0,RANK(ALV33,ALV$12:ALV$42,0),RANK(ALV33,ALV$12:ALV$42,1))</f>
      </c>
      <c r="ALY33" s="126">
        <v>99.83</v>
      </c>
      <c r="ALZ33" s="126">
        <v>58.53</v>
      </c>
      <c r="AMA33" s="126">
        <f>IF((COUNTA(ALY$12:ALY$42)+COUNTA(ALZ$12:ALZ$42)=0),0.6*ALY$5,IF(OR(ALY33="",ALZ33=""),0,IF(ALY$6=0,IF(ALY33&gt;=ALY$8,ALY$5,IF(ALY33&lt;ALZ33,0,ALY$5*(ALY33-ALZ33)/(ALY$8-ALZ33))),IF(ALY33&lt;=ALY$8,ALY$5,IF(ALY33&gt;ALZ33,0,ALY$5*(ALY33-ALZ33)/(ALY$8-ALZ33))))))</f>
      </c>
      <c r="AMB33" s="126">
        <f>IF(OR(ALY33="",ALZ33=""),0,ALY$5)</f>
      </c>
      <c r="AMC33" s="125">
        <f>IF(ALY$6=0,RANK(AMA33,AMA$12:AMA$42,0),RANK(AMA33,AMA$12:AMA$42,1))</f>
      </c>
      <c r="AMD33" s="126">
        <v>99.83</v>
      </c>
      <c r="AME33" s="126">
        <v>99.44</v>
      </c>
      <c r="AMF33" s="126">
        <f>IF((COUNTA(AMD$12:AMD$42)+COUNTA(AME$12:AME$42)=0),0.6*AMD$5,IF(OR(AMD33="",AME33=""),0,IF(AMD$6=0,IF(AMD33&gt;=AMD$8,AMD$5,IF(AMD33&lt;AME33,0,AMD$5*(AMD33-AME33)/(AMD$8-AME33))),IF(AMD33&lt;=AMD$8,AMD$5,IF(AMD33&gt;AME33,0,AMD$5*(AMD33-AME33)/(AMD$8-AME33))))))</f>
      </c>
      <c r="AMG33" s="126">
        <f>IF(OR(AMD33="",AME33=""),0,AMD$5)</f>
      </c>
      <c r="AMH33" s="125">
        <f>IF(AMD$6=0,RANK(AMF33,AMF$12:AMF$42,0),RANK(AMF33,AMF$12:AMF$42,1))</f>
      </c>
      <c r="AMI33" s="126">
        <v>99.57</v>
      </c>
      <c r="AMJ33" s="126">
        <v>100</v>
      </c>
      <c r="AMK33" s="126">
        <f>IF((COUNTA(AMI$12:AMI$42)+COUNTA(AMJ$12:AMJ$42)=0),0.6*AMI$5,IF(OR(AMI33="",AMJ33=""),0,IF(AMI$6=0,IF(AMI33&gt;=AMI$8,AMI$5,IF(AMI33&lt;AMJ33,0,AMI$5*(AMI33-AMJ33)/(AMI$8-AMJ33))),IF(AMI33&lt;=AMI$8,AMI$5,IF(AMI33&gt;AMJ33,0,AMI$5*(AMI33-AMJ33)/(AMI$8-AMJ33))))))</f>
      </c>
      <c r="AML33" s="126">
        <f>IF(OR(AMI33="",AMJ33=""),0,AMI$5)</f>
      </c>
      <c r="AMM33" s="125">
        <f>IF(AMI$6=0,RANK(AMK33,AMK$12:AMK$42,0),RANK(AMK33,AMK$12:AMK$42,1))</f>
      </c>
      <c r="AMN33" s="126">
        <v>99.57</v>
      </c>
      <c r="AMO33" s="126">
        <v>99.03</v>
      </c>
      <c r="AMP33" s="126">
        <f>IF((COUNTA(AMN$12:AMN$42)+COUNTA(AMO$12:AMO$42)=0),0.6*AMN$5,IF(OR(AMN33="",AMO33=""),0,IF(AMN$6=0,IF(AMN33&gt;=AMN$8,AMN$5,IF(AMN33&lt;AMO33,0,AMN$5*(AMN33-AMO33)/(AMN$8-AMO33))),IF(AMN33&lt;=AMN$8,AMN$5,IF(AMN33&gt;AMO33,0,AMN$5*(AMN33-AMO33)/(AMN$8-AMO33))))))</f>
      </c>
      <c r="AMQ33" s="126">
        <f>IF(OR(AMN33="",AMO33=""),0,AMN$5)</f>
      </c>
      <c r="AMR33" s="125">
        <f>IF(AMN$6=0,RANK(AMP33,AMP$12:AMP$42,0),RANK(AMP33,AMP$12:AMP$42,1))</f>
      </c>
      <c r="AMS33" s="126">
        <v>1.71</v>
      </c>
      <c r="AMT33" s="126">
        <v>4.28</v>
      </c>
      <c r="AMU33" s="126">
        <f>IF((COUNTA(AMS$12:AMS$42)+COUNTA(AMT$12:AMT$42)=0),0.6*AMS$5,IF(OR(AMS33="",AMT33=""),0,IF(AMS$6=0,IF(AMS33&gt;=AMS$8,AMS$5,IF(AMS33&lt;AMT33,0,AMS$5*(AMS33-AMT33)/(AMS$8-AMT33))),IF(AMS33&lt;=AMS$8,AMS$5,IF(AMS33&gt;AMT33,0,AMS$5*(AMS33-AMT33)/(AMS$8-AMT33))))))</f>
      </c>
      <c r="AMV33" s="126">
        <f>IF(OR(AMS33="",AMT33=""),0,AMS$5)</f>
      </c>
      <c r="AMW33" s="125">
        <f>IF(AMS$6=0,RANK(AMU33,AMU$12:AMU$42,0),RANK(AMU33,AMU$12:AMU$42,1))</f>
      </c>
      <c r="AMX33" s="126">
        <v>1.71</v>
      </c>
      <c r="AMY33" s="126">
        <v>4.11</v>
      </c>
      <c r="AMZ33" s="126">
        <f>IF((COUNTA(AMX$12:AMX$42)+COUNTA(AMY$12:AMY$42)=0),0.6*AMX$5,IF(OR(AMX33="",AMY33=""),0,IF(AMX$6=0,IF(AMX33&gt;=AMX$8,AMX$5,IF(AMX33&lt;AMY33,0,AMX$5*(AMX33-AMY33)/(AMX$8-AMY33))),IF(AMX33&lt;=AMX$8,AMX$5,IF(AMX33&gt;AMY33,0,AMX$5*(AMX33-AMY33)/(AMX$8-AMY33))))))</f>
      </c>
      <c r="ANA33" s="126">
        <f>IF(OR(AMX33="",AMY33=""),0,AMX$5)</f>
      </c>
      <c r="ANB33" s="125">
        <f>IF(AMX$6=0,RANK(AMZ33,AMZ$12:AMZ$42,0),RANK(AMZ33,AMZ$12:AMZ$42,1))</f>
      </c>
      <c r="ANC33" s="126">
        <v>99.65</v>
      </c>
      <c r="AND33"/>
      <c r="ANE33" s="126">
        <f>IF((COUNTA(ANC$12:ANC$42)+COUNTA(AND$12:AND$42)=0),0.6*ANC$5,IF(OR(ANC33="",AND33=""),0,IF(ANC$6=0,IF(ANC33&gt;=ANC$8,ANC$5,IF(ANC33&lt;AND33,0,ANC$5*(ANC33-AND33)/(ANC$8-AND33))),IF(ANC33&lt;=ANC$8,ANC$5,IF(ANC33&gt;AND33,0,ANC$5*(ANC33-AND33)/(ANC$8-AND33))))))</f>
      </c>
      <c r="ANF33" s="126">
        <f>IF(OR(ANC33="",AND33=""),0,ANC$5)</f>
      </c>
      <c r="ANG33" s="125">
        <f>IF(ANC$6=0,RANK(ANE33,ANE$12:ANE$42,0),RANK(ANE33,ANE$12:ANE$42,1))</f>
      </c>
      <c r="ANH33" s="126">
        <v>99.65</v>
      </c>
      <c r="ANI33"/>
      <c r="ANJ33" s="126">
        <f>IF((COUNTA(ANH$12:ANH$42)+COUNTA(ANI$12:ANI$42)=0),0.6*ANH$5,IF(OR(ANH33="",ANI33=""),0,IF(ANH$6=0,IF(ANH33&gt;=ANH$8,ANH$5,IF(ANH33&lt;ANI33,0,ANH$5*(ANH33-ANI33)/(ANH$8-ANI33))),IF(ANH33&lt;=ANH$8,ANH$5,IF(ANH33&gt;ANI33,0,ANH$5*(ANH33-ANI33)/(ANH$8-ANI33))))))</f>
      </c>
      <c r="ANK33" s="126">
        <f>IF(OR(ANH33="",ANI33=""),0,ANH$5)</f>
      </c>
      <c r="ANL33" s="125">
        <f>IF(ANH$6=0,RANK(ANJ33,ANJ$12:ANJ$42,0),RANK(ANJ33,ANJ$12:ANJ$42,1))</f>
      </c>
      <c r="ANM33" s="126">
        <v>100</v>
      </c>
      <c r="ANN33" s="126">
        <v>97.26</v>
      </c>
      <c r="ANO33" s="126">
        <f>IF((COUNTA(ANM$12:ANM$42)+COUNTA(ANN$12:ANN$42)=0),0.6*ANM$5,IF(OR(ANM33="",ANN33=""),0,IF(ANM$6=0,IF(ANM33&gt;=ANM$8,ANM$5,IF(ANM33&lt;ANN33,0,ANM$5*(ANM33-ANN33)/(ANM$8-ANN33))),IF(ANM33&lt;=ANM$8,ANM$5,IF(ANM33&gt;ANN33,0,ANM$5*(ANM33-ANN33)/(ANM$8-ANN33))))))</f>
      </c>
      <c r="ANP33" s="126">
        <f>IF(OR(ANM33="",ANN33=""),0,ANM$5)</f>
      </c>
      <c r="ANQ33" s="125">
        <f>IF(ANM$6=0,RANK(ANO33,ANO$12:ANO$42,0),RANK(ANO33,ANO$12:ANO$42,1))</f>
      </c>
      <c r="ANR33" s="126">
        <v>100</v>
      </c>
      <c r="ANS33" s="126">
        <v>100</v>
      </c>
      <c r="ANT33" s="126">
        <f>IF((COUNTA(ANR$12:ANR$42)+COUNTA(ANS$12:ANS$42)=0),0.6*ANR$5,IF(OR(ANR33="",ANS33=""),0,IF(ANR$6=0,IF(ANR33&gt;=ANR$8,ANR$5,IF(ANR33&lt;ANS33,0,ANR$5*(ANR33-ANS33)/(ANR$8-ANS33))),IF(ANR33&lt;=ANR$8,ANR$5,IF(ANR33&gt;ANS33,0,ANR$5*(ANR33-ANS33)/(ANR$8-ANS33))))))</f>
      </c>
      <c r="ANU33" s="126">
        <f>IF(OR(ANR33="",ANS33=""),0,ANR$5)</f>
      </c>
      <c r="ANV33" s="125">
        <f>IF(ANR$6=0,RANK(ANT33,ANT$12:ANT$42,0),RANK(ANT33,ANT$12:ANT$42,1))</f>
      </c>
      <c r="ANW33" s="126">
        <v>2.19296666666667</v>
      </c>
      <c r="ANX33" s="126">
        <v>4.95</v>
      </c>
      <c r="ANY33" s="126">
        <f>IF((COUNTA(ANW$12:ANW$42)+COUNTA(ANX$12:ANX$42)=0),0.6*ANW$5,IF(OR(ANW33="",ANX33=""),0,IF(ANW$6=0,IF(ANW33&gt;=ANW$8,ANW$5,IF(ANW33&lt;ANX33,0,ANW$5*(ANW33-ANX33)/(ANW$8-ANX33))),IF(ANW33&lt;=ANW$8,ANW$5,IF(ANW33&gt;ANX33,0,ANW$5*(ANW33-ANX33)/(ANW$8-ANX33))))))</f>
      </c>
      <c r="ANZ33" s="126">
        <f>IF(OR(ANW33="",ANX33=""),0,ANW$5)</f>
      </c>
      <c r="AOA33" s="125">
        <f>IF(ANW$6=0,RANK(ANY33,ANY$12:ANY$42,0),RANK(ANY33,ANY$12:ANY$42,1))</f>
      </c>
      <c r="AOB33" s="126">
        <v>2.19296666666667</v>
      </c>
      <c r="AOC33" s="126">
        <v>2.93</v>
      </c>
      <c r="AOD33" s="126">
        <f>IF((COUNTA(AOB$12:AOB$42)+COUNTA(AOC$12:AOC$42)=0),0.6*AOB$5,IF(OR(AOB33="",AOC33=""),0,IF(AOB$6=0,IF(AOB33&gt;=AOB$8,AOB$5,IF(AOB33&lt;AOC33,0,AOB$5*(AOB33-AOC33)/(AOB$8-AOC33))),IF(AOB33&lt;=AOB$8,AOB$5,IF(AOB33&gt;AOC33,0,AOB$5*(AOB33-AOC33)/(AOB$8-AOC33))))))</f>
      </c>
      <c r="AOE33" s="126">
        <f>IF(OR(AOB33="",AOC33=""),0,AOB$5)</f>
      </c>
      <c r="AOF33" s="125">
        <f>IF(AOB$6=0,RANK(AOD33,AOD$12:AOD$42,0),RANK(AOD33,AOD$12:AOD$42,1))</f>
      </c>
      <c r="AOG33" s="126">
        <v>100</v>
      </c>
      <c r="AOH33" s="126">
        <v>93.33</v>
      </c>
      <c r="AOI33" s="126">
        <f>IF((COUNTA(AOG$12:AOG$42)+COUNTA(AOH$12:AOH$42)=0),0.6*AOG$5,IF(OR(AOG33="",AOH33=""),0,IF(AOG$6=0,IF(AOG33&gt;=AOG$8,AOG$5,IF(AOG33&lt;AOH33,0,AOG$5*(AOG33-AOH33)/(AOG$8-AOH33))),IF(AOG33&lt;=AOG$8,AOG$5,IF(AOG33&gt;AOH33,0,AOG$5*(AOG33-AOH33)/(AOG$8-AOH33))))))</f>
      </c>
      <c r="AOJ33" s="126">
        <f>IF(OR(AOG33="",AOH33=""),0,AOG$5)</f>
      </c>
      <c r="AOK33" s="125">
        <f>IF(AOG$6=0,RANK(AOI33,AOI$12:AOI$42,0),RANK(AOI33,AOI$12:AOI$42,1))</f>
      </c>
      <c r="AOL33" s="126">
        <v>100</v>
      </c>
      <c r="AOM33" s="126">
        <v>100</v>
      </c>
      <c r="AON33" s="126">
        <f>IF((COUNTA(AOL$12:AOL$42)+COUNTA(AOM$12:AOM$42)=0),0.6*AOL$5,IF(OR(AOL33="",AOM33=""),0,IF(AOL$6=0,IF(AOL33&gt;=AOL$8,AOL$5,IF(AOL33&lt;AOM33,0,AOL$5*(AOL33-AOM33)/(AOL$8-AOM33))),IF(AOL33&lt;=AOL$8,AOL$5,IF(AOL33&gt;AOM33,0,AOL$5*(AOL33-AOM33)/(AOL$8-AOM33))))))</f>
      </c>
      <c r="AOO33" s="126">
        <f>IF(OR(AOL33="",AOM33=""),0,AOL$5)</f>
      </c>
      <c r="AOP33" s="125">
        <f>IF(AOL$6=0,RANK(AON33,AON$12:AON$42,0),RANK(AON33,AON$12:AON$42,1))</f>
      </c>
      <c r="AOQ33" s="126">
        <v>0.336066666666667</v>
      </c>
      <c r="AOR33" s="126">
        <v>0.9</v>
      </c>
      <c r="AOS33" s="126">
        <f>IF((COUNTA(AOQ$12:AOQ$42)+COUNTA(AOR$12:AOR$42)=0),0.6*AOQ$5,IF(OR(AOQ33="",AOR33=""),0,IF(AOQ$6=0,IF(AOQ33&gt;=AOQ$8,AOQ$5,IF(AOQ33&lt;AOR33,0,AOQ$5*(AOQ33-AOR33)/(AOQ$8-AOR33))),IF(AOQ33&lt;=AOQ$8,AOQ$5,IF(AOQ33&gt;AOR33,0,AOQ$5*(AOQ33-AOR33)/(AOQ$8-AOR33))))))</f>
      </c>
      <c r="AOT33" s="126">
        <f>IF(OR(AOQ33="",AOR33=""),0,AOQ$5)</f>
      </c>
      <c r="AOU33" s="125">
        <f>IF(AOQ$6=0,RANK(AOS33,AOS$12:AOS$42,0),RANK(AOS33,AOS$12:AOS$42,1))</f>
      </c>
      <c r="AOV33" s="126">
        <v>0.336066666666667</v>
      </c>
      <c r="AOW33" s="126">
        <v>0.46</v>
      </c>
      <c r="AOX33" s="126">
        <f>IF((COUNTA(AOV$12:AOV$42)+COUNTA(AOW$12:AOW$42)=0),0.6*AOV$5,IF(OR(AOV33="",AOW33=""),0,IF(AOV$6=0,IF(AOV33&gt;=AOV$8,AOV$5,IF(AOV33&lt;AOW33,0,AOV$5*(AOV33-AOW33)/(AOV$8-AOW33))),IF(AOV33&lt;=AOV$8,AOV$5,IF(AOV33&gt;AOW33,0,AOV$5*(AOV33-AOW33)/(AOV$8-AOW33))))))</f>
      </c>
      <c r="AOY33" s="126">
        <f>IF(OR(AOV33="",AOW33=""),0,AOV$5)</f>
      </c>
      <c r="AOZ33" s="125">
        <f>IF(AOV$6=0,RANK(AOX33,AOX$12:AOX$42,0),RANK(AOX33,AOX$12:AOX$42,1))</f>
      </c>
      <c r="APA33" s="126">
        <v>0</v>
      </c>
      <c r="APB33" s="126">
        <v>19.44</v>
      </c>
      <c r="APC33" s="126">
        <f>IF((COUNTA(APA$12:APA$42)+COUNTA(APB$12:APB$42)=0),0.6*APA$5,IF(OR(APA33="",APB33=""),0,IF(APA$6=0,IF(APA33&gt;=APA$8,APA$5,IF(APA33&lt;APB33,0,APA$5*(APA33-APB33)/(APA$8-APB33))),IF(APA33&lt;=APA$8,APA$5,IF(APA33&gt;APB33,0,APA$5*(APA33-APB33)/(APA$8-APB33))))))</f>
      </c>
      <c r="APD33" s="126">
        <f>IF(OR(APA33="",APB33=""),0,APA$5)</f>
      </c>
      <c r="APE33" s="125">
        <f>IF(APA$6=0,RANK(APC33,APC$12:APC$42,0),RANK(APC33,APC$12:APC$42,1))</f>
      </c>
      <c r="APF33" s="126">
        <v>0</v>
      </c>
      <c r="APG33" s="126">
        <v>0</v>
      </c>
      <c r="APH33" s="126">
        <f>IF((COUNTA(APF$12:APF$42)+COUNTA(APG$12:APG$42)=0),0.6*APF$5,IF(OR(APF33="",APG33=""),0,IF(APF$6=0,IF(APF33&gt;=APF$8,APF$5,IF(APF33&lt;APG33,0,APF$5*(APF33-APG33)/(APF$8-APG33))),IF(APF33&lt;=APF$8,APF$5,IF(APF33&gt;APG33,0,APF$5*(APF33-APG33)/(APF$8-APG33))))))</f>
      </c>
      <c r="API33" s="126">
        <f>IF(OR(APF33="",APG33=""),0,APF$5)</f>
      </c>
      <c r="APJ33" s="125">
        <f>IF(APF$6=0,RANK(APH33,APH$12:APH$42,0),RANK(APH33,APH$12:APH$42,1))</f>
      </c>
      <c r="APK33" s="126">
        <v>63.0651403645833</v>
      </c>
      <c r="APL33"/>
      <c r="APM33" s="126">
        <f>IF((COUNTA(APK$12:APK$42)+COUNTA(APL$12:APL$42)=0),0.6*APK$5,IF(OR(APK33="",APL33=""),0,IF(APK$6=0,IF(APK33&gt;=APK$8,APK$5,IF(APK33&lt;APL33,0,APK$5*(APK33-APL33)/(APK$8-APL33))),IF(APK33&lt;=APK$8,APK$5,IF(APK33&gt;APL33,0,APK$5*(APK33-APL33)/(APK$8-APL33))))))</f>
      </c>
      <c r="APN33" s="126">
        <f>IF(OR(APK33="",APL33=""),0,APK$5)</f>
      </c>
      <c r="APO33" s="125">
        <f>IF(APK$6=0,RANK(APM33,APM$12:APM$42,0),RANK(APM33,APM$12:APM$42,1))</f>
      </c>
      <c r="APP33" s="126">
        <v>63.0651403645833</v>
      </c>
      <c r="APQ33"/>
      <c r="APR33" s="126">
        <f>IF((COUNTA(APP$12:APP$42)+COUNTA(APQ$12:APQ$42)=0),0.6*APP$5,IF(OR(APP33="",APQ33=""),0,IF(APP$6=0,IF(APP33&gt;=APP$8,APP$5,IF(APP33&lt;APQ33,0,APP$5*(APP33-APQ33)/(APP$8-APQ33))),IF(APP33&lt;=APP$8,APP$5,IF(APP33&gt;APQ33,0,APP$5*(APP33-APQ33)/(APP$8-APQ33))))))</f>
      </c>
      <c r="APS33" s="126">
        <f>IF(OR(APP33="",APQ33=""),0,APP$5)</f>
      </c>
      <c r="APT33" s="125">
        <f>IF(APP$6=0,RANK(APR33,APR$12:APR$42,0),RANK(APR33,APR$12:APR$42,1))</f>
      </c>
      <c r="APU33" s="126">
        <v>14.61916796875</v>
      </c>
      <c r="APV33" s="126">
        <v>0.628194140625</v>
      </c>
      <c r="APW33" s="126">
        <f>IF((COUNTA(APU$12:APU$42)+COUNTA(APV$12:APV$42)=0),0.6*APU$5,IF(OR(APU33="",APV33=""),0,IF(APU$6=0,IF(APU33&gt;=APU$8,APU$5,IF(APU33&lt;APV33,0,APU$5*(APU33-APV33)/(APU$8-APV33))),IF(APU33&lt;=APU$8,APU$5,IF(APU33&gt;APV33,0,APU$5*(APU33-APV33)/(APU$8-APV33))))))</f>
      </c>
      <c r="APX33" s="126">
        <f>IF(OR(APU33="",APV33=""),0,APU$5)</f>
      </c>
      <c r="APY33" s="125">
        <f>IF(APU$6=0,RANK(APW33,APW$12:APW$42,0),RANK(APW33,APW$12:APW$42,1))</f>
      </c>
      <c r="APZ33" s="126">
        <v>14.61916796875</v>
      </c>
      <c r="AQA33" s="126">
        <v>1.31</v>
      </c>
      <c r="AQB33" s="126">
        <f>IF((COUNTA(APZ$12:APZ$42)+COUNTA(AQA$12:AQA$42)=0),0.6*APZ$5,IF(OR(APZ33="",AQA33=""),0,IF(APZ$6=0,IF(APZ33&gt;=APZ$8,APZ$5,IF(APZ33&lt;AQA33,0,APZ$5*(APZ33-AQA33)/(APZ$8-AQA33))),IF(APZ33&lt;=APZ$8,APZ$5,IF(APZ33&gt;AQA33,0,APZ$5*(APZ33-AQA33)/(APZ$8-AQA33))))))</f>
      </c>
      <c r="AQC33" s="126">
        <f>IF(OR(APZ33="",AQA33=""),0,APZ$5)</f>
      </c>
      <c r="AQD33" s="125">
        <f>IF(APZ$6=0,RANK(AQB33,AQB$12:AQB$42,0),RANK(AQB33,AQB$12:AQB$42,1))</f>
      </c>
      <c r="AQE33" s="126">
        <v>99.8666666666667</v>
      </c>
      <c r="AQF33" s="126">
        <v>96.2333333333333</v>
      </c>
      <c r="AQG33" s="126">
        <f>IF((COUNTA(AQE$12:AQE$42)+COUNTA(AQF$12:AQF$42)=0),0.6*AQE$5,IF(OR(AQE33="",AQF33=""),0,IF(AQE$6=0,IF(AQE33&gt;=AQE$8,AQE$5,IF(AQE33&lt;AQF33,0,AQE$5*(AQE33-AQF33)/(AQE$8-AQF33))),IF(AQE33&lt;=AQE$8,AQE$5,IF(AQE33&gt;AQF33,0,AQE$5*(AQE33-AQF33)/(AQE$8-AQF33))))))</f>
      </c>
      <c r="AQH33" s="126">
        <f>IF(OR(AQE33="",AQF33=""),0,AQE$5)</f>
      </c>
      <c r="AQI33" s="125">
        <f>IF(AQE$6=0,RANK(AQG33,AQG$12:AQG$42,0),RANK(AQG33,AQG$12:AQG$42,1))</f>
      </c>
      <c r="AQJ33" s="126">
        <v>99.8666666666667</v>
      </c>
      <c r="AQK33" s="126">
        <v>94.3233333333333</v>
      </c>
      <c r="AQL33" s="126">
        <f>IF((COUNTA(AQJ$12:AQJ$42)+COUNTA(AQK$12:AQK$42)=0),0.6*AQJ$5,IF(OR(AQJ33="",AQK33=""),0,IF(AQJ$6=0,IF(AQJ33&gt;=AQJ$8,AQJ$5,IF(AQJ33&lt;AQK33,0,AQJ$5*(AQJ33-AQK33)/(AQJ$8-AQK33))),IF(AQJ33&lt;=AQJ$8,AQJ$5,IF(AQJ33&gt;AQK33,0,AQJ$5*(AQJ33-AQK33)/(AQJ$8-AQK33))))))</f>
      </c>
      <c r="AQM33" s="126">
        <f>IF(OR(AQJ33="",AQK33=""),0,AQJ$5)</f>
      </c>
      <c r="AQN33" s="125">
        <f>IF(AQJ$6=0,RANK(AQL33,AQL$12:AQL$42,0),RANK(AQL33,AQL$12:AQL$42,1))</f>
      </c>
      <c r="AQO33" s="126">
        <v>100</v>
      </c>
      <c r="AQP33"/>
      <c r="AQQ33" s="126">
        <f>IF((COUNTA(AQO$12:AQO$42)+COUNTA(AQP$12:AQP$42)=0),0.6*AQO$5,IF(OR(AQO33="",AQP33=""),0,IF(AQO$6=0,IF(AQO33&gt;=AQO$8,AQO$5,IF(AQO33&lt;AQP33,0,AQO$5*(AQO33-AQP33)/(AQO$8-AQP33))),IF(AQO33&lt;=AQO$8,AQO$5,IF(AQO33&gt;AQP33,0,AQO$5*(AQO33-AQP33)/(AQO$8-AQP33))))))</f>
      </c>
      <c r="AQR33" s="126">
        <f>IF(OR(AQO33="",AQP33=""),0,AQO$5)</f>
      </c>
      <c r="AQS33" s="125">
        <f>IF(AQO$6=0,RANK(AQQ33,AQQ$12:AQQ$42,0),RANK(AQQ33,AQQ$12:AQQ$42,1))</f>
      </c>
      <c r="AQT33" s="126">
        <v>100</v>
      </c>
      <c r="AQU33"/>
      <c r="AQV33" s="126">
        <f>IF((COUNTA(AQT$12:AQT$42)+COUNTA(AQU$12:AQU$42)=0),0.6*AQT$5,IF(OR(AQT33="",AQU33=""),0,IF(AQT$6=0,IF(AQT33&gt;=AQT$8,AQT$5,IF(AQT33&lt;AQU33,0,AQT$5*(AQT33-AQU33)/(AQT$8-AQU33))),IF(AQT33&lt;=AQT$8,AQT$5,IF(AQT33&gt;AQU33,0,AQT$5*(AQT33-AQU33)/(AQT$8-AQU33))))))</f>
      </c>
      <c r="AQW33" s="126">
        <f>IF(OR(AQT33="",AQU33=""),0,AQT$5)</f>
      </c>
      <c r="AQX33" s="125">
        <f>IF(AQT$6=0,RANK(AQV33,AQV$12:AQV$42,0),RANK(AQV33,AQV$12:AQV$42,1))</f>
      </c>
      <c r="AQY33" s="126">
        <v>1.4</v>
      </c>
      <c r="AQZ33" s="126">
        <v>5.10666666666667</v>
      </c>
      <c r="ARA33" s="126">
        <f>IF((COUNTA(AQY$12:AQY$42)+COUNTA(AQZ$12:AQZ$42)=0),0.6*AQY$5,IF(OR(AQY33="",AQZ33=""),0,IF(AQY$6=0,IF(AQY33&gt;=AQY$8,AQY$5,IF(AQY33&lt;AQZ33,0,AQY$5*(AQY33-AQZ33)/(AQY$8-AQZ33))),IF(AQY33&lt;=AQY$8,AQY$5,IF(AQY33&gt;AQZ33,0,AQY$5*(AQY33-AQZ33)/(AQY$8-AQZ33))))))</f>
      </c>
      <c r="ARB33" s="126">
        <f>IF(OR(AQY33="",AQZ33=""),0,AQY$5)</f>
      </c>
      <c r="ARC33" s="125">
        <f>IF(AQY$6=0,RANK(ARA33,ARA$12:ARA$42,0),RANK(ARA33,ARA$12:ARA$42,1))</f>
      </c>
      <c r="ARD33" s="126">
        <v>1.4</v>
      </c>
      <c r="ARE33" s="126">
        <v>4.96</v>
      </c>
      <c r="ARF33" s="126">
        <f>IF((COUNTA(ARD$12:ARD$42)+COUNTA(ARE$12:ARE$42)=0),0.6*ARD$5,IF(OR(ARD33="",ARE33=""),0,IF(ARD$6=0,IF(ARD33&gt;=ARD$8,ARD$5,IF(ARD33&lt;ARE33,0,ARD$5*(ARD33-ARE33)/(ARD$8-ARE33))),IF(ARD33&lt;=ARD$8,ARD$5,IF(ARD33&gt;ARE33,0,ARD$5*(ARD33-ARE33)/(ARD$8-ARE33))))))</f>
      </c>
      <c r="ARG33" s="126">
        <f>IF(OR(ARD33="",ARE33=""),0,ARD$5)</f>
      </c>
      <c r="ARH33" s="125">
        <f>IF(ARD$6=0,RANK(ARF33,ARF$12:ARF$42,0),RANK(ARF33,ARF$12:ARF$42,1))</f>
      </c>
      <c r="ARI33" s="126">
        <v>99.001996007984</v>
      </c>
      <c r="ARJ33"/>
      <c r="ARK33" s="126">
        <f>IF((COUNTA(ARI$12:ARI$42)+COUNTA(ARJ$12:ARJ$42)=0),0.6*ARI$5,IF(OR(ARI33="",ARJ33=""),0,IF(ARI$6=0,IF(ARI33&gt;=ARI$8,ARI$5,IF(ARI33&lt;ARJ33,0,ARI$5*(ARI33-ARJ33)/(ARI$8-ARJ33))),IF(ARI33&lt;=ARI$8,ARI$5,IF(ARI33&gt;ARJ33,0,ARI$5*(ARI33-ARJ33)/(ARI$8-ARJ33))))))</f>
      </c>
      <c r="ARL33" s="126">
        <f>IF(OR(ARI33="",ARJ33=""),0,ARI$5)</f>
      </c>
      <c r="ARM33" s="125">
        <f>IF(ARI$6=0,RANK(ARK33,ARK$12:ARK$42,0),RANK(ARK33,ARK$12:ARK$42,1))</f>
      </c>
      <c r="ARN33" s="126">
        <v>99.001996007984</v>
      </c>
      <c r="ARO33"/>
      <c r="ARP33" s="126">
        <f>IF((COUNTA(ARN$12:ARN$42)+COUNTA(ARO$12:ARO$42)=0),0.6*ARN$5,IF(OR(ARN33="",ARO33=""),0,IF(ARN$6=0,IF(ARN33&gt;=ARN$8,ARN$5,IF(ARN33&lt;ARO33,0,ARN$5*(ARN33-ARO33)/(ARN$8-ARO33))),IF(ARN33&lt;=ARN$8,ARN$5,IF(ARN33&gt;ARO33,0,ARN$5*(ARN33-ARO33)/(ARN$8-ARO33))))))</f>
      </c>
      <c r="ARQ33" s="126">
        <f>IF(OR(ARN33="",ARO33=""),0,ARN$5)</f>
      </c>
      <c r="ARR33" s="125">
        <f>IF(ARN$6=0,RANK(ARP33,ARP$12:ARP$42,0),RANK(ARP33,ARP$12:ARP$42,1))</f>
      </c>
      <c r="ARS33" s="126">
        <v>100</v>
      </c>
      <c r="ART33" s="126">
        <v>100</v>
      </c>
      <c r="ARU33" s="126">
        <f>IF((COUNTA(ARS$12:ARS$42)+COUNTA(ART$12:ART$42)=0),0.6*ARS$5,IF(OR(ARS33="",ART33=""),0,IF(ARS$6=0,IF(ARS33&gt;=ARS$8,ARS$5,IF(ARS33&lt;ART33,0,ARS$5*(ARS33-ART33)/(ARS$8-ART33))),IF(ARS33&lt;=ARS$8,ARS$5,IF(ARS33&gt;ART33,0,ARS$5*(ARS33-ART33)/(ARS$8-ART33))))))</f>
      </c>
      <c r="ARV33" s="126">
        <f>IF(OR(ARS33="",ART33=""),0,ARS$5)</f>
      </c>
      <c r="ARW33" s="125">
        <f>IF(ARS$6=0,RANK(ARU33,ARU$12:ARU$42,0),RANK(ARU33,ARU$12:ARU$42,1))</f>
      </c>
      <c r="ARX33" s="126">
        <v>100</v>
      </c>
      <c r="ARY33" s="126">
        <v>100</v>
      </c>
      <c r="ARZ33" s="126">
        <f>IF((COUNTA(ARX$12:ARX$42)+COUNTA(ARY$12:ARY$42)=0),0.6*ARX$5,IF(OR(ARX33="",ARY33=""),0,IF(ARX$6=0,IF(ARX33&gt;=ARX$8,ARX$5,IF(ARX33&lt;ARY33,0,ARX$5*(ARX33-ARY33)/(ARX$8-ARY33))),IF(ARX33&lt;=ARX$8,ARX$5,IF(ARX33&gt;ARY33,0,ARX$5*(ARX33-ARY33)/(ARX$8-ARY33))))))</f>
      </c>
      <c r="ASA33" s="126">
        <f>IF(OR(ARX33="",ARY33=""),0,ARX$5)</f>
      </c>
      <c r="ASB33" s="125">
        <f>IF(ARX$6=0,RANK(ARZ33,ARZ$12:ARZ$42,0),RANK(ARZ33,ARZ$12:ARZ$42,1))</f>
      </c>
      <c r="ASC33" s="126">
        <v>1.9803</v>
      </c>
      <c r="ASD33" s="126">
        <v>2.08</v>
      </c>
      <c r="ASE33" s="126">
        <f>IF((COUNTA(ASC$12:ASC$42)+COUNTA(ASD$12:ASD$42)=0),0.6*ASC$5,IF(OR(ASC33="",ASD33=""),0,IF(ASC$6=0,IF(ASC33&gt;=ASC$8,ASC$5,IF(ASC33&lt;ASD33,0,ASC$5*(ASC33-ASD33)/(ASC$8-ASD33))),IF(ASC33&lt;=ASC$8,ASC$5,IF(ASC33&gt;ASD33,0,ASC$5*(ASC33-ASD33)/(ASC$8-ASD33))))))</f>
      </c>
      <c r="ASF33" s="126">
        <f>IF(OR(ASC33="",ASD33=""),0,ASC$5)</f>
      </c>
      <c r="ASG33" s="125">
        <f>IF(ASC$6=0,RANK(ASE33,ASE$12:ASE$42,0),RANK(ASE33,ASE$12:ASE$42,1))</f>
      </c>
      <c r="ASH33" s="126">
        <v>1.9803</v>
      </c>
      <c r="ASI33" s="126">
        <v>2.07</v>
      </c>
      <c r="ASJ33" s="126">
        <f>IF((COUNTA(ASH$12:ASH$42)+COUNTA(ASI$12:ASI$42)=0),0.6*ASH$5,IF(OR(ASH33="",ASI33=""),0,IF(ASH$6=0,IF(ASH33&gt;=ASH$8,ASH$5,IF(ASH33&lt;ASI33,0,ASH$5*(ASH33-ASI33)/(ASH$8-ASI33))),IF(ASH33&lt;=ASH$8,ASH$5,IF(ASH33&gt;ASI33,0,ASH$5*(ASH33-ASI33)/(ASH$8-ASI33))))))</f>
      </c>
      <c r="ASK33" s="126">
        <f>IF(OR(ASH33="",ASI33=""),0,ASH$5)</f>
      </c>
      <c r="ASL33" s="125">
        <f>IF(ASH$6=0,RANK(ASJ33,ASJ$12:ASJ$42,0),RANK(ASJ33,ASJ$12:ASJ$42,1))</f>
      </c>
      <c r="ASM33" s="126">
        <v>100</v>
      </c>
      <c r="ASN33" s="126">
        <v>100</v>
      </c>
      <c r="ASO33" s="126">
        <f>IF((COUNTA(ASM$12:ASM$42)+COUNTA(ASN$12:ASN$42)=0),0.6*ASM$5,IF(OR(ASM33="",ASN33=""),0,IF(ASM$6=0,IF(ASM33&gt;=ASM$8,ASM$5,IF(ASM33&lt;ASN33,0,ASM$5*(ASM33-ASN33)/(ASM$8-ASN33))),IF(ASM33&lt;=ASM$8,ASM$5,IF(ASM33&gt;ASN33,0,ASM$5*(ASM33-ASN33)/(ASM$8-ASN33))))))</f>
      </c>
      <c r="ASP33" s="126">
        <f>IF(OR(ASM33="",ASN33=""),0,ASM$5)</f>
      </c>
      <c r="ASQ33" s="125">
        <f>IF(ASM$6=0,RANK(ASO33,ASO$12:ASO$42,0),RANK(ASO33,ASO$12:ASO$42,1))</f>
      </c>
      <c r="ASR33" s="126">
        <v>100</v>
      </c>
      <c r="ASS33" s="126">
        <v>100</v>
      </c>
      <c r="AST33" s="126">
        <f>IF((COUNTA(ASR$12:ASR$42)+COUNTA(ASS$12:ASS$42)=0),0.6*ASR$5,IF(OR(ASR33="",ASS33=""),0,IF(ASR$6=0,IF(ASR33&gt;=ASR$8,ASR$5,IF(ASR33&lt;ASS33,0,ASR$5*(ASR33-ASS33)/(ASR$8-ASS33))),IF(ASR33&lt;=ASR$8,ASR$5,IF(ASR33&gt;ASS33,0,ASR$5*(ASR33-ASS33)/(ASR$8-ASS33))))))</f>
      </c>
      <c r="ASU33" s="126">
        <f>IF(OR(ASR33="",ASS33=""),0,ASR$5)</f>
      </c>
      <c r="ASV33" s="125">
        <f>IF(ASR$6=0,RANK(AST33,AST$12:AST$42,0),RANK(AST33,AST$12:AST$42,1))</f>
      </c>
      <c r="ASW33" s="126">
        <v>0.326666666666667</v>
      </c>
      <c r="ASX33" s="126">
        <v>0.45</v>
      </c>
      <c r="ASY33" s="126">
        <f>IF((COUNTA(ASW$12:ASW$42)+COUNTA(ASX$12:ASX$42)=0),0.6*ASW$5,IF(OR(ASW33="",ASX33=""),0,IF(ASW$6=0,IF(ASW33&gt;=ASW$8,ASW$5,IF(ASW33&lt;ASX33,0,ASW$5*(ASW33-ASX33)/(ASW$8-ASX33))),IF(ASW33&lt;=ASW$8,ASW$5,IF(ASW33&gt;ASX33,0,ASW$5*(ASW33-ASX33)/(ASW$8-ASX33))))))</f>
      </c>
      <c r="ASZ33" s="126">
        <f>IF(OR(ASW33="",ASX33=""),0,ASW$5)</f>
      </c>
      <c r="ATA33" s="125">
        <f>IF(ASW$6=0,RANK(ASY33,ASY$12:ASY$42,0),RANK(ASY33,ASY$12:ASY$42,1))</f>
      </c>
      <c r="ATB33" s="126">
        <v>0.326666666666667</v>
      </c>
      <c r="ATC33" s="126">
        <v>0.41</v>
      </c>
      <c r="ATD33" s="126">
        <f>IF((COUNTA(ATB$12:ATB$42)+COUNTA(ATC$12:ATC$42)=0),0.6*ATB$5,IF(OR(ATB33="",ATC33=""),0,IF(ATB$6=0,IF(ATB33&gt;=ATB$8,ATB$5,IF(ATB33&lt;ATC33,0,ATB$5*(ATB33-ATC33)/(ATB$8-ATC33))),IF(ATB33&lt;=ATB$8,ATB$5,IF(ATB33&gt;ATC33,0,ATB$5*(ATB33-ATC33)/(ATB$8-ATC33))))))</f>
      </c>
      <c r="ATE33" s="126">
        <f>IF(OR(ATB33="",ATC33=""),0,ATB$5)</f>
      </c>
      <c r="ATF33" s="125">
        <f>IF(ATB$6=0,RANK(ATD33,ATD$12:ATD$42,0),RANK(ATD33,ATD$12:ATD$42,1))</f>
      </c>
      <c r="ATG33" s="126">
        <v>0</v>
      </c>
      <c r="ATH33" s="126">
        <v>0</v>
      </c>
      <c r="ATI33" s="126">
        <f>IF((COUNTA(ATG$12:ATG$42)+COUNTA(ATH$12:ATH$42)=0),0.6*ATG$5,IF(OR(ATG33="",ATH33=""),0,IF(ATG$6=0,IF(ATG33&gt;=ATG$8,ATG$5,IF(ATG33&lt;ATH33,0,ATG$5*(ATG33-ATH33)/(ATG$8-ATH33))),IF(ATG33&lt;=ATG$8,ATG$5,IF(ATG33&gt;ATH33,0,ATG$5*(ATG33-ATH33)/(ATG$8-ATH33))))))</f>
      </c>
      <c r="ATJ33" s="126">
        <f>IF(OR(ATG33="",ATH33=""),0,ATG$5)</f>
      </c>
      <c r="ATK33" s="125">
        <f>IF(ATG$6=0,RANK(ATI33,ATI$12:ATI$42,0),RANK(ATI33,ATI$12:ATI$42,1))</f>
      </c>
      <c r="ATL33" s="126">
        <v>0</v>
      </c>
      <c r="ATM33" s="126">
        <v>0</v>
      </c>
      <c r="ATN33" s="126">
        <f>IF((COUNTA(ATL$12:ATL$42)+COUNTA(ATM$12:ATM$42)=0),0.6*ATL$5,IF(OR(ATL33="",ATM33=""),0,IF(ATL$6=0,IF(ATL33&gt;=ATL$8,ATL$5,IF(ATL33&lt;ATM33,0,ATL$5*(ATL33-ATM33)/(ATL$8-ATM33))),IF(ATL33&lt;=ATL$8,ATL$5,IF(ATL33&gt;ATM33,0,ATL$5*(ATL33-ATM33)/(ATL$8-ATM33))))))</f>
      </c>
      <c r="ATO33" s="126">
        <f>IF(OR(ATL33="",ATM33=""),0,ATL$5)</f>
      </c>
      <c r="ATP33" s="125">
        <f>IF(ATL$6=0,RANK(ATN33,ATN$12:ATN$42,0),RANK(ATN33,ATN$12:ATN$42,1))</f>
      </c>
      <c r="ATQ33" s="126">
        <v>53.16</v>
      </c>
      <c r="ATR33" s="126">
        <v>16.1494140625</v>
      </c>
      <c r="ATS33" s="126">
        <f>IF((COUNTA(ATQ$12:ATQ$42)+COUNTA(ATR$12:ATR$42)=0),0.6*ATQ$5,IF(OR(ATQ33="",ATR33=""),0,IF(ATQ$6=0,IF(ATQ33&gt;=ATQ$8,ATQ$5,IF(ATQ33&lt;ATR33,0,ATQ$5*(ATQ33-ATR33)/(ATQ$8-ATR33))),IF(ATQ33&lt;=ATQ$8,ATQ$5,IF(ATQ33&gt;ATR33,0,ATQ$5*(ATQ33-ATR33)/(ATQ$8-ATR33))))))</f>
      </c>
      <c r="ATT33" s="126">
        <f>IF(OR(ATQ33="",ATR33=""),0,ATQ$5)</f>
      </c>
      <c r="ATU33" s="125">
        <f>IF(ATQ$6=0,RANK(ATS33,ATS$12:ATS$42,0),RANK(ATS33,ATS$12:ATS$42,1))</f>
      </c>
      <c r="ATV33" s="126">
        <v>53.16</v>
      </c>
      <c r="ATW33" s="126">
        <v>15.8328515625</v>
      </c>
      <c r="ATX33" s="126">
        <f>IF((COUNTA(ATV$12:ATV$42)+COUNTA(ATW$12:ATW$42)=0),0.6*ATV$5,IF(OR(ATV33="",ATW33=""),0,IF(ATV$6=0,IF(ATV33&gt;=ATV$8,ATV$5,IF(ATV33&lt;ATW33,0,ATV$5*(ATV33-ATW33)/(ATV$8-ATW33))),IF(ATV33&lt;=ATV$8,ATV$5,IF(ATV33&gt;ATW33,0,ATV$5*(ATV33-ATW33)/(ATV$8-ATW33))))))</f>
      </c>
      <c r="ATY33" s="126">
        <f>IF(OR(ATV33="",ATW33=""),0,ATV$5)</f>
      </c>
      <c r="ATZ33" s="125">
        <f>IF(ATV$6=0,RANK(ATX33,ATX$12:ATX$42,0),RANK(ATX33,ATX$12:ATX$42,1))</f>
      </c>
      <c r="AUA33" s="126">
        <v>17.5545084635417</v>
      </c>
      <c r="AUB33" s="126">
        <v>6.50455729166667</v>
      </c>
      <c r="AUC33" s="126">
        <f>IF((COUNTA(AUA$12:AUA$42)+COUNTA(AUB$12:AUB$42)=0),0.6*AUA$5,IF(OR(AUA33="",AUB33=""),0,IF(AUA$6=0,IF(AUA33&gt;=AUA$8,AUA$5,IF(AUA33&lt;AUB33,0,AUA$5*(AUA33-AUB33)/(AUA$8-AUB33))),IF(AUA33&lt;=AUA$8,AUA$5,IF(AUA33&gt;AUB33,0,AUA$5*(AUA33-AUB33)/(AUA$8-AUB33))))))</f>
      </c>
      <c r="AUD33" s="126">
        <f>IF(OR(AUA33="",AUB33=""),0,AUA$5)</f>
      </c>
      <c r="AUE33" s="125">
        <f>IF(AUA$6=0,RANK(AUC33,AUC$12:AUC$42,0),RANK(AUC33,AUC$12:AUC$42,1))</f>
      </c>
      <c r="AUF33" s="126">
        <v>17.5545084635417</v>
      </c>
      <c r="AUG33" s="126">
        <v>3.76455729166667</v>
      </c>
      <c r="AUH33" s="126">
        <f>IF((COUNTA(AUF$12:AUF$42)+COUNTA(AUG$12:AUG$42)=0),0.6*AUF$5,IF(OR(AUF33="",AUG33=""),0,IF(AUF$6=0,IF(AUF33&gt;=AUF$8,AUF$5,IF(AUF33&lt;AUG33,0,AUF$5*(AUF33-AUG33)/(AUF$8-AUG33))),IF(AUF33&lt;=AUF$8,AUF$5,IF(AUF33&gt;AUG33,0,AUF$5*(AUF33-AUG33)/(AUF$8-AUG33))))))</f>
      </c>
      <c r="AUI33" s="126">
        <f>IF(OR(AUF33="",AUG33=""),0,AUF$5)</f>
      </c>
      <c r="AUJ33" s="125">
        <f>IF(AUF$6=0,RANK(AUH33,AUH$12:AUH$42,0),RANK(AUH33,AUH$12:AUH$42,1))</f>
      </c>
      <c r="AUK33" s="126">
        <v>97.81</v>
      </c>
      <c r="AUL33" s="126">
        <f>IF(COUNTA(AUK$12:AUK$42)=0,0.6*AUK$5,IF(AUK33="",0,IF(AUK$6=0,IF(AUK33&gt;=AUK$8,AUK$5,IF(AUK33&lt;AUK$6,0,0.6*AUK$5+0.4*AUK$5*(AUK33-AUK$7)/(AUK$8-AUK$7))),IF(AUK33&lt;=AUK$8,AUK$5,IF(AUK33&gt;AUK$6,0,0.6*AUK$5+0.4*AUK$5*(AUK33-AUK$7)/(AUK$8-AUK$7))))))</f>
      </c>
      <c r="AUM33" s="126">
        <f>IF(AUK33&lt;&gt;"",AUK$5,0)</f>
      </c>
      <c r="AUN33" s="125">
        <f>IF(AUK$6=0,RANK(AUK33,AUK$12:AUK$42,0),RANK(AUK33,AUK$12:AUK$42,1))</f>
      </c>
      <c r="AUO33"/>
      <c r="AUP33" s="126">
        <f>IF(COUNTA(AUO$12:AUO$42)=0,0.6*AUO$5,IF(AUO33="",0,IF(AUO$6=0,IF(AUO33&gt;=AUO$8,AUO$5,IF(AUO33&lt;AUO$6,0,0.6*AUO$5+0.4*AUO$5*(AUO33-AUO$7)/(AUO$8-AUO$7))),IF(AUO33&lt;=AUO$8,AUO$5,IF(AUO33&gt;AUO$6,0,0.6*AUO$5+0.4*AUO$5*(AUO33-AUO$7)/(AUO$8-AUO$7))))))</f>
      </c>
      <c r="AUQ33" s="126">
        <f>IF(AUO33&lt;&gt;"",AUO$5,0)</f>
      </c>
      <c r="AUR33" s="125">
        <f>IF(AUO$6=0,RANK(AUO33,AUO$12:AUO$42,0),RANK(AUO33,AUO$12:AUO$42,1))</f>
      </c>
      <c r="AUS33"/>
      <c r="AUT33" s="126">
        <f>IF(COUNTA(AUS$12:AUS$42)=0,0.6*AUS$5,IF(AUS33="",0,IF(AUS$6=0,IF(AUS33&gt;=AUS$8,AUS$5,IF(AUS33&lt;AUS$6,0,0.6*AUS$5+0.4*AUS$5*(AUS33-AUS$7)/(AUS$8-AUS$7))),IF(AUS33&lt;=AUS$8,AUS$5,IF(AUS33&gt;AUS$6,0,0.6*AUS$5+0.4*AUS$5*(AUS33-AUS$7)/(AUS$8-AUS$7))))))</f>
      </c>
      <c r="AUU33" s="126">
        <f>IF(AUS33&lt;&gt;"",AUS$5,0)</f>
      </c>
      <c r="AUV33" s="125">
        <f>IF(AUS$6=0,RANK(AUS33,AUS$12:AUS$42,0),RANK(AUS33,AUS$12:AUS$42,1))</f>
      </c>
      <c r="AUW33"/>
      <c r="AUX33" s="126">
        <f>IF(COUNTA(AUW$12:AUW$42)=0,0.6*AUW$5,IF(AUW33="",0,IF(AUW$6=0,IF(AUW33&gt;=AUW$8,AUW$5,IF(AUW33&lt;AUW$6,0,0.6*AUW$5+0.4*AUW$5*(AUW33-AUW$7)/(AUW$8-AUW$7))),IF(AUW33&lt;=AUW$8,AUW$5,IF(AUW33&gt;AUW$6,0,0.6*AUW$5+0.4*AUW$5*(AUW33-AUW$7)/(AUW$8-AUW$7))))))</f>
      </c>
      <c r="AUY33" s="126">
        <f>IF(AUW33&lt;&gt;"",AUW$5,0)</f>
      </c>
      <c r="AUZ33" s="125">
        <f>IF(AUW$6=0,RANK(AUW33,AUW$12:AUW$42,0),RANK(AUW33,AUW$12:AUW$42,1))</f>
      </c>
      <c r="AVA33"/>
      <c r="AVB33" s="126">
        <f>IF(COUNTA(AVA$12:AVA$42)=0,0.6*AVA$5,IF(AVA33="",0,IF(AVA$6=0,IF(AVA33&gt;=AVA$8,AVA$5,IF(AVA33&lt;AVA$6,0,0.6*AVA$5+0.4*AVA$5*(AVA33-AVA$7)/(AVA$8-AVA$7))),IF(AVA33&lt;=AVA$8,AVA$5,IF(AVA33&gt;AVA$6,0,0.6*AVA$5+0.4*AVA$5*(AVA33-AVA$7)/(AVA$8-AVA$7))))))</f>
      </c>
      <c r="AVC33" s="126">
        <f>IF(AVA33&lt;&gt;"",AVA$5,0)</f>
      </c>
      <c r="AVD33" s="125">
        <f>IF(AVA$6=0,RANK(AVA33,AVA$12:AVA$42,0),RANK(AVA33,AVA$12:AVA$42,1))</f>
      </c>
      <c r="AVE33" s="126">
        <v>99.26</v>
      </c>
      <c r="AVF33" s="126">
        <f>IF(COUNTA(AVE$12:AVE$42)=0,0.6*AVE$5,IF(AVE33="",0,IF(AVE$6=0,IF(AVE33&gt;=AVE$8,AVE$5,IF(AVE33&lt;AVE$6,0,0.6*AVE$5+0.4*AVE$5*(AVE33-AVE$7)/(AVE$8-AVE$7))),IF(AVE33&lt;=AVE$8,AVE$5,IF(AVE33&gt;AVE$6,0,0.6*AVE$5+0.4*AVE$5*(AVE33-AVE$7)/(AVE$8-AVE$7))))))</f>
      </c>
      <c r="AVG33" s="126">
        <f>IF(AVE33&lt;&gt;"",AVE$5,0)</f>
      </c>
      <c r="AVH33" s="125">
        <f>IF(AVE$6=0,RANK(AVE33,AVE$12:AVE$42,0),RANK(AVE33,AVE$12:AVE$42,1))</f>
      </c>
      <c r="AVI33" s="126">
        <v>100</v>
      </c>
      <c r="AVJ33" s="126">
        <f>IF(COUNTA(AVI$12:AVI$42)=0,0.6*AVI$5,IF(AVI33="",0,IF(AVI$6=0,IF(AVI33&gt;=AVI$8,AVI$5,IF(AVI33&lt;AVI$6,0,0.6*AVI$5+0.4*AVI$5*(AVI33-AVI$7)/(AVI$8-AVI$7))),IF(AVI33&lt;=AVI$8,AVI$5,IF(AVI33&gt;AVI$6,0,0.6*AVI$5+0.4*AVI$5*(AVI33-AVI$7)/(AVI$8-AVI$7))))))</f>
      </c>
      <c r="AVK33" s="126">
        <f>IF(AVI33&lt;&gt;"",AVI$5,0)</f>
      </c>
      <c r="AVL33" s="125">
        <f>IF(AVI$6=0,RANK(AVI33,AVI$12:AVI$42,0),RANK(AVI33,AVI$12:AVI$42,1))</f>
      </c>
      <c r="AVM33" s="126">
        <v>1.21</v>
      </c>
      <c r="AVN33" s="126">
        <f>IF(COUNTA(AVM$12:AVM$42)=0,0.6*AVM$5,IF(AVM33="",0,IF(AVM$6=0,IF(AVM33&gt;=AVM$8,AVM$5,IF(AVM33&lt;AVM$6,0,0.6*AVM$5+0.4*AVM$5*(AVM33-AVM$7)/(AVM$8-AVM$7))),IF(AVM33&lt;=AVM$8,AVM$5,IF(AVM33&gt;AVM$6,0,0.6*AVM$5+0.4*AVM$5*(AVM33-AVM$7)/(AVM$8-AVM$7))))))</f>
      </c>
      <c r="AVO33" s="126">
        <f>IF(AVM33&lt;&gt;"",AVM$5,0)</f>
      </c>
      <c r="AVP33" s="125">
        <f>IF(AVM$6=0,RANK(AVM33,AVM$12:AVM$42,0),RANK(AVM33,AVM$12:AVM$42,1))</f>
      </c>
      <c r="AVQ33" s="126">
        <v>98.67</v>
      </c>
      <c r="AVR33" s="126">
        <f>IF(COUNTA(AVQ$12:AVQ$42)=0,0.6*AVQ$5,IF(AVQ33="",0,IF(AVQ$6=0,IF(AVQ33&gt;=AVQ$8,AVQ$5,IF(AVQ33&lt;AVQ$6,0,0.6*AVQ$5+0.4*AVQ$5*(AVQ33-AVQ$7)/(AVQ$8-AVQ$7))),IF(AVQ33&lt;=AVQ$8,AVQ$5,IF(AVQ33&gt;AVQ$6,0,0.6*AVQ$5+0.4*AVQ$5*(AVQ33-AVQ$7)/(AVQ$8-AVQ$7))))))</f>
      </c>
      <c r="AVS33" s="126">
        <f>IF(AVQ33&lt;&gt;"",AVQ$5,0)</f>
      </c>
      <c r="AVT33" s="125">
        <f>IF(AVQ$6=0,RANK(AVQ33,AVQ$12:AVQ$42,0),RANK(AVQ33,AVQ$12:AVQ$42,1))</f>
      </c>
      <c r="AVU33" s="126">
        <v>99.59</v>
      </c>
      <c r="AVV33" s="126">
        <f>IF(COUNTA(AVU$12:AVU$42)=0,0.6*AVU$5,IF(AVU33="",0,IF(AVU$6=0,IF(AVU33&gt;=AVU$8,AVU$5,IF(AVU33&lt;AVU$6,0,0.6*AVU$5+0.4*AVU$5*(AVU33-AVU$7)/(AVU$8-AVU$7))),IF(AVU33&lt;=AVU$8,AVU$5,IF(AVU33&gt;AVU$6,0,0.6*AVU$5+0.4*AVU$5*(AVU33-AVU$7)/(AVU$8-AVU$7))))))</f>
      </c>
      <c r="AVW33" s="126">
        <f>IF(AVU33&lt;&gt;"",AVU$5,0)</f>
      </c>
      <c r="AVX33" s="125">
        <f>IF(AVU$6=0,RANK(AVU33,AVU$12:AVU$42,0),RANK(AVU33,AVU$12:AVU$42,1))</f>
      </c>
      <c r="AVY33" s="126">
        <v>2.2104</v>
      </c>
      <c r="AVZ33" s="126">
        <f>IF(COUNTA(AVY$12:AVY$42)=0,0.6*AVY$5,IF(AVY33="",0,IF(AVY$6=0,IF(AVY33&gt;=AVY$8,AVY$5,IF(AVY33&lt;AVY$6,0,0.6*AVY$5+0.4*AVY$5*(AVY33-AVY$7)/(AVY$8-AVY$7))),IF(AVY33&lt;=AVY$8,AVY$5,IF(AVY33&gt;AVY$6,0,0.6*AVY$5+0.4*AVY$5*(AVY33-AVY$7)/(AVY$8-AVY$7))))))</f>
      </c>
      <c r="AWA33" s="126">
        <f>IF(AVY33&lt;&gt;"",AVY$5,0)</f>
      </c>
      <c r="AWB33" s="125">
        <f>IF(AVY$6=0,RANK(AVY33,AVY$12:AVY$42,0),RANK(AVY33,AVY$12:AVY$42,1))</f>
      </c>
      <c r="AWC33" s="126">
        <v>100</v>
      </c>
      <c r="AWD33" s="126">
        <f>IF(COUNTA(AWC$12:AWC$42)=0,0.6*AWC$5,IF(AWC33="",0,IF(AWC$6=0,IF(AWC33&gt;=AWC$8,AWC$5,IF(AWC33&lt;AWC$6,0,0.6*AWC$5+0.4*AWC$5*(AWC33-AWC$7)/(AWC$8-AWC$7))),IF(AWC33&lt;=AWC$8,AWC$5,IF(AWC33&gt;AWC$6,0,0.6*AWC$5+0.4*AWC$5*(AWC33-AWC$7)/(AWC$8-AWC$7))))))</f>
      </c>
      <c r="AWE33" s="126">
        <f>IF(AWC33&lt;&gt;"",AWC$5,0)</f>
      </c>
      <c r="AWF33" s="125">
        <f>IF(AWC$6=0,RANK(AWC33,AWC$12:AWC$42,0),RANK(AWC33,AWC$12:AWC$42,1))</f>
      </c>
      <c r="AWG33" s="126">
        <v>0.38</v>
      </c>
      <c r="AWH33" s="126">
        <f>IF(COUNTA(AWG$12:AWG$42)=0,0.6*AWG$5,IF(AWG33="",0,IF(AWG$6=0,IF(AWG33&gt;=AWG$8,AWG$5,IF(AWG33&lt;AWG$6,0,0.6*AWG$5+0.4*AWG$5*(AWG33-AWG$7)/(AWG$8-AWG$7))),IF(AWG33&lt;=AWG$8,AWG$5,IF(AWG33&gt;AWG$6,0,0.6*AWG$5+0.4*AWG$5*(AWG33-AWG$7)/(AWG$8-AWG$7))))))</f>
      </c>
      <c r="AWI33" s="126">
        <f>IF(AWG33&lt;&gt;"",AWG$5,0)</f>
      </c>
      <c r="AWJ33" s="125">
        <f>IF(AWG$6=0,RANK(AWG33,AWG$12:AWG$42,0),RANK(AWG33,AWG$12:AWG$42,1))</f>
      </c>
      <c r="AWK33" s="126">
        <v>0</v>
      </c>
      <c r="AWL33" s="126">
        <f>IF(COUNTA(AWK$12:AWK$42)=0,0.6*AWK$5,IF(AWK33="",0,IF(AWK$6=0,IF(AWK33&gt;=AWK$8,AWK$5,IF(AWK33&lt;AWK$6,0,0.6*AWK$5+0.4*AWK$5*(AWK33-AWK$7)/(AWK$8-AWK$7))),IF(AWK33&lt;=AWK$8,AWK$5,IF(AWK33&gt;AWK$6,0,0.6*AWK$5+0.4*AWK$5*(AWK33-AWK$7)/(AWK$8-AWK$7))))))</f>
      </c>
      <c r="AWM33" s="126">
        <f>IF(AWK33&lt;&gt;"",AWK$5,0)</f>
      </c>
      <c r="AWN33" s="125">
        <f>IF(AWK$6=0,RANK(AWK33,AWK$12:AWK$42,0),RANK(AWK33,AWK$12:AWK$42,1))</f>
      </c>
      <c r="AWO33" s="126">
        <v>49.37</v>
      </c>
      <c r="AWP33" s="126">
        <f>IF(COUNTA(AWO$12:AWO$42)=0,0.6*AWO$5,IF(AWO33="",0,IF(AWO$6=0,IF(AWO33&gt;=AWO$8,AWO$5,IF(AWO33&lt;AWO$6,0,0.6*AWO$5+0.4*AWO$5*(AWO33-AWO$7)/(AWO$8-AWO$7))),IF(AWO33&lt;=AWO$8,AWO$5,IF(AWO33&gt;AWO$6,0,0.6*AWO$5+0.4*AWO$5*(AWO33-AWO$7)/(AWO$8-AWO$7))))))</f>
      </c>
      <c r="AWQ33" s="126">
        <f>IF(AWO33&lt;&gt;"",AWO$5,0)</f>
      </c>
      <c r="AWR33" s="125">
        <f>IF(AWO$6=0,RANK(AWO33,AWO$12:AWO$42,0),RANK(AWO33,AWO$12:AWO$42,1))</f>
      </c>
      <c r="AWS33" s="126">
        <v>10.2902311197917</v>
      </c>
      <c r="AWT33" s="126">
        <f>IF(COUNTA(AWS$12:AWS$42)=0,0.6*AWS$5,IF(AWS33="",0,IF(AWS$6=0,IF(AWS33&gt;=AWS$8,AWS$5,IF(AWS33&lt;AWS$6,0,0.6*AWS$5+0.4*AWS$5*(AWS33-AWS$7)/(AWS$8-AWS$7))),IF(AWS33&lt;=AWS$8,AWS$5,IF(AWS33&gt;AWS$6,0,0.6*AWS$5+0.4*AWS$5*(AWS33-AWS$7)/(AWS$8-AWS$7))))))</f>
      </c>
      <c r="AWU33" s="126">
        <f>IF(AWS33&lt;&gt;"",AWS$5,0)</f>
      </c>
      <c r="AWV33" s="125">
        <f>IF(AWS$6=0,RANK(AWS33,AWS$12:AWS$42,0),RANK(AWS33,AWS$12:AWS$42,1))</f>
      </c>
      <c r="AWW33" s="126">
        <v>95.08</v>
      </c>
      <c r="AWX33" s="126">
        <f>IF(COUNTA(AWW$12:AWW$42)=0,0.6*AWW$5,IF(AWW33="",0,IF(AWW$6=0,IF(AWW33&gt;=AWW$8,AWW$5,IF(AWW33&lt;AWW$6,0,0.6*AWW$5+0.4*AWW$5*(AWW33-AWW$7)/(AWW$8-AWW$7))),IF(AWW33&lt;=AWW$8,AWW$5,IF(AWW33&gt;AWW$6,0,0.6*AWW$5+0.4*AWW$5*(AWW33-AWW$7)/(AWW$8-AWW$7))))))</f>
      </c>
      <c r="AWY33" s="126">
        <f>IF(AWW33&lt;&gt;"",AWW$5,0)</f>
      </c>
      <c r="AWZ33" s="125">
        <f>IF(AWW$6=0,RANK(AWW33,AWW$12:AWW$42,0),RANK(AWW33,AWW$12:AWW$42,1))</f>
      </c>
      <c r="AXA33"/>
      <c r="AXB33" s="126">
        <f>IF(COUNTA(AXA$12:AXA$42)=0,0.6*AXA$5,IF(AXA33="",0,IF(AXA$6=0,IF(AXA33&gt;=AXA$8,AXA$5,IF(AXA33&lt;AXA$6,0,0.6*AXA$5+0.4*AXA$5*(AXA33-AXA$7)/(AXA$8-AXA$7))),IF(AXA33&lt;=AXA$8,AXA$5,IF(AXA33&gt;AXA$6,0,0.6*AXA$5+0.4*AXA$5*(AXA33-AXA$7)/(AXA$8-AXA$7))))))</f>
      </c>
      <c r="AXC33" s="126">
        <f>IF(AXA33&lt;&gt;"",AXA$5,0)</f>
      </c>
      <c r="AXD33" s="125">
        <f>IF(AXA$6=0,RANK(AXA33,AXA$12:AXA$42,0),RANK(AXA33,AXA$12:AXA$42,1))</f>
      </c>
      <c r="AXE33"/>
      <c r="AXF33" s="126">
        <f>IF(COUNTA(AXE$12:AXE$42)=0,0.6*AXE$5,IF(AXE33="",0,IF(AXE$6=0,IF(AXE33&gt;=AXE$8,AXE$5,IF(AXE33&lt;AXE$6,0,0.6*AXE$5+0.4*AXE$5*(AXE33-AXE$7)/(AXE$8-AXE$7))),IF(AXE33&lt;=AXE$8,AXE$5,IF(AXE33&gt;AXE$6,0,0.6*AXE$5+0.4*AXE$5*(AXE33-AXE$7)/(AXE$8-AXE$7))))))</f>
      </c>
      <c r="AXG33" s="126">
        <f>IF(AXE33&lt;&gt;"",AXE$5,0)</f>
      </c>
      <c r="AXH33" s="125">
        <f>IF(AXE$6=0,RANK(AXE33,AXE$12:AXE$42,0),RANK(AXE33,AXE$12:AXE$42,1))</f>
      </c>
      <c r="AXI33"/>
      <c r="AXJ33" s="126">
        <f>IF(COUNTA(AXI$12:AXI$42)=0,0.6*AXI$5,IF(AXI33="",0,IF(AXI$6=0,IF(AXI33&gt;=AXI$8,AXI$5,IF(AXI33&lt;AXI$6,0,0.6*AXI$5+0.4*AXI$5*(AXI33-AXI$7)/(AXI$8-AXI$7))),IF(AXI33&lt;=AXI$8,AXI$5,IF(AXI33&gt;AXI$6,0,0.6*AXI$5+0.4*AXI$5*(AXI33-AXI$7)/(AXI$8-AXI$7))))))</f>
      </c>
      <c r="AXK33" s="126">
        <f>IF(AXI33&lt;&gt;"",AXI$5,0)</f>
      </c>
      <c r="AXL33" s="125">
        <f>IF(AXI$6=0,RANK(AXI33,AXI$12:AXI$42,0),RANK(AXI33,AXI$12:AXI$42,1))</f>
      </c>
      <c r="AXM33"/>
      <c r="AXN33" s="126">
        <f>IF(COUNTA(AXM$12:AXM$42)=0,0.6*AXM$5,IF(AXM33="",0,IF(AXM$6=0,IF(AXM33&gt;=AXM$8,AXM$5,IF(AXM33&lt;AXM$6,0,0.6*AXM$5+0.4*AXM$5*(AXM33-AXM$7)/(AXM$8-AXM$7))),IF(AXM33&lt;=AXM$8,AXM$5,IF(AXM33&gt;AXM$6,0,0.6*AXM$5+0.4*AXM$5*(AXM33-AXM$7)/(AXM$8-AXM$7))))))</f>
      </c>
      <c r="AXO33" s="126">
        <f>IF(AXM33&lt;&gt;"",AXM$5,0)</f>
      </c>
      <c r="AXP33" s="125">
        <f>IF(AXM$6=0,RANK(AXM33,AXM$12:AXM$42,0),RANK(AXM33,AXM$12:AXM$42,1))</f>
      </c>
      <c r="AXQ33"/>
      <c r="AXR33" s="126">
        <f>IF(COUNTA(AXQ$12:AXQ$42)=0,0.6*AXQ$5,IF(AXQ33="",0,IF(AXQ$6=0,IF(AXQ33&gt;=AXQ$8,AXQ$5,IF(AXQ33&lt;AXQ$6,0,0.6*AXQ$5+0.4*AXQ$5*(AXQ33-AXQ$7)/(AXQ$8-AXQ$7))),IF(AXQ33&lt;=AXQ$8,AXQ$5,IF(AXQ33&gt;AXQ$6,0,0.6*AXQ$5+0.4*AXQ$5*(AXQ33-AXQ$7)/(AXQ$8-AXQ$7))))))</f>
      </c>
      <c r="AXS33" s="126">
        <f>IF(AXQ33&lt;&gt;"",AXQ$5,0)</f>
      </c>
      <c r="AXT33" s="125">
        <f>IF(AXQ$6=0,RANK(AXQ33,AXQ$12:AXQ$42,0),RANK(AXQ33,AXQ$12:AXQ$42,1))</f>
      </c>
      <c r="AXU33"/>
      <c r="AXV33" s="126">
        <f>IF(COUNTA(AXU$12:AXU$42)=0,0.6*AXU$5,IF(AXU33="",0,IF(AXU$6=0,IF(AXU33&gt;=AXU$8,AXU$5,IF(AXU33&lt;AXU$6,0,0.6*AXU$5+0.4*AXU$5*(AXU33-AXU$7)/(AXU$8-AXU$7))),IF(AXU33&lt;=AXU$8,AXU$5,IF(AXU33&gt;AXU$6,0,0.6*AXU$5+0.4*AXU$5*(AXU33-AXU$7)/(AXU$8-AXU$7))))))</f>
      </c>
      <c r="AXW33" s="126">
        <f>IF(AXU33&lt;&gt;"",AXU$5,0)</f>
      </c>
      <c r="AXX33" s="125">
        <f>IF(AXU$6=0,RANK(AXU33,AXU$12:AXU$42,0),RANK(AXU33,AXU$12:AXU$42,1))</f>
      </c>
      <c r="AXY33"/>
      <c r="AXZ33" s="126">
        <f>IF(COUNTA(AXY$12:AXY$42)=0,0.6*AXY$5,IF(AXY33="",0,IF(AXY$6=0,IF(AXY33&gt;=AXY$8,AXY$5,IF(AXY33&lt;AXY$6,0,0.6*AXY$5+0.4*AXY$5*(AXY33-AXY$7)/(AXY$8-AXY$7))),IF(AXY33&lt;=AXY$8,AXY$5,IF(AXY33&gt;AXY$6,0,0.6*AXY$5+0.4*AXY$5*(AXY33-AXY$7)/(AXY$8-AXY$7))))))</f>
      </c>
      <c r="AYA33" s="126">
        <f>IF(AXY33&lt;&gt;"",AXY$5,0)</f>
      </c>
      <c r="AYB33" s="125">
        <f>IF(AXY$6=0,RANK(AXY33,AXY$12:AXY$42,0),RANK(AXY33,AXY$12:AXY$42,1))</f>
      </c>
      <c r="AYC33"/>
      <c r="AYD33" s="126">
        <f>IF(COUNTA(AYC$12:AYC$42)=0,0.6*AYC$5,IF(AYC33="",0,IF(AYC$6=0,IF(AYC33&gt;=AYC$8,AYC$5,IF(AYC33&lt;AYC$6,0,0.6*AYC$5+0.4*AYC$5*(AYC33-AYC$7)/(AYC$8-AYC$7))),IF(AYC33&lt;=AYC$8,AYC$5,IF(AYC33&gt;AYC$6,0,0.6*AYC$5+0.4*AYC$5*(AYC33-AYC$7)/(AYC$8-AYC$7))))))</f>
      </c>
      <c r="AYE33" s="126">
        <f>IF(AYC33&lt;&gt;"",AYC$5,0)</f>
      </c>
      <c r="AYF33" s="125">
        <f>IF(AYC$6=0,RANK(AYC33,AYC$12:AYC$42,0),RANK(AYC33,AYC$12:AYC$42,1))</f>
      </c>
      <c r="AYG33"/>
      <c r="AYH33" s="126">
        <f>IF(COUNTA(AYG$12:AYG$42)=0,0.6*AYG$5,IF(AYG33="",0,IF(AYG$6=0,IF(AYG33&gt;=AYG$8,AYG$5,IF(AYG33&lt;AYG$6,0,0.6*AYG$5+0.4*AYG$5*(AYG33-AYG$7)/(AYG$8-AYG$7))),IF(AYG33&lt;=AYG$8,AYG$5,IF(AYG33&gt;AYG$6,0,0.6*AYG$5+0.4*AYG$5*(AYG33-AYG$7)/(AYG$8-AYG$7))))))</f>
      </c>
      <c r="AYI33" s="126">
        <f>IF(AYG33&lt;&gt;"",AYG$5,0)</f>
      </c>
      <c r="AYJ33" s="125">
        <f>IF(AYG$6=0,RANK(AYG33,AYG$12:AYG$42,0),RANK(AYG33,AYG$12:AYG$42,1))</f>
      </c>
      <c r="AYK33"/>
      <c r="AYL33" s="126">
        <f>IF(COUNTA(AYK$12:AYK$42)=0,0.6*AYK$5,IF(AYK33="",0,IF(AYK$6=0,IF(AYK33&gt;=AYK$8,AYK$5,IF(AYK33&lt;AYK$6,0,0.6*AYK$5+0.4*AYK$5*(AYK33-AYK$7)/(AYK$8-AYK$7))),IF(AYK33&lt;=AYK$8,AYK$5,IF(AYK33&gt;AYK$6,0,0.6*AYK$5+0.4*AYK$5*(AYK33-AYK$7)/(AYK$8-AYK$7))))))</f>
      </c>
      <c r="AYM33" s="126">
        <f>IF(AYK33&lt;&gt;"",AYK$5,0)</f>
      </c>
      <c r="AYN33" s="125">
        <f>IF(AYK$6=0,RANK(AYK33,AYK$12:AYK$42,0),RANK(AYK33,AYK$12:AYK$42,1))</f>
      </c>
      <c r="AYO33"/>
      <c r="AYP33" s="126">
        <f>IF(COUNTA(AYO$12:AYO$42)=0,0.6*AYO$5,IF(AYO33="",0,IF(AYO$6=0,IF(AYO33&gt;=AYO$8,AYO$5,IF(AYO33&lt;AYO$6,0,0.6*AYO$5+0.4*AYO$5*(AYO33-AYO$7)/(AYO$8-AYO$7))),IF(AYO33&lt;=AYO$8,AYO$5,IF(AYO33&gt;AYO$6,0,0.6*AYO$5+0.4*AYO$5*(AYO33-AYO$7)/(AYO$8-AYO$7))))))</f>
      </c>
      <c r="AYQ33" s="126">
        <f>IF(AYO33&lt;&gt;"",AYO$5,0)</f>
      </c>
      <c r="AYR33" s="125">
        <f>IF(AYO$6=0,RANK(AYO33,AYO$12:AYO$42,0),RANK(AYO33,AYO$12:AYO$42,1))</f>
      </c>
      <c r="AYS33"/>
      <c r="AYT33" s="126">
        <f>IF(COUNTA(AYS$12:AYS$42)=0,0.6*AYS$5,IF(AYS33="",0,IF(AYS$6=0,IF(AYS33&gt;=AYS$8,AYS$5,IF(AYS33&lt;AYS$6,0,0.6*AYS$5+0.4*AYS$5*(AYS33-AYS$7)/(AYS$8-AYS$7))),IF(AYS33&lt;=AYS$8,AYS$5,IF(AYS33&gt;AYS$6,0,0.6*AYS$5+0.4*AYS$5*(AYS33-AYS$7)/(AYS$8-AYS$7))))))</f>
      </c>
      <c r="AYU33" s="126">
        <f>IF(AYS33&lt;&gt;"",AYS$5,0)</f>
      </c>
      <c r="AYV33" s="125">
        <f>IF(AYS$6=0,RANK(AYS33,AYS$12:AYS$42,0),RANK(AYS33,AYS$12:AYS$42,1))</f>
      </c>
      <c r="AYW33"/>
      <c r="AYX33" s="126">
        <f>IF(COUNTA(AYW$12:AYW$42)=0,0.6*AYW$5,IF(AYW33="",0,IF(AYW$6=0,IF(AYW33&gt;=AYW$8,AYW$5,IF(AYW33&lt;AYW$6,0,0.6*AYW$5+0.4*AYW$5*(AYW33-AYW$7)/(AYW$8-AYW$7))),IF(AYW33&lt;=AYW$8,AYW$5,IF(AYW33&gt;AYW$6,0,0.6*AYW$5+0.4*AYW$5*(AYW33-AYW$7)/(AYW$8-AYW$7))))))</f>
      </c>
      <c r="AYY33" s="126">
        <f>IF(AYW33&lt;&gt;"",AYW$5,0)</f>
      </c>
      <c r="AYZ33" s="125">
        <f>IF(AYW$6=0,RANK(AYW33,AYW$12:AYW$42,0),RANK(AYW33,AYW$12:AYW$42,1))</f>
      </c>
      <c r="AZA33"/>
      <c r="AZB33" s="126">
        <f>IF(COUNTA(AZA$12:AZA$42)=0,0.6*AZA$5,IF(AZA33="",0,IF(AZA$6=0,IF(AZA33&gt;=AZA$8,AZA$5,IF(AZA33&lt;AZA$6,0,0.6*AZA$5+0.4*AZA$5*(AZA33-AZA$7)/(AZA$8-AZA$7))),IF(AZA33&lt;=AZA$8,AZA$5,IF(AZA33&gt;AZA$6,0,0.6*AZA$5+0.4*AZA$5*(AZA33-AZA$7)/(AZA$8-AZA$7))))))</f>
      </c>
      <c r="AZC33" s="126">
        <f>IF(AZA33&lt;&gt;"",AZA$5,0)</f>
      </c>
      <c r="AZD33" s="125">
        <f>IF(AZA$6=0,RANK(AZA33,AZA$12:AZA$42,0),RANK(AZA33,AZA$12:AZA$42,1))</f>
      </c>
      <c r="AZE33"/>
      <c r="AZF33" s="126">
        <f>IF(COUNTA(AZE$12:AZE$42)=0,0.6*AZE$5,IF(AZE33="",0,IF(AZE$6=0,IF(AZE33&gt;=AZE$8,AZE$5,IF(AZE33&lt;AZE$6,0,0.6*AZE$5+0.4*AZE$5*(AZE33-AZE$7)/(AZE$8-AZE$7))),IF(AZE33&lt;=AZE$8,AZE$5,IF(AZE33&gt;AZE$6,0,0.6*AZE$5+0.4*AZE$5*(AZE33-AZE$7)/(AZE$8-AZE$7))))))</f>
      </c>
      <c r="AZG33" s="126">
        <f>IF(AZE33&lt;&gt;"",AZE$5,0)</f>
      </c>
      <c r="AZH33" s="125">
        <f>IF(AZE$6=0,RANK(AZE33,AZE$12:AZE$42,0),RANK(AZE33,AZE$12:AZE$42,1))</f>
      </c>
      <c r="AZI33"/>
      <c r="AZJ33" s="126">
        <f>IF(COUNTA(AZI$12:AZI$42)=0,0.6*AZI$5,IF(AZI33="",0,IF(AZI$6=0,IF(AZI33&gt;=AZI$8,AZI$5,IF(AZI33&lt;AZI$6,0,0.6*AZI$5+0.4*AZI$5*(AZI33-AZI$7)/(AZI$8-AZI$7))),IF(AZI33&lt;=AZI$8,AZI$5,IF(AZI33&gt;AZI$6,0,0.6*AZI$5+0.4*AZI$5*(AZI33-AZI$7)/(AZI$8-AZI$7))))))</f>
      </c>
      <c r="AZK33" s="126">
        <f>IF(AZI33&lt;&gt;"",AZI$5,0)</f>
      </c>
      <c r="AZL33" s="125">
        <f>IF(AZI$6=0,RANK(AZI33,AZI$12:AZI$42,0),RANK(AZI33,AZI$12:AZI$42,1))</f>
      </c>
      <c r="AZM33"/>
      <c r="AZN33" s="126">
        <f>IF(COUNTA(AZM$12:AZM$42)=0,0.6*AZM$5,IF(AZM33="",0,IF(AZM$6=0,IF(AZM33&gt;=AZM$8,AZM$5,IF(AZM33&lt;AZM$6,0,0.6*AZM$5+0.4*AZM$5*(AZM33-AZM$7)/(AZM$8-AZM$7))),IF(AZM33&lt;=AZM$8,AZM$5,IF(AZM33&gt;AZM$6,0,0.6*AZM$5+0.4*AZM$5*(AZM33-AZM$7)/(AZM$8-AZM$7))))))</f>
      </c>
      <c r="AZO33" s="126">
        <f>IF(AZM33&lt;&gt;"",AZM$5,0)</f>
      </c>
      <c r="AZP33" s="125">
        <f>IF(AZM$6=0,RANK(AZM33,AZM$12:AZM$42,0),RANK(AZM33,AZM$12:AZM$42,1))</f>
      </c>
      <c r="AZQ33"/>
      <c r="AZR33" s="126">
        <f>IF(COUNTA(AZQ$12:AZQ$42)=0,0.6*AZQ$5,IF(AZQ33="",0,IF(AZQ$6=0,IF(AZQ33&gt;=AZQ$8,AZQ$5,IF(AZQ33&lt;AZQ$6,0,0.6*AZQ$5+0.4*AZQ$5*(AZQ33-AZQ$7)/(AZQ$8-AZQ$7))),IF(AZQ33&lt;=AZQ$8,AZQ$5,IF(AZQ33&gt;AZQ$6,0,0.6*AZQ$5+0.4*AZQ$5*(AZQ33-AZQ$7)/(AZQ$8-AZQ$7))))))</f>
      </c>
      <c r="AZS33" s="126">
        <f>IF(AZQ33&lt;&gt;"",AZQ$5,0)</f>
      </c>
      <c r="AZT33" s="125">
        <f>IF(AZQ$6=0,RANK(AZQ33,AZQ$12:AZQ$42,0),RANK(AZQ33,AZQ$12:AZQ$42,1))</f>
      </c>
      <c r="AZU33"/>
      <c r="AZV33" s="126">
        <f>IF(COUNTA(AZU$12:AZU$42)=0,0.6*AZU$5,IF(AZU33="",0,IF(AZU$6=0,IF(AZU33&gt;=AZU$8,AZU$5,IF(AZU33&lt;AZU$6,0,0.6*AZU$5+0.4*AZU$5*(AZU33-AZU$7)/(AZU$8-AZU$7))),IF(AZU33&lt;=AZU$8,AZU$5,IF(AZU33&gt;AZU$6,0,0.6*AZU$5+0.4*AZU$5*(AZU33-AZU$7)/(AZU$8-AZU$7))))))</f>
      </c>
      <c r="AZW33" s="126">
        <f>IF(AZU33&lt;&gt;"",AZU$5,0)</f>
      </c>
      <c r="AZX33" s="125">
        <f>IF(AZU$6=0,RANK(AZU33,AZU$12:AZU$42,0),RANK(AZU33,AZU$12:AZU$42,1))</f>
      </c>
      <c r="AZY33"/>
      <c r="AZZ33" s="126">
        <f>IF(COUNTA(AZY$12:AZY$42)=0,0.6*AZY$5,IF(AZY33="",0,IF(AZY$6=0,IF(AZY33&gt;=AZY$8,AZY$5,IF(AZY33&lt;AZY$6,0,0.6*AZY$5+0.4*AZY$5*(AZY33-AZY$7)/(AZY$8-AZY$7))),IF(AZY33&lt;=AZY$8,AZY$5,IF(AZY33&gt;AZY$6,0,0.6*AZY$5+0.4*AZY$5*(AZY33-AZY$7)/(AZY$8-AZY$7))))))</f>
      </c>
      <c r="BAA33" s="126">
        <f>IF(AZY33&lt;&gt;"",AZY$5,0)</f>
      </c>
      <c r="BAB33" s="125">
        <f>IF(AZY$6=0,RANK(AZY33,AZY$12:AZY$42,0),RANK(AZY33,AZY$12:AZY$42,1))</f>
      </c>
      <c r="BAC33"/>
      <c r="BAD33" s="126">
        <f>IF(COUNTA(BAC$12:BAC$42)=0,0.6*BAC$5,IF(BAC33="",0,IF(BAC$6=0,IF(BAC33&gt;=BAC$8,BAC$5,IF(BAC33&lt;BAC$6,0,0.6*BAC$5+0.4*BAC$5*(BAC33-BAC$7)/(BAC$8-BAC$7))),IF(BAC33&lt;=BAC$8,BAC$5,IF(BAC33&gt;BAC$6,0,0.6*BAC$5+0.4*BAC$5*(BAC33-BAC$7)/(BAC$8-BAC$7))))))</f>
      </c>
      <c r="BAE33" s="126">
        <f>IF(BAC33&lt;&gt;"",BAC$5,0)</f>
      </c>
      <c r="BAF33" s="125">
        <f>IF(BAC$6=0,RANK(BAC33,BAC$12:BAC$42,0),RANK(BAC33,BAC$12:BAC$42,1))</f>
      </c>
      <c r="BAG33"/>
      <c r="BAH33" s="126">
        <f>IF(COUNTA(BAG$12:BAG$42)=0,0.6*BAG$5,IF(BAG33="",0,IF(BAG$6=0,IF(BAG33&gt;=BAG$8,BAG$5,IF(BAG33&lt;BAG$6,0,0.6*BAG$5+0.4*BAG$5*(BAG33-BAG$7)/(BAG$8-BAG$7))),IF(BAG33&lt;=BAG$8,BAG$5,IF(BAG33&gt;BAG$6,0,0.6*BAG$5+0.4*BAG$5*(BAG33-BAG$7)/(BAG$8-BAG$7))))))</f>
      </c>
      <c r="BAI33" s="126">
        <f>IF(BAG33&lt;&gt;"",BAG$5,0)</f>
      </c>
      <c r="BAJ33" s="125">
        <f>IF(BAG$6=0,RANK(BAG33,BAG$12:BAG$42,0),RANK(BAG33,BAG$12:BAG$42,1))</f>
      </c>
      <c r="BAK33"/>
      <c r="BAL33" s="126">
        <f>IF(COUNTA(BAK$12:BAK$42)=0,0.6*BAK$5,IF(BAK33="",0,IF(BAK$6=0,IF(BAK33&gt;=BAK$8,BAK$5,IF(BAK33&lt;BAK$6,0,0.6*BAK$5+0.4*BAK$5*(BAK33-BAK$7)/(BAK$8-BAK$7))),IF(BAK33&lt;=BAK$8,BAK$5,IF(BAK33&gt;BAK$6,0,0.6*BAK$5+0.4*BAK$5*(BAK33-BAK$7)/(BAK$8-BAK$7))))))</f>
      </c>
      <c r="BAM33" s="126">
        <f>IF(BAK33&lt;&gt;"",BAK$5,0)</f>
      </c>
      <c r="BAN33" s="125">
        <f>IF(BAK$6=0,RANK(BAK33,BAK$12:BAK$42,0),RANK(BAK33,BAK$12:BAK$42,1))</f>
      </c>
      <c r="BAO33"/>
      <c r="BAP33" s="126">
        <f>IF(COUNTA(BAO$12:BAO$42)=0,0.6*BAO$5,IF(BAO33="",0,IF(BAO$6=0,IF(BAO33&gt;=BAO$8,BAO$5,IF(BAO33&lt;BAO$6,0,0.6*BAO$5+0.4*BAO$5*(BAO33-BAO$7)/(BAO$8-BAO$7))),IF(BAO33&lt;=BAO$8,BAO$5,IF(BAO33&gt;BAO$6,0,0.6*BAO$5+0.4*BAO$5*(BAO33-BAO$7)/(BAO$8-BAO$7))))))</f>
      </c>
      <c r="BAQ33" s="126">
        <f>IF(BAO33&lt;&gt;"",BAO$5,0)</f>
      </c>
      <c r="BAR33" s="125">
        <f>IF(BAO$6=0,RANK(BAO33,BAO$12:BAO$42,0),RANK(BAO33,BAO$12:BAO$42,1))</f>
      </c>
      <c r="BAS33"/>
      <c r="BAT33" s="126">
        <f>IF(COUNTA(BAS$12:BAS$42)=0,0.6*BAS$5,IF(BAS33="",0,IF(BAS$6=0,IF(BAS33&gt;=BAS$8,BAS$5,IF(BAS33&lt;BAS$6,0,0.6*BAS$5+0.4*BAS$5*(BAS33-BAS$7)/(BAS$8-BAS$7))),IF(BAS33&lt;=BAS$8,BAS$5,IF(BAS33&gt;BAS$6,0,0.6*BAS$5+0.4*BAS$5*(BAS33-BAS$7)/(BAS$8-BAS$7))))))</f>
      </c>
      <c r="BAU33" s="126">
        <f>IF(BAS33&lt;&gt;"",BAS$5,0)</f>
      </c>
      <c r="BAV33" s="125">
        <f>IF(BAS$6=0,RANK(BAS33,BAS$12:BAS$42,0),RANK(BAS33,BAS$12:BAS$42,1))</f>
      </c>
      <c r="BAW33"/>
      <c r="BAX33" s="126">
        <f>IF(COUNTA(BAW$12:BAW$42)=0,0.6*BAW$5,IF(BAW33="",0,IF(BAW$6=0,IF(BAW33&gt;=BAW$8,BAW$5,IF(BAW33&lt;BAW$6,0,0.6*BAW$5+0.4*BAW$5*(BAW33-BAW$7)/(BAW$8-BAW$7))),IF(BAW33&lt;=BAW$8,BAW$5,IF(BAW33&gt;BAW$6,0,0.6*BAW$5+0.4*BAW$5*(BAW33-BAW$7)/(BAW$8-BAW$7))))))</f>
      </c>
      <c r="BAY33" s="126">
        <f>IF(BAW33&lt;&gt;"",BAW$5,0)</f>
      </c>
      <c r="BAZ33" s="125">
        <f>IF(BAW$6=0,RANK(BAW33,BAW$12:BAW$42,0),RANK(BAW33,BAW$12:BAW$42,1))</f>
      </c>
      <c r="BBA33"/>
      <c r="BBB33" s="126">
        <f>IF(COUNTA(BBA$12:BBA$42)=0,0.6*BBA$5,IF(BBA33="",0,IF(BBA$6=0,IF(BBA33&gt;=BBA$8,BBA$5,IF(BBA33&lt;BBA$6,0,0.6*BBA$5+0.4*BBA$5*(BBA33-BBA$7)/(BBA$8-BBA$7))),IF(BBA33&lt;=BBA$8,BBA$5,IF(BBA33&gt;BBA$6,0,0.6*BBA$5+0.4*BBA$5*(BBA33-BBA$7)/(BBA$8-BBA$7))))))</f>
      </c>
      <c r="BBC33" s="126">
        <f>IF(BBA33&lt;&gt;"",BBA$5,0)</f>
      </c>
      <c r="BBD33" s="125">
        <f>IF(BBA$6=0,RANK(BBA33,BBA$12:BBA$42,0),RANK(BBA33,BBA$12:BBA$42,1))</f>
      </c>
      <c r="BBE33"/>
      <c r="BBF33" s="126">
        <f>IF(COUNTA(BBE$12:BBE$42)=0,0.6*BBE$5,IF(BBE33="",0,IF(BBE$6=0,IF(BBE33&gt;=BBE$8,BBE$5,IF(BBE33&lt;BBE$6,0,0.6*BBE$5+0.4*BBE$5*(BBE33-BBE$7)/(BBE$8-BBE$7))),IF(BBE33&lt;=BBE$8,BBE$5,IF(BBE33&gt;BBE$6,0,0.6*BBE$5+0.4*BBE$5*(BBE33-BBE$7)/(BBE$8-BBE$7))))))</f>
      </c>
      <c r="BBG33" s="126">
        <f>IF(BBE33&lt;&gt;"",BBE$5,0)</f>
      </c>
      <c r="BBH33" s="125">
        <f>IF(BBE$6=0,RANK(BBE33,BBE$12:BBE$42,0),RANK(BBE33,BBE$12:BBE$42,1))</f>
      </c>
      <c r="BBI33"/>
      <c r="BBJ33" s="126">
        <f>IF(COUNTA(BBI$12:BBI$42)=0,0.6*BBI$5,IF(BBI33="",0,IF(BBI$6=0,IF(BBI33&gt;=BBI$8,BBI$5,IF(BBI33&lt;BBI$6,0,0.6*BBI$5+0.4*BBI$5*(BBI33-BBI$7)/(BBI$8-BBI$7))),IF(BBI33&lt;=BBI$8,BBI$5,IF(BBI33&gt;BBI$6,0,0.6*BBI$5+0.4*BBI$5*(BBI33-BBI$7)/(BBI$8-BBI$7))))))</f>
      </c>
      <c r="BBK33" s="126">
        <f>IF(BBI33&lt;&gt;"",BBI$5,0)</f>
      </c>
      <c r="BBL33" s="125">
        <f>IF(BBI$6=0,RANK(BBI33,BBI$12:BBI$42,0),RANK(BBI33,BBI$12:BBI$42,1))</f>
      </c>
      <c r="BBM33" s="126">
        <v>99.66</v>
      </c>
      <c r="BBN33" s="126">
        <f>IF(COUNTA(BBM$12:BBM$42)=0,0.6*BBM$5,IF(BBM33="",0,IF(BBM$6=0,IF(BBM33&gt;=BBM$8,BBM$5,IF(BBM33&lt;BBM$6,0,0.6*BBM$5+0.4*BBM$5*(BBM33-BBM$7)/(BBM$8-BBM$7))),IF(BBM33&lt;=BBM$8,BBM$5,IF(BBM33&gt;BBM$6,0,0.6*BBM$5+0.4*BBM$5*(BBM33-BBM$7)/(BBM$8-BBM$7))))))</f>
      </c>
      <c r="BBO33" s="126">
        <f>IF(BBM33&lt;&gt;"",BBM$5,0)</f>
      </c>
      <c r="BBP33" s="125">
        <f>IF(BBM$6=0,RANK(BBM33,BBM$12:BBM$42,0),RANK(BBM33,BBM$12:BBM$42,1))</f>
      </c>
      <c r="BBQ33" s="126">
        <v>100</v>
      </c>
      <c r="BBR33" s="126">
        <f>IF(COUNTA(BBQ$12:BBQ$42)=0,0.6*BBQ$5,IF(BBQ33="",0,IF(BBQ$6=0,IF(BBQ33&gt;=BBQ$8,BBQ$5,IF(BBQ33&lt;BBQ$6,0,0.6*BBQ$5+0.4*BBQ$5*(BBQ33-BBQ$7)/(BBQ$8-BBQ$7))),IF(BBQ33&lt;=BBQ$8,BBQ$5,IF(BBQ33&gt;BBQ$6,0,0.6*BBQ$5+0.4*BBQ$5*(BBQ33-BBQ$7)/(BBQ$8-BBQ$7))))))</f>
      </c>
      <c r="BBS33" s="126">
        <f>IF(BBQ33&lt;&gt;"",BBQ$5,0)</f>
      </c>
      <c r="BBT33" s="125">
        <f>IF(BBQ$6=0,RANK(BBQ33,BBQ$12:BBQ$42,0),RANK(BBQ33,BBQ$12:BBQ$42,1))</f>
      </c>
      <c r="BBU33" s="126">
        <v>1.21</v>
      </c>
      <c r="BBV33" s="126">
        <f>IF(COUNTA(BBU$12:BBU$42)=0,0.6*BBU$5,IF(BBU33="",0,IF(BBU$6=0,IF(BBU33&gt;=BBU$8,BBU$5,IF(BBU33&lt;BBU$6,0,0.6*BBU$5+0.4*BBU$5*(BBU33-BBU$7)/(BBU$8-BBU$7))),IF(BBU33&lt;=BBU$8,BBU$5,IF(BBU33&gt;BBU$6,0,0.6*BBU$5+0.4*BBU$5*(BBU33-BBU$7)/(BBU$8-BBU$7))))))</f>
      </c>
      <c r="BBW33" s="126">
        <f>IF(BBU33&lt;&gt;"",BBU$5,0)</f>
      </c>
      <c r="BBX33" s="125">
        <f>IF(BBU$6=0,RANK(BBU33,BBU$12:BBU$42,0),RANK(BBU33,BBU$12:BBU$42,1))</f>
      </c>
      <c r="BBY33" s="126">
        <v>98.125</v>
      </c>
      <c r="BBZ33" s="126">
        <f>IF(COUNTA(BBY$12:BBY$42)=0,0.6*BBY$5,IF(BBY33="",0,IF(BBY$6=0,IF(BBY33&gt;=BBY$8,BBY$5,IF(BBY33&lt;BBY$6,0,0.6*BBY$5+0.4*BBY$5*(BBY33-BBY$7)/(BBY$8-BBY$7))),IF(BBY33&lt;=BBY$8,BBY$5,IF(BBY33&gt;BBY$6,0,0.6*BBY$5+0.4*BBY$5*(BBY33-BBY$7)/(BBY$8-BBY$7))))))</f>
      </c>
      <c r="BCA33" s="126">
        <f>IF(BBY33&lt;&gt;"",BBY$5,0)</f>
      </c>
      <c r="BCB33" s="125">
        <f>IF(BBY$6=0,RANK(BBY33,BBY$12:BBY$42,0),RANK(BBY33,BBY$12:BBY$42,1))</f>
      </c>
      <c r="BCC33" s="126">
        <v>100</v>
      </c>
      <c r="BCD33" s="126">
        <f>IF(COUNTA(BCC$12:BCC$42)=0,0.6*BCC$5,IF(BCC33="",0,IF(BCC$6=0,IF(BCC33&gt;=BCC$8,BCC$5,IF(BCC33&lt;BCC$6,0,0.6*BCC$5+0.4*BCC$5*(BCC33-BCC$7)/(BCC$8-BCC$7))),IF(BCC33&lt;=BCC$8,BCC$5,IF(BCC33&gt;BCC$6,0,0.6*BCC$5+0.4*BCC$5*(BCC33-BCC$7)/(BCC$8-BCC$7))))))</f>
      </c>
      <c r="BCE33" s="126">
        <f>IF(BCC33&lt;&gt;"",BCC$5,0)</f>
      </c>
      <c r="BCF33" s="125">
        <f>IF(BCC$6=0,RANK(BCC33,BCC$12:BCC$42,0),RANK(BCC33,BCC$12:BCC$42,1))</f>
      </c>
      <c r="BCG33" s="126">
        <v>2.02</v>
      </c>
      <c r="BCH33" s="126">
        <f>IF(COUNTA(BCG$12:BCG$42)=0,0.6*BCG$5,IF(BCG33="",0,IF(BCG$6=0,IF(BCG33&gt;=BCG$8,BCG$5,IF(BCG33&lt;BCG$6,0,0.6*BCG$5+0.4*BCG$5*(BCG33-BCG$7)/(BCG$8-BCG$7))),IF(BCG33&lt;=BCG$8,BCG$5,IF(BCG33&gt;BCG$6,0,0.6*BCG$5+0.4*BCG$5*(BCG33-BCG$7)/(BCG$8-BCG$7))))))</f>
      </c>
      <c r="BCI33" s="126">
        <f>IF(BCG33&lt;&gt;"",BCG$5,0)</f>
      </c>
      <c r="BCJ33" s="125">
        <f>IF(BCG$6=0,RANK(BCG33,BCG$12:BCG$42,0),RANK(BCG33,BCG$12:BCG$42,1))</f>
      </c>
      <c r="BCK33" s="126">
        <v>100</v>
      </c>
      <c r="BCL33" s="126">
        <f>IF(COUNTA(BCK$12:BCK$42)=0,0.6*BCK$5,IF(BCK33="",0,IF(BCK$6=0,IF(BCK33&gt;=BCK$8,BCK$5,IF(BCK33&lt;BCK$6,0,0.6*BCK$5+0.4*BCK$5*(BCK33-BCK$7)/(BCK$8-BCK$7))),IF(BCK33&lt;=BCK$8,BCK$5,IF(BCK33&gt;BCK$6,0,0.6*BCK$5+0.4*BCK$5*(BCK33-BCK$7)/(BCK$8-BCK$7))))))</f>
      </c>
      <c r="BCM33" s="126">
        <f>IF(BCK33&lt;&gt;"",BCK$5,0)</f>
      </c>
      <c r="BCN33" s="125">
        <f>IF(BCK$6=0,RANK(BCK33,BCK$12:BCK$42,0),RANK(BCK33,BCK$12:BCK$42,1))</f>
      </c>
      <c r="BCO33" s="126">
        <v>0.54</v>
      </c>
      <c r="BCP33" s="126">
        <f>IF(COUNTA(BCO$12:BCO$42)=0,0.6*BCO$5,IF(BCO33="",0,IF(BCO$6=0,IF(BCO33&gt;=BCO$8,BCO$5,IF(BCO33&lt;BCO$6,0,0.6*BCO$5+0.4*BCO$5*(BCO33-BCO$7)/(BCO$8-BCO$7))),IF(BCO33&lt;=BCO$8,BCO$5,IF(BCO33&gt;BCO$6,0,0.6*BCO$5+0.4*BCO$5*(BCO33-BCO$7)/(BCO$8-BCO$7))))))</f>
      </c>
      <c r="BCQ33" s="126">
        <f>IF(BCO33&lt;&gt;"",BCO$5,0)</f>
      </c>
      <c r="BCR33" s="125">
        <f>IF(BCO$6=0,RANK(BCO33,BCO$12:BCO$42,0),RANK(BCO33,BCO$12:BCO$42,1))</f>
      </c>
      <c r="BCS33" s="126">
        <v>0</v>
      </c>
      <c r="BCT33" s="126">
        <f>IF(COUNTA(BCS$12:BCS$42)=0,0.6*BCS$5,IF(BCS33="",0,IF(BCS$6=0,IF(BCS33&gt;=BCS$8,BCS$5,IF(BCS33&lt;BCS$6,0,0.6*BCS$5+0.4*BCS$5*(BCS33-BCS$7)/(BCS$8-BCS$7))),IF(BCS33&lt;=BCS$8,BCS$5,IF(BCS33&gt;BCS$6,0,0.6*BCS$5+0.4*BCS$5*(BCS33-BCS$7)/(BCS$8-BCS$7))))))</f>
      </c>
      <c r="BCU33" s="126">
        <f>IF(BCS33&lt;&gt;"",BCS$5,0)</f>
      </c>
      <c r="BCV33" s="125">
        <f>IF(BCS$6=0,RANK(BCS33,BCS$12:BCS$42,0),RANK(BCS33,BCS$12:BCS$42,1))</f>
      </c>
      <c r="BCW33" s="126">
        <v>37.7525390625</v>
      </c>
      <c r="BCX33" s="126">
        <f>IF(COUNTA(BCW$12:BCW$42)=0,0.6*BCW$5,IF(BCW33="",0,IF(BCW$6=0,IF(BCW33&gt;=BCW$8,BCW$5,IF(BCW33&lt;BCW$6,0,0.6*BCW$5+0.4*BCW$5*(BCW33-BCW$7)/(BCW$8-BCW$7))),IF(BCW33&lt;=BCW$8,BCW$5,IF(BCW33&gt;BCW$6,0,0.6*BCW$5+0.4*BCW$5*(BCW33-BCW$7)/(BCW$8-BCW$7))))))</f>
      </c>
      <c r="BCY33" s="126">
        <f>IF(BCW33&lt;&gt;"",BCW$5,0)</f>
      </c>
      <c r="BCZ33" s="125">
        <f>IF(BCW$6=0,RANK(BCW33,BCW$12:BCW$42,0),RANK(BCW33,BCW$12:BCW$42,1))</f>
      </c>
      <c r="BDA33" s="126">
        <v>10.432060546875</v>
      </c>
      <c r="BDB33" s="126">
        <f>IF(COUNTA(BDA$12:BDA$42)=0,0.6*BDA$5,IF(BDA33="",0,IF(BDA$6=0,IF(BDA33&gt;=BDA$8,BDA$5,IF(BDA33&lt;BDA$6,0,0.6*BDA$5+0.4*BDA$5*(BDA33-BDA$7)/(BDA$8-BDA$7))),IF(BDA33&lt;=BDA$8,BDA$5,IF(BDA33&gt;BDA$6,0,0.6*BDA$5+0.4*BDA$5*(BDA33-BDA$7)/(BDA$8-BDA$7))))))</f>
      </c>
      <c r="BDC33" s="126">
        <f>IF(BDA33&lt;&gt;"",BDA$5,0)</f>
      </c>
      <c r="BDD33" s="125">
        <f>IF(BDA$6=0,RANK(BDA33,BDA$12:BDA$42,0),RANK(BDA33,BDA$12:BDA$42,1))</f>
      </c>
      <c r="BDE33" s="126">
        <v>98.66</v>
      </c>
      <c r="BDF33" s="126">
        <f>IF(COUNTA(BDE$12:BDE$42)=0,0.6*BDE$5,IF(BDE33="",0,IF(BDE$6=0,IF(BDE33&gt;=BDE$8,BDE$5,IF(BDE33&lt;BDE$6,0,0.6*BDE$5+0.4*BDE$5*(BDE33-BDE$7)/(BDE$8-BDE$7))),IF(BDE33&lt;=BDE$8,BDE$5,IF(BDE33&gt;BDE$6,0,0.6*BDE$5+0.4*BDE$5*(BDE33-BDE$7)/(BDE$8-BDE$7))))))</f>
      </c>
      <c r="BDG33" s="126">
        <f>IF(BDE33&lt;&gt;"",BDE$5,0)</f>
      </c>
      <c r="BDH33" s="125">
        <f>IF(BDE$6=0,RANK(BDE33,BDE$12:BDE$42,0),RANK(BDE33,BDE$12:BDE$42,1))</f>
      </c>
      <c r="BDI33"/>
      <c r="BDJ33" s="126">
        <f>IF(COUNTA(BDI$12:BDI$42)=0,0.6*BDI$5,IF(BDI33="",0,IF(BDI$6=0,IF(BDI33&gt;=BDI$8,BDI$5,IF(BDI33&lt;BDI$6,0,0.6*BDI$5+0.4*BDI$5*(BDI33-BDI$7)/(BDI$8-BDI$7))),IF(BDI33&lt;=BDI$8,BDI$5,IF(BDI33&gt;BDI$6,0,0.6*BDI$5+0.4*BDI$5*(BDI33-BDI$7)/(BDI$8-BDI$7))))))</f>
      </c>
      <c r="BDK33" s="126">
        <f>IF(BDI33&lt;&gt;"",BDI$5,0)</f>
      </c>
      <c r="BDL33" s="125">
        <f>IF(BDI$6=0,RANK(BDI33,BDI$12:BDI$42,0),RANK(BDI33,BDI$12:BDI$42,1))</f>
      </c>
      <c r="BDM33"/>
      <c r="BDN33" s="126">
        <f>IF(COUNTA(BDM$12:BDM$42)=0,0.6*BDM$5,IF(BDM33="",0,IF(BDM$6=0,IF(BDM33&gt;=BDM$8,BDM$5,IF(BDM33&lt;BDM$6,0,0.6*BDM$5+0.4*BDM$5*(BDM33-BDM$7)/(BDM$8-BDM$7))),IF(BDM33&lt;=BDM$8,BDM$5,IF(BDM33&gt;BDM$6,0,0.6*BDM$5+0.4*BDM$5*(BDM33-BDM$7)/(BDM$8-BDM$7))))))</f>
      </c>
      <c r="BDO33" s="126">
        <f>IF(BDM33&lt;&gt;"",BDM$5,0)</f>
      </c>
      <c r="BDP33" s="125">
        <f>IF(BDM$6=0,RANK(BDM33,BDM$12:BDM$42,0),RANK(BDM33,BDM$12:BDM$42,1))</f>
      </c>
      <c r="BDQ33"/>
      <c r="BDR33" s="126">
        <f>IF(COUNTA(BDQ$12:BDQ$42)=0,0.6*BDQ$5,IF(BDQ33="",0,IF(BDQ$6=0,IF(BDQ33&gt;=BDQ$8,BDQ$5,IF(BDQ33&lt;BDQ$6,0,0.6*BDQ$5+0.4*BDQ$5*(BDQ33-BDQ$7)/(BDQ$8-BDQ$7))),IF(BDQ33&lt;=BDQ$8,BDQ$5,IF(BDQ33&gt;BDQ$6,0,0.6*BDQ$5+0.4*BDQ$5*(BDQ33-BDQ$7)/(BDQ$8-BDQ$7))))))</f>
      </c>
      <c r="BDS33" s="126">
        <f>IF(BDQ33&lt;&gt;"",BDQ$5,0)</f>
      </c>
      <c r="BDT33" s="125">
        <f>IF(BDQ$6=0,RANK(BDQ33,BDQ$12:BDQ$42,0),RANK(BDQ33,BDQ$12:BDQ$42,1))</f>
      </c>
      <c r="BDU33"/>
      <c r="BDV33" s="126">
        <f>IF(COUNTA(BDU$12:BDU$42)=0,0.6*BDU$5,IF(BDU33="",0,IF(BDU$6=0,IF(BDU33&gt;=BDU$8,BDU$5,IF(BDU33&lt;BDU$6,0,0.6*BDU$5+0.4*BDU$5*(BDU33-BDU$7)/(BDU$8-BDU$7))),IF(BDU33&lt;=BDU$8,BDU$5,IF(BDU33&gt;BDU$6,0,0.6*BDU$5+0.4*BDU$5*(BDU33-BDU$7)/(BDU$8-BDU$7))))))</f>
      </c>
      <c r="BDW33" s="126">
        <f>IF(BDU33&lt;&gt;"",BDU$5,0)</f>
      </c>
      <c r="BDX33" s="125">
        <f>IF(BDU$6=0,RANK(BDU33,BDU$12:BDU$42,0),RANK(BDU33,BDU$12:BDU$42,1))</f>
      </c>
      <c r="BDY33" s="126">
        <v>99.66</v>
      </c>
      <c r="BDZ33" s="126">
        <f>IF(COUNTA(BDY$12:BDY$42)=0,0.6*BDY$5,IF(BDY33="",0,IF(BDY$6=0,IF(BDY33&gt;=BDY$8,BDY$5,IF(BDY33&lt;BDY$6,0,0.6*BDY$5+0.4*BDY$5*(BDY33-BDY$7)/(BDY$8-BDY$7))),IF(BDY33&lt;=BDY$8,BDY$5,IF(BDY33&gt;BDY$6,0,0.6*BDY$5+0.4*BDY$5*(BDY33-BDY$7)/(BDY$8-BDY$7))))))</f>
      </c>
      <c r="BEA33" s="126">
        <f>IF(BDY33&lt;&gt;"",BDY$5,0)</f>
      </c>
      <c r="BEB33" s="125">
        <f>IF(BDY$6=0,RANK(BDY33,BDY$12:BDY$42,0),RANK(BDY33,BDY$12:BDY$42,1))</f>
      </c>
      <c r="BEC33" s="126">
        <v>100</v>
      </c>
      <c r="BED33" s="126">
        <f>IF(COUNTA(BEC$12:BEC$42)=0,0.6*BEC$5,IF(BEC33="",0,IF(BEC$6=0,IF(BEC33&gt;=BEC$8,BEC$5,IF(BEC33&lt;BEC$6,0,0.6*BEC$5+0.4*BEC$5*(BEC33-BEC$7)/(BEC$8-BEC$7))),IF(BEC33&lt;=BEC$8,BEC$5,IF(BEC33&gt;BEC$6,0,0.6*BEC$5+0.4*BEC$5*(BEC33-BEC$7)/(BEC$8-BEC$7))))))</f>
      </c>
      <c r="BEE33" s="126">
        <f>IF(BEC33&lt;&gt;"",BEC$5,0)</f>
      </c>
      <c r="BEF33" s="125">
        <f>IF(BEC$6=0,RANK(BEC33,BEC$12:BEC$42,0),RANK(BEC33,BEC$12:BEC$42,1))</f>
      </c>
      <c r="BEG33" s="126">
        <v>1.32</v>
      </c>
      <c r="BEH33" s="126">
        <f>IF(COUNTA(BEG$12:BEG$42)=0,0.6*BEG$5,IF(BEG33="",0,IF(BEG$6=0,IF(BEG33&gt;=BEG$8,BEG$5,IF(BEG33&lt;BEG$6,0,0.6*BEG$5+0.4*BEG$5*(BEG33-BEG$7)/(BEG$8-BEG$7))),IF(BEG33&lt;=BEG$8,BEG$5,IF(BEG33&gt;BEG$6,0,0.6*BEG$5+0.4*BEG$5*(BEG33-BEG$7)/(BEG$8-BEG$7))))))</f>
      </c>
      <c r="BEI33" s="126">
        <f>IF(BEG33&lt;&gt;"",BEG$5,0)</f>
      </c>
      <c r="BEJ33" s="125">
        <f>IF(BEG$6=0,RANK(BEG33,BEG$12:BEG$42,0),RANK(BEG33,BEG$12:BEG$42,1))</f>
      </c>
      <c r="BEK33" s="126">
        <v>99.63</v>
      </c>
      <c r="BEL33" s="126">
        <f>IF(COUNTA(BEK$12:BEK$42)=0,0.6*BEK$5,IF(BEK33="",0,IF(BEK$6=0,IF(BEK33&gt;=BEK$8,BEK$5,IF(BEK33&lt;BEK$6,0,0.6*BEK$5+0.4*BEK$5*(BEK33-BEK$7)/(BEK$8-BEK$7))),IF(BEK33&lt;=BEK$8,BEK$5,IF(BEK33&gt;BEK$6,0,0.6*BEK$5+0.4*BEK$5*(BEK33-BEK$7)/(BEK$8-BEK$7))))))</f>
      </c>
      <c r="BEM33" s="126">
        <f>IF(BEK33&lt;&gt;"",BEK$5,0)</f>
      </c>
      <c r="BEN33" s="125">
        <f>IF(BEK$6=0,RANK(BEK33,BEK$12:BEK$42,0),RANK(BEK33,BEK$12:BEK$42,1))</f>
      </c>
      <c r="BEO33" s="126">
        <v>99.64</v>
      </c>
      <c r="BEP33" s="126">
        <f>IF(COUNTA(BEO$12:BEO$42)=0,0.6*BEO$5,IF(BEO33="",0,IF(BEO$6=0,IF(BEO33&gt;=BEO$8,BEO$5,IF(BEO33&lt;BEO$6,0,0.6*BEO$5+0.4*BEO$5*(BEO33-BEO$7)/(BEO$8-BEO$7))),IF(BEO33&lt;=BEO$8,BEO$5,IF(BEO33&gt;BEO$6,0,0.6*BEO$5+0.4*BEO$5*(BEO33-BEO$7)/(BEO$8-BEO$7))))))</f>
      </c>
      <c r="BEQ33" s="126">
        <f>IF(BEO33&lt;&gt;"",BEO$5,0)</f>
      </c>
      <c r="BER33" s="125">
        <f>IF(BEO$6=0,RANK(BEO33,BEO$12:BEO$42,0),RANK(BEO33,BEO$12:BEO$42,1))</f>
      </c>
      <c r="BES33" s="126">
        <v>1.62</v>
      </c>
      <c r="BET33" s="126">
        <f>IF(COUNTA(BES$12:BES$42)=0,0.6*BES$5,IF(BES33="",0,IF(BES$6=0,IF(BES33&gt;=BES$8,BES$5,IF(BES33&lt;BES$6,0,0.6*BES$5+0.4*BES$5*(BES33-BES$7)/(BES$8-BES$7))),IF(BES33&lt;=BES$8,BES$5,IF(BES33&gt;BES$6,0,0.6*BES$5+0.4*BES$5*(BES33-BES$7)/(BES$8-BES$7))))))</f>
      </c>
      <c r="BEU33" s="126">
        <f>IF(BES33&lt;&gt;"",BES$5,0)</f>
      </c>
      <c r="BEV33" s="125">
        <f>IF(BES$6=0,RANK(BES33,BES$12:BES$42,0),RANK(BES33,BES$12:BES$42,1))</f>
      </c>
      <c r="BEW33" s="126">
        <v>100</v>
      </c>
      <c r="BEX33" s="126">
        <f>IF(COUNTA(BEW$12:BEW$42)=0,0.6*BEW$5,IF(BEW33="",0,IF(BEW$6=0,IF(BEW33&gt;=BEW$8,BEW$5,IF(BEW33&lt;BEW$6,0,0.6*BEW$5+0.4*BEW$5*(BEW33-BEW$7)/(BEW$8-BEW$7))),IF(BEW33&lt;=BEW$8,BEW$5,IF(BEW33&gt;BEW$6,0,0.6*BEW$5+0.4*BEW$5*(BEW33-BEW$7)/(BEW$8-BEW$7))))))</f>
      </c>
      <c r="BEY33" s="126">
        <f>IF(BEW33&lt;&gt;"",BEW$5,0)</f>
      </c>
      <c r="BEZ33" s="125">
        <f>IF(BEW$6=0,RANK(BEW33,BEW$12:BEW$42,0),RANK(BEW33,BEW$12:BEW$42,1))</f>
      </c>
      <c r="BFA33" s="126">
        <v>0.63</v>
      </c>
      <c r="BFB33" s="126">
        <f>IF(COUNTA(BFA$12:BFA$42)=0,0.6*BFA$5,IF(BFA33="",0,IF(BFA$6=0,IF(BFA33&gt;=BFA$8,BFA$5,IF(BFA33&lt;BFA$6,0,0.6*BFA$5+0.4*BFA$5*(BFA33-BFA$7)/(BFA$8-BFA$7))),IF(BFA33&lt;=BFA$8,BFA$5,IF(BFA33&gt;BFA$6,0,0.6*BFA$5+0.4*BFA$5*(BFA33-BFA$7)/(BFA$8-BFA$7))))))</f>
      </c>
      <c r="BFC33" s="126">
        <f>IF(BFA33&lt;&gt;"",BFA$5,0)</f>
      </c>
      <c r="BFD33" s="125">
        <f>IF(BFA$6=0,RANK(BFA33,BFA$12:BFA$42,0),RANK(BFA33,BFA$12:BFA$42,1))</f>
      </c>
      <c r="BFE33" s="126">
        <v>0</v>
      </c>
      <c r="BFF33" s="126">
        <f>IF(COUNTA(BFE$12:BFE$42)=0,0.6*BFE$5,IF(BFE33="",0,IF(BFE$6=0,IF(BFE33&gt;=BFE$8,BFE$5,IF(BFE33&lt;BFE$6,0,0.6*BFE$5+0.4*BFE$5*(BFE33-BFE$7)/(BFE$8-BFE$7))),IF(BFE33&lt;=BFE$8,BFE$5,IF(BFE33&gt;BFE$6,0,0.6*BFE$5+0.4*BFE$5*(BFE33-BFE$7)/(BFE$8-BFE$7))))))</f>
      </c>
      <c r="BFG33" s="126">
        <f>IF(BFE33&lt;&gt;"",BFE$5,0)</f>
      </c>
      <c r="BFH33" s="125">
        <f>IF(BFE$6=0,RANK(BFE33,BFE$12:BFE$42,0),RANK(BFE33,BFE$12:BFE$42,1))</f>
      </c>
      <c r="BFI33" s="126">
        <v>54.6725032552083</v>
      </c>
      <c r="BFJ33" s="126">
        <f>IF(COUNTA(BFI$12:BFI$42)=0,0.6*BFI$5,IF(BFI33="",0,IF(BFI$6=0,IF(BFI33&gt;=BFI$8,BFI$5,IF(BFI33&lt;BFI$6,0,0.6*BFI$5+0.4*BFI$5*(BFI33-BFI$7)/(BFI$8-BFI$7))),IF(BFI33&lt;=BFI$8,BFI$5,IF(BFI33&gt;BFI$6,0,0.6*BFI$5+0.4*BFI$5*(BFI33-BFI$7)/(BFI$8-BFI$7))))))</f>
      </c>
      <c r="BFK33" s="126">
        <f>IF(BFI33&lt;&gt;"",BFI$5,0)</f>
      </c>
      <c r="BFL33" s="125">
        <f>IF(BFI$6=0,RANK(BFI33,BFI$12:BFI$42,0),RANK(BFI33,BFI$12:BFI$42,1))</f>
      </c>
      <c r="BFM33" s="126">
        <v>11.5503092447917</v>
      </c>
      <c r="BFN33" s="126">
        <f>IF(COUNTA(BFM$12:BFM$42)=0,0.6*BFM$5,IF(BFM33="",0,IF(BFM$6=0,IF(BFM33&gt;=BFM$8,BFM$5,IF(BFM33&lt;BFM$6,0,0.6*BFM$5+0.4*BFM$5*(BFM33-BFM$7)/(BFM$8-BFM$7))),IF(BFM33&lt;=BFM$8,BFM$5,IF(BFM33&gt;BFM$6,0,0.6*BFM$5+0.4*BFM$5*(BFM33-BFM$7)/(BFM$8-BFM$7))))))</f>
      </c>
      <c r="BFO33" s="126">
        <f>IF(BFM33&lt;&gt;"",BFM$5,0)</f>
      </c>
      <c r="BFP33" s="125">
        <f>IF(BFM$6=0,RANK(BFM33,BFM$12:BFM$42,0),RANK(BFM33,BFM$12:BFM$42,1))</f>
      </c>
      <c r="BFQ33" s="126">
        <v>0.31</v>
      </c>
      <c r="BFR33" s="126">
        <f>IF(COUNTA(BFQ$12:BFQ$42)=0,0.6*BFQ$5,IF(BFQ33="",0,IF(BFQ$6=0,IF(BFQ33&gt;=BFQ$8,BFQ$5,IF(BFQ33&lt;BFQ$6,0,0.6*BFQ$5+0.4*BFQ$5*(BFQ33-BFQ$7)/(BFQ$8-BFQ$7))),IF(BFQ33&lt;=BFQ$8,BFQ$5,IF(BFQ33&gt;BFQ$6,0,0.6*BFQ$5+0.4*BFQ$5*(BFQ33-BFQ$7)/(BFQ$8-BFQ$7))))))</f>
      </c>
      <c r="BFS33" s="126">
        <f>IF(BFQ33&lt;&gt;"",BFQ$5,0)</f>
      </c>
      <c r="BFT33" s="125">
        <f>IF(BFQ$6=0,RANK(BFQ33,BFQ$12:BFQ$42,0),RANK(BFQ33,BFQ$12:BFQ$42,1))</f>
      </c>
      <c r="BFU33" s="126">
        <v>97.48</v>
      </c>
      <c r="BFV33" s="126">
        <f>IF(COUNTA(BFU$12:BFU$42)=0,0.6*BFU$5,IF(BFU33="",0,IF(BFU$6=0,IF(BFU33&gt;=BFU$8,BFU$5,IF(BFU33&lt;BFU$6,0,0.6*BFU$5+0.4*BFU$5*(BFU33-BFU$7)/(BFU$8-BFU$7))),IF(BFU33&lt;=BFU$8,BFU$5,IF(BFU33&gt;BFU$6,0,0.6*BFU$5+0.4*BFU$5*(BFU33-BFU$7)/(BFU$8-BFU$7))))))</f>
      </c>
      <c r="BFW33" s="126">
        <f>IF(BFU33&lt;&gt;"",BFU$5,0)</f>
      </c>
      <c r="BFX33" s="125">
        <f>IF(BFU$6=0,RANK(BFU33,BFU$12:BFU$42,0),RANK(BFU33,BFU$12:BFU$42,1))</f>
      </c>
      <c r="BFY33"/>
      <c r="BFZ33" s="126">
        <f>IF(COUNTA(BFY$12:BFY$42)=0,0.6*BFY$5,IF(BFY33="",0,IF(BFY$6=0,IF(BFY33&gt;=BFY$8,BFY$5,IF(BFY33&lt;BFY$6,0,0.6*BFY$5+0.4*BFY$5*(BFY33-BFY$7)/(BFY$8-BFY$7))),IF(BFY33&lt;=BFY$8,BFY$5,IF(BFY33&gt;BFY$6,0,0.6*BFY$5+0.4*BFY$5*(BFY33-BFY$7)/(BFY$8-BFY$7))))))</f>
      </c>
      <c r="BGA33" s="126">
        <f>IF(BFY33&lt;&gt;"",BFY$5,0)</f>
      </c>
      <c r="BGB33" s="125">
        <f>IF(BFY$6=0,RANK(BFY33,BFY$12:BFY$42,0),RANK(BFY33,BFY$12:BFY$42,1))</f>
      </c>
      <c r="BGC33"/>
      <c r="BGD33" s="126">
        <f>IF(COUNTA(BGC$12:BGC$42)=0,0.6*BGC$5,IF(BGC33="",0,IF(BGC$6=0,IF(BGC33&gt;=BGC$8,BGC$5,IF(BGC33&lt;BGC$6,0,0.6*BGC$5+0.4*BGC$5*(BGC33-BGC$7)/(BGC$8-BGC$7))),IF(BGC33&lt;=BGC$8,BGC$5,IF(BGC33&gt;BGC$6,0,0.6*BGC$5+0.4*BGC$5*(BGC33-BGC$7)/(BGC$8-BGC$7))))))</f>
      </c>
      <c r="BGE33" s="126">
        <f>IF(BGC33&lt;&gt;"",BGC$5,0)</f>
      </c>
      <c r="BGF33" s="125">
        <f>IF(BGC$6=0,RANK(BGC33,BGC$12:BGC$42,0),RANK(BGC33,BGC$12:BGC$42,1))</f>
      </c>
      <c r="BGG33"/>
      <c r="BGH33" s="126">
        <f>IF(COUNTA(BGG$12:BGG$42)=0,0.6*BGG$5,IF(BGG33="",0,IF(BGG$6=0,IF(BGG33&gt;=BGG$8,BGG$5,IF(BGG33&lt;BGG$6,0,0.6*BGG$5+0.4*BGG$5*(BGG33-BGG$7)/(BGG$8-BGG$7))),IF(BGG33&lt;=BGG$8,BGG$5,IF(BGG33&gt;BGG$6,0,0.6*BGG$5+0.4*BGG$5*(BGG33-BGG$7)/(BGG$8-BGG$7))))))</f>
      </c>
      <c r="BGI33" s="126">
        <f>IF(BGG33&lt;&gt;"",BGG$5,0)</f>
      </c>
      <c r="BGJ33" s="125">
        <f>IF(BGG$6=0,RANK(BGG33,BGG$12:BGG$42,0),RANK(BGG33,BGG$12:BGG$42,1))</f>
      </c>
      <c r="BGK33"/>
      <c r="BGL33" s="126">
        <f>IF(COUNTA(BGK$12:BGK$42)=0,0.6*BGK$5,IF(BGK33="",0,IF(BGK$6=0,IF(BGK33&gt;=BGK$8,BGK$5,IF(BGK33&lt;BGK$6,0,0.6*BGK$5+0.4*BGK$5*(BGK33-BGK$7)/(BGK$8-BGK$7))),IF(BGK33&lt;=BGK$8,BGK$5,IF(BGK33&gt;BGK$6,0,0.6*BGK$5+0.4*BGK$5*(BGK33-BGK$7)/(BGK$8-BGK$7))))))</f>
      </c>
      <c r="BGM33" s="126">
        <f>IF(BGK33&lt;&gt;"",BGK$5,0)</f>
      </c>
      <c r="BGN33" s="125">
        <f>IF(BGK$6=0,RANK(BGK33,BGK$12:BGK$42,0),RANK(BGK33,BGK$12:BGK$42,1))</f>
      </c>
      <c r="BGO33" s="126">
        <v>100</v>
      </c>
      <c r="BGP33" s="126">
        <f>IF(COUNTA(BGO$12:BGO$42)=0,0.6*BGO$5,IF(BGO33="",0,IF(BGO$6=0,IF(BGO33&gt;=BGO$8,BGO$5,IF(BGO33&lt;BGO$6,0,0.6*BGO$5+0.4*BGO$5*(BGO33-BGO$7)/(BGO$8-BGO$7))),IF(BGO33&lt;=BGO$8,BGO$5,IF(BGO33&gt;BGO$6,0,0.6*BGO$5+0.4*BGO$5*(BGO33-BGO$7)/(BGO$8-BGO$7))))))</f>
      </c>
      <c r="BGQ33" s="126">
        <f>IF(BGO33&lt;&gt;"",BGO$5,0)</f>
      </c>
      <c r="BGR33" s="125">
        <f>IF(BGO$6=0,RANK(BGO33,BGO$12:BGO$42,0),RANK(BGO33,BGO$12:BGO$42,1))</f>
      </c>
      <c r="BGS33" s="126">
        <v>100</v>
      </c>
      <c r="BGT33" s="126">
        <f>IF(COUNTA(BGS$12:BGS$42)=0,0.6*BGS$5,IF(BGS33="",0,IF(BGS$6=0,IF(BGS33&gt;=BGS$8,BGS$5,IF(BGS33&lt;BGS$6,0,0.6*BGS$5+0.4*BGS$5*(BGS33-BGS$7)/(BGS$8-BGS$7))),IF(BGS33&lt;=BGS$8,BGS$5,IF(BGS33&gt;BGS$6,0,0.6*BGS$5+0.4*BGS$5*(BGS33-BGS$7)/(BGS$8-BGS$7))))))</f>
      </c>
      <c r="BGU33" s="126">
        <f>IF(BGS33&lt;&gt;"",BGS$5,0)</f>
      </c>
      <c r="BGV33" s="125">
        <f>IF(BGS$6=0,RANK(BGS33,BGS$12:BGS$42,0),RANK(BGS33,BGS$12:BGS$42,1))</f>
      </c>
      <c r="BGW33" s="126">
        <v>1.39</v>
      </c>
      <c r="BGX33" s="126">
        <f>IF(COUNTA(BGW$12:BGW$42)=0,0.6*BGW$5,IF(BGW33="",0,IF(BGW$6=0,IF(BGW33&gt;=BGW$8,BGW$5,IF(BGW33&lt;BGW$6,0,0.6*BGW$5+0.4*BGW$5*(BGW33-BGW$7)/(BGW$8-BGW$7))),IF(BGW33&lt;=BGW$8,BGW$5,IF(BGW33&gt;BGW$6,0,0.6*BGW$5+0.4*BGW$5*(BGW33-BGW$7)/(BGW$8-BGW$7))))))</f>
      </c>
      <c r="BGY33" s="126">
        <f>IF(BGW33&lt;&gt;"",BGW$5,0)</f>
      </c>
      <c r="BGZ33" s="125">
        <f>IF(BGW$6=0,RANK(BGW33,BGW$12:BGW$42,0),RANK(BGW33,BGW$12:BGW$42,1))</f>
      </c>
      <c r="BHA33" s="126">
        <v>100</v>
      </c>
      <c r="BHB33" s="126">
        <f>IF(COUNTA(BHA$12:BHA$42)=0,0.6*BHA$5,IF(BHA33="",0,IF(BHA$6=0,IF(BHA33&gt;=BHA$8,BHA$5,IF(BHA33&lt;BHA$6,0,0.6*BHA$5+0.4*BHA$5*(BHA33-BHA$7)/(BHA$8-BHA$7))),IF(BHA33&lt;=BHA$8,BHA$5,IF(BHA33&gt;BHA$6,0,0.6*BHA$5+0.4*BHA$5*(BHA33-BHA$7)/(BHA$8-BHA$7))))))</f>
      </c>
      <c r="BHC33" s="126">
        <f>IF(BHA33&lt;&gt;"",BHA$5,0)</f>
      </c>
      <c r="BHD33" s="125">
        <f>IF(BHA$6=0,RANK(BHA33,BHA$12:BHA$42,0),RANK(BHA33,BHA$12:BHA$42,1))</f>
      </c>
      <c r="BHE33" s="126">
        <v>100</v>
      </c>
      <c r="BHF33" s="126">
        <f>IF(COUNTA(BHE$12:BHE$42)=0,0.6*BHE$5,IF(BHE33="",0,IF(BHE$6=0,IF(BHE33&gt;=BHE$8,BHE$5,IF(BHE33&lt;BHE$6,0,0.6*BHE$5+0.4*BHE$5*(BHE33-BHE$7)/(BHE$8-BHE$7))),IF(BHE33&lt;=BHE$8,BHE$5,IF(BHE33&gt;BHE$6,0,0.6*BHE$5+0.4*BHE$5*(BHE33-BHE$7)/(BHE$8-BHE$7))))))</f>
      </c>
      <c r="BHG33" s="126">
        <f>IF(BHE33&lt;&gt;"",BHE$5,0)</f>
      </c>
      <c r="BHH33" s="125">
        <f>IF(BHE$6=0,RANK(BHE33,BHE$12:BHE$42,0),RANK(BHE33,BHE$12:BHE$42,1))</f>
      </c>
      <c r="BHI33" s="126">
        <v>2.43</v>
      </c>
      <c r="BHJ33" s="126">
        <f>IF(COUNTA(BHI$12:BHI$42)=0,0.6*BHI$5,IF(BHI33="",0,IF(BHI$6=0,IF(BHI33&gt;=BHI$8,BHI$5,IF(BHI33&lt;BHI$6,0,0.6*BHI$5+0.4*BHI$5*(BHI33-BHI$7)/(BHI$8-BHI$7))),IF(BHI33&lt;=BHI$8,BHI$5,IF(BHI33&gt;BHI$6,0,0.6*BHI$5+0.4*BHI$5*(BHI33-BHI$7)/(BHI$8-BHI$7))))))</f>
      </c>
      <c r="BHK33" s="126">
        <f>IF(BHI33&lt;&gt;"",BHI$5,0)</f>
      </c>
      <c r="BHL33" s="125">
        <f>IF(BHI$6=0,RANK(BHI33,BHI$12:BHI$42,0),RANK(BHI33,BHI$12:BHI$42,1))</f>
      </c>
      <c r="BHM33" s="126">
        <v>100</v>
      </c>
      <c r="BHN33" s="126">
        <f>IF(COUNTA(BHM$12:BHM$42)=0,0.6*BHM$5,IF(BHM33="",0,IF(BHM$6=0,IF(BHM33&gt;=BHM$8,BHM$5,IF(BHM33&lt;BHM$6,0,0.6*BHM$5+0.4*BHM$5*(BHM33-BHM$7)/(BHM$8-BHM$7))),IF(BHM33&lt;=BHM$8,BHM$5,IF(BHM33&gt;BHM$6,0,0.6*BHM$5+0.4*BHM$5*(BHM33-BHM$7)/(BHM$8-BHM$7))))))</f>
      </c>
      <c r="BHO33" s="126">
        <f>IF(BHM33&lt;&gt;"",BHM$5,0)</f>
      </c>
      <c r="BHP33" s="125">
        <f>IF(BHM$6=0,RANK(BHM33,BHM$12:BHM$42,0),RANK(BHM33,BHM$12:BHM$42,1))</f>
      </c>
      <c r="BHQ33" s="126">
        <v>0.33</v>
      </c>
      <c r="BHR33" s="126">
        <f>IF(COUNTA(BHQ$12:BHQ$42)=0,0.6*BHQ$5,IF(BHQ33="",0,IF(BHQ$6=0,IF(BHQ33&gt;=BHQ$8,BHQ$5,IF(BHQ33&lt;BHQ$6,0,0.6*BHQ$5+0.4*BHQ$5*(BHQ33-BHQ$7)/(BHQ$8-BHQ$7))),IF(BHQ33&lt;=BHQ$8,BHQ$5,IF(BHQ33&gt;BHQ$6,0,0.6*BHQ$5+0.4*BHQ$5*(BHQ33-BHQ$7)/(BHQ$8-BHQ$7))))))</f>
      </c>
      <c r="BHS33" s="126">
        <f>IF(BHQ33&lt;&gt;"",BHQ$5,0)</f>
      </c>
      <c r="BHT33" s="125">
        <f>IF(BHQ$6=0,RANK(BHQ33,BHQ$12:BHQ$42,0),RANK(BHQ33,BHQ$12:BHQ$42,1))</f>
      </c>
      <c r="BHU33" s="126">
        <v>0</v>
      </c>
      <c r="BHV33" s="126">
        <f>IF(COUNTA(BHU$12:BHU$42)=0,0.6*BHU$5,IF(BHU33="",0,IF(BHU$6=0,IF(BHU33&gt;=BHU$8,BHU$5,IF(BHU33&lt;BHU$6,0,0.6*BHU$5+0.4*BHU$5*(BHU33-BHU$7)/(BHU$8-BHU$7))),IF(BHU33&lt;=BHU$8,BHU$5,IF(BHU33&gt;BHU$6,0,0.6*BHU$5+0.4*BHU$5*(BHU33-BHU$7)/(BHU$8-BHU$7))))))</f>
      </c>
      <c r="BHW33" s="126">
        <f>IF(BHU33&lt;&gt;"",BHU$5,0)</f>
      </c>
      <c r="BHX33" s="125">
        <f>IF(BHU$6=0,RANK(BHU33,BHU$12:BHU$42,0),RANK(BHU33,BHU$12:BHU$42,1))</f>
      </c>
      <c r="BHY33" s="126">
        <v>61.54</v>
      </c>
      <c r="BHZ33" s="126">
        <f>IF(COUNTA(BHY$12:BHY$42)=0,0.6*BHY$5,IF(BHY33="",0,IF(BHY$6=0,IF(BHY33&gt;=BHY$8,BHY$5,IF(BHY33&lt;BHY$6,0,0.6*BHY$5+0.4*BHY$5*(BHY33-BHY$7)/(BHY$8-BHY$7))),IF(BHY33&lt;=BHY$8,BHY$5,IF(BHY33&gt;BHY$6,0,0.6*BHY$5+0.4*BHY$5*(BHY33-BHY$7)/(BHY$8-BHY$7))))))</f>
      </c>
      <c r="BIA33" s="126">
        <f>IF(BHY33&lt;&gt;"",BHY$5,0)</f>
      </c>
      <c r="BIB33" s="125">
        <f>IF(BHY$6=0,RANK(BHY33,BHY$12:BHY$42,0),RANK(BHY33,BHY$12:BHY$42,1))</f>
      </c>
      <c r="BIC33" s="126">
        <v>21.79</v>
      </c>
      <c r="BID33" s="126">
        <f>IF(COUNTA(BIC$12:BIC$42)=0,0.6*BIC$5,IF(BIC33="",0,IF(BIC$6=0,IF(BIC33&gt;=BIC$8,BIC$5,IF(BIC33&lt;BIC$6,0,0.6*BIC$5+0.4*BIC$5*(BIC33-BIC$7)/(BIC$8-BIC$7))),IF(BIC33&lt;=BIC$8,BIC$5,IF(BIC33&gt;BIC$6,0,0.6*BIC$5+0.4*BIC$5*(BIC33-BIC$7)/(BIC$8-BIC$7))))))</f>
      </c>
      <c r="BIE33" s="126">
        <f>IF(BIC33&lt;&gt;"",BIC$5,0)</f>
      </c>
      <c r="BIF33" s="125">
        <f>IF(BIC$6=0,RANK(BIC33,BIC$12:BIC$42,0),RANK(BIC33,BIC$12:BIC$42,1))</f>
      </c>
      <c r="BIG33"/>
      <c r="BIH33" s="126">
        <f>IF(COUNTA(BIG$12:BIG$42)=0,0.6*BIG$5,IF(BIG33="",0,IF(BIG$6=0,IF(BIG33&gt;=BIG$8,BIG$5,IF(BIG33&lt;BIG$6,0,0.6*BIG$5+0.4*BIG$5*(BIG33-BIG$7)/(BIG$8-BIG$7))),IF(BIG33&lt;=BIG$8,BIG$5,IF(BIG33&gt;BIG$6,0,0.6*BIG$5+0.4*BIG$5*(BIG33-BIG$7)/(BIG$8-BIG$7))))))</f>
      </c>
      <c r="BII33" s="126">
        <f>IF(BIG33&lt;&gt;"",BIG$5,0)</f>
      </c>
      <c r="BIJ33" s="125">
        <f>IF(BIG$6=0,RANK(BIG33,BIG$12:BIG$42,0),RANK(BIG33,BIG$12:BIG$42,1))</f>
      </c>
      <c r="BIK33"/>
      <c r="BIL33" s="126">
        <f>IF(COUNTA(BIK$12:BIK$42)=0,0.6*BIK$5,IF(BIK33="",0,IF(BIK$6=0,IF(BIK33&gt;=BIK$8,BIK$5,IF(BIK33&lt;BIK$6,0,0.6*BIK$5+0.4*BIK$5*(BIK33-BIK$7)/(BIK$8-BIK$7))),IF(BIK33&lt;=BIK$8,BIK$5,IF(BIK33&gt;BIK$6,0,0.6*BIK$5+0.4*BIK$5*(BIK33-BIK$7)/(BIK$8-BIK$7))))))</f>
      </c>
      <c r="BIM33" s="126">
        <f>IF(BIK33&lt;&gt;"",BIK$5,0)</f>
      </c>
      <c r="BIN33" s="125">
        <f>IF(BIK$6=0,RANK(BIK33,BIK$12:BIK$42,0),RANK(BIK33,BIK$12:BIK$42,1))</f>
      </c>
      <c r="BIO33"/>
      <c r="BIP33" s="126">
        <f>IF(COUNTA(BIO$12:BIO$42)=0,0.6*BIO$5,IF(BIO33="",0,IF(BIO$6=0,IF(BIO33&gt;=BIO$8,BIO$5,IF(BIO33&lt;BIO$6,0,0.6*BIO$5+0.4*BIO$5*(BIO33-BIO$7)/(BIO$8-BIO$7))),IF(BIO33&lt;=BIO$8,BIO$5,IF(BIO33&gt;BIO$6,0,0.6*BIO$5+0.4*BIO$5*(BIO33-BIO$7)/(BIO$8-BIO$7))))))</f>
      </c>
      <c r="BIQ33" s="126">
        <f>IF(BIO33&lt;&gt;"",BIO$5,0)</f>
      </c>
      <c r="BIR33" s="125">
        <f>IF(BIO$6=0,RANK(BIO33,BIO$12:BIO$42,0),RANK(BIO33,BIO$12:BIO$42,1))</f>
      </c>
      <c r="BIS33"/>
      <c r="BIT33" s="126">
        <f>IF(COUNTA(BIS$12:BIS$42)=0,0.6*BIS$5,IF(BIS33="",0,IF(BIS$6=0,IF(BIS33&gt;=BIS$8,BIS$5,IF(BIS33&lt;BIS$6,0,0.6*BIS$5+0.4*BIS$5*(BIS33-BIS$7)/(BIS$8-BIS$7))),IF(BIS33&lt;=BIS$8,BIS$5,IF(BIS33&gt;BIS$6,0,0.6*BIS$5+0.4*BIS$5*(BIS33-BIS$7)/(BIS$8-BIS$7))))))</f>
      </c>
      <c r="BIU33" s="126">
        <f>IF(BIS33&lt;&gt;"",BIS$5,0)</f>
      </c>
      <c r="BIV33" s="125">
        <f>IF(BIS$6=0,RANK(BIS33,BIS$12:BIS$42,0),RANK(BIS33,BIS$12:BIS$42,1))</f>
      </c>
      <c r="BIW33"/>
      <c r="BIX33" s="126">
        <f>IF(COUNTA(BIW$12:BIW$42)=0,0.6*BIW$5,IF(BIW33="",0,IF(BIW$6=0,IF(BIW33&gt;=BIW$8,BIW$5,IF(BIW33&lt;BIW$6,0,0.6*BIW$5+0.4*BIW$5*(BIW33-BIW$7)/(BIW$8-BIW$7))),IF(BIW33&lt;=BIW$8,BIW$5,IF(BIW33&gt;BIW$6,0,0.6*BIW$5+0.4*BIW$5*(BIW33-BIW$7)/(BIW$8-BIW$7))))))</f>
      </c>
      <c r="BIY33" s="126">
        <f>IF(BIW33&lt;&gt;"",BIW$5,0)</f>
      </c>
      <c r="BIZ33" s="125">
        <f>IF(BIW$6=0,RANK(BIW33,BIW$12:BIW$42,0),RANK(BIW33,BIW$12:BIW$42,1))</f>
      </c>
      <c r="BJA33"/>
      <c r="BJB33" s="126">
        <f>IF(COUNTA(BJA$12:BJA$42)=0,0.6*BJA$5,IF(BJA33="",0,IF(BJA$6=0,IF(BJA33&gt;=BJA$8,BJA$5,IF(BJA33&lt;BJA$6,0,0.6*BJA$5+0.4*BJA$5*(BJA33-BJA$7)/(BJA$8-BJA$7))),IF(BJA33&lt;=BJA$8,BJA$5,IF(BJA33&gt;BJA$6,0,0.6*BJA$5+0.4*BJA$5*(BJA33-BJA$7)/(BJA$8-BJA$7))))))</f>
      </c>
      <c r="BJC33" s="126">
        <f>IF(BJA33&lt;&gt;"",BJA$5,0)</f>
      </c>
      <c r="BJD33" s="125">
        <f>IF(BJA$6=0,RANK(BJA33,BJA$12:BJA$42,0),RANK(BJA33,BJA$12:BJA$42,1))</f>
      </c>
      <c r="BJE33"/>
      <c r="BJF33" s="126">
        <f>IF(COUNTA(BJE$12:BJE$42)=0,0.6*BJE$5,IF(BJE33="",0,IF(BJE$6=0,IF(BJE33&gt;=BJE$8,BJE$5,IF(BJE33&lt;BJE$6,0,0.6*BJE$5+0.4*BJE$5*(BJE33-BJE$7)/(BJE$8-BJE$7))),IF(BJE33&lt;=BJE$8,BJE$5,IF(BJE33&gt;BJE$6,0,0.6*BJE$5+0.4*BJE$5*(BJE33-BJE$7)/(BJE$8-BJE$7))))))</f>
      </c>
      <c r="BJG33" s="126">
        <f>IF(BJE33&lt;&gt;"",BJE$5,0)</f>
      </c>
      <c r="BJH33" s="125">
        <f>IF(BJE$6=0,RANK(BJE33,BJE$12:BJE$42,0),RANK(BJE33,BJE$12:BJE$42,1))</f>
      </c>
      <c r="BJI33"/>
      <c r="BJJ33" s="126">
        <f>IF(COUNTA(BJI$12:BJI$42)=0,0.6*BJI$5,IF(BJI33="",0,IF(BJI$6=0,IF(BJI33&gt;=BJI$8,BJI$5,IF(BJI33&lt;BJI$6,0,0.6*BJI$5+0.4*BJI$5*(BJI33-BJI$7)/(BJI$8-BJI$7))),IF(BJI33&lt;=BJI$8,BJI$5,IF(BJI33&gt;BJI$6,0,0.6*BJI$5+0.4*BJI$5*(BJI33-BJI$7)/(BJI$8-BJI$7))))))</f>
      </c>
      <c r="BJK33" s="126">
        <f>IF(BJI33&lt;&gt;"",BJI$5,0)</f>
      </c>
      <c r="BJL33" s="125">
        <f>IF(BJI$6=0,RANK(BJI33,BJI$12:BJI$42,0),RANK(BJI33,BJI$12:BJI$42,1))</f>
      </c>
      <c r="BJM33"/>
      <c r="BJN33" s="126">
        <f>IF(COUNTA(BJM$12:BJM$42)=0,0.6*BJM$5,IF(BJM33="",0,IF(BJM$6=0,IF(BJM33&gt;=BJM$8,BJM$5,IF(BJM33&lt;BJM$6,0,0.6*BJM$5+0.4*BJM$5*(BJM33-BJM$7)/(BJM$8-BJM$7))),IF(BJM33&lt;=BJM$8,BJM$5,IF(BJM33&gt;BJM$6,0,0.6*BJM$5+0.4*BJM$5*(BJM33-BJM$7)/(BJM$8-BJM$7))))))</f>
      </c>
      <c r="BJO33" s="126">
        <f>IF(BJM33&lt;&gt;"",BJM$5,0)</f>
      </c>
      <c r="BJP33" s="125">
        <f>IF(BJM$6=0,RANK(BJM33,BJM$12:BJM$42,0),RANK(BJM33,BJM$12:BJM$42,1))</f>
      </c>
      <c r="BJQ33"/>
      <c r="BJR33" s="126">
        <f>IF(COUNTA(BJQ$12:BJQ$42)=0,0.6*BJQ$5,IF(BJQ33="",0,IF(BJQ$6=0,IF(BJQ33&gt;=BJQ$8,BJQ$5,IF(BJQ33&lt;BJQ$6,0,0.6*BJQ$5+0.4*BJQ$5*(BJQ33-BJQ$7)/(BJQ$8-BJQ$7))),IF(BJQ33&lt;=BJQ$8,BJQ$5,IF(BJQ33&gt;BJQ$6,0,0.6*BJQ$5+0.4*BJQ$5*(BJQ33-BJQ$7)/(BJQ$8-BJQ$7))))))</f>
      </c>
      <c r="BJS33" s="126">
        <f>IF(BJQ33&lt;&gt;"",BJQ$5,0)</f>
      </c>
      <c r="BJT33" s="125">
        <f>IF(BJQ$6=0,RANK(BJQ33,BJQ$12:BJQ$42,0),RANK(BJQ33,BJQ$12:BJQ$42,1))</f>
      </c>
      <c r="BJU33"/>
      <c r="BJV33" s="126">
        <f>IF(COUNTA(BJU$12:BJU$42)=0,0.6*BJU$5,IF(BJU33="",0,IF(BJU$6=0,IF(BJU33&gt;=BJU$8,BJU$5,IF(BJU33&lt;BJU$6,0,0.6*BJU$5+0.4*BJU$5*(BJU33-BJU$7)/(BJU$8-BJU$7))),IF(BJU33&lt;=BJU$8,BJU$5,IF(BJU33&gt;BJU$6,0,0.6*BJU$5+0.4*BJU$5*(BJU33-BJU$7)/(BJU$8-BJU$7))))))</f>
      </c>
      <c r="BJW33" s="126">
        <f>IF(BJU33&lt;&gt;"",BJU$5,0)</f>
      </c>
      <c r="BJX33" s="125">
        <f>IF(BJU$6=0,RANK(BJU33,BJU$12:BJU$42,0),RANK(BJU33,BJU$12:BJU$42,1))</f>
      </c>
      <c r="BJY33" s="126">
        <v>97.58</v>
      </c>
      <c r="BJZ33" s="126">
        <f>IF(COUNTA(BJY$12:BJY$42)=0,0.6*BJY$5,IF(BJY33="",0,IF(BJY$6=0,IF(BJY33&gt;=BJY$8,BJY$5,IF(BJY33&lt;BJY$6,0,0.6*BJY$5+0.4*BJY$5*(BJY33-BJY$7)/(BJY$8-BJY$7))),IF(BJY33&lt;=BJY$8,BJY$5,IF(BJY33&gt;BJY$6,0,0.6*BJY$5+0.4*BJY$5*(BJY33-BJY$7)/(BJY$8-BJY$7))))))</f>
      </c>
      <c r="BKA33" s="126">
        <f>IF(BJY33&lt;&gt;"",BJY$5,0)</f>
      </c>
      <c r="BKB33" s="125">
        <f>IF(BJY$6=0,RANK(BJY33,BJY$12:BJY$42,0),RANK(BJY33,BJY$12:BJY$42,1))</f>
      </c>
      <c r="BKC33"/>
      <c r="BKD33" s="126">
        <f>IF(COUNTA(BKC$12:BKC$42)=0,0.6*BKC$5,IF(BKC33="",0,IF(BKC$6=0,IF(BKC33&gt;=BKC$8,BKC$5,IF(BKC33&lt;BKC$6,0,0.6*BKC$5+0.4*BKC$5*(BKC33-BKC$7)/(BKC$8-BKC$7))),IF(BKC33&lt;=BKC$8,BKC$5,IF(BKC33&gt;BKC$6,0,0.6*BKC$5+0.4*BKC$5*(BKC33-BKC$7)/(BKC$8-BKC$7))))))</f>
      </c>
      <c r="BKE33" s="126">
        <f>IF(BKC33&lt;&gt;"",BKC$5,0)</f>
      </c>
      <c r="BKF33" s="125">
        <f>IF(BKC$6=0,RANK(BKC33,BKC$12:BKC$42,0),RANK(BKC33,BKC$12:BKC$42,1))</f>
      </c>
      <c r="BKG33"/>
      <c r="BKH33" s="126">
        <f>IF(COUNTA(BKG$12:BKG$42)=0,0.6*BKG$5,IF(BKG33="",0,IF(BKG$6=0,IF(BKG33&gt;=BKG$8,BKG$5,IF(BKG33&lt;BKG$6,0,0.6*BKG$5+0.4*BKG$5*(BKG33-BKG$7)/(BKG$8-BKG$7))),IF(BKG33&lt;=BKG$8,BKG$5,IF(BKG33&gt;BKG$6,0,0.6*BKG$5+0.4*BKG$5*(BKG33-BKG$7)/(BKG$8-BKG$7))))))</f>
      </c>
      <c r="BKI33" s="126">
        <f>IF(BKG33&lt;&gt;"",BKG$5,0)</f>
      </c>
      <c r="BKJ33" s="125">
        <f>IF(BKG$6=0,RANK(BKG33,BKG$12:BKG$42,0),RANK(BKG33,BKG$12:BKG$42,1))</f>
      </c>
      <c r="BKK33"/>
      <c r="BKL33" s="126">
        <f>IF(COUNTA(BKK$12:BKK$42)=0,0.6*BKK$5,IF(BKK33="",0,IF(BKK$6=0,IF(BKK33&gt;=BKK$8,BKK$5,IF(BKK33&lt;BKK$6,0,0.6*BKK$5+0.4*BKK$5*(BKK33-BKK$7)/(BKK$8-BKK$7))),IF(BKK33&lt;=BKK$8,BKK$5,IF(BKK33&gt;BKK$6,0,0.6*BKK$5+0.4*BKK$5*(BKK33-BKK$7)/(BKK$8-BKK$7))))))</f>
      </c>
      <c r="BKM33" s="126">
        <f>IF(BKK33&lt;&gt;"",BKK$5,0)</f>
      </c>
      <c r="BKN33" s="125">
        <f>IF(BKK$6=0,RANK(BKK33,BKK$12:BKK$42,0),RANK(BKK33,BKK$12:BKK$42,1))</f>
      </c>
      <c r="BKO33" s="126">
        <v>99.82</v>
      </c>
      <c r="BKP33" s="126">
        <f>IF(COUNTA(BKO$12:BKO$42)=0,0.6*BKO$5,IF(BKO33="",0,IF(BKO$6=0,IF(BKO33&gt;=BKO$8,BKO$5,IF(BKO33&lt;BKO$6,0,0.6*BKO$5+0.4*BKO$5*(BKO33-BKO$7)/(BKO$8-BKO$7))),IF(BKO33&lt;=BKO$8,BKO$5,IF(BKO33&gt;BKO$6,0,0.6*BKO$5+0.4*BKO$5*(BKO33-BKO$7)/(BKO$8-BKO$7))))))</f>
      </c>
      <c r="BKQ33" s="126">
        <f>IF(BKO33&lt;&gt;"",BKO$5,0)</f>
      </c>
      <c r="BKR33" s="125">
        <f>IF(BKO$6=0,RANK(BKO33,BKO$12:BKO$42,0),RANK(BKO33,BKO$12:BKO$42,1))</f>
      </c>
      <c r="BKS33" s="126">
        <v>100</v>
      </c>
      <c r="BKT33" s="126">
        <f>IF(COUNTA(BKS$12:BKS$42)=0,0.6*BKS$5,IF(BKS33="",0,IF(BKS$6=0,IF(BKS33&gt;=BKS$8,BKS$5,IF(BKS33&lt;BKS$6,0,0.6*BKS$5+0.4*BKS$5*(BKS33-BKS$7)/(BKS$8-BKS$7))),IF(BKS33&lt;=BKS$8,BKS$5,IF(BKS33&gt;BKS$6,0,0.6*BKS$5+0.4*BKS$5*(BKS33-BKS$7)/(BKS$8-BKS$7))))))</f>
      </c>
      <c r="BKU33" s="126">
        <f>IF(BKS33&lt;&gt;"",BKS$5,0)</f>
      </c>
      <c r="BKV33" s="125">
        <f>IF(BKS$6=0,RANK(BKS33,BKS$12:BKS$42,0),RANK(BKS33,BKS$12:BKS$42,1))</f>
      </c>
      <c r="BKW33" s="126">
        <v>1.48</v>
      </c>
      <c r="BKX33" s="126">
        <f>IF(COUNTA(BKW$12:BKW$42)=0,0.6*BKW$5,IF(BKW33="",0,IF(BKW$6=0,IF(BKW33&gt;=BKW$8,BKW$5,IF(BKW33&lt;BKW$6,0,0.6*BKW$5+0.4*BKW$5*(BKW33-BKW$7)/(BKW$8-BKW$7))),IF(BKW33&lt;=BKW$8,BKW$5,IF(BKW33&gt;BKW$6,0,0.6*BKW$5+0.4*BKW$5*(BKW33-BKW$7)/(BKW$8-BKW$7))))))</f>
      </c>
      <c r="BKY33" s="126">
        <f>IF(BKW33&lt;&gt;"",BKW$5,0)</f>
      </c>
      <c r="BKZ33" s="125">
        <f>IF(BKW$6=0,RANK(BKW33,BKW$12:BKW$42,0),RANK(BKW33,BKW$12:BKW$42,1))</f>
      </c>
      <c r="BLA33" s="126">
        <v>99.31</v>
      </c>
      <c r="BLB33" s="126">
        <f>IF(COUNTA(BLA$12:BLA$42)=0,0.6*BLA$5,IF(BLA33="",0,IF(BLA$6=0,IF(BLA33&gt;=BLA$8,BLA$5,IF(BLA33&lt;BLA$6,0,0.6*BLA$5+0.4*BLA$5*(BLA33-BLA$7)/(BLA$8-BLA$7))),IF(BLA33&lt;=BLA$8,BLA$5,IF(BLA33&gt;BLA$6,0,0.6*BLA$5+0.4*BLA$5*(BLA33-BLA$7)/(BLA$8-BLA$7))))))</f>
      </c>
      <c r="BLC33" s="126">
        <f>IF(BLA33&lt;&gt;"",BLA$5,0)</f>
      </c>
      <c r="BLD33" s="125">
        <f>IF(BLA$6=0,RANK(BLA33,BLA$12:BLA$42,0),RANK(BLA33,BLA$12:BLA$42,1))</f>
      </c>
      <c r="BLE33" s="126">
        <v>99.77</v>
      </c>
      <c r="BLF33" s="126">
        <f>IF(COUNTA(BLE$12:BLE$42)=0,0.6*BLE$5,IF(BLE33="",0,IF(BLE$6=0,IF(BLE33&gt;=BLE$8,BLE$5,IF(BLE33&lt;BLE$6,0,0.6*BLE$5+0.4*BLE$5*(BLE33-BLE$7)/(BLE$8-BLE$7))),IF(BLE33&lt;=BLE$8,BLE$5,IF(BLE33&gt;BLE$6,0,0.6*BLE$5+0.4*BLE$5*(BLE33-BLE$7)/(BLE$8-BLE$7))))))</f>
      </c>
      <c r="BLG33" s="126">
        <f>IF(BLE33&lt;&gt;"",BLE$5,0)</f>
      </c>
      <c r="BLH33" s="125">
        <f>IF(BLE$6=0,RANK(BLE33,BLE$12:BLE$42,0),RANK(BLE33,BLE$12:BLE$42,1))</f>
      </c>
      <c r="BLI33" s="126">
        <v>1.6</v>
      </c>
      <c r="BLJ33" s="126">
        <f>IF(COUNTA(BLI$12:BLI$42)=0,0.6*BLI$5,IF(BLI33="",0,IF(BLI$6=0,IF(BLI33&gt;=BLI$8,BLI$5,IF(BLI33&lt;BLI$6,0,0.6*BLI$5+0.4*BLI$5*(BLI33-BLI$7)/(BLI$8-BLI$7))),IF(BLI33&lt;=BLI$8,BLI$5,IF(BLI33&gt;BLI$6,0,0.6*BLI$5+0.4*BLI$5*(BLI33-BLI$7)/(BLI$8-BLI$7))))))</f>
      </c>
      <c r="BLK33" s="126">
        <f>IF(BLI33&lt;&gt;"",BLI$5,0)</f>
      </c>
      <c r="BLL33" s="125">
        <f>IF(BLI$6=0,RANK(BLI33,BLI$12:BLI$42,0),RANK(BLI33,BLI$12:BLI$42,1))</f>
      </c>
      <c r="BLM33" s="126">
        <v>100</v>
      </c>
      <c r="BLN33" s="126">
        <f>IF(COUNTA(BLM$12:BLM$42)=0,0.6*BLM$5,IF(BLM33="",0,IF(BLM$6=0,IF(BLM33&gt;=BLM$8,BLM$5,IF(BLM33&lt;BLM$6,0,0.6*BLM$5+0.4*BLM$5*(BLM33-BLM$7)/(BLM$8-BLM$7))),IF(BLM33&lt;=BLM$8,BLM$5,IF(BLM33&gt;BLM$6,0,0.6*BLM$5+0.4*BLM$5*(BLM33-BLM$7)/(BLM$8-BLM$7))))))</f>
      </c>
      <c r="BLO33" s="126">
        <f>IF(BLM33&lt;&gt;"",BLM$5,0)</f>
      </c>
      <c r="BLP33" s="125">
        <f>IF(BLM$6=0,RANK(BLM33,BLM$12:BLM$42,0),RANK(BLM33,BLM$12:BLM$42,1))</f>
      </c>
      <c r="BLQ33" s="126">
        <v>0.57</v>
      </c>
      <c r="BLR33" s="126">
        <f>IF(COUNTA(BLQ$12:BLQ$42)=0,0.6*BLQ$5,IF(BLQ33="",0,IF(BLQ$6=0,IF(BLQ33&gt;=BLQ$8,BLQ$5,IF(BLQ33&lt;BLQ$6,0,0.6*BLQ$5+0.4*BLQ$5*(BLQ33-BLQ$7)/(BLQ$8-BLQ$7))),IF(BLQ33&lt;=BLQ$8,BLQ$5,IF(BLQ33&gt;BLQ$6,0,0.6*BLQ$5+0.4*BLQ$5*(BLQ33-BLQ$7)/(BLQ$8-BLQ$7))))))</f>
      </c>
      <c r="BLS33" s="126">
        <f>IF(BLQ33&lt;&gt;"",BLQ$5,0)</f>
      </c>
      <c r="BLT33" s="125">
        <f>IF(BLQ$6=0,RANK(BLQ33,BLQ$12:BLQ$42,0),RANK(BLQ33,BLQ$12:BLQ$42,1))</f>
      </c>
      <c r="BLU33" s="126">
        <v>0</v>
      </c>
      <c r="BLV33" s="126">
        <f>IF(COUNTA(BLU$12:BLU$42)=0,0.6*BLU$5,IF(BLU33="",0,IF(BLU$6=0,IF(BLU33&gt;=BLU$8,BLU$5,IF(BLU33&lt;BLU$6,0,0.6*BLU$5+0.4*BLU$5*(BLU33-BLU$7)/(BLU$8-BLU$7))),IF(BLU33&lt;=BLU$8,BLU$5,IF(BLU33&gt;BLU$6,0,0.6*BLU$5+0.4*BLU$5*(BLU33-BLU$7)/(BLU$8-BLU$7))))))</f>
      </c>
      <c r="BLW33" s="126">
        <f>IF(BLU33&lt;&gt;"",BLU$5,0)</f>
      </c>
      <c r="BLX33" s="125">
        <f>IF(BLU$6=0,RANK(BLU33,BLU$12:BLU$42,0),RANK(BLU33,BLU$12:BLU$42,1))</f>
      </c>
      <c r="BLY33" s="126">
        <v>56.2630296875</v>
      </c>
      <c r="BLZ33" s="126">
        <f>IF(COUNTA(BLY$12:BLY$42)=0,0.6*BLY$5,IF(BLY33="",0,IF(BLY$6=0,IF(BLY33&gt;=BLY$8,BLY$5,IF(BLY33&lt;BLY$6,0,0.6*BLY$5+0.4*BLY$5*(BLY33-BLY$7)/(BLY$8-BLY$7))),IF(BLY33&lt;=BLY$8,BLY$5,IF(BLY33&gt;BLY$6,0,0.6*BLY$5+0.4*BLY$5*(BLY33-BLY$7)/(BLY$8-BLY$7))))))</f>
      </c>
      <c r="BMA33" s="126">
        <f>IF(BLY33&lt;&gt;"",BLY$5,0)</f>
      </c>
      <c r="BMB33" s="125">
        <f>IF(BLY$6=0,RANK(BLY33,BLY$12:BLY$42,0),RANK(BLY33,BLY$12:BLY$42,1))</f>
      </c>
      <c r="BMC33" s="126">
        <v>13.7473690625</v>
      </c>
      <c r="BMD33" s="126">
        <f>IF(COUNTA(BMC$12:BMC$42)=0,0.6*BMC$5,IF(BMC33="",0,IF(BMC$6=0,IF(BMC33&gt;=BMC$8,BMC$5,IF(BMC33&lt;BMC$6,0,0.6*BMC$5+0.4*BMC$5*(BMC33-BMC$7)/(BMC$8-BMC$7))),IF(BMC33&lt;=BMC$8,BMC$5,IF(BMC33&gt;BMC$6,0,0.6*BMC$5+0.4*BMC$5*(BMC33-BMC$7)/(BMC$8-BMC$7))))))</f>
      </c>
      <c r="BME33" s="126">
        <f>IF(BMC33&lt;&gt;"",BMC$5,0)</f>
      </c>
      <c r="BMF33" s="125">
        <f>IF(BMC$6=0,RANK(BMC33,BMC$12:BMC$42,0),RANK(BMC33,BMC$12:BMC$42,1))</f>
      </c>
      <c r="BMG33" s="126">
        <v>11.9</v>
      </c>
      <c r="BMH33" s="126">
        <f>IF(COUNTA(BMG$12:BMG$42)=0,0.6*BMG$5,IF(BMG33="",0,IF(AND(BMG33&gt;=BMG$7,BMG33&lt;=BMG$8),BMG$5,0)))</f>
      </c>
      <c r="BMI33" s="126">
        <f>IF(BMG33&lt;&gt;"",BMG$5,0)</f>
      </c>
      <c r="BMJ33" s="125">
        <f>IF(BMG$6=0,RANK(BMG33,BMG$12:BMG$42,0),RANK(BMG33,BMG$12:BMG$42,1))</f>
      </c>
      <c r="BMK33" s="126">
        <v>98.51</v>
      </c>
      <c r="BML33" s="126">
        <f>IF(COUNTA(BMK$12:BMK$42)=0,0.6*BMK$5,IF(BMK33="",0,IF(BMK$6=0,IF(BMK33&gt;=BMK$8,BMK$5,IF(BMK33&lt;BMK$6,0,0.6*BMK$5+0.4*BMK$5*(BMK33-BMK$7)/(BMK$8-BMK$7))),IF(BMK33&lt;=BMK$8,BMK$5,IF(BMK33&gt;BMK$6,0,0.6*BMK$5+0.4*BMK$5*(BMK33-BMK$7)/(BMK$8-BMK$7))))))</f>
      </c>
      <c r="BMM33" s="126">
        <f>IF(BMK33&lt;&gt;"",BMK$5,0)</f>
      </c>
      <c r="BMN33" s="125">
        <f>IF(BMK$6=0,RANK(BMK33,BMK$12:BMK$42,0),RANK(BMK33,BMK$12:BMK$42,1))</f>
      </c>
      <c r="BMO33"/>
      <c r="BMP33" s="126">
        <f>IF(COUNTA(BMO$12:BMO$42)=0,0.6*BMO$5,IF(BMO33="",0,IF(BMO$6=0,IF(BMO33&gt;=BMO$8,BMO$5,IF(BMO33&lt;BMO$6,0,0.6*BMO$5+0.4*BMO$5*(BMO33-BMO$7)/(BMO$8-BMO$7))),IF(BMO33&lt;=BMO$8,BMO$5,IF(BMO33&gt;BMO$6,0,0.6*BMO$5+0.4*BMO$5*(BMO33-BMO$7)/(BMO$8-BMO$7))))))</f>
      </c>
      <c r="BMQ33" s="126">
        <f>IF(BMO33&lt;&gt;"",BMO$5,0)</f>
      </c>
      <c r="BMR33" s="125">
        <f>IF(BMO$6=0,RANK(BMO33,BMO$12:BMO$42,0),RANK(BMO33,BMO$12:BMO$42,1))</f>
      </c>
      <c r="BMS33"/>
      <c r="BMT33" s="126">
        <f>IF(COUNTA(BMS$12:BMS$42)=0,0.6*BMS$5,IF(BMS33="",0,IF(BMS$6=0,IF(BMS33&gt;=BMS$8,BMS$5,IF(BMS33&lt;BMS$6,0,0.6*BMS$5+0.4*BMS$5*(BMS33-BMS$7)/(BMS$8-BMS$7))),IF(BMS33&lt;=BMS$8,BMS$5,IF(BMS33&gt;BMS$6,0,0.6*BMS$5+0.4*BMS$5*(BMS33-BMS$7)/(BMS$8-BMS$7))))))</f>
      </c>
      <c r="BMU33" s="126">
        <f>IF(BMS33&lt;&gt;"",BMS$5,0)</f>
      </c>
      <c r="BMV33" s="125">
        <f>IF(BMS$6=0,RANK(BMS33,BMS$12:BMS$42,0),RANK(BMS33,BMS$12:BMS$42,1))</f>
      </c>
      <c r="BMW33"/>
      <c r="BMX33" s="126">
        <f>IF(COUNTA(BMW$12:BMW$42)=0,0.6*BMW$5,IF(BMW33="",0,IF(BMW$6=0,IF(BMW33&gt;=BMW$8,BMW$5,IF(BMW33&lt;BMW$6,0,0.6*BMW$5+0.4*BMW$5*(BMW33-BMW$7)/(BMW$8-BMW$7))),IF(BMW33&lt;=BMW$8,BMW$5,IF(BMW33&gt;BMW$6,0,0.6*BMW$5+0.4*BMW$5*(BMW33-BMW$7)/(BMW$8-BMW$7))))))</f>
      </c>
      <c r="BMY33" s="126">
        <f>IF(BMW33&lt;&gt;"",BMW$5,0)</f>
      </c>
      <c r="BMZ33" s="125">
        <f>IF(BMW$6=0,RANK(BMW33,BMW$12:BMW$42,0),RANK(BMW33,BMW$12:BMW$42,1))</f>
      </c>
      <c r="BNA33" s="126">
        <v>99.83</v>
      </c>
      <c r="BNB33" s="126">
        <f>IF(COUNTA(BNA$12:BNA$42)=0,0.6*BNA$5,IF(BNA33="",0,IF(BNA$6=0,IF(BNA33&gt;=BNA$8,BNA$5,IF(BNA33&lt;BNA$6,0,0.6*BNA$5+0.4*BNA$5*(BNA33-BNA$7)/(BNA$8-BNA$7))),IF(BNA33&lt;=BNA$8,BNA$5,IF(BNA33&gt;BNA$6,0,0.6*BNA$5+0.4*BNA$5*(BNA33-BNA$7)/(BNA$8-BNA$7))))))</f>
      </c>
      <c r="BNC33" s="126">
        <f>IF(BNA33&lt;&gt;"",BNA$5,0)</f>
      </c>
      <c r="BND33" s="125">
        <f>IF(BNA$6=0,RANK(BNA33,BNA$12:BNA$42,0),RANK(BNA33,BNA$12:BNA$42,1))</f>
      </c>
      <c r="BNE33" s="126">
        <v>99.57</v>
      </c>
      <c r="BNF33" s="126">
        <f>IF(COUNTA(BNE$12:BNE$42)=0,0.6*BNE$5,IF(BNE33="",0,IF(BNE$6=0,IF(BNE33&gt;=BNE$8,BNE$5,IF(BNE33&lt;BNE$6,0,0.6*BNE$5+0.4*BNE$5*(BNE33-BNE$7)/(BNE$8-BNE$7))),IF(BNE33&lt;=BNE$8,BNE$5,IF(BNE33&gt;BNE$6,0,0.6*BNE$5+0.4*BNE$5*(BNE33-BNE$7)/(BNE$8-BNE$7))))))</f>
      </c>
      <c r="BNG33" s="126">
        <f>IF(BNE33&lt;&gt;"",BNE$5,0)</f>
      </c>
      <c r="BNH33" s="125">
        <f>IF(BNE$6=0,RANK(BNE33,BNE$12:BNE$42,0),RANK(BNE33,BNE$12:BNE$42,1))</f>
      </c>
      <c r="BNI33" s="126">
        <v>1.71</v>
      </c>
      <c r="BNJ33" s="126">
        <f>IF(COUNTA(BNI$12:BNI$42)=0,0.6*BNI$5,IF(BNI33="",0,IF(BNI$6=0,IF(BNI33&gt;=BNI$8,BNI$5,IF(BNI33&lt;BNI$6,0,0.6*BNI$5+0.4*BNI$5*(BNI33-BNI$7)/(BNI$8-BNI$7))),IF(BNI33&lt;=BNI$8,BNI$5,IF(BNI33&gt;BNI$6,0,0.6*BNI$5+0.4*BNI$5*(BNI33-BNI$7)/(BNI$8-BNI$7))))))</f>
      </c>
      <c r="BNK33" s="126">
        <f>IF(BNI33&lt;&gt;"",BNI$5,0)</f>
      </c>
      <c r="BNL33" s="125">
        <f>IF(BNI$6=0,RANK(BNI33,BNI$12:BNI$42,0),RANK(BNI33,BNI$12:BNI$42,1))</f>
      </c>
      <c r="BNM33" s="126">
        <v>99.65</v>
      </c>
      <c r="BNN33" s="126">
        <f>IF(COUNTA(BNM$12:BNM$42)=0,0.6*BNM$5,IF(BNM33="",0,IF(BNM$6=0,IF(BNM33&gt;=BNM$8,BNM$5,IF(BNM33&lt;BNM$6,0,0.6*BNM$5+0.4*BNM$5*(BNM33-BNM$7)/(BNM$8-BNM$7))),IF(BNM33&lt;=BNM$8,BNM$5,IF(BNM33&gt;BNM$6,0,0.6*BNM$5+0.4*BNM$5*(BNM33-BNM$7)/(BNM$8-BNM$7))))))</f>
      </c>
      <c r="BNO33" s="126">
        <f>IF(BNM33&lt;&gt;"",BNM$5,0)</f>
      </c>
      <c r="BNP33" s="125">
        <f>IF(BNM$6=0,RANK(BNM33,BNM$12:BNM$42,0),RANK(BNM33,BNM$12:BNM$42,1))</f>
      </c>
      <c r="BNQ33" s="126">
        <v>100</v>
      </c>
      <c r="BNR33" s="126">
        <f>IF(COUNTA(BNQ$12:BNQ$42)=0,0.6*BNQ$5,IF(BNQ33="",0,IF(BNQ$6=0,IF(BNQ33&gt;=BNQ$8,BNQ$5,IF(BNQ33&lt;BNQ$6,0,0.6*BNQ$5+0.4*BNQ$5*(BNQ33-BNQ$7)/(BNQ$8-BNQ$7))),IF(BNQ33&lt;=BNQ$8,BNQ$5,IF(BNQ33&gt;BNQ$6,0,0.6*BNQ$5+0.4*BNQ$5*(BNQ33-BNQ$7)/(BNQ$8-BNQ$7))))))</f>
      </c>
      <c r="BNS33" s="126">
        <f>IF(BNQ33&lt;&gt;"",BNQ$5,0)</f>
      </c>
      <c r="BNT33" s="125">
        <f>IF(BNQ$6=0,RANK(BNQ33,BNQ$12:BNQ$42,0),RANK(BNQ33,BNQ$12:BNQ$42,1))</f>
      </c>
      <c r="BNU33" s="126">
        <v>2.19296666666667</v>
      </c>
      <c r="BNV33" s="126">
        <f>IF(COUNTA(BNU$12:BNU$42)=0,0.6*BNU$5,IF(BNU33="",0,IF(BNU$6=0,IF(BNU33&gt;=BNU$8,BNU$5,IF(BNU33&lt;BNU$6,0,0.6*BNU$5+0.4*BNU$5*(BNU33-BNU$7)/(BNU$8-BNU$7))),IF(BNU33&lt;=BNU$8,BNU$5,IF(BNU33&gt;BNU$6,0,0.6*BNU$5+0.4*BNU$5*(BNU33-BNU$7)/(BNU$8-BNU$7))))))</f>
      </c>
      <c r="BNW33" s="126">
        <f>IF(BNU33&lt;&gt;"",BNU$5,0)</f>
      </c>
      <c r="BNX33" s="125">
        <f>IF(BNU$6=0,RANK(BNU33,BNU$12:BNU$42,0),RANK(BNU33,BNU$12:BNU$42,1))</f>
      </c>
      <c r="BNY33" s="126">
        <v>100</v>
      </c>
      <c r="BNZ33" s="126">
        <f>IF(COUNTA(BNY$12:BNY$42)=0,0.6*BNY$5,IF(BNY33="",0,IF(BNY$6=0,IF(BNY33&gt;=BNY$8,BNY$5,IF(BNY33&lt;BNY$6,0,0.6*BNY$5+0.4*BNY$5*(BNY33-BNY$7)/(BNY$8-BNY$7))),IF(BNY33&lt;=BNY$8,BNY$5,IF(BNY33&gt;BNY$6,0,0.6*BNY$5+0.4*BNY$5*(BNY33-BNY$7)/(BNY$8-BNY$7))))))</f>
      </c>
      <c r="BOA33" s="126">
        <f>IF(BNY33&lt;&gt;"",BNY$5,0)</f>
      </c>
      <c r="BOB33" s="125">
        <f>IF(BNY$6=0,RANK(BNY33,BNY$12:BNY$42,0),RANK(BNY33,BNY$12:BNY$42,1))</f>
      </c>
      <c r="BOC33" s="126">
        <v>0.336066666666667</v>
      </c>
      <c r="BOD33" s="126">
        <f>IF(COUNTA(BOC$12:BOC$42)=0,0.6*BOC$5,IF(BOC33="",0,IF(BOC$6=0,IF(BOC33&gt;=BOC$8,BOC$5,IF(BOC33&lt;BOC$6,0,0.6*BOC$5+0.4*BOC$5*(BOC33-BOC$7)/(BOC$8-BOC$7))),IF(BOC33&lt;=BOC$8,BOC$5,IF(BOC33&gt;BOC$6,0,0.6*BOC$5+0.4*BOC$5*(BOC33-BOC$7)/(BOC$8-BOC$7))))))</f>
      </c>
      <c r="BOE33" s="126">
        <f>IF(BOC33&lt;&gt;"",BOC$5,0)</f>
      </c>
      <c r="BOF33" s="125">
        <f>IF(BOC$6=0,RANK(BOC33,BOC$12:BOC$42,0),RANK(BOC33,BOC$12:BOC$42,1))</f>
      </c>
      <c r="BOG33" s="126">
        <v>0</v>
      </c>
      <c r="BOH33" s="126">
        <f>IF(COUNTA(BOG$12:BOG$42)=0,0.6*BOG$5,IF(BOG33="",0,IF(BOG$6=0,IF(BOG33&gt;=BOG$8,BOG$5,IF(BOG33&lt;BOG$6,0,0.6*BOG$5+0.4*BOG$5*(BOG33-BOG$7)/(BOG$8-BOG$7))),IF(BOG33&lt;=BOG$8,BOG$5,IF(BOG33&gt;BOG$6,0,0.6*BOG$5+0.4*BOG$5*(BOG33-BOG$7)/(BOG$8-BOG$7))))))</f>
      </c>
      <c r="BOI33" s="126">
        <f>IF(BOG33&lt;&gt;"",BOG$5,0)</f>
      </c>
      <c r="BOJ33" s="125">
        <f>IF(BOG$6=0,RANK(BOG33,BOG$12:BOG$42,0),RANK(BOG33,BOG$12:BOG$42,1))</f>
      </c>
      <c r="BOK33" s="126">
        <v>63.0651403645833</v>
      </c>
      <c r="BOL33" s="126">
        <f>IF(COUNTA(BOK$12:BOK$42)=0,0.6*BOK$5,IF(BOK33="",0,IF(BOK$6=0,IF(BOK33&gt;=BOK$8,BOK$5,IF(BOK33&lt;BOK$6,0,0.6*BOK$5+0.4*BOK$5*(BOK33-BOK$7)/(BOK$8-BOK$7))),IF(BOK33&lt;=BOK$8,BOK$5,IF(BOK33&gt;BOK$6,0,0.6*BOK$5+0.4*BOK$5*(BOK33-BOK$7)/(BOK$8-BOK$7))))))</f>
      </c>
      <c r="BOM33" s="126">
        <f>IF(BOK33&lt;&gt;"",BOK$5,0)</f>
      </c>
      <c r="BON33" s="125">
        <f>IF(BOK$6=0,RANK(BOK33,BOK$12:BOK$42,0),RANK(BOK33,BOK$12:BOK$42,1))</f>
      </c>
      <c r="BOO33" s="126">
        <v>14.61916796875</v>
      </c>
      <c r="BOP33" s="126">
        <f>IF(COUNTA(BOO$12:BOO$42)=0,0.6*BOO$5,IF(BOO33="",0,IF(BOO$6=0,IF(BOO33&gt;=BOO$8,BOO$5,IF(BOO33&lt;BOO$6,0,0.6*BOO$5+0.4*BOO$5*(BOO33-BOO$7)/(BOO$8-BOO$7))),IF(BOO33&lt;=BOO$8,BOO$5,IF(BOO33&gt;BOO$6,0,0.6*BOO$5+0.4*BOO$5*(BOO33-BOO$7)/(BOO$8-BOO$7))))))</f>
      </c>
      <c r="BOQ33" s="126">
        <f>IF(BOO33&lt;&gt;"",BOO$5,0)</f>
      </c>
      <c r="BOR33" s="125">
        <f>IF(BOO$6=0,RANK(BOO33,BOO$12:BOO$42,0),RANK(BOO33,BOO$12:BOO$42,1))</f>
      </c>
      <c r="BOS33" s="126">
        <v>98.68</v>
      </c>
      <c r="BOT33" s="126">
        <f>IF(COUNTA(BOS$12:BOS$42)=0,0.6*BOS$5,IF(BOS33="",0,IF(BOS$6=0,IF(BOS33&gt;=BOS$8,BOS$5,IF(BOS33&lt;BOS$6,0,0.6*BOS$5+0.4*BOS$5*(BOS33-BOS$7)/(BOS$8-BOS$7))),IF(BOS33&lt;=BOS$8,BOS$5,IF(BOS33&gt;BOS$6,0,0.6*BOS$5+0.4*BOS$5*(BOS33-BOS$7)/(BOS$8-BOS$7))))))</f>
      </c>
      <c r="BOU33" s="126">
        <f>IF(BOS33&lt;&gt;"",BOS$5,0)</f>
      </c>
      <c r="BOV33" s="125">
        <f>IF(BOS$6=0,RANK(BOS33,BOS$12:BOS$42,0),RANK(BOS33,BOS$12:BOS$42,1))</f>
      </c>
      <c r="BOW33"/>
      <c r="BOX33" s="126">
        <f>IF(COUNTA(BOW$12:BOW$42)=0,0.6*BOW$5,IF(BOW33="",0,IF(BOW$6=0,IF(BOW33&gt;=BOW$8,BOW$5,IF(BOW33&lt;BOW$6,0,0.6*BOW$5+0.4*BOW$5*(BOW33-BOW$7)/(BOW$8-BOW$7))),IF(BOW33&lt;=BOW$8,BOW$5,IF(BOW33&gt;BOW$6,0,0.6*BOW$5+0.4*BOW$5*(BOW33-BOW$7)/(BOW$8-BOW$7))))))</f>
      </c>
      <c r="BOY33" s="126">
        <f>IF(BOW33&lt;&gt;"",BOW$5,0)</f>
      </c>
      <c r="BOZ33" s="125">
        <f>IF(BOW$6=0,RANK(BOW33,BOW$12:BOW$42,0),RANK(BOW33,BOW$12:BOW$42,1))</f>
      </c>
      <c r="BPA33"/>
      <c r="BPB33" s="126">
        <f>IF(COUNTA(BPA$12:BPA$42)=0,0.6*BPA$5,IF(BPA33="",0,IF(BPA$6=0,IF(BPA33&gt;=BPA$8,BPA$5,IF(BPA33&lt;BPA$6,0,0.6*BPA$5+0.4*BPA$5*(BPA33-BPA$7)/(BPA$8-BPA$7))),IF(BPA33&lt;=BPA$8,BPA$5,IF(BPA33&gt;BPA$6,0,0.6*BPA$5+0.4*BPA$5*(BPA33-BPA$7)/(BPA$8-BPA$7))))))</f>
      </c>
      <c r="BPC33" s="126">
        <f>IF(BPA33&lt;&gt;"",BPA$5,0)</f>
      </c>
      <c r="BPD33" s="125">
        <f>IF(BPA$6=0,RANK(BPA33,BPA$12:BPA$42,0),RANK(BPA33,BPA$12:BPA$42,1))</f>
      </c>
      <c r="BPE33"/>
      <c r="BPF33" s="126">
        <f>IF(COUNTA(BPE$12:BPE$42)=0,0.6*BPE$5,IF(BPE33="",0,IF(BPE$6=0,IF(BPE33&gt;=BPE$8,BPE$5,IF(BPE33&lt;BPE$6,0,0.6*BPE$5+0.4*BPE$5*(BPE33-BPE$7)/(BPE$8-BPE$7))),IF(BPE33&lt;=BPE$8,BPE$5,IF(BPE33&gt;BPE$6,0,0.6*BPE$5+0.4*BPE$5*(BPE33-BPE$7)/(BPE$8-BPE$7))))))</f>
      </c>
      <c r="BPG33" s="126">
        <f>IF(BPE33&lt;&gt;"",BPE$5,0)</f>
      </c>
      <c r="BPH33" s="125">
        <f>IF(BPE$6=0,RANK(BPE33,BPE$12:BPE$42,0),RANK(BPE33,BPE$12:BPE$42,1))</f>
      </c>
      <c r="BPI33"/>
      <c r="BPJ33" s="126">
        <f>IF(COUNTA(BPI$12:BPI$42)=0,0.6*BPI$5,IF(BPI33="",0,IF(BPI$6=0,IF(BPI33&gt;=BPI$8,BPI$5,IF(BPI33&lt;BPI$6,0,0.6*BPI$5+0.4*BPI$5*(BPI33-BPI$7)/(BPI$8-BPI$7))),IF(BPI33&lt;=BPI$8,BPI$5,IF(BPI33&gt;BPI$6,0,0.6*BPI$5+0.4*BPI$5*(BPI33-BPI$7)/(BPI$8-BPI$7))))))</f>
      </c>
      <c r="BPK33" s="126">
        <f>IF(BPI33&lt;&gt;"",BPI$5,0)</f>
      </c>
      <c r="BPL33" s="125">
        <f>IF(BPI$6=0,RANK(BPI33,BPI$12:BPI$42,0),RANK(BPI33,BPI$12:BPI$42,1))</f>
      </c>
      <c r="BPM33" s="126">
        <v>99.8666666666667</v>
      </c>
      <c r="BPN33" s="126">
        <f>IF(COUNTA(BPM$12:BPM$42)=0,0.6*BPM$5,IF(BPM33="",0,IF(BPM$6=0,IF(BPM33&gt;=BPM$8,BPM$5,IF(BPM33&lt;BPM$6,0,0.6*BPM$5+0.4*BPM$5*(BPM33-BPM$7)/(BPM$8-BPM$7))),IF(BPM33&lt;=BPM$8,BPM$5,IF(BPM33&gt;BPM$6,0,0.6*BPM$5+0.4*BPM$5*(BPM33-BPM$7)/(BPM$8-BPM$7))))))</f>
      </c>
      <c r="BPO33" s="126">
        <f>IF(BPM33&lt;&gt;"",BPM$5,0)</f>
      </c>
      <c r="BPP33" s="125">
        <f>IF(BPM$6=0,RANK(BPM33,BPM$12:BPM$42,0),RANK(BPM33,BPM$12:BPM$42,1))</f>
      </c>
      <c r="BPQ33" s="126">
        <v>100</v>
      </c>
      <c r="BPR33" s="126">
        <f>IF(COUNTA(BPQ$12:BPQ$42)=0,0.6*BPQ$5,IF(BPQ33="",0,IF(BPQ$6=0,IF(BPQ33&gt;=BPQ$8,BPQ$5,IF(BPQ33&lt;BPQ$6,0,0.6*BPQ$5+0.4*BPQ$5*(BPQ33-BPQ$7)/(BPQ$8-BPQ$7))),IF(BPQ33&lt;=BPQ$8,BPQ$5,IF(BPQ33&gt;BPQ$6,0,0.6*BPQ$5+0.4*BPQ$5*(BPQ33-BPQ$7)/(BPQ$8-BPQ$7))))))</f>
      </c>
      <c r="BPS33" s="126">
        <f>IF(BPQ33&lt;&gt;"",BPQ$5,0)</f>
      </c>
      <c r="BPT33" s="125">
        <f>IF(BPQ$6=0,RANK(BPQ33,BPQ$12:BPQ$42,0),RANK(BPQ33,BPQ$12:BPQ$42,1))</f>
      </c>
      <c r="BPU33" s="126">
        <v>1.4</v>
      </c>
      <c r="BPV33" s="126">
        <f>IF(COUNTA(BPU$12:BPU$42)=0,0.6*BPU$5,IF(BPU33="",0,IF(BPU$6=0,IF(BPU33&gt;=BPU$8,BPU$5,IF(BPU33&lt;BPU$6,0,0.6*BPU$5+0.4*BPU$5*(BPU33-BPU$7)/(BPU$8-BPU$7))),IF(BPU33&lt;=BPU$8,BPU$5,IF(BPU33&gt;BPU$6,0,0.6*BPU$5+0.4*BPU$5*(BPU33-BPU$7)/(BPU$8-BPU$7))))))</f>
      </c>
      <c r="BPW33" s="126">
        <f>IF(BPU33&lt;&gt;"",BPU$5,0)</f>
      </c>
      <c r="BPX33" s="125">
        <f>IF(BPU$6=0,RANK(BPU33,BPU$12:BPU$42,0),RANK(BPU33,BPU$12:BPU$42,1))</f>
      </c>
      <c r="BPY33" s="126">
        <v>99.001996007984</v>
      </c>
      <c r="BPZ33" s="126">
        <f>IF(COUNTA(BPY$12:BPY$42)=0,0.6*BPY$5,IF(BPY33="",0,IF(BPY$6=0,IF(BPY33&gt;=BPY$8,BPY$5,IF(BPY33&lt;BPY$6,0,0.6*BPY$5+0.4*BPY$5*(BPY33-BPY$7)/(BPY$8-BPY$7))),IF(BPY33&lt;=BPY$8,BPY$5,IF(BPY33&gt;BPY$6,0,0.6*BPY$5+0.4*BPY$5*(BPY33-BPY$7)/(BPY$8-BPY$7))))))</f>
      </c>
      <c r="BQA33" s="126">
        <f>IF(BPY33&lt;&gt;"",BPY$5,0)</f>
      </c>
      <c r="BQB33" s="125">
        <f>IF(BPY$6=0,RANK(BPY33,BPY$12:BPY$42,0),RANK(BPY33,BPY$12:BPY$42,1))</f>
      </c>
      <c r="BQC33" s="126">
        <v>100</v>
      </c>
      <c r="BQD33" s="126">
        <f>IF(COUNTA(BQC$12:BQC$42)=0,0.6*BQC$5,IF(BQC33="",0,IF(BQC$6=0,IF(BQC33&gt;=BQC$8,BQC$5,IF(BQC33&lt;BQC$6,0,0.6*BQC$5+0.4*BQC$5*(BQC33-BQC$7)/(BQC$8-BQC$7))),IF(BQC33&lt;=BQC$8,BQC$5,IF(BQC33&gt;BQC$6,0,0.6*BQC$5+0.4*BQC$5*(BQC33-BQC$7)/(BQC$8-BQC$7))))))</f>
      </c>
      <c r="BQE33" s="126">
        <f>IF(BQC33&lt;&gt;"",BQC$5,0)</f>
      </c>
      <c r="BQF33" s="125">
        <f>IF(BQC$6=0,RANK(BQC33,BQC$12:BQC$42,0),RANK(BQC33,BQC$12:BQC$42,1))</f>
      </c>
      <c r="BQG33" s="126">
        <v>1.9803</v>
      </c>
      <c r="BQH33" s="126">
        <f>IF(COUNTA(BQG$12:BQG$42)=0,0.6*BQG$5,IF(BQG33="",0,IF(BQG$6=0,IF(BQG33&gt;=BQG$8,BQG$5,IF(BQG33&lt;BQG$6,0,0.6*BQG$5+0.4*BQG$5*(BQG33-BQG$7)/(BQG$8-BQG$7))),IF(BQG33&lt;=BQG$8,BQG$5,IF(BQG33&gt;BQG$6,0,0.6*BQG$5+0.4*BQG$5*(BQG33-BQG$7)/(BQG$8-BQG$7))))))</f>
      </c>
      <c r="BQI33" s="126">
        <f>IF(BQG33&lt;&gt;"",BQG$5,0)</f>
      </c>
      <c r="BQJ33" s="125">
        <f>IF(BQG$6=0,RANK(BQG33,BQG$12:BQG$42,0),RANK(BQG33,BQG$12:BQG$42,1))</f>
      </c>
      <c r="BQK33" s="126">
        <v>100</v>
      </c>
      <c r="BQL33" s="126">
        <f>IF(COUNTA(BQK$12:BQK$42)=0,0.6*BQK$5,IF(BQK33="",0,IF(BQK$6=0,IF(BQK33&gt;=BQK$8,BQK$5,IF(BQK33&lt;BQK$6,0,0.6*BQK$5+0.4*BQK$5*(BQK33-BQK$7)/(BQK$8-BQK$7))),IF(BQK33&lt;=BQK$8,BQK$5,IF(BQK33&gt;BQK$6,0,0.6*BQK$5+0.4*BQK$5*(BQK33-BQK$7)/(BQK$8-BQK$7))))))</f>
      </c>
      <c r="BQM33" s="126">
        <f>IF(BQK33&lt;&gt;"",BQK$5,0)</f>
      </c>
      <c r="BQN33" s="125">
        <f>IF(BQK$6=0,RANK(BQK33,BQK$12:BQK$42,0),RANK(BQK33,BQK$12:BQK$42,1))</f>
      </c>
      <c r="BQO33" s="126">
        <v>0.326666666666667</v>
      </c>
      <c r="BQP33" s="126">
        <f>IF(COUNTA(BQO$12:BQO$42)=0,0.6*BQO$5,IF(BQO33="",0,IF(BQO$6=0,IF(BQO33&gt;=BQO$8,BQO$5,IF(BQO33&lt;BQO$6,0,0.6*BQO$5+0.4*BQO$5*(BQO33-BQO$7)/(BQO$8-BQO$7))),IF(BQO33&lt;=BQO$8,BQO$5,IF(BQO33&gt;BQO$6,0,0.6*BQO$5+0.4*BQO$5*(BQO33-BQO$7)/(BQO$8-BQO$7))))))</f>
      </c>
      <c r="BQQ33" s="126">
        <f>IF(BQO33&lt;&gt;"",BQO$5,0)</f>
      </c>
      <c r="BQR33" s="125">
        <f>IF(BQO$6=0,RANK(BQO33,BQO$12:BQO$42,0),RANK(BQO33,BQO$12:BQO$42,1))</f>
      </c>
      <c r="BQS33" s="126">
        <v>0</v>
      </c>
      <c r="BQT33" s="126">
        <f>IF(COUNTA(BQS$12:BQS$42)=0,0.6*BQS$5,IF(BQS33="",0,IF(BQS$6=0,IF(BQS33&gt;=BQS$8,BQS$5,IF(BQS33&lt;BQS$6,0,0.6*BQS$5+0.4*BQS$5*(BQS33-BQS$7)/(BQS$8-BQS$7))),IF(BQS33&lt;=BQS$8,BQS$5,IF(BQS33&gt;BQS$6,0,0.6*BQS$5+0.4*BQS$5*(BQS33-BQS$7)/(BQS$8-BQS$7))))))</f>
      </c>
      <c r="BQU33" s="126">
        <f>IF(BQS33&lt;&gt;"",BQS$5,0)</f>
      </c>
      <c r="BQV33" s="125">
        <f>IF(BQS$6=0,RANK(BQS33,BQS$12:BQS$42,0),RANK(BQS33,BQS$12:BQS$42,1))</f>
      </c>
      <c r="BQW33" s="126">
        <v>53.16</v>
      </c>
      <c r="BQX33" s="126">
        <f>IF(COUNTA(BQW$12:BQW$42)=0,0.6*BQW$5,IF(BQW33="",0,IF(BQW$6=0,IF(BQW33&gt;=BQW$8,BQW$5,IF(BQW33&lt;BQW$6,0,0.6*BQW$5+0.4*BQW$5*(BQW33-BQW$7)/(BQW$8-BQW$7))),IF(BQW33&lt;=BQW$8,BQW$5,IF(BQW33&gt;BQW$6,0,0.6*BQW$5+0.4*BQW$5*(BQW33-BQW$7)/(BQW$8-BQW$7))))))</f>
      </c>
      <c r="BQY33" s="126">
        <f>IF(BQW33&lt;&gt;"",BQW$5,0)</f>
      </c>
      <c r="BQZ33" s="125">
        <f>IF(BQW$6=0,RANK(BQW33,BQW$12:BQW$42,0),RANK(BQW33,BQW$12:BQW$42,1))</f>
      </c>
      <c r="BRA33" s="126">
        <v>17.5545084635417</v>
      </c>
      <c r="BRB33" s="126">
        <f>IF(COUNTA(BRA$12:BRA$42)=0,0.6*BRA$5,IF(BRA33="",0,IF(BRA$6=0,IF(BRA33&gt;=BRA$8,BRA$5,IF(BRA33&lt;BRA$6,0,0.6*BRA$5+0.4*BRA$5*(BRA33-BRA$7)/(BRA$8-BRA$7))),IF(BRA33&lt;=BRA$8,BRA$5,IF(BRA33&gt;BRA$6,0,0.6*BRA$5+0.4*BRA$5*(BRA33-BRA$7)/(BRA$8-BRA$7))))))</f>
      </c>
      <c r="BRC33" s="126">
        <f>IF(BRA33&lt;&gt;"",BRA$5,0)</f>
      </c>
      <c r="BRD33" s="125">
        <f>IF(BRA$6=0,RANK(BRA33,BRA$12:BRA$42,0),RANK(BRA33,BRA$12:BRA$42,1))</f>
      </c>
      <c r="BRE33" s="126">
        <v>0.19</v>
      </c>
      <c r="BRF33" s="126">
        <f>IF(COUNTA(BRE$12:BRE$42)=0,0.6*BRE$5,IF(BRE33="",0,IF(BRE$6=0,IF(BRE33&gt;=BRE$8,BRE$5,IF(BRE33&lt;BRE$6,0,0.6*BRE$5+0.4*BRE$5*(BRE33-BRE$7)/(BRE$8-BRE$7))),IF(BRE33&lt;=BRE$8,BRE$5,IF(BRE33&gt;BRE$6,0,0.6*BRE$5+0.4*BRE$5*(BRE33-BRE$7)/(BRE$8-BRE$7))))))</f>
      </c>
      <c r="BRG33" s="126">
        <f>IF(BRE33&lt;&gt;"",BRE$5,0)</f>
      </c>
      <c r="BRH33" s="125">
        <f>IF(BRE$6=0,RANK(BRE33,BRE$12:BRE$42,0),RANK(BRE33,BRE$12:BRE$42,1))</f>
      </c>
      <c r="BRI33" s="126">
        <v>0.04</v>
      </c>
      <c r="BRJ33" s="126">
        <f>IF(COUNTA(BRI$12:BRI$42)=0,0.6*BRI$5,IF(BRI33="",0,IF(BRI$6=0,IF(BRI33&gt;=BRI$8,BRI$5,IF(BRI33&lt;BRI$6,0,0.6*BRI$5+0.4*BRI$5*(BRI33-BRI$7)/(BRI$8-BRI$7))),IF(BRI33&lt;=BRI$8,BRI$5,IF(BRI33&gt;BRI$6,0,0.6*BRI$5+0.4*BRI$5*(BRI33-BRI$7)/(BRI$8-BRI$7))))))</f>
      </c>
      <c r="BRK33" s="126">
        <f>IF(BRI33&lt;&gt;"",BRI$5,0)</f>
      </c>
      <c r="BRL33" s="125">
        <f>IF(BRI$6=0,RANK(BRI33,BRI$12:BRI$42,0),RANK(BRI33,BRI$12:BRI$42,1))</f>
      </c>
      <c r="BRM33" s="126">
        <v>0.04</v>
      </c>
      <c r="BRN33" s="126">
        <f>IF(COUNTA(BRM$12:BRM$42)=0,0.6*BRM$5,IF(BRM33="",0,IF(BRM$6=0,IF(BRM33&gt;=BRM$8,BRM$5,IF(BRM33&lt;BRM$6,0,0.6*BRM$5+0.4*BRM$5*(BRM33-BRM$7)/(BRM$8-BRM$7))),IF(BRM33&lt;=BRM$8,BRM$5,IF(BRM33&gt;BRM$6,0,0.6*BRM$5+0.4*BRM$5*(BRM33-BRM$7)/(BRM$8-BRM$7))))))</f>
      </c>
      <c r="BRO33" s="126">
        <f>IF(BRM33&lt;&gt;"",BRM$5,0)</f>
      </c>
      <c r="BRP33" s="125">
        <f>IF(BRM$6=0,RANK(BRM33,BRM$12:BRM$42,0),RANK(BRM33,BRM$12:BRM$42,1))</f>
      </c>
      <c r="BRQ33"/>
      <c r="BRR33" s="126">
        <f>IF(COUNTA(BRQ$12:BRQ$42)=0,0.6*BRQ$5,IF(BRQ33="",0,IF(BRQ$6=0,IF(BRQ33&gt;=BRQ$8,BRQ$5,IF(BRQ33&lt;BRQ$6,0,0.6*BRQ$5+0.4*BRQ$5*(BRQ33-BRQ$7)/(BRQ$8-BRQ$7))),IF(BRQ33&lt;=BRQ$8,BRQ$5,IF(BRQ33&gt;BRQ$6,0,0.6*BRQ$5+0.4*BRQ$5*(BRQ33-BRQ$7)/(BRQ$8-BRQ$7))))))</f>
      </c>
      <c r="BRS33" s="126">
        <f>IF(BRQ33&lt;&gt;"",BRQ$5,0)</f>
      </c>
      <c r="BRT33" s="125">
        <f>IF(BRQ$6=0,RANK(BRQ33,BRQ$12:BRQ$42,0),RANK(BRQ33,BRQ$12:BRQ$42,1))</f>
      </c>
      <c r="BRU33"/>
      <c r="BRV33" s="126">
        <f>IF(COUNTA(BRU$12:BRU$42)=0,0.6*BRU$5,IF(BRU33="",0,IF(BRU$6=0,IF(BRU33&gt;=BRU$8,BRU$5,IF(BRU33&lt;BRU$6,0,0.6*BRU$5+0.4*BRU$5*(BRU33-BRU$7)/(BRU$8-BRU$7))),IF(BRU33&lt;=BRU$8,BRU$5,IF(BRU33&gt;BRU$6,0,0.6*BRU$5+0.4*BRU$5*(BRU33-BRU$7)/(BRU$8-BRU$7))))))</f>
      </c>
      <c r="BRW33" s="126">
        <f>IF(BRU33&lt;&gt;"",BRU$5,0)</f>
      </c>
      <c r="BRX33" s="125">
        <f>IF(BRU$6=0,RANK(BRU33,BRU$12:BRU$42,0),RANK(BRU33,BRU$12:BRU$42,1))</f>
      </c>
      <c r="BRY33"/>
      <c r="BRZ33" s="126">
        <f>IF(COUNTA(BRY$12:BRY$42)=0,0.6*BRY$5,IF(BRY33="",0,IF(BRY$6=0,IF(BRY33&gt;=BRY$8,BRY$5,IF(BRY33&lt;BRY$6,0,0.6*BRY$5+0.4*BRY$5*(BRY33-BRY$7)/(BRY$8-BRY$7))),IF(BRY33&lt;=BRY$8,BRY$5,IF(BRY33&gt;BRY$6,0,0.6*BRY$5+0.4*BRY$5*(BRY33-BRY$7)/(BRY$8-BRY$7))))))</f>
      </c>
      <c r="BSA33" s="126">
        <f>IF(BRY33&lt;&gt;"",BRY$5,0)</f>
      </c>
      <c r="BSB33" s="125">
        <f>IF(BRY$6=0,RANK(BRY33,BRY$12:BRY$42,0),RANK(BRY33,BRY$12:BRY$42,1))</f>
      </c>
      <c r="BSC33"/>
      <c r="BSD33" s="126">
        <f>IF(COUNTA(BSC$12:BSC$42)=0,0.6*BSC$5,IF(BSC33="",0,IF(BSC$6=0,IF(BSC33&gt;=BSC$8,BSC$5,IF(BSC33&lt;BSC$6,0,0.6*BSC$5+0.4*BSC$5*(BSC33-BSC$7)/(BSC$8-BSC$7))),IF(BSC33&lt;=BSC$8,BSC$5,IF(BSC33&gt;BSC$6,0,0.6*BSC$5+0.4*BSC$5*(BSC33-BSC$7)/(BSC$8-BSC$7))))))</f>
      </c>
      <c r="BSE33" s="126">
        <f>IF(BSC33&lt;&gt;"",BSC$5,0)</f>
      </c>
      <c r="BSF33" s="125">
        <f>IF(BSC$6=0,RANK(BSC33,BSC$12:BSC$42,0),RANK(BSC33,BSC$12:BSC$42,1))</f>
      </c>
      <c r="BSG33"/>
      <c r="BSH33" s="126">
        <f>IF(COUNTA(BSG$12:BSG$42)=0,0.6*BSG$5,IF(BSG33="",0,IF(BSG$6=0,IF(BSG33&gt;=BSG$8,BSG$5,IF(BSG33&lt;BSG$6,0,0.6*BSG$5+0.4*BSG$5*(BSG33-BSG$7)/(BSG$8-BSG$7))),IF(BSG33&lt;=BSG$8,BSG$5,IF(BSG33&gt;BSG$6,0,0.6*BSG$5+0.4*BSG$5*(BSG33-BSG$7)/(BSG$8-BSG$7))))))</f>
      </c>
      <c r="BSI33" s="126">
        <f>IF(BSG33&lt;&gt;"",BSG$5,0)</f>
      </c>
      <c r="BSJ33" s="125">
        <f>IF(BSG$6=0,RANK(BSG33,BSG$12:BSG$42,0),RANK(BSG33,BSG$12:BSG$42,1))</f>
      </c>
      <c r="BSK33"/>
      <c r="BSL33" s="126">
        <f>IF(COUNTA(BSK$12:BSK$42)=0,0.6*BSK$5,IF(BSK33="",0,IF(BSK$6=0,IF(BSK33&gt;=BSK$8,BSK$5,IF(BSK33&lt;BSK$6,0,0.6*BSK$5+0.4*BSK$5*(BSK33-BSK$7)/(BSK$8-BSK$7))),IF(BSK33&lt;=BSK$8,BSK$5,IF(BSK33&gt;BSK$6,0,0.6*BSK$5+0.4*BSK$5*(BSK33-BSK$7)/(BSK$8-BSK$7))))))</f>
      </c>
      <c r="BSM33" s="126">
        <f>IF(BSK33&lt;&gt;"",BSK$5,0)</f>
      </c>
      <c r="BSN33" s="125">
        <f>IF(BSK$6=0,RANK(BSK33,BSK$12:BSK$42,0),RANK(BSK33,BSK$12:BSK$42,1))</f>
      </c>
      <c r="BSO33"/>
      <c r="BSP33" s="126">
        <f>IF(COUNTA(BSO$12:BSO$42)=0,0.6*BSO$5,IF(BSO33="",0,IF(BSO$6=0,IF(BSO33&gt;=BSO$8,BSO$5,IF(BSO33&lt;BSO$6,0,0.6*BSO$5+0.4*BSO$5*(BSO33-BSO$7)/(BSO$8-BSO$7))),IF(BSO33&lt;=BSO$8,BSO$5,IF(BSO33&gt;BSO$6,0,0.6*BSO$5+0.4*BSO$5*(BSO33-BSO$7)/(BSO$8-BSO$7))))))</f>
      </c>
      <c r="BSQ33" s="126">
        <f>IF(BSO33&lt;&gt;"",BSO$5,0)</f>
      </c>
      <c r="BSR33" s="125">
        <f>IF(BSO$6=0,RANK(BSO33,BSO$12:BSO$42,0),RANK(BSO33,BSO$12:BSO$42,1))</f>
      </c>
      <c r="BSS33"/>
      <c r="BST33" s="126">
        <f>IF(COUNTA(BSS$12:BSS$42)=0,0.6*BSS$5,IF(BSS33="",0,IF(BSS$6=0,IF(BSS33&gt;=BSS$8,BSS$5,IF(BSS33&lt;BSS$6,0,0.6*BSS$5+0.4*BSS$5*(BSS33-BSS$7)/(BSS$8-BSS$7))),IF(BSS33&lt;=BSS$8,BSS$5,IF(BSS33&gt;BSS$6,0,0.6*BSS$5+0.4*BSS$5*(BSS33-BSS$7)/(BSS$8-BSS$7))))))</f>
      </c>
      <c r="BSU33" s="126">
        <f>IF(BSS33&lt;&gt;"",BSS$5,0)</f>
      </c>
      <c r="BSV33" s="125">
        <f>IF(BSS$6=0,RANK(BSS33,BSS$12:BSS$42,0),RANK(BSS33,BSS$12:BSS$42,1))</f>
      </c>
      <c r="BSW33"/>
      <c r="BSX33" s="126">
        <f>IF(COUNTA(BSW$12:BSW$42)=0,0.6*BSW$5,IF(BSW33="",0,IF(BSW$6=0,IF(BSW33&gt;=BSW$8,BSW$5,IF(BSW33&lt;BSW$6,0,0.6*BSW$5+0.4*BSW$5*(BSW33-BSW$7)/(BSW$8-BSW$7))),IF(BSW33&lt;=BSW$8,BSW$5,IF(BSW33&gt;BSW$6,0,0.6*BSW$5+0.4*BSW$5*(BSW33-BSW$7)/(BSW$8-BSW$7))))))</f>
      </c>
      <c r="BSY33" s="126">
        <f>IF(BSW33&lt;&gt;"",BSW$5,0)</f>
      </c>
      <c r="BSZ33" s="125">
        <f>IF(BSW$6=0,RANK(BSW33,BSW$12:BSW$42,0),RANK(BSW33,BSW$12:BSW$42,1))</f>
      </c>
      <c r="BTA33"/>
      <c r="BTB33" s="126">
        <f>IF(COUNTA(BTA$12:BTA$42)=0,0.6*BTA$5,IF(BTA33="",0,IF(BTA$6=0,IF(BTA33&gt;=BTA$8,BTA$5,IF(BTA33&lt;BTA$6,0,0.6*BTA$5+0.4*BTA$5*(BTA33-BTA$7)/(BTA$8-BTA$7))),IF(BTA33&lt;=BTA$8,BTA$5,IF(BTA33&gt;BTA$6,0,0.6*BTA$5+0.4*BTA$5*(BTA33-BTA$7)/(BTA$8-BTA$7))))))</f>
      </c>
      <c r="BTC33" s="126">
        <f>IF(BTA33&lt;&gt;"",BTA$5,0)</f>
      </c>
      <c r="BTD33" s="125">
        <f>IF(BTA$6=0,RANK(BTA33,BTA$12:BTA$42,0),RANK(BTA33,BTA$12:BTA$42,1))</f>
      </c>
      <c r="BTE33"/>
      <c r="BTF33" s="126">
        <f>IF(COUNTA(BTE$12:BTE$42)=0,0.6*BTE$5,IF(BTE33="",0,IF(BTE$6=0,IF(BTE33&gt;=BTE$8,BTE$5,IF(BTE33&lt;BTE$6,0,0.6*BTE$5+0.4*BTE$5*(BTE33-BTE$7)/(BTE$8-BTE$7))),IF(BTE33&lt;=BTE$8,BTE$5,IF(BTE33&gt;BTE$6,0,0.6*BTE$5+0.4*BTE$5*(BTE33-BTE$7)/(BTE$8-BTE$7))))))</f>
      </c>
      <c r="BTG33" s="126">
        <f>IF(BTE33&lt;&gt;"",BTE$5,0)</f>
      </c>
      <c r="BTH33" s="125">
        <f>IF(BTE$6=0,RANK(BTE33,BTE$12:BTE$42,0),RANK(BTE33,BTE$12:BTE$42,1))</f>
      </c>
      <c r="BTI33" s="126">
        <v>0.49</v>
      </c>
      <c r="BTJ33" s="126">
        <f>IF(COUNTA(BTI$12:BTI$42)=0,0.6*BTI$5,IF(BTI33="",0,IF(BTI$6=0,IF(BTI33&gt;=BTI$8,BTI$5,IF(BTI33&lt;BTI$6,0,0.6*BTI$5+0.4*BTI$5*(BTI33-BTI$7)/(BTI$8-BTI$7))),IF(BTI33&lt;=BTI$8,BTI$5,IF(BTI33&gt;BTI$6,0,0.6*BTI$5+0.4*BTI$5*(BTI33-BTI$7)/(BTI$8-BTI$7))))))</f>
      </c>
      <c r="BTK33" s="126">
        <f>IF(BTI33&lt;&gt;"",BTI$5,0)</f>
      </c>
      <c r="BTL33" s="125">
        <f>IF(BTI$6=0,RANK(BTI33,BTI$12:BTI$42,0),RANK(BTI33,BTI$12:BTI$42,1))</f>
      </c>
      <c r="BTM33" s="126">
        <v>3.81</v>
      </c>
      <c r="BTN33" s="126">
        <f>IF(COUNTA(BTM$12:BTM$42)=0,0.6*BTM$5,IF(BTM33="",0,IF(BTM$6=0,IF(BTM33&gt;=BTM$8,BTM$5,IF(BTM33&lt;BTM$6,0,0.6*BTM$5+0.4*BTM$5*(BTM33-BTM$7)/(BTM$8-BTM$7))),IF(BTM33&lt;=BTM$8,BTM$5,IF(BTM33&gt;BTM$6,0,0.6*BTM$5+0.4*BTM$5*(BTM33-BTM$7)/(BTM$8-BTM$7))))))</f>
      </c>
      <c r="BTO33" s="126">
        <f>IF(BTM33&lt;&gt;"",BTM$5,0)</f>
      </c>
      <c r="BTP33" s="125">
        <f>IF(BTM$6=0,RANK(BTM33,BTM$12:BTM$42,0),RANK(BTM33,BTM$12:BTM$42,1))</f>
      </c>
      <c r="BTQ33" s="126">
        <v>1.52</v>
      </c>
      <c r="BTR33" s="126">
        <f>IF(COUNTA(BTQ$12:BTQ$42)=0,0.6*BTQ$5,IF(BTQ33="",0,IF(BTQ$6=0,IF(BTQ33&gt;=BTQ$8,BTQ$5,IF(BTQ33&lt;BTQ$6,0,0.6*BTQ$5+0.4*BTQ$5*(BTQ33-BTQ$7)/(BTQ$8-BTQ$7))),IF(BTQ33&lt;=BTQ$8,BTQ$5,IF(BTQ33&gt;BTQ$6,0,0.6*BTQ$5+0.4*BTQ$5*(BTQ33-BTQ$7)/(BTQ$8-BTQ$7))))))</f>
      </c>
      <c r="BTS33" s="126">
        <f>IF(BTQ33&lt;&gt;"",BTQ$5,0)</f>
      </c>
      <c r="BTT33" s="125">
        <f>IF(BTQ$6=0,RANK(BTQ33,BTQ$12:BTQ$42,0),RANK(BTQ33,BTQ$12:BTQ$42,1))</f>
      </c>
      <c r="BTU33" s="126">
        <v>98.97</v>
      </c>
      <c r="BTV33" s="126">
        <f>IF(COUNTA(BTU$12:BTU$42)=0,0.6*BTU$5,IF(BTU33="",0,IF(BTU$6=0,IF(BTU33&gt;=BTU$8,BTU$5,IF(BTU33&lt;BTU$6,0,0.6*BTU$5+0.4*BTU$5*(BTU33-BTU$7)/(BTU$8-BTU$7))),IF(BTU33&lt;=BTU$8,BTU$5,IF(BTU33&gt;BTU$6,0,0.6*BTU$5+0.4*BTU$5*(BTU33-BTU$7)/(BTU$8-BTU$7))))))</f>
      </c>
      <c r="BTW33" s="126">
        <f>IF(BTU33&lt;&gt;"",BTU$5,0)</f>
      </c>
      <c r="BTX33" s="125">
        <f>IF(BTU$6=0,RANK(BTU33,BTU$12:BTU$42,0),RANK(BTU33,BTU$12:BTU$42,1))</f>
      </c>
      <c r="BTY33" s="126">
        <v>96.32</v>
      </c>
      <c r="BTZ33" s="126">
        <f>IF(COUNTA(BTY$12:BTY$42)=0,0.6*BTY$5,IF(BTY33="",0,IF(BTY$6=0,IF(BTY33&gt;=BTY$8,BTY$5,IF(BTY33&lt;BTY$6,0,0.6*BTY$5+0.4*BTY$5*(BTY33-BTY$7)/(BTY$8-BTY$7))),IF(BTY33&lt;=BTY$8,BTY$5,IF(BTY33&gt;BTY$6,0,0.6*BTY$5+0.4*BTY$5*(BTY33-BTY$7)/(BTY$8-BTY$7))))))</f>
      </c>
      <c r="BUA33" s="126">
        <f>IF(BTY33&lt;&gt;"",BTY$5,0)</f>
      </c>
      <c r="BUB33" s="125">
        <f>IF(BTY$6=0,RANK(BTY33,BTY$12:BTY$42,0),RANK(BTY33,BTY$12:BTY$42,1))</f>
      </c>
      <c r="BUC33" s="126">
        <v>98.56</v>
      </c>
      <c r="BUD33" s="126">
        <f>IF(COUNTA(BUC$12:BUC$42)=0,0.6*BUC$5,IF(BUC33="",0,IF(BUC$6=0,IF(BUC33&gt;=BUC$8,BUC$5,IF(BUC33&lt;BUC$6,0,0.6*BUC$5+0.4*BUC$5*(BUC33-BUC$7)/(BUC$8-BUC$7))),IF(BUC33&lt;=BUC$8,BUC$5,IF(BUC33&gt;BUC$6,0,0.6*BUC$5+0.4*BUC$5*(BUC33-BUC$7)/(BUC$8-BUC$7))))))</f>
      </c>
      <c r="BUE33" s="126">
        <f>IF(BUC33&lt;&gt;"",BUC$5,0)</f>
      </c>
      <c r="BUF33" s="125">
        <f>IF(BUC$6=0,RANK(BUC33,BUC$12:BUC$42,0),RANK(BUC33,BUC$12:BUC$42,1))</f>
      </c>
      <c r="BUG33" s="126">
        <v>2.55</v>
      </c>
      <c r="BUH33" s="126">
        <f>IF(COUNTA(BUG$12:BUG$42)=0,0.6*BUG$5,IF(BUG33="",0,IF(BUG$6=0,IF(BUG33&gt;=BUG$8,BUG$5,IF(BUG33&lt;BUG$6,0,0.6*BUG$5+0.4*BUG$5*(BUG33-BUG$7)/(BUG$8-BUG$7))),IF(BUG33&lt;=BUG$8,BUG$5,IF(BUG33&gt;BUG$6,0,0.6*BUG$5+0.4*BUG$5*(BUG33-BUG$7)/(BUG$8-BUG$7))))))</f>
      </c>
      <c r="BUI33" s="126">
        <f>IF(BUG33&lt;&gt;"",BUG$5,0)</f>
      </c>
      <c r="BUJ33" s="125">
        <f>IF(BUG$6=0,RANK(BUG33,BUG$12:BUG$42,0),RANK(BUG33,BUG$12:BUG$42,1))</f>
      </c>
      <c r="BUK33" s="126">
        <v>1.41</v>
      </c>
      <c r="BUL33" s="126">
        <f>IF(COUNTA(BUK$12:BUK$42)=0,0.6*BUK$5,IF(BUK33="",0,IF(BUK$6=0,IF(BUK33&gt;=BUK$8,BUK$5,IF(BUK33&lt;BUK$6,0,0.6*BUK$5+0.4*BUK$5*(BUK33-BUK$7)/(BUK$8-BUK$7))),IF(BUK33&lt;=BUK$8,BUK$5,IF(BUK33&gt;BUK$6,0,0.6*BUK$5+0.4*BUK$5*(BUK33-BUK$7)/(BUK$8-BUK$7))))))</f>
      </c>
      <c r="BUM33" s="126">
        <f>IF(BUK33&lt;&gt;"",BUK$5,0)</f>
      </c>
      <c r="BUN33" s="125">
        <f>IF(BUK$6=0,RANK(BUK33,BUK$12:BUK$42,0),RANK(BUK33,BUK$12:BUK$42,1))</f>
      </c>
      <c r="BUO33" s="126">
        <v>23.75</v>
      </c>
      <c r="BUP33" s="126">
        <f>IF(COUNTA(BUO$12:BUO$42)=0,0.6*BUO$5,IF(BUO33="",0,IF(AND(BUO33&gt;=BUO$7,BUO33&lt;=BUO$8),BUO$5,0)))</f>
      </c>
      <c r="BUQ33" s="126">
        <f>IF(BUO33&lt;&gt;"",BUO$5,0)</f>
      </c>
      <c r="BUR33" s="125">
        <f>IF(BUO$6=0,RANK(BUO33,BUO$12:BUO$42,0),RANK(BUO33,BUO$12:BUO$42,1))</f>
      </c>
      <c r="BUS33" s="126">
        <v>0.28</v>
      </c>
      <c r="BUT33" s="126">
        <f>IF(COUNTA(BUS$12:BUS$42)=0,0.6*BUS$5,IF(BUS33="",0,IF(BUS$6=0,IF(BUS33&gt;=BUS$8,BUS$5,IF(BUS33&lt;BUS$6,0,0.6*BUS$5+0.4*BUS$5*(BUS33-BUS$7)/(BUS$8-BUS$7))),IF(BUS33&lt;=BUS$8,BUS$5,IF(BUS33&gt;BUS$6,0,0.6*BUS$5+0.4*BUS$5*(BUS33-BUS$7)/(BUS$8-BUS$7))))))</f>
      </c>
      <c r="BUU33" s="126">
        <f>IF(BUS33&lt;&gt;"",BUS$5,0)</f>
      </c>
      <c r="BUV33" s="125">
        <f>IF(BUS$6=0,RANK(BUS33,BUS$12:BUS$42,0),RANK(BUS33,BUS$12:BUS$42,1))</f>
      </c>
      <c r="BUW33" s="126">
        <v>0</v>
      </c>
      <c r="BUX33" s="126">
        <f>IF(COUNTA(BUW$12:BUW$42)=0,0.6*BUW$5,IF(BUW33="",0,IF(BUW$6=0,IF(BUW33&gt;=BUW$8,BUW$5,IF(BUW33&lt;BUW$6,0,0.6*BUW$5+0.4*BUW$5*(BUW33-BUW$7)/(BUW$8-BUW$7))),IF(BUW33&lt;=BUW$8,BUW$5,IF(BUW33&gt;BUW$6,0,0.6*BUW$5+0.4*BUW$5*(BUW33-BUW$7)/(BUW$8-BUW$7))))))</f>
      </c>
      <c r="BUY33" s="126">
        <f>IF(BUW33&lt;&gt;"",BUW$5,0)</f>
      </c>
      <c r="BUZ33" s="125">
        <f>IF(BUW$6=0,RANK(BUW33,BUW$12:BUW$42,0),RANK(BUW33,BUW$12:BUW$42,1))</f>
      </c>
      <c r="BVA33" s="126">
        <v>0.2</v>
      </c>
      <c r="BVB33" s="126">
        <f>IF(COUNTA(BVA$12:BVA$42)=0,0.6*BVA$5,IF(BVA33="",0,IF(BVA$6=0,IF(BVA33&gt;=BVA$8,BVA$5,IF(BVA33&lt;BVA$6,0,0.6*BVA$5+0.4*BVA$5*(BVA33-BVA$7)/(BVA$8-BVA$7))),IF(BVA33&lt;=BVA$8,BVA$5,IF(BVA33&gt;BVA$6,0,0.6*BVA$5+0.4*BVA$5*(BVA33-BVA$7)/(BVA$8-BVA$7))))))</f>
      </c>
      <c r="BVC33" s="126">
        <f>IF(BVA33&lt;&gt;"",BVA$5,0)</f>
      </c>
      <c r="BVD33" s="125">
        <f>IF(BVA$6=0,RANK(BVA33,BVA$12:BVA$42,0),RANK(BVA33,BVA$12:BVA$42,1))</f>
      </c>
      <c r="BVE33" s="126">
        <v>0.148</v>
      </c>
      <c r="BVF33" s="126">
        <f>IF(COUNTA(BVE$12:BVE$42)=0,0.6*BVE$5,IF(BVE33="",0,IF(BVE$6=0,IF(BVE33&gt;=BVE$8,BVE$5,IF(BVE33&lt;BVE$6,0,0.6*BVE$5+0.4*BVE$5*(BVE33-BVE$7)/(BVE$8-BVE$7))),IF(BVE33&lt;=BVE$8,BVE$5,IF(BVE33&gt;BVE$6,0,0.6*BVE$5+0.4*BVE$5*(BVE33-BVE$7)/(BVE$8-BVE$7))))))</f>
      </c>
      <c r="BVG33" s="126">
        <f>IF(BVE33&lt;&gt;"",BVE$5,0)</f>
      </c>
      <c r="BVH33" s="125">
        <f>IF(BVE$6=0,RANK(BVE33,BVE$12:BVE$42,0),RANK(BVE33,BVE$12:BVE$42,1))</f>
      </c>
      <c r="BVI33" s="126">
        <v>48.8732127881905</v>
      </c>
      <c r="BVJ33" s="126">
        <f>IF(COUNTA(BVI$12:BVI$42)=0,0.6*BVI$5,IF(BVI33="",0,IF(BVI$6=0,IF(BVI33&gt;=BVI$8,BVI$5,IF(BVI33&lt;BVI$6,0,0.6*BVI$5+0.4*BVI$5*(BVI33-BVI$7)/(BVI$8-BVI$7))),IF(BVI33&lt;=BVI$8,BVI$5,IF(BVI33&gt;BVI$6,0,0.6*BVI$5+0.4*BVI$5*(BVI33-BVI$7)/(BVI$8-BVI$7))))))</f>
      </c>
      <c r="BVK33" s="126">
        <f>IF(BVI33&lt;&gt;"",BVI$5,0)</f>
      </c>
      <c r="BVL33" s="125">
        <f>IF(BVI$6=0,RANK(BVI33,BVI$12:BVI$42,0),RANK(BVI33,BVI$12:BVI$42,1))</f>
      </c>
      <c r="BVM33" s="126">
        <v>0.73</v>
      </c>
      <c r="BVN33" s="126">
        <f>IF(COUNTA(BVM$12:BVM$42)=0,0.6*BVM$5,IF(BVM33="",0,IF(BVM$6=0,IF(BVM33&gt;=BVM$8,BVM$5,IF(BVM33&lt;BVM$6,0,0.6*BVM$5+0.4*BVM$5*(BVM33-BVM$7)/(BVM$8-BVM$7))),IF(BVM33&lt;=BVM$8,BVM$5,IF(BVM33&gt;BVM$6,0,0.6*BVM$5+0.4*BVM$5*(BVM33-BVM$7)/(BVM$8-BVM$7))))))</f>
      </c>
      <c r="BVO33" s="126">
        <f>IF(BVM33&lt;&gt;"",BVM$5,0)</f>
      </c>
      <c r="BVP33" s="125">
        <f>IF(BVM$6=0,RANK(BVM33,BVM$12:BVM$42,0),RANK(BVM33,BVM$12:BVM$42,1))</f>
      </c>
      <c r="BVQ33" s="126">
        <v>0.92</v>
      </c>
      <c r="BVR33" s="126">
        <f>IF(COUNTA(BVQ$12:BVQ$42)=0,0.6*BVQ$5,IF(BVQ33="",0,IF(BVQ$6=0,IF(BVQ33&gt;=BVQ$8,BVQ$5,IF(BVQ33&lt;BVQ$6,0,0.6*BVQ$5+0.4*BVQ$5*(BVQ33-BVQ$7)/(BVQ$8-BVQ$7))),IF(BVQ33&lt;=BVQ$8,BVQ$5,IF(BVQ33&gt;BVQ$6,0,0.6*BVQ$5+0.4*BVQ$5*(BVQ33-BVQ$7)/(BVQ$8-BVQ$7))))))</f>
      </c>
      <c r="BVS33" s="126">
        <f>IF(BVQ33&lt;&gt;"",BVQ$5,0)</f>
      </c>
      <c r="BVT33" s="125">
        <f>IF(BVQ$6=0,RANK(BVQ33,BVQ$12:BVQ$42,0),RANK(BVQ33,BVQ$12:BVQ$42,1))</f>
      </c>
      <c r="BVU33" s="126">
        <v>83.2340177272606</v>
      </c>
      <c r="BVV33" s="126">
        <f>IF(COUNTA(BVU$12:BVU$42)=0,0.6*BVU$5,IF(BVU33="",0,IF(BVU$6=0,IF(BVU33&gt;=BVU$8,BVU$5,IF(BVU33&lt;BVU$6,0,0.6*BVU$5+0.4*BVU$5*(BVU33-BVU$7)/(BVU$8-BVU$7))),IF(BVU33&lt;=BVU$8,BVU$5,IF(BVU33&gt;BVU$6,0,0.6*BVU$5+0.4*BVU$5*(BVU33-BVU$7)/(BVU$8-BVU$7))))))</f>
      </c>
      <c r="BVW33" s="126">
        <f>IF(BVU33&lt;&gt;"",BVU$5,0)</f>
      </c>
      <c r="BVX33" s="125">
        <f>IF(BVU$6=0,RANK(BVU33,BVU$12:BVU$42,0),RANK(BVU33,BVU$12:BVU$42,1))</f>
      </c>
      <c r="BVY33" s="126">
        <v>99.2214250774499</v>
      </c>
      <c r="BVZ33" s="126">
        <f>IF(COUNTA(BVY$12:BVY$42)=0,0.6*BVY$5,IF(BVY33="",0,IF(BVY$6=0,IF(BVY33&gt;=BVY$8,BVY$5,IF(BVY33&lt;BVY$6,0,0.6*BVY$5+0.4*BVY$5*(BVY33-BVY$7)/(BVY$8-BVY$7))),IF(BVY33&lt;=BVY$8,BVY$5,IF(BVY33&gt;BVY$6,0,0.6*BVY$5+0.4*BVY$5*(BVY33-BVY$7)/(BVY$8-BVY$7))))))</f>
      </c>
      <c r="BWA33" s="126">
        <f>IF(BVY33&lt;&gt;"",BVY$5,0)</f>
      </c>
      <c r="BWB33" s="125">
        <f>IF(BVY$6=0,RANK(BVY33,BVY$12:BVY$42,0),RANK(BVY33,BVY$12:BVY$42,1))</f>
      </c>
      <c r="BWC33" s="126">
        <v>100</v>
      </c>
      <c r="BWD33" s="126">
        <f>IF(COUNTA(BWC$12:BWC$42)=0,0.6*BWC$5,IF(BWC33="",0,IF(BWC$6=0,IF(BWC33&gt;=BWC$8,BWC$5,IF(BWC33&lt;BWC$6,0,0.6*BWC$5+0.4*BWC$5*(BWC33-BWC$7)/(BWC$8-BWC$7))),IF(BWC33&lt;=BWC$8,BWC$5,IF(BWC33&gt;BWC$6,0,0.6*BWC$5+0.4*BWC$5*(BWC33-BWC$7)/(BWC$8-BWC$7))))))</f>
      </c>
      <c r="BWE33" s="126">
        <f>IF(BWC33&lt;&gt;"",BWC$5,0)</f>
      </c>
      <c r="BWF33" s="125">
        <f>IF(BWC$6=0,RANK(BWC33,BWC$12:BWC$42,0),RANK(BWC33,BWC$12:BWC$42,1))</f>
      </c>
      <c r="BWG33" s="126">
        <v>98.6711234306212</v>
      </c>
      <c r="BWH33" s="126">
        <f>IF(COUNTA(BWG$12:BWG$42)=0,0.6*BWG$5,IF(BWG33="",0,IF(BWG$6=0,IF(BWG33&gt;=BWG$8,BWG$5,IF(BWG33&lt;BWG$6,0,0.6*BWG$5+0.4*BWG$5*(BWG33-BWG$7)/(BWG$8-BWG$7))),IF(BWG33&lt;=BWG$8,BWG$5,IF(BWG33&gt;BWG$6,0,0.6*BWG$5+0.4*BWG$5*(BWG33-BWG$7)/(BWG$8-BWG$7))))))</f>
      </c>
      <c r="BWI33" s="126">
        <f>IF(BWG33&lt;&gt;"",BWG$5,0)</f>
      </c>
      <c r="BWJ33" s="125">
        <f>IF(BWG$6=0,RANK(BWG33,BWG$12:BWG$42,0),RANK(BWG33,BWG$12:BWG$42,1))</f>
      </c>
      <c r="BWK33" s="126">
        <v>18</v>
      </c>
      <c r="BWL33" s="126">
        <f>IF(COUNTA(BWK$12:BWK$42)=0,0.6*BWK$5,IF(BWK33="",0,IF(AND(BWK33&gt;=BWK$7,BWK33&lt;=BWK$8),BWK$5,0)))</f>
      </c>
      <c r="BWM33" s="126">
        <f>IF(BWK33&lt;&gt;"",BWK$5,0)</f>
      </c>
      <c r="BWN33" s="125">
        <f>IF(BWK$6=0,RANK(BWK33,BWK$12:BWK$42,0),RANK(BWK33,BWK$12:BWK$42,1))</f>
      </c>
      <c r="BWO33" s="126">
        <v>1</v>
      </c>
      <c r="BWP33" s="126">
        <f>IF(COUNTA(BWO$12:BWO$42)=0,0.6*BWO$5,IF(BWO33="",0,IF(BWO$6=0,IF(BWO33&gt;=BWO$8,BWO$5,IF(BWO33&lt;BWO$6,0,0.6*BWO$5+0.4*BWO$5*(BWO33-BWO$7)/(BWO$8-BWO$7))),IF(BWO33&lt;=BWO$8,BWO$5,IF(BWO33&gt;BWO$6,0,0.6*BWO$5+0.4*BWO$5*(BWO33-BWO$7)/(BWO$8-BWO$7))))))</f>
      </c>
      <c r="BWQ33" s="126">
        <f>IF(BWO33&lt;&gt;"",BWO$5,0)</f>
      </c>
      <c r="BWR33" s="125">
        <f>IF(BWO$6=0,RANK(BWO33,BWO$12:BWO$42,0),RANK(BWO33,BWO$12:BWO$42,1))</f>
      </c>
      <c r="BWS33" s="126">
        <v>1.5</v>
      </c>
      <c r="BWT33" s="126">
        <f>IF(COUNTA(BWS$12:BWS$42)=0,0.6*BWS$5,IF(BWS33="",0,IF(BWS$6=0,IF(BWS33&gt;=BWS$8,BWS$5,IF(BWS33&lt;BWS$6,0,0.6*BWS$5+0.4*BWS$5*(BWS33-BWS$7)/(BWS$8-BWS$7))),IF(BWS33&lt;=BWS$8,BWS$5,IF(BWS33&gt;BWS$6,0,0.6*BWS$5+0.4*BWS$5*(BWS33-BWS$7)/(BWS$8-BWS$7))))))</f>
      </c>
      <c r="BWU33" s="126">
        <f>IF(BWS33&lt;&gt;"",BWS$5,0)</f>
      </c>
      <c r="BWV33" s="125">
        <f>IF(BWS$6=0,RANK(BWS33,BWS$12:BWS$42,0),RANK(BWS33,BWS$12:BWS$42,1))</f>
      </c>
      <c r="BWW33" s="125" t="s">
        <v>37</v>
      </c>
      <c r="BWX33" s="125">
        <f>(F33+J33+N33+R33+V33+Z33+AD33+AH33+AL33)*100</f>
      </c>
      <c r="BWY33" s="125">
        <f>RANK(BWX33,BWX$12:BWX$42,0)</f>
      </c>
      <c r="BWZ33" s="125" t="s">
        <v>37</v>
      </c>
      <c r="BXA33" s="125">
        <f>(AP33+AT33+AX33+BB33+BF33+BJ33+BN33+BR33+BV33+BZ33+CD33+CH33+CL33+CP33)*100</f>
      </c>
      <c r="BXB33" s="125">
        <f>RANK(BXA33,BXA$12:BXA$42,0)</f>
      </c>
      <c r="BXC33" s="125" t="s">
        <v>37</v>
      </c>
      <c r="BXD33" s="125">
        <f>(CT33)*100</f>
      </c>
      <c r="BXE33" s="125">
        <f>RANK(BXD33,BXD$12:BXD$42,0)</f>
      </c>
      <c r="BXF33" s="125" t="s">
        <v>37</v>
      </c>
      <c r="BXG33" s="125">
        <f>(CX33+DB33+DF33+DJ33+DN33+DR33+DV33+DZ33+EE33+EJ33+EO33+ET33+EY33+FD33+FI33+FN33+FS33+FX33+GC33+GH33+GM33+GR33+GW33+HB33+HG33+HL33+HQ33+HV33+IA33+IF33+IK33+IP33+IU33+IZ33+JE33+JJ33+JO33+JT33+JY33+KD33+KI33+KN33+KS33+KX33+LC33+LH33+LM33+LR33+LW33+MB33+MG33+ML33+MQ33+MV33+NA33+NF33+NK33+NP33+NU33+NZ33+OE33+OJ33+OO33+OT33+OY33+PD33+PI33+PN33+PS33+PX33+QC33+QH33+QM33+QR33+QW33+RB33+RG33+RL33+RQ33+RV33+SA33+SF33+SK33+SP33+SU33+SZ33+TE33+TJ33+TO33+TT33+TY33+UD33+UI33+UN33+US33+UX33+VC33+VH33+VM33+VR33+VW33+WB33+WG33+WL33+WQ33+WV33+XA33+XF33+XK33+XP33+XU33+XZ33+YE33+YJ33+YO33+YT33+YY33+ZD33+ZI33+ZN33+ZS33+ZX33+AAC33+AAH33+AAM33+AAR33+AAW33+ABB33+ABG33+ABL33+ABQ33+ABV33+ACA33+ACF33+ACK33+ACP33+ACU33+ACZ33+ADE33+ADJ33+ADO33+ADT33+ADY33+AED33+AEI33+AEN33+AES33+AEX33+AFC33+AFH33+AFM33+AFR33+AFW33+AGB33+AGG33+AGL33+AGQ33+AGV33+AHA33+AHF33+AHK33+AHP33+AHU33+AHZ33+AIE33+AIJ33+AIO33+AIT33+AIY33+AJD33+AJI33+AJN33+AJS33+AJX33+AKC33+AKH33+AKM33+AKR33+AKW33+ALB33+ALG33+ALL33+ALQ33+ALV33+AMA33+AMF33+AMK33+AMP33+AMU33+AMZ33+ANE33+ANJ33+ANO33+ANT33+ANY33+AOD33+AOI33+AON33+AOS33+AOX33+APC33+APH33+APM33+APR33+APW33+AQB33+AQG33+AQL33+AQQ33+AQV33+ARA33+ARF33+ARK33+ARP33+ARU33+ARZ33+ASE33+ASJ33+ASO33+AST33+ASY33+ATD33+ATI33+ATN33+ATS33+ATX33+AUC33+AUH33)*100</f>
      </c>
      <c r="BXH33" s="125">
        <f>RANK(BXG33,BXG$12:BXG$42,0)</f>
      </c>
      <c r="BXI33" s="125" t="s">
        <v>37</v>
      </c>
      <c r="BXJ33" s="125">
        <f>(AUL33+AUP33+AUT33+AUX33+AVB33+AVF33+AVJ33+AVN33+AVR33+AVV33+AVZ33+AWD33+AWH33+AWL33+AWP33+AWT33+AWX33+AXB33+AXF33+AXJ33+AXN33+AXR33+AXV33+AXZ33+AYD33+AYH33+AYL33+AYP33+AYT33+AYX33+AZB33+AZF33+AZJ33+AZN33+AZR33+AZV33+AZZ33+BAD33+BAH33+BAL33+BAP33+BAT33+BAX33+BBB33+BBF33+BBJ33+BBN33+BBR33+BBV33+BBZ33+BCD33+BCH33+BCL33+BCP33+BCT33+BCX33+BDB33+BDF33+BDJ33+BDN33+BDR33+BDV33+BDZ33+BED33+BEH33+BEL33+BEP33+BET33+BEX33+BFB33+BFF33+BFJ33+BFN33+BFR33+BFV33+BFZ33+BGD33+BGH33+BGL33+BGP33+BGT33+BGX33+BHB33+BHF33+BHJ33+BHN33+BHR33+BHV33+BHZ33+BID33+BIH33+BIL33+BIP33+BIT33+BIX33+BJB33+BJF33+BJJ33+BJN33+BJR33+BJV33+BJZ33+BKD33+BKH33+BKL33+BKP33+BKT33+BKX33+BLB33+BLF33+BLJ33+BLN33+BLR33+BLV33+BLZ33+BMD33+BMH33+BML33+BMP33+BMT33+BMX33+BNB33+BNF33+BNJ33+BNN33+BNR33+BNV33+BNZ33+BOD33+BOH33+BOL33+BOP33+BOT33+BOX33+BPB33+BPF33+BPJ33+BPN33+BPR33+BPV33+BPZ33+BQD33+BQH33+BQL33+BQP33+BQT33+BQX33+BRB33)*100</f>
      </c>
      <c r="BXK33" s="125">
        <f>RANK(BXJ33,BXJ$12:BXJ$42,0)</f>
      </c>
      <c r="BXL33" s="125" t="s">
        <v>37</v>
      </c>
      <c r="BXM33" s="125">
        <f>(BRF33+BRJ33+BRN33+BRR33+BRV33+BRZ33+BSD33+BSH33+BSL33+BSP33+BST33+BSX33+BTB33+BTF33+BTJ33+BTN33+BTR33)*100</f>
      </c>
      <c r="BXN33" s="125">
        <f>RANK(BXM33,BXM$12:BXM$42,0)</f>
      </c>
      <c r="BXO33" s="125" t="s">
        <v>37</v>
      </c>
      <c r="BXP33" s="125">
        <f>(BTV33+BTZ33+BUD33+BUH33+BUL33)*100</f>
      </c>
      <c r="BXQ33" s="125">
        <f>RANK(BXP33,BXP$12:BXP$42,0)</f>
      </c>
      <c r="BXR33" s="125" t="s">
        <v>37</v>
      </c>
      <c r="BXS33" s="125">
        <f>(BUP33+BUT33+BUX33)*100</f>
      </c>
      <c r="BXT33" s="125">
        <f>RANK(BXS33,BXS$12:BXS$42,0)</f>
      </c>
      <c r="BXU33" s="125" t="s">
        <v>37</v>
      </c>
      <c r="BXV33" s="125">
        <f>(BVB33+BVF33+BVJ33+BVN33+BVR33+BVV33+BVZ33+BWD33+BWH33+BWL33+BWP33+BWT33)*100</f>
      </c>
      <c r="BXW33" s="125">
        <f>RANK(BXV33,BXV$12:BXV$42,0)</f>
      </c>
    </row>
    <row r="34">
      <c r="A34" s="125" t="s">
        <v>38</v>
      </c>
      <c r="B34" s="125">
        <f>A34</f>
      </c>
      <c r="C34" s="125">
        <f>(F34+J34+N34+R34+V34+Z34+AD34+AH34+AL34+AP34+AT34+AX34+BB34+BF34+BJ34+BN34+BR34+BV34+BZ34+CD34+CH34+CL34+CP34+CT34+CX34+DB34+DF34+DJ34+DN34+DR34+DV34+DZ34+EE34+EJ34+EO34+ET34+EY34+FD34+FI34+FN34+FS34+FX34+GC34+GH34+GM34+GR34+GW34+HB34+HG34+HL34+HQ34+HV34+IA34+IF34+IK34+IP34+IU34+IZ34+JE34+JJ34+JO34+JT34+JY34+KD34+KI34+KN34+KS34+KX34+LC34+LH34+LM34+LR34+LW34+MB34+MG34+ML34+MQ34+MV34+NA34+NF34+NK34+NP34+NU34+NZ34+OE34+OJ34+OO34+OT34+OY34+PD34+PI34+PN34+PS34+PX34+QC34+QH34+QM34+QR34+QW34+RB34+RG34+RL34+RQ34+RV34+SA34+SF34+SK34+SP34+SU34+SZ34+TE34+TJ34+TO34+TT34+TY34+UD34+UI34+UN34+US34+UX34+VC34+VH34+VM34+VR34+VW34+WB34+WG34+WL34+WQ34+WV34+XA34+XF34+XK34+XP34+XU34+XZ34+YE34+YJ34+YO34+YT34+YY34+ZD34+ZI34+ZN34+ZS34+ZX34+AAC34+AAH34+AAM34+AAR34+AAW34+ABB34+ABG34+ABL34+ABQ34+ABV34+ACA34+ACF34+ACK34+ACP34+ACU34+ACZ34+ADE34+ADJ34+ADO34+ADT34+ADY34+AED34+AEI34+AEN34+AES34+AEX34+AFC34+AFH34+AFM34+AFR34+AFW34+AGB34+AGG34+AGL34+AGQ34+AGV34+AHA34+AHF34+AHK34+AHP34+AHU34+AHZ34+AIE34+AIJ34+AIO34+AIT34+AIY34+AJD34+AJI34+AJN34+AJS34+AJX34+AKC34+AKH34+AKM34+AKR34+AKW34+ALB34+ALG34+ALL34+ALQ34+ALV34+AMA34+AMF34+AMK34+AMP34+AMU34+AMZ34+ANE34+ANJ34+ANO34+ANT34+ANY34+AOD34+AOI34+AON34+AOS34+AOX34+APC34+APH34+APM34+APR34+APW34+AQB34+AQG34+AQL34+AQQ34+AQV34+ARA34+ARF34+ARK34+ARP34+ARU34+ARZ34+ASE34+ASJ34+ASO34+AST34+ASY34+ATD34+ATI34+ATN34+ATS34+ATX34+AUC34+AUH34+AUL34+AUP34+AUT34+AUX34+AVB34+AVF34+AVJ34+AVN34+AVR34+AVV34+AVZ34+AWD34+AWH34+AWL34+AWP34+AWT34+AWX34+AXB34+AXF34+AXJ34+AXN34+AXR34+AXV34+AXZ34+AYD34+AYH34+AYL34+AYP34+AYT34+AYX34+AZB34+AZF34+AZJ34+AZN34+AZR34+AZV34+AZZ34+BAD34+BAH34+BAL34+BAP34+BAT34+BAX34+BBB34+BBF34+BBJ34+BBN34+BBR34+BBV34+BBZ34+BCD34+BCH34+BCL34+BCP34+BCT34+BCX34+BDB34+BDF34+BDJ34+BDN34+BDR34+BDV34+BDZ34+BED34+BEH34+BEL34+BEP34+BET34+BEX34+BFB34+BFF34+BFJ34+BFN34+BFR34+BFV34+BFZ34+BGD34+BGH34+BGL34+BGP34+BGT34+BGX34+BHB34+BHF34+BHJ34+BHN34+BHR34+BHV34+BHZ34+BID34+BIH34+BIL34+BIP34+BIT34+BIX34+BJB34+BJF34+BJJ34+BJN34+BJR34+BJV34+BJZ34+BKD34+BKH34+BKL34+BKP34+BKT34+BKX34+BLB34+BLF34+BLJ34+BLN34+BLR34+BLV34+BLZ34+BMD34+BMH34+BML34+BMP34+BMT34+BMX34+BNB34+BNF34+BNJ34+BNN34+BNR34+BNV34+BNZ34+BOD34+BOH34+BOL34+BOP34+BOT34+BOX34+BPB34+BPF34+BPJ34+BPN34+BPR34+BPV34+BPZ34+BQD34+BQH34+BQL34+BQP34+BQT34+BQX34+BRB34+BRF34+BRJ34+BRN34+BRR34+BRV34+BRZ34+BSD34+BSH34+BSL34+BSP34+BST34+BSX34+BTB34+BTF34+BTJ34+BTN34+BTR34+BTV34+BTZ34+BUD34+BUH34+BUL34+BUP34+BUT34+BUX34+BVB34+BVF34+BVJ34+BVN34+BVR34+BVV34+BVZ34+BWD34+BWH34+BWL34+BWP34+BWT34)*100</f>
      </c>
      <c r="D34" s="125">
        <f>RANK(C34,C$12:C$42,0)</f>
      </c>
      <c r="E34" s="126">
        <v>75.0225314181838</v>
      </c>
      <c r="F34" s="126">
        <f>IF(COUNTA(E$12:E$42)=0,0.6*E$5,IF(E34="",0,IF(E$6=0,IF(E34&gt;=E$8,E$5,IF(E34&lt;E$6,0,0.6*E$5+0.4*E$5*(E34-E$7)/(E$8-E$7))),IF(E34&lt;=E$8,E$5,IF(E34&gt;E$6,0,0.6*E$5+0.4*E$5*(E34-E$7)/(E$8-E$7))))))</f>
      </c>
      <c r="G34" s="126">
        <f>IF(E34&lt;&gt;"",E$5,0)</f>
      </c>
      <c r="H34" s="125">
        <f>IF(E$6=0,RANK(E34,E$12:E$42,0),RANK(E34,E$12:E$42,1))</f>
      </c>
      <c r="I34" s="126">
        <v>87.8270516329412</v>
      </c>
      <c r="J34" s="126">
        <f>IF(COUNTA(I$12:I$42)=0,0.6*I$5,IF(I34="",0,IF(I$6=0,IF(I34&gt;=I$8,I$5,IF(I34&lt;I$6,0,0.6*I$5+0.4*I$5*(I34-I$7)/(I$8-I$7))),IF(I34&lt;=I$8,I$5,IF(I34&gt;I$6,0,0.6*I$5+0.4*I$5*(I34-I$7)/(I$8-I$7))))))</f>
      </c>
      <c r="K34" s="126">
        <f>IF(I34&lt;&gt;"",I$5,0)</f>
      </c>
      <c r="L34" s="125">
        <f>IF(I$6=0,RANK(I34,I$12:I$42,0),RANK(I34,I$12:I$42,1))</f>
      </c>
      <c r="M34"/>
      <c r="N34" s="126">
        <f>IF(COUNTA(M$12:M$42)=0,0.6*M$5,IF(M34="",0,IF(M$6=0,IF(M34&gt;=M$8,M$5,IF(M34&lt;M$6,0,0.6*M$5+0.4*M$5*(M34-M$7)/(M$8-M$7))),IF(M34&lt;=M$8,M$5,IF(M34&gt;M$6,0,0.6*M$5+0.4*M$5*(M34-M$7)/(M$8-M$7))))))</f>
      </c>
      <c r="O34" s="126">
        <f>IF(M34&lt;&gt;"",M$5,0)</f>
      </c>
      <c r="P34" s="125">
        <f>IF(M$6=0,RANK(M34,M$12:M$42,0),RANK(M34,M$12:M$42,1))</f>
      </c>
      <c r="Q34"/>
      <c r="R34" s="126">
        <f>IF(COUNTA(Q$12:Q$42)=0,0.6*Q$5,IF(Q34="",0,IF(Q$6=0,IF(Q34&gt;=Q$8,Q$5,IF(Q34&lt;Q$6,0,0.6*Q$5+0.4*Q$5*(Q34-Q$7)/(Q$8-Q$7))),IF(Q34&lt;=Q$8,Q$5,IF(Q34&gt;Q$6,0,0.6*Q$5+0.4*Q$5*(Q34-Q$7)/(Q$8-Q$7))))))</f>
      </c>
      <c r="S34" s="126">
        <f>IF(Q34&lt;&gt;"",Q$5,0)</f>
      </c>
      <c r="T34" s="125">
        <f>IF(Q$6=0,RANK(Q34,Q$12:Q$42,0),RANK(Q34,Q$12:Q$42,1))</f>
      </c>
      <c r="U34"/>
      <c r="V34" s="126">
        <f>IF(COUNTA(U$12:U$42)=0,0.6*U$5,IF(U34="",0,IF(U$6=0,IF(U34&gt;=U$8,U$5,IF(U34&lt;U$6,0,0.6*U$5+0.4*U$5*(U34-U$7)/(U$8-U$7))),IF(U34&lt;=U$8,U$5,IF(U34&gt;U$6,0,0.6*U$5+0.4*U$5*(U34-U$7)/(U$8-U$7))))))</f>
      </c>
      <c r="W34" s="126">
        <f>IF(U34&lt;&gt;"",U$5,0)</f>
      </c>
      <c r="X34" s="125">
        <f>IF(U$6=0,RANK(U34,U$12:U$42,0),RANK(U34,U$12:U$42,1))</f>
      </c>
      <c r="Y34"/>
      <c r="Z34" s="126">
        <f>IF(COUNTA(Y$12:Y$42)=0,0.6*Y$5,IF(Y34="",0,IF(Y$6=0,IF(Y34&gt;=Y$8,Y$5,IF(Y34&lt;Y$6,0,0.6*Y$5+0.4*Y$5*(Y34-Y$7)/(Y$8-Y$7))),IF(Y34&lt;=Y$8,Y$5,IF(Y34&gt;Y$6,0,0.6*Y$5+0.4*Y$5*(Y34-Y$7)/(Y$8-Y$7))))))</f>
      </c>
      <c r="AA34" s="126">
        <f>IF(Y34&lt;&gt;"",Y$5,0)</f>
      </c>
      <c r="AB34" s="125">
        <f>IF(Y$6=0,RANK(Y34,Y$12:Y$42,0),RANK(Y34,Y$12:Y$42,1))</f>
      </c>
      <c r="AC34"/>
      <c r="AD34" s="126">
        <f>IF(COUNTA(AC$12:AC$42)=0,0.6*AC$5,IF(AC34="",0,IF(AC$6=0,IF(AC34&gt;=AC$8,AC$5,IF(AC34&lt;AC$6,0,0.6*AC$5+0.4*AC$5*(AC34-AC$7)/(AC$8-AC$7))),IF(AC34&lt;=AC$8,AC$5,IF(AC34&gt;AC$6,0,0.6*AC$5+0.4*AC$5*(AC34-AC$7)/(AC$8-AC$7))))))</f>
      </c>
      <c r="AE34" s="126">
        <f>IF(AC34&lt;&gt;"",AC$5,0)</f>
      </c>
      <c r="AF34" s="125">
        <f>IF(AC$6=0,RANK(AC34,AC$12:AC$42,0),RANK(AC34,AC$12:AC$42,1))</f>
      </c>
      <c r="AG34"/>
      <c r="AH34" s="126">
        <f>IF(COUNTA(AG$12:AG$42)=0,0.6*AG$5,IF(AG34="",0,IF(AG$6=0,IF(AG34&gt;=AG$8,AG$5,IF(AG34&lt;AG$6,0,0.6*AG$5+0.4*AG$5*(AG34-AG$7)/(AG$8-AG$7))),IF(AG34&lt;=AG$8,AG$5,IF(AG34&gt;AG$6,0,0.6*AG$5+0.4*AG$5*(AG34-AG$7)/(AG$8-AG$7))))))</f>
      </c>
      <c r="AI34" s="126">
        <f>IF(AG34&lt;&gt;"",AG$5,0)</f>
      </c>
      <c r="AJ34" s="125">
        <f>IF(AG$6=0,RANK(AG34,AG$12:AG$42,0),RANK(AG34,AG$12:AG$42,1))</f>
      </c>
      <c r="AK34"/>
      <c r="AL34" s="126">
        <f>IF(COUNTA(AK$12:AK$42)=0,0.6*AK$5,IF(AK34="",0,IF(AK$6=0,IF(AK34&gt;=AK$8,AK$5,IF(AK34&lt;AK$6,0,0.6*AK$5+0.4*AK$5*(AK34-AK$7)/(AK$8-AK$7))),IF(AK34&lt;=AK$8,AK$5,IF(AK34&gt;AK$6,0,0.6*AK$5+0.4*AK$5*(AK34-AK$7)/(AK$8-AK$7))))))</f>
      </c>
      <c r="AM34" s="126">
        <f>IF(AK34&lt;&gt;"",AK$5,0)</f>
      </c>
      <c r="AN34" s="125">
        <f>IF(AK$6=0,RANK(AK34,AK$12:AK$42,0),RANK(AK34,AK$12:AK$42,1))</f>
      </c>
      <c r="AO34" s="126">
        <v>99.85</v>
      </c>
      <c r="AP34" s="126">
        <f>IF(COUNTA(AO$12:AO$42)=0,0.6*AO$5,IF(AO34="",0,IF(AO$6=0,IF(AO34&gt;=AO$8,AO$5,IF(AO34&lt;AO$6,0,0.6*AO$5+0.4*AO$5*(AO34-AO$7)/(AO$8-AO$7))),IF(AO34&lt;=AO$8,AO$5,IF(AO34&gt;AO$6,0,0.6*AO$5+0.4*AO$5*(AO34-AO$7)/(AO$8-AO$7))))))</f>
      </c>
      <c r="AQ34" s="126">
        <f>IF(AO34&lt;&gt;"",AO$5,0)</f>
      </c>
      <c r="AR34" s="125">
        <f>IF(AO$6=0,RANK(AO34,AO$12:AO$42,0),RANK(AO34,AO$12:AO$42,1))</f>
      </c>
      <c r="AS34" s="126">
        <v>0.02</v>
      </c>
      <c r="AT34" s="126">
        <f>IF(COUNTA(AS$12:AS$42)=0,0.6*AS$5,IF(AS34="",0,IF(AS$6=0,IF(AS34&gt;=AS$8,AS$5,IF(AS34&lt;AS$6,0,0.6*AS$5+0.4*AS$5*(AS34-AS$7)/(AS$8-AS$7))),IF(AS34&lt;=AS$8,AS$5,IF(AS34&gt;AS$6,0,0.6*AS$5+0.4*AS$5*(AS34-AS$7)/(AS$8-AS$7))))))</f>
      </c>
      <c r="AU34" s="126">
        <f>IF(AS34&lt;&gt;"",AS$5,0)</f>
      </c>
      <c r="AV34" s="125">
        <f>IF(AS$6=0,RANK(AS34,AS$12:AS$42,0),RANK(AS34,AS$12:AS$42,1))</f>
      </c>
      <c r="AW34" s="126">
        <v>99.44</v>
      </c>
      <c r="AX34" s="126">
        <f>IF(COUNTA(AW$12:AW$42)=0,0.6*AW$5,IF(AW34="",0,IF(AW$6=0,IF(AW34&gt;=AW$8,AW$5,IF(AW34&lt;AW$6,0,0.6*AW$5+0.4*AW$5*(AW34-AW$7)/(AW$8-AW$7))),IF(AW34&lt;=AW$8,AW$5,IF(AW34&gt;AW$6,0,0.6*AW$5+0.4*AW$5*(AW34-AW$7)/(AW$8-AW$7))))))</f>
      </c>
      <c r="AY34" s="126">
        <f>IF(AW34&lt;&gt;"",AW$5,0)</f>
      </c>
      <c r="AZ34" s="125">
        <f>IF(AW$6=0,RANK(AW34,AW$12:AW$42,0),RANK(AW34,AW$12:AW$42,1))</f>
      </c>
      <c r="BA34" s="126">
        <v>0.132508040117783</v>
      </c>
      <c r="BB34" s="126">
        <f>IF(COUNTA(BA$12:BA$42)=0,0.6*BA$5,IF(BA34="",0,IF(BA$6=0,IF(BA34&gt;=BA$8,BA$5,IF(BA34&lt;BA$6,0,0.6*BA$5+0.4*BA$5*(BA34-BA$7)/(BA$8-BA$7))),IF(BA34&lt;=BA$8,BA$5,IF(BA34&gt;BA$6,0,0.6*BA$5+0.4*BA$5*(BA34-BA$7)/(BA$8-BA$7))))))</f>
      </c>
      <c r="BC34" s="126">
        <f>IF(BA34&lt;&gt;"",BA$5,0)</f>
      </c>
      <c r="BD34" s="125">
        <f>IF(BA$6=0,RANK(BA34,BA$12:BA$42,0),RANK(BA34,BA$12:BA$42,1))</f>
      </c>
      <c r="BE34" s="126">
        <v>98.33</v>
      </c>
      <c r="BF34" s="126">
        <f>IF(COUNTA(BE$12:BE$42)=0,0.6*BE$5,IF(BE34="",0,IF(BE$6=0,IF(BE34&gt;=BE$8,BE$5,IF(BE34&lt;BE$6,0,0.6*BE$5+0.4*BE$5*(BE34-BE$7)/(BE$8-BE$7))),IF(BE34&lt;=BE$8,BE$5,IF(BE34&gt;BE$6,0,0.6*BE$5+0.4*BE$5*(BE34-BE$7)/(BE$8-BE$7))))))</f>
      </c>
      <c r="BG34" s="126">
        <f>IF(BE34&lt;&gt;"",BE$5,0)</f>
      </c>
      <c r="BH34" s="125">
        <f>IF(BE$6=0,RANK(BE34,BE$12:BE$42,0),RANK(BE34,BE$12:BE$42,1))</f>
      </c>
      <c r="BI34" s="126">
        <v>10</v>
      </c>
      <c r="BJ34" s="126">
        <f>IF(COUNTA(BI$12:BI$42)=0,0.6*BI$5,IF(BI34="",0,IF(BI$6=0,IF(BI34&gt;=BI$8,BI$5,IF(BI34&lt;BI$6,0,0.6*BI$5+0.4*BI$5*(BI34-BI$7)/(BI$8-BI$7))),IF(BI34&lt;=BI$8,BI$5,IF(BI34&gt;BI$6,0,0.6*BI$5+0.4*BI$5*(BI34-BI$7)/(BI$8-BI$7))))))</f>
      </c>
      <c r="BK34" s="126">
        <f>IF(BI34&lt;&gt;"",BI$5,0)</f>
      </c>
      <c r="BL34" s="125">
        <f>IF(BI$6=0,RANK(BI34,BI$12:BI$42,0),RANK(BI34,BI$12:BI$42,1))</f>
      </c>
      <c r="BM34" s="126">
        <v>99.8971</v>
      </c>
      <c r="BN34" s="126">
        <f>IF(COUNTA(BM$12:BM$42)=0,0.6*BM$5,IF(BM34="",0,IF(BM$6=0,IF(BM34&gt;=BM$8,BM$5,IF(BM34&lt;BM$6,0,0.6*BM$5+0.4*BM$5*(BM34-BM$7)/(BM$8-BM$7))),IF(BM34&lt;=BM$8,BM$5,IF(BM34&gt;BM$6,0,0.6*BM$5+0.4*BM$5*(BM34-BM$7)/(BM$8-BM$7))))))</f>
      </c>
      <c r="BO34" s="126">
        <f>IF(BM34&lt;&gt;"",BM$5,0)</f>
      </c>
      <c r="BP34" s="125">
        <f>IF(BM$6=0,RANK(BM34,BM$12:BM$42,0),RANK(BM34,BM$12:BM$42,1))</f>
      </c>
      <c r="BQ34" s="126">
        <v>30</v>
      </c>
      <c r="BR34" s="126">
        <f>IF(COUNTA(BQ$12:BQ$42)=0,0.6*BQ$5,IF(BQ34="",0,IF(BQ$6=0,IF(BQ34&gt;=BQ$8,BQ$5,IF(BQ34&lt;BQ$6,0,0.6*BQ$5+0.4*BQ$5*(BQ34-BQ$7)/(BQ$8-BQ$7))),IF(BQ34&lt;=BQ$8,BQ$5,IF(BQ34&gt;BQ$6,0,0.6*BQ$5+0.4*BQ$5*(BQ34-BQ$7)/(BQ$8-BQ$7))))))</f>
      </c>
      <c r="BS34" s="126">
        <f>IF(BQ34&lt;&gt;"",BQ$5,0)</f>
      </c>
      <c r="BT34" s="125">
        <f>IF(BQ$6=0,RANK(BQ34,BQ$12:BQ$42,0),RANK(BQ34,BQ$12:BQ$42,1))</f>
      </c>
      <c r="BU34" s="126">
        <v>6.3319</v>
      </c>
      <c r="BV34" s="126">
        <f>IF(COUNTA(BU$12:BU$42)=0,0.6*BU$5,IF(BU34="",0,IF(BU$6=0,IF(BU34&gt;=BU$8,BU$5,IF(BU34&lt;BU$6,0,0.6*BU$5+0.4*BU$5*(BU34-BU$7)/(BU$8-BU$7))),IF(BU34&lt;=BU$8,BU$5,IF(BU34&gt;BU$6,0,0.6*BU$5+0.4*BU$5*(BU34-BU$7)/(BU$8-BU$7))))))</f>
      </c>
      <c r="BW34" s="126">
        <f>IF(BU34&lt;&gt;"",BU$5,0)</f>
      </c>
      <c r="BX34" s="125">
        <f>IF(BU$6=0,RANK(BU34,BU$12:BU$42,0),RANK(BU34,BU$12:BU$42,1))</f>
      </c>
      <c r="BY34" s="126">
        <v>99.72</v>
      </c>
      <c r="BZ34" s="126">
        <f>IF(COUNTA(BY$12:BY$42)=0,0.6*BY$5,IF(BY34="",0,IF(BY$6=0,IF(BY34&gt;=BY$8,BY$5,IF(BY34&lt;BY$6,0,0.6*BY$5+0.4*BY$5*(BY34-BY$7)/(BY$8-BY$7))),IF(BY34&lt;=BY$8,BY$5,IF(BY34&gt;BY$6,0,0.6*BY$5+0.4*BY$5*(BY34-BY$7)/(BY$8-BY$7))))))</f>
      </c>
      <c r="CA34" s="126">
        <f>IF(BY34&lt;&gt;"",BY$5,0)</f>
      </c>
      <c r="CB34" s="125">
        <f>IF(BY$6=0,RANK(BY34,BY$12:BY$42,0),RANK(BY34,BY$12:BY$42,1))</f>
      </c>
      <c r="CC34"/>
      <c r="CD34" s="126">
        <f>IF(COUNTA(CC$12:CC$42)=0,0.6*CC$5,IF(CC34="",0,IF(CC$6=0,IF(CC34&gt;=CC$8,CC$5,IF(CC34&lt;CC$6,0,0.6*CC$5+0.4*CC$5*(CC34-CC$7)/(CC$8-CC$7))),IF(CC34&lt;=CC$8,CC$5,IF(CC34&gt;CC$6,0,0.6*CC$5+0.4*CC$5*(CC34-CC$7)/(CC$8-CC$7))))))</f>
      </c>
      <c r="CE34" s="126">
        <f>IF(CC34&lt;&gt;"",CC$5,0)</f>
      </c>
      <c r="CF34" s="125">
        <f>IF(CC$6=0,RANK(CC34,CC$12:CC$42,0),RANK(CC34,CC$12:CC$42,1))</f>
      </c>
      <c r="CG34"/>
      <c r="CH34" s="126">
        <f>IF(COUNTA(CG$12:CG$42)=0,0.6*CG$5,IF(CG34="",0,IF(CG$6=0,IF(CG34&gt;=CG$8,CG$5,IF(CG34&lt;CG$6,0,0.6*CG$5+0.4*CG$5*(CG34-CG$7)/(CG$8-CG$7))),IF(CG34&lt;=CG$8,CG$5,IF(CG34&gt;CG$6,0,0.6*CG$5+0.4*CG$5*(CG34-CG$7)/(CG$8-CG$7))))))</f>
      </c>
      <c r="CI34" s="126">
        <f>IF(CG34&lt;&gt;"",CG$5,0)</f>
      </c>
      <c r="CJ34" s="125">
        <f>IF(CG$6=0,RANK(CG34,CG$12:CG$42,0),RANK(CG34,CG$12:CG$42,1))</f>
      </c>
      <c r="CK34"/>
      <c r="CL34" s="126">
        <f>IF(COUNTA(CK$12:CK$42)=0,0.6*CK$5,IF(CK34="",0,IF(CK$6=0,IF(CK34&gt;=CK$8,CK$5,IF(CK34&lt;CK$6,0,0.6*CK$5+0.4*CK$5*(CK34-CK$7)/(CK$8-CK$7))),IF(CK34&lt;=CK$8,CK$5,IF(CK34&gt;CK$6,0,0.6*CK$5+0.4*CK$5*(CK34-CK$7)/(CK$8-CK$7))))))</f>
      </c>
      <c r="CM34" s="126">
        <f>IF(CK34&lt;&gt;"",CK$5,0)</f>
      </c>
      <c r="CN34" s="125">
        <f>IF(CK$6=0,RANK(CK34,CK$12:CK$42,0),RANK(CK34,CK$12:CK$42,1))</f>
      </c>
      <c r="CO34"/>
      <c r="CP34" s="126">
        <f>IF(COUNTA(CO$12:CO$42)=0,0.6*CO$5,IF(CO34="",0,IF(CO$6=0,IF(CO34&gt;=CO$8,CO$5,IF(CO34&lt;CO$6,0,0.6*CO$5+0.4*CO$5*(CO34-CO$7)/(CO$8-CO$7))),IF(CO34&lt;=CO$8,CO$5,IF(CO34&gt;CO$6,0,0.6*CO$5+0.4*CO$5*(CO34-CO$7)/(CO$8-CO$7))))))</f>
      </c>
      <c r="CQ34" s="126">
        <f>IF(CO34&lt;&gt;"",CO$5,0)</f>
      </c>
      <c r="CR34" s="125">
        <f>IF(CO$6=0,RANK(CO34,CO$12:CO$42,0),RANK(CO34,CO$12:CO$42,1))</f>
      </c>
      <c r="CS34"/>
      <c r="CT34" s="126">
        <f>IF(COUNTA(CS$12:CS$42)=0,0.6*CS$5,IF(CS34="",0,IF(CS$6=0,IF(CS34&gt;=CS$8,CS$5,IF(CS34&lt;CS$6,0,0.6*CS$5+0.4*CS$5*(CS34-CS$7)/(CS$8-CS$7))),IF(CS34&lt;=CS$8,CS$5,IF(CS34&gt;CS$6,0,0.6*CS$5+0.4*CS$5*(CS34-CS$7)/(CS$8-CS$7))))))</f>
      </c>
      <c r="CU34" s="126">
        <f>IF(CS34&lt;&gt;"",CS$5,0)</f>
      </c>
      <c r="CV34" s="125">
        <f>IF(CS$6=0,RANK(CS34,CS$12:CS$42,0),RANK(CS34,CS$12:CS$42,1))</f>
      </c>
      <c r="CW34" s="126">
        <v>-0.420926766434462</v>
      </c>
      <c r="CX34" s="126">
        <f>IF(COUNTA(CW$12:CW$42)=0,0.6*CW$5,IF(CW34="",0,IF(CW$6=0,IF(CW34&gt;=CW$8,CW$5,IF(CW34&lt;CW$6,0,0.6*CW$5+0.4*CW$5*(CW34-CW$7)/(CW$8-CW$7))),IF(CW34&lt;=CW$8,CW$5,IF(CW34&gt;CW$6,0,0.6*CW$5+0.4*CW$5*(CW34-CW$7)/(CW$8-CW$7))))))</f>
      </c>
      <c r="CY34" s="126">
        <f>IF(CW34&lt;&gt;"",CW$5,0)</f>
      </c>
      <c r="CZ34" s="125">
        <f>IF(CW$6=0,RANK(CW34,CW$12:CW$42,0),RANK(CW34,CW$12:CW$42,1))</f>
      </c>
      <c r="DA34" s="126">
        <v>5.24657017083277</v>
      </c>
      <c r="DB34" s="126">
        <f>IF(COUNTA(DA$12:DA$42)=0,0.6*DA$5,IF(DA34="",0,IF(DA$6=0,IF(DA34&gt;=DA$8,DA$5,IF(DA34&lt;DA$6,0,0.6*DA$5+0.4*DA$5*(DA34-DA$7)/(DA$8-DA$7))),IF(DA34&lt;=DA$8,DA$5,IF(DA34&gt;DA$6,0,0.6*DA$5+0.4*DA$5*(DA34-DA$7)/(DA$8-DA$7))))))</f>
      </c>
      <c r="DC34" s="126">
        <f>IF(DA34&lt;&gt;"",DA$5,0)</f>
      </c>
      <c r="DD34" s="125">
        <f>IF(DA$6=0,RANK(DA34,DA$12:DA$42,0),RANK(DA34,DA$12:DA$42,1))</f>
      </c>
      <c r="DE34" s="126">
        <v>0.983620785149469</v>
      </c>
      <c r="DF34" s="126">
        <f>IF(COUNTA(DE$12:DE$42)=0,0.6*DE$5,IF(DE34="",0,IF(DE$6=0,IF(DE34&gt;=DE$8,DE$5,IF(DE34&lt;DE$6,0,0.6*DE$5+0.4*DE$5*(DE34-DE$7)/(DE$8-DE$7))),IF(DE34&lt;=DE$8,DE$5,IF(DE34&gt;DE$6,0,0.6*DE$5+0.4*DE$5*(DE34-DE$7)/(DE$8-DE$7))))))</f>
      </c>
      <c r="DG34" s="126">
        <f>IF(DE34&lt;&gt;"",DE$5,0)</f>
      </c>
      <c r="DH34" s="125">
        <f>IF(DE$6=0,RANK(DE34,DE$12:DE$42,0),RANK(DE34,DE$12:DE$42,1))</f>
      </c>
      <c r="DI34" s="126">
        <v>6.29121931821398</v>
      </c>
      <c r="DJ34" s="126">
        <f>IF(COUNTA(DI$12:DI$42)=0,0.6*DI$5,IF(DI34="",0,IF(DI$6=0,IF(DI34&gt;=DI$8,DI$5,IF(DI34&lt;DI$6,0,0.6*DI$5+0.4*DI$5*(DI34-DI$7)/(DI$8-DI$7))),IF(DI34&lt;=DI$8,DI$5,IF(DI34&gt;DI$6,0,0.6*DI$5+0.4*DI$5*(DI34-DI$7)/(DI$8-DI$7))))))</f>
      </c>
      <c r="DK34" s="126">
        <f>IF(DI34&lt;&gt;"",DI$5,0)</f>
      </c>
      <c r="DL34" s="125">
        <f>IF(DI$6=0,RANK(DI34,DI$12:DI$42,0),RANK(DI34,DI$12:DI$42,1))</f>
      </c>
      <c r="DM34" s="126">
        <v>1.32</v>
      </c>
      <c r="DN34" s="126">
        <f>IF(COUNTA(DM$12:DM$42)=0,0.6*DM$5,IF(DM34="",0,IF(DM$6=0,IF(DM34&gt;=DM$8,DM$5,IF(DM34&lt;DM$6,0,0.6*DM$5+0.4*DM$5*(DM34-DM$7)/(DM$8-DM$7))),IF(DM34&lt;=DM$8,DM$5,IF(DM34&gt;DM$6,0,0.6*DM$5+0.4*DM$5*(DM34-DM$7)/(DM$8-DM$7))))))</f>
      </c>
      <c r="DO34" s="126">
        <f>IF(DM34&lt;&gt;"",DM$5,0)</f>
      </c>
      <c r="DP34" s="125">
        <f>IF(DM$6=0,RANK(DM34,DM$12:DM$42,0),RANK(DM34,DM$12:DM$42,1))</f>
      </c>
      <c r="DQ34" s="126">
        <v>1.05</v>
      </c>
      <c r="DR34" s="126">
        <f>IF(COUNTA(DQ$12:DQ$42)=0,0.6*DQ$5,IF(DQ34="",0,IF(DQ$6=0,IF(DQ34&gt;=DQ$8,DQ$5,IF(DQ34&lt;DQ$6,0,0.6*DQ$5+0.4*DQ$5*(DQ34-DQ$7)/(DQ$8-DQ$7))),IF(DQ34&lt;=DQ$8,DQ$5,IF(DQ34&gt;DQ$6,0,0.6*DQ$5+0.4*DQ$5*(DQ34-DQ$7)/(DQ$8-DQ$7))))))</f>
      </c>
      <c r="DS34" s="126">
        <f>IF(DQ34&lt;&gt;"",DQ$5,0)</f>
      </c>
      <c r="DT34" s="125">
        <f>IF(DQ$6=0,RANK(DQ34,DQ$12:DQ$42,0),RANK(DQ34,DQ$12:DQ$42,1))</f>
      </c>
      <c r="DU34" s="126">
        <v>0.77</v>
      </c>
      <c r="DV34" s="126">
        <f>IF(COUNTA(DU$12:DU$42)=0,0.6*DU$5,IF(DU34="",0,IF(DU$6=0,IF(DU34&gt;=DU$8,DU$5,IF(DU34&lt;DU$6,0,0.6*DU$5+0.4*DU$5*(DU34-DU$7)/(DU$8-DU$7))),IF(DU34&lt;=DU$8,DU$5,IF(DU34&gt;DU$6,0,0.6*DU$5+0.4*DU$5*(DU34-DU$7)/(DU$8-DU$7))))))</f>
      </c>
      <c r="DW34" s="126">
        <f>IF(DU34&lt;&gt;"",DU$5,0)</f>
      </c>
      <c r="DX34" s="125">
        <f>IF(DU$6=0,RANK(DU34,DU$12:DU$42,0),RANK(DU34,DU$12:DU$42,1))</f>
      </c>
      <c r="DY34" s="126">
        <v>0.74</v>
      </c>
      <c r="DZ34" s="126">
        <f>IF(COUNTA(DY$12:DY$42)=0,0.6*DY$5,IF(DY34="",0,IF(DY$6=0,IF(DY34&gt;=DY$8,DY$5,IF(DY34&lt;DY$6,0,0.6*DY$5+0.4*DY$5*(DY34-DY$7)/(DY$8-DY$7))),IF(DY34&lt;=DY$8,DY$5,IF(DY34&gt;DY$6,0,0.6*DY$5+0.4*DY$5*(DY34-DY$7)/(DY$8-DY$7))))))</f>
      </c>
      <c r="EA34" s="126">
        <f>IF(DY34&lt;&gt;"",DY$5,0)</f>
      </c>
      <c r="EB34" s="125">
        <f>IF(DY$6=0,RANK(DY34,DY$12:DY$42,0),RANK(DY34,DY$12:DY$42,1))</f>
      </c>
      <c r="EC34" s="126">
        <v>99.27</v>
      </c>
      <c r="ED34" s="126">
        <v>88.36964</v>
      </c>
      <c r="EE34" s="126">
        <f>IF((COUNTA(EC$12:EC$42)+COUNTA(ED$12:ED$42)=0),0.6*EC$5,IF(OR(EC34="",ED34=""),0,IF(EC$6=0,IF(EC34&gt;=EC$8,EC$5,IF(EC34&lt;ED34,0,EC$5*(EC34-ED34)/(EC$8-ED34))),IF(EC34&lt;=EC$8,EC$5,IF(EC34&gt;ED34,0,EC$5*(EC34-ED34)/(EC$8-ED34))))))</f>
      </c>
      <c r="EF34" s="126">
        <f>IF(OR(EC34="",ED34=""),0,EC$5)</f>
      </c>
      <c r="EG34" s="125">
        <f>IF(EC$6=0,RANK(EE34,EE$12:EE$42,0),RANK(EE34,EE$12:EE$42,1))</f>
      </c>
      <c r="EH34" s="126">
        <v>99.27</v>
      </c>
      <c r="EI34" s="126">
        <v>90.45</v>
      </c>
      <c r="EJ34" s="126">
        <f>IF((COUNTA(EH$12:EH$42)+COUNTA(EI$12:EI$42)=0),0.6*EH$5,IF(OR(EH34="",EI34=""),0,IF(EH$6=0,IF(EH34&gt;=EH$8,EH$5,IF(EH34&lt;EI34,0,EH$5*(EH34-EI34)/(EH$8-EI34))),IF(EH34&lt;=EH$8,EH$5,IF(EH34&gt;EI34,0,EH$5*(EH34-EI34)/(EH$8-EI34))))))</f>
      </c>
      <c r="EK34" s="126">
        <f>IF(OR(EH34="",EI34=""),0,EH$5)</f>
      </c>
      <c r="EL34" s="125">
        <f>IF(EH$6=0,RANK(EJ34,EJ$12:EJ$42,0),RANK(EJ34,EJ$12:EJ$42,1))</f>
      </c>
      <c r="EM34" s="126">
        <v>100</v>
      </c>
      <c r="EN34" s="126">
        <v>32.74</v>
      </c>
      <c r="EO34" s="126">
        <f>IF((COUNTA(EM$12:EM$42)+COUNTA(EN$12:EN$42)=0),0.6*EM$5,IF(OR(EM34="",EN34=""),0,IF(EM$6=0,IF(EM34&gt;=EM$8,EM$5,IF(EM34&lt;EN34,0,EM$5*(EM34-EN34)/(EM$8-EN34))),IF(EM34&lt;=EM$8,EM$5,IF(EM34&gt;EN34,0,EM$5*(EM34-EN34)/(EM$8-EN34))))))</f>
      </c>
      <c r="EP34" s="126">
        <f>IF(OR(EM34="",EN34=""),0,EM$5)</f>
      </c>
      <c r="EQ34" s="125">
        <f>IF(EM$6=0,RANK(EO34,EO$12:EO$42,0),RANK(EO34,EO$12:EO$42,1))</f>
      </c>
      <c r="ER34" s="126">
        <v>100</v>
      </c>
      <c r="ES34" s="126">
        <v>96.43</v>
      </c>
      <c r="ET34" s="126">
        <f>IF((COUNTA(ER$12:ER$42)+COUNTA(ES$12:ES$42)=0),0.6*ER$5,IF(OR(ER34="",ES34=""),0,IF(ER$6=0,IF(ER34&gt;=ER$8,ER$5,IF(ER34&lt;ES34,0,ER$5*(ER34-ES34)/(ER$8-ES34))),IF(ER34&lt;=ER$8,ER$5,IF(ER34&gt;ES34,0,ER$5*(ER34-ES34)/(ER$8-ES34))))))</f>
      </c>
      <c r="EU34" s="126">
        <f>IF(OR(ER34="",ES34=""),0,ER$5)</f>
      </c>
      <c r="EV34" s="125">
        <f>IF(ER$6=0,RANK(ET34,ET$12:ET$42,0),RANK(ET34,ET$12:ET$42,1))</f>
      </c>
      <c r="EW34" s="126">
        <v>1.45</v>
      </c>
      <c r="EX34" s="126">
        <v>6.11</v>
      </c>
      <c r="EY34" s="126">
        <f>IF((COUNTA(EW$12:EW$42)+COUNTA(EX$12:EX$42)=0),0.6*EW$5,IF(OR(EW34="",EX34=""),0,IF(EW$6=0,IF(EW34&gt;=EW$8,EW$5,IF(EW34&lt;EX34,0,EW$5*(EW34-EX34)/(EW$8-EX34))),IF(EW34&lt;=EW$8,EW$5,IF(EW34&gt;EX34,0,EW$5*(EW34-EX34)/(EW$8-EX34))))))</f>
      </c>
      <c r="EZ34" s="126">
        <f>IF(OR(EW34="",EX34=""),0,EW$5)</f>
      </c>
      <c r="FA34" s="125">
        <f>IF(EW$6=0,RANK(EY34,EY$12:EY$42,0),RANK(EY34,EY$12:EY$42,1))</f>
      </c>
      <c r="FB34" s="126">
        <v>1.45</v>
      </c>
      <c r="FC34" s="126">
        <v>3.78</v>
      </c>
      <c r="FD34" s="126">
        <f>IF((COUNTA(FB$12:FB$42)+COUNTA(FC$12:FC$42)=0),0.6*FB$5,IF(OR(FB34="",FC34=""),0,IF(FB$6=0,IF(FB34&gt;=FB$8,FB$5,IF(FB34&lt;FC34,0,FB$5*(FB34-FC34)/(FB$8-FC34))),IF(FB34&lt;=FB$8,FB$5,IF(FB34&gt;FC34,0,FB$5*(FB34-FC34)/(FB$8-FC34))))))</f>
      </c>
      <c r="FE34" s="126">
        <f>IF(OR(FB34="",FC34=""),0,FB$5)</f>
      </c>
      <c r="FF34" s="125">
        <f>IF(FB$6=0,RANK(FD34,FD$12:FD$42,0),RANK(FD34,FD$12:FD$42,1))</f>
      </c>
      <c r="FG34" s="126">
        <v>96.51</v>
      </c>
      <c r="FH34"/>
      <c r="FI34" s="126">
        <f>IF((COUNTA(FG$12:FG$42)+COUNTA(FH$12:FH$42)=0),0.6*FG$5,IF(OR(FG34="",FH34=""),0,IF(FG$6=0,IF(FG34&gt;=FG$8,FG$5,IF(FG34&lt;FH34,0,FG$5*(FG34-FH34)/(FG$8-FH34))),IF(FG34&lt;=FG$8,FG$5,IF(FG34&gt;FH34,0,FG$5*(FG34-FH34)/(FG$8-FH34))))))</f>
      </c>
      <c r="FJ34" s="126">
        <f>IF(OR(FG34="",FH34=""),0,FG$5)</f>
      </c>
      <c r="FK34" s="125">
        <f>IF(FG$6=0,RANK(FI34,FI$12:FI$42,0),RANK(FI34,FI$12:FI$42,1))</f>
      </c>
      <c r="FL34" s="126">
        <v>96.51</v>
      </c>
      <c r="FM34"/>
      <c r="FN34" s="126">
        <f>IF((COUNTA(FL$12:FL$42)+COUNTA(FM$12:FM$42)=0),0.6*FL$5,IF(OR(FL34="",FM34=""),0,IF(FL$6=0,IF(FL34&gt;=FL$8,FL$5,IF(FL34&lt;FM34,0,FL$5*(FL34-FM34)/(FL$8-FM34))),IF(FL34&lt;=FL$8,FL$5,IF(FL34&gt;FM34,0,FL$5*(FL34-FM34)/(FL$8-FM34))))))</f>
      </c>
      <c r="FO34" s="126">
        <f>IF(OR(FL34="",FM34=""),0,FL$5)</f>
      </c>
      <c r="FP34" s="125">
        <f>IF(FL$6=0,RANK(FN34,FN$12:FN$42,0),RANK(FN34,FN$12:FN$42,1))</f>
      </c>
      <c r="FQ34" s="126">
        <v>99.53</v>
      </c>
      <c r="FR34" s="126">
        <v>99.53</v>
      </c>
      <c r="FS34" s="126">
        <f>IF((COUNTA(FQ$12:FQ$42)+COUNTA(FR$12:FR$42)=0),0.6*FQ$5,IF(OR(FQ34="",FR34=""),0,IF(FQ$6=0,IF(FQ34&gt;=FQ$8,FQ$5,IF(FQ34&lt;FR34,0,FQ$5*(FQ34-FR34)/(FQ$8-FR34))),IF(FQ34&lt;=FQ$8,FQ$5,IF(FQ34&gt;FR34,0,FQ$5*(FQ34-FR34)/(FQ$8-FR34))))))</f>
      </c>
      <c r="FT34" s="126">
        <f>IF(OR(FQ34="",FR34=""),0,FQ$5)</f>
      </c>
      <c r="FU34" s="125">
        <f>IF(FQ$6=0,RANK(FS34,FS$12:FS$42,0),RANK(FS34,FS$12:FS$42,1))</f>
      </c>
      <c r="FV34" s="126">
        <v>99.53</v>
      </c>
      <c r="FW34" s="126">
        <v>99.46</v>
      </c>
      <c r="FX34" s="126">
        <f>IF((COUNTA(FV$12:FV$42)+COUNTA(FW$12:FW$42)=0),0.6*FV$5,IF(OR(FV34="",FW34=""),0,IF(FV$6=0,IF(FV34&gt;=FV$8,FV$5,IF(FV34&lt;FW34,0,FV$5*(FV34-FW34)/(FV$8-FW34))),IF(FV34&lt;=FV$8,FV$5,IF(FV34&gt;FW34,0,FV$5*(FV34-FW34)/(FV$8-FW34))))))</f>
      </c>
      <c r="FY34" s="126">
        <f>IF(OR(FV34="",FW34=""),0,FV$5)</f>
      </c>
      <c r="FZ34" s="125">
        <f>IF(FV$6=0,RANK(FX34,FX$12:FX$42,0),RANK(FX34,FX$12:FX$42,1))</f>
      </c>
      <c r="GA34" s="126">
        <v>2.79</v>
      </c>
      <c r="GB34" s="126">
        <v>2.79</v>
      </c>
      <c r="GC34" s="126">
        <f>IF((COUNTA(GA$12:GA$42)+COUNTA(GB$12:GB$42)=0),0.6*GA$5,IF(OR(GA34="",GB34=""),0,IF(GA$6=0,IF(GA34&gt;=GA$8,GA$5,IF(GA34&lt;GB34,0,GA$5*(GA34-GB34)/(GA$8-GB34))),IF(GA34&lt;=GA$8,GA$5,IF(GA34&gt;GB34,0,GA$5*(GA34-GB34)/(GA$8-GB34))))))</f>
      </c>
      <c r="GD34" s="126">
        <f>IF(OR(GA34="",GB34=""),0,GA$5)</f>
      </c>
      <c r="GE34" s="125">
        <f>IF(GA$6=0,RANK(GC34,GC$12:GC$42,0),RANK(GC34,GC$12:GC$42,1))</f>
      </c>
      <c r="GF34" s="126">
        <v>2.79</v>
      </c>
      <c r="GG34" s="126">
        <v>3.2</v>
      </c>
      <c r="GH34" s="126">
        <f>IF((COUNTA(GF$12:GF$42)+COUNTA(GG$12:GG$42)=0),0.6*GF$5,IF(OR(GF34="",GG34=""),0,IF(GF$6=0,IF(GF34&gt;=GF$8,GF$5,IF(GF34&lt;GG34,0,GF$5*(GF34-GG34)/(GF$8-GG34))),IF(GF34&lt;=GF$8,GF$5,IF(GF34&gt;GG34,0,GF$5*(GF34-GG34)/(GF$8-GG34))))))</f>
      </c>
      <c r="GI34" s="126">
        <f>IF(OR(GF34="",GG34=""),0,GF$5)</f>
      </c>
      <c r="GJ34" s="125">
        <f>IF(GF$6=0,RANK(GH34,GH$12:GH$42,0),RANK(GH34,GH$12:GH$42,1))</f>
      </c>
      <c r="GK34" s="126">
        <v>94.74</v>
      </c>
      <c r="GL34" s="126">
        <v>94.74</v>
      </c>
      <c r="GM34" s="126">
        <f>IF((COUNTA(GK$12:GK$42)+COUNTA(GL$12:GL$42)=0),0.6*GK$5,IF(OR(GK34="",GL34=""),0,IF(GK$6=0,IF(GK34&gt;=GK$8,GK$5,IF(GK34&lt;GL34,0,GK$5*(GK34-GL34)/(GK$8-GL34))),IF(GK34&lt;=GK$8,GK$5,IF(GK34&gt;GL34,0,GK$5*(GK34-GL34)/(GK$8-GL34))))))</f>
      </c>
      <c r="GN34" s="126">
        <f>IF(OR(GK34="",GL34=""),0,GK$5)</f>
      </c>
      <c r="GO34" s="125">
        <f>IF(GK$6=0,RANK(GM34,GM$12:GM$42,0),RANK(GM34,GM$12:GM$42,1))</f>
      </c>
      <c r="GP34" s="126">
        <v>94.74</v>
      </c>
      <c r="GQ34" s="126">
        <v>96.97</v>
      </c>
      <c r="GR34" s="126">
        <f>IF((COUNTA(GP$12:GP$42)+COUNTA(GQ$12:GQ$42)=0),0.6*GP$5,IF(OR(GP34="",GQ34=""),0,IF(GP$6=0,IF(GP34&gt;=GP$8,GP$5,IF(GP34&lt;GQ34,0,GP$5*(GP34-GQ34)/(GP$8-GQ34))),IF(GP34&lt;=GP$8,GP$5,IF(GP34&gt;GQ34,0,GP$5*(GP34-GQ34)/(GP$8-GQ34))))))</f>
      </c>
      <c r="GS34" s="126">
        <f>IF(OR(GP34="",GQ34=""),0,GP$5)</f>
      </c>
      <c r="GT34" s="125">
        <f>IF(GP$6=0,RANK(GR34,GR$12:GR$42,0),RANK(GR34,GR$12:GR$42,1))</f>
      </c>
      <c r="GU34" s="126">
        <v>1.39</v>
      </c>
      <c r="GV34" s="126">
        <v>1.39</v>
      </c>
      <c r="GW34" s="126">
        <f>IF((COUNTA(GU$12:GU$42)+COUNTA(GV$12:GV$42)=0),0.6*GU$5,IF(OR(GU34="",GV34=""),0,IF(GU$6=0,IF(GU34&gt;=GU$8,GU$5,IF(GU34&lt;GV34,0,GU$5*(GU34-GV34)/(GU$8-GV34))),IF(GU34&lt;=GU$8,GU$5,IF(GU34&gt;GV34,0,GU$5*(GU34-GV34)/(GU$8-GV34))))))</f>
      </c>
      <c r="GX34" s="126">
        <f>IF(OR(GU34="",GV34=""),0,GU$5)</f>
      </c>
      <c r="GY34" s="125">
        <f>IF(GU$6=0,RANK(GW34,GW$12:GW$42,0),RANK(GW34,GW$12:GW$42,1))</f>
      </c>
      <c r="GZ34" s="126">
        <v>1.39</v>
      </c>
      <c r="HA34" s="126">
        <v>1.3</v>
      </c>
      <c r="HB34" s="126">
        <f>IF((COUNTA(GZ$12:GZ$42)+COUNTA(HA$12:HA$42)=0),0.6*GZ$5,IF(OR(GZ34="",HA34=""),0,IF(GZ$6=0,IF(GZ34&gt;=GZ$8,GZ$5,IF(GZ34&lt;HA34,0,GZ$5*(GZ34-HA34)/(GZ$8-HA34))),IF(GZ34&lt;=GZ$8,GZ$5,IF(GZ34&gt;HA34,0,GZ$5*(GZ34-HA34)/(GZ$8-HA34))))))</f>
      </c>
      <c r="HC34" s="126">
        <f>IF(OR(GZ34="",HA34=""),0,GZ$5)</f>
      </c>
      <c r="HD34" s="125">
        <f>IF(GZ$6=0,RANK(HB34,HB$12:HB$42,0),RANK(HB34,HB$12:HB$42,1))</f>
      </c>
      <c r="HE34" s="126">
        <v>0</v>
      </c>
      <c r="HF34" s="126">
        <v>0.1</v>
      </c>
      <c r="HG34" s="126">
        <f>IF((COUNTA(HE$12:HE$42)+COUNTA(HF$12:HF$42)=0),0.6*HE$5,IF(OR(HE34="",HF34=""),0,IF(HE$6=0,IF(HE34&gt;=HE$8,HE$5,IF(HE34&lt;HF34,0,HE$5*(HE34-HF34)/(HE$8-HF34))),IF(HE34&lt;=HE$8,HE$5,IF(HE34&gt;HF34,0,HE$5*(HE34-HF34)/(HE$8-HF34))))))</f>
      </c>
      <c r="HH34" s="126">
        <f>IF(OR(HE34="",HF34=""),0,HE$5)</f>
      </c>
      <c r="HI34" s="125">
        <f>IF(HE$6=0,RANK(HG34,HG$12:HG$42,0),RANK(HG34,HG$12:HG$42,1))</f>
      </c>
      <c r="HJ34" s="126">
        <v>0</v>
      </c>
      <c r="HK34" s="126">
        <v>0</v>
      </c>
      <c r="HL34" s="126">
        <f>IF((COUNTA(HJ$12:HJ$42)+COUNTA(HK$12:HK$42)=0),0.6*HJ$5,IF(OR(HJ34="",HK34=""),0,IF(HJ$6=0,IF(HJ34&gt;=HJ$8,HJ$5,IF(HJ34&lt;HK34,0,HJ$5*(HJ34-HK34)/(HJ$8-HK34))),IF(HJ34&lt;=HJ$8,HJ$5,IF(HJ34&gt;HK34,0,HJ$5*(HJ34-HK34)/(HJ$8-HK34))))))</f>
      </c>
      <c r="HM34" s="126">
        <f>IF(OR(HJ34="",HK34=""),0,HJ$5)</f>
      </c>
      <c r="HN34" s="125">
        <f>IF(HJ$6=0,RANK(HL34,HL$12:HL$42,0),RANK(HL34,HL$12:HL$42,1))</f>
      </c>
      <c r="HO34" s="126">
        <v>47.16</v>
      </c>
      <c r="HP34" s="126">
        <v>8.39</v>
      </c>
      <c r="HQ34" s="126">
        <f>IF((COUNTA(HO$12:HO$42)+COUNTA(HP$12:HP$42)=0),0.6*HO$5,IF(OR(HO34="",HP34=""),0,IF(HO$6=0,IF(HO34&gt;=HO$8,HO$5,IF(HO34&lt;HP34,0,HO$5*(HO34-HP34)/(HO$8-HP34))),IF(HO34&lt;=HO$8,HO$5,IF(HO34&gt;HP34,0,HO$5*(HO34-HP34)/(HO$8-HP34))))))</f>
      </c>
      <c r="HR34" s="126">
        <f>IF(OR(HO34="",HP34=""),0,HO$5)</f>
      </c>
      <c r="HS34" s="125">
        <f>IF(HO$6=0,RANK(HQ34,HQ$12:HQ$42,0),RANK(HQ34,HQ$12:HQ$42,1))</f>
      </c>
      <c r="HT34" s="126">
        <v>47.16</v>
      </c>
      <c r="HU34" s="126">
        <v>16.96</v>
      </c>
      <c r="HV34" s="126">
        <f>IF((COUNTA(HT$12:HT$42)+COUNTA(HU$12:HU$42)=0),0.6*HT$5,IF(OR(HT34="",HU34=""),0,IF(HT$6=0,IF(HT34&gt;=HT$8,HT$5,IF(HT34&lt;HU34,0,HT$5*(HT34-HU34)/(HT$8-HU34))),IF(HT34&lt;=HT$8,HT$5,IF(HT34&gt;HU34,0,HT$5*(HT34-HU34)/(HT$8-HU34))))))</f>
      </c>
      <c r="HW34" s="126">
        <f>IF(OR(HT34="",HU34=""),0,HT$5)</f>
      </c>
      <c r="HX34" s="125">
        <f>IF(HT$6=0,RANK(HV34,HV$12:HV$42,0),RANK(HV34,HV$12:HV$42,1))</f>
      </c>
      <c r="HY34" s="126">
        <v>7.82</v>
      </c>
      <c r="HZ34" s="126">
        <v>3.36</v>
      </c>
      <c r="IA34" s="126">
        <f>IF((COUNTA(HY$12:HY$42)+COUNTA(HZ$12:HZ$42)=0),0.6*HY$5,IF(OR(HY34="",HZ34=""),0,IF(HY$6=0,IF(HY34&gt;=HY$8,HY$5,IF(HY34&lt;HZ34,0,HY$5*(HY34-HZ34)/(HY$8-HZ34))),IF(HY34&lt;=HY$8,HY$5,IF(HY34&gt;HZ34,0,HY$5*(HY34-HZ34)/(HY$8-HZ34))))))</f>
      </c>
      <c r="IB34" s="126">
        <f>IF(OR(HY34="",HZ34=""),0,HY$5)</f>
      </c>
      <c r="IC34" s="125">
        <f>IF(HY$6=0,RANK(IA34,IA$12:IA$42,0),RANK(IA34,IA$12:IA$42,1))</f>
      </c>
      <c r="ID34" s="126">
        <v>7.82</v>
      </c>
      <c r="IE34" s="126">
        <v>1.96</v>
      </c>
      <c r="IF34" s="126">
        <f>IF((COUNTA(ID$12:ID$42)+COUNTA(IE$12:IE$42)=0),0.6*ID$5,IF(OR(ID34="",IE34=""),0,IF(ID$6=0,IF(ID34&gt;=ID$8,ID$5,IF(ID34&lt;IE34,0,ID$5*(ID34-IE34)/(ID$8-IE34))),IF(ID34&lt;=ID$8,ID$5,IF(ID34&gt;IE34,0,ID$5*(ID34-IE34)/(ID$8-IE34))))))</f>
      </c>
      <c r="IG34" s="126">
        <f>IF(OR(ID34="",IE34=""),0,ID$5)</f>
      </c>
      <c r="IH34" s="125">
        <f>IF(ID$6=0,RANK(IF34,IF$12:IF$42,0),RANK(IF34,IF$12:IF$42,1))</f>
      </c>
      <c r="II34" s="126">
        <v>99.56</v>
      </c>
      <c r="IJ34" s="126">
        <v>85.3089</v>
      </c>
      <c r="IK34" s="126">
        <f>IF((COUNTA(II$12:II$42)+COUNTA(IJ$12:IJ$42)=0),0.6*II$5,IF(OR(II34="",IJ34=""),0,IF(II$6=0,IF(II34&gt;=II$8,II$5,IF(II34&lt;IJ34,0,II$5*(II34-IJ34)/(II$8-IJ34))),IF(II34&lt;=II$8,II$5,IF(II34&gt;IJ34,0,II$5*(II34-IJ34)/(II$8-IJ34))))))</f>
      </c>
      <c r="IL34" s="126">
        <f>IF(OR(II34="",IJ34=""),0,II$5)</f>
      </c>
      <c r="IM34" s="125">
        <f>IF(II$6=0,RANK(IK34,IK$12:IK$42,0),RANK(IK34,IK$12:IK$42,1))</f>
      </c>
      <c r="IN34" s="126">
        <v>99.56</v>
      </c>
      <c r="IO34" s="126">
        <v>82.84337</v>
      </c>
      <c r="IP34" s="126">
        <f>IF((COUNTA(IN$12:IN$42)+COUNTA(IO$12:IO$42)=0),0.6*IN$5,IF(OR(IN34="",IO34=""),0,IF(IN$6=0,IF(IN34&gt;=IN$8,IN$5,IF(IN34&lt;IO34,0,IN$5*(IN34-IO34)/(IN$8-IO34))),IF(IN34&lt;=IN$8,IN$5,IF(IN34&gt;IO34,0,IN$5*(IN34-IO34)/(IN$8-IO34))))))</f>
      </c>
      <c r="IQ34" s="126">
        <f>IF(OR(IN34="",IO34=""),0,IN$5)</f>
      </c>
      <c r="IR34" s="125">
        <f>IF(IN$6=0,RANK(IP34,IP$12:IP$42,0),RANK(IP34,IP$12:IP$42,1))</f>
      </c>
      <c r="IS34" s="126">
        <v>100</v>
      </c>
      <c r="IT34"/>
      <c r="IU34" s="126">
        <f>IF((COUNTA(IS$12:IS$42)+COUNTA(IT$12:IT$42)=0),0.6*IS$5,IF(OR(IS34="",IT34=""),0,IF(IS$6=0,IF(IS34&gt;=IS$8,IS$5,IF(IS34&lt;IT34,0,IS$5*(IS34-IT34)/(IS$8-IT34))),IF(IS34&lt;=IS$8,IS$5,IF(IS34&gt;IT34,0,IS$5*(IS34-IT34)/(IS$8-IT34))))))</f>
      </c>
      <c r="IV34" s="126">
        <f>IF(OR(IS34="",IT34=""),0,IS$5)</f>
      </c>
      <c r="IW34" s="125">
        <f>IF(IS$6=0,RANK(IU34,IU$12:IU$42,0),RANK(IU34,IU$12:IU$42,1))</f>
      </c>
      <c r="IX34" s="126">
        <v>100</v>
      </c>
      <c r="IY34"/>
      <c r="IZ34" s="126">
        <f>IF((COUNTA(IX$12:IX$42)+COUNTA(IY$12:IY$42)=0),0.6*IX$5,IF(OR(IX34="",IY34=""),0,IF(IX$6=0,IF(IX34&gt;=IX$8,IX$5,IF(IX34&lt;IY34,0,IX$5*(IX34-IY34)/(IX$8-IY34))),IF(IX34&lt;=IX$8,IX$5,IF(IX34&gt;IY34,0,IX$5*(IX34-IY34)/(IX$8-IY34))))))</f>
      </c>
      <c r="JA34" s="126">
        <f>IF(OR(IX34="",IY34=""),0,IX$5)</f>
      </c>
      <c r="JB34" s="125">
        <f>IF(IX$6=0,RANK(IZ34,IZ$12:IZ$42,0),RANK(IZ34,IZ$12:IZ$42,1))</f>
      </c>
      <c r="JC34" s="126">
        <v>1.64</v>
      </c>
      <c r="JD34" s="126">
        <v>4.17</v>
      </c>
      <c r="JE34" s="126">
        <f>IF((COUNTA(JC$12:JC$42)+COUNTA(JD$12:JD$42)=0),0.6*JC$5,IF(OR(JC34="",JD34=""),0,IF(JC$6=0,IF(JC34&gt;=JC$8,JC$5,IF(JC34&lt;JD34,0,JC$5*(JC34-JD34)/(JC$8-JD34))),IF(JC34&lt;=JC$8,JC$5,IF(JC34&gt;JD34,0,JC$5*(JC34-JD34)/(JC$8-JD34))))))</f>
      </c>
      <c r="JF34" s="126">
        <f>IF(OR(JC34="",JD34=""),0,JC$5)</f>
      </c>
      <c r="JG34" s="125">
        <f>IF(JC$6=0,RANK(JE34,JE$12:JE$42,0),RANK(JE34,JE$12:JE$42,1))</f>
      </c>
      <c r="JH34" s="126">
        <v>1.64</v>
      </c>
      <c r="JI34" s="126">
        <v>4.7</v>
      </c>
      <c r="JJ34" s="126">
        <f>IF((COUNTA(JH$12:JH$42)+COUNTA(JI$12:JI$42)=0),0.6*JH$5,IF(OR(JH34="",JI34=""),0,IF(JH$6=0,IF(JH34&gt;=JH$8,JH$5,IF(JH34&lt;JI34,0,JH$5*(JH34-JI34)/(JH$8-JI34))),IF(JH34&lt;=JH$8,JH$5,IF(JH34&gt;JI34,0,JH$5*(JH34-JI34)/(JH$8-JI34))))))</f>
      </c>
      <c r="JK34" s="126">
        <f>IF(OR(JH34="",JI34=""),0,JH$5)</f>
      </c>
      <c r="JL34" s="125">
        <f>IF(JH$6=0,RANK(JJ34,JJ$12:JJ$42,0),RANK(JJ34,JJ$12:JJ$42,1))</f>
      </c>
      <c r="JM34" s="126">
        <v>99.81</v>
      </c>
      <c r="JN34"/>
      <c r="JO34" s="126">
        <f>IF((COUNTA(JM$12:JM$42)+COUNTA(JN$12:JN$42)=0),0.6*JM$5,IF(OR(JM34="",JN34=""),0,IF(JM$6=0,IF(JM34&gt;=JM$8,JM$5,IF(JM34&lt;JN34,0,JM$5*(JM34-JN34)/(JM$8-JN34))),IF(JM34&lt;=JM$8,JM$5,IF(JM34&gt;JN34,0,JM$5*(JM34-JN34)/(JM$8-JN34))))))</f>
      </c>
      <c r="JP34" s="126">
        <f>IF(OR(JM34="",JN34=""),0,JM$5)</f>
      </c>
      <c r="JQ34" s="125">
        <f>IF(JM$6=0,RANK(JO34,JO$12:JO$42,0),RANK(JO34,JO$12:JO$42,1))</f>
      </c>
      <c r="JR34" s="126">
        <v>99.81</v>
      </c>
      <c r="JS34"/>
      <c r="JT34" s="126">
        <f>IF((COUNTA(JR$12:JR$42)+COUNTA(JS$12:JS$42)=0),0.6*JR$5,IF(OR(JR34="",JS34=""),0,IF(JR$6=0,IF(JR34&gt;=JR$8,JR$5,IF(JR34&lt;JS34,0,JR$5*(JR34-JS34)/(JR$8-JS34))),IF(JR34&lt;=JR$8,JR$5,IF(JR34&gt;JS34,0,JR$5*(JR34-JS34)/(JR$8-JS34))))))</f>
      </c>
      <c r="JU34" s="126">
        <f>IF(OR(JR34="",JS34=""),0,JR$5)</f>
      </c>
      <c r="JV34" s="125">
        <f>IF(JR$6=0,RANK(JT34,JT$12:JT$42,0),RANK(JT34,JT$12:JT$42,1))</f>
      </c>
      <c r="JW34" s="126">
        <v>100</v>
      </c>
      <c r="JX34" s="126">
        <v>100</v>
      </c>
      <c r="JY34" s="126">
        <f>IF((COUNTA(JW$12:JW$42)+COUNTA(JX$12:JX$42)=0),0.6*JW$5,IF(OR(JW34="",JX34=""),0,IF(JW$6=0,IF(JW34&gt;=JW$8,JW$5,IF(JW34&lt;JX34,0,JW$5*(JW34-JX34)/(JW$8-JX34))),IF(JW34&lt;=JW$8,JW$5,IF(JW34&gt;JX34,0,JW$5*(JW34-JX34)/(JW$8-JX34))))))</f>
      </c>
      <c r="JZ34" s="126">
        <f>IF(OR(JW34="",JX34=""),0,JW$5)</f>
      </c>
      <c r="KA34" s="125">
        <f>IF(JW$6=0,RANK(JY34,JY$12:JY$42,0),RANK(JY34,JY$12:JY$42,1))</f>
      </c>
      <c r="KB34" s="126">
        <v>100</v>
      </c>
      <c r="KC34" s="126">
        <v>95.45</v>
      </c>
      <c r="KD34" s="126">
        <f>IF((COUNTA(KB$12:KB$42)+COUNTA(KC$12:KC$42)=0),0.6*KB$5,IF(OR(KB34="",KC34=""),0,IF(KB$6=0,IF(KB34&gt;=KB$8,KB$5,IF(KB34&lt;KC34,0,KB$5*(KB34-KC34)/(KB$8-KC34))),IF(KB34&lt;=KB$8,KB$5,IF(KB34&gt;KC34,0,KB$5*(KB34-KC34)/(KB$8-KC34))))))</f>
      </c>
      <c r="KE34" s="126">
        <f>IF(OR(KB34="",KC34=""),0,KB$5)</f>
      </c>
      <c r="KF34" s="125">
        <f>IF(KB$6=0,RANK(KD34,KD$12:KD$42,0),RANK(KD34,KD$12:KD$42,1))</f>
      </c>
      <c r="KG34" s="126">
        <v>2.19</v>
      </c>
      <c r="KH34" s="126">
        <v>2.27</v>
      </c>
      <c r="KI34" s="126">
        <f>IF((COUNTA(KG$12:KG$42)+COUNTA(KH$12:KH$42)=0),0.6*KG$5,IF(OR(KG34="",KH34=""),0,IF(KG$6=0,IF(KG34&gt;=KG$8,KG$5,IF(KG34&lt;KH34,0,KG$5*(KG34-KH34)/(KG$8-KH34))),IF(KG34&lt;=KG$8,KG$5,IF(KG34&gt;KH34,0,KG$5*(KG34-KH34)/(KG$8-KH34))))))</f>
      </c>
      <c r="KJ34" s="126">
        <f>IF(OR(KG34="",KH34=""),0,KG$5)</f>
      </c>
      <c r="KK34" s="125">
        <f>IF(KG$6=0,RANK(KI34,KI$12:KI$42,0),RANK(KI34,KI$12:KI$42,1))</f>
      </c>
      <c r="KL34" s="126">
        <v>2.19</v>
      </c>
      <c r="KM34" s="126">
        <v>4.62</v>
      </c>
      <c r="KN34" s="126">
        <f>IF((COUNTA(KL$12:KL$42)+COUNTA(KM$12:KM$42)=0),0.6*KL$5,IF(OR(KL34="",KM34=""),0,IF(KL$6=0,IF(KL34&gt;=KL$8,KL$5,IF(KL34&lt;KM34,0,KL$5*(KL34-KM34)/(KL$8-KM34))),IF(KL34&lt;=KL$8,KL$5,IF(KL34&gt;KM34,0,KL$5*(KL34-KM34)/(KL$8-KM34))))))</f>
      </c>
      <c r="KO34" s="126">
        <f>IF(OR(KL34="",KM34=""),0,KL$5)</f>
      </c>
      <c r="KP34" s="125">
        <f>IF(KL$6=0,RANK(KN34,KN$12:KN$42,0),RANK(KN34,KN$12:KN$42,1))</f>
      </c>
      <c r="KQ34" s="126">
        <v>100</v>
      </c>
      <c r="KR34" s="126">
        <v>100</v>
      </c>
      <c r="KS34" s="126">
        <f>IF((COUNTA(KQ$12:KQ$42)+COUNTA(KR$12:KR$42)=0),0.6*KQ$5,IF(OR(KQ34="",KR34=""),0,IF(KQ$6=0,IF(KQ34&gt;=KQ$8,KQ$5,IF(KQ34&lt;KR34,0,KQ$5*(KQ34-KR34)/(KQ$8-KR34))),IF(KQ34&lt;=KQ$8,KQ$5,IF(KQ34&gt;KR34,0,KQ$5*(KQ34-KR34)/(KQ$8-KR34))))))</f>
      </c>
      <c r="KT34" s="126">
        <f>IF(OR(KQ34="",KR34=""),0,KQ$5)</f>
      </c>
      <c r="KU34" s="125">
        <f>IF(KQ$6=0,RANK(KS34,KS$12:KS$42,0),RANK(KS34,KS$12:KS$42,1))</f>
      </c>
      <c r="KV34" s="126">
        <v>100</v>
      </c>
      <c r="KW34" s="126">
        <v>100</v>
      </c>
      <c r="KX34" s="126">
        <f>IF((COUNTA(KV$12:KV$42)+COUNTA(KW$12:KW$42)=0),0.6*KV$5,IF(OR(KV34="",KW34=""),0,IF(KV$6=0,IF(KV34&gt;=KV$8,KV$5,IF(KV34&lt;KW34,0,KV$5*(KV34-KW34)/(KV$8-KW34))),IF(KV34&lt;=KV$8,KV$5,IF(KV34&gt;KW34,0,KV$5*(KV34-KW34)/(KV$8-KW34))))))</f>
      </c>
      <c r="KY34" s="126">
        <f>IF(OR(KV34="",KW34=""),0,KV$5)</f>
      </c>
      <c r="KZ34" s="125">
        <f>IF(KV$6=0,RANK(KX34,KX$12:KX$42,0),RANK(KX34,KX$12:KX$42,1))</f>
      </c>
      <c r="LA34" s="126">
        <v>0.54</v>
      </c>
      <c r="LB34" s="126">
        <v>0.38</v>
      </c>
      <c r="LC34" s="126">
        <f>IF((COUNTA(LA$12:LA$42)+COUNTA(LB$12:LB$42)=0),0.6*LA$5,IF(OR(LA34="",LB34=""),0,IF(LA$6=0,IF(LA34&gt;=LA$8,LA$5,IF(LA34&lt;LB34,0,LA$5*(LA34-LB34)/(LA$8-LB34))),IF(LA34&lt;=LA$8,LA$5,IF(LA34&gt;LB34,0,LA$5*(LA34-LB34)/(LA$8-LB34))))))</f>
      </c>
      <c r="LD34" s="126">
        <f>IF(OR(LA34="",LB34=""),0,LA$5)</f>
      </c>
      <c r="LE34" s="125">
        <f>IF(LA$6=0,RANK(LC34,LC$12:LC$42,0),RANK(LC34,LC$12:LC$42,1))</f>
      </c>
      <c r="LF34" s="126">
        <v>0.54</v>
      </c>
      <c r="LG34" s="126">
        <v>0.48</v>
      </c>
      <c r="LH34" s="126">
        <f>IF((COUNTA(LF$12:LF$42)+COUNTA(LG$12:LG$42)=0),0.6*LF$5,IF(OR(LF34="",LG34=""),0,IF(LF$6=0,IF(LF34&gt;=LF$8,LF$5,IF(LF34&lt;LG34,0,LF$5*(LF34-LG34)/(LF$8-LG34))),IF(LF34&lt;=LF$8,LF$5,IF(LF34&gt;LG34,0,LF$5*(LF34-LG34)/(LF$8-LG34))))))</f>
      </c>
      <c r="LI34" s="126">
        <f>IF(OR(LF34="",LG34=""),0,LF$5)</f>
      </c>
      <c r="LJ34" s="125">
        <f>IF(LF$6=0,RANK(LH34,LH$12:LH$42,0),RANK(LH34,LH$12:LH$42,1))</f>
      </c>
      <c r="LK34" s="126">
        <v>0</v>
      </c>
      <c r="LL34" s="126">
        <v>0</v>
      </c>
      <c r="LM34" s="126">
        <f>IF((COUNTA(LK$12:LK$42)+COUNTA(LL$12:LL$42)=0),0.6*LK$5,IF(OR(LK34="",LL34=""),0,IF(LK$6=0,IF(LK34&gt;=LK$8,LK$5,IF(LK34&lt;LL34,0,LK$5*(LK34-LL34)/(LK$8-LL34))),IF(LK34&lt;=LK$8,LK$5,IF(LK34&gt;LL34,0,LK$5*(LK34-LL34)/(LK$8-LL34))))))</f>
      </c>
      <c r="LN34" s="126">
        <f>IF(OR(LK34="",LL34=""),0,LK$5)</f>
      </c>
      <c r="LO34" s="125">
        <f>IF(LK$6=0,RANK(LM34,LM$12:LM$42,0),RANK(LM34,LM$12:LM$42,1))</f>
      </c>
      <c r="LP34" s="126">
        <v>0</v>
      </c>
      <c r="LQ34" s="126">
        <v>0</v>
      </c>
      <c r="LR34" s="126">
        <f>IF((COUNTA(LP$12:LP$42)+COUNTA(LQ$12:LQ$42)=0),0.6*LP$5,IF(OR(LP34="",LQ34=""),0,IF(LP$6=0,IF(LP34&gt;=LP$8,LP$5,IF(LP34&lt;LQ34,0,LP$5*(LP34-LQ34)/(LP$8-LQ34))),IF(LP34&lt;=LP$8,LP$5,IF(LP34&gt;LQ34,0,LP$5*(LP34-LQ34)/(LP$8-LQ34))))))</f>
      </c>
      <c r="LS34" s="126">
        <f>IF(OR(LP34="",LQ34=""),0,LP$5)</f>
      </c>
      <c r="LT34" s="125">
        <f>IF(LP$6=0,RANK(LR34,LR$12:LR$42,0),RANK(LR34,LR$12:LR$42,1))</f>
      </c>
      <c r="LU34" s="126">
        <v>54.744345703125</v>
      </c>
      <c r="LV34"/>
      <c r="LW34" s="126">
        <f>IF((COUNTA(LU$12:LU$42)+COUNTA(LV$12:LV$42)=0),0.6*LU$5,IF(OR(LU34="",LV34=""),0,IF(LU$6=0,IF(LU34&gt;=LU$8,LU$5,IF(LU34&lt;LV34,0,LU$5*(LU34-LV34)/(LU$8-LV34))),IF(LU34&lt;=LU$8,LU$5,IF(LU34&gt;LV34,0,LU$5*(LU34-LV34)/(LU$8-LV34))))))</f>
      </c>
      <c r="LX34" s="126">
        <f>IF(OR(LU34="",LV34=""),0,LU$5)</f>
      </c>
      <c r="LY34" s="125">
        <f>IF(LU$6=0,RANK(LW34,LW$12:LW$42,0),RANK(LW34,LW$12:LW$42,1))</f>
      </c>
      <c r="LZ34" s="126">
        <v>54.744345703125</v>
      </c>
      <c r="MA34"/>
      <c r="MB34" s="126">
        <f>IF((COUNTA(LZ$12:LZ$42)+COUNTA(MA$12:MA$42)=0),0.6*LZ$5,IF(OR(LZ34="",MA34=""),0,IF(LZ$6=0,IF(LZ34&gt;=LZ$8,LZ$5,IF(LZ34&lt;MA34,0,LZ$5*(LZ34-MA34)/(LZ$8-MA34))),IF(LZ34&lt;=LZ$8,LZ$5,IF(LZ34&gt;MA34,0,LZ$5*(LZ34-MA34)/(LZ$8-MA34))))))</f>
      </c>
      <c r="MC34" s="126">
        <f>IF(OR(LZ34="",MA34=""),0,LZ$5)</f>
      </c>
      <c r="MD34" s="125">
        <f>IF(LZ$6=0,RANK(MB34,MB$12:MB$42,0),RANK(MB34,MB$12:MB$42,1))</f>
      </c>
      <c r="ME34" s="126">
        <v>5.899609375</v>
      </c>
      <c r="MF34" s="126">
        <v>0.78123046875</v>
      </c>
      <c r="MG34" s="126">
        <f>IF((COUNTA(ME$12:ME$42)+COUNTA(MF$12:MF$42)=0),0.6*ME$5,IF(OR(ME34="",MF34=""),0,IF(ME$6=0,IF(ME34&gt;=ME$8,ME$5,IF(ME34&lt;MF34,0,ME$5*(ME34-MF34)/(ME$8-MF34))),IF(ME34&lt;=ME$8,ME$5,IF(ME34&gt;MF34,0,ME$5*(ME34-MF34)/(ME$8-MF34))))))</f>
      </c>
      <c r="MH34" s="126">
        <f>IF(OR(ME34="",MF34=""),0,ME$5)</f>
      </c>
      <c r="MI34" s="125">
        <f>IF(ME$6=0,RANK(MG34,MG$12:MG$42,0),RANK(MG34,MG$12:MG$42,1))</f>
      </c>
      <c r="MJ34" s="126">
        <v>5.899609375</v>
      </c>
      <c r="MK34" s="126">
        <v>1.217607421875</v>
      </c>
      <c r="ML34" s="126">
        <f>IF((COUNTA(MJ$12:MJ$42)+COUNTA(MK$12:MK$42)=0),0.6*MJ$5,IF(OR(MJ34="",MK34=""),0,IF(MJ$6=0,IF(MJ34&gt;=MJ$8,MJ$5,IF(MJ34&lt;MK34,0,MJ$5*(MJ34-MK34)/(MJ$8-MK34))),IF(MJ34&lt;=MJ$8,MJ$5,IF(MJ34&gt;MK34,0,MJ$5*(MJ34-MK34)/(MJ$8-MK34))))))</f>
      </c>
      <c r="MM34" s="126">
        <f>IF(OR(MJ34="",MK34=""),0,MJ$5)</f>
      </c>
      <c r="MN34" s="125">
        <f>IF(MJ$6=0,RANK(ML34,ML$12:ML$42,0),RANK(ML34,ML$12:ML$42,1))</f>
      </c>
      <c r="MO34"/>
      <c r="MP34"/>
      <c r="MQ34" s="126">
        <f>IF((COUNTA(MO$12:MO$42)+COUNTA(MP$12:MP$42)=0),0.6*MO$5,IF(OR(MO34="",MP34=""),0,IF(MO$6=0,IF(MO34&gt;=MO$8,MO$5,IF(MO34&lt;MP34,0,MO$5*(MO34-MP34)/(MO$8-MP34))),IF(MO34&lt;=MO$8,MO$5,IF(MO34&gt;MP34,0,MO$5*(MO34-MP34)/(MO$8-MP34))))))</f>
      </c>
      <c r="MR34" s="126">
        <f>IF(OR(MO34="",MP34=""),0,MO$5)</f>
      </c>
      <c r="MS34" s="125">
        <f>IF(MO$6=0,RANK(MQ34,MQ$12:MQ$42,0),RANK(MQ34,MQ$12:MQ$42,1))</f>
      </c>
      <c r="MT34"/>
      <c r="MU34"/>
      <c r="MV34" s="126">
        <f>IF((COUNTA(MT$12:MT$42)+COUNTA(MU$12:MU$42)=0),0.6*MT$5,IF(OR(MT34="",MU34=""),0,IF(MT$6=0,IF(MT34&gt;=MT$8,MT$5,IF(MT34&lt;MU34,0,MT$5*(MT34-MU34)/(MT$8-MU34))),IF(MT34&lt;=MT$8,MT$5,IF(MT34&gt;MU34,0,MT$5*(MT34-MU34)/(MT$8-MU34))))))</f>
      </c>
      <c r="MW34" s="126">
        <f>IF(OR(MT34="",MU34=""),0,MT$5)</f>
      </c>
      <c r="MX34" s="125">
        <f>IF(MT$6=0,RANK(MV34,MV$12:MV$42,0),RANK(MV34,MV$12:MV$42,1))</f>
      </c>
      <c r="MY34"/>
      <c r="MZ34"/>
      <c r="NA34" s="126">
        <f>IF((COUNTA(MY$12:MY$42)+COUNTA(MZ$12:MZ$42)=0),0.6*MY$5,IF(OR(MY34="",MZ34=""),0,IF(MY$6=0,IF(MY34&gt;=MY$8,MY$5,IF(MY34&lt;MZ34,0,MY$5*(MY34-MZ34)/(MY$8-MZ34))),IF(MY34&lt;=MY$8,MY$5,IF(MY34&gt;MZ34,0,MY$5*(MY34-MZ34)/(MY$8-MZ34))))))</f>
      </c>
      <c r="NB34" s="126">
        <f>IF(OR(MY34="",MZ34=""),0,MY$5)</f>
      </c>
      <c r="NC34" s="125">
        <f>IF(MY$6=0,RANK(NA34,NA$12:NA$42,0),RANK(NA34,NA$12:NA$42,1))</f>
      </c>
      <c r="ND34"/>
      <c r="NE34"/>
      <c r="NF34" s="126">
        <f>IF((COUNTA(ND$12:ND$42)+COUNTA(NE$12:NE$42)=0),0.6*ND$5,IF(OR(ND34="",NE34=""),0,IF(ND$6=0,IF(ND34&gt;=ND$8,ND$5,IF(ND34&lt;NE34,0,ND$5*(ND34-NE34)/(ND$8-NE34))),IF(ND34&lt;=ND$8,ND$5,IF(ND34&gt;NE34,0,ND$5*(ND34-NE34)/(ND$8-NE34))))))</f>
      </c>
      <c r="NG34" s="126">
        <f>IF(OR(ND34="",NE34=""),0,ND$5)</f>
      </c>
      <c r="NH34" s="125">
        <f>IF(ND$6=0,RANK(NF34,NF$12:NF$42,0),RANK(NF34,NF$12:NF$42,1))</f>
      </c>
      <c r="NI34"/>
      <c r="NJ34"/>
      <c r="NK34" s="126">
        <f>IF((COUNTA(NI$12:NI$42)+COUNTA(NJ$12:NJ$42)=0),0.6*NI$5,IF(OR(NI34="",NJ34=""),0,IF(NI$6=0,IF(NI34&gt;=NI$8,NI$5,IF(NI34&lt;NJ34,0,NI$5*(NI34-NJ34)/(NI$8-NJ34))),IF(NI34&lt;=NI$8,NI$5,IF(NI34&gt;NJ34,0,NI$5*(NI34-NJ34)/(NI$8-NJ34))))))</f>
      </c>
      <c r="NL34" s="126">
        <f>IF(OR(NI34="",NJ34=""),0,NI$5)</f>
      </c>
      <c r="NM34" s="125">
        <f>IF(NI$6=0,RANK(NK34,NK$12:NK$42,0),RANK(NK34,NK$12:NK$42,1))</f>
      </c>
      <c r="NN34"/>
      <c r="NO34"/>
      <c r="NP34" s="126">
        <f>IF((COUNTA(NN$12:NN$42)+COUNTA(NO$12:NO$42)=0),0.6*NN$5,IF(OR(NN34="",NO34=""),0,IF(NN$6=0,IF(NN34&gt;=NN$8,NN$5,IF(NN34&lt;NO34,0,NN$5*(NN34-NO34)/(NN$8-NO34))),IF(NN34&lt;=NN$8,NN$5,IF(NN34&gt;NO34,0,NN$5*(NN34-NO34)/(NN$8-NO34))))))</f>
      </c>
      <c r="NQ34" s="126">
        <f>IF(OR(NN34="",NO34=""),0,NN$5)</f>
      </c>
      <c r="NR34" s="125">
        <f>IF(NN$6=0,RANK(NP34,NP$12:NP$42,0),RANK(NP34,NP$12:NP$42,1))</f>
      </c>
      <c r="NS34"/>
      <c r="NT34"/>
      <c r="NU34" s="126">
        <f>IF((COUNTA(NS$12:NS$42)+COUNTA(NT$12:NT$42)=0),0.6*NS$5,IF(OR(NS34="",NT34=""),0,IF(NS$6=0,IF(NS34&gt;=NS$8,NS$5,IF(NS34&lt;NT34,0,NS$5*(NS34-NT34)/(NS$8-NT34))),IF(NS34&lt;=NS$8,NS$5,IF(NS34&gt;NT34,0,NS$5*(NS34-NT34)/(NS$8-NT34))))))</f>
      </c>
      <c r="NV34" s="126">
        <f>IF(OR(NS34="",NT34=""),0,NS$5)</f>
      </c>
      <c r="NW34" s="125">
        <f>IF(NS$6=0,RANK(NU34,NU$12:NU$42,0),RANK(NU34,NU$12:NU$42,1))</f>
      </c>
      <c r="NX34"/>
      <c r="NY34"/>
      <c r="NZ34" s="126">
        <f>IF((COUNTA(NX$12:NX$42)+COUNTA(NY$12:NY$42)=0),0.6*NX$5,IF(OR(NX34="",NY34=""),0,IF(NX$6=0,IF(NX34&gt;=NX$8,NX$5,IF(NX34&lt;NY34,0,NX$5*(NX34-NY34)/(NX$8-NY34))),IF(NX34&lt;=NX$8,NX$5,IF(NX34&gt;NY34,0,NX$5*(NX34-NY34)/(NX$8-NY34))))))</f>
      </c>
      <c r="OA34" s="126">
        <f>IF(OR(NX34="",NY34=""),0,NX$5)</f>
      </c>
      <c r="OB34" s="125">
        <f>IF(NX$6=0,RANK(NZ34,NZ$12:NZ$42,0),RANK(NZ34,NZ$12:NZ$42,1))</f>
      </c>
      <c r="OC34"/>
      <c r="OD34"/>
      <c r="OE34" s="126">
        <f>IF((COUNTA(OC$12:OC$42)+COUNTA(OD$12:OD$42)=0),0.6*OC$5,IF(OR(OC34="",OD34=""),0,IF(OC$6=0,IF(OC34&gt;=OC$8,OC$5,IF(OC34&lt;OD34,0,OC$5*(OC34-OD34)/(OC$8-OD34))),IF(OC34&lt;=OC$8,OC$5,IF(OC34&gt;OD34,0,OC$5*(OC34-OD34)/(OC$8-OD34))))))</f>
      </c>
      <c r="OF34" s="126">
        <f>IF(OR(OC34="",OD34=""),0,OC$5)</f>
      </c>
      <c r="OG34" s="125">
        <f>IF(OC$6=0,RANK(OE34,OE$12:OE$42,0),RANK(OE34,OE$12:OE$42,1))</f>
      </c>
      <c r="OH34"/>
      <c r="OI34"/>
      <c r="OJ34" s="126">
        <f>IF((COUNTA(OH$12:OH$42)+COUNTA(OI$12:OI$42)=0),0.6*OH$5,IF(OR(OH34="",OI34=""),0,IF(OH$6=0,IF(OH34&gt;=OH$8,OH$5,IF(OH34&lt;OI34,0,OH$5*(OH34-OI34)/(OH$8-OI34))),IF(OH34&lt;=OH$8,OH$5,IF(OH34&gt;OI34,0,OH$5*(OH34-OI34)/(OH$8-OI34))))))</f>
      </c>
      <c r="OK34" s="126">
        <f>IF(OR(OH34="",OI34=""),0,OH$5)</f>
      </c>
      <c r="OL34" s="125">
        <f>IF(OH$6=0,RANK(OJ34,OJ$12:OJ$42,0),RANK(OJ34,OJ$12:OJ$42,1))</f>
      </c>
      <c r="OM34"/>
      <c r="ON34"/>
      <c r="OO34" s="126">
        <f>IF((COUNTA(OM$12:OM$42)+COUNTA(ON$12:ON$42)=0),0.6*OM$5,IF(OR(OM34="",ON34=""),0,IF(OM$6=0,IF(OM34&gt;=OM$8,OM$5,IF(OM34&lt;ON34,0,OM$5*(OM34-ON34)/(OM$8-ON34))),IF(OM34&lt;=OM$8,OM$5,IF(OM34&gt;ON34,0,OM$5*(OM34-ON34)/(OM$8-ON34))))))</f>
      </c>
      <c r="OP34" s="126">
        <f>IF(OR(OM34="",ON34=""),0,OM$5)</f>
      </c>
      <c r="OQ34" s="125">
        <f>IF(OM$6=0,RANK(OO34,OO$12:OO$42,0),RANK(OO34,OO$12:OO$42,1))</f>
      </c>
      <c r="OR34"/>
      <c r="OS34"/>
      <c r="OT34" s="126">
        <f>IF((COUNTA(OR$12:OR$42)+COUNTA(OS$12:OS$42)=0),0.6*OR$5,IF(OR(OR34="",OS34=""),0,IF(OR$6=0,IF(OR34&gt;=OR$8,OR$5,IF(OR34&lt;OS34,0,OR$5*(OR34-OS34)/(OR$8-OS34))),IF(OR34&lt;=OR$8,OR$5,IF(OR34&gt;OS34,0,OR$5*(OR34-OS34)/(OR$8-OS34))))))</f>
      </c>
      <c r="OU34" s="126">
        <f>IF(OR(OR34="",OS34=""),0,OR$5)</f>
      </c>
      <c r="OV34" s="125">
        <f>IF(OR$6=0,RANK(OT34,OT$12:OT$42,0),RANK(OT34,OT$12:OT$42,1))</f>
      </c>
      <c r="OW34"/>
      <c r="OX34"/>
      <c r="OY34" s="126">
        <f>IF((COUNTA(OW$12:OW$42)+COUNTA(OX$12:OX$42)=0),0.6*OW$5,IF(OR(OW34="",OX34=""),0,IF(OW$6=0,IF(OW34&gt;=OW$8,OW$5,IF(OW34&lt;OX34,0,OW$5*(OW34-OX34)/(OW$8-OX34))),IF(OW34&lt;=OW$8,OW$5,IF(OW34&gt;OX34,0,OW$5*(OW34-OX34)/(OW$8-OX34))))))</f>
      </c>
      <c r="OZ34" s="126">
        <f>IF(OR(OW34="",OX34=""),0,OW$5)</f>
      </c>
      <c r="PA34" s="125">
        <f>IF(OW$6=0,RANK(OY34,OY$12:OY$42,0),RANK(OY34,OY$12:OY$42,1))</f>
      </c>
      <c r="PB34"/>
      <c r="PC34"/>
      <c r="PD34" s="126">
        <f>IF((COUNTA(PB$12:PB$42)+COUNTA(PC$12:PC$42)=0),0.6*PB$5,IF(OR(PB34="",PC34=""),0,IF(PB$6=0,IF(PB34&gt;=PB$8,PB$5,IF(PB34&lt;PC34,0,PB$5*(PB34-PC34)/(PB$8-PC34))),IF(PB34&lt;=PB$8,PB$5,IF(PB34&gt;PC34,0,PB$5*(PB34-PC34)/(PB$8-PC34))))))</f>
      </c>
      <c r="PE34" s="126">
        <f>IF(OR(PB34="",PC34=""),0,PB$5)</f>
      </c>
      <c r="PF34" s="125">
        <f>IF(PB$6=0,RANK(PD34,PD$12:PD$42,0),RANK(PD34,PD$12:PD$42,1))</f>
      </c>
      <c r="PG34"/>
      <c r="PH34"/>
      <c r="PI34" s="126">
        <f>IF((COUNTA(PG$12:PG$42)+COUNTA(PH$12:PH$42)=0),0.6*PG$5,IF(OR(PG34="",PH34=""),0,IF(PG$6=0,IF(PG34&gt;=PG$8,PG$5,IF(PG34&lt;PH34,0,PG$5*(PG34-PH34)/(PG$8-PH34))),IF(PG34&lt;=PG$8,PG$5,IF(PG34&gt;PH34,0,PG$5*(PG34-PH34)/(PG$8-PH34))))))</f>
      </c>
      <c r="PJ34" s="126">
        <f>IF(OR(PG34="",PH34=""),0,PG$5)</f>
      </c>
      <c r="PK34" s="125">
        <f>IF(PG$6=0,RANK(PI34,PI$12:PI$42,0),RANK(PI34,PI$12:PI$42,1))</f>
      </c>
      <c r="PL34"/>
      <c r="PM34"/>
      <c r="PN34" s="126">
        <f>IF((COUNTA(PL$12:PL$42)+COUNTA(PM$12:PM$42)=0),0.6*PL$5,IF(OR(PL34="",PM34=""),0,IF(PL$6=0,IF(PL34&gt;=PL$8,PL$5,IF(PL34&lt;PM34,0,PL$5*(PL34-PM34)/(PL$8-PM34))),IF(PL34&lt;=PL$8,PL$5,IF(PL34&gt;PM34,0,PL$5*(PL34-PM34)/(PL$8-PM34))))))</f>
      </c>
      <c r="PO34" s="126">
        <f>IF(OR(PL34="",PM34=""),0,PL$5)</f>
      </c>
      <c r="PP34" s="125">
        <f>IF(PL$6=0,RANK(PN34,PN$12:PN$42,0),RANK(PN34,PN$12:PN$42,1))</f>
      </c>
      <c r="PQ34"/>
      <c r="PR34"/>
      <c r="PS34" s="126">
        <f>IF((COUNTA(PQ$12:PQ$42)+COUNTA(PR$12:PR$42)=0),0.6*PQ$5,IF(OR(PQ34="",PR34=""),0,IF(PQ$6=0,IF(PQ34&gt;=PQ$8,PQ$5,IF(PQ34&lt;PR34,0,PQ$5*(PQ34-PR34)/(PQ$8-PR34))),IF(PQ34&lt;=PQ$8,PQ$5,IF(PQ34&gt;PR34,0,PQ$5*(PQ34-PR34)/(PQ$8-PR34))))))</f>
      </c>
      <c r="PT34" s="126">
        <f>IF(OR(PQ34="",PR34=""),0,PQ$5)</f>
      </c>
      <c r="PU34" s="125">
        <f>IF(PQ$6=0,RANK(PS34,PS$12:PS$42,0),RANK(PS34,PS$12:PS$42,1))</f>
      </c>
      <c r="PV34"/>
      <c r="PW34"/>
      <c r="PX34" s="126">
        <f>IF((COUNTA(PV$12:PV$42)+COUNTA(PW$12:PW$42)=0),0.6*PV$5,IF(OR(PV34="",PW34=""),0,IF(PV$6=0,IF(PV34&gt;=PV$8,PV$5,IF(PV34&lt;PW34,0,PV$5*(PV34-PW34)/(PV$8-PW34))),IF(PV34&lt;=PV$8,PV$5,IF(PV34&gt;PW34,0,PV$5*(PV34-PW34)/(PV$8-PW34))))))</f>
      </c>
      <c r="PY34" s="126">
        <f>IF(OR(PV34="",PW34=""),0,PV$5)</f>
      </c>
      <c r="PZ34" s="125">
        <f>IF(PV$6=0,RANK(PX34,PX$12:PX$42,0),RANK(PX34,PX$12:PX$42,1))</f>
      </c>
      <c r="QA34"/>
      <c r="QB34"/>
      <c r="QC34" s="126">
        <f>IF((COUNTA(QA$12:QA$42)+COUNTA(QB$12:QB$42)=0),0.6*QA$5,IF(OR(QA34="",QB34=""),0,IF(QA$6=0,IF(QA34&gt;=QA$8,QA$5,IF(QA34&lt;QB34,0,QA$5*(QA34-QB34)/(QA$8-QB34))),IF(QA34&lt;=QA$8,QA$5,IF(QA34&gt;QB34,0,QA$5*(QA34-QB34)/(QA$8-QB34))))))</f>
      </c>
      <c r="QD34" s="126">
        <f>IF(OR(QA34="",QB34=""),0,QA$5)</f>
      </c>
      <c r="QE34" s="125">
        <f>IF(QA$6=0,RANK(QC34,QC$12:QC$42,0),RANK(QC34,QC$12:QC$42,1))</f>
      </c>
      <c r="QF34"/>
      <c r="QG34"/>
      <c r="QH34" s="126">
        <f>IF((COUNTA(QF$12:QF$42)+COUNTA(QG$12:QG$42)=0),0.6*QF$5,IF(OR(QF34="",QG34=""),0,IF(QF$6=0,IF(QF34&gt;=QF$8,QF$5,IF(QF34&lt;QG34,0,QF$5*(QF34-QG34)/(QF$8-QG34))),IF(QF34&lt;=QF$8,QF$5,IF(QF34&gt;QG34,0,QF$5*(QF34-QG34)/(QF$8-QG34))))))</f>
      </c>
      <c r="QI34" s="126">
        <f>IF(OR(QF34="",QG34=""),0,QF$5)</f>
      </c>
      <c r="QJ34" s="125">
        <f>IF(QF$6=0,RANK(QH34,QH$12:QH$42,0),RANK(QH34,QH$12:QH$42,1))</f>
      </c>
      <c r="QK34"/>
      <c r="QL34"/>
      <c r="QM34" s="126">
        <f>IF((COUNTA(QK$12:QK$42)+COUNTA(QL$12:QL$42)=0),0.6*QK$5,IF(OR(QK34="",QL34=""),0,IF(QK$6=0,IF(QK34&gt;=QK$8,QK$5,IF(QK34&lt;QL34,0,QK$5*(QK34-QL34)/(QK$8-QL34))),IF(QK34&lt;=QK$8,QK$5,IF(QK34&gt;QL34,0,QK$5*(QK34-QL34)/(QK$8-QL34))))))</f>
      </c>
      <c r="QN34" s="126">
        <f>IF(OR(QK34="",QL34=""),0,QK$5)</f>
      </c>
      <c r="QO34" s="125">
        <f>IF(QK$6=0,RANK(QM34,QM$12:QM$42,0),RANK(QM34,QM$12:QM$42,1))</f>
      </c>
      <c r="QP34"/>
      <c r="QQ34"/>
      <c r="QR34" s="126">
        <f>IF((COUNTA(QP$12:QP$42)+COUNTA(QQ$12:QQ$42)=0),0.6*QP$5,IF(OR(QP34="",QQ34=""),0,IF(QP$6=0,IF(QP34&gt;=QP$8,QP$5,IF(QP34&lt;QQ34,0,QP$5*(QP34-QQ34)/(QP$8-QQ34))),IF(QP34&lt;=QP$8,QP$5,IF(QP34&gt;QQ34,0,QP$5*(QP34-QQ34)/(QP$8-QQ34))))))</f>
      </c>
      <c r="QS34" s="126">
        <f>IF(OR(QP34="",QQ34=""),0,QP$5)</f>
      </c>
      <c r="QT34" s="125">
        <f>IF(QP$6=0,RANK(QR34,QR$12:QR$42,0),RANK(QR34,QR$12:QR$42,1))</f>
      </c>
      <c r="QU34" s="126">
        <v>99.05</v>
      </c>
      <c r="QV34" s="126">
        <v>88.09</v>
      </c>
      <c r="QW34" s="126">
        <f>IF((COUNTA(QU$12:QU$42)+COUNTA(QV$12:QV$42)=0),0.6*QU$5,IF(OR(QU34="",QV34=""),0,IF(QU$6=0,IF(QU34&gt;=QU$8,QU$5,IF(QU34&lt;QV34,0,QU$5*(QU34-QV34)/(QU$8-QV34))),IF(QU34&lt;=QU$8,QU$5,IF(QU34&gt;QV34,0,QU$5*(QU34-QV34)/(QU$8-QV34))))))</f>
      </c>
      <c r="QX34" s="126">
        <f>IF(OR(QU34="",QV34=""),0,QU$5)</f>
      </c>
      <c r="QY34" s="125">
        <f>IF(QU$6=0,RANK(QW34,QW$12:QW$42,0),RANK(QW34,QW$12:QW$42,1))</f>
      </c>
      <c r="QZ34" s="126">
        <v>99.05</v>
      </c>
      <c r="RA34" s="126">
        <v>19.02</v>
      </c>
      <c r="RB34" s="126">
        <f>IF((COUNTA(QZ$12:QZ$42)+COUNTA(RA$12:RA$42)=0),0.6*QZ$5,IF(OR(QZ34="",RA34=""),0,IF(QZ$6=0,IF(QZ34&gt;=QZ$8,QZ$5,IF(QZ34&lt;RA34,0,QZ$5*(QZ34-RA34)/(QZ$8-RA34))),IF(QZ34&lt;=QZ$8,QZ$5,IF(QZ34&gt;RA34,0,QZ$5*(QZ34-RA34)/(QZ$8-RA34))))))</f>
      </c>
      <c r="RC34" s="126">
        <f>IF(OR(QZ34="",RA34=""),0,QZ$5)</f>
      </c>
      <c r="RD34" s="125">
        <f>IF(QZ$6=0,RANK(RB34,RB$12:RB$42,0),RANK(RB34,RB$12:RB$42,1))</f>
      </c>
      <c r="RE34" s="126">
        <v>100</v>
      </c>
      <c r="RF34" s="126">
        <v>81.58</v>
      </c>
      <c r="RG34" s="126">
        <f>IF((COUNTA(RE$12:RE$42)+COUNTA(RF$12:RF$42)=0),0.6*RE$5,IF(OR(RE34="",RF34=""),0,IF(RE$6=0,IF(RE34&gt;=RE$8,RE$5,IF(RE34&lt;RF34,0,RE$5*(RE34-RF34)/(RE$8-RF34))),IF(RE34&lt;=RE$8,RE$5,IF(RE34&gt;RF34,0,RE$5*(RE34-RF34)/(RE$8-RF34))))))</f>
      </c>
      <c r="RH34" s="126">
        <f>IF(OR(RE34="",RF34=""),0,RE$5)</f>
      </c>
      <c r="RI34" s="125">
        <f>IF(RE$6=0,RANK(RG34,RG$12:RG$42,0),RANK(RG34,RG$12:RG$42,1))</f>
      </c>
      <c r="RJ34" s="126">
        <v>100</v>
      </c>
      <c r="RK34" s="126">
        <v>94.44</v>
      </c>
      <c r="RL34" s="126">
        <f>IF((COUNTA(RJ$12:RJ$42)+COUNTA(RK$12:RK$42)=0),0.6*RJ$5,IF(OR(RJ34="",RK34=""),0,IF(RJ$6=0,IF(RJ34&gt;=RJ$8,RJ$5,IF(RJ34&lt;RK34,0,RJ$5*(RJ34-RK34)/(RJ$8-RK34))),IF(RJ34&lt;=RJ$8,RJ$5,IF(RJ34&gt;RK34,0,RJ$5*(RJ34-RK34)/(RJ$8-RK34))))))</f>
      </c>
      <c r="RM34" s="126">
        <f>IF(OR(RJ34="",RK34=""),0,RJ$5)</f>
      </c>
      <c r="RN34" s="125">
        <f>IF(RJ$6=0,RANK(RL34,RL$12:RL$42,0),RANK(RL34,RL$12:RL$42,1))</f>
      </c>
      <c r="RO34" s="126">
        <v>2.53</v>
      </c>
      <c r="RP34" s="126">
        <v>8.56</v>
      </c>
      <c r="RQ34" s="126">
        <f>IF((COUNTA(RO$12:RO$42)+COUNTA(RP$12:RP$42)=0),0.6*RO$5,IF(OR(RO34="",RP34=""),0,IF(RO$6=0,IF(RO34&gt;=RO$8,RO$5,IF(RO34&lt;RP34,0,RO$5*(RO34-RP34)/(RO$8-RP34))),IF(RO34&lt;=RO$8,RO$5,IF(RO34&gt;RP34,0,RO$5*(RO34-RP34)/(RO$8-RP34))))))</f>
      </c>
      <c r="RR34" s="126">
        <f>IF(OR(RO34="",RP34=""),0,RO$5)</f>
      </c>
      <c r="RS34" s="125">
        <f>IF(RO$6=0,RANK(RQ34,RQ$12:RQ$42,0),RANK(RQ34,RQ$12:RQ$42,1))</f>
      </c>
      <c r="RT34" s="126">
        <v>2.53</v>
      </c>
      <c r="RU34" s="126">
        <v>6.03</v>
      </c>
      <c r="RV34" s="126">
        <f>IF((COUNTA(RT$12:RT$42)+COUNTA(RU$12:RU$42)=0),0.6*RT$5,IF(OR(RT34="",RU34=""),0,IF(RT$6=0,IF(RT34&gt;=RT$8,RT$5,IF(RT34&lt;RU34,0,RT$5*(RT34-RU34)/(RT$8-RU34))),IF(RT34&lt;=RT$8,RT$5,IF(RT34&gt;RU34,0,RT$5*(RT34-RU34)/(RT$8-RU34))))))</f>
      </c>
      <c r="RW34" s="126">
        <f>IF(OR(RT34="",RU34=""),0,RT$5)</f>
      </c>
      <c r="RX34" s="125">
        <f>IF(RT$6=0,RANK(RV34,RV$12:RV$42,0),RANK(RV34,RV$12:RV$42,1))</f>
      </c>
      <c r="RY34" s="126">
        <v>97.24</v>
      </c>
      <c r="RZ34"/>
      <c r="SA34" s="126">
        <f>IF((COUNTA(RY$12:RY$42)+COUNTA(RZ$12:RZ$42)=0),0.6*RY$5,IF(OR(RY34="",RZ34=""),0,IF(RY$6=0,IF(RY34&gt;=RY$8,RY$5,IF(RY34&lt;RZ34,0,RY$5*(RY34-RZ34)/(RY$8-RZ34))),IF(RY34&lt;=RY$8,RY$5,IF(RY34&gt;RZ34,0,RY$5*(RY34-RZ34)/(RY$8-RZ34))))))</f>
      </c>
      <c r="SB34" s="126">
        <f>IF(OR(RY34="",RZ34=""),0,RY$5)</f>
      </c>
      <c r="SC34" s="125">
        <f>IF(RY$6=0,RANK(SA34,SA$12:SA$42,0),RANK(SA34,SA$12:SA$42,1))</f>
      </c>
      <c r="SD34" s="126">
        <v>97.24</v>
      </c>
      <c r="SE34"/>
      <c r="SF34" s="126">
        <f>IF((COUNTA(SD$12:SD$42)+COUNTA(SE$12:SE$42)=0),0.6*SD$5,IF(OR(SD34="",SE34=""),0,IF(SD$6=0,IF(SD34&gt;=SD$8,SD$5,IF(SD34&lt;SE34,0,SD$5*(SD34-SE34)/(SD$8-SE34))),IF(SD34&lt;=SD$8,SD$5,IF(SD34&gt;SE34,0,SD$5*(SD34-SE34)/(SD$8-SE34))))))</f>
      </c>
      <c r="SG34" s="126">
        <f>IF(OR(SD34="",SE34=""),0,SD$5)</f>
      </c>
      <c r="SH34" s="125">
        <f>IF(SD$6=0,RANK(SF34,SF$12:SF$42,0),RANK(SF34,SF$12:SF$42,1))</f>
      </c>
      <c r="SI34" s="126">
        <v>100</v>
      </c>
      <c r="SJ34" s="126">
        <v>95</v>
      </c>
      <c r="SK34" s="126">
        <f>IF((COUNTA(SI$12:SI$42)+COUNTA(SJ$12:SJ$42)=0),0.6*SI$5,IF(OR(SI34="",SJ34=""),0,IF(SI$6=0,IF(SI34&gt;=SI$8,SI$5,IF(SI34&lt;SJ34,0,SI$5*(SI34-SJ34)/(SI$8-SJ34))),IF(SI34&lt;=SI$8,SI$5,IF(SI34&gt;SJ34,0,SI$5*(SI34-SJ34)/(SI$8-SJ34))))))</f>
      </c>
      <c r="SL34" s="126">
        <f>IF(OR(SI34="",SJ34=""),0,SI$5)</f>
      </c>
      <c r="SM34" s="125">
        <f>IF(SI$6=0,RANK(SK34,SK$12:SK$42,0),RANK(SK34,SK$12:SK$42,1))</f>
      </c>
      <c r="SN34" s="126">
        <v>100</v>
      </c>
      <c r="SO34" s="126">
        <v>96.63</v>
      </c>
      <c r="SP34" s="126">
        <f>IF((COUNTA(SN$12:SN$42)+COUNTA(SO$12:SO$42)=0),0.6*SN$5,IF(OR(SN34="",SO34=""),0,IF(SN$6=0,IF(SN34&gt;=SN$8,SN$5,IF(SN34&lt;SO34,0,SN$5*(SN34-SO34)/(SN$8-SO34))),IF(SN34&lt;=SN$8,SN$5,IF(SN34&gt;SO34,0,SN$5*(SN34-SO34)/(SN$8-SO34))))))</f>
      </c>
      <c r="SQ34" s="126">
        <f>IF(OR(SN34="",SO34=""),0,SN$5)</f>
      </c>
      <c r="SR34" s="125">
        <f>IF(SN$6=0,RANK(SP34,SP$12:SP$42,0),RANK(SP34,SP$12:SP$42,1))</f>
      </c>
      <c r="SS34" s="126">
        <v>3.07</v>
      </c>
      <c r="ST34" s="126">
        <v>3.74</v>
      </c>
      <c r="SU34" s="126">
        <f>IF((COUNTA(SS$12:SS$42)+COUNTA(ST$12:ST$42)=0),0.6*SS$5,IF(OR(SS34="",ST34=""),0,IF(SS$6=0,IF(SS34&gt;=SS$8,SS$5,IF(SS34&lt;ST34,0,SS$5*(SS34-ST34)/(SS$8-ST34))),IF(SS34&lt;=SS$8,SS$5,IF(SS34&gt;ST34,0,SS$5*(SS34-ST34)/(SS$8-ST34))))))</f>
      </c>
      <c r="SV34" s="126">
        <f>IF(OR(SS34="",ST34=""),0,SS$5)</f>
      </c>
      <c r="SW34" s="125">
        <f>IF(SS$6=0,RANK(SU34,SU$12:SU$42,0),RANK(SU34,SU$12:SU$42,1))</f>
      </c>
      <c r="SX34" s="126">
        <v>3.07</v>
      </c>
      <c r="SY34" s="126">
        <v>4.94</v>
      </c>
      <c r="SZ34" s="126">
        <f>IF((COUNTA(SX$12:SX$42)+COUNTA(SY$12:SY$42)=0),0.6*SX$5,IF(OR(SX34="",SY34=""),0,IF(SX$6=0,IF(SX34&gt;=SX$8,SX$5,IF(SX34&lt;SY34,0,SX$5*(SX34-SY34)/(SX$8-SY34))),IF(SX34&lt;=SX$8,SX$5,IF(SX34&gt;SY34,0,SX$5*(SX34-SY34)/(SX$8-SY34))))))</f>
      </c>
      <c r="TA34" s="126">
        <f>IF(OR(SX34="",SY34=""),0,SX$5)</f>
      </c>
      <c r="TB34" s="125">
        <f>IF(SX$6=0,RANK(SZ34,SZ$12:SZ$42,0),RANK(SZ34,SZ$12:SZ$42,1))</f>
      </c>
      <c r="TC34" s="126">
        <v>100</v>
      </c>
      <c r="TD34" s="126">
        <v>100</v>
      </c>
      <c r="TE34" s="126">
        <f>IF((COUNTA(TC$12:TC$42)+COUNTA(TD$12:TD$42)=0),0.6*TC$5,IF(OR(TC34="",TD34=""),0,IF(TC$6=0,IF(TC34&gt;=TC$8,TC$5,IF(TC34&lt;TD34,0,TC$5*(TC34-TD34)/(TC$8-TD34))),IF(TC34&lt;=TC$8,TC$5,IF(TC34&gt;TD34,0,TC$5*(TC34-TD34)/(TC$8-TD34))))))</f>
      </c>
      <c r="TF34" s="126">
        <f>IF(OR(TC34="",TD34=""),0,TC$5)</f>
      </c>
      <c r="TG34" s="125">
        <f>IF(TC$6=0,RANK(TE34,TE$12:TE$42,0),RANK(TE34,TE$12:TE$42,1))</f>
      </c>
      <c r="TH34" s="126">
        <v>100</v>
      </c>
      <c r="TI34" s="126">
        <v>100</v>
      </c>
      <c r="TJ34" s="126">
        <f>IF((COUNTA(TH$12:TH$42)+COUNTA(TI$12:TI$42)=0),0.6*TH$5,IF(OR(TH34="",TI34=""),0,IF(TH$6=0,IF(TH34&gt;=TH$8,TH$5,IF(TH34&lt;TI34,0,TH$5*(TH34-TI34)/(TH$8-TI34))),IF(TH34&lt;=TH$8,TH$5,IF(TH34&gt;TI34,0,TH$5*(TH34-TI34)/(TH$8-TI34))))))</f>
      </c>
      <c r="TK34" s="126">
        <f>IF(OR(TH34="",TI34=""),0,TH$5)</f>
      </c>
      <c r="TL34" s="125">
        <f>IF(TH$6=0,RANK(TJ34,TJ$12:TJ$42,0),RANK(TJ34,TJ$12:TJ$42,1))</f>
      </c>
      <c r="TM34" s="126">
        <v>0.7</v>
      </c>
      <c r="TN34" s="126">
        <v>1.68</v>
      </c>
      <c r="TO34" s="126">
        <f>IF((COUNTA(TM$12:TM$42)+COUNTA(TN$12:TN$42)=0),0.6*TM$5,IF(OR(TM34="",TN34=""),0,IF(TM$6=0,IF(TM34&gt;=TM$8,TM$5,IF(TM34&lt;TN34,0,TM$5*(TM34-TN34)/(TM$8-TN34))),IF(TM34&lt;=TM$8,TM$5,IF(TM34&gt;TN34,0,TM$5*(TM34-TN34)/(TM$8-TN34))))))</f>
      </c>
      <c r="TP34" s="126">
        <f>IF(OR(TM34="",TN34=""),0,TM$5)</f>
      </c>
      <c r="TQ34" s="125">
        <f>IF(TM$6=0,RANK(TO34,TO$12:TO$42,0),RANK(TO34,TO$12:TO$42,1))</f>
      </c>
      <c r="TR34" s="126">
        <v>0.7</v>
      </c>
      <c r="TS34" s="126">
        <v>3.11</v>
      </c>
      <c r="TT34" s="126">
        <f>IF((COUNTA(TR$12:TR$42)+COUNTA(TS$12:TS$42)=0),0.6*TR$5,IF(OR(TR34="",TS34=""),0,IF(TR$6=0,IF(TR34&gt;=TR$8,TR$5,IF(TR34&lt;TS34,0,TR$5*(TR34-TS34)/(TR$8-TS34))),IF(TR34&lt;=TR$8,TR$5,IF(TR34&gt;TS34,0,TR$5*(TR34-TS34)/(TR$8-TS34))))))</f>
      </c>
      <c r="TU34" s="126">
        <f>IF(OR(TR34="",TS34=""),0,TR$5)</f>
      </c>
      <c r="TV34" s="125">
        <f>IF(TR$6=0,RANK(TT34,TT$12:TT$42,0),RANK(TT34,TT$12:TT$42,1))</f>
      </c>
      <c r="TW34" s="126">
        <v>0</v>
      </c>
      <c r="TX34" s="126">
        <v>0</v>
      </c>
      <c r="TY34" s="126">
        <f>IF((COUNTA(TW$12:TW$42)+COUNTA(TX$12:TX$42)=0),0.6*TW$5,IF(OR(TW34="",TX34=""),0,IF(TW$6=0,IF(TW34&gt;=TW$8,TW$5,IF(TW34&lt;TX34,0,TW$5*(TW34-TX34)/(TW$8-TX34))),IF(TW34&lt;=TW$8,TW$5,IF(TW34&gt;TX34,0,TW$5*(TW34-TX34)/(TW$8-TX34))))))</f>
      </c>
      <c r="TZ34" s="126">
        <f>IF(OR(TW34="",TX34=""),0,TW$5)</f>
      </c>
      <c r="UA34" s="125">
        <f>IF(TW$6=0,RANK(TY34,TY$12:TY$42,0),RANK(TY34,TY$12:TY$42,1))</f>
      </c>
      <c r="UB34" s="126">
        <v>0</v>
      </c>
      <c r="UC34" s="126">
        <v>0</v>
      </c>
      <c r="UD34" s="126">
        <f>IF((COUNTA(UB$12:UB$42)+COUNTA(UC$12:UC$42)=0),0.6*UB$5,IF(OR(UB34="",UC34=""),0,IF(UB$6=0,IF(UB34&gt;=UB$8,UB$5,IF(UB34&lt;UC34,0,UB$5*(UB34-UC34)/(UB$8-UC34))),IF(UB34&lt;=UB$8,UB$5,IF(UB34&gt;UC34,0,UB$5*(UB34-UC34)/(UB$8-UC34))))))</f>
      </c>
      <c r="UE34" s="126">
        <f>IF(OR(UB34="",UC34=""),0,UB$5)</f>
      </c>
      <c r="UF34" s="125">
        <f>IF(UB$6=0,RANK(UD34,UD$12:UD$42,0),RANK(UD34,UD$12:UD$42,1))</f>
      </c>
      <c r="UG34"/>
      <c r="UH34"/>
      <c r="UI34" s="126">
        <f>IF((COUNTA(UG$12:UG$42)+COUNTA(UH$12:UH$42)=0),0.6*UG$5,IF(OR(UG34="",UH34=""),0,IF(UG$6=0,IF(UG34&gt;=UG$8,UG$5,IF(UG34&lt;UH34,0,UG$5*(UG34-UH34)/(UG$8-UH34))),IF(UG34&lt;=UG$8,UG$5,IF(UG34&gt;UH34,0,UG$5*(UG34-UH34)/(UG$8-UH34))))))</f>
      </c>
      <c r="UJ34" s="126">
        <f>IF(OR(UG34="",UH34=""),0,UG$5)</f>
      </c>
      <c r="UK34" s="125">
        <f>IF(UG$6=0,RANK(UI34,UI$12:UI$42,0),RANK(UI34,UI$12:UI$42,1))</f>
      </c>
      <c r="UL34"/>
      <c r="UM34"/>
      <c r="UN34" s="126">
        <f>IF((COUNTA(UL$12:UL$42)+COUNTA(UM$12:UM$42)=0),0.6*UL$5,IF(OR(UL34="",UM34=""),0,IF(UL$6=0,IF(UL34&gt;=UL$8,UL$5,IF(UL34&lt;UM34,0,UL$5*(UL34-UM34)/(UL$8-UM34))),IF(UL34&lt;=UL$8,UL$5,IF(UL34&gt;UM34,0,UL$5*(UL34-UM34)/(UL$8-UM34))))))</f>
      </c>
      <c r="UO34" s="126">
        <f>IF(OR(UL34="",UM34=""),0,UL$5)</f>
      </c>
      <c r="UP34" s="125">
        <f>IF(UL$6=0,RANK(UN34,UN$12:UN$42,0),RANK(UN34,UN$12:UN$42,1))</f>
      </c>
      <c r="UQ34" s="126">
        <v>6.28</v>
      </c>
      <c r="UR34" s="126">
        <v>0.87</v>
      </c>
      <c r="US34" s="126">
        <f>IF((COUNTA(UQ$12:UQ$42)+COUNTA(UR$12:UR$42)=0),0.6*UQ$5,IF(OR(UQ34="",UR34=""),0,IF(UQ$6=0,IF(UQ34&gt;=UQ$8,UQ$5,IF(UQ34&lt;UR34,0,UQ$5*(UQ34-UR34)/(UQ$8-UR34))),IF(UQ34&lt;=UQ$8,UQ$5,IF(UQ34&gt;UR34,0,UQ$5*(UQ34-UR34)/(UQ$8-UR34))))))</f>
      </c>
      <c r="UT34" s="126">
        <f>IF(OR(UQ34="",UR34=""),0,UQ$5)</f>
      </c>
      <c r="UU34" s="125">
        <f>IF(UQ$6=0,RANK(US34,US$12:US$42,0),RANK(US34,US$12:US$42,1))</f>
      </c>
      <c r="UV34" s="126">
        <v>6.28</v>
      </c>
      <c r="UW34" s="126">
        <v>0.98</v>
      </c>
      <c r="UX34" s="126">
        <f>IF((COUNTA(UV$12:UV$42)+COUNTA(UW$12:UW$42)=0),0.6*UV$5,IF(OR(UV34="",UW34=""),0,IF(UV$6=0,IF(UV34&gt;=UV$8,UV$5,IF(UV34&lt;UW34,0,UV$5*(UV34-UW34)/(UV$8-UW34))),IF(UV34&lt;=UV$8,UV$5,IF(UV34&gt;UW34,0,UV$5*(UV34-UW34)/(UV$8-UW34))))))</f>
      </c>
      <c r="UY34" s="126">
        <f>IF(OR(UV34="",UW34=""),0,UV$5)</f>
      </c>
      <c r="UZ34" s="125">
        <f>IF(UV$6=0,RANK(UX34,UX$12:UX$42,0),RANK(UX34,UX$12:UX$42,1))</f>
      </c>
      <c r="VA34" s="126">
        <v>99.98</v>
      </c>
      <c r="VB34" s="126">
        <v>79.64</v>
      </c>
      <c r="VC34" s="126">
        <f>IF((COUNTA(VA$12:VA$42)+COUNTA(VB$12:VB$42)=0),0.6*VA$5,IF(OR(VA34="",VB34=""),0,IF(VA$6=0,IF(VA34&gt;=VA$8,VA$5,IF(VA34&lt;VB34,0,VA$5*(VA34-VB34)/(VA$8-VB34))),IF(VA34&lt;=VA$8,VA$5,IF(VA34&gt;VB34,0,VA$5*(VA34-VB34)/(VA$8-VB34))))))</f>
      </c>
      <c r="VD34" s="126">
        <f>IF(OR(VA34="",VB34=""),0,VA$5)</f>
      </c>
      <c r="VE34" s="125">
        <f>IF(VA$6=0,RANK(VC34,VC$12:VC$42,0),RANK(VC34,VC$12:VC$42,1))</f>
      </c>
      <c r="VF34" s="126">
        <v>99.98</v>
      </c>
      <c r="VG34" s="126">
        <v>85.45</v>
      </c>
      <c r="VH34" s="126">
        <f>IF((COUNTA(VF$12:VF$42)+COUNTA(VG$12:VG$42)=0),0.6*VF$5,IF(OR(VF34="",VG34=""),0,IF(VF$6=0,IF(VF34&gt;=VF$8,VF$5,IF(VF34&lt;VG34,0,VF$5*(VF34-VG34)/(VF$8-VG34))),IF(VF34&lt;=VF$8,VF$5,IF(VF34&gt;VG34,0,VF$5*(VF34-VG34)/(VF$8-VG34))))))</f>
      </c>
      <c r="VI34" s="126">
        <f>IF(OR(VF34="",VG34=""),0,VF$5)</f>
      </c>
      <c r="VJ34" s="125">
        <f>IF(VF$6=0,RANK(VH34,VH$12:VH$42,0),RANK(VH34,VH$12:VH$42,1))</f>
      </c>
      <c r="VK34" s="126">
        <v>100</v>
      </c>
      <c r="VL34" s="126">
        <v>100</v>
      </c>
      <c r="VM34" s="126">
        <f>IF((COUNTA(VK$12:VK$42)+COUNTA(VL$12:VL$42)=0),0.6*VK$5,IF(OR(VK34="",VL34=""),0,IF(VK$6=0,IF(VK34&gt;=VK$8,VK$5,IF(VK34&lt;VL34,0,VK$5*(VK34-VL34)/(VK$8-VL34))),IF(VK34&lt;=VK$8,VK$5,IF(VK34&gt;VL34,0,VK$5*(VK34-VL34)/(VK$8-VL34))))))</f>
      </c>
      <c r="VN34" s="126">
        <f>IF(OR(VK34="",VL34=""),0,VK$5)</f>
      </c>
      <c r="VO34" s="125">
        <f>IF(VK$6=0,RANK(VM34,VM$12:VM$42,0),RANK(VM34,VM$12:VM$42,1))</f>
      </c>
      <c r="VP34" s="126">
        <v>100</v>
      </c>
      <c r="VQ34" s="126">
        <v>100</v>
      </c>
      <c r="VR34" s="126">
        <f>IF((COUNTA(VP$12:VP$42)+COUNTA(VQ$12:VQ$42)=0),0.6*VP$5,IF(OR(VP34="",VQ34=""),0,IF(VP$6=0,IF(VP34&gt;=VP$8,VP$5,IF(VP34&lt;VQ34,0,VP$5*(VP34-VQ34)/(VP$8-VQ34))),IF(VP34&lt;=VP$8,VP$5,IF(VP34&gt;VQ34,0,VP$5*(VP34-VQ34)/(VP$8-VQ34))))))</f>
      </c>
      <c r="VS34" s="126">
        <f>IF(OR(VP34="",VQ34=""),0,VP$5)</f>
      </c>
      <c r="VT34" s="125">
        <f>IF(VP$6=0,RANK(VR34,VR$12:VR$42,0),RANK(VR34,VR$12:VR$42,1))</f>
      </c>
      <c r="VU34" s="126">
        <v>1.43</v>
      </c>
      <c r="VV34" s="126">
        <v>4.41</v>
      </c>
      <c r="VW34" s="126">
        <f>IF((COUNTA(VU$12:VU$42)+COUNTA(VV$12:VV$42)=0),0.6*VU$5,IF(OR(VU34="",VV34=""),0,IF(VU$6=0,IF(VU34&gt;=VU$8,VU$5,IF(VU34&lt;VV34,0,VU$5*(VU34-VV34)/(VU$8-VV34))),IF(VU34&lt;=VU$8,VU$5,IF(VU34&gt;VV34,0,VU$5*(VU34-VV34)/(VU$8-VV34))))))</f>
      </c>
      <c r="VX34" s="126">
        <f>IF(OR(VU34="",VV34=""),0,VU$5)</f>
      </c>
      <c r="VY34" s="125">
        <f>IF(VU$6=0,RANK(VW34,VW$12:VW$42,0),RANK(VW34,VW$12:VW$42,1))</f>
      </c>
      <c r="VZ34" s="126">
        <v>1.43</v>
      </c>
      <c r="WA34" s="126">
        <v>4.34</v>
      </c>
      <c r="WB34" s="126">
        <f>IF((COUNTA(VZ$12:VZ$42)+COUNTA(WA$12:WA$42)=0),0.6*VZ$5,IF(OR(VZ34="",WA34=""),0,IF(VZ$6=0,IF(VZ34&gt;=VZ$8,VZ$5,IF(VZ34&lt;WA34,0,VZ$5*(VZ34-WA34)/(VZ$8-WA34))),IF(VZ34&lt;=VZ$8,VZ$5,IF(VZ34&gt;WA34,0,VZ$5*(VZ34-WA34)/(VZ$8-WA34))))))</f>
      </c>
      <c r="WC34" s="126">
        <f>IF(OR(VZ34="",WA34=""),0,VZ$5)</f>
      </c>
      <c r="WD34" s="125">
        <f>IF(VZ$6=0,RANK(WB34,WB$12:WB$42,0),RANK(WB34,WB$12:WB$42,1))</f>
      </c>
      <c r="WE34" s="126">
        <v>99.66</v>
      </c>
      <c r="WF34"/>
      <c r="WG34" s="126">
        <f>IF((COUNTA(WE$12:WE$42)+COUNTA(WF$12:WF$42)=0),0.6*WE$5,IF(OR(WE34="",WF34=""),0,IF(WE$6=0,IF(WE34&gt;=WE$8,WE$5,IF(WE34&lt;WF34,0,WE$5*(WE34-WF34)/(WE$8-WF34))),IF(WE34&lt;=WE$8,WE$5,IF(WE34&gt;WF34,0,WE$5*(WE34-WF34)/(WE$8-WF34))))))</f>
      </c>
      <c r="WH34" s="126">
        <f>IF(OR(WE34="",WF34=""),0,WE$5)</f>
      </c>
      <c r="WI34" s="125">
        <f>IF(WE$6=0,RANK(WG34,WG$12:WG$42,0),RANK(WG34,WG$12:WG$42,1))</f>
      </c>
      <c r="WJ34" s="126">
        <v>99.66</v>
      </c>
      <c r="WK34"/>
      <c r="WL34" s="126">
        <f>IF((COUNTA(WJ$12:WJ$42)+COUNTA(WK$12:WK$42)=0),0.6*WJ$5,IF(OR(WJ34="",WK34=""),0,IF(WJ$6=0,IF(WJ34&gt;=WJ$8,WJ$5,IF(WJ34&lt;WK34,0,WJ$5*(WJ34-WK34)/(WJ$8-WK34))),IF(WJ34&lt;=WJ$8,WJ$5,IF(WJ34&gt;WK34,0,WJ$5*(WJ34-WK34)/(WJ$8-WK34))))))</f>
      </c>
      <c r="WM34" s="126">
        <f>IF(OR(WJ34="",WK34=""),0,WJ$5)</f>
      </c>
      <c r="WN34" s="125">
        <f>IF(WJ$6=0,RANK(WL34,WL$12:WL$42,0),RANK(WL34,WL$12:WL$42,1))</f>
      </c>
      <c r="WO34" s="126">
        <v>99.21</v>
      </c>
      <c r="WP34" s="126">
        <v>98.05</v>
      </c>
      <c r="WQ34" s="126">
        <f>IF((COUNTA(WO$12:WO$42)+COUNTA(WP$12:WP$42)=0),0.6*WO$5,IF(OR(WO34="",WP34=""),0,IF(WO$6=0,IF(WO34&gt;=WO$8,WO$5,IF(WO34&lt;WP34,0,WO$5*(WO34-WP34)/(WO$8-WP34))),IF(WO34&lt;=WO$8,WO$5,IF(WO34&gt;WP34,0,WO$5*(WO34-WP34)/(WO$8-WP34))))))</f>
      </c>
      <c r="WR34" s="126">
        <f>IF(OR(WO34="",WP34=""),0,WO$5)</f>
      </c>
      <c r="WS34" s="125">
        <f>IF(WO$6=0,RANK(WQ34,WQ$12:WQ$42,0),RANK(WQ34,WQ$12:WQ$42,1))</f>
      </c>
      <c r="WT34" s="126">
        <v>99.21</v>
      </c>
      <c r="WU34" s="126">
        <v>98.71</v>
      </c>
      <c r="WV34" s="126">
        <f>IF((COUNTA(WT$12:WT$42)+COUNTA(WU$12:WU$42)=0),0.6*WT$5,IF(OR(WT34="",WU34=""),0,IF(WT$6=0,IF(WT34&gt;=WT$8,WT$5,IF(WT34&lt;WU34,0,WT$5*(WT34-WU34)/(WT$8-WU34))),IF(WT34&lt;=WT$8,WT$5,IF(WT34&gt;WU34,0,WT$5*(WT34-WU34)/(WT$8-WU34))))))</f>
      </c>
      <c r="WW34" s="126">
        <f>IF(OR(WT34="",WU34=""),0,WT$5)</f>
      </c>
      <c r="WX34" s="125">
        <f>IF(WT$6=0,RANK(WV34,WV$12:WV$42,0),RANK(WV34,WV$12:WV$42,1))</f>
      </c>
      <c r="WY34" s="126">
        <v>2.74</v>
      </c>
      <c r="WZ34" s="126">
        <v>3.17</v>
      </c>
      <c r="XA34" s="126">
        <f>IF((COUNTA(WY$12:WY$42)+COUNTA(WZ$12:WZ$42)=0),0.6*WY$5,IF(OR(WY34="",WZ34=""),0,IF(WY$6=0,IF(WY34&gt;=WY$8,WY$5,IF(WY34&lt;WZ34,0,WY$5*(WY34-WZ34)/(WY$8-WZ34))),IF(WY34&lt;=WY$8,WY$5,IF(WY34&gt;WZ34,0,WY$5*(WY34-WZ34)/(WY$8-WZ34))))))</f>
      </c>
      <c r="XB34" s="126">
        <f>IF(OR(WY34="",WZ34=""),0,WY$5)</f>
      </c>
      <c r="XC34" s="125">
        <f>IF(WY$6=0,RANK(XA34,XA$12:XA$42,0),RANK(XA34,XA$12:XA$42,1))</f>
      </c>
      <c r="XD34" s="126">
        <v>2.74</v>
      </c>
      <c r="XE34" s="126">
        <v>4.75</v>
      </c>
      <c r="XF34" s="126">
        <f>IF((COUNTA(XD$12:XD$42)+COUNTA(XE$12:XE$42)=0),0.6*XD$5,IF(OR(XD34="",XE34=""),0,IF(XD$6=0,IF(XD34&gt;=XD$8,XD$5,IF(XD34&lt;XE34,0,XD$5*(XD34-XE34)/(XD$8-XE34))),IF(XD34&lt;=XD$8,XD$5,IF(XD34&gt;XE34,0,XD$5*(XD34-XE34)/(XD$8-XE34))))))</f>
      </c>
      <c r="XG34" s="126">
        <f>IF(OR(XD34="",XE34=""),0,XD$5)</f>
      </c>
      <c r="XH34" s="125">
        <f>IF(XD$6=0,RANK(XF34,XF$12:XF$42,0),RANK(XF34,XF$12:XF$42,1))</f>
      </c>
      <c r="XI34" s="126">
        <v>100</v>
      </c>
      <c r="XJ34" s="126">
        <v>88</v>
      </c>
      <c r="XK34" s="126">
        <f>IF((COUNTA(XI$12:XI$42)+COUNTA(XJ$12:XJ$42)=0),0.6*XI$5,IF(OR(XI34="",XJ34=""),0,IF(XI$6=0,IF(XI34&gt;=XI$8,XI$5,IF(XI34&lt;XJ34,0,XI$5*(XI34-XJ34)/(XI$8-XJ34))),IF(XI34&lt;=XI$8,XI$5,IF(XI34&gt;XJ34,0,XI$5*(XI34-XJ34)/(XI$8-XJ34))))))</f>
      </c>
      <c r="XL34" s="126">
        <f>IF(OR(XI34="",XJ34=""),0,XI$5)</f>
      </c>
      <c r="XM34" s="125">
        <f>IF(XI$6=0,RANK(XK34,XK$12:XK$42,0),RANK(XK34,XK$12:XK$42,1))</f>
      </c>
      <c r="XN34" s="126">
        <v>100</v>
      </c>
      <c r="XO34" s="126">
        <v>100</v>
      </c>
      <c r="XP34" s="126">
        <f>IF((COUNTA(XN$12:XN$42)+COUNTA(XO$12:XO$42)=0),0.6*XN$5,IF(OR(XN34="",XO34=""),0,IF(XN$6=0,IF(XN34&gt;=XN$8,XN$5,IF(XN34&lt;XO34,0,XN$5*(XN34-XO34)/(XN$8-XO34))),IF(XN34&lt;=XN$8,XN$5,IF(XN34&gt;XO34,0,XN$5*(XN34-XO34)/(XN$8-XO34))))))</f>
      </c>
      <c r="XQ34" s="126">
        <f>IF(OR(XN34="",XO34=""),0,XN$5)</f>
      </c>
      <c r="XR34" s="125">
        <f>IF(XN$6=0,RANK(XP34,XP$12:XP$42,0),RANK(XP34,XP$12:XP$42,1))</f>
      </c>
      <c r="XS34" s="126">
        <v>0.37</v>
      </c>
      <c r="XT34" s="126">
        <v>0.63</v>
      </c>
      <c r="XU34" s="126">
        <f>IF((COUNTA(XS$12:XS$42)+COUNTA(XT$12:XT$42)=0),0.6*XS$5,IF(OR(XS34="",XT34=""),0,IF(XS$6=0,IF(XS34&gt;=XS$8,XS$5,IF(XS34&lt;XT34,0,XS$5*(XS34-XT34)/(XS$8-XT34))),IF(XS34&lt;=XS$8,XS$5,IF(XS34&gt;XT34,0,XS$5*(XS34-XT34)/(XS$8-XT34))))))</f>
      </c>
      <c r="XV34" s="126">
        <f>IF(OR(XS34="",XT34=""),0,XS$5)</f>
      </c>
      <c r="XW34" s="125">
        <f>IF(XS$6=0,RANK(XU34,XU$12:XU$42,0),RANK(XU34,XU$12:XU$42,1))</f>
      </c>
      <c r="XX34" s="126">
        <v>0.37</v>
      </c>
      <c r="XY34" s="126">
        <v>0.64</v>
      </c>
      <c r="XZ34" s="126">
        <f>IF((COUNTA(XX$12:XX$42)+COUNTA(XY$12:XY$42)=0),0.6*XX$5,IF(OR(XX34="",XY34=""),0,IF(XX$6=0,IF(XX34&gt;=XX$8,XX$5,IF(XX34&lt;XY34,0,XX$5*(XX34-XY34)/(XX$8-XY34))),IF(XX34&lt;=XX$8,XX$5,IF(XX34&gt;XY34,0,XX$5*(XX34-XY34)/(XX$8-XY34))))))</f>
      </c>
      <c r="YA34" s="126">
        <f>IF(OR(XX34="",XY34=""),0,XX$5)</f>
      </c>
      <c r="YB34" s="125">
        <f>IF(XX$6=0,RANK(XZ34,XZ$12:XZ$42,0),RANK(XZ34,XZ$12:XZ$42,1))</f>
      </c>
      <c r="YC34" s="126">
        <v>0</v>
      </c>
      <c r="YD34" s="126">
        <v>0</v>
      </c>
      <c r="YE34" s="126">
        <f>IF((COUNTA(YC$12:YC$42)+COUNTA(YD$12:YD$42)=0),0.6*YC$5,IF(OR(YC34="",YD34=""),0,IF(YC$6=0,IF(YC34&gt;=YC$8,YC$5,IF(YC34&lt;YD34,0,YC$5*(YC34-YD34)/(YC$8-YD34))),IF(YC34&lt;=YC$8,YC$5,IF(YC34&gt;YD34,0,YC$5*(YC34-YD34)/(YC$8-YD34))))))</f>
      </c>
      <c r="YF34" s="126">
        <f>IF(OR(YC34="",YD34=""),0,YC$5)</f>
      </c>
      <c r="YG34" s="125">
        <f>IF(YC$6=0,RANK(YE34,YE$12:YE$42,0),RANK(YE34,YE$12:YE$42,1))</f>
      </c>
      <c r="YH34" s="126">
        <v>0</v>
      </c>
      <c r="YI34" s="126">
        <v>0</v>
      </c>
      <c r="YJ34" s="126">
        <f>IF((COUNTA(YH$12:YH$42)+COUNTA(YI$12:YI$42)=0),0.6*YH$5,IF(OR(YH34="",YI34=""),0,IF(YH$6=0,IF(YH34&gt;=YH$8,YH$5,IF(YH34&lt;YI34,0,YH$5*(YH34-YI34)/(YH$8-YI34))),IF(YH34&lt;=YH$8,YH$5,IF(YH34&gt;YI34,0,YH$5*(YH34-YI34)/(YH$8-YI34))))))</f>
      </c>
      <c r="YK34" s="126">
        <f>IF(OR(YH34="",YI34=""),0,YH$5)</f>
      </c>
      <c r="YL34" s="125">
        <f>IF(YH$6=0,RANK(YJ34,YJ$12:YJ$42,0),RANK(YJ34,YJ$12:YJ$42,1))</f>
      </c>
      <c r="YM34" s="126">
        <v>46.4</v>
      </c>
      <c r="YN34"/>
      <c r="YO34" s="126">
        <f>IF((COUNTA(YM$12:YM$42)+COUNTA(YN$12:YN$42)=0),0.6*YM$5,IF(OR(YM34="",YN34=""),0,IF(YM$6=0,IF(YM34&gt;=YM$8,YM$5,IF(YM34&lt;YN34,0,YM$5*(YM34-YN34)/(YM$8-YN34))),IF(YM34&lt;=YM$8,YM$5,IF(YM34&gt;YN34,0,YM$5*(YM34-YN34)/(YM$8-YN34))))))</f>
      </c>
      <c r="YP34" s="126">
        <f>IF(OR(YM34="",YN34=""),0,YM$5)</f>
      </c>
      <c r="YQ34" s="125">
        <f>IF(YM$6=0,RANK(YO34,YO$12:YO$42,0),RANK(YO34,YO$12:YO$42,1))</f>
      </c>
      <c r="YR34" s="126">
        <v>46.4</v>
      </c>
      <c r="YS34"/>
      <c r="YT34" s="126">
        <f>IF((COUNTA(YR$12:YR$42)+COUNTA(YS$12:YS$42)=0),0.6*YR$5,IF(OR(YR34="",YS34=""),0,IF(YR$6=0,IF(YR34&gt;=YR$8,YR$5,IF(YR34&lt;YS34,0,YR$5*(YR34-YS34)/(YR$8-YS34))),IF(YR34&lt;=YR$8,YR$5,IF(YR34&gt;YS34,0,YR$5*(YR34-YS34)/(YR$8-YS34))))))</f>
      </c>
      <c r="YU34" s="126">
        <f>IF(OR(YR34="",YS34=""),0,YR$5)</f>
      </c>
      <c r="YV34" s="125">
        <f>IF(YR$6=0,RANK(YT34,YT$12:YT$42,0),RANK(YT34,YT$12:YT$42,1))</f>
      </c>
      <c r="YW34" s="126">
        <v>7.35</v>
      </c>
      <c r="YX34" s="126">
        <v>3.85</v>
      </c>
      <c r="YY34" s="126">
        <f>IF((COUNTA(YW$12:YW$42)+COUNTA(YX$12:YX$42)=0),0.6*YW$5,IF(OR(YW34="",YX34=""),0,IF(YW$6=0,IF(YW34&gt;=YW$8,YW$5,IF(YW34&lt;YX34,0,YW$5*(YW34-YX34)/(YW$8-YX34))),IF(YW34&lt;=YW$8,YW$5,IF(YW34&gt;YX34,0,YW$5*(YW34-YX34)/(YW$8-YX34))))))</f>
      </c>
      <c r="YZ34" s="126">
        <f>IF(OR(YW34="",YX34=""),0,YW$5)</f>
      </c>
      <c r="ZA34" s="125">
        <f>IF(YW$6=0,RANK(YY34,YY$12:YY$42,0),RANK(YY34,YY$12:YY$42,1))</f>
      </c>
      <c r="ZB34" s="126">
        <v>7.35</v>
      </c>
      <c r="ZC34" s="126">
        <v>1.04</v>
      </c>
      <c r="ZD34" s="126">
        <f>IF((COUNTA(ZB$12:ZB$42)+COUNTA(ZC$12:ZC$42)=0),0.6*ZB$5,IF(OR(ZB34="",ZC34=""),0,IF(ZB$6=0,IF(ZB34&gt;=ZB$8,ZB$5,IF(ZB34&lt;ZC34,0,ZB$5*(ZB34-ZC34)/(ZB$8-ZC34))),IF(ZB34&lt;=ZB$8,ZB$5,IF(ZB34&gt;ZC34,0,ZB$5*(ZB34-ZC34)/(ZB$8-ZC34))))))</f>
      </c>
      <c r="ZE34" s="126">
        <f>IF(OR(ZB34="",ZC34=""),0,ZB$5)</f>
      </c>
      <c r="ZF34" s="125">
        <f>IF(ZB$6=0,RANK(ZD34,ZD$12:ZD$42,0),RANK(ZD34,ZD$12:ZD$42,1))</f>
      </c>
      <c r="ZG34" s="126">
        <v>99.71</v>
      </c>
      <c r="ZH34" s="126">
        <v>72.08</v>
      </c>
      <c r="ZI34" s="126">
        <f>IF((COUNTA(ZG$12:ZG$42)+COUNTA(ZH$12:ZH$42)=0),0.6*ZG$5,IF(OR(ZG34="",ZH34=""),0,IF(ZG$6=0,IF(ZG34&gt;=ZG$8,ZG$5,IF(ZG34&lt;ZH34,0,ZG$5*(ZG34-ZH34)/(ZG$8-ZH34))),IF(ZG34&lt;=ZG$8,ZG$5,IF(ZG34&gt;ZH34,0,ZG$5*(ZG34-ZH34)/(ZG$8-ZH34))))))</f>
      </c>
      <c r="ZJ34" s="126">
        <f>IF(OR(ZG34="",ZH34=""),0,ZG$5)</f>
      </c>
      <c r="ZK34" s="125">
        <f>IF(ZG$6=0,RANK(ZI34,ZI$12:ZI$42,0),RANK(ZI34,ZI$12:ZI$42,1))</f>
      </c>
      <c r="ZL34" s="126">
        <v>99.71</v>
      </c>
      <c r="ZM34" s="126">
        <v>57.34</v>
      </c>
      <c r="ZN34" s="126">
        <f>IF((COUNTA(ZL$12:ZL$42)+COUNTA(ZM$12:ZM$42)=0),0.6*ZL$5,IF(OR(ZL34="",ZM34=""),0,IF(ZL$6=0,IF(ZL34&gt;=ZL$8,ZL$5,IF(ZL34&lt;ZM34,0,ZL$5*(ZL34-ZM34)/(ZL$8-ZM34))),IF(ZL34&lt;=ZL$8,ZL$5,IF(ZL34&gt;ZM34,0,ZL$5*(ZL34-ZM34)/(ZL$8-ZM34))))))</f>
      </c>
      <c r="ZO34" s="126">
        <f>IF(OR(ZL34="",ZM34=""),0,ZL$5)</f>
      </c>
      <c r="ZP34" s="125">
        <f>IF(ZL$6=0,RANK(ZN34,ZN$12:ZN$42,0),RANK(ZN34,ZN$12:ZN$42,1))</f>
      </c>
      <c r="ZQ34" s="126">
        <v>100</v>
      </c>
      <c r="ZR34" s="126">
        <v>69.32</v>
      </c>
      <c r="ZS34" s="126">
        <f>IF((COUNTA(ZQ$12:ZQ$42)+COUNTA(ZR$12:ZR$42)=0),0.6*ZQ$5,IF(OR(ZQ34="",ZR34=""),0,IF(ZQ$6=0,IF(ZQ34&gt;=ZQ$8,ZQ$5,IF(ZQ34&lt;ZR34,0,ZQ$5*(ZQ34-ZR34)/(ZQ$8-ZR34))),IF(ZQ34&lt;=ZQ$8,ZQ$5,IF(ZQ34&gt;ZR34,0,ZQ$5*(ZQ34-ZR34)/(ZQ$8-ZR34))))))</f>
      </c>
      <c r="ZT34" s="126">
        <f>IF(OR(ZQ34="",ZR34=""),0,ZQ$5)</f>
      </c>
      <c r="ZU34" s="125">
        <f>IF(ZQ$6=0,RANK(ZS34,ZS$12:ZS$42,0),RANK(ZS34,ZS$12:ZS$42,1))</f>
      </c>
      <c r="ZV34" s="126">
        <v>100</v>
      </c>
      <c r="ZW34" s="126">
        <v>98.18</v>
      </c>
      <c r="ZX34" s="126">
        <f>IF((COUNTA(ZV$12:ZV$42)+COUNTA(ZW$12:ZW$42)=0),0.6*ZV$5,IF(OR(ZV34="",ZW34=""),0,IF(ZV$6=0,IF(ZV34&gt;=ZV$8,ZV$5,IF(ZV34&lt;ZW34,0,ZV$5*(ZV34-ZW34)/(ZV$8-ZW34))),IF(ZV34&lt;=ZV$8,ZV$5,IF(ZV34&gt;ZW34,0,ZV$5*(ZV34-ZW34)/(ZV$8-ZW34))))))</f>
      </c>
      <c r="ZY34" s="126">
        <f>IF(OR(ZV34="",ZW34=""),0,ZV$5)</f>
      </c>
      <c r="ZZ34" s="125">
        <f>IF(ZV$6=0,RANK(ZX34,ZX$12:ZX$42,0),RANK(ZX34,ZX$12:ZX$42,1))</f>
      </c>
      <c r="AAA34" s="126">
        <v>1.58</v>
      </c>
      <c r="AAB34" s="126">
        <v>7.61</v>
      </c>
      <c r="AAC34" s="126">
        <f>IF((COUNTA(AAA$12:AAA$42)+COUNTA(AAB$12:AAB$42)=0),0.6*AAA$5,IF(OR(AAA34="",AAB34=""),0,IF(AAA$6=0,IF(AAA34&gt;=AAA$8,AAA$5,IF(AAA34&lt;AAB34,0,AAA$5*(AAA34-AAB34)/(AAA$8-AAB34))),IF(AAA34&lt;=AAA$8,AAA$5,IF(AAA34&gt;AAB34,0,AAA$5*(AAA34-AAB34)/(AAA$8-AAB34))))))</f>
      </c>
      <c r="AAD34" s="126">
        <f>IF(OR(AAA34="",AAB34=""),0,AAA$5)</f>
      </c>
      <c r="AAE34" s="125">
        <f>IF(AAA$6=0,RANK(AAC34,AAC$12:AAC$42,0),RANK(AAC34,AAC$12:AAC$42,1))</f>
      </c>
      <c r="AAF34" s="126">
        <v>1.58</v>
      </c>
      <c r="AAG34" s="126">
        <v>4.23</v>
      </c>
      <c r="AAH34" s="126">
        <f>IF((COUNTA(AAF$12:AAF$42)+COUNTA(AAG$12:AAG$42)=0),0.6*AAF$5,IF(OR(AAF34="",AAG34=""),0,IF(AAF$6=0,IF(AAF34&gt;=AAF$8,AAF$5,IF(AAF34&lt;AAG34,0,AAF$5*(AAF34-AAG34)/(AAF$8-AAG34))),IF(AAF34&lt;=AAF$8,AAF$5,IF(AAF34&gt;AAG34,0,AAF$5*(AAF34-AAG34)/(AAF$8-AAG34))))))</f>
      </c>
      <c r="AAI34" s="126">
        <f>IF(OR(AAF34="",AAG34=""),0,AAF$5)</f>
      </c>
      <c r="AAJ34" s="125">
        <f>IF(AAF$6=0,RANK(AAH34,AAH$12:AAH$42,0),RANK(AAH34,AAH$12:AAH$42,1))</f>
      </c>
      <c r="AAK34" s="126">
        <v>99.39</v>
      </c>
      <c r="AAL34"/>
      <c r="AAM34" s="126">
        <f>IF((COUNTA(AAK$12:AAK$42)+COUNTA(AAL$12:AAL$42)=0),0.6*AAK$5,IF(OR(AAK34="",AAL34=""),0,IF(AAK$6=0,IF(AAK34&gt;=AAK$8,AAK$5,IF(AAK34&lt;AAL34,0,AAK$5*(AAK34-AAL34)/(AAK$8-AAL34))),IF(AAK34&lt;=AAK$8,AAK$5,IF(AAK34&gt;AAL34,0,AAK$5*(AAK34-AAL34)/(AAK$8-AAL34))))))</f>
      </c>
      <c r="AAN34" s="126">
        <f>IF(OR(AAK34="",AAL34=""),0,AAK$5)</f>
      </c>
      <c r="AAO34" s="125">
        <f>IF(AAK$6=0,RANK(AAM34,AAM$12:AAM$42,0),RANK(AAM34,AAM$12:AAM$42,1))</f>
      </c>
      <c r="AAP34" s="126">
        <v>99.39</v>
      </c>
      <c r="AAQ34"/>
      <c r="AAR34" s="126">
        <f>IF((COUNTA(AAP$12:AAP$42)+COUNTA(AAQ$12:AAQ$42)=0),0.6*AAP$5,IF(OR(AAP34="",AAQ34=""),0,IF(AAP$6=0,IF(AAP34&gt;=AAP$8,AAP$5,IF(AAP34&lt;AAQ34,0,AAP$5*(AAP34-AAQ34)/(AAP$8-AAQ34))),IF(AAP34&lt;=AAP$8,AAP$5,IF(AAP34&gt;AAQ34,0,AAP$5*(AAP34-AAQ34)/(AAP$8-AAQ34))))))</f>
      </c>
      <c r="AAS34" s="126">
        <f>IF(OR(AAP34="",AAQ34=""),0,AAP$5)</f>
      </c>
      <c r="AAT34" s="125">
        <f>IF(AAP$6=0,RANK(AAR34,AAR$12:AAR$42,0),RANK(AAR34,AAR$12:AAR$42,1))</f>
      </c>
      <c r="AAU34" s="126">
        <v>100</v>
      </c>
      <c r="AAV34" s="126">
        <v>98.96</v>
      </c>
      <c r="AAW34" s="126">
        <f>IF((COUNTA(AAU$12:AAU$42)+COUNTA(AAV$12:AAV$42)=0),0.6*AAU$5,IF(OR(AAU34="",AAV34=""),0,IF(AAU$6=0,IF(AAU34&gt;=AAU$8,AAU$5,IF(AAU34&lt;AAV34,0,AAU$5*(AAU34-AAV34)/(AAU$8-AAV34))),IF(AAU34&lt;=AAU$8,AAU$5,IF(AAU34&gt;AAV34,0,AAU$5*(AAU34-AAV34)/(AAU$8-AAV34))))))</f>
      </c>
      <c r="AAX34" s="126">
        <f>IF(OR(AAU34="",AAV34=""),0,AAU$5)</f>
      </c>
      <c r="AAY34" s="125">
        <f>IF(AAU$6=0,RANK(AAW34,AAW$12:AAW$42,0),RANK(AAW34,AAW$12:AAW$42,1))</f>
      </c>
      <c r="AAZ34" s="126">
        <v>100</v>
      </c>
      <c r="ABA34" s="126">
        <v>99.32</v>
      </c>
      <c r="ABB34" s="126">
        <f>IF((COUNTA(AAZ$12:AAZ$42)+COUNTA(ABA$12:ABA$42)=0),0.6*AAZ$5,IF(OR(AAZ34="",ABA34=""),0,IF(AAZ$6=0,IF(AAZ34&gt;=AAZ$8,AAZ$5,IF(AAZ34&lt;ABA34,0,AAZ$5*(AAZ34-ABA34)/(AAZ$8-ABA34))),IF(AAZ34&lt;=AAZ$8,AAZ$5,IF(AAZ34&gt;ABA34,0,AAZ$5*(AAZ34-ABA34)/(AAZ$8-ABA34))))))</f>
      </c>
      <c r="ABC34" s="126">
        <f>IF(OR(AAZ34="",ABA34=""),0,AAZ$5)</f>
      </c>
      <c r="ABD34" s="125">
        <f>IF(AAZ$6=0,RANK(ABB34,ABB$12:ABB$42,0),RANK(ABB34,ABB$12:ABB$42,1))</f>
      </c>
      <c r="ABE34" s="126">
        <v>2.32</v>
      </c>
      <c r="ABF34" s="126">
        <v>2.57</v>
      </c>
      <c r="ABG34" s="126">
        <f>IF((COUNTA(ABE$12:ABE$42)+COUNTA(ABF$12:ABF$42)=0),0.6*ABE$5,IF(OR(ABE34="",ABF34=""),0,IF(ABE$6=0,IF(ABE34&gt;=ABE$8,ABE$5,IF(ABE34&lt;ABF34,0,ABE$5*(ABE34-ABF34)/(ABE$8-ABF34))),IF(ABE34&lt;=ABE$8,ABE$5,IF(ABE34&gt;ABF34,0,ABE$5*(ABE34-ABF34)/(ABE$8-ABF34))))))</f>
      </c>
      <c r="ABH34" s="126">
        <f>IF(OR(ABE34="",ABF34=""),0,ABE$5)</f>
      </c>
      <c r="ABI34" s="125">
        <f>IF(ABE$6=0,RANK(ABG34,ABG$12:ABG$42,0),RANK(ABG34,ABG$12:ABG$42,1))</f>
      </c>
      <c r="ABJ34" s="126">
        <v>2.32</v>
      </c>
      <c r="ABK34" s="126">
        <v>3.13</v>
      </c>
      <c r="ABL34" s="126">
        <f>IF((COUNTA(ABJ$12:ABJ$42)+COUNTA(ABK$12:ABK$42)=0),0.6*ABJ$5,IF(OR(ABJ34="",ABK34=""),0,IF(ABJ$6=0,IF(ABJ34&gt;=ABJ$8,ABJ$5,IF(ABJ34&lt;ABK34,0,ABJ$5*(ABJ34-ABK34)/(ABJ$8-ABK34))),IF(ABJ34&lt;=ABJ$8,ABJ$5,IF(ABJ34&gt;ABK34,0,ABJ$5*(ABJ34-ABK34)/(ABJ$8-ABK34))))))</f>
      </c>
      <c r="ABM34" s="126">
        <f>IF(OR(ABJ34="",ABK34=""),0,ABJ$5)</f>
      </c>
      <c r="ABN34" s="125">
        <f>IF(ABJ$6=0,RANK(ABL34,ABL$12:ABL$42,0),RANK(ABL34,ABL$12:ABL$42,1))</f>
      </c>
      <c r="ABO34" s="126">
        <v>100</v>
      </c>
      <c r="ABP34" s="126">
        <v>95.77</v>
      </c>
      <c r="ABQ34" s="126">
        <f>IF((COUNTA(ABO$12:ABO$42)+COUNTA(ABP$12:ABP$42)=0),0.6*ABO$5,IF(OR(ABO34="",ABP34=""),0,IF(ABO$6=0,IF(ABO34&gt;=ABO$8,ABO$5,IF(ABO34&lt;ABP34,0,ABO$5*(ABO34-ABP34)/(ABO$8-ABP34))),IF(ABO34&lt;=ABO$8,ABO$5,IF(ABO34&gt;ABP34,0,ABO$5*(ABO34-ABP34)/(ABO$8-ABP34))))))</f>
      </c>
      <c r="ABR34" s="126">
        <f>IF(OR(ABO34="",ABP34=""),0,ABO$5)</f>
      </c>
      <c r="ABS34" s="125">
        <f>IF(ABO$6=0,RANK(ABQ34,ABQ$12:ABQ$42,0),RANK(ABQ34,ABQ$12:ABQ$42,1))</f>
      </c>
      <c r="ABT34" s="126">
        <v>100</v>
      </c>
      <c r="ABU34" s="126">
        <v>96.55</v>
      </c>
      <c r="ABV34" s="126">
        <f>IF((COUNTA(ABT$12:ABT$42)+COUNTA(ABU$12:ABU$42)=0),0.6*ABT$5,IF(OR(ABT34="",ABU34=""),0,IF(ABT$6=0,IF(ABT34&gt;=ABT$8,ABT$5,IF(ABT34&lt;ABU34,0,ABT$5*(ABT34-ABU34)/(ABT$8-ABU34))),IF(ABT34&lt;=ABT$8,ABT$5,IF(ABT34&gt;ABU34,0,ABT$5*(ABT34-ABU34)/(ABT$8-ABU34))))))</f>
      </c>
      <c r="ABW34" s="126">
        <f>IF(OR(ABT34="",ABU34=""),0,ABT$5)</f>
      </c>
      <c r="ABX34" s="125">
        <f>IF(ABT$6=0,RANK(ABV34,ABV$12:ABV$42,0),RANK(ABV34,ABV$12:ABV$42,1))</f>
      </c>
      <c r="ABY34" s="126">
        <v>0.55</v>
      </c>
      <c r="ABZ34" s="126">
        <v>0.63</v>
      </c>
      <c r="ACA34" s="126">
        <f>IF((COUNTA(ABY$12:ABY$42)+COUNTA(ABZ$12:ABZ$42)=0),0.6*ABY$5,IF(OR(ABY34="",ABZ34=""),0,IF(ABY$6=0,IF(ABY34&gt;=ABY$8,ABY$5,IF(ABY34&lt;ABZ34,0,ABY$5*(ABY34-ABZ34)/(ABY$8-ABZ34))),IF(ABY34&lt;=ABY$8,ABY$5,IF(ABY34&gt;ABZ34,0,ABY$5*(ABY34-ABZ34)/(ABY$8-ABZ34))))))</f>
      </c>
      <c r="ACB34" s="126">
        <f>IF(OR(ABY34="",ABZ34=""),0,ABY$5)</f>
      </c>
      <c r="ACC34" s="125">
        <f>IF(ABY$6=0,RANK(ACA34,ACA$12:ACA$42,0),RANK(ACA34,ACA$12:ACA$42,1))</f>
      </c>
      <c r="ACD34" s="126">
        <v>0.55</v>
      </c>
      <c r="ACE34" s="126">
        <v>0.6</v>
      </c>
      <c r="ACF34" s="126">
        <f>IF((COUNTA(ACD$12:ACD$42)+COUNTA(ACE$12:ACE$42)=0),0.6*ACD$5,IF(OR(ACD34="",ACE34=""),0,IF(ACD$6=0,IF(ACD34&gt;=ACD$8,ACD$5,IF(ACD34&lt;ACE34,0,ACD$5*(ACD34-ACE34)/(ACD$8-ACE34))),IF(ACD34&lt;=ACD$8,ACD$5,IF(ACD34&gt;ACE34,0,ACD$5*(ACD34-ACE34)/(ACD$8-ACE34))))))</f>
      </c>
      <c r="ACG34" s="126">
        <f>IF(OR(ACD34="",ACE34=""),0,ACD$5)</f>
      </c>
      <c r="ACH34" s="125">
        <f>IF(ACD$6=0,RANK(ACF34,ACF$12:ACF$42,0),RANK(ACF34,ACF$12:ACF$42,1))</f>
      </c>
      <c r="ACI34" s="126">
        <v>0</v>
      </c>
      <c r="ACJ34" s="126">
        <v>3.7</v>
      </c>
      <c r="ACK34" s="126">
        <f>IF((COUNTA(ACI$12:ACI$42)+COUNTA(ACJ$12:ACJ$42)=0),0.6*ACI$5,IF(OR(ACI34="",ACJ34=""),0,IF(ACI$6=0,IF(ACI34&gt;=ACI$8,ACI$5,IF(ACI34&lt;ACJ34,0,ACI$5*(ACI34-ACJ34)/(ACI$8-ACJ34))),IF(ACI34&lt;=ACI$8,ACI$5,IF(ACI34&gt;ACJ34,0,ACI$5*(ACI34-ACJ34)/(ACI$8-ACJ34))))))</f>
      </c>
      <c r="ACL34" s="126">
        <f>IF(OR(ACI34="",ACJ34=""),0,ACI$5)</f>
      </c>
      <c r="ACM34" s="125">
        <f>IF(ACI$6=0,RANK(ACK34,ACK$12:ACK$42,0),RANK(ACK34,ACK$12:ACK$42,1))</f>
      </c>
      <c r="ACN34" s="126">
        <v>0</v>
      </c>
      <c r="ACO34" s="126">
        <v>0.16</v>
      </c>
      <c r="ACP34" s="126">
        <f>IF((COUNTA(ACN$12:ACN$42)+COUNTA(ACO$12:ACO$42)=0),0.6*ACN$5,IF(OR(ACN34="",ACO34=""),0,IF(ACN$6=0,IF(ACN34&gt;=ACN$8,ACN$5,IF(ACN34&lt;ACO34,0,ACN$5*(ACN34-ACO34)/(ACN$8-ACO34))),IF(ACN34&lt;=ACN$8,ACN$5,IF(ACN34&gt;ACO34,0,ACN$5*(ACN34-ACO34)/(ACN$8-ACO34))))))</f>
      </c>
      <c r="ACQ34" s="126">
        <f>IF(OR(ACN34="",ACO34=""),0,ACN$5)</f>
      </c>
      <c r="ACR34" s="125">
        <f>IF(ACN$6=0,RANK(ACP34,ACP$12:ACP$42,0),RANK(ACP34,ACP$12:ACP$42,1))</f>
      </c>
      <c r="ACS34" s="126">
        <v>50.04</v>
      </c>
      <c r="ACT34"/>
      <c r="ACU34" s="126">
        <f>IF((COUNTA(ACS$12:ACS$42)+COUNTA(ACT$12:ACT$42)=0),0.6*ACS$5,IF(OR(ACS34="",ACT34=""),0,IF(ACS$6=0,IF(ACS34&gt;=ACS$8,ACS$5,IF(ACS34&lt;ACT34,0,ACS$5*(ACS34-ACT34)/(ACS$8-ACT34))),IF(ACS34&lt;=ACS$8,ACS$5,IF(ACS34&gt;ACT34,0,ACS$5*(ACS34-ACT34)/(ACS$8-ACT34))))))</f>
      </c>
      <c r="ACV34" s="126">
        <f>IF(OR(ACS34="",ACT34=""),0,ACS$5)</f>
      </c>
      <c r="ACW34" s="125">
        <f>IF(ACS$6=0,RANK(ACU34,ACU$12:ACU$42,0),RANK(ACU34,ACU$12:ACU$42,1))</f>
      </c>
      <c r="ACX34" s="126">
        <v>50.04</v>
      </c>
      <c r="ACY34"/>
      <c r="ACZ34" s="126">
        <f>IF((COUNTA(ACX$12:ACX$42)+COUNTA(ACY$12:ACY$42)=0),0.6*ACX$5,IF(OR(ACX34="",ACY34=""),0,IF(ACX$6=0,IF(ACX34&gt;=ACX$8,ACX$5,IF(ACX34&lt;ACY34,0,ACX$5*(ACX34-ACY34)/(ACX$8-ACY34))),IF(ACX34&lt;=ACX$8,ACX$5,IF(ACX34&gt;ACY34,0,ACX$5*(ACX34-ACY34)/(ACX$8-ACY34))))))</f>
      </c>
      <c r="ADA34" s="126">
        <f>IF(OR(ACX34="",ACY34=""),0,ACX$5)</f>
      </c>
      <c r="ADB34" s="125">
        <f>IF(ACX$6=0,RANK(ACZ34,ACZ$12:ACZ$42,0),RANK(ACZ34,ACZ$12:ACZ$42,1))</f>
      </c>
      <c r="ADC34" s="126">
        <v>9.86</v>
      </c>
      <c r="ADD34" s="126">
        <v>2.15</v>
      </c>
      <c r="ADE34" s="126">
        <f>IF((COUNTA(ADC$12:ADC$42)+COUNTA(ADD$12:ADD$42)=0),0.6*ADC$5,IF(OR(ADC34="",ADD34=""),0,IF(ADC$6=0,IF(ADC34&gt;=ADC$8,ADC$5,IF(ADC34&lt;ADD34,0,ADC$5*(ADC34-ADD34)/(ADC$8-ADD34))),IF(ADC34&lt;=ADC$8,ADC$5,IF(ADC34&gt;ADD34,0,ADC$5*(ADC34-ADD34)/(ADC$8-ADD34))))))</f>
      </c>
      <c r="ADF34" s="126">
        <f>IF(OR(ADC34="",ADD34=""),0,ADC$5)</f>
      </c>
      <c r="ADG34" s="125">
        <f>IF(ADC$6=0,RANK(ADE34,ADE$12:ADE$42,0),RANK(ADE34,ADE$12:ADE$42,1))</f>
      </c>
      <c r="ADH34" s="126">
        <v>9.86</v>
      </c>
      <c r="ADI34" s="126">
        <v>1.56</v>
      </c>
      <c r="ADJ34" s="126">
        <f>IF((COUNTA(ADH$12:ADH$42)+COUNTA(ADI$12:ADI$42)=0),0.6*ADH$5,IF(OR(ADH34="",ADI34=""),0,IF(ADH$6=0,IF(ADH34&gt;=ADH$8,ADH$5,IF(ADH34&lt;ADI34,0,ADH$5*(ADH34-ADI34)/(ADH$8-ADI34))),IF(ADH34&lt;=ADH$8,ADH$5,IF(ADH34&gt;ADI34,0,ADH$5*(ADH34-ADI34)/(ADH$8-ADI34))))))</f>
      </c>
      <c r="ADK34" s="126">
        <f>IF(OR(ADH34="",ADI34=""),0,ADH$5)</f>
      </c>
      <c r="ADL34" s="125">
        <f>IF(ADH$6=0,RANK(ADJ34,ADJ$12:ADJ$42,0),RANK(ADJ34,ADJ$12:ADJ$42,1))</f>
      </c>
      <c r="ADM34"/>
      <c r="ADN34"/>
      <c r="ADO34" s="126">
        <f>IF((COUNTA(ADM$12:ADM$42)+COUNTA(ADN$12:ADN$42)=0),0.6*ADM$5,IF(OR(ADM34="",ADN34=""),0,IF(ADM$6=0,IF(ADM34&gt;=ADM$8,ADM$5,IF(ADM34&lt;ADN34,0,ADM$5*(ADM34-ADN34)/(ADM$8-ADN34))),IF(ADM34&lt;=ADM$8,ADM$5,IF(ADM34&gt;ADN34,0,ADM$5*(ADM34-ADN34)/(ADM$8-ADN34))))))</f>
      </c>
      <c r="ADP34" s="126">
        <f>IF(OR(ADM34="",ADN34=""),0,ADM$5)</f>
      </c>
      <c r="ADQ34" s="125">
        <f>IF(ADM$6=0,RANK(ADO34,ADO$12:ADO$42,0),RANK(ADO34,ADO$12:ADO$42,1))</f>
      </c>
      <c r="ADR34"/>
      <c r="ADS34"/>
      <c r="ADT34" s="126">
        <f>IF((COUNTA(ADR$12:ADR$42)+COUNTA(ADS$12:ADS$42)=0),0.6*ADR$5,IF(OR(ADR34="",ADS34=""),0,IF(ADR$6=0,IF(ADR34&gt;=ADR$8,ADR$5,IF(ADR34&lt;ADS34,0,ADR$5*(ADR34-ADS34)/(ADR$8-ADS34))),IF(ADR34&lt;=ADR$8,ADR$5,IF(ADR34&gt;ADS34,0,ADR$5*(ADR34-ADS34)/(ADR$8-ADS34))))))</f>
      </c>
      <c r="ADU34" s="126">
        <f>IF(OR(ADR34="",ADS34=""),0,ADR$5)</f>
      </c>
      <c r="ADV34" s="125">
        <f>IF(ADR$6=0,RANK(ADT34,ADT$12:ADT$42,0),RANK(ADT34,ADT$12:ADT$42,1))</f>
      </c>
      <c r="ADW34"/>
      <c r="ADX34"/>
      <c r="ADY34" s="126">
        <f>IF((COUNTA(ADW$12:ADW$42)+COUNTA(ADX$12:ADX$42)=0),0.6*ADW$5,IF(OR(ADW34="",ADX34=""),0,IF(ADW$6=0,IF(ADW34&gt;=ADW$8,ADW$5,IF(ADW34&lt;ADX34,0,ADW$5*(ADW34-ADX34)/(ADW$8-ADX34))),IF(ADW34&lt;=ADW$8,ADW$5,IF(ADW34&gt;ADX34,0,ADW$5*(ADW34-ADX34)/(ADW$8-ADX34))))))</f>
      </c>
      <c r="ADZ34" s="126">
        <f>IF(OR(ADW34="",ADX34=""),0,ADW$5)</f>
      </c>
      <c r="AEA34" s="125">
        <f>IF(ADW$6=0,RANK(ADY34,ADY$12:ADY$42,0),RANK(ADY34,ADY$12:ADY$42,1))</f>
      </c>
      <c r="AEB34"/>
      <c r="AEC34"/>
      <c r="AED34" s="126">
        <f>IF((COUNTA(AEB$12:AEB$42)+COUNTA(AEC$12:AEC$42)=0),0.6*AEB$5,IF(OR(AEB34="",AEC34=""),0,IF(AEB$6=0,IF(AEB34&gt;=AEB$8,AEB$5,IF(AEB34&lt;AEC34,0,AEB$5*(AEB34-AEC34)/(AEB$8-AEC34))),IF(AEB34&lt;=AEB$8,AEB$5,IF(AEB34&gt;AEC34,0,AEB$5*(AEB34-AEC34)/(AEB$8-AEC34))))))</f>
      </c>
      <c r="AEE34" s="126">
        <f>IF(OR(AEB34="",AEC34=""),0,AEB$5)</f>
      </c>
      <c r="AEF34" s="125">
        <f>IF(AEB$6=0,RANK(AED34,AED$12:AED$42,0),RANK(AED34,AED$12:AED$42,1))</f>
      </c>
      <c r="AEG34"/>
      <c r="AEH34"/>
      <c r="AEI34" s="126">
        <f>IF((COUNTA(AEG$12:AEG$42)+COUNTA(AEH$12:AEH$42)=0),0.6*AEG$5,IF(OR(AEG34="",AEH34=""),0,IF(AEG$6=0,IF(AEG34&gt;=AEG$8,AEG$5,IF(AEG34&lt;AEH34,0,AEG$5*(AEG34-AEH34)/(AEG$8-AEH34))),IF(AEG34&lt;=AEG$8,AEG$5,IF(AEG34&gt;AEH34,0,AEG$5*(AEG34-AEH34)/(AEG$8-AEH34))))))</f>
      </c>
      <c r="AEJ34" s="126">
        <f>IF(OR(AEG34="",AEH34=""),0,AEG$5)</f>
      </c>
      <c r="AEK34" s="125">
        <f>IF(AEG$6=0,RANK(AEI34,AEI$12:AEI$42,0),RANK(AEI34,AEI$12:AEI$42,1))</f>
      </c>
      <c r="AEL34"/>
      <c r="AEM34"/>
      <c r="AEN34" s="126">
        <f>IF((COUNTA(AEL$12:AEL$42)+COUNTA(AEM$12:AEM$42)=0),0.6*AEL$5,IF(OR(AEL34="",AEM34=""),0,IF(AEL$6=0,IF(AEL34&gt;=AEL$8,AEL$5,IF(AEL34&lt;AEM34,0,AEL$5*(AEL34-AEM34)/(AEL$8-AEM34))),IF(AEL34&lt;=AEL$8,AEL$5,IF(AEL34&gt;AEM34,0,AEL$5*(AEL34-AEM34)/(AEL$8-AEM34))))))</f>
      </c>
      <c r="AEO34" s="126">
        <f>IF(OR(AEL34="",AEM34=""),0,AEL$5)</f>
      </c>
      <c r="AEP34" s="125">
        <f>IF(AEL$6=0,RANK(AEN34,AEN$12:AEN$42,0),RANK(AEN34,AEN$12:AEN$42,1))</f>
      </c>
      <c r="AEQ34"/>
      <c r="AER34"/>
      <c r="AES34" s="126">
        <f>IF((COUNTA(AEQ$12:AEQ$42)+COUNTA(AER$12:AER$42)=0),0.6*AEQ$5,IF(OR(AEQ34="",AER34=""),0,IF(AEQ$6=0,IF(AEQ34&gt;=AEQ$8,AEQ$5,IF(AEQ34&lt;AER34,0,AEQ$5*(AEQ34-AER34)/(AEQ$8-AER34))),IF(AEQ34&lt;=AEQ$8,AEQ$5,IF(AEQ34&gt;AER34,0,AEQ$5*(AEQ34-AER34)/(AEQ$8-AER34))))))</f>
      </c>
      <c r="AET34" s="126">
        <f>IF(OR(AEQ34="",AER34=""),0,AEQ$5)</f>
      </c>
      <c r="AEU34" s="125">
        <f>IF(AEQ$6=0,RANK(AES34,AES$12:AES$42,0),RANK(AES34,AES$12:AES$42,1))</f>
      </c>
      <c r="AEV34"/>
      <c r="AEW34"/>
      <c r="AEX34" s="126">
        <f>IF((COUNTA(AEV$12:AEV$42)+COUNTA(AEW$12:AEW$42)=0),0.6*AEV$5,IF(OR(AEV34="",AEW34=""),0,IF(AEV$6=0,IF(AEV34&gt;=AEV$8,AEV$5,IF(AEV34&lt;AEW34,0,AEV$5*(AEV34-AEW34)/(AEV$8-AEW34))),IF(AEV34&lt;=AEV$8,AEV$5,IF(AEV34&gt;AEW34,0,AEV$5*(AEV34-AEW34)/(AEV$8-AEW34))))))</f>
      </c>
      <c r="AEY34" s="126">
        <f>IF(OR(AEV34="",AEW34=""),0,AEV$5)</f>
      </c>
      <c r="AEZ34" s="125">
        <f>IF(AEV$6=0,RANK(AEX34,AEX$12:AEX$42,0),RANK(AEX34,AEX$12:AEX$42,1))</f>
      </c>
      <c r="AFA34"/>
      <c r="AFB34"/>
      <c r="AFC34" s="126">
        <f>IF((COUNTA(AFA$12:AFA$42)+COUNTA(AFB$12:AFB$42)=0),0.6*AFA$5,IF(OR(AFA34="",AFB34=""),0,IF(AFA$6=0,IF(AFA34&gt;=AFA$8,AFA$5,IF(AFA34&lt;AFB34,0,AFA$5*(AFA34-AFB34)/(AFA$8-AFB34))),IF(AFA34&lt;=AFA$8,AFA$5,IF(AFA34&gt;AFB34,0,AFA$5*(AFA34-AFB34)/(AFA$8-AFB34))))))</f>
      </c>
      <c r="AFD34" s="126">
        <f>IF(OR(AFA34="",AFB34=""),0,AFA$5)</f>
      </c>
      <c r="AFE34" s="125">
        <f>IF(AFA$6=0,RANK(AFC34,AFC$12:AFC$42,0),RANK(AFC34,AFC$12:AFC$42,1))</f>
      </c>
      <c r="AFF34"/>
      <c r="AFG34"/>
      <c r="AFH34" s="126">
        <f>IF((COUNTA(AFF$12:AFF$42)+COUNTA(AFG$12:AFG$42)=0),0.6*AFF$5,IF(OR(AFF34="",AFG34=""),0,IF(AFF$6=0,IF(AFF34&gt;=AFF$8,AFF$5,IF(AFF34&lt;AFG34,0,AFF$5*(AFF34-AFG34)/(AFF$8-AFG34))),IF(AFF34&lt;=AFF$8,AFF$5,IF(AFF34&gt;AFG34,0,AFF$5*(AFF34-AFG34)/(AFF$8-AFG34))))))</f>
      </c>
      <c r="AFI34" s="126">
        <f>IF(OR(AFF34="",AFG34=""),0,AFF$5)</f>
      </c>
      <c r="AFJ34" s="125">
        <f>IF(AFF$6=0,RANK(AFH34,AFH$12:AFH$42,0),RANK(AFH34,AFH$12:AFH$42,1))</f>
      </c>
      <c r="AFK34"/>
      <c r="AFL34"/>
      <c r="AFM34" s="126">
        <f>IF((COUNTA(AFK$12:AFK$42)+COUNTA(AFL$12:AFL$42)=0),0.6*AFK$5,IF(OR(AFK34="",AFL34=""),0,IF(AFK$6=0,IF(AFK34&gt;=AFK$8,AFK$5,IF(AFK34&lt;AFL34,0,AFK$5*(AFK34-AFL34)/(AFK$8-AFL34))),IF(AFK34&lt;=AFK$8,AFK$5,IF(AFK34&gt;AFL34,0,AFK$5*(AFK34-AFL34)/(AFK$8-AFL34))))))</f>
      </c>
      <c r="AFN34" s="126">
        <f>IF(OR(AFK34="",AFL34=""),0,AFK$5)</f>
      </c>
      <c r="AFO34" s="125">
        <f>IF(AFK$6=0,RANK(AFM34,AFM$12:AFM$42,0),RANK(AFM34,AFM$12:AFM$42,1))</f>
      </c>
      <c r="AFP34"/>
      <c r="AFQ34"/>
      <c r="AFR34" s="126">
        <f>IF((COUNTA(AFP$12:AFP$42)+COUNTA(AFQ$12:AFQ$42)=0),0.6*AFP$5,IF(OR(AFP34="",AFQ34=""),0,IF(AFP$6=0,IF(AFP34&gt;=AFP$8,AFP$5,IF(AFP34&lt;AFQ34,0,AFP$5*(AFP34-AFQ34)/(AFP$8-AFQ34))),IF(AFP34&lt;=AFP$8,AFP$5,IF(AFP34&gt;AFQ34,0,AFP$5*(AFP34-AFQ34)/(AFP$8-AFQ34))))))</f>
      </c>
      <c r="AFS34" s="126">
        <f>IF(OR(AFP34="",AFQ34=""),0,AFP$5)</f>
      </c>
      <c r="AFT34" s="125">
        <f>IF(AFP$6=0,RANK(AFR34,AFR$12:AFR$42,0),RANK(AFR34,AFR$12:AFR$42,1))</f>
      </c>
      <c r="AFU34"/>
      <c r="AFV34"/>
      <c r="AFW34" s="126">
        <f>IF((COUNTA(AFU$12:AFU$42)+COUNTA(AFV$12:AFV$42)=0),0.6*AFU$5,IF(OR(AFU34="",AFV34=""),0,IF(AFU$6=0,IF(AFU34&gt;=AFU$8,AFU$5,IF(AFU34&lt;AFV34,0,AFU$5*(AFU34-AFV34)/(AFU$8-AFV34))),IF(AFU34&lt;=AFU$8,AFU$5,IF(AFU34&gt;AFV34,0,AFU$5*(AFU34-AFV34)/(AFU$8-AFV34))))))</f>
      </c>
      <c r="AFX34" s="126">
        <f>IF(OR(AFU34="",AFV34=""),0,AFU$5)</f>
      </c>
      <c r="AFY34" s="125">
        <f>IF(AFU$6=0,RANK(AFW34,AFW$12:AFW$42,0),RANK(AFW34,AFW$12:AFW$42,1))</f>
      </c>
      <c r="AFZ34"/>
      <c r="AGA34"/>
      <c r="AGB34" s="126">
        <f>IF((COUNTA(AFZ$12:AFZ$42)+COUNTA(AGA$12:AGA$42)=0),0.6*AFZ$5,IF(OR(AFZ34="",AGA34=""),0,IF(AFZ$6=0,IF(AFZ34&gt;=AFZ$8,AFZ$5,IF(AFZ34&lt;AGA34,0,AFZ$5*(AFZ34-AGA34)/(AFZ$8-AGA34))),IF(AFZ34&lt;=AFZ$8,AFZ$5,IF(AFZ34&gt;AGA34,0,AFZ$5*(AFZ34-AGA34)/(AFZ$8-AGA34))))))</f>
      </c>
      <c r="AGC34" s="126">
        <f>IF(OR(AFZ34="",AGA34=""),0,AFZ$5)</f>
      </c>
      <c r="AGD34" s="125">
        <f>IF(AFZ$6=0,RANK(AGB34,AGB$12:AGB$42,0),RANK(AGB34,AGB$12:AGB$42,1))</f>
      </c>
      <c r="AGE34"/>
      <c r="AGF34"/>
      <c r="AGG34" s="126">
        <f>IF((COUNTA(AGE$12:AGE$42)+COUNTA(AGF$12:AGF$42)=0),0.6*AGE$5,IF(OR(AGE34="",AGF34=""),0,IF(AGE$6=0,IF(AGE34&gt;=AGE$8,AGE$5,IF(AGE34&lt;AGF34,0,AGE$5*(AGE34-AGF34)/(AGE$8-AGF34))),IF(AGE34&lt;=AGE$8,AGE$5,IF(AGE34&gt;AGF34,0,AGE$5*(AGE34-AGF34)/(AGE$8-AGF34))))))</f>
      </c>
      <c r="AGH34" s="126">
        <f>IF(OR(AGE34="",AGF34=""),0,AGE$5)</f>
      </c>
      <c r="AGI34" s="125">
        <f>IF(AGE$6=0,RANK(AGG34,AGG$12:AGG$42,0),RANK(AGG34,AGG$12:AGG$42,1))</f>
      </c>
      <c r="AGJ34"/>
      <c r="AGK34"/>
      <c r="AGL34" s="126">
        <f>IF((COUNTA(AGJ$12:AGJ$42)+COUNTA(AGK$12:AGK$42)=0),0.6*AGJ$5,IF(OR(AGJ34="",AGK34=""),0,IF(AGJ$6=0,IF(AGJ34&gt;=AGJ$8,AGJ$5,IF(AGJ34&lt;AGK34,0,AGJ$5*(AGJ34-AGK34)/(AGJ$8-AGK34))),IF(AGJ34&lt;=AGJ$8,AGJ$5,IF(AGJ34&gt;AGK34,0,AGJ$5*(AGJ34-AGK34)/(AGJ$8-AGK34))))))</f>
      </c>
      <c r="AGM34" s="126">
        <f>IF(OR(AGJ34="",AGK34=""),0,AGJ$5)</f>
      </c>
      <c r="AGN34" s="125">
        <f>IF(AGJ$6=0,RANK(AGL34,AGL$12:AGL$42,0),RANK(AGL34,AGL$12:AGL$42,1))</f>
      </c>
      <c r="AGO34"/>
      <c r="AGP34"/>
      <c r="AGQ34" s="126">
        <f>IF((COUNTA(AGO$12:AGO$42)+COUNTA(AGP$12:AGP$42)=0),0.6*AGO$5,IF(OR(AGO34="",AGP34=""),0,IF(AGO$6=0,IF(AGO34&gt;=AGO$8,AGO$5,IF(AGO34&lt;AGP34,0,AGO$5*(AGO34-AGP34)/(AGO$8-AGP34))),IF(AGO34&lt;=AGO$8,AGO$5,IF(AGO34&gt;AGP34,0,AGO$5*(AGO34-AGP34)/(AGO$8-AGP34))))))</f>
      </c>
      <c r="AGR34" s="126">
        <f>IF(OR(AGO34="",AGP34=""),0,AGO$5)</f>
      </c>
      <c r="AGS34" s="125">
        <f>IF(AGO$6=0,RANK(AGQ34,AGQ$12:AGQ$42,0),RANK(AGQ34,AGQ$12:AGQ$42,1))</f>
      </c>
      <c r="AGT34"/>
      <c r="AGU34"/>
      <c r="AGV34" s="126">
        <f>IF((COUNTA(AGT$12:AGT$42)+COUNTA(AGU$12:AGU$42)=0),0.6*AGT$5,IF(OR(AGT34="",AGU34=""),0,IF(AGT$6=0,IF(AGT34&gt;=AGT$8,AGT$5,IF(AGT34&lt;AGU34,0,AGT$5*(AGT34-AGU34)/(AGT$8-AGU34))),IF(AGT34&lt;=AGT$8,AGT$5,IF(AGT34&gt;AGU34,0,AGT$5*(AGT34-AGU34)/(AGT$8-AGU34))))))</f>
      </c>
      <c r="AGW34" s="126">
        <f>IF(OR(AGT34="",AGU34=""),0,AGT$5)</f>
      </c>
      <c r="AGX34" s="125">
        <f>IF(AGT$6=0,RANK(AGV34,AGV$12:AGV$42,0),RANK(AGV34,AGV$12:AGV$42,1))</f>
      </c>
      <c r="AGY34"/>
      <c r="AGZ34"/>
      <c r="AHA34" s="126">
        <f>IF((COUNTA(AGY$12:AGY$42)+COUNTA(AGZ$12:AGZ$42)=0),0.6*AGY$5,IF(OR(AGY34="",AGZ34=""),0,IF(AGY$6=0,IF(AGY34&gt;=AGY$8,AGY$5,IF(AGY34&lt;AGZ34,0,AGY$5*(AGY34-AGZ34)/(AGY$8-AGZ34))),IF(AGY34&lt;=AGY$8,AGY$5,IF(AGY34&gt;AGZ34,0,AGY$5*(AGY34-AGZ34)/(AGY$8-AGZ34))))))</f>
      </c>
      <c r="AHB34" s="126">
        <f>IF(OR(AGY34="",AGZ34=""),0,AGY$5)</f>
      </c>
      <c r="AHC34" s="125">
        <f>IF(AGY$6=0,RANK(AHA34,AHA$12:AHA$42,0),RANK(AHA34,AHA$12:AHA$42,1))</f>
      </c>
      <c r="AHD34"/>
      <c r="AHE34"/>
      <c r="AHF34" s="126">
        <f>IF((COUNTA(AHD$12:AHD$42)+COUNTA(AHE$12:AHE$42)=0),0.6*AHD$5,IF(OR(AHD34="",AHE34=""),0,IF(AHD$6=0,IF(AHD34&gt;=AHD$8,AHD$5,IF(AHD34&lt;AHE34,0,AHD$5*(AHD34-AHE34)/(AHD$8-AHE34))),IF(AHD34&lt;=AHD$8,AHD$5,IF(AHD34&gt;AHE34,0,AHD$5*(AHD34-AHE34)/(AHD$8-AHE34))))))</f>
      </c>
      <c r="AHG34" s="126">
        <f>IF(OR(AHD34="",AHE34=""),0,AHD$5)</f>
      </c>
      <c r="AHH34" s="125">
        <f>IF(AHD$6=0,RANK(AHF34,AHF$12:AHF$42,0),RANK(AHF34,AHF$12:AHF$42,1))</f>
      </c>
      <c r="AHI34"/>
      <c r="AHJ34"/>
      <c r="AHK34" s="126">
        <f>IF((COUNTA(AHI$12:AHI$42)+COUNTA(AHJ$12:AHJ$42)=0),0.6*AHI$5,IF(OR(AHI34="",AHJ34=""),0,IF(AHI$6=0,IF(AHI34&gt;=AHI$8,AHI$5,IF(AHI34&lt;AHJ34,0,AHI$5*(AHI34-AHJ34)/(AHI$8-AHJ34))),IF(AHI34&lt;=AHI$8,AHI$5,IF(AHI34&gt;AHJ34,0,AHI$5*(AHI34-AHJ34)/(AHI$8-AHJ34))))))</f>
      </c>
      <c r="AHL34" s="126">
        <f>IF(OR(AHI34="",AHJ34=""),0,AHI$5)</f>
      </c>
      <c r="AHM34" s="125">
        <f>IF(AHI$6=0,RANK(AHK34,AHK$12:AHK$42,0),RANK(AHK34,AHK$12:AHK$42,1))</f>
      </c>
      <c r="AHN34"/>
      <c r="AHO34"/>
      <c r="AHP34" s="126">
        <f>IF((COUNTA(AHN$12:AHN$42)+COUNTA(AHO$12:AHO$42)=0),0.6*AHN$5,IF(OR(AHN34="",AHO34=""),0,IF(AHN$6=0,IF(AHN34&gt;=AHN$8,AHN$5,IF(AHN34&lt;AHO34,0,AHN$5*(AHN34-AHO34)/(AHN$8-AHO34))),IF(AHN34&lt;=AHN$8,AHN$5,IF(AHN34&gt;AHO34,0,AHN$5*(AHN34-AHO34)/(AHN$8-AHO34))))))</f>
      </c>
      <c r="AHQ34" s="126">
        <f>IF(OR(AHN34="",AHO34=""),0,AHN$5)</f>
      </c>
      <c r="AHR34" s="125">
        <f>IF(AHN$6=0,RANK(AHP34,AHP$12:AHP$42,0),RANK(AHP34,AHP$12:AHP$42,1))</f>
      </c>
      <c r="AHS34" s="126">
        <v>99.95</v>
      </c>
      <c r="AHT34" s="126">
        <v>79.59</v>
      </c>
      <c r="AHU34" s="126">
        <f>IF((COUNTA(AHS$12:AHS$42)+COUNTA(AHT$12:AHT$42)=0),0.6*AHS$5,IF(OR(AHS34="",AHT34=""),0,IF(AHS$6=0,IF(AHS34&gt;=AHS$8,AHS$5,IF(AHS34&lt;AHT34,0,AHS$5*(AHS34-AHT34)/(AHS$8-AHT34))),IF(AHS34&lt;=AHS$8,AHS$5,IF(AHS34&gt;AHT34,0,AHS$5*(AHS34-AHT34)/(AHS$8-AHT34))))))</f>
      </c>
      <c r="AHV34" s="126">
        <f>IF(OR(AHS34="",AHT34=""),0,AHS$5)</f>
      </c>
      <c r="AHW34" s="125">
        <f>IF(AHS$6=0,RANK(AHU34,AHU$12:AHU$42,0),RANK(AHU34,AHU$12:AHU$42,1))</f>
      </c>
      <c r="AHX34" s="126">
        <v>99.95</v>
      </c>
      <c r="AHY34" s="126">
        <v>67.3</v>
      </c>
      <c r="AHZ34" s="126">
        <f>IF((COUNTA(AHX$12:AHX$42)+COUNTA(AHY$12:AHY$42)=0),0.6*AHX$5,IF(OR(AHX34="",AHY34=""),0,IF(AHX$6=0,IF(AHX34&gt;=AHX$8,AHX$5,IF(AHX34&lt;AHY34,0,AHX$5*(AHX34-AHY34)/(AHX$8-AHY34))),IF(AHX34&lt;=AHX$8,AHX$5,IF(AHX34&gt;AHY34,0,AHX$5*(AHX34-AHY34)/(AHX$8-AHY34))))))</f>
      </c>
      <c r="AIA34" s="126">
        <f>IF(OR(AHX34="",AHY34=""),0,AHX$5)</f>
      </c>
      <c r="AIB34" s="125">
        <f>IF(AHX$6=0,RANK(AHZ34,AHZ$12:AHZ$42,0),RANK(AHZ34,AHZ$12:AHZ$42,1))</f>
      </c>
      <c r="AIC34" s="126">
        <v>100</v>
      </c>
      <c r="AID34" s="126">
        <v>96.33</v>
      </c>
      <c r="AIE34" s="126">
        <f>IF((COUNTA(AIC$12:AIC$42)+COUNTA(AID$12:AID$42)=0),0.6*AIC$5,IF(OR(AIC34="",AID34=""),0,IF(AIC$6=0,IF(AIC34&gt;=AIC$8,AIC$5,IF(AIC34&lt;AID34,0,AIC$5*(AIC34-AID34)/(AIC$8-AID34))),IF(AIC34&lt;=AIC$8,AIC$5,IF(AIC34&gt;AID34,0,AIC$5*(AIC34-AID34)/(AIC$8-AID34))))))</f>
      </c>
      <c r="AIF34" s="126">
        <f>IF(OR(AIC34="",AID34=""),0,AIC$5)</f>
      </c>
      <c r="AIG34" s="125">
        <f>IF(AIC$6=0,RANK(AIE34,AIE$12:AIE$42,0),RANK(AIE34,AIE$12:AIE$42,1))</f>
      </c>
      <c r="AIH34" s="126">
        <v>100</v>
      </c>
      <c r="AII34" s="126">
        <v>95.27</v>
      </c>
      <c r="AIJ34" s="126">
        <f>IF((COUNTA(AIH$12:AIH$42)+COUNTA(AII$12:AII$42)=0),0.6*AIH$5,IF(OR(AIH34="",AII34=""),0,IF(AIH$6=0,IF(AIH34&gt;=AIH$8,AIH$5,IF(AIH34&lt;AII34,0,AIH$5*(AIH34-AII34)/(AIH$8-AII34))),IF(AIH34&lt;=AIH$8,AIH$5,IF(AIH34&gt;AII34,0,AIH$5*(AIH34-AII34)/(AIH$8-AII34))))))</f>
      </c>
      <c r="AIK34" s="126">
        <f>IF(OR(AIH34="",AII34=""),0,AIH$5)</f>
      </c>
      <c r="AIL34" s="125">
        <f>IF(AIH$6=0,RANK(AIJ34,AIJ$12:AIJ$42,0),RANK(AIJ34,AIJ$12:AIJ$42,1))</f>
      </c>
      <c r="AIM34" s="126">
        <v>1.59</v>
      </c>
      <c r="AIN34" s="126">
        <v>6.08</v>
      </c>
      <c r="AIO34" s="126">
        <f>IF((COUNTA(AIM$12:AIM$42)+COUNTA(AIN$12:AIN$42)=0),0.6*AIM$5,IF(OR(AIM34="",AIN34=""),0,IF(AIM$6=0,IF(AIM34&gt;=AIM$8,AIM$5,IF(AIM34&lt;AIN34,0,AIM$5*(AIM34-AIN34)/(AIM$8-AIN34))),IF(AIM34&lt;=AIM$8,AIM$5,IF(AIM34&gt;AIN34,0,AIM$5*(AIM34-AIN34)/(AIM$8-AIN34))))))</f>
      </c>
      <c r="AIP34" s="126">
        <f>IF(OR(AIM34="",AIN34=""),0,AIM$5)</f>
      </c>
      <c r="AIQ34" s="125">
        <f>IF(AIM$6=0,RANK(AIO34,AIO$12:AIO$42,0),RANK(AIO34,AIO$12:AIO$42,1))</f>
      </c>
      <c r="AIR34" s="126">
        <v>1.59</v>
      </c>
      <c r="AIS34" s="126">
        <v>5.63</v>
      </c>
      <c r="AIT34" s="126">
        <f>IF((COUNTA(AIR$12:AIR$42)+COUNTA(AIS$12:AIS$42)=0),0.6*AIR$5,IF(OR(AIR34="",AIS34=""),0,IF(AIR$6=0,IF(AIR34&gt;=AIR$8,AIR$5,IF(AIR34&lt;AIS34,0,AIR$5*(AIR34-AIS34)/(AIR$8-AIS34))),IF(AIR34&lt;=AIR$8,AIR$5,IF(AIR34&gt;AIS34,0,AIR$5*(AIR34-AIS34)/(AIR$8-AIS34))))))</f>
      </c>
      <c r="AIU34" s="126">
        <f>IF(OR(AIR34="",AIS34=""),0,AIR$5)</f>
      </c>
      <c r="AIV34" s="125">
        <f>IF(AIR$6=0,RANK(AIT34,AIT$12:AIT$42,0),RANK(AIT34,AIT$12:AIT$42,1))</f>
      </c>
      <c r="AIW34" s="126">
        <v>99.83</v>
      </c>
      <c r="AIX34"/>
      <c r="AIY34" s="126">
        <f>IF((COUNTA(AIW$12:AIW$42)+COUNTA(AIX$12:AIX$42)=0),0.6*AIW$5,IF(OR(AIW34="",AIX34=""),0,IF(AIW$6=0,IF(AIW34&gt;=AIW$8,AIW$5,IF(AIW34&lt;AIX34,0,AIW$5*(AIW34-AIX34)/(AIW$8-AIX34))),IF(AIW34&lt;=AIW$8,AIW$5,IF(AIW34&gt;AIX34,0,AIW$5*(AIW34-AIX34)/(AIW$8-AIX34))))))</f>
      </c>
      <c r="AIZ34" s="126">
        <f>IF(OR(AIW34="",AIX34=""),0,AIW$5)</f>
      </c>
      <c r="AJA34" s="125">
        <f>IF(AIW$6=0,RANK(AIY34,AIY$12:AIY$42,0),RANK(AIY34,AIY$12:AIY$42,1))</f>
      </c>
      <c r="AJB34" s="126">
        <v>99.83</v>
      </c>
      <c r="AJC34"/>
      <c r="AJD34" s="126">
        <f>IF((COUNTA(AJB$12:AJB$42)+COUNTA(AJC$12:AJC$42)=0),0.6*AJB$5,IF(OR(AJB34="",AJC34=""),0,IF(AJB$6=0,IF(AJB34&gt;=AJB$8,AJB$5,IF(AJB34&lt;AJC34,0,AJB$5*(AJB34-AJC34)/(AJB$8-AJC34))),IF(AJB34&lt;=AJB$8,AJB$5,IF(AJB34&gt;AJC34,0,AJB$5*(AJB34-AJC34)/(AJB$8-AJC34))))))</f>
      </c>
      <c r="AJE34" s="126">
        <f>IF(OR(AJB34="",AJC34=""),0,AJB$5)</f>
      </c>
      <c r="AJF34" s="125">
        <f>IF(AJB$6=0,RANK(AJD34,AJD$12:AJD$42,0),RANK(AJD34,AJD$12:AJD$42,1))</f>
      </c>
      <c r="AJG34" s="126">
        <v>100</v>
      </c>
      <c r="AJH34" s="126">
        <v>98.68</v>
      </c>
      <c r="AJI34" s="126">
        <f>IF((COUNTA(AJG$12:AJG$42)+COUNTA(AJH$12:AJH$42)=0),0.6*AJG$5,IF(OR(AJG34="",AJH34=""),0,IF(AJG$6=0,IF(AJG34&gt;=AJG$8,AJG$5,IF(AJG34&lt;AJH34,0,AJG$5*(AJG34-AJH34)/(AJG$8-AJH34))),IF(AJG34&lt;=AJG$8,AJG$5,IF(AJG34&gt;AJH34,0,AJG$5*(AJG34-AJH34)/(AJG$8-AJH34))))))</f>
      </c>
      <c r="AJJ34" s="126">
        <f>IF(OR(AJG34="",AJH34=""),0,AJG$5)</f>
      </c>
      <c r="AJK34" s="125">
        <f>IF(AJG$6=0,RANK(AJI34,AJI$12:AJI$42,0),RANK(AJI34,AJI$12:AJI$42,1))</f>
      </c>
      <c r="AJL34" s="126">
        <v>100</v>
      </c>
      <c r="AJM34" s="126">
        <v>99.4</v>
      </c>
      <c r="AJN34" s="126">
        <f>IF((COUNTA(AJL$12:AJL$42)+COUNTA(AJM$12:AJM$42)=0),0.6*AJL$5,IF(OR(AJL34="",AJM34=""),0,IF(AJL$6=0,IF(AJL34&gt;=AJL$8,AJL$5,IF(AJL34&lt;AJM34,0,AJL$5*(AJL34-AJM34)/(AJL$8-AJM34))),IF(AJL34&lt;=AJL$8,AJL$5,IF(AJL34&gt;AJM34,0,AJL$5*(AJL34-AJM34)/(AJL$8-AJM34))))))</f>
      </c>
      <c r="AJO34" s="126">
        <f>IF(OR(AJL34="",AJM34=""),0,AJL$5)</f>
      </c>
      <c r="AJP34" s="125">
        <f>IF(AJL$6=0,RANK(AJN34,AJN$12:AJN$42,0),RANK(AJN34,AJN$12:AJN$42,1))</f>
      </c>
      <c r="AJQ34" s="126">
        <v>2.26</v>
      </c>
      <c r="AJR34" s="126">
        <v>1.82</v>
      </c>
      <c r="AJS34" s="126">
        <f>IF((COUNTA(AJQ$12:AJQ$42)+COUNTA(AJR$12:AJR$42)=0),0.6*AJQ$5,IF(OR(AJQ34="",AJR34=""),0,IF(AJQ$6=0,IF(AJQ34&gt;=AJQ$8,AJQ$5,IF(AJQ34&lt;AJR34,0,AJQ$5*(AJQ34-AJR34)/(AJQ$8-AJR34))),IF(AJQ34&lt;=AJQ$8,AJQ$5,IF(AJQ34&gt;AJR34,0,AJQ$5*(AJQ34-AJR34)/(AJQ$8-AJR34))))))</f>
      </c>
      <c r="AJT34" s="126">
        <f>IF(OR(AJQ34="",AJR34=""),0,AJQ$5)</f>
      </c>
      <c r="AJU34" s="125">
        <f>IF(AJQ$6=0,RANK(AJS34,AJS$12:AJS$42,0),RANK(AJS34,AJS$12:AJS$42,1))</f>
      </c>
      <c r="AJV34" s="126">
        <v>2.26</v>
      </c>
      <c r="AJW34" s="126">
        <v>2.96</v>
      </c>
      <c r="AJX34" s="126">
        <f>IF((COUNTA(AJV$12:AJV$42)+COUNTA(AJW$12:AJW$42)=0),0.6*AJV$5,IF(OR(AJV34="",AJW34=""),0,IF(AJV$6=0,IF(AJV34&gt;=AJV$8,AJV$5,IF(AJV34&lt;AJW34,0,AJV$5*(AJV34-AJW34)/(AJV$8-AJW34))),IF(AJV34&lt;=AJV$8,AJV$5,IF(AJV34&gt;AJW34,0,AJV$5*(AJV34-AJW34)/(AJV$8-AJW34))))))</f>
      </c>
      <c r="AJY34" s="126">
        <f>IF(OR(AJV34="",AJW34=""),0,AJV$5)</f>
      </c>
      <c r="AJZ34" s="125">
        <f>IF(AJV$6=0,RANK(AJX34,AJX$12:AJX$42,0),RANK(AJX34,AJX$12:AJX$42,1))</f>
      </c>
      <c r="AKA34" s="126">
        <v>96.91</v>
      </c>
      <c r="AKB34" s="126">
        <v>98.08</v>
      </c>
      <c r="AKC34" s="126">
        <f>IF((COUNTA(AKA$12:AKA$42)+COUNTA(AKB$12:AKB$42)=0),0.6*AKA$5,IF(OR(AKA34="",AKB34=""),0,IF(AKA$6=0,IF(AKA34&gt;=AKA$8,AKA$5,IF(AKA34&lt;AKB34,0,AKA$5*(AKA34-AKB34)/(AKA$8-AKB34))),IF(AKA34&lt;=AKA$8,AKA$5,IF(AKA34&gt;AKB34,0,AKA$5*(AKA34-AKB34)/(AKA$8-AKB34))))))</f>
      </c>
      <c r="AKD34" s="126">
        <f>IF(OR(AKA34="",AKB34=""),0,AKA$5)</f>
      </c>
      <c r="AKE34" s="125">
        <f>IF(AKA$6=0,RANK(AKC34,AKC$12:AKC$42,0),RANK(AKC34,AKC$12:AKC$42,1))</f>
      </c>
      <c r="AKF34" s="126">
        <v>96.91</v>
      </c>
      <c r="AKG34" s="126">
        <v>100</v>
      </c>
      <c r="AKH34" s="126">
        <f>IF((COUNTA(AKF$12:AKF$42)+COUNTA(AKG$12:AKG$42)=0),0.6*AKF$5,IF(OR(AKF34="",AKG34=""),0,IF(AKF$6=0,IF(AKF34&gt;=AKF$8,AKF$5,IF(AKF34&lt;AKG34,0,AKF$5*(AKF34-AKG34)/(AKF$8-AKG34))),IF(AKF34&lt;=AKF$8,AKF$5,IF(AKF34&gt;AKG34,0,AKF$5*(AKF34-AKG34)/(AKF$8-AKG34))))))</f>
      </c>
      <c r="AKI34" s="126">
        <f>IF(OR(AKF34="",AKG34=""),0,AKF$5)</f>
      </c>
      <c r="AKJ34" s="125">
        <f>IF(AKF$6=0,RANK(AKH34,AKH$12:AKH$42,0),RANK(AKH34,AKH$12:AKH$42,1))</f>
      </c>
      <c r="AKK34" s="126">
        <v>0.76</v>
      </c>
      <c r="AKL34" s="126">
        <v>0.47</v>
      </c>
      <c r="AKM34" s="126">
        <f>IF((COUNTA(AKK$12:AKK$42)+COUNTA(AKL$12:AKL$42)=0),0.6*AKK$5,IF(OR(AKK34="",AKL34=""),0,IF(AKK$6=0,IF(AKK34&gt;=AKK$8,AKK$5,IF(AKK34&lt;AKL34,0,AKK$5*(AKK34-AKL34)/(AKK$8-AKL34))),IF(AKK34&lt;=AKK$8,AKK$5,IF(AKK34&gt;AKL34,0,AKK$5*(AKK34-AKL34)/(AKK$8-AKL34))))))</f>
      </c>
      <c r="AKN34" s="126">
        <f>IF(OR(AKK34="",AKL34=""),0,AKK$5)</f>
      </c>
      <c r="AKO34" s="125">
        <f>IF(AKK$6=0,RANK(AKM34,AKM$12:AKM$42,0),RANK(AKM34,AKM$12:AKM$42,1))</f>
      </c>
      <c r="AKP34" s="126">
        <v>0.76</v>
      </c>
      <c r="AKQ34" s="126">
        <v>0.67</v>
      </c>
      <c r="AKR34" s="126">
        <f>IF((COUNTA(AKP$12:AKP$42)+COUNTA(AKQ$12:AKQ$42)=0),0.6*AKP$5,IF(OR(AKP34="",AKQ34=""),0,IF(AKP$6=0,IF(AKP34&gt;=AKP$8,AKP$5,IF(AKP34&lt;AKQ34,0,AKP$5*(AKP34-AKQ34)/(AKP$8-AKQ34))),IF(AKP34&lt;=AKP$8,AKP$5,IF(AKP34&gt;AKQ34,0,AKP$5*(AKP34-AKQ34)/(AKP$8-AKQ34))))))</f>
      </c>
      <c r="AKS34" s="126">
        <f>IF(OR(AKP34="",AKQ34=""),0,AKP$5)</f>
      </c>
      <c r="AKT34" s="125">
        <f>IF(AKP$6=0,RANK(AKR34,AKR$12:AKR$42,0),RANK(AKR34,AKR$12:AKR$42,1))</f>
      </c>
      <c r="AKU34" s="126">
        <v>0</v>
      </c>
      <c r="AKV34" s="126">
        <v>0</v>
      </c>
      <c r="AKW34" s="126">
        <f>IF((COUNTA(AKU$12:AKU$42)+COUNTA(AKV$12:AKV$42)=0),0.6*AKU$5,IF(OR(AKU34="",AKV34=""),0,IF(AKU$6=0,IF(AKU34&gt;=AKU$8,AKU$5,IF(AKU34&lt;AKV34,0,AKU$5*(AKU34-AKV34)/(AKU$8-AKV34))),IF(AKU34&lt;=AKU$8,AKU$5,IF(AKU34&gt;AKV34,0,AKU$5*(AKU34-AKV34)/(AKU$8-AKV34))))))</f>
      </c>
      <c r="AKX34" s="126">
        <f>IF(OR(AKU34="",AKV34=""),0,AKU$5)</f>
      </c>
      <c r="AKY34" s="125">
        <f>IF(AKU$6=0,RANK(AKW34,AKW$12:AKW$42,0),RANK(AKW34,AKW$12:AKW$42,1))</f>
      </c>
      <c r="AKZ34" s="126">
        <v>0</v>
      </c>
      <c r="ALA34" s="126">
        <v>0</v>
      </c>
      <c r="ALB34" s="126">
        <f>IF((COUNTA(AKZ$12:AKZ$42)+COUNTA(ALA$12:ALA$42)=0),0.6*AKZ$5,IF(OR(AKZ34="",ALA34=""),0,IF(AKZ$6=0,IF(AKZ34&gt;=AKZ$8,AKZ$5,IF(AKZ34&lt;ALA34,0,AKZ$5*(AKZ34-ALA34)/(AKZ$8-ALA34))),IF(AKZ34&lt;=AKZ$8,AKZ$5,IF(AKZ34&gt;ALA34,0,AKZ$5*(AKZ34-ALA34)/(AKZ$8-ALA34))))))</f>
      </c>
      <c r="ALC34" s="126">
        <f>IF(OR(AKZ34="",ALA34=""),0,AKZ$5)</f>
      </c>
      <c r="ALD34" s="125">
        <f>IF(AKZ$6=0,RANK(ALB34,ALB$12:ALB$42,0),RANK(ALB34,ALB$12:ALB$42,1))</f>
      </c>
      <c r="ALE34" s="126">
        <v>53.5</v>
      </c>
      <c r="ALF34"/>
      <c r="ALG34" s="126">
        <f>IF((COUNTA(ALE$12:ALE$42)+COUNTA(ALF$12:ALF$42)=0),0.6*ALE$5,IF(OR(ALE34="",ALF34=""),0,IF(ALE$6=0,IF(ALE34&gt;=ALE$8,ALE$5,IF(ALE34&lt;ALF34,0,ALE$5*(ALE34-ALF34)/(ALE$8-ALF34))),IF(ALE34&lt;=ALE$8,ALE$5,IF(ALE34&gt;ALF34,0,ALE$5*(ALE34-ALF34)/(ALE$8-ALF34))))))</f>
      </c>
      <c r="ALH34" s="126">
        <f>IF(OR(ALE34="",ALF34=""),0,ALE$5)</f>
      </c>
      <c r="ALI34" s="125">
        <f>IF(ALE$6=0,RANK(ALG34,ALG$12:ALG$42,0),RANK(ALG34,ALG$12:ALG$42,1))</f>
      </c>
      <c r="ALJ34" s="126">
        <v>53.5</v>
      </c>
      <c r="ALK34"/>
      <c r="ALL34" s="126">
        <f>IF((COUNTA(ALJ$12:ALJ$42)+COUNTA(ALK$12:ALK$42)=0),0.6*ALJ$5,IF(OR(ALJ34="",ALK34=""),0,IF(ALJ$6=0,IF(ALJ34&gt;=ALJ$8,ALJ$5,IF(ALJ34&lt;ALK34,0,ALJ$5*(ALJ34-ALK34)/(ALJ$8-ALK34))),IF(ALJ34&lt;=ALJ$8,ALJ$5,IF(ALJ34&gt;ALK34,0,ALJ$5*(ALJ34-ALK34)/(ALJ$8-ALK34))))))</f>
      </c>
      <c r="ALM34" s="126">
        <f>IF(OR(ALJ34="",ALK34=""),0,ALJ$5)</f>
      </c>
      <c r="ALN34" s="125">
        <f>IF(ALJ$6=0,RANK(ALL34,ALL$12:ALL$42,0),RANK(ALL34,ALL$12:ALL$42,1))</f>
      </c>
      <c r="ALO34" s="126">
        <v>12.1</v>
      </c>
      <c r="ALP34" s="126">
        <v>2.83</v>
      </c>
      <c r="ALQ34" s="126">
        <f>IF((COUNTA(ALO$12:ALO$42)+COUNTA(ALP$12:ALP$42)=0),0.6*ALO$5,IF(OR(ALO34="",ALP34=""),0,IF(ALO$6=0,IF(ALO34&gt;=ALO$8,ALO$5,IF(ALO34&lt;ALP34,0,ALO$5*(ALO34-ALP34)/(ALO$8-ALP34))),IF(ALO34&lt;=ALO$8,ALO$5,IF(ALO34&gt;ALP34,0,ALO$5*(ALO34-ALP34)/(ALO$8-ALP34))))))</f>
      </c>
      <c r="ALR34" s="126">
        <f>IF(OR(ALO34="",ALP34=""),0,ALO$5)</f>
      </c>
      <c r="ALS34" s="125">
        <f>IF(ALO$6=0,RANK(ALQ34,ALQ$12:ALQ$42,0),RANK(ALQ34,ALQ$12:ALQ$42,1))</f>
      </c>
      <c r="ALT34" s="126">
        <v>12.1</v>
      </c>
      <c r="ALU34" s="126">
        <v>1.41</v>
      </c>
      <c r="ALV34" s="126">
        <f>IF((COUNTA(ALT$12:ALT$42)+COUNTA(ALU$12:ALU$42)=0),0.6*ALT$5,IF(OR(ALT34="",ALU34=""),0,IF(ALT$6=0,IF(ALT34&gt;=ALT$8,ALT$5,IF(ALT34&lt;ALU34,0,ALT$5*(ALT34-ALU34)/(ALT$8-ALU34))),IF(ALT34&lt;=ALT$8,ALT$5,IF(ALT34&gt;ALU34,0,ALT$5*(ALT34-ALU34)/(ALT$8-ALU34))))))</f>
      </c>
      <c r="ALW34" s="126">
        <f>IF(OR(ALT34="",ALU34=""),0,ALT$5)</f>
      </c>
      <c r="ALX34" s="125">
        <f>IF(ALT$6=0,RANK(ALV34,ALV$12:ALV$42,0),RANK(ALV34,ALV$12:ALV$42,1))</f>
      </c>
      <c r="ALY34" s="126">
        <v>100</v>
      </c>
      <c r="ALZ34" s="126">
        <v>69.98</v>
      </c>
      <c r="AMA34" s="126">
        <f>IF((COUNTA(ALY$12:ALY$42)+COUNTA(ALZ$12:ALZ$42)=0),0.6*ALY$5,IF(OR(ALY34="",ALZ34=""),0,IF(ALY$6=0,IF(ALY34&gt;=ALY$8,ALY$5,IF(ALY34&lt;ALZ34,0,ALY$5*(ALY34-ALZ34)/(ALY$8-ALZ34))),IF(ALY34&lt;=ALY$8,ALY$5,IF(ALY34&gt;ALZ34,0,ALY$5*(ALY34-ALZ34)/(ALY$8-ALZ34))))))</f>
      </c>
      <c r="AMB34" s="126">
        <f>IF(OR(ALY34="",ALZ34=""),0,ALY$5)</f>
      </c>
      <c r="AMC34" s="125">
        <f>IF(ALY$6=0,RANK(AMA34,AMA$12:AMA$42,0),RANK(AMA34,AMA$12:AMA$42,1))</f>
      </c>
      <c r="AMD34" s="126">
        <v>100</v>
      </c>
      <c r="AME34" s="126">
        <v>100</v>
      </c>
      <c r="AMF34" s="126">
        <f>IF((COUNTA(AMD$12:AMD$42)+COUNTA(AME$12:AME$42)=0),0.6*AMD$5,IF(OR(AMD34="",AME34=""),0,IF(AMD$6=0,IF(AMD34&gt;=AMD$8,AMD$5,IF(AMD34&lt;AME34,0,AMD$5*(AMD34-AME34)/(AMD$8-AME34))),IF(AMD34&lt;=AMD$8,AMD$5,IF(AMD34&gt;AME34,0,AMD$5*(AMD34-AME34)/(AMD$8-AME34))))))</f>
      </c>
      <c r="AMG34" s="126">
        <f>IF(OR(AMD34="",AME34=""),0,AMD$5)</f>
      </c>
      <c r="AMH34" s="125">
        <f>IF(AMD$6=0,RANK(AMF34,AMF$12:AMF$42,0),RANK(AMF34,AMF$12:AMF$42,1))</f>
      </c>
      <c r="AMI34" s="126">
        <v>100</v>
      </c>
      <c r="AMJ34" s="126">
        <v>100</v>
      </c>
      <c r="AMK34" s="126">
        <f>IF((COUNTA(AMI$12:AMI$42)+COUNTA(AMJ$12:AMJ$42)=0),0.6*AMI$5,IF(OR(AMI34="",AMJ34=""),0,IF(AMI$6=0,IF(AMI34&gt;=AMI$8,AMI$5,IF(AMI34&lt;AMJ34,0,AMI$5*(AMI34-AMJ34)/(AMI$8-AMJ34))),IF(AMI34&lt;=AMI$8,AMI$5,IF(AMI34&gt;AMJ34,0,AMI$5*(AMI34-AMJ34)/(AMI$8-AMJ34))))))</f>
      </c>
      <c r="AML34" s="126">
        <f>IF(OR(AMI34="",AMJ34=""),0,AMI$5)</f>
      </c>
      <c r="AMM34" s="125">
        <f>IF(AMI$6=0,RANK(AMK34,AMK$12:AMK$42,0),RANK(AMK34,AMK$12:AMK$42,1))</f>
      </c>
      <c r="AMN34" s="126">
        <v>100</v>
      </c>
      <c r="AMO34" s="126">
        <v>93.93</v>
      </c>
      <c r="AMP34" s="126">
        <f>IF((COUNTA(AMN$12:AMN$42)+COUNTA(AMO$12:AMO$42)=0),0.6*AMN$5,IF(OR(AMN34="",AMO34=""),0,IF(AMN$6=0,IF(AMN34&gt;=AMN$8,AMN$5,IF(AMN34&lt;AMO34,0,AMN$5*(AMN34-AMO34)/(AMN$8-AMO34))),IF(AMN34&lt;=AMN$8,AMN$5,IF(AMN34&gt;AMO34,0,AMN$5*(AMN34-AMO34)/(AMN$8-AMO34))))))</f>
      </c>
      <c r="AMQ34" s="126">
        <f>IF(OR(AMN34="",AMO34=""),0,AMN$5)</f>
      </c>
      <c r="AMR34" s="125">
        <f>IF(AMN$6=0,RANK(AMP34,AMP$12:AMP$42,0),RANK(AMP34,AMP$12:AMP$42,1))</f>
      </c>
      <c r="AMS34" s="126">
        <v>0.0161</v>
      </c>
      <c r="AMT34" s="126">
        <v>6.76</v>
      </c>
      <c r="AMU34" s="126">
        <f>IF((COUNTA(AMS$12:AMS$42)+COUNTA(AMT$12:AMT$42)=0),0.6*AMS$5,IF(OR(AMS34="",AMT34=""),0,IF(AMS$6=0,IF(AMS34&gt;=AMS$8,AMS$5,IF(AMS34&lt;AMT34,0,AMS$5*(AMS34-AMT34)/(AMS$8-AMT34))),IF(AMS34&lt;=AMS$8,AMS$5,IF(AMS34&gt;AMT34,0,AMS$5*(AMS34-AMT34)/(AMS$8-AMT34))))))</f>
      </c>
      <c r="AMV34" s="126">
        <f>IF(OR(AMS34="",AMT34=""),0,AMS$5)</f>
      </c>
      <c r="AMW34" s="125">
        <f>IF(AMS$6=0,RANK(AMU34,AMU$12:AMU$42,0),RANK(AMU34,AMU$12:AMU$42,1))</f>
      </c>
      <c r="AMX34" s="126">
        <v>0.0161</v>
      </c>
      <c r="AMY34" s="126">
        <v>4.3</v>
      </c>
      <c r="AMZ34" s="126">
        <f>IF((COUNTA(AMX$12:AMX$42)+COUNTA(AMY$12:AMY$42)=0),0.6*AMX$5,IF(OR(AMX34="",AMY34=""),0,IF(AMX$6=0,IF(AMX34&gt;=AMX$8,AMX$5,IF(AMX34&lt;AMY34,0,AMX$5*(AMX34-AMY34)/(AMX$8-AMY34))),IF(AMX34&lt;=AMX$8,AMX$5,IF(AMX34&gt;AMY34,0,AMX$5*(AMX34-AMY34)/(AMX$8-AMY34))))))</f>
      </c>
      <c r="ANA34" s="126">
        <f>IF(OR(AMX34="",AMY34=""),0,AMX$5)</f>
      </c>
      <c r="ANB34" s="125">
        <f>IF(AMX$6=0,RANK(AMZ34,AMZ$12:AMZ$42,0),RANK(AMZ34,AMZ$12:AMZ$42,1))</f>
      </c>
      <c r="ANC34" s="126">
        <v>99.87</v>
      </c>
      <c r="AND34"/>
      <c r="ANE34" s="126">
        <f>IF((COUNTA(ANC$12:ANC$42)+COUNTA(AND$12:AND$42)=0),0.6*ANC$5,IF(OR(ANC34="",AND34=""),0,IF(ANC$6=0,IF(ANC34&gt;=ANC$8,ANC$5,IF(ANC34&lt;AND34,0,ANC$5*(ANC34-AND34)/(ANC$8-AND34))),IF(ANC34&lt;=ANC$8,ANC$5,IF(ANC34&gt;AND34,0,ANC$5*(ANC34-AND34)/(ANC$8-AND34))))))</f>
      </c>
      <c r="ANF34" s="126">
        <f>IF(OR(ANC34="",AND34=""),0,ANC$5)</f>
      </c>
      <c r="ANG34" s="125">
        <f>IF(ANC$6=0,RANK(ANE34,ANE$12:ANE$42,0),RANK(ANE34,ANE$12:ANE$42,1))</f>
      </c>
      <c r="ANH34" s="126">
        <v>99.87</v>
      </c>
      <c r="ANI34"/>
      <c r="ANJ34" s="126">
        <f>IF((COUNTA(ANH$12:ANH$42)+COUNTA(ANI$12:ANI$42)=0),0.6*ANH$5,IF(OR(ANH34="",ANI34=""),0,IF(ANH$6=0,IF(ANH34&gt;=ANH$8,ANH$5,IF(ANH34&lt;ANI34,0,ANH$5*(ANH34-ANI34)/(ANH$8-ANI34))),IF(ANH34&lt;=ANH$8,ANH$5,IF(ANH34&gt;ANI34,0,ANH$5*(ANH34-ANI34)/(ANH$8-ANI34))))))</f>
      </c>
      <c r="ANK34" s="126">
        <f>IF(OR(ANH34="",ANI34=""),0,ANH$5)</f>
      </c>
      <c r="ANL34" s="125">
        <f>IF(ANH$6=0,RANK(ANJ34,ANJ$12:ANJ$42,0),RANK(ANJ34,ANJ$12:ANJ$42,1))</f>
      </c>
      <c r="ANM34" s="126">
        <v>100</v>
      </c>
      <c r="ANN34" s="126">
        <v>100</v>
      </c>
      <c r="ANO34" s="126">
        <f>IF((COUNTA(ANM$12:ANM$42)+COUNTA(ANN$12:ANN$42)=0),0.6*ANM$5,IF(OR(ANM34="",ANN34=""),0,IF(ANM$6=0,IF(ANM34&gt;=ANM$8,ANM$5,IF(ANM34&lt;ANN34,0,ANM$5*(ANM34-ANN34)/(ANM$8-ANN34))),IF(ANM34&lt;=ANM$8,ANM$5,IF(ANM34&gt;ANN34,0,ANM$5*(ANM34-ANN34)/(ANM$8-ANN34))))))</f>
      </c>
      <c r="ANP34" s="126">
        <f>IF(OR(ANM34="",ANN34=""),0,ANM$5)</f>
      </c>
      <c r="ANQ34" s="125">
        <f>IF(ANM$6=0,RANK(ANO34,ANO$12:ANO$42,0),RANK(ANO34,ANO$12:ANO$42,1))</f>
      </c>
      <c r="ANR34" s="126">
        <v>100</v>
      </c>
      <c r="ANS34" s="126">
        <v>100</v>
      </c>
      <c r="ANT34" s="126">
        <f>IF((COUNTA(ANR$12:ANR$42)+COUNTA(ANS$12:ANS$42)=0),0.6*ANR$5,IF(OR(ANR34="",ANS34=""),0,IF(ANR$6=0,IF(ANR34&gt;=ANR$8,ANR$5,IF(ANR34&lt;ANS34,0,ANR$5*(ANR34-ANS34)/(ANR$8-ANS34))),IF(ANR34&lt;=ANR$8,ANR$5,IF(ANR34&gt;ANS34,0,ANR$5*(ANR34-ANS34)/(ANR$8-ANS34))))))</f>
      </c>
      <c r="ANU34" s="126">
        <f>IF(OR(ANR34="",ANS34=""),0,ANR$5)</f>
      </c>
      <c r="ANV34" s="125">
        <f>IF(ANR$6=0,RANK(ANT34,ANT$12:ANT$42,0),RANK(ANT34,ANT$12:ANT$42,1))</f>
      </c>
      <c r="ANW34" s="126">
        <v>2.04</v>
      </c>
      <c r="ANX34" s="126">
        <v>1.7</v>
      </c>
      <c r="ANY34" s="126">
        <f>IF((COUNTA(ANW$12:ANW$42)+COUNTA(ANX$12:ANX$42)=0),0.6*ANW$5,IF(OR(ANW34="",ANX34=""),0,IF(ANW$6=0,IF(ANW34&gt;=ANW$8,ANW$5,IF(ANW34&lt;ANX34,0,ANW$5*(ANW34-ANX34)/(ANW$8-ANX34))),IF(ANW34&lt;=ANW$8,ANW$5,IF(ANW34&gt;ANX34,0,ANW$5*(ANW34-ANX34)/(ANW$8-ANX34))))))</f>
      </c>
      <c r="ANZ34" s="126">
        <f>IF(OR(ANW34="",ANX34=""),0,ANW$5)</f>
      </c>
      <c r="AOA34" s="125">
        <f>IF(ANW$6=0,RANK(ANY34,ANY$12:ANY$42,0),RANK(ANY34,ANY$12:ANY$42,1))</f>
      </c>
      <c r="AOB34" s="126">
        <v>2.04</v>
      </c>
      <c r="AOC34" s="126">
        <v>1.57</v>
      </c>
      <c r="AOD34" s="126">
        <f>IF((COUNTA(AOB$12:AOB$42)+COUNTA(AOC$12:AOC$42)=0),0.6*AOB$5,IF(OR(AOB34="",AOC34=""),0,IF(AOB$6=0,IF(AOB34&gt;=AOB$8,AOB$5,IF(AOB34&lt;AOC34,0,AOB$5*(AOB34-AOC34)/(AOB$8-AOC34))),IF(AOB34&lt;=AOB$8,AOB$5,IF(AOB34&gt;AOC34,0,AOB$5*(AOB34-AOC34)/(AOB$8-AOC34))))))</f>
      </c>
      <c r="AOE34" s="126">
        <f>IF(OR(AOB34="",AOC34=""),0,AOB$5)</f>
      </c>
      <c r="AOF34" s="125">
        <f>IF(AOB$6=0,RANK(AOD34,AOD$12:AOD$42,0),RANK(AOD34,AOD$12:AOD$42,1))</f>
      </c>
      <c r="AOG34" s="126">
        <v>100</v>
      </c>
      <c r="AOH34" s="126">
        <v>97.78</v>
      </c>
      <c r="AOI34" s="126">
        <f>IF((COUNTA(AOG$12:AOG$42)+COUNTA(AOH$12:AOH$42)=0),0.6*AOG$5,IF(OR(AOG34="",AOH34=""),0,IF(AOG$6=0,IF(AOG34&gt;=AOG$8,AOG$5,IF(AOG34&lt;AOH34,0,AOG$5*(AOG34-AOH34)/(AOG$8-AOH34))),IF(AOG34&lt;=AOG$8,AOG$5,IF(AOG34&gt;AOH34,0,AOG$5*(AOG34-AOH34)/(AOG$8-AOH34))))))</f>
      </c>
      <c r="AOJ34" s="126">
        <f>IF(OR(AOG34="",AOH34=""),0,AOG$5)</f>
      </c>
      <c r="AOK34" s="125">
        <f>IF(AOG$6=0,RANK(AOI34,AOI$12:AOI$42,0),RANK(AOI34,AOI$12:AOI$42,1))</f>
      </c>
      <c r="AOL34" s="126">
        <v>100</v>
      </c>
      <c r="AOM34" s="126">
        <v>100</v>
      </c>
      <c r="AON34" s="126">
        <f>IF((COUNTA(AOL$12:AOL$42)+COUNTA(AOM$12:AOM$42)=0),0.6*AOL$5,IF(OR(AOL34="",AOM34=""),0,IF(AOL$6=0,IF(AOL34&gt;=AOL$8,AOL$5,IF(AOL34&lt;AOM34,0,AOL$5*(AOL34-AOM34)/(AOL$8-AOM34))),IF(AOL34&lt;=AOL$8,AOL$5,IF(AOL34&gt;AOM34,0,AOL$5*(AOL34-AOM34)/(AOL$8-AOM34))))))</f>
      </c>
      <c r="AOO34" s="126">
        <f>IF(OR(AOL34="",AOM34=""),0,AOL$5)</f>
      </c>
      <c r="AOP34" s="125">
        <f>IF(AOL$6=0,RANK(AON34,AON$12:AON$42,0),RANK(AON34,AON$12:AON$42,1))</f>
      </c>
      <c r="AOQ34" s="126">
        <v>0.67</v>
      </c>
      <c r="AOR34" s="126">
        <v>0.42</v>
      </c>
      <c r="AOS34" s="126">
        <f>IF((COUNTA(AOQ$12:AOQ$42)+COUNTA(AOR$12:AOR$42)=0),0.6*AOQ$5,IF(OR(AOQ34="",AOR34=""),0,IF(AOQ$6=0,IF(AOQ34&gt;=AOQ$8,AOQ$5,IF(AOQ34&lt;AOR34,0,AOQ$5*(AOQ34-AOR34)/(AOQ$8-AOR34))),IF(AOQ34&lt;=AOQ$8,AOQ$5,IF(AOQ34&gt;AOR34,0,AOQ$5*(AOQ34-AOR34)/(AOQ$8-AOR34))))))</f>
      </c>
      <c r="AOT34" s="126">
        <f>IF(OR(AOQ34="",AOR34=""),0,AOQ$5)</f>
      </c>
      <c r="AOU34" s="125">
        <f>IF(AOQ$6=0,RANK(AOS34,AOS$12:AOS$42,0),RANK(AOS34,AOS$12:AOS$42,1))</f>
      </c>
      <c r="AOV34" s="126">
        <v>0.67</v>
      </c>
      <c r="AOW34" s="126">
        <v>0.6</v>
      </c>
      <c r="AOX34" s="126">
        <f>IF((COUNTA(AOV$12:AOV$42)+COUNTA(AOW$12:AOW$42)=0),0.6*AOV$5,IF(OR(AOV34="",AOW34=""),0,IF(AOV$6=0,IF(AOV34&gt;=AOV$8,AOV$5,IF(AOV34&lt;AOW34,0,AOV$5*(AOV34-AOW34)/(AOV$8-AOW34))),IF(AOV34&lt;=AOV$8,AOV$5,IF(AOV34&gt;AOW34,0,AOV$5*(AOV34-AOW34)/(AOV$8-AOW34))))))</f>
      </c>
      <c r="AOY34" s="126">
        <f>IF(OR(AOV34="",AOW34=""),0,AOV$5)</f>
      </c>
      <c r="AOZ34" s="125">
        <f>IF(AOV$6=0,RANK(AOX34,AOX$12:AOX$42,0),RANK(AOX34,AOX$12:AOX$42,1))</f>
      </c>
      <c r="APA34" s="126">
        <v>0</v>
      </c>
      <c r="APB34" s="126">
        <v>1.02</v>
      </c>
      <c r="APC34" s="126">
        <f>IF((COUNTA(APA$12:APA$42)+COUNTA(APB$12:APB$42)=0),0.6*APA$5,IF(OR(APA34="",APB34=""),0,IF(APA$6=0,IF(APA34&gt;=APA$8,APA$5,IF(APA34&lt;APB34,0,APA$5*(APA34-APB34)/(APA$8-APB34))),IF(APA34&lt;=APA$8,APA$5,IF(APA34&gt;APB34,0,APA$5*(APA34-APB34)/(APA$8-APB34))))))</f>
      </c>
      <c r="APD34" s="126">
        <f>IF(OR(APA34="",APB34=""),0,APA$5)</f>
      </c>
      <c r="APE34" s="125">
        <f>IF(APA$6=0,RANK(APC34,APC$12:APC$42,0),RANK(APC34,APC$12:APC$42,1))</f>
      </c>
      <c r="APF34" s="126">
        <v>0</v>
      </c>
      <c r="APG34" s="126">
        <v>0</v>
      </c>
      <c r="APH34" s="126">
        <f>IF((COUNTA(APF$12:APF$42)+COUNTA(APG$12:APG$42)=0),0.6*APF$5,IF(OR(APF34="",APG34=""),0,IF(APF$6=0,IF(APF34&gt;=APF$8,APF$5,IF(APF34&lt;APG34,0,APF$5*(APF34-APG34)/(APF$8-APG34))),IF(APF34&lt;=APF$8,APF$5,IF(APF34&gt;APG34,0,APF$5*(APF34-APG34)/(APF$8-APG34))))))</f>
      </c>
      <c r="API34" s="126">
        <f>IF(OR(APF34="",APG34=""),0,APF$5)</f>
      </c>
      <c r="APJ34" s="125">
        <f>IF(APF$6=0,RANK(APH34,APH$12:APH$42,0),RANK(APH34,APH$12:APH$42,1))</f>
      </c>
      <c r="APK34" s="126">
        <v>49.03</v>
      </c>
      <c r="APL34"/>
      <c r="APM34" s="126">
        <f>IF((COUNTA(APK$12:APK$42)+COUNTA(APL$12:APL$42)=0),0.6*APK$5,IF(OR(APK34="",APL34=""),0,IF(APK$6=0,IF(APK34&gt;=APK$8,APK$5,IF(APK34&lt;APL34,0,APK$5*(APK34-APL34)/(APK$8-APL34))),IF(APK34&lt;=APK$8,APK$5,IF(APK34&gt;APL34,0,APK$5*(APK34-APL34)/(APK$8-APL34))))))</f>
      </c>
      <c r="APN34" s="126">
        <f>IF(OR(APK34="",APL34=""),0,APK$5)</f>
      </c>
      <c r="APO34" s="125">
        <f>IF(APK$6=0,RANK(APM34,APM$12:APM$42,0),RANK(APM34,APM$12:APM$42,1))</f>
      </c>
      <c r="APP34" s="126">
        <v>49.03</v>
      </c>
      <c r="APQ34"/>
      <c r="APR34" s="126">
        <f>IF((COUNTA(APP$12:APP$42)+COUNTA(APQ$12:APQ$42)=0),0.6*APP$5,IF(OR(APP34="",APQ34=""),0,IF(APP$6=0,IF(APP34&gt;=APP$8,APP$5,IF(APP34&lt;APQ34,0,APP$5*(APP34-APQ34)/(APP$8-APQ34))),IF(APP34&lt;=APP$8,APP$5,IF(APP34&gt;APQ34,0,APP$5*(APP34-APQ34)/(APP$8-APQ34))))))</f>
      </c>
      <c r="APS34" s="126">
        <f>IF(OR(APP34="",APQ34=""),0,APP$5)</f>
      </c>
      <c r="APT34" s="125">
        <f>IF(APP$6=0,RANK(APR34,APR$12:APR$42,0),RANK(APR34,APR$12:APR$42,1))</f>
      </c>
      <c r="APU34" s="126">
        <v>5.9</v>
      </c>
      <c r="APV34" s="126">
        <v>3.83</v>
      </c>
      <c r="APW34" s="126">
        <f>IF((COUNTA(APU$12:APU$42)+COUNTA(APV$12:APV$42)=0),0.6*APU$5,IF(OR(APU34="",APV34=""),0,IF(APU$6=0,IF(APU34&gt;=APU$8,APU$5,IF(APU34&lt;APV34,0,APU$5*(APU34-APV34)/(APU$8-APV34))),IF(APU34&lt;=APU$8,APU$5,IF(APU34&gt;APV34,0,APU$5*(APU34-APV34)/(APU$8-APV34))))))</f>
      </c>
      <c r="APX34" s="126">
        <f>IF(OR(APU34="",APV34=""),0,APU$5)</f>
      </c>
      <c r="APY34" s="125">
        <f>IF(APU$6=0,RANK(APW34,APW$12:APW$42,0),RANK(APW34,APW$12:APW$42,1))</f>
      </c>
      <c r="APZ34" s="126">
        <v>5.9</v>
      </c>
      <c r="AQA34" s="126">
        <v>4.31</v>
      </c>
      <c r="AQB34" s="126">
        <f>IF((COUNTA(APZ$12:APZ$42)+COUNTA(AQA$12:AQA$42)=0),0.6*APZ$5,IF(OR(APZ34="",AQA34=""),0,IF(APZ$6=0,IF(APZ34&gt;=APZ$8,APZ$5,IF(APZ34&lt;AQA34,0,APZ$5*(APZ34-AQA34)/(APZ$8-AQA34))),IF(APZ34&lt;=APZ$8,APZ$5,IF(APZ34&gt;AQA34,0,APZ$5*(APZ34-AQA34)/(APZ$8-AQA34))))))</f>
      </c>
      <c r="AQC34" s="126">
        <f>IF(OR(APZ34="",AQA34=""),0,APZ$5)</f>
      </c>
      <c r="AQD34" s="125">
        <f>IF(APZ$6=0,RANK(AQB34,AQB$12:AQB$42,0),RANK(AQB34,AQB$12:AQB$42,1))</f>
      </c>
      <c r="AQE34" s="126">
        <v>100</v>
      </c>
      <c r="AQF34" s="126">
        <v>77.17</v>
      </c>
      <c r="AQG34" s="126">
        <f>IF((COUNTA(AQE$12:AQE$42)+COUNTA(AQF$12:AQF$42)=0),0.6*AQE$5,IF(OR(AQE34="",AQF34=""),0,IF(AQE$6=0,IF(AQE34&gt;=AQE$8,AQE$5,IF(AQE34&lt;AQF34,0,AQE$5*(AQE34-AQF34)/(AQE$8-AQF34))),IF(AQE34&lt;=AQE$8,AQE$5,IF(AQE34&gt;AQF34,0,AQE$5*(AQE34-AQF34)/(AQE$8-AQF34))))))</f>
      </c>
      <c r="AQH34" s="126">
        <f>IF(OR(AQE34="",AQF34=""),0,AQE$5)</f>
      </c>
      <c r="AQI34" s="125">
        <f>IF(AQE$6=0,RANK(AQG34,AQG$12:AQG$42,0),RANK(AQG34,AQG$12:AQG$42,1))</f>
      </c>
      <c r="AQJ34" s="126">
        <v>100</v>
      </c>
      <c r="AQK34" s="126">
        <v>18.68</v>
      </c>
      <c r="AQL34" s="126">
        <f>IF((COUNTA(AQJ$12:AQJ$42)+COUNTA(AQK$12:AQK$42)=0),0.6*AQJ$5,IF(OR(AQJ34="",AQK34=""),0,IF(AQJ$6=0,IF(AQJ34&gt;=AQJ$8,AQJ$5,IF(AQJ34&lt;AQK34,0,AQJ$5*(AQJ34-AQK34)/(AQJ$8-AQK34))),IF(AQJ34&lt;=AQJ$8,AQJ$5,IF(AQJ34&gt;AQK34,0,AQJ$5*(AQJ34-AQK34)/(AQJ$8-AQK34))))))</f>
      </c>
      <c r="AQM34" s="126">
        <f>IF(OR(AQJ34="",AQK34=""),0,AQJ$5)</f>
      </c>
      <c r="AQN34" s="125">
        <f>IF(AQJ$6=0,RANK(AQL34,AQL$12:AQL$42,0),RANK(AQL34,AQL$12:AQL$42,1))</f>
      </c>
      <c r="AQO34" s="126">
        <v>100</v>
      </c>
      <c r="AQP34"/>
      <c r="AQQ34" s="126">
        <f>IF((COUNTA(AQO$12:AQO$42)+COUNTA(AQP$12:AQP$42)=0),0.6*AQO$5,IF(OR(AQO34="",AQP34=""),0,IF(AQO$6=0,IF(AQO34&gt;=AQO$8,AQO$5,IF(AQO34&lt;AQP34,0,AQO$5*(AQO34-AQP34)/(AQO$8-AQP34))),IF(AQO34&lt;=AQO$8,AQO$5,IF(AQO34&gt;AQP34,0,AQO$5*(AQO34-AQP34)/(AQO$8-AQP34))))))</f>
      </c>
      <c r="AQR34" s="126">
        <f>IF(OR(AQO34="",AQP34=""),0,AQO$5)</f>
      </c>
      <c r="AQS34" s="125">
        <f>IF(AQO$6=0,RANK(AQQ34,AQQ$12:AQQ$42,0),RANK(AQQ34,AQQ$12:AQQ$42,1))</f>
      </c>
      <c r="AQT34" s="126">
        <v>100</v>
      </c>
      <c r="AQU34"/>
      <c r="AQV34" s="126">
        <f>IF((COUNTA(AQT$12:AQT$42)+COUNTA(AQU$12:AQU$42)=0),0.6*AQT$5,IF(OR(AQT34="",AQU34=""),0,IF(AQT$6=0,IF(AQT34&gt;=AQT$8,AQT$5,IF(AQT34&lt;AQU34,0,AQT$5*(AQT34-AQU34)/(AQT$8-AQU34))),IF(AQT34&lt;=AQT$8,AQT$5,IF(AQT34&gt;AQU34,0,AQT$5*(AQT34-AQU34)/(AQT$8-AQU34))))))</f>
      </c>
      <c r="AQW34" s="126">
        <f>IF(OR(AQT34="",AQU34=""),0,AQT$5)</f>
      </c>
      <c r="AQX34" s="125">
        <f>IF(AQT$6=0,RANK(AQV34,AQV$12:AQV$42,0),RANK(AQV34,AQV$12:AQV$42,1))</f>
      </c>
      <c r="AQY34" s="126">
        <v>2.24</v>
      </c>
      <c r="AQZ34" s="126">
        <v>6.64</v>
      </c>
      <c r="ARA34" s="126">
        <f>IF((COUNTA(AQY$12:AQY$42)+COUNTA(AQZ$12:AQZ$42)=0),0.6*AQY$5,IF(OR(AQY34="",AQZ34=""),0,IF(AQY$6=0,IF(AQY34&gt;=AQY$8,AQY$5,IF(AQY34&lt;AQZ34,0,AQY$5*(AQY34-AQZ34)/(AQY$8-AQZ34))),IF(AQY34&lt;=AQY$8,AQY$5,IF(AQY34&gt;AQZ34,0,AQY$5*(AQY34-AQZ34)/(AQY$8-AQZ34))))))</f>
      </c>
      <c r="ARB34" s="126">
        <f>IF(OR(AQY34="",AQZ34=""),0,AQY$5)</f>
      </c>
      <c r="ARC34" s="125">
        <f>IF(AQY$6=0,RANK(ARA34,ARA$12:ARA$42,0),RANK(ARA34,ARA$12:ARA$42,1))</f>
      </c>
      <c r="ARD34" s="126">
        <v>2.24</v>
      </c>
      <c r="ARE34" s="126">
        <v>4.46</v>
      </c>
      <c r="ARF34" s="126">
        <f>IF((COUNTA(ARD$12:ARD$42)+COUNTA(ARE$12:ARE$42)=0),0.6*ARD$5,IF(OR(ARD34="",ARE34=""),0,IF(ARD$6=0,IF(ARD34&gt;=ARD$8,ARD$5,IF(ARD34&lt;ARE34,0,ARD$5*(ARD34-ARE34)/(ARD$8-ARE34))),IF(ARD34&lt;=ARD$8,ARD$5,IF(ARD34&gt;ARE34,0,ARD$5*(ARD34-ARE34)/(ARD$8-ARE34))))))</f>
      </c>
      <c r="ARG34" s="126">
        <f>IF(OR(ARD34="",ARE34=""),0,ARD$5)</f>
      </c>
      <c r="ARH34" s="125">
        <f>IF(ARD$6=0,RANK(ARF34,ARF$12:ARF$42,0),RANK(ARF34,ARF$12:ARF$42,1))</f>
      </c>
      <c r="ARI34" s="126">
        <v>100</v>
      </c>
      <c r="ARJ34"/>
      <c r="ARK34" s="126">
        <f>IF((COUNTA(ARI$12:ARI$42)+COUNTA(ARJ$12:ARJ$42)=0),0.6*ARI$5,IF(OR(ARI34="",ARJ34=""),0,IF(ARI$6=0,IF(ARI34&gt;=ARI$8,ARI$5,IF(ARI34&lt;ARJ34,0,ARI$5*(ARI34-ARJ34)/(ARI$8-ARJ34))),IF(ARI34&lt;=ARI$8,ARI$5,IF(ARI34&gt;ARJ34,0,ARI$5*(ARI34-ARJ34)/(ARI$8-ARJ34))))))</f>
      </c>
      <c r="ARL34" s="126">
        <f>IF(OR(ARI34="",ARJ34=""),0,ARI$5)</f>
      </c>
      <c r="ARM34" s="125">
        <f>IF(ARI$6=0,RANK(ARK34,ARK$12:ARK$42,0),RANK(ARK34,ARK$12:ARK$42,1))</f>
      </c>
      <c r="ARN34" s="126">
        <v>100</v>
      </c>
      <c r="ARO34"/>
      <c r="ARP34" s="126">
        <f>IF((COUNTA(ARN$12:ARN$42)+COUNTA(ARO$12:ARO$42)=0),0.6*ARN$5,IF(OR(ARN34="",ARO34=""),0,IF(ARN$6=0,IF(ARN34&gt;=ARN$8,ARN$5,IF(ARN34&lt;ARO34,0,ARN$5*(ARN34-ARO34)/(ARN$8-ARO34))),IF(ARN34&lt;=ARN$8,ARN$5,IF(ARN34&gt;ARO34,0,ARN$5*(ARN34-ARO34)/(ARN$8-ARO34))))))</f>
      </c>
      <c r="ARQ34" s="126">
        <f>IF(OR(ARN34="",ARO34=""),0,ARN$5)</f>
      </c>
      <c r="ARR34" s="125">
        <f>IF(ARN$6=0,RANK(ARP34,ARP$12:ARP$42,0),RANK(ARP34,ARP$12:ARP$42,1))</f>
      </c>
      <c r="ARS34" s="126">
        <v>100</v>
      </c>
      <c r="ART34" s="126">
        <v>98.75</v>
      </c>
      <c r="ARU34" s="126">
        <f>IF((COUNTA(ARS$12:ARS$42)+COUNTA(ART$12:ART$42)=0),0.6*ARS$5,IF(OR(ARS34="",ART34=""),0,IF(ARS$6=0,IF(ARS34&gt;=ARS$8,ARS$5,IF(ARS34&lt;ART34,0,ARS$5*(ARS34-ART34)/(ARS$8-ART34))),IF(ARS34&lt;=ARS$8,ARS$5,IF(ARS34&gt;ART34,0,ARS$5*(ARS34-ART34)/(ARS$8-ART34))))))</f>
      </c>
      <c r="ARV34" s="126">
        <f>IF(OR(ARS34="",ART34=""),0,ARS$5)</f>
      </c>
      <c r="ARW34" s="125">
        <f>IF(ARS$6=0,RANK(ARU34,ARU$12:ARU$42,0),RANK(ARU34,ARU$12:ARU$42,1))</f>
      </c>
      <c r="ARX34" s="126">
        <v>100</v>
      </c>
      <c r="ARY34" s="126">
        <v>100</v>
      </c>
      <c r="ARZ34" s="126">
        <f>IF((COUNTA(ARX$12:ARX$42)+COUNTA(ARY$12:ARY$42)=0),0.6*ARX$5,IF(OR(ARX34="",ARY34=""),0,IF(ARX$6=0,IF(ARX34&gt;=ARX$8,ARX$5,IF(ARX34&lt;ARY34,0,ARX$5*(ARX34-ARY34)/(ARX$8-ARY34))),IF(ARX34&lt;=ARX$8,ARX$5,IF(ARX34&gt;ARY34,0,ARX$5*(ARX34-ARY34)/(ARX$8-ARY34))))))</f>
      </c>
      <c r="ASA34" s="126">
        <f>IF(OR(ARX34="",ARY34=""),0,ARX$5)</f>
      </c>
      <c r="ASB34" s="125">
        <f>IF(ARX$6=0,RANK(ARZ34,ARZ$12:ARZ$42,0),RANK(ARZ34,ARZ$12:ARZ$42,1))</f>
      </c>
      <c r="ASC34" s="126">
        <v>1.83</v>
      </c>
      <c r="ASD34" s="126">
        <v>2.91</v>
      </c>
      <c r="ASE34" s="126">
        <f>IF((COUNTA(ASC$12:ASC$42)+COUNTA(ASD$12:ASD$42)=0),0.6*ASC$5,IF(OR(ASC34="",ASD34=""),0,IF(ASC$6=0,IF(ASC34&gt;=ASC$8,ASC$5,IF(ASC34&lt;ASD34,0,ASC$5*(ASC34-ASD34)/(ASC$8-ASD34))),IF(ASC34&lt;=ASC$8,ASC$5,IF(ASC34&gt;ASD34,0,ASC$5*(ASC34-ASD34)/(ASC$8-ASD34))))))</f>
      </c>
      <c r="ASF34" s="126">
        <f>IF(OR(ASC34="",ASD34=""),0,ASC$5)</f>
      </c>
      <c r="ASG34" s="125">
        <f>IF(ASC$6=0,RANK(ASE34,ASE$12:ASE$42,0),RANK(ASE34,ASE$12:ASE$42,1))</f>
      </c>
      <c r="ASH34" s="126">
        <v>1.83</v>
      </c>
      <c r="ASI34" s="126">
        <v>5.39</v>
      </c>
      <c r="ASJ34" s="126">
        <f>IF((COUNTA(ASH$12:ASH$42)+COUNTA(ASI$12:ASI$42)=0),0.6*ASH$5,IF(OR(ASH34="",ASI34=""),0,IF(ASH$6=0,IF(ASH34&gt;=ASH$8,ASH$5,IF(ASH34&lt;ASI34,0,ASH$5*(ASH34-ASI34)/(ASH$8-ASI34))),IF(ASH34&lt;=ASH$8,ASH$5,IF(ASH34&gt;ASI34,0,ASH$5*(ASH34-ASI34)/(ASH$8-ASI34))))))</f>
      </c>
      <c r="ASK34" s="126">
        <f>IF(OR(ASH34="",ASI34=""),0,ASH$5)</f>
      </c>
      <c r="ASL34" s="125">
        <f>IF(ASH$6=0,RANK(ASJ34,ASJ$12:ASJ$42,0),RANK(ASJ34,ASJ$12:ASJ$42,1))</f>
      </c>
      <c r="ASM34" s="126">
        <v>100</v>
      </c>
      <c r="ASN34" s="126">
        <v>100</v>
      </c>
      <c r="ASO34" s="126">
        <f>IF((COUNTA(ASM$12:ASM$42)+COUNTA(ASN$12:ASN$42)=0),0.6*ASM$5,IF(OR(ASM34="",ASN34=""),0,IF(ASM$6=0,IF(ASM34&gt;=ASM$8,ASM$5,IF(ASM34&lt;ASN34,0,ASM$5*(ASM34-ASN34)/(ASM$8-ASN34))),IF(ASM34&lt;=ASM$8,ASM$5,IF(ASM34&gt;ASN34,0,ASM$5*(ASM34-ASN34)/(ASM$8-ASN34))))))</f>
      </c>
      <c r="ASP34" s="126">
        <f>IF(OR(ASM34="",ASN34=""),0,ASM$5)</f>
      </c>
      <c r="ASQ34" s="125">
        <f>IF(ASM$6=0,RANK(ASO34,ASO$12:ASO$42,0),RANK(ASO34,ASO$12:ASO$42,1))</f>
      </c>
      <c r="ASR34" s="126">
        <v>100</v>
      </c>
      <c r="ASS34" s="126">
        <v>100</v>
      </c>
      <c r="AST34" s="126">
        <f>IF((COUNTA(ASR$12:ASR$42)+COUNTA(ASS$12:ASS$42)=0),0.6*ASR$5,IF(OR(ASR34="",ASS34=""),0,IF(ASR$6=0,IF(ASR34&gt;=ASR$8,ASR$5,IF(ASR34&lt;ASS34,0,ASR$5*(ASR34-ASS34)/(ASR$8-ASS34))),IF(ASR34&lt;=ASR$8,ASR$5,IF(ASR34&gt;ASS34,0,ASR$5*(ASR34-ASS34)/(ASR$8-ASS34))))))</f>
      </c>
      <c r="ASU34" s="126">
        <f>IF(OR(ASR34="",ASS34=""),0,ASR$5)</f>
      </c>
      <c r="ASV34" s="125">
        <f>IF(ASR$6=0,RANK(AST34,AST$12:AST$42,0),RANK(AST34,AST$12:AST$42,1))</f>
      </c>
      <c r="ASW34" s="126">
        <v>0.71</v>
      </c>
      <c r="ASX34" s="126">
        <v>0.48</v>
      </c>
      <c r="ASY34" s="126">
        <f>IF((COUNTA(ASW$12:ASW$42)+COUNTA(ASX$12:ASX$42)=0),0.6*ASW$5,IF(OR(ASW34="",ASX34=""),0,IF(ASW$6=0,IF(ASW34&gt;=ASW$8,ASW$5,IF(ASW34&lt;ASX34,0,ASW$5*(ASW34-ASX34)/(ASW$8-ASX34))),IF(ASW34&lt;=ASW$8,ASW$5,IF(ASW34&gt;ASX34,0,ASW$5*(ASW34-ASX34)/(ASW$8-ASX34))))))</f>
      </c>
      <c r="ASZ34" s="126">
        <f>IF(OR(ASW34="",ASX34=""),0,ASW$5)</f>
      </c>
      <c r="ATA34" s="125">
        <f>IF(ASW$6=0,RANK(ASY34,ASY$12:ASY$42,0),RANK(ASY34,ASY$12:ASY$42,1))</f>
      </c>
      <c r="ATB34" s="126">
        <v>0.71</v>
      </c>
      <c r="ATC34" s="126">
        <v>1.34</v>
      </c>
      <c r="ATD34" s="126">
        <f>IF((COUNTA(ATB$12:ATB$42)+COUNTA(ATC$12:ATC$42)=0),0.6*ATB$5,IF(OR(ATB34="",ATC34=""),0,IF(ATB$6=0,IF(ATB34&gt;=ATB$8,ATB$5,IF(ATB34&lt;ATC34,0,ATB$5*(ATB34-ATC34)/(ATB$8-ATC34))),IF(ATB34&lt;=ATB$8,ATB$5,IF(ATB34&gt;ATC34,0,ATB$5*(ATB34-ATC34)/(ATB$8-ATC34))))))</f>
      </c>
      <c r="ATE34" s="126">
        <f>IF(OR(ATB34="",ATC34=""),0,ATB$5)</f>
      </c>
      <c r="ATF34" s="125">
        <f>IF(ATB$6=0,RANK(ATD34,ATD$12:ATD$42,0),RANK(ATD34,ATD$12:ATD$42,1))</f>
      </c>
      <c r="ATG34" s="126">
        <v>0</v>
      </c>
      <c r="ATH34" s="126">
        <v>0</v>
      </c>
      <c r="ATI34" s="126">
        <f>IF((COUNTA(ATG$12:ATG$42)+COUNTA(ATH$12:ATH$42)=0),0.6*ATG$5,IF(OR(ATG34="",ATH34=""),0,IF(ATG$6=0,IF(ATG34&gt;=ATG$8,ATG$5,IF(ATG34&lt;ATH34,0,ATG$5*(ATG34-ATH34)/(ATG$8-ATH34))),IF(ATG34&lt;=ATG$8,ATG$5,IF(ATG34&gt;ATH34,0,ATG$5*(ATG34-ATH34)/(ATG$8-ATH34))))))</f>
      </c>
      <c r="ATJ34" s="126">
        <f>IF(OR(ATG34="",ATH34=""),0,ATG$5)</f>
      </c>
      <c r="ATK34" s="125">
        <f>IF(ATG$6=0,RANK(ATI34,ATI$12:ATI$42,0),RANK(ATI34,ATI$12:ATI$42,1))</f>
      </c>
      <c r="ATL34" s="126">
        <v>0</v>
      </c>
      <c r="ATM34" s="126">
        <v>0</v>
      </c>
      <c r="ATN34" s="126">
        <f>IF((COUNTA(ATL$12:ATL$42)+COUNTA(ATM$12:ATM$42)=0),0.6*ATL$5,IF(OR(ATL34="",ATM34=""),0,IF(ATL$6=0,IF(ATL34&gt;=ATL$8,ATL$5,IF(ATL34&lt;ATM34,0,ATL$5*(ATL34-ATM34)/(ATL$8-ATM34))),IF(ATL34&lt;=ATL$8,ATL$5,IF(ATL34&gt;ATM34,0,ATL$5*(ATL34-ATM34)/(ATL$8-ATM34))))))</f>
      </c>
      <c r="ATO34" s="126">
        <f>IF(OR(ATL34="",ATM34=""),0,ATL$5)</f>
      </c>
      <c r="ATP34" s="125">
        <f>IF(ATL$6=0,RANK(ATN34,ATN$12:ATN$42,0),RANK(ATN34,ATN$12:ATN$42,1))</f>
      </c>
      <c r="ATQ34" s="126">
        <v>59.32</v>
      </c>
      <c r="ATR34"/>
      <c r="ATS34" s="126">
        <f>IF((COUNTA(ATQ$12:ATQ$42)+COUNTA(ATR$12:ATR$42)=0),0.6*ATQ$5,IF(OR(ATQ34="",ATR34=""),0,IF(ATQ$6=0,IF(ATQ34&gt;=ATQ$8,ATQ$5,IF(ATQ34&lt;ATR34,0,ATQ$5*(ATQ34-ATR34)/(ATQ$8-ATR34))),IF(ATQ34&lt;=ATQ$8,ATQ$5,IF(ATQ34&gt;ATR34,0,ATQ$5*(ATQ34-ATR34)/(ATQ$8-ATR34))))))</f>
      </c>
      <c r="ATT34" s="126">
        <f>IF(OR(ATQ34="",ATR34=""),0,ATQ$5)</f>
      </c>
      <c r="ATU34" s="125">
        <f>IF(ATQ$6=0,RANK(ATS34,ATS$12:ATS$42,0),RANK(ATS34,ATS$12:ATS$42,1))</f>
      </c>
      <c r="ATV34" s="126">
        <v>59.32</v>
      </c>
      <c r="ATW34"/>
      <c r="ATX34" s="126">
        <f>IF((COUNTA(ATV$12:ATV$42)+COUNTA(ATW$12:ATW$42)=0),0.6*ATV$5,IF(OR(ATV34="",ATW34=""),0,IF(ATV$6=0,IF(ATV34&gt;=ATV$8,ATV$5,IF(ATV34&lt;ATW34,0,ATV$5*(ATV34-ATW34)/(ATV$8-ATW34))),IF(ATV34&lt;=ATV$8,ATV$5,IF(ATV34&gt;ATW34,0,ATV$5*(ATV34-ATW34)/(ATV$8-ATW34))))))</f>
      </c>
      <c r="ATY34" s="126">
        <f>IF(OR(ATV34="",ATW34=""),0,ATV$5)</f>
      </c>
      <c r="ATZ34" s="125">
        <f>IF(ATV$6=0,RANK(ATX34,ATX$12:ATX$42,0),RANK(ATX34,ATX$12:ATX$42,1))</f>
      </c>
      <c r="AUA34" s="126">
        <v>9.3</v>
      </c>
      <c r="AUB34" s="126">
        <v>1.34</v>
      </c>
      <c r="AUC34" s="126">
        <f>IF((COUNTA(AUA$12:AUA$42)+COUNTA(AUB$12:AUB$42)=0),0.6*AUA$5,IF(OR(AUA34="",AUB34=""),0,IF(AUA$6=0,IF(AUA34&gt;=AUA$8,AUA$5,IF(AUA34&lt;AUB34,0,AUA$5*(AUA34-AUB34)/(AUA$8-AUB34))),IF(AUA34&lt;=AUA$8,AUA$5,IF(AUA34&gt;AUB34,0,AUA$5*(AUA34-AUB34)/(AUA$8-AUB34))))))</f>
      </c>
      <c r="AUD34" s="126">
        <f>IF(OR(AUA34="",AUB34=""),0,AUA$5)</f>
      </c>
      <c r="AUE34" s="125">
        <f>IF(AUA$6=0,RANK(AUC34,AUC$12:AUC$42,0),RANK(AUC34,AUC$12:AUC$42,1))</f>
      </c>
      <c r="AUF34" s="126">
        <v>9.3</v>
      </c>
      <c r="AUG34" s="126">
        <v>1.75</v>
      </c>
      <c r="AUH34" s="126">
        <f>IF((COUNTA(AUF$12:AUF$42)+COUNTA(AUG$12:AUG$42)=0),0.6*AUF$5,IF(OR(AUF34="",AUG34=""),0,IF(AUF$6=0,IF(AUF34&gt;=AUF$8,AUF$5,IF(AUF34&lt;AUG34,0,AUF$5*(AUF34-AUG34)/(AUF$8-AUG34))),IF(AUF34&lt;=AUF$8,AUF$5,IF(AUF34&gt;AUG34,0,AUF$5*(AUF34-AUG34)/(AUF$8-AUG34))))))</f>
      </c>
      <c r="AUI34" s="126">
        <f>IF(OR(AUF34="",AUG34=""),0,AUF$5)</f>
      </c>
      <c r="AUJ34" s="125">
        <f>IF(AUF$6=0,RANK(AUH34,AUH$12:AUH$42,0),RANK(AUH34,AUH$12:AUH$42,1))</f>
      </c>
      <c r="AUK34" s="126">
        <v>98.11</v>
      </c>
      <c r="AUL34" s="126">
        <f>IF(COUNTA(AUK$12:AUK$42)=0,0.6*AUK$5,IF(AUK34="",0,IF(AUK$6=0,IF(AUK34&gt;=AUK$8,AUK$5,IF(AUK34&lt;AUK$6,0,0.6*AUK$5+0.4*AUK$5*(AUK34-AUK$7)/(AUK$8-AUK$7))),IF(AUK34&lt;=AUK$8,AUK$5,IF(AUK34&gt;AUK$6,0,0.6*AUK$5+0.4*AUK$5*(AUK34-AUK$7)/(AUK$8-AUK$7))))))</f>
      </c>
      <c r="AUM34" s="126">
        <f>IF(AUK34&lt;&gt;"",AUK$5,0)</f>
      </c>
      <c r="AUN34" s="125">
        <f>IF(AUK$6=0,RANK(AUK34,AUK$12:AUK$42,0),RANK(AUK34,AUK$12:AUK$42,1))</f>
      </c>
      <c r="AUO34"/>
      <c r="AUP34" s="126">
        <f>IF(COUNTA(AUO$12:AUO$42)=0,0.6*AUO$5,IF(AUO34="",0,IF(AUO$6=0,IF(AUO34&gt;=AUO$8,AUO$5,IF(AUO34&lt;AUO$6,0,0.6*AUO$5+0.4*AUO$5*(AUO34-AUO$7)/(AUO$8-AUO$7))),IF(AUO34&lt;=AUO$8,AUO$5,IF(AUO34&gt;AUO$6,0,0.6*AUO$5+0.4*AUO$5*(AUO34-AUO$7)/(AUO$8-AUO$7))))))</f>
      </c>
      <c r="AUQ34" s="126">
        <f>IF(AUO34&lt;&gt;"",AUO$5,0)</f>
      </c>
      <c r="AUR34" s="125">
        <f>IF(AUO$6=0,RANK(AUO34,AUO$12:AUO$42,0),RANK(AUO34,AUO$12:AUO$42,1))</f>
      </c>
      <c r="AUS34"/>
      <c r="AUT34" s="126">
        <f>IF(COUNTA(AUS$12:AUS$42)=0,0.6*AUS$5,IF(AUS34="",0,IF(AUS$6=0,IF(AUS34&gt;=AUS$8,AUS$5,IF(AUS34&lt;AUS$6,0,0.6*AUS$5+0.4*AUS$5*(AUS34-AUS$7)/(AUS$8-AUS$7))),IF(AUS34&lt;=AUS$8,AUS$5,IF(AUS34&gt;AUS$6,0,0.6*AUS$5+0.4*AUS$5*(AUS34-AUS$7)/(AUS$8-AUS$7))))))</f>
      </c>
      <c r="AUU34" s="126">
        <f>IF(AUS34&lt;&gt;"",AUS$5,0)</f>
      </c>
      <c r="AUV34" s="125">
        <f>IF(AUS$6=0,RANK(AUS34,AUS$12:AUS$42,0),RANK(AUS34,AUS$12:AUS$42,1))</f>
      </c>
      <c r="AUW34"/>
      <c r="AUX34" s="126">
        <f>IF(COUNTA(AUW$12:AUW$42)=0,0.6*AUW$5,IF(AUW34="",0,IF(AUW$6=0,IF(AUW34&gt;=AUW$8,AUW$5,IF(AUW34&lt;AUW$6,0,0.6*AUW$5+0.4*AUW$5*(AUW34-AUW$7)/(AUW$8-AUW$7))),IF(AUW34&lt;=AUW$8,AUW$5,IF(AUW34&gt;AUW$6,0,0.6*AUW$5+0.4*AUW$5*(AUW34-AUW$7)/(AUW$8-AUW$7))))))</f>
      </c>
      <c r="AUY34" s="126">
        <f>IF(AUW34&lt;&gt;"",AUW$5,0)</f>
      </c>
      <c r="AUZ34" s="125">
        <f>IF(AUW$6=0,RANK(AUW34,AUW$12:AUW$42,0),RANK(AUW34,AUW$12:AUW$42,1))</f>
      </c>
      <c r="AVA34"/>
      <c r="AVB34" s="126">
        <f>IF(COUNTA(AVA$12:AVA$42)=0,0.6*AVA$5,IF(AVA34="",0,IF(AVA$6=0,IF(AVA34&gt;=AVA$8,AVA$5,IF(AVA34&lt;AVA$6,0,0.6*AVA$5+0.4*AVA$5*(AVA34-AVA$7)/(AVA$8-AVA$7))),IF(AVA34&lt;=AVA$8,AVA$5,IF(AVA34&gt;AVA$6,0,0.6*AVA$5+0.4*AVA$5*(AVA34-AVA$7)/(AVA$8-AVA$7))))))</f>
      </c>
      <c r="AVC34" s="126">
        <f>IF(AVA34&lt;&gt;"",AVA$5,0)</f>
      </c>
      <c r="AVD34" s="125">
        <f>IF(AVA$6=0,RANK(AVA34,AVA$12:AVA$42,0),RANK(AVA34,AVA$12:AVA$42,1))</f>
      </c>
      <c r="AVE34" s="126">
        <v>99.27</v>
      </c>
      <c r="AVF34" s="126">
        <f>IF(COUNTA(AVE$12:AVE$42)=0,0.6*AVE$5,IF(AVE34="",0,IF(AVE$6=0,IF(AVE34&gt;=AVE$8,AVE$5,IF(AVE34&lt;AVE$6,0,0.6*AVE$5+0.4*AVE$5*(AVE34-AVE$7)/(AVE$8-AVE$7))),IF(AVE34&lt;=AVE$8,AVE$5,IF(AVE34&gt;AVE$6,0,0.6*AVE$5+0.4*AVE$5*(AVE34-AVE$7)/(AVE$8-AVE$7))))))</f>
      </c>
      <c r="AVG34" s="126">
        <f>IF(AVE34&lt;&gt;"",AVE$5,0)</f>
      </c>
      <c r="AVH34" s="125">
        <f>IF(AVE$6=0,RANK(AVE34,AVE$12:AVE$42,0),RANK(AVE34,AVE$12:AVE$42,1))</f>
      </c>
      <c r="AVI34" s="126">
        <v>100</v>
      </c>
      <c r="AVJ34" s="126">
        <f>IF(COUNTA(AVI$12:AVI$42)=0,0.6*AVI$5,IF(AVI34="",0,IF(AVI$6=0,IF(AVI34&gt;=AVI$8,AVI$5,IF(AVI34&lt;AVI$6,0,0.6*AVI$5+0.4*AVI$5*(AVI34-AVI$7)/(AVI$8-AVI$7))),IF(AVI34&lt;=AVI$8,AVI$5,IF(AVI34&gt;AVI$6,0,0.6*AVI$5+0.4*AVI$5*(AVI34-AVI$7)/(AVI$8-AVI$7))))))</f>
      </c>
      <c r="AVK34" s="126">
        <f>IF(AVI34&lt;&gt;"",AVI$5,0)</f>
      </c>
      <c r="AVL34" s="125">
        <f>IF(AVI$6=0,RANK(AVI34,AVI$12:AVI$42,0),RANK(AVI34,AVI$12:AVI$42,1))</f>
      </c>
      <c r="AVM34" s="126">
        <v>1.45</v>
      </c>
      <c r="AVN34" s="126">
        <f>IF(COUNTA(AVM$12:AVM$42)=0,0.6*AVM$5,IF(AVM34="",0,IF(AVM$6=0,IF(AVM34&gt;=AVM$8,AVM$5,IF(AVM34&lt;AVM$6,0,0.6*AVM$5+0.4*AVM$5*(AVM34-AVM$7)/(AVM$8-AVM$7))),IF(AVM34&lt;=AVM$8,AVM$5,IF(AVM34&gt;AVM$6,0,0.6*AVM$5+0.4*AVM$5*(AVM34-AVM$7)/(AVM$8-AVM$7))))))</f>
      </c>
      <c r="AVO34" s="126">
        <f>IF(AVM34&lt;&gt;"",AVM$5,0)</f>
      </c>
      <c r="AVP34" s="125">
        <f>IF(AVM$6=0,RANK(AVM34,AVM$12:AVM$42,0),RANK(AVM34,AVM$12:AVM$42,1))</f>
      </c>
      <c r="AVQ34" s="126">
        <v>96.51</v>
      </c>
      <c r="AVR34" s="126">
        <f>IF(COUNTA(AVQ$12:AVQ$42)=0,0.6*AVQ$5,IF(AVQ34="",0,IF(AVQ$6=0,IF(AVQ34&gt;=AVQ$8,AVQ$5,IF(AVQ34&lt;AVQ$6,0,0.6*AVQ$5+0.4*AVQ$5*(AVQ34-AVQ$7)/(AVQ$8-AVQ$7))),IF(AVQ34&lt;=AVQ$8,AVQ$5,IF(AVQ34&gt;AVQ$6,0,0.6*AVQ$5+0.4*AVQ$5*(AVQ34-AVQ$7)/(AVQ$8-AVQ$7))))))</f>
      </c>
      <c r="AVS34" s="126">
        <f>IF(AVQ34&lt;&gt;"",AVQ$5,0)</f>
      </c>
      <c r="AVT34" s="125">
        <f>IF(AVQ$6=0,RANK(AVQ34,AVQ$12:AVQ$42,0),RANK(AVQ34,AVQ$12:AVQ$42,1))</f>
      </c>
      <c r="AVU34" s="126">
        <v>99.53</v>
      </c>
      <c r="AVV34" s="126">
        <f>IF(COUNTA(AVU$12:AVU$42)=0,0.6*AVU$5,IF(AVU34="",0,IF(AVU$6=0,IF(AVU34&gt;=AVU$8,AVU$5,IF(AVU34&lt;AVU$6,0,0.6*AVU$5+0.4*AVU$5*(AVU34-AVU$7)/(AVU$8-AVU$7))),IF(AVU34&lt;=AVU$8,AVU$5,IF(AVU34&gt;AVU$6,0,0.6*AVU$5+0.4*AVU$5*(AVU34-AVU$7)/(AVU$8-AVU$7))))))</f>
      </c>
      <c r="AVW34" s="126">
        <f>IF(AVU34&lt;&gt;"",AVU$5,0)</f>
      </c>
      <c r="AVX34" s="125">
        <f>IF(AVU$6=0,RANK(AVU34,AVU$12:AVU$42,0),RANK(AVU34,AVU$12:AVU$42,1))</f>
      </c>
      <c r="AVY34" s="126">
        <v>2.79</v>
      </c>
      <c r="AVZ34" s="126">
        <f>IF(COUNTA(AVY$12:AVY$42)=0,0.6*AVY$5,IF(AVY34="",0,IF(AVY$6=0,IF(AVY34&gt;=AVY$8,AVY$5,IF(AVY34&lt;AVY$6,0,0.6*AVY$5+0.4*AVY$5*(AVY34-AVY$7)/(AVY$8-AVY$7))),IF(AVY34&lt;=AVY$8,AVY$5,IF(AVY34&gt;AVY$6,0,0.6*AVY$5+0.4*AVY$5*(AVY34-AVY$7)/(AVY$8-AVY$7))))))</f>
      </c>
      <c r="AWA34" s="126">
        <f>IF(AVY34&lt;&gt;"",AVY$5,0)</f>
      </c>
      <c r="AWB34" s="125">
        <f>IF(AVY$6=0,RANK(AVY34,AVY$12:AVY$42,0),RANK(AVY34,AVY$12:AVY$42,1))</f>
      </c>
      <c r="AWC34" s="126">
        <v>94.74</v>
      </c>
      <c r="AWD34" s="126">
        <f>IF(COUNTA(AWC$12:AWC$42)=0,0.6*AWC$5,IF(AWC34="",0,IF(AWC$6=0,IF(AWC34&gt;=AWC$8,AWC$5,IF(AWC34&lt;AWC$6,0,0.6*AWC$5+0.4*AWC$5*(AWC34-AWC$7)/(AWC$8-AWC$7))),IF(AWC34&lt;=AWC$8,AWC$5,IF(AWC34&gt;AWC$6,0,0.6*AWC$5+0.4*AWC$5*(AWC34-AWC$7)/(AWC$8-AWC$7))))))</f>
      </c>
      <c r="AWE34" s="126">
        <f>IF(AWC34&lt;&gt;"",AWC$5,0)</f>
      </c>
      <c r="AWF34" s="125">
        <f>IF(AWC$6=0,RANK(AWC34,AWC$12:AWC$42,0),RANK(AWC34,AWC$12:AWC$42,1))</f>
      </c>
      <c r="AWG34" s="126">
        <v>1.39</v>
      </c>
      <c r="AWH34" s="126">
        <f>IF(COUNTA(AWG$12:AWG$42)=0,0.6*AWG$5,IF(AWG34="",0,IF(AWG$6=0,IF(AWG34&gt;=AWG$8,AWG$5,IF(AWG34&lt;AWG$6,0,0.6*AWG$5+0.4*AWG$5*(AWG34-AWG$7)/(AWG$8-AWG$7))),IF(AWG34&lt;=AWG$8,AWG$5,IF(AWG34&gt;AWG$6,0,0.6*AWG$5+0.4*AWG$5*(AWG34-AWG$7)/(AWG$8-AWG$7))))))</f>
      </c>
      <c r="AWI34" s="126">
        <f>IF(AWG34&lt;&gt;"",AWG$5,0)</f>
      </c>
      <c r="AWJ34" s="125">
        <f>IF(AWG$6=0,RANK(AWG34,AWG$12:AWG$42,0),RANK(AWG34,AWG$12:AWG$42,1))</f>
      </c>
      <c r="AWK34" s="126">
        <v>0</v>
      </c>
      <c r="AWL34" s="126">
        <f>IF(COUNTA(AWK$12:AWK$42)=0,0.6*AWK$5,IF(AWK34="",0,IF(AWK$6=0,IF(AWK34&gt;=AWK$8,AWK$5,IF(AWK34&lt;AWK$6,0,0.6*AWK$5+0.4*AWK$5*(AWK34-AWK$7)/(AWK$8-AWK$7))),IF(AWK34&lt;=AWK$8,AWK$5,IF(AWK34&gt;AWK$6,0,0.6*AWK$5+0.4*AWK$5*(AWK34-AWK$7)/(AWK$8-AWK$7))))))</f>
      </c>
      <c r="AWM34" s="126">
        <f>IF(AWK34&lt;&gt;"",AWK$5,0)</f>
      </c>
      <c r="AWN34" s="125">
        <f>IF(AWK$6=0,RANK(AWK34,AWK$12:AWK$42,0),RANK(AWK34,AWK$12:AWK$42,1))</f>
      </c>
      <c r="AWO34" s="126">
        <v>47.16</v>
      </c>
      <c r="AWP34" s="126">
        <f>IF(COUNTA(AWO$12:AWO$42)=0,0.6*AWO$5,IF(AWO34="",0,IF(AWO$6=0,IF(AWO34&gt;=AWO$8,AWO$5,IF(AWO34&lt;AWO$6,0,0.6*AWO$5+0.4*AWO$5*(AWO34-AWO$7)/(AWO$8-AWO$7))),IF(AWO34&lt;=AWO$8,AWO$5,IF(AWO34&gt;AWO$6,0,0.6*AWO$5+0.4*AWO$5*(AWO34-AWO$7)/(AWO$8-AWO$7))))))</f>
      </c>
      <c r="AWQ34" s="126">
        <f>IF(AWO34&lt;&gt;"",AWO$5,0)</f>
      </c>
      <c r="AWR34" s="125">
        <f>IF(AWO$6=0,RANK(AWO34,AWO$12:AWO$42,0),RANK(AWO34,AWO$12:AWO$42,1))</f>
      </c>
      <c r="AWS34" s="126">
        <v>7.82</v>
      </c>
      <c r="AWT34" s="126">
        <f>IF(COUNTA(AWS$12:AWS$42)=0,0.6*AWS$5,IF(AWS34="",0,IF(AWS$6=0,IF(AWS34&gt;=AWS$8,AWS$5,IF(AWS34&lt;AWS$6,0,0.6*AWS$5+0.4*AWS$5*(AWS34-AWS$7)/(AWS$8-AWS$7))),IF(AWS34&lt;=AWS$8,AWS$5,IF(AWS34&gt;AWS$6,0,0.6*AWS$5+0.4*AWS$5*(AWS34-AWS$7)/(AWS$8-AWS$7))))))</f>
      </c>
      <c r="AWU34" s="126">
        <f>IF(AWS34&lt;&gt;"",AWS$5,0)</f>
      </c>
      <c r="AWV34" s="125">
        <f>IF(AWS$6=0,RANK(AWS34,AWS$12:AWS$42,0),RANK(AWS34,AWS$12:AWS$42,1))</f>
      </c>
      <c r="AWW34" s="126">
        <v>95.55</v>
      </c>
      <c r="AWX34" s="126">
        <f>IF(COUNTA(AWW$12:AWW$42)=0,0.6*AWW$5,IF(AWW34="",0,IF(AWW$6=0,IF(AWW34&gt;=AWW$8,AWW$5,IF(AWW34&lt;AWW$6,0,0.6*AWW$5+0.4*AWW$5*(AWW34-AWW$7)/(AWW$8-AWW$7))),IF(AWW34&lt;=AWW$8,AWW$5,IF(AWW34&gt;AWW$6,0,0.6*AWW$5+0.4*AWW$5*(AWW34-AWW$7)/(AWW$8-AWW$7))))))</f>
      </c>
      <c r="AWY34" s="126">
        <f>IF(AWW34&lt;&gt;"",AWW$5,0)</f>
      </c>
      <c r="AWZ34" s="125">
        <f>IF(AWW$6=0,RANK(AWW34,AWW$12:AWW$42,0),RANK(AWW34,AWW$12:AWW$42,1))</f>
      </c>
      <c r="AXA34"/>
      <c r="AXB34" s="126">
        <f>IF(COUNTA(AXA$12:AXA$42)=0,0.6*AXA$5,IF(AXA34="",0,IF(AXA$6=0,IF(AXA34&gt;=AXA$8,AXA$5,IF(AXA34&lt;AXA$6,0,0.6*AXA$5+0.4*AXA$5*(AXA34-AXA$7)/(AXA$8-AXA$7))),IF(AXA34&lt;=AXA$8,AXA$5,IF(AXA34&gt;AXA$6,0,0.6*AXA$5+0.4*AXA$5*(AXA34-AXA$7)/(AXA$8-AXA$7))))))</f>
      </c>
      <c r="AXC34" s="126">
        <f>IF(AXA34&lt;&gt;"",AXA$5,0)</f>
      </c>
      <c r="AXD34" s="125">
        <f>IF(AXA$6=0,RANK(AXA34,AXA$12:AXA$42,0),RANK(AXA34,AXA$12:AXA$42,1))</f>
      </c>
      <c r="AXE34"/>
      <c r="AXF34" s="126">
        <f>IF(COUNTA(AXE$12:AXE$42)=0,0.6*AXE$5,IF(AXE34="",0,IF(AXE$6=0,IF(AXE34&gt;=AXE$8,AXE$5,IF(AXE34&lt;AXE$6,0,0.6*AXE$5+0.4*AXE$5*(AXE34-AXE$7)/(AXE$8-AXE$7))),IF(AXE34&lt;=AXE$8,AXE$5,IF(AXE34&gt;AXE$6,0,0.6*AXE$5+0.4*AXE$5*(AXE34-AXE$7)/(AXE$8-AXE$7))))))</f>
      </c>
      <c r="AXG34" s="126">
        <f>IF(AXE34&lt;&gt;"",AXE$5,0)</f>
      </c>
      <c r="AXH34" s="125">
        <f>IF(AXE$6=0,RANK(AXE34,AXE$12:AXE$42,0),RANK(AXE34,AXE$12:AXE$42,1))</f>
      </c>
      <c r="AXI34"/>
      <c r="AXJ34" s="126">
        <f>IF(COUNTA(AXI$12:AXI$42)=0,0.6*AXI$5,IF(AXI34="",0,IF(AXI$6=0,IF(AXI34&gt;=AXI$8,AXI$5,IF(AXI34&lt;AXI$6,0,0.6*AXI$5+0.4*AXI$5*(AXI34-AXI$7)/(AXI$8-AXI$7))),IF(AXI34&lt;=AXI$8,AXI$5,IF(AXI34&gt;AXI$6,0,0.6*AXI$5+0.4*AXI$5*(AXI34-AXI$7)/(AXI$8-AXI$7))))))</f>
      </c>
      <c r="AXK34" s="126">
        <f>IF(AXI34&lt;&gt;"",AXI$5,0)</f>
      </c>
      <c r="AXL34" s="125">
        <f>IF(AXI$6=0,RANK(AXI34,AXI$12:AXI$42,0),RANK(AXI34,AXI$12:AXI$42,1))</f>
      </c>
      <c r="AXM34"/>
      <c r="AXN34" s="126">
        <f>IF(COUNTA(AXM$12:AXM$42)=0,0.6*AXM$5,IF(AXM34="",0,IF(AXM$6=0,IF(AXM34&gt;=AXM$8,AXM$5,IF(AXM34&lt;AXM$6,0,0.6*AXM$5+0.4*AXM$5*(AXM34-AXM$7)/(AXM$8-AXM$7))),IF(AXM34&lt;=AXM$8,AXM$5,IF(AXM34&gt;AXM$6,0,0.6*AXM$5+0.4*AXM$5*(AXM34-AXM$7)/(AXM$8-AXM$7))))))</f>
      </c>
      <c r="AXO34" s="126">
        <f>IF(AXM34&lt;&gt;"",AXM$5,0)</f>
      </c>
      <c r="AXP34" s="125">
        <f>IF(AXM$6=0,RANK(AXM34,AXM$12:AXM$42,0),RANK(AXM34,AXM$12:AXM$42,1))</f>
      </c>
      <c r="AXQ34" s="126">
        <v>99.15</v>
      </c>
      <c r="AXR34" s="126">
        <f>IF(COUNTA(AXQ$12:AXQ$42)=0,0.6*AXQ$5,IF(AXQ34="",0,IF(AXQ$6=0,IF(AXQ34&gt;=AXQ$8,AXQ$5,IF(AXQ34&lt;AXQ$6,0,0.6*AXQ$5+0.4*AXQ$5*(AXQ34-AXQ$7)/(AXQ$8-AXQ$7))),IF(AXQ34&lt;=AXQ$8,AXQ$5,IF(AXQ34&gt;AXQ$6,0,0.6*AXQ$5+0.4*AXQ$5*(AXQ34-AXQ$7)/(AXQ$8-AXQ$7))))))</f>
      </c>
      <c r="AXS34" s="126">
        <f>IF(AXQ34&lt;&gt;"",AXQ$5,0)</f>
      </c>
      <c r="AXT34" s="125">
        <f>IF(AXQ$6=0,RANK(AXQ34,AXQ$12:AXQ$42,0),RANK(AXQ34,AXQ$12:AXQ$42,1))</f>
      </c>
      <c r="AXU34" s="126">
        <v>99.56</v>
      </c>
      <c r="AXV34" s="126">
        <f>IF(COUNTA(AXU$12:AXU$42)=0,0.6*AXU$5,IF(AXU34="",0,IF(AXU$6=0,IF(AXU34&gt;=AXU$8,AXU$5,IF(AXU34&lt;AXU$6,0,0.6*AXU$5+0.4*AXU$5*(AXU34-AXU$7)/(AXU$8-AXU$7))),IF(AXU34&lt;=AXU$8,AXU$5,IF(AXU34&gt;AXU$6,0,0.6*AXU$5+0.4*AXU$5*(AXU34-AXU$7)/(AXU$8-AXU$7))))))</f>
      </c>
      <c r="AXW34" s="126">
        <f>IF(AXU34&lt;&gt;"",AXU$5,0)</f>
      </c>
      <c r="AXX34" s="125">
        <f>IF(AXU$6=0,RANK(AXU34,AXU$12:AXU$42,0),RANK(AXU34,AXU$12:AXU$42,1))</f>
      </c>
      <c r="AXY34" s="126">
        <v>100</v>
      </c>
      <c r="AXZ34" s="126">
        <f>IF(COUNTA(AXY$12:AXY$42)=0,0.6*AXY$5,IF(AXY34="",0,IF(AXY$6=0,IF(AXY34&gt;=AXY$8,AXY$5,IF(AXY34&lt;AXY$6,0,0.6*AXY$5+0.4*AXY$5*(AXY34-AXY$7)/(AXY$8-AXY$7))),IF(AXY34&lt;=AXY$8,AXY$5,IF(AXY34&gt;AXY$6,0,0.6*AXY$5+0.4*AXY$5*(AXY34-AXY$7)/(AXY$8-AXY$7))))))</f>
      </c>
      <c r="AYA34" s="126">
        <f>IF(AXY34&lt;&gt;"",AXY$5,0)</f>
      </c>
      <c r="AYB34" s="125">
        <f>IF(AXY$6=0,RANK(AXY34,AXY$12:AXY$42,0),RANK(AXY34,AXY$12:AXY$42,1))</f>
      </c>
      <c r="AYC34" s="126">
        <v>1.64</v>
      </c>
      <c r="AYD34" s="126">
        <f>IF(COUNTA(AYC$12:AYC$42)=0,0.6*AYC$5,IF(AYC34="",0,IF(AYC$6=0,IF(AYC34&gt;=AYC$8,AYC$5,IF(AYC34&lt;AYC$6,0,0.6*AYC$5+0.4*AYC$5*(AYC34-AYC$7)/(AYC$8-AYC$7))),IF(AYC34&lt;=AYC$8,AYC$5,IF(AYC34&gt;AYC$6,0,0.6*AYC$5+0.4*AYC$5*(AYC34-AYC$7)/(AYC$8-AYC$7))))))</f>
      </c>
      <c r="AYE34" s="126">
        <f>IF(AYC34&lt;&gt;"",AYC$5,0)</f>
      </c>
      <c r="AYF34" s="125">
        <f>IF(AYC$6=0,RANK(AYC34,AYC$12:AYC$42,0),RANK(AYC34,AYC$12:AYC$42,1))</f>
      </c>
      <c r="AYG34" s="126">
        <v>99.81</v>
      </c>
      <c r="AYH34" s="126">
        <f>IF(COUNTA(AYG$12:AYG$42)=0,0.6*AYG$5,IF(AYG34="",0,IF(AYG$6=0,IF(AYG34&gt;=AYG$8,AYG$5,IF(AYG34&lt;AYG$6,0,0.6*AYG$5+0.4*AYG$5*(AYG34-AYG$7)/(AYG$8-AYG$7))),IF(AYG34&lt;=AYG$8,AYG$5,IF(AYG34&gt;AYG$6,0,0.6*AYG$5+0.4*AYG$5*(AYG34-AYG$7)/(AYG$8-AYG$7))))))</f>
      </c>
      <c r="AYI34" s="126">
        <f>IF(AYG34&lt;&gt;"",AYG$5,0)</f>
      </c>
      <c r="AYJ34" s="125">
        <f>IF(AYG$6=0,RANK(AYG34,AYG$12:AYG$42,0),RANK(AYG34,AYG$12:AYG$42,1))</f>
      </c>
      <c r="AYK34" s="126">
        <v>100</v>
      </c>
      <c r="AYL34" s="126">
        <f>IF(COUNTA(AYK$12:AYK$42)=0,0.6*AYK$5,IF(AYK34="",0,IF(AYK$6=0,IF(AYK34&gt;=AYK$8,AYK$5,IF(AYK34&lt;AYK$6,0,0.6*AYK$5+0.4*AYK$5*(AYK34-AYK$7)/(AYK$8-AYK$7))),IF(AYK34&lt;=AYK$8,AYK$5,IF(AYK34&gt;AYK$6,0,0.6*AYK$5+0.4*AYK$5*(AYK34-AYK$7)/(AYK$8-AYK$7))))))</f>
      </c>
      <c r="AYM34" s="126">
        <f>IF(AYK34&lt;&gt;"",AYK$5,0)</f>
      </c>
      <c r="AYN34" s="125">
        <f>IF(AYK$6=0,RANK(AYK34,AYK$12:AYK$42,0),RANK(AYK34,AYK$12:AYK$42,1))</f>
      </c>
      <c r="AYO34" s="126">
        <v>2.19</v>
      </c>
      <c r="AYP34" s="126">
        <f>IF(COUNTA(AYO$12:AYO$42)=0,0.6*AYO$5,IF(AYO34="",0,IF(AYO$6=0,IF(AYO34&gt;=AYO$8,AYO$5,IF(AYO34&lt;AYO$6,0,0.6*AYO$5+0.4*AYO$5*(AYO34-AYO$7)/(AYO$8-AYO$7))),IF(AYO34&lt;=AYO$8,AYO$5,IF(AYO34&gt;AYO$6,0,0.6*AYO$5+0.4*AYO$5*(AYO34-AYO$7)/(AYO$8-AYO$7))))))</f>
      </c>
      <c r="AYQ34" s="126">
        <f>IF(AYO34&lt;&gt;"",AYO$5,0)</f>
      </c>
      <c r="AYR34" s="125">
        <f>IF(AYO$6=0,RANK(AYO34,AYO$12:AYO$42,0),RANK(AYO34,AYO$12:AYO$42,1))</f>
      </c>
      <c r="AYS34" s="126">
        <v>100</v>
      </c>
      <c r="AYT34" s="126">
        <f>IF(COUNTA(AYS$12:AYS$42)=0,0.6*AYS$5,IF(AYS34="",0,IF(AYS$6=0,IF(AYS34&gt;=AYS$8,AYS$5,IF(AYS34&lt;AYS$6,0,0.6*AYS$5+0.4*AYS$5*(AYS34-AYS$7)/(AYS$8-AYS$7))),IF(AYS34&lt;=AYS$8,AYS$5,IF(AYS34&gt;AYS$6,0,0.6*AYS$5+0.4*AYS$5*(AYS34-AYS$7)/(AYS$8-AYS$7))))))</f>
      </c>
      <c r="AYU34" s="126">
        <f>IF(AYS34&lt;&gt;"",AYS$5,0)</f>
      </c>
      <c r="AYV34" s="125">
        <f>IF(AYS$6=0,RANK(AYS34,AYS$12:AYS$42,0),RANK(AYS34,AYS$12:AYS$42,1))</f>
      </c>
      <c r="AYW34" s="126">
        <v>0.54</v>
      </c>
      <c r="AYX34" s="126">
        <f>IF(COUNTA(AYW$12:AYW$42)=0,0.6*AYW$5,IF(AYW34="",0,IF(AYW$6=0,IF(AYW34&gt;=AYW$8,AYW$5,IF(AYW34&lt;AYW$6,0,0.6*AYW$5+0.4*AYW$5*(AYW34-AYW$7)/(AYW$8-AYW$7))),IF(AYW34&lt;=AYW$8,AYW$5,IF(AYW34&gt;AYW$6,0,0.6*AYW$5+0.4*AYW$5*(AYW34-AYW$7)/(AYW$8-AYW$7))))))</f>
      </c>
      <c r="AYY34" s="126">
        <f>IF(AYW34&lt;&gt;"",AYW$5,0)</f>
      </c>
      <c r="AYZ34" s="125">
        <f>IF(AYW$6=0,RANK(AYW34,AYW$12:AYW$42,0),RANK(AYW34,AYW$12:AYW$42,1))</f>
      </c>
      <c r="AZA34" s="126">
        <v>0</v>
      </c>
      <c r="AZB34" s="126">
        <f>IF(COUNTA(AZA$12:AZA$42)=0,0.6*AZA$5,IF(AZA34="",0,IF(AZA$6=0,IF(AZA34&gt;=AZA$8,AZA$5,IF(AZA34&lt;AZA$6,0,0.6*AZA$5+0.4*AZA$5*(AZA34-AZA$7)/(AZA$8-AZA$7))),IF(AZA34&lt;=AZA$8,AZA$5,IF(AZA34&gt;AZA$6,0,0.6*AZA$5+0.4*AZA$5*(AZA34-AZA$7)/(AZA$8-AZA$7))))))</f>
      </c>
      <c r="AZC34" s="126">
        <f>IF(AZA34&lt;&gt;"",AZA$5,0)</f>
      </c>
      <c r="AZD34" s="125">
        <f>IF(AZA$6=0,RANK(AZA34,AZA$12:AZA$42,0),RANK(AZA34,AZA$12:AZA$42,1))</f>
      </c>
      <c r="AZE34" s="126">
        <v>54.744345703125</v>
      </c>
      <c r="AZF34" s="126">
        <f>IF(COUNTA(AZE$12:AZE$42)=0,0.6*AZE$5,IF(AZE34="",0,IF(AZE$6=0,IF(AZE34&gt;=AZE$8,AZE$5,IF(AZE34&lt;AZE$6,0,0.6*AZE$5+0.4*AZE$5*(AZE34-AZE$7)/(AZE$8-AZE$7))),IF(AZE34&lt;=AZE$8,AZE$5,IF(AZE34&gt;AZE$6,0,0.6*AZE$5+0.4*AZE$5*(AZE34-AZE$7)/(AZE$8-AZE$7))))))</f>
      </c>
      <c r="AZG34" s="126">
        <f>IF(AZE34&lt;&gt;"",AZE$5,0)</f>
      </c>
      <c r="AZH34" s="125">
        <f>IF(AZE$6=0,RANK(AZE34,AZE$12:AZE$42,0),RANK(AZE34,AZE$12:AZE$42,1))</f>
      </c>
      <c r="AZI34" s="126">
        <v>5.899609375</v>
      </c>
      <c r="AZJ34" s="126">
        <f>IF(COUNTA(AZI$12:AZI$42)=0,0.6*AZI$5,IF(AZI34="",0,IF(AZI$6=0,IF(AZI34&gt;=AZI$8,AZI$5,IF(AZI34&lt;AZI$6,0,0.6*AZI$5+0.4*AZI$5*(AZI34-AZI$7)/(AZI$8-AZI$7))),IF(AZI34&lt;=AZI$8,AZI$5,IF(AZI34&gt;AZI$6,0,0.6*AZI$5+0.4*AZI$5*(AZI34-AZI$7)/(AZI$8-AZI$7))))))</f>
      </c>
      <c r="AZK34" s="126">
        <f>IF(AZI34&lt;&gt;"",AZI$5,0)</f>
      </c>
      <c r="AZL34" s="125">
        <f>IF(AZI$6=0,RANK(AZI34,AZI$12:AZI$42,0),RANK(AZI34,AZI$12:AZI$42,1))</f>
      </c>
      <c r="AZM34"/>
      <c r="AZN34" s="126">
        <f>IF(COUNTA(AZM$12:AZM$42)=0,0.6*AZM$5,IF(AZM34="",0,IF(AZM$6=0,IF(AZM34&gt;=AZM$8,AZM$5,IF(AZM34&lt;AZM$6,0,0.6*AZM$5+0.4*AZM$5*(AZM34-AZM$7)/(AZM$8-AZM$7))),IF(AZM34&lt;=AZM$8,AZM$5,IF(AZM34&gt;AZM$6,0,0.6*AZM$5+0.4*AZM$5*(AZM34-AZM$7)/(AZM$8-AZM$7))))))</f>
      </c>
      <c r="AZO34" s="126">
        <f>IF(AZM34&lt;&gt;"",AZM$5,0)</f>
      </c>
      <c r="AZP34" s="125">
        <f>IF(AZM$6=0,RANK(AZM34,AZM$12:AZM$42,0),RANK(AZM34,AZM$12:AZM$42,1))</f>
      </c>
      <c r="AZQ34"/>
      <c r="AZR34" s="126">
        <f>IF(COUNTA(AZQ$12:AZQ$42)=0,0.6*AZQ$5,IF(AZQ34="",0,IF(AZQ$6=0,IF(AZQ34&gt;=AZQ$8,AZQ$5,IF(AZQ34&lt;AZQ$6,0,0.6*AZQ$5+0.4*AZQ$5*(AZQ34-AZQ$7)/(AZQ$8-AZQ$7))),IF(AZQ34&lt;=AZQ$8,AZQ$5,IF(AZQ34&gt;AZQ$6,0,0.6*AZQ$5+0.4*AZQ$5*(AZQ34-AZQ$7)/(AZQ$8-AZQ$7))))))</f>
      </c>
      <c r="AZS34" s="126">
        <f>IF(AZQ34&lt;&gt;"",AZQ$5,0)</f>
      </c>
      <c r="AZT34" s="125">
        <f>IF(AZQ$6=0,RANK(AZQ34,AZQ$12:AZQ$42,0),RANK(AZQ34,AZQ$12:AZQ$42,1))</f>
      </c>
      <c r="AZU34"/>
      <c r="AZV34" s="126">
        <f>IF(COUNTA(AZU$12:AZU$42)=0,0.6*AZU$5,IF(AZU34="",0,IF(AZU$6=0,IF(AZU34&gt;=AZU$8,AZU$5,IF(AZU34&lt;AZU$6,0,0.6*AZU$5+0.4*AZU$5*(AZU34-AZU$7)/(AZU$8-AZU$7))),IF(AZU34&lt;=AZU$8,AZU$5,IF(AZU34&gt;AZU$6,0,0.6*AZU$5+0.4*AZU$5*(AZU34-AZU$7)/(AZU$8-AZU$7))))))</f>
      </c>
      <c r="AZW34" s="126">
        <f>IF(AZU34&lt;&gt;"",AZU$5,0)</f>
      </c>
      <c r="AZX34" s="125">
        <f>IF(AZU$6=0,RANK(AZU34,AZU$12:AZU$42,0),RANK(AZU34,AZU$12:AZU$42,1))</f>
      </c>
      <c r="AZY34"/>
      <c r="AZZ34" s="126">
        <f>IF(COUNTA(AZY$12:AZY$42)=0,0.6*AZY$5,IF(AZY34="",0,IF(AZY$6=0,IF(AZY34&gt;=AZY$8,AZY$5,IF(AZY34&lt;AZY$6,0,0.6*AZY$5+0.4*AZY$5*(AZY34-AZY$7)/(AZY$8-AZY$7))),IF(AZY34&lt;=AZY$8,AZY$5,IF(AZY34&gt;AZY$6,0,0.6*AZY$5+0.4*AZY$5*(AZY34-AZY$7)/(AZY$8-AZY$7))))))</f>
      </c>
      <c r="BAA34" s="126">
        <f>IF(AZY34&lt;&gt;"",AZY$5,0)</f>
      </c>
      <c r="BAB34" s="125">
        <f>IF(AZY$6=0,RANK(AZY34,AZY$12:AZY$42,0),RANK(AZY34,AZY$12:AZY$42,1))</f>
      </c>
      <c r="BAC34"/>
      <c r="BAD34" s="126">
        <f>IF(COUNTA(BAC$12:BAC$42)=0,0.6*BAC$5,IF(BAC34="",0,IF(BAC$6=0,IF(BAC34&gt;=BAC$8,BAC$5,IF(BAC34&lt;BAC$6,0,0.6*BAC$5+0.4*BAC$5*(BAC34-BAC$7)/(BAC$8-BAC$7))),IF(BAC34&lt;=BAC$8,BAC$5,IF(BAC34&gt;BAC$6,0,0.6*BAC$5+0.4*BAC$5*(BAC34-BAC$7)/(BAC$8-BAC$7))))))</f>
      </c>
      <c r="BAE34" s="126">
        <f>IF(BAC34&lt;&gt;"",BAC$5,0)</f>
      </c>
      <c r="BAF34" s="125">
        <f>IF(BAC$6=0,RANK(BAC34,BAC$12:BAC$42,0),RANK(BAC34,BAC$12:BAC$42,1))</f>
      </c>
      <c r="BAG34"/>
      <c r="BAH34" s="126">
        <f>IF(COUNTA(BAG$12:BAG$42)=0,0.6*BAG$5,IF(BAG34="",0,IF(BAG$6=0,IF(BAG34&gt;=BAG$8,BAG$5,IF(BAG34&lt;BAG$6,0,0.6*BAG$5+0.4*BAG$5*(BAG34-BAG$7)/(BAG$8-BAG$7))),IF(BAG34&lt;=BAG$8,BAG$5,IF(BAG34&gt;BAG$6,0,0.6*BAG$5+0.4*BAG$5*(BAG34-BAG$7)/(BAG$8-BAG$7))))))</f>
      </c>
      <c r="BAI34" s="126">
        <f>IF(BAG34&lt;&gt;"",BAG$5,0)</f>
      </c>
      <c r="BAJ34" s="125">
        <f>IF(BAG$6=0,RANK(BAG34,BAG$12:BAG$42,0),RANK(BAG34,BAG$12:BAG$42,1))</f>
      </c>
      <c r="BAK34"/>
      <c r="BAL34" s="126">
        <f>IF(COUNTA(BAK$12:BAK$42)=0,0.6*BAK$5,IF(BAK34="",0,IF(BAK$6=0,IF(BAK34&gt;=BAK$8,BAK$5,IF(BAK34&lt;BAK$6,0,0.6*BAK$5+0.4*BAK$5*(BAK34-BAK$7)/(BAK$8-BAK$7))),IF(BAK34&lt;=BAK$8,BAK$5,IF(BAK34&gt;BAK$6,0,0.6*BAK$5+0.4*BAK$5*(BAK34-BAK$7)/(BAK$8-BAK$7))))))</f>
      </c>
      <c r="BAM34" s="126">
        <f>IF(BAK34&lt;&gt;"",BAK$5,0)</f>
      </c>
      <c r="BAN34" s="125">
        <f>IF(BAK$6=0,RANK(BAK34,BAK$12:BAK$42,0),RANK(BAK34,BAK$12:BAK$42,1))</f>
      </c>
      <c r="BAO34"/>
      <c r="BAP34" s="126">
        <f>IF(COUNTA(BAO$12:BAO$42)=0,0.6*BAO$5,IF(BAO34="",0,IF(BAO$6=0,IF(BAO34&gt;=BAO$8,BAO$5,IF(BAO34&lt;BAO$6,0,0.6*BAO$5+0.4*BAO$5*(BAO34-BAO$7)/(BAO$8-BAO$7))),IF(BAO34&lt;=BAO$8,BAO$5,IF(BAO34&gt;BAO$6,0,0.6*BAO$5+0.4*BAO$5*(BAO34-BAO$7)/(BAO$8-BAO$7))))))</f>
      </c>
      <c r="BAQ34" s="126">
        <f>IF(BAO34&lt;&gt;"",BAO$5,0)</f>
      </c>
      <c r="BAR34" s="125">
        <f>IF(BAO$6=0,RANK(BAO34,BAO$12:BAO$42,0),RANK(BAO34,BAO$12:BAO$42,1))</f>
      </c>
      <c r="BAS34"/>
      <c r="BAT34" s="126">
        <f>IF(COUNTA(BAS$12:BAS$42)=0,0.6*BAS$5,IF(BAS34="",0,IF(BAS$6=0,IF(BAS34&gt;=BAS$8,BAS$5,IF(BAS34&lt;BAS$6,0,0.6*BAS$5+0.4*BAS$5*(BAS34-BAS$7)/(BAS$8-BAS$7))),IF(BAS34&lt;=BAS$8,BAS$5,IF(BAS34&gt;BAS$6,0,0.6*BAS$5+0.4*BAS$5*(BAS34-BAS$7)/(BAS$8-BAS$7))))))</f>
      </c>
      <c r="BAU34" s="126">
        <f>IF(BAS34&lt;&gt;"",BAS$5,0)</f>
      </c>
      <c r="BAV34" s="125">
        <f>IF(BAS$6=0,RANK(BAS34,BAS$12:BAS$42,0),RANK(BAS34,BAS$12:BAS$42,1))</f>
      </c>
      <c r="BAW34"/>
      <c r="BAX34" s="126">
        <f>IF(COUNTA(BAW$12:BAW$42)=0,0.6*BAW$5,IF(BAW34="",0,IF(BAW$6=0,IF(BAW34&gt;=BAW$8,BAW$5,IF(BAW34&lt;BAW$6,0,0.6*BAW$5+0.4*BAW$5*(BAW34-BAW$7)/(BAW$8-BAW$7))),IF(BAW34&lt;=BAW$8,BAW$5,IF(BAW34&gt;BAW$6,0,0.6*BAW$5+0.4*BAW$5*(BAW34-BAW$7)/(BAW$8-BAW$7))))))</f>
      </c>
      <c r="BAY34" s="126">
        <f>IF(BAW34&lt;&gt;"",BAW$5,0)</f>
      </c>
      <c r="BAZ34" s="125">
        <f>IF(BAW$6=0,RANK(BAW34,BAW$12:BAW$42,0),RANK(BAW34,BAW$12:BAW$42,1))</f>
      </c>
      <c r="BBA34"/>
      <c r="BBB34" s="126">
        <f>IF(COUNTA(BBA$12:BBA$42)=0,0.6*BBA$5,IF(BBA34="",0,IF(BBA$6=0,IF(BBA34&gt;=BBA$8,BBA$5,IF(BBA34&lt;BBA$6,0,0.6*BBA$5+0.4*BBA$5*(BBA34-BBA$7)/(BBA$8-BBA$7))),IF(BBA34&lt;=BBA$8,BBA$5,IF(BBA34&gt;BBA$6,0,0.6*BBA$5+0.4*BBA$5*(BBA34-BBA$7)/(BBA$8-BBA$7))))))</f>
      </c>
      <c r="BBC34" s="126">
        <f>IF(BBA34&lt;&gt;"",BBA$5,0)</f>
      </c>
      <c r="BBD34" s="125">
        <f>IF(BBA$6=0,RANK(BBA34,BBA$12:BBA$42,0),RANK(BBA34,BBA$12:BBA$42,1))</f>
      </c>
      <c r="BBE34"/>
      <c r="BBF34" s="126">
        <f>IF(COUNTA(BBE$12:BBE$42)=0,0.6*BBE$5,IF(BBE34="",0,IF(BBE$6=0,IF(BBE34&gt;=BBE$8,BBE$5,IF(BBE34&lt;BBE$6,0,0.6*BBE$5+0.4*BBE$5*(BBE34-BBE$7)/(BBE$8-BBE$7))),IF(BBE34&lt;=BBE$8,BBE$5,IF(BBE34&gt;BBE$6,0,0.6*BBE$5+0.4*BBE$5*(BBE34-BBE$7)/(BBE$8-BBE$7))))))</f>
      </c>
      <c r="BBG34" s="126">
        <f>IF(BBE34&lt;&gt;"",BBE$5,0)</f>
      </c>
      <c r="BBH34" s="125">
        <f>IF(BBE$6=0,RANK(BBE34,BBE$12:BBE$42,0),RANK(BBE34,BBE$12:BBE$42,1))</f>
      </c>
      <c r="BBI34"/>
      <c r="BBJ34" s="126">
        <f>IF(COUNTA(BBI$12:BBI$42)=0,0.6*BBI$5,IF(BBI34="",0,IF(BBI$6=0,IF(BBI34&gt;=BBI$8,BBI$5,IF(BBI34&lt;BBI$6,0,0.6*BBI$5+0.4*BBI$5*(BBI34-BBI$7)/(BBI$8-BBI$7))),IF(BBI34&lt;=BBI$8,BBI$5,IF(BBI34&gt;BBI$6,0,0.6*BBI$5+0.4*BBI$5*(BBI34-BBI$7)/(BBI$8-BBI$7))))))</f>
      </c>
      <c r="BBK34" s="126">
        <f>IF(BBI34&lt;&gt;"",BBI$5,0)</f>
      </c>
      <c r="BBL34" s="125">
        <f>IF(BBI$6=0,RANK(BBI34,BBI$12:BBI$42,0),RANK(BBI34,BBI$12:BBI$42,1))</f>
      </c>
      <c r="BBM34" s="126">
        <v>99.05</v>
      </c>
      <c r="BBN34" s="126">
        <f>IF(COUNTA(BBM$12:BBM$42)=0,0.6*BBM$5,IF(BBM34="",0,IF(BBM$6=0,IF(BBM34&gt;=BBM$8,BBM$5,IF(BBM34&lt;BBM$6,0,0.6*BBM$5+0.4*BBM$5*(BBM34-BBM$7)/(BBM$8-BBM$7))),IF(BBM34&lt;=BBM$8,BBM$5,IF(BBM34&gt;BBM$6,0,0.6*BBM$5+0.4*BBM$5*(BBM34-BBM$7)/(BBM$8-BBM$7))))))</f>
      </c>
      <c r="BBO34" s="126">
        <f>IF(BBM34&lt;&gt;"",BBM$5,0)</f>
      </c>
      <c r="BBP34" s="125">
        <f>IF(BBM$6=0,RANK(BBM34,BBM$12:BBM$42,0),RANK(BBM34,BBM$12:BBM$42,1))</f>
      </c>
      <c r="BBQ34" s="126">
        <v>100</v>
      </c>
      <c r="BBR34" s="126">
        <f>IF(COUNTA(BBQ$12:BBQ$42)=0,0.6*BBQ$5,IF(BBQ34="",0,IF(BBQ$6=0,IF(BBQ34&gt;=BBQ$8,BBQ$5,IF(BBQ34&lt;BBQ$6,0,0.6*BBQ$5+0.4*BBQ$5*(BBQ34-BBQ$7)/(BBQ$8-BBQ$7))),IF(BBQ34&lt;=BBQ$8,BBQ$5,IF(BBQ34&gt;BBQ$6,0,0.6*BBQ$5+0.4*BBQ$5*(BBQ34-BBQ$7)/(BBQ$8-BBQ$7))))))</f>
      </c>
      <c r="BBS34" s="126">
        <f>IF(BBQ34&lt;&gt;"",BBQ$5,0)</f>
      </c>
      <c r="BBT34" s="125">
        <f>IF(BBQ$6=0,RANK(BBQ34,BBQ$12:BBQ$42,0),RANK(BBQ34,BBQ$12:BBQ$42,1))</f>
      </c>
      <c r="BBU34" s="126">
        <v>2.53</v>
      </c>
      <c r="BBV34" s="126">
        <f>IF(COUNTA(BBU$12:BBU$42)=0,0.6*BBU$5,IF(BBU34="",0,IF(BBU$6=0,IF(BBU34&gt;=BBU$8,BBU$5,IF(BBU34&lt;BBU$6,0,0.6*BBU$5+0.4*BBU$5*(BBU34-BBU$7)/(BBU$8-BBU$7))),IF(BBU34&lt;=BBU$8,BBU$5,IF(BBU34&gt;BBU$6,0,0.6*BBU$5+0.4*BBU$5*(BBU34-BBU$7)/(BBU$8-BBU$7))))))</f>
      </c>
      <c r="BBW34" s="126">
        <f>IF(BBU34&lt;&gt;"",BBU$5,0)</f>
      </c>
      <c r="BBX34" s="125">
        <f>IF(BBU$6=0,RANK(BBU34,BBU$12:BBU$42,0),RANK(BBU34,BBU$12:BBU$42,1))</f>
      </c>
      <c r="BBY34" s="126">
        <v>97.24</v>
      </c>
      <c r="BBZ34" s="126">
        <f>IF(COUNTA(BBY$12:BBY$42)=0,0.6*BBY$5,IF(BBY34="",0,IF(BBY$6=0,IF(BBY34&gt;=BBY$8,BBY$5,IF(BBY34&lt;BBY$6,0,0.6*BBY$5+0.4*BBY$5*(BBY34-BBY$7)/(BBY$8-BBY$7))),IF(BBY34&lt;=BBY$8,BBY$5,IF(BBY34&gt;BBY$6,0,0.6*BBY$5+0.4*BBY$5*(BBY34-BBY$7)/(BBY$8-BBY$7))))))</f>
      </c>
      <c r="BCA34" s="126">
        <f>IF(BBY34&lt;&gt;"",BBY$5,0)</f>
      </c>
      <c r="BCB34" s="125">
        <f>IF(BBY$6=0,RANK(BBY34,BBY$12:BBY$42,0),RANK(BBY34,BBY$12:BBY$42,1))</f>
      </c>
      <c r="BCC34" s="126">
        <v>100</v>
      </c>
      <c r="BCD34" s="126">
        <f>IF(COUNTA(BCC$12:BCC$42)=0,0.6*BCC$5,IF(BCC34="",0,IF(BCC$6=0,IF(BCC34&gt;=BCC$8,BCC$5,IF(BCC34&lt;BCC$6,0,0.6*BCC$5+0.4*BCC$5*(BCC34-BCC$7)/(BCC$8-BCC$7))),IF(BCC34&lt;=BCC$8,BCC$5,IF(BCC34&gt;BCC$6,0,0.6*BCC$5+0.4*BCC$5*(BCC34-BCC$7)/(BCC$8-BCC$7))))))</f>
      </c>
      <c r="BCE34" s="126">
        <f>IF(BCC34&lt;&gt;"",BCC$5,0)</f>
      </c>
      <c r="BCF34" s="125">
        <f>IF(BCC$6=0,RANK(BCC34,BCC$12:BCC$42,0),RANK(BCC34,BCC$12:BCC$42,1))</f>
      </c>
      <c r="BCG34" s="126">
        <v>3.07</v>
      </c>
      <c r="BCH34" s="126">
        <f>IF(COUNTA(BCG$12:BCG$42)=0,0.6*BCG$5,IF(BCG34="",0,IF(BCG$6=0,IF(BCG34&gt;=BCG$8,BCG$5,IF(BCG34&lt;BCG$6,0,0.6*BCG$5+0.4*BCG$5*(BCG34-BCG$7)/(BCG$8-BCG$7))),IF(BCG34&lt;=BCG$8,BCG$5,IF(BCG34&gt;BCG$6,0,0.6*BCG$5+0.4*BCG$5*(BCG34-BCG$7)/(BCG$8-BCG$7))))))</f>
      </c>
      <c r="BCI34" s="126">
        <f>IF(BCG34&lt;&gt;"",BCG$5,0)</f>
      </c>
      <c r="BCJ34" s="125">
        <f>IF(BCG$6=0,RANK(BCG34,BCG$12:BCG$42,0),RANK(BCG34,BCG$12:BCG$42,1))</f>
      </c>
      <c r="BCK34" s="126">
        <v>100</v>
      </c>
      <c r="BCL34" s="126">
        <f>IF(COUNTA(BCK$12:BCK$42)=0,0.6*BCK$5,IF(BCK34="",0,IF(BCK$6=0,IF(BCK34&gt;=BCK$8,BCK$5,IF(BCK34&lt;BCK$6,0,0.6*BCK$5+0.4*BCK$5*(BCK34-BCK$7)/(BCK$8-BCK$7))),IF(BCK34&lt;=BCK$8,BCK$5,IF(BCK34&gt;BCK$6,0,0.6*BCK$5+0.4*BCK$5*(BCK34-BCK$7)/(BCK$8-BCK$7))))))</f>
      </c>
      <c r="BCM34" s="126">
        <f>IF(BCK34&lt;&gt;"",BCK$5,0)</f>
      </c>
      <c r="BCN34" s="125">
        <f>IF(BCK$6=0,RANK(BCK34,BCK$12:BCK$42,0),RANK(BCK34,BCK$12:BCK$42,1))</f>
      </c>
      <c r="BCO34" s="126">
        <v>0.7</v>
      </c>
      <c r="BCP34" s="126">
        <f>IF(COUNTA(BCO$12:BCO$42)=0,0.6*BCO$5,IF(BCO34="",0,IF(BCO$6=0,IF(BCO34&gt;=BCO$8,BCO$5,IF(BCO34&lt;BCO$6,0,0.6*BCO$5+0.4*BCO$5*(BCO34-BCO$7)/(BCO$8-BCO$7))),IF(BCO34&lt;=BCO$8,BCO$5,IF(BCO34&gt;BCO$6,0,0.6*BCO$5+0.4*BCO$5*(BCO34-BCO$7)/(BCO$8-BCO$7))))))</f>
      </c>
      <c r="BCQ34" s="126">
        <f>IF(BCO34&lt;&gt;"",BCO$5,0)</f>
      </c>
      <c r="BCR34" s="125">
        <f>IF(BCO$6=0,RANK(BCO34,BCO$12:BCO$42,0),RANK(BCO34,BCO$12:BCO$42,1))</f>
      </c>
      <c r="BCS34" s="126">
        <v>0</v>
      </c>
      <c r="BCT34" s="126">
        <f>IF(COUNTA(BCS$12:BCS$42)=0,0.6*BCS$5,IF(BCS34="",0,IF(BCS$6=0,IF(BCS34&gt;=BCS$8,BCS$5,IF(BCS34&lt;BCS$6,0,0.6*BCS$5+0.4*BCS$5*(BCS34-BCS$7)/(BCS$8-BCS$7))),IF(BCS34&lt;=BCS$8,BCS$5,IF(BCS34&gt;BCS$6,0,0.6*BCS$5+0.4*BCS$5*(BCS34-BCS$7)/(BCS$8-BCS$7))))))</f>
      </c>
      <c r="BCU34" s="126">
        <f>IF(BCS34&lt;&gt;"",BCS$5,0)</f>
      </c>
      <c r="BCV34" s="125">
        <f>IF(BCS$6=0,RANK(BCS34,BCS$12:BCS$42,0),RANK(BCS34,BCS$12:BCS$42,1))</f>
      </c>
      <c r="BCW34"/>
      <c r="BCX34" s="126">
        <f>IF(COUNTA(BCW$12:BCW$42)=0,0.6*BCW$5,IF(BCW34="",0,IF(BCW$6=0,IF(BCW34&gt;=BCW$8,BCW$5,IF(BCW34&lt;BCW$6,0,0.6*BCW$5+0.4*BCW$5*(BCW34-BCW$7)/(BCW$8-BCW$7))),IF(BCW34&lt;=BCW$8,BCW$5,IF(BCW34&gt;BCW$6,0,0.6*BCW$5+0.4*BCW$5*(BCW34-BCW$7)/(BCW$8-BCW$7))))))</f>
      </c>
      <c r="BCY34" s="126">
        <f>IF(BCW34&lt;&gt;"",BCW$5,0)</f>
      </c>
      <c r="BCZ34" s="125">
        <f>IF(BCW$6=0,RANK(BCW34,BCW$12:BCW$42,0),RANK(BCW34,BCW$12:BCW$42,1))</f>
      </c>
      <c r="BDA34" s="126">
        <v>6.28</v>
      </c>
      <c r="BDB34" s="126">
        <f>IF(COUNTA(BDA$12:BDA$42)=0,0.6*BDA$5,IF(BDA34="",0,IF(BDA$6=0,IF(BDA34&gt;=BDA$8,BDA$5,IF(BDA34&lt;BDA$6,0,0.6*BDA$5+0.4*BDA$5*(BDA34-BDA$7)/(BDA$8-BDA$7))),IF(BDA34&lt;=BDA$8,BDA$5,IF(BDA34&gt;BDA$6,0,0.6*BDA$5+0.4*BDA$5*(BDA34-BDA$7)/(BDA$8-BDA$7))))))</f>
      </c>
      <c r="BDC34" s="126">
        <f>IF(BDA34&lt;&gt;"",BDA$5,0)</f>
      </c>
      <c r="BDD34" s="125">
        <f>IF(BDA$6=0,RANK(BDA34,BDA$12:BDA$42,0),RANK(BDA34,BDA$12:BDA$42,1))</f>
      </c>
      <c r="BDE34" s="126">
        <v>98.72</v>
      </c>
      <c r="BDF34" s="126">
        <f>IF(COUNTA(BDE$12:BDE$42)=0,0.6*BDE$5,IF(BDE34="",0,IF(BDE$6=0,IF(BDE34&gt;=BDE$8,BDE$5,IF(BDE34&lt;BDE$6,0,0.6*BDE$5+0.4*BDE$5*(BDE34-BDE$7)/(BDE$8-BDE$7))),IF(BDE34&lt;=BDE$8,BDE$5,IF(BDE34&gt;BDE$6,0,0.6*BDE$5+0.4*BDE$5*(BDE34-BDE$7)/(BDE$8-BDE$7))))))</f>
      </c>
      <c r="BDG34" s="126">
        <f>IF(BDE34&lt;&gt;"",BDE$5,0)</f>
      </c>
      <c r="BDH34" s="125">
        <f>IF(BDE$6=0,RANK(BDE34,BDE$12:BDE$42,0),RANK(BDE34,BDE$12:BDE$42,1))</f>
      </c>
      <c r="BDI34"/>
      <c r="BDJ34" s="126">
        <f>IF(COUNTA(BDI$12:BDI$42)=0,0.6*BDI$5,IF(BDI34="",0,IF(BDI$6=0,IF(BDI34&gt;=BDI$8,BDI$5,IF(BDI34&lt;BDI$6,0,0.6*BDI$5+0.4*BDI$5*(BDI34-BDI$7)/(BDI$8-BDI$7))),IF(BDI34&lt;=BDI$8,BDI$5,IF(BDI34&gt;BDI$6,0,0.6*BDI$5+0.4*BDI$5*(BDI34-BDI$7)/(BDI$8-BDI$7))))))</f>
      </c>
      <c r="BDK34" s="126">
        <f>IF(BDI34&lt;&gt;"",BDI$5,0)</f>
      </c>
      <c r="BDL34" s="125">
        <f>IF(BDI$6=0,RANK(BDI34,BDI$12:BDI$42,0),RANK(BDI34,BDI$12:BDI$42,1))</f>
      </c>
      <c r="BDM34"/>
      <c r="BDN34" s="126">
        <f>IF(COUNTA(BDM$12:BDM$42)=0,0.6*BDM$5,IF(BDM34="",0,IF(BDM$6=0,IF(BDM34&gt;=BDM$8,BDM$5,IF(BDM34&lt;BDM$6,0,0.6*BDM$5+0.4*BDM$5*(BDM34-BDM$7)/(BDM$8-BDM$7))),IF(BDM34&lt;=BDM$8,BDM$5,IF(BDM34&gt;BDM$6,0,0.6*BDM$5+0.4*BDM$5*(BDM34-BDM$7)/(BDM$8-BDM$7))))))</f>
      </c>
      <c r="BDO34" s="126">
        <f>IF(BDM34&lt;&gt;"",BDM$5,0)</f>
      </c>
      <c r="BDP34" s="125">
        <f>IF(BDM$6=0,RANK(BDM34,BDM$12:BDM$42,0),RANK(BDM34,BDM$12:BDM$42,1))</f>
      </c>
      <c r="BDQ34"/>
      <c r="BDR34" s="126">
        <f>IF(COUNTA(BDQ$12:BDQ$42)=0,0.6*BDQ$5,IF(BDQ34="",0,IF(BDQ$6=0,IF(BDQ34&gt;=BDQ$8,BDQ$5,IF(BDQ34&lt;BDQ$6,0,0.6*BDQ$5+0.4*BDQ$5*(BDQ34-BDQ$7)/(BDQ$8-BDQ$7))),IF(BDQ34&lt;=BDQ$8,BDQ$5,IF(BDQ34&gt;BDQ$6,0,0.6*BDQ$5+0.4*BDQ$5*(BDQ34-BDQ$7)/(BDQ$8-BDQ$7))))))</f>
      </c>
      <c r="BDS34" s="126">
        <f>IF(BDQ34&lt;&gt;"",BDQ$5,0)</f>
      </c>
      <c r="BDT34" s="125">
        <f>IF(BDQ$6=0,RANK(BDQ34,BDQ$12:BDQ$42,0),RANK(BDQ34,BDQ$12:BDQ$42,1))</f>
      </c>
      <c r="BDU34"/>
      <c r="BDV34" s="126">
        <f>IF(COUNTA(BDU$12:BDU$42)=0,0.6*BDU$5,IF(BDU34="",0,IF(BDU$6=0,IF(BDU34&gt;=BDU$8,BDU$5,IF(BDU34&lt;BDU$6,0,0.6*BDU$5+0.4*BDU$5*(BDU34-BDU$7)/(BDU$8-BDU$7))),IF(BDU34&lt;=BDU$8,BDU$5,IF(BDU34&gt;BDU$6,0,0.6*BDU$5+0.4*BDU$5*(BDU34-BDU$7)/(BDU$8-BDU$7))))))</f>
      </c>
      <c r="BDW34" s="126">
        <f>IF(BDU34&lt;&gt;"",BDU$5,0)</f>
      </c>
      <c r="BDX34" s="125">
        <f>IF(BDU$6=0,RANK(BDU34,BDU$12:BDU$42,0),RANK(BDU34,BDU$12:BDU$42,1))</f>
      </c>
      <c r="BDY34" s="126">
        <v>99.98</v>
      </c>
      <c r="BDZ34" s="126">
        <f>IF(COUNTA(BDY$12:BDY$42)=0,0.6*BDY$5,IF(BDY34="",0,IF(BDY$6=0,IF(BDY34&gt;=BDY$8,BDY$5,IF(BDY34&lt;BDY$6,0,0.6*BDY$5+0.4*BDY$5*(BDY34-BDY$7)/(BDY$8-BDY$7))),IF(BDY34&lt;=BDY$8,BDY$5,IF(BDY34&gt;BDY$6,0,0.6*BDY$5+0.4*BDY$5*(BDY34-BDY$7)/(BDY$8-BDY$7))))))</f>
      </c>
      <c r="BEA34" s="126">
        <f>IF(BDY34&lt;&gt;"",BDY$5,0)</f>
      </c>
      <c r="BEB34" s="125">
        <f>IF(BDY$6=0,RANK(BDY34,BDY$12:BDY$42,0),RANK(BDY34,BDY$12:BDY$42,1))</f>
      </c>
      <c r="BEC34" s="126">
        <v>100</v>
      </c>
      <c r="BED34" s="126">
        <f>IF(COUNTA(BEC$12:BEC$42)=0,0.6*BEC$5,IF(BEC34="",0,IF(BEC$6=0,IF(BEC34&gt;=BEC$8,BEC$5,IF(BEC34&lt;BEC$6,0,0.6*BEC$5+0.4*BEC$5*(BEC34-BEC$7)/(BEC$8-BEC$7))),IF(BEC34&lt;=BEC$8,BEC$5,IF(BEC34&gt;BEC$6,0,0.6*BEC$5+0.4*BEC$5*(BEC34-BEC$7)/(BEC$8-BEC$7))))))</f>
      </c>
      <c r="BEE34" s="126">
        <f>IF(BEC34&lt;&gt;"",BEC$5,0)</f>
      </c>
      <c r="BEF34" s="125">
        <f>IF(BEC$6=0,RANK(BEC34,BEC$12:BEC$42,0),RANK(BEC34,BEC$12:BEC$42,1))</f>
      </c>
      <c r="BEG34" s="126">
        <v>1.43</v>
      </c>
      <c r="BEH34" s="126">
        <f>IF(COUNTA(BEG$12:BEG$42)=0,0.6*BEG$5,IF(BEG34="",0,IF(BEG$6=0,IF(BEG34&gt;=BEG$8,BEG$5,IF(BEG34&lt;BEG$6,0,0.6*BEG$5+0.4*BEG$5*(BEG34-BEG$7)/(BEG$8-BEG$7))),IF(BEG34&lt;=BEG$8,BEG$5,IF(BEG34&gt;BEG$6,0,0.6*BEG$5+0.4*BEG$5*(BEG34-BEG$7)/(BEG$8-BEG$7))))))</f>
      </c>
      <c r="BEI34" s="126">
        <f>IF(BEG34&lt;&gt;"",BEG$5,0)</f>
      </c>
      <c r="BEJ34" s="125">
        <f>IF(BEG$6=0,RANK(BEG34,BEG$12:BEG$42,0),RANK(BEG34,BEG$12:BEG$42,1))</f>
      </c>
      <c r="BEK34" s="126">
        <v>99.66</v>
      </c>
      <c r="BEL34" s="126">
        <f>IF(COUNTA(BEK$12:BEK$42)=0,0.6*BEK$5,IF(BEK34="",0,IF(BEK$6=0,IF(BEK34&gt;=BEK$8,BEK$5,IF(BEK34&lt;BEK$6,0,0.6*BEK$5+0.4*BEK$5*(BEK34-BEK$7)/(BEK$8-BEK$7))),IF(BEK34&lt;=BEK$8,BEK$5,IF(BEK34&gt;BEK$6,0,0.6*BEK$5+0.4*BEK$5*(BEK34-BEK$7)/(BEK$8-BEK$7))))))</f>
      </c>
      <c r="BEM34" s="126">
        <f>IF(BEK34&lt;&gt;"",BEK$5,0)</f>
      </c>
      <c r="BEN34" s="125">
        <f>IF(BEK$6=0,RANK(BEK34,BEK$12:BEK$42,0),RANK(BEK34,BEK$12:BEK$42,1))</f>
      </c>
      <c r="BEO34" s="126">
        <v>99.21</v>
      </c>
      <c r="BEP34" s="126">
        <f>IF(COUNTA(BEO$12:BEO$42)=0,0.6*BEO$5,IF(BEO34="",0,IF(BEO$6=0,IF(BEO34&gt;=BEO$8,BEO$5,IF(BEO34&lt;BEO$6,0,0.6*BEO$5+0.4*BEO$5*(BEO34-BEO$7)/(BEO$8-BEO$7))),IF(BEO34&lt;=BEO$8,BEO$5,IF(BEO34&gt;BEO$6,0,0.6*BEO$5+0.4*BEO$5*(BEO34-BEO$7)/(BEO$8-BEO$7))))))</f>
      </c>
      <c r="BEQ34" s="126">
        <f>IF(BEO34&lt;&gt;"",BEO$5,0)</f>
      </c>
      <c r="BER34" s="125">
        <f>IF(BEO$6=0,RANK(BEO34,BEO$12:BEO$42,0),RANK(BEO34,BEO$12:BEO$42,1))</f>
      </c>
      <c r="BES34" s="126">
        <v>2.74</v>
      </c>
      <c r="BET34" s="126">
        <f>IF(COUNTA(BES$12:BES$42)=0,0.6*BES$5,IF(BES34="",0,IF(BES$6=0,IF(BES34&gt;=BES$8,BES$5,IF(BES34&lt;BES$6,0,0.6*BES$5+0.4*BES$5*(BES34-BES$7)/(BES$8-BES$7))),IF(BES34&lt;=BES$8,BES$5,IF(BES34&gt;BES$6,0,0.6*BES$5+0.4*BES$5*(BES34-BES$7)/(BES$8-BES$7))))))</f>
      </c>
      <c r="BEU34" s="126">
        <f>IF(BES34&lt;&gt;"",BES$5,0)</f>
      </c>
      <c r="BEV34" s="125">
        <f>IF(BES$6=0,RANK(BES34,BES$12:BES$42,0),RANK(BES34,BES$12:BES$42,1))</f>
      </c>
      <c r="BEW34" s="126">
        <v>100</v>
      </c>
      <c r="BEX34" s="126">
        <f>IF(COUNTA(BEW$12:BEW$42)=0,0.6*BEW$5,IF(BEW34="",0,IF(BEW$6=0,IF(BEW34&gt;=BEW$8,BEW$5,IF(BEW34&lt;BEW$6,0,0.6*BEW$5+0.4*BEW$5*(BEW34-BEW$7)/(BEW$8-BEW$7))),IF(BEW34&lt;=BEW$8,BEW$5,IF(BEW34&gt;BEW$6,0,0.6*BEW$5+0.4*BEW$5*(BEW34-BEW$7)/(BEW$8-BEW$7))))))</f>
      </c>
      <c r="BEY34" s="126">
        <f>IF(BEW34&lt;&gt;"",BEW$5,0)</f>
      </c>
      <c r="BEZ34" s="125">
        <f>IF(BEW$6=0,RANK(BEW34,BEW$12:BEW$42,0),RANK(BEW34,BEW$12:BEW$42,1))</f>
      </c>
      <c r="BFA34" s="126">
        <v>0.37</v>
      </c>
      <c r="BFB34" s="126">
        <f>IF(COUNTA(BFA$12:BFA$42)=0,0.6*BFA$5,IF(BFA34="",0,IF(BFA$6=0,IF(BFA34&gt;=BFA$8,BFA$5,IF(BFA34&lt;BFA$6,0,0.6*BFA$5+0.4*BFA$5*(BFA34-BFA$7)/(BFA$8-BFA$7))),IF(BFA34&lt;=BFA$8,BFA$5,IF(BFA34&gt;BFA$6,0,0.6*BFA$5+0.4*BFA$5*(BFA34-BFA$7)/(BFA$8-BFA$7))))))</f>
      </c>
      <c r="BFC34" s="126">
        <f>IF(BFA34&lt;&gt;"",BFA$5,0)</f>
      </c>
      <c r="BFD34" s="125">
        <f>IF(BFA$6=0,RANK(BFA34,BFA$12:BFA$42,0),RANK(BFA34,BFA$12:BFA$42,1))</f>
      </c>
      <c r="BFE34" s="126">
        <v>0</v>
      </c>
      <c r="BFF34" s="126">
        <f>IF(COUNTA(BFE$12:BFE$42)=0,0.6*BFE$5,IF(BFE34="",0,IF(BFE$6=0,IF(BFE34&gt;=BFE$8,BFE$5,IF(BFE34&lt;BFE$6,0,0.6*BFE$5+0.4*BFE$5*(BFE34-BFE$7)/(BFE$8-BFE$7))),IF(BFE34&lt;=BFE$8,BFE$5,IF(BFE34&gt;BFE$6,0,0.6*BFE$5+0.4*BFE$5*(BFE34-BFE$7)/(BFE$8-BFE$7))))))</f>
      </c>
      <c r="BFG34" s="126">
        <f>IF(BFE34&lt;&gt;"",BFE$5,0)</f>
      </c>
      <c r="BFH34" s="125">
        <f>IF(BFE$6=0,RANK(BFE34,BFE$12:BFE$42,0),RANK(BFE34,BFE$12:BFE$42,1))</f>
      </c>
      <c r="BFI34" s="126">
        <v>46.4</v>
      </c>
      <c r="BFJ34" s="126">
        <f>IF(COUNTA(BFI$12:BFI$42)=0,0.6*BFI$5,IF(BFI34="",0,IF(BFI$6=0,IF(BFI34&gt;=BFI$8,BFI$5,IF(BFI34&lt;BFI$6,0,0.6*BFI$5+0.4*BFI$5*(BFI34-BFI$7)/(BFI$8-BFI$7))),IF(BFI34&lt;=BFI$8,BFI$5,IF(BFI34&gt;BFI$6,0,0.6*BFI$5+0.4*BFI$5*(BFI34-BFI$7)/(BFI$8-BFI$7))))))</f>
      </c>
      <c r="BFK34" s="126">
        <f>IF(BFI34&lt;&gt;"",BFI$5,0)</f>
      </c>
      <c r="BFL34" s="125">
        <f>IF(BFI$6=0,RANK(BFI34,BFI$12:BFI$42,0),RANK(BFI34,BFI$12:BFI$42,1))</f>
      </c>
      <c r="BFM34" s="126">
        <v>7.35</v>
      </c>
      <c r="BFN34" s="126">
        <f>IF(COUNTA(BFM$12:BFM$42)=0,0.6*BFM$5,IF(BFM34="",0,IF(BFM$6=0,IF(BFM34&gt;=BFM$8,BFM$5,IF(BFM34&lt;BFM$6,0,0.6*BFM$5+0.4*BFM$5*(BFM34-BFM$7)/(BFM$8-BFM$7))),IF(BFM34&lt;=BFM$8,BFM$5,IF(BFM34&gt;BFM$6,0,0.6*BFM$5+0.4*BFM$5*(BFM34-BFM$7)/(BFM$8-BFM$7))))))</f>
      </c>
      <c r="BFO34" s="126">
        <f>IF(BFM34&lt;&gt;"",BFM$5,0)</f>
      </c>
      <c r="BFP34" s="125">
        <f>IF(BFM$6=0,RANK(BFM34,BFM$12:BFM$42,0),RANK(BFM34,BFM$12:BFM$42,1))</f>
      </c>
      <c r="BFQ34" s="126">
        <v>0.47</v>
      </c>
      <c r="BFR34" s="126">
        <f>IF(COUNTA(BFQ$12:BFQ$42)=0,0.6*BFQ$5,IF(BFQ34="",0,IF(BFQ$6=0,IF(BFQ34&gt;=BFQ$8,BFQ$5,IF(BFQ34&lt;BFQ$6,0,0.6*BFQ$5+0.4*BFQ$5*(BFQ34-BFQ$7)/(BFQ$8-BFQ$7))),IF(BFQ34&lt;=BFQ$8,BFQ$5,IF(BFQ34&gt;BFQ$6,0,0.6*BFQ$5+0.4*BFQ$5*(BFQ34-BFQ$7)/(BFQ$8-BFQ$7))))))</f>
      </c>
      <c r="BFS34" s="126">
        <f>IF(BFQ34&lt;&gt;"",BFQ$5,0)</f>
      </c>
      <c r="BFT34" s="125">
        <f>IF(BFQ$6=0,RANK(BFQ34,BFQ$12:BFQ$42,0),RANK(BFQ34,BFQ$12:BFQ$42,1))</f>
      </c>
      <c r="BFU34" s="126">
        <v>97.93</v>
      </c>
      <c r="BFV34" s="126">
        <f>IF(COUNTA(BFU$12:BFU$42)=0,0.6*BFU$5,IF(BFU34="",0,IF(BFU$6=0,IF(BFU34&gt;=BFU$8,BFU$5,IF(BFU34&lt;BFU$6,0,0.6*BFU$5+0.4*BFU$5*(BFU34-BFU$7)/(BFU$8-BFU$7))),IF(BFU34&lt;=BFU$8,BFU$5,IF(BFU34&gt;BFU$6,0,0.6*BFU$5+0.4*BFU$5*(BFU34-BFU$7)/(BFU$8-BFU$7))))))</f>
      </c>
      <c r="BFW34" s="126">
        <f>IF(BFU34&lt;&gt;"",BFU$5,0)</f>
      </c>
      <c r="BFX34" s="125">
        <f>IF(BFU$6=0,RANK(BFU34,BFU$12:BFU$42,0),RANK(BFU34,BFU$12:BFU$42,1))</f>
      </c>
      <c r="BFY34"/>
      <c r="BFZ34" s="126">
        <f>IF(COUNTA(BFY$12:BFY$42)=0,0.6*BFY$5,IF(BFY34="",0,IF(BFY$6=0,IF(BFY34&gt;=BFY$8,BFY$5,IF(BFY34&lt;BFY$6,0,0.6*BFY$5+0.4*BFY$5*(BFY34-BFY$7)/(BFY$8-BFY$7))),IF(BFY34&lt;=BFY$8,BFY$5,IF(BFY34&gt;BFY$6,0,0.6*BFY$5+0.4*BFY$5*(BFY34-BFY$7)/(BFY$8-BFY$7))))))</f>
      </c>
      <c r="BGA34" s="126">
        <f>IF(BFY34&lt;&gt;"",BFY$5,0)</f>
      </c>
      <c r="BGB34" s="125">
        <f>IF(BFY$6=0,RANK(BFY34,BFY$12:BFY$42,0),RANK(BFY34,BFY$12:BFY$42,1))</f>
      </c>
      <c r="BGC34"/>
      <c r="BGD34" s="126">
        <f>IF(COUNTA(BGC$12:BGC$42)=0,0.6*BGC$5,IF(BGC34="",0,IF(BGC$6=0,IF(BGC34&gt;=BGC$8,BGC$5,IF(BGC34&lt;BGC$6,0,0.6*BGC$5+0.4*BGC$5*(BGC34-BGC$7)/(BGC$8-BGC$7))),IF(BGC34&lt;=BGC$8,BGC$5,IF(BGC34&gt;BGC$6,0,0.6*BGC$5+0.4*BGC$5*(BGC34-BGC$7)/(BGC$8-BGC$7))))))</f>
      </c>
      <c r="BGE34" s="126">
        <f>IF(BGC34&lt;&gt;"",BGC$5,0)</f>
      </c>
      <c r="BGF34" s="125">
        <f>IF(BGC$6=0,RANK(BGC34,BGC$12:BGC$42,0),RANK(BGC34,BGC$12:BGC$42,1))</f>
      </c>
      <c r="BGG34"/>
      <c r="BGH34" s="126">
        <f>IF(COUNTA(BGG$12:BGG$42)=0,0.6*BGG$5,IF(BGG34="",0,IF(BGG$6=0,IF(BGG34&gt;=BGG$8,BGG$5,IF(BGG34&lt;BGG$6,0,0.6*BGG$5+0.4*BGG$5*(BGG34-BGG$7)/(BGG$8-BGG$7))),IF(BGG34&lt;=BGG$8,BGG$5,IF(BGG34&gt;BGG$6,0,0.6*BGG$5+0.4*BGG$5*(BGG34-BGG$7)/(BGG$8-BGG$7))))))</f>
      </c>
      <c r="BGI34" s="126">
        <f>IF(BGG34&lt;&gt;"",BGG$5,0)</f>
      </c>
      <c r="BGJ34" s="125">
        <f>IF(BGG$6=0,RANK(BGG34,BGG$12:BGG$42,0),RANK(BGG34,BGG$12:BGG$42,1))</f>
      </c>
      <c r="BGK34"/>
      <c r="BGL34" s="126">
        <f>IF(COUNTA(BGK$12:BGK$42)=0,0.6*BGK$5,IF(BGK34="",0,IF(BGK$6=0,IF(BGK34&gt;=BGK$8,BGK$5,IF(BGK34&lt;BGK$6,0,0.6*BGK$5+0.4*BGK$5*(BGK34-BGK$7)/(BGK$8-BGK$7))),IF(BGK34&lt;=BGK$8,BGK$5,IF(BGK34&gt;BGK$6,0,0.6*BGK$5+0.4*BGK$5*(BGK34-BGK$7)/(BGK$8-BGK$7))))))</f>
      </c>
      <c r="BGM34" s="126">
        <f>IF(BGK34&lt;&gt;"",BGK$5,0)</f>
      </c>
      <c r="BGN34" s="125">
        <f>IF(BGK$6=0,RANK(BGK34,BGK$12:BGK$42,0),RANK(BGK34,BGK$12:BGK$42,1))</f>
      </c>
      <c r="BGO34" s="126">
        <v>99.71</v>
      </c>
      <c r="BGP34" s="126">
        <f>IF(COUNTA(BGO$12:BGO$42)=0,0.6*BGO$5,IF(BGO34="",0,IF(BGO$6=0,IF(BGO34&gt;=BGO$8,BGO$5,IF(BGO34&lt;BGO$6,0,0.6*BGO$5+0.4*BGO$5*(BGO34-BGO$7)/(BGO$8-BGO$7))),IF(BGO34&lt;=BGO$8,BGO$5,IF(BGO34&gt;BGO$6,0,0.6*BGO$5+0.4*BGO$5*(BGO34-BGO$7)/(BGO$8-BGO$7))))))</f>
      </c>
      <c r="BGQ34" s="126">
        <f>IF(BGO34&lt;&gt;"",BGO$5,0)</f>
      </c>
      <c r="BGR34" s="125">
        <f>IF(BGO$6=0,RANK(BGO34,BGO$12:BGO$42,0),RANK(BGO34,BGO$12:BGO$42,1))</f>
      </c>
      <c r="BGS34" s="126">
        <v>100</v>
      </c>
      <c r="BGT34" s="126">
        <f>IF(COUNTA(BGS$12:BGS$42)=0,0.6*BGS$5,IF(BGS34="",0,IF(BGS$6=0,IF(BGS34&gt;=BGS$8,BGS$5,IF(BGS34&lt;BGS$6,0,0.6*BGS$5+0.4*BGS$5*(BGS34-BGS$7)/(BGS$8-BGS$7))),IF(BGS34&lt;=BGS$8,BGS$5,IF(BGS34&gt;BGS$6,0,0.6*BGS$5+0.4*BGS$5*(BGS34-BGS$7)/(BGS$8-BGS$7))))))</f>
      </c>
      <c r="BGU34" s="126">
        <f>IF(BGS34&lt;&gt;"",BGS$5,0)</f>
      </c>
      <c r="BGV34" s="125">
        <f>IF(BGS$6=0,RANK(BGS34,BGS$12:BGS$42,0),RANK(BGS34,BGS$12:BGS$42,1))</f>
      </c>
      <c r="BGW34" s="126">
        <v>1.58</v>
      </c>
      <c r="BGX34" s="126">
        <f>IF(COUNTA(BGW$12:BGW$42)=0,0.6*BGW$5,IF(BGW34="",0,IF(BGW$6=0,IF(BGW34&gt;=BGW$8,BGW$5,IF(BGW34&lt;BGW$6,0,0.6*BGW$5+0.4*BGW$5*(BGW34-BGW$7)/(BGW$8-BGW$7))),IF(BGW34&lt;=BGW$8,BGW$5,IF(BGW34&gt;BGW$6,0,0.6*BGW$5+0.4*BGW$5*(BGW34-BGW$7)/(BGW$8-BGW$7))))))</f>
      </c>
      <c r="BGY34" s="126">
        <f>IF(BGW34&lt;&gt;"",BGW$5,0)</f>
      </c>
      <c r="BGZ34" s="125">
        <f>IF(BGW$6=0,RANK(BGW34,BGW$12:BGW$42,0),RANK(BGW34,BGW$12:BGW$42,1))</f>
      </c>
      <c r="BHA34" s="126">
        <v>99.39</v>
      </c>
      <c r="BHB34" s="126">
        <f>IF(COUNTA(BHA$12:BHA$42)=0,0.6*BHA$5,IF(BHA34="",0,IF(BHA$6=0,IF(BHA34&gt;=BHA$8,BHA$5,IF(BHA34&lt;BHA$6,0,0.6*BHA$5+0.4*BHA$5*(BHA34-BHA$7)/(BHA$8-BHA$7))),IF(BHA34&lt;=BHA$8,BHA$5,IF(BHA34&gt;BHA$6,0,0.6*BHA$5+0.4*BHA$5*(BHA34-BHA$7)/(BHA$8-BHA$7))))))</f>
      </c>
      <c r="BHC34" s="126">
        <f>IF(BHA34&lt;&gt;"",BHA$5,0)</f>
      </c>
      <c r="BHD34" s="125">
        <f>IF(BHA$6=0,RANK(BHA34,BHA$12:BHA$42,0),RANK(BHA34,BHA$12:BHA$42,1))</f>
      </c>
      <c r="BHE34" s="126">
        <v>100</v>
      </c>
      <c r="BHF34" s="126">
        <f>IF(COUNTA(BHE$12:BHE$42)=0,0.6*BHE$5,IF(BHE34="",0,IF(BHE$6=0,IF(BHE34&gt;=BHE$8,BHE$5,IF(BHE34&lt;BHE$6,0,0.6*BHE$5+0.4*BHE$5*(BHE34-BHE$7)/(BHE$8-BHE$7))),IF(BHE34&lt;=BHE$8,BHE$5,IF(BHE34&gt;BHE$6,0,0.6*BHE$5+0.4*BHE$5*(BHE34-BHE$7)/(BHE$8-BHE$7))))))</f>
      </c>
      <c r="BHG34" s="126">
        <f>IF(BHE34&lt;&gt;"",BHE$5,0)</f>
      </c>
      <c r="BHH34" s="125">
        <f>IF(BHE$6=0,RANK(BHE34,BHE$12:BHE$42,0),RANK(BHE34,BHE$12:BHE$42,1))</f>
      </c>
      <c r="BHI34" s="126">
        <v>2.32</v>
      </c>
      <c r="BHJ34" s="126">
        <f>IF(COUNTA(BHI$12:BHI$42)=0,0.6*BHI$5,IF(BHI34="",0,IF(BHI$6=0,IF(BHI34&gt;=BHI$8,BHI$5,IF(BHI34&lt;BHI$6,0,0.6*BHI$5+0.4*BHI$5*(BHI34-BHI$7)/(BHI$8-BHI$7))),IF(BHI34&lt;=BHI$8,BHI$5,IF(BHI34&gt;BHI$6,0,0.6*BHI$5+0.4*BHI$5*(BHI34-BHI$7)/(BHI$8-BHI$7))))))</f>
      </c>
      <c r="BHK34" s="126">
        <f>IF(BHI34&lt;&gt;"",BHI$5,0)</f>
      </c>
      <c r="BHL34" s="125">
        <f>IF(BHI$6=0,RANK(BHI34,BHI$12:BHI$42,0),RANK(BHI34,BHI$12:BHI$42,1))</f>
      </c>
      <c r="BHM34" s="126">
        <v>100</v>
      </c>
      <c r="BHN34" s="126">
        <f>IF(COUNTA(BHM$12:BHM$42)=0,0.6*BHM$5,IF(BHM34="",0,IF(BHM$6=0,IF(BHM34&gt;=BHM$8,BHM$5,IF(BHM34&lt;BHM$6,0,0.6*BHM$5+0.4*BHM$5*(BHM34-BHM$7)/(BHM$8-BHM$7))),IF(BHM34&lt;=BHM$8,BHM$5,IF(BHM34&gt;BHM$6,0,0.6*BHM$5+0.4*BHM$5*(BHM34-BHM$7)/(BHM$8-BHM$7))))))</f>
      </c>
      <c r="BHO34" s="126">
        <f>IF(BHM34&lt;&gt;"",BHM$5,0)</f>
      </c>
      <c r="BHP34" s="125">
        <f>IF(BHM$6=0,RANK(BHM34,BHM$12:BHM$42,0),RANK(BHM34,BHM$12:BHM$42,1))</f>
      </c>
      <c r="BHQ34" s="126">
        <v>0.55</v>
      </c>
      <c r="BHR34" s="126">
        <f>IF(COUNTA(BHQ$12:BHQ$42)=0,0.6*BHQ$5,IF(BHQ34="",0,IF(BHQ$6=0,IF(BHQ34&gt;=BHQ$8,BHQ$5,IF(BHQ34&lt;BHQ$6,0,0.6*BHQ$5+0.4*BHQ$5*(BHQ34-BHQ$7)/(BHQ$8-BHQ$7))),IF(BHQ34&lt;=BHQ$8,BHQ$5,IF(BHQ34&gt;BHQ$6,0,0.6*BHQ$5+0.4*BHQ$5*(BHQ34-BHQ$7)/(BHQ$8-BHQ$7))))))</f>
      </c>
      <c r="BHS34" s="126">
        <f>IF(BHQ34&lt;&gt;"",BHQ$5,0)</f>
      </c>
      <c r="BHT34" s="125">
        <f>IF(BHQ$6=0,RANK(BHQ34,BHQ$12:BHQ$42,0),RANK(BHQ34,BHQ$12:BHQ$42,1))</f>
      </c>
      <c r="BHU34" s="126">
        <v>0</v>
      </c>
      <c r="BHV34" s="126">
        <f>IF(COUNTA(BHU$12:BHU$42)=0,0.6*BHU$5,IF(BHU34="",0,IF(BHU$6=0,IF(BHU34&gt;=BHU$8,BHU$5,IF(BHU34&lt;BHU$6,0,0.6*BHU$5+0.4*BHU$5*(BHU34-BHU$7)/(BHU$8-BHU$7))),IF(BHU34&lt;=BHU$8,BHU$5,IF(BHU34&gt;BHU$6,0,0.6*BHU$5+0.4*BHU$5*(BHU34-BHU$7)/(BHU$8-BHU$7))))))</f>
      </c>
      <c r="BHW34" s="126">
        <f>IF(BHU34&lt;&gt;"",BHU$5,0)</f>
      </c>
      <c r="BHX34" s="125">
        <f>IF(BHU$6=0,RANK(BHU34,BHU$12:BHU$42,0),RANK(BHU34,BHU$12:BHU$42,1))</f>
      </c>
      <c r="BHY34" s="126">
        <v>50.04</v>
      </c>
      <c r="BHZ34" s="126">
        <f>IF(COUNTA(BHY$12:BHY$42)=0,0.6*BHY$5,IF(BHY34="",0,IF(BHY$6=0,IF(BHY34&gt;=BHY$8,BHY$5,IF(BHY34&lt;BHY$6,0,0.6*BHY$5+0.4*BHY$5*(BHY34-BHY$7)/(BHY$8-BHY$7))),IF(BHY34&lt;=BHY$8,BHY$5,IF(BHY34&gt;BHY$6,0,0.6*BHY$5+0.4*BHY$5*(BHY34-BHY$7)/(BHY$8-BHY$7))))))</f>
      </c>
      <c r="BIA34" s="126">
        <f>IF(BHY34&lt;&gt;"",BHY$5,0)</f>
      </c>
      <c r="BIB34" s="125">
        <f>IF(BHY$6=0,RANK(BHY34,BHY$12:BHY$42,0),RANK(BHY34,BHY$12:BHY$42,1))</f>
      </c>
      <c r="BIC34" s="126">
        <v>9.86</v>
      </c>
      <c r="BID34" s="126">
        <f>IF(COUNTA(BIC$12:BIC$42)=0,0.6*BIC$5,IF(BIC34="",0,IF(BIC$6=0,IF(BIC34&gt;=BIC$8,BIC$5,IF(BIC34&lt;BIC$6,0,0.6*BIC$5+0.4*BIC$5*(BIC34-BIC$7)/(BIC$8-BIC$7))),IF(BIC34&lt;=BIC$8,BIC$5,IF(BIC34&gt;BIC$6,0,0.6*BIC$5+0.4*BIC$5*(BIC34-BIC$7)/(BIC$8-BIC$7))))))</f>
      </c>
      <c r="BIE34" s="126">
        <f>IF(BIC34&lt;&gt;"",BIC$5,0)</f>
      </c>
      <c r="BIF34" s="125">
        <f>IF(BIC$6=0,RANK(BIC34,BIC$12:BIC$42,0),RANK(BIC34,BIC$12:BIC$42,1))</f>
      </c>
      <c r="BIG34"/>
      <c r="BIH34" s="126">
        <f>IF(COUNTA(BIG$12:BIG$42)=0,0.6*BIG$5,IF(BIG34="",0,IF(BIG$6=0,IF(BIG34&gt;=BIG$8,BIG$5,IF(BIG34&lt;BIG$6,0,0.6*BIG$5+0.4*BIG$5*(BIG34-BIG$7)/(BIG$8-BIG$7))),IF(BIG34&lt;=BIG$8,BIG$5,IF(BIG34&gt;BIG$6,0,0.6*BIG$5+0.4*BIG$5*(BIG34-BIG$7)/(BIG$8-BIG$7))))))</f>
      </c>
      <c r="BII34" s="126">
        <f>IF(BIG34&lt;&gt;"",BIG$5,0)</f>
      </c>
      <c r="BIJ34" s="125">
        <f>IF(BIG$6=0,RANK(BIG34,BIG$12:BIG$42,0),RANK(BIG34,BIG$12:BIG$42,1))</f>
      </c>
      <c r="BIK34"/>
      <c r="BIL34" s="126">
        <f>IF(COUNTA(BIK$12:BIK$42)=0,0.6*BIK$5,IF(BIK34="",0,IF(BIK$6=0,IF(BIK34&gt;=BIK$8,BIK$5,IF(BIK34&lt;BIK$6,0,0.6*BIK$5+0.4*BIK$5*(BIK34-BIK$7)/(BIK$8-BIK$7))),IF(BIK34&lt;=BIK$8,BIK$5,IF(BIK34&gt;BIK$6,0,0.6*BIK$5+0.4*BIK$5*(BIK34-BIK$7)/(BIK$8-BIK$7))))))</f>
      </c>
      <c r="BIM34" s="126">
        <f>IF(BIK34&lt;&gt;"",BIK$5,0)</f>
      </c>
      <c r="BIN34" s="125">
        <f>IF(BIK$6=0,RANK(BIK34,BIK$12:BIK$42,0),RANK(BIK34,BIK$12:BIK$42,1))</f>
      </c>
      <c r="BIO34"/>
      <c r="BIP34" s="126">
        <f>IF(COUNTA(BIO$12:BIO$42)=0,0.6*BIO$5,IF(BIO34="",0,IF(BIO$6=0,IF(BIO34&gt;=BIO$8,BIO$5,IF(BIO34&lt;BIO$6,0,0.6*BIO$5+0.4*BIO$5*(BIO34-BIO$7)/(BIO$8-BIO$7))),IF(BIO34&lt;=BIO$8,BIO$5,IF(BIO34&gt;BIO$6,0,0.6*BIO$5+0.4*BIO$5*(BIO34-BIO$7)/(BIO$8-BIO$7))))))</f>
      </c>
      <c r="BIQ34" s="126">
        <f>IF(BIO34&lt;&gt;"",BIO$5,0)</f>
      </c>
      <c r="BIR34" s="125">
        <f>IF(BIO$6=0,RANK(BIO34,BIO$12:BIO$42,0),RANK(BIO34,BIO$12:BIO$42,1))</f>
      </c>
      <c r="BIS34"/>
      <c r="BIT34" s="126">
        <f>IF(COUNTA(BIS$12:BIS$42)=0,0.6*BIS$5,IF(BIS34="",0,IF(BIS$6=0,IF(BIS34&gt;=BIS$8,BIS$5,IF(BIS34&lt;BIS$6,0,0.6*BIS$5+0.4*BIS$5*(BIS34-BIS$7)/(BIS$8-BIS$7))),IF(BIS34&lt;=BIS$8,BIS$5,IF(BIS34&gt;BIS$6,0,0.6*BIS$5+0.4*BIS$5*(BIS34-BIS$7)/(BIS$8-BIS$7))))))</f>
      </c>
      <c r="BIU34" s="126">
        <f>IF(BIS34&lt;&gt;"",BIS$5,0)</f>
      </c>
      <c r="BIV34" s="125">
        <f>IF(BIS$6=0,RANK(BIS34,BIS$12:BIS$42,0),RANK(BIS34,BIS$12:BIS$42,1))</f>
      </c>
      <c r="BIW34"/>
      <c r="BIX34" s="126">
        <f>IF(COUNTA(BIW$12:BIW$42)=0,0.6*BIW$5,IF(BIW34="",0,IF(BIW$6=0,IF(BIW34&gt;=BIW$8,BIW$5,IF(BIW34&lt;BIW$6,0,0.6*BIW$5+0.4*BIW$5*(BIW34-BIW$7)/(BIW$8-BIW$7))),IF(BIW34&lt;=BIW$8,BIW$5,IF(BIW34&gt;BIW$6,0,0.6*BIW$5+0.4*BIW$5*(BIW34-BIW$7)/(BIW$8-BIW$7))))))</f>
      </c>
      <c r="BIY34" s="126">
        <f>IF(BIW34&lt;&gt;"",BIW$5,0)</f>
      </c>
      <c r="BIZ34" s="125">
        <f>IF(BIW$6=0,RANK(BIW34,BIW$12:BIW$42,0),RANK(BIW34,BIW$12:BIW$42,1))</f>
      </c>
      <c r="BJA34"/>
      <c r="BJB34" s="126">
        <f>IF(COUNTA(BJA$12:BJA$42)=0,0.6*BJA$5,IF(BJA34="",0,IF(BJA$6=0,IF(BJA34&gt;=BJA$8,BJA$5,IF(BJA34&lt;BJA$6,0,0.6*BJA$5+0.4*BJA$5*(BJA34-BJA$7)/(BJA$8-BJA$7))),IF(BJA34&lt;=BJA$8,BJA$5,IF(BJA34&gt;BJA$6,0,0.6*BJA$5+0.4*BJA$5*(BJA34-BJA$7)/(BJA$8-BJA$7))))))</f>
      </c>
      <c r="BJC34" s="126">
        <f>IF(BJA34&lt;&gt;"",BJA$5,0)</f>
      </c>
      <c r="BJD34" s="125">
        <f>IF(BJA$6=0,RANK(BJA34,BJA$12:BJA$42,0),RANK(BJA34,BJA$12:BJA$42,1))</f>
      </c>
      <c r="BJE34"/>
      <c r="BJF34" s="126">
        <f>IF(COUNTA(BJE$12:BJE$42)=0,0.6*BJE$5,IF(BJE34="",0,IF(BJE$6=0,IF(BJE34&gt;=BJE$8,BJE$5,IF(BJE34&lt;BJE$6,0,0.6*BJE$5+0.4*BJE$5*(BJE34-BJE$7)/(BJE$8-BJE$7))),IF(BJE34&lt;=BJE$8,BJE$5,IF(BJE34&gt;BJE$6,0,0.6*BJE$5+0.4*BJE$5*(BJE34-BJE$7)/(BJE$8-BJE$7))))))</f>
      </c>
      <c r="BJG34" s="126">
        <f>IF(BJE34&lt;&gt;"",BJE$5,0)</f>
      </c>
      <c r="BJH34" s="125">
        <f>IF(BJE$6=0,RANK(BJE34,BJE$12:BJE$42,0),RANK(BJE34,BJE$12:BJE$42,1))</f>
      </c>
      <c r="BJI34"/>
      <c r="BJJ34" s="126">
        <f>IF(COUNTA(BJI$12:BJI$42)=0,0.6*BJI$5,IF(BJI34="",0,IF(BJI$6=0,IF(BJI34&gt;=BJI$8,BJI$5,IF(BJI34&lt;BJI$6,0,0.6*BJI$5+0.4*BJI$5*(BJI34-BJI$7)/(BJI$8-BJI$7))),IF(BJI34&lt;=BJI$8,BJI$5,IF(BJI34&gt;BJI$6,0,0.6*BJI$5+0.4*BJI$5*(BJI34-BJI$7)/(BJI$8-BJI$7))))))</f>
      </c>
      <c r="BJK34" s="126">
        <f>IF(BJI34&lt;&gt;"",BJI$5,0)</f>
      </c>
      <c r="BJL34" s="125">
        <f>IF(BJI$6=0,RANK(BJI34,BJI$12:BJI$42,0),RANK(BJI34,BJI$12:BJI$42,1))</f>
      </c>
      <c r="BJM34"/>
      <c r="BJN34" s="126">
        <f>IF(COUNTA(BJM$12:BJM$42)=0,0.6*BJM$5,IF(BJM34="",0,IF(BJM$6=0,IF(BJM34&gt;=BJM$8,BJM$5,IF(BJM34&lt;BJM$6,0,0.6*BJM$5+0.4*BJM$5*(BJM34-BJM$7)/(BJM$8-BJM$7))),IF(BJM34&lt;=BJM$8,BJM$5,IF(BJM34&gt;BJM$6,0,0.6*BJM$5+0.4*BJM$5*(BJM34-BJM$7)/(BJM$8-BJM$7))))))</f>
      </c>
      <c r="BJO34" s="126">
        <f>IF(BJM34&lt;&gt;"",BJM$5,0)</f>
      </c>
      <c r="BJP34" s="125">
        <f>IF(BJM$6=0,RANK(BJM34,BJM$12:BJM$42,0),RANK(BJM34,BJM$12:BJM$42,1))</f>
      </c>
      <c r="BJQ34"/>
      <c r="BJR34" s="126">
        <f>IF(COUNTA(BJQ$12:BJQ$42)=0,0.6*BJQ$5,IF(BJQ34="",0,IF(BJQ$6=0,IF(BJQ34&gt;=BJQ$8,BJQ$5,IF(BJQ34&lt;BJQ$6,0,0.6*BJQ$5+0.4*BJQ$5*(BJQ34-BJQ$7)/(BJQ$8-BJQ$7))),IF(BJQ34&lt;=BJQ$8,BJQ$5,IF(BJQ34&gt;BJQ$6,0,0.6*BJQ$5+0.4*BJQ$5*(BJQ34-BJQ$7)/(BJQ$8-BJQ$7))))))</f>
      </c>
      <c r="BJS34" s="126">
        <f>IF(BJQ34&lt;&gt;"",BJQ$5,0)</f>
      </c>
      <c r="BJT34" s="125">
        <f>IF(BJQ$6=0,RANK(BJQ34,BJQ$12:BJQ$42,0),RANK(BJQ34,BJQ$12:BJQ$42,1))</f>
      </c>
      <c r="BJU34"/>
      <c r="BJV34" s="126">
        <f>IF(COUNTA(BJU$12:BJU$42)=0,0.6*BJU$5,IF(BJU34="",0,IF(BJU$6=0,IF(BJU34&gt;=BJU$8,BJU$5,IF(BJU34&lt;BJU$6,0,0.6*BJU$5+0.4*BJU$5*(BJU34-BJU$7)/(BJU$8-BJU$7))),IF(BJU34&lt;=BJU$8,BJU$5,IF(BJU34&gt;BJU$6,0,0.6*BJU$5+0.4*BJU$5*(BJU34-BJU$7)/(BJU$8-BJU$7))))))</f>
      </c>
      <c r="BJW34" s="126">
        <f>IF(BJU34&lt;&gt;"",BJU$5,0)</f>
      </c>
      <c r="BJX34" s="125">
        <f>IF(BJU$6=0,RANK(BJU34,BJU$12:BJU$42,0),RANK(BJU34,BJU$12:BJU$42,1))</f>
      </c>
      <c r="BJY34" s="126">
        <v>97.73</v>
      </c>
      <c r="BJZ34" s="126">
        <f>IF(COUNTA(BJY$12:BJY$42)=0,0.6*BJY$5,IF(BJY34="",0,IF(BJY$6=0,IF(BJY34&gt;=BJY$8,BJY$5,IF(BJY34&lt;BJY$6,0,0.6*BJY$5+0.4*BJY$5*(BJY34-BJY$7)/(BJY$8-BJY$7))),IF(BJY34&lt;=BJY$8,BJY$5,IF(BJY34&gt;BJY$6,0,0.6*BJY$5+0.4*BJY$5*(BJY34-BJY$7)/(BJY$8-BJY$7))))))</f>
      </c>
      <c r="BKA34" s="126">
        <f>IF(BJY34&lt;&gt;"",BJY$5,0)</f>
      </c>
      <c r="BKB34" s="125">
        <f>IF(BJY$6=0,RANK(BJY34,BJY$12:BJY$42,0),RANK(BJY34,BJY$12:BJY$42,1))</f>
      </c>
      <c r="BKC34"/>
      <c r="BKD34" s="126">
        <f>IF(COUNTA(BKC$12:BKC$42)=0,0.6*BKC$5,IF(BKC34="",0,IF(BKC$6=0,IF(BKC34&gt;=BKC$8,BKC$5,IF(BKC34&lt;BKC$6,0,0.6*BKC$5+0.4*BKC$5*(BKC34-BKC$7)/(BKC$8-BKC$7))),IF(BKC34&lt;=BKC$8,BKC$5,IF(BKC34&gt;BKC$6,0,0.6*BKC$5+0.4*BKC$5*(BKC34-BKC$7)/(BKC$8-BKC$7))))))</f>
      </c>
      <c r="BKE34" s="126">
        <f>IF(BKC34&lt;&gt;"",BKC$5,0)</f>
      </c>
      <c r="BKF34" s="125">
        <f>IF(BKC$6=0,RANK(BKC34,BKC$12:BKC$42,0),RANK(BKC34,BKC$12:BKC$42,1))</f>
      </c>
      <c r="BKG34"/>
      <c r="BKH34" s="126">
        <f>IF(COUNTA(BKG$12:BKG$42)=0,0.6*BKG$5,IF(BKG34="",0,IF(BKG$6=0,IF(BKG34&gt;=BKG$8,BKG$5,IF(BKG34&lt;BKG$6,0,0.6*BKG$5+0.4*BKG$5*(BKG34-BKG$7)/(BKG$8-BKG$7))),IF(BKG34&lt;=BKG$8,BKG$5,IF(BKG34&gt;BKG$6,0,0.6*BKG$5+0.4*BKG$5*(BKG34-BKG$7)/(BKG$8-BKG$7))))))</f>
      </c>
      <c r="BKI34" s="126">
        <f>IF(BKG34&lt;&gt;"",BKG$5,0)</f>
      </c>
      <c r="BKJ34" s="125">
        <f>IF(BKG$6=0,RANK(BKG34,BKG$12:BKG$42,0),RANK(BKG34,BKG$12:BKG$42,1))</f>
      </c>
      <c r="BKK34"/>
      <c r="BKL34" s="126">
        <f>IF(COUNTA(BKK$12:BKK$42)=0,0.6*BKK$5,IF(BKK34="",0,IF(BKK$6=0,IF(BKK34&gt;=BKK$8,BKK$5,IF(BKK34&lt;BKK$6,0,0.6*BKK$5+0.4*BKK$5*(BKK34-BKK$7)/(BKK$8-BKK$7))),IF(BKK34&lt;=BKK$8,BKK$5,IF(BKK34&gt;BKK$6,0,0.6*BKK$5+0.4*BKK$5*(BKK34-BKK$7)/(BKK$8-BKK$7))))))</f>
      </c>
      <c r="BKM34" s="126">
        <f>IF(BKK34&lt;&gt;"",BKK$5,0)</f>
      </c>
      <c r="BKN34" s="125">
        <f>IF(BKK$6=0,RANK(BKK34,BKK$12:BKK$42,0),RANK(BKK34,BKK$12:BKK$42,1))</f>
      </c>
      <c r="BKO34" s="126">
        <v>99.95</v>
      </c>
      <c r="BKP34" s="126">
        <f>IF(COUNTA(BKO$12:BKO$42)=0,0.6*BKO$5,IF(BKO34="",0,IF(BKO$6=0,IF(BKO34&gt;=BKO$8,BKO$5,IF(BKO34&lt;BKO$6,0,0.6*BKO$5+0.4*BKO$5*(BKO34-BKO$7)/(BKO$8-BKO$7))),IF(BKO34&lt;=BKO$8,BKO$5,IF(BKO34&gt;BKO$6,0,0.6*BKO$5+0.4*BKO$5*(BKO34-BKO$7)/(BKO$8-BKO$7))))))</f>
      </c>
      <c r="BKQ34" s="126">
        <f>IF(BKO34&lt;&gt;"",BKO$5,0)</f>
      </c>
      <c r="BKR34" s="125">
        <f>IF(BKO$6=0,RANK(BKO34,BKO$12:BKO$42,0),RANK(BKO34,BKO$12:BKO$42,1))</f>
      </c>
      <c r="BKS34" s="126">
        <v>100</v>
      </c>
      <c r="BKT34" s="126">
        <f>IF(COUNTA(BKS$12:BKS$42)=0,0.6*BKS$5,IF(BKS34="",0,IF(BKS$6=0,IF(BKS34&gt;=BKS$8,BKS$5,IF(BKS34&lt;BKS$6,0,0.6*BKS$5+0.4*BKS$5*(BKS34-BKS$7)/(BKS$8-BKS$7))),IF(BKS34&lt;=BKS$8,BKS$5,IF(BKS34&gt;BKS$6,0,0.6*BKS$5+0.4*BKS$5*(BKS34-BKS$7)/(BKS$8-BKS$7))))))</f>
      </c>
      <c r="BKU34" s="126">
        <f>IF(BKS34&lt;&gt;"",BKS$5,0)</f>
      </c>
      <c r="BKV34" s="125">
        <f>IF(BKS$6=0,RANK(BKS34,BKS$12:BKS$42,0),RANK(BKS34,BKS$12:BKS$42,1))</f>
      </c>
      <c r="BKW34" s="126">
        <v>1.59</v>
      </c>
      <c r="BKX34" s="126">
        <f>IF(COUNTA(BKW$12:BKW$42)=0,0.6*BKW$5,IF(BKW34="",0,IF(BKW$6=0,IF(BKW34&gt;=BKW$8,BKW$5,IF(BKW34&lt;BKW$6,0,0.6*BKW$5+0.4*BKW$5*(BKW34-BKW$7)/(BKW$8-BKW$7))),IF(BKW34&lt;=BKW$8,BKW$5,IF(BKW34&gt;BKW$6,0,0.6*BKW$5+0.4*BKW$5*(BKW34-BKW$7)/(BKW$8-BKW$7))))))</f>
      </c>
      <c r="BKY34" s="126">
        <f>IF(BKW34&lt;&gt;"",BKW$5,0)</f>
      </c>
      <c r="BKZ34" s="125">
        <f>IF(BKW$6=0,RANK(BKW34,BKW$12:BKW$42,0),RANK(BKW34,BKW$12:BKW$42,1))</f>
      </c>
      <c r="BLA34" s="126">
        <v>99.83</v>
      </c>
      <c r="BLB34" s="126">
        <f>IF(COUNTA(BLA$12:BLA$42)=0,0.6*BLA$5,IF(BLA34="",0,IF(BLA$6=0,IF(BLA34&gt;=BLA$8,BLA$5,IF(BLA34&lt;BLA$6,0,0.6*BLA$5+0.4*BLA$5*(BLA34-BLA$7)/(BLA$8-BLA$7))),IF(BLA34&lt;=BLA$8,BLA$5,IF(BLA34&gt;BLA$6,0,0.6*BLA$5+0.4*BLA$5*(BLA34-BLA$7)/(BLA$8-BLA$7))))))</f>
      </c>
      <c r="BLC34" s="126">
        <f>IF(BLA34&lt;&gt;"",BLA$5,0)</f>
      </c>
      <c r="BLD34" s="125">
        <f>IF(BLA$6=0,RANK(BLA34,BLA$12:BLA$42,0),RANK(BLA34,BLA$12:BLA$42,1))</f>
      </c>
      <c r="BLE34" s="126">
        <v>100</v>
      </c>
      <c r="BLF34" s="126">
        <f>IF(COUNTA(BLE$12:BLE$42)=0,0.6*BLE$5,IF(BLE34="",0,IF(BLE$6=0,IF(BLE34&gt;=BLE$8,BLE$5,IF(BLE34&lt;BLE$6,0,0.6*BLE$5+0.4*BLE$5*(BLE34-BLE$7)/(BLE$8-BLE$7))),IF(BLE34&lt;=BLE$8,BLE$5,IF(BLE34&gt;BLE$6,0,0.6*BLE$5+0.4*BLE$5*(BLE34-BLE$7)/(BLE$8-BLE$7))))))</f>
      </c>
      <c r="BLG34" s="126">
        <f>IF(BLE34&lt;&gt;"",BLE$5,0)</f>
      </c>
      <c r="BLH34" s="125">
        <f>IF(BLE$6=0,RANK(BLE34,BLE$12:BLE$42,0),RANK(BLE34,BLE$12:BLE$42,1))</f>
      </c>
      <c r="BLI34" s="126">
        <v>2.26</v>
      </c>
      <c r="BLJ34" s="126">
        <f>IF(COUNTA(BLI$12:BLI$42)=0,0.6*BLI$5,IF(BLI34="",0,IF(BLI$6=0,IF(BLI34&gt;=BLI$8,BLI$5,IF(BLI34&lt;BLI$6,0,0.6*BLI$5+0.4*BLI$5*(BLI34-BLI$7)/(BLI$8-BLI$7))),IF(BLI34&lt;=BLI$8,BLI$5,IF(BLI34&gt;BLI$6,0,0.6*BLI$5+0.4*BLI$5*(BLI34-BLI$7)/(BLI$8-BLI$7))))))</f>
      </c>
      <c r="BLK34" s="126">
        <f>IF(BLI34&lt;&gt;"",BLI$5,0)</f>
      </c>
      <c r="BLL34" s="125">
        <f>IF(BLI$6=0,RANK(BLI34,BLI$12:BLI$42,0),RANK(BLI34,BLI$12:BLI$42,1))</f>
      </c>
      <c r="BLM34" s="126">
        <v>96.91</v>
      </c>
      <c r="BLN34" s="126">
        <f>IF(COUNTA(BLM$12:BLM$42)=0,0.6*BLM$5,IF(BLM34="",0,IF(BLM$6=0,IF(BLM34&gt;=BLM$8,BLM$5,IF(BLM34&lt;BLM$6,0,0.6*BLM$5+0.4*BLM$5*(BLM34-BLM$7)/(BLM$8-BLM$7))),IF(BLM34&lt;=BLM$8,BLM$5,IF(BLM34&gt;BLM$6,0,0.6*BLM$5+0.4*BLM$5*(BLM34-BLM$7)/(BLM$8-BLM$7))))))</f>
      </c>
      <c r="BLO34" s="126">
        <f>IF(BLM34&lt;&gt;"",BLM$5,0)</f>
      </c>
      <c r="BLP34" s="125">
        <f>IF(BLM$6=0,RANK(BLM34,BLM$12:BLM$42,0),RANK(BLM34,BLM$12:BLM$42,1))</f>
      </c>
      <c r="BLQ34" s="126">
        <v>0.76</v>
      </c>
      <c r="BLR34" s="126">
        <f>IF(COUNTA(BLQ$12:BLQ$42)=0,0.6*BLQ$5,IF(BLQ34="",0,IF(BLQ$6=0,IF(BLQ34&gt;=BLQ$8,BLQ$5,IF(BLQ34&lt;BLQ$6,0,0.6*BLQ$5+0.4*BLQ$5*(BLQ34-BLQ$7)/(BLQ$8-BLQ$7))),IF(BLQ34&lt;=BLQ$8,BLQ$5,IF(BLQ34&gt;BLQ$6,0,0.6*BLQ$5+0.4*BLQ$5*(BLQ34-BLQ$7)/(BLQ$8-BLQ$7))))))</f>
      </c>
      <c r="BLS34" s="126">
        <f>IF(BLQ34&lt;&gt;"",BLQ$5,0)</f>
      </c>
      <c r="BLT34" s="125">
        <f>IF(BLQ$6=0,RANK(BLQ34,BLQ$12:BLQ$42,0),RANK(BLQ34,BLQ$12:BLQ$42,1))</f>
      </c>
      <c r="BLU34" s="126">
        <v>0</v>
      </c>
      <c r="BLV34" s="126">
        <f>IF(COUNTA(BLU$12:BLU$42)=0,0.6*BLU$5,IF(BLU34="",0,IF(BLU$6=0,IF(BLU34&gt;=BLU$8,BLU$5,IF(BLU34&lt;BLU$6,0,0.6*BLU$5+0.4*BLU$5*(BLU34-BLU$7)/(BLU$8-BLU$7))),IF(BLU34&lt;=BLU$8,BLU$5,IF(BLU34&gt;BLU$6,0,0.6*BLU$5+0.4*BLU$5*(BLU34-BLU$7)/(BLU$8-BLU$7))))))</f>
      </c>
      <c r="BLW34" s="126">
        <f>IF(BLU34&lt;&gt;"",BLU$5,0)</f>
      </c>
      <c r="BLX34" s="125">
        <f>IF(BLU$6=0,RANK(BLU34,BLU$12:BLU$42,0),RANK(BLU34,BLU$12:BLU$42,1))</f>
      </c>
      <c r="BLY34" s="126">
        <v>53.5</v>
      </c>
      <c r="BLZ34" s="126">
        <f>IF(COUNTA(BLY$12:BLY$42)=0,0.6*BLY$5,IF(BLY34="",0,IF(BLY$6=0,IF(BLY34&gt;=BLY$8,BLY$5,IF(BLY34&lt;BLY$6,0,0.6*BLY$5+0.4*BLY$5*(BLY34-BLY$7)/(BLY$8-BLY$7))),IF(BLY34&lt;=BLY$8,BLY$5,IF(BLY34&gt;BLY$6,0,0.6*BLY$5+0.4*BLY$5*(BLY34-BLY$7)/(BLY$8-BLY$7))))))</f>
      </c>
      <c r="BMA34" s="126">
        <f>IF(BLY34&lt;&gt;"",BLY$5,0)</f>
      </c>
      <c r="BMB34" s="125">
        <f>IF(BLY$6=0,RANK(BLY34,BLY$12:BLY$42,0),RANK(BLY34,BLY$12:BLY$42,1))</f>
      </c>
      <c r="BMC34" s="126">
        <v>12.1</v>
      </c>
      <c r="BMD34" s="126">
        <f>IF(COUNTA(BMC$12:BMC$42)=0,0.6*BMC$5,IF(BMC34="",0,IF(BMC$6=0,IF(BMC34&gt;=BMC$8,BMC$5,IF(BMC34&lt;BMC$6,0,0.6*BMC$5+0.4*BMC$5*(BMC34-BMC$7)/(BMC$8-BMC$7))),IF(BMC34&lt;=BMC$8,BMC$5,IF(BMC34&gt;BMC$6,0,0.6*BMC$5+0.4*BMC$5*(BMC34-BMC$7)/(BMC$8-BMC$7))))))</f>
      </c>
      <c r="BME34" s="126">
        <f>IF(BMC34&lt;&gt;"",BMC$5,0)</f>
      </c>
      <c r="BMF34" s="125">
        <f>IF(BMC$6=0,RANK(BMC34,BMC$12:BMC$42,0),RANK(BMC34,BMC$12:BMC$42,1))</f>
      </c>
      <c r="BMG34" s="126">
        <v>11.56</v>
      </c>
      <c r="BMH34" s="126">
        <f>IF(COUNTA(BMG$12:BMG$42)=0,0.6*BMG$5,IF(BMG34="",0,IF(AND(BMG34&gt;=BMG$7,BMG34&lt;=BMG$8),BMG$5,0)))</f>
      </c>
      <c r="BMI34" s="126">
        <f>IF(BMG34&lt;&gt;"",BMG$5,0)</f>
      </c>
      <c r="BMJ34" s="125">
        <f>IF(BMG$6=0,RANK(BMG34,BMG$12:BMG$42,0),RANK(BMG34,BMG$12:BMG$42,1))</f>
      </c>
      <c r="BMK34" s="126">
        <v>98.7</v>
      </c>
      <c r="BML34" s="126">
        <f>IF(COUNTA(BMK$12:BMK$42)=0,0.6*BMK$5,IF(BMK34="",0,IF(BMK$6=0,IF(BMK34&gt;=BMK$8,BMK$5,IF(BMK34&lt;BMK$6,0,0.6*BMK$5+0.4*BMK$5*(BMK34-BMK$7)/(BMK$8-BMK$7))),IF(BMK34&lt;=BMK$8,BMK$5,IF(BMK34&gt;BMK$6,0,0.6*BMK$5+0.4*BMK$5*(BMK34-BMK$7)/(BMK$8-BMK$7))))))</f>
      </c>
      <c r="BMM34" s="126">
        <f>IF(BMK34&lt;&gt;"",BMK$5,0)</f>
      </c>
      <c r="BMN34" s="125">
        <f>IF(BMK$6=0,RANK(BMK34,BMK$12:BMK$42,0),RANK(BMK34,BMK$12:BMK$42,1))</f>
      </c>
      <c r="BMO34"/>
      <c r="BMP34" s="126">
        <f>IF(COUNTA(BMO$12:BMO$42)=0,0.6*BMO$5,IF(BMO34="",0,IF(BMO$6=0,IF(BMO34&gt;=BMO$8,BMO$5,IF(BMO34&lt;BMO$6,0,0.6*BMO$5+0.4*BMO$5*(BMO34-BMO$7)/(BMO$8-BMO$7))),IF(BMO34&lt;=BMO$8,BMO$5,IF(BMO34&gt;BMO$6,0,0.6*BMO$5+0.4*BMO$5*(BMO34-BMO$7)/(BMO$8-BMO$7))))))</f>
      </c>
      <c r="BMQ34" s="126">
        <f>IF(BMO34&lt;&gt;"",BMO$5,0)</f>
      </c>
      <c r="BMR34" s="125">
        <f>IF(BMO$6=0,RANK(BMO34,BMO$12:BMO$42,0),RANK(BMO34,BMO$12:BMO$42,1))</f>
      </c>
      <c r="BMS34"/>
      <c r="BMT34" s="126">
        <f>IF(COUNTA(BMS$12:BMS$42)=0,0.6*BMS$5,IF(BMS34="",0,IF(BMS$6=0,IF(BMS34&gt;=BMS$8,BMS$5,IF(BMS34&lt;BMS$6,0,0.6*BMS$5+0.4*BMS$5*(BMS34-BMS$7)/(BMS$8-BMS$7))),IF(BMS34&lt;=BMS$8,BMS$5,IF(BMS34&gt;BMS$6,0,0.6*BMS$5+0.4*BMS$5*(BMS34-BMS$7)/(BMS$8-BMS$7))))))</f>
      </c>
      <c r="BMU34" s="126">
        <f>IF(BMS34&lt;&gt;"",BMS$5,0)</f>
      </c>
      <c r="BMV34" s="125">
        <f>IF(BMS$6=0,RANK(BMS34,BMS$12:BMS$42,0),RANK(BMS34,BMS$12:BMS$42,1))</f>
      </c>
      <c r="BMW34"/>
      <c r="BMX34" s="126">
        <f>IF(COUNTA(BMW$12:BMW$42)=0,0.6*BMW$5,IF(BMW34="",0,IF(BMW$6=0,IF(BMW34&gt;=BMW$8,BMW$5,IF(BMW34&lt;BMW$6,0,0.6*BMW$5+0.4*BMW$5*(BMW34-BMW$7)/(BMW$8-BMW$7))),IF(BMW34&lt;=BMW$8,BMW$5,IF(BMW34&gt;BMW$6,0,0.6*BMW$5+0.4*BMW$5*(BMW34-BMW$7)/(BMW$8-BMW$7))))))</f>
      </c>
      <c r="BMY34" s="126">
        <f>IF(BMW34&lt;&gt;"",BMW$5,0)</f>
      </c>
      <c r="BMZ34" s="125">
        <f>IF(BMW$6=0,RANK(BMW34,BMW$12:BMW$42,0),RANK(BMW34,BMW$12:BMW$42,1))</f>
      </c>
      <c r="BNA34" s="126">
        <v>100</v>
      </c>
      <c r="BNB34" s="126">
        <f>IF(COUNTA(BNA$12:BNA$42)=0,0.6*BNA$5,IF(BNA34="",0,IF(BNA$6=0,IF(BNA34&gt;=BNA$8,BNA$5,IF(BNA34&lt;BNA$6,0,0.6*BNA$5+0.4*BNA$5*(BNA34-BNA$7)/(BNA$8-BNA$7))),IF(BNA34&lt;=BNA$8,BNA$5,IF(BNA34&gt;BNA$6,0,0.6*BNA$5+0.4*BNA$5*(BNA34-BNA$7)/(BNA$8-BNA$7))))))</f>
      </c>
      <c r="BNC34" s="126">
        <f>IF(BNA34&lt;&gt;"",BNA$5,0)</f>
      </c>
      <c r="BND34" s="125">
        <f>IF(BNA$6=0,RANK(BNA34,BNA$12:BNA$42,0),RANK(BNA34,BNA$12:BNA$42,1))</f>
      </c>
      <c r="BNE34" s="126">
        <v>100</v>
      </c>
      <c r="BNF34" s="126">
        <f>IF(COUNTA(BNE$12:BNE$42)=0,0.6*BNE$5,IF(BNE34="",0,IF(BNE$6=0,IF(BNE34&gt;=BNE$8,BNE$5,IF(BNE34&lt;BNE$6,0,0.6*BNE$5+0.4*BNE$5*(BNE34-BNE$7)/(BNE$8-BNE$7))),IF(BNE34&lt;=BNE$8,BNE$5,IF(BNE34&gt;BNE$6,0,0.6*BNE$5+0.4*BNE$5*(BNE34-BNE$7)/(BNE$8-BNE$7))))))</f>
      </c>
      <c r="BNG34" s="126">
        <f>IF(BNE34&lt;&gt;"",BNE$5,0)</f>
      </c>
      <c r="BNH34" s="125">
        <f>IF(BNE$6=0,RANK(BNE34,BNE$12:BNE$42,0),RANK(BNE34,BNE$12:BNE$42,1))</f>
      </c>
      <c r="BNI34" s="126">
        <v>0.0161</v>
      </c>
      <c r="BNJ34" s="126">
        <f>IF(COUNTA(BNI$12:BNI$42)=0,0.6*BNI$5,IF(BNI34="",0,IF(BNI$6=0,IF(BNI34&gt;=BNI$8,BNI$5,IF(BNI34&lt;BNI$6,0,0.6*BNI$5+0.4*BNI$5*(BNI34-BNI$7)/(BNI$8-BNI$7))),IF(BNI34&lt;=BNI$8,BNI$5,IF(BNI34&gt;BNI$6,0,0.6*BNI$5+0.4*BNI$5*(BNI34-BNI$7)/(BNI$8-BNI$7))))))</f>
      </c>
      <c r="BNK34" s="126">
        <f>IF(BNI34&lt;&gt;"",BNI$5,0)</f>
      </c>
      <c r="BNL34" s="125">
        <f>IF(BNI$6=0,RANK(BNI34,BNI$12:BNI$42,0),RANK(BNI34,BNI$12:BNI$42,1))</f>
      </c>
      <c r="BNM34" s="126">
        <v>99.87</v>
      </c>
      <c r="BNN34" s="126">
        <f>IF(COUNTA(BNM$12:BNM$42)=0,0.6*BNM$5,IF(BNM34="",0,IF(BNM$6=0,IF(BNM34&gt;=BNM$8,BNM$5,IF(BNM34&lt;BNM$6,0,0.6*BNM$5+0.4*BNM$5*(BNM34-BNM$7)/(BNM$8-BNM$7))),IF(BNM34&lt;=BNM$8,BNM$5,IF(BNM34&gt;BNM$6,0,0.6*BNM$5+0.4*BNM$5*(BNM34-BNM$7)/(BNM$8-BNM$7))))))</f>
      </c>
      <c r="BNO34" s="126">
        <f>IF(BNM34&lt;&gt;"",BNM$5,0)</f>
      </c>
      <c r="BNP34" s="125">
        <f>IF(BNM$6=0,RANK(BNM34,BNM$12:BNM$42,0),RANK(BNM34,BNM$12:BNM$42,1))</f>
      </c>
      <c r="BNQ34" s="126">
        <v>100</v>
      </c>
      <c r="BNR34" s="126">
        <f>IF(COUNTA(BNQ$12:BNQ$42)=0,0.6*BNQ$5,IF(BNQ34="",0,IF(BNQ$6=0,IF(BNQ34&gt;=BNQ$8,BNQ$5,IF(BNQ34&lt;BNQ$6,0,0.6*BNQ$5+0.4*BNQ$5*(BNQ34-BNQ$7)/(BNQ$8-BNQ$7))),IF(BNQ34&lt;=BNQ$8,BNQ$5,IF(BNQ34&gt;BNQ$6,0,0.6*BNQ$5+0.4*BNQ$5*(BNQ34-BNQ$7)/(BNQ$8-BNQ$7))))))</f>
      </c>
      <c r="BNS34" s="126">
        <f>IF(BNQ34&lt;&gt;"",BNQ$5,0)</f>
      </c>
      <c r="BNT34" s="125">
        <f>IF(BNQ$6=0,RANK(BNQ34,BNQ$12:BNQ$42,0),RANK(BNQ34,BNQ$12:BNQ$42,1))</f>
      </c>
      <c r="BNU34" s="126">
        <v>2.04</v>
      </c>
      <c r="BNV34" s="126">
        <f>IF(COUNTA(BNU$12:BNU$42)=0,0.6*BNU$5,IF(BNU34="",0,IF(BNU$6=0,IF(BNU34&gt;=BNU$8,BNU$5,IF(BNU34&lt;BNU$6,0,0.6*BNU$5+0.4*BNU$5*(BNU34-BNU$7)/(BNU$8-BNU$7))),IF(BNU34&lt;=BNU$8,BNU$5,IF(BNU34&gt;BNU$6,0,0.6*BNU$5+0.4*BNU$5*(BNU34-BNU$7)/(BNU$8-BNU$7))))))</f>
      </c>
      <c r="BNW34" s="126">
        <f>IF(BNU34&lt;&gt;"",BNU$5,0)</f>
      </c>
      <c r="BNX34" s="125">
        <f>IF(BNU$6=0,RANK(BNU34,BNU$12:BNU$42,0),RANK(BNU34,BNU$12:BNU$42,1))</f>
      </c>
      <c r="BNY34" s="126">
        <v>100</v>
      </c>
      <c r="BNZ34" s="126">
        <f>IF(COUNTA(BNY$12:BNY$42)=0,0.6*BNY$5,IF(BNY34="",0,IF(BNY$6=0,IF(BNY34&gt;=BNY$8,BNY$5,IF(BNY34&lt;BNY$6,0,0.6*BNY$5+0.4*BNY$5*(BNY34-BNY$7)/(BNY$8-BNY$7))),IF(BNY34&lt;=BNY$8,BNY$5,IF(BNY34&gt;BNY$6,0,0.6*BNY$5+0.4*BNY$5*(BNY34-BNY$7)/(BNY$8-BNY$7))))))</f>
      </c>
      <c r="BOA34" s="126">
        <f>IF(BNY34&lt;&gt;"",BNY$5,0)</f>
      </c>
      <c r="BOB34" s="125">
        <f>IF(BNY$6=0,RANK(BNY34,BNY$12:BNY$42,0),RANK(BNY34,BNY$12:BNY$42,1))</f>
      </c>
      <c r="BOC34" s="126">
        <v>0.67</v>
      </c>
      <c r="BOD34" s="126">
        <f>IF(COUNTA(BOC$12:BOC$42)=0,0.6*BOC$5,IF(BOC34="",0,IF(BOC$6=0,IF(BOC34&gt;=BOC$8,BOC$5,IF(BOC34&lt;BOC$6,0,0.6*BOC$5+0.4*BOC$5*(BOC34-BOC$7)/(BOC$8-BOC$7))),IF(BOC34&lt;=BOC$8,BOC$5,IF(BOC34&gt;BOC$6,0,0.6*BOC$5+0.4*BOC$5*(BOC34-BOC$7)/(BOC$8-BOC$7))))))</f>
      </c>
      <c r="BOE34" s="126">
        <f>IF(BOC34&lt;&gt;"",BOC$5,0)</f>
      </c>
      <c r="BOF34" s="125">
        <f>IF(BOC$6=0,RANK(BOC34,BOC$12:BOC$42,0),RANK(BOC34,BOC$12:BOC$42,1))</f>
      </c>
      <c r="BOG34" s="126">
        <v>0</v>
      </c>
      <c r="BOH34" s="126">
        <f>IF(COUNTA(BOG$12:BOG$42)=0,0.6*BOG$5,IF(BOG34="",0,IF(BOG$6=0,IF(BOG34&gt;=BOG$8,BOG$5,IF(BOG34&lt;BOG$6,0,0.6*BOG$5+0.4*BOG$5*(BOG34-BOG$7)/(BOG$8-BOG$7))),IF(BOG34&lt;=BOG$8,BOG$5,IF(BOG34&gt;BOG$6,0,0.6*BOG$5+0.4*BOG$5*(BOG34-BOG$7)/(BOG$8-BOG$7))))))</f>
      </c>
      <c r="BOI34" s="126">
        <f>IF(BOG34&lt;&gt;"",BOG$5,0)</f>
      </c>
      <c r="BOJ34" s="125">
        <f>IF(BOG$6=0,RANK(BOG34,BOG$12:BOG$42,0),RANK(BOG34,BOG$12:BOG$42,1))</f>
      </c>
      <c r="BOK34" s="126">
        <v>49.03</v>
      </c>
      <c r="BOL34" s="126">
        <f>IF(COUNTA(BOK$12:BOK$42)=0,0.6*BOK$5,IF(BOK34="",0,IF(BOK$6=0,IF(BOK34&gt;=BOK$8,BOK$5,IF(BOK34&lt;BOK$6,0,0.6*BOK$5+0.4*BOK$5*(BOK34-BOK$7)/(BOK$8-BOK$7))),IF(BOK34&lt;=BOK$8,BOK$5,IF(BOK34&gt;BOK$6,0,0.6*BOK$5+0.4*BOK$5*(BOK34-BOK$7)/(BOK$8-BOK$7))))))</f>
      </c>
      <c r="BOM34" s="126">
        <f>IF(BOK34&lt;&gt;"",BOK$5,0)</f>
      </c>
      <c r="BON34" s="125">
        <f>IF(BOK$6=0,RANK(BOK34,BOK$12:BOK$42,0),RANK(BOK34,BOK$12:BOK$42,1))</f>
      </c>
      <c r="BOO34" s="126">
        <v>5.9</v>
      </c>
      <c r="BOP34" s="126">
        <f>IF(COUNTA(BOO$12:BOO$42)=0,0.6*BOO$5,IF(BOO34="",0,IF(BOO$6=0,IF(BOO34&gt;=BOO$8,BOO$5,IF(BOO34&lt;BOO$6,0,0.6*BOO$5+0.4*BOO$5*(BOO34-BOO$7)/(BOO$8-BOO$7))),IF(BOO34&lt;=BOO$8,BOO$5,IF(BOO34&gt;BOO$6,0,0.6*BOO$5+0.4*BOO$5*(BOO34-BOO$7)/(BOO$8-BOO$7))))))</f>
      </c>
      <c r="BOQ34" s="126">
        <f>IF(BOO34&lt;&gt;"",BOO$5,0)</f>
      </c>
      <c r="BOR34" s="125">
        <f>IF(BOO$6=0,RANK(BOO34,BOO$12:BOO$42,0),RANK(BOO34,BOO$12:BOO$42,1))</f>
      </c>
      <c r="BOS34" s="126">
        <v>98.85</v>
      </c>
      <c r="BOT34" s="126">
        <f>IF(COUNTA(BOS$12:BOS$42)=0,0.6*BOS$5,IF(BOS34="",0,IF(BOS$6=0,IF(BOS34&gt;=BOS$8,BOS$5,IF(BOS34&lt;BOS$6,0,0.6*BOS$5+0.4*BOS$5*(BOS34-BOS$7)/(BOS$8-BOS$7))),IF(BOS34&lt;=BOS$8,BOS$5,IF(BOS34&gt;BOS$6,0,0.6*BOS$5+0.4*BOS$5*(BOS34-BOS$7)/(BOS$8-BOS$7))))))</f>
      </c>
      <c r="BOU34" s="126">
        <f>IF(BOS34&lt;&gt;"",BOS$5,0)</f>
      </c>
      <c r="BOV34" s="125">
        <f>IF(BOS$6=0,RANK(BOS34,BOS$12:BOS$42,0),RANK(BOS34,BOS$12:BOS$42,1))</f>
      </c>
      <c r="BOW34"/>
      <c r="BOX34" s="126">
        <f>IF(COUNTA(BOW$12:BOW$42)=0,0.6*BOW$5,IF(BOW34="",0,IF(BOW$6=0,IF(BOW34&gt;=BOW$8,BOW$5,IF(BOW34&lt;BOW$6,0,0.6*BOW$5+0.4*BOW$5*(BOW34-BOW$7)/(BOW$8-BOW$7))),IF(BOW34&lt;=BOW$8,BOW$5,IF(BOW34&gt;BOW$6,0,0.6*BOW$5+0.4*BOW$5*(BOW34-BOW$7)/(BOW$8-BOW$7))))))</f>
      </c>
      <c r="BOY34" s="126">
        <f>IF(BOW34&lt;&gt;"",BOW$5,0)</f>
      </c>
      <c r="BOZ34" s="125">
        <f>IF(BOW$6=0,RANK(BOW34,BOW$12:BOW$42,0),RANK(BOW34,BOW$12:BOW$42,1))</f>
      </c>
      <c r="BPA34"/>
      <c r="BPB34" s="126">
        <f>IF(COUNTA(BPA$12:BPA$42)=0,0.6*BPA$5,IF(BPA34="",0,IF(BPA$6=0,IF(BPA34&gt;=BPA$8,BPA$5,IF(BPA34&lt;BPA$6,0,0.6*BPA$5+0.4*BPA$5*(BPA34-BPA$7)/(BPA$8-BPA$7))),IF(BPA34&lt;=BPA$8,BPA$5,IF(BPA34&gt;BPA$6,0,0.6*BPA$5+0.4*BPA$5*(BPA34-BPA$7)/(BPA$8-BPA$7))))))</f>
      </c>
      <c r="BPC34" s="126">
        <f>IF(BPA34&lt;&gt;"",BPA$5,0)</f>
      </c>
      <c r="BPD34" s="125">
        <f>IF(BPA$6=0,RANK(BPA34,BPA$12:BPA$42,0),RANK(BPA34,BPA$12:BPA$42,1))</f>
      </c>
      <c r="BPE34"/>
      <c r="BPF34" s="126">
        <f>IF(COUNTA(BPE$12:BPE$42)=0,0.6*BPE$5,IF(BPE34="",0,IF(BPE$6=0,IF(BPE34&gt;=BPE$8,BPE$5,IF(BPE34&lt;BPE$6,0,0.6*BPE$5+0.4*BPE$5*(BPE34-BPE$7)/(BPE$8-BPE$7))),IF(BPE34&lt;=BPE$8,BPE$5,IF(BPE34&gt;BPE$6,0,0.6*BPE$5+0.4*BPE$5*(BPE34-BPE$7)/(BPE$8-BPE$7))))))</f>
      </c>
      <c r="BPG34" s="126">
        <f>IF(BPE34&lt;&gt;"",BPE$5,0)</f>
      </c>
      <c r="BPH34" s="125">
        <f>IF(BPE$6=0,RANK(BPE34,BPE$12:BPE$42,0),RANK(BPE34,BPE$12:BPE$42,1))</f>
      </c>
      <c r="BPI34"/>
      <c r="BPJ34" s="126">
        <f>IF(COUNTA(BPI$12:BPI$42)=0,0.6*BPI$5,IF(BPI34="",0,IF(BPI$6=0,IF(BPI34&gt;=BPI$8,BPI$5,IF(BPI34&lt;BPI$6,0,0.6*BPI$5+0.4*BPI$5*(BPI34-BPI$7)/(BPI$8-BPI$7))),IF(BPI34&lt;=BPI$8,BPI$5,IF(BPI34&gt;BPI$6,0,0.6*BPI$5+0.4*BPI$5*(BPI34-BPI$7)/(BPI$8-BPI$7))))))</f>
      </c>
      <c r="BPK34" s="126">
        <f>IF(BPI34&lt;&gt;"",BPI$5,0)</f>
      </c>
      <c r="BPL34" s="125">
        <f>IF(BPI$6=0,RANK(BPI34,BPI$12:BPI$42,0),RANK(BPI34,BPI$12:BPI$42,1))</f>
      </c>
      <c r="BPM34" s="126">
        <v>100</v>
      </c>
      <c r="BPN34" s="126">
        <f>IF(COUNTA(BPM$12:BPM$42)=0,0.6*BPM$5,IF(BPM34="",0,IF(BPM$6=0,IF(BPM34&gt;=BPM$8,BPM$5,IF(BPM34&lt;BPM$6,0,0.6*BPM$5+0.4*BPM$5*(BPM34-BPM$7)/(BPM$8-BPM$7))),IF(BPM34&lt;=BPM$8,BPM$5,IF(BPM34&gt;BPM$6,0,0.6*BPM$5+0.4*BPM$5*(BPM34-BPM$7)/(BPM$8-BPM$7))))))</f>
      </c>
      <c r="BPO34" s="126">
        <f>IF(BPM34&lt;&gt;"",BPM$5,0)</f>
      </c>
      <c r="BPP34" s="125">
        <f>IF(BPM$6=0,RANK(BPM34,BPM$12:BPM$42,0),RANK(BPM34,BPM$12:BPM$42,1))</f>
      </c>
      <c r="BPQ34" s="126">
        <v>100</v>
      </c>
      <c r="BPR34" s="126">
        <f>IF(COUNTA(BPQ$12:BPQ$42)=0,0.6*BPQ$5,IF(BPQ34="",0,IF(BPQ$6=0,IF(BPQ34&gt;=BPQ$8,BPQ$5,IF(BPQ34&lt;BPQ$6,0,0.6*BPQ$5+0.4*BPQ$5*(BPQ34-BPQ$7)/(BPQ$8-BPQ$7))),IF(BPQ34&lt;=BPQ$8,BPQ$5,IF(BPQ34&gt;BPQ$6,0,0.6*BPQ$5+0.4*BPQ$5*(BPQ34-BPQ$7)/(BPQ$8-BPQ$7))))))</f>
      </c>
      <c r="BPS34" s="126">
        <f>IF(BPQ34&lt;&gt;"",BPQ$5,0)</f>
      </c>
      <c r="BPT34" s="125">
        <f>IF(BPQ$6=0,RANK(BPQ34,BPQ$12:BPQ$42,0),RANK(BPQ34,BPQ$12:BPQ$42,1))</f>
      </c>
      <c r="BPU34" s="126">
        <v>2.24</v>
      </c>
      <c r="BPV34" s="126">
        <f>IF(COUNTA(BPU$12:BPU$42)=0,0.6*BPU$5,IF(BPU34="",0,IF(BPU$6=0,IF(BPU34&gt;=BPU$8,BPU$5,IF(BPU34&lt;BPU$6,0,0.6*BPU$5+0.4*BPU$5*(BPU34-BPU$7)/(BPU$8-BPU$7))),IF(BPU34&lt;=BPU$8,BPU$5,IF(BPU34&gt;BPU$6,0,0.6*BPU$5+0.4*BPU$5*(BPU34-BPU$7)/(BPU$8-BPU$7))))))</f>
      </c>
      <c r="BPW34" s="126">
        <f>IF(BPU34&lt;&gt;"",BPU$5,0)</f>
      </c>
      <c r="BPX34" s="125">
        <f>IF(BPU$6=0,RANK(BPU34,BPU$12:BPU$42,0),RANK(BPU34,BPU$12:BPU$42,1))</f>
      </c>
      <c r="BPY34" s="126">
        <v>100</v>
      </c>
      <c r="BPZ34" s="126">
        <f>IF(COUNTA(BPY$12:BPY$42)=0,0.6*BPY$5,IF(BPY34="",0,IF(BPY$6=0,IF(BPY34&gt;=BPY$8,BPY$5,IF(BPY34&lt;BPY$6,0,0.6*BPY$5+0.4*BPY$5*(BPY34-BPY$7)/(BPY$8-BPY$7))),IF(BPY34&lt;=BPY$8,BPY$5,IF(BPY34&gt;BPY$6,0,0.6*BPY$5+0.4*BPY$5*(BPY34-BPY$7)/(BPY$8-BPY$7))))))</f>
      </c>
      <c r="BQA34" s="126">
        <f>IF(BPY34&lt;&gt;"",BPY$5,0)</f>
      </c>
      <c r="BQB34" s="125">
        <f>IF(BPY$6=0,RANK(BPY34,BPY$12:BPY$42,0),RANK(BPY34,BPY$12:BPY$42,1))</f>
      </c>
      <c r="BQC34" s="126">
        <v>100</v>
      </c>
      <c r="BQD34" s="126">
        <f>IF(COUNTA(BQC$12:BQC$42)=0,0.6*BQC$5,IF(BQC34="",0,IF(BQC$6=0,IF(BQC34&gt;=BQC$8,BQC$5,IF(BQC34&lt;BQC$6,0,0.6*BQC$5+0.4*BQC$5*(BQC34-BQC$7)/(BQC$8-BQC$7))),IF(BQC34&lt;=BQC$8,BQC$5,IF(BQC34&gt;BQC$6,0,0.6*BQC$5+0.4*BQC$5*(BQC34-BQC$7)/(BQC$8-BQC$7))))))</f>
      </c>
      <c r="BQE34" s="126">
        <f>IF(BQC34&lt;&gt;"",BQC$5,0)</f>
      </c>
      <c r="BQF34" s="125">
        <f>IF(BQC$6=0,RANK(BQC34,BQC$12:BQC$42,0),RANK(BQC34,BQC$12:BQC$42,1))</f>
      </c>
      <c r="BQG34" s="126">
        <v>1.83</v>
      </c>
      <c r="BQH34" s="126">
        <f>IF(COUNTA(BQG$12:BQG$42)=0,0.6*BQG$5,IF(BQG34="",0,IF(BQG$6=0,IF(BQG34&gt;=BQG$8,BQG$5,IF(BQG34&lt;BQG$6,0,0.6*BQG$5+0.4*BQG$5*(BQG34-BQG$7)/(BQG$8-BQG$7))),IF(BQG34&lt;=BQG$8,BQG$5,IF(BQG34&gt;BQG$6,0,0.6*BQG$5+0.4*BQG$5*(BQG34-BQG$7)/(BQG$8-BQG$7))))))</f>
      </c>
      <c r="BQI34" s="126">
        <f>IF(BQG34&lt;&gt;"",BQG$5,0)</f>
      </c>
      <c r="BQJ34" s="125">
        <f>IF(BQG$6=0,RANK(BQG34,BQG$12:BQG$42,0),RANK(BQG34,BQG$12:BQG$42,1))</f>
      </c>
      <c r="BQK34" s="126">
        <v>100</v>
      </c>
      <c r="BQL34" s="126">
        <f>IF(COUNTA(BQK$12:BQK$42)=0,0.6*BQK$5,IF(BQK34="",0,IF(BQK$6=0,IF(BQK34&gt;=BQK$8,BQK$5,IF(BQK34&lt;BQK$6,0,0.6*BQK$5+0.4*BQK$5*(BQK34-BQK$7)/(BQK$8-BQK$7))),IF(BQK34&lt;=BQK$8,BQK$5,IF(BQK34&gt;BQK$6,0,0.6*BQK$5+0.4*BQK$5*(BQK34-BQK$7)/(BQK$8-BQK$7))))))</f>
      </c>
      <c r="BQM34" s="126">
        <f>IF(BQK34&lt;&gt;"",BQK$5,0)</f>
      </c>
      <c r="BQN34" s="125">
        <f>IF(BQK$6=0,RANK(BQK34,BQK$12:BQK$42,0),RANK(BQK34,BQK$12:BQK$42,1))</f>
      </c>
      <c r="BQO34" s="126">
        <v>0.71</v>
      </c>
      <c r="BQP34" s="126">
        <f>IF(COUNTA(BQO$12:BQO$42)=0,0.6*BQO$5,IF(BQO34="",0,IF(BQO$6=0,IF(BQO34&gt;=BQO$8,BQO$5,IF(BQO34&lt;BQO$6,0,0.6*BQO$5+0.4*BQO$5*(BQO34-BQO$7)/(BQO$8-BQO$7))),IF(BQO34&lt;=BQO$8,BQO$5,IF(BQO34&gt;BQO$6,0,0.6*BQO$5+0.4*BQO$5*(BQO34-BQO$7)/(BQO$8-BQO$7))))))</f>
      </c>
      <c r="BQQ34" s="126">
        <f>IF(BQO34&lt;&gt;"",BQO$5,0)</f>
      </c>
      <c r="BQR34" s="125">
        <f>IF(BQO$6=0,RANK(BQO34,BQO$12:BQO$42,0),RANK(BQO34,BQO$12:BQO$42,1))</f>
      </c>
      <c r="BQS34" s="126">
        <v>0</v>
      </c>
      <c r="BQT34" s="126">
        <f>IF(COUNTA(BQS$12:BQS$42)=0,0.6*BQS$5,IF(BQS34="",0,IF(BQS$6=0,IF(BQS34&gt;=BQS$8,BQS$5,IF(BQS34&lt;BQS$6,0,0.6*BQS$5+0.4*BQS$5*(BQS34-BQS$7)/(BQS$8-BQS$7))),IF(BQS34&lt;=BQS$8,BQS$5,IF(BQS34&gt;BQS$6,0,0.6*BQS$5+0.4*BQS$5*(BQS34-BQS$7)/(BQS$8-BQS$7))))))</f>
      </c>
      <c r="BQU34" s="126">
        <f>IF(BQS34&lt;&gt;"",BQS$5,0)</f>
      </c>
      <c r="BQV34" s="125">
        <f>IF(BQS$6=0,RANK(BQS34,BQS$12:BQS$42,0),RANK(BQS34,BQS$12:BQS$42,1))</f>
      </c>
      <c r="BQW34" s="126">
        <v>59.32</v>
      </c>
      <c r="BQX34" s="126">
        <f>IF(COUNTA(BQW$12:BQW$42)=0,0.6*BQW$5,IF(BQW34="",0,IF(BQW$6=0,IF(BQW34&gt;=BQW$8,BQW$5,IF(BQW34&lt;BQW$6,0,0.6*BQW$5+0.4*BQW$5*(BQW34-BQW$7)/(BQW$8-BQW$7))),IF(BQW34&lt;=BQW$8,BQW$5,IF(BQW34&gt;BQW$6,0,0.6*BQW$5+0.4*BQW$5*(BQW34-BQW$7)/(BQW$8-BQW$7))))))</f>
      </c>
      <c r="BQY34" s="126">
        <f>IF(BQW34&lt;&gt;"",BQW$5,0)</f>
      </c>
      <c r="BQZ34" s="125">
        <f>IF(BQW$6=0,RANK(BQW34,BQW$12:BQW$42,0),RANK(BQW34,BQW$12:BQW$42,1))</f>
      </c>
      <c r="BRA34" s="126">
        <v>9.3</v>
      </c>
      <c r="BRB34" s="126">
        <f>IF(COUNTA(BRA$12:BRA$42)=0,0.6*BRA$5,IF(BRA34="",0,IF(BRA$6=0,IF(BRA34&gt;=BRA$8,BRA$5,IF(BRA34&lt;BRA$6,0,0.6*BRA$5+0.4*BRA$5*(BRA34-BRA$7)/(BRA$8-BRA$7))),IF(BRA34&lt;=BRA$8,BRA$5,IF(BRA34&gt;BRA$6,0,0.6*BRA$5+0.4*BRA$5*(BRA34-BRA$7)/(BRA$8-BRA$7))))))</f>
      </c>
      <c r="BRC34" s="126">
        <f>IF(BRA34&lt;&gt;"",BRA$5,0)</f>
      </c>
      <c r="BRD34" s="125">
        <f>IF(BRA$6=0,RANK(BRA34,BRA$12:BRA$42,0),RANK(BRA34,BRA$12:BRA$42,1))</f>
      </c>
      <c r="BRE34" s="126">
        <v>0.15</v>
      </c>
      <c r="BRF34" s="126">
        <f>IF(COUNTA(BRE$12:BRE$42)=0,0.6*BRE$5,IF(BRE34="",0,IF(BRE$6=0,IF(BRE34&gt;=BRE$8,BRE$5,IF(BRE34&lt;BRE$6,0,0.6*BRE$5+0.4*BRE$5*(BRE34-BRE$7)/(BRE$8-BRE$7))),IF(BRE34&lt;=BRE$8,BRE$5,IF(BRE34&gt;BRE$6,0,0.6*BRE$5+0.4*BRE$5*(BRE34-BRE$7)/(BRE$8-BRE$7))))))</f>
      </c>
      <c r="BRG34" s="126">
        <f>IF(BRE34&lt;&gt;"",BRE$5,0)</f>
      </c>
      <c r="BRH34" s="125">
        <f>IF(BRE$6=0,RANK(BRE34,BRE$12:BRE$42,0),RANK(BRE34,BRE$12:BRE$42,1))</f>
      </c>
      <c r="BRI34" s="126">
        <v>0.06</v>
      </c>
      <c r="BRJ34" s="126">
        <f>IF(COUNTA(BRI$12:BRI$42)=0,0.6*BRI$5,IF(BRI34="",0,IF(BRI$6=0,IF(BRI34&gt;=BRI$8,BRI$5,IF(BRI34&lt;BRI$6,0,0.6*BRI$5+0.4*BRI$5*(BRI34-BRI$7)/(BRI$8-BRI$7))),IF(BRI34&lt;=BRI$8,BRI$5,IF(BRI34&gt;BRI$6,0,0.6*BRI$5+0.4*BRI$5*(BRI34-BRI$7)/(BRI$8-BRI$7))))))</f>
      </c>
      <c r="BRK34" s="126">
        <f>IF(BRI34&lt;&gt;"",BRI$5,0)</f>
      </c>
      <c r="BRL34" s="125">
        <f>IF(BRI$6=0,RANK(BRI34,BRI$12:BRI$42,0),RANK(BRI34,BRI$12:BRI$42,1))</f>
      </c>
      <c r="BRM34" s="126">
        <v>0.07</v>
      </c>
      <c r="BRN34" s="126">
        <f>IF(COUNTA(BRM$12:BRM$42)=0,0.6*BRM$5,IF(BRM34="",0,IF(BRM$6=0,IF(BRM34&gt;=BRM$8,BRM$5,IF(BRM34&lt;BRM$6,0,0.6*BRM$5+0.4*BRM$5*(BRM34-BRM$7)/(BRM$8-BRM$7))),IF(BRM34&lt;=BRM$8,BRM$5,IF(BRM34&gt;BRM$6,0,0.6*BRM$5+0.4*BRM$5*(BRM34-BRM$7)/(BRM$8-BRM$7))))))</f>
      </c>
      <c r="BRO34" s="126">
        <f>IF(BRM34&lt;&gt;"",BRM$5,0)</f>
      </c>
      <c r="BRP34" s="125">
        <f>IF(BRM$6=0,RANK(BRM34,BRM$12:BRM$42,0),RANK(BRM34,BRM$12:BRM$42,1))</f>
      </c>
      <c r="BRQ34"/>
      <c r="BRR34" s="126">
        <f>IF(COUNTA(BRQ$12:BRQ$42)=0,0.6*BRQ$5,IF(BRQ34="",0,IF(BRQ$6=0,IF(BRQ34&gt;=BRQ$8,BRQ$5,IF(BRQ34&lt;BRQ$6,0,0.6*BRQ$5+0.4*BRQ$5*(BRQ34-BRQ$7)/(BRQ$8-BRQ$7))),IF(BRQ34&lt;=BRQ$8,BRQ$5,IF(BRQ34&gt;BRQ$6,0,0.6*BRQ$5+0.4*BRQ$5*(BRQ34-BRQ$7)/(BRQ$8-BRQ$7))))))</f>
      </c>
      <c r="BRS34" s="126">
        <f>IF(BRQ34&lt;&gt;"",BRQ$5,0)</f>
      </c>
      <c r="BRT34" s="125">
        <f>IF(BRQ$6=0,RANK(BRQ34,BRQ$12:BRQ$42,0),RANK(BRQ34,BRQ$12:BRQ$42,1))</f>
      </c>
      <c r="BRU34"/>
      <c r="BRV34" s="126">
        <f>IF(COUNTA(BRU$12:BRU$42)=0,0.6*BRU$5,IF(BRU34="",0,IF(BRU$6=0,IF(BRU34&gt;=BRU$8,BRU$5,IF(BRU34&lt;BRU$6,0,0.6*BRU$5+0.4*BRU$5*(BRU34-BRU$7)/(BRU$8-BRU$7))),IF(BRU34&lt;=BRU$8,BRU$5,IF(BRU34&gt;BRU$6,0,0.6*BRU$5+0.4*BRU$5*(BRU34-BRU$7)/(BRU$8-BRU$7))))))</f>
      </c>
      <c r="BRW34" s="126">
        <f>IF(BRU34&lt;&gt;"",BRU$5,0)</f>
      </c>
      <c r="BRX34" s="125">
        <f>IF(BRU$6=0,RANK(BRU34,BRU$12:BRU$42,0),RANK(BRU34,BRU$12:BRU$42,1))</f>
      </c>
      <c r="BRY34"/>
      <c r="BRZ34" s="126">
        <f>IF(COUNTA(BRY$12:BRY$42)=0,0.6*BRY$5,IF(BRY34="",0,IF(BRY$6=0,IF(BRY34&gt;=BRY$8,BRY$5,IF(BRY34&lt;BRY$6,0,0.6*BRY$5+0.4*BRY$5*(BRY34-BRY$7)/(BRY$8-BRY$7))),IF(BRY34&lt;=BRY$8,BRY$5,IF(BRY34&gt;BRY$6,0,0.6*BRY$5+0.4*BRY$5*(BRY34-BRY$7)/(BRY$8-BRY$7))))))</f>
      </c>
      <c r="BSA34" s="126">
        <f>IF(BRY34&lt;&gt;"",BRY$5,0)</f>
      </c>
      <c r="BSB34" s="125">
        <f>IF(BRY$6=0,RANK(BRY34,BRY$12:BRY$42,0),RANK(BRY34,BRY$12:BRY$42,1))</f>
      </c>
      <c r="BSC34"/>
      <c r="BSD34" s="126">
        <f>IF(COUNTA(BSC$12:BSC$42)=0,0.6*BSC$5,IF(BSC34="",0,IF(BSC$6=0,IF(BSC34&gt;=BSC$8,BSC$5,IF(BSC34&lt;BSC$6,0,0.6*BSC$5+0.4*BSC$5*(BSC34-BSC$7)/(BSC$8-BSC$7))),IF(BSC34&lt;=BSC$8,BSC$5,IF(BSC34&gt;BSC$6,0,0.6*BSC$5+0.4*BSC$5*(BSC34-BSC$7)/(BSC$8-BSC$7))))))</f>
      </c>
      <c r="BSE34" s="126">
        <f>IF(BSC34&lt;&gt;"",BSC$5,0)</f>
      </c>
      <c r="BSF34" s="125">
        <f>IF(BSC$6=0,RANK(BSC34,BSC$12:BSC$42,0),RANK(BSC34,BSC$12:BSC$42,1))</f>
      </c>
      <c r="BSG34"/>
      <c r="BSH34" s="126">
        <f>IF(COUNTA(BSG$12:BSG$42)=0,0.6*BSG$5,IF(BSG34="",0,IF(BSG$6=0,IF(BSG34&gt;=BSG$8,BSG$5,IF(BSG34&lt;BSG$6,0,0.6*BSG$5+0.4*BSG$5*(BSG34-BSG$7)/(BSG$8-BSG$7))),IF(BSG34&lt;=BSG$8,BSG$5,IF(BSG34&gt;BSG$6,0,0.6*BSG$5+0.4*BSG$5*(BSG34-BSG$7)/(BSG$8-BSG$7))))))</f>
      </c>
      <c r="BSI34" s="126">
        <f>IF(BSG34&lt;&gt;"",BSG$5,0)</f>
      </c>
      <c r="BSJ34" s="125">
        <f>IF(BSG$6=0,RANK(BSG34,BSG$12:BSG$42,0),RANK(BSG34,BSG$12:BSG$42,1))</f>
      </c>
      <c r="BSK34"/>
      <c r="BSL34" s="126">
        <f>IF(COUNTA(BSK$12:BSK$42)=0,0.6*BSK$5,IF(BSK34="",0,IF(BSK$6=0,IF(BSK34&gt;=BSK$8,BSK$5,IF(BSK34&lt;BSK$6,0,0.6*BSK$5+0.4*BSK$5*(BSK34-BSK$7)/(BSK$8-BSK$7))),IF(BSK34&lt;=BSK$8,BSK$5,IF(BSK34&gt;BSK$6,0,0.6*BSK$5+0.4*BSK$5*(BSK34-BSK$7)/(BSK$8-BSK$7))))))</f>
      </c>
      <c r="BSM34" s="126">
        <f>IF(BSK34&lt;&gt;"",BSK$5,0)</f>
      </c>
      <c r="BSN34" s="125">
        <f>IF(BSK$6=0,RANK(BSK34,BSK$12:BSK$42,0),RANK(BSK34,BSK$12:BSK$42,1))</f>
      </c>
      <c r="BSO34"/>
      <c r="BSP34" s="126">
        <f>IF(COUNTA(BSO$12:BSO$42)=0,0.6*BSO$5,IF(BSO34="",0,IF(BSO$6=0,IF(BSO34&gt;=BSO$8,BSO$5,IF(BSO34&lt;BSO$6,0,0.6*BSO$5+0.4*BSO$5*(BSO34-BSO$7)/(BSO$8-BSO$7))),IF(BSO34&lt;=BSO$8,BSO$5,IF(BSO34&gt;BSO$6,0,0.6*BSO$5+0.4*BSO$5*(BSO34-BSO$7)/(BSO$8-BSO$7))))))</f>
      </c>
      <c r="BSQ34" s="126">
        <f>IF(BSO34&lt;&gt;"",BSO$5,0)</f>
      </c>
      <c r="BSR34" s="125">
        <f>IF(BSO$6=0,RANK(BSO34,BSO$12:BSO$42,0),RANK(BSO34,BSO$12:BSO$42,1))</f>
      </c>
      <c r="BSS34"/>
      <c r="BST34" s="126">
        <f>IF(COUNTA(BSS$12:BSS$42)=0,0.6*BSS$5,IF(BSS34="",0,IF(BSS$6=0,IF(BSS34&gt;=BSS$8,BSS$5,IF(BSS34&lt;BSS$6,0,0.6*BSS$5+0.4*BSS$5*(BSS34-BSS$7)/(BSS$8-BSS$7))),IF(BSS34&lt;=BSS$8,BSS$5,IF(BSS34&gt;BSS$6,0,0.6*BSS$5+0.4*BSS$5*(BSS34-BSS$7)/(BSS$8-BSS$7))))))</f>
      </c>
      <c r="BSU34" s="126">
        <f>IF(BSS34&lt;&gt;"",BSS$5,0)</f>
      </c>
      <c r="BSV34" s="125">
        <f>IF(BSS$6=0,RANK(BSS34,BSS$12:BSS$42,0),RANK(BSS34,BSS$12:BSS$42,1))</f>
      </c>
      <c r="BSW34"/>
      <c r="BSX34" s="126">
        <f>IF(COUNTA(BSW$12:BSW$42)=0,0.6*BSW$5,IF(BSW34="",0,IF(BSW$6=0,IF(BSW34&gt;=BSW$8,BSW$5,IF(BSW34&lt;BSW$6,0,0.6*BSW$5+0.4*BSW$5*(BSW34-BSW$7)/(BSW$8-BSW$7))),IF(BSW34&lt;=BSW$8,BSW$5,IF(BSW34&gt;BSW$6,0,0.6*BSW$5+0.4*BSW$5*(BSW34-BSW$7)/(BSW$8-BSW$7))))))</f>
      </c>
      <c r="BSY34" s="126">
        <f>IF(BSW34&lt;&gt;"",BSW$5,0)</f>
      </c>
      <c r="BSZ34" s="125">
        <f>IF(BSW$6=0,RANK(BSW34,BSW$12:BSW$42,0),RANK(BSW34,BSW$12:BSW$42,1))</f>
      </c>
      <c r="BTA34"/>
      <c r="BTB34" s="126">
        <f>IF(COUNTA(BTA$12:BTA$42)=0,0.6*BTA$5,IF(BTA34="",0,IF(BTA$6=0,IF(BTA34&gt;=BTA$8,BTA$5,IF(BTA34&lt;BTA$6,0,0.6*BTA$5+0.4*BTA$5*(BTA34-BTA$7)/(BTA$8-BTA$7))),IF(BTA34&lt;=BTA$8,BTA$5,IF(BTA34&gt;BTA$6,0,0.6*BTA$5+0.4*BTA$5*(BTA34-BTA$7)/(BTA$8-BTA$7))))))</f>
      </c>
      <c r="BTC34" s="126">
        <f>IF(BTA34&lt;&gt;"",BTA$5,0)</f>
      </c>
      <c r="BTD34" s="125">
        <f>IF(BTA$6=0,RANK(BTA34,BTA$12:BTA$42,0),RANK(BTA34,BTA$12:BTA$42,1))</f>
      </c>
      <c r="BTE34"/>
      <c r="BTF34" s="126">
        <f>IF(COUNTA(BTE$12:BTE$42)=0,0.6*BTE$5,IF(BTE34="",0,IF(BTE$6=0,IF(BTE34&gt;=BTE$8,BTE$5,IF(BTE34&lt;BTE$6,0,0.6*BTE$5+0.4*BTE$5*(BTE34-BTE$7)/(BTE$8-BTE$7))),IF(BTE34&lt;=BTE$8,BTE$5,IF(BTE34&gt;BTE$6,0,0.6*BTE$5+0.4*BTE$5*(BTE34-BTE$7)/(BTE$8-BTE$7))))))</f>
      </c>
      <c r="BTG34" s="126">
        <f>IF(BTE34&lt;&gt;"",BTE$5,0)</f>
      </c>
      <c r="BTH34" s="125">
        <f>IF(BTE$6=0,RANK(BTE34,BTE$12:BTE$42,0),RANK(BTE34,BTE$12:BTE$42,1))</f>
      </c>
      <c r="BTI34" s="126">
        <v>0.42</v>
      </c>
      <c r="BTJ34" s="126">
        <f>IF(COUNTA(BTI$12:BTI$42)=0,0.6*BTI$5,IF(BTI34="",0,IF(BTI$6=0,IF(BTI34&gt;=BTI$8,BTI$5,IF(BTI34&lt;BTI$6,0,0.6*BTI$5+0.4*BTI$5*(BTI34-BTI$7)/(BTI$8-BTI$7))),IF(BTI34&lt;=BTI$8,BTI$5,IF(BTI34&gt;BTI$6,0,0.6*BTI$5+0.4*BTI$5*(BTI34-BTI$7)/(BTI$8-BTI$7))))))</f>
      </c>
      <c r="BTK34" s="126">
        <f>IF(BTI34&lt;&gt;"",BTI$5,0)</f>
      </c>
      <c r="BTL34" s="125">
        <f>IF(BTI$6=0,RANK(BTI34,BTI$12:BTI$42,0),RANK(BTI34,BTI$12:BTI$42,1))</f>
      </c>
      <c r="BTM34" s="126">
        <v>1.69</v>
      </c>
      <c r="BTN34" s="126">
        <f>IF(COUNTA(BTM$12:BTM$42)=0,0.6*BTM$5,IF(BTM34="",0,IF(BTM$6=0,IF(BTM34&gt;=BTM$8,BTM$5,IF(BTM34&lt;BTM$6,0,0.6*BTM$5+0.4*BTM$5*(BTM34-BTM$7)/(BTM$8-BTM$7))),IF(BTM34&lt;=BTM$8,BTM$5,IF(BTM34&gt;BTM$6,0,0.6*BTM$5+0.4*BTM$5*(BTM34-BTM$7)/(BTM$8-BTM$7))))))</f>
      </c>
      <c r="BTO34" s="126">
        <f>IF(BTM34&lt;&gt;"",BTM$5,0)</f>
      </c>
      <c r="BTP34" s="125">
        <f>IF(BTM$6=0,RANK(BTM34,BTM$12:BTM$42,0),RANK(BTM34,BTM$12:BTM$42,1))</f>
      </c>
      <c r="BTQ34" s="126">
        <v>0.99</v>
      </c>
      <c r="BTR34" s="126">
        <f>IF(COUNTA(BTQ$12:BTQ$42)=0,0.6*BTQ$5,IF(BTQ34="",0,IF(BTQ$6=0,IF(BTQ34&gt;=BTQ$8,BTQ$5,IF(BTQ34&lt;BTQ$6,0,0.6*BTQ$5+0.4*BTQ$5*(BTQ34-BTQ$7)/(BTQ$8-BTQ$7))),IF(BTQ34&lt;=BTQ$8,BTQ$5,IF(BTQ34&gt;BTQ$6,0,0.6*BTQ$5+0.4*BTQ$5*(BTQ34-BTQ$7)/(BTQ$8-BTQ$7))))))</f>
      </c>
      <c r="BTS34" s="126">
        <f>IF(BTQ34&lt;&gt;"",BTQ$5,0)</f>
      </c>
      <c r="BTT34" s="125">
        <f>IF(BTQ$6=0,RANK(BTQ34,BTQ$12:BTQ$42,0),RANK(BTQ34,BTQ$12:BTQ$42,1))</f>
      </c>
      <c r="BTU34" s="126">
        <v>98.89</v>
      </c>
      <c r="BTV34" s="126">
        <f>IF(COUNTA(BTU$12:BTU$42)=0,0.6*BTU$5,IF(BTU34="",0,IF(BTU$6=0,IF(BTU34&gt;=BTU$8,BTU$5,IF(BTU34&lt;BTU$6,0,0.6*BTU$5+0.4*BTU$5*(BTU34-BTU$7)/(BTU$8-BTU$7))),IF(BTU34&lt;=BTU$8,BTU$5,IF(BTU34&gt;BTU$6,0,0.6*BTU$5+0.4*BTU$5*(BTU34-BTU$7)/(BTU$8-BTU$7))))))</f>
      </c>
      <c r="BTW34" s="126">
        <f>IF(BTU34&lt;&gt;"",BTU$5,0)</f>
      </c>
      <c r="BTX34" s="125">
        <f>IF(BTU$6=0,RANK(BTU34,BTU$12:BTU$42,0),RANK(BTU34,BTU$12:BTU$42,1))</f>
      </c>
      <c r="BTY34" s="126">
        <v>96.88</v>
      </c>
      <c r="BTZ34" s="126">
        <f>IF(COUNTA(BTY$12:BTY$42)=0,0.6*BTY$5,IF(BTY34="",0,IF(BTY$6=0,IF(BTY34&gt;=BTY$8,BTY$5,IF(BTY34&lt;BTY$6,0,0.6*BTY$5+0.4*BTY$5*(BTY34-BTY$7)/(BTY$8-BTY$7))),IF(BTY34&lt;=BTY$8,BTY$5,IF(BTY34&gt;BTY$6,0,0.6*BTY$5+0.4*BTY$5*(BTY34-BTY$7)/(BTY$8-BTY$7))))))</f>
      </c>
      <c r="BUA34" s="126">
        <f>IF(BTY34&lt;&gt;"",BTY$5,0)</f>
      </c>
      <c r="BUB34" s="125">
        <f>IF(BTY$6=0,RANK(BTY34,BTY$12:BTY$42,0),RANK(BTY34,BTY$12:BTY$42,1))</f>
      </c>
      <c r="BUC34" s="126">
        <v>98.8</v>
      </c>
      <c r="BUD34" s="126">
        <f>IF(COUNTA(BUC$12:BUC$42)=0,0.6*BUC$5,IF(BUC34="",0,IF(BUC$6=0,IF(BUC34&gt;=BUC$8,BUC$5,IF(BUC34&lt;BUC$6,0,0.6*BUC$5+0.4*BUC$5*(BUC34-BUC$7)/(BUC$8-BUC$7))),IF(BUC34&lt;=BUC$8,BUC$5,IF(BUC34&gt;BUC$6,0,0.6*BUC$5+0.4*BUC$5*(BUC34-BUC$7)/(BUC$8-BUC$7))))))</f>
      </c>
      <c r="BUE34" s="126">
        <f>IF(BUC34&lt;&gt;"",BUC$5,0)</f>
      </c>
      <c r="BUF34" s="125">
        <f>IF(BUC$6=0,RANK(BUC34,BUC$12:BUC$42,0),RANK(BUC34,BUC$12:BUC$42,1))</f>
      </c>
      <c r="BUG34" s="126">
        <v>1.34</v>
      </c>
      <c r="BUH34" s="126">
        <f>IF(COUNTA(BUG$12:BUG$42)=0,0.6*BUG$5,IF(BUG34="",0,IF(BUG$6=0,IF(BUG34&gt;=BUG$8,BUG$5,IF(BUG34&lt;BUG$6,0,0.6*BUG$5+0.4*BUG$5*(BUG34-BUG$7)/(BUG$8-BUG$7))),IF(BUG34&lt;=BUG$8,BUG$5,IF(BUG34&gt;BUG$6,0,0.6*BUG$5+0.4*BUG$5*(BUG34-BUG$7)/(BUG$8-BUG$7))))))</f>
      </c>
      <c r="BUI34" s="126">
        <f>IF(BUG34&lt;&gt;"",BUG$5,0)</f>
      </c>
      <c r="BUJ34" s="125">
        <f>IF(BUG$6=0,RANK(BUG34,BUG$12:BUG$42,0),RANK(BUG34,BUG$12:BUG$42,1))</f>
      </c>
      <c r="BUK34" s="126">
        <v>0.82</v>
      </c>
      <c r="BUL34" s="126">
        <f>IF(COUNTA(BUK$12:BUK$42)=0,0.6*BUK$5,IF(BUK34="",0,IF(BUK$6=0,IF(BUK34&gt;=BUK$8,BUK$5,IF(BUK34&lt;BUK$6,0,0.6*BUK$5+0.4*BUK$5*(BUK34-BUK$7)/(BUK$8-BUK$7))),IF(BUK34&lt;=BUK$8,BUK$5,IF(BUK34&gt;BUK$6,0,0.6*BUK$5+0.4*BUK$5*(BUK34-BUK$7)/(BUK$8-BUK$7))))))</f>
      </c>
      <c r="BUM34" s="126">
        <f>IF(BUK34&lt;&gt;"",BUK$5,0)</f>
      </c>
      <c r="BUN34" s="125">
        <f>IF(BUK$6=0,RANK(BUK34,BUK$12:BUK$42,0),RANK(BUK34,BUK$12:BUK$42,1))</f>
      </c>
      <c r="BUO34" s="126">
        <v>26.42</v>
      </c>
      <c r="BUP34" s="126">
        <f>IF(COUNTA(BUO$12:BUO$42)=0,0.6*BUO$5,IF(BUO34="",0,IF(AND(BUO34&gt;=BUO$7,BUO34&lt;=BUO$8),BUO$5,0)))</f>
      </c>
      <c r="BUQ34" s="126">
        <f>IF(BUO34&lt;&gt;"",BUO$5,0)</f>
      </c>
      <c r="BUR34" s="125">
        <f>IF(BUO$6=0,RANK(BUO34,BUO$12:BUO$42,0),RANK(BUO34,BUO$12:BUO$42,1))</f>
      </c>
      <c r="BUS34" s="126">
        <v>0.22</v>
      </c>
      <c r="BUT34" s="126">
        <f>IF(COUNTA(BUS$12:BUS$42)=0,0.6*BUS$5,IF(BUS34="",0,IF(BUS$6=0,IF(BUS34&gt;=BUS$8,BUS$5,IF(BUS34&lt;BUS$6,0,0.6*BUS$5+0.4*BUS$5*(BUS34-BUS$7)/(BUS$8-BUS$7))),IF(BUS34&lt;=BUS$8,BUS$5,IF(BUS34&gt;BUS$6,0,0.6*BUS$5+0.4*BUS$5*(BUS34-BUS$7)/(BUS$8-BUS$7))))))</f>
      </c>
      <c r="BUU34" s="126">
        <f>IF(BUS34&lt;&gt;"",BUS$5,0)</f>
      </c>
      <c r="BUV34" s="125">
        <f>IF(BUS$6=0,RANK(BUS34,BUS$12:BUS$42,0),RANK(BUS34,BUS$12:BUS$42,1))</f>
      </c>
      <c r="BUW34" s="126">
        <v>0.0086102979163079</v>
      </c>
      <c r="BUX34" s="126">
        <f>IF(COUNTA(BUW$12:BUW$42)=0,0.6*BUW$5,IF(BUW34="",0,IF(BUW$6=0,IF(BUW34&gt;=BUW$8,BUW$5,IF(BUW34&lt;BUW$6,0,0.6*BUW$5+0.4*BUW$5*(BUW34-BUW$7)/(BUW$8-BUW$7))),IF(BUW34&lt;=BUW$8,BUW$5,IF(BUW34&gt;BUW$6,0,0.6*BUW$5+0.4*BUW$5*(BUW34-BUW$7)/(BUW$8-BUW$7))))))</f>
      </c>
      <c r="BUY34" s="126">
        <f>IF(BUW34&lt;&gt;"",BUW$5,0)</f>
      </c>
      <c r="BUZ34" s="125">
        <f>IF(BUW$6=0,RANK(BUW34,BUW$12:BUW$42,0),RANK(BUW34,BUW$12:BUW$42,1))</f>
      </c>
      <c r="BVA34" s="126">
        <v>0.114</v>
      </c>
      <c r="BVB34" s="126">
        <f>IF(COUNTA(BVA$12:BVA$42)=0,0.6*BVA$5,IF(BVA34="",0,IF(BVA$6=0,IF(BVA34&gt;=BVA$8,BVA$5,IF(BVA34&lt;BVA$6,0,0.6*BVA$5+0.4*BVA$5*(BVA34-BVA$7)/(BVA$8-BVA$7))),IF(BVA34&lt;=BVA$8,BVA$5,IF(BVA34&gt;BVA$6,0,0.6*BVA$5+0.4*BVA$5*(BVA34-BVA$7)/(BVA$8-BVA$7))))))</f>
      </c>
      <c r="BVC34" s="126">
        <f>IF(BVA34&lt;&gt;"",BVA$5,0)</f>
      </c>
      <c r="BVD34" s="125">
        <f>IF(BVA$6=0,RANK(BVA34,BVA$12:BVA$42,0),RANK(BVA34,BVA$12:BVA$42,1))</f>
      </c>
      <c r="BVE34" s="126">
        <v>0.171</v>
      </c>
      <c r="BVF34" s="126">
        <f>IF(COUNTA(BVE$12:BVE$42)=0,0.6*BVE$5,IF(BVE34="",0,IF(BVE$6=0,IF(BVE34&gt;=BVE$8,BVE$5,IF(BVE34&lt;BVE$6,0,0.6*BVE$5+0.4*BVE$5*(BVE34-BVE$7)/(BVE$8-BVE$7))),IF(BVE34&lt;=BVE$8,BVE$5,IF(BVE34&gt;BVE$6,0,0.6*BVE$5+0.4*BVE$5*(BVE34-BVE$7)/(BVE$8-BVE$7))))))</f>
      </c>
      <c r="BVG34" s="126">
        <f>IF(BVE34&lt;&gt;"",BVE$5,0)</f>
      </c>
      <c r="BVH34" s="125">
        <f>IF(BVE$6=0,RANK(BVE34,BVE$12:BVE$42,0),RANK(BVE34,BVE$12:BVE$42,1))</f>
      </c>
      <c r="BVI34" s="126">
        <v>42.7000672405045</v>
      </c>
      <c r="BVJ34" s="126">
        <f>IF(COUNTA(BVI$12:BVI$42)=0,0.6*BVI$5,IF(BVI34="",0,IF(BVI$6=0,IF(BVI34&gt;=BVI$8,BVI$5,IF(BVI34&lt;BVI$6,0,0.6*BVI$5+0.4*BVI$5*(BVI34-BVI$7)/(BVI$8-BVI$7))),IF(BVI34&lt;=BVI$8,BVI$5,IF(BVI34&gt;BVI$6,0,0.6*BVI$5+0.4*BVI$5*(BVI34-BVI$7)/(BVI$8-BVI$7))))))</f>
      </c>
      <c r="BVK34" s="126">
        <f>IF(BVI34&lt;&gt;"",BVI$5,0)</f>
      </c>
      <c r="BVL34" s="125">
        <f>IF(BVI$6=0,RANK(BVI34,BVI$12:BVI$42,0),RANK(BVI34,BVI$12:BVI$42,1))</f>
      </c>
      <c r="BVM34" s="126">
        <v>0.25</v>
      </c>
      <c r="BVN34" s="126">
        <f>IF(COUNTA(BVM$12:BVM$42)=0,0.6*BVM$5,IF(BVM34="",0,IF(BVM$6=0,IF(BVM34&gt;=BVM$8,BVM$5,IF(BVM34&lt;BVM$6,0,0.6*BVM$5+0.4*BVM$5*(BVM34-BVM$7)/(BVM$8-BVM$7))),IF(BVM34&lt;=BVM$8,BVM$5,IF(BVM34&gt;BVM$6,0,0.6*BVM$5+0.4*BVM$5*(BVM34-BVM$7)/(BVM$8-BVM$7))))))</f>
      </c>
      <c r="BVO34" s="126">
        <f>IF(BVM34&lt;&gt;"",BVM$5,0)</f>
      </c>
      <c r="BVP34" s="125">
        <f>IF(BVM$6=0,RANK(BVM34,BVM$12:BVM$42,0),RANK(BVM34,BVM$12:BVM$42,1))</f>
      </c>
      <c r="BVQ34" s="126">
        <v>1.75</v>
      </c>
      <c r="BVR34" s="126">
        <f>IF(COUNTA(BVQ$12:BVQ$42)=0,0.6*BVQ$5,IF(BVQ34="",0,IF(BVQ$6=0,IF(BVQ34&gt;=BVQ$8,BVQ$5,IF(BVQ34&lt;BVQ$6,0,0.6*BVQ$5+0.4*BVQ$5*(BVQ34-BVQ$7)/(BVQ$8-BVQ$7))),IF(BVQ34&lt;=BVQ$8,BVQ$5,IF(BVQ34&gt;BVQ$6,0,0.6*BVQ$5+0.4*BVQ$5*(BVQ34-BVQ$7)/(BVQ$8-BVQ$7))))))</f>
      </c>
      <c r="BVS34" s="126">
        <f>IF(BVQ34&lt;&gt;"",BVQ$5,0)</f>
      </c>
      <c r="BVT34" s="125">
        <f>IF(BVQ$6=0,RANK(BVQ34,BVQ$12:BVQ$42,0),RANK(BVQ34,BVQ$12:BVQ$42,1))</f>
      </c>
      <c r="BVU34" s="126">
        <v>75.1309740843154</v>
      </c>
      <c r="BVV34" s="126">
        <f>IF(COUNTA(BVU$12:BVU$42)=0,0.6*BVU$5,IF(BVU34="",0,IF(BVU$6=0,IF(BVU34&gt;=BVU$8,BVU$5,IF(BVU34&lt;BVU$6,0,0.6*BVU$5+0.4*BVU$5*(BVU34-BVU$7)/(BVU$8-BVU$7))),IF(BVU34&lt;=BVU$8,BVU$5,IF(BVU34&gt;BVU$6,0,0.6*BVU$5+0.4*BVU$5*(BVU34-BVU$7)/(BVU$8-BVU$7))))))</f>
      </c>
      <c r="BVW34" s="126">
        <f>IF(BVU34&lt;&gt;"",BVU$5,0)</f>
      </c>
      <c r="BVX34" s="125">
        <f>IF(BVU$6=0,RANK(BVU34,BVU$12:BVU$42,0),RANK(BVU34,BVU$12:BVU$42,1))</f>
      </c>
      <c r="BVY34" s="126">
        <v>98.4723720824578</v>
      </c>
      <c r="BVZ34" s="126">
        <f>IF(COUNTA(BVY$12:BVY$42)=0,0.6*BVY$5,IF(BVY34="",0,IF(BVY$6=0,IF(BVY34&gt;=BVY$8,BVY$5,IF(BVY34&lt;BVY$6,0,0.6*BVY$5+0.4*BVY$5*(BVY34-BVY$7)/(BVY$8-BVY$7))),IF(BVY34&lt;=BVY$8,BVY$5,IF(BVY34&gt;BVY$6,0,0.6*BVY$5+0.4*BVY$5*(BVY34-BVY$7)/(BVY$8-BVY$7))))))</f>
      </c>
      <c r="BWA34" s="126">
        <f>IF(BVY34&lt;&gt;"",BVY$5,0)</f>
      </c>
      <c r="BWB34" s="125">
        <f>IF(BVY$6=0,RANK(BVY34,BVY$12:BVY$42,0),RANK(BVY34,BVY$12:BVY$42,1))</f>
      </c>
      <c r="BWC34" s="126">
        <v>100</v>
      </c>
      <c r="BWD34" s="126">
        <f>IF(COUNTA(BWC$12:BWC$42)=0,0.6*BWC$5,IF(BWC34="",0,IF(BWC$6=0,IF(BWC34&gt;=BWC$8,BWC$5,IF(BWC34&lt;BWC$6,0,0.6*BWC$5+0.4*BWC$5*(BWC34-BWC$7)/(BWC$8-BWC$7))),IF(BWC34&lt;=BWC$8,BWC$5,IF(BWC34&gt;BWC$6,0,0.6*BWC$5+0.4*BWC$5*(BWC34-BWC$7)/(BWC$8-BWC$7))))))</f>
      </c>
      <c r="BWE34" s="126">
        <f>IF(BWC34&lt;&gt;"",BWC$5,0)</f>
      </c>
      <c r="BWF34" s="125">
        <f>IF(BWC$6=0,RANK(BWC34,BWC$12:BWC$42,0),RANK(BWC34,BWC$12:BWC$42,1))</f>
      </c>
      <c r="BWG34" s="126">
        <v>97.3820205576694</v>
      </c>
      <c r="BWH34" s="126">
        <f>IF(COUNTA(BWG$12:BWG$42)=0,0.6*BWG$5,IF(BWG34="",0,IF(BWG$6=0,IF(BWG34&gt;=BWG$8,BWG$5,IF(BWG34&lt;BWG$6,0,0.6*BWG$5+0.4*BWG$5*(BWG34-BWG$7)/(BWG$8-BWG$7))),IF(BWG34&lt;=BWG$8,BWG$5,IF(BWG34&gt;BWG$6,0,0.6*BWG$5+0.4*BWG$5*(BWG34-BWG$7)/(BWG$8-BWG$7))))))</f>
      </c>
      <c r="BWI34" s="126">
        <f>IF(BWG34&lt;&gt;"",BWG$5,0)</f>
      </c>
      <c r="BWJ34" s="125">
        <f>IF(BWG$6=0,RANK(BWG34,BWG$12:BWG$42,0),RANK(BWG34,BWG$12:BWG$42,1))</f>
      </c>
      <c r="BWK34" s="126">
        <v>15</v>
      </c>
      <c r="BWL34" s="126">
        <f>IF(COUNTA(BWK$12:BWK$42)=0,0.6*BWK$5,IF(BWK34="",0,IF(AND(BWK34&gt;=BWK$7,BWK34&lt;=BWK$8),BWK$5,0)))</f>
      </c>
      <c r="BWM34" s="126">
        <f>IF(BWK34&lt;&gt;"",BWK$5,0)</f>
      </c>
      <c r="BWN34" s="125">
        <f>IF(BWK$6=0,RANK(BWK34,BWK$12:BWK$42,0),RANK(BWK34,BWK$12:BWK$42,1))</f>
      </c>
      <c r="BWO34" s="126">
        <v>1.42</v>
      </c>
      <c r="BWP34" s="126">
        <f>IF(COUNTA(BWO$12:BWO$42)=0,0.6*BWO$5,IF(BWO34="",0,IF(BWO$6=0,IF(BWO34&gt;=BWO$8,BWO$5,IF(BWO34&lt;BWO$6,0,0.6*BWO$5+0.4*BWO$5*(BWO34-BWO$7)/(BWO$8-BWO$7))),IF(BWO34&lt;=BWO$8,BWO$5,IF(BWO34&gt;BWO$6,0,0.6*BWO$5+0.4*BWO$5*(BWO34-BWO$7)/(BWO$8-BWO$7))))))</f>
      </c>
      <c r="BWQ34" s="126">
        <f>IF(BWO34&lt;&gt;"",BWO$5,0)</f>
      </c>
      <c r="BWR34" s="125">
        <f>IF(BWO$6=0,RANK(BWO34,BWO$12:BWO$42,0),RANK(BWO34,BWO$12:BWO$42,1))</f>
      </c>
      <c r="BWS34" s="126">
        <v>1.79</v>
      </c>
      <c r="BWT34" s="126">
        <f>IF(COUNTA(BWS$12:BWS$42)=0,0.6*BWS$5,IF(BWS34="",0,IF(BWS$6=0,IF(BWS34&gt;=BWS$8,BWS$5,IF(BWS34&lt;BWS$6,0,0.6*BWS$5+0.4*BWS$5*(BWS34-BWS$7)/(BWS$8-BWS$7))),IF(BWS34&lt;=BWS$8,BWS$5,IF(BWS34&gt;BWS$6,0,0.6*BWS$5+0.4*BWS$5*(BWS34-BWS$7)/(BWS$8-BWS$7))))))</f>
      </c>
      <c r="BWU34" s="126">
        <f>IF(BWS34&lt;&gt;"",BWS$5,0)</f>
      </c>
      <c r="BWV34" s="125">
        <f>IF(BWS$6=0,RANK(BWS34,BWS$12:BWS$42,0),RANK(BWS34,BWS$12:BWS$42,1))</f>
      </c>
      <c r="BWW34" s="125" t="s">
        <v>38</v>
      </c>
      <c r="BWX34" s="125">
        <f>(F34+J34+N34+R34+V34+Z34+AD34+AH34+AL34)*100</f>
      </c>
      <c r="BWY34" s="125">
        <f>RANK(BWX34,BWX$12:BWX$42,0)</f>
      </c>
      <c r="BWZ34" s="125" t="s">
        <v>38</v>
      </c>
      <c r="BXA34" s="125">
        <f>(AP34+AT34+AX34+BB34+BF34+BJ34+BN34+BR34+BV34+BZ34+CD34+CH34+CL34+CP34)*100</f>
      </c>
      <c r="BXB34" s="125">
        <f>RANK(BXA34,BXA$12:BXA$42,0)</f>
      </c>
      <c r="BXC34" s="125" t="s">
        <v>38</v>
      </c>
      <c r="BXD34" s="125">
        <f>(CT34)*100</f>
      </c>
      <c r="BXE34" s="125">
        <f>RANK(BXD34,BXD$12:BXD$42,0)</f>
      </c>
      <c r="BXF34" s="125" t="s">
        <v>38</v>
      </c>
      <c r="BXG34" s="125">
        <f>(CX34+DB34+DF34+DJ34+DN34+DR34+DV34+DZ34+EE34+EJ34+EO34+ET34+EY34+FD34+FI34+FN34+FS34+FX34+GC34+GH34+GM34+GR34+GW34+HB34+HG34+HL34+HQ34+HV34+IA34+IF34+IK34+IP34+IU34+IZ34+JE34+JJ34+JO34+JT34+JY34+KD34+KI34+KN34+KS34+KX34+LC34+LH34+LM34+LR34+LW34+MB34+MG34+ML34+MQ34+MV34+NA34+NF34+NK34+NP34+NU34+NZ34+OE34+OJ34+OO34+OT34+OY34+PD34+PI34+PN34+PS34+PX34+QC34+QH34+QM34+QR34+QW34+RB34+RG34+RL34+RQ34+RV34+SA34+SF34+SK34+SP34+SU34+SZ34+TE34+TJ34+TO34+TT34+TY34+UD34+UI34+UN34+US34+UX34+VC34+VH34+VM34+VR34+VW34+WB34+WG34+WL34+WQ34+WV34+XA34+XF34+XK34+XP34+XU34+XZ34+YE34+YJ34+YO34+YT34+YY34+ZD34+ZI34+ZN34+ZS34+ZX34+AAC34+AAH34+AAM34+AAR34+AAW34+ABB34+ABG34+ABL34+ABQ34+ABV34+ACA34+ACF34+ACK34+ACP34+ACU34+ACZ34+ADE34+ADJ34+ADO34+ADT34+ADY34+AED34+AEI34+AEN34+AES34+AEX34+AFC34+AFH34+AFM34+AFR34+AFW34+AGB34+AGG34+AGL34+AGQ34+AGV34+AHA34+AHF34+AHK34+AHP34+AHU34+AHZ34+AIE34+AIJ34+AIO34+AIT34+AIY34+AJD34+AJI34+AJN34+AJS34+AJX34+AKC34+AKH34+AKM34+AKR34+AKW34+ALB34+ALG34+ALL34+ALQ34+ALV34+AMA34+AMF34+AMK34+AMP34+AMU34+AMZ34+ANE34+ANJ34+ANO34+ANT34+ANY34+AOD34+AOI34+AON34+AOS34+AOX34+APC34+APH34+APM34+APR34+APW34+AQB34+AQG34+AQL34+AQQ34+AQV34+ARA34+ARF34+ARK34+ARP34+ARU34+ARZ34+ASE34+ASJ34+ASO34+AST34+ASY34+ATD34+ATI34+ATN34+ATS34+ATX34+AUC34+AUH34)*100</f>
      </c>
      <c r="BXH34" s="125">
        <f>RANK(BXG34,BXG$12:BXG$42,0)</f>
      </c>
      <c r="BXI34" s="125" t="s">
        <v>38</v>
      </c>
      <c r="BXJ34" s="125">
        <f>(AUL34+AUP34+AUT34+AUX34+AVB34+AVF34+AVJ34+AVN34+AVR34+AVV34+AVZ34+AWD34+AWH34+AWL34+AWP34+AWT34+AWX34+AXB34+AXF34+AXJ34+AXN34+AXR34+AXV34+AXZ34+AYD34+AYH34+AYL34+AYP34+AYT34+AYX34+AZB34+AZF34+AZJ34+AZN34+AZR34+AZV34+AZZ34+BAD34+BAH34+BAL34+BAP34+BAT34+BAX34+BBB34+BBF34+BBJ34+BBN34+BBR34+BBV34+BBZ34+BCD34+BCH34+BCL34+BCP34+BCT34+BCX34+BDB34+BDF34+BDJ34+BDN34+BDR34+BDV34+BDZ34+BED34+BEH34+BEL34+BEP34+BET34+BEX34+BFB34+BFF34+BFJ34+BFN34+BFR34+BFV34+BFZ34+BGD34+BGH34+BGL34+BGP34+BGT34+BGX34+BHB34+BHF34+BHJ34+BHN34+BHR34+BHV34+BHZ34+BID34+BIH34+BIL34+BIP34+BIT34+BIX34+BJB34+BJF34+BJJ34+BJN34+BJR34+BJV34+BJZ34+BKD34+BKH34+BKL34+BKP34+BKT34+BKX34+BLB34+BLF34+BLJ34+BLN34+BLR34+BLV34+BLZ34+BMD34+BMH34+BML34+BMP34+BMT34+BMX34+BNB34+BNF34+BNJ34+BNN34+BNR34+BNV34+BNZ34+BOD34+BOH34+BOL34+BOP34+BOT34+BOX34+BPB34+BPF34+BPJ34+BPN34+BPR34+BPV34+BPZ34+BQD34+BQH34+BQL34+BQP34+BQT34+BQX34+BRB34)*100</f>
      </c>
      <c r="BXK34" s="125">
        <f>RANK(BXJ34,BXJ$12:BXJ$42,0)</f>
      </c>
      <c r="BXL34" s="125" t="s">
        <v>38</v>
      </c>
      <c r="BXM34" s="125">
        <f>(BRF34+BRJ34+BRN34+BRR34+BRV34+BRZ34+BSD34+BSH34+BSL34+BSP34+BST34+BSX34+BTB34+BTF34+BTJ34+BTN34+BTR34)*100</f>
      </c>
      <c r="BXN34" s="125">
        <f>RANK(BXM34,BXM$12:BXM$42,0)</f>
      </c>
      <c r="BXO34" s="125" t="s">
        <v>38</v>
      </c>
      <c r="BXP34" s="125">
        <f>(BTV34+BTZ34+BUD34+BUH34+BUL34)*100</f>
      </c>
      <c r="BXQ34" s="125">
        <f>RANK(BXP34,BXP$12:BXP$42,0)</f>
      </c>
      <c r="BXR34" s="125" t="s">
        <v>38</v>
      </c>
      <c r="BXS34" s="125">
        <f>(BUP34+BUT34+BUX34)*100</f>
      </c>
      <c r="BXT34" s="125">
        <f>RANK(BXS34,BXS$12:BXS$42,0)</f>
      </c>
      <c r="BXU34" s="125" t="s">
        <v>38</v>
      </c>
      <c r="BXV34" s="125">
        <f>(BVB34+BVF34+BVJ34+BVN34+BVR34+BVV34+BVZ34+BWD34+BWH34+BWL34+BWP34+BWT34)*100</f>
      </c>
      <c r="BXW34" s="125">
        <f>RANK(BXV34,BXV$12:BXV$42,0)</f>
      </c>
    </row>
    <row r="35">
      <c r="A35" s="125" t="s">
        <v>39</v>
      </c>
      <c r="B35" s="125">
        <f>A35</f>
      </c>
      <c r="C35" s="125">
        <f>(F35+J35+N35+R35+V35+Z35+AD35+AH35+AL35+AP35+AT35+AX35+BB35+BF35+BJ35+BN35+BR35+BV35+BZ35+CD35+CH35+CL35+CP35+CT35+CX35+DB35+DF35+DJ35+DN35+DR35+DV35+DZ35+EE35+EJ35+EO35+ET35+EY35+FD35+FI35+FN35+FS35+FX35+GC35+GH35+GM35+GR35+GW35+HB35+HG35+HL35+HQ35+HV35+IA35+IF35+IK35+IP35+IU35+IZ35+JE35+JJ35+JO35+JT35+JY35+KD35+KI35+KN35+KS35+KX35+LC35+LH35+LM35+LR35+LW35+MB35+MG35+ML35+MQ35+MV35+NA35+NF35+NK35+NP35+NU35+NZ35+OE35+OJ35+OO35+OT35+OY35+PD35+PI35+PN35+PS35+PX35+QC35+QH35+QM35+QR35+QW35+RB35+RG35+RL35+RQ35+RV35+SA35+SF35+SK35+SP35+SU35+SZ35+TE35+TJ35+TO35+TT35+TY35+UD35+UI35+UN35+US35+UX35+VC35+VH35+VM35+VR35+VW35+WB35+WG35+WL35+WQ35+WV35+XA35+XF35+XK35+XP35+XU35+XZ35+YE35+YJ35+YO35+YT35+YY35+ZD35+ZI35+ZN35+ZS35+ZX35+AAC35+AAH35+AAM35+AAR35+AAW35+ABB35+ABG35+ABL35+ABQ35+ABV35+ACA35+ACF35+ACK35+ACP35+ACU35+ACZ35+ADE35+ADJ35+ADO35+ADT35+ADY35+AED35+AEI35+AEN35+AES35+AEX35+AFC35+AFH35+AFM35+AFR35+AFW35+AGB35+AGG35+AGL35+AGQ35+AGV35+AHA35+AHF35+AHK35+AHP35+AHU35+AHZ35+AIE35+AIJ35+AIO35+AIT35+AIY35+AJD35+AJI35+AJN35+AJS35+AJX35+AKC35+AKH35+AKM35+AKR35+AKW35+ALB35+ALG35+ALL35+ALQ35+ALV35+AMA35+AMF35+AMK35+AMP35+AMU35+AMZ35+ANE35+ANJ35+ANO35+ANT35+ANY35+AOD35+AOI35+AON35+AOS35+AOX35+APC35+APH35+APM35+APR35+APW35+AQB35+AQG35+AQL35+AQQ35+AQV35+ARA35+ARF35+ARK35+ARP35+ARU35+ARZ35+ASE35+ASJ35+ASO35+AST35+ASY35+ATD35+ATI35+ATN35+ATS35+ATX35+AUC35+AUH35+AUL35+AUP35+AUT35+AUX35+AVB35+AVF35+AVJ35+AVN35+AVR35+AVV35+AVZ35+AWD35+AWH35+AWL35+AWP35+AWT35+AWX35+AXB35+AXF35+AXJ35+AXN35+AXR35+AXV35+AXZ35+AYD35+AYH35+AYL35+AYP35+AYT35+AYX35+AZB35+AZF35+AZJ35+AZN35+AZR35+AZV35+AZZ35+BAD35+BAH35+BAL35+BAP35+BAT35+BAX35+BBB35+BBF35+BBJ35+BBN35+BBR35+BBV35+BBZ35+BCD35+BCH35+BCL35+BCP35+BCT35+BCX35+BDB35+BDF35+BDJ35+BDN35+BDR35+BDV35+BDZ35+BED35+BEH35+BEL35+BEP35+BET35+BEX35+BFB35+BFF35+BFJ35+BFN35+BFR35+BFV35+BFZ35+BGD35+BGH35+BGL35+BGP35+BGT35+BGX35+BHB35+BHF35+BHJ35+BHN35+BHR35+BHV35+BHZ35+BID35+BIH35+BIL35+BIP35+BIT35+BIX35+BJB35+BJF35+BJJ35+BJN35+BJR35+BJV35+BJZ35+BKD35+BKH35+BKL35+BKP35+BKT35+BKX35+BLB35+BLF35+BLJ35+BLN35+BLR35+BLV35+BLZ35+BMD35+BMH35+BML35+BMP35+BMT35+BMX35+BNB35+BNF35+BNJ35+BNN35+BNR35+BNV35+BNZ35+BOD35+BOH35+BOL35+BOP35+BOT35+BOX35+BPB35+BPF35+BPJ35+BPN35+BPR35+BPV35+BPZ35+BQD35+BQH35+BQL35+BQP35+BQT35+BQX35+BRB35+BRF35+BRJ35+BRN35+BRR35+BRV35+BRZ35+BSD35+BSH35+BSL35+BSP35+BST35+BSX35+BTB35+BTF35+BTJ35+BTN35+BTR35+BTV35+BTZ35+BUD35+BUH35+BUL35+BUP35+BUT35+BUX35+BVB35+BVF35+BVJ35+BVN35+BVR35+BVV35+BVZ35+BWD35+BWH35+BWL35+BWP35+BWT35)*100</f>
      </c>
      <c r="D35" s="125">
        <f>RANK(C35,C$12:C$42,0)</f>
      </c>
      <c r="E35" s="126">
        <v>72.8529675780128</v>
      </c>
      <c r="F35" s="126">
        <f>IF(COUNTA(E$12:E$42)=0,0.6*E$5,IF(E35="",0,IF(E$6=0,IF(E35&gt;=E$8,E$5,IF(E35&lt;E$6,0,0.6*E$5+0.4*E$5*(E35-E$7)/(E$8-E$7))),IF(E35&lt;=E$8,E$5,IF(E35&gt;E$6,0,0.6*E$5+0.4*E$5*(E35-E$7)/(E$8-E$7))))))</f>
      </c>
      <c r="G35" s="126">
        <f>IF(E35&lt;&gt;"",E$5,0)</f>
      </c>
      <c r="H35" s="125">
        <f>IF(E$6=0,RANK(E35,E$12:E$42,0),RANK(E35,E$12:E$42,1))</f>
      </c>
      <c r="I35" s="126">
        <v>84.3565531475755</v>
      </c>
      <c r="J35" s="126">
        <f>IF(COUNTA(I$12:I$42)=0,0.6*I$5,IF(I35="",0,IF(I$6=0,IF(I35&gt;=I$8,I$5,IF(I35&lt;I$6,0,0.6*I$5+0.4*I$5*(I35-I$7)/(I$8-I$7))),IF(I35&lt;=I$8,I$5,IF(I35&gt;I$6,0,0.6*I$5+0.4*I$5*(I35-I$7)/(I$8-I$7))))))</f>
      </c>
      <c r="K35" s="126">
        <f>IF(I35&lt;&gt;"",I$5,0)</f>
      </c>
      <c r="L35" s="125">
        <f>IF(I$6=0,RANK(I35,I$12:I$42,0),RANK(I35,I$12:I$42,1))</f>
      </c>
      <c r="M35"/>
      <c r="N35" s="126">
        <f>IF(COUNTA(M$12:M$42)=0,0.6*M$5,IF(M35="",0,IF(M$6=0,IF(M35&gt;=M$8,M$5,IF(M35&lt;M$6,0,0.6*M$5+0.4*M$5*(M35-M$7)/(M$8-M$7))),IF(M35&lt;=M$8,M$5,IF(M35&gt;M$6,0,0.6*M$5+0.4*M$5*(M35-M$7)/(M$8-M$7))))))</f>
      </c>
      <c r="O35" s="126">
        <f>IF(M35&lt;&gt;"",M$5,0)</f>
      </c>
      <c r="P35" s="125">
        <f>IF(M$6=0,RANK(M35,M$12:M$42,0),RANK(M35,M$12:M$42,1))</f>
      </c>
      <c r="Q35"/>
      <c r="R35" s="126">
        <f>IF(COUNTA(Q$12:Q$42)=0,0.6*Q$5,IF(Q35="",0,IF(Q$6=0,IF(Q35&gt;=Q$8,Q$5,IF(Q35&lt;Q$6,0,0.6*Q$5+0.4*Q$5*(Q35-Q$7)/(Q$8-Q$7))),IF(Q35&lt;=Q$8,Q$5,IF(Q35&gt;Q$6,0,0.6*Q$5+0.4*Q$5*(Q35-Q$7)/(Q$8-Q$7))))))</f>
      </c>
      <c r="S35" s="126">
        <f>IF(Q35&lt;&gt;"",Q$5,0)</f>
      </c>
      <c r="T35" s="125">
        <f>IF(Q$6=0,RANK(Q35,Q$12:Q$42,0),RANK(Q35,Q$12:Q$42,1))</f>
      </c>
      <c r="U35"/>
      <c r="V35" s="126">
        <f>IF(COUNTA(U$12:U$42)=0,0.6*U$5,IF(U35="",0,IF(U$6=0,IF(U35&gt;=U$8,U$5,IF(U35&lt;U$6,0,0.6*U$5+0.4*U$5*(U35-U$7)/(U$8-U$7))),IF(U35&lt;=U$8,U$5,IF(U35&gt;U$6,0,0.6*U$5+0.4*U$5*(U35-U$7)/(U$8-U$7))))))</f>
      </c>
      <c r="W35" s="126">
        <f>IF(U35&lt;&gt;"",U$5,0)</f>
      </c>
      <c r="X35" s="125">
        <f>IF(U$6=0,RANK(U35,U$12:U$42,0),RANK(U35,U$12:U$42,1))</f>
      </c>
      <c r="Y35"/>
      <c r="Z35" s="126">
        <f>IF(COUNTA(Y$12:Y$42)=0,0.6*Y$5,IF(Y35="",0,IF(Y$6=0,IF(Y35&gt;=Y$8,Y$5,IF(Y35&lt;Y$6,0,0.6*Y$5+0.4*Y$5*(Y35-Y$7)/(Y$8-Y$7))),IF(Y35&lt;=Y$8,Y$5,IF(Y35&gt;Y$6,0,0.6*Y$5+0.4*Y$5*(Y35-Y$7)/(Y$8-Y$7))))))</f>
      </c>
      <c r="AA35" s="126">
        <f>IF(Y35&lt;&gt;"",Y$5,0)</f>
      </c>
      <c r="AB35" s="125">
        <f>IF(Y$6=0,RANK(Y35,Y$12:Y$42,0),RANK(Y35,Y$12:Y$42,1))</f>
      </c>
      <c r="AC35"/>
      <c r="AD35" s="126">
        <f>IF(COUNTA(AC$12:AC$42)=0,0.6*AC$5,IF(AC35="",0,IF(AC$6=0,IF(AC35&gt;=AC$8,AC$5,IF(AC35&lt;AC$6,0,0.6*AC$5+0.4*AC$5*(AC35-AC$7)/(AC$8-AC$7))),IF(AC35&lt;=AC$8,AC$5,IF(AC35&gt;AC$6,0,0.6*AC$5+0.4*AC$5*(AC35-AC$7)/(AC$8-AC$7))))))</f>
      </c>
      <c r="AE35" s="126">
        <f>IF(AC35&lt;&gt;"",AC$5,0)</f>
      </c>
      <c r="AF35" s="125">
        <f>IF(AC$6=0,RANK(AC35,AC$12:AC$42,0),RANK(AC35,AC$12:AC$42,1))</f>
      </c>
      <c r="AG35"/>
      <c r="AH35" s="126">
        <f>IF(COUNTA(AG$12:AG$42)=0,0.6*AG$5,IF(AG35="",0,IF(AG$6=0,IF(AG35&gt;=AG$8,AG$5,IF(AG35&lt;AG$6,0,0.6*AG$5+0.4*AG$5*(AG35-AG$7)/(AG$8-AG$7))),IF(AG35&lt;=AG$8,AG$5,IF(AG35&gt;AG$6,0,0.6*AG$5+0.4*AG$5*(AG35-AG$7)/(AG$8-AG$7))))))</f>
      </c>
      <c r="AI35" s="126">
        <f>IF(AG35&lt;&gt;"",AG$5,0)</f>
      </c>
      <c r="AJ35" s="125">
        <f>IF(AG$6=0,RANK(AG35,AG$12:AG$42,0),RANK(AG35,AG$12:AG$42,1))</f>
      </c>
      <c r="AK35"/>
      <c r="AL35" s="126">
        <f>IF(COUNTA(AK$12:AK$42)=0,0.6*AK$5,IF(AK35="",0,IF(AK$6=0,IF(AK35&gt;=AK$8,AK$5,IF(AK35&lt;AK$6,0,0.6*AK$5+0.4*AK$5*(AK35-AK$7)/(AK$8-AK$7))),IF(AK35&lt;=AK$8,AK$5,IF(AK35&gt;AK$6,0,0.6*AK$5+0.4*AK$5*(AK35-AK$7)/(AK$8-AK$7))))))</f>
      </c>
      <c r="AM35" s="126">
        <f>IF(AK35&lt;&gt;"",AK$5,0)</f>
      </c>
      <c r="AN35" s="125">
        <f>IF(AK$6=0,RANK(AK35,AK$12:AK$42,0),RANK(AK35,AK$12:AK$42,1))</f>
      </c>
      <c r="AO35" s="126">
        <v>99.9</v>
      </c>
      <c r="AP35" s="126">
        <f>IF(COUNTA(AO$12:AO$42)=0,0.6*AO$5,IF(AO35="",0,IF(AO$6=0,IF(AO35&gt;=AO$8,AO$5,IF(AO35&lt;AO$6,0,0.6*AO$5+0.4*AO$5*(AO35-AO$7)/(AO$8-AO$7))),IF(AO35&lt;=AO$8,AO$5,IF(AO35&gt;AO$6,0,0.6*AO$5+0.4*AO$5*(AO35-AO$7)/(AO$8-AO$7))))))</f>
      </c>
      <c r="AQ35" s="126">
        <f>IF(AO35&lt;&gt;"",AO$5,0)</f>
      </c>
      <c r="AR35" s="125">
        <f>IF(AO$6=0,RANK(AO35,AO$12:AO$42,0),RANK(AO35,AO$12:AO$42,1))</f>
      </c>
      <c r="AS35" s="126">
        <v>0.04</v>
      </c>
      <c r="AT35" s="126">
        <f>IF(COUNTA(AS$12:AS$42)=0,0.6*AS$5,IF(AS35="",0,IF(AS$6=0,IF(AS35&gt;=AS$8,AS$5,IF(AS35&lt;AS$6,0,0.6*AS$5+0.4*AS$5*(AS35-AS$7)/(AS$8-AS$7))),IF(AS35&lt;=AS$8,AS$5,IF(AS35&gt;AS$6,0,0.6*AS$5+0.4*AS$5*(AS35-AS$7)/(AS$8-AS$7))))))</f>
      </c>
      <c r="AU35" s="126">
        <f>IF(AS35&lt;&gt;"",AS$5,0)</f>
      </c>
      <c r="AV35" s="125">
        <f>IF(AS$6=0,RANK(AS35,AS$12:AS$42,0),RANK(AS35,AS$12:AS$42,1))</f>
      </c>
      <c r="AW35" s="126">
        <v>99.68</v>
      </c>
      <c r="AX35" s="126">
        <f>IF(COUNTA(AW$12:AW$42)=0,0.6*AW$5,IF(AW35="",0,IF(AW$6=0,IF(AW35&gt;=AW$8,AW$5,IF(AW35&lt;AW$6,0,0.6*AW$5+0.4*AW$5*(AW35-AW$7)/(AW$8-AW$7))),IF(AW35&lt;=AW$8,AW$5,IF(AW35&gt;AW$6,0,0.6*AW$5+0.4*AW$5*(AW35-AW$7)/(AW$8-AW$7))))))</f>
      </c>
      <c r="AY35" s="126">
        <f>IF(AW35&lt;&gt;"",AW$5,0)</f>
      </c>
      <c r="AZ35" s="125">
        <f>IF(AW$6=0,RANK(AW35,AW$12:AW$42,0),RANK(AW35,AW$12:AW$42,1))</f>
      </c>
      <c r="BA35" s="126">
        <v>0.0214923335446319</v>
      </c>
      <c r="BB35" s="126">
        <f>IF(COUNTA(BA$12:BA$42)=0,0.6*BA$5,IF(BA35="",0,IF(BA$6=0,IF(BA35&gt;=BA$8,BA$5,IF(BA35&lt;BA$6,0,0.6*BA$5+0.4*BA$5*(BA35-BA$7)/(BA$8-BA$7))),IF(BA35&lt;=BA$8,BA$5,IF(BA35&gt;BA$6,0,0.6*BA$5+0.4*BA$5*(BA35-BA$7)/(BA$8-BA$7))))))</f>
      </c>
      <c r="BC35" s="126">
        <f>IF(BA35&lt;&gt;"",BA$5,0)</f>
      </c>
      <c r="BD35" s="125">
        <f>IF(BA$6=0,RANK(BA35,BA$12:BA$42,0),RANK(BA35,BA$12:BA$42,1))</f>
      </c>
      <c r="BE35" s="126">
        <v>97.86</v>
      </c>
      <c r="BF35" s="126">
        <f>IF(COUNTA(BE$12:BE$42)=0,0.6*BE$5,IF(BE35="",0,IF(BE$6=0,IF(BE35&gt;=BE$8,BE$5,IF(BE35&lt;BE$6,0,0.6*BE$5+0.4*BE$5*(BE35-BE$7)/(BE$8-BE$7))),IF(BE35&lt;=BE$8,BE$5,IF(BE35&gt;BE$6,0,0.6*BE$5+0.4*BE$5*(BE35-BE$7)/(BE$8-BE$7))))))</f>
      </c>
      <c r="BG35" s="126">
        <f>IF(BE35&lt;&gt;"",BE$5,0)</f>
      </c>
      <c r="BH35" s="125">
        <f>IF(BE$6=0,RANK(BE35,BE$12:BE$42,0),RANK(BE35,BE$12:BE$42,1))</f>
      </c>
      <c r="BI35" s="126">
        <v>34</v>
      </c>
      <c r="BJ35" s="126">
        <f>IF(COUNTA(BI$12:BI$42)=0,0.6*BI$5,IF(BI35="",0,IF(BI$6=0,IF(BI35&gt;=BI$8,BI$5,IF(BI35&lt;BI$6,0,0.6*BI$5+0.4*BI$5*(BI35-BI$7)/(BI$8-BI$7))),IF(BI35&lt;=BI$8,BI$5,IF(BI35&gt;BI$6,0,0.6*BI$5+0.4*BI$5*(BI35-BI$7)/(BI$8-BI$7))))))</f>
      </c>
      <c r="BK35" s="126">
        <f>IF(BI35&lt;&gt;"",BI$5,0)</f>
      </c>
      <c r="BL35" s="125">
        <f>IF(BI$6=0,RANK(BI35,BI$12:BI$42,0),RANK(BI35,BI$12:BI$42,1))</f>
      </c>
      <c r="BM35" s="126">
        <v>99.5504</v>
      </c>
      <c r="BN35" s="126">
        <f>IF(COUNTA(BM$12:BM$42)=0,0.6*BM$5,IF(BM35="",0,IF(BM$6=0,IF(BM35&gt;=BM$8,BM$5,IF(BM35&lt;BM$6,0,0.6*BM$5+0.4*BM$5*(BM35-BM$7)/(BM$8-BM$7))),IF(BM35&lt;=BM$8,BM$5,IF(BM35&gt;BM$6,0,0.6*BM$5+0.4*BM$5*(BM35-BM$7)/(BM$8-BM$7))))))</f>
      </c>
      <c r="BO35" s="126">
        <f>IF(BM35&lt;&gt;"",BM$5,0)</f>
      </c>
      <c r="BP35" s="125">
        <f>IF(BM$6=0,RANK(BM35,BM$12:BM$42,0),RANK(BM35,BM$12:BM$42,1))</f>
      </c>
      <c r="BQ35" s="126">
        <v>50</v>
      </c>
      <c r="BR35" s="126">
        <f>IF(COUNTA(BQ$12:BQ$42)=0,0.6*BQ$5,IF(BQ35="",0,IF(BQ$6=0,IF(BQ35&gt;=BQ$8,BQ$5,IF(BQ35&lt;BQ$6,0,0.6*BQ$5+0.4*BQ$5*(BQ35-BQ$7)/(BQ$8-BQ$7))),IF(BQ35&lt;=BQ$8,BQ$5,IF(BQ35&gt;BQ$6,0,0.6*BQ$5+0.4*BQ$5*(BQ35-BQ$7)/(BQ$8-BQ$7))))))</f>
      </c>
      <c r="BS35" s="126">
        <f>IF(BQ35&lt;&gt;"",BQ$5,0)</f>
      </c>
      <c r="BT35" s="125">
        <f>IF(BQ$6=0,RANK(BQ35,BQ$12:BQ$42,0),RANK(BQ35,BQ$12:BQ$42,1))</f>
      </c>
      <c r="BU35" s="126">
        <v>4.59</v>
      </c>
      <c r="BV35" s="126">
        <f>IF(COUNTA(BU$12:BU$42)=0,0.6*BU$5,IF(BU35="",0,IF(BU$6=0,IF(BU35&gt;=BU$8,BU$5,IF(BU35&lt;BU$6,0,0.6*BU$5+0.4*BU$5*(BU35-BU$7)/(BU$8-BU$7))),IF(BU35&lt;=BU$8,BU$5,IF(BU35&gt;BU$6,0,0.6*BU$5+0.4*BU$5*(BU35-BU$7)/(BU$8-BU$7))))))</f>
      </c>
      <c r="BW35" s="126">
        <f>IF(BU35&lt;&gt;"",BU$5,0)</f>
      </c>
      <c r="BX35" s="125">
        <f>IF(BU$6=0,RANK(BU35,BU$12:BU$42,0),RANK(BU35,BU$12:BU$42,1))</f>
      </c>
      <c r="BY35" s="126">
        <v>99.63</v>
      </c>
      <c r="BZ35" s="126">
        <f>IF(COUNTA(BY$12:BY$42)=0,0.6*BY$5,IF(BY35="",0,IF(BY$6=0,IF(BY35&gt;=BY$8,BY$5,IF(BY35&lt;BY$6,0,0.6*BY$5+0.4*BY$5*(BY35-BY$7)/(BY$8-BY$7))),IF(BY35&lt;=BY$8,BY$5,IF(BY35&gt;BY$6,0,0.6*BY$5+0.4*BY$5*(BY35-BY$7)/(BY$8-BY$7))))))</f>
      </c>
      <c r="CA35" s="126">
        <f>IF(BY35&lt;&gt;"",BY$5,0)</f>
      </c>
      <c r="CB35" s="125">
        <f>IF(BY$6=0,RANK(BY35,BY$12:BY$42,0),RANK(BY35,BY$12:BY$42,1))</f>
      </c>
      <c r="CC35"/>
      <c r="CD35" s="126">
        <f>IF(COUNTA(CC$12:CC$42)=0,0.6*CC$5,IF(CC35="",0,IF(CC$6=0,IF(CC35&gt;=CC$8,CC$5,IF(CC35&lt;CC$6,0,0.6*CC$5+0.4*CC$5*(CC35-CC$7)/(CC$8-CC$7))),IF(CC35&lt;=CC$8,CC$5,IF(CC35&gt;CC$6,0,0.6*CC$5+0.4*CC$5*(CC35-CC$7)/(CC$8-CC$7))))))</f>
      </c>
      <c r="CE35" s="126">
        <f>IF(CC35&lt;&gt;"",CC$5,0)</f>
      </c>
      <c r="CF35" s="125">
        <f>IF(CC$6=0,RANK(CC35,CC$12:CC$42,0),RANK(CC35,CC$12:CC$42,1))</f>
      </c>
      <c r="CG35"/>
      <c r="CH35" s="126">
        <f>IF(COUNTA(CG$12:CG$42)=0,0.6*CG$5,IF(CG35="",0,IF(CG$6=0,IF(CG35&gt;=CG$8,CG$5,IF(CG35&lt;CG$6,0,0.6*CG$5+0.4*CG$5*(CG35-CG$7)/(CG$8-CG$7))),IF(CG35&lt;=CG$8,CG$5,IF(CG35&gt;CG$6,0,0.6*CG$5+0.4*CG$5*(CG35-CG$7)/(CG$8-CG$7))))))</f>
      </c>
      <c r="CI35" s="126">
        <f>IF(CG35&lt;&gt;"",CG$5,0)</f>
      </c>
      <c r="CJ35" s="125">
        <f>IF(CG$6=0,RANK(CG35,CG$12:CG$42,0),RANK(CG35,CG$12:CG$42,1))</f>
      </c>
      <c r="CK35"/>
      <c r="CL35" s="126">
        <f>IF(COUNTA(CK$12:CK$42)=0,0.6*CK$5,IF(CK35="",0,IF(CK$6=0,IF(CK35&gt;=CK$8,CK$5,IF(CK35&lt;CK$6,0,0.6*CK$5+0.4*CK$5*(CK35-CK$7)/(CK$8-CK$7))),IF(CK35&lt;=CK$8,CK$5,IF(CK35&gt;CK$6,0,0.6*CK$5+0.4*CK$5*(CK35-CK$7)/(CK$8-CK$7))))))</f>
      </c>
      <c r="CM35" s="126">
        <f>IF(CK35&lt;&gt;"",CK$5,0)</f>
      </c>
      <c r="CN35" s="125">
        <f>IF(CK$6=0,RANK(CK35,CK$12:CK$42,0),RANK(CK35,CK$12:CK$42,1))</f>
      </c>
      <c r="CO35"/>
      <c r="CP35" s="126">
        <f>IF(COUNTA(CO$12:CO$42)=0,0.6*CO$5,IF(CO35="",0,IF(CO$6=0,IF(CO35&gt;=CO$8,CO$5,IF(CO35&lt;CO$6,0,0.6*CO$5+0.4*CO$5*(CO35-CO$7)/(CO$8-CO$7))),IF(CO35&lt;=CO$8,CO$5,IF(CO35&gt;CO$6,0,0.6*CO$5+0.4*CO$5*(CO35-CO$7)/(CO$8-CO$7))))))</f>
      </c>
      <c r="CQ35" s="126">
        <f>IF(CO35&lt;&gt;"",CO$5,0)</f>
      </c>
      <c r="CR35" s="125">
        <f>IF(CO$6=0,RANK(CO35,CO$12:CO$42,0),RANK(CO35,CO$12:CO$42,1))</f>
      </c>
      <c r="CS35"/>
      <c r="CT35" s="126">
        <f>IF(COUNTA(CS$12:CS$42)=0,0.6*CS$5,IF(CS35="",0,IF(CS$6=0,IF(CS35&gt;=CS$8,CS$5,IF(CS35&lt;CS$6,0,0.6*CS$5+0.4*CS$5*(CS35-CS$7)/(CS$8-CS$7))),IF(CS35&lt;=CS$8,CS$5,IF(CS35&gt;CS$6,0,0.6*CS$5+0.4*CS$5*(CS35-CS$7)/(CS$8-CS$7))))))</f>
      </c>
      <c r="CU35" s="126">
        <f>IF(CS35&lt;&gt;"",CS$5,0)</f>
      </c>
      <c r="CV35" s="125">
        <f>IF(CS$6=0,RANK(CS35,CS$12:CS$42,0),RANK(CS35,CS$12:CS$42,1))</f>
      </c>
      <c r="CW35" s="126">
        <v>-2.59987504647191</v>
      </c>
      <c r="CX35" s="126">
        <f>IF(COUNTA(CW$12:CW$42)=0,0.6*CW$5,IF(CW35="",0,IF(CW$6=0,IF(CW35&gt;=CW$8,CW$5,IF(CW35&lt;CW$6,0,0.6*CW$5+0.4*CW$5*(CW35-CW$7)/(CW$8-CW$7))),IF(CW35&lt;=CW$8,CW$5,IF(CW35&gt;CW$6,0,0.6*CW$5+0.4*CW$5*(CW35-CW$7)/(CW$8-CW$7))))))</f>
      </c>
      <c r="CY35" s="126">
        <f>IF(CW35&lt;&gt;"",CW$5,0)</f>
      </c>
      <c r="CZ35" s="125">
        <f>IF(CW$6=0,RANK(CW35,CW$12:CW$42,0),RANK(CW35,CW$12:CW$42,1))</f>
      </c>
      <c r="DA35" s="126">
        <v>-0.0963347899524791</v>
      </c>
      <c r="DB35" s="126">
        <f>IF(COUNTA(DA$12:DA$42)=0,0.6*DA$5,IF(DA35="",0,IF(DA$6=0,IF(DA35&gt;=DA$8,DA$5,IF(DA35&lt;DA$6,0,0.6*DA$5+0.4*DA$5*(DA35-DA$7)/(DA$8-DA$7))),IF(DA35&lt;=DA$8,DA$5,IF(DA35&gt;DA$6,0,0.6*DA$5+0.4*DA$5*(DA35-DA$7)/(DA$8-DA$7))))))</f>
      </c>
      <c r="DC35" s="126">
        <f>IF(DA35&lt;&gt;"",DA$5,0)</f>
      </c>
      <c r="DD35" s="125">
        <f>IF(DA$6=0,RANK(DA35,DA$12:DA$42,0),RANK(DA35,DA$12:DA$42,1))</f>
      </c>
      <c r="DE35" s="126">
        <v>-0.421550469238298</v>
      </c>
      <c r="DF35" s="126">
        <f>IF(COUNTA(DE$12:DE$42)=0,0.6*DE$5,IF(DE35="",0,IF(DE$6=0,IF(DE35&gt;=DE$8,DE$5,IF(DE35&lt;DE$6,0,0.6*DE$5+0.4*DE$5*(DE35-DE$7)/(DE$8-DE$7))),IF(DE35&lt;=DE$8,DE$5,IF(DE35&gt;DE$6,0,0.6*DE$5+0.4*DE$5*(DE35-DE$7)/(DE$8-DE$7))))))</f>
      </c>
      <c r="DG35" s="126">
        <f>IF(DE35&lt;&gt;"",DE$5,0)</f>
      </c>
      <c r="DH35" s="125">
        <f>IF(DE$6=0,RANK(DE35,DE$12:DE$42,0),RANK(DE35,DE$12:DE$42,1))</f>
      </c>
      <c r="DI35" s="126">
        <v>2.35496586353841</v>
      </c>
      <c r="DJ35" s="126">
        <f>IF(COUNTA(DI$12:DI$42)=0,0.6*DI$5,IF(DI35="",0,IF(DI$6=0,IF(DI35&gt;=DI$8,DI$5,IF(DI35&lt;DI$6,0,0.6*DI$5+0.4*DI$5*(DI35-DI$7)/(DI$8-DI$7))),IF(DI35&lt;=DI$8,DI$5,IF(DI35&gt;DI$6,0,0.6*DI$5+0.4*DI$5*(DI35-DI$7)/(DI$8-DI$7))))))</f>
      </c>
      <c r="DK35" s="126">
        <f>IF(DI35&lt;&gt;"",DI$5,0)</f>
      </c>
      <c r="DL35" s="125">
        <f>IF(DI$6=0,RANK(DI35,DI$12:DI$42,0),RANK(DI35,DI$12:DI$42,1))</f>
      </c>
      <c r="DM35" s="126">
        <v>1.56</v>
      </c>
      <c r="DN35" s="126">
        <f>IF(COUNTA(DM$12:DM$42)=0,0.6*DM$5,IF(DM35="",0,IF(DM$6=0,IF(DM35&gt;=DM$8,DM$5,IF(DM35&lt;DM$6,0,0.6*DM$5+0.4*DM$5*(DM35-DM$7)/(DM$8-DM$7))),IF(DM35&lt;=DM$8,DM$5,IF(DM35&gt;DM$6,0,0.6*DM$5+0.4*DM$5*(DM35-DM$7)/(DM$8-DM$7))))))</f>
      </c>
      <c r="DO35" s="126">
        <f>IF(DM35&lt;&gt;"",DM$5,0)</f>
      </c>
      <c r="DP35" s="125">
        <f>IF(DM$6=0,RANK(DM35,DM$12:DM$42,0),RANK(DM35,DM$12:DM$42,1))</f>
      </c>
      <c r="DQ35" s="126">
        <v>1.55</v>
      </c>
      <c r="DR35" s="126">
        <f>IF(COUNTA(DQ$12:DQ$42)=0,0.6*DQ$5,IF(DQ35="",0,IF(DQ$6=0,IF(DQ35&gt;=DQ$8,DQ$5,IF(DQ35&lt;DQ$6,0,0.6*DQ$5+0.4*DQ$5*(DQ35-DQ$7)/(DQ$8-DQ$7))),IF(DQ35&lt;=DQ$8,DQ$5,IF(DQ35&gt;DQ$6,0,0.6*DQ$5+0.4*DQ$5*(DQ35-DQ$7)/(DQ$8-DQ$7))))))</f>
      </c>
      <c r="DS35" s="126">
        <f>IF(DQ35&lt;&gt;"",DQ$5,0)</f>
      </c>
      <c r="DT35" s="125">
        <f>IF(DQ$6=0,RANK(DQ35,DQ$12:DQ$42,0),RANK(DQ35,DQ$12:DQ$42,1))</f>
      </c>
      <c r="DU35" s="126">
        <v>2.07</v>
      </c>
      <c r="DV35" s="126">
        <f>IF(COUNTA(DU$12:DU$42)=0,0.6*DU$5,IF(DU35="",0,IF(DU$6=0,IF(DU35&gt;=DU$8,DU$5,IF(DU35&lt;DU$6,0,0.6*DU$5+0.4*DU$5*(DU35-DU$7)/(DU$8-DU$7))),IF(DU35&lt;=DU$8,DU$5,IF(DU35&gt;DU$6,0,0.6*DU$5+0.4*DU$5*(DU35-DU$7)/(DU$8-DU$7))))))</f>
      </c>
      <c r="DW35" s="126">
        <f>IF(DU35&lt;&gt;"",DU$5,0)</f>
      </c>
      <c r="DX35" s="125">
        <f>IF(DU$6=0,RANK(DU35,DU$12:DU$42,0),RANK(DU35,DU$12:DU$42,1))</f>
      </c>
      <c r="DY35" s="126">
        <v>1.65</v>
      </c>
      <c r="DZ35" s="126">
        <f>IF(COUNTA(DY$12:DY$42)=0,0.6*DY$5,IF(DY35="",0,IF(DY$6=0,IF(DY35&gt;=DY$8,DY$5,IF(DY35&lt;DY$6,0,0.6*DY$5+0.4*DY$5*(DY35-DY$7)/(DY$8-DY$7))),IF(DY35&lt;=DY$8,DY$5,IF(DY35&gt;DY$6,0,0.6*DY$5+0.4*DY$5*(DY35-DY$7)/(DY$8-DY$7))))))</f>
      </c>
      <c r="EA35" s="126">
        <f>IF(DY35&lt;&gt;"",DY$5,0)</f>
      </c>
      <c r="EB35" s="125">
        <f>IF(DY$6=0,RANK(DY35,DY$12:DY$42,0),RANK(DY35,DY$12:DY$42,1))</f>
      </c>
      <c r="EC35" s="126">
        <v>98.4885113846154</v>
      </c>
      <c r="ED35" s="126">
        <v>81.6936181538461</v>
      </c>
      <c r="EE35" s="126">
        <f>IF((COUNTA(EC$12:EC$42)+COUNTA(ED$12:ED$42)=0),0.6*EC$5,IF(OR(EC35="",ED35=""),0,IF(EC$6=0,IF(EC35&gt;=EC$8,EC$5,IF(EC35&lt;ED35,0,EC$5*(EC35-ED35)/(EC$8-ED35))),IF(EC35&lt;=EC$8,EC$5,IF(EC35&gt;ED35,0,EC$5*(EC35-ED35)/(EC$8-ED35))))))</f>
      </c>
      <c r="EF35" s="126">
        <f>IF(OR(EC35="",ED35=""),0,EC$5)</f>
      </c>
      <c r="EG35" s="125">
        <f>IF(EC$6=0,RANK(EE35,EE$12:EE$42,0),RANK(EE35,EE$12:EE$42,1))</f>
      </c>
      <c r="EH35" s="126">
        <v>98.4885113846154</v>
      </c>
      <c r="EI35" s="126">
        <v>81.9947093846154</v>
      </c>
      <c r="EJ35" s="126">
        <f>IF((COUNTA(EH$12:EH$42)+COUNTA(EI$12:EI$42)=0),0.6*EH$5,IF(OR(EH35="",EI35=""),0,IF(EH$6=0,IF(EH35&gt;=EH$8,EH$5,IF(EH35&lt;EI35,0,EH$5*(EH35-EI35)/(EH$8-EI35))),IF(EH35&lt;=EH$8,EH$5,IF(EH35&gt;EI35,0,EH$5*(EH35-EI35)/(EH$8-EI35))))))</f>
      </c>
      <c r="EK35" s="126">
        <f>IF(OR(EH35="",EI35=""),0,EH$5)</f>
      </c>
      <c r="EL35" s="125">
        <f>IF(EH$6=0,RANK(EJ35,EJ$12:EJ$42,0),RANK(EJ35,EJ$12:EJ$42,1))</f>
      </c>
      <c r="EM35" s="126">
        <v>99.3038461538462</v>
      </c>
      <c r="EN35" s="126">
        <v>97.0469230769231</v>
      </c>
      <c r="EO35" s="126">
        <f>IF((COUNTA(EM$12:EM$42)+COUNTA(EN$12:EN$42)=0),0.6*EM$5,IF(OR(EM35="",EN35=""),0,IF(EM$6=0,IF(EM35&gt;=EM$8,EM$5,IF(EM35&lt;EN35,0,EM$5*(EM35-EN35)/(EM$8-EN35))),IF(EM35&lt;=EM$8,EM$5,IF(EM35&gt;EN35,0,EM$5*(EM35-EN35)/(EM$8-EN35))))))</f>
      </c>
      <c r="EP35" s="126">
        <f>IF(OR(EM35="",EN35=""),0,EM$5)</f>
      </c>
      <c r="EQ35" s="125">
        <f>IF(EM$6=0,RANK(EO35,EO$12:EO$42,0),RANK(EO35,EO$12:EO$42,1))</f>
      </c>
      <c r="ER35" s="126">
        <v>99.3038461538462</v>
      </c>
      <c r="ES35" s="126">
        <v>96.2515384615385</v>
      </c>
      <c r="ET35" s="126">
        <f>IF((COUNTA(ER$12:ER$42)+COUNTA(ES$12:ES$42)=0),0.6*ER$5,IF(OR(ER35="",ES35=""),0,IF(ER$6=0,IF(ER35&gt;=ER$8,ER$5,IF(ER35&lt;ES35,0,ER$5*(ER35-ES35)/(ER$8-ES35))),IF(ER35&lt;=ER$8,ER$5,IF(ER35&gt;ES35,0,ER$5*(ER35-ES35)/(ER$8-ES35))))))</f>
      </c>
      <c r="EU35" s="126">
        <f>IF(OR(ER35="",ES35=""),0,ER$5)</f>
      </c>
      <c r="EV35" s="125">
        <f>IF(ER$6=0,RANK(ET35,ET$12:ET$42,0),RANK(ET35,ET$12:ET$42,1))</f>
      </c>
      <c r="EW35" s="126">
        <v>2.59615384615385</v>
      </c>
      <c r="EX35" s="126">
        <v>7.00846153846154</v>
      </c>
      <c r="EY35" s="126">
        <f>IF((COUNTA(EW$12:EW$42)+COUNTA(EX$12:EX$42)=0),0.6*EW$5,IF(OR(EW35="",EX35=""),0,IF(EW$6=0,IF(EW35&gt;=EW$8,EW$5,IF(EW35&lt;EX35,0,EW$5*(EW35-EX35)/(EW$8-EX35))),IF(EW35&lt;=EW$8,EW$5,IF(EW35&gt;EX35,0,EW$5*(EW35-EX35)/(EW$8-EX35))))))</f>
      </c>
      <c r="EZ35" s="126">
        <f>IF(OR(EW35="",EX35=""),0,EW$5)</f>
      </c>
      <c r="FA35" s="125">
        <f>IF(EW$6=0,RANK(EY35,EY$12:EY$42,0),RANK(EY35,EY$12:EY$42,1))</f>
      </c>
      <c r="FB35" s="126">
        <v>2.59615384615385</v>
      </c>
      <c r="FC35" s="126">
        <v>4.82076923076923</v>
      </c>
      <c r="FD35" s="126">
        <f>IF((COUNTA(FB$12:FB$42)+COUNTA(FC$12:FC$42)=0),0.6*FB$5,IF(OR(FB35="",FC35=""),0,IF(FB$6=0,IF(FB35&gt;=FB$8,FB$5,IF(FB35&lt;FC35,0,FB$5*(FB35-FC35)/(FB$8-FC35))),IF(FB35&lt;=FB$8,FB$5,IF(FB35&gt;FC35,0,FB$5*(FB35-FC35)/(FB$8-FC35))))))</f>
      </c>
      <c r="FE35" s="126">
        <f>IF(OR(FB35="",FC35=""),0,FB$5)</f>
      </c>
      <c r="FF35" s="125">
        <f>IF(FB$6=0,RANK(FD35,FD$12:FD$42,0),RANK(FD35,FD$12:FD$42,1))</f>
      </c>
      <c r="FG35" s="126">
        <v>98.1553846153846</v>
      </c>
      <c r="FH35"/>
      <c r="FI35" s="126">
        <f>IF((COUNTA(FG$12:FG$42)+COUNTA(FH$12:FH$42)=0),0.6*FG$5,IF(OR(FG35="",FH35=""),0,IF(FG$6=0,IF(FG35&gt;=FG$8,FG$5,IF(FG35&lt;FH35,0,FG$5*(FG35-FH35)/(FG$8-FH35))),IF(FG35&lt;=FG$8,FG$5,IF(FG35&gt;FH35,0,FG$5*(FG35-FH35)/(FG$8-FH35))))))</f>
      </c>
      <c r="FJ35" s="126">
        <f>IF(OR(FG35="",FH35=""),0,FG$5)</f>
      </c>
      <c r="FK35" s="125">
        <f>IF(FG$6=0,RANK(FI35,FI$12:FI$42,0),RANK(FI35,FI$12:FI$42,1))</f>
      </c>
      <c r="FL35" s="126">
        <v>98.1553846153846</v>
      </c>
      <c r="FM35"/>
      <c r="FN35" s="126">
        <f>IF((COUNTA(FL$12:FL$42)+COUNTA(FM$12:FM$42)=0),0.6*FL$5,IF(OR(FL35="",FM35=""),0,IF(FL$6=0,IF(FL35&gt;=FL$8,FL$5,IF(FL35&lt;FM35,0,FL$5*(FL35-FM35)/(FL$8-FM35))),IF(FL35&lt;=FL$8,FL$5,IF(FL35&gt;FM35,0,FL$5*(FL35-FM35)/(FL$8-FM35))))))</f>
      </c>
      <c r="FO35" s="126">
        <f>IF(OR(FL35="",FM35=""),0,FL$5)</f>
      </c>
      <c r="FP35" s="125">
        <f>IF(FL$6=0,RANK(FN35,FN$12:FN$42,0),RANK(FN35,FN$12:FN$42,1))</f>
      </c>
      <c r="FQ35" s="126">
        <v>99.5053846153846</v>
      </c>
      <c r="FR35" s="126">
        <v>97.1292307692308</v>
      </c>
      <c r="FS35" s="126">
        <f>IF((COUNTA(FQ$12:FQ$42)+COUNTA(FR$12:FR$42)=0),0.6*FQ$5,IF(OR(FQ35="",FR35=""),0,IF(FQ$6=0,IF(FQ35&gt;=FQ$8,FQ$5,IF(FQ35&lt;FR35,0,FQ$5*(FQ35-FR35)/(FQ$8-FR35))),IF(FQ35&lt;=FQ$8,FQ$5,IF(FQ35&gt;FR35,0,FQ$5*(FQ35-FR35)/(FQ$8-FR35))))))</f>
      </c>
      <c r="FT35" s="126">
        <f>IF(OR(FQ35="",FR35=""),0,FQ$5)</f>
      </c>
      <c r="FU35" s="125">
        <f>IF(FQ$6=0,RANK(FS35,FS$12:FS$42,0),RANK(FS35,FS$12:FS$42,1))</f>
      </c>
      <c r="FV35" s="126">
        <v>99.5053846153846</v>
      </c>
      <c r="FW35" s="126">
        <v>98.4238461538462</v>
      </c>
      <c r="FX35" s="126">
        <f>IF((COUNTA(FV$12:FV$42)+COUNTA(FW$12:FW$42)=0),0.6*FV$5,IF(OR(FV35="",FW35=""),0,IF(FV$6=0,IF(FV35&gt;=FV$8,FV$5,IF(FV35&lt;FW35,0,FV$5*(FV35-FW35)/(FV$8-FW35))),IF(FV35&lt;=FV$8,FV$5,IF(FV35&gt;FW35,0,FV$5*(FV35-FW35)/(FV$8-FW35))))))</f>
      </c>
      <c r="FY35" s="126">
        <f>IF(OR(FV35="",FW35=""),0,FV$5)</f>
      </c>
      <c r="FZ35" s="125">
        <f>IF(FV$6=0,RANK(FX35,FX$12:FX$42,0),RANK(FX35,FX$12:FX$42,1))</f>
      </c>
      <c r="GA35" s="126">
        <v>2.38230769230769</v>
      </c>
      <c r="GB35" s="126">
        <v>3.32076923076923</v>
      </c>
      <c r="GC35" s="126">
        <f>IF((COUNTA(GA$12:GA$42)+COUNTA(GB$12:GB$42)=0),0.6*GA$5,IF(OR(GA35="",GB35=""),0,IF(GA$6=0,IF(GA35&gt;=GA$8,GA$5,IF(GA35&lt;GB35,0,GA$5*(GA35-GB35)/(GA$8-GB35))),IF(GA35&lt;=GA$8,GA$5,IF(GA35&gt;GB35,0,GA$5*(GA35-GB35)/(GA$8-GB35))))))</f>
      </c>
      <c r="GD35" s="126">
        <f>IF(OR(GA35="",GB35=""),0,GA$5)</f>
      </c>
      <c r="GE35" s="125">
        <f>IF(GA$6=0,RANK(GC35,GC$12:GC$42,0),RANK(GC35,GC$12:GC$42,1))</f>
      </c>
      <c r="GF35" s="126">
        <v>2.38230769230769</v>
      </c>
      <c r="GG35" s="126">
        <v>2.74769230769231</v>
      </c>
      <c r="GH35" s="126">
        <f>IF((COUNTA(GF$12:GF$42)+COUNTA(GG$12:GG$42)=0),0.6*GF$5,IF(OR(GF35="",GG35=""),0,IF(GF$6=0,IF(GF35&gt;=GF$8,GF$5,IF(GF35&lt;GG35,0,GF$5*(GF35-GG35)/(GF$8-GG35))),IF(GF35&lt;=GF$8,GF$5,IF(GF35&gt;GG35,0,GF$5*(GF35-GG35)/(GF$8-GG35))))))</f>
      </c>
      <c r="GI35" s="126">
        <f>IF(OR(GF35="",GG35=""),0,GF$5)</f>
      </c>
      <c r="GJ35" s="125">
        <f>IF(GF$6=0,RANK(GH35,GH$12:GH$42,0),RANK(GH35,GH$12:GH$42,1))</f>
      </c>
      <c r="GK35" s="126">
        <v>100</v>
      </c>
      <c r="GL35" s="126">
        <v>95.8976923076923</v>
      </c>
      <c r="GM35" s="126">
        <f>IF((COUNTA(GK$12:GK$42)+COUNTA(GL$12:GL$42)=0),0.6*GK$5,IF(OR(GK35="",GL35=""),0,IF(GK$6=0,IF(GK35&gt;=GK$8,GK$5,IF(GK35&lt;GL35,0,GK$5*(GK35-GL35)/(GK$8-GL35))),IF(GK35&lt;=GK$8,GK$5,IF(GK35&gt;GL35,0,GK$5*(GK35-GL35)/(GK$8-GL35))))))</f>
      </c>
      <c r="GN35" s="126">
        <f>IF(OR(GK35="",GL35=""),0,GK$5)</f>
      </c>
      <c r="GO35" s="125">
        <f>IF(GK$6=0,RANK(GM35,GM$12:GM$42,0),RANK(GM35,GM$12:GM$42,1))</f>
      </c>
      <c r="GP35" s="126">
        <v>100</v>
      </c>
      <c r="GQ35" s="126">
        <v>96.7269230769231</v>
      </c>
      <c r="GR35" s="126">
        <f>IF((COUNTA(GP$12:GP$42)+COUNTA(GQ$12:GQ$42)=0),0.6*GP$5,IF(OR(GP35="",GQ35=""),0,IF(GP$6=0,IF(GP35&gt;=GP$8,GP$5,IF(GP35&lt;GQ35,0,GP$5*(GP35-GQ35)/(GP$8-GQ35))),IF(GP35&lt;=GP$8,GP$5,IF(GP35&gt;GQ35,0,GP$5*(GP35-GQ35)/(GP$8-GQ35))))))</f>
      </c>
      <c r="GS35" s="126">
        <f>IF(OR(GP35="",GQ35=""),0,GP$5)</f>
      </c>
      <c r="GT35" s="125">
        <f>IF(GP$6=0,RANK(GR35,GR$12:GR$42,0),RANK(GR35,GR$12:GR$42,1))</f>
      </c>
      <c r="GU35" s="126">
        <v>0.656923076923077</v>
      </c>
      <c r="GV35" s="126">
        <v>1.83923076923077</v>
      </c>
      <c r="GW35" s="126">
        <f>IF((COUNTA(GU$12:GU$42)+COUNTA(GV$12:GV$42)=0),0.6*GU$5,IF(OR(GU35="",GV35=""),0,IF(GU$6=0,IF(GU35&gt;=GU$8,GU$5,IF(GU35&lt;GV35,0,GU$5*(GU35-GV35)/(GU$8-GV35))),IF(GU35&lt;=GU$8,GU$5,IF(GU35&gt;GV35,0,GU$5*(GU35-GV35)/(GU$8-GV35))))))</f>
      </c>
      <c r="GX35" s="126">
        <f>IF(OR(GU35="",GV35=""),0,GU$5)</f>
      </c>
      <c r="GY35" s="125">
        <f>IF(GU$6=0,RANK(GW35,GW$12:GW$42,0),RANK(GW35,GW$12:GW$42,1))</f>
      </c>
      <c r="GZ35" s="126">
        <v>0.656923076923077</v>
      </c>
      <c r="HA35" s="126">
        <v>0.922307692307692</v>
      </c>
      <c r="HB35" s="126">
        <f>IF((COUNTA(GZ$12:GZ$42)+COUNTA(HA$12:HA$42)=0),0.6*GZ$5,IF(OR(GZ35="",HA35=""),0,IF(GZ$6=0,IF(GZ35&gt;=GZ$8,GZ$5,IF(GZ35&lt;HA35,0,GZ$5*(GZ35-HA35)/(GZ$8-HA35))),IF(GZ35&lt;=GZ$8,GZ$5,IF(GZ35&gt;HA35,0,GZ$5*(GZ35-HA35)/(GZ$8-HA35))))))</f>
      </c>
      <c r="HC35" s="126">
        <f>IF(OR(GZ35="",HA35=""),0,GZ$5)</f>
      </c>
      <c r="HD35" s="125">
        <f>IF(GZ$6=0,RANK(HB35,HB$12:HB$42,0),RANK(HB35,HB$12:HB$42,1))</f>
      </c>
      <c r="HE35" s="126">
        <v>0.0238461538461538</v>
      </c>
      <c r="HF35" s="126">
        <v>0.266923076923077</v>
      </c>
      <c r="HG35" s="126">
        <f>IF((COUNTA(HE$12:HE$42)+COUNTA(HF$12:HF$42)=0),0.6*HE$5,IF(OR(HE35="",HF35=""),0,IF(HE$6=0,IF(HE35&gt;=HE$8,HE$5,IF(HE35&lt;HF35,0,HE$5*(HE35-HF35)/(HE$8-HF35))),IF(HE35&lt;=HE$8,HE$5,IF(HE35&gt;HF35,0,HE$5*(HE35-HF35)/(HE$8-HF35))))))</f>
      </c>
      <c r="HH35" s="126">
        <f>IF(OR(HE35="",HF35=""),0,HE$5)</f>
      </c>
      <c r="HI35" s="125">
        <f>IF(HE$6=0,RANK(HG35,HG$12:HG$42,0),RANK(HG35,HG$12:HG$42,1))</f>
      </c>
      <c r="HJ35" s="126">
        <v>0.0238461538461538</v>
      </c>
      <c r="HK35" s="126">
        <v>0.274615384615385</v>
      </c>
      <c r="HL35" s="126">
        <f>IF((COUNTA(HJ$12:HJ$42)+COUNTA(HK$12:HK$42)=0),0.6*HJ$5,IF(OR(HJ35="",HK35=""),0,IF(HJ$6=0,IF(HJ35&gt;=HJ$8,HJ$5,IF(HJ35&lt;HK35,0,HJ$5*(HJ35-HK35)/(HJ$8-HK35))),IF(HJ35&lt;=HJ$8,HJ$5,IF(HJ35&gt;HK35,0,HJ$5*(HJ35-HK35)/(HJ$8-HK35))))))</f>
      </c>
      <c r="HM35" s="126">
        <f>IF(OR(HJ35="",HK35=""),0,HJ$5)</f>
      </c>
      <c r="HN35" s="125">
        <f>IF(HJ$6=0,RANK(HL35,HL$12:HL$42,0),RANK(HL35,HL$12:HL$42,1))</f>
      </c>
      <c r="HO35" s="126">
        <v>42.1203838641827</v>
      </c>
      <c r="HP35" s="126">
        <v>8.06315579927885</v>
      </c>
      <c r="HQ35" s="126">
        <f>IF((COUNTA(HO$12:HO$42)+COUNTA(HP$12:HP$42)=0),0.6*HO$5,IF(OR(HO35="",HP35=""),0,IF(HO$6=0,IF(HO35&gt;=HO$8,HO$5,IF(HO35&lt;HP35,0,HO$5*(HO35-HP35)/(HO$8-HP35))),IF(HO35&lt;=HO$8,HO$5,IF(HO35&gt;HP35,0,HO$5*(HO35-HP35)/(HO$8-HP35))))))</f>
      </c>
      <c r="HR35" s="126">
        <f>IF(OR(HO35="",HP35=""),0,HO$5)</f>
      </c>
      <c r="HS35" s="125">
        <f>IF(HO$6=0,RANK(HQ35,HQ$12:HQ$42,0),RANK(HQ35,HQ$12:HQ$42,1))</f>
      </c>
      <c r="HT35" s="126">
        <v>42.1203838641827</v>
      </c>
      <c r="HU35" s="126">
        <v>21.4260689603365</v>
      </c>
      <c r="HV35" s="126">
        <f>IF((COUNTA(HT$12:HT$42)+COUNTA(HU$12:HU$42)=0),0.6*HT$5,IF(OR(HT35="",HU35=""),0,IF(HT$6=0,IF(HT35&gt;=HT$8,HT$5,IF(HT35&lt;HU35,0,HT$5*(HT35-HU35)/(HT$8-HU35))),IF(HT35&lt;=HT$8,HT$5,IF(HT35&gt;HU35,0,HT$5*(HT35-HU35)/(HT$8-HU35))))))</f>
      </c>
      <c r="HW35" s="126">
        <f>IF(OR(HT35="",HU35=""),0,HT$5)</f>
      </c>
      <c r="HX35" s="125">
        <f>IF(HT$6=0,RANK(HV35,HV$12:HV$42,0),RANK(HV35,HV$12:HV$42,1))</f>
      </c>
      <c r="HY35" s="126">
        <v>6.74620342548077</v>
      </c>
      <c r="HZ35" s="126">
        <v>6.23471304086538</v>
      </c>
      <c r="IA35" s="126">
        <f>IF((COUNTA(HY$12:HY$42)+COUNTA(HZ$12:HZ$42)=0),0.6*HY$5,IF(OR(HY35="",HZ35=""),0,IF(HY$6=0,IF(HY35&gt;=HY$8,HY$5,IF(HY35&lt;HZ35,0,HY$5*(HY35-HZ35)/(HY$8-HZ35))),IF(HY35&lt;=HY$8,HY$5,IF(HY35&gt;HZ35,0,HY$5*(HY35-HZ35)/(HY$8-HZ35))))))</f>
      </c>
      <c r="IB35" s="126">
        <f>IF(OR(HY35="",HZ35=""),0,HY$5)</f>
      </c>
      <c r="IC35" s="125">
        <f>IF(HY$6=0,RANK(IA35,IA$12:IA$42,0),RANK(IA35,IA$12:IA$42,1))</f>
      </c>
      <c r="ID35" s="126">
        <v>6.74620342548077</v>
      </c>
      <c r="IE35" s="126">
        <v>5.89073317307692</v>
      </c>
      <c r="IF35" s="126">
        <f>IF((COUNTA(ID$12:ID$42)+COUNTA(IE$12:IE$42)=0),0.6*ID$5,IF(OR(ID35="",IE35=""),0,IF(ID$6=0,IF(ID35&gt;=ID$8,ID$5,IF(ID35&lt;IE35,0,ID$5*(ID35-IE35)/(ID$8-IE35))),IF(ID35&lt;=ID$8,ID$5,IF(ID35&gt;IE35,0,ID$5*(ID35-IE35)/(ID$8-IE35))))))</f>
      </c>
      <c r="IG35" s="126">
        <f>IF(OR(ID35="",IE35=""),0,ID$5)</f>
      </c>
      <c r="IH35" s="125">
        <f>IF(ID$6=0,RANK(IF35,IF$12:IF$42,0),RANK(IF35,IF$12:IF$42,1))</f>
      </c>
      <c r="II35" s="126">
        <v>99.512</v>
      </c>
      <c r="IJ35" s="126">
        <v>69.0293333333333</v>
      </c>
      <c r="IK35" s="126">
        <f>IF((COUNTA(II$12:II$42)+COUNTA(IJ$12:IJ$42)=0),0.6*II$5,IF(OR(II35="",IJ35=""),0,IF(II$6=0,IF(II35&gt;=II$8,II$5,IF(II35&lt;IJ35,0,II$5*(II35-IJ35)/(II$8-IJ35))),IF(II35&lt;=II$8,II$5,IF(II35&gt;IJ35,0,II$5*(II35-IJ35)/(II$8-IJ35))))))</f>
      </c>
      <c r="IL35" s="126">
        <f>IF(OR(II35="",IJ35=""),0,II$5)</f>
      </c>
      <c r="IM35" s="125">
        <f>IF(II$6=0,RANK(IK35,IK$12:IK$42,0),RANK(IK35,IK$12:IK$42,1))</f>
      </c>
      <c r="IN35" s="126">
        <v>99.512</v>
      </c>
      <c r="IO35" s="126">
        <v>64.5386666666667</v>
      </c>
      <c r="IP35" s="126">
        <f>IF((COUNTA(IN$12:IN$42)+COUNTA(IO$12:IO$42)=0),0.6*IN$5,IF(OR(IN35="",IO35=""),0,IF(IN$6=0,IF(IN35&gt;=IN$8,IN$5,IF(IN35&lt;IO35,0,IN$5*(IN35-IO35)/(IN$8-IO35))),IF(IN35&lt;=IN$8,IN$5,IF(IN35&gt;IO35,0,IN$5*(IN35-IO35)/(IN$8-IO35))))))</f>
      </c>
      <c r="IQ35" s="126">
        <f>IF(OR(IN35="",IO35=""),0,IN$5)</f>
      </c>
      <c r="IR35" s="125">
        <f>IF(IN$6=0,RANK(IP35,IP$12:IP$42,0),RANK(IP35,IP$12:IP$42,1))</f>
      </c>
      <c r="IS35" s="126">
        <v>100</v>
      </c>
      <c r="IT35"/>
      <c r="IU35" s="126">
        <f>IF((COUNTA(IS$12:IS$42)+COUNTA(IT$12:IT$42)=0),0.6*IS$5,IF(OR(IS35="",IT35=""),0,IF(IS$6=0,IF(IS35&gt;=IS$8,IS$5,IF(IS35&lt;IT35,0,IS$5*(IS35-IT35)/(IS$8-IT35))),IF(IS35&lt;=IS$8,IS$5,IF(IS35&gt;IT35,0,IS$5*(IS35-IT35)/(IS$8-IT35))))))</f>
      </c>
      <c r="IV35" s="126">
        <f>IF(OR(IS35="",IT35=""),0,IS$5)</f>
      </c>
      <c r="IW35" s="125">
        <f>IF(IS$6=0,RANK(IU35,IU$12:IU$42,0),RANK(IU35,IU$12:IU$42,1))</f>
      </c>
      <c r="IX35" s="126">
        <v>100</v>
      </c>
      <c r="IY35"/>
      <c r="IZ35" s="126">
        <f>IF((COUNTA(IX$12:IX$42)+COUNTA(IY$12:IY$42)=0),0.6*IX$5,IF(OR(IX35="",IY35=""),0,IF(IX$6=0,IF(IX35&gt;=IX$8,IX$5,IF(IX35&lt;IY35,0,IX$5*(IX35-IY35)/(IX$8-IY35))),IF(IX35&lt;=IX$8,IX$5,IF(IX35&gt;IY35,0,IX$5*(IX35-IY35)/(IX$8-IY35))))))</f>
      </c>
      <c r="JA35" s="126">
        <f>IF(OR(IX35="",IY35=""),0,IX$5)</f>
      </c>
      <c r="JB35" s="125">
        <f>IF(IX$6=0,RANK(IZ35,IZ$12:IZ$42,0),RANK(IZ35,IZ$12:IZ$42,1))</f>
      </c>
      <c r="JC35" s="126">
        <v>2.62733333333333</v>
      </c>
      <c r="JD35" s="126">
        <v>4.17</v>
      </c>
      <c r="JE35" s="126">
        <f>IF((COUNTA(JC$12:JC$42)+COUNTA(JD$12:JD$42)=0),0.6*JC$5,IF(OR(JC35="",JD35=""),0,IF(JC$6=0,IF(JC35&gt;=JC$8,JC$5,IF(JC35&lt;JD35,0,JC$5*(JC35-JD35)/(JC$8-JD35))),IF(JC35&lt;=JC$8,JC$5,IF(JC35&gt;JD35,0,JC$5*(JC35-JD35)/(JC$8-JD35))))))</f>
      </c>
      <c r="JF35" s="126">
        <f>IF(OR(JC35="",JD35=""),0,JC$5)</f>
      </c>
      <c r="JG35" s="125">
        <f>IF(JC$6=0,RANK(JE35,JE$12:JE$42,0),RANK(JE35,JE$12:JE$42,1))</f>
      </c>
      <c r="JH35" s="126">
        <v>2.62733333333333</v>
      </c>
      <c r="JI35" s="126">
        <v>5.85916666666667</v>
      </c>
      <c r="JJ35" s="126">
        <f>IF((COUNTA(JH$12:JH$42)+COUNTA(JI$12:JI$42)=0),0.6*JH$5,IF(OR(JH35="",JI35=""),0,IF(JH$6=0,IF(JH35&gt;=JH$8,JH$5,IF(JH35&lt;JI35,0,JH$5*(JH35-JI35)/(JH$8-JI35))),IF(JH35&lt;=JH$8,JH$5,IF(JH35&gt;JI35,0,JH$5*(JH35-JI35)/(JH$8-JI35))))))</f>
      </c>
      <c r="JK35" s="126">
        <f>IF(OR(JH35="",JI35=""),0,JH$5)</f>
      </c>
      <c r="JL35" s="125">
        <f>IF(JH$6=0,RANK(JJ35,JJ$12:JJ$42,0),RANK(JJ35,JJ$12:JJ$42,1))</f>
      </c>
      <c r="JM35" s="126">
        <v>99.2053333333333</v>
      </c>
      <c r="JN35"/>
      <c r="JO35" s="126">
        <f>IF((COUNTA(JM$12:JM$42)+COUNTA(JN$12:JN$42)=0),0.6*JM$5,IF(OR(JM35="",JN35=""),0,IF(JM$6=0,IF(JM35&gt;=JM$8,JM$5,IF(JM35&lt;JN35,0,JM$5*(JM35-JN35)/(JM$8-JN35))),IF(JM35&lt;=JM$8,JM$5,IF(JM35&gt;JN35,0,JM$5*(JM35-JN35)/(JM$8-JN35))))))</f>
      </c>
      <c r="JP35" s="126">
        <f>IF(OR(JM35="",JN35=""),0,JM$5)</f>
      </c>
      <c r="JQ35" s="125">
        <f>IF(JM$6=0,RANK(JO35,JO$12:JO$42,0),RANK(JO35,JO$12:JO$42,1))</f>
      </c>
      <c r="JR35" s="126">
        <v>99.2053333333333</v>
      </c>
      <c r="JS35"/>
      <c r="JT35" s="126">
        <f>IF((COUNTA(JR$12:JR$42)+COUNTA(JS$12:JS$42)=0),0.6*JR$5,IF(OR(JR35="",JS35=""),0,IF(JR$6=0,IF(JR35&gt;=JR$8,JR$5,IF(JR35&lt;JS35,0,JR$5*(JR35-JS35)/(JR$8-JS35))),IF(JR35&lt;=JR$8,JR$5,IF(JR35&gt;JS35,0,JR$5*(JR35-JS35)/(JR$8-JS35))))))</f>
      </c>
      <c r="JU35" s="126">
        <f>IF(OR(JR35="",JS35=""),0,JR$5)</f>
      </c>
      <c r="JV35" s="125">
        <f>IF(JR$6=0,RANK(JT35,JT$12:JT$42,0),RANK(JT35,JT$12:JT$42,1))</f>
      </c>
      <c r="JW35" s="126">
        <v>100</v>
      </c>
      <c r="JX35" s="126">
        <v>98.9193333333333</v>
      </c>
      <c r="JY35" s="126">
        <f>IF((COUNTA(JW$12:JW$42)+COUNTA(JX$12:JX$42)=0),0.6*JW$5,IF(OR(JW35="",JX35=""),0,IF(JW$6=0,IF(JW35&gt;=JW$8,JW$5,IF(JW35&lt;JX35,0,JW$5*(JW35-JX35)/(JW$8-JX35))),IF(JW35&lt;=JW$8,JW$5,IF(JW35&gt;JX35,0,JW$5*(JW35-JX35)/(JW$8-JX35))))))</f>
      </c>
      <c r="JZ35" s="126">
        <f>IF(OR(JW35="",JX35=""),0,JW$5)</f>
      </c>
      <c r="KA35" s="125">
        <f>IF(JW$6=0,RANK(JY35,JY$12:JY$42,0),RANK(JY35,JY$12:JY$42,1))</f>
      </c>
      <c r="KB35" s="126">
        <v>100</v>
      </c>
      <c r="KC35" s="126">
        <v>99.0073333333333</v>
      </c>
      <c r="KD35" s="126">
        <f>IF((COUNTA(KB$12:KB$42)+COUNTA(KC$12:KC$42)=0),0.6*KB$5,IF(OR(KB35="",KC35=""),0,IF(KB$6=0,IF(KB35&gt;=KB$8,KB$5,IF(KB35&lt;KC35,0,KB$5*(KB35-KC35)/(KB$8-KC35))),IF(KB35&lt;=KB$8,KB$5,IF(KB35&gt;KC35,0,KB$5*(KB35-KC35)/(KB$8-KC35))))))</f>
      </c>
      <c r="KE35" s="126">
        <f>IF(OR(KB35="",KC35=""),0,KB$5)</f>
      </c>
      <c r="KF35" s="125">
        <f>IF(KB$6=0,RANK(KD35,KD$12:KD$42,0),RANK(KD35,KD$12:KD$42,1))</f>
      </c>
      <c r="KG35" s="126">
        <v>0.338666666666667</v>
      </c>
      <c r="KH35" s="126">
        <v>0.688666666666667</v>
      </c>
      <c r="KI35" s="126">
        <f>IF((COUNTA(KG$12:KG$42)+COUNTA(KH$12:KH$42)=0),0.6*KG$5,IF(OR(KG35="",KH35=""),0,IF(KG$6=0,IF(KG35&gt;=KG$8,KG$5,IF(KG35&lt;KH35,0,KG$5*(KG35-KH35)/(KG$8-KH35))),IF(KG35&lt;=KG$8,KG$5,IF(KG35&gt;KH35,0,KG$5*(KG35-KH35)/(KG$8-KH35))))))</f>
      </c>
      <c r="KJ35" s="126">
        <f>IF(OR(KG35="",KH35=""),0,KG$5)</f>
      </c>
      <c r="KK35" s="125">
        <f>IF(KG$6=0,RANK(KI35,KI$12:KI$42,0),RANK(KI35,KI$12:KI$42,1))</f>
      </c>
      <c r="KL35" s="126">
        <v>0.338666666666667</v>
      </c>
      <c r="KM35" s="126">
        <v>0.611333333333333</v>
      </c>
      <c r="KN35" s="126">
        <f>IF((COUNTA(KL$12:KL$42)+COUNTA(KM$12:KM$42)=0),0.6*KL$5,IF(OR(KL35="",KM35=""),0,IF(KL$6=0,IF(KL35&gt;=KL$8,KL$5,IF(KL35&lt;KM35,0,KL$5*(KL35-KM35)/(KL$8-KM35))),IF(KL35&lt;=KL$8,KL$5,IF(KL35&gt;KM35,0,KL$5*(KL35-KM35)/(KL$8-KM35))))))</f>
      </c>
      <c r="KO35" s="126">
        <f>IF(OR(KL35="",KM35=""),0,KL$5)</f>
      </c>
      <c r="KP35" s="125">
        <f>IF(KL$6=0,RANK(KN35,KN$12:KN$42,0),RANK(KN35,KN$12:KN$42,1))</f>
      </c>
      <c r="KQ35" s="126">
        <v>100</v>
      </c>
      <c r="KR35" s="126">
        <v>94.78</v>
      </c>
      <c r="KS35" s="126">
        <f>IF((COUNTA(KQ$12:KQ$42)+COUNTA(KR$12:KR$42)=0),0.6*KQ$5,IF(OR(KQ35="",KR35=""),0,IF(KQ$6=0,IF(KQ35&gt;=KQ$8,KQ$5,IF(KQ35&lt;KR35,0,KQ$5*(KQ35-KR35)/(KQ$8-KR35))),IF(KQ35&lt;=KQ$8,KQ$5,IF(KQ35&gt;KR35,0,KQ$5*(KQ35-KR35)/(KQ$8-KR35))))))</f>
      </c>
      <c r="KT35" s="126">
        <f>IF(OR(KQ35="",KR35=""),0,KQ$5)</f>
      </c>
      <c r="KU35" s="125">
        <f>IF(KQ$6=0,RANK(KS35,KS$12:KS$42,0),RANK(KS35,KS$12:KS$42,1))</f>
      </c>
      <c r="KV35" s="126">
        <v>100</v>
      </c>
      <c r="KW35" s="126">
        <v>97.6184615384615</v>
      </c>
      <c r="KX35" s="126">
        <f>IF((COUNTA(KV$12:KV$42)+COUNTA(KW$12:KW$42)=0),0.6*KV$5,IF(OR(KV35="",KW35=""),0,IF(KV$6=0,IF(KV35&gt;=KV$8,KV$5,IF(KV35&lt;KW35,0,KV$5*(KV35-KW35)/(KV$8-KW35))),IF(KV35&lt;=KV$8,KV$5,IF(KV35&gt;KW35,0,KV$5*(KV35-KW35)/(KV$8-KW35))))))</f>
      </c>
      <c r="KY35" s="126">
        <f>IF(OR(KV35="",KW35=""),0,KV$5)</f>
      </c>
      <c r="KZ35" s="125">
        <f>IF(KV$6=0,RANK(KX35,KX$12:KX$42,0),RANK(KX35,KX$12:KX$42,1))</f>
      </c>
      <c r="LA35" s="126">
        <v>0.428333333333333</v>
      </c>
      <c r="LB35" s="126">
        <v>1.69769230769231</v>
      </c>
      <c r="LC35" s="126">
        <f>IF((COUNTA(LA$12:LA$42)+COUNTA(LB$12:LB$42)=0),0.6*LA$5,IF(OR(LA35="",LB35=""),0,IF(LA$6=0,IF(LA35&gt;=LA$8,LA$5,IF(LA35&lt;LB35,0,LA$5*(LA35-LB35)/(LA$8-LB35))),IF(LA35&lt;=LA$8,LA$5,IF(LA35&gt;LB35,0,LA$5*(LA35-LB35)/(LA$8-LB35))))))</f>
      </c>
      <c r="LD35" s="126">
        <f>IF(OR(LA35="",LB35=""),0,LA$5)</f>
      </c>
      <c r="LE35" s="125">
        <f>IF(LA$6=0,RANK(LC35,LC$12:LC$42,0),RANK(LC35,LC$12:LC$42,1))</f>
      </c>
      <c r="LF35" s="126">
        <v>0.428333333333333</v>
      </c>
      <c r="LG35" s="126">
        <v>1.00076923076923</v>
      </c>
      <c r="LH35" s="126">
        <f>IF((COUNTA(LF$12:LF$42)+COUNTA(LG$12:LG$42)=0),0.6*LF$5,IF(OR(LF35="",LG35=""),0,IF(LF$6=0,IF(LF35&gt;=LF$8,LF$5,IF(LF35&lt;LG35,0,LF$5*(LF35-LG35)/(LF$8-LG35))),IF(LF35&lt;=LF$8,LF$5,IF(LF35&gt;LG35,0,LF$5*(LF35-LG35)/(LF$8-LG35))))))</f>
      </c>
      <c r="LI35" s="126">
        <f>IF(OR(LF35="",LG35=""),0,LF$5)</f>
      </c>
      <c r="LJ35" s="125">
        <f>IF(LF$6=0,RANK(LH35,LH$12:LH$42,0),RANK(LH35,LH$12:LH$42,1))</f>
      </c>
      <c r="LK35" s="126">
        <v>0</v>
      </c>
      <c r="LL35" s="126">
        <v>4.06694048054058</v>
      </c>
      <c r="LM35" s="126">
        <f>IF((COUNTA(LK$12:LK$42)+COUNTA(LL$12:LL$42)=0),0.6*LK$5,IF(OR(LK35="",LL35=""),0,IF(LK$6=0,IF(LK35&gt;=LK$8,LK$5,IF(LK35&lt;LL35,0,LK$5*(LK35-LL35)/(LK$8-LL35))),IF(LK35&lt;=LK$8,LK$5,IF(LK35&gt;LL35,0,LK$5*(LK35-LL35)/(LK$8-LL35))))))</f>
      </c>
      <c r="LN35" s="126">
        <f>IF(OR(LK35="",LL35=""),0,LK$5)</f>
      </c>
      <c r="LO35" s="125">
        <f>IF(LK$6=0,RANK(LM35,LM$12:LM$42,0),RANK(LM35,LM$12:LM$42,1))</f>
      </c>
      <c r="LP35" s="126">
        <v>0</v>
      </c>
      <c r="LQ35" s="126">
        <v>0.0155633877780212</v>
      </c>
      <c r="LR35" s="126">
        <f>IF((COUNTA(LP$12:LP$42)+COUNTA(LQ$12:LQ$42)=0),0.6*LP$5,IF(OR(LP35="",LQ35=""),0,IF(LP$6=0,IF(LP35&gt;=LP$8,LP$5,IF(LP35&lt;LQ35,0,LP$5*(LP35-LQ35)/(LP$8-LQ35))),IF(LP35&lt;=LP$8,LP$5,IF(LP35&gt;LQ35,0,LP$5*(LP35-LQ35)/(LP$8-LQ35))))))</f>
      </c>
      <c r="LS35" s="126">
        <f>IF(OR(LP35="",LQ35=""),0,LP$5)</f>
      </c>
      <c r="LT35" s="125">
        <f>IF(LP$6=0,RANK(LR35,LR$12:LR$42,0),RANK(LR35,LR$12:LR$42,1))</f>
      </c>
      <c r="LU35" s="126">
        <v>41.08</v>
      </c>
      <c r="LV35" s="126">
        <v>25.460970703125</v>
      </c>
      <c r="LW35" s="126">
        <f>IF((COUNTA(LU$12:LU$42)+COUNTA(LV$12:LV$42)=0),0.6*LU$5,IF(OR(LU35="",LV35=""),0,IF(LU$6=0,IF(LU35&gt;=LU$8,LU$5,IF(LU35&lt;LV35,0,LU$5*(LU35-LV35)/(LU$8-LV35))),IF(LU35&lt;=LU$8,LU$5,IF(LU35&gt;LV35,0,LU$5*(LU35-LV35)/(LU$8-LV35))))))</f>
      </c>
      <c r="LX35" s="126">
        <f>IF(OR(LU35="",LV35=""),0,LU$5)</f>
      </c>
      <c r="LY35" s="125">
        <f>IF(LU$6=0,RANK(LW35,LW$12:LW$42,0),RANK(LW35,LW$12:LW$42,1))</f>
      </c>
      <c r="LZ35" s="126">
        <v>41.08</v>
      </c>
      <c r="MA35" s="126">
        <v>25.460970703125</v>
      </c>
      <c r="MB35" s="126">
        <f>IF((COUNTA(LZ$12:LZ$42)+COUNTA(MA$12:MA$42)=0),0.6*LZ$5,IF(OR(LZ35="",MA35=""),0,IF(LZ$6=0,IF(LZ35&gt;=LZ$8,LZ$5,IF(LZ35&lt;MA35,0,LZ$5*(LZ35-MA35)/(LZ$8-MA35))),IF(LZ35&lt;=LZ$8,LZ$5,IF(LZ35&gt;MA35,0,LZ$5*(LZ35-MA35)/(LZ$8-MA35))))))</f>
      </c>
      <c r="MC35" s="126">
        <f>IF(OR(LZ35="",MA35=""),0,LZ$5)</f>
      </c>
      <c r="MD35" s="125">
        <f>IF(LZ$6=0,RANK(MB35,MB$12:MB$42,0),RANK(MB35,MB$12:MB$42,1))</f>
      </c>
      <c r="ME35" s="126">
        <v>10.2386666666667</v>
      </c>
      <c r="MF35" s="126">
        <v>9.15568134014423</v>
      </c>
      <c r="MG35" s="126">
        <f>IF((COUNTA(ME$12:ME$42)+COUNTA(MF$12:MF$42)=0),0.6*ME$5,IF(OR(ME35="",MF35=""),0,IF(ME$6=0,IF(ME35&gt;=ME$8,ME$5,IF(ME35&lt;MF35,0,ME$5*(ME35-MF35)/(ME$8-MF35))),IF(ME35&lt;=ME$8,ME$5,IF(ME35&gt;MF35,0,ME$5*(ME35-MF35)/(ME$8-MF35))))))</f>
      </c>
      <c r="MH35" s="126">
        <f>IF(OR(ME35="",MF35=""),0,ME$5)</f>
      </c>
      <c r="MI35" s="125">
        <f>IF(ME$6=0,RANK(MG35,MG$12:MG$42,0),RANK(MG35,MG$12:MG$42,1))</f>
      </c>
      <c r="MJ35" s="126">
        <v>10.2386666666667</v>
      </c>
      <c r="MK35" s="126">
        <v>9.15568134014423</v>
      </c>
      <c r="ML35" s="126">
        <f>IF((COUNTA(MJ$12:MJ$42)+COUNTA(MK$12:MK$42)=0),0.6*MJ$5,IF(OR(MJ35="",MK35=""),0,IF(MJ$6=0,IF(MJ35&gt;=MJ$8,MJ$5,IF(MJ35&lt;MK35,0,MJ$5*(MJ35-MK35)/(MJ$8-MK35))),IF(MJ35&lt;=MJ$8,MJ$5,IF(MJ35&gt;MK35,0,MJ$5*(MJ35-MK35)/(MJ$8-MK35))))))</f>
      </c>
      <c r="MM35" s="126">
        <f>IF(OR(MJ35="",MK35=""),0,MJ$5)</f>
      </c>
      <c r="MN35" s="125">
        <f>IF(MJ$6=0,RANK(ML35,ML$12:ML$42,0),RANK(ML35,ML$12:ML$42,1))</f>
      </c>
      <c r="MO35"/>
      <c r="MP35"/>
      <c r="MQ35" s="126">
        <f>IF((COUNTA(MO$12:MO$42)+COUNTA(MP$12:MP$42)=0),0.6*MO$5,IF(OR(MO35="",MP35=""),0,IF(MO$6=0,IF(MO35&gt;=MO$8,MO$5,IF(MO35&lt;MP35,0,MO$5*(MO35-MP35)/(MO$8-MP35))),IF(MO35&lt;=MO$8,MO$5,IF(MO35&gt;MP35,0,MO$5*(MO35-MP35)/(MO$8-MP35))))))</f>
      </c>
      <c r="MR35" s="126">
        <f>IF(OR(MO35="",MP35=""),0,MO$5)</f>
      </c>
      <c r="MS35" s="125">
        <f>IF(MO$6=0,RANK(MQ35,MQ$12:MQ$42,0),RANK(MQ35,MQ$12:MQ$42,1))</f>
      </c>
      <c r="MT35"/>
      <c r="MU35"/>
      <c r="MV35" s="126">
        <f>IF((COUNTA(MT$12:MT$42)+COUNTA(MU$12:MU$42)=0),0.6*MT$5,IF(OR(MT35="",MU35=""),0,IF(MT$6=0,IF(MT35&gt;=MT$8,MT$5,IF(MT35&lt;MU35,0,MT$5*(MT35-MU35)/(MT$8-MU35))),IF(MT35&lt;=MT$8,MT$5,IF(MT35&gt;MU35,0,MT$5*(MT35-MU35)/(MT$8-MU35))))))</f>
      </c>
      <c r="MW35" s="126">
        <f>IF(OR(MT35="",MU35=""),0,MT$5)</f>
      </c>
      <c r="MX35" s="125">
        <f>IF(MT$6=0,RANK(MV35,MV$12:MV$42,0),RANK(MV35,MV$12:MV$42,1))</f>
      </c>
      <c r="MY35"/>
      <c r="MZ35"/>
      <c r="NA35" s="126">
        <f>IF((COUNTA(MY$12:MY$42)+COUNTA(MZ$12:MZ$42)=0),0.6*MY$5,IF(OR(MY35="",MZ35=""),0,IF(MY$6=0,IF(MY35&gt;=MY$8,MY$5,IF(MY35&lt;MZ35,0,MY$5*(MY35-MZ35)/(MY$8-MZ35))),IF(MY35&lt;=MY$8,MY$5,IF(MY35&gt;MZ35,0,MY$5*(MY35-MZ35)/(MY$8-MZ35))))))</f>
      </c>
      <c r="NB35" s="126">
        <f>IF(OR(MY35="",MZ35=""),0,MY$5)</f>
      </c>
      <c r="NC35" s="125">
        <f>IF(MY$6=0,RANK(NA35,NA$12:NA$42,0),RANK(NA35,NA$12:NA$42,1))</f>
      </c>
      <c r="ND35"/>
      <c r="NE35"/>
      <c r="NF35" s="126">
        <f>IF((COUNTA(ND$12:ND$42)+COUNTA(NE$12:NE$42)=0),0.6*ND$5,IF(OR(ND35="",NE35=""),0,IF(ND$6=0,IF(ND35&gt;=ND$8,ND$5,IF(ND35&lt;NE35,0,ND$5*(ND35-NE35)/(ND$8-NE35))),IF(ND35&lt;=ND$8,ND$5,IF(ND35&gt;NE35,0,ND$5*(ND35-NE35)/(ND$8-NE35))))))</f>
      </c>
      <c r="NG35" s="126">
        <f>IF(OR(ND35="",NE35=""),0,ND$5)</f>
      </c>
      <c r="NH35" s="125">
        <f>IF(ND$6=0,RANK(NF35,NF$12:NF$42,0),RANK(NF35,NF$12:NF$42,1))</f>
      </c>
      <c r="NI35"/>
      <c r="NJ35"/>
      <c r="NK35" s="126">
        <f>IF((COUNTA(NI$12:NI$42)+COUNTA(NJ$12:NJ$42)=0),0.6*NI$5,IF(OR(NI35="",NJ35=""),0,IF(NI$6=0,IF(NI35&gt;=NI$8,NI$5,IF(NI35&lt;NJ35,0,NI$5*(NI35-NJ35)/(NI$8-NJ35))),IF(NI35&lt;=NI$8,NI$5,IF(NI35&gt;NJ35,0,NI$5*(NI35-NJ35)/(NI$8-NJ35))))))</f>
      </c>
      <c r="NL35" s="126">
        <f>IF(OR(NI35="",NJ35=""),0,NI$5)</f>
      </c>
      <c r="NM35" s="125">
        <f>IF(NI$6=0,RANK(NK35,NK$12:NK$42,0),RANK(NK35,NK$12:NK$42,1))</f>
      </c>
      <c r="NN35"/>
      <c r="NO35"/>
      <c r="NP35" s="126">
        <f>IF((COUNTA(NN$12:NN$42)+COUNTA(NO$12:NO$42)=0),0.6*NN$5,IF(OR(NN35="",NO35=""),0,IF(NN$6=0,IF(NN35&gt;=NN$8,NN$5,IF(NN35&lt;NO35,0,NN$5*(NN35-NO35)/(NN$8-NO35))),IF(NN35&lt;=NN$8,NN$5,IF(NN35&gt;NO35,0,NN$5*(NN35-NO35)/(NN$8-NO35))))))</f>
      </c>
      <c r="NQ35" s="126">
        <f>IF(OR(NN35="",NO35=""),0,NN$5)</f>
      </c>
      <c r="NR35" s="125">
        <f>IF(NN$6=0,RANK(NP35,NP$12:NP$42,0),RANK(NP35,NP$12:NP$42,1))</f>
      </c>
      <c r="NS35"/>
      <c r="NT35"/>
      <c r="NU35" s="126">
        <f>IF((COUNTA(NS$12:NS$42)+COUNTA(NT$12:NT$42)=0),0.6*NS$5,IF(OR(NS35="",NT35=""),0,IF(NS$6=0,IF(NS35&gt;=NS$8,NS$5,IF(NS35&lt;NT35,0,NS$5*(NS35-NT35)/(NS$8-NT35))),IF(NS35&lt;=NS$8,NS$5,IF(NS35&gt;NT35,0,NS$5*(NS35-NT35)/(NS$8-NT35))))))</f>
      </c>
      <c r="NV35" s="126">
        <f>IF(OR(NS35="",NT35=""),0,NS$5)</f>
      </c>
      <c r="NW35" s="125">
        <f>IF(NS$6=0,RANK(NU35,NU$12:NU$42,0),RANK(NU35,NU$12:NU$42,1))</f>
      </c>
      <c r="NX35"/>
      <c r="NY35"/>
      <c r="NZ35" s="126">
        <f>IF((COUNTA(NX$12:NX$42)+COUNTA(NY$12:NY$42)=0),0.6*NX$5,IF(OR(NX35="",NY35=""),0,IF(NX$6=0,IF(NX35&gt;=NX$8,NX$5,IF(NX35&lt;NY35,0,NX$5*(NX35-NY35)/(NX$8-NY35))),IF(NX35&lt;=NX$8,NX$5,IF(NX35&gt;NY35,0,NX$5*(NX35-NY35)/(NX$8-NY35))))))</f>
      </c>
      <c r="OA35" s="126">
        <f>IF(OR(NX35="",NY35=""),0,NX$5)</f>
      </c>
      <c r="OB35" s="125">
        <f>IF(NX$6=0,RANK(NZ35,NZ$12:NZ$42,0),RANK(NZ35,NZ$12:NZ$42,1))</f>
      </c>
      <c r="OC35"/>
      <c r="OD35"/>
      <c r="OE35" s="126">
        <f>IF((COUNTA(OC$12:OC$42)+COUNTA(OD$12:OD$42)=0),0.6*OC$5,IF(OR(OC35="",OD35=""),0,IF(OC$6=0,IF(OC35&gt;=OC$8,OC$5,IF(OC35&lt;OD35,0,OC$5*(OC35-OD35)/(OC$8-OD35))),IF(OC35&lt;=OC$8,OC$5,IF(OC35&gt;OD35,0,OC$5*(OC35-OD35)/(OC$8-OD35))))))</f>
      </c>
      <c r="OF35" s="126">
        <f>IF(OR(OC35="",OD35=""),0,OC$5)</f>
      </c>
      <c r="OG35" s="125">
        <f>IF(OC$6=0,RANK(OE35,OE$12:OE$42,0),RANK(OE35,OE$12:OE$42,1))</f>
      </c>
      <c r="OH35"/>
      <c r="OI35"/>
      <c r="OJ35" s="126">
        <f>IF((COUNTA(OH$12:OH$42)+COUNTA(OI$12:OI$42)=0),0.6*OH$5,IF(OR(OH35="",OI35=""),0,IF(OH$6=0,IF(OH35&gt;=OH$8,OH$5,IF(OH35&lt;OI35,0,OH$5*(OH35-OI35)/(OH$8-OI35))),IF(OH35&lt;=OH$8,OH$5,IF(OH35&gt;OI35,0,OH$5*(OH35-OI35)/(OH$8-OI35))))))</f>
      </c>
      <c r="OK35" s="126">
        <f>IF(OR(OH35="",OI35=""),0,OH$5)</f>
      </c>
      <c r="OL35" s="125">
        <f>IF(OH$6=0,RANK(OJ35,OJ$12:OJ$42,0),RANK(OJ35,OJ$12:OJ$42,1))</f>
      </c>
      <c r="OM35"/>
      <c r="ON35"/>
      <c r="OO35" s="126">
        <f>IF((COUNTA(OM$12:OM$42)+COUNTA(ON$12:ON$42)=0),0.6*OM$5,IF(OR(OM35="",ON35=""),0,IF(OM$6=0,IF(OM35&gt;=OM$8,OM$5,IF(OM35&lt;ON35,0,OM$5*(OM35-ON35)/(OM$8-ON35))),IF(OM35&lt;=OM$8,OM$5,IF(OM35&gt;ON35,0,OM$5*(OM35-ON35)/(OM$8-ON35))))))</f>
      </c>
      <c r="OP35" s="126">
        <f>IF(OR(OM35="",ON35=""),0,OM$5)</f>
      </c>
      <c r="OQ35" s="125">
        <f>IF(OM$6=0,RANK(OO35,OO$12:OO$42,0),RANK(OO35,OO$12:OO$42,1))</f>
      </c>
      <c r="OR35"/>
      <c r="OS35"/>
      <c r="OT35" s="126">
        <f>IF((COUNTA(OR$12:OR$42)+COUNTA(OS$12:OS$42)=0),0.6*OR$5,IF(OR(OR35="",OS35=""),0,IF(OR$6=0,IF(OR35&gt;=OR$8,OR$5,IF(OR35&lt;OS35,0,OR$5*(OR35-OS35)/(OR$8-OS35))),IF(OR35&lt;=OR$8,OR$5,IF(OR35&gt;OS35,0,OR$5*(OR35-OS35)/(OR$8-OS35))))))</f>
      </c>
      <c r="OU35" s="126">
        <f>IF(OR(OR35="",OS35=""),0,OR$5)</f>
      </c>
      <c r="OV35" s="125">
        <f>IF(OR$6=0,RANK(OT35,OT$12:OT$42,0),RANK(OT35,OT$12:OT$42,1))</f>
      </c>
      <c r="OW35"/>
      <c r="OX35"/>
      <c r="OY35" s="126">
        <f>IF((COUNTA(OW$12:OW$42)+COUNTA(OX$12:OX$42)=0),0.6*OW$5,IF(OR(OW35="",OX35=""),0,IF(OW$6=0,IF(OW35&gt;=OW$8,OW$5,IF(OW35&lt;OX35,0,OW$5*(OW35-OX35)/(OW$8-OX35))),IF(OW35&lt;=OW$8,OW$5,IF(OW35&gt;OX35,0,OW$5*(OW35-OX35)/(OW$8-OX35))))))</f>
      </c>
      <c r="OZ35" s="126">
        <f>IF(OR(OW35="",OX35=""),0,OW$5)</f>
      </c>
      <c r="PA35" s="125">
        <f>IF(OW$6=0,RANK(OY35,OY$12:OY$42,0),RANK(OY35,OY$12:OY$42,1))</f>
      </c>
      <c r="PB35"/>
      <c r="PC35"/>
      <c r="PD35" s="126">
        <f>IF((COUNTA(PB$12:PB$42)+COUNTA(PC$12:PC$42)=0),0.6*PB$5,IF(OR(PB35="",PC35=""),0,IF(PB$6=0,IF(PB35&gt;=PB$8,PB$5,IF(PB35&lt;PC35,0,PB$5*(PB35-PC35)/(PB$8-PC35))),IF(PB35&lt;=PB$8,PB$5,IF(PB35&gt;PC35,0,PB$5*(PB35-PC35)/(PB$8-PC35))))))</f>
      </c>
      <c r="PE35" s="126">
        <f>IF(OR(PB35="",PC35=""),0,PB$5)</f>
      </c>
      <c r="PF35" s="125">
        <f>IF(PB$6=0,RANK(PD35,PD$12:PD$42,0),RANK(PD35,PD$12:PD$42,1))</f>
      </c>
      <c r="PG35"/>
      <c r="PH35"/>
      <c r="PI35" s="126">
        <f>IF((COUNTA(PG$12:PG$42)+COUNTA(PH$12:PH$42)=0),0.6*PG$5,IF(OR(PG35="",PH35=""),0,IF(PG$6=0,IF(PG35&gt;=PG$8,PG$5,IF(PG35&lt;PH35,0,PG$5*(PG35-PH35)/(PG$8-PH35))),IF(PG35&lt;=PG$8,PG$5,IF(PG35&gt;PH35,0,PG$5*(PG35-PH35)/(PG$8-PH35))))))</f>
      </c>
      <c r="PJ35" s="126">
        <f>IF(OR(PG35="",PH35=""),0,PG$5)</f>
      </c>
      <c r="PK35" s="125">
        <f>IF(PG$6=0,RANK(PI35,PI$12:PI$42,0),RANK(PI35,PI$12:PI$42,1))</f>
      </c>
      <c r="PL35"/>
      <c r="PM35"/>
      <c r="PN35" s="126">
        <f>IF((COUNTA(PL$12:PL$42)+COUNTA(PM$12:PM$42)=0),0.6*PL$5,IF(OR(PL35="",PM35=""),0,IF(PL$6=0,IF(PL35&gt;=PL$8,PL$5,IF(PL35&lt;PM35,0,PL$5*(PL35-PM35)/(PL$8-PM35))),IF(PL35&lt;=PL$8,PL$5,IF(PL35&gt;PM35,0,PL$5*(PL35-PM35)/(PL$8-PM35))))))</f>
      </c>
      <c r="PO35" s="126">
        <f>IF(OR(PL35="",PM35=""),0,PL$5)</f>
      </c>
      <c r="PP35" s="125">
        <f>IF(PL$6=0,RANK(PN35,PN$12:PN$42,0),RANK(PN35,PN$12:PN$42,1))</f>
      </c>
      <c r="PQ35"/>
      <c r="PR35"/>
      <c r="PS35" s="126">
        <f>IF((COUNTA(PQ$12:PQ$42)+COUNTA(PR$12:PR$42)=0),0.6*PQ$5,IF(OR(PQ35="",PR35=""),0,IF(PQ$6=0,IF(PQ35&gt;=PQ$8,PQ$5,IF(PQ35&lt;PR35,0,PQ$5*(PQ35-PR35)/(PQ$8-PR35))),IF(PQ35&lt;=PQ$8,PQ$5,IF(PQ35&gt;PR35,0,PQ$5*(PQ35-PR35)/(PQ$8-PR35))))))</f>
      </c>
      <c r="PT35" s="126">
        <f>IF(OR(PQ35="",PR35=""),0,PQ$5)</f>
      </c>
      <c r="PU35" s="125">
        <f>IF(PQ$6=0,RANK(PS35,PS$12:PS$42,0),RANK(PS35,PS$12:PS$42,1))</f>
      </c>
      <c r="PV35"/>
      <c r="PW35"/>
      <c r="PX35" s="126">
        <f>IF((COUNTA(PV$12:PV$42)+COUNTA(PW$12:PW$42)=0),0.6*PV$5,IF(OR(PV35="",PW35=""),0,IF(PV$6=0,IF(PV35&gt;=PV$8,PV$5,IF(PV35&lt;PW35,0,PV$5*(PV35-PW35)/(PV$8-PW35))),IF(PV35&lt;=PV$8,PV$5,IF(PV35&gt;PW35,0,PV$5*(PV35-PW35)/(PV$8-PW35))))))</f>
      </c>
      <c r="PY35" s="126">
        <f>IF(OR(PV35="",PW35=""),0,PV$5)</f>
      </c>
      <c r="PZ35" s="125">
        <f>IF(PV$6=0,RANK(PX35,PX$12:PX$42,0),RANK(PX35,PX$12:PX$42,1))</f>
      </c>
      <c r="QA35"/>
      <c r="QB35"/>
      <c r="QC35" s="126">
        <f>IF((COUNTA(QA$12:QA$42)+COUNTA(QB$12:QB$42)=0),0.6*QA$5,IF(OR(QA35="",QB35=""),0,IF(QA$6=0,IF(QA35&gt;=QA$8,QA$5,IF(QA35&lt;QB35,0,QA$5*(QA35-QB35)/(QA$8-QB35))),IF(QA35&lt;=QA$8,QA$5,IF(QA35&gt;QB35,0,QA$5*(QA35-QB35)/(QA$8-QB35))))))</f>
      </c>
      <c r="QD35" s="126">
        <f>IF(OR(QA35="",QB35=""),0,QA$5)</f>
      </c>
      <c r="QE35" s="125">
        <f>IF(QA$6=0,RANK(QC35,QC$12:QC$42,0),RANK(QC35,QC$12:QC$42,1))</f>
      </c>
      <c r="QF35"/>
      <c r="QG35"/>
      <c r="QH35" s="126">
        <f>IF((COUNTA(QF$12:QF$42)+COUNTA(QG$12:QG$42)=0),0.6*QF$5,IF(OR(QF35="",QG35=""),0,IF(QF$6=0,IF(QF35&gt;=QF$8,QF$5,IF(QF35&lt;QG35,0,QF$5*(QF35-QG35)/(QF$8-QG35))),IF(QF35&lt;=QF$8,QF$5,IF(QF35&gt;QG35,0,QF$5*(QF35-QG35)/(QF$8-QG35))))))</f>
      </c>
      <c r="QI35" s="126">
        <f>IF(OR(QF35="",QG35=""),0,QF$5)</f>
      </c>
      <c r="QJ35" s="125">
        <f>IF(QF$6=0,RANK(QH35,QH$12:QH$42,0),RANK(QH35,QH$12:QH$42,1))</f>
      </c>
      <c r="QK35"/>
      <c r="QL35"/>
      <c r="QM35" s="126">
        <f>IF((COUNTA(QK$12:QK$42)+COUNTA(QL$12:QL$42)=0),0.6*QK$5,IF(OR(QK35="",QL35=""),0,IF(QK$6=0,IF(QK35&gt;=QK$8,QK$5,IF(QK35&lt;QL35,0,QK$5*(QK35-QL35)/(QK$8-QL35))),IF(QK35&lt;=QK$8,QK$5,IF(QK35&gt;QL35,0,QK$5*(QK35-QL35)/(QK$8-QL35))))))</f>
      </c>
      <c r="QN35" s="126">
        <f>IF(OR(QK35="",QL35=""),0,QK$5)</f>
      </c>
      <c r="QO35" s="125">
        <f>IF(QK$6=0,RANK(QM35,QM$12:QM$42,0),RANK(QM35,QM$12:QM$42,1))</f>
      </c>
      <c r="QP35"/>
      <c r="QQ35"/>
      <c r="QR35" s="126">
        <f>IF((COUNTA(QP$12:QP$42)+COUNTA(QQ$12:QQ$42)=0),0.6*QP$5,IF(OR(QP35="",QQ35=""),0,IF(QP$6=0,IF(QP35&gt;=QP$8,QP$5,IF(QP35&lt;QQ35,0,QP$5*(QP35-QQ35)/(QP$8-QQ35))),IF(QP35&lt;=QP$8,QP$5,IF(QP35&gt;QQ35,0,QP$5*(QP35-QQ35)/(QP$8-QQ35))))))</f>
      </c>
      <c r="QS35" s="126">
        <f>IF(OR(QP35="",QQ35=""),0,QP$5)</f>
      </c>
      <c r="QT35" s="125">
        <f>IF(QP$6=0,RANK(QR35,QR$12:QR$42,0),RANK(QR35,QR$12:QR$42,1))</f>
      </c>
      <c r="QU35" s="126">
        <v>99.17</v>
      </c>
      <c r="QV35" s="126">
        <v>94.58</v>
      </c>
      <c r="QW35" s="126">
        <f>IF((COUNTA(QU$12:QU$42)+COUNTA(QV$12:QV$42)=0),0.6*QU$5,IF(OR(QU35="",QV35=""),0,IF(QU$6=0,IF(QU35&gt;=QU$8,QU$5,IF(QU35&lt;QV35,0,QU$5*(QU35-QV35)/(QU$8-QV35))),IF(QU35&lt;=QU$8,QU$5,IF(QU35&gt;QV35,0,QU$5*(QU35-QV35)/(QU$8-QV35))))))</f>
      </c>
      <c r="QX35" s="126">
        <f>IF(OR(QU35="",QV35=""),0,QU$5)</f>
      </c>
      <c r="QY35" s="125">
        <f>IF(QU$6=0,RANK(QW35,QW$12:QW$42,0),RANK(QW35,QW$12:QW$42,1))</f>
      </c>
      <c r="QZ35" s="126">
        <v>99.17</v>
      </c>
      <c r="RA35" s="126">
        <v>96.52</v>
      </c>
      <c r="RB35" s="126">
        <f>IF((COUNTA(QZ$12:QZ$42)+COUNTA(RA$12:RA$42)=0),0.6*QZ$5,IF(OR(QZ35="",RA35=""),0,IF(QZ$6=0,IF(QZ35&gt;=QZ$8,QZ$5,IF(QZ35&lt;RA35,0,QZ$5*(QZ35-RA35)/(QZ$8-RA35))),IF(QZ35&lt;=QZ$8,QZ$5,IF(QZ35&gt;RA35,0,QZ$5*(QZ35-RA35)/(QZ$8-RA35))))))</f>
      </c>
      <c r="RC35" s="126">
        <f>IF(OR(QZ35="",RA35=""),0,QZ$5)</f>
      </c>
      <c r="RD35" s="125">
        <f>IF(QZ$6=0,RANK(RB35,RB$12:RB$42,0),RANK(RB35,RB$12:RB$42,1))</f>
      </c>
      <c r="RE35" s="126">
        <v>100</v>
      </c>
      <c r="RF35" s="126">
        <v>100</v>
      </c>
      <c r="RG35" s="126">
        <f>IF((COUNTA(RE$12:RE$42)+COUNTA(RF$12:RF$42)=0),0.6*RE$5,IF(OR(RE35="",RF35=""),0,IF(RE$6=0,IF(RE35&gt;=RE$8,RE$5,IF(RE35&lt;RF35,0,RE$5*(RE35-RF35)/(RE$8-RF35))),IF(RE35&lt;=RE$8,RE$5,IF(RE35&gt;RF35,0,RE$5*(RE35-RF35)/(RE$8-RF35))))))</f>
      </c>
      <c r="RH35" s="126">
        <f>IF(OR(RE35="",RF35=""),0,RE$5)</f>
      </c>
      <c r="RI35" s="125">
        <f>IF(RE$6=0,RANK(RG35,RG$12:RG$42,0),RANK(RG35,RG$12:RG$42,1))</f>
      </c>
      <c r="RJ35" s="126">
        <v>100</v>
      </c>
      <c r="RK35" s="126">
        <v>98.44</v>
      </c>
      <c r="RL35" s="126">
        <f>IF((COUNTA(RJ$12:RJ$42)+COUNTA(RK$12:RK$42)=0),0.6*RJ$5,IF(OR(RJ35="",RK35=""),0,IF(RJ$6=0,IF(RJ35&gt;=RJ$8,RJ$5,IF(RJ35&lt;RK35,0,RJ$5*(RJ35-RK35)/(RJ$8-RK35))),IF(RJ35&lt;=RJ$8,RJ$5,IF(RJ35&gt;RK35,0,RJ$5*(RJ35-RK35)/(RJ$8-RK35))))))</f>
      </c>
      <c r="RM35" s="126">
        <f>IF(OR(RJ35="",RK35=""),0,RJ$5)</f>
      </c>
      <c r="RN35" s="125">
        <f>IF(RJ$6=0,RANK(RL35,RL$12:RL$42,0),RANK(RL35,RL$12:RL$42,1))</f>
      </c>
      <c r="RO35" s="126">
        <v>2.3</v>
      </c>
      <c r="RP35" s="126">
        <v>5.78</v>
      </c>
      <c r="RQ35" s="126">
        <f>IF((COUNTA(RO$12:RO$42)+COUNTA(RP$12:RP$42)=0),0.6*RO$5,IF(OR(RO35="",RP35=""),0,IF(RO$6=0,IF(RO35&gt;=RO$8,RO$5,IF(RO35&lt;RP35,0,RO$5*(RO35-RP35)/(RO$8-RP35))),IF(RO35&lt;=RO$8,RO$5,IF(RO35&gt;RP35,0,RO$5*(RO35-RP35)/(RO$8-RP35))))))</f>
      </c>
      <c r="RR35" s="126">
        <f>IF(OR(RO35="",RP35=""),0,RO$5)</f>
      </c>
      <c r="RS35" s="125">
        <f>IF(RO$6=0,RANK(RQ35,RQ$12:RQ$42,0),RANK(RQ35,RQ$12:RQ$42,1))</f>
      </c>
      <c r="RT35" s="126">
        <v>2.3</v>
      </c>
      <c r="RU35" s="126">
        <v>5.29</v>
      </c>
      <c r="RV35" s="126">
        <f>IF((COUNTA(RT$12:RT$42)+COUNTA(RU$12:RU$42)=0),0.6*RT$5,IF(OR(RT35="",RU35=""),0,IF(RT$6=0,IF(RT35&gt;=RT$8,RT$5,IF(RT35&lt;RU35,0,RT$5*(RT35-RU35)/(RT$8-RU35))),IF(RT35&lt;=RT$8,RT$5,IF(RT35&gt;RU35,0,RT$5*(RT35-RU35)/(RT$8-RU35))))))</f>
      </c>
      <c r="RW35" s="126">
        <f>IF(OR(RT35="",RU35=""),0,RT$5)</f>
      </c>
      <c r="RX35" s="125">
        <f>IF(RT$6=0,RANK(RV35,RV$12:RV$42,0),RANK(RV35,RV$12:RV$42,1))</f>
      </c>
      <c r="RY35" s="126">
        <v>99.17</v>
      </c>
      <c r="RZ35"/>
      <c r="SA35" s="126">
        <f>IF((COUNTA(RY$12:RY$42)+COUNTA(RZ$12:RZ$42)=0),0.6*RY$5,IF(OR(RY35="",RZ35=""),0,IF(RY$6=0,IF(RY35&gt;=RY$8,RY$5,IF(RY35&lt;RZ35,0,RY$5*(RY35-RZ35)/(RY$8-RZ35))),IF(RY35&lt;=RY$8,RY$5,IF(RY35&gt;RZ35,0,RY$5*(RY35-RZ35)/(RY$8-RZ35))))))</f>
      </c>
      <c r="SB35" s="126">
        <f>IF(OR(RY35="",RZ35=""),0,RY$5)</f>
      </c>
      <c r="SC35" s="125">
        <f>IF(RY$6=0,RANK(SA35,SA$12:SA$42,0),RANK(SA35,SA$12:SA$42,1))</f>
      </c>
      <c r="SD35" s="126">
        <v>99.17</v>
      </c>
      <c r="SE35"/>
      <c r="SF35" s="126">
        <f>IF((COUNTA(SD$12:SD$42)+COUNTA(SE$12:SE$42)=0),0.6*SD$5,IF(OR(SD35="",SE35=""),0,IF(SD$6=0,IF(SD35&gt;=SD$8,SD$5,IF(SD35&lt;SE35,0,SD$5*(SD35-SE35)/(SD$8-SE35))),IF(SD35&lt;=SD$8,SD$5,IF(SD35&gt;SE35,0,SD$5*(SD35-SE35)/(SD$8-SE35))))))</f>
      </c>
      <c r="SG35" s="126">
        <f>IF(OR(SD35="",SE35=""),0,SD$5)</f>
      </c>
      <c r="SH35" s="125">
        <f>IF(SD$6=0,RANK(SF35,SF$12:SF$42,0),RANK(SF35,SF$12:SF$42,1))</f>
      </c>
      <c r="SI35" s="126">
        <v>100</v>
      </c>
      <c r="SJ35" s="126">
        <v>100</v>
      </c>
      <c r="SK35" s="126">
        <f>IF((COUNTA(SI$12:SI$42)+COUNTA(SJ$12:SJ$42)=0),0.6*SI$5,IF(OR(SI35="",SJ35=""),0,IF(SI$6=0,IF(SI35&gt;=SI$8,SI$5,IF(SI35&lt;SJ35,0,SI$5*(SI35-SJ35)/(SI$8-SJ35))),IF(SI35&lt;=SI$8,SI$5,IF(SI35&gt;SJ35,0,SI$5*(SI35-SJ35)/(SI$8-SJ35))))))</f>
      </c>
      <c r="SL35" s="126">
        <f>IF(OR(SI35="",SJ35=""),0,SI$5)</f>
      </c>
      <c r="SM35" s="125">
        <f>IF(SI$6=0,RANK(SK35,SK$12:SK$42,0),RANK(SK35,SK$12:SK$42,1))</f>
      </c>
      <c r="SN35" s="126">
        <v>100</v>
      </c>
      <c r="SO35" s="126">
        <v>100</v>
      </c>
      <c r="SP35" s="126">
        <f>IF((COUNTA(SN$12:SN$42)+COUNTA(SO$12:SO$42)=0),0.6*SN$5,IF(OR(SN35="",SO35=""),0,IF(SN$6=0,IF(SN35&gt;=SN$8,SN$5,IF(SN35&lt;SO35,0,SN$5*(SN35-SO35)/(SN$8-SO35))),IF(SN35&lt;=SN$8,SN$5,IF(SN35&gt;SO35,0,SN$5*(SN35-SO35)/(SN$8-SO35))))))</f>
      </c>
      <c r="SQ35" s="126">
        <f>IF(OR(SN35="",SO35=""),0,SN$5)</f>
      </c>
      <c r="SR35" s="125">
        <f>IF(SN$6=0,RANK(SP35,SP$12:SP$42,0),RANK(SP35,SP$12:SP$42,1))</f>
      </c>
      <c r="SS35" s="126">
        <v>1.9</v>
      </c>
      <c r="ST35" s="126">
        <v>2.51</v>
      </c>
      <c r="SU35" s="126">
        <f>IF((COUNTA(SS$12:SS$42)+COUNTA(ST$12:ST$42)=0),0.6*SS$5,IF(OR(SS35="",ST35=""),0,IF(SS$6=0,IF(SS35&gt;=SS$8,SS$5,IF(SS35&lt;ST35,0,SS$5*(SS35-ST35)/(SS$8-ST35))),IF(SS35&lt;=SS$8,SS$5,IF(SS35&gt;ST35,0,SS$5*(SS35-ST35)/(SS$8-ST35))))))</f>
      </c>
      <c r="SV35" s="126">
        <f>IF(OR(SS35="",ST35=""),0,SS$5)</f>
      </c>
      <c r="SW35" s="125">
        <f>IF(SS$6=0,RANK(SU35,SU$12:SU$42,0),RANK(SU35,SU$12:SU$42,1))</f>
      </c>
      <c r="SX35" s="126">
        <v>1.9</v>
      </c>
      <c r="SY35" s="126">
        <v>2.4</v>
      </c>
      <c r="SZ35" s="126">
        <f>IF((COUNTA(SX$12:SX$42)+COUNTA(SY$12:SY$42)=0),0.6*SX$5,IF(OR(SX35="",SY35=""),0,IF(SX$6=0,IF(SX35&gt;=SX$8,SX$5,IF(SX35&lt;SY35,0,SX$5*(SX35-SY35)/(SX$8-SY35))),IF(SX35&lt;=SX$8,SX$5,IF(SX35&gt;SY35,0,SX$5*(SX35-SY35)/(SX$8-SY35))))))</f>
      </c>
      <c r="TA35" s="126">
        <f>IF(OR(SX35="",SY35=""),0,SX$5)</f>
      </c>
      <c r="TB35" s="125">
        <f>IF(SX$6=0,RANK(SZ35,SZ$12:SZ$42,0),RANK(SZ35,SZ$12:SZ$42,1))</f>
      </c>
      <c r="TC35" s="126">
        <v>100</v>
      </c>
      <c r="TD35" s="126">
        <v>100</v>
      </c>
      <c r="TE35" s="126">
        <f>IF((COUNTA(TC$12:TC$42)+COUNTA(TD$12:TD$42)=0),0.6*TC$5,IF(OR(TC35="",TD35=""),0,IF(TC$6=0,IF(TC35&gt;=TC$8,TC$5,IF(TC35&lt;TD35,0,TC$5*(TC35-TD35)/(TC$8-TD35))),IF(TC35&lt;=TC$8,TC$5,IF(TC35&gt;TD35,0,TC$5*(TC35-TD35)/(TC$8-TD35))))))</f>
      </c>
      <c r="TF35" s="126">
        <f>IF(OR(TC35="",TD35=""),0,TC$5)</f>
      </c>
      <c r="TG35" s="125">
        <f>IF(TC$6=0,RANK(TE35,TE$12:TE$42,0),RANK(TE35,TE$12:TE$42,1))</f>
      </c>
      <c r="TH35" s="126">
        <v>100</v>
      </c>
      <c r="TI35" s="126">
        <v>100</v>
      </c>
      <c r="TJ35" s="126">
        <f>IF((COUNTA(TH$12:TH$42)+COUNTA(TI$12:TI$42)=0),0.6*TH$5,IF(OR(TH35="",TI35=""),0,IF(TH$6=0,IF(TH35&gt;=TH$8,TH$5,IF(TH35&lt;TI35,0,TH$5*(TH35-TI35)/(TH$8-TI35))),IF(TH35&lt;=TH$8,TH$5,IF(TH35&gt;TI35,0,TH$5*(TH35-TI35)/(TH$8-TI35))))))</f>
      </c>
      <c r="TK35" s="126">
        <f>IF(OR(TH35="",TI35=""),0,TH$5)</f>
      </c>
      <c r="TL35" s="125">
        <f>IF(TH$6=0,RANK(TJ35,TJ$12:TJ$42,0),RANK(TJ35,TJ$12:TJ$42,1))</f>
      </c>
      <c r="TM35" s="126">
        <v>0.49</v>
      </c>
      <c r="TN35" s="126">
        <v>0.64</v>
      </c>
      <c r="TO35" s="126">
        <f>IF((COUNTA(TM$12:TM$42)+COUNTA(TN$12:TN$42)=0),0.6*TM$5,IF(OR(TM35="",TN35=""),0,IF(TM$6=0,IF(TM35&gt;=TM$8,TM$5,IF(TM35&lt;TN35,0,TM$5*(TM35-TN35)/(TM$8-TN35))),IF(TM35&lt;=TM$8,TM$5,IF(TM35&gt;TN35,0,TM$5*(TM35-TN35)/(TM$8-TN35))))))</f>
      </c>
      <c r="TP35" s="126">
        <f>IF(OR(TM35="",TN35=""),0,TM$5)</f>
      </c>
      <c r="TQ35" s="125">
        <f>IF(TM$6=0,RANK(TO35,TO$12:TO$42,0),RANK(TO35,TO$12:TO$42,1))</f>
      </c>
      <c r="TR35" s="126">
        <v>0.49</v>
      </c>
      <c r="TS35" s="126">
        <v>0.61</v>
      </c>
      <c r="TT35" s="126">
        <f>IF((COUNTA(TR$12:TR$42)+COUNTA(TS$12:TS$42)=0),0.6*TR$5,IF(OR(TR35="",TS35=""),0,IF(TR$6=0,IF(TR35&gt;=TR$8,TR$5,IF(TR35&lt;TS35,0,TR$5*(TR35-TS35)/(TR$8-TS35))),IF(TR35&lt;=TR$8,TR$5,IF(TR35&gt;TS35,0,TR$5*(TR35-TS35)/(TR$8-TS35))))))</f>
      </c>
      <c r="TU35" s="126">
        <f>IF(OR(TR35="",TS35=""),0,TR$5)</f>
      </c>
      <c r="TV35" s="125">
        <f>IF(TR$6=0,RANK(TT35,TT$12:TT$42,0),RANK(TT35,TT$12:TT$42,1))</f>
      </c>
      <c r="TW35" s="126">
        <v>0</v>
      </c>
      <c r="TX35" s="126">
        <v>0</v>
      </c>
      <c r="TY35" s="126">
        <f>IF((COUNTA(TW$12:TW$42)+COUNTA(TX$12:TX$42)=0),0.6*TW$5,IF(OR(TW35="",TX35=""),0,IF(TW$6=0,IF(TW35&gt;=TW$8,TW$5,IF(TW35&lt;TX35,0,TW$5*(TW35-TX35)/(TW$8-TX35))),IF(TW35&lt;=TW$8,TW$5,IF(TW35&gt;TX35,0,TW$5*(TW35-TX35)/(TW$8-TX35))))))</f>
      </c>
      <c r="TZ35" s="126">
        <f>IF(OR(TW35="",TX35=""),0,TW$5)</f>
      </c>
      <c r="UA35" s="125">
        <f>IF(TW$6=0,RANK(TY35,TY$12:TY$42,0),RANK(TY35,TY$12:TY$42,1))</f>
      </c>
      <c r="UB35" s="126">
        <v>0</v>
      </c>
      <c r="UC35" s="126">
        <v>0</v>
      </c>
      <c r="UD35" s="126">
        <f>IF((COUNTA(UB$12:UB$42)+COUNTA(UC$12:UC$42)=0),0.6*UB$5,IF(OR(UB35="",UC35=""),0,IF(UB$6=0,IF(UB35&gt;=UB$8,UB$5,IF(UB35&lt;UC35,0,UB$5*(UB35-UC35)/(UB$8-UC35))),IF(UB35&lt;=UB$8,UB$5,IF(UB35&gt;UC35,0,UB$5*(UB35-UC35)/(UB$8-UC35))))))</f>
      </c>
      <c r="UE35" s="126">
        <f>IF(OR(UB35="",UC35=""),0,UB$5)</f>
      </c>
      <c r="UF35" s="125">
        <f>IF(UB$6=0,RANK(UD35,UD$12:UD$42,0),RANK(UD35,UD$12:UD$42,1))</f>
      </c>
      <c r="UG35" s="126">
        <v>64.2</v>
      </c>
      <c r="UH35" s="126">
        <v>6.05</v>
      </c>
      <c r="UI35" s="126">
        <f>IF((COUNTA(UG$12:UG$42)+COUNTA(UH$12:UH$42)=0),0.6*UG$5,IF(OR(UG35="",UH35=""),0,IF(UG$6=0,IF(UG35&gt;=UG$8,UG$5,IF(UG35&lt;UH35,0,UG$5*(UG35-UH35)/(UG$8-UH35))),IF(UG35&lt;=UG$8,UG$5,IF(UG35&gt;UH35,0,UG$5*(UG35-UH35)/(UG$8-UH35))))))</f>
      </c>
      <c r="UJ35" s="126">
        <f>IF(OR(UG35="",UH35=""),0,UG$5)</f>
      </c>
      <c r="UK35" s="125">
        <f>IF(UG$6=0,RANK(UI35,UI$12:UI$42,0),RANK(UI35,UI$12:UI$42,1))</f>
      </c>
      <c r="UL35" s="126">
        <v>64.2</v>
      </c>
      <c r="UM35" s="126">
        <v>36.15</v>
      </c>
      <c r="UN35" s="126">
        <f>IF((COUNTA(UL$12:UL$42)+COUNTA(UM$12:UM$42)=0),0.6*UL$5,IF(OR(UL35="",UM35=""),0,IF(UL$6=0,IF(UL35&gt;=UL$8,UL$5,IF(UL35&lt;UM35,0,UL$5*(UL35-UM35)/(UL$8-UM35))),IF(UL35&lt;=UL$8,UL$5,IF(UL35&gt;UM35,0,UL$5*(UL35-UM35)/(UL$8-UM35))))))</f>
      </c>
      <c r="UO35" s="126">
        <f>IF(OR(UL35="",UM35=""),0,UL$5)</f>
      </c>
      <c r="UP35" s="125">
        <f>IF(UL$6=0,RANK(UN35,UN$12:UN$42,0),RANK(UN35,UN$12:UN$42,1))</f>
      </c>
      <c r="UQ35" s="126">
        <v>29.6</v>
      </c>
      <c r="UR35" s="126">
        <v>19.7</v>
      </c>
      <c r="US35" s="126">
        <f>IF((COUNTA(UQ$12:UQ$42)+COUNTA(UR$12:UR$42)=0),0.6*UQ$5,IF(OR(UQ35="",UR35=""),0,IF(UQ$6=0,IF(UQ35&gt;=UQ$8,UQ$5,IF(UQ35&lt;UR35,0,UQ$5*(UQ35-UR35)/(UQ$8-UR35))),IF(UQ35&lt;=UQ$8,UQ$5,IF(UQ35&gt;UR35,0,UQ$5*(UQ35-UR35)/(UQ$8-UR35))))))</f>
      </c>
      <c r="UT35" s="126">
        <f>IF(OR(UQ35="",UR35=""),0,UQ$5)</f>
      </c>
      <c r="UU35" s="125">
        <f>IF(UQ$6=0,RANK(US35,US$12:US$42,0),RANK(US35,US$12:US$42,1))</f>
      </c>
      <c r="UV35" s="126">
        <v>29.6</v>
      </c>
      <c r="UW35" s="126">
        <v>12.97</v>
      </c>
      <c r="UX35" s="126">
        <f>IF((COUNTA(UV$12:UV$42)+COUNTA(UW$12:UW$42)=0),0.6*UV$5,IF(OR(UV35="",UW35=""),0,IF(UV$6=0,IF(UV35&gt;=UV$8,UV$5,IF(UV35&lt;UW35,0,UV$5*(UV35-UW35)/(UV$8-UW35))),IF(UV35&lt;=UV$8,UV$5,IF(UV35&gt;UW35,0,UV$5*(UV35-UW35)/(UV$8-UW35))))))</f>
      </c>
      <c r="UY35" s="126">
        <f>IF(OR(UV35="",UW35=""),0,UV$5)</f>
      </c>
      <c r="UZ35" s="125">
        <f>IF(UV$6=0,RANK(UX35,UX$12:UX$42,0),RANK(UX35,UX$12:UX$42,1))</f>
      </c>
      <c r="VA35" s="126">
        <v>98.63562</v>
      </c>
      <c r="VB35" s="126">
        <v>96.41</v>
      </c>
      <c r="VC35" s="126">
        <f>IF((COUNTA(VA$12:VA$42)+COUNTA(VB$12:VB$42)=0),0.6*VA$5,IF(OR(VA35="",VB35=""),0,IF(VA$6=0,IF(VA35&gt;=VA$8,VA$5,IF(VA35&lt;VB35,0,VA$5*(VA35-VB35)/(VA$8-VB35))),IF(VA35&lt;=VA$8,VA$5,IF(VA35&gt;VB35,0,VA$5*(VA35-VB35)/(VA$8-VB35))))))</f>
      </c>
      <c r="VD35" s="126">
        <f>IF(OR(VA35="",VB35=""),0,VA$5)</f>
      </c>
      <c r="VE35" s="125">
        <f>IF(VA$6=0,RANK(VC35,VC$12:VC$42,0),RANK(VC35,VC$12:VC$42,1))</f>
      </c>
      <c r="VF35" s="126">
        <v>98.63562</v>
      </c>
      <c r="VG35" s="126">
        <v>98.0025</v>
      </c>
      <c r="VH35" s="126">
        <f>IF((COUNTA(VF$12:VF$42)+COUNTA(VG$12:VG$42)=0),0.6*VF$5,IF(OR(VF35="",VG35=""),0,IF(VF$6=0,IF(VF35&gt;=VF$8,VF$5,IF(VF35&lt;VG35,0,VF$5*(VF35-VG35)/(VF$8-VG35))),IF(VF35&lt;=VF$8,VF$5,IF(VF35&gt;VG35,0,VF$5*(VF35-VG35)/(VF$8-VG35))))))</f>
      </c>
      <c r="VI35" s="126">
        <f>IF(OR(VF35="",VG35=""),0,VF$5)</f>
      </c>
      <c r="VJ35" s="125">
        <f>IF(VF$6=0,RANK(VH35,VH$12:VH$42,0),RANK(VH35,VH$12:VH$42,1))</f>
      </c>
      <c r="VK35" s="126">
        <v>98.8625</v>
      </c>
      <c r="VL35" s="126">
        <v>93</v>
      </c>
      <c r="VM35" s="126">
        <f>IF((COUNTA(VK$12:VK$42)+COUNTA(VL$12:VL$42)=0),0.6*VK$5,IF(OR(VK35="",VL35=""),0,IF(VK$6=0,IF(VK35&gt;=VK$8,VK$5,IF(VK35&lt;VL35,0,VK$5*(VK35-VL35)/(VK$8-VL35))),IF(VK35&lt;=VK$8,VK$5,IF(VK35&gt;VL35,0,VK$5*(VK35-VL35)/(VK$8-VL35))))))</f>
      </c>
      <c r="VN35" s="126">
        <f>IF(OR(VK35="",VL35=""),0,VK$5)</f>
      </c>
      <c r="VO35" s="125">
        <f>IF(VK$6=0,RANK(VM35,VM$12:VM$42,0),RANK(VM35,VM$12:VM$42,1))</f>
      </c>
      <c r="VP35" s="126">
        <v>98.8625</v>
      </c>
      <c r="VQ35" s="126">
        <v>75.55</v>
      </c>
      <c r="VR35" s="126">
        <f>IF((COUNTA(VP$12:VP$42)+COUNTA(VQ$12:VQ$42)=0),0.6*VP$5,IF(OR(VP35="",VQ35=""),0,IF(VP$6=0,IF(VP35&gt;=VP$8,VP$5,IF(VP35&lt;VQ35,0,VP$5*(VP35-VQ35)/(VP$8-VQ35))),IF(VP35&lt;=VP$8,VP$5,IF(VP35&gt;VQ35,0,VP$5*(VP35-VQ35)/(VP$8-VQ35))))))</f>
      </c>
      <c r="VS35" s="126">
        <f>IF(OR(VP35="",VQ35=""),0,VP$5)</f>
      </c>
      <c r="VT35" s="125">
        <f>IF(VP$6=0,RANK(VR35,VR$12:VR$42,0),RANK(VR35,VR$12:VR$42,1))</f>
      </c>
      <c r="VU35" s="126">
        <v>2.65</v>
      </c>
      <c r="VV35" s="126">
        <v>6.4</v>
      </c>
      <c r="VW35" s="126">
        <f>IF((COUNTA(VU$12:VU$42)+COUNTA(VV$12:VV$42)=0),0.6*VU$5,IF(OR(VU35="",VV35=""),0,IF(VU$6=0,IF(VU35&gt;=VU$8,VU$5,IF(VU35&lt;VV35,0,VU$5*(VU35-VV35)/(VU$8-VV35))),IF(VU35&lt;=VU$8,VU$5,IF(VU35&gt;VV35,0,VU$5*(VU35-VV35)/(VU$8-VV35))))))</f>
      </c>
      <c r="VX35" s="126">
        <f>IF(OR(VU35="",VV35=""),0,VU$5)</f>
      </c>
      <c r="VY35" s="125">
        <f>IF(VU$6=0,RANK(VW35,VW$12:VW$42,0),RANK(VW35,VW$12:VW$42,1))</f>
      </c>
      <c r="VZ35" s="126">
        <v>2.65</v>
      </c>
      <c r="WA35" s="126">
        <v>6.8275</v>
      </c>
      <c r="WB35" s="126">
        <f>IF((COUNTA(VZ$12:VZ$42)+COUNTA(WA$12:WA$42)=0),0.6*VZ$5,IF(OR(VZ35="",WA35=""),0,IF(VZ$6=0,IF(VZ35&gt;=VZ$8,VZ$5,IF(VZ35&lt;WA35,0,VZ$5*(VZ35-WA35)/(VZ$8-WA35))),IF(VZ35&lt;=VZ$8,VZ$5,IF(VZ35&gt;WA35,0,VZ$5*(VZ35-WA35)/(VZ$8-WA35))))))</f>
      </c>
      <c r="WC35" s="126">
        <f>IF(OR(VZ35="",WA35=""),0,VZ$5)</f>
      </c>
      <c r="WD35" s="125">
        <f>IF(VZ$6=0,RANK(WB35,WB$12:WB$42,0),RANK(WB35,WB$12:WB$42,1))</f>
      </c>
      <c r="WE35" s="126">
        <v>91.96</v>
      </c>
      <c r="WF35"/>
      <c r="WG35" s="126">
        <f>IF((COUNTA(WE$12:WE$42)+COUNTA(WF$12:WF$42)=0),0.6*WE$5,IF(OR(WE35="",WF35=""),0,IF(WE$6=0,IF(WE35&gt;=WE$8,WE$5,IF(WE35&lt;WF35,0,WE$5*(WE35-WF35)/(WE$8-WF35))),IF(WE35&lt;=WE$8,WE$5,IF(WE35&gt;WF35,0,WE$5*(WE35-WF35)/(WE$8-WF35))))))</f>
      </c>
      <c r="WH35" s="126">
        <f>IF(OR(WE35="",WF35=""),0,WE$5)</f>
      </c>
      <c r="WI35" s="125">
        <f>IF(WE$6=0,RANK(WG35,WG$12:WG$42,0),RANK(WG35,WG$12:WG$42,1))</f>
      </c>
      <c r="WJ35" s="126">
        <v>91.96</v>
      </c>
      <c r="WK35"/>
      <c r="WL35" s="126">
        <f>IF((COUNTA(WJ$12:WJ$42)+COUNTA(WK$12:WK$42)=0),0.6*WJ$5,IF(OR(WJ35="",WK35=""),0,IF(WJ$6=0,IF(WJ35&gt;=WJ$8,WJ$5,IF(WJ35&lt;WK35,0,WJ$5*(WJ35-WK35)/(WJ$8-WK35))),IF(WJ35&lt;=WJ$8,WJ$5,IF(WJ35&gt;WK35,0,WJ$5*(WJ35-WK35)/(WJ$8-WK35))))))</f>
      </c>
      <c r="WM35" s="126">
        <f>IF(OR(WJ35="",WK35=""),0,WJ$5)</f>
      </c>
      <c r="WN35" s="125">
        <f>IF(WJ$6=0,RANK(WL35,WL$12:WL$42,0),RANK(WL35,WL$12:WL$42,1))</f>
      </c>
      <c r="WO35" s="126">
        <v>100</v>
      </c>
      <c r="WP35" s="126">
        <v>100</v>
      </c>
      <c r="WQ35" s="126">
        <f>IF((COUNTA(WO$12:WO$42)+COUNTA(WP$12:WP$42)=0),0.6*WO$5,IF(OR(WO35="",WP35=""),0,IF(WO$6=0,IF(WO35&gt;=WO$8,WO$5,IF(WO35&lt;WP35,0,WO$5*(WO35-WP35)/(WO$8-WP35))),IF(WO35&lt;=WO$8,WO$5,IF(WO35&gt;WP35,0,WO$5*(WO35-WP35)/(WO$8-WP35))))))</f>
      </c>
      <c r="WR35" s="126">
        <f>IF(OR(WO35="",WP35=""),0,WO$5)</f>
      </c>
      <c r="WS35" s="125">
        <f>IF(WO$6=0,RANK(WQ35,WQ$12:WQ$42,0),RANK(WQ35,WQ$12:WQ$42,1))</f>
      </c>
      <c r="WT35" s="126">
        <v>100</v>
      </c>
      <c r="WU35" s="126">
        <v>100</v>
      </c>
      <c r="WV35" s="126">
        <f>IF((COUNTA(WT$12:WT$42)+COUNTA(WU$12:WU$42)=0),0.6*WT$5,IF(OR(WT35="",WU35=""),0,IF(WT$6=0,IF(WT35&gt;=WT$8,WT$5,IF(WT35&lt;WU35,0,WT$5*(WT35-WU35)/(WT$8-WU35))),IF(WT35&lt;=WT$8,WT$5,IF(WT35&gt;WU35,0,WT$5*(WT35-WU35)/(WT$8-WU35))))))</f>
      </c>
      <c r="WW35" s="126">
        <f>IF(OR(WT35="",WU35=""),0,WT$5)</f>
      </c>
      <c r="WX35" s="125">
        <f>IF(WT$6=0,RANK(WV35,WV$12:WV$42,0),RANK(WV35,WV$12:WV$42,1))</f>
      </c>
      <c r="WY35" s="126">
        <v>2.0275</v>
      </c>
      <c r="WZ35" s="126">
        <v>2.4875</v>
      </c>
      <c r="XA35" s="126">
        <f>IF((COUNTA(WY$12:WY$42)+COUNTA(WZ$12:WZ$42)=0),0.6*WY$5,IF(OR(WY35="",WZ35=""),0,IF(WY$6=0,IF(WY35&gt;=WY$8,WY$5,IF(WY35&lt;WZ35,0,WY$5*(WY35-WZ35)/(WY$8-WZ35))),IF(WY35&lt;=WY$8,WY$5,IF(WY35&gt;WZ35,0,WY$5*(WY35-WZ35)/(WY$8-WZ35))))))</f>
      </c>
      <c r="XB35" s="126">
        <f>IF(OR(WY35="",WZ35=""),0,WY$5)</f>
      </c>
      <c r="XC35" s="125">
        <f>IF(WY$6=0,RANK(XA35,XA$12:XA$42,0),RANK(XA35,XA$12:XA$42,1))</f>
      </c>
      <c r="XD35" s="126">
        <v>2.0275</v>
      </c>
      <c r="XE35" s="126">
        <v>2.0225</v>
      </c>
      <c r="XF35" s="126">
        <f>IF((COUNTA(XD$12:XD$42)+COUNTA(XE$12:XE$42)=0),0.6*XD$5,IF(OR(XD35="",XE35=""),0,IF(XD$6=0,IF(XD35&gt;=XD$8,XD$5,IF(XD35&lt;XE35,0,XD$5*(XD35-XE35)/(XD$8-XE35))),IF(XD35&lt;=XD$8,XD$5,IF(XD35&gt;XE35,0,XD$5*(XD35-XE35)/(XD$8-XE35))))))</f>
      </c>
      <c r="XG35" s="126">
        <f>IF(OR(XD35="",XE35=""),0,XD$5)</f>
      </c>
      <c r="XH35" s="125">
        <f>IF(XD$6=0,RANK(XF35,XF$12:XF$42,0),RANK(XF35,XF$12:XF$42,1))</f>
      </c>
      <c r="XI35" s="126">
        <v>100</v>
      </c>
      <c r="XJ35" s="126">
        <v>100</v>
      </c>
      <c r="XK35" s="126">
        <f>IF((COUNTA(XI$12:XI$42)+COUNTA(XJ$12:XJ$42)=0),0.6*XI$5,IF(OR(XI35="",XJ35=""),0,IF(XI$6=0,IF(XI35&gt;=XI$8,XI$5,IF(XI35&lt;XJ35,0,XI$5*(XI35-XJ35)/(XI$8-XJ35))),IF(XI35&lt;=XI$8,XI$5,IF(XI35&gt;XJ35,0,XI$5*(XI35-XJ35)/(XI$8-XJ35))))))</f>
      </c>
      <c r="XL35" s="126">
        <f>IF(OR(XI35="",XJ35=""),0,XI$5)</f>
      </c>
      <c r="XM35" s="125">
        <f>IF(XI$6=0,RANK(XK35,XK$12:XK$42,0),RANK(XK35,XK$12:XK$42,1))</f>
      </c>
      <c r="XN35" s="126">
        <v>100</v>
      </c>
      <c r="XO35" s="126">
        <v>100</v>
      </c>
      <c r="XP35" s="126">
        <f>IF((COUNTA(XN$12:XN$42)+COUNTA(XO$12:XO$42)=0),0.6*XN$5,IF(OR(XN35="",XO35=""),0,IF(XN$6=0,IF(XN35&gt;=XN$8,XN$5,IF(XN35&lt;XO35,0,XN$5*(XN35-XO35)/(XN$8-XO35))),IF(XN35&lt;=XN$8,XN$5,IF(XN35&gt;XO35,0,XN$5*(XN35-XO35)/(XN$8-XO35))))))</f>
      </c>
      <c r="XQ35" s="126">
        <f>IF(OR(XN35="",XO35=""),0,XN$5)</f>
      </c>
      <c r="XR35" s="125">
        <f>IF(XN$6=0,RANK(XP35,XP$12:XP$42,0),RANK(XP35,XP$12:XP$42,1))</f>
      </c>
      <c r="XS35" s="126">
        <v>0.5575</v>
      </c>
      <c r="XT35" s="126">
        <v>0.5875</v>
      </c>
      <c r="XU35" s="126">
        <f>IF((COUNTA(XS$12:XS$42)+COUNTA(XT$12:XT$42)=0),0.6*XS$5,IF(OR(XS35="",XT35=""),0,IF(XS$6=0,IF(XS35&gt;=XS$8,XS$5,IF(XS35&lt;XT35,0,XS$5*(XS35-XT35)/(XS$8-XT35))),IF(XS35&lt;=XS$8,XS$5,IF(XS35&gt;XT35,0,XS$5*(XS35-XT35)/(XS$8-XT35))))))</f>
      </c>
      <c r="XV35" s="126">
        <f>IF(OR(XS35="",XT35=""),0,XS$5)</f>
      </c>
      <c r="XW35" s="125">
        <f>IF(XS$6=0,RANK(XU35,XU$12:XU$42,0),RANK(XU35,XU$12:XU$42,1))</f>
      </c>
      <c r="XX35" s="126">
        <v>0.5575</v>
      </c>
      <c r="XY35" s="126">
        <v>0.7075</v>
      </c>
      <c r="XZ35" s="126">
        <f>IF((COUNTA(XX$12:XX$42)+COUNTA(XY$12:XY$42)=0),0.6*XX$5,IF(OR(XX35="",XY35=""),0,IF(XX$6=0,IF(XX35&gt;=XX$8,XX$5,IF(XX35&lt;XY35,0,XX$5*(XX35-XY35)/(XX$8-XY35))),IF(XX35&lt;=XX$8,XX$5,IF(XX35&gt;XY35,0,XX$5*(XX35-XY35)/(XX$8-XY35))))))</f>
      </c>
      <c r="YA35" s="126">
        <f>IF(OR(XX35="",XY35=""),0,XX$5)</f>
      </c>
      <c r="YB35" s="125">
        <f>IF(XX$6=0,RANK(XZ35,XZ$12:XZ$42,0),RANK(XZ35,XZ$12:XZ$42,1))</f>
      </c>
      <c r="YC35" s="126">
        <v>0</v>
      </c>
      <c r="YD35" s="126">
        <v>0</v>
      </c>
      <c r="YE35" s="126">
        <f>IF((COUNTA(YC$12:YC$42)+COUNTA(YD$12:YD$42)=0),0.6*YC$5,IF(OR(YC35="",YD35=""),0,IF(YC$6=0,IF(YC35&gt;=YC$8,YC$5,IF(YC35&lt;YD35,0,YC$5*(YC35-YD35)/(YC$8-YD35))),IF(YC35&lt;=YC$8,YC$5,IF(YC35&gt;YD35,0,YC$5*(YC35-YD35)/(YC$8-YD35))))))</f>
      </c>
      <c r="YF35" s="126">
        <f>IF(OR(YC35="",YD35=""),0,YC$5)</f>
      </c>
      <c r="YG35" s="125">
        <f>IF(YC$6=0,RANK(YE35,YE$12:YE$42,0),RANK(YE35,YE$12:YE$42,1))</f>
      </c>
      <c r="YH35" s="126">
        <v>0</v>
      </c>
      <c r="YI35" s="126">
        <v>0</v>
      </c>
      <c r="YJ35" s="126">
        <f>IF((COUNTA(YH$12:YH$42)+COUNTA(YI$12:YI$42)=0),0.6*YH$5,IF(OR(YH35="",YI35=""),0,IF(YH$6=0,IF(YH35&gt;=YH$8,YH$5,IF(YH35&lt;YI35,0,YH$5*(YH35-YI35)/(YH$8-YI35))),IF(YH35&lt;=YH$8,YH$5,IF(YH35&gt;YI35,0,YH$5*(YH35-YI35)/(YH$8-YI35))))))</f>
      </c>
      <c r="YK35" s="126">
        <f>IF(OR(YH35="",YI35=""),0,YH$5)</f>
      </c>
      <c r="YL35" s="125">
        <f>IF(YH$6=0,RANK(YJ35,YJ$12:YJ$42,0),RANK(YJ35,YJ$12:YJ$42,1))</f>
      </c>
      <c r="YM35" s="126">
        <v>49.8281884765625</v>
      </c>
      <c r="YN35" s="126">
        <v>20.2909252929688</v>
      </c>
      <c r="YO35" s="126">
        <f>IF((COUNTA(YM$12:YM$42)+COUNTA(YN$12:YN$42)=0),0.6*YM$5,IF(OR(YM35="",YN35=""),0,IF(YM$6=0,IF(YM35&gt;=YM$8,YM$5,IF(YM35&lt;YN35,0,YM$5*(YM35-YN35)/(YM$8-YN35))),IF(YM35&lt;=YM$8,YM$5,IF(YM35&gt;YN35,0,YM$5*(YM35-YN35)/(YM$8-YN35))))))</f>
      </c>
      <c r="YP35" s="126">
        <f>IF(OR(YM35="",YN35=""),0,YM$5)</f>
      </c>
      <c r="YQ35" s="125">
        <f>IF(YM$6=0,RANK(YO35,YO$12:YO$42,0),RANK(YO35,YO$12:YO$42,1))</f>
      </c>
      <c r="YR35" s="126">
        <v>49.8281884765625</v>
      </c>
      <c r="YS35" s="126">
        <v>20.9959228515625</v>
      </c>
      <c r="YT35" s="126">
        <f>IF((COUNTA(YR$12:YR$42)+COUNTA(YS$12:YS$42)=0),0.6*YR$5,IF(OR(YR35="",YS35=""),0,IF(YR$6=0,IF(YR35&gt;=YR$8,YR$5,IF(YR35&lt;YS35,0,YR$5*(YR35-YS35)/(YR$8-YS35))),IF(YR35&lt;=YR$8,YR$5,IF(YR35&gt;YS35,0,YR$5*(YR35-YS35)/(YR$8-YS35))))))</f>
      </c>
      <c r="YU35" s="126">
        <f>IF(OR(YR35="",YS35=""),0,YR$5)</f>
      </c>
      <c r="YV35" s="125">
        <f>IF(YR$6=0,RANK(YT35,YT$12:YT$42,0),RANK(YT35,YT$12:YT$42,1))</f>
      </c>
      <c r="YW35" s="126">
        <v>12.3489477539063</v>
      </c>
      <c r="YX35" s="126">
        <v>11.4</v>
      </c>
      <c r="YY35" s="126">
        <f>IF((COUNTA(YW$12:YW$42)+COUNTA(YX$12:YX$42)=0),0.6*YW$5,IF(OR(YW35="",YX35=""),0,IF(YW$6=0,IF(YW35&gt;=YW$8,YW$5,IF(YW35&lt;YX35,0,YW$5*(YW35-YX35)/(YW$8-YX35))),IF(YW35&lt;=YW$8,YW$5,IF(YW35&gt;YX35,0,YW$5*(YW35-YX35)/(YW$8-YX35))))))</f>
      </c>
      <c r="YZ35" s="126">
        <f>IF(OR(YW35="",YX35=""),0,YW$5)</f>
      </c>
      <c r="ZA35" s="125">
        <f>IF(YW$6=0,RANK(YY35,YY$12:YY$42,0),RANK(YY35,YY$12:YY$42,1))</f>
      </c>
      <c r="ZB35" s="126">
        <v>12.3489477539063</v>
      </c>
      <c r="ZC35" s="126">
        <v>6.03436767578125</v>
      </c>
      <c r="ZD35" s="126">
        <f>IF((COUNTA(ZB$12:ZB$42)+COUNTA(ZC$12:ZC$42)=0),0.6*ZB$5,IF(OR(ZB35="",ZC35=""),0,IF(ZB$6=0,IF(ZB35&gt;=ZB$8,ZB$5,IF(ZB35&lt;ZC35,0,ZB$5*(ZB35-ZC35)/(ZB$8-ZC35))),IF(ZB35&lt;=ZB$8,ZB$5,IF(ZB35&gt;ZC35,0,ZB$5*(ZB35-ZC35)/(ZB$8-ZC35))))))</f>
      </c>
      <c r="ZE35" s="126">
        <f>IF(OR(ZB35="",ZC35=""),0,ZB$5)</f>
      </c>
      <c r="ZF35" s="125">
        <f>IF(ZB$6=0,RANK(ZD35,ZD$12:ZD$42,0),RANK(ZD35,ZD$12:ZD$42,1))</f>
      </c>
      <c r="ZG35" s="126">
        <v>99.619063</v>
      </c>
      <c r="ZH35" s="126">
        <v>82.7989862</v>
      </c>
      <c r="ZI35" s="126">
        <f>IF((COUNTA(ZG$12:ZG$42)+COUNTA(ZH$12:ZH$42)=0),0.6*ZG$5,IF(OR(ZG35="",ZH35=""),0,IF(ZG$6=0,IF(ZG35&gt;=ZG$8,ZG$5,IF(ZG35&lt;ZH35,0,ZG$5*(ZG35-ZH35)/(ZG$8-ZH35))),IF(ZG35&lt;=ZG$8,ZG$5,IF(ZG35&gt;ZH35,0,ZG$5*(ZG35-ZH35)/(ZG$8-ZH35))))))</f>
      </c>
      <c r="ZJ35" s="126">
        <f>IF(OR(ZG35="",ZH35=""),0,ZG$5)</f>
      </c>
      <c r="ZK35" s="125">
        <f>IF(ZG$6=0,RANK(ZI35,ZI$12:ZI$42,0),RANK(ZI35,ZI$12:ZI$42,1))</f>
      </c>
      <c r="ZL35" s="126">
        <v>99.619063</v>
      </c>
      <c r="ZM35" s="126">
        <v>86.0558305</v>
      </c>
      <c r="ZN35" s="126">
        <f>IF((COUNTA(ZL$12:ZL$42)+COUNTA(ZM$12:ZM$42)=0),0.6*ZL$5,IF(OR(ZL35="",ZM35=""),0,IF(ZL$6=0,IF(ZL35&gt;=ZL$8,ZL$5,IF(ZL35&lt;ZM35,0,ZL$5*(ZL35-ZM35)/(ZL$8-ZM35))),IF(ZL35&lt;=ZL$8,ZL$5,IF(ZL35&gt;ZM35,0,ZL$5*(ZL35-ZM35)/(ZL$8-ZM35))))))</f>
      </c>
      <c r="ZO35" s="126">
        <f>IF(OR(ZL35="",ZM35=""),0,ZL$5)</f>
      </c>
      <c r="ZP35" s="125">
        <f>IF(ZL$6=0,RANK(ZN35,ZN$12:ZN$42,0),RANK(ZN35,ZN$12:ZN$42,1))</f>
      </c>
      <c r="ZQ35" s="126">
        <v>97.822</v>
      </c>
      <c r="ZR35" s="126">
        <v>78.485</v>
      </c>
      <c r="ZS35" s="126">
        <f>IF((COUNTA(ZQ$12:ZQ$42)+COUNTA(ZR$12:ZR$42)=0),0.6*ZQ$5,IF(OR(ZQ35="",ZR35=""),0,IF(ZQ$6=0,IF(ZQ35&gt;=ZQ$8,ZQ$5,IF(ZQ35&lt;ZR35,0,ZQ$5*(ZQ35-ZR35)/(ZQ$8-ZR35))),IF(ZQ35&lt;=ZQ$8,ZQ$5,IF(ZQ35&gt;ZR35,0,ZQ$5*(ZQ35-ZR35)/(ZQ$8-ZR35))))))</f>
      </c>
      <c r="ZT35" s="126">
        <f>IF(OR(ZQ35="",ZR35=""),0,ZQ$5)</f>
      </c>
      <c r="ZU35" s="125">
        <f>IF(ZQ$6=0,RANK(ZS35,ZS$12:ZS$42,0),RANK(ZS35,ZS$12:ZS$42,1))</f>
      </c>
      <c r="ZV35" s="126">
        <v>97.822</v>
      </c>
      <c r="ZW35" s="126">
        <v>83.4333333333333</v>
      </c>
      <c r="ZX35" s="126">
        <f>IF((COUNTA(ZV$12:ZV$42)+COUNTA(ZW$12:ZW$42)=0),0.6*ZV$5,IF(OR(ZV35="",ZW35=""),0,IF(ZV$6=0,IF(ZV35&gt;=ZV$8,ZV$5,IF(ZV35&lt;ZW35,0,ZV$5*(ZV35-ZW35)/(ZV$8-ZW35))),IF(ZV35&lt;=ZV$8,ZV$5,IF(ZV35&gt;ZW35,0,ZV$5*(ZV35-ZW35)/(ZV$8-ZW35))))))</f>
      </c>
      <c r="ZY35" s="126">
        <f>IF(OR(ZV35="",ZW35=""),0,ZV$5)</f>
      </c>
      <c r="ZZ35" s="125">
        <f>IF(ZV$6=0,RANK(ZX35,ZX$12:ZX$42,0),RANK(ZX35,ZX$12:ZX$42,1))</f>
      </c>
      <c r="AAA35" s="126">
        <v>2.60625</v>
      </c>
      <c r="AAB35" s="126">
        <v>5.388</v>
      </c>
      <c r="AAC35" s="126">
        <f>IF((COUNTA(AAA$12:AAA$42)+COUNTA(AAB$12:AAB$42)=0),0.6*AAA$5,IF(OR(AAA35="",AAB35=""),0,IF(AAA$6=0,IF(AAA35&gt;=AAA$8,AAA$5,IF(AAA35&lt;AAB35,0,AAA$5*(AAA35-AAB35)/(AAA$8-AAB35))),IF(AAA35&lt;=AAA$8,AAA$5,IF(AAA35&gt;AAB35,0,AAA$5*(AAA35-AAB35)/(AAA$8-AAB35))))))</f>
      </c>
      <c r="AAD35" s="126">
        <f>IF(OR(AAA35="",AAB35=""),0,AAA$5)</f>
      </c>
      <c r="AAE35" s="125">
        <f>IF(AAA$6=0,RANK(AAC35,AAC$12:AAC$42,0),RANK(AAC35,AAC$12:AAC$42,1))</f>
      </c>
      <c r="AAF35" s="126">
        <v>2.60625</v>
      </c>
      <c r="AAG35" s="126">
        <v>5.19125</v>
      </c>
      <c r="AAH35" s="126">
        <f>IF((COUNTA(AAF$12:AAF$42)+COUNTA(AAG$12:AAG$42)=0),0.6*AAF$5,IF(OR(AAF35="",AAG35=""),0,IF(AAF$6=0,IF(AAF35&gt;=AAF$8,AAF$5,IF(AAF35&lt;AAG35,0,AAF$5*(AAF35-AAG35)/(AAF$8-AAG35))),IF(AAF35&lt;=AAF$8,AAF$5,IF(AAF35&gt;AAG35,0,AAF$5*(AAF35-AAG35)/(AAF$8-AAG35))))))</f>
      </c>
      <c r="AAI35" s="126">
        <f>IF(OR(AAF35="",AAG35=""),0,AAF$5)</f>
      </c>
      <c r="AAJ35" s="125">
        <f>IF(AAF$6=0,RANK(AAH35,AAH$12:AAH$42,0),RANK(AAH35,AAH$12:AAH$42,1))</f>
      </c>
      <c r="AAK35" s="126">
        <v>99.0825</v>
      </c>
      <c r="AAL35"/>
      <c r="AAM35" s="126">
        <f>IF((COUNTA(AAK$12:AAK$42)+COUNTA(AAL$12:AAL$42)=0),0.6*AAK$5,IF(OR(AAK35="",AAL35=""),0,IF(AAK$6=0,IF(AAK35&gt;=AAK$8,AAK$5,IF(AAK35&lt;AAL35,0,AAK$5*(AAK35-AAL35)/(AAK$8-AAL35))),IF(AAK35&lt;=AAK$8,AAK$5,IF(AAK35&gt;AAL35,0,AAK$5*(AAK35-AAL35)/(AAK$8-AAL35))))))</f>
      </c>
      <c r="AAN35" s="126">
        <f>IF(OR(AAK35="",AAL35=""),0,AAK$5)</f>
      </c>
      <c r="AAO35" s="125">
        <f>IF(AAK$6=0,RANK(AAM35,AAM$12:AAM$42,0),RANK(AAM35,AAM$12:AAM$42,1))</f>
      </c>
      <c r="AAP35" s="126">
        <v>99.0825</v>
      </c>
      <c r="AAQ35"/>
      <c r="AAR35" s="126">
        <f>IF((COUNTA(AAP$12:AAP$42)+COUNTA(AAQ$12:AAQ$42)=0),0.6*AAP$5,IF(OR(AAP35="",AAQ35=""),0,IF(AAP$6=0,IF(AAP35&gt;=AAP$8,AAP$5,IF(AAP35&lt;AAQ35,0,AAP$5*(AAP35-AAQ35)/(AAP$8-AAQ35))),IF(AAP35&lt;=AAP$8,AAP$5,IF(AAP35&gt;AAQ35,0,AAP$5*(AAP35-AAQ35)/(AAP$8-AAQ35))))))</f>
      </c>
      <c r="AAS35" s="126">
        <f>IF(OR(AAP35="",AAQ35=""),0,AAP$5)</f>
      </c>
      <c r="AAT35" s="125">
        <f>IF(AAP$6=0,RANK(AAR35,AAR$12:AAR$42,0),RANK(AAR35,AAR$12:AAR$42,1))</f>
      </c>
      <c r="AAU35" s="126">
        <v>99.41</v>
      </c>
      <c r="AAV35" s="126">
        <v>95.464</v>
      </c>
      <c r="AAW35" s="126">
        <f>IF((COUNTA(AAU$12:AAU$42)+COUNTA(AAV$12:AAV$42)=0),0.6*AAU$5,IF(OR(AAU35="",AAV35=""),0,IF(AAU$6=0,IF(AAU35&gt;=AAU$8,AAU$5,IF(AAU35&lt;AAV35,0,AAU$5*(AAU35-AAV35)/(AAU$8-AAV35))),IF(AAU35&lt;=AAU$8,AAU$5,IF(AAU35&gt;AAV35,0,AAU$5*(AAU35-AAV35)/(AAU$8-AAV35))))))</f>
      </c>
      <c r="AAX35" s="126">
        <f>IF(OR(AAU35="",AAV35=""),0,AAU$5)</f>
      </c>
      <c r="AAY35" s="125">
        <f>IF(AAU$6=0,RANK(AAW35,AAW$12:AAW$42,0),RANK(AAW35,AAW$12:AAW$42,1))</f>
      </c>
      <c r="AAZ35" s="126">
        <v>99.41</v>
      </c>
      <c r="ABA35" s="126">
        <v>98.3</v>
      </c>
      <c r="ABB35" s="126">
        <f>IF((COUNTA(AAZ$12:AAZ$42)+COUNTA(ABA$12:ABA$42)=0),0.6*AAZ$5,IF(OR(AAZ35="",ABA35=""),0,IF(AAZ$6=0,IF(AAZ35&gt;=AAZ$8,AAZ$5,IF(AAZ35&lt;ABA35,0,AAZ$5*(AAZ35-ABA35)/(AAZ$8-ABA35))),IF(AAZ35&lt;=AAZ$8,AAZ$5,IF(AAZ35&gt;ABA35,0,AAZ$5*(AAZ35-ABA35)/(AAZ$8-ABA35))))))</f>
      </c>
      <c r="ABC35" s="126">
        <f>IF(OR(AAZ35="",ABA35=""),0,AAZ$5)</f>
      </c>
      <c r="ABD35" s="125">
        <f>IF(AAZ$6=0,RANK(ABB35,ABB$12:ABB$42,0),RANK(ABB35,ABB$12:ABB$42,1))</f>
      </c>
      <c r="ABE35" s="126">
        <v>2.477</v>
      </c>
      <c r="ABF35" s="126">
        <v>5.162</v>
      </c>
      <c r="ABG35" s="126">
        <f>IF((COUNTA(ABE$12:ABE$42)+COUNTA(ABF$12:ABF$42)=0),0.6*ABE$5,IF(OR(ABE35="",ABF35=""),0,IF(ABE$6=0,IF(ABE35&gt;=ABE$8,ABE$5,IF(ABE35&lt;ABF35,0,ABE$5*(ABE35-ABF35)/(ABE$8-ABF35))),IF(ABE35&lt;=ABE$8,ABE$5,IF(ABE35&gt;ABF35,0,ABE$5*(ABE35-ABF35)/(ABE$8-ABF35))))))</f>
      </c>
      <c r="ABH35" s="126">
        <f>IF(OR(ABE35="",ABF35=""),0,ABE$5)</f>
      </c>
      <c r="ABI35" s="125">
        <f>IF(ABE$6=0,RANK(ABG35,ABG$12:ABG$42,0),RANK(ABG35,ABG$12:ABG$42,1))</f>
      </c>
      <c r="ABJ35" s="126">
        <v>2.477</v>
      </c>
      <c r="ABK35" s="126">
        <v>2.54</v>
      </c>
      <c r="ABL35" s="126">
        <f>IF((COUNTA(ABJ$12:ABJ$42)+COUNTA(ABK$12:ABK$42)=0),0.6*ABJ$5,IF(OR(ABJ35="",ABK35=""),0,IF(ABJ$6=0,IF(ABJ35&gt;=ABJ$8,ABJ$5,IF(ABJ35&lt;ABK35,0,ABJ$5*(ABJ35-ABK35)/(ABJ$8-ABK35))),IF(ABJ35&lt;=ABJ$8,ABJ$5,IF(ABJ35&gt;ABK35,0,ABJ$5*(ABJ35-ABK35)/(ABJ$8-ABK35))))))</f>
      </c>
      <c r="ABM35" s="126">
        <f>IF(OR(ABJ35="",ABK35=""),0,ABJ$5)</f>
      </c>
      <c r="ABN35" s="125">
        <f>IF(ABJ$6=0,RANK(ABL35,ABL$12:ABL$42,0),RANK(ABL35,ABL$12:ABL$42,1))</f>
      </c>
      <c r="ABO35" s="126">
        <v>100</v>
      </c>
      <c r="ABP35" s="126">
        <v>91.667</v>
      </c>
      <c r="ABQ35" s="126">
        <f>IF((COUNTA(ABO$12:ABO$42)+COUNTA(ABP$12:ABP$42)=0),0.6*ABO$5,IF(OR(ABO35="",ABP35=""),0,IF(ABO$6=0,IF(ABO35&gt;=ABO$8,ABO$5,IF(ABO35&lt;ABP35,0,ABO$5*(ABO35-ABP35)/(ABO$8-ABP35))),IF(ABO35&lt;=ABO$8,ABO$5,IF(ABO35&gt;ABP35,0,ABO$5*(ABO35-ABP35)/(ABO$8-ABP35))))))</f>
      </c>
      <c r="ABR35" s="126">
        <f>IF(OR(ABO35="",ABP35=""),0,ABO$5)</f>
      </c>
      <c r="ABS35" s="125">
        <f>IF(ABO$6=0,RANK(ABQ35,ABQ$12:ABQ$42,0),RANK(ABQ35,ABQ$12:ABQ$42,1))</f>
      </c>
      <c r="ABT35" s="126">
        <v>100</v>
      </c>
      <c r="ABU35" s="126">
        <v>100</v>
      </c>
      <c r="ABV35" s="126">
        <f>IF((COUNTA(ABT$12:ABT$42)+COUNTA(ABU$12:ABU$42)=0),0.6*ABT$5,IF(OR(ABT35="",ABU35=""),0,IF(ABT$6=0,IF(ABT35&gt;=ABT$8,ABT$5,IF(ABT35&lt;ABU35,0,ABT$5*(ABT35-ABU35)/(ABT$8-ABU35))),IF(ABT35&lt;=ABT$8,ABT$5,IF(ABT35&gt;ABU35,0,ABT$5*(ABT35-ABU35)/(ABT$8-ABU35))))))</f>
      </c>
      <c r="ABW35" s="126">
        <f>IF(OR(ABT35="",ABU35=""),0,ABT$5)</f>
      </c>
      <c r="ABX35" s="125">
        <f>IF(ABT$6=0,RANK(ABV35,ABV$12:ABV$42,0),RANK(ABV35,ABV$12:ABV$42,1))</f>
      </c>
      <c r="ABY35" s="126">
        <v>0.632</v>
      </c>
      <c r="ABZ35" s="126">
        <v>1.629</v>
      </c>
      <c r="ACA35" s="126">
        <f>IF((COUNTA(ABY$12:ABY$42)+COUNTA(ABZ$12:ABZ$42)=0),0.6*ABY$5,IF(OR(ABY35="",ABZ35=""),0,IF(ABY$6=0,IF(ABY35&gt;=ABY$8,ABY$5,IF(ABY35&lt;ABZ35,0,ABY$5*(ABY35-ABZ35)/(ABY$8-ABZ35))),IF(ABY35&lt;=ABY$8,ABY$5,IF(ABY35&gt;ABZ35,0,ABY$5*(ABY35-ABZ35)/(ABY$8-ABZ35))))))</f>
      </c>
      <c r="ACB35" s="126">
        <f>IF(OR(ABY35="",ABZ35=""),0,ABY$5)</f>
      </c>
      <c r="ACC35" s="125">
        <f>IF(ABY$6=0,RANK(ACA35,ACA$12:ACA$42,0),RANK(ACA35,ACA$12:ACA$42,1))</f>
      </c>
      <c r="ACD35" s="126">
        <v>0.632</v>
      </c>
      <c r="ACE35" s="126">
        <v>0.642</v>
      </c>
      <c r="ACF35" s="126">
        <f>IF((COUNTA(ACD$12:ACD$42)+COUNTA(ACE$12:ACE$42)=0),0.6*ACD$5,IF(OR(ACD35="",ACE35=""),0,IF(ACD$6=0,IF(ACD35&gt;=ACD$8,ACD$5,IF(ACD35&lt;ACE35,0,ACD$5*(ACD35-ACE35)/(ACD$8-ACE35))),IF(ACD35&lt;=ACD$8,ACD$5,IF(ACD35&gt;ACE35,0,ACD$5*(ACD35-ACE35)/(ACD$8-ACE35))))))</f>
      </c>
      <c r="ACG35" s="126">
        <f>IF(OR(ACD35="",ACE35=""),0,ACD$5)</f>
      </c>
      <c r="ACH35" s="125">
        <f>IF(ACD$6=0,RANK(ACF35,ACF$12:ACF$42,0),RANK(ACF35,ACF$12:ACF$42,1))</f>
      </c>
      <c r="ACI35" s="126">
        <v>0</v>
      </c>
      <c r="ACJ35" s="126">
        <v>3.17425954198473</v>
      </c>
      <c r="ACK35" s="126">
        <f>IF((COUNTA(ACI$12:ACI$42)+COUNTA(ACJ$12:ACJ$42)=0),0.6*ACI$5,IF(OR(ACI35="",ACJ35=""),0,IF(ACI$6=0,IF(ACI35&gt;=ACI$8,ACI$5,IF(ACI35&lt;ACJ35,0,ACI$5*(ACI35-ACJ35)/(ACI$8-ACJ35))),IF(ACI35&lt;=ACI$8,ACI$5,IF(ACI35&gt;ACJ35,0,ACI$5*(ACI35-ACJ35)/(ACI$8-ACJ35))))))</f>
      </c>
      <c r="ACL35" s="126">
        <f>IF(OR(ACI35="",ACJ35=""),0,ACI$5)</f>
      </c>
      <c r="ACM35" s="125">
        <f>IF(ACI$6=0,RANK(ACK35,ACK$12:ACK$42,0),RANK(ACK35,ACK$12:ACK$42,1))</f>
      </c>
      <c r="ACN35" s="126">
        <v>0</v>
      </c>
      <c r="ACO35" s="126">
        <v>0</v>
      </c>
      <c r="ACP35" s="126">
        <f>IF((COUNTA(ACN$12:ACN$42)+COUNTA(ACO$12:ACO$42)=0),0.6*ACN$5,IF(OR(ACN35="",ACO35=""),0,IF(ACN$6=0,IF(ACN35&gt;=ACN$8,ACN$5,IF(ACN35&lt;ACO35,0,ACN$5*(ACN35-ACO35)/(ACN$8-ACO35))),IF(ACN35&lt;=ACN$8,ACN$5,IF(ACN35&gt;ACO35,0,ACN$5*(ACN35-ACO35)/(ACN$8-ACO35))))))</f>
      </c>
      <c r="ACQ35" s="126">
        <f>IF(OR(ACN35="",ACO35=""),0,ACN$5)</f>
      </c>
      <c r="ACR35" s="125">
        <f>IF(ACN$6=0,RANK(ACP35,ACP$12:ACP$42,0),RANK(ACP35,ACP$12:ACP$42,1))</f>
      </c>
      <c r="ACS35" s="126">
        <v>36.1562060546875</v>
      </c>
      <c r="ACT35" s="126">
        <v>14.9964853515625</v>
      </c>
      <c r="ACU35" s="126">
        <f>IF((COUNTA(ACS$12:ACS$42)+COUNTA(ACT$12:ACT$42)=0),0.6*ACS$5,IF(OR(ACS35="",ACT35=""),0,IF(ACS$6=0,IF(ACS35&gt;=ACS$8,ACS$5,IF(ACS35&lt;ACT35,0,ACS$5*(ACS35-ACT35)/(ACS$8-ACT35))),IF(ACS35&lt;=ACS$8,ACS$5,IF(ACS35&gt;ACT35,0,ACS$5*(ACS35-ACT35)/(ACS$8-ACT35))))))</f>
      </c>
      <c r="ACV35" s="126">
        <f>IF(OR(ACS35="",ACT35=""),0,ACS$5)</f>
      </c>
      <c r="ACW35" s="125">
        <f>IF(ACS$6=0,RANK(ACU35,ACU$12:ACU$42,0),RANK(ACU35,ACU$12:ACU$42,1))</f>
      </c>
      <c r="ACX35" s="126">
        <v>36.1562060546875</v>
      </c>
      <c r="ACY35" s="126">
        <v>19.6493315972222</v>
      </c>
      <c r="ACZ35" s="126">
        <f>IF((COUNTA(ACX$12:ACX$42)+COUNTA(ACY$12:ACY$42)=0),0.6*ACX$5,IF(OR(ACX35="",ACY35=""),0,IF(ACX$6=0,IF(ACX35&gt;=ACX$8,ACX$5,IF(ACX35&lt;ACY35,0,ACX$5*(ACX35-ACY35)/(ACX$8-ACY35))),IF(ACX35&lt;=ACX$8,ACX$5,IF(ACX35&gt;ACY35,0,ACX$5*(ACX35-ACY35)/(ACX$8-ACY35))))))</f>
      </c>
      <c r="ADA35" s="126">
        <f>IF(OR(ACX35="",ACY35=""),0,ACX$5)</f>
      </c>
      <c r="ADB35" s="125">
        <f>IF(ACX$6=0,RANK(ACZ35,ACZ$12:ACZ$42,0),RANK(ACZ35,ACZ$12:ACZ$42,1))</f>
      </c>
      <c r="ADC35" s="126">
        <v>5.3476884765625</v>
      </c>
      <c r="ADD35" s="126">
        <v>4.6</v>
      </c>
      <c r="ADE35" s="126">
        <f>IF((COUNTA(ADC$12:ADC$42)+COUNTA(ADD$12:ADD$42)=0),0.6*ADC$5,IF(OR(ADC35="",ADD35=""),0,IF(ADC$6=0,IF(ADC35&gt;=ADC$8,ADC$5,IF(ADC35&lt;ADD35,0,ADC$5*(ADC35-ADD35)/(ADC$8-ADD35))),IF(ADC35&lt;=ADC$8,ADC$5,IF(ADC35&gt;ADD35,0,ADC$5*(ADC35-ADD35)/(ADC$8-ADD35))))))</f>
      </c>
      <c r="ADF35" s="126">
        <f>IF(OR(ADC35="",ADD35=""),0,ADC$5)</f>
      </c>
      <c r="ADG35" s="125">
        <f>IF(ADC$6=0,RANK(ADE35,ADE$12:ADE$42,0),RANK(ADE35,ADE$12:ADE$42,1))</f>
      </c>
      <c r="ADH35" s="126">
        <v>5.3476884765625</v>
      </c>
      <c r="ADI35" s="126">
        <v>4.65980859375</v>
      </c>
      <c r="ADJ35" s="126">
        <f>IF((COUNTA(ADH$12:ADH$42)+COUNTA(ADI$12:ADI$42)=0),0.6*ADH$5,IF(OR(ADH35="",ADI35=""),0,IF(ADH$6=0,IF(ADH35&gt;=ADH$8,ADH$5,IF(ADH35&lt;ADI35,0,ADH$5*(ADH35-ADI35)/(ADH$8-ADI35))),IF(ADH35&lt;=ADH$8,ADH$5,IF(ADH35&gt;ADI35,0,ADH$5*(ADH35-ADI35)/(ADH$8-ADI35))))))</f>
      </c>
      <c r="ADK35" s="126">
        <f>IF(OR(ADH35="",ADI35=""),0,ADH$5)</f>
      </c>
      <c r="ADL35" s="125">
        <f>IF(ADH$6=0,RANK(ADJ35,ADJ$12:ADJ$42,0),RANK(ADJ35,ADJ$12:ADJ$42,1))</f>
      </c>
      <c r="ADM35"/>
      <c r="ADN35"/>
      <c r="ADO35" s="126">
        <f>IF((COUNTA(ADM$12:ADM$42)+COUNTA(ADN$12:ADN$42)=0),0.6*ADM$5,IF(OR(ADM35="",ADN35=""),0,IF(ADM$6=0,IF(ADM35&gt;=ADM$8,ADM$5,IF(ADM35&lt;ADN35,0,ADM$5*(ADM35-ADN35)/(ADM$8-ADN35))),IF(ADM35&lt;=ADM$8,ADM$5,IF(ADM35&gt;ADN35,0,ADM$5*(ADM35-ADN35)/(ADM$8-ADN35))))))</f>
      </c>
      <c r="ADP35" s="126">
        <f>IF(OR(ADM35="",ADN35=""),0,ADM$5)</f>
      </c>
      <c r="ADQ35" s="125">
        <f>IF(ADM$6=0,RANK(ADO35,ADO$12:ADO$42,0),RANK(ADO35,ADO$12:ADO$42,1))</f>
      </c>
      <c r="ADR35"/>
      <c r="ADS35"/>
      <c r="ADT35" s="126">
        <f>IF((COUNTA(ADR$12:ADR$42)+COUNTA(ADS$12:ADS$42)=0),0.6*ADR$5,IF(OR(ADR35="",ADS35=""),0,IF(ADR$6=0,IF(ADR35&gt;=ADR$8,ADR$5,IF(ADR35&lt;ADS35,0,ADR$5*(ADR35-ADS35)/(ADR$8-ADS35))),IF(ADR35&lt;=ADR$8,ADR$5,IF(ADR35&gt;ADS35,0,ADR$5*(ADR35-ADS35)/(ADR$8-ADS35))))))</f>
      </c>
      <c r="ADU35" s="126">
        <f>IF(OR(ADR35="",ADS35=""),0,ADR$5)</f>
      </c>
      <c r="ADV35" s="125">
        <f>IF(ADR$6=0,RANK(ADT35,ADT$12:ADT$42,0),RANK(ADT35,ADT$12:ADT$42,1))</f>
      </c>
      <c r="ADW35"/>
      <c r="ADX35"/>
      <c r="ADY35" s="126">
        <f>IF((COUNTA(ADW$12:ADW$42)+COUNTA(ADX$12:ADX$42)=0),0.6*ADW$5,IF(OR(ADW35="",ADX35=""),0,IF(ADW$6=0,IF(ADW35&gt;=ADW$8,ADW$5,IF(ADW35&lt;ADX35,0,ADW$5*(ADW35-ADX35)/(ADW$8-ADX35))),IF(ADW35&lt;=ADW$8,ADW$5,IF(ADW35&gt;ADX35,0,ADW$5*(ADW35-ADX35)/(ADW$8-ADX35))))))</f>
      </c>
      <c r="ADZ35" s="126">
        <f>IF(OR(ADW35="",ADX35=""),0,ADW$5)</f>
      </c>
      <c r="AEA35" s="125">
        <f>IF(ADW$6=0,RANK(ADY35,ADY$12:ADY$42,0),RANK(ADY35,ADY$12:ADY$42,1))</f>
      </c>
      <c r="AEB35"/>
      <c r="AEC35"/>
      <c r="AED35" s="126">
        <f>IF((COUNTA(AEB$12:AEB$42)+COUNTA(AEC$12:AEC$42)=0),0.6*AEB$5,IF(OR(AEB35="",AEC35=""),0,IF(AEB$6=0,IF(AEB35&gt;=AEB$8,AEB$5,IF(AEB35&lt;AEC35,0,AEB$5*(AEB35-AEC35)/(AEB$8-AEC35))),IF(AEB35&lt;=AEB$8,AEB$5,IF(AEB35&gt;AEC35,0,AEB$5*(AEB35-AEC35)/(AEB$8-AEC35))))))</f>
      </c>
      <c r="AEE35" s="126">
        <f>IF(OR(AEB35="",AEC35=""),0,AEB$5)</f>
      </c>
      <c r="AEF35" s="125">
        <f>IF(AEB$6=0,RANK(AED35,AED$12:AED$42,0),RANK(AED35,AED$12:AED$42,1))</f>
      </c>
      <c r="AEG35"/>
      <c r="AEH35"/>
      <c r="AEI35" s="126">
        <f>IF((COUNTA(AEG$12:AEG$42)+COUNTA(AEH$12:AEH$42)=0),0.6*AEG$5,IF(OR(AEG35="",AEH35=""),0,IF(AEG$6=0,IF(AEG35&gt;=AEG$8,AEG$5,IF(AEG35&lt;AEH35,0,AEG$5*(AEG35-AEH35)/(AEG$8-AEH35))),IF(AEG35&lt;=AEG$8,AEG$5,IF(AEG35&gt;AEH35,0,AEG$5*(AEG35-AEH35)/(AEG$8-AEH35))))))</f>
      </c>
      <c r="AEJ35" s="126">
        <f>IF(OR(AEG35="",AEH35=""),0,AEG$5)</f>
      </c>
      <c r="AEK35" s="125">
        <f>IF(AEG$6=0,RANK(AEI35,AEI$12:AEI$42,0),RANK(AEI35,AEI$12:AEI$42,1))</f>
      </c>
      <c r="AEL35"/>
      <c r="AEM35"/>
      <c r="AEN35" s="126">
        <f>IF((COUNTA(AEL$12:AEL$42)+COUNTA(AEM$12:AEM$42)=0),0.6*AEL$5,IF(OR(AEL35="",AEM35=""),0,IF(AEL$6=0,IF(AEL35&gt;=AEL$8,AEL$5,IF(AEL35&lt;AEM35,0,AEL$5*(AEL35-AEM35)/(AEL$8-AEM35))),IF(AEL35&lt;=AEL$8,AEL$5,IF(AEL35&gt;AEM35,0,AEL$5*(AEL35-AEM35)/(AEL$8-AEM35))))))</f>
      </c>
      <c r="AEO35" s="126">
        <f>IF(OR(AEL35="",AEM35=""),0,AEL$5)</f>
      </c>
      <c r="AEP35" s="125">
        <f>IF(AEL$6=0,RANK(AEN35,AEN$12:AEN$42,0),RANK(AEN35,AEN$12:AEN$42,1))</f>
      </c>
      <c r="AEQ35"/>
      <c r="AER35"/>
      <c r="AES35" s="126">
        <f>IF((COUNTA(AEQ$12:AEQ$42)+COUNTA(AER$12:AER$42)=0),0.6*AEQ$5,IF(OR(AEQ35="",AER35=""),0,IF(AEQ$6=0,IF(AEQ35&gt;=AEQ$8,AEQ$5,IF(AEQ35&lt;AER35,0,AEQ$5*(AEQ35-AER35)/(AEQ$8-AER35))),IF(AEQ35&lt;=AEQ$8,AEQ$5,IF(AEQ35&gt;AER35,0,AEQ$5*(AEQ35-AER35)/(AEQ$8-AER35))))))</f>
      </c>
      <c r="AET35" s="126">
        <f>IF(OR(AEQ35="",AER35=""),0,AEQ$5)</f>
      </c>
      <c r="AEU35" s="125">
        <f>IF(AEQ$6=0,RANK(AES35,AES$12:AES$42,0),RANK(AES35,AES$12:AES$42,1))</f>
      </c>
      <c r="AEV35"/>
      <c r="AEW35"/>
      <c r="AEX35" s="126">
        <f>IF((COUNTA(AEV$12:AEV$42)+COUNTA(AEW$12:AEW$42)=0),0.6*AEV$5,IF(OR(AEV35="",AEW35=""),0,IF(AEV$6=0,IF(AEV35&gt;=AEV$8,AEV$5,IF(AEV35&lt;AEW35,0,AEV$5*(AEV35-AEW35)/(AEV$8-AEW35))),IF(AEV35&lt;=AEV$8,AEV$5,IF(AEV35&gt;AEW35,0,AEV$5*(AEV35-AEW35)/(AEV$8-AEW35))))))</f>
      </c>
      <c r="AEY35" s="126">
        <f>IF(OR(AEV35="",AEW35=""),0,AEV$5)</f>
      </c>
      <c r="AEZ35" s="125">
        <f>IF(AEV$6=0,RANK(AEX35,AEX$12:AEX$42,0),RANK(AEX35,AEX$12:AEX$42,1))</f>
      </c>
      <c r="AFA35"/>
      <c r="AFB35"/>
      <c r="AFC35" s="126">
        <f>IF((COUNTA(AFA$12:AFA$42)+COUNTA(AFB$12:AFB$42)=0),0.6*AFA$5,IF(OR(AFA35="",AFB35=""),0,IF(AFA$6=0,IF(AFA35&gt;=AFA$8,AFA$5,IF(AFA35&lt;AFB35,0,AFA$5*(AFA35-AFB35)/(AFA$8-AFB35))),IF(AFA35&lt;=AFA$8,AFA$5,IF(AFA35&gt;AFB35,0,AFA$5*(AFA35-AFB35)/(AFA$8-AFB35))))))</f>
      </c>
      <c r="AFD35" s="126">
        <f>IF(OR(AFA35="",AFB35=""),0,AFA$5)</f>
      </c>
      <c r="AFE35" s="125">
        <f>IF(AFA$6=0,RANK(AFC35,AFC$12:AFC$42,0),RANK(AFC35,AFC$12:AFC$42,1))</f>
      </c>
      <c r="AFF35"/>
      <c r="AFG35"/>
      <c r="AFH35" s="126">
        <f>IF((COUNTA(AFF$12:AFF$42)+COUNTA(AFG$12:AFG$42)=0),0.6*AFF$5,IF(OR(AFF35="",AFG35=""),0,IF(AFF$6=0,IF(AFF35&gt;=AFF$8,AFF$5,IF(AFF35&lt;AFG35,0,AFF$5*(AFF35-AFG35)/(AFF$8-AFG35))),IF(AFF35&lt;=AFF$8,AFF$5,IF(AFF35&gt;AFG35,0,AFF$5*(AFF35-AFG35)/(AFF$8-AFG35))))))</f>
      </c>
      <c r="AFI35" s="126">
        <f>IF(OR(AFF35="",AFG35=""),0,AFF$5)</f>
      </c>
      <c r="AFJ35" s="125">
        <f>IF(AFF$6=0,RANK(AFH35,AFH$12:AFH$42,0),RANK(AFH35,AFH$12:AFH$42,1))</f>
      </c>
      <c r="AFK35"/>
      <c r="AFL35"/>
      <c r="AFM35" s="126">
        <f>IF((COUNTA(AFK$12:AFK$42)+COUNTA(AFL$12:AFL$42)=0),0.6*AFK$5,IF(OR(AFK35="",AFL35=""),0,IF(AFK$6=0,IF(AFK35&gt;=AFK$8,AFK$5,IF(AFK35&lt;AFL35,0,AFK$5*(AFK35-AFL35)/(AFK$8-AFL35))),IF(AFK35&lt;=AFK$8,AFK$5,IF(AFK35&gt;AFL35,0,AFK$5*(AFK35-AFL35)/(AFK$8-AFL35))))))</f>
      </c>
      <c r="AFN35" s="126">
        <f>IF(OR(AFK35="",AFL35=""),0,AFK$5)</f>
      </c>
      <c r="AFO35" s="125">
        <f>IF(AFK$6=0,RANK(AFM35,AFM$12:AFM$42,0),RANK(AFM35,AFM$12:AFM$42,1))</f>
      </c>
      <c r="AFP35"/>
      <c r="AFQ35"/>
      <c r="AFR35" s="126">
        <f>IF((COUNTA(AFP$12:AFP$42)+COUNTA(AFQ$12:AFQ$42)=0),0.6*AFP$5,IF(OR(AFP35="",AFQ35=""),0,IF(AFP$6=0,IF(AFP35&gt;=AFP$8,AFP$5,IF(AFP35&lt;AFQ35,0,AFP$5*(AFP35-AFQ35)/(AFP$8-AFQ35))),IF(AFP35&lt;=AFP$8,AFP$5,IF(AFP35&gt;AFQ35,0,AFP$5*(AFP35-AFQ35)/(AFP$8-AFQ35))))))</f>
      </c>
      <c r="AFS35" s="126">
        <f>IF(OR(AFP35="",AFQ35=""),0,AFP$5)</f>
      </c>
      <c r="AFT35" s="125">
        <f>IF(AFP$6=0,RANK(AFR35,AFR$12:AFR$42,0),RANK(AFR35,AFR$12:AFR$42,1))</f>
      </c>
      <c r="AFU35"/>
      <c r="AFV35"/>
      <c r="AFW35" s="126">
        <f>IF((COUNTA(AFU$12:AFU$42)+COUNTA(AFV$12:AFV$42)=0),0.6*AFU$5,IF(OR(AFU35="",AFV35=""),0,IF(AFU$6=0,IF(AFU35&gt;=AFU$8,AFU$5,IF(AFU35&lt;AFV35,0,AFU$5*(AFU35-AFV35)/(AFU$8-AFV35))),IF(AFU35&lt;=AFU$8,AFU$5,IF(AFU35&gt;AFV35,0,AFU$5*(AFU35-AFV35)/(AFU$8-AFV35))))))</f>
      </c>
      <c r="AFX35" s="126">
        <f>IF(OR(AFU35="",AFV35=""),0,AFU$5)</f>
      </c>
      <c r="AFY35" s="125">
        <f>IF(AFU$6=0,RANK(AFW35,AFW$12:AFW$42,0),RANK(AFW35,AFW$12:AFW$42,1))</f>
      </c>
      <c r="AFZ35"/>
      <c r="AGA35"/>
      <c r="AGB35" s="126">
        <f>IF((COUNTA(AFZ$12:AFZ$42)+COUNTA(AGA$12:AGA$42)=0),0.6*AFZ$5,IF(OR(AFZ35="",AGA35=""),0,IF(AFZ$6=0,IF(AFZ35&gt;=AFZ$8,AFZ$5,IF(AFZ35&lt;AGA35,0,AFZ$5*(AFZ35-AGA35)/(AFZ$8-AGA35))),IF(AFZ35&lt;=AFZ$8,AFZ$5,IF(AFZ35&gt;AGA35,0,AFZ$5*(AFZ35-AGA35)/(AFZ$8-AGA35))))))</f>
      </c>
      <c r="AGC35" s="126">
        <f>IF(OR(AFZ35="",AGA35=""),0,AFZ$5)</f>
      </c>
      <c r="AGD35" s="125">
        <f>IF(AFZ$6=0,RANK(AGB35,AGB$12:AGB$42,0),RANK(AGB35,AGB$12:AGB$42,1))</f>
      </c>
      <c r="AGE35"/>
      <c r="AGF35"/>
      <c r="AGG35" s="126">
        <f>IF((COUNTA(AGE$12:AGE$42)+COUNTA(AGF$12:AGF$42)=0),0.6*AGE$5,IF(OR(AGE35="",AGF35=""),0,IF(AGE$6=0,IF(AGE35&gt;=AGE$8,AGE$5,IF(AGE35&lt;AGF35,0,AGE$5*(AGE35-AGF35)/(AGE$8-AGF35))),IF(AGE35&lt;=AGE$8,AGE$5,IF(AGE35&gt;AGF35,0,AGE$5*(AGE35-AGF35)/(AGE$8-AGF35))))))</f>
      </c>
      <c r="AGH35" s="126">
        <f>IF(OR(AGE35="",AGF35=""),0,AGE$5)</f>
      </c>
      <c r="AGI35" s="125">
        <f>IF(AGE$6=0,RANK(AGG35,AGG$12:AGG$42,0),RANK(AGG35,AGG$12:AGG$42,1))</f>
      </c>
      <c r="AGJ35"/>
      <c r="AGK35"/>
      <c r="AGL35" s="126">
        <f>IF((COUNTA(AGJ$12:AGJ$42)+COUNTA(AGK$12:AGK$42)=0),0.6*AGJ$5,IF(OR(AGJ35="",AGK35=""),0,IF(AGJ$6=0,IF(AGJ35&gt;=AGJ$8,AGJ$5,IF(AGJ35&lt;AGK35,0,AGJ$5*(AGJ35-AGK35)/(AGJ$8-AGK35))),IF(AGJ35&lt;=AGJ$8,AGJ$5,IF(AGJ35&gt;AGK35,0,AGJ$5*(AGJ35-AGK35)/(AGJ$8-AGK35))))))</f>
      </c>
      <c r="AGM35" s="126">
        <f>IF(OR(AGJ35="",AGK35=""),0,AGJ$5)</f>
      </c>
      <c r="AGN35" s="125">
        <f>IF(AGJ$6=0,RANK(AGL35,AGL$12:AGL$42,0),RANK(AGL35,AGL$12:AGL$42,1))</f>
      </c>
      <c r="AGO35"/>
      <c r="AGP35"/>
      <c r="AGQ35" s="126">
        <f>IF((COUNTA(AGO$12:AGO$42)+COUNTA(AGP$12:AGP$42)=0),0.6*AGO$5,IF(OR(AGO35="",AGP35=""),0,IF(AGO$6=0,IF(AGO35&gt;=AGO$8,AGO$5,IF(AGO35&lt;AGP35,0,AGO$5*(AGO35-AGP35)/(AGO$8-AGP35))),IF(AGO35&lt;=AGO$8,AGO$5,IF(AGO35&gt;AGP35,0,AGO$5*(AGO35-AGP35)/(AGO$8-AGP35))))))</f>
      </c>
      <c r="AGR35" s="126">
        <f>IF(OR(AGO35="",AGP35=""),0,AGO$5)</f>
      </c>
      <c r="AGS35" s="125">
        <f>IF(AGO$6=0,RANK(AGQ35,AGQ$12:AGQ$42,0),RANK(AGQ35,AGQ$12:AGQ$42,1))</f>
      </c>
      <c r="AGT35"/>
      <c r="AGU35"/>
      <c r="AGV35" s="126">
        <f>IF((COUNTA(AGT$12:AGT$42)+COUNTA(AGU$12:AGU$42)=0),0.6*AGT$5,IF(OR(AGT35="",AGU35=""),0,IF(AGT$6=0,IF(AGT35&gt;=AGT$8,AGT$5,IF(AGT35&lt;AGU35,0,AGT$5*(AGT35-AGU35)/(AGT$8-AGU35))),IF(AGT35&lt;=AGT$8,AGT$5,IF(AGT35&gt;AGU35,0,AGT$5*(AGT35-AGU35)/(AGT$8-AGU35))))))</f>
      </c>
      <c r="AGW35" s="126">
        <f>IF(OR(AGT35="",AGU35=""),0,AGT$5)</f>
      </c>
      <c r="AGX35" s="125">
        <f>IF(AGT$6=0,RANK(AGV35,AGV$12:AGV$42,0),RANK(AGV35,AGV$12:AGV$42,1))</f>
      </c>
      <c r="AGY35"/>
      <c r="AGZ35"/>
      <c r="AHA35" s="126">
        <f>IF((COUNTA(AGY$12:AGY$42)+COUNTA(AGZ$12:AGZ$42)=0),0.6*AGY$5,IF(OR(AGY35="",AGZ35=""),0,IF(AGY$6=0,IF(AGY35&gt;=AGY$8,AGY$5,IF(AGY35&lt;AGZ35,0,AGY$5*(AGY35-AGZ35)/(AGY$8-AGZ35))),IF(AGY35&lt;=AGY$8,AGY$5,IF(AGY35&gt;AGZ35,0,AGY$5*(AGY35-AGZ35)/(AGY$8-AGZ35))))))</f>
      </c>
      <c r="AHB35" s="126">
        <f>IF(OR(AGY35="",AGZ35=""),0,AGY$5)</f>
      </c>
      <c r="AHC35" s="125">
        <f>IF(AGY$6=0,RANK(AHA35,AHA$12:AHA$42,0),RANK(AHA35,AHA$12:AHA$42,1))</f>
      </c>
      <c r="AHD35"/>
      <c r="AHE35"/>
      <c r="AHF35" s="126">
        <f>IF((COUNTA(AHD$12:AHD$42)+COUNTA(AHE$12:AHE$42)=0),0.6*AHD$5,IF(OR(AHD35="",AHE35=""),0,IF(AHD$6=0,IF(AHD35&gt;=AHD$8,AHD$5,IF(AHD35&lt;AHE35,0,AHD$5*(AHD35-AHE35)/(AHD$8-AHE35))),IF(AHD35&lt;=AHD$8,AHD$5,IF(AHD35&gt;AHE35,0,AHD$5*(AHD35-AHE35)/(AHD$8-AHE35))))))</f>
      </c>
      <c r="AHG35" s="126">
        <f>IF(OR(AHD35="",AHE35=""),0,AHD$5)</f>
      </c>
      <c r="AHH35" s="125">
        <f>IF(AHD$6=0,RANK(AHF35,AHF$12:AHF$42,0),RANK(AHF35,AHF$12:AHF$42,1))</f>
      </c>
      <c r="AHI35"/>
      <c r="AHJ35"/>
      <c r="AHK35" s="126">
        <f>IF((COUNTA(AHI$12:AHI$42)+COUNTA(AHJ$12:AHJ$42)=0),0.6*AHI$5,IF(OR(AHI35="",AHJ35=""),0,IF(AHI$6=0,IF(AHI35&gt;=AHI$8,AHI$5,IF(AHI35&lt;AHJ35,0,AHI$5*(AHI35-AHJ35)/(AHI$8-AHJ35))),IF(AHI35&lt;=AHI$8,AHI$5,IF(AHI35&gt;AHJ35,0,AHI$5*(AHI35-AHJ35)/(AHI$8-AHJ35))))))</f>
      </c>
      <c r="AHL35" s="126">
        <f>IF(OR(AHI35="",AHJ35=""),0,AHI$5)</f>
      </c>
      <c r="AHM35" s="125">
        <f>IF(AHI$6=0,RANK(AHK35,AHK$12:AHK$42,0),RANK(AHK35,AHK$12:AHK$42,1))</f>
      </c>
      <c r="AHN35"/>
      <c r="AHO35"/>
      <c r="AHP35" s="126">
        <f>IF((COUNTA(AHN$12:AHN$42)+COUNTA(AHO$12:AHO$42)=0),0.6*AHN$5,IF(OR(AHN35="",AHO35=""),0,IF(AHN$6=0,IF(AHN35&gt;=AHN$8,AHN$5,IF(AHN35&lt;AHO35,0,AHN$5*(AHN35-AHO35)/(AHN$8-AHO35))),IF(AHN35&lt;=AHN$8,AHN$5,IF(AHN35&gt;AHO35,0,AHN$5*(AHN35-AHO35)/(AHN$8-AHO35))))))</f>
      </c>
      <c r="AHQ35" s="126">
        <f>IF(OR(AHN35="",AHO35=""),0,AHN$5)</f>
      </c>
      <c r="AHR35" s="125">
        <f>IF(AHN$6=0,RANK(AHP35,AHP$12:AHP$42,0),RANK(AHP35,AHP$12:AHP$42,1))</f>
      </c>
      <c r="AHS35" s="126">
        <v>98.978891</v>
      </c>
      <c r="AHT35" s="126">
        <v>37.3060448</v>
      </c>
      <c r="AHU35" s="126">
        <f>IF((COUNTA(AHS$12:AHS$42)+COUNTA(AHT$12:AHT$42)=0),0.6*AHS$5,IF(OR(AHS35="",AHT35=""),0,IF(AHS$6=0,IF(AHS35&gt;=AHS$8,AHS$5,IF(AHS35&lt;AHT35,0,AHS$5*(AHS35-AHT35)/(AHS$8-AHT35))),IF(AHS35&lt;=AHS$8,AHS$5,IF(AHS35&gt;AHT35,0,AHS$5*(AHS35-AHT35)/(AHS$8-AHT35))))))</f>
      </c>
      <c r="AHV35" s="126">
        <f>IF(OR(AHS35="",AHT35=""),0,AHS$5)</f>
      </c>
      <c r="AHW35" s="125">
        <f>IF(AHS$6=0,RANK(AHU35,AHU$12:AHU$42,0),RANK(AHU35,AHU$12:AHU$42,1))</f>
      </c>
      <c r="AHX35" s="126">
        <v>98.978891</v>
      </c>
      <c r="AHY35" s="126">
        <v>59.5839466</v>
      </c>
      <c r="AHZ35" s="126">
        <f>IF((COUNTA(AHX$12:AHX$42)+COUNTA(AHY$12:AHY$42)=0),0.6*AHX$5,IF(OR(AHX35="",AHY35=""),0,IF(AHX$6=0,IF(AHX35&gt;=AHX$8,AHX$5,IF(AHX35&lt;AHY35,0,AHX$5*(AHX35-AHY35)/(AHX$8-AHY35))),IF(AHX35&lt;=AHX$8,AHX$5,IF(AHX35&gt;AHY35,0,AHX$5*(AHX35-AHY35)/(AHX$8-AHY35))))))</f>
      </c>
      <c r="AIA35" s="126">
        <f>IF(OR(AHX35="",AHY35=""),0,AHX$5)</f>
      </c>
      <c r="AIB35" s="125">
        <f>IF(AHX$6=0,RANK(AHZ35,AHZ$12:AHZ$42,0),RANK(AHZ35,AHZ$12:AHZ$42,1))</f>
      </c>
      <c r="AIC35" s="126">
        <v>99.722</v>
      </c>
      <c r="AID35" s="126">
        <v>59.138</v>
      </c>
      <c r="AIE35" s="126">
        <f>IF((COUNTA(AIC$12:AIC$42)+COUNTA(AID$12:AID$42)=0),0.6*AIC$5,IF(OR(AIC35="",AID35=""),0,IF(AIC$6=0,IF(AIC35&gt;=AIC$8,AIC$5,IF(AIC35&lt;AID35,0,AIC$5*(AIC35-AID35)/(AIC$8-AID35))),IF(AIC35&lt;=AIC$8,AIC$5,IF(AIC35&gt;AID35,0,AIC$5*(AIC35-AID35)/(AIC$8-AID35))))))</f>
      </c>
      <c r="AIF35" s="126">
        <f>IF(OR(AIC35="",AID35=""),0,AIC$5)</f>
      </c>
      <c r="AIG35" s="125">
        <f>IF(AIC$6=0,RANK(AIE35,AIE$12:AIE$42,0),RANK(AIE35,AIE$12:AIE$42,1))</f>
      </c>
      <c r="AIH35" s="126">
        <v>99.722</v>
      </c>
      <c r="AII35" s="126">
        <v>70.252</v>
      </c>
      <c r="AIJ35" s="126">
        <f>IF((COUNTA(AIH$12:AIH$42)+COUNTA(AII$12:AII$42)=0),0.6*AIH$5,IF(OR(AIH35="",AII35=""),0,IF(AIH$6=0,IF(AIH35&gt;=AIH$8,AIH$5,IF(AIH35&lt;AII35,0,AIH$5*(AIH35-AII35)/(AIH$8-AII35))),IF(AIH35&lt;=AIH$8,AIH$5,IF(AIH35&gt;AII35,0,AIH$5*(AIH35-AII35)/(AIH$8-AII35))))))</f>
      </c>
      <c r="AIK35" s="126">
        <f>IF(OR(AIH35="",AII35=""),0,AIH$5)</f>
      </c>
      <c r="AIL35" s="125">
        <f>IF(AIH$6=0,RANK(AIJ35,AIJ$12:AIJ$42,0),RANK(AIJ35,AIJ$12:AIJ$42,1))</f>
      </c>
      <c r="AIM35" s="126">
        <v>2.328</v>
      </c>
      <c r="AIN35" s="126">
        <v>5.31</v>
      </c>
      <c r="AIO35" s="126">
        <f>IF((COUNTA(AIM$12:AIM$42)+COUNTA(AIN$12:AIN$42)=0),0.6*AIM$5,IF(OR(AIM35="",AIN35=""),0,IF(AIM$6=0,IF(AIM35&gt;=AIM$8,AIM$5,IF(AIM35&lt;AIN35,0,AIM$5*(AIM35-AIN35)/(AIM$8-AIN35))),IF(AIM35&lt;=AIM$8,AIM$5,IF(AIM35&gt;AIN35,0,AIM$5*(AIM35-AIN35)/(AIM$8-AIN35))))))</f>
      </c>
      <c r="AIP35" s="126">
        <f>IF(OR(AIM35="",AIN35=""),0,AIM$5)</f>
      </c>
      <c r="AIQ35" s="125">
        <f>IF(AIM$6=0,RANK(AIO35,AIO$12:AIO$42,0),RANK(AIO35,AIO$12:AIO$42,1))</f>
      </c>
      <c r="AIR35" s="126">
        <v>2.328</v>
      </c>
      <c r="AIS35" s="126">
        <v>5.5275</v>
      </c>
      <c r="AIT35" s="126">
        <f>IF((COUNTA(AIR$12:AIR$42)+COUNTA(AIS$12:AIS$42)=0),0.6*AIR$5,IF(OR(AIR35="",AIS35=""),0,IF(AIR$6=0,IF(AIR35&gt;=AIR$8,AIR$5,IF(AIR35&lt;AIS35,0,AIR$5*(AIR35-AIS35)/(AIR$8-AIS35))),IF(AIR35&lt;=AIR$8,AIR$5,IF(AIR35&gt;AIS35,0,AIR$5*(AIR35-AIS35)/(AIR$8-AIS35))))))</f>
      </c>
      <c r="AIU35" s="126">
        <f>IF(OR(AIR35="",AIS35=""),0,AIR$5)</f>
      </c>
      <c r="AIV35" s="125">
        <f>IF(AIR$6=0,RANK(AIT35,AIT$12:AIT$42,0),RANK(AIT35,AIT$12:AIT$42,1))</f>
      </c>
      <c r="AIW35" s="126">
        <v>98.974</v>
      </c>
      <c r="AIX35"/>
      <c r="AIY35" s="126">
        <f>IF((COUNTA(AIW$12:AIW$42)+COUNTA(AIX$12:AIX$42)=0),0.6*AIW$5,IF(OR(AIW35="",AIX35=""),0,IF(AIW$6=0,IF(AIW35&gt;=AIW$8,AIW$5,IF(AIW35&lt;AIX35,0,AIW$5*(AIW35-AIX35)/(AIW$8-AIX35))),IF(AIW35&lt;=AIW$8,AIW$5,IF(AIW35&gt;AIX35,0,AIW$5*(AIW35-AIX35)/(AIW$8-AIX35))))))</f>
      </c>
      <c r="AIZ35" s="126">
        <f>IF(OR(AIW35="",AIX35=""),0,AIW$5)</f>
      </c>
      <c r="AJA35" s="125">
        <f>IF(AIW$6=0,RANK(AIY35,AIY$12:AIY$42,0),RANK(AIY35,AIY$12:AIY$42,1))</f>
      </c>
      <c r="AJB35" s="126">
        <v>98.974</v>
      </c>
      <c r="AJC35"/>
      <c r="AJD35" s="126">
        <f>IF((COUNTA(AJB$12:AJB$42)+COUNTA(AJC$12:AJC$42)=0),0.6*AJB$5,IF(OR(AJB35="",AJC35=""),0,IF(AJB$6=0,IF(AJB35&gt;=AJB$8,AJB$5,IF(AJB35&lt;AJC35,0,AJB$5*(AJB35-AJC35)/(AJB$8-AJC35))),IF(AJB35&lt;=AJB$8,AJB$5,IF(AJB35&gt;AJC35,0,AJB$5*(AJB35-AJC35)/(AJB$8-AJC35))))))</f>
      </c>
      <c r="AJE35" s="126">
        <f>IF(OR(AJB35="",AJC35=""),0,AJB$5)</f>
      </c>
      <c r="AJF35" s="125">
        <f>IF(AJB$6=0,RANK(AJD35,AJD$12:AJD$42,0),RANK(AJD35,AJD$12:AJD$42,1))</f>
      </c>
      <c r="AJG35" s="126">
        <v>100</v>
      </c>
      <c r="AJH35" s="126">
        <v>91.664</v>
      </c>
      <c r="AJI35" s="126">
        <f>IF((COUNTA(AJG$12:AJG$42)+COUNTA(AJH$12:AJH$42)=0),0.6*AJG$5,IF(OR(AJG35="",AJH35=""),0,IF(AJG$6=0,IF(AJG35&gt;=AJG$8,AJG$5,IF(AJG35&lt;AJH35,0,AJG$5*(AJG35-AJH35)/(AJG$8-AJH35))),IF(AJG35&lt;=AJG$8,AJG$5,IF(AJG35&gt;AJH35,0,AJG$5*(AJG35-AJH35)/(AJG$8-AJH35))))))</f>
      </c>
      <c r="AJJ35" s="126">
        <f>IF(OR(AJG35="",AJH35=""),0,AJG$5)</f>
      </c>
      <c r="AJK35" s="125">
        <f>IF(AJG$6=0,RANK(AJI35,AJI$12:AJI$42,0),RANK(AJI35,AJI$12:AJI$42,1))</f>
      </c>
      <c r="AJL35" s="126">
        <v>100</v>
      </c>
      <c r="AJM35" s="126">
        <v>94.55</v>
      </c>
      <c r="AJN35" s="126">
        <f>IF((COUNTA(AJL$12:AJL$42)+COUNTA(AJM$12:AJM$42)=0),0.6*AJL$5,IF(OR(AJL35="",AJM35=""),0,IF(AJL$6=0,IF(AJL35&gt;=AJL$8,AJL$5,IF(AJL35&lt;AJM35,0,AJL$5*(AJL35-AJM35)/(AJL$8-AJM35))),IF(AJL35&lt;=AJL$8,AJL$5,IF(AJL35&gt;AJM35,0,AJL$5*(AJL35-AJM35)/(AJL$8-AJM35))))))</f>
      </c>
      <c r="AJO35" s="126">
        <f>IF(OR(AJL35="",AJM35=""),0,AJL$5)</f>
      </c>
      <c r="AJP35" s="125">
        <f>IF(AJL$6=0,RANK(AJN35,AJN$12:AJN$42,0),RANK(AJN35,AJN$12:AJN$42,1))</f>
      </c>
      <c r="AJQ35" s="126">
        <v>2.318</v>
      </c>
      <c r="AJR35" s="126">
        <v>4.596</v>
      </c>
      <c r="AJS35" s="126">
        <f>IF((COUNTA(AJQ$12:AJQ$42)+COUNTA(AJR$12:AJR$42)=0),0.6*AJQ$5,IF(OR(AJQ35="",AJR35=""),0,IF(AJQ$6=0,IF(AJQ35&gt;=AJQ$8,AJQ$5,IF(AJQ35&lt;AJR35,0,AJQ$5*(AJQ35-AJR35)/(AJQ$8-AJR35))),IF(AJQ35&lt;=AJQ$8,AJQ$5,IF(AJQ35&gt;AJR35,0,AJQ$5*(AJQ35-AJR35)/(AJQ$8-AJR35))))))</f>
      </c>
      <c r="AJT35" s="126">
        <f>IF(OR(AJQ35="",AJR35=""),0,AJQ$5)</f>
      </c>
      <c r="AJU35" s="125">
        <f>IF(AJQ$6=0,RANK(AJS35,AJS$12:AJS$42,0),RANK(AJS35,AJS$12:AJS$42,1))</f>
      </c>
      <c r="AJV35" s="126">
        <v>2.318</v>
      </c>
      <c r="AJW35" s="126">
        <v>3.164</v>
      </c>
      <c r="AJX35" s="126">
        <f>IF((COUNTA(AJV$12:AJV$42)+COUNTA(AJW$12:AJW$42)=0),0.6*AJV$5,IF(OR(AJV35="",AJW35=""),0,IF(AJV$6=0,IF(AJV35&gt;=AJV$8,AJV$5,IF(AJV35&lt;AJW35,0,AJV$5*(AJV35-AJW35)/(AJV$8-AJW35))),IF(AJV35&lt;=AJV$8,AJV$5,IF(AJV35&gt;AJW35,0,AJV$5*(AJV35-AJW35)/(AJV$8-AJW35))))))</f>
      </c>
      <c r="AJY35" s="126">
        <f>IF(OR(AJV35="",AJW35=""),0,AJV$5)</f>
      </c>
      <c r="AJZ35" s="125">
        <f>IF(AJV$6=0,RANK(AJX35,AJX$12:AJX$42,0),RANK(AJX35,AJX$12:AJX$42,1))</f>
      </c>
      <c r="AKA35" s="126">
        <v>100</v>
      </c>
      <c r="AKB35" s="126">
        <v>80</v>
      </c>
      <c r="AKC35" s="126">
        <f>IF((COUNTA(AKA$12:AKA$42)+COUNTA(AKB$12:AKB$42)=0),0.6*AKA$5,IF(OR(AKA35="",AKB35=""),0,IF(AKA$6=0,IF(AKA35&gt;=AKA$8,AKA$5,IF(AKA35&lt;AKB35,0,AKA$5*(AKA35-AKB35)/(AKA$8-AKB35))),IF(AKA35&lt;=AKA$8,AKA$5,IF(AKA35&gt;AKB35,0,AKA$5*(AKA35-AKB35)/(AKA$8-AKB35))))))</f>
      </c>
      <c r="AKD35" s="126">
        <f>IF(OR(AKA35="",AKB35=""),0,AKA$5)</f>
      </c>
      <c r="AKE35" s="125">
        <f>IF(AKA$6=0,RANK(AKC35,AKC$12:AKC$42,0),RANK(AKC35,AKC$12:AKC$42,1))</f>
      </c>
      <c r="AKF35" s="126">
        <v>100</v>
      </c>
      <c r="AKG35" s="126">
        <v>93.334</v>
      </c>
      <c r="AKH35" s="126">
        <f>IF((COUNTA(AKF$12:AKF$42)+COUNTA(AKG$12:AKG$42)=0),0.6*AKF$5,IF(OR(AKF35="",AKG35=""),0,IF(AKF$6=0,IF(AKF35&gt;=AKF$8,AKF$5,IF(AKF35&lt;AKG35,0,AKF$5*(AKF35-AKG35)/(AKF$8-AKG35))),IF(AKF35&lt;=AKF$8,AKF$5,IF(AKF35&gt;AKG35,0,AKF$5*(AKF35-AKG35)/(AKF$8-AKG35))))))</f>
      </c>
      <c r="AKI35" s="126">
        <f>IF(OR(AKF35="",AKG35=""),0,AKF$5)</f>
      </c>
      <c r="AKJ35" s="125">
        <f>IF(AKF$6=0,RANK(AKH35,AKH$12:AKH$42,0),RANK(AKH35,AKH$12:AKH$42,1))</f>
      </c>
      <c r="AKK35" s="126">
        <v>0.612</v>
      </c>
      <c r="AKL35" s="126">
        <v>2.18</v>
      </c>
      <c r="AKM35" s="126">
        <f>IF((COUNTA(AKK$12:AKK$42)+COUNTA(AKL$12:AKL$42)=0),0.6*AKK$5,IF(OR(AKK35="",AKL35=""),0,IF(AKK$6=0,IF(AKK35&gt;=AKK$8,AKK$5,IF(AKK35&lt;AKL35,0,AKK$5*(AKK35-AKL35)/(AKK$8-AKL35))),IF(AKK35&lt;=AKK$8,AKK$5,IF(AKK35&gt;AKL35,0,AKK$5*(AKK35-AKL35)/(AKK$8-AKL35))))))</f>
      </c>
      <c r="AKN35" s="126">
        <f>IF(OR(AKK35="",AKL35=""),0,AKK$5)</f>
      </c>
      <c r="AKO35" s="125">
        <f>IF(AKK$6=0,RANK(AKM35,AKM$12:AKM$42,0),RANK(AKM35,AKM$12:AKM$42,1))</f>
      </c>
      <c r="AKP35" s="126">
        <v>0.612</v>
      </c>
      <c r="AKQ35" s="126">
        <v>1.008</v>
      </c>
      <c r="AKR35" s="126">
        <f>IF((COUNTA(AKP$12:AKP$42)+COUNTA(AKQ$12:AKQ$42)=0),0.6*AKP$5,IF(OR(AKP35="",AKQ35=""),0,IF(AKP$6=0,IF(AKP35&gt;=AKP$8,AKP$5,IF(AKP35&lt;AKQ35,0,AKP$5*(AKP35-AKQ35)/(AKP$8-AKQ35))),IF(AKP35&lt;=AKP$8,AKP$5,IF(AKP35&gt;AKQ35,0,AKP$5*(AKP35-AKQ35)/(AKP$8-AKQ35))))))</f>
      </c>
      <c r="AKS35" s="126">
        <f>IF(OR(AKP35="",AKQ35=""),0,AKP$5)</f>
      </c>
      <c r="AKT35" s="125">
        <f>IF(AKP$6=0,RANK(AKR35,AKR$12:AKR$42,0),RANK(AKR35,AKR$12:AKR$42,1))</f>
      </c>
      <c r="AKU35" s="126">
        <v>0</v>
      </c>
      <c r="AKV35" s="126">
        <v>1.51943109151047</v>
      </c>
      <c r="AKW35" s="126">
        <f>IF((COUNTA(AKU$12:AKU$42)+COUNTA(AKV$12:AKV$42)=0),0.6*AKU$5,IF(OR(AKU35="",AKV35=""),0,IF(AKU$6=0,IF(AKU35&gt;=AKU$8,AKU$5,IF(AKU35&lt;AKV35,0,AKU$5*(AKU35-AKV35)/(AKU$8-AKV35))),IF(AKU35&lt;=AKU$8,AKU$5,IF(AKU35&gt;AKV35,0,AKU$5*(AKU35-AKV35)/(AKU$8-AKV35))))))</f>
      </c>
      <c r="AKX35" s="126">
        <f>IF(OR(AKU35="",AKV35=""),0,AKU$5)</f>
      </c>
      <c r="AKY35" s="125">
        <f>IF(AKU$6=0,RANK(AKW35,AKW$12:AKW$42,0),RANK(AKW35,AKW$12:AKW$42,1))</f>
      </c>
      <c r="AKZ35" s="126">
        <v>0</v>
      </c>
      <c r="ALA35" s="126">
        <v>0.0255570641322578</v>
      </c>
      <c r="ALB35" s="126">
        <f>IF((COUNTA(AKZ$12:AKZ$42)+COUNTA(ALA$12:ALA$42)=0),0.6*AKZ$5,IF(OR(AKZ35="",ALA35=""),0,IF(AKZ$6=0,IF(AKZ35&gt;=AKZ$8,AKZ$5,IF(AKZ35&lt;ALA35,0,AKZ$5*(AKZ35-ALA35)/(AKZ$8-ALA35))),IF(AKZ35&lt;=AKZ$8,AKZ$5,IF(AKZ35&gt;ALA35,0,AKZ$5*(AKZ35-ALA35)/(AKZ$8-ALA35))))))</f>
      </c>
      <c r="ALC35" s="126">
        <f>IF(OR(AKZ35="",ALA35=""),0,AKZ$5)</f>
      </c>
      <c r="ALD35" s="125">
        <f>IF(AKZ$6=0,RANK(ALB35,ALB$12:ALB$42,0),RANK(ALB35,ALB$12:ALB$42,1))</f>
      </c>
      <c r="ALE35" s="126">
        <v>44.4799375</v>
      </c>
      <c r="ALF35" s="126">
        <v>5.992294921875</v>
      </c>
      <c r="ALG35" s="126">
        <f>IF((COUNTA(ALE$12:ALE$42)+COUNTA(ALF$12:ALF$42)=0),0.6*ALE$5,IF(OR(ALE35="",ALF35=""),0,IF(ALE$6=0,IF(ALE35&gt;=ALE$8,ALE$5,IF(ALE35&lt;ALF35,0,ALE$5*(ALE35-ALF35)/(ALE$8-ALF35))),IF(ALE35&lt;=ALE$8,ALE$5,IF(ALE35&gt;ALF35,0,ALE$5*(ALE35-ALF35)/(ALE$8-ALF35))))))</f>
      </c>
      <c r="ALH35" s="126">
        <f>IF(OR(ALE35="",ALF35=""),0,ALE$5)</f>
      </c>
      <c r="ALI35" s="125">
        <f>IF(ALE$6=0,RANK(ALG35,ALG$12:ALG$42,0),RANK(ALG35,ALG$12:ALG$42,1))</f>
      </c>
      <c r="ALJ35" s="126">
        <v>44.4799375</v>
      </c>
      <c r="ALK35" s="126">
        <v>16.34731640625</v>
      </c>
      <c r="ALL35" s="126">
        <f>IF((COUNTA(ALJ$12:ALJ$42)+COUNTA(ALK$12:ALK$42)=0),0.6*ALJ$5,IF(OR(ALJ35="",ALK35=""),0,IF(ALJ$6=0,IF(ALJ35&gt;=ALJ$8,ALJ$5,IF(ALJ35&lt;ALK35,0,ALJ$5*(ALJ35-ALK35)/(ALJ$8-ALK35))),IF(ALJ35&lt;=ALJ$8,ALJ$5,IF(ALJ35&gt;ALK35,0,ALJ$5*(ALJ35-ALK35)/(ALJ$8-ALK35))))))</f>
      </c>
      <c r="ALM35" s="126">
        <f>IF(OR(ALJ35="",ALK35=""),0,ALJ$5)</f>
      </c>
      <c r="ALN35" s="125">
        <f>IF(ALJ$6=0,RANK(ALL35,ALL$12:ALL$42,0),RANK(ALL35,ALL$12:ALL$42,1))</f>
      </c>
      <c r="ALO35" s="126">
        <v>10.271685546875</v>
      </c>
      <c r="ALP35" s="126">
        <v>4.7987890625</v>
      </c>
      <c r="ALQ35" s="126">
        <f>IF((COUNTA(ALO$12:ALO$42)+COUNTA(ALP$12:ALP$42)=0),0.6*ALO$5,IF(OR(ALO35="",ALP35=""),0,IF(ALO$6=0,IF(ALO35&gt;=ALO$8,ALO$5,IF(ALO35&lt;ALP35,0,ALO$5*(ALO35-ALP35)/(ALO$8-ALP35))),IF(ALO35&lt;=ALO$8,ALO$5,IF(ALO35&gt;ALP35,0,ALO$5*(ALO35-ALP35)/(ALO$8-ALP35))))))</f>
      </c>
      <c r="ALR35" s="126">
        <f>IF(OR(ALO35="",ALP35=""),0,ALO$5)</f>
      </c>
      <c r="ALS35" s="125">
        <f>IF(ALO$6=0,RANK(ALQ35,ALQ$12:ALQ$42,0),RANK(ALQ35,ALQ$12:ALQ$42,1))</f>
      </c>
      <c r="ALT35" s="126">
        <v>10.271685546875</v>
      </c>
      <c r="ALU35" s="126">
        <v>4.4286953125</v>
      </c>
      <c r="ALV35" s="126">
        <f>IF((COUNTA(ALT$12:ALT$42)+COUNTA(ALU$12:ALU$42)=0),0.6*ALT$5,IF(OR(ALT35="",ALU35=""),0,IF(ALT$6=0,IF(ALT35&gt;=ALT$8,ALT$5,IF(ALT35&lt;ALU35,0,ALT$5*(ALT35-ALU35)/(ALT$8-ALU35))),IF(ALT35&lt;=ALT$8,ALT$5,IF(ALT35&gt;ALU35,0,ALT$5*(ALT35-ALU35)/(ALT$8-ALU35))))))</f>
      </c>
      <c r="ALW35" s="126">
        <f>IF(OR(ALT35="",ALU35=""),0,ALT$5)</f>
      </c>
      <c r="ALX35" s="125">
        <f>IF(ALT$6=0,RANK(ALV35,ALV$12:ALV$42,0),RANK(ALV35,ALV$12:ALV$42,1))</f>
      </c>
      <c r="ALY35" s="126">
        <v>100</v>
      </c>
      <c r="ALZ35" s="126">
        <v>90.3894316666667</v>
      </c>
      <c r="AMA35" s="126">
        <f>IF((COUNTA(ALY$12:ALY$42)+COUNTA(ALZ$12:ALZ$42)=0),0.6*ALY$5,IF(OR(ALY35="",ALZ35=""),0,IF(ALY$6=0,IF(ALY35&gt;=ALY$8,ALY$5,IF(ALY35&lt;ALZ35,0,ALY$5*(ALY35-ALZ35)/(ALY$8-ALZ35))),IF(ALY35&lt;=ALY$8,ALY$5,IF(ALY35&gt;ALZ35,0,ALY$5*(ALY35-ALZ35)/(ALY$8-ALZ35))))))</f>
      </c>
      <c r="AMB35" s="126">
        <f>IF(OR(ALY35="",ALZ35=""),0,ALY$5)</f>
      </c>
      <c r="AMC35" s="125">
        <f>IF(ALY$6=0,RANK(AMA35,AMA$12:AMA$42,0),RANK(AMA35,AMA$12:AMA$42,1))</f>
      </c>
      <c r="AMD35" s="126">
        <v>100</v>
      </c>
      <c r="AME35" s="126">
        <v>90.49304</v>
      </c>
      <c r="AMF35" s="126">
        <f>IF((COUNTA(AMD$12:AMD$42)+COUNTA(AME$12:AME$42)=0),0.6*AMD$5,IF(OR(AMD35="",AME35=""),0,IF(AMD$6=0,IF(AMD35&gt;=AMD$8,AMD$5,IF(AMD35&lt;AME35,0,AMD$5*(AMD35-AME35)/(AMD$8-AME35))),IF(AMD35&lt;=AMD$8,AMD$5,IF(AMD35&gt;AME35,0,AMD$5*(AMD35-AME35)/(AMD$8-AME35))))))</f>
      </c>
      <c r="AMG35" s="126">
        <f>IF(OR(AMD35="",AME35=""),0,AMD$5)</f>
      </c>
      <c r="AMH35" s="125">
        <f>IF(AMD$6=0,RANK(AMF35,AMF$12:AMF$42,0),RANK(AMF35,AMF$12:AMF$42,1))</f>
      </c>
      <c r="AMI35" s="126">
        <v>100</v>
      </c>
      <c r="AMJ35" s="126">
        <v>94.8</v>
      </c>
      <c r="AMK35" s="126">
        <f>IF((COUNTA(AMI$12:AMI$42)+COUNTA(AMJ$12:AMJ$42)=0),0.6*AMI$5,IF(OR(AMI35="",AMJ35=""),0,IF(AMI$6=0,IF(AMI35&gt;=AMI$8,AMI$5,IF(AMI35&lt;AMJ35,0,AMI$5*(AMI35-AMJ35)/(AMI$8-AMJ35))),IF(AMI35&lt;=AMI$8,AMI$5,IF(AMI35&gt;AMJ35,0,AMI$5*(AMI35-AMJ35)/(AMI$8-AMJ35))))))</f>
      </c>
      <c r="AML35" s="126">
        <f>IF(OR(AMI35="",AMJ35=""),0,AMI$5)</f>
      </c>
      <c r="AMM35" s="125">
        <f>IF(AMI$6=0,RANK(AMK35,AMK$12:AMK$42,0),RANK(AMK35,AMK$12:AMK$42,1))</f>
      </c>
      <c r="AMN35" s="126">
        <v>100</v>
      </c>
      <c r="AMO35" s="126">
        <v>96.94</v>
      </c>
      <c r="AMP35" s="126">
        <f>IF((COUNTA(AMN$12:AMN$42)+COUNTA(AMO$12:AMO$42)=0),0.6*AMN$5,IF(OR(AMN35="",AMO35=""),0,IF(AMN$6=0,IF(AMN35&gt;=AMN$8,AMN$5,IF(AMN35&lt;AMO35,0,AMN$5*(AMN35-AMO35)/(AMN$8-AMO35))),IF(AMN35&lt;=AMN$8,AMN$5,IF(AMN35&gt;AMO35,0,AMN$5*(AMN35-AMO35)/(AMN$8-AMO35))))))</f>
      </c>
      <c r="AMQ35" s="126">
        <f>IF(OR(AMN35="",AMO35=""),0,AMN$5)</f>
      </c>
      <c r="AMR35" s="125">
        <f>IF(AMN$6=0,RANK(AMP35,AMP$12:AMP$42,0),RANK(AMP35,AMP$12:AMP$42,1))</f>
      </c>
      <c r="AMS35" s="126">
        <v>0.02055</v>
      </c>
      <c r="AMT35" s="126">
        <v>6.16666666666667</v>
      </c>
      <c r="AMU35" s="126">
        <f>IF((COUNTA(AMS$12:AMS$42)+COUNTA(AMT$12:AMT$42)=0),0.6*AMS$5,IF(OR(AMS35="",AMT35=""),0,IF(AMS$6=0,IF(AMS35&gt;=AMS$8,AMS$5,IF(AMS35&lt;AMT35,0,AMS$5*(AMS35-AMT35)/(AMS$8-AMT35))),IF(AMS35&lt;=AMS$8,AMS$5,IF(AMS35&gt;AMT35,0,AMS$5*(AMS35-AMT35)/(AMS$8-AMT35))))))</f>
      </c>
      <c r="AMV35" s="126">
        <f>IF(OR(AMS35="",AMT35=""),0,AMS$5)</f>
      </c>
      <c r="AMW35" s="125">
        <f>IF(AMS$6=0,RANK(AMU35,AMU$12:AMU$42,0),RANK(AMU35,AMU$12:AMU$42,1))</f>
      </c>
      <c r="AMX35" s="126">
        <v>0.02055</v>
      </c>
      <c r="AMY35" s="126">
        <v>7.72</v>
      </c>
      <c r="AMZ35" s="126">
        <f>IF((COUNTA(AMX$12:AMX$42)+COUNTA(AMY$12:AMY$42)=0),0.6*AMX$5,IF(OR(AMX35="",AMY35=""),0,IF(AMX$6=0,IF(AMX35&gt;=AMX$8,AMX$5,IF(AMX35&lt;AMY35,0,AMX$5*(AMX35-AMY35)/(AMX$8-AMY35))),IF(AMX35&lt;=AMX$8,AMX$5,IF(AMX35&gt;AMY35,0,AMX$5*(AMX35-AMY35)/(AMX$8-AMY35))))))</f>
      </c>
      <c r="ANA35" s="126">
        <f>IF(OR(AMX35="",AMY35=""),0,AMX$5)</f>
      </c>
      <c r="ANB35" s="125">
        <f>IF(AMX$6=0,RANK(AMZ35,AMZ$12:AMZ$42,0),RANK(AMZ35,AMZ$12:AMZ$42,1))</f>
      </c>
      <c r="ANC35" s="126">
        <v>100</v>
      </c>
      <c r="AND35"/>
      <c r="ANE35" s="126">
        <f>IF((COUNTA(ANC$12:ANC$42)+COUNTA(AND$12:AND$42)=0),0.6*ANC$5,IF(OR(ANC35="",AND35=""),0,IF(ANC$6=0,IF(ANC35&gt;=ANC$8,ANC$5,IF(ANC35&lt;AND35,0,ANC$5*(ANC35-AND35)/(ANC$8-AND35))),IF(ANC35&lt;=ANC$8,ANC$5,IF(ANC35&gt;AND35,0,ANC$5*(ANC35-AND35)/(ANC$8-AND35))))))</f>
      </c>
      <c r="ANF35" s="126">
        <f>IF(OR(ANC35="",AND35=""),0,ANC$5)</f>
      </c>
      <c r="ANG35" s="125">
        <f>IF(ANC$6=0,RANK(ANE35,ANE$12:ANE$42,0),RANK(ANE35,ANE$12:ANE$42,1))</f>
      </c>
      <c r="ANH35" s="126">
        <v>100</v>
      </c>
      <c r="ANI35"/>
      <c r="ANJ35" s="126">
        <f>IF((COUNTA(ANH$12:ANH$42)+COUNTA(ANI$12:ANI$42)=0),0.6*ANH$5,IF(OR(ANH35="",ANI35=""),0,IF(ANH$6=0,IF(ANH35&gt;=ANH$8,ANH$5,IF(ANH35&lt;ANI35,0,ANH$5*(ANH35-ANI35)/(ANH$8-ANI35))),IF(ANH35&lt;=ANH$8,ANH$5,IF(ANH35&gt;ANI35,0,ANH$5*(ANH35-ANI35)/(ANH$8-ANI35))))))</f>
      </c>
      <c r="ANK35" s="126">
        <f>IF(OR(ANH35="",ANI35=""),0,ANH$5)</f>
      </c>
      <c r="ANL35" s="125">
        <f>IF(ANH$6=0,RANK(ANJ35,ANJ$12:ANJ$42,0),RANK(ANJ35,ANJ$12:ANJ$42,1))</f>
      </c>
      <c r="ANM35" s="126">
        <v>100</v>
      </c>
      <c r="ANN35" s="126">
        <v>99.7666666666667</v>
      </c>
      <c r="ANO35" s="126">
        <f>IF((COUNTA(ANM$12:ANM$42)+COUNTA(ANN$12:ANN$42)=0),0.6*ANM$5,IF(OR(ANM35="",ANN35=""),0,IF(ANM$6=0,IF(ANM35&gt;=ANM$8,ANM$5,IF(ANM35&lt;ANN35,0,ANM$5*(ANM35-ANN35)/(ANM$8-ANN35))),IF(ANM35&lt;=ANM$8,ANM$5,IF(ANM35&gt;ANN35,0,ANM$5*(ANM35-ANN35)/(ANM$8-ANN35))))))</f>
      </c>
      <c r="ANP35" s="126">
        <f>IF(OR(ANM35="",ANN35=""),0,ANM$5)</f>
      </c>
      <c r="ANQ35" s="125">
        <f>IF(ANM$6=0,RANK(ANO35,ANO$12:ANO$42,0),RANK(ANO35,ANO$12:ANO$42,1))</f>
      </c>
      <c r="ANR35" s="126">
        <v>100</v>
      </c>
      <c r="ANS35" s="126">
        <v>91.2866666666667</v>
      </c>
      <c r="ANT35" s="126">
        <f>IF((COUNTA(ANR$12:ANR$42)+COUNTA(ANS$12:ANS$42)=0),0.6*ANR$5,IF(OR(ANR35="",ANS35=""),0,IF(ANR$6=0,IF(ANR35&gt;=ANR$8,ANR$5,IF(ANR35&lt;ANS35,0,ANR$5*(ANR35-ANS35)/(ANR$8-ANS35))),IF(ANR35&lt;=ANR$8,ANR$5,IF(ANR35&gt;ANS35,0,ANR$5*(ANR35-ANS35)/(ANR$8-ANS35))))))</f>
      </c>
      <c r="ANU35" s="126">
        <f>IF(OR(ANR35="",ANS35=""),0,ANR$5)</f>
      </c>
      <c r="ANV35" s="125">
        <f>IF(ANR$6=0,RANK(ANT35,ANT$12:ANT$42,0),RANK(ANT35,ANT$12:ANT$42,1))</f>
      </c>
      <c r="ANW35" s="126">
        <v>2.55</v>
      </c>
      <c r="ANX35" s="126">
        <v>5.38</v>
      </c>
      <c r="ANY35" s="126">
        <f>IF((COUNTA(ANW$12:ANW$42)+COUNTA(ANX$12:ANX$42)=0),0.6*ANW$5,IF(OR(ANW35="",ANX35=""),0,IF(ANW$6=0,IF(ANW35&gt;=ANW$8,ANW$5,IF(ANW35&lt;ANX35,0,ANW$5*(ANW35-ANX35)/(ANW$8-ANX35))),IF(ANW35&lt;=ANW$8,ANW$5,IF(ANW35&gt;ANX35,0,ANW$5*(ANW35-ANX35)/(ANW$8-ANX35))))))</f>
      </c>
      <c r="ANZ35" s="126">
        <f>IF(OR(ANW35="",ANX35=""),0,ANW$5)</f>
      </c>
      <c r="AOA35" s="125">
        <f>IF(ANW$6=0,RANK(ANY35,ANY$12:ANY$42,0),RANK(ANY35,ANY$12:ANY$42,1))</f>
      </c>
      <c r="AOB35" s="126">
        <v>2.55</v>
      </c>
      <c r="AOC35" s="126">
        <v>3.90333333333333</v>
      </c>
      <c r="AOD35" s="126">
        <f>IF((COUNTA(AOB$12:AOB$42)+COUNTA(AOC$12:AOC$42)=0),0.6*AOB$5,IF(OR(AOB35="",AOC35=""),0,IF(AOB$6=0,IF(AOB35&gt;=AOB$8,AOB$5,IF(AOB35&lt;AOC35,0,AOB$5*(AOB35-AOC35)/(AOB$8-AOC35))),IF(AOB35&lt;=AOB$8,AOB$5,IF(AOB35&gt;AOC35,0,AOB$5*(AOB35-AOC35)/(AOB$8-AOC35))))))</f>
      </c>
      <c r="AOE35" s="126">
        <f>IF(OR(AOB35="",AOC35=""),0,AOB$5)</f>
      </c>
      <c r="AOF35" s="125">
        <f>IF(AOB$6=0,RANK(AOD35,AOD$12:AOD$42,0),RANK(AOD35,AOD$12:AOD$42,1))</f>
      </c>
      <c r="AOG35" s="126">
        <v>100</v>
      </c>
      <c r="AOH35" s="126">
        <v>100</v>
      </c>
      <c r="AOI35" s="126">
        <f>IF((COUNTA(AOG$12:AOG$42)+COUNTA(AOH$12:AOH$42)=0),0.6*AOG$5,IF(OR(AOG35="",AOH35=""),0,IF(AOG$6=0,IF(AOG35&gt;=AOG$8,AOG$5,IF(AOG35&lt;AOH35,0,AOG$5*(AOG35-AOH35)/(AOG$8-AOH35))),IF(AOG35&lt;=AOG$8,AOG$5,IF(AOG35&gt;AOH35,0,AOG$5*(AOG35-AOH35)/(AOG$8-AOH35))))))</f>
      </c>
      <c r="AOJ35" s="126">
        <f>IF(OR(AOG35="",AOH35=""),0,AOG$5)</f>
      </c>
      <c r="AOK35" s="125">
        <f>IF(AOG$6=0,RANK(AOI35,AOI$12:AOI$42,0),RANK(AOI35,AOI$12:AOI$42,1))</f>
      </c>
      <c r="AOL35" s="126">
        <v>100</v>
      </c>
      <c r="AOM35" s="126">
        <v>93.3333333333333</v>
      </c>
      <c r="AON35" s="126">
        <f>IF((COUNTA(AOL$12:AOL$42)+COUNTA(AOM$12:AOM$42)=0),0.6*AOL$5,IF(OR(AOL35="",AOM35=""),0,IF(AOL$6=0,IF(AOL35&gt;=AOL$8,AOL$5,IF(AOL35&lt;AOM35,0,AOL$5*(AOL35-AOM35)/(AOL$8-AOM35))),IF(AOL35&lt;=AOL$8,AOL$5,IF(AOL35&gt;AOM35,0,AOL$5*(AOL35-AOM35)/(AOL$8-AOM35))))))</f>
      </c>
      <c r="AOO35" s="126">
        <f>IF(OR(AOL35="",AOM35=""),0,AOL$5)</f>
      </c>
      <c r="AOP35" s="125">
        <f>IF(AOL$6=0,RANK(AON35,AON$12:AON$42,0),RANK(AON35,AON$12:AON$42,1))</f>
      </c>
      <c r="AOQ35" s="126">
        <v>0.553333333333333</v>
      </c>
      <c r="AOR35" s="126">
        <v>2.8</v>
      </c>
      <c r="AOS35" s="126">
        <f>IF((COUNTA(AOQ$12:AOQ$42)+COUNTA(AOR$12:AOR$42)=0),0.6*AOQ$5,IF(OR(AOQ35="",AOR35=""),0,IF(AOQ$6=0,IF(AOQ35&gt;=AOQ$8,AOQ$5,IF(AOQ35&lt;AOR35,0,AOQ$5*(AOQ35-AOR35)/(AOQ$8-AOR35))),IF(AOQ35&lt;=AOQ$8,AOQ$5,IF(AOQ35&gt;AOR35,0,AOQ$5*(AOQ35-AOR35)/(AOQ$8-AOR35))))))</f>
      </c>
      <c r="AOT35" s="126">
        <f>IF(OR(AOQ35="",AOR35=""),0,AOQ$5)</f>
      </c>
      <c r="AOU35" s="125">
        <f>IF(AOQ$6=0,RANK(AOS35,AOS$12:AOS$42,0),RANK(AOS35,AOS$12:AOS$42,1))</f>
      </c>
      <c r="AOV35" s="126">
        <v>0.553333333333333</v>
      </c>
      <c r="AOW35" s="126">
        <v>1.26666666666667</v>
      </c>
      <c r="AOX35" s="126">
        <f>IF((COUNTA(AOV$12:AOV$42)+COUNTA(AOW$12:AOW$42)=0),0.6*AOV$5,IF(OR(AOV35="",AOW35=""),0,IF(AOV$6=0,IF(AOV35&gt;=AOV$8,AOV$5,IF(AOV35&lt;AOW35,0,AOV$5*(AOV35-AOW35)/(AOV$8-AOW35))),IF(AOV35&lt;=AOV$8,AOV$5,IF(AOV35&gt;AOW35,0,AOV$5*(AOV35-AOW35)/(AOV$8-AOW35))))))</f>
      </c>
      <c r="AOY35" s="126">
        <f>IF(OR(AOV35="",AOW35=""),0,AOV$5)</f>
      </c>
      <c r="AOZ35" s="125">
        <f>IF(AOV$6=0,RANK(AOX35,AOX$12:AOX$42,0),RANK(AOX35,AOX$12:AOX$42,1))</f>
      </c>
      <c r="APA35" s="126">
        <v>0</v>
      </c>
      <c r="APB35" s="126">
        <v>12.6167056986729</v>
      </c>
      <c r="APC35" s="126">
        <f>IF((COUNTA(APA$12:APA$42)+COUNTA(APB$12:APB$42)=0),0.6*APA$5,IF(OR(APA35="",APB35=""),0,IF(APA$6=0,IF(APA35&gt;=APA$8,APA$5,IF(APA35&lt;APB35,0,APA$5*(APA35-APB35)/(APA$8-APB35))),IF(APA35&lt;=APA$8,APA$5,IF(APA35&gt;APB35,0,APA$5*(APA35-APB35)/(APA$8-APB35))))))</f>
      </c>
      <c r="APD35" s="126">
        <f>IF(OR(APA35="",APB35=""),0,APA$5)</f>
      </c>
      <c r="APE35" s="125">
        <f>IF(APA$6=0,RANK(APC35,APC$12:APC$42,0),RANK(APC35,APC$12:APC$42,1))</f>
      </c>
      <c r="APF35" s="126">
        <v>0</v>
      </c>
      <c r="APG35" s="126">
        <v>2.24367169521861</v>
      </c>
      <c r="APH35" s="126">
        <f>IF((COUNTA(APF$12:APF$42)+COUNTA(APG$12:APG$42)=0),0.6*APF$5,IF(OR(APF35="",APG35=""),0,IF(APF$6=0,IF(APF35&gt;=APF$8,APF$5,IF(APF35&lt;APG35,0,APF$5*(APF35-APG35)/(APF$8-APG35))),IF(APF35&lt;=APF$8,APF$5,IF(APF35&gt;APG35,0,APF$5*(APF35-APG35)/(APF$8-APG35))))))</f>
      </c>
      <c r="API35" s="126">
        <f>IF(OR(APF35="",APG35=""),0,APF$5)</f>
      </c>
      <c r="APJ35" s="125">
        <f>IF(APF$6=0,RANK(APH35,APH$12:APH$42,0),RANK(APH35,APH$12:APH$42,1))</f>
      </c>
      <c r="APK35" s="126">
        <v>40.8140787760417</v>
      </c>
      <c r="APL35" s="126">
        <v>29.3788671875</v>
      </c>
      <c r="APM35" s="126">
        <f>IF((COUNTA(APK$12:APK$42)+COUNTA(APL$12:APL$42)=0),0.6*APK$5,IF(OR(APK35="",APL35=""),0,IF(APK$6=0,IF(APK35&gt;=APK$8,APK$5,IF(APK35&lt;APL35,0,APK$5*(APK35-APL35)/(APK$8-APL35))),IF(APK35&lt;=APK$8,APK$5,IF(APK35&gt;APL35,0,APK$5*(APK35-APL35)/(APK$8-APL35))))))</f>
      </c>
      <c r="APN35" s="126">
        <f>IF(OR(APK35="",APL35=""),0,APK$5)</f>
      </c>
      <c r="APO35" s="125">
        <f>IF(APK$6=0,RANK(APM35,APM$12:APM$42,0),RANK(APM35,APM$12:APM$42,1))</f>
      </c>
      <c r="APP35" s="126">
        <v>40.8140787760417</v>
      </c>
      <c r="APQ35" s="126">
        <v>13.663046875</v>
      </c>
      <c r="APR35" s="126">
        <f>IF((COUNTA(APP$12:APP$42)+COUNTA(APQ$12:APQ$42)=0),0.6*APP$5,IF(OR(APP35="",APQ35=""),0,IF(APP$6=0,IF(APP35&gt;=APP$8,APP$5,IF(APP35&lt;APQ35,0,APP$5*(APP35-APQ35)/(APP$8-APQ35))),IF(APP35&lt;=APP$8,APP$5,IF(APP35&gt;APQ35,0,APP$5*(APP35-APQ35)/(APP$8-APQ35))))))</f>
      </c>
      <c r="APS35" s="126">
        <f>IF(OR(APP35="",APQ35=""),0,APP$5)</f>
      </c>
      <c r="APT35" s="125">
        <f>IF(APP$6=0,RANK(APR35,APR$12:APR$42,0),RANK(APR35,APR$12:APR$42,1))</f>
      </c>
      <c r="APU35" s="126">
        <v>8.06814127604167</v>
      </c>
      <c r="APV35" s="126">
        <v>7.6</v>
      </c>
      <c r="APW35" s="126">
        <f>IF((COUNTA(APU$12:APU$42)+COUNTA(APV$12:APV$42)=0),0.6*APU$5,IF(OR(APU35="",APV35=""),0,IF(APU$6=0,IF(APU35&gt;=APU$8,APU$5,IF(APU35&lt;APV35,0,APU$5*(APU35-APV35)/(APU$8-APV35))),IF(APU35&lt;=APU$8,APU$5,IF(APU35&gt;APV35,0,APU$5*(APU35-APV35)/(APU$8-APV35))))))</f>
      </c>
      <c r="APX35" s="126">
        <f>IF(OR(APU35="",APV35=""),0,APU$5)</f>
      </c>
      <c r="APY35" s="125">
        <f>IF(APU$6=0,RANK(APW35,APW$12:APW$42,0),RANK(APW35,APW$12:APW$42,1))</f>
      </c>
      <c r="APZ35" s="126">
        <v>8.06814127604167</v>
      </c>
      <c r="AQA35" s="126">
        <v>7.5</v>
      </c>
      <c r="AQB35" s="126">
        <f>IF((COUNTA(APZ$12:APZ$42)+COUNTA(AQA$12:AQA$42)=0),0.6*APZ$5,IF(OR(APZ35="",AQA35=""),0,IF(APZ$6=0,IF(APZ35&gt;=APZ$8,APZ$5,IF(APZ35&lt;AQA35,0,APZ$5*(APZ35-AQA35)/(APZ$8-AQA35))),IF(APZ35&lt;=APZ$8,APZ$5,IF(APZ35&gt;AQA35,0,APZ$5*(APZ35-AQA35)/(APZ$8-AQA35))))))</f>
      </c>
      <c r="AQC35" s="126">
        <f>IF(OR(APZ35="",AQA35=""),0,APZ$5)</f>
      </c>
      <c r="AQD35" s="125">
        <f>IF(APZ$6=0,RANK(AQB35,AQB$12:AQB$42,0),RANK(AQB35,AQB$12:AQB$42,1))</f>
      </c>
      <c r="AQE35" s="126">
        <v>99.6933333333333</v>
      </c>
      <c r="AQF35" s="126">
        <v>99.52</v>
      </c>
      <c r="AQG35" s="126">
        <f>IF((COUNTA(AQE$12:AQE$42)+COUNTA(AQF$12:AQF$42)=0),0.6*AQE$5,IF(OR(AQE35="",AQF35=""),0,IF(AQE$6=0,IF(AQE35&gt;=AQE$8,AQE$5,IF(AQE35&lt;AQF35,0,AQE$5*(AQE35-AQF35)/(AQE$8-AQF35))),IF(AQE35&lt;=AQE$8,AQE$5,IF(AQE35&gt;AQF35,0,AQE$5*(AQE35-AQF35)/(AQE$8-AQF35))))))</f>
      </c>
      <c r="AQH35" s="126">
        <f>IF(OR(AQE35="",AQF35=""),0,AQE$5)</f>
      </c>
      <c r="AQI35" s="125">
        <f>IF(AQE$6=0,RANK(AQG35,AQG$12:AQG$42,0),RANK(AQG35,AQG$12:AQG$42,1))</f>
      </c>
      <c r="AQJ35" s="126">
        <v>99.6933333333333</v>
      </c>
      <c r="AQK35" s="126">
        <v>94.38</v>
      </c>
      <c r="AQL35" s="126">
        <f>IF((COUNTA(AQJ$12:AQJ$42)+COUNTA(AQK$12:AQK$42)=0),0.6*AQJ$5,IF(OR(AQJ35="",AQK35=""),0,IF(AQJ$6=0,IF(AQJ35&gt;=AQJ$8,AQJ$5,IF(AQJ35&lt;AQK35,0,AQJ$5*(AQJ35-AQK35)/(AQJ$8-AQK35))),IF(AQJ35&lt;=AQJ$8,AQJ$5,IF(AQJ35&gt;AQK35,0,AQJ$5*(AQJ35-AQK35)/(AQJ$8-AQK35))))))</f>
      </c>
      <c r="AQM35" s="126">
        <f>IF(OR(AQJ35="",AQK35=""),0,AQJ$5)</f>
      </c>
      <c r="AQN35" s="125">
        <f>IF(AQJ$6=0,RANK(AQL35,AQL$12:AQL$42,0),RANK(AQL35,AQL$12:AQL$42,1))</f>
      </c>
      <c r="AQO35" s="126">
        <v>100</v>
      </c>
      <c r="AQP35"/>
      <c r="AQQ35" s="126">
        <f>IF((COUNTA(AQO$12:AQO$42)+COUNTA(AQP$12:AQP$42)=0),0.6*AQO$5,IF(OR(AQO35="",AQP35=""),0,IF(AQO$6=0,IF(AQO35&gt;=AQO$8,AQO$5,IF(AQO35&lt;AQP35,0,AQO$5*(AQO35-AQP35)/(AQO$8-AQP35))),IF(AQO35&lt;=AQO$8,AQO$5,IF(AQO35&gt;AQP35,0,AQO$5*(AQO35-AQP35)/(AQO$8-AQP35))))))</f>
      </c>
      <c r="AQR35" s="126">
        <f>IF(OR(AQO35="",AQP35=""),0,AQO$5)</f>
      </c>
      <c r="AQS35" s="125">
        <f>IF(AQO$6=0,RANK(AQQ35,AQQ$12:AQQ$42,0),RANK(AQQ35,AQQ$12:AQQ$42,1))</f>
      </c>
      <c r="AQT35" s="126">
        <v>100</v>
      </c>
      <c r="AQU35"/>
      <c r="AQV35" s="126">
        <f>IF((COUNTA(AQT$12:AQT$42)+COUNTA(AQU$12:AQU$42)=0),0.6*AQT$5,IF(OR(AQT35="",AQU35=""),0,IF(AQT$6=0,IF(AQT35&gt;=AQT$8,AQT$5,IF(AQT35&lt;AQU35,0,AQT$5*(AQT35-AQU35)/(AQT$8-AQU35))),IF(AQT35&lt;=AQT$8,AQT$5,IF(AQT35&gt;AQU35,0,AQT$5*(AQT35-AQU35)/(AQT$8-AQU35))))))</f>
      </c>
      <c r="AQW35" s="126">
        <f>IF(OR(AQT35="",AQU35=""),0,AQT$5)</f>
      </c>
      <c r="AQX35" s="125">
        <f>IF(AQT$6=0,RANK(AQV35,AQV$12:AQV$42,0),RANK(AQV35,AQV$12:AQV$42,1))</f>
      </c>
      <c r="AQY35" s="126">
        <v>2.525</v>
      </c>
      <c r="AQZ35" s="126">
        <v>5.19333333333333</v>
      </c>
      <c r="ARA35" s="126">
        <f>IF((COUNTA(AQY$12:AQY$42)+COUNTA(AQZ$12:AQZ$42)=0),0.6*AQY$5,IF(OR(AQY35="",AQZ35=""),0,IF(AQY$6=0,IF(AQY35&gt;=AQY$8,AQY$5,IF(AQY35&lt;AQZ35,0,AQY$5*(AQY35-AQZ35)/(AQY$8-AQZ35))),IF(AQY35&lt;=AQY$8,AQY$5,IF(AQY35&gt;AQZ35,0,AQY$5*(AQY35-AQZ35)/(AQY$8-AQZ35))))))</f>
      </c>
      <c r="ARB35" s="126">
        <f>IF(OR(AQY35="",AQZ35=""),0,AQY$5)</f>
      </c>
      <c r="ARC35" s="125">
        <f>IF(AQY$6=0,RANK(ARA35,ARA$12:ARA$42,0),RANK(ARA35,ARA$12:ARA$42,1))</f>
      </c>
      <c r="ARD35" s="126">
        <v>2.525</v>
      </c>
      <c r="ARE35" s="126">
        <v>6.5</v>
      </c>
      <c r="ARF35" s="126">
        <f>IF((COUNTA(ARD$12:ARD$42)+COUNTA(ARE$12:ARE$42)=0),0.6*ARD$5,IF(OR(ARD35="",ARE35=""),0,IF(ARD$6=0,IF(ARD35&gt;=ARD$8,ARD$5,IF(ARD35&lt;ARE35,0,ARD$5*(ARD35-ARE35)/(ARD$8-ARE35))),IF(ARD35&lt;=ARD$8,ARD$5,IF(ARD35&gt;ARE35,0,ARD$5*(ARD35-ARE35)/(ARD$8-ARE35))))))</f>
      </c>
      <c r="ARG35" s="126">
        <f>IF(OR(ARD35="",ARE35=""),0,ARD$5)</f>
      </c>
      <c r="ARH35" s="125">
        <f>IF(ARD$6=0,RANK(ARF35,ARF$12:ARF$42,0),RANK(ARF35,ARF$12:ARF$42,1))</f>
      </c>
      <c r="ARI35" s="126">
        <v>99.9</v>
      </c>
      <c r="ARJ35"/>
      <c r="ARK35" s="126">
        <f>IF((COUNTA(ARI$12:ARI$42)+COUNTA(ARJ$12:ARJ$42)=0),0.6*ARI$5,IF(OR(ARI35="",ARJ35=""),0,IF(ARI$6=0,IF(ARI35&gt;=ARI$8,ARI$5,IF(ARI35&lt;ARJ35,0,ARI$5*(ARI35-ARJ35)/(ARI$8-ARJ35))),IF(ARI35&lt;=ARI$8,ARI$5,IF(ARI35&gt;ARJ35,0,ARI$5*(ARI35-ARJ35)/(ARI$8-ARJ35))))))</f>
      </c>
      <c r="ARL35" s="126">
        <f>IF(OR(ARI35="",ARJ35=""),0,ARI$5)</f>
      </c>
      <c r="ARM35" s="125">
        <f>IF(ARI$6=0,RANK(ARK35,ARK$12:ARK$42,0),RANK(ARK35,ARK$12:ARK$42,1))</f>
      </c>
      <c r="ARN35" s="126">
        <v>99.9</v>
      </c>
      <c r="ARO35"/>
      <c r="ARP35" s="126">
        <f>IF((COUNTA(ARN$12:ARN$42)+COUNTA(ARO$12:ARO$42)=0),0.6*ARN$5,IF(OR(ARN35="",ARO35=""),0,IF(ARN$6=0,IF(ARN35&gt;=ARN$8,ARN$5,IF(ARN35&lt;ARO35,0,ARN$5*(ARN35-ARO35)/(ARN$8-ARO35))),IF(ARN35&lt;=ARN$8,ARN$5,IF(ARN35&gt;ARO35,0,ARN$5*(ARN35-ARO35)/(ARN$8-ARO35))))))</f>
      </c>
      <c r="ARQ35" s="126">
        <f>IF(OR(ARN35="",ARO35=""),0,ARN$5)</f>
      </c>
      <c r="ARR35" s="125">
        <f>IF(ARN$6=0,RANK(ARP35,ARP$12:ARP$42,0),RANK(ARP35,ARP$12:ARP$42,1))</f>
      </c>
      <c r="ARS35" s="126">
        <v>100</v>
      </c>
      <c r="ART35" s="126">
        <v>77.7766666666667</v>
      </c>
      <c r="ARU35" s="126">
        <f>IF((COUNTA(ARS$12:ARS$42)+COUNTA(ART$12:ART$42)=0),0.6*ARS$5,IF(OR(ARS35="",ART35=""),0,IF(ARS$6=0,IF(ARS35&gt;=ARS$8,ARS$5,IF(ARS35&lt;ART35,0,ARS$5*(ARS35-ART35)/(ARS$8-ART35))),IF(ARS35&lt;=ARS$8,ARS$5,IF(ARS35&gt;ART35,0,ARS$5*(ARS35-ART35)/(ARS$8-ART35))))))</f>
      </c>
      <c r="ARV35" s="126">
        <f>IF(OR(ARS35="",ART35=""),0,ARS$5)</f>
      </c>
      <c r="ARW35" s="125">
        <f>IF(ARS$6=0,RANK(ARU35,ARU$12:ARU$42,0),RANK(ARU35,ARU$12:ARU$42,1))</f>
      </c>
      <c r="ARX35" s="126">
        <v>100</v>
      </c>
      <c r="ARY35" s="126">
        <v>100</v>
      </c>
      <c r="ARZ35" s="126">
        <f>IF((COUNTA(ARX$12:ARX$42)+COUNTA(ARY$12:ARY$42)=0),0.6*ARX$5,IF(OR(ARX35="",ARY35=""),0,IF(ARX$6=0,IF(ARX35&gt;=ARX$8,ARX$5,IF(ARX35&lt;ARY35,0,ARX$5*(ARX35-ARY35)/(ARX$8-ARY35))),IF(ARX35&lt;=ARX$8,ARX$5,IF(ARX35&gt;ARY35,0,ARX$5*(ARX35-ARY35)/(ARX$8-ARY35))))))</f>
      </c>
      <c r="ASA35" s="126">
        <f>IF(OR(ARX35="",ARY35=""),0,ARX$5)</f>
      </c>
      <c r="ASB35" s="125">
        <f>IF(ARX$6=0,RANK(ARZ35,ARZ$12:ARZ$42,0),RANK(ARZ35,ARZ$12:ARZ$42,1))</f>
      </c>
      <c r="ASC35" s="126">
        <v>1.99666666666667</v>
      </c>
      <c r="ASD35" s="126">
        <v>7.84666666666667</v>
      </c>
      <c r="ASE35" s="126">
        <f>IF((COUNTA(ASC$12:ASC$42)+COUNTA(ASD$12:ASD$42)=0),0.6*ASC$5,IF(OR(ASC35="",ASD35=""),0,IF(ASC$6=0,IF(ASC35&gt;=ASC$8,ASC$5,IF(ASC35&lt;ASD35,0,ASC$5*(ASC35-ASD35)/(ASC$8-ASD35))),IF(ASC35&lt;=ASC$8,ASC$5,IF(ASC35&gt;ASD35,0,ASC$5*(ASC35-ASD35)/(ASC$8-ASD35))))))</f>
      </c>
      <c r="ASF35" s="126">
        <f>IF(OR(ASC35="",ASD35=""),0,ASC$5)</f>
      </c>
      <c r="ASG35" s="125">
        <f>IF(ASC$6=0,RANK(ASE35,ASE$12:ASE$42,0),RANK(ASE35,ASE$12:ASE$42,1))</f>
      </c>
      <c r="ASH35" s="126">
        <v>1.99666666666667</v>
      </c>
      <c r="ASI35" s="126">
        <v>2.12</v>
      </c>
      <c r="ASJ35" s="126">
        <f>IF((COUNTA(ASH$12:ASH$42)+COUNTA(ASI$12:ASI$42)=0),0.6*ASH$5,IF(OR(ASH35="",ASI35=""),0,IF(ASH$6=0,IF(ASH35&gt;=ASH$8,ASH$5,IF(ASH35&lt;ASI35,0,ASH$5*(ASH35-ASI35)/(ASH$8-ASI35))),IF(ASH35&lt;=ASH$8,ASH$5,IF(ASH35&gt;ASI35,0,ASH$5*(ASH35-ASI35)/(ASH$8-ASI35))))))</f>
      </c>
      <c r="ASK35" s="126">
        <f>IF(OR(ASH35="",ASI35=""),0,ASH$5)</f>
      </c>
      <c r="ASL35" s="125">
        <f>IF(ASH$6=0,RANK(ASJ35,ASJ$12:ASJ$42,0),RANK(ASJ35,ASJ$12:ASJ$42,1))</f>
      </c>
      <c r="ASM35" s="126">
        <v>100</v>
      </c>
      <c r="ASN35" s="126">
        <v>61.9033333333333</v>
      </c>
      <c r="ASO35" s="126">
        <f>IF((COUNTA(ASM$12:ASM$42)+COUNTA(ASN$12:ASN$42)=0),0.6*ASM$5,IF(OR(ASM35="",ASN35=""),0,IF(ASM$6=0,IF(ASM35&gt;=ASM$8,ASM$5,IF(ASM35&lt;ASN35,0,ASM$5*(ASM35-ASN35)/(ASM$8-ASN35))),IF(ASM35&lt;=ASM$8,ASM$5,IF(ASM35&gt;ASN35,0,ASM$5*(ASM35-ASN35)/(ASM$8-ASN35))))))</f>
      </c>
      <c r="ASP35" s="126">
        <f>IF(OR(ASM35="",ASN35=""),0,ASM$5)</f>
      </c>
      <c r="ASQ35" s="125">
        <f>IF(ASM$6=0,RANK(ASO35,ASO$12:ASO$42,0),RANK(ASO35,ASO$12:ASO$42,1))</f>
      </c>
      <c r="ASR35" s="126">
        <v>100</v>
      </c>
      <c r="ASS35" s="126">
        <v>100</v>
      </c>
      <c r="AST35" s="126">
        <f>IF((COUNTA(ASR$12:ASR$42)+COUNTA(ASS$12:ASS$42)=0),0.6*ASR$5,IF(OR(ASR35="",ASS35=""),0,IF(ASR$6=0,IF(ASR35&gt;=ASR$8,ASR$5,IF(ASR35&lt;ASS35,0,ASR$5*(ASR35-ASS35)/(ASR$8-ASS35))),IF(ASR35&lt;=ASR$8,ASR$5,IF(ASR35&gt;ASS35,0,ASR$5*(ASR35-ASS35)/(ASR$8-ASS35))))))</f>
      </c>
      <c r="ASU35" s="126">
        <f>IF(OR(ASR35="",ASS35=""),0,ASR$5)</f>
      </c>
      <c r="ASV35" s="125">
        <f>IF(ASR$6=0,RANK(AST35,AST$12:AST$42,0),RANK(AST35,AST$12:AST$42,1))</f>
      </c>
      <c r="ASW35" s="126">
        <v>0.62</v>
      </c>
      <c r="ASX35" s="126">
        <v>1.2</v>
      </c>
      <c r="ASY35" s="126">
        <f>IF((COUNTA(ASW$12:ASW$42)+COUNTA(ASX$12:ASX$42)=0),0.6*ASW$5,IF(OR(ASW35="",ASX35=""),0,IF(ASW$6=0,IF(ASW35&gt;=ASW$8,ASW$5,IF(ASW35&lt;ASX35,0,ASW$5*(ASW35-ASX35)/(ASW$8-ASX35))),IF(ASW35&lt;=ASW$8,ASW$5,IF(ASW35&gt;ASX35,0,ASW$5*(ASW35-ASX35)/(ASW$8-ASX35))))))</f>
      </c>
      <c r="ASZ35" s="126">
        <f>IF(OR(ASW35="",ASX35=""),0,ASW$5)</f>
      </c>
      <c r="ATA35" s="125">
        <f>IF(ASW$6=0,RANK(ASY35,ASY$12:ASY$42,0),RANK(ASY35,ASY$12:ASY$42,1))</f>
      </c>
      <c r="ATB35" s="126">
        <v>0.62</v>
      </c>
      <c r="ATC35" s="126">
        <v>0.82</v>
      </c>
      <c r="ATD35" s="126">
        <f>IF((COUNTA(ATB$12:ATB$42)+COUNTA(ATC$12:ATC$42)=0),0.6*ATB$5,IF(OR(ATB35="",ATC35=""),0,IF(ATB$6=0,IF(ATB35&gt;=ATB$8,ATB$5,IF(ATB35&lt;ATC35,0,ATB$5*(ATB35-ATC35)/(ATB$8-ATC35))),IF(ATB35&lt;=ATB$8,ATB$5,IF(ATB35&gt;ATC35,0,ATB$5*(ATB35-ATC35)/(ATB$8-ATC35))))))</f>
      </c>
      <c r="ATE35" s="126">
        <f>IF(OR(ATB35="",ATC35=""),0,ATB$5)</f>
      </c>
      <c r="ATF35" s="125">
        <f>IF(ATB$6=0,RANK(ATD35,ATD$12:ATD$42,0),RANK(ATD35,ATD$12:ATD$42,1))</f>
      </c>
      <c r="ATG35" s="126">
        <v>0</v>
      </c>
      <c r="ATH35" s="126">
        <v>0.000131700250230475</v>
      </c>
      <c r="ATI35" s="126">
        <f>IF((COUNTA(ATG$12:ATG$42)+COUNTA(ATH$12:ATH$42)=0),0.6*ATG$5,IF(OR(ATG35="",ATH35=""),0,IF(ATG$6=0,IF(ATG35&gt;=ATG$8,ATG$5,IF(ATG35&lt;ATH35,0,ATG$5*(ATG35-ATH35)/(ATG$8-ATH35))),IF(ATG35&lt;=ATG$8,ATG$5,IF(ATG35&gt;ATH35,0,ATG$5*(ATG35-ATH35)/(ATG$8-ATH35))))))</f>
      </c>
      <c r="ATJ35" s="126">
        <f>IF(OR(ATG35="",ATH35=""),0,ATG$5)</f>
      </c>
      <c r="ATK35" s="125">
        <f>IF(ATG$6=0,RANK(ATI35,ATI$12:ATI$42,0),RANK(ATI35,ATI$12:ATI$42,1))</f>
      </c>
      <c r="ATL35" s="126">
        <v>0</v>
      </c>
      <c r="ATM35" s="126">
        <v>0</v>
      </c>
      <c r="ATN35" s="126">
        <f>IF((COUNTA(ATL$12:ATL$42)+COUNTA(ATM$12:ATM$42)=0),0.6*ATL$5,IF(OR(ATL35="",ATM35=""),0,IF(ATL$6=0,IF(ATL35&gt;=ATL$8,ATL$5,IF(ATL35&lt;ATM35,0,ATL$5*(ATL35-ATM35)/(ATL$8-ATM35))),IF(ATL35&lt;=ATL$8,ATL$5,IF(ATL35&gt;ATM35,0,ATL$5*(ATL35-ATM35)/(ATL$8-ATM35))))))</f>
      </c>
      <c r="ATO35" s="126">
        <f>IF(OR(ATL35="",ATM35=""),0,ATL$5)</f>
      </c>
      <c r="ATP35" s="125">
        <f>IF(ATL$6=0,RANK(ATN35,ATN$12:ATN$42,0),RANK(ATN35,ATN$12:ATN$42,1))</f>
      </c>
      <c r="ATQ35" s="126">
        <v>38.1698209635417</v>
      </c>
      <c r="ATR35" s="126">
        <v>3.05310872395833</v>
      </c>
      <c r="ATS35" s="126">
        <f>IF((COUNTA(ATQ$12:ATQ$42)+COUNTA(ATR$12:ATR$42)=0),0.6*ATQ$5,IF(OR(ATQ35="",ATR35=""),0,IF(ATQ$6=0,IF(ATQ35&gt;=ATQ$8,ATQ$5,IF(ATQ35&lt;ATR35,0,ATQ$5*(ATQ35-ATR35)/(ATQ$8-ATR35))),IF(ATQ35&lt;=ATQ$8,ATQ$5,IF(ATQ35&gt;ATR35,0,ATQ$5*(ATQ35-ATR35)/(ATQ$8-ATR35))))))</f>
      </c>
      <c r="ATT35" s="126">
        <f>IF(OR(ATQ35="",ATR35=""),0,ATQ$5)</f>
      </c>
      <c r="ATU35" s="125">
        <f>IF(ATQ$6=0,RANK(ATS35,ATS$12:ATS$42,0),RANK(ATS35,ATS$12:ATS$42,1))</f>
      </c>
      <c r="ATV35" s="126">
        <v>38.1698209635417</v>
      </c>
      <c r="ATW35" s="126">
        <v>16.8676106770833</v>
      </c>
      <c r="ATX35" s="126">
        <f>IF((COUNTA(ATV$12:ATV$42)+COUNTA(ATW$12:ATW$42)=0),0.6*ATV$5,IF(OR(ATV35="",ATW35=""),0,IF(ATV$6=0,IF(ATV35&gt;=ATV$8,ATV$5,IF(ATV35&lt;ATW35,0,ATV$5*(ATV35-ATW35)/(ATV$8-ATW35))),IF(ATV35&lt;=ATV$8,ATV$5,IF(ATV35&gt;ATW35,0,ATV$5*(ATV35-ATW35)/(ATV$8-ATW35))))))</f>
      </c>
      <c r="ATY35" s="126">
        <f>IF(OR(ATV35="",ATW35=""),0,ATV$5)</f>
      </c>
      <c r="ATZ35" s="125">
        <f>IF(ATV$6=0,RANK(ATX35,ATX$12:ATX$42,0),RANK(ATX35,ATX$12:ATX$42,1))</f>
      </c>
      <c r="AUA35" s="126">
        <v>7.05982747395833</v>
      </c>
      <c r="AUB35" s="126">
        <v>7.12</v>
      </c>
      <c r="AUC35" s="126">
        <f>IF((COUNTA(AUA$12:AUA$42)+COUNTA(AUB$12:AUB$42)=0),0.6*AUA$5,IF(OR(AUA35="",AUB35=""),0,IF(AUA$6=0,IF(AUA35&gt;=AUA$8,AUA$5,IF(AUA35&lt;AUB35,0,AUA$5*(AUA35-AUB35)/(AUA$8-AUB35))),IF(AUA35&lt;=AUA$8,AUA$5,IF(AUA35&gt;AUB35,0,AUA$5*(AUA35-AUB35)/(AUA$8-AUB35))))))</f>
      </c>
      <c r="AUD35" s="126">
        <f>IF(OR(AUA35="",AUB35=""),0,AUA$5)</f>
      </c>
      <c r="AUE35" s="125">
        <f>IF(AUA$6=0,RANK(AUC35,AUC$12:AUC$42,0),RANK(AUC35,AUC$12:AUC$42,1))</f>
      </c>
      <c r="AUF35" s="126">
        <v>7.05982747395833</v>
      </c>
      <c r="AUG35" s="126">
        <v>3.24116861979167</v>
      </c>
      <c r="AUH35" s="126">
        <f>IF((COUNTA(AUF$12:AUF$42)+COUNTA(AUG$12:AUG$42)=0),0.6*AUF$5,IF(OR(AUF35="",AUG35=""),0,IF(AUF$6=0,IF(AUF35&gt;=AUF$8,AUF$5,IF(AUF35&lt;AUG35,0,AUF$5*(AUF35-AUG35)/(AUF$8-AUG35))),IF(AUF35&lt;=AUF$8,AUF$5,IF(AUF35&gt;AUG35,0,AUF$5*(AUF35-AUG35)/(AUF$8-AUG35))))))</f>
      </c>
      <c r="AUI35" s="126">
        <f>IF(OR(AUF35="",AUG35=""),0,AUF$5)</f>
      </c>
      <c r="AUJ35" s="125">
        <f>IF(AUF$6=0,RANK(AUH35,AUH$12:AUH$42,0),RANK(AUH35,AUH$12:AUH$42,1))</f>
      </c>
      <c r="AUK35" s="126">
        <v>98.1</v>
      </c>
      <c r="AUL35" s="126">
        <f>IF(COUNTA(AUK$12:AUK$42)=0,0.6*AUK$5,IF(AUK35="",0,IF(AUK$6=0,IF(AUK35&gt;=AUK$8,AUK$5,IF(AUK35&lt;AUK$6,0,0.6*AUK$5+0.4*AUK$5*(AUK35-AUK$7)/(AUK$8-AUK$7))),IF(AUK35&lt;=AUK$8,AUK$5,IF(AUK35&gt;AUK$6,0,0.6*AUK$5+0.4*AUK$5*(AUK35-AUK$7)/(AUK$8-AUK$7))))))</f>
      </c>
      <c r="AUM35" s="126">
        <f>IF(AUK35&lt;&gt;"",AUK$5,0)</f>
      </c>
      <c r="AUN35" s="125">
        <f>IF(AUK$6=0,RANK(AUK35,AUK$12:AUK$42,0),RANK(AUK35,AUK$12:AUK$42,1))</f>
      </c>
      <c r="AUO35"/>
      <c r="AUP35" s="126">
        <f>IF(COUNTA(AUO$12:AUO$42)=0,0.6*AUO$5,IF(AUO35="",0,IF(AUO$6=0,IF(AUO35&gt;=AUO$8,AUO$5,IF(AUO35&lt;AUO$6,0,0.6*AUO$5+0.4*AUO$5*(AUO35-AUO$7)/(AUO$8-AUO$7))),IF(AUO35&lt;=AUO$8,AUO$5,IF(AUO35&gt;AUO$6,0,0.6*AUO$5+0.4*AUO$5*(AUO35-AUO$7)/(AUO$8-AUO$7))))))</f>
      </c>
      <c r="AUQ35" s="126">
        <f>IF(AUO35&lt;&gt;"",AUO$5,0)</f>
      </c>
      <c r="AUR35" s="125">
        <f>IF(AUO$6=0,RANK(AUO35,AUO$12:AUO$42,0),RANK(AUO35,AUO$12:AUO$42,1))</f>
      </c>
      <c r="AUS35"/>
      <c r="AUT35" s="126">
        <f>IF(COUNTA(AUS$12:AUS$42)=0,0.6*AUS$5,IF(AUS35="",0,IF(AUS$6=0,IF(AUS35&gt;=AUS$8,AUS$5,IF(AUS35&lt;AUS$6,0,0.6*AUS$5+0.4*AUS$5*(AUS35-AUS$7)/(AUS$8-AUS$7))),IF(AUS35&lt;=AUS$8,AUS$5,IF(AUS35&gt;AUS$6,0,0.6*AUS$5+0.4*AUS$5*(AUS35-AUS$7)/(AUS$8-AUS$7))))))</f>
      </c>
      <c r="AUU35" s="126">
        <f>IF(AUS35&lt;&gt;"",AUS$5,0)</f>
      </c>
      <c r="AUV35" s="125">
        <f>IF(AUS$6=0,RANK(AUS35,AUS$12:AUS$42,0),RANK(AUS35,AUS$12:AUS$42,1))</f>
      </c>
      <c r="AUW35"/>
      <c r="AUX35" s="126">
        <f>IF(COUNTA(AUW$12:AUW$42)=0,0.6*AUW$5,IF(AUW35="",0,IF(AUW$6=0,IF(AUW35&gt;=AUW$8,AUW$5,IF(AUW35&lt;AUW$6,0,0.6*AUW$5+0.4*AUW$5*(AUW35-AUW$7)/(AUW$8-AUW$7))),IF(AUW35&lt;=AUW$8,AUW$5,IF(AUW35&gt;AUW$6,0,0.6*AUW$5+0.4*AUW$5*(AUW35-AUW$7)/(AUW$8-AUW$7))))))</f>
      </c>
      <c r="AUY35" s="126">
        <f>IF(AUW35&lt;&gt;"",AUW$5,0)</f>
      </c>
      <c r="AUZ35" s="125">
        <f>IF(AUW$6=0,RANK(AUW35,AUW$12:AUW$42,0),RANK(AUW35,AUW$12:AUW$42,1))</f>
      </c>
      <c r="AVA35"/>
      <c r="AVB35" s="126">
        <f>IF(COUNTA(AVA$12:AVA$42)=0,0.6*AVA$5,IF(AVA35="",0,IF(AVA$6=0,IF(AVA35&gt;=AVA$8,AVA$5,IF(AVA35&lt;AVA$6,0,0.6*AVA$5+0.4*AVA$5*(AVA35-AVA$7)/(AVA$8-AVA$7))),IF(AVA35&lt;=AVA$8,AVA$5,IF(AVA35&gt;AVA$6,0,0.6*AVA$5+0.4*AVA$5*(AVA35-AVA$7)/(AVA$8-AVA$7))))))</f>
      </c>
      <c r="AVC35" s="126">
        <f>IF(AVA35&lt;&gt;"",AVA$5,0)</f>
      </c>
      <c r="AVD35" s="125">
        <f>IF(AVA$6=0,RANK(AVA35,AVA$12:AVA$42,0),RANK(AVA35,AVA$12:AVA$42,1))</f>
      </c>
      <c r="AVE35" s="126">
        <v>98.4885113846154</v>
      </c>
      <c r="AVF35" s="126">
        <f>IF(COUNTA(AVE$12:AVE$42)=0,0.6*AVE$5,IF(AVE35="",0,IF(AVE$6=0,IF(AVE35&gt;=AVE$8,AVE$5,IF(AVE35&lt;AVE$6,0,0.6*AVE$5+0.4*AVE$5*(AVE35-AVE$7)/(AVE$8-AVE$7))),IF(AVE35&lt;=AVE$8,AVE$5,IF(AVE35&gt;AVE$6,0,0.6*AVE$5+0.4*AVE$5*(AVE35-AVE$7)/(AVE$8-AVE$7))))))</f>
      </c>
      <c r="AVG35" s="126">
        <f>IF(AVE35&lt;&gt;"",AVE$5,0)</f>
      </c>
      <c r="AVH35" s="125">
        <f>IF(AVE$6=0,RANK(AVE35,AVE$12:AVE$42,0),RANK(AVE35,AVE$12:AVE$42,1))</f>
      </c>
      <c r="AVI35" s="126">
        <v>99.3038461538462</v>
      </c>
      <c r="AVJ35" s="126">
        <f>IF(COUNTA(AVI$12:AVI$42)=0,0.6*AVI$5,IF(AVI35="",0,IF(AVI$6=0,IF(AVI35&gt;=AVI$8,AVI$5,IF(AVI35&lt;AVI$6,0,0.6*AVI$5+0.4*AVI$5*(AVI35-AVI$7)/(AVI$8-AVI$7))),IF(AVI35&lt;=AVI$8,AVI$5,IF(AVI35&gt;AVI$6,0,0.6*AVI$5+0.4*AVI$5*(AVI35-AVI$7)/(AVI$8-AVI$7))))))</f>
      </c>
      <c r="AVK35" s="126">
        <f>IF(AVI35&lt;&gt;"",AVI$5,0)</f>
      </c>
      <c r="AVL35" s="125">
        <f>IF(AVI$6=0,RANK(AVI35,AVI$12:AVI$42,0),RANK(AVI35,AVI$12:AVI$42,1))</f>
      </c>
      <c r="AVM35" s="126">
        <v>2.59615384615385</v>
      </c>
      <c r="AVN35" s="126">
        <f>IF(COUNTA(AVM$12:AVM$42)=0,0.6*AVM$5,IF(AVM35="",0,IF(AVM$6=0,IF(AVM35&gt;=AVM$8,AVM$5,IF(AVM35&lt;AVM$6,0,0.6*AVM$5+0.4*AVM$5*(AVM35-AVM$7)/(AVM$8-AVM$7))),IF(AVM35&lt;=AVM$8,AVM$5,IF(AVM35&gt;AVM$6,0,0.6*AVM$5+0.4*AVM$5*(AVM35-AVM$7)/(AVM$8-AVM$7))))))</f>
      </c>
      <c r="AVO35" s="126">
        <f>IF(AVM35&lt;&gt;"",AVM$5,0)</f>
      </c>
      <c r="AVP35" s="125">
        <f>IF(AVM$6=0,RANK(AVM35,AVM$12:AVM$42,0),RANK(AVM35,AVM$12:AVM$42,1))</f>
      </c>
      <c r="AVQ35" s="126">
        <v>98.1553846153846</v>
      </c>
      <c r="AVR35" s="126">
        <f>IF(COUNTA(AVQ$12:AVQ$42)=0,0.6*AVQ$5,IF(AVQ35="",0,IF(AVQ$6=0,IF(AVQ35&gt;=AVQ$8,AVQ$5,IF(AVQ35&lt;AVQ$6,0,0.6*AVQ$5+0.4*AVQ$5*(AVQ35-AVQ$7)/(AVQ$8-AVQ$7))),IF(AVQ35&lt;=AVQ$8,AVQ$5,IF(AVQ35&gt;AVQ$6,0,0.6*AVQ$5+0.4*AVQ$5*(AVQ35-AVQ$7)/(AVQ$8-AVQ$7))))))</f>
      </c>
      <c r="AVS35" s="126">
        <f>IF(AVQ35&lt;&gt;"",AVQ$5,0)</f>
      </c>
      <c r="AVT35" s="125">
        <f>IF(AVQ$6=0,RANK(AVQ35,AVQ$12:AVQ$42,0),RANK(AVQ35,AVQ$12:AVQ$42,1))</f>
      </c>
      <c r="AVU35" s="126">
        <v>99.5053846153846</v>
      </c>
      <c r="AVV35" s="126">
        <f>IF(COUNTA(AVU$12:AVU$42)=0,0.6*AVU$5,IF(AVU35="",0,IF(AVU$6=0,IF(AVU35&gt;=AVU$8,AVU$5,IF(AVU35&lt;AVU$6,0,0.6*AVU$5+0.4*AVU$5*(AVU35-AVU$7)/(AVU$8-AVU$7))),IF(AVU35&lt;=AVU$8,AVU$5,IF(AVU35&gt;AVU$6,0,0.6*AVU$5+0.4*AVU$5*(AVU35-AVU$7)/(AVU$8-AVU$7))))))</f>
      </c>
      <c r="AVW35" s="126">
        <f>IF(AVU35&lt;&gt;"",AVU$5,0)</f>
      </c>
      <c r="AVX35" s="125">
        <f>IF(AVU$6=0,RANK(AVU35,AVU$12:AVU$42,0),RANK(AVU35,AVU$12:AVU$42,1))</f>
      </c>
      <c r="AVY35" s="126">
        <v>2.38230769230769</v>
      </c>
      <c r="AVZ35" s="126">
        <f>IF(COUNTA(AVY$12:AVY$42)=0,0.6*AVY$5,IF(AVY35="",0,IF(AVY$6=0,IF(AVY35&gt;=AVY$8,AVY$5,IF(AVY35&lt;AVY$6,0,0.6*AVY$5+0.4*AVY$5*(AVY35-AVY$7)/(AVY$8-AVY$7))),IF(AVY35&lt;=AVY$8,AVY$5,IF(AVY35&gt;AVY$6,0,0.6*AVY$5+0.4*AVY$5*(AVY35-AVY$7)/(AVY$8-AVY$7))))))</f>
      </c>
      <c r="AWA35" s="126">
        <f>IF(AVY35&lt;&gt;"",AVY$5,0)</f>
      </c>
      <c r="AWB35" s="125">
        <f>IF(AVY$6=0,RANK(AVY35,AVY$12:AVY$42,0),RANK(AVY35,AVY$12:AVY$42,1))</f>
      </c>
      <c r="AWC35" s="126">
        <v>100</v>
      </c>
      <c r="AWD35" s="126">
        <f>IF(COUNTA(AWC$12:AWC$42)=0,0.6*AWC$5,IF(AWC35="",0,IF(AWC$6=0,IF(AWC35&gt;=AWC$8,AWC$5,IF(AWC35&lt;AWC$6,0,0.6*AWC$5+0.4*AWC$5*(AWC35-AWC$7)/(AWC$8-AWC$7))),IF(AWC35&lt;=AWC$8,AWC$5,IF(AWC35&gt;AWC$6,0,0.6*AWC$5+0.4*AWC$5*(AWC35-AWC$7)/(AWC$8-AWC$7))))))</f>
      </c>
      <c r="AWE35" s="126">
        <f>IF(AWC35&lt;&gt;"",AWC$5,0)</f>
      </c>
      <c r="AWF35" s="125">
        <f>IF(AWC$6=0,RANK(AWC35,AWC$12:AWC$42,0),RANK(AWC35,AWC$12:AWC$42,1))</f>
      </c>
      <c r="AWG35" s="126">
        <v>0.656923076923077</v>
      </c>
      <c r="AWH35" s="126">
        <f>IF(COUNTA(AWG$12:AWG$42)=0,0.6*AWG$5,IF(AWG35="",0,IF(AWG$6=0,IF(AWG35&gt;=AWG$8,AWG$5,IF(AWG35&lt;AWG$6,0,0.6*AWG$5+0.4*AWG$5*(AWG35-AWG$7)/(AWG$8-AWG$7))),IF(AWG35&lt;=AWG$8,AWG$5,IF(AWG35&gt;AWG$6,0,0.6*AWG$5+0.4*AWG$5*(AWG35-AWG$7)/(AWG$8-AWG$7))))))</f>
      </c>
      <c r="AWI35" s="126">
        <f>IF(AWG35&lt;&gt;"",AWG$5,0)</f>
      </c>
      <c r="AWJ35" s="125">
        <f>IF(AWG$6=0,RANK(AWG35,AWG$12:AWG$42,0),RANK(AWG35,AWG$12:AWG$42,1))</f>
      </c>
      <c r="AWK35" s="126">
        <v>0.0238461538461538</v>
      </c>
      <c r="AWL35" s="126">
        <f>IF(COUNTA(AWK$12:AWK$42)=0,0.6*AWK$5,IF(AWK35="",0,IF(AWK$6=0,IF(AWK35&gt;=AWK$8,AWK$5,IF(AWK35&lt;AWK$6,0,0.6*AWK$5+0.4*AWK$5*(AWK35-AWK$7)/(AWK$8-AWK$7))),IF(AWK35&lt;=AWK$8,AWK$5,IF(AWK35&gt;AWK$6,0,0.6*AWK$5+0.4*AWK$5*(AWK35-AWK$7)/(AWK$8-AWK$7))))))</f>
      </c>
      <c r="AWM35" s="126">
        <f>IF(AWK35&lt;&gt;"",AWK$5,0)</f>
      </c>
      <c r="AWN35" s="125">
        <f>IF(AWK$6=0,RANK(AWK35,AWK$12:AWK$42,0),RANK(AWK35,AWK$12:AWK$42,1))</f>
      </c>
      <c r="AWO35" s="126">
        <v>42.1203838641827</v>
      </c>
      <c r="AWP35" s="126">
        <f>IF(COUNTA(AWO$12:AWO$42)=0,0.6*AWO$5,IF(AWO35="",0,IF(AWO$6=0,IF(AWO35&gt;=AWO$8,AWO$5,IF(AWO35&lt;AWO$6,0,0.6*AWO$5+0.4*AWO$5*(AWO35-AWO$7)/(AWO$8-AWO$7))),IF(AWO35&lt;=AWO$8,AWO$5,IF(AWO35&gt;AWO$6,0,0.6*AWO$5+0.4*AWO$5*(AWO35-AWO$7)/(AWO$8-AWO$7))))))</f>
      </c>
      <c r="AWQ35" s="126">
        <f>IF(AWO35&lt;&gt;"",AWO$5,0)</f>
      </c>
      <c r="AWR35" s="125">
        <f>IF(AWO$6=0,RANK(AWO35,AWO$12:AWO$42,0),RANK(AWO35,AWO$12:AWO$42,1))</f>
      </c>
      <c r="AWS35" s="126">
        <v>6.74620342548077</v>
      </c>
      <c r="AWT35" s="126">
        <f>IF(COUNTA(AWS$12:AWS$42)=0,0.6*AWS$5,IF(AWS35="",0,IF(AWS$6=0,IF(AWS35&gt;=AWS$8,AWS$5,IF(AWS35&lt;AWS$6,0,0.6*AWS$5+0.4*AWS$5*(AWS35-AWS$7)/(AWS$8-AWS$7))),IF(AWS35&lt;=AWS$8,AWS$5,IF(AWS35&gt;AWS$6,0,0.6*AWS$5+0.4*AWS$5*(AWS35-AWS$7)/(AWS$8-AWS$7))))))</f>
      </c>
      <c r="AWU35" s="126">
        <f>IF(AWS35&lt;&gt;"",AWS$5,0)</f>
      </c>
      <c r="AWV35" s="125">
        <f>IF(AWS$6=0,RANK(AWS35,AWS$12:AWS$42,0),RANK(AWS35,AWS$12:AWS$42,1))</f>
      </c>
      <c r="AWW35" s="126">
        <v>97.17</v>
      </c>
      <c r="AWX35" s="126">
        <f>IF(COUNTA(AWW$12:AWW$42)=0,0.6*AWW$5,IF(AWW35="",0,IF(AWW$6=0,IF(AWW35&gt;=AWW$8,AWW$5,IF(AWW35&lt;AWW$6,0,0.6*AWW$5+0.4*AWW$5*(AWW35-AWW$7)/(AWW$8-AWW$7))),IF(AWW35&lt;=AWW$8,AWW$5,IF(AWW35&gt;AWW$6,0,0.6*AWW$5+0.4*AWW$5*(AWW35-AWW$7)/(AWW$8-AWW$7))))))</f>
      </c>
      <c r="AWY35" s="126">
        <f>IF(AWW35&lt;&gt;"",AWW$5,0)</f>
      </c>
      <c r="AWZ35" s="125">
        <f>IF(AWW$6=0,RANK(AWW35,AWW$12:AWW$42,0),RANK(AWW35,AWW$12:AWW$42,1))</f>
      </c>
      <c r="AXA35"/>
      <c r="AXB35" s="126">
        <f>IF(COUNTA(AXA$12:AXA$42)=0,0.6*AXA$5,IF(AXA35="",0,IF(AXA$6=0,IF(AXA35&gt;=AXA$8,AXA$5,IF(AXA35&lt;AXA$6,0,0.6*AXA$5+0.4*AXA$5*(AXA35-AXA$7)/(AXA$8-AXA$7))),IF(AXA35&lt;=AXA$8,AXA$5,IF(AXA35&gt;AXA$6,0,0.6*AXA$5+0.4*AXA$5*(AXA35-AXA$7)/(AXA$8-AXA$7))))))</f>
      </c>
      <c r="AXC35" s="126">
        <f>IF(AXA35&lt;&gt;"",AXA$5,0)</f>
      </c>
      <c r="AXD35" s="125">
        <f>IF(AXA$6=0,RANK(AXA35,AXA$12:AXA$42,0),RANK(AXA35,AXA$12:AXA$42,1))</f>
      </c>
      <c r="AXE35"/>
      <c r="AXF35" s="126">
        <f>IF(COUNTA(AXE$12:AXE$42)=0,0.6*AXE$5,IF(AXE35="",0,IF(AXE$6=0,IF(AXE35&gt;=AXE$8,AXE$5,IF(AXE35&lt;AXE$6,0,0.6*AXE$5+0.4*AXE$5*(AXE35-AXE$7)/(AXE$8-AXE$7))),IF(AXE35&lt;=AXE$8,AXE$5,IF(AXE35&gt;AXE$6,0,0.6*AXE$5+0.4*AXE$5*(AXE35-AXE$7)/(AXE$8-AXE$7))))))</f>
      </c>
      <c r="AXG35" s="126">
        <f>IF(AXE35&lt;&gt;"",AXE$5,0)</f>
      </c>
      <c r="AXH35" s="125">
        <f>IF(AXE$6=0,RANK(AXE35,AXE$12:AXE$42,0),RANK(AXE35,AXE$12:AXE$42,1))</f>
      </c>
      <c r="AXI35"/>
      <c r="AXJ35" s="126">
        <f>IF(COUNTA(AXI$12:AXI$42)=0,0.6*AXI$5,IF(AXI35="",0,IF(AXI$6=0,IF(AXI35&gt;=AXI$8,AXI$5,IF(AXI35&lt;AXI$6,0,0.6*AXI$5+0.4*AXI$5*(AXI35-AXI$7)/(AXI$8-AXI$7))),IF(AXI35&lt;=AXI$8,AXI$5,IF(AXI35&gt;AXI$6,0,0.6*AXI$5+0.4*AXI$5*(AXI35-AXI$7)/(AXI$8-AXI$7))))))</f>
      </c>
      <c r="AXK35" s="126">
        <f>IF(AXI35&lt;&gt;"",AXI$5,0)</f>
      </c>
      <c r="AXL35" s="125">
        <f>IF(AXI$6=0,RANK(AXI35,AXI$12:AXI$42,0),RANK(AXI35,AXI$12:AXI$42,1))</f>
      </c>
      <c r="AXM35"/>
      <c r="AXN35" s="126">
        <f>IF(COUNTA(AXM$12:AXM$42)=0,0.6*AXM$5,IF(AXM35="",0,IF(AXM$6=0,IF(AXM35&gt;=AXM$8,AXM$5,IF(AXM35&lt;AXM$6,0,0.6*AXM$5+0.4*AXM$5*(AXM35-AXM$7)/(AXM$8-AXM$7))),IF(AXM35&lt;=AXM$8,AXM$5,IF(AXM35&gt;AXM$6,0,0.6*AXM$5+0.4*AXM$5*(AXM35-AXM$7)/(AXM$8-AXM$7))))))</f>
      </c>
      <c r="AXO35" s="126">
        <f>IF(AXM35&lt;&gt;"",AXM$5,0)</f>
      </c>
      <c r="AXP35" s="125">
        <f>IF(AXM$6=0,RANK(AXM35,AXM$12:AXM$42,0),RANK(AXM35,AXM$12:AXM$42,1))</f>
      </c>
      <c r="AXQ35" s="126">
        <v>99.07</v>
      </c>
      <c r="AXR35" s="126">
        <f>IF(COUNTA(AXQ$12:AXQ$42)=0,0.6*AXQ$5,IF(AXQ35="",0,IF(AXQ$6=0,IF(AXQ35&gt;=AXQ$8,AXQ$5,IF(AXQ35&lt;AXQ$6,0,0.6*AXQ$5+0.4*AXQ$5*(AXQ35-AXQ$7)/(AXQ$8-AXQ$7))),IF(AXQ35&lt;=AXQ$8,AXQ$5,IF(AXQ35&gt;AXQ$6,0,0.6*AXQ$5+0.4*AXQ$5*(AXQ35-AXQ$7)/(AXQ$8-AXQ$7))))))</f>
      </c>
      <c r="AXS35" s="126">
        <f>IF(AXQ35&lt;&gt;"",AXQ$5,0)</f>
      </c>
      <c r="AXT35" s="125">
        <f>IF(AXQ$6=0,RANK(AXQ35,AXQ$12:AXQ$42,0),RANK(AXQ35,AXQ$12:AXQ$42,1))</f>
      </c>
      <c r="AXU35" s="126">
        <v>99.512</v>
      </c>
      <c r="AXV35" s="126">
        <f>IF(COUNTA(AXU$12:AXU$42)=0,0.6*AXU$5,IF(AXU35="",0,IF(AXU$6=0,IF(AXU35&gt;=AXU$8,AXU$5,IF(AXU35&lt;AXU$6,0,0.6*AXU$5+0.4*AXU$5*(AXU35-AXU$7)/(AXU$8-AXU$7))),IF(AXU35&lt;=AXU$8,AXU$5,IF(AXU35&gt;AXU$6,0,0.6*AXU$5+0.4*AXU$5*(AXU35-AXU$7)/(AXU$8-AXU$7))))))</f>
      </c>
      <c r="AXW35" s="126">
        <f>IF(AXU35&lt;&gt;"",AXU$5,0)</f>
      </c>
      <c r="AXX35" s="125">
        <f>IF(AXU$6=0,RANK(AXU35,AXU$12:AXU$42,0),RANK(AXU35,AXU$12:AXU$42,1))</f>
      </c>
      <c r="AXY35" s="126">
        <v>100</v>
      </c>
      <c r="AXZ35" s="126">
        <f>IF(COUNTA(AXY$12:AXY$42)=0,0.6*AXY$5,IF(AXY35="",0,IF(AXY$6=0,IF(AXY35&gt;=AXY$8,AXY$5,IF(AXY35&lt;AXY$6,0,0.6*AXY$5+0.4*AXY$5*(AXY35-AXY$7)/(AXY$8-AXY$7))),IF(AXY35&lt;=AXY$8,AXY$5,IF(AXY35&gt;AXY$6,0,0.6*AXY$5+0.4*AXY$5*(AXY35-AXY$7)/(AXY$8-AXY$7))))))</f>
      </c>
      <c r="AYA35" s="126">
        <f>IF(AXY35&lt;&gt;"",AXY$5,0)</f>
      </c>
      <c r="AYB35" s="125">
        <f>IF(AXY$6=0,RANK(AXY35,AXY$12:AXY$42,0),RANK(AXY35,AXY$12:AXY$42,1))</f>
      </c>
      <c r="AYC35" s="126">
        <v>2.62733333333333</v>
      </c>
      <c r="AYD35" s="126">
        <f>IF(COUNTA(AYC$12:AYC$42)=0,0.6*AYC$5,IF(AYC35="",0,IF(AYC$6=0,IF(AYC35&gt;=AYC$8,AYC$5,IF(AYC35&lt;AYC$6,0,0.6*AYC$5+0.4*AYC$5*(AYC35-AYC$7)/(AYC$8-AYC$7))),IF(AYC35&lt;=AYC$8,AYC$5,IF(AYC35&gt;AYC$6,0,0.6*AYC$5+0.4*AYC$5*(AYC35-AYC$7)/(AYC$8-AYC$7))))))</f>
      </c>
      <c r="AYE35" s="126">
        <f>IF(AYC35&lt;&gt;"",AYC$5,0)</f>
      </c>
      <c r="AYF35" s="125">
        <f>IF(AYC$6=0,RANK(AYC35,AYC$12:AYC$42,0),RANK(AYC35,AYC$12:AYC$42,1))</f>
      </c>
      <c r="AYG35" s="126">
        <v>99.2053333333333</v>
      </c>
      <c r="AYH35" s="126">
        <f>IF(COUNTA(AYG$12:AYG$42)=0,0.6*AYG$5,IF(AYG35="",0,IF(AYG$6=0,IF(AYG35&gt;=AYG$8,AYG$5,IF(AYG35&lt;AYG$6,0,0.6*AYG$5+0.4*AYG$5*(AYG35-AYG$7)/(AYG$8-AYG$7))),IF(AYG35&lt;=AYG$8,AYG$5,IF(AYG35&gt;AYG$6,0,0.6*AYG$5+0.4*AYG$5*(AYG35-AYG$7)/(AYG$8-AYG$7))))))</f>
      </c>
      <c r="AYI35" s="126">
        <f>IF(AYG35&lt;&gt;"",AYG$5,0)</f>
      </c>
      <c r="AYJ35" s="125">
        <f>IF(AYG$6=0,RANK(AYG35,AYG$12:AYG$42,0),RANK(AYG35,AYG$12:AYG$42,1))</f>
      </c>
      <c r="AYK35" s="126">
        <v>100</v>
      </c>
      <c r="AYL35" s="126">
        <f>IF(COUNTA(AYK$12:AYK$42)=0,0.6*AYK$5,IF(AYK35="",0,IF(AYK$6=0,IF(AYK35&gt;=AYK$8,AYK$5,IF(AYK35&lt;AYK$6,0,0.6*AYK$5+0.4*AYK$5*(AYK35-AYK$7)/(AYK$8-AYK$7))),IF(AYK35&lt;=AYK$8,AYK$5,IF(AYK35&gt;AYK$6,0,0.6*AYK$5+0.4*AYK$5*(AYK35-AYK$7)/(AYK$8-AYK$7))))))</f>
      </c>
      <c r="AYM35" s="126">
        <f>IF(AYK35&lt;&gt;"",AYK$5,0)</f>
      </c>
      <c r="AYN35" s="125">
        <f>IF(AYK$6=0,RANK(AYK35,AYK$12:AYK$42,0),RANK(AYK35,AYK$12:AYK$42,1))</f>
      </c>
      <c r="AYO35" s="126">
        <v>0.338666666666667</v>
      </c>
      <c r="AYP35" s="126">
        <f>IF(COUNTA(AYO$12:AYO$42)=0,0.6*AYO$5,IF(AYO35="",0,IF(AYO$6=0,IF(AYO35&gt;=AYO$8,AYO$5,IF(AYO35&lt;AYO$6,0,0.6*AYO$5+0.4*AYO$5*(AYO35-AYO$7)/(AYO$8-AYO$7))),IF(AYO35&lt;=AYO$8,AYO$5,IF(AYO35&gt;AYO$6,0,0.6*AYO$5+0.4*AYO$5*(AYO35-AYO$7)/(AYO$8-AYO$7))))))</f>
      </c>
      <c r="AYQ35" s="126">
        <f>IF(AYO35&lt;&gt;"",AYO$5,0)</f>
      </c>
      <c r="AYR35" s="125">
        <f>IF(AYO$6=0,RANK(AYO35,AYO$12:AYO$42,0),RANK(AYO35,AYO$12:AYO$42,1))</f>
      </c>
      <c r="AYS35" s="126">
        <v>100</v>
      </c>
      <c r="AYT35" s="126">
        <f>IF(COUNTA(AYS$12:AYS$42)=0,0.6*AYS$5,IF(AYS35="",0,IF(AYS$6=0,IF(AYS35&gt;=AYS$8,AYS$5,IF(AYS35&lt;AYS$6,0,0.6*AYS$5+0.4*AYS$5*(AYS35-AYS$7)/(AYS$8-AYS$7))),IF(AYS35&lt;=AYS$8,AYS$5,IF(AYS35&gt;AYS$6,0,0.6*AYS$5+0.4*AYS$5*(AYS35-AYS$7)/(AYS$8-AYS$7))))))</f>
      </c>
      <c r="AYU35" s="126">
        <f>IF(AYS35&lt;&gt;"",AYS$5,0)</f>
      </c>
      <c r="AYV35" s="125">
        <f>IF(AYS$6=0,RANK(AYS35,AYS$12:AYS$42,0),RANK(AYS35,AYS$12:AYS$42,1))</f>
      </c>
      <c r="AYW35" s="126">
        <v>0.428333333333333</v>
      </c>
      <c r="AYX35" s="126">
        <f>IF(COUNTA(AYW$12:AYW$42)=0,0.6*AYW$5,IF(AYW35="",0,IF(AYW$6=0,IF(AYW35&gt;=AYW$8,AYW$5,IF(AYW35&lt;AYW$6,0,0.6*AYW$5+0.4*AYW$5*(AYW35-AYW$7)/(AYW$8-AYW$7))),IF(AYW35&lt;=AYW$8,AYW$5,IF(AYW35&gt;AYW$6,0,0.6*AYW$5+0.4*AYW$5*(AYW35-AYW$7)/(AYW$8-AYW$7))))))</f>
      </c>
      <c r="AYY35" s="126">
        <f>IF(AYW35&lt;&gt;"",AYW$5,0)</f>
      </c>
      <c r="AYZ35" s="125">
        <f>IF(AYW$6=0,RANK(AYW35,AYW$12:AYW$42,0),RANK(AYW35,AYW$12:AYW$42,1))</f>
      </c>
      <c r="AZA35" s="126">
        <v>0</v>
      </c>
      <c r="AZB35" s="126">
        <f>IF(COUNTA(AZA$12:AZA$42)=0,0.6*AZA$5,IF(AZA35="",0,IF(AZA$6=0,IF(AZA35&gt;=AZA$8,AZA$5,IF(AZA35&lt;AZA$6,0,0.6*AZA$5+0.4*AZA$5*(AZA35-AZA$7)/(AZA$8-AZA$7))),IF(AZA35&lt;=AZA$8,AZA$5,IF(AZA35&gt;AZA$6,0,0.6*AZA$5+0.4*AZA$5*(AZA35-AZA$7)/(AZA$8-AZA$7))))))</f>
      </c>
      <c r="AZC35" s="126">
        <f>IF(AZA35&lt;&gt;"",AZA$5,0)</f>
      </c>
      <c r="AZD35" s="125">
        <f>IF(AZA$6=0,RANK(AZA35,AZA$12:AZA$42,0),RANK(AZA35,AZA$12:AZA$42,1))</f>
      </c>
      <c r="AZE35" s="126">
        <v>41.08</v>
      </c>
      <c r="AZF35" s="126">
        <f>IF(COUNTA(AZE$12:AZE$42)=0,0.6*AZE$5,IF(AZE35="",0,IF(AZE$6=0,IF(AZE35&gt;=AZE$8,AZE$5,IF(AZE35&lt;AZE$6,0,0.6*AZE$5+0.4*AZE$5*(AZE35-AZE$7)/(AZE$8-AZE$7))),IF(AZE35&lt;=AZE$8,AZE$5,IF(AZE35&gt;AZE$6,0,0.6*AZE$5+0.4*AZE$5*(AZE35-AZE$7)/(AZE$8-AZE$7))))))</f>
      </c>
      <c r="AZG35" s="126">
        <f>IF(AZE35&lt;&gt;"",AZE$5,0)</f>
      </c>
      <c r="AZH35" s="125">
        <f>IF(AZE$6=0,RANK(AZE35,AZE$12:AZE$42,0),RANK(AZE35,AZE$12:AZE$42,1))</f>
      </c>
      <c r="AZI35" s="126">
        <v>10.2386666666667</v>
      </c>
      <c r="AZJ35" s="126">
        <f>IF(COUNTA(AZI$12:AZI$42)=0,0.6*AZI$5,IF(AZI35="",0,IF(AZI$6=0,IF(AZI35&gt;=AZI$8,AZI$5,IF(AZI35&lt;AZI$6,0,0.6*AZI$5+0.4*AZI$5*(AZI35-AZI$7)/(AZI$8-AZI$7))),IF(AZI35&lt;=AZI$8,AZI$5,IF(AZI35&gt;AZI$6,0,0.6*AZI$5+0.4*AZI$5*(AZI35-AZI$7)/(AZI$8-AZI$7))))))</f>
      </c>
      <c r="AZK35" s="126">
        <f>IF(AZI35&lt;&gt;"",AZI$5,0)</f>
      </c>
      <c r="AZL35" s="125">
        <f>IF(AZI$6=0,RANK(AZI35,AZI$12:AZI$42,0),RANK(AZI35,AZI$12:AZI$42,1))</f>
      </c>
      <c r="AZM35"/>
      <c r="AZN35" s="126">
        <f>IF(COUNTA(AZM$12:AZM$42)=0,0.6*AZM$5,IF(AZM35="",0,IF(AZM$6=0,IF(AZM35&gt;=AZM$8,AZM$5,IF(AZM35&lt;AZM$6,0,0.6*AZM$5+0.4*AZM$5*(AZM35-AZM$7)/(AZM$8-AZM$7))),IF(AZM35&lt;=AZM$8,AZM$5,IF(AZM35&gt;AZM$6,0,0.6*AZM$5+0.4*AZM$5*(AZM35-AZM$7)/(AZM$8-AZM$7))))))</f>
      </c>
      <c r="AZO35" s="126">
        <f>IF(AZM35&lt;&gt;"",AZM$5,0)</f>
      </c>
      <c r="AZP35" s="125">
        <f>IF(AZM$6=0,RANK(AZM35,AZM$12:AZM$42,0),RANK(AZM35,AZM$12:AZM$42,1))</f>
      </c>
      <c r="AZQ35"/>
      <c r="AZR35" s="126">
        <f>IF(COUNTA(AZQ$12:AZQ$42)=0,0.6*AZQ$5,IF(AZQ35="",0,IF(AZQ$6=0,IF(AZQ35&gt;=AZQ$8,AZQ$5,IF(AZQ35&lt;AZQ$6,0,0.6*AZQ$5+0.4*AZQ$5*(AZQ35-AZQ$7)/(AZQ$8-AZQ$7))),IF(AZQ35&lt;=AZQ$8,AZQ$5,IF(AZQ35&gt;AZQ$6,0,0.6*AZQ$5+0.4*AZQ$5*(AZQ35-AZQ$7)/(AZQ$8-AZQ$7))))))</f>
      </c>
      <c r="AZS35" s="126">
        <f>IF(AZQ35&lt;&gt;"",AZQ$5,0)</f>
      </c>
      <c r="AZT35" s="125">
        <f>IF(AZQ$6=0,RANK(AZQ35,AZQ$12:AZQ$42,0),RANK(AZQ35,AZQ$12:AZQ$42,1))</f>
      </c>
      <c r="AZU35"/>
      <c r="AZV35" s="126">
        <f>IF(COUNTA(AZU$12:AZU$42)=0,0.6*AZU$5,IF(AZU35="",0,IF(AZU$6=0,IF(AZU35&gt;=AZU$8,AZU$5,IF(AZU35&lt;AZU$6,0,0.6*AZU$5+0.4*AZU$5*(AZU35-AZU$7)/(AZU$8-AZU$7))),IF(AZU35&lt;=AZU$8,AZU$5,IF(AZU35&gt;AZU$6,0,0.6*AZU$5+0.4*AZU$5*(AZU35-AZU$7)/(AZU$8-AZU$7))))))</f>
      </c>
      <c r="AZW35" s="126">
        <f>IF(AZU35&lt;&gt;"",AZU$5,0)</f>
      </c>
      <c r="AZX35" s="125">
        <f>IF(AZU$6=0,RANK(AZU35,AZU$12:AZU$42,0),RANK(AZU35,AZU$12:AZU$42,1))</f>
      </c>
      <c r="AZY35"/>
      <c r="AZZ35" s="126">
        <f>IF(COUNTA(AZY$12:AZY$42)=0,0.6*AZY$5,IF(AZY35="",0,IF(AZY$6=0,IF(AZY35&gt;=AZY$8,AZY$5,IF(AZY35&lt;AZY$6,0,0.6*AZY$5+0.4*AZY$5*(AZY35-AZY$7)/(AZY$8-AZY$7))),IF(AZY35&lt;=AZY$8,AZY$5,IF(AZY35&gt;AZY$6,0,0.6*AZY$5+0.4*AZY$5*(AZY35-AZY$7)/(AZY$8-AZY$7))))))</f>
      </c>
      <c r="BAA35" s="126">
        <f>IF(AZY35&lt;&gt;"",AZY$5,0)</f>
      </c>
      <c r="BAB35" s="125">
        <f>IF(AZY$6=0,RANK(AZY35,AZY$12:AZY$42,0),RANK(AZY35,AZY$12:AZY$42,1))</f>
      </c>
      <c r="BAC35"/>
      <c r="BAD35" s="126">
        <f>IF(COUNTA(BAC$12:BAC$42)=0,0.6*BAC$5,IF(BAC35="",0,IF(BAC$6=0,IF(BAC35&gt;=BAC$8,BAC$5,IF(BAC35&lt;BAC$6,0,0.6*BAC$5+0.4*BAC$5*(BAC35-BAC$7)/(BAC$8-BAC$7))),IF(BAC35&lt;=BAC$8,BAC$5,IF(BAC35&gt;BAC$6,0,0.6*BAC$5+0.4*BAC$5*(BAC35-BAC$7)/(BAC$8-BAC$7))))))</f>
      </c>
      <c r="BAE35" s="126">
        <f>IF(BAC35&lt;&gt;"",BAC$5,0)</f>
      </c>
      <c r="BAF35" s="125">
        <f>IF(BAC$6=0,RANK(BAC35,BAC$12:BAC$42,0),RANK(BAC35,BAC$12:BAC$42,1))</f>
      </c>
      <c r="BAG35"/>
      <c r="BAH35" s="126">
        <f>IF(COUNTA(BAG$12:BAG$42)=0,0.6*BAG$5,IF(BAG35="",0,IF(BAG$6=0,IF(BAG35&gt;=BAG$8,BAG$5,IF(BAG35&lt;BAG$6,0,0.6*BAG$5+0.4*BAG$5*(BAG35-BAG$7)/(BAG$8-BAG$7))),IF(BAG35&lt;=BAG$8,BAG$5,IF(BAG35&gt;BAG$6,0,0.6*BAG$5+0.4*BAG$5*(BAG35-BAG$7)/(BAG$8-BAG$7))))))</f>
      </c>
      <c r="BAI35" s="126">
        <f>IF(BAG35&lt;&gt;"",BAG$5,0)</f>
      </c>
      <c r="BAJ35" s="125">
        <f>IF(BAG$6=0,RANK(BAG35,BAG$12:BAG$42,0),RANK(BAG35,BAG$12:BAG$42,1))</f>
      </c>
      <c r="BAK35"/>
      <c r="BAL35" s="126">
        <f>IF(COUNTA(BAK$12:BAK$42)=0,0.6*BAK$5,IF(BAK35="",0,IF(BAK$6=0,IF(BAK35&gt;=BAK$8,BAK$5,IF(BAK35&lt;BAK$6,0,0.6*BAK$5+0.4*BAK$5*(BAK35-BAK$7)/(BAK$8-BAK$7))),IF(BAK35&lt;=BAK$8,BAK$5,IF(BAK35&gt;BAK$6,0,0.6*BAK$5+0.4*BAK$5*(BAK35-BAK$7)/(BAK$8-BAK$7))))))</f>
      </c>
      <c r="BAM35" s="126">
        <f>IF(BAK35&lt;&gt;"",BAK$5,0)</f>
      </c>
      <c r="BAN35" s="125">
        <f>IF(BAK$6=0,RANK(BAK35,BAK$12:BAK$42,0),RANK(BAK35,BAK$12:BAK$42,1))</f>
      </c>
      <c r="BAO35"/>
      <c r="BAP35" s="126">
        <f>IF(COUNTA(BAO$12:BAO$42)=0,0.6*BAO$5,IF(BAO35="",0,IF(BAO$6=0,IF(BAO35&gt;=BAO$8,BAO$5,IF(BAO35&lt;BAO$6,0,0.6*BAO$5+0.4*BAO$5*(BAO35-BAO$7)/(BAO$8-BAO$7))),IF(BAO35&lt;=BAO$8,BAO$5,IF(BAO35&gt;BAO$6,0,0.6*BAO$5+0.4*BAO$5*(BAO35-BAO$7)/(BAO$8-BAO$7))))))</f>
      </c>
      <c r="BAQ35" s="126">
        <f>IF(BAO35&lt;&gt;"",BAO$5,0)</f>
      </c>
      <c r="BAR35" s="125">
        <f>IF(BAO$6=0,RANK(BAO35,BAO$12:BAO$42,0),RANK(BAO35,BAO$12:BAO$42,1))</f>
      </c>
      <c r="BAS35"/>
      <c r="BAT35" s="126">
        <f>IF(COUNTA(BAS$12:BAS$42)=0,0.6*BAS$5,IF(BAS35="",0,IF(BAS$6=0,IF(BAS35&gt;=BAS$8,BAS$5,IF(BAS35&lt;BAS$6,0,0.6*BAS$5+0.4*BAS$5*(BAS35-BAS$7)/(BAS$8-BAS$7))),IF(BAS35&lt;=BAS$8,BAS$5,IF(BAS35&gt;BAS$6,0,0.6*BAS$5+0.4*BAS$5*(BAS35-BAS$7)/(BAS$8-BAS$7))))))</f>
      </c>
      <c r="BAU35" s="126">
        <f>IF(BAS35&lt;&gt;"",BAS$5,0)</f>
      </c>
      <c r="BAV35" s="125">
        <f>IF(BAS$6=0,RANK(BAS35,BAS$12:BAS$42,0),RANK(BAS35,BAS$12:BAS$42,1))</f>
      </c>
      <c r="BAW35"/>
      <c r="BAX35" s="126">
        <f>IF(COUNTA(BAW$12:BAW$42)=0,0.6*BAW$5,IF(BAW35="",0,IF(BAW$6=0,IF(BAW35&gt;=BAW$8,BAW$5,IF(BAW35&lt;BAW$6,0,0.6*BAW$5+0.4*BAW$5*(BAW35-BAW$7)/(BAW$8-BAW$7))),IF(BAW35&lt;=BAW$8,BAW$5,IF(BAW35&gt;BAW$6,0,0.6*BAW$5+0.4*BAW$5*(BAW35-BAW$7)/(BAW$8-BAW$7))))))</f>
      </c>
      <c r="BAY35" s="126">
        <f>IF(BAW35&lt;&gt;"",BAW$5,0)</f>
      </c>
      <c r="BAZ35" s="125">
        <f>IF(BAW$6=0,RANK(BAW35,BAW$12:BAW$42,0),RANK(BAW35,BAW$12:BAW$42,1))</f>
      </c>
      <c r="BBA35"/>
      <c r="BBB35" s="126">
        <f>IF(COUNTA(BBA$12:BBA$42)=0,0.6*BBA$5,IF(BBA35="",0,IF(BBA$6=0,IF(BBA35&gt;=BBA$8,BBA$5,IF(BBA35&lt;BBA$6,0,0.6*BBA$5+0.4*BBA$5*(BBA35-BBA$7)/(BBA$8-BBA$7))),IF(BBA35&lt;=BBA$8,BBA$5,IF(BBA35&gt;BBA$6,0,0.6*BBA$5+0.4*BBA$5*(BBA35-BBA$7)/(BBA$8-BBA$7))))))</f>
      </c>
      <c r="BBC35" s="126">
        <f>IF(BBA35&lt;&gt;"",BBA$5,0)</f>
      </c>
      <c r="BBD35" s="125">
        <f>IF(BBA$6=0,RANK(BBA35,BBA$12:BBA$42,0),RANK(BBA35,BBA$12:BBA$42,1))</f>
      </c>
      <c r="BBE35"/>
      <c r="BBF35" s="126">
        <f>IF(COUNTA(BBE$12:BBE$42)=0,0.6*BBE$5,IF(BBE35="",0,IF(BBE$6=0,IF(BBE35&gt;=BBE$8,BBE$5,IF(BBE35&lt;BBE$6,0,0.6*BBE$5+0.4*BBE$5*(BBE35-BBE$7)/(BBE$8-BBE$7))),IF(BBE35&lt;=BBE$8,BBE$5,IF(BBE35&gt;BBE$6,0,0.6*BBE$5+0.4*BBE$5*(BBE35-BBE$7)/(BBE$8-BBE$7))))))</f>
      </c>
      <c r="BBG35" s="126">
        <f>IF(BBE35&lt;&gt;"",BBE$5,0)</f>
      </c>
      <c r="BBH35" s="125">
        <f>IF(BBE$6=0,RANK(BBE35,BBE$12:BBE$42,0),RANK(BBE35,BBE$12:BBE$42,1))</f>
      </c>
      <c r="BBI35"/>
      <c r="BBJ35" s="126">
        <f>IF(COUNTA(BBI$12:BBI$42)=0,0.6*BBI$5,IF(BBI35="",0,IF(BBI$6=0,IF(BBI35&gt;=BBI$8,BBI$5,IF(BBI35&lt;BBI$6,0,0.6*BBI$5+0.4*BBI$5*(BBI35-BBI$7)/(BBI$8-BBI$7))),IF(BBI35&lt;=BBI$8,BBI$5,IF(BBI35&gt;BBI$6,0,0.6*BBI$5+0.4*BBI$5*(BBI35-BBI$7)/(BBI$8-BBI$7))))))</f>
      </c>
      <c r="BBK35" s="126">
        <f>IF(BBI35&lt;&gt;"",BBI$5,0)</f>
      </c>
      <c r="BBL35" s="125">
        <f>IF(BBI$6=0,RANK(BBI35,BBI$12:BBI$42,0),RANK(BBI35,BBI$12:BBI$42,1))</f>
      </c>
      <c r="BBM35" s="126">
        <v>99.17</v>
      </c>
      <c r="BBN35" s="126">
        <f>IF(COUNTA(BBM$12:BBM$42)=0,0.6*BBM$5,IF(BBM35="",0,IF(BBM$6=0,IF(BBM35&gt;=BBM$8,BBM$5,IF(BBM35&lt;BBM$6,0,0.6*BBM$5+0.4*BBM$5*(BBM35-BBM$7)/(BBM$8-BBM$7))),IF(BBM35&lt;=BBM$8,BBM$5,IF(BBM35&gt;BBM$6,0,0.6*BBM$5+0.4*BBM$5*(BBM35-BBM$7)/(BBM$8-BBM$7))))))</f>
      </c>
      <c r="BBO35" s="126">
        <f>IF(BBM35&lt;&gt;"",BBM$5,0)</f>
      </c>
      <c r="BBP35" s="125">
        <f>IF(BBM$6=0,RANK(BBM35,BBM$12:BBM$42,0),RANK(BBM35,BBM$12:BBM$42,1))</f>
      </c>
      <c r="BBQ35" s="126">
        <v>100</v>
      </c>
      <c r="BBR35" s="126">
        <f>IF(COUNTA(BBQ$12:BBQ$42)=0,0.6*BBQ$5,IF(BBQ35="",0,IF(BBQ$6=0,IF(BBQ35&gt;=BBQ$8,BBQ$5,IF(BBQ35&lt;BBQ$6,0,0.6*BBQ$5+0.4*BBQ$5*(BBQ35-BBQ$7)/(BBQ$8-BBQ$7))),IF(BBQ35&lt;=BBQ$8,BBQ$5,IF(BBQ35&gt;BBQ$6,0,0.6*BBQ$5+0.4*BBQ$5*(BBQ35-BBQ$7)/(BBQ$8-BBQ$7))))))</f>
      </c>
      <c r="BBS35" s="126">
        <f>IF(BBQ35&lt;&gt;"",BBQ$5,0)</f>
      </c>
      <c r="BBT35" s="125">
        <f>IF(BBQ$6=0,RANK(BBQ35,BBQ$12:BBQ$42,0),RANK(BBQ35,BBQ$12:BBQ$42,1))</f>
      </c>
      <c r="BBU35" s="126">
        <v>2.3</v>
      </c>
      <c r="BBV35" s="126">
        <f>IF(COUNTA(BBU$12:BBU$42)=0,0.6*BBU$5,IF(BBU35="",0,IF(BBU$6=0,IF(BBU35&gt;=BBU$8,BBU$5,IF(BBU35&lt;BBU$6,0,0.6*BBU$5+0.4*BBU$5*(BBU35-BBU$7)/(BBU$8-BBU$7))),IF(BBU35&lt;=BBU$8,BBU$5,IF(BBU35&gt;BBU$6,0,0.6*BBU$5+0.4*BBU$5*(BBU35-BBU$7)/(BBU$8-BBU$7))))))</f>
      </c>
      <c r="BBW35" s="126">
        <f>IF(BBU35&lt;&gt;"",BBU$5,0)</f>
      </c>
      <c r="BBX35" s="125">
        <f>IF(BBU$6=0,RANK(BBU35,BBU$12:BBU$42,0),RANK(BBU35,BBU$12:BBU$42,1))</f>
      </c>
      <c r="BBY35" s="126">
        <v>99.17</v>
      </c>
      <c r="BBZ35" s="126">
        <f>IF(COUNTA(BBY$12:BBY$42)=0,0.6*BBY$5,IF(BBY35="",0,IF(BBY$6=0,IF(BBY35&gt;=BBY$8,BBY$5,IF(BBY35&lt;BBY$6,0,0.6*BBY$5+0.4*BBY$5*(BBY35-BBY$7)/(BBY$8-BBY$7))),IF(BBY35&lt;=BBY$8,BBY$5,IF(BBY35&gt;BBY$6,0,0.6*BBY$5+0.4*BBY$5*(BBY35-BBY$7)/(BBY$8-BBY$7))))))</f>
      </c>
      <c r="BCA35" s="126">
        <f>IF(BBY35&lt;&gt;"",BBY$5,0)</f>
      </c>
      <c r="BCB35" s="125">
        <f>IF(BBY$6=0,RANK(BBY35,BBY$12:BBY$42,0),RANK(BBY35,BBY$12:BBY$42,1))</f>
      </c>
      <c r="BCC35" s="126">
        <v>100</v>
      </c>
      <c r="BCD35" s="126">
        <f>IF(COUNTA(BCC$12:BCC$42)=0,0.6*BCC$5,IF(BCC35="",0,IF(BCC$6=0,IF(BCC35&gt;=BCC$8,BCC$5,IF(BCC35&lt;BCC$6,0,0.6*BCC$5+0.4*BCC$5*(BCC35-BCC$7)/(BCC$8-BCC$7))),IF(BCC35&lt;=BCC$8,BCC$5,IF(BCC35&gt;BCC$6,0,0.6*BCC$5+0.4*BCC$5*(BCC35-BCC$7)/(BCC$8-BCC$7))))))</f>
      </c>
      <c r="BCE35" s="126">
        <f>IF(BCC35&lt;&gt;"",BCC$5,0)</f>
      </c>
      <c r="BCF35" s="125">
        <f>IF(BCC$6=0,RANK(BCC35,BCC$12:BCC$42,0),RANK(BCC35,BCC$12:BCC$42,1))</f>
      </c>
      <c r="BCG35" s="126">
        <v>1.9</v>
      </c>
      <c r="BCH35" s="126">
        <f>IF(COUNTA(BCG$12:BCG$42)=0,0.6*BCG$5,IF(BCG35="",0,IF(BCG$6=0,IF(BCG35&gt;=BCG$8,BCG$5,IF(BCG35&lt;BCG$6,0,0.6*BCG$5+0.4*BCG$5*(BCG35-BCG$7)/(BCG$8-BCG$7))),IF(BCG35&lt;=BCG$8,BCG$5,IF(BCG35&gt;BCG$6,0,0.6*BCG$5+0.4*BCG$5*(BCG35-BCG$7)/(BCG$8-BCG$7))))))</f>
      </c>
      <c r="BCI35" s="126">
        <f>IF(BCG35&lt;&gt;"",BCG$5,0)</f>
      </c>
      <c r="BCJ35" s="125">
        <f>IF(BCG$6=0,RANK(BCG35,BCG$12:BCG$42,0),RANK(BCG35,BCG$12:BCG$42,1))</f>
      </c>
      <c r="BCK35" s="126">
        <v>100</v>
      </c>
      <c r="BCL35" s="126">
        <f>IF(COUNTA(BCK$12:BCK$42)=0,0.6*BCK$5,IF(BCK35="",0,IF(BCK$6=0,IF(BCK35&gt;=BCK$8,BCK$5,IF(BCK35&lt;BCK$6,0,0.6*BCK$5+0.4*BCK$5*(BCK35-BCK$7)/(BCK$8-BCK$7))),IF(BCK35&lt;=BCK$8,BCK$5,IF(BCK35&gt;BCK$6,0,0.6*BCK$5+0.4*BCK$5*(BCK35-BCK$7)/(BCK$8-BCK$7))))))</f>
      </c>
      <c r="BCM35" s="126">
        <f>IF(BCK35&lt;&gt;"",BCK$5,0)</f>
      </c>
      <c r="BCN35" s="125">
        <f>IF(BCK$6=0,RANK(BCK35,BCK$12:BCK$42,0),RANK(BCK35,BCK$12:BCK$42,1))</f>
      </c>
      <c r="BCO35" s="126">
        <v>0.49</v>
      </c>
      <c r="BCP35" s="126">
        <f>IF(COUNTA(BCO$12:BCO$42)=0,0.6*BCO$5,IF(BCO35="",0,IF(BCO$6=0,IF(BCO35&gt;=BCO$8,BCO$5,IF(BCO35&lt;BCO$6,0,0.6*BCO$5+0.4*BCO$5*(BCO35-BCO$7)/(BCO$8-BCO$7))),IF(BCO35&lt;=BCO$8,BCO$5,IF(BCO35&gt;BCO$6,0,0.6*BCO$5+0.4*BCO$5*(BCO35-BCO$7)/(BCO$8-BCO$7))))))</f>
      </c>
      <c r="BCQ35" s="126">
        <f>IF(BCO35&lt;&gt;"",BCO$5,0)</f>
      </c>
      <c r="BCR35" s="125">
        <f>IF(BCO$6=0,RANK(BCO35,BCO$12:BCO$42,0),RANK(BCO35,BCO$12:BCO$42,1))</f>
      </c>
      <c r="BCS35" s="126">
        <v>0</v>
      </c>
      <c r="BCT35" s="126">
        <f>IF(COUNTA(BCS$12:BCS$42)=0,0.6*BCS$5,IF(BCS35="",0,IF(BCS$6=0,IF(BCS35&gt;=BCS$8,BCS$5,IF(BCS35&lt;BCS$6,0,0.6*BCS$5+0.4*BCS$5*(BCS35-BCS$7)/(BCS$8-BCS$7))),IF(BCS35&lt;=BCS$8,BCS$5,IF(BCS35&gt;BCS$6,0,0.6*BCS$5+0.4*BCS$5*(BCS35-BCS$7)/(BCS$8-BCS$7))))))</f>
      </c>
      <c r="BCU35" s="126">
        <f>IF(BCS35&lt;&gt;"",BCS$5,0)</f>
      </c>
      <c r="BCV35" s="125">
        <f>IF(BCS$6=0,RANK(BCS35,BCS$12:BCS$42,0),RANK(BCS35,BCS$12:BCS$42,1))</f>
      </c>
      <c r="BCW35" s="126">
        <v>64.2</v>
      </c>
      <c r="BCX35" s="126">
        <f>IF(COUNTA(BCW$12:BCW$42)=0,0.6*BCW$5,IF(BCW35="",0,IF(BCW$6=0,IF(BCW35&gt;=BCW$8,BCW$5,IF(BCW35&lt;BCW$6,0,0.6*BCW$5+0.4*BCW$5*(BCW35-BCW$7)/(BCW$8-BCW$7))),IF(BCW35&lt;=BCW$8,BCW$5,IF(BCW35&gt;BCW$6,0,0.6*BCW$5+0.4*BCW$5*(BCW35-BCW$7)/(BCW$8-BCW$7))))))</f>
      </c>
      <c r="BCY35" s="126">
        <f>IF(BCW35&lt;&gt;"",BCW$5,0)</f>
      </c>
      <c r="BCZ35" s="125">
        <f>IF(BCW$6=0,RANK(BCW35,BCW$12:BCW$42,0),RANK(BCW35,BCW$12:BCW$42,1))</f>
      </c>
      <c r="BDA35" s="126">
        <v>29.6</v>
      </c>
      <c r="BDB35" s="126">
        <f>IF(COUNTA(BDA$12:BDA$42)=0,0.6*BDA$5,IF(BDA35="",0,IF(BDA$6=0,IF(BDA35&gt;=BDA$8,BDA$5,IF(BDA35&lt;BDA$6,0,0.6*BDA$5+0.4*BDA$5*(BDA35-BDA$7)/(BDA$8-BDA$7))),IF(BDA35&lt;=BDA$8,BDA$5,IF(BDA35&gt;BDA$6,0,0.6*BDA$5+0.4*BDA$5*(BDA35-BDA$7)/(BDA$8-BDA$7))))))</f>
      </c>
      <c r="BDC35" s="126">
        <f>IF(BDA35&lt;&gt;"",BDA$5,0)</f>
      </c>
      <c r="BDD35" s="125">
        <f>IF(BDA$6=0,RANK(BDA35,BDA$12:BDA$42,0),RANK(BDA35,BDA$12:BDA$42,1))</f>
      </c>
      <c r="BDE35" s="126">
        <v>98.54</v>
      </c>
      <c r="BDF35" s="126">
        <f>IF(COUNTA(BDE$12:BDE$42)=0,0.6*BDE$5,IF(BDE35="",0,IF(BDE$6=0,IF(BDE35&gt;=BDE$8,BDE$5,IF(BDE35&lt;BDE$6,0,0.6*BDE$5+0.4*BDE$5*(BDE35-BDE$7)/(BDE$8-BDE$7))),IF(BDE35&lt;=BDE$8,BDE$5,IF(BDE35&gt;BDE$6,0,0.6*BDE$5+0.4*BDE$5*(BDE35-BDE$7)/(BDE$8-BDE$7))))))</f>
      </c>
      <c r="BDG35" s="126">
        <f>IF(BDE35&lt;&gt;"",BDE$5,0)</f>
      </c>
      <c r="BDH35" s="125">
        <f>IF(BDE$6=0,RANK(BDE35,BDE$12:BDE$42,0),RANK(BDE35,BDE$12:BDE$42,1))</f>
      </c>
      <c r="BDI35"/>
      <c r="BDJ35" s="126">
        <f>IF(COUNTA(BDI$12:BDI$42)=0,0.6*BDI$5,IF(BDI35="",0,IF(BDI$6=0,IF(BDI35&gt;=BDI$8,BDI$5,IF(BDI35&lt;BDI$6,0,0.6*BDI$5+0.4*BDI$5*(BDI35-BDI$7)/(BDI$8-BDI$7))),IF(BDI35&lt;=BDI$8,BDI$5,IF(BDI35&gt;BDI$6,0,0.6*BDI$5+0.4*BDI$5*(BDI35-BDI$7)/(BDI$8-BDI$7))))))</f>
      </c>
      <c r="BDK35" s="126">
        <f>IF(BDI35&lt;&gt;"",BDI$5,0)</f>
      </c>
      <c r="BDL35" s="125">
        <f>IF(BDI$6=0,RANK(BDI35,BDI$12:BDI$42,0),RANK(BDI35,BDI$12:BDI$42,1))</f>
      </c>
      <c r="BDM35"/>
      <c r="BDN35" s="126">
        <f>IF(COUNTA(BDM$12:BDM$42)=0,0.6*BDM$5,IF(BDM35="",0,IF(BDM$6=0,IF(BDM35&gt;=BDM$8,BDM$5,IF(BDM35&lt;BDM$6,0,0.6*BDM$5+0.4*BDM$5*(BDM35-BDM$7)/(BDM$8-BDM$7))),IF(BDM35&lt;=BDM$8,BDM$5,IF(BDM35&gt;BDM$6,0,0.6*BDM$5+0.4*BDM$5*(BDM35-BDM$7)/(BDM$8-BDM$7))))))</f>
      </c>
      <c r="BDO35" s="126">
        <f>IF(BDM35&lt;&gt;"",BDM$5,0)</f>
      </c>
      <c r="BDP35" s="125">
        <f>IF(BDM$6=0,RANK(BDM35,BDM$12:BDM$42,0),RANK(BDM35,BDM$12:BDM$42,1))</f>
      </c>
      <c r="BDQ35"/>
      <c r="BDR35" s="126">
        <f>IF(COUNTA(BDQ$12:BDQ$42)=0,0.6*BDQ$5,IF(BDQ35="",0,IF(BDQ$6=0,IF(BDQ35&gt;=BDQ$8,BDQ$5,IF(BDQ35&lt;BDQ$6,0,0.6*BDQ$5+0.4*BDQ$5*(BDQ35-BDQ$7)/(BDQ$8-BDQ$7))),IF(BDQ35&lt;=BDQ$8,BDQ$5,IF(BDQ35&gt;BDQ$6,0,0.6*BDQ$5+0.4*BDQ$5*(BDQ35-BDQ$7)/(BDQ$8-BDQ$7))))))</f>
      </c>
      <c r="BDS35" s="126">
        <f>IF(BDQ35&lt;&gt;"",BDQ$5,0)</f>
      </c>
      <c r="BDT35" s="125">
        <f>IF(BDQ$6=0,RANK(BDQ35,BDQ$12:BDQ$42,0),RANK(BDQ35,BDQ$12:BDQ$42,1))</f>
      </c>
      <c r="BDU35"/>
      <c r="BDV35" s="126">
        <f>IF(COUNTA(BDU$12:BDU$42)=0,0.6*BDU$5,IF(BDU35="",0,IF(BDU$6=0,IF(BDU35&gt;=BDU$8,BDU$5,IF(BDU35&lt;BDU$6,0,0.6*BDU$5+0.4*BDU$5*(BDU35-BDU$7)/(BDU$8-BDU$7))),IF(BDU35&lt;=BDU$8,BDU$5,IF(BDU35&gt;BDU$6,0,0.6*BDU$5+0.4*BDU$5*(BDU35-BDU$7)/(BDU$8-BDU$7))))))</f>
      </c>
      <c r="BDW35" s="126">
        <f>IF(BDU35&lt;&gt;"",BDU$5,0)</f>
      </c>
      <c r="BDX35" s="125">
        <f>IF(BDU$6=0,RANK(BDU35,BDU$12:BDU$42,0),RANK(BDU35,BDU$12:BDU$42,1))</f>
      </c>
      <c r="BDY35" s="126">
        <v>98.63562</v>
      </c>
      <c r="BDZ35" s="126">
        <f>IF(COUNTA(BDY$12:BDY$42)=0,0.6*BDY$5,IF(BDY35="",0,IF(BDY$6=0,IF(BDY35&gt;=BDY$8,BDY$5,IF(BDY35&lt;BDY$6,0,0.6*BDY$5+0.4*BDY$5*(BDY35-BDY$7)/(BDY$8-BDY$7))),IF(BDY35&lt;=BDY$8,BDY$5,IF(BDY35&gt;BDY$6,0,0.6*BDY$5+0.4*BDY$5*(BDY35-BDY$7)/(BDY$8-BDY$7))))))</f>
      </c>
      <c r="BEA35" s="126">
        <f>IF(BDY35&lt;&gt;"",BDY$5,0)</f>
      </c>
      <c r="BEB35" s="125">
        <f>IF(BDY$6=0,RANK(BDY35,BDY$12:BDY$42,0),RANK(BDY35,BDY$12:BDY$42,1))</f>
      </c>
      <c r="BEC35" s="126">
        <v>98.8625</v>
      </c>
      <c r="BED35" s="126">
        <f>IF(COUNTA(BEC$12:BEC$42)=0,0.6*BEC$5,IF(BEC35="",0,IF(BEC$6=0,IF(BEC35&gt;=BEC$8,BEC$5,IF(BEC35&lt;BEC$6,0,0.6*BEC$5+0.4*BEC$5*(BEC35-BEC$7)/(BEC$8-BEC$7))),IF(BEC35&lt;=BEC$8,BEC$5,IF(BEC35&gt;BEC$6,0,0.6*BEC$5+0.4*BEC$5*(BEC35-BEC$7)/(BEC$8-BEC$7))))))</f>
      </c>
      <c r="BEE35" s="126">
        <f>IF(BEC35&lt;&gt;"",BEC$5,0)</f>
      </c>
      <c r="BEF35" s="125">
        <f>IF(BEC$6=0,RANK(BEC35,BEC$12:BEC$42,0),RANK(BEC35,BEC$12:BEC$42,1))</f>
      </c>
      <c r="BEG35" s="126">
        <v>2.65</v>
      </c>
      <c r="BEH35" s="126">
        <f>IF(COUNTA(BEG$12:BEG$42)=0,0.6*BEG$5,IF(BEG35="",0,IF(BEG$6=0,IF(BEG35&gt;=BEG$8,BEG$5,IF(BEG35&lt;BEG$6,0,0.6*BEG$5+0.4*BEG$5*(BEG35-BEG$7)/(BEG$8-BEG$7))),IF(BEG35&lt;=BEG$8,BEG$5,IF(BEG35&gt;BEG$6,0,0.6*BEG$5+0.4*BEG$5*(BEG35-BEG$7)/(BEG$8-BEG$7))))))</f>
      </c>
      <c r="BEI35" s="126">
        <f>IF(BEG35&lt;&gt;"",BEG$5,0)</f>
      </c>
      <c r="BEJ35" s="125">
        <f>IF(BEG$6=0,RANK(BEG35,BEG$12:BEG$42,0),RANK(BEG35,BEG$12:BEG$42,1))</f>
      </c>
      <c r="BEK35" s="126">
        <v>91.96</v>
      </c>
      <c r="BEL35" s="126">
        <f>IF(COUNTA(BEK$12:BEK$42)=0,0.6*BEK$5,IF(BEK35="",0,IF(BEK$6=0,IF(BEK35&gt;=BEK$8,BEK$5,IF(BEK35&lt;BEK$6,0,0.6*BEK$5+0.4*BEK$5*(BEK35-BEK$7)/(BEK$8-BEK$7))),IF(BEK35&lt;=BEK$8,BEK$5,IF(BEK35&gt;BEK$6,0,0.6*BEK$5+0.4*BEK$5*(BEK35-BEK$7)/(BEK$8-BEK$7))))))</f>
      </c>
      <c r="BEM35" s="126">
        <f>IF(BEK35&lt;&gt;"",BEK$5,0)</f>
      </c>
      <c r="BEN35" s="125">
        <f>IF(BEK$6=0,RANK(BEK35,BEK$12:BEK$42,0),RANK(BEK35,BEK$12:BEK$42,1))</f>
      </c>
      <c r="BEO35" s="126">
        <v>100</v>
      </c>
      <c r="BEP35" s="126">
        <f>IF(COUNTA(BEO$12:BEO$42)=0,0.6*BEO$5,IF(BEO35="",0,IF(BEO$6=0,IF(BEO35&gt;=BEO$8,BEO$5,IF(BEO35&lt;BEO$6,0,0.6*BEO$5+0.4*BEO$5*(BEO35-BEO$7)/(BEO$8-BEO$7))),IF(BEO35&lt;=BEO$8,BEO$5,IF(BEO35&gt;BEO$6,0,0.6*BEO$5+0.4*BEO$5*(BEO35-BEO$7)/(BEO$8-BEO$7))))))</f>
      </c>
      <c r="BEQ35" s="126">
        <f>IF(BEO35&lt;&gt;"",BEO$5,0)</f>
      </c>
      <c r="BER35" s="125">
        <f>IF(BEO$6=0,RANK(BEO35,BEO$12:BEO$42,0),RANK(BEO35,BEO$12:BEO$42,1))</f>
      </c>
      <c r="BES35" s="126">
        <v>2.0275</v>
      </c>
      <c r="BET35" s="126">
        <f>IF(COUNTA(BES$12:BES$42)=0,0.6*BES$5,IF(BES35="",0,IF(BES$6=0,IF(BES35&gt;=BES$8,BES$5,IF(BES35&lt;BES$6,0,0.6*BES$5+0.4*BES$5*(BES35-BES$7)/(BES$8-BES$7))),IF(BES35&lt;=BES$8,BES$5,IF(BES35&gt;BES$6,0,0.6*BES$5+0.4*BES$5*(BES35-BES$7)/(BES$8-BES$7))))))</f>
      </c>
      <c r="BEU35" s="126">
        <f>IF(BES35&lt;&gt;"",BES$5,0)</f>
      </c>
      <c r="BEV35" s="125">
        <f>IF(BES$6=0,RANK(BES35,BES$12:BES$42,0),RANK(BES35,BES$12:BES$42,1))</f>
      </c>
      <c r="BEW35" s="126">
        <v>100</v>
      </c>
      <c r="BEX35" s="126">
        <f>IF(COUNTA(BEW$12:BEW$42)=0,0.6*BEW$5,IF(BEW35="",0,IF(BEW$6=0,IF(BEW35&gt;=BEW$8,BEW$5,IF(BEW35&lt;BEW$6,0,0.6*BEW$5+0.4*BEW$5*(BEW35-BEW$7)/(BEW$8-BEW$7))),IF(BEW35&lt;=BEW$8,BEW$5,IF(BEW35&gt;BEW$6,0,0.6*BEW$5+0.4*BEW$5*(BEW35-BEW$7)/(BEW$8-BEW$7))))))</f>
      </c>
      <c r="BEY35" s="126">
        <f>IF(BEW35&lt;&gt;"",BEW$5,0)</f>
      </c>
      <c r="BEZ35" s="125">
        <f>IF(BEW$6=0,RANK(BEW35,BEW$12:BEW$42,0),RANK(BEW35,BEW$12:BEW$42,1))</f>
      </c>
      <c r="BFA35" s="126">
        <v>0.5575</v>
      </c>
      <c r="BFB35" s="126">
        <f>IF(COUNTA(BFA$12:BFA$42)=0,0.6*BFA$5,IF(BFA35="",0,IF(BFA$6=0,IF(BFA35&gt;=BFA$8,BFA$5,IF(BFA35&lt;BFA$6,0,0.6*BFA$5+0.4*BFA$5*(BFA35-BFA$7)/(BFA$8-BFA$7))),IF(BFA35&lt;=BFA$8,BFA$5,IF(BFA35&gt;BFA$6,0,0.6*BFA$5+0.4*BFA$5*(BFA35-BFA$7)/(BFA$8-BFA$7))))))</f>
      </c>
      <c r="BFC35" s="126">
        <f>IF(BFA35&lt;&gt;"",BFA$5,0)</f>
      </c>
      <c r="BFD35" s="125">
        <f>IF(BFA$6=0,RANK(BFA35,BFA$12:BFA$42,0),RANK(BFA35,BFA$12:BFA$42,1))</f>
      </c>
      <c r="BFE35" s="126">
        <v>0</v>
      </c>
      <c r="BFF35" s="126">
        <f>IF(COUNTA(BFE$12:BFE$42)=0,0.6*BFE$5,IF(BFE35="",0,IF(BFE$6=0,IF(BFE35&gt;=BFE$8,BFE$5,IF(BFE35&lt;BFE$6,0,0.6*BFE$5+0.4*BFE$5*(BFE35-BFE$7)/(BFE$8-BFE$7))),IF(BFE35&lt;=BFE$8,BFE$5,IF(BFE35&gt;BFE$6,0,0.6*BFE$5+0.4*BFE$5*(BFE35-BFE$7)/(BFE$8-BFE$7))))))</f>
      </c>
      <c r="BFG35" s="126">
        <f>IF(BFE35&lt;&gt;"",BFE$5,0)</f>
      </c>
      <c r="BFH35" s="125">
        <f>IF(BFE$6=0,RANK(BFE35,BFE$12:BFE$42,0),RANK(BFE35,BFE$12:BFE$42,1))</f>
      </c>
      <c r="BFI35" s="126">
        <v>49.8281884765625</v>
      </c>
      <c r="BFJ35" s="126">
        <f>IF(COUNTA(BFI$12:BFI$42)=0,0.6*BFI$5,IF(BFI35="",0,IF(BFI$6=0,IF(BFI35&gt;=BFI$8,BFI$5,IF(BFI35&lt;BFI$6,0,0.6*BFI$5+0.4*BFI$5*(BFI35-BFI$7)/(BFI$8-BFI$7))),IF(BFI35&lt;=BFI$8,BFI$5,IF(BFI35&gt;BFI$6,0,0.6*BFI$5+0.4*BFI$5*(BFI35-BFI$7)/(BFI$8-BFI$7))))))</f>
      </c>
      <c r="BFK35" s="126">
        <f>IF(BFI35&lt;&gt;"",BFI$5,0)</f>
      </c>
      <c r="BFL35" s="125">
        <f>IF(BFI$6=0,RANK(BFI35,BFI$12:BFI$42,0),RANK(BFI35,BFI$12:BFI$42,1))</f>
      </c>
      <c r="BFM35" s="126">
        <v>12.3489477539063</v>
      </c>
      <c r="BFN35" s="126">
        <f>IF(COUNTA(BFM$12:BFM$42)=0,0.6*BFM$5,IF(BFM35="",0,IF(BFM$6=0,IF(BFM35&gt;=BFM$8,BFM$5,IF(BFM35&lt;BFM$6,0,0.6*BFM$5+0.4*BFM$5*(BFM35-BFM$7)/(BFM$8-BFM$7))),IF(BFM35&lt;=BFM$8,BFM$5,IF(BFM35&gt;BFM$6,0,0.6*BFM$5+0.4*BFM$5*(BFM35-BFM$7)/(BFM$8-BFM$7))))))</f>
      </c>
      <c r="BFO35" s="126">
        <f>IF(BFM35&lt;&gt;"",BFM$5,0)</f>
      </c>
      <c r="BFP35" s="125">
        <f>IF(BFM$6=0,RANK(BFM35,BFM$12:BFM$42,0),RANK(BFM35,BFM$12:BFM$42,1))</f>
      </c>
      <c r="BFQ35" s="126">
        <v>0.43</v>
      </c>
      <c r="BFR35" s="126">
        <f>IF(COUNTA(BFQ$12:BFQ$42)=0,0.6*BFQ$5,IF(BFQ35="",0,IF(BFQ$6=0,IF(BFQ35&gt;=BFQ$8,BFQ$5,IF(BFQ35&lt;BFQ$6,0,0.6*BFQ$5+0.4*BFQ$5*(BFQ35-BFQ$7)/(BFQ$8-BFQ$7))),IF(BFQ35&lt;=BFQ$8,BFQ$5,IF(BFQ35&gt;BFQ$6,0,0.6*BFQ$5+0.4*BFQ$5*(BFQ35-BFQ$7)/(BFQ$8-BFQ$7))))))</f>
      </c>
      <c r="BFS35" s="126">
        <f>IF(BFQ35&lt;&gt;"",BFQ$5,0)</f>
      </c>
      <c r="BFT35" s="125">
        <f>IF(BFQ$6=0,RANK(BFQ35,BFQ$12:BFQ$42,0),RANK(BFQ35,BFQ$12:BFQ$42,1))</f>
      </c>
      <c r="BFU35" s="126">
        <v>97.95</v>
      </c>
      <c r="BFV35" s="126">
        <f>IF(COUNTA(BFU$12:BFU$42)=0,0.6*BFU$5,IF(BFU35="",0,IF(BFU$6=0,IF(BFU35&gt;=BFU$8,BFU$5,IF(BFU35&lt;BFU$6,0,0.6*BFU$5+0.4*BFU$5*(BFU35-BFU$7)/(BFU$8-BFU$7))),IF(BFU35&lt;=BFU$8,BFU$5,IF(BFU35&gt;BFU$6,0,0.6*BFU$5+0.4*BFU$5*(BFU35-BFU$7)/(BFU$8-BFU$7))))))</f>
      </c>
      <c r="BFW35" s="126">
        <f>IF(BFU35&lt;&gt;"",BFU$5,0)</f>
      </c>
      <c r="BFX35" s="125">
        <f>IF(BFU$6=0,RANK(BFU35,BFU$12:BFU$42,0),RANK(BFU35,BFU$12:BFU$42,1))</f>
      </c>
      <c r="BFY35"/>
      <c r="BFZ35" s="126">
        <f>IF(COUNTA(BFY$12:BFY$42)=0,0.6*BFY$5,IF(BFY35="",0,IF(BFY$6=0,IF(BFY35&gt;=BFY$8,BFY$5,IF(BFY35&lt;BFY$6,0,0.6*BFY$5+0.4*BFY$5*(BFY35-BFY$7)/(BFY$8-BFY$7))),IF(BFY35&lt;=BFY$8,BFY$5,IF(BFY35&gt;BFY$6,0,0.6*BFY$5+0.4*BFY$5*(BFY35-BFY$7)/(BFY$8-BFY$7))))))</f>
      </c>
      <c r="BGA35" s="126">
        <f>IF(BFY35&lt;&gt;"",BFY$5,0)</f>
      </c>
      <c r="BGB35" s="125">
        <f>IF(BFY$6=0,RANK(BFY35,BFY$12:BFY$42,0),RANK(BFY35,BFY$12:BFY$42,1))</f>
      </c>
      <c r="BGC35"/>
      <c r="BGD35" s="126">
        <f>IF(COUNTA(BGC$12:BGC$42)=0,0.6*BGC$5,IF(BGC35="",0,IF(BGC$6=0,IF(BGC35&gt;=BGC$8,BGC$5,IF(BGC35&lt;BGC$6,0,0.6*BGC$5+0.4*BGC$5*(BGC35-BGC$7)/(BGC$8-BGC$7))),IF(BGC35&lt;=BGC$8,BGC$5,IF(BGC35&gt;BGC$6,0,0.6*BGC$5+0.4*BGC$5*(BGC35-BGC$7)/(BGC$8-BGC$7))))))</f>
      </c>
      <c r="BGE35" s="126">
        <f>IF(BGC35&lt;&gt;"",BGC$5,0)</f>
      </c>
      <c r="BGF35" s="125">
        <f>IF(BGC$6=0,RANK(BGC35,BGC$12:BGC$42,0),RANK(BGC35,BGC$12:BGC$42,1))</f>
      </c>
      <c r="BGG35"/>
      <c r="BGH35" s="126">
        <f>IF(COUNTA(BGG$12:BGG$42)=0,0.6*BGG$5,IF(BGG35="",0,IF(BGG$6=0,IF(BGG35&gt;=BGG$8,BGG$5,IF(BGG35&lt;BGG$6,0,0.6*BGG$5+0.4*BGG$5*(BGG35-BGG$7)/(BGG$8-BGG$7))),IF(BGG35&lt;=BGG$8,BGG$5,IF(BGG35&gt;BGG$6,0,0.6*BGG$5+0.4*BGG$5*(BGG35-BGG$7)/(BGG$8-BGG$7))))))</f>
      </c>
      <c r="BGI35" s="126">
        <f>IF(BGG35&lt;&gt;"",BGG$5,0)</f>
      </c>
      <c r="BGJ35" s="125">
        <f>IF(BGG$6=0,RANK(BGG35,BGG$12:BGG$42,0),RANK(BGG35,BGG$12:BGG$42,1))</f>
      </c>
      <c r="BGK35"/>
      <c r="BGL35" s="126">
        <f>IF(COUNTA(BGK$12:BGK$42)=0,0.6*BGK$5,IF(BGK35="",0,IF(BGK$6=0,IF(BGK35&gt;=BGK$8,BGK$5,IF(BGK35&lt;BGK$6,0,0.6*BGK$5+0.4*BGK$5*(BGK35-BGK$7)/(BGK$8-BGK$7))),IF(BGK35&lt;=BGK$8,BGK$5,IF(BGK35&gt;BGK$6,0,0.6*BGK$5+0.4*BGK$5*(BGK35-BGK$7)/(BGK$8-BGK$7))))))</f>
      </c>
      <c r="BGM35" s="126">
        <f>IF(BGK35&lt;&gt;"",BGK$5,0)</f>
      </c>
      <c r="BGN35" s="125">
        <f>IF(BGK$6=0,RANK(BGK35,BGK$12:BGK$42,0),RANK(BGK35,BGK$12:BGK$42,1))</f>
      </c>
      <c r="BGO35" s="126">
        <v>99.619063</v>
      </c>
      <c r="BGP35" s="126">
        <f>IF(COUNTA(BGO$12:BGO$42)=0,0.6*BGO$5,IF(BGO35="",0,IF(BGO$6=0,IF(BGO35&gt;=BGO$8,BGO$5,IF(BGO35&lt;BGO$6,0,0.6*BGO$5+0.4*BGO$5*(BGO35-BGO$7)/(BGO$8-BGO$7))),IF(BGO35&lt;=BGO$8,BGO$5,IF(BGO35&gt;BGO$6,0,0.6*BGO$5+0.4*BGO$5*(BGO35-BGO$7)/(BGO$8-BGO$7))))))</f>
      </c>
      <c r="BGQ35" s="126">
        <f>IF(BGO35&lt;&gt;"",BGO$5,0)</f>
      </c>
      <c r="BGR35" s="125">
        <f>IF(BGO$6=0,RANK(BGO35,BGO$12:BGO$42,0),RANK(BGO35,BGO$12:BGO$42,1))</f>
      </c>
      <c r="BGS35" s="126">
        <v>97.822</v>
      </c>
      <c r="BGT35" s="126">
        <f>IF(COUNTA(BGS$12:BGS$42)=0,0.6*BGS$5,IF(BGS35="",0,IF(BGS$6=0,IF(BGS35&gt;=BGS$8,BGS$5,IF(BGS35&lt;BGS$6,0,0.6*BGS$5+0.4*BGS$5*(BGS35-BGS$7)/(BGS$8-BGS$7))),IF(BGS35&lt;=BGS$8,BGS$5,IF(BGS35&gt;BGS$6,0,0.6*BGS$5+0.4*BGS$5*(BGS35-BGS$7)/(BGS$8-BGS$7))))))</f>
      </c>
      <c r="BGU35" s="126">
        <f>IF(BGS35&lt;&gt;"",BGS$5,0)</f>
      </c>
      <c r="BGV35" s="125">
        <f>IF(BGS$6=0,RANK(BGS35,BGS$12:BGS$42,0),RANK(BGS35,BGS$12:BGS$42,1))</f>
      </c>
      <c r="BGW35" s="126">
        <v>2.60625</v>
      </c>
      <c r="BGX35" s="126">
        <f>IF(COUNTA(BGW$12:BGW$42)=0,0.6*BGW$5,IF(BGW35="",0,IF(BGW$6=0,IF(BGW35&gt;=BGW$8,BGW$5,IF(BGW35&lt;BGW$6,0,0.6*BGW$5+0.4*BGW$5*(BGW35-BGW$7)/(BGW$8-BGW$7))),IF(BGW35&lt;=BGW$8,BGW$5,IF(BGW35&gt;BGW$6,0,0.6*BGW$5+0.4*BGW$5*(BGW35-BGW$7)/(BGW$8-BGW$7))))))</f>
      </c>
      <c r="BGY35" s="126">
        <f>IF(BGW35&lt;&gt;"",BGW$5,0)</f>
      </c>
      <c r="BGZ35" s="125">
        <f>IF(BGW$6=0,RANK(BGW35,BGW$12:BGW$42,0),RANK(BGW35,BGW$12:BGW$42,1))</f>
      </c>
      <c r="BHA35" s="126">
        <v>99.0825</v>
      </c>
      <c r="BHB35" s="126">
        <f>IF(COUNTA(BHA$12:BHA$42)=0,0.6*BHA$5,IF(BHA35="",0,IF(BHA$6=0,IF(BHA35&gt;=BHA$8,BHA$5,IF(BHA35&lt;BHA$6,0,0.6*BHA$5+0.4*BHA$5*(BHA35-BHA$7)/(BHA$8-BHA$7))),IF(BHA35&lt;=BHA$8,BHA$5,IF(BHA35&gt;BHA$6,0,0.6*BHA$5+0.4*BHA$5*(BHA35-BHA$7)/(BHA$8-BHA$7))))))</f>
      </c>
      <c r="BHC35" s="126">
        <f>IF(BHA35&lt;&gt;"",BHA$5,0)</f>
      </c>
      <c r="BHD35" s="125">
        <f>IF(BHA$6=0,RANK(BHA35,BHA$12:BHA$42,0),RANK(BHA35,BHA$12:BHA$42,1))</f>
      </c>
      <c r="BHE35" s="126">
        <v>99.41</v>
      </c>
      <c r="BHF35" s="126">
        <f>IF(COUNTA(BHE$12:BHE$42)=0,0.6*BHE$5,IF(BHE35="",0,IF(BHE$6=0,IF(BHE35&gt;=BHE$8,BHE$5,IF(BHE35&lt;BHE$6,0,0.6*BHE$5+0.4*BHE$5*(BHE35-BHE$7)/(BHE$8-BHE$7))),IF(BHE35&lt;=BHE$8,BHE$5,IF(BHE35&gt;BHE$6,0,0.6*BHE$5+0.4*BHE$5*(BHE35-BHE$7)/(BHE$8-BHE$7))))))</f>
      </c>
      <c r="BHG35" s="126">
        <f>IF(BHE35&lt;&gt;"",BHE$5,0)</f>
      </c>
      <c r="BHH35" s="125">
        <f>IF(BHE$6=0,RANK(BHE35,BHE$12:BHE$42,0),RANK(BHE35,BHE$12:BHE$42,1))</f>
      </c>
      <c r="BHI35" s="126">
        <v>2.477</v>
      </c>
      <c r="BHJ35" s="126">
        <f>IF(COUNTA(BHI$12:BHI$42)=0,0.6*BHI$5,IF(BHI35="",0,IF(BHI$6=0,IF(BHI35&gt;=BHI$8,BHI$5,IF(BHI35&lt;BHI$6,0,0.6*BHI$5+0.4*BHI$5*(BHI35-BHI$7)/(BHI$8-BHI$7))),IF(BHI35&lt;=BHI$8,BHI$5,IF(BHI35&gt;BHI$6,0,0.6*BHI$5+0.4*BHI$5*(BHI35-BHI$7)/(BHI$8-BHI$7))))))</f>
      </c>
      <c r="BHK35" s="126">
        <f>IF(BHI35&lt;&gt;"",BHI$5,0)</f>
      </c>
      <c r="BHL35" s="125">
        <f>IF(BHI$6=0,RANK(BHI35,BHI$12:BHI$42,0),RANK(BHI35,BHI$12:BHI$42,1))</f>
      </c>
      <c r="BHM35" s="126">
        <v>100</v>
      </c>
      <c r="BHN35" s="126">
        <f>IF(COUNTA(BHM$12:BHM$42)=0,0.6*BHM$5,IF(BHM35="",0,IF(BHM$6=0,IF(BHM35&gt;=BHM$8,BHM$5,IF(BHM35&lt;BHM$6,0,0.6*BHM$5+0.4*BHM$5*(BHM35-BHM$7)/(BHM$8-BHM$7))),IF(BHM35&lt;=BHM$8,BHM$5,IF(BHM35&gt;BHM$6,0,0.6*BHM$5+0.4*BHM$5*(BHM35-BHM$7)/(BHM$8-BHM$7))))))</f>
      </c>
      <c r="BHO35" s="126">
        <f>IF(BHM35&lt;&gt;"",BHM$5,0)</f>
      </c>
      <c r="BHP35" s="125">
        <f>IF(BHM$6=0,RANK(BHM35,BHM$12:BHM$42,0),RANK(BHM35,BHM$12:BHM$42,1))</f>
      </c>
      <c r="BHQ35" s="126">
        <v>0.632</v>
      </c>
      <c r="BHR35" s="126">
        <f>IF(COUNTA(BHQ$12:BHQ$42)=0,0.6*BHQ$5,IF(BHQ35="",0,IF(BHQ$6=0,IF(BHQ35&gt;=BHQ$8,BHQ$5,IF(BHQ35&lt;BHQ$6,0,0.6*BHQ$5+0.4*BHQ$5*(BHQ35-BHQ$7)/(BHQ$8-BHQ$7))),IF(BHQ35&lt;=BHQ$8,BHQ$5,IF(BHQ35&gt;BHQ$6,0,0.6*BHQ$5+0.4*BHQ$5*(BHQ35-BHQ$7)/(BHQ$8-BHQ$7))))))</f>
      </c>
      <c r="BHS35" s="126">
        <f>IF(BHQ35&lt;&gt;"",BHQ$5,0)</f>
      </c>
      <c r="BHT35" s="125">
        <f>IF(BHQ$6=0,RANK(BHQ35,BHQ$12:BHQ$42,0),RANK(BHQ35,BHQ$12:BHQ$42,1))</f>
      </c>
      <c r="BHU35" s="126">
        <v>0</v>
      </c>
      <c r="BHV35" s="126">
        <f>IF(COUNTA(BHU$12:BHU$42)=0,0.6*BHU$5,IF(BHU35="",0,IF(BHU$6=0,IF(BHU35&gt;=BHU$8,BHU$5,IF(BHU35&lt;BHU$6,0,0.6*BHU$5+0.4*BHU$5*(BHU35-BHU$7)/(BHU$8-BHU$7))),IF(BHU35&lt;=BHU$8,BHU$5,IF(BHU35&gt;BHU$6,0,0.6*BHU$5+0.4*BHU$5*(BHU35-BHU$7)/(BHU$8-BHU$7))))))</f>
      </c>
      <c r="BHW35" s="126">
        <f>IF(BHU35&lt;&gt;"",BHU$5,0)</f>
      </c>
      <c r="BHX35" s="125">
        <f>IF(BHU$6=0,RANK(BHU35,BHU$12:BHU$42,0),RANK(BHU35,BHU$12:BHU$42,1))</f>
      </c>
      <c r="BHY35" s="126">
        <v>36.1562060546875</v>
      </c>
      <c r="BHZ35" s="126">
        <f>IF(COUNTA(BHY$12:BHY$42)=0,0.6*BHY$5,IF(BHY35="",0,IF(BHY$6=0,IF(BHY35&gt;=BHY$8,BHY$5,IF(BHY35&lt;BHY$6,0,0.6*BHY$5+0.4*BHY$5*(BHY35-BHY$7)/(BHY$8-BHY$7))),IF(BHY35&lt;=BHY$8,BHY$5,IF(BHY35&gt;BHY$6,0,0.6*BHY$5+0.4*BHY$5*(BHY35-BHY$7)/(BHY$8-BHY$7))))))</f>
      </c>
      <c r="BIA35" s="126">
        <f>IF(BHY35&lt;&gt;"",BHY$5,0)</f>
      </c>
      <c r="BIB35" s="125">
        <f>IF(BHY$6=0,RANK(BHY35,BHY$12:BHY$42,0),RANK(BHY35,BHY$12:BHY$42,1))</f>
      </c>
      <c r="BIC35" s="126">
        <v>5.3476884765625</v>
      </c>
      <c r="BID35" s="126">
        <f>IF(COUNTA(BIC$12:BIC$42)=0,0.6*BIC$5,IF(BIC35="",0,IF(BIC$6=0,IF(BIC35&gt;=BIC$8,BIC$5,IF(BIC35&lt;BIC$6,0,0.6*BIC$5+0.4*BIC$5*(BIC35-BIC$7)/(BIC$8-BIC$7))),IF(BIC35&lt;=BIC$8,BIC$5,IF(BIC35&gt;BIC$6,0,0.6*BIC$5+0.4*BIC$5*(BIC35-BIC$7)/(BIC$8-BIC$7))))))</f>
      </c>
      <c r="BIE35" s="126">
        <f>IF(BIC35&lt;&gt;"",BIC$5,0)</f>
      </c>
      <c r="BIF35" s="125">
        <f>IF(BIC$6=0,RANK(BIC35,BIC$12:BIC$42,0),RANK(BIC35,BIC$12:BIC$42,1))</f>
      </c>
      <c r="BIG35"/>
      <c r="BIH35" s="126">
        <f>IF(COUNTA(BIG$12:BIG$42)=0,0.6*BIG$5,IF(BIG35="",0,IF(BIG$6=0,IF(BIG35&gt;=BIG$8,BIG$5,IF(BIG35&lt;BIG$6,0,0.6*BIG$5+0.4*BIG$5*(BIG35-BIG$7)/(BIG$8-BIG$7))),IF(BIG35&lt;=BIG$8,BIG$5,IF(BIG35&gt;BIG$6,0,0.6*BIG$5+0.4*BIG$5*(BIG35-BIG$7)/(BIG$8-BIG$7))))))</f>
      </c>
      <c r="BII35" s="126">
        <f>IF(BIG35&lt;&gt;"",BIG$5,0)</f>
      </c>
      <c r="BIJ35" s="125">
        <f>IF(BIG$6=0,RANK(BIG35,BIG$12:BIG$42,0),RANK(BIG35,BIG$12:BIG$42,1))</f>
      </c>
      <c r="BIK35"/>
      <c r="BIL35" s="126">
        <f>IF(COUNTA(BIK$12:BIK$42)=0,0.6*BIK$5,IF(BIK35="",0,IF(BIK$6=0,IF(BIK35&gt;=BIK$8,BIK$5,IF(BIK35&lt;BIK$6,0,0.6*BIK$5+0.4*BIK$5*(BIK35-BIK$7)/(BIK$8-BIK$7))),IF(BIK35&lt;=BIK$8,BIK$5,IF(BIK35&gt;BIK$6,0,0.6*BIK$5+0.4*BIK$5*(BIK35-BIK$7)/(BIK$8-BIK$7))))))</f>
      </c>
      <c r="BIM35" s="126">
        <f>IF(BIK35&lt;&gt;"",BIK$5,0)</f>
      </c>
      <c r="BIN35" s="125">
        <f>IF(BIK$6=0,RANK(BIK35,BIK$12:BIK$42,0),RANK(BIK35,BIK$12:BIK$42,1))</f>
      </c>
      <c r="BIO35"/>
      <c r="BIP35" s="126">
        <f>IF(COUNTA(BIO$12:BIO$42)=0,0.6*BIO$5,IF(BIO35="",0,IF(BIO$6=0,IF(BIO35&gt;=BIO$8,BIO$5,IF(BIO35&lt;BIO$6,0,0.6*BIO$5+0.4*BIO$5*(BIO35-BIO$7)/(BIO$8-BIO$7))),IF(BIO35&lt;=BIO$8,BIO$5,IF(BIO35&gt;BIO$6,0,0.6*BIO$5+0.4*BIO$5*(BIO35-BIO$7)/(BIO$8-BIO$7))))))</f>
      </c>
      <c r="BIQ35" s="126">
        <f>IF(BIO35&lt;&gt;"",BIO$5,0)</f>
      </c>
      <c r="BIR35" s="125">
        <f>IF(BIO$6=0,RANK(BIO35,BIO$12:BIO$42,0),RANK(BIO35,BIO$12:BIO$42,1))</f>
      </c>
      <c r="BIS35"/>
      <c r="BIT35" s="126">
        <f>IF(COUNTA(BIS$12:BIS$42)=0,0.6*BIS$5,IF(BIS35="",0,IF(BIS$6=0,IF(BIS35&gt;=BIS$8,BIS$5,IF(BIS35&lt;BIS$6,0,0.6*BIS$5+0.4*BIS$5*(BIS35-BIS$7)/(BIS$8-BIS$7))),IF(BIS35&lt;=BIS$8,BIS$5,IF(BIS35&gt;BIS$6,0,0.6*BIS$5+0.4*BIS$5*(BIS35-BIS$7)/(BIS$8-BIS$7))))))</f>
      </c>
      <c r="BIU35" s="126">
        <f>IF(BIS35&lt;&gt;"",BIS$5,0)</f>
      </c>
      <c r="BIV35" s="125">
        <f>IF(BIS$6=0,RANK(BIS35,BIS$12:BIS$42,0),RANK(BIS35,BIS$12:BIS$42,1))</f>
      </c>
      <c r="BIW35"/>
      <c r="BIX35" s="126">
        <f>IF(COUNTA(BIW$12:BIW$42)=0,0.6*BIW$5,IF(BIW35="",0,IF(BIW$6=0,IF(BIW35&gt;=BIW$8,BIW$5,IF(BIW35&lt;BIW$6,0,0.6*BIW$5+0.4*BIW$5*(BIW35-BIW$7)/(BIW$8-BIW$7))),IF(BIW35&lt;=BIW$8,BIW$5,IF(BIW35&gt;BIW$6,0,0.6*BIW$5+0.4*BIW$5*(BIW35-BIW$7)/(BIW$8-BIW$7))))))</f>
      </c>
      <c r="BIY35" s="126">
        <f>IF(BIW35&lt;&gt;"",BIW$5,0)</f>
      </c>
      <c r="BIZ35" s="125">
        <f>IF(BIW$6=0,RANK(BIW35,BIW$12:BIW$42,0),RANK(BIW35,BIW$12:BIW$42,1))</f>
      </c>
      <c r="BJA35"/>
      <c r="BJB35" s="126">
        <f>IF(COUNTA(BJA$12:BJA$42)=0,0.6*BJA$5,IF(BJA35="",0,IF(BJA$6=0,IF(BJA35&gt;=BJA$8,BJA$5,IF(BJA35&lt;BJA$6,0,0.6*BJA$5+0.4*BJA$5*(BJA35-BJA$7)/(BJA$8-BJA$7))),IF(BJA35&lt;=BJA$8,BJA$5,IF(BJA35&gt;BJA$6,0,0.6*BJA$5+0.4*BJA$5*(BJA35-BJA$7)/(BJA$8-BJA$7))))))</f>
      </c>
      <c r="BJC35" s="126">
        <f>IF(BJA35&lt;&gt;"",BJA$5,0)</f>
      </c>
      <c r="BJD35" s="125">
        <f>IF(BJA$6=0,RANK(BJA35,BJA$12:BJA$42,0),RANK(BJA35,BJA$12:BJA$42,1))</f>
      </c>
      <c r="BJE35"/>
      <c r="BJF35" s="126">
        <f>IF(COUNTA(BJE$12:BJE$42)=0,0.6*BJE$5,IF(BJE35="",0,IF(BJE$6=0,IF(BJE35&gt;=BJE$8,BJE$5,IF(BJE35&lt;BJE$6,0,0.6*BJE$5+0.4*BJE$5*(BJE35-BJE$7)/(BJE$8-BJE$7))),IF(BJE35&lt;=BJE$8,BJE$5,IF(BJE35&gt;BJE$6,0,0.6*BJE$5+0.4*BJE$5*(BJE35-BJE$7)/(BJE$8-BJE$7))))))</f>
      </c>
      <c r="BJG35" s="126">
        <f>IF(BJE35&lt;&gt;"",BJE$5,0)</f>
      </c>
      <c r="BJH35" s="125">
        <f>IF(BJE$6=0,RANK(BJE35,BJE$12:BJE$42,0),RANK(BJE35,BJE$12:BJE$42,1))</f>
      </c>
      <c r="BJI35"/>
      <c r="BJJ35" s="126">
        <f>IF(COUNTA(BJI$12:BJI$42)=0,0.6*BJI$5,IF(BJI35="",0,IF(BJI$6=0,IF(BJI35&gt;=BJI$8,BJI$5,IF(BJI35&lt;BJI$6,0,0.6*BJI$5+0.4*BJI$5*(BJI35-BJI$7)/(BJI$8-BJI$7))),IF(BJI35&lt;=BJI$8,BJI$5,IF(BJI35&gt;BJI$6,0,0.6*BJI$5+0.4*BJI$5*(BJI35-BJI$7)/(BJI$8-BJI$7))))))</f>
      </c>
      <c r="BJK35" s="126">
        <f>IF(BJI35&lt;&gt;"",BJI$5,0)</f>
      </c>
      <c r="BJL35" s="125">
        <f>IF(BJI$6=0,RANK(BJI35,BJI$12:BJI$42,0),RANK(BJI35,BJI$12:BJI$42,1))</f>
      </c>
      <c r="BJM35"/>
      <c r="BJN35" s="126">
        <f>IF(COUNTA(BJM$12:BJM$42)=0,0.6*BJM$5,IF(BJM35="",0,IF(BJM$6=0,IF(BJM35&gt;=BJM$8,BJM$5,IF(BJM35&lt;BJM$6,0,0.6*BJM$5+0.4*BJM$5*(BJM35-BJM$7)/(BJM$8-BJM$7))),IF(BJM35&lt;=BJM$8,BJM$5,IF(BJM35&gt;BJM$6,0,0.6*BJM$5+0.4*BJM$5*(BJM35-BJM$7)/(BJM$8-BJM$7))))))</f>
      </c>
      <c r="BJO35" s="126">
        <f>IF(BJM35&lt;&gt;"",BJM$5,0)</f>
      </c>
      <c r="BJP35" s="125">
        <f>IF(BJM$6=0,RANK(BJM35,BJM$12:BJM$42,0),RANK(BJM35,BJM$12:BJM$42,1))</f>
      </c>
      <c r="BJQ35"/>
      <c r="BJR35" s="126">
        <f>IF(COUNTA(BJQ$12:BJQ$42)=0,0.6*BJQ$5,IF(BJQ35="",0,IF(BJQ$6=0,IF(BJQ35&gt;=BJQ$8,BJQ$5,IF(BJQ35&lt;BJQ$6,0,0.6*BJQ$5+0.4*BJQ$5*(BJQ35-BJQ$7)/(BJQ$8-BJQ$7))),IF(BJQ35&lt;=BJQ$8,BJQ$5,IF(BJQ35&gt;BJQ$6,0,0.6*BJQ$5+0.4*BJQ$5*(BJQ35-BJQ$7)/(BJQ$8-BJQ$7))))))</f>
      </c>
      <c r="BJS35" s="126">
        <f>IF(BJQ35&lt;&gt;"",BJQ$5,0)</f>
      </c>
      <c r="BJT35" s="125">
        <f>IF(BJQ$6=0,RANK(BJQ35,BJQ$12:BJQ$42,0),RANK(BJQ35,BJQ$12:BJQ$42,1))</f>
      </c>
      <c r="BJU35"/>
      <c r="BJV35" s="126">
        <f>IF(COUNTA(BJU$12:BJU$42)=0,0.6*BJU$5,IF(BJU35="",0,IF(BJU$6=0,IF(BJU35&gt;=BJU$8,BJU$5,IF(BJU35&lt;BJU$6,0,0.6*BJU$5+0.4*BJU$5*(BJU35-BJU$7)/(BJU$8-BJU$7))),IF(BJU35&lt;=BJU$8,BJU$5,IF(BJU35&gt;BJU$6,0,0.6*BJU$5+0.4*BJU$5*(BJU35-BJU$7)/(BJU$8-BJU$7))))))</f>
      </c>
      <c r="BJW35" s="126">
        <f>IF(BJU35&lt;&gt;"",BJU$5,0)</f>
      </c>
      <c r="BJX35" s="125">
        <f>IF(BJU$6=0,RANK(BJU35,BJU$12:BJU$42,0),RANK(BJU35,BJU$12:BJU$42,1))</f>
      </c>
      <c r="BJY35" s="126">
        <v>98.41</v>
      </c>
      <c r="BJZ35" s="126">
        <f>IF(COUNTA(BJY$12:BJY$42)=0,0.6*BJY$5,IF(BJY35="",0,IF(BJY$6=0,IF(BJY35&gt;=BJY$8,BJY$5,IF(BJY35&lt;BJY$6,0,0.6*BJY$5+0.4*BJY$5*(BJY35-BJY$7)/(BJY$8-BJY$7))),IF(BJY35&lt;=BJY$8,BJY$5,IF(BJY35&gt;BJY$6,0,0.6*BJY$5+0.4*BJY$5*(BJY35-BJY$7)/(BJY$8-BJY$7))))))</f>
      </c>
      <c r="BKA35" s="126">
        <f>IF(BJY35&lt;&gt;"",BJY$5,0)</f>
      </c>
      <c r="BKB35" s="125">
        <f>IF(BJY$6=0,RANK(BJY35,BJY$12:BJY$42,0),RANK(BJY35,BJY$12:BJY$42,1))</f>
      </c>
      <c r="BKC35"/>
      <c r="BKD35" s="126">
        <f>IF(COUNTA(BKC$12:BKC$42)=0,0.6*BKC$5,IF(BKC35="",0,IF(BKC$6=0,IF(BKC35&gt;=BKC$8,BKC$5,IF(BKC35&lt;BKC$6,0,0.6*BKC$5+0.4*BKC$5*(BKC35-BKC$7)/(BKC$8-BKC$7))),IF(BKC35&lt;=BKC$8,BKC$5,IF(BKC35&gt;BKC$6,0,0.6*BKC$5+0.4*BKC$5*(BKC35-BKC$7)/(BKC$8-BKC$7))))))</f>
      </c>
      <c r="BKE35" s="126">
        <f>IF(BKC35&lt;&gt;"",BKC$5,0)</f>
      </c>
      <c r="BKF35" s="125">
        <f>IF(BKC$6=0,RANK(BKC35,BKC$12:BKC$42,0),RANK(BKC35,BKC$12:BKC$42,1))</f>
      </c>
      <c r="BKG35"/>
      <c r="BKH35" s="126">
        <f>IF(COUNTA(BKG$12:BKG$42)=0,0.6*BKG$5,IF(BKG35="",0,IF(BKG$6=0,IF(BKG35&gt;=BKG$8,BKG$5,IF(BKG35&lt;BKG$6,0,0.6*BKG$5+0.4*BKG$5*(BKG35-BKG$7)/(BKG$8-BKG$7))),IF(BKG35&lt;=BKG$8,BKG$5,IF(BKG35&gt;BKG$6,0,0.6*BKG$5+0.4*BKG$5*(BKG35-BKG$7)/(BKG$8-BKG$7))))))</f>
      </c>
      <c r="BKI35" s="126">
        <f>IF(BKG35&lt;&gt;"",BKG$5,0)</f>
      </c>
      <c r="BKJ35" s="125">
        <f>IF(BKG$6=0,RANK(BKG35,BKG$12:BKG$42,0),RANK(BKG35,BKG$12:BKG$42,1))</f>
      </c>
      <c r="BKK35"/>
      <c r="BKL35" s="126">
        <f>IF(COUNTA(BKK$12:BKK$42)=0,0.6*BKK$5,IF(BKK35="",0,IF(BKK$6=0,IF(BKK35&gt;=BKK$8,BKK$5,IF(BKK35&lt;BKK$6,0,0.6*BKK$5+0.4*BKK$5*(BKK35-BKK$7)/(BKK$8-BKK$7))),IF(BKK35&lt;=BKK$8,BKK$5,IF(BKK35&gt;BKK$6,0,0.6*BKK$5+0.4*BKK$5*(BKK35-BKK$7)/(BKK$8-BKK$7))))))</f>
      </c>
      <c r="BKM35" s="126">
        <f>IF(BKK35&lt;&gt;"",BKK$5,0)</f>
      </c>
      <c r="BKN35" s="125">
        <f>IF(BKK$6=0,RANK(BKK35,BKK$12:BKK$42,0),RANK(BKK35,BKK$12:BKK$42,1))</f>
      </c>
      <c r="BKO35" s="126">
        <v>98.978891</v>
      </c>
      <c r="BKP35" s="126">
        <f>IF(COUNTA(BKO$12:BKO$42)=0,0.6*BKO$5,IF(BKO35="",0,IF(BKO$6=0,IF(BKO35&gt;=BKO$8,BKO$5,IF(BKO35&lt;BKO$6,0,0.6*BKO$5+0.4*BKO$5*(BKO35-BKO$7)/(BKO$8-BKO$7))),IF(BKO35&lt;=BKO$8,BKO$5,IF(BKO35&gt;BKO$6,0,0.6*BKO$5+0.4*BKO$5*(BKO35-BKO$7)/(BKO$8-BKO$7))))))</f>
      </c>
      <c r="BKQ35" s="126">
        <f>IF(BKO35&lt;&gt;"",BKO$5,0)</f>
      </c>
      <c r="BKR35" s="125">
        <f>IF(BKO$6=0,RANK(BKO35,BKO$12:BKO$42,0),RANK(BKO35,BKO$12:BKO$42,1))</f>
      </c>
      <c r="BKS35" s="126">
        <v>99.722</v>
      </c>
      <c r="BKT35" s="126">
        <f>IF(COUNTA(BKS$12:BKS$42)=0,0.6*BKS$5,IF(BKS35="",0,IF(BKS$6=0,IF(BKS35&gt;=BKS$8,BKS$5,IF(BKS35&lt;BKS$6,0,0.6*BKS$5+0.4*BKS$5*(BKS35-BKS$7)/(BKS$8-BKS$7))),IF(BKS35&lt;=BKS$8,BKS$5,IF(BKS35&gt;BKS$6,0,0.6*BKS$5+0.4*BKS$5*(BKS35-BKS$7)/(BKS$8-BKS$7))))))</f>
      </c>
      <c r="BKU35" s="126">
        <f>IF(BKS35&lt;&gt;"",BKS$5,0)</f>
      </c>
      <c r="BKV35" s="125">
        <f>IF(BKS$6=0,RANK(BKS35,BKS$12:BKS$42,0),RANK(BKS35,BKS$12:BKS$42,1))</f>
      </c>
      <c r="BKW35" s="126">
        <v>2.328</v>
      </c>
      <c r="BKX35" s="126">
        <f>IF(COUNTA(BKW$12:BKW$42)=0,0.6*BKW$5,IF(BKW35="",0,IF(BKW$6=0,IF(BKW35&gt;=BKW$8,BKW$5,IF(BKW35&lt;BKW$6,0,0.6*BKW$5+0.4*BKW$5*(BKW35-BKW$7)/(BKW$8-BKW$7))),IF(BKW35&lt;=BKW$8,BKW$5,IF(BKW35&gt;BKW$6,0,0.6*BKW$5+0.4*BKW$5*(BKW35-BKW$7)/(BKW$8-BKW$7))))))</f>
      </c>
      <c r="BKY35" s="126">
        <f>IF(BKW35&lt;&gt;"",BKW$5,0)</f>
      </c>
      <c r="BKZ35" s="125">
        <f>IF(BKW$6=0,RANK(BKW35,BKW$12:BKW$42,0),RANK(BKW35,BKW$12:BKW$42,1))</f>
      </c>
      <c r="BLA35" s="126">
        <v>98.974</v>
      </c>
      <c r="BLB35" s="126">
        <f>IF(COUNTA(BLA$12:BLA$42)=0,0.6*BLA$5,IF(BLA35="",0,IF(BLA$6=0,IF(BLA35&gt;=BLA$8,BLA$5,IF(BLA35&lt;BLA$6,0,0.6*BLA$5+0.4*BLA$5*(BLA35-BLA$7)/(BLA$8-BLA$7))),IF(BLA35&lt;=BLA$8,BLA$5,IF(BLA35&gt;BLA$6,0,0.6*BLA$5+0.4*BLA$5*(BLA35-BLA$7)/(BLA$8-BLA$7))))))</f>
      </c>
      <c r="BLC35" s="126">
        <f>IF(BLA35&lt;&gt;"",BLA$5,0)</f>
      </c>
      <c r="BLD35" s="125">
        <f>IF(BLA$6=0,RANK(BLA35,BLA$12:BLA$42,0),RANK(BLA35,BLA$12:BLA$42,1))</f>
      </c>
      <c r="BLE35" s="126">
        <v>100</v>
      </c>
      <c r="BLF35" s="126">
        <f>IF(COUNTA(BLE$12:BLE$42)=0,0.6*BLE$5,IF(BLE35="",0,IF(BLE$6=0,IF(BLE35&gt;=BLE$8,BLE$5,IF(BLE35&lt;BLE$6,0,0.6*BLE$5+0.4*BLE$5*(BLE35-BLE$7)/(BLE$8-BLE$7))),IF(BLE35&lt;=BLE$8,BLE$5,IF(BLE35&gt;BLE$6,0,0.6*BLE$5+0.4*BLE$5*(BLE35-BLE$7)/(BLE$8-BLE$7))))))</f>
      </c>
      <c r="BLG35" s="126">
        <f>IF(BLE35&lt;&gt;"",BLE$5,0)</f>
      </c>
      <c r="BLH35" s="125">
        <f>IF(BLE$6=0,RANK(BLE35,BLE$12:BLE$42,0),RANK(BLE35,BLE$12:BLE$42,1))</f>
      </c>
      <c r="BLI35" s="126">
        <v>2.318</v>
      </c>
      <c r="BLJ35" s="126">
        <f>IF(COUNTA(BLI$12:BLI$42)=0,0.6*BLI$5,IF(BLI35="",0,IF(BLI$6=0,IF(BLI35&gt;=BLI$8,BLI$5,IF(BLI35&lt;BLI$6,0,0.6*BLI$5+0.4*BLI$5*(BLI35-BLI$7)/(BLI$8-BLI$7))),IF(BLI35&lt;=BLI$8,BLI$5,IF(BLI35&gt;BLI$6,0,0.6*BLI$5+0.4*BLI$5*(BLI35-BLI$7)/(BLI$8-BLI$7))))))</f>
      </c>
      <c r="BLK35" s="126">
        <f>IF(BLI35&lt;&gt;"",BLI$5,0)</f>
      </c>
      <c r="BLL35" s="125">
        <f>IF(BLI$6=0,RANK(BLI35,BLI$12:BLI$42,0),RANK(BLI35,BLI$12:BLI$42,1))</f>
      </c>
      <c r="BLM35" s="126">
        <v>100</v>
      </c>
      <c r="BLN35" s="126">
        <f>IF(COUNTA(BLM$12:BLM$42)=0,0.6*BLM$5,IF(BLM35="",0,IF(BLM$6=0,IF(BLM35&gt;=BLM$8,BLM$5,IF(BLM35&lt;BLM$6,0,0.6*BLM$5+0.4*BLM$5*(BLM35-BLM$7)/(BLM$8-BLM$7))),IF(BLM35&lt;=BLM$8,BLM$5,IF(BLM35&gt;BLM$6,0,0.6*BLM$5+0.4*BLM$5*(BLM35-BLM$7)/(BLM$8-BLM$7))))))</f>
      </c>
      <c r="BLO35" s="126">
        <f>IF(BLM35&lt;&gt;"",BLM$5,0)</f>
      </c>
      <c r="BLP35" s="125">
        <f>IF(BLM$6=0,RANK(BLM35,BLM$12:BLM$42,0),RANK(BLM35,BLM$12:BLM$42,1))</f>
      </c>
      <c r="BLQ35" s="126">
        <v>0.612</v>
      </c>
      <c r="BLR35" s="126">
        <f>IF(COUNTA(BLQ$12:BLQ$42)=0,0.6*BLQ$5,IF(BLQ35="",0,IF(BLQ$6=0,IF(BLQ35&gt;=BLQ$8,BLQ$5,IF(BLQ35&lt;BLQ$6,0,0.6*BLQ$5+0.4*BLQ$5*(BLQ35-BLQ$7)/(BLQ$8-BLQ$7))),IF(BLQ35&lt;=BLQ$8,BLQ$5,IF(BLQ35&gt;BLQ$6,0,0.6*BLQ$5+0.4*BLQ$5*(BLQ35-BLQ$7)/(BLQ$8-BLQ$7))))))</f>
      </c>
      <c r="BLS35" s="126">
        <f>IF(BLQ35&lt;&gt;"",BLQ$5,0)</f>
      </c>
      <c r="BLT35" s="125">
        <f>IF(BLQ$6=0,RANK(BLQ35,BLQ$12:BLQ$42,0),RANK(BLQ35,BLQ$12:BLQ$42,1))</f>
      </c>
      <c r="BLU35" s="126">
        <v>0</v>
      </c>
      <c r="BLV35" s="126">
        <f>IF(COUNTA(BLU$12:BLU$42)=0,0.6*BLU$5,IF(BLU35="",0,IF(BLU$6=0,IF(BLU35&gt;=BLU$8,BLU$5,IF(BLU35&lt;BLU$6,0,0.6*BLU$5+0.4*BLU$5*(BLU35-BLU$7)/(BLU$8-BLU$7))),IF(BLU35&lt;=BLU$8,BLU$5,IF(BLU35&gt;BLU$6,0,0.6*BLU$5+0.4*BLU$5*(BLU35-BLU$7)/(BLU$8-BLU$7))))))</f>
      </c>
      <c r="BLW35" s="126">
        <f>IF(BLU35&lt;&gt;"",BLU$5,0)</f>
      </c>
      <c r="BLX35" s="125">
        <f>IF(BLU$6=0,RANK(BLU35,BLU$12:BLU$42,0),RANK(BLU35,BLU$12:BLU$42,1))</f>
      </c>
      <c r="BLY35" s="126">
        <v>44.4799375</v>
      </c>
      <c r="BLZ35" s="126">
        <f>IF(COUNTA(BLY$12:BLY$42)=0,0.6*BLY$5,IF(BLY35="",0,IF(BLY$6=0,IF(BLY35&gt;=BLY$8,BLY$5,IF(BLY35&lt;BLY$6,0,0.6*BLY$5+0.4*BLY$5*(BLY35-BLY$7)/(BLY$8-BLY$7))),IF(BLY35&lt;=BLY$8,BLY$5,IF(BLY35&gt;BLY$6,0,0.6*BLY$5+0.4*BLY$5*(BLY35-BLY$7)/(BLY$8-BLY$7))))))</f>
      </c>
      <c r="BMA35" s="126">
        <f>IF(BLY35&lt;&gt;"",BLY$5,0)</f>
      </c>
      <c r="BMB35" s="125">
        <f>IF(BLY$6=0,RANK(BLY35,BLY$12:BLY$42,0),RANK(BLY35,BLY$12:BLY$42,1))</f>
      </c>
      <c r="BMC35" s="126">
        <v>10.271685546875</v>
      </c>
      <c r="BMD35" s="126">
        <f>IF(COUNTA(BMC$12:BMC$42)=0,0.6*BMC$5,IF(BMC35="",0,IF(BMC$6=0,IF(BMC35&gt;=BMC$8,BMC$5,IF(BMC35&lt;BMC$6,0,0.6*BMC$5+0.4*BMC$5*(BMC35-BMC$7)/(BMC$8-BMC$7))),IF(BMC35&lt;=BMC$8,BMC$5,IF(BMC35&gt;BMC$6,0,0.6*BMC$5+0.4*BMC$5*(BMC35-BMC$7)/(BMC$8-BMC$7))))))</f>
      </c>
      <c r="BME35" s="126">
        <f>IF(BMC35&lt;&gt;"",BMC$5,0)</f>
      </c>
      <c r="BMF35" s="125">
        <f>IF(BMC$6=0,RANK(BMC35,BMC$12:BMC$42,0),RANK(BMC35,BMC$12:BMC$42,1))</f>
      </c>
      <c r="BMG35" s="126">
        <v>14.14</v>
      </c>
      <c r="BMH35" s="126">
        <f>IF(COUNTA(BMG$12:BMG$42)=0,0.6*BMG$5,IF(BMG35="",0,IF(AND(BMG35&gt;=BMG$7,BMG35&lt;=BMG$8),BMG$5,0)))</f>
      </c>
      <c r="BMI35" s="126">
        <f>IF(BMG35&lt;&gt;"",BMG$5,0)</f>
      </c>
      <c r="BMJ35" s="125">
        <f>IF(BMG$6=0,RANK(BMG35,BMG$12:BMG$42,0),RANK(BMG35,BMG$12:BMG$42,1))</f>
      </c>
      <c r="BMK35" s="126">
        <v>98.87</v>
      </c>
      <c r="BML35" s="126">
        <f>IF(COUNTA(BMK$12:BMK$42)=0,0.6*BMK$5,IF(BMK35="",0,IF(BMK$6=0,IF(BMK35&gt;=BMK$8,BMK$5,IF(BMK35&lt;BMK$6,0,0.6*BMK$5+0.4*BMK$5*(BMK35-BMK$7)/(BMK$8-BMK$7))),IF(BMK35&lt;=BMK$8,BMK$5,IF(BMK35&gt;BMK$6,0,0.6*BMK$5+0.4*BMK$5*(BMK35-BMK$7)/(BMK$8-BMK$7))))))</f>
      </c>
      <c r="BMM35" s="126">
        <f>IF(BMK35&lt;&gt;"",BMK$5,0)</f>
      </c>
      <c r="BMN35" s="125">
        <f>IF(BMK$6=0,RANK(BMK35,BMK$12:BMK$42,0),RANK(BMK35,BMK$12:BMK$42,1))</f>
      </c>
      <c r="BMO35"/>
      <c r="BMP35" s="126">
        <f>IF(COUNTA(BMO$12:BMO$42)=0,0.6*BMO$5,IF(BMO35="",0,IF(BMO$6=0,IF(BMO35&gt;=BMO$8,BMO$5,IF(BMO35&lt;BMO$6,0,0.6*BMO$5+0.4*BMO$5*(BMO35-BMO$7)/(BMO$8-BMO$7))),IF(BMO35&lt;=BMO$8,BMO$5,IF(BMO35&gt;BMO$6,0,0.6*BMO$5+0.4*BMO$5*(BMO35-BMO$7)/(BMO$8-BMO$7))))))</f>
      </c>
      <c r="BMQ35" s="126">
        <f>IF(BMO35&lt;&gt;"",BMO$5,0)</f>
      </c>
      <c r="BMR35" s="125">
        <f>IF(BMO$6=0,RANK(BMO35,BMO$12:BMO$42,0),RANK(BMO35,BMO$12:BMO$42,1))</f>
      </c>
      <c r="BMS35"/>
      <c r="BMT35" s="126">
        <f>IF(COUNTA(BMS$12:BMS$42)=0,0.6*BMS$5,IF(BMS35="",0,IF(BMS$6=0,IF(BMS35&gt;=BMS$8,BMS$5,IF(BMS35&lt;BMS$6,0,0.6*BMS$5+0.4*BMS$5*(BMS35-BMS$7)/(BMS$8-BMS$7))),IF(BMS35&lt;=BMS$8,BMS$5,IF(BMS35&gt;BMS$6,0,0.6*BMS$5+0.4*BMS$5*(BMS35-BMS$7)/(BMS$8-BMS$7))))))</f>
      </c>
      <c r="BMU35" s="126">
        <f>IF(BMS35&lt;&gt;"",BMS$5,0)</f>
      </c>
      <c r="BMV35" s="125">
        <f>IF(BMS$6=0,RANK(BMS35,BMS$12:BMS$42,0),RANK(BMS35,BMS$12:BMS$42,1))</f>
      </c>
      <c r="BMW35"/>
      <c r="BMX35" s="126">
        <f>IF(COUNTA(BMW$12:BMW$42)=0,0.6*BMW$5,IF(BMW35="",0,IF(BMW$6=0,IF(BMW35&gt;=BMW$8,BMW$5,IF(BMW35&lt;BMW$6,0,0.6*BMW$5+0.4*BMW$5*(BMW35-BMW$7)/(BMW$8-BMW$7))),IF(BMW35&lt;=BMW$8,BMW$5,IF(BMW35&gt;BMW$6,0,0.6*BMW$5+0.4*BMW$5*(BMW35-BMW$7)/(BMW$8-BMW$7))))))</f>
      </c>
      <c r="BMY35" s="126">
        <f>IF(BMW35&lt;&gt;"",BMW$5,0)</f>
      </c>
      <c r="BMZ35" s="125">
        <f>IF(BMW$6=0,RANK(BMW35,BMW$12:BMW$42,0),RANK(BMW35,BMW$12:BMW$42,1))</f>
      </c>
      <c r="BNA35" s="126">
        <v>100</v>
      </c>
      <c r="BNB35" s="126">
        <f>IF(COUNTA(BNA$12:BNA$42)=0,0.6*BNA$5,IF(BNA35="",0,IF(BNA$6=0,IF(BNA35&gt;=BNA$8,BNA$5,IF(BNA35&lt;BNA$6,0,0.6*BNA$5+0.4*BNA$5*(BNA35-BNA$7)/(BNA$8-BNA$7))),IF(BNA35&lt;=BNA$8,BNA$5,IF(BNA35&gt;BNA$6,0,0.6*BNA$5+0.4*BNA$5*(BNA35-BNA$7)/(BNA$8-BNA$7))))))</f>
      </c>
      <c r="BNC35" s="126">
        <f>IF(BNA35&lt;&gt;"",BNA$5,0)</f>
      </c>
      <c r="BND35" s="125">
        <f>IF(BNA$6=0,RANK(BNA35,BNA$12:BNA$42,0),RANK(BNA35,BNA$12:BNA$42,1))</f>
      </c>
      <c r="BNE35" s="126">
        <v>100</v>
      </c>
      <c r="BNF35" s="126">
        <f>IF(COUNTA(BNE$12:BNE$42)=0,0.6*BNE$5,IF(BNE35="",0,IF(BNE$6=0,IF(BNE35&gt;=BNE$8,BNE$5,IF(BNE35&lt;BNE$6,0,0.6*BNE$5+0.4*BNE$5*(BNE35-BNE$7)/(BNE$8-BNE$7))),IF(BNE35&lt;=BNE$8,BNE$5,IF(BNE35&gt;BNE$6,0,0.6*BNE$5+0.4*BNE$5*(BNE35-BNE$7)/(BNE$8-BNE$7))))))</f>
      </c>
      <c r="BNG35" s="126">
        <f>IF(BNE35&lt;&gt;"",BNE$5,0)</f>
      </c>
      <c r="BNH35" s="125">
        <f>IF(BNE$6=0,RANK(BNE35,BNE$12:BNE$42,0),RANK(BNE35,BNE$12:BNE$42,1))</f>
      </c>
      <c r="BNI35" s="126">
        <v>0.02055</v>
      </c>
      <c r="BNJ35" s="126">
        <f>IF(COUNTA(BNI$12:BNI$42)=0,0.6*BNI$5,IF(BNI35="",0,IF(BNI$6=0,IF(BNI35&gt;=BNI$8,BNI$5,IF(BNI35&lt;BNI$6,0,0.6*BNI$5+0.4*BNI$5*(BNI35-BNI$7)/(BNI$8-BNI$7))),IF(BNI35&lt;=BNI$8,BNI$5,IF(BNI35&gt;BNI$6,0,0.6*BNI$5+0.4*BNI$5*(BNI35-BNI$7)/(BNI$8-BNI$7))))))</f>
      </c>
      <c r="BNK35" s="126">
        <f>IF(BNI35&lt;&gt;"",BNI$5,0)</f>
      </c>
      <c r="BNL35" s="125">
        <f>IF(BNI$6=0,RANK(BNI35,BNI$12:BNI$42,0),RANK(BNI35,BNI$12:BNI$42,1))</f>
      </c>
      <c r="BNM35" s="126">
        <v>100</v>
      </c>
      <c r="BNN35" s="126">
        <f>IF(COUNTA(BNM$12:BNM$42)=0,0.6*BNM$5,IF(BNM35="",0,IF(BNM$6=0,IF(BNM35&gt;=BNM$8,BNM$5,IF(BNM35&lt;BNM$6,0,0.6*BNM$5+0.4*BNM$5*(BNM35-BNM$7)/(BNM$8-BNM$7))),IF(BNM35&lt;=BNM$8,BNM$5,IF(BNM35&gt;BNM$6,0,0.6*BNM$5+0.4*BNM$5*(BNM35-BNM$7)/(BNM$8-BNM$7))))))</f>
      </c>
      <c r="BNO35" s="126">
        <f>IF(BNM35&lt;&gt;"",BNM$5,0)</f>
      </c>
      <c r="BNP35" s="125">
        <f>IF(BNM$6=0,RANK(BNM35,BNM$12:BNM$42,0),RANK(BNM35,BNM$12:BNM$42,1))</f>
      </c>
      <c r="BNQ35" s="126">
        <v>100</v>
      </c>
      <c r="BNR35" s="126">
        <f>IF(COUNTA(BNQ$12:BNQ$42)=0,0.6*BNQ$5,IF(BNQ35="",0,IF(BNQ$6=0,IF(BNQ35&gt;=BNQ$8,BNQ$5,IF(BNQ35&lt;BNQ$6,0,0.6*BNQ$5+0.4*BNQ$5*(BNQ35-BNQ$7)/(BNQ$8-BNQ$7))),IF(BNQ35&lt;=BNQ$8,BNQ$5,IF(BNQ35&gt;BNQ$6,0,0.6*BNQ$5+0.4*BNQ$5*(BNQ35-BNQ$7)/(BNQ$8-BNQ$7))))))</f>
      </c>
      <c r="BNS35" s="126">
        <f>IF(BNQ35&lt;&gt;"",BNQ$5,0)</f>
      </c>
      <c r="BNT35" s="125">
        <f>IF(BNQ$6=0,RANK(BNQ35,BNQ$12:BNQ$42,0),RANK(BNQ35,BNQ$12:BNQ$42,1))</f>
      </c>
      <c r="BNU35" s="126">
        <v>2.55</v>
      </c>
      <c r="BNV35" s="126">
        <f>IF(COUNTA(BNU$12:BNU$42)=0,0.6*BNU$5,IF(BNU35="",0,IF(BNU$6=0,IF(BNU35&gt;=BNU$8,BNU$5,IF(BNU35&lt;BNU$6,0,0.6*BNU$5+0.4*BNU$5*(BNU35-BNU$7)/(BNU$8-BNU$7))),IF(BNU35&lt;=BNU$8,BNU$5,IF(BNU35&gt;BNU$6,0,0.6*BNU$5+0.4*BNU$5*(BNU35-BNU$7)/(BNU$8-BNU$7))))))</f>
      </c>
      <c r="BNW35" s="126">
        <f>IF(BNU35&lt;&gt;"",BNU$5,0)</f>
      </c>
      <c r="BNX35" s="125">
        <f>IF(BNU$6=0,RANK(BNU35,BNU$12:BNU$42,0),RANK(BNU35,BNU$12:BNU$42,1))</f>
      </c>
      <c r="BNY35" s="126">
        <v>100</v>
      </c>
      <c r="BNZ35" s="126">
        <f>IF(COUNTA(BNY$12:BNY$42)=0,0.6*BNY$5,IF(BNY35="",0,IF(BNY$6=0,IF(BNY35&gt;=BNY$8,BNY$5,IF(BNY35&lt;BNY$6,0,0.6*BNY$5+0.4*BNY$5*(BNY35-BNY$7)/(BNY$8-BNY$7))),IF(BNY35&lt;=BNY$8,BNY$5,IF(BNY35&gt;BNY$6,0,0.6*BNY$5+0.4*BNY$5*(BNY35-BNY$7)/(BNY$8-BNY$7))))))</f>
      </c>
      <c r="BOA35" s="126">
        <f>IF(BNY35&lt;&gt;"",BNY$5,0)</f>
      </c>
      <c r="BOB35" s="125">
        <f>IF(BNY$6=0,RANK(BNY35,BNY$12:BNY$42,0),RANK(BNY35,BNY$12:BNY$42,1))</f>
      </c>
      <c r="BOC35" s="126">
        <v>0.553333333333333</v>
      </c>
      <c r="BOD35" s="126">
        <f>IF(COUNTA(BOC$12:BOC$42)=0,0.6*BOC$5,IF(BOC35="",0,IF(BOC$6=0,IF(BOC35&gt;=BOC$8,BOC$5,IF(BOC35&lt;BOC$6,0,0.6*BOC$5+0.4*BOC$5*(BOC35-BOC$7)/(BOC$8-BOC$7))),IF(BOC35&lt;=BOC$8,BOC$5,IF(BOC35&gt;BOC$6,0,0.6*BOC$5+0.4*BOC$5*(BOC35-BOC$7)/(BOC$8-BOC$7))))))</f>
      </c>
      <c r="BOE35" s="126">
        <f>IF(BOC35&lt;&gt;"",BOC$5,0)</f>
      </c>
      <c r="BOF35" s="125">
        <f>IF(BOC$6=0,RANK(BOC35,BOC$12:BOC$42,0),RANK(BOC35,BOC$12:BOC$42,1))</f>
      </c>
      <c r="BOG35" s="126">
        <v>0</v>
      </c>
      <c r="BOH35" s="126">
        <f>IF(COUNTA(BOG$12:BOG$42)=0,0.6*BOG$5,IF(BOG35="",0,IF(BOG$6=0,IF(BOG35&gt;=BOG$8,BOG$5,IF(BOG35&lt;BOG$6,0,0.6*BOG$5+0.4*BOG$5*(BOG35-BOG$7)/(BOG$8-BOG$7))),IF(BOG35&lt;=BOG$8,BOG$5,IF(BOG35&gt;BOG$6,0,0.6*BOG$5+0.4*BOG$5*(BOG35-BOG$7)/(BOG$8-BOG$7))))))</f>
      </c>
      <c r="BOI35" s="126">
        <f>IF(BOG35&lt;&gt;"",BOG$5,0)</f>
      </c>
      <c r="BOJ35" s="125">
        <f>IF(BOG$6=0,RANK(BOG35,BOG$12:BOG$42,0),RANK(BOG35,BOG$12:BOG$42,1))</f>
      </c>
      <c r="BOK35" s="126">
        <v>40.8140787760417</v>
      </c>
      <c r="BOL35" s="126">
        <f>IF(COUNTA(BOK$12:BOK$42)=0,0.6*BOK$5,IF(BOK35="",0,IF(BOK$6=0,IF(BOK35&gt;=BOK$8,BOK$5,IF(BOK35&lt;BOK$6,0,0.6*BOK$5+0.4*BOK$5*(BOK35-BOK$7)/(BOK$8-BOK$7))),IF(BOK35&lt;=BOK$8,BOK$5,IF(BOK35&gt;BOK$6,0,0.6*BOK$5+0.4*BOK$5*(BOK35-BOK$7)/(BOK$8-BOK$7))))))</f>
      </c>
      <c r="BOM35" s="126">
        <f>IF(BOK35&lt;&gt;"",BOK$5,0)</f>
      </c>
      <c r="BON35" s="125">
        <f>IF(BOK$6=0,RANK(BOK35,BOK$12:BOK$42,0),RANK(BOK35,BOK$12:BOK$42,1))</f>
      </c>
      <c r="BOO35" s="126">
        <v>8.06814127604167</v>
      </c>
      <c r="BOP35" s="126">
        <f>IF(COUNTA(BOO$12:BOO$42)=0,0.6*BOO$5,IF(BOO35="",0,IF(BOO$6=0,IF(BOO35&gt;=BOO$8,BOO$5,IF(BOO35&lt;BOO$6,0,0.6*BOO$5+0.4*BOO$5*(BOO35-BOO$7)/(BOO$8-BOO$7))),IF(BOO35&lt;=BOO$8,BOO$5,IF(BOO35&gt;BOO$6,0,0.6*BOO$5+0.4*BOO$5*(BOO35-BOO$7)/(BOO$8-BOO$7))))))</f>
      </c>
      <c r="BOQ35" s="126">
        <f>IF(BOO35&lt;&gt;"",BOO$5,0)</f>
      </c>
      <c r="BOR35" s="125">
        <f>IF(BOO$6=0,RANK(BOO35,BOO$12:BOO$42,0),RANK(BOO35,BOO$12:BOO$42,1))</f>
      </c>
      <c r="BOS35" s="126">
        <v>98.6</v>
      </c>
      <c r="BOT35" s="126">
        <f>IF(COUNTA(BOS$12:BOS$42)=0,0.6*BOS$5,IF(BOS35="",0,IF(BOS$6=0,IF(BOS35&gt;=BOS$8,BOS$5,IF(BOS35&lt;BOS$6,0,0.6*BOS$5+0.4*BOS$5*(BOS35-BOS$7)/(BOS$8-BOS$7))),IF(BOS35&lt;=BOS$8,BOS$5,IF(BOS35&gt;BOS$6,0,0.6*BOS$5+0.4*BOS$5*(BOS35-BOS$7)/(BOS$8-BOS$7))))))</f>
      </c>
      <c r="BOU35" s="126">
        <f>IF(BOS35&lt;&gt;"",BOS$5,0)</f>
      </c>
      <c r="BOV35" s="125">
        <f>IF(BOS$6=0,RANK(BOS35,BOS$12:BOS$42,0),RANK(BOS35,BOS$12:BOS$42,1))</f>
      </c>
      <c r="BOW35"/>
      <c r="BOX35" s="126">
        <f>IF(COUNTA(BOW$12:BOW$42)=0,0.6*BOW$5,IF(BOW35="",0,IF(BOW$6=0,IF(BOW35&gt;=BOW$8,BOW$5,IF(BOW35&lt;BOW$6,0,0.6*BOW$5+0.4*BOW$5*(BOW35-BOW$7)/(BOW$8-BOW$7))),IF(BOW35&lt;=BOW$8,BOW$5,IF(BOW35&gt;BOW$6,0,0.6*BOW$5+0.4*BOW$5*(BOW35-BOW$7)/(BOW$8-BOW$7))))))</f>
      </c>
      <c r="BOY35" s="126">
        <f>IF(BOW35&lt;&gt;"",BOW$5,0)</f>
      </c>
      <c r="BOZ35" s="125">
        <f>IF(BOW$6=0,RANK(BOW35,BOW$12:BOW$42,0),RANK(BOW35,BOW$12:BOW$42,1))</f>
      </c>
      <c r="BPA35"/>
      <c r="BPB35" s="126">
        <f>IF(COUNTA(BPA$12:BPA$42)=0,0.6*BPA$5,IF(BPA35="",0,IF(BPA$6=0,IF(BPA35&gt;=BPA$8,BPA$5,IF(BPA35&lt;BPA$6,0,0.6*BPA$5+0.4*BPA$5*(BPA35-BPA$7)/(BPA$8-BPA$7))),IF(BPA35&lt;=BPA$8,BPA$5,IF(BPA35&gt;BPA$6,0,0.6*BPA$5+0.4*BPA$5*(BPA35-BPA$7)/(BPA$8-BPA$7))))))</f>
      </c>
      <c r="BPC35" s="126">
        <f>IF(BPA35&lt;&gt;"",BPA$5,0)</f>
      </c>
      <c r="BPD35" s="125">
        <f>IF(BPA$6=0,RANK(BPA35,BPA$12:BPA$42,0),RANK(BPA35,BPA$12:BPA$42,1))</f>
      </c>
      <c r="BPE35"/>
      <c r="BPF35" s="126">
        <f>IF(COUNTA(BPE$12:BPE$42)=0,0.6*BPE$5,IF(BPE35="",0,IF(BPE$6=0,IF(BPE35&gt;=BPE$8,BPE$5,IF(BPE35&lt;BPE$6,0,0.6*BPE$5+0.4*BPE$5*(BPE35-BPE$7)/(BPE$8-BPE$7))),IF(BPE35&lt;=BPE$8,BPE$5,IF(BPE35&gt;BPE$6,0,0.6*BPE$5+0.4*BPE$5*(BPE35-BPE$7)/(BPE$8-BPE$7))))))</f>
      </c>
      <c r="BPG35" s="126">
        <f>IF(BPE35&lt;&gt;"",BPE$5,0)</f>
      </c>
      <c r="BPH35" s="125">
        <f>IF(BPE$6=0,RANK(BPE35,BPE$12:BPE$42,0),RANK(BPE35,BPE$12:BPE$42,1))</f>
      </c>
      <c r="BPI35"/>
      <c r="BPJ35" s="126">
        <f>IF(COUNTA(BPI$12:BPI$42)=0,0.6*BPI$5,IF(BPI35="",0,IF(BPI$6=0,IF(BPI35&gt;=BPI$8,BPI$5,IF(BPI35&lt;BPI$6,0,0.6*BPI$5+0.4*BPI$5*(BPI35-BPI$7)/(BPI$8-BPI$7))),IF(BPI35&lt;=BPI$8,BPI$5,IF(BPI35&gt;BPI$6,0,0.6*BPI$5+0.4*BPI$5*(BPI35-BPI$7)/(BPI$8-BPI$7))))))</f>
      </c>
      <c r="BPK35" s="126">
        <f>IF(BPI35&lt;&gt;"",BPI$5,0)</f>
      </c>
      <c r="BPL35" s="125">
        <f>IF(BPI$6=0,RANK(BPI35,BPI$12:BPI$42,0),RANK(BPI35,BPI$12:BPI$42,1))</f>
      </c>
      <c r="BPM35" s="126">
        <v>99.6933333333333</v>
      </c>
      <c r="BPN35" s="126">
        <f>IF(COUNTA(BPM$12:BPM$42)=0,0.6*BPM$5,IF(BPM35="",0,IF(BPM$6=0,IF(BPM35&gt;=BPM$8,BPM$5,IF(BPM35&lt;BPM$6,0,0.6*BPM$5+0.4*BPM$5*(BPM35-BPM$7)/(BPM$8-BPM$7))),IF(BPM35&lt;=BPM$8,BPM$5,IF(BPM35&gt;BPM$6,0,0.6*BPM$5+0.4*BPM$5*(BPM35-BPM$7)/(BPM$8-BPM$7))))))</f>
      </c>
      <c r="BPO35" s="126">
        <f>IF(BPM35&lt;&gt;"",BPM$5,0)</f>
      </c>
      <c r="BPP35" s="125">
        <f>IF(BPM$6=0,RANK(BPM35,BPM$12:BPM$42,0),RANK(BPM35,BPM$12:BPM$42,1))</f>
      </c>
      <c r="BPQ35" s="126">
        <v>100</v>
      </c>
      <c r="BPR35" s="126">
        <f>IF(COUNTA(BPQ$12:BPQ$42)=0,0.6*BPQ$5,IF(BPQ35="",0,IF(BPQ$6=0,IF(BPQ35&gt;=BPQ$8,BPQ$5,IF(BPQ35&lt;BPQ$6,0,0.6*BPQ$5+0.4*BPQ$5*(BPQ35-BPQ$7)/(BPQ$8-BPQ$7))),IF(BPQ35&lt;=BPQ$8,BPQ$5,IF(BPQ35&gt;BPQ$6,0,0.6*BPQ$5+0.4*BPQ$5*(BPQ35-BPQ$7)/(BPQ$8-BPQ$7))))))</f>
      </c>
      <c r="BPS35" s="126">
        <f>IF(BPQ35&lt;&gt;"",BPQ$5,0)</f>
      </c>
      <c r="BPT35" s="125">
        <f>IF(BPQ$6=0,RANK(BPQ35,BPQ$12:BPQ$42,0),RANK(BPQ35,BPQ$12:BPQ$42,1))</f>
      </c>
      <c r="BPU35" s="126">
        <v>2.525</v>
      </c>
      <c r="BPV35" s="126">
        <f>IF(COUNTA(BPU$12:BPU$42)=0,0.6*BPU$5,IF(BPU35="",0,IF(BPU$6=0,IF(BPU35&gt;=BPU$8,BPU$5,IF(BPU35&lt;BPU$6,0,0.6*BPU$5+0.4*BPU$5*(BPU35-BPU$7)/(BPU$8-BPU$7))),IF(BPU35&lt;=BPU$8,BPU$5,IF(BPU35&gt;BPU$6,0,0.6*BPU$5+0.4*BPU$5*(BPU35-BPU$7)/(BPU$8-BPU$7))))))</f>
      </c>
      <c r="BPW35" s="126">
        <f>IF(BPU35&lt;&gt;"",BPU$5,0)</f>
      </c>
      <c r="BPX35" s="125">
        <f>IF(BPU$6=0,RANK(BPU35,BPU$12:BPU$42,0),RANK(BPU35,BPU$12:BPU$42,1))</f>
      </c>
      <c r="BPY35" s="126">
        <v>99.9</v>
      </c>
      <c r="BPZ35" s="126">
        <f>IF(COUNTA(BPY$12:BPY$42)=0,0.6*BPY$5,IF(BPY35="",0,IF(BPY$6=0,IF(BPY35&gt;=BPY$8,BPY$5,IF(BPY35&lt;BPY$6,0,0.6*BPY$5+0.4*BPY$5*(BPY35-BPY$7)/(BPY$8-BPY$7))),IF(BPY35&lt;=BPY$8,BPY$5,IF(BPY35&gt;BPY$6,0,0.6*BPY$5+0.4*BPY$5*(BPY35-BPY$7)/(BPY$8-BPY$7))))))</f>
      </c>
      <c r="BQA35" s="126">
        <f>IF(BPY35&lt;&gt;"",BPY$5,0)</f>
      </c>
      <c r="BQB35" s="125">
        <f>IF(BPY$6=0,RANK(BPY35,BPY$12:BPY$42,0),RANK(BPY35,BPY$12:BPY$42,1))</f>
      </c>
      <c r="BQC35" s="126">
        <v>100</v>
      </c>
      <c r="BQD35" s="126">
        <f>IF(COUNTA(BQC$12:BQC$42)=0,0.6*BQC$5,IF(BQC35="",0,IF(BQC$6=0,IF(BQC35&gt;=BQC$8,BQC$5,IF(BQC35&lt;BQC$6,0,0.6*BQC$5+0.4*BQC$5*(BQC35-BQC$7)/(BQC$8-BQC$7))),IF(BQC35&lt;=BQC$8,BQC$5,IF(BQC35&gt;BQC$6,0,0.6*BQC$5+0.4*BQC$5*(BQC35-BQC$7)/(BQC$8-BQC$7))))))</f>
      </c>
      <c r="BQE35" s="126">
        <f>IF(BQC35&lt;&gt;"",BQC$5,0)</f>
      </c>
      <c r="BQF35" s="125">
        <f>IF(BQC$6=0,RANK(BQC35,BQC$12:BQC$42,0),RANK(BQC35,BQC$12:BQC$42,1))</f>
      </c>
      <c r="BQG35" s="126">
        <v>1.99666666666667</v>
      </c>
      <c r="BQH35" s="126">
        <f>IF(COUNTA(BQG$12:BQG$42)=0,0.6*BQG$5,IF(BQG35="",0,IF(BQG$6=0,IF(BQG35&gt;=BQG$8,BQG$5,IF(BQG35&lt;BQG$6,0,0.6*BQG$5+0.4*BQG$5*(BQG35-BQG$7)/(BQG$8-BQG$7))),IF(BQG35&lt;=BQG$8,BQG$5,IF(BQG35&gt;BQG$6,0,0.6*BQG$5+0.4*BQG$5*(BQG35-BQG$7)/(BQG$8-BQG$7))))))</f>
      </c>
      <c r="BQI35" s="126">
        <f>IF(BQG35&lt;&gt;"",BQG$5,0)</f>
      </c>
      <c r="BQJ35" s="125">
        <f>IF(BQG$6=0,RANK(BQG35,BQG$12:BQG$42,0),RANK(BQG35,BQG$12:BQG$42,1))</f>
      </c>
      <c r="BQK35" s="126">
        <v>100</v>
      </c>
      <c r="BQL35" s="126">
        <f>IF(COUNTA(BQK$12:BQK$42)=0,0.6*BQK$5,IF(BQK35="",0,IF(BQK$6=0,IF(BQK35&gt;=BQK$8,BQK$5,IF(BQK35&lt;BQK$6,0,0.6*BQK$5+0.4*BQK$5*(BQK35-BQK$7)/(BQK$8-BQK$7))),IF(BQK35&lt;=BQK$8,BQK$5,IF(BQK35&gt;BQK$6,0,0.6*BQK$5+0.4*BQK$5*(BQK35-BQK$7)/(BQK$8-BQK$7))))))</f>
      </c>
      <c r="BQM35" s="126">
        <f>IF(BQK35&lt;&gt;"",BQK$5,0)</f>
      </c>
      <c r="BQN35" s="125">
        <f>IF(BQK$6=0,RANK(BQK35,BQK$12:BQK$42,0),RANK(BQK35,BQK$12:BQK$42,1))</f>
      </c>
      <c r="BQO35" s="126">
        <v>0.62</v>
      </c>
      <c r="BQP35" s="126">
        <f>IF(COUNTA(BQO$12:BQO$42)=0,0.6*BQO$5,IF(BQO35="",0,IF(BQO$6=0,IF(BQO35&gt;=BQO$8,BQO$5,IF(BQO35&lt;BQO$6,0,0.6*BQO$5+0.4*BQO$5*(BQO35-BQO$7)/(BQO$8-BQO$7))),IF(BQO35&lt;=BQO$8,BQO$5,IF(BQO35&gt;BQO$6,0,0.6*BQO$5+0.4*BQO$5*(BQO35-BQO$7)/(BQO$8-BQO$7))))))</f>
      </c>
      <c r="BQQ35" s="126">
        <f>IF(BQO35&lt;&gt;"",BQO$5,0)</f>
      </c>
      <c r="BQR35" s="125">
        <f>IF(BQO$6=0,RANK(BQO35,BQO$12:BQO$42,0),RANK(BQO35,BQO$12:BQO$42,1))</f>
      </c>
      <c r="BQS35" s="126">
        <v>0</v>
      </c>
      <c r="BQT35" s="126">
        <f>IF(COUNTA(BQS$12:BQS$42)=0,0.6*BQS$5,IF(BQS35="",0,IF(BQS$6=0,IF(BQS35&gt;=BQS$8,BQS$5,IF(BQS35&lt;BQS$6,0,0.6*BQS$5+0.4*BQS$5*(BQS35-BQS$7)/(BQS$8-BQS$7))),IF(BQS35&lt;=BQS$8,BQS$5,IF(BQS35&gt;BQS$6,0,0.6*BQS$5+0.4*BQS$5*(BQS35-BQS$7)/(BQS$8-BQS$7))))))</f>
      </c>
      <c r="BQU35" s="126">
        <f>IF(BQS35&lt;&gt;"",BQS$5,0)</f>
      </c>
      <c r="BQV35" s="125">
        <f>IF(BQS$6=0,RANK(BQS35,BQS$12:BQS$42,0),RANK(BQS35,BQS$12:BQS$42,1))</f>
      </c>
      <c r="BQW35" s="126">
        <v>38.1698209635417</v>
      </c>
      <c r="BQX35" s="126">
        <f>IF(COUNTA(BQW$12:BQW$42)=0,0.6*BQW$5,IF(BQW35="",0,IF(BQW$6=0,IF(BQW35&gt;=BQW$8,BQW$5,IF(BQW35&lt;BQW$6,0,0.6*BQW$5+0.4*BQW$5*(BQW35-BQW$7)/(BQW$8-BQW$7))),IF(BQW35&lt;=BQW$8,BQW$5,IF(BQW35&gt;BQW$6,0,0.6*BQW$5+0.4*BQW$5*(BQW35-BQW$7)/(BQW$8-BQW$7))))))</f>
      </c>
      <c r="BQY35" s="126">
        <f>IF(BQW35&lt;&gt;"",BQW$5,0)</f>
      </c>
      <c r="BQZ35" s="125">
        <f>IF(BQW$6=0,RANK(BQW35,BQW$12:BQW$42,0),RANK(BQW35,BQW$12:BQW$42,1))</f>
      </c>
      <c r="BRA35" s="126">
        <v>7.05982747395833</v>
      </c>
      <c r="BRB35" s="126">
        <f>IF(COUNTA(BRA$12:BRA$42)=0,0.6*BRA$5,IF(BRA35="",0,IF(BRA$6=0,IF(BRA35&gt;=BRA$8,BRA$5,IF(BRA35&lt;BRA$6,0,0.6*BRA$5+0.4*BRA$5*(BRA35-BRA$7)/(BRA$8-BRA$7))),IF(BRA35&lt;=BRA$8,BRA$5,IF(BRA35&gt;BRA$6,0,0.6*BRA$5+0.4*BRA$5*(BRA35-BRA$7)/(BRA$8-BRA$7))))))</f>
      </c>
      <c r="BRC35" s="126">
        <f>IF(BRA35&lt;&gt;"",BRA$5,0)</f>
      </c>
      <c r="BRD35" s="125">
        <f>IF(BRA$6=0,RANK(BRA35,BRA$12:BRA$42,0),RANK(BRA35,BRA$12:BRA$42,1))</f>
      </c>
      <c r="BRE35" s="126">
        <v>0.08</v>
      </c>
      <c r="BRF35" s="126">
        <f>IF(COUNTA(BRE$12:BRE$42)=0,0.6*BRE$5,IF(BRE35="",0,IF(BRE$6=0,IF(BRE35&gt;=BRE$8,BRE$5,IF(BRE35&lt;BRE$6,0,0.6*BRE$5+0.4*BRE$5*(BRE35-BRE$7)/(BRE$8-BRE$7))),IF(BRE35&lt;=BRE$8,BRE$5,IF(BRE35&gt;BRE$6,0,0.6*BRE$5+0.4*BRE$5*(BRE35-BRE$7)/(BRE$8-BRE$7))))))</f>
      </c>
      <c r="BRG35" s="126">
        <f>IF(BRE35&lt;&gt;"",BRE$5,0)</f>
      </c>
      <c r="BRH35" s="125">
        <f>IF(BRE$6=0,RANK(BRE35,BRE$12:BRE$42,0),RANK(BRE35,BRE$12:BRE$42,1))</f>
      </c>
      <c r="BRI35" s="126">
        <v>0.1</v>
      </c>
      <c r="BRJ35" s="126">
        <f>IF(COUNTA(BRI$12:BRI$42)=0,0.6*BRI$5,IF(BRI35="",0,IF(BRI$6=0,IF(BRI35&gt;=BRI$8,BRI$5,IF(BRI35&lt;BRI$6,0,0.6*BRI$5+0.4*BRI$5*(BRI35-BRI$7)/(BRI$8-BRI$7))),IF(BRI35&lt;=BRI$8,BRI$5,IF(BRI35&gt;BRI$6,0,0.6*BRI$5+0.4*BRI$5*(BRI35-BRI$7)/(BRI$8-BRI$7))))))</f>
      </c>
      <c r="BRK35" s="126">
        <f>IF(BRI35&lt;&gt;"",BRI$5,0)</f>
      </c>
      <c r="BRL35" s="125">
        <f>IF(BRI$6=0,RANK(BRI35,BRI$12:BRI$42,0),RANK(BRI35,BRI$12:BRI$42,1))</f>
      </c>
      <c r="BRM35" s="126">
        <v>0.06</v>
      </c>
      <c r="BRN35" s="126">
        <f>IF(COUNTA(BRM$12:BRM$42)=0,0.6*BRM$5,IF(BRM35="",0,IF(BRM$6=0,IF(BRM35&gt;=BRM$8,BRM$5,IF(BRM35&lt;BRM$6,0,0.6*BRM$5+0.4*BRM$5*(BRM35-BRM$7)/(BRM$8-BRM$7))),IF(BRM35&lt;=BRM$8,BRM$5,IF(BRM35&gt;BRM$6,0,0.6*BRM$5+0.4*BRM$5*(BRM35-BRM$7)/(BRM$8-BRM$7))))))</f>
      </c>
      <c r="BRO35" s="126">
        <f>IF(BRM35&lt;&gt;"",BRM$5,0)</f>
      </c>
      <c r="BRP35" s="125">
        <f>IF(BRM$6=0,RANK(BRM35,BRM$12:BRM$42,0),RANK(BRM35,BRM$12:BRM$42,1))</f>
      </c>
      <c r="BRQ35"/>
      <c r="BRR35" s="126">
        <f>IF(COUNTA(BRQ$12:BRQ$42)=0,0.6*BRQ$5,IF(BRQ35="",0,IF(BRQ$6=0,IF(BRQ35&gt;=BRQ$8,BRQ$5,IF(BRQ35&lt;BRQ$6,0,0.6*BRQ$5+0.4*BRQ$5*(BRQ35-BRQ$7)/(BRQ$8-BRQ$7))),IF(BRQ35&lt;=BRQ$8,BRQ$5,IF(BRQ35&gt;BRQ$6,0,0.6*BRQ$5+0.4*BRQ$5*(BRQ35-BRQ$7)/(BRQ$8-BRQ$7))))))</f>
      </c>
      <c r="BRS35" s="126">
        <f>IF(BRQ35&lt;&gt;"",BRQ$5,0)</f>
      </c>
      <c r="BRT35" s="125">
        <f>IF(BRQ$6=0,RANK(BRQ35,BRQ$12:BRQ$42,0),RANK(BRQ35,BRQ$12:BRQ$42,1))</f>
      </c>
      <c r="BRU35"/>
      <c r="BRV35" s="126">
        <f>IF(COUNTA(BRU$12:BRU$42)=0,0.6*BRU$5,IF(BRU35="",0,IF(BRU$6=0,IF(BRU35&gt;=BRU$8,BRU$5,IF(BRU35&lt;BRU$6,0,0.6*BRU$5+0.4*BRU$5*(BRU35-BRU$7)/(BRU$8-BRU$7))),IF(BRU35&lt;=BRU$8,BRU$5,IF(BRU35&gt;BRU$6,0,0.6*BRU$5+0.4*BRU$5*(BRU35-BRU$7)/(BRU$8-BRU$7))))))</f>
      </c>
      <c r="BRW35" s="126">
        <f>IF(BRU35&lt;&gt;"",BRU$5,0)</f>
      </c>
      <c r="BRX35" s="125">
        <f>IF(BRU$6=0,RANK(BRU35,BRU$12:BRU$42,0),RANK(BRU35,BRU$12:BRU$42,1))</f>
      </c>
      <c r="BRY35"/>
      <c r="BRZ35" s="126">
        <f>IF(COUNTA(BRY$12:BRY$42)=0,0.6*BRY$5,IF(BRY35="",0,IF(BRY$6=0,IF(BRY35&gt;=BRY$8,BRY$5,IF(BRY35&lt;BRY$6,0,0.6*BRY$5+0.4*BRY$5*(BRY35-BRY$7)/(BRY$8-BRY$7))),IF(BRY35&lt;=BRY$8,BRY$5,IF(BRY35&gt;BRY$6,0,0.6*BRY$5+0.4*BRY$5*(BRY35-BRY$7)/(BRY$8-BRY$7))))))</f>
      </c>
      <c r="BSA35" s="126">
        <f>IF(BRY35&lt;&gt;"",BRY$5,0)</f>
      </c>
      <c r="BSB35" s="125">
        <f>IF(BRY$6=0,RANK(BRY35,BRY$12:BRY$42,0),RANK(BRY35,BRY$12:BRY$42,1))</f>
      </c>
      <c r="BSC35"/>
      <c r="BSD35" s="126">
        <f>IF(COUNTA(BSC$12:BSC$42)=0,0.6*BSC$5,IF(BSC35="",0,IF(BSC$6=0,IF(BSC35&gt;=BSC$8,BSC$5,IF(BSC35&lt;BSC$6,0,0.6*BSC$5+0.4*BSC$5*(BSC35-BSC$7)/(BSC$8-BSC$7))),IF(BSC35&lt;=BSC$8,BSC$5,IF(BSC35&gt;BSC$6,0,0.6*BSC$5+0.4*BSC$5*(BSC35-BSC$7)/(BSC$8-BSC$7))))))</f>
      </c>
      <c r="BSE35" s="126">
        <f>IF(BSC35&lt;&gt;"",BSC$5,0)</f>
      </c>
      <c r="BSF35" s="125">
        <f>IF(BSC$6=0,RANK(BSC35,BSC$12:BSC$42,0),RANK(BSC35,BSC$12:BSC$42,1))</f>
      </c>
      <c r="BSG35"/>
      <c r="BSH35" s="126">
        <f>IF(COUNTA(BSG$12:BSG$42)=0,0.6*BSG$5,IF(BSG35="",0,IF(BSG$6=0,IF(BSG35&gt;=BSG$8,BSG$5,IF(BSG35&lt;BSG$6,0,0.6*BSG$5+0.4*BSG$5*(BSG35-BSG$7)/(BSG$8-BSG$7))),IF(BSG35&lt;=BSG$8,BSG$5,IF(BSG35&gt;BSG$6,0,0.6*BSG$5+0.4*BSG$5*(BSG35-BSG$7)/(BSG$8-BSG$7))))))</f>
      </c>
      <c r="BSI35" s="126">
        <f>IF(BSG35&lt;&gt;"",BSG$5,0)</f>
      </c>
      <c r="BSJ35" s="125">
        <f>IF(BSG$6=0,RANK(BSG35,BSG$12:BSG$42,0),RANK(BSG35,BSG$12:BSG$42,1))</f>
      </c>
      <c r="BSK35"/>
      <c r="BSL35" s="126">
        <f>IF(COUNTA(BSK$12:BSK$42)=0,0.6*BSK$5,IF(BSK35="",0,IF(BSK$6=0,IF(BSK35&gt;=BSK$8,BSK$5,IF(BSK35&lt;BSK$6,0,0.6*BSK$5+0.4*BSK$5*(BSK35-BSK$7)/(BSK$8-BSK$7))),IF(BSK35&lt;=BSK$8,BSK$5,IF(BSK35&gt;BSK$6,0,0.6*BSK$5+0.4*BSK$5*(BSK35-BSK$7)/(BSK$8-BSK$7))))))</f>
      </c>
      <c r="BSM35" s="126">
        <f>IF(BSK35&lt;&gt;"",BSK$5,0)</f>
      </c>
      <c r="BSN35" s="125">
        <f>IF(BSK$6=0,RANK(BSK35,BSK$12:BSK$42,0),RANK(BSK35,BSK$12:BSK$42,1))</f>
      </c>
      <c r="BSO35"/>
      <c r="BSP35" s="126">
        <f>IF(COUNTA(BSO$12:BSO$42)=0,0.6*BSO$5,IF(BSO35="",0,IF(BSO$6=0,IF(BSO35&gt;=BSO$8,BSO$5,IF(BSO35&lt;BSO$6,0,0.6*BSO$5+0.4*BSO$5*(BSO35-BSO$7)/(BSO$8-BSO$7))),IF(BSO35&lt;=BSO$8,BSO$5,IF(BSO35&gt;BSO$6,0,0.6*BSO$5+0.4*BSO$5*(BSO35-BSO$7)/(BSO$8-BSO$7))))))</f>
      </c>
      <c r="BSQ35" s="126">
        <f>IF(BSO35&lt;&gt;"",BSO$5,0)</f>
      </c>
      <c r="BSR35" s="125">
        <f>IF(BSO$6=0,RANK(BSO35,BSO$12:BSO$42,0),RANK(BSO35,BSO$12:BSO$42,1))</f>
      </c>
      <c r="BSS35"/>
      <c r="BST35" s="126">
        <f>IF(COUNTA(BSS$12:BSS$42)=0,0.6*BSS$5,IF(BSS35="",0,IF(BSS$6=0,IF(BSS35&gt;=BSS$8,BSS$5,IF(BSS35&lt;BSS$6,0,0.6*BSS$5+0.4*BSS$5*(BSS35-BSS$7)/(BSS$8-BSS$7))),IF(BSS35&lt;=BSS$8,BSS$5,IF(BSS35&gt;BSS$6,0,0.6*BSS$5+0.4*BSS$5*(BSS35-BSS$7)/(BSS$8-BSS$7))))))</f>
      </c>
      <c r="BSU35" s="126">
        <f>IF(BSS35&lt;&gt;"",BSS$5,0)</f>
      </c>
      <c r="BSV35" s="125">
        <f>IF(BSS$6=0,RANK(BSS35,BSS$12:BSS$42,0),RANK(BSS35,BSS$12:BSS$42,1))</f>
      </c>
      <c r="BSW35"/>
      <c r="BSX35" s="126">
        <f>IF(COUNTA(BSW$12:BSW$42)=0,0.6*BSW$5,IF(BSW35="",0,IF(BSW$6=0,IF(BSW35&gt;=BSW$8,BSW$5,IF(BSW35&lt;BSW$6,0,0.6*BSW$5+0.4*BSW$5*(BSW35-BSW$7)/(BSW$8-BSW$7))),IF(BSW35&lt;=BSW$8,BSW$5,IF(BSW35&gt;BSW$6,0,0.6*BSW$5+0.4*BSW$5*(BSW35-BSW$7)/(BSW$8-BSW$7))))))</f>
      </c>
      <c r="BSY35" s="126">
        <f>IF(BSW35&lt;&gt;"",BSW$5,0)</f>
      </c>
      <c r="BSZ35" s="125">
        <f>IF(BSW$6=0,RANK(BSW35,BSW$12:BSW$42,0),RANK(BSW35,BSW$12:BSW$42,1))</f>
      </c>
      <c r="BTA35"/>
      <c r="BTB35" s="126">
        <f>IF(COUNTA(BTA$12:BTA$42)=0,0.6*BTA$5,IF(BTA35="",0,IF(BTA$6=0,IF(BTA35&gt;=BTA$8,BTA$5,IF(BTA35&lt;BTA$6,0,0.6*BTA$5+0.4*BTA$5*(BTA35-BTA$7)/(BTA$8-BTA$7))),IF(BTA35&lt;=BTA$8,BTA$5,IF(BTA35&gt;BTA$6,0,0.6*BTA$5+0.4*BTA$5*(BTA35-BTA$7)/(BTA$8-BTA$7))))))</f>
      </c>
      <c r="BTC35" s="126">
        <f>IF(BTA35&lt;&gt;"",BTA$5,0)</f>
      </c>
      <c r="BTD35" s="125">
        <f>IF(BTA$6=0,RANK(BTA35,BTA$12:BTA$42,0),RANK(BTA35,BTA$12:BTA$42,1))</f>
      </c>
      <c r="BTE35"/>
      <c r="BTF35" s="126">
        <f>IF(COUNTA(BTE$12:BTE$42)=0,0.6*BTE$5,IF(BTE35="",0,IF(BTE$6=0,IF(BTE35&gt;=BTE$8,BTE$5,IF(BTE35&lt;BTE$6,0,0.6*BTE$5+0.4*BTE$5*(BTE35-BTE$7)/(BTE$8-BTE$7))),IF(BTE35&lt;=BTE$8,BTE$5,IF(BTE35&gt;BTE$6,0,0.6*BTE$5+0.4*BTE$5*(BTE35-BTE$7)/(BTE$8-BTE$7))))))</f>
      </c>
      <c r="BTG35" s="126">
        <f>IF(BTE35&lt;&gt;"",BTE$5,0)</f>
      </c>
      <c r="BTH35" s="125">
        <f>IF(BTE$6=0,RANK(BTE35,BTE$12:BTE$42,0),RANK(BTE35,BTE$12:BTE$42,1))</f>
      </c>
      <c r="BTI35" s="126">
        <v>0.27</v>
      </c>
      <c r="BTJ35" s="126">
        <f>IF(COUNTA(BTI$12:BTI$42)=0,0.6*BTI$5,IF(BTI35="",0,IF(BTI$6=0,IF(BTI35&gt;=BTI$8,BTI$5,IF(BTI35&lt;BTI$6,0,0.6*BTI$5+0.4*BTI$5*(BTI35-BTI$7)/(BTI$8-BTI$7))),IF(BTI35&lt;=BTI$8,BTI$5,IF(BTI35&gt;BTI$6,0,0.6*BTI$5+0.4*BTI$5*(BTI35-BTI$7)/(BTI$8-BTI$7))))))</f>
      </c>
      <c r="BTK35" s="126">
        <f>IF(BTI35&lt;&gt;"",BTI$5,0)</f>
      </c>
      <c r="BTL35" s="125">
        <f>IF(BTI$6=0,RANK(BTI35,BTI$12:BTI$42,0),RANK(BTI35,BTI$12:BTI$42,1))</f>
      </c>
      <c r="BTM35" s="126">
        <v>1.37</v>
      </c>
      <c r="BTN35" s="126">
        <f>IF(COUNTA(BTM$12:BTM$42)=0,0.6*BTM$5,IF(BTM35="",0,IF(BTM$6=0,IF(BTM35&gt;=BTM$8,BTM$5,IF(BTM35&lt;BTM$6,0,0.6*BTM$5+0.4*BTM$5*(BTM35-BTM$7)/(BTM$8-BTM$7))),IF(BTM35&lt;=BTM$8,BTM$5,IF(BTM35&gt;BTM$6,0,0.6*BTM$5+0.4*BTM$5*(BTM35-BTM$7)/(BTM$8-BTM$7))))))</f>
      </c>
      <c r="BTO35" s="126">
        <f>IF(BTM35&lt;&gt;"",BTM$5,0)</f>
      </c>
      <c r="BTP35" s="125">
        <f>IF(BTM$6=0,RANK(BTM35,BTM$12:BTM$42,0),RANK(BTM35,BTM$12:BTM$42,1))</f>
      </c>
      <c r="BTQ35" s="126">
        <v>0.58</v>
      </c>
      <c r="BTR35" s="126">
        <f>IF(COUNTA(BTQ$12:BTQ$42)=0,0.6*BTQ$5,IF(BTQ35="",0,IF(BTQ$6=0,IF(BTQ35&gt;=BTQ$8,BTQ$5,IF(BTQ35&lt;BTQ$6,0,0.6*BTQ$5+0.4*BTQ$5*(BTQ35-BTQ$7)/(BTQ$8-BTQ$7))),IF(BTQ35&lt;=BTQ$8,BTQ$5,IF(BTQ35&gt;BTQ$6,0,0.6*BTQ$5+0.4*BTQ$5*(BTQ35-BTQ$7)/(BTQ$8-BTQ$7))))))</f>
      </c>
      <c r="BTS35" s="126">
        <f>IF(BTQ35&lt;&gt;"",BTQ$5,0)</f>
      </c>
      <c r="BTT35" s="125">
        <f>IF(BTQ$6=0,RANK(BTQ35,BTQ$12:BTQ$42,0),RANK(BTQ35,BTQ$12:BTQ$42,1))</f>
      </c>
      <c r="BTU35" s="126">
        <v>98.89</v>
      </c>
      <c r="BTV35" s="126">
        <f>IF(COUNTA(BTU$12:BTU$42)=0,0.6*BTU$5,IF(BTU35="",0,IF(BTU$6=0,IF(BTU35&gt;=BTU$8,BTU$5,IF(BTU35&lt;BTU$6,0,0.6*BTU$5+0.4*BTU$5*(BTU35-BTU$7)/(BTU$8-BTU$7))),IF(BTU35&lt;=BTU$8,BTU$5,IF(BTU35&gt;BTU$6,0,0.6*BTU$5+0.4*BTU$5*(BTU35-BTU$7)/(BTU$8-BTU$7))))))</f>
      </c>
      <c r="BTW35" s="126">
        <f>IF(BTU35&lt;&gt;"",BTU$5,0)</f>
      </c>
      <c r="BTX35" s="125">
        <f>IF(BTU$6=0,RANK(BTU35,BTU$12:BTU$42,0),RANK(BTU35,BTU$12:BTU$42,1))</f>
      </c>
      <c r="BTY35" s="126">
        <v>97.21</v>
      </c>
      <c r="BTZ35" s="126">
        <f>IF(COUNTA(BTY$12:BTY$42)=0,0.6*BTY$5,IF(BTY35="",0,IF(BTY$6=0,IF(BTY35&gt;=BTY$8,BTY$5,IF(BTY35&lt;BTY$6,0,0.6*BTY$5+0.4*BTY$5*(BTY35-BTY$7)/(BTY$8-BTY$7))),IF(BTY35&lt;=BTY$8,BTY$5,IF(BTY35&gt;BTY$6,0,0.6*BTY$5+0.4*BTY$5*(BTY35-BTY$7)/(BTY$8-BTY$7))))))</f>
      </c>
      <c r="BUA35" s="126">
        <f>IF(BTY35&lt;&gt;"",BTY$5,0)</f>
      </c>
      <c r="BUB35" s="125">
        <f>IF(BTY$6=0,RANK(BTY35,BTY$12:BTY$42,0),RANK(BTY35,BTY$12:BTY$42,1))</f>
      </c>
      <c r="BUC35" s="126">
        <v>98.72</v>
      </c>
      <c r="BUD35" s="126">
        <f>IF(COUNTA(BUC$12:BUC$42)=0,0.6*BUC$5,IF(BUC35="",0,IF(BUC$6=0,IF(BUC35&gt;=BUC$8,BUC$5,IF(BUC35&lt;BUC$6,0,0.6*BUC$5+0.4*BUC$5*(BUC35-BUC$7)/(BUC$8-BUC$7))),IF(BUC35&lt;=BUC$8,BUC$5,IF(BUC35&gt;BUC$6,0,0.6*BUC$5+0.4*BUC$5*(BUC35-BUC$7)/(BUC$8-BUC$7))))))</f>
      </c>
      <c r="BUE35" s="126">
        <f>IF(BUC35&lt;&gt;"",BUC$5,0)</f>
      </c>
      <c r="BUF35" s="125">
        <f>IF(BUC$6=0,RANK(BUC35,BUC$12:BUC$42,0),RANK(BUC35,BUC$12:BUC$42,1))</f>
      </c>
      <c r="BUG35" s="126">
        <v>1.54</v>
      </c>
      <c r="BUH35" s="126">
        <f>IF(COUNTA(BUG$12:BUG$42)=0,0.6*BUG$5,IF(BUG35="",0,IF(BUG$6=0,IF(BUG35&gt;=BUG$8,BUG$5,IF(BUG35&lt;BUG$6,0,0.6*BUG$5+0.4*BUG$5*(BUG35-BUG$7)/(BUG$8-BUG$7))),IF(BUG35&lt;=BUG$8,BUG$5,IF(BUG35&gt;BUG$6,0,0.6*BUG$5+0.4*BUG$5*(BUG35-BUG$7)/(BUG$8-BUG$7))))))</f>
      </c>
      <c r="BUI35" s="126">
        <f>IF(BUG35&lt;&gt;"",BUG$5,0)</f>
      </c>
      <c r="BUJ35" s="125">
        <f>IF(BUG$6=0,RANK(BUG35,BUG$12:BUG$42,0),RANK(BUG35,BUG$12:BUG$42,1))</f>
      </c>
      <c r="BUK35" s="126">
        <v>2.43</v>
      </c>
      <c r="BUL35" s="126">
        <f>IF(COUNTA(BUK$12:BUK$42)=0,0.6*BUK$5,IF(BUK35="",0,IF(BUK$6=0,IF(BUK35&gt;=BUK$8,BUK$5,IF(BUK35&lt;BUK$6,0,0.6*BUK$5+0.4*BUK$5*(BUK35-BUK$7)/(BUK$8-BUK$7))),IF(BUK35&lt;=BUK$8,BUK$5,IF(BUK35&gt;BUK$6,0,0.6*BUK$5+0.4*BUK$5*(BUK35-BUK$7)/(BUK$8-BUK$7))))))</f>
      </c>
      <c r="BUM35" s="126">
        <f>IF(BUK35&lt;&gt;"",BUK$5,0)</f>
      </c>
      <c r="BUN35" s="125">
        <f>IF(BUK$6=0,RANK(BUK35,BUK$12:BUK$42,0),RANK(BUK35,BUK$12:BUK$42,1))</f>
      </c>
      <c r="BUO35" s="126">
        <v>21.15</v>
      </c>
      <c r="BUP35" s="126">
        <f>IF(COUNTA(BUO$12:BUO$42)=0,0.6*BUO$5,IF(BUO35="",0,IF(AND(BUO35&gt;=BUO$7,BUO35&lt;=BUO$8),BUO$5,0)))</f>
      </c>
      <c r="BUQ35" s="126">
        <f>IF(BUO35&lt;&gt;"",BUO$5,0)</f>
      </c>
      <c r="BUR35" s="125">
        <f>IF(BUO$6=0,RANK(BUO35,BUO$12:BUO$42,0),RANK(BUO35,BUO$12:BUO$42,1))</f>
      </c>
      <c r="BUS35" s="126">
        <v>0.12</v>
      </c>
      <c r="BUT35" s="126">
        <f>IF(COUNTA(BUS$12:BUS$42)=0,0.6*BUS$5,IF(BUS35="",0,IF(BUS$6=0,IF(BUS35&gt;=BUS$8,BUS$5,IF(BUS35&lt;BUS$6,0,0.6*BUS$5+0.4*BUS$5*(BUS35-BUS$7)/(BUS$8-BUS$7))),IF(BUS35&lt;=BUS$8,BUS$5,IF(BUS35&gt;BUS$6,0,0.6*BUS$5+0.4*BUS$5*(BUS35-BUS$7)/(BUS$8-BUS$7))))))</f>
      </c>
      <c r="BUU35" s="126">
        <f>IF(BUS35&lt;&gt;"",BUS$5,0)</f>
      </c>
      <c r="BUV35" s="125">
        <f>IF(BUS$6=0,RANK(BUS35,BUS$12:BUS$42,0),RANK(BUS35,BUS$12:BUS$42,1))</f>
      </c>
      <c r="BUW35" s="126">
        <v>0</v>
      </c>
      <c r="BUX35" s="126">
        <f>IF(COUNTA(BUW$12:BUW$42)=0,0.6*BUW$5,IF(BUW35="",0,IF(BUW$6=0,IF(BUW35&gt;=BUW$8,BUW$5,IF(BUW35&lt;BUW$6,0,0.6*BUW$5+0.4*BUW$5*(BUW35-BUW$7)/(BUW$8-BUW$7))),IF(BUW35&lt;=BUW$8,BUW$5,IF(BUW35&gt;BUW$6,0,0.6*BUW$5+0.4*BUW$5*(BUW35-BUW$7)/(BUW$8-BUW$7))))))</f>
      </c>
      <c r="BUY35" s="126">
        <f>IF(BUW35&lt;&gt;"",BUW$5,0)</f>
      </c>
      <c r="BUZ35" s="125">
        <f>IF(BUW$6=0,RANK(BUW35,BUW$12:BUW$42,0),RANK(BUW35,BUW$12:BUW$42,1))</f>
      </c>
      <c r="BVA35" s="126">
        <v>0.015</v>
      </c>
      <c r="BVB35" s="126">
        <f>IF(COUNTA(BVA$12:BVA$42)=0,0.6*BVA$5,IF(BVA35="",0,IF(BVA$6=0,IF(BVA35&gt;=BVA$8,BVA$5,IF(BVA35&lt;BVA$6,0,0.6*BVA$5+0.4*BVA$5*(BVA35-BVA$7)/(BVA$8-BVA$7))),IF(BVA35&lt;=BVA$8,BVA$5,IF(BVA35&gt;BVA$6,0,0.6*BVA$5+0.4*BVA$5*(BVA35-BVA$7)/(BVA$8-BVA$7))))))</f>
      </c>
      <c r="BVC35" s="126">
        <f>IF(BVA35&lt;&gt;"",BVA$5,0)</f>
      </c>
      <c r="BVD35" s="125">
        <f>IF(BVA$6=0,RANK(BVA35,BVA$12:BVA$42,0),RANK(BVA35,BVA$12:BVA$42,1))</f>
      </c>
      <c r="BVE35" s="126">
        <v>0.014</v>
      </c>
      <c r="BVF35" s="126">
        <f>IF(COUNTA(BVE$12:BVE$42)=0,0.6*BVE$5,IF(BVE35="",0,IF(BVE$6=0,IF(BVE35&gt;=BVE$8,BVE$5,IF(BVE35&lt;BVE$6,0,0.6*BVE$5+0.4*BVE$5*(BVE35-BVE$7)/(BVE$8-BVE$7))),IF(BVE35&lt;=BVE$8,BVE$5,IF(BVE35&gt;BVE$6,0,0.6*BVE$5+0.4*BVE$5*(BVE35-BVE$7)/(BVE$8-BVE$7))))))</f>
      </c>
      <c r="BVG35" s="126">
        <f>IF(BVE35&lt;&gt;"",BVE$5,0)</f>
      </c>
      <c r="BVH35" s="125">
        <f>IF(BVE$6=0,RANK(BVE35,BVE$12:BVE$42,0),RANK(BVE35,BVE$12:BVE$42,1))</f>
      </c>
      <c r="BVI35" s="126">
        <v>58.5918538577998</v>
      </c>
      <c r="BVJ35" s="126">
        <f>IF(COUNTA(BVI$12:BVI$42)=0,0.6*BVI$5,IF(BVI35="",0,IF(BVI$6=0,IF(BVI35&gt;=BVI$8,BVI$5,IF(BVI35&lt;BVI$6,0,0.6*BVI$5+0.4*BVI$5*(BVI35-BVI$7)/(BVI$8-BVI$7))),IF(BVI35&lt;=BVI$8,BVI$5,IF(BVI35&gt;BVI$6,0,0.6*BVI$5+0.4*BVI$5*(BVI35-BVI$7)/(BVI$8-BVI$7))))))</f>
      </c>
      <c r="BVK35" s="126">
        <f>IF(BVI35&lt;&gt;"",BVI$5,0)</f>
      </c>
      <c r="BVL35" s="125">
        <f>IF(BVI$6=0,RANK(BVI35,BVI$12:BVI$42,0),RANK(BVI35,BVI$12:BVI$42,1))</f>
      </c>
      <c r="BVM35" s="126">
        <v>0.3</v>
      </c>
      <c r="BVN35" s="126">
        <f>IF(COUNTA(BVM$12:BVM$42)=0,0.6*BVM$5,IF(BVM35="",0,IF(BVM$6=0,IF(BVM35&gt;=BVM$8,BVM$5,IF(BVM35&lt;BVM$6,0,0.6*BVM$5+0.4*BVM$5*(BVM35-BVM$7)/(BVM$8-BVM$7))),IF(BVM35&lt;=BVM$8,BVM$5,IF(BVM35&gt;BVM$6,0,0.6*BVM$5+0.4*BVM$5*(BVM35-BVM$7)/(BVM$8-BVM$7))))))</f>
      </c>
      <c r="BVO35" s="126">
        <f>IF(BVM35&lt;&gt;"",BVM$5,0)</f>
      </c>
      <c r="BVP35" s="125">
        <f>IF(BVM$6=0,RANK(BVM35,BVM$12:BVM$42,0),RANK(BVM35,BVM$12:BVM$42,1))</f>
      </c>
      <c r="BVQ35"/>
      <c r="BVR35" s="126">
        <f>IF(COUNTA(BVQ$12:BVQ$42)=0,0.6*BVQ$5,IF(BVQ35="",0,IF(BVQ$6=0,IF(BVQ35&gt;=BVQ$8,BVQ$5,IF(BVQ35&lt;BVQ$6,0,0.6*BVQ$5+0.4*BVQ$5*(BVQ35-BVQ$7)/(BVQ$8-BVQ$7))),IF(BVQ35&lt;=BVQ$8,BVQ$5,IF(BVQ35&gt;BVQ$6,0,0.6*BVQ$5+0.4*BVQ$5*(BVQ35-BVQ$7)/(BVQ$8-BVQ$7))))))</f>
      </c>
      <c r="BVS35" s="126">
        <f>IF(BVQ35&lt;&gt;"",BVQ$5,0)</f>
      </c>
      <c r="BVT35" s="125">
        <f>IF(BVQ$6=0,RANK(BVQ35,BVQ$12:BVQ$42,0),RANK(BVQ35,BVQ$12:BVQ$42,1))</f>
      </c>
      <c r="BVU35" s="126">
        <v>104.3</v>
      </c>
      <c r="BVV35" s="126">
        <f>IF(COUNTA(BVU$12:BVU$42)=0,0.6*BVU$5,IF(BVU35="",0,IF(BVU$6=0,IF(BVU35&gt;=BVU$8,BVU$5,IF(BVU35&lt;BVU$6,0,0.6*BVU$5+0.4*BVU$5*(BVU35-BVU$7)/(BVU$8-BVU$7))),IF(BVU35&lt;=BVU$8,BVU$5,IF(BVU35&gt;BVU$6,0,0.6*BVU$5+0.4*BVU$5*(BVU35-BVU$7)/(BVU$8-BVU$7))))))</f>
      </c>
      <c r="BVW35" s="126">
        <f>IF(BVU35&lt;&gt;"",BVU$5,0)</f>
      </c>
      <c r="BVX35" s="125">
        <f>IF(BVU$6=0,RANK(BVU35,BVU$12:BVU$42,0),RANK(BVU35,BVU$12:BVU$42,1))</f>
      </c>
      <c r="BVY35" s="126">
        <v>97.0541090846077</v>
      </c>
      <c r="BVZ35" s="126">
        <f>IF(COUNTA(BVY$12:BVY$42)=0,0.6*BVY$5,IF(BVY35="",0,IF(BVY$6=0,IF(BVY35&gt;=BVY$8,BVY$5,IF(BVY35&lt;BVY$6,0,0.6*BVY$5+0.4*BVY$5*(BVY35-BVY$7)/(BVY$8-BVY$7))),IF(BVY35&lt;=BVY$8,BVY$5,IF(BVY35&gt;BVY$6,0,0.6*BVY$5+0.4*BVY$5*(BVY35-BVY$7)/(BVY$8-BVY$7))))))</f>
      </c>
      <c r="BWA35" s="126">
        <f>IF(BVY35&lt;&gt;"",BVY$5,0)</f>
      </c>
      <c r="BWB35" s="125">
        <f>IF(BVY$6=0,RANK(BVY35,BVY$12:BVY$42,0),RANK(BVY35,BVY$12:BVY$42,1))</f>
      </c>
      <c r="BWC35" s="126">
        <v>100</v>
      </c>
      <c r="BWD35" s="126">
        <f>IF(COUNTA(BWC$12:BWC$42)=0,0.6*BWC$5,IF(BWC35="",0,IF(BWC$6=0,IF(BWC35&gt;=BWC$8,BWC$5,IF(BWC35&lt;BWC$6,0,0.6*BWC$5+0.4*BWC$5*(BWC35-BWC$7)/(BWC$8-BWC$7))),IF(BWC35&lt;=BWC$8,BWC$5,IF(BWC35&gt;BWC$6,0,0.6*BWC$5+0.4*BWC$5*(BWC35-BWC$7)/(BWC$8-BWC$7))))))</f>
      </c>
      <c r="BWE35" s="126">
        <f>IF(BWC35&lt;&gt;"",BWC$5,0)</f>
      </c>
      <c r="BWF35" s="125">
        <f>IF(BWC$6=0,RANK(BWC35,BWC$12:BWC$42,0),RANK(BWC35,BWC$12:BWC$42,1))</f>
      </c>
      <c r="BWG35" s="126">
        <v>95.05263613915</v>
      </c>
      <c r="BWH35" s="126">
        <f>IF(COUNTA(BWG$12:BWG$42)=0,0.6*BWG$5,IF(BWG35="",0,IF(BWG$6=0,IF(BWG35&gt;=BWG$8,BWG$5,IF(BWG35&lt;BWG$6,0,0.6*BWG$5+0.4*BWG$5*(BWG35-BWG$7)/(BWG$8-BWG$7))),IF(BWG35&lt;=BWG$8,BWG$5,IF(BWG35&gt;BWG$6,0,0.6*BWG$5+0.4*BWG$5*(BWG35-BWG$7)/(BWG$8-BWG$7))))))</f>
      </c>
      <c r="BWI35" s="126">
        <f>IF(BWG35&lt;&gt;"",BWG$5,0)</f>
      </c>
      <c r="BWJ35" s="125">
        <f>IF(BWG$6=0,RANK(BWG35,BWG$12:BWG$42,0),RANK(BWG35,BWG$12:BWG$42,1))</f>
      </c>
      <c r="BWK35" s="126">
        <v>13</v>
      </c>
      <c r="BWL35" s="126">
        <f>IF(COUNTA(BWK$12:BWK$42)=0,0.6*BWK$5,IF(BWK35="",0,IF(AND(BWK35&gt;=BWK$7,BWK35&lt;=BWK$8),BWK$5,0)))</f>
      </c>
      <c r="BWM35" s="126">
        <f>IF(BWK35&lt;&gt;"",BWK$5,0)</f>
      </c>
      <c r="BWN35" s="125">
        <f>IF(BWK$6=0,RANK(BWK35,BWK$12:BWK$42,0),RANK(BWK35,BWK$12:BWK$42,1))</f>
      </c>
      <c r="BWO35" s="126">
        <v>3.43</v>
      </c>
      <c r="BWP35" s="126">
        <f>IF(COUNTA(BWO$12:BWO$42)=0,0.6*BWO$5,IF(BWO35="",0,IF(BWO$6=0,IF(BWO35&gt;=BWO$8,BWO$5,IF(BWO35&lt;BWO$6,0,0.6*BWO$5+0.4*BWO$5*(BWO35-BWO$7)/(BWO$8-BWO$7))),IF(BWO35&lt;=BWO$8,BWO$5,IF(BWO35&gt;BWO$6,0,0.6*BWO$5+0.4*BWO$5*(BWO35-BWO$7)/(BWO$8-BWO$7))))))</f>
      </c>
      <c r="BWQ35" s="126">
        <f>IF(BWO35&lt;&gt;"",BWO$5,0)</f>
      </c>
      <c r="BWR35" s="125">
        <f>IF(BWO$6=0,RANK(BWO35,BWO$12:BWO$42,0),RANK(BWO35,BWO$12:BWO$42,1))</f>
      </c>
      <c r="BWS35" s="126">
        <v>2.94</v>
      </c>
      <c r="BWT35" s="126">
        <f>IF(COUNTA(BWS$12:BWS$42)=0,0.6*BWS$5,IF(BWS35="",0,IF(BWS$6=0,IF(BWS35&gt;=BWS$8,BWS$5,IF(BWS35&lt;BWS$6,0,0.6*BWS$5+0.4*BWS$5*(BWS35-BWS$7)/(BWS$8-BWS$7))),IF(BWS35&lt;=BWS$8,BWS$5,IF(BWS35&gt;BWS$6,0,0.6*BWS$5+0.4*BWS$5*(BWS35-BWS$7)/(BWS$8-BWS$7))))))</f>
      </c>
      <c r="BWU35" s="126">
        <f>IF(BWS35&lt;&gt;"",BWS$5,0)</f>
      </c>
      <c r="BWV35" s="125">
        <f>IF(BWS$6=0,RANK(BWS35,BWS$12:BWS$42,0),RANK(BWS35,BWS$12:BWS$42,1))</f>
      </c>
      <c r="BWW35" s="125" t="s">
        <v>39</v>
      </c>
      <c r="BWX35" s="125">
        <f>(F35+J35+N35+R35+V35+Z35+AD35+AH35+AL35)*100</f>
      </c>
      <c r="BWY35" s="125">
        <f>RANK(BWX35,BWX$12:BWX$42,0)</f>
      </c>
      <c r="BWZ35" s="125" t="s">
        <v>39</v>
      </c>
      <c r="BXA35" s="125">
        <f>(AP35+AT35+AX35+BB35+BF35+BJ35+BN35+BR35+BV35+BZ35+CD35+CH35+CL35+CP35)*100</f>
      </c>
      <c r="BXB35" s="125">
        <f>RANK(BXA35,BXA$12:BXA$42,0)</f>
      </c>
      <c r="BXC35" s="125" t="s">
        <v>39</v>
      </c>
      <c r="BXD35" s="125">
        <f>(CT35)*100</f>
      </c>
      <c r="BXE35" s="125">
        <f>RANK(BXD35,BXD$12:BXD$42,0)</f>
      </c>
      <c r="BXF35" s="125" t="s">
        <v>39</v>
      </c>
      <c r="BXG35" s="125">
        <f>(CX35+DB35+DF35+DJ35+DN35+DR35+DV35+DZ35+EE35+EJ35+EO35+ET35+EY35+FD35+FI35+FN35+FS35+FX35+GC35+GH35+GM35+GR35+GW35+HB35+HG35+HL35+HQ35+HV35+IA35+IF35+IK35+IP35+IU35+IZ35+JE35+JJ35+JO35+JT35+JY35+KD35+KI35+KN35+KS35+KX35+LC35+LH35+LM35+LR35+LW35+MB35+MG35+ML35+MQ35+MV35+NA35+NF35+NK35+NP35+NU35+NZ35+OE35+OJ35+OO35+OT35+OY35+PD35+PI35+PN35+PS35+PX35+QC35+QH35+QM35+QR35+QW35+RB35+RG35+RL35+RQ35+RV35+SA35+SF35+SK35+SP35+SU35+SZ35+TE35+TJ35+TO35+TT35+TY35+UD35+UI35+UN35+US35+UX35+VC35+VH35+VM35+VR35+VW35+WB35+WG35+WL35+WQ35+WV35+XA35+XF35+XK35+XP35+XU35+XZ35+YE35+YJ35+YO35+YT35+YY35+ZD35+ZI35+ZN35+ZS35+ZX35+AAC35+AAH35+AAM35+AAR35+AAW35+ABB35+ABG35+ABL35+ABQ35+ABV35+ACA35+ACF35+ACK35+ACP35+ACU35+ACZ35+ADE35+ADJ35+ADO35+ADT35+ADY35+AED35+AEI35+AEN35+AES35+AEX35+AFC35+AFH35+AFM35+AFR35+AFW35+AGB35+AGG35+AGL35+AGQ35+AGV35+AHA35+AHF35+AHK35+AHP35+AHU35+AHZ35+AIE35+AIJ35+AIO35+AIT35+AIY35+AJD35+AJI35+AJN35+AJS35+AJX35+AKC35+AKH35+AKM35+AKR35+AKW35+ALB35+ALG35+ALL35+ALQ35+ALV35+AMA35+AMF35+AMK35+AMP35+AMU35+AMZ35+ANE35+ANJ35+ANO35+ANT35+ANY35+AOD35+AOI35+AON35+AOS35+AOX35+APC35+APH35+APM35+APR35+APW35+AQB35+AQG35+AQL35+AQQ35+AQV35+ARA35+ARF35+ARK35+ARP35+ARU35+ARZ35+ASE35+ASJ35+ASO35+AST35+ASY35+ATD35+ATI35+ATN35+ATS35+ATX35+AUC35+AUH35)*100</f>
      </c>
      <c r="BXH35" s="125">
        <f>RANK(BXG35,BXG$12:BXG$42,0)</f>
      </c>
      <c r="BXI35" s="125" t="s">
        <v>39</v>
      </c>
      <c r="BXJ35" s="125">
        <f>(AUL35+AUP35+AUT35+AUX35+AVB35+AVF35+AVJ35+AVN35+AVR35+AVV35+AVZ35+AWD35+AWH35+AWL35+AWP35+AWT35+AWX35+AXB35+AXF35+AXJ35+AXN35+AXR35+AXV35+AXZ35+AYD35+AYH35+AYL35+AYP35+AYT35+AYX35+AZB35+AZF35+AZJ35+AZN35+AZR35+AZV35+AZZ35+BAD35+BAH35+BAL35+BAP35+BAT35+BAX35+BBB35+BBF35+BBJ35+BBN35+BBR35+BBV35+BBZ35+BCD35+BCH35+BCL35+BCP35+BCT35+BCX35+BDB35+BDF35+BDJ35+BDN35+BDR35+BDV35+BDZ35+BED35+BEH35+BEL35+BEP35+BET35+BEX35+BFB35+BFF35+BFJ35+BFN35+BFR35+BFV35+BFZ35+BGD35+BGH35+BGL35+BGP35+BGT35+BGX35+BHB35+BHF35+BHJ35+BHN35+BHR35+BHV35+BHZ35+BID35+BIH35+BIL35+BIP35+BIT35+BIX35+BJB35+BJF35+BJJ35+BJN35+BJR35+BJV35+BJZ35+BKD35+BKH35+BKL35+BKP35+BKT35+BKX35+BLB35+BLF35+BLJ35+BLN35+BLR35+BLV35+BLZ35+BMD35+BMH35+BML35+BMP35+BMT35+BMX35+BNB35+BNF35+BNJ35+BNN35+BNR35+BNV35+BNZ35+BOD35+BOH35+BOL35+BOP35+BOT35+BOX35+BPB35+BPF35+BPJ35+BPN35+BPR35+BPV35+BPZ35+BQD35+BQH35+BQL35+BQP35+BQT35+BQX35+BRB35)*100</f>
      </c>
      <c r="BXK35" s="125">
        <f>RANK(BXJ35,BXJ$12:BXJ$42,0)</f>
      </c>
      <c r="BXL35" s="125" t="s">
        <v>39</v>
      </c>
      <c r="BXM35" s="125">
        <f>(BRF35+BRJ35+BRN35+BRR35+BRV35+BRZ35+BSD35+BSH35+BSL35+BSP35+BST35+BSX35+BTB35+BTF35+BTJ35+BTN35+BTR35)*100</f>
      </c>
      <c r="BXN35" s="125">
        <f>RANK(BXM35,BXM$12:BXM$42,0)</f>
      </c>
      <c r="BXO35" s="125" t="s">
        <v>39</v>
      </c>
      <c r="BXP35" s="125">
        <f>(BTV35+BTZ35+BUD35+BUH35+BUL35)*100</f>
      </c>
      <c r="BXQ35" s="125">
        <f>RANK(BXP35,BXP$12:BXP$42,0)</f>
      </c>
      <c r="BXR35" s="125" t="s">
        <v>39</v>
      </c>
      <c r="BXS35" s="125">
        <f>(BUP35+BUT35+BUX35)*100</f>
      </c>
      <c r="BXT35" s="125">
        <f>RANK(BXS35,BXS$12:BXS$42,0)</f>
      </c>
      <c r="BXU35" s="125" t="s">
        <v>39</v>
      </c>
      <c r="BXV35" s="125">
        <f>(BVB35+BVF35+BVJ35+BVN35+BVR35+BVV35+BVZ35+BWD35+BWH35+BWL35+BWP35+BWT35)*100</f>
      </c>
      <c r="BXW35" s="125">
        <f>RANK(BXV35,BXV$12:BXV$42,0)</f>
      </c>
    </row>
    <row r="36">
      <c r="A36" s="125" t="s">
        <v>40</v>
      </c>
      <c r="B36" s="125">
        <f>A36</f>
      </c>
      <c r="C36" s="125">
        <f>(F36+J36+N36+R36+V36+Z36+AD36+AH36+AL36+AP36+AT36+AX36+BB36+BF36+BJ36+BN36+BR36+BV36+BZ36+CD36+CH36+CL36+CP36+CT36+CX36+DB36+DF36+DJ36+DN36+DR36+DV36+DZ36+EE36+EJ36+EO36+ET36+EY36+FD36+FI36+FN36+FS36+FX36+GC36+GH36+GM36+GR36+GW36+HB36+HG36+HL36+HQ36+HV36+IA36+IF36+IK36+IP36+IU36+IZ36+JE36+JJ36+JO36+JT36+JY36+KD36+KI36+KN36+KS36+KX36+LC36+LH36+LM36+LR36+LW36+MB36+MG36+ML36+MQ36+MV36+NA36+NF36+NK36+NP36+NU36+NZ36+OE36+OJ36+OO36+OT36+OY36+PD36+PI36+PN36+PS36+PX36+QC36+QH36+QM36+QR36+QW36+RB36+RG36+RL36+RQ36+RV36+SA36+SF36+SK36+SP36+SU36+SZ36+TE36+TJ36+TO36+TT36+TY36+UD36+UI36+UN36+US36+UX36+VC36+VH36+VM36+VR36+VW36+WB36+WG36+WL36+WQ36+WV36+XA36+XF36+XK36+XP36+XU36+XZ36+YE36+YJ36+YO36+YT36+YY36+ZD36+ZI36+ZN36+ZS36+ZX36+AAC36+AAH36+AAM36+AAR36+AAW36+ABB36+ABG36+ABL36+ABQ36+ABV36+ACA36+ACF36+ACK36+ACP36+ACU36+ACZ36+ADE36+ADJ36+ADO36+ADT36+ADY36+AED36+AEI36+AEN36+AES36+AEX36+AFC36+AFH36+AFM36+AFR36+AFW36+AGB36+AGG36+AGL36+AGQ36+AGV36+AHA36+AHF36+AHK36+AHP36+AHU36+AHZ36+AIE36+AIJ36+AIO36+AIT36+AIY36+AJD36+AJI36+AJN36+AJS36+AJX36+AKC36+AKH36+AKM36+AKR36+AKW36+ALB36+ALG36+ALL36+ALQ36+ALV36+AMA36+AMF36+AMK36+AMP36+AMU36+AMZ36+ANE36+ANJ36+ANO36+ANT36+ANY36+AOD36+AOI36+AON36+AOS36+AOX36+APC36+APH36+APM36+APR36+APW36+AQB36+AQG36+AQL36+AQQ36+AQV36+ARA36+ARF36+ARK36+ARP36+ARU36+ARZ36+ASE36+ASJ36+ASO36+AST36+ASY36+ATD36+ATI36+ATN36+ATS36+ATX36+AUC36+AUH36+AUL36+AUP36+AUT36+AUX36+AVB36+AVF36+AVJ36+AVN36+AVR36+AVV36+AVZ36+AWD36+AWH36+AWL36+AWP36+AWT36+AWX36+AXB36+AXF36+AXJ36+AXN36+AXR36+AXV36+AXZ36+AYD36+AYH36+AYL36+AYP36+AYT36+AYX36+AZB36+AZF36+AZJ36+AZN36+AZR36+AZV36+AZZ36+BAD36+BAH36+BAL36+BAP36+BAT36+BAX36+BBB36+BBF36+BBJ36+BBN36+BBR36+BBV36+BBZ36+BCD36+BCH36+BCL36+BCP36+BCT36+BCX36+BDB36+BDF36+BDJ36+BDN36+BDR36+BDV36+BDZ36+BED36+BEH36+BEL36+BEP36+BET36+BEX36+BFB36+BFF36+BFJ36+BFN36+BFR36+BFV36+BFZ36+BGD36+BGH36+BGL36+BGP36+BGT36+BGX36+BHB36+BHF36+BHJ36+BHN36+BHR36+BHV36+BHZ36+BID36+BIH36+BIL36+BIP36+BIT36+BIX36+BJB36+BJF36+BJJ36+BJN36+BJR36+BJV36+BJZ36+BKD36+BKH36+BKL36+BKP36+BKT36+BKX36+BLB36+BLF36+BLJ36+BLN36+BLR36+BLV36+BLZ36+BMD36+BMH36+BML36+BMP36+BMT36+BMX36+BNB36+BNF36+BNJ36+BNN36+BNR36+BNV36+BNZ36+BOD36+BOH36+BOL36+BOP36+BOT36+BOX36+BPB36+BPF36+BPJ36+BPN36+BPR36+BPV36+BPZ36+BQD36+BQH36+BQL36+BQP36+BQT36+BQX36+BRB36+BRF36+BRJ36+BRN36+BRR36+BRV36+BRZ36+BSD36+BSH36+BSL36+BSP36+BST36+BSX36+BTB36+BTF36+BTJ36+BTN36+BTR36+BTV36+BTZ36+BUD36+BUH36+BUL36+BUP36+BUT36+BUX36+BVB36+BVF36+BVJ36+BVN36+BVR36+BVV36+BVZ36+BWD36+BWH36+BWL36+BWP36+BWT36)*100</f>
      </c>
      <c r="D36" s="125">
        <f>RANK(C36,C$12:C$42,0)</f>
      </c>
      <c r="E36" s="126">
        <v>73.6425641790368</v>
      </c>
      <c r="F36" s="126">
        <f>IF(COUNTA(E$12:E$42)=0,0.6*E$5,IF(E36="",0,IF(E$6=0,IF(E36&gt;=E$8,E$5,IF(E36&lt;E$6,0,0.6*E$5+0.4*E$5*(E36-E$7)/(E$8-E$7))),IF(E36&lt;=E$8,E$5,IF(E36&gt;E$6,0,0.6*E$5+0.4*E$5*(E36-E$7)/(E$8-E$7))))))</f>
      </c>
      <c r="G36" s="126">
        <f>IF(E36&lt;&gt;"",E$5,0)</f>
      </c>
      <c r="H36" s="125">
        <f>IF(E$6=0,RANK(E36,E$12:E$42,0),RANK(E36,E$12:E$42,1))</f>
      </c>
      <c r="I36" s="126">
        <v>86.3323812199613</v>
      </c>
      <c r="J36" s="126">
        <f>IF(COUNTA(I$12:I$42)=0,0.6*I$5,IF(I36="",0,IF(I$6=0,IF(I36&gt;=I$8,I$5,IF(I36&lt;I$6,0,0.6*I$5+0.4*I$5*(I36-I$7)/(I$8-I$7))),IF(I36&lt;=I$8,I$5,IF(I36&gt;I$6,0,0.6*I$5+0.4*I$5*(I36-I$7)/(I$8-I$7))))))</f>
      </c>
      <c r="K36" s="126">
        <f>IF(I36&lt;&gt;"",I$5,0)</f>
      </c>
      <c r="L36" s="125">
        <f>IF(I$6=0,RANK(I36,I$12:I$42,0),RANK(I36,I$12:I$42,1))</f>
      </c>
      <c r="M36"/>
      <c r="N36" s="126">
        <f>IF(COUNTA(M$12:M$42)=0,0.6*M$5,IF(M36="",0,IF(M$6=0,IF(M36&gt;=M$8,M$5,IF(M36&lt;M$6,0,0.6*M$5+0.4*M$5*(M36-M$7)/(M$8-M$7))),IF(M36&lt;=M$8,M$5,IF(M36&gt;M$6,0,0.6*M$5+0.4*M$5*(M36-M$7)/(M$8-M$7))))))</f>
      </c>
      <c r="O36" s="126">
        <f>IF(M36&lt;&gt;"",M$5,0)</f>
      </c>
      <c r="P36" s="125">
        <f>IF(M$6=0,RANK(M36,M$12:M$42,0),RANK(M36,M$12:M$42,1))</f>
      </c>
      <c r="Q36"/>
      <c r="R36" s="126">
        <f>IF(COUNTA(Q$12:Q$42)=0,0.6*Q$5,IF(Q36="",0,IF(Q$6=0,IF(Q36&gt;=Q$8,Q$5,IF(Q36&lt;Q$6,0,0.6*Q$5+0.4*Q$5*(Q36-Q$7)/(Q$8-Q$7))),IF(Q36&lt;=Q$8,Q$5,IF(Q36&gt;Q$6,0,0.6*Q$5+0.4*Q$5*(Q36-Q$7)/(Q$8-Q$7))))))</f>
      </c>
      <c r="S36" s="126">
        <f>IF(Q36&lt;&gt;"",Q$5,0)</f>
      </c>
      <c r="T36" s="125">
        <f>IF(Q$6=0,RANK(Q36,Q$12:Q$42,0),RANK(Q36,Q$12:Q$42,1))</f>
      </c>
      <c r="U36"/>
      <c r="V36" s="126">
        <f>IF(COUNTA(U$12:U$42)=0,0.6*U$5,IF(U36="",0,IF(U$6=0,IF(U36&gt;=U$8,U$5,IF(U36&lt;U$6,0,0.6*U$5+0.4*U$5*(U36-U$7)/(U$8-U$7))),IF(U36&lt;=U$8,U$5,IF(U36&gt;U$6,0,0.6*U$5+0.4*U$5*(U36-U$7)/(U$8-U$7))))))</f>
      </c>
      <c r="W36" s="126">
        <f>IF(U36&lt;&gt;"",U$5,0)</f>
      </c>
      <c r="X36" s="125">
        <f>IF(U$6=0,RANK(U36,U$12:U$42,0),RANK(U36,U$12:U$42,1))</f>
      </c>
      <c r="Y36"/>
      <c r="Z36" s="126">
        <f>IF(COUNTA(Y$12:Y$42)=0,0.6*Y$5,IF(Y36="",0,IF(Y$6=0,IF(Y36&gt;=Y$8,Y$5,IF(Y36&lt;Y$6,0,0.6*Y$5+0.4*Y$5*(Y36-Y$7)/(Y$8-Y$7))),IF(Y36&lt;=Y$8,Y$5,IF(Y36&gt;Y$6,0,0.6*Y$5+0.4*Y$5*(Y36-Y$7)/(Y$8-Y$7))))))</f>
      </c>
      <c r="AA36" s="126">
        <f>IF(Y36&lt;&gt;"",Y$5,0)</f>
      </c>
      <c r="AB36" s="125">
        <f>IF(Y$6=0,RANK(Y36,Y$12:Y$42,0),RANK(Y36,Y$12:Y$42,1))</f>
      </c>
      <c r="AC36"/>
      <c r="AD36" s="126">
        <f>IF(COUNTA(AC$12:AC$42)=0,0.6*AC$5,IF(AC36="",0,IF(AC$6=0,IF(AC36&gt;=AC$8,AC$5,IF(AC36&lt;AC$6,0,0.6*AC$5+0.4*AC$5*(AC36-AC$7)/(AC$8-AC$7))),IF(AC36&lt;=AC$8,AC$5,IF(AC36&gt;AC$6,0,0.6*AC$5+0.4*AC$5*(AC36-AC$7)/(AC$8-AC$7))))))</f>
      </c>
      <c r="AE36" s="126">
        <f>IF(AC36&lt;&gt;"",AC$5,0)</f>
      </c>
      <c r="AF36" s="125">
        <f>IF(AC$6=0,RANK(AC36,AC$12:AC$42,0),RANK(AC36,AC$12:AC$42,1))</f>
      </c>
      <c r="AG36"/>
      <c r="AH36" s="126">
        <f>IF(COUNTA(AG$12:AG$42)=0,0.6*AG$5,IF(AG36="",0,IF(AG$6=0,IF(AG36&gt;=AG$8,AG$5,IF(AG36&lt;AG$6,0,0.6*AG$5+0.4*AG$5*(AG36-AG$7)/(AG$8-AG$7))),IF(AG36&lt;=AG$8,AG$5,IF(AG36&gt;AG$6,0,0.6*AG$5+0.4*AG$5*(AG36-AG$7)/(AG$8-AG$7))))))</f>
      </c>
      <c r="AI36" s="126">
        <f>IF(AG36&lt;&gt;"",AG$5,0)</f>
      </c>
      <c r="AJ36" s="125">
        <f>IF(AG$6=0,RANK(AG36,AG$12:AG$42,0),RANK(AG36,AG$12:AG$42,1))</f>
      </c>
      <c r="AK36"/>
      <c r="AL36" s="126">
        <f>IF(COUNTA(AK$12:AK$42)=0,0.6*AK$5,IF(AK36="",0,IF(AK$6=0,IF(AK36&gt;=AK$8,AK$5,IF(AK36&lt;AK$6,0,0.6*AK$5+0.4*AK$5*(AK36-AK$7)/(AK$8-AK$7))),IF(AK36&lt;=AK$8,AK$5,IF(AK36&gt;AK$6,0,0.6*AK$5+0.4*AK$5*(AK36-AK$7)/(AK$8-AK$7))))))</f>
      </c>
      <c r="AM36" s="126">
        <f>IF(AK36&lt;&gt;"",AK$5,0)</f>
      </c>
      <c r="AN36" s="125">
        <f>IF(AK$6=0,RANK(AK36,AK$12:AK$42,0),RANK(AK36,AK$12:AK$42,1))</f>
      </c>
      <c r="AO36" s="126">
        <v>99.95</v>
      </c>
      <c r="AP36" s="126">
        <f>IF(COUNTA(AO$12:AO$42)=0,0.6*AO$5,IF(AO36="",0,IF(AO$6=0,IF(AO36&gt;=AO$8,AO$5,IF(AO36&lt;AO$6,0,0.6*AO$5+0.4*AO$5*(AO36-AO$7)/(AO$8-AO$7))),IF(AO36&lt;=AO$8,AO$5,IF(AO36&gt;AO$6,0,0.6*AO$5+0.4*AO$5*(AO36-AO$7)/(AO$8-AO$7))))))</f>
      </c>
      <c r="AQ36" s="126">
        <f>IF(AO36&lt;&gt;"",AO$5,0)</f>
      </c>
      <c r="AR36" s="125">
        <f>IF(AO$6=0,RANK(AO36,AO$12:AO$42,0),RANK(AO36,AO$12:AO$42,1))</f>
      </c>
      <c r="AS36" s="126">
        <v>0.01</v>
      </c>
      <c r="AT36" s="126">
        <f>IF(COUNTA(AS$12:AS$42)=0,0.6*AS$5,IF(AS36="",0,IF(AS$6=0,IF(AS36&gt;=AS$8,AS$5,IF(AS36&lt;AS$6,0,0.6*AS$5+0.4*AS$5*(AS36-AS$7)/(AS$8-AS$7))),IF(AS36&lt;=AS$8,AS$5,IF(AS36&gt;AS$6,0,0.6*AS$5+0.4*AS$5*(AS36-AS$7)/(AS$8-AS$7))))))</f>
      </c>
      <c r="AU36" s="126">
        <f>IF(AS36&lt;&gt;"",AS$5,0)</f>
      </c>
      <c r="AV36" s="125">
        <f>IF(AS$6=0,RANK(AS36,AS$12:AS$42,0),RANK(AS36,AS$12:AS$42,1))</f>
      </c>
      <c r="AW36" s="126">
        <v>99.51</v>
      </c>
      <c r="AX36" s="126">
        <f>IF(COUNTA(AW$12:AW$42)=0,0.6*AW$5,IF(AW36="",0,IF(AW$6=0,IF(AW36&gt;=AW$8,AW$5,IF(AW36&lt;AW$6,0,0.6*AW$5+0.4*AW$5*(AW36-AW$7)/(AW$8-AW$7))),IF(AW36&lt;=AW$8,AW$5,IF(AW36&gt;AW$6,0,0.6*AW$5+0.4*AW$5*(AW36-AW$7)/(AW$8-AW$7))))))</f>
      </c>
      <c r="AY36" s="126">
        <f>IF(AW36&lt;&gt;"",AW$5,0)</f>
      </c>
      <c r="AZ36" s="125">
        <f>IF(AW$6=0,RANK(AW36,AW$12:AW$42,0),RANK(AW36,AW$12:AW$42,1))</f>
      </c>
      <c r="BA36" s="126">
        <v>0.44732744486579</v>
      </c>
      <c r="BB36" s="126">
        <f>IF(COUNTA(BA$12:BA$42)=0,0.6*BA$5,IF(BA36="",0,IF(BA$6=0,IF(BA36&gt;=BA$8,BA$5,IF(BA36&lt;BA$6,0,0.6*BA$5+0.4*BA$5*(BA36-BA$7)/(BA$8-BA$7))),IF(BA36&lt;=BA$8,BA$5,IF(BA36&gt;BA$6,0,0.6*BA$5+0.4*BA$5*(BA36-BA$7)/(BA$8-BA$7))))))</f>
      </c>
      <c r="BC36" s="126">
        <f>IF(BA36&lt;&gt;"",BA$5,0)</f>
      </c>
      <c r="BD36" s="125">
        <f>IF(BA$6=0,RANK(BA36,BA$12:BA$42,0),RANK(BA36,BA$12:BA$42,1))</f>
      </c>
      <c r="BE36" s="126">
        <v>98.56</v>
      </c>
      <c r="BF36" s="126">
        <f>IF(COUNTA(BE$12:BE$42)=0,0.6*BE$5,IF(BE36="",0,IF(BE$6=0,IF(BE36&gt;=BE$8,BE$5,IF(BE36&lt;BE$6,0,0.6*BE$5+0.4*BE$5*(BE36-BE$7)/(BE$8-BE$7))),IF(BE36&lt;=BE$8,BE$5,IF(BE36&gt;BE$6,0,0.6*BE$5+0.4*BE$5*(BE36-BE$7)/(BE$8-BE$7))))))</f>
      </c>
      <c r="BG36" s="126">
        <f>IF(BE36&lt;&gt;"",BE$5,0)</f>
      </c>
      <c r="BH36" s="125">
        <f>IF(BE$6=0,RANK(BE36,BE$12:BE$42,0),RANK(BE36,BE$12:BE$42,1))</f>
      </c>
      <c r="BI36" s="126">
        <v>34</v>
      </c>
      <c r="BJ36" s="126">
        <f>IF(COUNTA(BI$12:BI$42)=0,0.6*BI$5,IF(BI36="",0,IF(BI$6=0,IF(BI36&gt;=BI$8,BI$5,IF(BI36&lt;BI$6,0,0.6*BI$5+0.4*BI$5*(BI36-BI$7)/(BI$8-BI$7))),IF(BI36&lt;=BI$8,BI$5,IF(BI36&gt;BI$6,0,0.6*BI$5+0.4*BI$5*(BI36-BI$7)/(BI$8-BI$7))))))</f>
      </c>
      <c r="BK36" s="126">
        <f>IF(BI36&lt;&gt;"",BI$5,0)</f>
      </c>
      <c r="BL36" s="125">
        <f>IF(BI$6=0,RANK(BI36,BI$12:BI$42,0),RANK(BI36,BI$12:BI$42,1))</f>
      </c>
      <c r="BM36" s="126">
        <v>99.8659</v>
      </c>
      <c r="BN36" s="126">
        <f>IF(COUNTA(BM$12:BM$42)=0,0.6*BM$5,IF(BM36="",0,IF(BM$6=0,IF(BM36&gt;=BM$8,BM$5,IF(BM36&lt;BM$6,0,0.6*BM$5+0.4*BM$5*(BM36-BM$7)/(BM$8-BM$7))),IF(BM36&lt;=BM$8,BM$5,IF(BM36&gt;BM$6,0,0.6*BM$5+0.4*BM$5*(BM36-BM$7)/(BM$8-BM$7))))))</f>
      </c>
      <c r="BO36" s="126">
        <f>IF(BM36&lt;&gt;"",BM$5,0)</f>
      </c>
      <c r="BP36" s="125">
        <f>IF(BM$6=0,RANK(BM36,BM$12:BM$42,0),RANK(BM36,BM$12:BM$42,1))</f>
      </c>
      <c r="BQ36" s="126">
        <v>40</v>
      </c>
      <c r="BR36" s="126">
        <f>IF(COUNTA(BQ$12:BQ$42)=0,0.6*BQ$5,IF(BQ36="",0,IF(BQ$6=0,IF(BQ36&gt;=BQ$8,BQ$5,IF(BQ36&lt;BQ$6,0,0.6*BQ$5+0.4*BQ$5*(BQ36-BQ$7)/(BQ$8-BQ$7))),IF(BQ36&lt;=BQ$8,BQ$5,IF(BQ36&gt;BQ$6,0,0.6*BQ$5+0.4*BQ$5*(BQ36-BQ$7)/(BQ$8-BQ$7))))))</f>
      </c>
      <c r="BS36" s="126">
        <f>IF(BQ36&lt;&gt;"",BQ$5,0)</f>
      </c>
      <c r="BT36" s="125">
        <f>IF(BQ$6=0,RANK(BQ36,BQ$12:BQ$42,0),RANK(BQ36,BQ$12:BQ$42,1))</f>
      </c>
      <c r="BU36" s="126">
        <v>7.2671</v>
      </c>
      <c r="BV36" s="126">
        <f>IF(COUNTA(BU$12:BU$42)=0,0.6*BU$5,IF(BU36="",0,IF(BU$6=0,IF(BU36&gt;=BU$8,BU$5,IF(BU36&lt;BU$6,0,0.6*BU$5+0.4*BU$5*(BU36-BU$7)/(BU$8-BU$7))),IF(BU36&lt;=BU$8,BU$5,IF(BU36&gt;BU$6,0,0.6*BU$5+0.4*BU$5*(BU36-BU$7)/(BU$8-BU$7))))))</f>
      </c>
      <c r="BW36" s="126">
        <f>IF(BU36&lt;&gt;"",BU$5,0)</f>
      </c>
      <c r="BX36" s="125">
        <f>IF(BU$6=0,RANK(BU36,BU$12:BU$42,0),RANK(BU36,BU$12:BU$42,1))</f>
      </c>
      <c r="BY36" s="126">
        <v>99.86</v>
      </c>
      <c r="BZ36" s="126">
        <f>IF(COUNTA(BY$12:BY$42)=0,0.6*BY$5,IF(BY36="",0,IF(BY$6=0,IF(BY36&gt;=BY$8,BY$5,IF(BY36&lt;BY$6,0,0.6*BY$5+0.4*BY$5*(BY36-BY$7)/(BY$8-BY$7))),IF(BY36&lt;=BY$8,BY$5,IF(BY36&gt;BY$6,0,0.6*BY$5+0.4*BY$5*(BY36-BY$7)/(BY$8-BY$7))))))</f>
      </c>
      <c r="CA36" s="126">
        <f>IF(BY36&lt;&gt;"",BY$5,0)</f>
      </c>
      <c r="CB36" s="125">
        <f>IF(BY$6=0,RANK(BY36,BY$12:BY$42,0),RANK(BY36,BY$12:BY$42,1))</f>
      </c>
      <c r="CC36"/>
      <c r="CD36" s="126">
        <f>IF(COUNTA(CC$12:CC$42)=0,0.6*CC$5,IF(CC36="",0,IF(CC$6=0,IF(CC36&gt;=CC$8,CC$5,IF(CC36&lt;CC$6,0,0.6*CC$5+0.4*CC$5*(CC36-CC$7)/(CC$8-CC$7))),IF(CC36&lt;=CC$8,CC$5,IF(CC36&gt;CC$6,0,0.6*CC$5+0.4*CC$5*(CC36-CC$7)/(CC$8-CC$7))))))</f>
      </c>
      <c r="CE36" s="126">
        <f>IF(CC36&lt;&gt;"",CC$5,0)</f>
      </c>
      <c r="CF36" s="125">
        <f>IF(CC$6=0,RANK(CC36,CC$12:CC$42,0),RANK(CC36,CC$12:CC$42,1))</f>
      </c>
      <c r="CG36"/>
      <c r="CH36" s="126">
        <f>IF(COUNTA(CG$12:CG$42)=0,0.6*CG$5,IF(CG36="",0,IF(CG$6=0,IF(CG36&gt;=CG$8,CG$5,IF(CG36&lt;CG$6,0,0.6*CG$5+0.4*CG$5*(CG36-CG$7)/(CG$8-CG$7))),IF(CG36&lt;=CG$8,CG$5,IF(CG36&gt;CG$6,0,0.6*CG$5+0.4*CG$5*(CG36-CG$7)/(CG$8-CG$7))))))</f>
      </c>
      <c r="CI36" s="126">
        <f>IF(CG36&lt;&gt;"",CG$5,0)</f>
      </c>
      <c r="CJ36" s="125">
        <f>IF(CG$6=0,RANK(CG36,CG$12:CG$42,0),RANK(CG36,CG$12:CG$42,1))</f>
      </c>
      <c r="CK36"/>
      <c r="CL36" s="126">
        <f>IF(COUNTA(CK$12:CK$42)=0,0.6*CK$5,IF(CK36="",0,IF(CK$6=0,IF(CK36&gt;=CK$8,CK$5,IF(CK36&lt;CK$6,0,0.6*CK$5+0.4*CK$5*(CK36-CK$7)/(CK$8-CK$7))),IF(CK36&lt;=CK$8,CK$5,IF(CK36&gt;CK$6,0,0.6*CK$5+0.4*CK$5*(CK36-CK$7)/(CK$8-CK$7))))))</f>
      </c>
      <c r="CM36" s="126">
        <f>IF(CK36&lt;&gt;"",CK$5,0)</f>
      </c>
      <c r="CN36" s="125">
        <f>IF(CK$6=0,RANK(CK36,CK$12:CK$42,0),RANK(CK36,CK$12:CK$42,1))</f>
      </c>
      <c r="CO36"/>
      <c r="CP36" s="126">
        <f>IF(COUNTA(CO$12:CO$42)=0,0.6*CO$5,IF(CO36="",0,IF(CO$6=0,IF(CO36&gt;=CO$8,CO$5,IF(CO36&lt;CO$6,0,0.6*CO$5+0.4*CO$5*(CO36-CO$7)/(CO$8-CO$7))),IF(CO36&lt;=CO$8,CO$5,IF(CO36&gt;CO$6,0,0.6*CO$5+0.4*CO$5*(CO36-CO$7)/(CO$8-CO$7))))))</f>
      </c>
      <c r="CQ36" s="126">
        <f>IF(CO36&lt;&gt;"",CO$5,0)</f>
      </c>
      <c r="CR36" s="125">
        <f>IF(CO$6=0,RANK(CO36,CO$12:CO$42,0),RANK(CO36,CO$12:CO$42,1))</f>
      </c>
      <c r="CS36"/>
      <c r="CT36" s="126">
        <f>IF(COUNTA(CS$12:CS$42)=0,0.6*CS$5,IF(CS36="",0,IF(CS$6=0,IF(CS36&gt;=CS$8,CS$5,IF(CS36&lt;CS$6,0,0.6*CS$5+0.4*CS$5*(CS36-CS$7)/(CS$8-CS$7))),IF(CS36&lt;=CS$8,CS$5,IF(CS36&gt;CS$6,0,0.6*CS$5+0.4*CS$5*(CS36-CS$7)/(CS$8-CS$7))))))</f>
      </c>
      <c r="CU36" s="126">
        <f>IF(CS36&lt;&gt;"",CS$5,0)</f>
      </c>
      <c r="CV36" s="125">
        <f>IF(CS$6=0,RANK(CS36,CS$12:CS$42,0),RANK(CS36,CS$12:CS$42,1))</f>
      </c>
      <c r="CW36" s="126">
        <v>1.83266666392043</v>
      </c>
      <c r="CX36" s="126">
        <f>IF(COUNTA(CW$12:CW$42)=0,0.6*CW$5,IF(CW36="",0,IF(CW$6=0,IF(CW36&gt;=CW$8,CW$5,IF(CW36&lt;CW$6,0,0.6*CW$5+0.4*CW$5*(CW36-CW$7)/(CW$8-CW$7))),IF(CW36&lt;=CW$8,CW$5,IF(CW36&gt;CW$6,0,0.6*CW$5+0.4*CW$5*(CW36-CW$7)/(CW$8-CW$7))))))</f>
      </c>
      <c r="CY36" s="126">
        <f>IF(CW36&lt;&gt;"",CW$5,0)</f>
      </c>
      <c r="CZ36" s="125">
        <f>IF(CW$6=0,RANK(CW36,CW$12:CW$42,0),RANK(CW36,CW$12:CW$42,1))</f>
      </c>
      <c r="DA36" s="126">
        <v>0.988122097019911</v>
      </c>
      <c r="DB36" s="126">
        <f>IF(COUNTA(DA$12:DA$42)=0,0.6*DA$5,IF(DA36="",0,IF(DA$6=0,IF(DA36&gt;=DA$8,DA$5,IF(DA36&lt;DA$6,0,0.6*DA$5+0.4*DA$5*(DA36-DA$7)/(DA$8-DA$7))),IF(DA36&lt;=DA$8,DA$5,IF(DA36&gt;DA$6,0,0.6*DA$5+0.4*DA$5*(DA36-DA$7)/(DA$8-DA$7))))))</f>
      </c>
      <c r="DC36" s="126">
        <f>IF(DA36&lt;&gt;"",DA$5,0)</f>
      </c>
      <c r="DD36" s="125">
        <f>IF(DA$6=0,RANK(DA36,DA$12:DA$42,0),RANK(DA36,DA$12:DA$42,1))</f>
      </c>
      <c r="DE36" s="126">
        <v>1.81553905281979</v>
      </c>
      <c r="DF36" s="126">
        <f>IF(COUNTA(DE$12:DE$42)=0,0.6*DE$5,IF(DE36="",0,IF(DE$6=0,IF(DE36&gt;=DE$8,DE$5,IF(DE36&lt;DE$6,0,0.6*DE$5+0.4*DE$5*(DE36-DE$7)/(DE$8-DE$7))),IF(DE36&lt;=DE$8,DE$5,IF(DE36&gt;DE$6,0,0.6*DE$5+0.4*DE$5*(DE36-DE$7)/(DE$8-DE$7))))))</f>
      </c>
      <c r="DG36" s="126">
        <f>IF(DE36&lt;&gt;"",DE$5,0)</f>
      </c>
      <c r="DH36" s="125">
        <f>IF(DE$6=0,RANK(DE36,DE$12:DE$42,0),RANK(DE36,DE$12:DE$42,1))</f>
      </c>
      <c r="DI36" s="126">
        <v>3.70442265073426</v>
      </c>
      <c r="DJ36" s="126">
        <f>IF(COUNTA(DI$12:DI$42)=0,0.6*DI$5,IF(DI36="",0,IF(DI$6=0,IF(DI36&gt;=DI$8,DI$5,IF(DI36&lt;DI$6,0,0.6*DI$5+0.4*DI$5*(DI36-DI$7)/(DI$8-DI$7))),IF(DI36&lt;=DI$8,DI$5,IF(DI36&gt;DI$6,0,0.6*DI$5+0.4*DI$5*(DI36-DI$7)/(DI$8-DI$7))))))</f>
      </c>
      <c r="DK36" s="126">
        <f>IF(DI36&lt;&gt;"",DI$5,0)</f>
      </c>
      <c r="DL36" s="125">
        <f>IF(DI$6=0,RANK(DI36,DI$12:DI$42,0),RANK(DI36,DI$12:DI$42,1))</f>
      </c>
      <c r="DM36" s="126">
        <v>1.41</v>
      </c>
      <c r="DN36" s="126">
        <f>IF(COUNTA(DM$12:DM$42)=0,0.6*DM$5,IF(DM36="",0,IF(DM$6=0,IF(DM36&gt;=DM$8,DM$5,IF(DM36&lt;DM$6,0,0.6*DM$5+0.4*DM$5*(DM36-DM$7)/(DM$8-DM$7))),IF(DM36&lt;=DM$8,DM$5,IF(DM36&gt;DM$6,0,0.6*DM$5+0.4*DM$5*(DM36-DM$7)/(DM$8-DM$7))))))</f>
      </c>
      <c r="DO36" s="126">
        <f>IF(DM36&lt;&gt;"",DM$5,0)</f>
      </c>
      <c r="DP36" s="125">
        <f>IF(DM$6=0,RANK(DM36,DM$12:DM$42,0),RANK(DM36,DM$12:DM$42,1))</f>
      </c>
      <c r="DQ36" s="126">
        <v>1.81</v>
      </c>
      <c r="DR36" s="126">
        <f>IF(COUNTA(DQ$12:DQ$42)=0,0.6*DQ$5,IF(DQ36="",0,IF(DQ$6=0,IF(DQ36&gt;=DQ$8,DQ$5,IF(DQ36&lt;DQ$6,0,0.6*DQ$5+0.4*DQ$5*(DQ36-DQ$7)/(DQ$8-DQ$7))),IF(DQ36&lt;=DQ$8,DQ$5,IF(DQ36&gt;DQ$6,0,0.6*DQ$5+0.4*DQ$5*(DQ36-DQ$7)/(DQ$8-DQ$7))))))</f>
      </c>
      <c r="DS36" s="126">
        <f>IF(DQ36&lt;&gt;"",DQ$5,0)</f>
      </c>
      <c r="DT36" s="125">
        <f>IF(DQ$6=0,RANK(DQ36,DQ$12:DQ$42,0),RANK(DQ36,DQ$12:DQ$42,1))</f>
      </c>
      <c r="DU36" s="126">
        <v>0.18</v>
      </c>
      <c r="DV36" s="126">
        <f>IF(COUNTA(DU$12:DU$42)=0,0.6*DU$5,IF(DU36="",0,IF(DU$6=0,IF(DU36&gt;=DU$8,DU$5,IF(DU36&lt;DU$6,0,0.6*DU$5+0.4*DU$5*(DU36-DU$7)/(DU$8-DU$7))),IF(DU36&lt;=DU$8,DU$5,IF(DU36&gt;DU$6,0,0.6*DU$5+0.4*DU$5*(DU36-DU$7)/(DU$8-DU$7))))))</f>
      </c>
      <c r="DW36" s="126">
        <f>IF(DU36&lt;&gt;"",DU$5,0)</f>
      </c>
      <c r="DX36" s="125">
        <f>IF(DU$6=0,RANK(DU36,DU$12:DU$42,0),RANK(DU36,DU$12:DU$42,1))</f>
      </c>
      <c r="DY36" s="126">
        <v>0.15</v>
      </c>
      <c r="DZ36" s="126">
        <f>IF(COUNTA(DY$12:DY$42)=0,0.6*DY$5,IF(DY36="",0,IF(DY$6=0,IF(DY36&gt;=DY$8,DY$5,IF(DY36&lt;DY$6,0,0.6*DY$5+0.4*DY$5*(DY36-DY$7)/(DY$8-DY$7))),IF(DY36&lt;=DY$8,DY$5,IF(DY36&gt;DY$6,0,0.6*DY$5+0.4*DY$5*(DY36-DY$7)/(DY$8-DY$7))))))</f>
      </c>
      <c r="EA36" s="126">
        <f>IF(DY36&lt;&gt;"",DY$5,0)</f>
      </c>
      <c r="EB36" s="125">
        <f>IF(DY$6=0,RANK(DY36,DY$12:DY$42,0),RANK(DY36,DY$12:DY$42,1))</f>
      </c>
      <c r="EC36" s="126">
        <v>98.99</v>
      </c>
      <c r="ED36" s="126">
        <v>94.62495</v>
      </c>
      <c r="EE36" s="126">
        <f>IF((COUNTA(EC$12:EC$42)+COUNTA(ED$12:ED$42)=0),0.6*EC$5,IF(OR(EC36="",ED36=""),0,IF(EC$6=0,IF(EC36&gt;=EC$8,EC$5,IF(EC36&lt;ED36,0,EC$5*(EC36-ED36)/(EC$8-ED36))),IF(EC36&lt;=EC$8,EC$5,IF(EC36&gt;ED36,0,EC$5*(EC36-ED36)/(EC$8-ED36))))))</f>
      </c>
      <c r="EF36" s="126">
        <f>IF(OR(EC36="",ED36=""),0,EC$5)</f>
      </c>
      <c r="EG36" s="125">
        <f>IF(EC$6=0,RANK(EE36,EE$12:EE$42,0),RANK(EE36,EE$12:EE$42,1))</f>
      </c>
      <c r="EH36" s="126">
        <v>98.99</v>
      </c>
      <c r="EI36" s="126">
        <v>92.361717</v>
      </c>
      <c r="EJ36" s="126">
        <f>IF((COUNTA(EH$12:EH$42)+COUNTA(EI$12:EI$42)=0),0.6*EH$5,IF(OR(EH36="",EI36=""),0,IF(EH$6=0,IF(EH36&gt;=EH$8,EH$5,IF(EH36&lt;EI36,0,EH$5*(EH36-EI36)/(EH$8-EI36))),IF(EH36&lt;=EH$8,EH$5,IF(EH36&gt;EI36,0,EH$5*(EH36-EI36)/(EH$8-EI36))))))</f>
      </c>
      <c r="EK36" s="126">
        <f>IF(OR(EH36="",EI36=""),0,EH$5)</f>
      </c>
      <c r="EL36" s="125">
        <f>IF(EH$6=0,RANK(EJ36,EJ$12:EJ$42,0),RANK(EJ36,EJ$12:EJ$42,1))</f>
      </c>
      <c r="EM36" s="126">
        <v>99.4417862838915</v>
      </c>
      <c r="EN36" s="126">
        <v>60.7683352735739</v>
      </c>
      <c r="EO36" s="126">
        <f>IF((COUNTA(EM$12:EM$42)+COUNTA(EN$12:EN$42)=0),0.6*EM$5,IF(OR(EM36="",EN36=""),0,IF(EM$6=0,IF(EM36&gt;=EM$8,EM$5,IF(EM36&lt;EN36,0,EM$5*(EM36-EN36)/(EM$8-EN36))),IF(EM36&lt;=EM$8,EM$5,IF(EM36&gt;EN36,0,EM$5*(EM36-EN36)/(EM$8-EN36))))))</f>
      </c>
      <c r="EP36" s="126">
        <f>IF(OR(EM36="",EN36=""),0,EM$5)</f>
      </c>
      <c r="EQ36" s="125">
        <f>IF(EM$6=0,RANK(EO36,EO$12:EO$42,0),RANK(EO36,EO$12:EO$42,1))</f>
      </c>
      <c r="ER36" s="126">
        <v>99.4417862838915</v>
      </c>
      <c r="ES36" s="126">
        <v>97.3495702005731</v>
      </c>
      <c r="ET36" s="126">
        <f>IF((COUNTA(ER$12:ER$42)+COUNTA(ES$12:ES$42)=0),0.6*ER$5,IF(OR(ER36="",ES36=""),0,IF(ER$6=0,IF(ER36&gt;=ER$8,ER$5,IF(ER36&lt;ES36,0,ER$5*(ER36-ES36)/(ER$8-ES36))),IF(ER36&lt;=ER$8,ER$5,IF(ER36&gt;ES36,0,ER$5*(ER36-ES36)/(ER$8-ES36))))))</f>
      </c>
      <c r="EU36" s="126">
        <f>IF(OR(ER36="",ES36=""),0,ER$5)</f>
      </c>
      <c r="EV36" s="125">
        <f>IF(ER$6=0,RANK(ET36,ET$12:ET$42,0),RANK(ET36,ET$12:ET$42,1))</f>
      </c>
      <c r="EW36" s="126">
        <v>0.0261</v>
      </c>
      <c r="EX36" s="126">
        <v>5.81953216374269</v>
      </c>
      <c r="EY36" s="126">
        <f>IF((COUNTA(EW$12:EW$42)+COUNTA(EX$12:EX$42)=0),0.6*EW$5,IF(OR(EW36="",EX36=""),0,IF(EW$6=0,IF(EW36&gt;=EW$8,EW$5,IF(EW36&lt;EX36,0,EW$5*(EW36-EX36)/(EW$8-EX36))),IF(EW36&lt;=EW$8,EW$5,IF(EW36&gt;EX36,0,EW$5*(EW36-EX36)/(EW$8-EX36))))))</f>
      </c>
      <c r="EZ36" s="126">
        <f>IF(OR(EW36="",EX36=""),0,EW$5)</f>
      </c>
      <c r="FA36" s="125">
        <f>IF(EW$6=0,RANK(EY36,EY$12:EY$42,0),RANK(EY36,EY$12:EY$42,1))</f>
      </c>
      <c r="FB36" s="126">
        <v>0.0261</v>
      </c>
      <c r="FC36" s="126">
        <v>5.61971537001897</v>
      </c>
      <c r="FD36" s="126">
        <f>IF((COUNTA(FB$12:FB$42)+COUNTA(FC$12:FC$42)=0),0.6*FB$5,IF(OR(FB36="",FC36=""),0,IF(FB$6=0,IF(FB36&gt;=FB$8,FB$5,IF(FB36&lt;FC36,0,FB$5*(FB36-FC36)/(FB$8-FC36))),IF(FB36&lt;=FB$8,FB$5,IF(FB36&gt;FC36,0,FB$5*(FB36-FC36)/(FB$8-FC36))))))</f>
      </c>
      <c r="FE36" s="126">
        <f>IF(OR(FB36="",FC36=""),0,FB$5)</f>
      </c>
      <c r="FF36" s="125">
        <f>IF(FB$6=0,RANK(FD36,FD$12:FD$42,0),RANK(FD36,FD$12:FD$42,1))</f>
      </c>
      <c r="FG36" s="126">
        <v>98.91</v>
      </c>
      <c r="FH36"/>
      <c r="FI36" s="126">
        <f>IF((COUNTA(FG$12:FG$42)+COUNTA(FH$12:FH$42)=0),0.6*FG$5,IF(OR(FG36="",FH36=""),0,IF(FG$6=0,IF(FG36&gt;=FG$8,FG$5,IF(FG36&lt;FH36,0,FG$5*(FG36-FH36)/(FG$8-FH36))),IF(FG36&lt;=FG$8,FG$5,IF(FG36&gt;FH36,0,FG$5*(FG36-FH36)/(FG$8-FH36))))))</f>
      </c>
      <c r="FJ36" s="126">
        <f>IF(OR(FG36="",FH36=""),0,FG$5)</f>
      </c>
      <c r="FK36" s="125">
        <f>IF(FG$6=0,RANK(FI36,FI$12:FI$42,0),RANK(FI36,FI$12:FI$42,1))</f>
      </c>
      <c r="FL36" s="126">
        <v>98.91</v>
      </c>
      <c r="FM36"/>
      <c r="FN36" s="126">
        <f>IF((COUNTA(FL$12:FL$42)+COUNTA(FM$12:FM$42)=0),0.6*FL$5,IF(OR(FL36="",FM36=""),0,IF(FL$6=0,IF(FL36&gt;=FL$8,FL$5,IF(FL36&lt;FM36,0,FL$5*(FL36-FM36)/(FL$8-FM36))),IF(FL36&lt;=FL$8,FL$5,IF(FL36&gt;FM36,0,FL$5*(FL36-FM36)/(FL$8-FM36))))))</f>
      </c>
      <c r="FO36" s="126">
        <f>IF(OR(FL36="",FM36=""),0,FL$5)</f>
      </c>
      <c r="FP36" s="125">
        <f>IF(FL$6=0,RANK(FN36,FN$12:FN$42,0),RANK(FN36,FN$12:FN$42,1))</f>
      </c>
      <c r="FQ36" s="126">
        <v>99.86</v>
      </c>
      <c r="FR36" s="126">
        <v>98.71</v>
      </c>
      <c r="FS36" s="126">
        <f>IF((COUNTA(FQ$12:FQ$42)+COUNTA(FR$12:FR$42)=0),0.6*FQ$5,IF(OR(FQ36="",FR36=""),0,IF(FQ$6=0,IF(FQ36&gt;=FQ$8,FQ$5,IF(FQ36&lt;FR36,0,FQ$5*(FQ36-FR36)/(FQ$8-FR36))),IF(FQ36&lt;=FQ$8,FQ$5,IF(FQ36&gt;FR36,0,FQ$5*(FQ36-FR36)/(FQ$8-FR36))))))</f>
      </c>
      <c r="FT36" s="126">
        <f>IF(OR(FQ36="",FR36=""),0,FQ$5)</f>
      </c>
      <c r="FU36" s="125">
        <f>IF(FQ$6=0,RANK(FS36,FS$12:FS$42,0),RANK(FS36,FS$12:FS$42,1))</f>
      </c>
      <c r="FV36" s="126">
        <v>99.86</v>
      </c>
      <c r="FW36" s="126">
        <v>99.3</v>
      </c>
      <c r="FX36" s="126">
        <f>IF((COUNTA(FV$12:FV$42)+COUNTA(FW$12:FW$42)=0),0.6*FV$5,IF(OR(FV36="",FW36=""),0,IF(FV$6=0,IF(FV36&gt;=FV$8,FV$5,IF(FV36&lt;FW36,0,FV$5*(FV36-FW36)/(FV$8-FW36))),IF(FV36&lt;=FV$8,FV$5,IF(FV36&gt;FW36,0,FV$5*(FV36-FW36)/(FV$8-FW36))))))</f>
      </c>
      <c r="FY36" s="126">
        <f>IF(OR(FV36="",FW36=""),0,FV$5)</f>
      </c>
      <c r="FZ36" s="125">
        <f>IF(FV$6=0,RANK(FX36,FX$12:FX$42,0),RANK(FX36,FX$12:FX$42,1))</f>
      </c>
      <c r="GA36" s="126">
        <v>2.8</v>
      </c>
      <c r="GB36" s="126">
        <v>3.43</v>
      </c>
      <c r="GC36" s="126">
        <f>IF((COUNTA(GA$12:GA$42)+COUNTA(GB$12:GB$42)=0),0.6*GA$5,IF(OR(GA36="",GB36=""),0,IF(GA$6=0,IF(GA36&gt;=GA$8,GA$5,IF(GA36&lt;GB36,0,GA$5*(GA36-GB36)/(GA$8-GB36))),IF(GA36&lt;=GA$8,GA$5,IF(GA36&gt;GB36,0,GA$5*(GA36-GB36)/(GA$8-GB36))))))</f>
      </c>
      <c r="GD36" s="126">
        <f>IF(OR(GA36="",GB36=""),0,GA$5)</f>
      </c>
      <c r="GE36" s="125">
        <f>IF(GA$6=0,RANK(GC36,GC$12:GC$42,0),RANK(GC36,GC$12:GC$42,1))</f>
      </c>
      <c r="GF36" s="126">
        <v>2.8</v>
      </c>
      <c r="GG36" s="126">
        <v>2.98</v>
      </c>
      <c r="GH36" s="126">
        <f>IF((COUNTA(GF$12:GF$42)+COUNTA(GG$12:GG$42)=0),0.6*GF$5,IF(OR(GF36="",GG36=""),0,IF(GF$6=0,IF(GF36&gt;=GF$8,GF$5,IF(GF36&lt;GG36,0,GF$5*(GF36-GG36)/(GF$8-GG36))),IF(GF36&lt;=GF$8,GF$5,IF(GF36&gt;GG36,0,GF$5*(GF36-GG36)/(GF$8-GG36))))))</f>
      </c>
      <c r="GI36" s="126">
        <f>IF(OR(GF36="",GG36=""),0,GF$5)</f>
      </c>
      <c r="GJ36" s="125">
        <f>IF(GF$6=0,RANK(GH36,GH$12:GH$42,0),RANK(GH36,GH$12:GH$42,1))</f>
      </c>
      <c r="GK36" s="126">
        <v>100</v>
      </c>
      <c r="GL36" s="126">
        <v>99.64</v>
      </c>
      <c r="GM36" s="126">
        <f>IF((COUNTA(GK$12:GK$42)+COUNTA(GL$12:GL$42)=0),0.6*GK$5,IF(OR(GK36="",GL36=""),0,IF(GK$6=0,IF(GK36&gt;=GK$8,GK$5,IF(GK36&lt;GL36,0,GK$5*(GK36-GL36)/(GK$8-GL36))),IF(GK36&lt;=GK$8,GK$5,IF(GK36&gt;GL36,0,GK$5*(GK36-GL36)/(GK$8-GL36))))))</f>
      </c>
      <c r="GN36" s="126">
        <f>IF(OR(GK36="",GL36=""),0,GK$5)</f>
      </c>
      <c r="GO36" s="125">
        <f>IF(GK$6=0,RANK(GM36,GM$12:GM$42,0),RANK(GM36,GM$12:GM$42,1))</f>
      </c>
      <c r="GP36" s="126">
        <v>100</v>
      </c>
      <c r="GQ36" s="126">
        <v>100</v>
      </c>
      <c r="GR36" s="126">
        <f>IF((COUNTA(GP$12:GP$42)+COUNTA(GQ$12:GQ$42)=0),0.6*GP$5,IF(OR(GP36="",GQ36=""),0,IF(GP$6=0,IF(GP36&gt;=GP$8,GP$5,IF(GP36&lt;GQ36,0,GP$5*(GP36-GQ36)/(GP$8-GQ36))),IF(GP36&lt;=GP$8,GP$5,IF(GP36&gt;GQ36,0,GP$5*(GP36-GQ36)/(GP$8-GQ36))))))</f>
      </c>
      <c r="GS36" s="126">
        <f>IF(OR(GP36="",GQ36=""),0,GP$5)</f>
      </c>
      <c r="GT36" s="125">
        <f>IF(GP$6=0,RANK(GR36,GR$12:GR$42,0),RANK(GR36,GR$12:GR$42,1))</f>
      </c>
      <c r="GU36" s="126">
        <v>0.51</v>
      </c>
      <c r="GV36" s="126">
        <v>1.24</v>
      </c>
      <c r="GW36" s="126">
        <f>IF((COUNTA(GU$12:GU$42)+COUNTA(GV$12:GV$42)=0),0.6*GU$5,IF(OR(GU36="",GV36=""),0,IF(GU$6=0,IF(GU36&gt;=GU$8,GU$5,IF(GU36&lt;GV36,0,GU$5*(GU36-GV36)/(GU$8-GV36))),IF(GU36&lt;=GU$8,GU$5,IF(GU36&gt;GV36,0,GU$5*(GU36-GV36)/(GU$8-GV36))))))</f>
      </c>
      <c r="GX36" s="126">
        <f>IF(OR(GU36="",GV36=""),0,GU$5)</f>
      </c>
      <c r="GY36" s="125">
        <f>IF(GU$6=0,RANK(GW36,GW$12:GW$42,0),RANK(GW36,GW$12:GW$42,1))</f>
      </c>
      <c r="GZ36" s="126">
        <v>0.51</v>
      </c>
      <c r="HA36" s="126">
        <v>0.59</v>
      </c>
      <c r="HB36" s="126">
        <f>IF((COUNTA(GZ$12:GZ$42)+COUNTA(HA$12:HA$42)=0),0.6*GZ$5,IF(OR(GZ36="",HA36=""),0,IF(GZ$6=0,IF(GZ36&gt;=GZ$8,GZ$5,IF(GZ36&lt;HA36,0,GZ$5*(GZ36-HA36)/(GZ$8-HA36))),IF(GZ36&lt;=GZ$8,GZ$5,IF(GZ36&gt;HA36,0,GZ$5*(GZ36-HA36)/(GZ$8-HA36))))))</f>
      </c>
      <c r="HC36" s="126">
        <f>IF(OR(GZ36="",HA36=""),0,GZ$5)</f>
      </c>
      <c r="HD36" s="125">
        <f>IF(GZ$6=0,RANK(HB36,HB$12:HB$42,0),RANK(HB36,HB$12:HB$42,1))</f>
      </c>
      <c r="HE36" s="126">
        <v>0</v>
      </c>
      <c r="HF36" s="126">
        <v>0.808257863472587</v>
      </c>
      <c r="HG36" s="126">
        <f>IF((COUNTA(HE$12:HE$42)+COUNTA(HF$12:HF$42)=0),0.6*HE$5,IF(OR(HE36="",HF36=""),0,IF(HE$6=0,IF(HE36&gt;=HE$8,HE$5,IF(HE36&lt;HF36,0,HE$5*(HE36-HF36)/(HE$8-HF36))),IF(HE36&lt;=HE$8,HE$5,IF(HE36&gt;HF36,0,HE$5*(HE36-HF36)/(HE$8-HF36))))))</f>
      </c>
      <c r="HH36" s="126">
        <f>IF(OR(HE36="",HF36=""),0,HE$5)</f>
      </c>
      <c r="HI36" s="125">
        <f>IF(HE$6=0,RANK(HG36,HG$12:HG$42,0),RANK(HG36,HG$12:HG$42,1))</f>
      </c>
      <c r="HJ36" s="126">
        <v>0</v>
      </c>
      <c r="HK36" s="126">
        <v>0</v>
      </c>
      <c r="HL36" s="126">
        <f>IF((COUNTA(HJ$12:HJ$42)+COUNTA(HK$12:HK$42)=0),0.6*HJ$5,IF(OR(HJ36="",HK36=""),0,IF(HJ$6=0,IF(HJ36&gt;=HJ$8,HJ$5,IF(HJ36&lt;HK36,0,HJ$5*(HJ36-HK36)/(HJ$8-HK36))),IF(HJ36&lt;=HJ$8,HJ$5,IF(HJ36&gt;HK36,0,HJ$5*(HJ36-HK36)/(HJ$8-HK36))))))</f>
      </c>
      <c r="HM36" s="126">
        <f>IF(OR(HJ36="",HK36=""),0,HJ$5)</f>
      </c>
      <c r="HN36" s="125">
        <f>IF(HJ$6=0,RANK(HL36,HL$12:HL$42,0),RANK(HL36,HL$12:HL$42,1))</f>
      </c>
      <c r="HO36" s="126">
        <v>40.7343359375</v>
      </c>
      <c r="HP36"/>
      <c r="HQ36" s="126">
        <f>IF((COUNTA(HO$12:HO$42)+COUNTA(HP$12:HP$42)=0),0.6*HO$5,IF(OR(HO36="",HP36=""),0,IF(HO$6=0,IF(HO36&gt;=HO$8,HO$5,IF(HO36&lt;HP36,0,HO$5*(HO36-HP36)/(HO$8-HP36))),IF(HO36&lt;=HO$8,HO$5,IF(HO36&gt;HP36,0,HO$5*(HO36-HP36)/(HO$8-HP36))))))</f>
      </c>
      <c r="HR36" s="126">
        <f>IF(OR(HO36="",HP36=""),0,HO$5)</f>
      </c>
      <c r="HS36" s="125">
        <f>IF(HO$6=0,RANK(HQ36,HQ$12:HQ$42,0),RANK(HQ36,HQ$12:HQ$42,1))</f>
      </c>
      <c r="HT36" s="126">
        <v>40.7343359375</v>
      </c>
      <c r="HU36"/>
      <c r="HV36" s="126">
        <f>IF((COUNTA(HT$12:HT$42)+COUNTA(HU$12:HU$42)=0),0.6*HT$5,IF(OR(HT36="",HU36=""),0,IF(HT$6=0,IF(HT36&gt;=HT$8,HT$5,IF(HT36&lt;HU36,0,HT$5*(HT36-HU36)/(HT$8-HU36))),IF(HT36&lt;=HT$8,HT$5,IF(HT36&gt;HU36,0,HT$5*(HT36-HU36)/(HT$8-HU36))))))</f>
      </c>
      <c r="HW36" s="126">
        <f>IF(OR(HT36="",HU36=""),0,HT$5)</f>
      </c>
      <c r="HX36" s="125">
        <f>IF(HT$6=0,RANK(HV36,HV$12:HV$42,0),RANK(HV36,HV$12:HV$42,1))</f>
      </c>
      <c r="HY36" s="126">
        <v>6.90259765625</v>
      </c>
      <c r="HZ36" s="126">
        <v>4.712783203125</v>
      </c>
      <c r="IA36" s="126">
        <f>IF((COUNTA(HY$12:HY$42)+COUNTA(HZ$12:HZ$42)=0),0.6*HY$5,IF(OR(HY36="",HZ36=""),0,IF(HY$6=0,IF(HY36&gt;=HY$8,HY$5,IF(HY36&lt;HZ36,0,HY$5*(HY36-HZ36)/(HY$8-HZ36))),IF(HY36&lt;=HY$8,HY$5,IF(HY36&gt;HZ36,0,HY$5*(HY36-HZ36)/(HY$8-HZ36))))))</f>
      </c>
      <c r="IB36" s="126">
        <f>IF(OR(HY36="",HZ36=""),0,HY$5)</f>
      </c>
      <c r="IC36" s="125">
        <f>IF(HY$6=0,RANK(IA36,IA$12:IA$42,0),RANK(IA36,IA$12:IA$42,1))</f>
      </c>
      <c r="ID36" s="126">
        <v>6.90259765625</v>
      </c>
      <c r="IE36" s="126">
        <v>3.375595703125</v>
      </c>
      <c r="IF36" s="126">
        <f>IF((COUNTA(ID$12:ID$42)+COUNTA(IE$12:IE$42)=0),0.6*ID$5,IF(OR(ID36="",IE36=""),0,IF(ID$6=0,IF(ID36&gt;=ID$8,ID$5,IF(ID36&lt;IE36,0,ID$5*(ID36-IE36)/(ID$8-IE36))),IF(ID36&lt;=ID$8,ID$5,IF(ID36&gt;IE36,0,ID$5*(ID36-IE36)/(ID$8-IE36))))))</f>
      </c>
      <c r="IG36" s="126">
        <f>IF(OR(ID36="",IE36=""),0,ID$5)</f>
      </c>
      <c r="IH36" s="125">
        <f>IF(ID$6=0,RANK(IF36,IF$12:IF$42,0),RANK(IF36,IF$12:IF$42,1))</f>
      </c>
      <c r="II36"/>
      <c r="IJ36"/>
      <c r="IK36" s="126">
        <f>IF((COUNTA(II$12:II$42)+COUNTA(IJ$12:IJ$42)=0),0.6*II$5,IF(OR(II36="",IJ36=""),0,IF(II$6=0,IF(II36&gt;=II$8,II$5,IF(II36&lt;IJ36,0,II$5*(II36-IJ36)/(II$8-IJ36))),IF(II36&lt;=II$8,II$5,IF(II36&gt;IJ36,0,II$5*(II36-IJ36)/(II$8-IJ36))))))</f>
      </c>
      <c r="IL36" s="126">
        <f>IF(OR(II36="",IJ36=""),0,II$5)</f>
      </c>
      <c r="IM36" s="125">
        <f>IF(II$6=0,RANK(IK36,IK$12:IK$42,0),RANK(IK36,IK$12:IK$42,1))</f>
      </c>
      <c r="IN36"/>
      <c r="IO36"/>
      <c r="IP36" s="126">
        <f>IF((COUNTA(IN$12:IN$42)+COUNTA(IO$12:IO$42)=0),0.6*IN$5,IF(OR(IN36="",IO36=""),0,IF(IN$6=0,IF(IN36&gt;=IN$8,IN$5,IF(IN36&lt;IO36,0,IN$5*(IN36-IO36)/(IN$8-IO36))),IF(IN36&lt;=IN$8,IN$5,IF(IN36&gt;IO36,0,IN$5*(IN36-IO36)/(IN$8-IO36))))))</f>
      </c>
      <c r="IQ36" s="126">
        <f>IF(OR(IN36="",IO36=""),0,IN$5)</f>
      </c>
      <c r="IR36" s="125">
        <f>IF(IN$6=0,RANK(IP36,IP$12:IP$42,0),RANK(IP36,IP$12:IP$42,1))</f>
      </c>
      <c r="IS36"/>
      <c r="IT36"/>
      <c r="IU36" s="126">
        <f>IF((COUNTA(IS$12:IS$42)+COUNTA(IT$12:IT$42)=0),0.6*IS$5,IF(OR(IS36="",IT36=""),0,IF(IS$6=0,IF(IS36&gt;=IS$8,IS$5,IF(IS36&lt;IT36,0,IS$5*(IS36-IT36)/(IS$8-IT36))),IF(IS36&lt;=IS$8,IS$5,IF(IS36&gt;IT36,0,IS$5*(IS36-IT36)/(IS$8-IT36))))))</f>
      </c>
      <c r="IV36" s="126">
        <f>IF(OR(IS36="",IT36=""),0,IS$5)</f>
      </c>
      <c r="IW36" s="125">
        <f>IF(IS$6=0,RANK(IU36,IU$12:IU$42,0),RANK(IU36,IU$12:IU$42,1))</f>
      </c>
      <c r="IX36"/>
      <c r="IY36"/>
      <c r="IZ36" s="126">
        <f>IF((COUNTA(IX$12:IX$42)+COUNTA(IY$12:IY$42)=0),0.6*IX$5,IF(OR(IX36="",IY36=""),0,IF(IX$6=0,IF(IX36&gt;=IX$8,IX$5,IF(IX36&lt;IY36,0,IX$5*(IX36-IY36)/(IX$8-IY36))),IF(IX36&lt;=IX$8,IX$5,IF(IX36&gt;IY36,0,IX$5*(IX36-IY36)/(IX$8-IY36))))))</f>
      </c>
      <c r="JA36" s="126">
        <f>IF(OR(IX36="",IY36=""),0,IX$5)</f>
      </c>
      <c r="JB36" s="125">
        <f>IF(IX$6=0,RANK(IZ36,IZ$12:IZ$42,0),RANK(IZ36,IZ$12:IZ$42,1))</f>
      </c>
      <c r="JC36"/>
      <c r="JD36"/>
      <c r="JE36" s="126">
        <f>IF((COUNTA(JC$12:JC$42)+COUNTA(JD$12:JD$42)=0),0.6*JC$5,IF(OR(JC36="",JD36=""),0,IF(JC$6=0,IF(JC36&gt;=JC$8,JC$5,IF(JC36&lt;JD36,0,JC$5*(JC36-JD36)/(JC$8-JD36))),IF(JC36&lt;=JC$8,JC$5,IF(JC36&gt;JD36,0,JC$5*(JC36-JD36)/(JC$8-JD36))))))</f>
      </c>
      <c r="JF36" s="126">
        <f>IF(OR(JC36="",JD36=""),0,JC$5)</f>
      </c>
      <c r="JG36" s="125">
        <f>IF(JC$6=0,RANK(JE36,JE$12:JE$42,0),RANK(JE36,JE$12:JE$42,1))</f>
      </c>
      <c r="JH36"/>
      <c r="JI36"/>
      <c r="JJ36" s="126">
        <f>IF((COUNTA(JH$12:JH$42)+COUNTA(JI$12:JI$42)=0),0.6*JH$5,IF(OR(JH36="",JI36=""),0,IF(JH$6=0,IF(JH36&gt;=JH$8,JH$5,IF(JH36&lt;JI36,0,JH$5*(JH36-JI36)/(JH$8-JI36))),IF(JH36&lt;=JH$8,JH$5,IF(JH36&gt;JI36,0,JH$5*(JH36-JI36)/(JH$8-JI36))))))</f>
      </c>
      <c r="JK36" s="126">
        <f>IF(OR(JH36="",JI36=""),0,JH$5)</f>
      </c>
      <c r="JL36" s="125">
        <f>IF(JH$6=0,RANK(JJ36,JJ$12:JJ$42,0),RANK(JJ36,JJ$12:JJ$42,1))</f>
      </c>
      <c r="JM36"/>
      <c r="JN36"/>
      <c r="JO36" s="126">
        <f>IF((COUNTA(JM$12:JM$42)+COUNTA(JN$12:JN$42)=0),0.6*JM$5,IF(OR(JM36="",JN36=""),0,IF(JM$6=0,IF(JM36&gt;=JM$8,JM$5,IF(JM36&lt;JN36,0,JM$5*(JM36-JN36)/(JM$8-JN36))),IF(JM36&lt;=JM$8,JM$5,IF(JM36&gt;JN36,0,JM$5*(JM36-JN36)/(JM$8-JN36))))))</f>
      </c>
      <c r="JP36" s="126">
        <f>IF(OR(JM36="",JN36=""),0,JM$5)</f>
      </c>
      <c r="JQ36" s="125">
        <f>IF(JM$6=0,RANK(JO36,JO$12:JO$42,0),RANK(JO36,JO$12:JO$42,1))</f>
      </c>
      <c r="JR36"/>
      <c r="JS36"/>
      <c r="JT36" s="126">
        <f>IF((COUNTA(JR$12:JR$42)+COUNTA(JS$12:JS$42)=0),0.6*JR$5,IF(OR(JR36="",JS36=""),0,IF(JR$6=0,IF(JR36&gt;=JR$8,JR$5,IF(JR36&lt;JS36,0,JR$5*(JR36-JS36)/(JR$8-JS36))),IF(JR36&lt;=JR$8,JR$5,IF(JR36&gt;JS36,0,JR$5*(JR36-JS36)/(JR$8-JS36))))))</f>
      </c>
      <c r="JU36" s="126">
        <f>IF(OR(JR36="",JS36=""),0,JR$5)</f>
      </c>
      <c r="JV36" s="125">
        <f>IF(JR$6=0,RANK(JT36,JT$12:JT$42,0),RANK(JT36,JT$12:JT$42,1))</f>
      </c>
      <c r="JW36"/>
      <c r="JX36"/>
      <c r="JY36" s="126">
        <f>IF((COUNTA(JW$12:JW$42)+COUNTA(JX$12:JX$42)=0),0.6*JW$5,IF(OR(JW36="",JX36=""),0,IF(JW$6=0,IF(JW36&gt;=JW$8,JW$5,IF(JW36&lt;JX36,0,JW$5*(JW36-JX36)/(JW$8-JX36))),IF(JW36&lt;=JW$8,JW$5,IF(JW36&gt;JX36,0,JW$5*(JW36-JX36)/(JW$8-JX36))))))</f>
      </c>
      <c r="JZ36" s="126">
        <f>IF(OR(JW36="",JX36=""),0,JW$5)</f>
      </c>
      <c r="KA36" s="125">
        <f>IF(JW$6=0,RANK(JY36,JY$12:JY$42,0),RANK(JY36,JY$12:JY$42,1))</f>
      </c>
      <c r="KB36"/>
      <c r="KC36"/>
      <c r="KD36" s="126">
        <f>IF((COUNTA(KB$12:KB$42)+COUNTA(KC$12:KC$42)=0),0.6*KB$5,IF(OR(KB36="",KC36=""),0,IF(KB$6=0,IF(KB36&gt;=KB$8,KB$5,IF(KB36&lt;KC36,0,KB$5*(KB36-KC36)/(KB$8-KC36))),IF(KB36&lt;=KB$8,KB$5,IF(KB36&gt;KC36,0,KB$5*(KB36-KC36)/(KB$8-KC36))))))</f>
      </c>
      <c r="KE36" s="126">
        <f>IF(OR(KB36="",KC36=""),0,KB$5)</f>
      </c>
      <c r="KF36" s="125">
        <f>IF(KB$6=0,RANK(KD36,KD$12:KD$42,0),RANK(KD36,KD$12:KD$42,1))</f>
      </c>
      <c r="KG36"/>
      <c r="KH36"/>
      <c r="KI36" s="126">
        <f>IF((COUNTA(KG$12:KG$42)+COUNTA(KH$12:KH$42)=0),0.6*KG$5,IF(OR(KG36="",KH36=""),0,IF(KG$6=0,IF(KG36&gt;=KG$8,KG$5,IF(KG36&lt;KH36,0,KG$5*(KG36-KH36)/(KG$8-KH36))),IF(KG36&lt;=KG$8,KG$5,IF(KG36&gt;KH36,0,KG$5*(KG36-KH36)/(KG$8-KH36))))))</f>
      </c>
      <c r="KJ36" s="126">
        <f>IF(OR(KG36="",KH36=""),0,KG$5)</f>
      </c>
      <c r="KK36" s="125">
        <f>IF(KG$6=0,RANK(KI36,KI$12:KI$42,0),RANK(KI36,KI$12:KI$42,1))</f>
      </c>
      <c r="KL36"/>
      <c r="KM36"/>
      <c r="KN36" s="126">
        <f>IF((COUNTA(KL$12:KL$42)+COUNTA(KM$12:KM$42)=0),0.6*KL$5,IF(OR(KL36="",KM36=""),0,IF(KL$6=0,IF(KL36&gt;=KL$8,KL$5,IF(KL36&lt;KM36,0,KL$5*(KL36-KM36)/(KL$8-KM36))),IF(KL36&lt;=KL$8,KL$5,IF(KL36&gt;KM36,0,KL$5*(KL36-KM36)/(KL$8-KM36))))))</f>
      </c>
      <c r="KO36" s="126">
        <f>IF(OR(KL36="",KM36=""),0,KL$5)</f>
      </c>
      <c r="KP36" s="125">
        <f>IF(KL$6=0,RANK(KN36,KN$12:KN$42,0),RANK(KN36,KN$12:KN$42,1))</f>
      </c>
      <c r="KQ36"/>
      <c r="KR36"/>
      <c r="KS36" s="126">
        <f>IF((COUNTA(KQ$12:KQ$42)+COUNTA(KR$12:KR$42)=0),0.6*KQ$5,IF(OR(KQ36="",KR36=""),0,IF(KQ$6=0,IF(KQ36&gt;=KQ$8,KQ$5,IF(KQ36&lt;KR36,0,KQ$5*(KQ36-KR36)/(KQ$8-KR36))),IF(KQ36&lt;=KQ$8,KQ$5,IF(KQ36&gt;KR36,0,KQ$5*(KQ36-KR36)/(KQ$8-KR36))))))</f>
      </c>
      <c r="KT36" s="126">
        <f>IF(OR(KQ36="",KR36=""),0,KQ$5)</f>
      </c>
      <c r="KU36" s="125">
        <f>IF(KQ$6=0,RANK(KS36,KS$12:KS$42,0),RANK(KS36,KS$12:KS$42,1))</f>
      </c>
      <c r="KV36"/>
      <c r="KW36"/>
      <c r="KX36" s="126">
        <f>IF((COUNTA(KV$12:KV$42)+COUNTA(KW$12:KW$42)=0),0.6*KV$5,IF(OR(KV36="",KW36=""),0,IF(KV$6=0,IF(KV36&gt;=KV$8,KV$5,IF(KV36&lt;KW36,0,KV$5*(KV36-KW36)/(KV$8-KW36))),IF(KV36&lt;=KV$8,KV$5,IF(KV36&gt;KW36,0,KV$5*(KV36-KW36)/(KV$8-KW36))))))</f>
      </c>
      <c r="KY36" s="126">
        <f>IF(OR(KV36="",KW36=""),0,KV$5)</f>
      </c>
      <c r="KZ36" s="125">
        <f>IF(KV$6=0,RANK(KX36,KX$12:KX$42,0),RANK(KX36,KX$12:KX$42,1))</f>
      </c>
      <c r="LA36"/>
      <c r="LB36"/>
      <c r="LC36" s="126">
        <f>IF((COUNTA(LA$12:LA$42)+COUNTA(LB$12:LB$42)=0),0.6*LA$5,IF(OR(LA36="",LB36=""),0,IF(LA$6=0,IF(LA36&gt;=LA$8,LA$5,IF(LA36&lt;LB36,0,LA$5*(LA36-LB36)/(LA$8-LB36))),IF(LA36&lt;=LA$8,LA$5,IF(LA36&gt;LB36,0,LA$5*(LA36-LB36)/(LA$8-LB36))))))</f>
      </c>
      <c r="LD36" s="126">
        <f>IF(OR(LA36="",LB36=""),0,LA$5)</f>
      </c>
      <c r="LE36" s="125">
        <f>IF(LA$6=0,RANK(LC36,LC$12:LC$42,0),RANK(LC36,LC$12:LC$42,1))</f>
      </c>
      <c r="LF36"/>
      <c r="LG36"/>
      <c r="LH36" s="126">
        <f>IF((COUNTA(LF$12:LF$42)+COUNTA(LG$12:LG$42)=0),0.6*LF$5,IF(OR(LF36="",LG36=""),0,IF(LF$6=0,IF(LF36&gt;=LF$8,LF$5,IF(LF36&lt;LG36,0,LF$5*(LF36-LG36)/(LF$8-LG36))),IF(LF36&lt;=LF$8,LF$5,IF(LF36&gt;LG36,0,LF$5*(LF36-LG36)/(LF$8-LG36))))))</f>
      </c>
      <c r="LI36" s="126">
        <f>IF(OR(LF36="",LG36=""),0,LF$5)</f>
      </c>
      <c r="LJ36" s="125">
        <f>IF(LF$6=0,RANK(LH36,LH$12:LH$42,0),RANK(LH36,LH$12:LH$42,1))</f>
      </c>
      <c r="LK36"/>
      <c r="LL36"/>
      <c r="LM36" s="126">
        <f>IF((COUNTA(LK$12:LK$42)+COUNTA(LL$12:LL$42)=0),0.6*LK$5,IF(OR(LK36="",LL36=""),0,IF(LK$6=0,IF(LK36&gt;=LK$8,LK$5,IF(LK36&lt;LL36,0,LK$5*(LK36-LL36)/(LK$8-LL36))),IF(LK36&lt;=LK$8,LK$5,IF(LK36&gt;LL36,0,LK$5*(LK36-LL36)/(LK$8-LL36))))))</f>
      </c>
      <c r="LN36" s="126">
        <f>IF(OR(LK36="",LL36=""),0,LK$5)</f>
      </c>
      <c r="LO36" s="125">
        <f>IF(LK$6=0,RANK(LM36,LM$12:LM$42,0),RANK(LM36,LM$12:LM$42,1))</f>
      </c>
      <c r="LP36"/>
      <c r="LQ36"/>
      <c r="LR36" s="126">
        <f>IF((COUNTA(LP$12:LP$42)+COUNTA(LQ$12:LQ$42)=0),0.6*LP$5,IF(OR(LP36="",LQ36=""),0,IF(LP$6=0,IF(LP36&gt;=LP$8,LP$5,IF(LP36&lt;LQ36,0,LP$5*(LP36-LQ36)/(LP$8-LQ36))),IF(LP36&lt;=LP$8,LP$5,IF(LP36&gt;LQ36,0,LP$5*(LP36-LQ36)/(LP$8-LQ36))))))</f>
      </c>
      <c r="LS36" s="126">
        <f>IF(OR(LP36="",LQ36=""),0,LP$5)</f>
      </c>
      <c r="LT36" s="125">
        <f>IF(LP$6=0,RANK(LR36,LR$12:LR$42,0),RANK(LR36,LR$12:LR$42,1))</f>
      </c>
      <c r="LU36"/>
      <c r="LV36"/>
      <c r="LW36" s="126">
        <f>IF((COUNTA(LU$12:LU$42)+COUNTA(LV$12:LV$42)=0),0.6*LU$5,IF(OR(LU36="",LV36=""),0,IF(LU$6=0,IF(LU36&gt;=LU$8,LU$5,IF(LU36&lt;LV36,0,LU$5*(LU36-LV36)/(LU$8-LV36))),IF(LU36&lt;=LU$8,LU$5,IF(LU36&gt;LV36,0,LU$5*(LU36-LV36)/(LU$8-LV36))))))</f>
      </c>
      <c r="LX36" s="126">
        <f>IF(OR(LU36="",LV36=""),0,LU$5)</f>
      </c>
      <c r="LY36" s="125">
        <f>IF(LU$6=0,RANK(LW36,LW$12:LW$42,0),RANK(LW36,LW$12:LW$42,1))</f>
      </c>
      <c r="LZ36"/>
      <c r="MA36"/>
      <c r="MB36" s="126">
        <f>IF((COUNTA(LZ$12:LZ$42)+COUNTA(MA$12:MA$42)=0),0.6*LZ$5,IF(OR(LZ36="",MA36=""),0,IF(LZ$6=0,IF(LZ36&gt;=LZ$8,LZ$5,IF(LZ36&lt;MA36,0,LZ$5*(LZ36-MA36)/(LZ$8-MA36))),IF(LZ36&lt;=LZ$8,LZ$5,IF(LZ36&gt;MA36,0,LZ$5*(LZ36-MA36)/(LZ$8-MA36))))))</f>
      </c>
      <c r="MC36" s="126">
        <f>IF(OR(LZ36="",MA36=""),0,LZ$5)</f>
      </c>
      <c r="MD36" s="125">
        <f>IF(LZ$6=0,RANK(MB36,MB$12:MB$42,0),RANK(MB36,MB$12:MB$42,1))</f>
      </c>
      <c r="ME36"/>
      <c r="MF36"/>
      <c r="MG36" s="126">
        <f>IF((COUNTA(ME$12:ME$42)+COUNTA(MF$12:MF$42)=0),0.6*ME$5,IF(OR(ME36="",MF36=""),0,IF(ME$6=0,IF(ME36&gt;=ME$8,ME$5,IF(ME36&lt;MF36,0,ME$5*(ME36-MF36)/(ME$8-MF36))),IF(ME36&lt;=ME$8,ME$5,IF(ME36&gt;MF36,0,ME$5*(ME36-MF36)/(ME$8-MF36))))))</f>
      </c>
      <c r="MH36" s="126">
        <f>IF(OR(ME36="",MF36=""),0,ME$5)</f>
      </c>
      <c r="MI36" s="125">
        <f>IF(ME$6=0,RANK(MG36,MG$12:MG$42,0),RANK(MG36,MG$12:MG$42,1))</f>
      </c>
      <c r="MJ36"/>
      <c r="MK36"/>
      <c r="ML36" s="126">
        <f>IF((COUNTA(MJ$12:MJ$42)+COUNTA(MK$12:MK$42)=0),0.6*MJ$5,IF(OR(MJ36="",MK36=""),0,IF(MJ$6=0,IF(MJ36&gt;=MJ$8,MJ$5,IF(MJ36&lt;MK36,0,MJ$5*(MJ36-MK36)/(MJ$8-MK36))),IF(MJ36&lt;=MJ$8,MJ$5,IF(MJ36&gt;MK36,0,MJ$5*(MJ36-MK36)/(MJ$8-MK36))))))</f>
      </c>
      <c r="MM36" s="126">
        <f>IF(OR(MJ36="",MK36=""),0,MJ$5)</f>
      </c>
      <c r="MN36" s="125">
        <f>IF(MJ$6=0,RANK(ML36,ML$12:ML$42,0),RANK(ML36,ML$12:ML$42,1))</f>
      </c>
      <c r="MO36"/>
      <c r="MP36"/>
      <c r="MQ36" s="126">
        <f>IF((COUNTA(MO$12:MO$42)+COUNTA(MP$12:MP$42)=0),0.6*MO$5,IF(OR(MO36="",MP36=""),0,IF(MO$6=0,IF(MO36&gt;=MO$8,MO$5,IF(MO36&lt;MP36,0,MO$5*(MO36-MP36)/(MO$8-MP36))),IF(MO36&lt;=MO$8,MO$5,IF(MO36&gt;MP36,0,MO$5*(MO36-MP36)/(MO$8-MP36))))))</f>
      </c>
      <c r="MR36" s="126">
        <f>IF(OR(MO36="",MP36=""),0,MO$5)</f>
      </c>
      <c r="MS36" s="125">
        <f>IF(MO$6=0,RANK(MQ36,MQ$12:MQ$42,0),RANK(MQ36,MQ$12:MQ$42,1))</f>
      </c>
      <c r="MT36"/>
      <c r="MU36"/>
      <c r="MV36" s="126">
        <f>IF((COUNTA(MT$12:MT$42)+COUNTA(MU$12:MU$42)=0),0.6*MT$5,IF(OR(MT36="",MU36=""),0,IF(MT$6=0,IF(MT36&gt;=MT$8,MT$5,IF(MT36&lt;MU36,0,MT$5*(MT36-MU36)/(MT$8-MU36))),IF(MT36&lt;=MT$8,MT$5,IF(MT36&gt;MU36,0,MT$5*(MT36-MU36)/(MT$8-MU36))))))</f>
      </c>
      <c r="MW36" s="126">
        <f>IF(OR(MT36="",MU36=""),0,MT$5)</f>
      </c>
      <c r="MX36" s="125">
        <f>IF(MT$6=0,RANK(MV36,MV$12:MV$42,0),RANK(MV36,MV$12:MV$42,1))</f>
      </c>
      <c r="MY36"/>
      <c r="MZ36"/>
      <c r="NA36" s="126">
        <f>IF((COUNTA(MY$12:MY$42)+COUNTA(MZ$12:MZ$42)=0),0.6*MY$5,IF(OR(MY36="",MZ36=""),0,IF(MY$6=0,IF(MY36&gt;=MY$8,MY$5,IF(MY36&lt;MZ36,0,MY$5*(MY36-MZ36)/(MY$8-MZ36))),IF(MY36&lt;=MY$8,MY$5,IF(MY36&gt;MZ36,0,MY$5*(MY36-MZ36)/(MY$8-MZ36))))))</f>
      </c>
      <c r="NB36" s="126">
        <f>IF(OR(MY36="",MZ36=""),0,MY$5)</f>
      </c>
      <c r="NC36" s="125">
        <f>IF(MY$6=0,RANK(NA36,NA$12:NA$42,0),RANK(NA36,NA$12:NA$42,1))</f>
      </c>
      <c r="ND36"/>
      <c r="NE36"/>
      <c r="NF36" s="126">
        <f>IF((COUNTA(ND$12:ND$42)+COUNTA(NE$12:NE$42)=0),0.6*ND$5,IF(OR(ND36="",NE36=""),0,IF(ND$6=0,IF(ND36&gt;=ND$8,ND$5,IF(ND36&lt;NE36,0,ND$5*(ND36-NE36)/(ND$8-NE36))),IF(ND36&lt;=ND$8,ND$5,IF(ND36&gt;NE36,0,ND$5*(ND36-NE36)/(ND$8-NE36))))))</f>
      </c>
      <c r="NG36" s="126">
        <f>IF(OR(ND36="",NE36=""),0,ND$5)</f>
      </c>
      <c r="NH36" s="125">
        <f>IF(ND$6=0,RANK(NF36,NF$12:NF$42,0),RANK(NF36,NF$12:NF$42,1))</f>
      </c>
      <c r="NI36"/>
      <c r="NJ36"/>
      <c r="NK36" s="126">
        <f>IF((COUNTA(NI$12:NI$42)+COUNTA(NJ$12:NJ$42)=0),0.6*NI$5,IF(OR(NI36="",NJ36=""),0,IF(NI$6=0,IF(NI36&gt;=NI$8,NI$5,IF(NI36&lt;NJ36,0,NI$5*(NI36-NJ36)/(NI$8-NJ36))),IF(NI36&lt;=NI$8,NI$5,IF(NI36&gt;NJ36,0,NI$5*(NI36-NJ36)/(NI$8-NJ36))))))</f>
      </c>
      <c r="NL36" s="126">
        <f>IF(OR(NI36="",NJ36=""),0,NI$5)</f>
      </c>
      <c r="NM36" s="125">
        <f>IF(NI$6=0,RANK(NK36,NK$12:NK$42,0),RANK(NK36,NK$12:NK$42,1))</f>
      </c>
      <c r="NN36"/>
      <c r="NO36"/>
      <c r="NP36" s="126">
        <f>IF((COUNTA(NN$12:NN$42)+COUNTA(NO$12:NO$42)=0),0.6*NN$5,IF(OR(NN36="",NO36=""),0,IF(NN$6=0,IF(NN36&gt;=NN$8,NN$5,IF(NN36&lt;NO36,0,NN$5*(NN36-NO36)/(NN$8-NO36))),IF(NN36&lt;=NN$8,NN$5,IF(NN36&gt;NO36,0,NN$5*(NN36-NO36)/(NN$8-NO36))))))</f>
      </c>
      <c r="NQ36" s="126">
        <f>IF(OR(NN36="",NO36=""),0,NN$5)</f>
      </c>
      <c r="NR36" s="125">
        <f>IF(NN$6=0,RANK(NP36,NP$12:NP$42,0),RANK(NP36,NP$12:NP$42,1))</f>
      </c>
      <c r="NS36"/>
      <c r="NT36"/>
      <c r="NU36" s="126">
        <f>IF((COUNTA(NS$12:NS$42)+COUNTA(NT$12:NT$42)=0),0.6*NS$5,IF(OR(NS36="",NT36=""),0,IF(NS$6=0,IF(NS36&gt;=NS$8,NS$5,IF(NS36&lt;NT36,0,NS$5*(NS36-NT36)/(NS$8-NT36))),IF(NS36&lt;=NS$8,NS$5,IF(NS36&gt;NT36,0,NS$5*(NS36-NT36)/(NS$8-NT36))))))</f>
      </c>
      <c r="NV36" s="126">
        <f>IF(OR(NS36="",NT36=""),0,NS$5)</f>
      </c>
      <c r="NW36" s="125">
        <f>IF(NS$6=0,RANK(NU36,NU$12:NU$42,0),RANK(NU36,NU$12:NU$42,1))</f>
      </c>
      <c r="NX36"/>
      <c r="NY36"/>
      <c r="NZ36" s="126">
        <f>IF((COUNTA(NX$12:NX$42)+COUNTA(NY$12:NY$42)=0),0.6*NX$5,IF(OR(NX36="",NY36=""),0,IF(NX$6=0,IF(NX36&gt;=NX$8,NX$5,IF(NX36&lt;NY36,0,NX$5*(NX36-NY36)/(NX$8-NY36))),IF(NX36&lt;=NX$8,NX$5,IF(NX36&gt;NY36,0,NX$5*(NX36-NY36)/(NX$8-NY36))))))</f>
      </c>
      <c r="OA36" s="126">
        <f>IF(OR(NX36="",NY36=""),0,NX$5)</f>
      </c>
      <c r="OB36" s="125">
        <f>IF(NX$6=0,RANK(NZ36,NZ$12:NZ$42,0),RANK(NZ36,NZ$12:NZ$42,1))</f>
      </c>
      <c r="OC36"/>
      <c r="OD36"/>
      <c r="OE36" s="126">
        <f>IF((COUNTA(OC$12:OC$42)+COUNTA(OD$12:OD$42)=0),0.6*OC$5,IF(OR(OC36="",OD36=""),0,IF(OC$6=0,IF(OC36&gt;=OC$8,OC$5,IF(OC36&lt;OD36,0,OC$5*(OC36-OD36)/(OC$8-OD36))),IF(OC36&lt;=OC$8,OC$5,IF(OC36&gt;OD36,0,OC$5*(OC36-OD36)/(OC$8-OD36))))))</f>
      </c>
      <c r="OF36" s="126">
        <f>IF(OR(OC36="",OD36=""),0,OC$5)</f>
      </c>
      <c r="OG36" s="125">
        <f>IF(OC$6=0,RANK(OE36,OE$12:OE$42,0),RANK(OE36,OE$12:OE$42,1))</f>
      </c>
      <c r="OH36"/>
      <c r="OI36"/>
      <c r="OJ36" s="126">
        <f>IF((COUNTA(OH$12:OH$42)+COUNTA(OI$12:OI$42)=0),0.6*OH$5,IF(OR(OH36="",OI36=""),0,IF(OH$6=0,IF(OH36&gt;=OH$8,OH$5,IF(OH36&lt;OI36,0,OH$5*(OH36-OI36)/(OH$8-OI36))),IF(OH36&lt;=OH$8,OH$5,IF(OH36&gt;OI36,0,OH$5*(OH36-OI36)/(OH$8-OI36))))))</f>
      </c>
      <c r="OK36" s="126">
        <f>IF(OR(OH36="",OI36=""),0,OH$5)</f>
      </c>
      <c r="OL36" s="125">
        <f>IF(OH$6=0,RANK(OJ36,OJ$12:OJ$42,0),RANK(OJ36,OJ$12:OJ$42,1))</f>
      </c>
      <c r="OM36"/>
      <c r="ON36"/>
      <c r="OO36" s="126">
        <f>IF((COUNTA(OM$12:OM$42)+COUNTA(ON$12:ON$42)=0),0.6*OM$5,IF(OR(OM36="",ON36=""),0,IF(OM$6=0,IF(OM36&gt;=OM$8,OM$5,IF(OM36&lt;ON36,0,OM$5*(OM36-ON36)/(OM$8-ON36))),IF(OM36&lt;=OM$8,OM$5,IF(OM36&gt;ON36,0,OM$5*(OM36-ON36)/(OM$8-ON36))))))</f>
      </c>
      <c r="OP36" s="126">
        <f>IF(OR(OM36="",ON36=""),0,OM$5)</f>
      </c>
      <c r="OQ36" s="125">
        <f>IF(OM$6=0,RANK(OO36,OO$12:OO$42,0),RANK(OO36,OO$12:OO$42,1))</f>
      </c>
      <c r="OR36"/>
      <c r="OS36"/>
      <c r="OT36" s="126">
        <f>IF((COUNTA(OR$12:OR$42)+COUNTA(OS$12:OS$42)=0),0.6*OR$5,IF(OR(OR36="",OS36=""),0,IF(OR$6=0,IF(OR36&gt;=OR$8,OR$5,IF(OR36&lt;OS36,0,OR$5*(OR36-OS36)/(OR$8-OS36))),IF(OR36&lt;=OR$8,OR$5,IF(OR36&gt;OS36,0,OR$5*(OR36-OS36)/(OR$8-OS36))))))</f>
      </c>
      <c r="OU36" s="126">
        <f>IF(OR(OR36="",OS36=""),0,OR$5)</f>
      </c>
      <c r="OV36" s="125">
        <f>IF(OR$6=0,RANK(OT36,OT$12:OT$42,0),RANK(OT36,OT$12:OT$42,1))</f>
      </c>
      <c r="OW36"/>
      <c r="OX36"/>
      <c r="OY36" s="126">
        <f>IF((COUNTA(OW$12:OW$42)+COUNTA(OX$12:OX$42)=0),0.6*OW$5,IF(OR(OW36="",OX36=""),0,IF(OW$6=0,IF(OW36&gt;=OW$8,OW$5,IF(OW36&lt;OX36,0,OW$5*(OW36-OX36)/(OW$8-OX36))),IF(OW36&lt;=OW$8,OW$5,IF(OW36&gt;OX36,0,OW$5*(OW36-OX36)/(OW$8-OX36))))))</f>
      </c>
      <c r="OZ36" s="126">
        <f>IF(OR(OW36="",OX36=""),0,OW$5)</f>
      </c>
      <c r="PA36" s="125">
        <f>IF(OW$6=0,RANK(OY36,OY$12:OY$42,0),RANK(OY36,OY$12:OY$42,1))</f>
      </c>
      <c r="PB36"/>
      <c r="PC36"/>
      <c r="PD36" s="126">
        <f>IF((COUNTA(PB$12:PB$42)+COUNTA(PC$12:PC$42)=0),0.6*PB$5,IF(OR(PB36="",PC36=""),0,IF(PB$6=0,IF(PB36&gt;=PB$8,PB$5,IF(PB36&lt;PC36,0,PB$5*(PB36-PC36)/(PB$8-PC36))),IF(PB36&lt;=PB$8,PB$5,IF(PB36&gt;PC36,0,PB$5*(PB36-PC36)/(PB$8-PC36))))))</f>
      </c>
      <c r="PE36" s="126">
        <f>IF(OR(PB36="",PC36=""),0,PB$5)</f>
      </c>
      <c r="PF36" s="125">
        <f>IF(PB$6=0,RANK(PD36,PD$12:PD$42,0),RANK(PD36,PD$12:PD$42,1))</f>
      </c>
      <c r="PG36"/>
      <c r="PH36"/>
      <c r="PI36" s="126">
        <f>IF((COUNTA(PG$12:PG$42)+COUNTA(PH$12:PH$42)=0),0.6*PG$5,IF(OR(PG36="",PH36=""),0,IF(PG$6=0,IF(PG36&gt;=PG$8,PG$5,IF(PG36&lt;PH36,0,PG$5*(PG36-PH36)/(PG$8-PH36))),IF(PG36&lt;=PG$8,PG$5,IF(PG36&gt;PH36,0,PG$5*(PG36-PH36)/(PG$8-PH36))))))</f>
      </c>
      <c r="PJ36" s="126">
        <f>IF(OR(PG36="",PH36=""),0,PG$5)</f>
      </c>
      <c r="PK36" s="125">
        <f>IF(PG$6=0,RANK(PI36,PI$12:PI$42,0),RANK(PI36,PI$12:PI$42,1))</f>
      </c>
      <c r="PL36"/>
      <c r="PM36"/>
      <c r="PN36" s="126">
        <f>IF((COUNTA(PL$12:PL$42)+COUNTA(PM$12:PM$42)=0),0.6*PL$5,IF(OR(PL36="",PM36=""),0,IF(PL$6=0,IF(PL36&gt;=PL$8,PL$5,IF(PL36&lt;PM36,0,PL$5*(PL36-PM36)/(PL$8-PM36))),IF(PL36&lt;=PL$8,PL$5,IF(PL36&gt;PM36,0,PL$5*(PL36-PM36)/(PL$8-PM36))))))</f>
      </c>
      <c r="PO36" s="126">
        <f>IF(OR(PL36="",PM36=""),0,PL$5)</f>
      </c>
      <c r="PP36" s="125">
        <f>IF(PL$6=0,RANK(PN36,PN$12:PN$42,0),RANK(PN36,PN$12:PN$42,1))</f>
      </c>
      <c r="PQ36"/>
      <c r="PR36"/>
      <c r="PS36" s="126">
        <f>IF((COUNTA(PQ$12:PQ$42)+COUNTA(PR$12:PR$42)=0),0.6*PQ$5,IF(OR(PQ36="",PR36=""),0,IF(PQ$6=0,IF(PQ36&gt;=PQ$8,PQ$5,IF(PQ36&lt;PR36,0,PQ$5*(PQ36-PR36)/(PQ$8-PR36))),IF(PQ36&lt;=PQ$8,PQ$5,IF(PQ36&gt;PR36,0,PQ$5*(PQ36-PR36)/(PQ$8-PR36))))))</f>
      </c>
      <c r="PT36" s="126">
        <f>IF(OR(PQ36="",PR36=""),0,PQ$5)</f>
      </c>
      <c r="PU36" s="125">
        <f>IF(PQ$6=0,RANK(PS36,PS$12:PS$42,0),RANK(PS36,PS$12:PS$42,1))</f>
      </c>
      <c r="PV36"/>
      <c r="PW36"/>
      <c r="PX36" s="126">
        <f>IF((COUNTA(PV$12:PV$42)+COUNTA(PW$12:PW$42)=0),0.6*PV$5,IF(OR(PV36="",PW36=""),0,IF(PV$6=0,IF(PV36&gt;=PV$8,PV$5,IF(PV36&lt;PW36,0,PV$5*(PV36-PW36)/(PV$8-PW36))),IF(PV36&lt;=PV$8,PV$5,IF(PV36&gt;PW36,0,PV$5*(PV36-PW36)/(PV$8-PW36))))))</f>
      </c>
      <c r="PY36" s="126">
        <f>IF(OR(PV36="",PW36=""),0,PV$5)</f>
      </c>
      <c r="PZ36" s="125">
        <f>IF(PV$6=0,RANK(PX36,PX$12:PX$42,0),RANK(PX36,PX$12:PX$42,1))</f>
      </c>
      <c r="QA36"/>
      <c r="QB36"/>
      <c r="QC36" s="126">
        <f>IF((COUNTA(QA$12:QA$42)+COUNTA(QB$12:QB$42)=0),0.6*QA$5,IF(OR(QA36="",QB36=""),0,IF(QA$6=0,IF(QA36&gt;=QA$8,QA$5,IF(QA36&lt;QB36,0,QA$5*(QA36-QB36)/(QA$8-QB36))),IF(QA36&lt;=QA$8,QA$5,IF(QA36&gt;QB36,0,QA$5*(QA36-QB36)/(QA$8-QB36))))))</f>
      </c>
      <c r="QD36" s="126">
        <f>IF(OR(QA36="",QB36=""),0,QA$5)</f>
      </c>
      <c r="QE36" s="125">
        <f>IF(QA$6=0,RANK(QC36,QC$12:QC$42,0),RANK(QC36,QC$12:QC$42,1))</f>
      </c>
      <c r="QF36"/>
      <c r="QG36"/>
      <c r="QH36" s="126">
        <f>IF((COUNTA(QF$12:QF$42)+COUNTA(QG$12:QG$42)=0),0.6*QF$5,IF(OR(QF36="",QG36=""),0,IF(QF$6=0,IF(QF36&gt;=QF$8,QF$5,IF(QF36&lt;QG36,0,QF$5*(QF36-QG36)/(QF$8-QG36))),IF(QF36&lt;=QF$8,QF$5,IF(QF36&gt;QG36,0,QF$5*(QF36-QG36)/(QF$8-QG36))))))</f>
      </c>
      <c r="QI36" s="126">
        <f>IF(OR(QF36="",QG36=""),0,QF$5)</f>
      </c>
      <c r="QJ36" s="125">
        <f>IF(QF$6=0,RANK(QH36,QH$12:QH$42,0),RANK(QH36,QH$12:QH$42,1))</f>
      </c>
      <c r="QK36"/>
      <c r="QL36"/>
      <c r="QM36" s="126">
        <f>IF((COUNTA(QK$12:QK$42)+COUNTA(QL$12:QL$42)=0),0.6*QK$5,IF(OR(QK36="",QL36=""),0,IF(QK$6=0,IF(QK36&gt;=QK$8,QK$5,IF(QK36&lt;QL36,0,QK$5*(QK36-QL36)/(QK$8-QL36))),IF(QK36&lt;=QK$8,QK$5,IF(QK36&gt;QL36,0,QK$5*(QK36-QL36)/(QK$8-QL36))))))</f>
      </c>
      <c r="QN36" s="126">
        <f>IF(OR(QK36="",QL36=""),0,QK$5)</f>
      </c>
      <c r="QO36" s="125">
        <f>IF(QK$6=0,RANK(QM36,QM$12:QM$42,0),RANK(QM36,QM$12:QM$42,1))</f>
      </c>
      <c r="QP36"/>
      <c r="QQ36"/>
      <c r="QR36" s="126">
        <f>IF((COUNTA(QP$12:QP$42)+COUNTA(QQ$12:QQ$42)=0),0.6*QP$5,IF(OR(QP36="",QQ36=""),0,IF(QP$6=0,IF(QP36&gt;=QP$8,QP$5,IF(QP36&lt;QQ36,0,QP$5*(QP36-QQ36)/(QP$8-QQ36))),IF(QP36&lt;=QP$8,QP$5,IF(QP36&gt;QQ36,0,QP$5*(QP36-QQ36)/(QP$8-QQ36))))))</f>
      </c>
      <c r="QS36" s="126">
        <f>IF(OR(QP36="",QQ36=""),0,QP$5)</f>
      </c>
      <c r="QT36" s="125">
        <f>IF(QP$6=0,RANK(QR36,QR$12:QR$42,0),RANK(QR36,QR$12:QR$42,1))</f>
      </c>
      <c r="QU36" s="126">
        <v>99.98</v>
      </c>
      <c r="QV36" s="126">
        <v>98.19336</v>
      </c>
      <c r="QW36" s="126">
        <f>IF((COUNTA(QU$12:QU$42)+COUNTA(QV$12:QV$42)=0),0.6*QU$5,IF(OR(QU36="",QV36=""),0,IF(QU$6=0,IF(QU36&gt;=QU$8,QU$5,IF(QU36&lt;QV36,0,QU$5*(QU36-QV36)/(QU$8-QV36))),IF(QU36&lt;=QU$8,QU$5,IF(QU36&gt;QV36,0,QU$5*(QU36-QV36)/(QU$8-QV36))))))</f>
      </c>
      <c r="QX36" s="126">
        <f>IF(OR(QU36="",QV36=""),0,QU$5)</f>
      </c>
      <c r="QY36" s="125">
        <f>IF(QU$6=0,RANK(QW36,QW$12:QW$42,0),RANK(QW36,QW$12:QW$42,1))</f>
      </c>
      <c r="QZ36" s="126">
        <v>99.98</v>
      </c>
      <c r="RA36" s="126">
        <v>98.405559</v>
      </c>
      <c r="RB36" s="126">
        <f>IF((COUNTA(QZ$12:QZ$42)+COUNTA(RA$12:RA$42)=0),0.6*QZ$5,IF(OR(QZ36="",RA36=""),0,IF(QZ$6=0,IF(QZ36&gt;=QZ$8,QZ$5,IF(QZ36&lt;RA36,0,QZ$5*(QZ36-RA36)/(QZ$8-RA36))),IF(QZ36&lt;=QZ$8,QZ$5,IF(QZ36&gt;RA36,0,QZ$5*(QZ36-RA36)/(QZ$8-RA36))))))</f>
      </c>
      <c r="RC36" s="126">
        <f>IF(OR(QZ36="",RA36=""),0,QZ$5)</f>
      </c>
      <c r="RD36" s="125">
        <f>IF(QZ$6=0,RANK(RB36,RB$12:RB$42,0),RANK(RB36,RB$12:RB$42,1))</f>
      </c>
      <c r="RE36" s="126">
        <v>100</v>
      </c>
      <c r="RF36" s="126">
        <v>78.4090909090909</v>
      </c>
      <c r="RG36" s="126">
        <f>IF((COUNTA(RE$12:RE$42)+COUNTA(RF$12:RF$42)=0),0.6*RE$5,IF(OR(RE36="",RF36=""),0,IF(RE$6=0,IF(RE36&gt;=RE$8,RE$5,IF(RE36&lt;RF36,0,RE$5*(RE36-RF36)/(RE$8-RF36))),IF(RE36&lt;=RE$8,RE$5,IF(RE36&gt;RF36,0,RE$5*(RE36-RF36)/(RE$8-RF36))))))</f>
      </c>
      <c r="RH36" s="126">
        <f>IF(OR(RE36="",RF36=""),0,RE$5)</f>
      </c>
      <c r="RI36" s="125">
        <f>IF(RE$6=0,RANK(RG36,RG$12:RG$42,0),RANK(RG36,RG$12:RG$42,1))</f>
      </c>
      <c r="RJ36" s="126">
        <v>100</v>
      </c>
      <c r="RK36" s="126">
        <v>33.3333333333333</v>
      </c>
      <c r="RL36" s="126">
        <f>IF((COUNTA(RJ$12:RJ$42)+COUNTA(RK$12:RK$42)=0),0.6*RJ$5,IF(OR(RJ36="",RK36=""),0,IF(RJ$6=0,IF(RJ36&gt;=RJ$8,RJ$5,IF(RJ36&lt;RK36,0,RJ$5*(RJ36-RK36)/(RJ$8-RK36))),IF(RJ36&lt;=RJ$8,RJ$5,IF(RJ36&gt;RK36,0,RJ$5*(RJ36-RK36)/(RJ$8-RK36))))))</f>
      </c>
      <c r="RM36" s="126">
        <f>IF(OR(RJ36="",RK36=""),0,RJ$5)</f>
      </c>
      <c r="RN36" s="125">
        <f>IF(RJ$6=0,RANK(RL36,RL$12:RL$42,0),RANK(RL36,RL$12:RL$42,1))</f>
      </c>
      <c r="RO36" s="126">
        <v>2.31</v>
      </c>
      <c r="RP36" s="126">
        <v>4.67028985507246</v>
      </c>
      <c r="RQ36" s="126">
        <f>IF((COUNTA(RO$12:RO$42)+COUNTA(RP$12:RP$42)=0),0.6*RO$5,IF(OR(RO36="",RP36=""),0,IF(RO$6=0,IF(RO36&gt;=RO$8,RO$5,IF(RO36&lt;RP36,0,RO$5*(RO36-RP36)/(RO$8-RP36))),IF(RO36&lt;=RO$8,RO$5,IF(RO36&gt;RP36,0,RO$5*(RO36-RP36)/(RO$8-RP36))))))</f>
      </c>
      <c r="RR36" s="126">
        <f>IF(OR(RO36="",RP36=""),0,RO$5)</f>
      </c>
      <c r="RS36" s="125">
        <f>IF(RO$6=0,RANK(RQ36,RQ$12:RQ$42,0),RANK(RQ36,RQ$12:RQ$42,1))</f>
      </c>
      <c r="RT36" s="126">
        <v>2.31</v>
      </c>
      <c r="RU36" s="126">
        <v>4.24160714285714</v>
      </c>
      <c r="RV36" s="126">
        <f>IF((COUNTA(RT$12:RT$42)+COUNTA(RU$12:RU$42)=0),0.6*RT$5,IF(OR(RT36="",RU36=""),0,IF(RT$6=0,IF(RT36&gt;=RT$8,RT$5,IF(RT36&lt;RU36,0,RT$5*(RT36-RU36)/(RT$8-RU36))),IF(RT36&lt;=RT$8,RT$5,IF(RT36&gt;RU36,0,RT$5*(RT36-RU36)/(RT$8-RU36))))))</f>
      </c>
      <c r="RW36" s="126">
        <f>IF(OR(RT36="",RU36=""),0,RT$5)</f>
      </c>
      <c r="RX36" s="125">
        <f>IF(RT$6=0,RANK(RV36,RV$12:RV$42,0),RANK(RV36,RV$12:RV$42,1))</f>
      </c>
      <c r="RY36" s="126">
        <v>99.26</v>
      </c>
      <c r="RZ36"/>
      <c r="SA36" s="126">
        <f>IF((COUNTA(RY$12:RY$42)+COUNTA(RZ$12:RZ$42)=0),0.6*RY$5,IF(OR(RY36="",RZ36=""),0,IF(RY$6=0,IF(RY36&gt;=RY$8,RY$5,IF(RY36&lt;RZ36,0,RY$5*(RY36-RZ36)/(RY$8-RZ36))),IF(RY36&lt;=RY$8,RY$5,IF(RY36&gt;RZ36,0,RY$5*(RY36-RZ36)/(RY$8-RZ36))))))</f>
      </c>
      <c r="SB36" s="126">
        <f>IF(OR(RY36="",RZ36=""),0,RY$5)</f>
      </c>
      <c r="SC36" s="125">
        <f>IF(RY$6=0,RANK(SA36,SA$12:SA$42,0),RANK(SA36,SA$12:SA$42,1))</f>
      </c>
      <c r="SD36" s="126">
        <v>99.26</v>
      </c>
      <c r="SE36"/>
      <c r="SF36" s="126">
        <f>IF((COUNTA(SD$12:SD$42)+COUNTA(SE$12:SE$42)=0),0.6*SD$5,IF(OR(SD36="",SE36=""),0,IF(SD$6=0,IF(SD36&gt;=SD$8,SD$5,IF(SD36&lt;SE36,0,SD$5*(SD36-SE36)/(SD$8-SE36))),IF(SD36&lt;=SD$8,SD$5,IF(SD36&gt;SE36,0,SD$5*(SD36-SE36)/(SD$8-SE36))))))</f>
      </c>
      <c r="SG36" s="126">
        <f>IF(OR(SD36="",SE36=""),0,SD$5)</f>
      </c>
      <c r="SH36" s="125">
        <f>IF(SD$6=0,RANK(SF36,SF$12:SF$42,0),RANK(SF36,SF$12:SF$42,1))</f>
      </c>
      <c r="SI36" s="126">
        <v>100</v>
      </c>
      <c r="SJ36" s="126">
        <v>98.2</v>
      </c>
      <c r="SK36" s="126">
        <f>IF((COUNTA(SI$12:SI$42)+COUNTA(SJ$12:SJ$42)=0),0.6*SI$5,IF(OR(SI36="",SJ36=""),0,IF(SI$6=0,IF(SI36&gt;=SI$8,SI$5,IF(SI36&lt;SJ36,0,SI$5*(SI36-SJ36)/(SI$8-SJ36))),IF(SI36&lt;=SI$8,SI$5,IF(SI36&gt;SJ36,0,SI$5*(SI36-SJ36)/(SI$8-SJ36))))))</f>
      </c>
      <c r="SL36" s="126">
        <f>IF(OR(SI36="",SJ36=""),0,SI$5)</f>
      </c>
      <c r="SM36" s="125">
        <f>IF(SI$6=0,RANK(SK36,SK$12:SK$42,0),RANK(SK36,SK$12:SK$42,1))</f>
      </c>
      <c r="SN36" s="126">
        <v>100</v>
      </c>
      <c r="SO36" s="126">
        <v>100</v>
      </c>
      <c r="SP36" s="126">
        <f>IF((COUNTA(SN$12:SN$42)+COUNTA(SO$12:SO$42)=0),0.6*SN$5,IF(OR(SN36="",SO36=""),0,IF(SN$6=0,IF(SN36&gt;=SN$8,SN$5,IF(SN36&lt;SO36,0,SN$5*(SN36-SO36)/(SN$8-SO36))),IF(SN36&lt;=SN$8,SN$5,IF(SN36&gt;SO36,0,SN$5*(SN36-SO36)/(SN$8-SO36))))))</f>
      </c>
      <c r="SQ36" s="126">
        <f>IF(OR(SN36="",SO36=""),0,SN$5)</f>
      </c>
      <c r="SR36" s="125">
        <f>IF(SN$6=0,RANK(SP36,SP$12:SP$42,0),RANK(SP36,SP$12:SP$42,1))</f>
      </c>
      <c r="SS36" s="126">
        <v>2.64</v>
      </c>
      <c r="ST36" s="126">
        <v>4.04</v>
      </c>
      <c r="SU36" s="126">
        <f>IF((COUNTA(SS$12:SS$42)+COUNTA(ST$12:ST$42)=0),0.6*SS$5,IF(OR(SS36="",ST36=""),0,IF(SS$6=0,IF(SS36&gt;=SS$8,SS$5,IF(SS36&lt;ST36,0,SS$5*(SS36-ST36)/(SS$8-ST36))),IF(SS36&lt;=SS$8,SS$5,IF(SS36&gt;ST36,0,SS$5*(SS36-ST36)/(SS$8-ST36))))))</f>
      </c>
      <c r="SV36" s="126">
        <f>IF(OR(SS36="",ST36=""),0,SS$5)</f>
      </c>
      <c r="SW36" s="125">
        <f>IF(SS$6=0,RANK(SU36,SU$12:SU$42,0),RANK(SU36,SU$12:SU$42,1))</f>
      </c>
      <c r="SX36" s="126">
        <v>2.64</v>
      </c>
      <c r="SY36" s="126">
        <v>2.98</v>
      </c>
      <c r="SZ36" s="126">
        <f>IF((COUNTA(SX$12:SX$42)+COUNTA(SY$12:SY$42)=0),0.6*SX$5,IF(OR(SX36="",SY36=""),0,IF(SX$6=0,IF(SX36&gt;=SX$8,SX$5,IF(SX36&lt;SY36,0,SX$5*(SX36-SY36)/(SX$8-SY36))),IF(SX36&lt;=SX$8,SX$5,IF(SX36&gt;SY36,0,SX$5*(SX36-SY36)/(SX$8-SY36))))))</f>
      </c>
      <c r="TA36" s="126">
        <f>IF(OR(SX36="",SY36=""),0,SX$5)</f>
      </c>
      <c r="TB36" s="125">
        <f>IF(SX$6=0,RANK(SZ36,SZ$12:SZ$42,0),RANK(SZ36,SZ$12:SZ$42,1))</f>
      </c>
      <c r="TC36" s="126">
        <v>100</v>
      </c>
      <c r="TD36" s="126">
        <v>100</v>
      </c>
      <c r="TE36" s="126">
        <f>IF((COUNTA(TC$12:TC$42)+COUNTA(TD$12:TD$42)=0),0.6*TC$5,IF(OR(TC36="",TD36=""),0,IF(TC$6=0,IF(TC36&gt;=TC$8,TC$5,IF(TC36&lt;TD36,0,TC$5*(TC36-TD36)/(TC$8-TD36))),IF(TC36&lt;=TC$8,TC$5,IF(TC36&gt;TD36,0,TC$5*(TC36-TD36)/(TC$8-TD36))))))</f>
      </c>
      <c r="TF36" s="126">
        <f>IF(OR(TC36="",TD36=""),0,TC$5)</f>
      </c>
      <c r="TG36" s="125">
        <f>IF(TC$6=0,RANK(TE36,TE$12:TE$42,0),RANK(TE36,TE$12:TE$42,1))</f>
      </c>
      <c r="TH36" s="126">
        <v>100</v>
      </c>
      <c r="TI36" s="126">
        <v>100</v>
      </c>
      <c r="TJ36" s="126">
        <f>IF((COUNTA(TH$12:TH$42)+COUNTA(TI$12:TI$42)=0),0.6*TH$5,IF(OR(TH36="",TI36=""),0,IF(TH$6=0,IF(TH36&gt;=TH$8,TH$5,IF(TH36&lt;TI36,0,TH$5*(TH36-TI36)/(TH$8-TI36))),IF(TH36&lt;=TH$8,TH$5,IF(TH36&gt;TI36,0,TH$5*(TH36-TI36)/(TH$8-TI36))))))</f>
      </c>
      <c r="TK36" s="126">
        <f>IF(OR(TH36="",TI36=""),0,TH$5)</f>
      </c>
      <c r="TL36" s="125">
        <f>IF(TH$6=0,RANK(TJ36,TJ$12:TJ$42,0),RANK(TJ36,TJ$12:TJ$42,1))</f>
      </c>
      <c r="TM36" s="126">
        <v>0.53</v>
      </c>
      <c r="TN36" s="126">
        <v>0.88</v>
      </c>
      <c r="TO36" s="126">
        <f>IF((COUNTA(TM$12:TM$42)+COUNTA(TN$12:TN$42)=0),0.6*TM$5,IF(OR(TM36="",TN36=""),0,IF(TM$6=0,IF(TM36&gt;=TM$8,TM$5,IF(TM36&lt;TN36,0,TM$5*(TM36-TN36)/(TM$8-TN36))),IF(TM36&lt;=TM$8,TM$5,IF(TM36&gt;TN36,0,TM$5*(TM36-TN36)/(TM$8-TN36))))))</f>
      </c>
      <c r="TP36" s="126">
        <f>IF(OR(TM36="",TN36=""),0,TM$5)</f>
      </c>
      <c r="TQ36" s="125">
        <f>IF(TM$6=0,RANK(TO36,TO$12:TO$42,0),RANK(TO36,TO$12:TO$42,1))</f>
      </c>
      <c r="TR36" s="126">
        <v>0.53</v>
      </c>
      <c r="TS36" s="126">
        <v>0.86</v>
      </c>
      <c r="TT36" s="126">
        <f>IF((COUNTA(TR$12:TR$42)+COUNTA(TS$12:TS$42)=0),0.6*TR$5,IF(OR(TR36="",TS36=""),0,IF(TR$6=0,IF(TR36&gt;=TR$8,TR$5,IF(TR36&lt;TS36,0,TR$5*(TR36-TS36)/(TR$8-TS36))),IF(TR36&lt;=TR$8,TR$5,IF(TR36&gt;TS36,0,TR$5*(TR36-TS36)/(TR$8-TS36))))))</f>
      </c>
      <c r="TU36" s="126">
        <f>IF(OR(TR36="",TS36=""),0,TR$5)</f>
      </c>
      <c r="TV36" s="125">
        <f>IF(TR$6=0,RANK(TT36,TT$12:TT$42,0),RANK(TT36,TT$12:TT$42,1))</f>
      </c>
      <c r="TW36" s="126">
        <v>0</v>
      </c>
      <c r="TX36" s="126">
        <v>0.0259089731410312</v>
      </c>
      <c r="TY36" s="126">
        <f>IF((COUNTA(TW$12:TW$42)+COUNTA(TX$12:TX$42)=0),0.6*TW$5,IF(OR(TW36="",TX36=""),0,IF(TW$6=0,IF(TW36&gt;=TW$8,TW$5,IF(TW36&lt;TX36,0,TW$5*(TW36-TX36)/(TW$8-TX36))),IF(TW36&lt;=TW$8,TW$5,IF(TW36&gt;TX36,0,TW$5*(TW36-TX36)/(TW$8-TX36))))))</f>
      </c>
      <c r="TZ36" s="126">
        <f>IF(OR(TW36="",TX36=""),0,TW$5)</f>
      </c>
      <c r="UA36" s="125">
        <f>IF(TW$6=0,RANK(TY36,TY$12:TY$42,0),RANK(TY36,TY$12:TY$42,1))</f>
      </c>
      <c r="UB36" s="126">
        <v>0</v>
      </c>
      <c r="UC36" s="126">
        <v>0</v>
      </c>
      <c r="UD36" s="126">
        <f>IF((COUNTA(UB$12:UB$42)+COUNTA(UC$12:UC$42)=0),0.6*UB$5,IF(OR(UB36="",UC36=""),0,IF(UB$6=0,IF(UB36&gt;=UB$8,UB$5,IF(UB36&lt;UC36,0,UB$5*(UB36-UC36)/(UB$8-UC36))),IF(UB36&lt;=UB$8,UB$5,IF(UB36&gt;UC36,0,UB$5*(UB36-UC36)/(UB$8-UC36))))))</f>
      </c>
      <c r="UE36" s="126">
        <f>IF(OR(UB36="",UC36=""),0,UB$5)</f>
      </c>
      <c r="UF36" s="125">
        <f>IF(UB$6=0,RANK(UD36,UD$12:UD$42,0),RANK(UD36,UD$12:UD$42,1))</f>
      </c>
      <c r="UG36" s="126">
        <v>39.343935546875</v>
      </c>
      <c r="UH36"/>
      <c r="UI36" s="126">
        <f>IF((COUNTA(UG$12:UG$42)+COUNTA(UH$12:UH$42)=0),0.6*UG$5,IF(OR(UG36="",UH36=""),0,IF(UG$6=0,IF(UG36&gt;=UG$8,UG$5,IF(UG36&lt;UH36,0,UG$5*(UG36-UH36)/(UG$8-UH36))),IF(UG36&lt;=UG$8,UG$5,IF(UG36&gt;UH36,0,UG$5*(UG36-UH36)/(UG$8-UH36))))))</f>
      </c>
      <c r="UJ36" s="126">
        <f>IF(OR(UG36="",UH36=""),0,UG$5)</f>
      </c>
      <c r="UK36" s="125">
        <f>IF(UG$6=0,RANK(UI36,UI$12:UI$42,0),RANK(UI36,UI$12:UI$42,1))</f>
      </c>
      <c r="UL36" s="126">
        <v>39.343935546875</v>
      </c>
      <c r="UM36"/>
      <c r="UN36" s="126">
        <f>IF((COUNTA(UL$12:UL$42)+COUNTA(UM$12:UM$42)=0),0.6*UL$5,IF(OR(UL36="",UM36=""),0,IF(UL$6=0,IF(UL36&gt;=UL$8,UL$5,IF(UL36&lt;UM36,0,UL$5*(UL36-UM36)/(UL$8-UM36))),IF(UL36&lt;=UL$8,UL$5,IF(UL36&gt;UM36,0,UL$5*(UL36-UM36)/(UL$8-UM36))))))</f>
      </c>
      <c r="UO36" s="126">
        <f>IF(OR(UL36="",UM36=""),0,UL$5)</f>
      </c>
      <c r="UP36" s="125">
        <f>IF(UL$6=0,RANK(UN36,UN$12:UN$42,0),RANK(UN36,UN$12:UN$42,1))</f>
      </c>
      <c r="UQ36" s="126">
        <v>6.126337890625</v>
      </c>
      <c r="UR36" s="126">
        <v>4.49638671875</v>
      </c>
      <c r="US36" s="126">
        <f>IF((COUNTA(UQ$12:UQ$42)+COUNTA(UR$12:UR$42)=0),0.6*UQ$5,IF(OR(UQ36="",UR36=""),0,IF(UQ$6=0,IF(UQ36&gt;=UQ$8,UQ$5,IF(UQ36&lt;UR36,0,UQ$5*(UQ36-UR36)/(UQ$8-UR36))),IF(UQ36&lt;=UQ$8,UQ$5,IF(UQ36&gt;UR36,0,UQ$5*(UQ36-UR36)/(UQ$8-UR36))))))</f>
      </c>
      <c r="UT36" s="126">
        <f>IF(OR(UQ36="",UR36=""),0,UQ$5)</f>
      </c>
      <c r="UU36" s="125">
        <f>IF(UQ$6=0,RANK(US36,US$12:US$42,0),RANK(US36,US$12:US$42,1))</f>
      </c>
      <c r="UV36" s="126">
        <v>6.126337890625</v>
      </c>
      <c r="UW36" s="126">
        <v>2.65720703125</v>
      </c>
      <c r="UX36" s="126">
        <f>IF((COUNTA(UV$12:UV$42)+COUNTA(UW$12:UW$42)=0),0.6*UV$5,IF(OR(UV36="",UW36=""),0,IF(UV$6=0,IF(UV36&gt;=UV$8,UV$5,IF(UV36&lt;UW36,0,UV$5*(UV36-UW36)/(UV$8-UW36))),IF(UV36&lt;=UV$8,UV$5,IF(UV36&gt;UW36,0,UV$5*(UV36-UW36)/(UV$8-UW36))))))</f>
      </c>
      <c r="UY36" s="126">
        <f>IF(OR(UV36="",UW36=""),0,UV$5)</f>
      </c>
      <c r="UZ36" s="125">
        <f>IF(UV$6=0,RANK(UX36,UX$12:UX$42,0),RANK(UX36,UX$12:UX$42,1))</f>
      </c>
      <c r="VA36" s="126">
        <v>99.16</v>
      </c>
      <c r="VB36" s="126">
        <v>86.332317</v>
      </c>
      <c r="VC36" s="126">
        <f>IF((COUNTA(VA$12:VA$42)+COUNTA(VB$12:VB$42)=0),0.6*VA$5,IF(OR(VA36="",VB36=""),0,IF(VA$6=0,IF(VA36&gt;=VA$8,VA$5,IF(VA36&lt;VB36,0,VA$5*(VA36-VB36)/(VA$8-VB36))),IF(VA36&lt;=VA$8,VA$5,IF(VA36&gt;VB36,0,VA$5*(VA36-VB36)/(VA$8-VB36))))))</f>
      </c>
      <c r="VD36" s="126">
        <f>IF(OR(VA36="",VB36=""),0,VA$5)</f>
      </c>
      <c r="VE36" s="125">
        <f>IF(VA$6=0,RANK(VC36,VC$12:VC$42,0),RANK(VC36,VC$12:VC$42,1))</f>
      </c>
      <c r="VF36" s="126">
        <v>99.16</v>
      </c>
      <c r="VG36" s="126">
        <v>90.943642</v>
      </c>
      <c r="VH36" s="126">
        <f>IF((COUNTA(VF$12:VF$42)+COUNTA(VG$12:VG$42)=0),0.6*VF$5,IF(OR(VF36="",VG36=""),0,IF(VF$6=0,IF(VF36&gt;=VF$8,VF$5,IF(VF36&lt;VG36,0,VF$5*(VF36-VG36)/(VF$8-VG36))),IF(VF36&lt;=VF$8,VF$5,IF(VF36&gt;VG36,0,VF$5*(VF36-VG36)/(VF$8-VG36))))))</f>
      </c>
      <c r="VI36" s="126">
        <f>IF(OR(VF36="",VG36=""),0,VF$5)</f>
      </c>
      <c r="VJ36" s="125">
        <f>IF(VF$6=0,RANK(VH36,VH$12:VH$42,0),RANK(VH36,VH$12:VH$42,1))</f>
      </c>
      <c r="VK36" s="126">
        <v>98.8372093023256</v>
      </c>
      <c r="VL36" s="126">
        <v>86.7647058823529</v>
      </c>
      <c r="VM36" s="126">
        <f>IF((COUNTA(VK$12:VK$42)+COUNTA(VL$12:VL$42)=0),0.6*VK$5,IF(OR(VK36="",VL36=""),0,IF(VK$6=0,IF(VK36&gt;=VK$8,VK$5,IF(VK36&lt;VL36,0,VK$5*(VK36-VL36)/(VK$8-VL36))),IF(VK36&lt;=VK$8,VK$5,IF(VK36&gt;VL36,0,VK$5*(VK36-VL36)/(VK$8-VL36))))))</f>
      </c>
      <c r="VN36" s="126">
        <f>IF(OR(VK36="",VL36=""),0,VK$5)</f>
      </c>
      <c r="VO36" s="125">
        <f>IF(VK$6=0,RANK(VM36,VM$12:VM$42,0),RANK(VM36,VM$12:VM$42,1))</f>
      </c>
      <c r="VP36" s="126">
        <v>98.8372093023256</v>
      </c>
      <c r="VQ36" s="126">
        <v>82.1428571428571</v>
      </c>
      <c r="VR36" s="126">
        <f>IF((COUNTA(VP$12:VP$42)+COUNTA(VQ$12:VQ$42)=0),0.6*VP$5,IF(OR(VP36="",VQ36=""),0,IF(VP$6=0,IF(VP36&gt;=VP$8,VP$5,IF(VP36&lt;VQ36,0,VP$5*(VP36-VQ36)/(VP$8-VQ36))),IF(VP36&lt;=VP$8,VP$5,IF(VP36&gt;VQ36,0,VP$5*(VP36-VQ36)/(VP$8-VQ36))))))</f>
      </c>
      <c r="VS36" s="126">
        <f>IF(OR(VP36="",VQ36=""),0,VP$5)</f>
      </c>
      <c r="VT36" s="125">
        <f>IF(VP$6=0,RANK(VR36,VR$12:VR$42,0),RANK(VR36,VR$12:VR$42,1))</f>
      </c>
      <c r="VU36" s="126">
        <v>2.864</v>
      </c>
      <c r="VV36" s="126">
        <v>5.8028813559322</v>
      </c>
      <c r="VW36" s="126">
        <f>IF((COUNTA(VU$12:VU$42)+COUNTA(VV$12:VV$42)=0),0.6*VU$5,IF(OR(VU36="",VV36=""),0,IF(VU$6=0,IF(VU36&gt;=VU$8,VU$5,IF(VU36&lt;VV36,0,VU$5*(VU36-VV36)/(VU$8-VV36))),IF(VU36&lt;=VU$8,VU$5,IF(VU36&gt;VV36,0,VU$5*(VU36-VV36)/(VU$8-VV36))))))</f>
      </c>
      <c r="VX36" s="126">
        <f>IF(OR(VU36="",VV36=""),0,VU$5)</f>
      </c>
      <c r="VY36" s="125">
        <f>IF(VU$6=0,RANK(VW36,VW$12:VW$42,0),RANK(VW36,VW$12:VW$42,1))</f>
      </c>
      <c r="VZ36" s="126">
        <v>2.864</v>
      </c>
      <c r="WA36" s="126">
        <v>6.63021276595745</v>
      </c>
      <c r="WB36" s="126">
        <f>IF((COUNTA(VZ$12:VZ$42)+COUNTA(WA$12:WA$42)=0),0.6*VZ$5,IF(OR(VZ36="",WA36=""),0,IF(VZ$6=0,IF(VZ36&gt;=VZ$8,VZ$5,IF(VZ36&lt;WA36,0,VZ$5*(VZ36-WA36)/(VZ$8-WA36))),IF(VZ36&lt;=VZ$8,VZ$5,IF(VZ36&gt;WA36,0,VZ$5*(VZ36-WA36)/(VZ$8-WA36))))))</f>
      </c>
      <c r="WC36" s="126">
        <f>IF(OR(VZ36="",WA36=""),0,VZ$5)</f>
      </c>
      <c r="WD36" s="125">
        <f>IF(VZ$6=0,RANK(WB36,WB$12:WB$42,0),RANK(WB36,WB$12:WB$42,1))</f>
      </c>
      <c r="WE36" s="126">
        <v>99.3399339933993</v>
      </c>
      <c r="WF36"/>
      <c r="WG36" s="126">
        <f>IF((COUNTA(WE$12:WE$42)+COUNTA(WF$12:WF$42)=0),0.6*WE$5,IF(OR(WE36="",WF36=""),0,IF(WE$6=0,IF(WE36&gt;=WE$8,WE$5,IF(WE36&lt;WF36,0,WE$5*(WE36-WF36)/(WE$8-WF36))),IF(WE36&lt;=WE$8,WE$5,IF(WE36&gt;WF36,0,WE$5*(WE36-WF36)/(WE$8-WF36))))))</f>
      </c>
      <c r="WH36" s="126">
        <f>IF(OR(WE36="",WF36=""),0,WE$5)</f>
      </c>
      <c r="WI36" s="125">
        <f>IF(WE$6=0,RANK(WG36,WG$12:WG$42,0),RANK(WG36,WG$12:WG$42,1))</f>
      </c>
      <c r="WJ36" s="126">
        <v>99.3399339933993</v>
      </c>
      <c r="WK36"/>
      <c r="WL36" s="126">
        <f>IF((COUNTA(WJ$12:WJ$42)+COUNTA(WK$12:WK$42)=0),0.6*WJ$5,IF(OR(WJ36="",WK36=""),0,IF(WJ$6=0,IF(WJ36&gt;=WJ$8,WJ$5,IF(WJ36&lt;WK36,0,WJ$5*(WJ36-WK36)/(WJ$8-WK36))),IF(WJ36&lt;=WJ$8,WJ$5,IF(WJ36&gt;WK36,0,WJ$5*(WJ36-WK36)/(WJ$8-WK36))))))</f>
      </c>
      <c r="WM36" s="126">
        <f>IF(OR(WJ36="",WK36=""),0,WJ$5)</f>
      </c>
      <c r="WN36" s="125">
        <f>IF(WJ$6=0,RANK(WL36,WL$12:WL$42,0),RANK(WL36,WL$12:WL$42,1))</f>
      </c>
      <c r="WO36" s="126">
        <v>100</v>
      </c>
      <c r="WP36" s="126">
        <v>95.92</v>
      </c>
      <c r="WQ36" s="126">
        <f>IF((COUNTA(WO$12:WO$42)+COUNTA(WP$12:WP$42)=0),0.6*WO$5,IF(OR(WO36="",WP36=""),0,IF(WO$6=0,IF(WO36&gt;=WO$8,WO$5,IF(WO36&lt;WP36,0,WO$5*(WO36-WP36)/(WO$8-WP36))),IF(WO36&lt;=WO$8,WO$5,IF(WO36&gt;WP36,0,WO$5*(WO36-WP36)/(WO$8-WP36))))))</f>
      </c>
      <c r="WR36" s="126">
        <f>IF(OR(WO36="",WP36=""),0,WO$5)</f>
      </c>
      <c r="WS36" s="125">
        <f>IF(WO$6=0,RANK(WQ36,WQ$12:WQ$42,0),RANK(WQ36,WQ$12:WQ$42,1))</f>
      </c>
      <c r="WT36" s="126">
        <v>100</v>
      </c>
      <c r="WU36" s="126">
        <v>100</v>
      </c>
      <c r="WV36" s="126">
        <f>IF((COUNTA(WT$12:WT$42)+COUNTA(WU$12:WU$42)=0),0.6*WT$5,IF(OR(WT36="",WU36=""),0,IF(WT$6=0,IF(WT36&gt;=WT$8,WT$5,IF(WT36&lt;WU36,0,WT$5*(WT36-WU36)/(WT$8-WU36))),IF(WT36&lt;=WT$8,WT$5,IF(WT36&gt;WU36,0,WT$5*(WT36-WU36)/(WT$8-WU36))))))</f>
      </c>
      <c r="WW36" s="126">
        <f>IF(OR(WT36="",WU36=""),0,WT$5)</f>
      </c>
      <c r="WX36" s="125">
        <f>IF(WT$6=0,RANK(WV36,WV$12:WV$42,0),RANK(WV36,WV$12:WV$42,1))</f>
      </c>
      <c r="WY36" s="126">
        <v>2.93</v>
      </c>
      <c r="WZ36" s="126">
        <v>6.92</v>
      </c>
      <c r="XA36" s="126">
        <f>IF((COUNTA(WY$12:WY$42)+COUNTA(WZ$12:WZ$42)=0),0.6*WY$5,IF(OR(WY36="",WZ36=""),0,IF(WY$6=0,IF(WY36&gt;=WY$8,WY$5,IF(WY36&lt;WZ36,0,WY$5*(WY36-WZ36)/(WY$8-WZ36))),IF(WY36&lt;=WY$8,WY$5,IF(WY36&gt;WZ36,0,WY$5*(WY36-WZ36)/(WY$8-WZ36))))))</f>
      </c>
      <c r="XB36" s="126">
        <f>IF(OR(WY36="",WZ36=""),0,WY$5)</f>
      </c>
      <c r="XC36" s="125">
        <f>IF(WY$6=0,RANK(XA36,XA$12:XA$42,0),RANK(XA36,XA$12:XA$42,1))</f>
      </c>
      <c r="XD36" s="126">
        <v>2.93</v>
      </c>
      <c r="XE36" s="126">
        <v>2.97</v>
      </c>
      <c r="XF36" s="126">
        <f>IF((COUNTA(XD$12:XD$42)+COUNTA(XE$12:XE$42)=0),0.6*XD$5,IF(OR(XD36="",XE36=""),0,IF(XD$6=0,IF(XD36&gt;=XD$8,XD$5,IF(XD36&lt;XE36,0,XD$5*(XD36-XE36)/(XD$8-XE36))),IF(XD36&lt;=XD$8,XD$5,IF(XD36&gt;XE36,0,XD$5*(XD36-XE36)/(XD$8-XE36))))))</f>
      </c>
      <c r="XG36" s="126">
        <f>IF(OR(XD36="",XE36=""),0,XD$5)</f>
      </c>
      <c r="XH36" s="125">
        <f>IF(XD$6=0,RANK(XF36,XF$12:XF$42,0),RANK(XF36,XF$12:XF$42,1))</f>
      </c>
      <c r="XI36" s="126">
        <v>100</v>
      </c>
      <c r="XJ36" s="126">
        <v>100</v>
      </c>
      <c r="XK36" s="126">
        <f>IF((COUNTA(XI$12:XI$42)+COUNTA(XJ$12:XJ$42)=0),0.6*XI$5,IF(OR(XI36="",XJ36=""),0,IF(XI$6=0,IF(XI36&gt;=XI$8,XI$5,IF(XI36&lt;XJ36,0,XI$5*(XI36-XJ36)/(XI$8-XJ36))),IF(XI36&lt;=XI$8,XI$5,IF(XI36&gt;XJ36,0,XI$5*(XI36-XJ36)/(XI$8-XJ36))))))</f>
      </c>
      <c r="XL36" s="126">
        <f>IF(OR(XI36="",XJ36=""),0,XI$5)</f>
      </c>
      <c r="XM36" s="125">
        <f>IF(XI$6=0,RANK(XK36,XK$12:XK$42,0),RANK(XK36,XK$12:XK$42,1))</f>
      </c>
      <c r="XN36" s="126">
        <v>100</v>
      </c>
      <c r="XO36" s="126">
        <v>100</v>
      </c>
      <c r="XP36" s="126">
        <f>IF((COUNTA(XN$12:XN$42)+COUNTA(XO$12:XO$42)=0),0.6*XN$5,IF(OR(XN36="",XO36=""),0,IF(XN$6=0,IF(XN36&gt;=XN$8,XN$5,IF(XN36&lt;XO36,0,XN$5*(XN36-XO36)/(XN$8-XO36))),IF(XN36&lt;=XN$8,XN$5,IF(XN36&gt;XO36,0,XN$5*(XN36-XO36)/(XN$8-XO36))))))</f>
      </c>
      <c r="XQ36" s="126">
        <f>IF(OR(XN36="",XO36=""),0,XN$5)</f>
      </c>
      <c r="XR36" s="125">
        <f>IF(XN$6=0,RANK(XP36,XP$12:XP$42,0),RANK(XP36,XP$12:XP$42,1))</f>
      </c>
      <c r="XS36" s="126">
        <v>0.48</v>
      </c>
      <c r="XT36" s="126">
        <v>1.86</v>
      </c>
      <c r="XU36" s="126">
        <f>IF((COUNTA(XS$12:XS$42)+COUNTA(XT$12:XT$42)=0),0.6*XS$5,IF(OR(XS36="",XT36=""),0,IF(XS$6=0,IF(XS36&gt;=XS$8,XS$5,IF(XS36&lt;XT36,0,XS$5*(XS36-XT36)/(XS$8-XT36))),IF(XS36&lt;=XS$8,XS$5,IF(XS36&gt;XT36,0,XS$5*(XS36-XT36)/(XS$8-XT36))))))</f>
      </c>
      <c r="XV36" s="126">
        <f>IF(OR(XS36="",XT36=""),0,XS$5)</f>
      </c>
      <c r="XW36" s="125">
        <f>IF(XS$6=0,RANK(XU36,XU$12:XU$42,0),RANK(XU36,XU$12:XU$42,1))</f>
      </c>
      <c r="XX36" s="126">
        <v>0.48</v>
      </c>
      <c r="XY36" s="126">
        <v>2</v>
      </c>
      <c r="XZ36" s="126">
        <f>IF((COUNTA(XX$12:XX$42)+COUNTA(XY$12:XY$42)=0),0.6*XX$5,IF(OR(XX36="",XY36=""),0,IF(XX$6=0,IF(XX36&gt;=XX$8,XX$5,IF(XX36&lt;XY36,0,XX$5*(XX36-XY36)/(XX$8-XY36))),IF(XX36&lt;=XX$8,XX$5,IF(XX36&gt;XY36,0,XX$5*(XX36-XY36)/(XX$8-XY36))))))</f>
      </c>
      <c r="YA36" s="126">
        <f>IF(OR(XX36="",XY36=""),0,XX$5)</f>
      </c>
      <c r="YB36" s="125">
        <f>IF(XX$6=0,RANK(XZ36,XZ$12:XZ$42,0),RANK(XZ36,XZ$12:XZ$42,1))</f>
      </c>
      <c r="YC36" s="126">
        <v>0</v>
      </c>
      <c r="YD36" s="126">
        <v>0</v>
      </c>
      <c r="YE36" s="126">
        <f>IF((COUNTA(YC$12:YC$42)+COUNTA(YD$12:YD$42)=0),0.6*YC$5,IF(OR(YC36="",YD36=""),0,IF(YC$6=0,IF(YC36&gt;=YC$8,YC$5,IF(YC36&lt;YD36,0,YC$5*(YC36-YD36)/(YC$8-YD36))),IF(YC36&lt;=YC$8,YC$5,IF(YC36&gt;YD36,0,YC$5*(YC36-YD36)/(YC$8-YD36))))))</f>
      </c>
      <c r="YF36" s="126">
        <f>IF(OR(YC36="",YD36=""),0,YC$5)</f>
      </c>
      <c r="YG36" s="125">
        <f>IF(YC$6=0,RANK(YE36,YE$12:YE$42,0),RANK(YE36,YE$12:YE$42,1))</f>
      </c>
      <c r="YH36" s="126">
        <v>0</v>
      </c>
      <c r="YI36" s="126">
        <v>0</v>
      </c>
      <c r="YJ36" s="126">
        <f>IF((COUNTA(YH$12:YH$42)+COUNTA(YI$12:YI$42)=0),0.6*YH$5,IF(OR(YH36="",YI36=""),0,IF(YH$6=0,IF(YH36&gt;=YH$8,YH$5,IF(YH36&lt;YI36,0,YH$5*(YH36-YI36)/(YH$8-YI36))),IF(YH36&lt;=YH$8,YH$5,IF(YH36&gt;YI36,0,YH$5*(YH36-YI36)/(YH$8-YI36))))))</f>
      </c>
      <c r="YK36" s="126">
        <f>IF(OR(YH36="",YI36=""),0,YH$5)</f>
      </c>
      <c r="YL36" s="125">
        <f>IF(YH$6=0,RANK(YJ36,YJ$12:YJ$42,0),RANK(YJ36,YJ$12:YJ$42,1))</f>
      </c>
      <c r="YM36" s="126">
        <v>36.31361328125</v>
      </c>
      <c r="YN36"/>
      <c r="YO36" s="126">
        <f>IF((COUNTA(YM$12:YM$42)+COUNTA(YN$12:YN$42)=0),0.6*YM$5,IF(OR(YM36="",YN36=""),0,IF(YM$6=0,IF(YM36&gt;=YM$8,YM$5,IF(YM36&lt;YN36,0,YM$5*(YM36-YN36)/(YM$8-YN36))),IF(YM36&lt;=YM$8,YM$5,IF(YM36&gt;YN36,0,YM$5*(YM36-YN36)/(YM$8-YN36))))))</f>
      </c>
      <c r="YP36" s="126">
        <f>IF(OR(YM36="",YN36=""),0,YM$5)</f>
      </c>
      <c r="YQ36" s="125">
        <f>IF(YM$6=0,RANK(YO36,YO$12:YO$42,0),RANK(YO36,YO$12:YO$42,1))</f>
      </c>
      <c r="YR36" s="126">
        <v>36.31361328125</v>
      </c>
      <c r="YS36"/>
      <c r="YT36" s="126">
        <f>IF((COUNTA(YR$12:YR$42)+COUNTA(YS$12:YS$42)=0),0.6*YR$5,IF(OR(YR36="",YS36=""),0,IF(YR$6=0,IF(YR36&gt;=YR$8,YR$5,IF(YR36&lt;YS36,0,YR$5*(YR36-YS36)/(YR$8-YS36))),IF(YR36&lt;=YR$8,YR$5,IF(YR36&gt;YS36,0,YR$5*(YR36-YS36)/(YR$8-YS36))))))</f>
      </c>
      <c r="YU36" s="126">
        <f>IF(OR(YR36="",YS36=""),0,YR$5)</f>
      </c>
      <c r="YV36" s="125">
        <f>IF(YR$6=0,RANK(YT36,YT$12:YT$42,0),RANK(YT36,YT$12:YT$42,1))</f>
      </c>
      <c r="YW36" s="126">
        <v>10.22841796875</v>
      </c>
      <c r="YX36" s="126">
        <v>0.9409375</v>
      </c>
      <c r="YY36" s="126">
        <f>IF((COUNTA(YW$12:YW$42)+COUNTA(YX$12:YX$42)=0),0.6*YW$5,IF(OR(YW36="",YX36=""),0,IF(YW$6=0,IF(YW36&gt;=YW$8,YW$5,IF(YW36&lt;YX36,0,YW$5*(YW36-YX36)/(YW$8-YX36))),IF(YW36&lt;=YW$8,YW$5,IF(YW36&gt;YX36,0,YW$5*(YW36-YX36)/(YW$8-YX36))))))</f>
      </c>
      <c r="YZ36" s="126">
        <f>IF(OR(YW36="",YX36=""),0,YW$5)</f>
      </c>
      <c r="ZA36" s="125">
        <f>IF(YW$6=0,RANK(YY36,YY$12:YY$42,0),RANK(YY36,YY$12:YY$42,1))</f>
      </c>
      <c r="ZB36" s="126">
        <v>10.22841796875</v>
      </c>
      <c r="ZC36" s="126">
        <v>12.011611328125</v>
      </c>
      <c r="ZD36" s="126">
        <f>IF((COUNTA(ZB$12:ZB$42)+COUNTA(ZC$12:ZC$42)=0),0.6*ZB$5,IF(OR(ZB36="",ZC36=""),0,IF(ZB$6=0,IF(ZB36&gt;=ZB$8,ZB$5,IF(ZB36&lt;ZC36,0,ZB$5*(ZB36-ZC36)/(ZB$8-ZC36))),IF(ZB36&lt;=ZB$8,ZB$5,IF(ZB36&gt;ZC36,0,ZB$5*(ZB36-ZC36)/(ZB$8-ZC36))))))</f>
      </c>
      <c r="ZE36" s="126">
        <f>IF(OR(ZB36="",ZC36=""),0,ZB$5)</f>
      </c>
      <c r="ZF36" s="125">
        <f>IF(ZB$6=0,RANK(ZD36,ZD$12:ZD$42,0),RANK(ZD36,ZD$12:ZD$42,1))</f>
      </c>
      <c r="ZG36" s="126">
        <v>99.88</v>
      </c>
      <c r="ZH36" s="126">
        <v>66.21582</v>
      </c>
      <c r="ZI36" s="126">
        <f>IF((COUNTA(ZG$12:ZG$42)+COUNTA(ZH$12:ZH$42)=0),0.6*ZG$5,IF(OR(ZG36="",ZH36=""),0,IF(ZG$6=0,IF(ZG36&gt;=ZG$8,ZG$5,IF(ZG36&lt;ZH36,0,ZG$5*(ZG36-ZH36)/(ZG$8-ZH36))),IF(ZG36&lt;=ZG$8,ZG$5,IF(ZG36&gt;ZH36,0,ZG$5*(ZG36-ZH36)/(ZG$8-ZH36))))))</f>
      </c>
      <c r="ZJ36" s="126">
        <f>IF(OR(ZG36="",ZH36=""),0,ZG$5)</f>
      </c>
      <c r="ZK36" s="125">
        <f>IF(ZG$6=0,RANK(ZI36,ZI$12:ZI$42,0),RANK(ZI36,ZI$12:ZI$42,1))</f>
      </c>
      <c r="ZL36" s="126">
        <v>99.88</v>
      </c>
      <c r="ZM36" s="126">
        <v>49.61792</v>
      </c>
      <c r="ZN36" s="126">
        <f>IF((COUNTA(ZL$12:ZL$42)+COUNTA(ZM$12:ZM$42)=0),0.6*ZL$5,IF(OR(ZL36="",ZM36=""),0,IF(ZL$6=0,IF(ZL36&gt;=ZL$8,ZL$5,IF(ZL36&lt;ZM36,0,ZL$5*(ZL36-ZM36)/(ZL$8-ZM36))),IF(ZL36&lt;=ZL$8,ZL$5,IF(ZL36&gt;ZM36,0,ZL$5*(ZL36-ZM36)/(ZL$8-ZM36))))))</f>
      </c>
      <c r="ZO36" s="126">
        <f>IF(OR(ZL36="",ZM36=""),0,ZL$5)</f>
      </c>
      <c r="ZP36" s="125">
        <f>IF(ZL$6=0,RANK(ZN36,ZN$12:ZN$42,0),RANK(ZN36,ZN$12:ZN$42,1))</f>
      </c>
      <c r="ZQ36" s="126">
        <v>100</v>
      </c>
      <c r="ZR36" s="126">
        <v>83.3916083916084</v>
      </c>
      <c r="ZS36" s="126">
        <f>IF((COUNTA(ZQ$12:ZQ$42)+COUNTA(ZR$12:ZR$42)=0),0.6*ZQ$5,IF(OR(ZQ36="",ZR36=""),0,IF(ZQ$6=0,IF(ZQ36&gt;=ZQ$8,ZQ$5,IF(ZQ36&lt;ZR36,0,ZQ$5*(ZQ36-ZR36)/(ZQ$8-ZR36))),IF(ZQ36&lt;=ZQ$8,ZQ$5,IF(ZQ36&gt;ZR36,0,ZQ$5*(ZQ36-ZR36)/(ZQ$8-ZR36))))))</f>
      </c>
      <c r="ZT36" s="126">
        <f>IF(OR(ZQ36="",ZR36=""),0,ZQ$5)</f>
      </c>
      <c r="ZU36" s="125">
        <f>IF(ZQ$6=0,RANK(ZS36,ZS$12:ZS$42,0),RANK(ZS36,ZS$12:ZS$42,1))</f>
      </c>
      <c r="ZV36" s="126">
        <v>100</v>
      </c>
      <c r="ZW36" s="126">
        <v>56.6666666666667</v>
      </c>
      <c r="ZX36" s="126">
        <f>IF((COUNTA(ZV$12:ZV$42)+COUNTA(ZW$12:ZW$42)=0),0.6*ZV$5,IF(OR(ZV36="",ZW36=""),0,IF(ZV$6=0,IF(ZV36&gt;=ZV$8,ZV$5,IF(ZV36&lt;ZW36,0,ZV$5*(ZV36-ZW36)/(ZV$8-ZW36))),IF(ZV36&lt;=ZV$8,ZV$5,IF(ZV36&gt;ZW36,0,ZV$5*(ZV36-ZW36)/(ZV$8-ZW36))))))</f>
      </c>
      <c r="ZY36" s="126">
        <f>IF(OR(ZV36="",ZW36=""),0,ZV$5)</f>
      </c>
      <c r="ZZ36" s="125">
        <f>IF(ZV$6=0,RANK(ZX36,ZX$12:ZX$42,0),RANK(ZX36,ZX$12:ZX$42,1))</f>
      </c>
      <c r="AAA36" s="126">
        <v>2.20987951807229</v>
      </c>
      <c r="AAB36" s="126">
        <v>5.25723577235772</v>
      </c>
      <c r="AAC36" s="126">
        <f>IF((COUNTA(AAA$12:AAA$42)+COUNTA(AAB$12:AAB$42)=0),0.6*AAA$5,IF(OR(AAA36="",AAB36=""),0,IF(AAA$6=0,IF(AAA36&gt;=AAA$8,AAA$5,IF(AAA36&lt;AAB36,0,AAA$5*(AAA36-AAB36)/(AAA$8-AAB36))),IF(AAA36&lt;=AAA$8,AAA$5,IF(AAA36&gt;AAB36,0,AAA$5*(AAA36-AAB36)/(AAA$8-AAB36))))))</f>
      </c>
      <c r="AAD36" s="126">
        <f>IF(OR(AAA36="",AAB36=""),0,AAA$5)</f>
      </c>
      <c r="AAE36" s="125">
        <f>IF(AAA$6=0,RANK(AAC36,AAC$12:AAC$42,0),RANK(AAC36,AAC$12:AAC$42,1))</f>
      </c>
      <c r="AAF36" s="126">
        <v>2.20987951807229</v>
      </c>
      <c r="AAG36" s="126">
        <v>5.07645348837209</v>
      </c>
      <c r="AAH36" s="126">
        <f>IF((COUNTA(AAF$12:AAF$42)+COUNTA(AAG$12:AAG$42)=0),0.6*AAF$5,IF(OR(AAF36="",AAG36=""),0,IF(AAF$6=0,IF(AAF36&gt;=AAF$8,AAF$5,IF(AAF36&lt;AAG36,0,AAF$5*(AAF36-AAG36)/(AAF$8-AAG36))),IF(AAF36&lt;=AAF$8,AAF$5,IF(AAF36&gt;AAG36,0,AAF$5*(AAF36-AAG36)/(AAF$8-AAG36))))))</f>
      </c>
      <c r="AAI36" s="126">
        <f>IF(OR(AAF36="",AAG36=""),0,AAF$5)</f>
      </c>
      <c r="AAJ36" s="125">
        <f>IF(AAF$6=0,RANK(AAH36,AAH$12:AAH$42,0),RANK(AAH36,AAH$12:AAH$42,1))</f>
      </c>
      <c r="AAK36" s="126">
        <v>98.7068965517241</v>
      </c>
      <c r="AAL36"/>
      <c r="AAM36" s="126">
        <f>IF((COUNTA(AAK$12:AAK$42)+COUNTA(AAL$12:AAL$42)=0),0.6*AAK$5,IF(OR(AAK36="",AAL36=""),0,IF(AAK$6=0,IF(AAK36&gt;=AAK$8,AAK$5,IF(AAK36&lt;AAL36,0,AAK$5*(AAK36-AAL36)/(AAK$8-AAL36))),IF(AAK36&lt;=AAK$8,AAK$5,IF(AAK36&gt;AAL36,0,AAK$5*(AAK36-AAL36)/(AAK$8-AAL36))))))</f>
      </c>
      <c r="AAN36" s="126">
        <f>IF(OR(AAK36="",AAL36=""),0,AAK$5)</f>
      </c>
      <c r="AAO36" s="125">
        <f>IF(AAK$6=0,RANK(AAM36,AAM$12:AAM$42,0),RANK(AAM36,AAM$12:AAM$42,1))</f>
      </c>
      <c r="AAP36" s="126">
        <v>98.7068965517241</v>
      </c>
      <c r="AAQ36"/>
      <c r="AAR36" s="126">
        <f>IF((COUNTA(AAP$12:AAP$42)+COUNTA(AAQ$12:AAQ$42)=0),0.6*AAP$5,IF(OR(AAP36="",AAQ36=""),0,IF(AAP$6=0,IF(AAP36&gt;=AAP$8,AAP$5,IF(AAP36&lt;AAQ36,0,AAP$5*(AAP36-AAQ36)/(AAP$8-AAQ36))),IF(AAP36&lt;=AAP$8,AAP$5,IF(AAP36&gt;AAQ36,0,AAP$5*(AAP36-AAQ36)/(AAP$8-AAQ36))))))</f>
      </c>
      <c r="AAS36" s="126">
        <f>IF(OR(AAP36="",AAQ36=""),0,AAP$5)</f>
      </c>
      <c r="AAT36" s="125">
        <f>IF(AAP$6=0,RANK(AAR36,AAR$12:AAR$42,0),RANK(AAR36,AAR$12:AAR$42,1))</f>
      </c>
      <c r="AAU36" s="126">
        <v>100</v>
      </c>
      <c r="AAV36" s="126">
        <v>98.15</v>
      </c>
      <c r="AAW36" s="126">
        <f>IF((COUNTA(AAU$12:AAU$42)+COUNTA(AAV$12:AAV$42)=0),0.6*AAU$5,IF(OR(AAU36="",AAV36=""),0,IF(AAU$6=0,IF(AAU36&gt;=AAU$8,AAU$5,IF(AAU36&lt;AAV36,0,AAU$5*(AAU36-AAV36)/(AAU$8-AAV36))),IF(AAU36&lt;=AAU$8,AAU$5,IF(AAU36&gt;AAV36,0,AAU$5*(AAU36-AAV36)/(AAU$8-AAV36))))))</f>
      </c>
      <c r="AAX36" s="126">
        <f>IF(OR(AAU36="",AAV36=""),0,AAU$5)</f>
      </c>
      <c r="AAY36" s="125">
        <f>IF(AAU$6=0,RANK(AAW36,AAW$12:AAW$42,0),RANK(AAW36,AAW$12:AAW$42,1))</f>
      </c>
      <c r="AAZ36" s="126">
        <v>100</v>
      </c>
      <c r="ABA36" s="126">
        <v>98.54</v>
      </c>
      <c r="ABB36" s="126">
        <f>IF((COUNTA(AAZ$12:AAZ$42)+COUNTA(ABA$12:ABA$42)=0),0.6*AAZ$5,IF(OR(AAZ36="",ABA36=""),0,IF(AAZ$6=0,IF(AAZ36&gt;=AAZ$8,AAZ$5,IF(AAZ36&lt;ABA36,0,AAZ$5*(AAZ36-ABA36)/(AAZ$8-ABA36))),IF(AAZ36&lt;=AAZ$8,AAZ$5,IF(AAZ36&gt;ABA36,0,AAZ$5*(AAZ36-ABA36)/(AAZ$8-ABA36))))))</f>
      </c>
      <c r="ABC36" s="126">
        <f>IF(OR(AAZ36="",ABA36=""),0,AAZ$5)</f>
      </c>
      <c r="ABD36" s="125">
        <f>IF(AAZ$6=0,RANK(ABB36,ABB$12:ABB$42,0),RANK(ABB36,ABB$12:ABB$42,1))</f>
      </c>
      <c r="ABE36" s="126">
        <v>2.93</v>
      </c>
      <c r="ABF36" s="126">
        <v>4</v>
      </c>
      <c r="ABG36" s="126">
        <f>IF((COUNTA(ABE$12:ABE$42)+COUNTA(ABF$12:ABF$42)=0),0.6*ABE$5,IF(OR(ABE36="",ABF36=""),0,IF(ABE$6=0,IF(ABE36&gt;=ABE$8,ABE$5,IF(ABE36&lt;ABF36,0,ABE$5*(ABE36-ABF36)/(ABE$8-ABF36))),IF(ABE36&lt;=ABE$8,ABE$5,IF(ABE36&gt;ABF36,0,ABE$5*(ABE36-ABF36)/(ABE$8-ABF36))))))</f>
      </c>
      <c r="ABH36" s="126">
        <f>IF(OR(ABE36="",ABF36=""),0,ABE$5)</f>
      </c>
      <c r="ABI36" s="125">
        <f>IF(ABE$6=0,RANK(ABG36,ABG$12:ABG$42,0),RANK(ABG36,ABG$12:ABG$42,1))</f>
      </c>
      <c r="ABJ36" s="126">
        <v>2.93</v>
      </c>
      <c r="ABK36" s="126">
        <v>4.05</v>
      </c>
      <c r="ABL36" s="126">
        <f>IF((COUNTA(ABJ$12:ABJ$42)+COUNTA(ABK$12:ABK$42)=0),0.6*ABJ$5,IF(OR(ABJ36="",ABK36=""),0,IF(ABJ$6=0,IF(ABJ36&gt;=ABJ$8,ABJ$5,IF(ABJ36&lt;ABK36,0,ABJ$5*(ABJ36-ABK36)/(ABJ$8-ABK36))),IF(ABJ36&lt;=ABJ$8,ABJ$5,IF(ABJ36&gt;ABK36,0,ABJ$5*(ABJ36-ABK36)/(ABJ$8-ABK36))))))</f>
      </c>
      <c r="ABM36" s="126">
        <f>IF(OR(ABJ36="",ABK36=""),0,ABJ$5)</f>
      </c>
      <c r="ABN36" s="125">
        <f>IF(ABJ$6=0,RANK(ABL36,ABL$12:ABL$42,0),RANK(ABL36,ABL$12:ABL$42,1))</f>
      </c>
      <c r="ABO36" s="126">
        <v>100</v>
      </c>
      <c r="ABP36" s="126">
        <v>99.09</v>
      </c>
      <c r="ABQ36" s="126">
        <f>IF((COUNTA(ABO$12:ABO$42)+COUNTA(ABP$12:ABP$42)=0),0.6*ABO$5,IF(OR(ABO36="",ABP36=""),0,IF(ABO$6=0,IF(ABO36&gt;=ABO$8,ABO$5,IF(ABO36&lt;ABP36,0,ABO$5*(ABO36-ABP36)/(ABO$8-ABP36))),IF(ABO36&lt;=ABO$8,ABO$5,IF(ABO36&gt;ABP36,0,ABO$5*(ABO36-ABP36)/(ABO$8-ABP36))))))</f>
      </c>
      <c r="ABR36" s="126">
        <f>IF(OR(ABO36="",ABP36=""),0,ABO$5)</f>
      </c>
      <c r="ABS36" s="125">
        <f>IF(ABO$6=0,RANK(ABQ36,ABQ$12:ABQ$42,0),RANK(ABQ36,ABQ$12:ABQ$42,1))</f>
      </c>
      <c r="ABT36" s="126">
        <v>100</v>
      </c>
      <c r="ABU36" s="126">
        <v>100</v>
      </c>
      <c r="ABV36" s="126">
        <f>IF((COUNTA(ABT$12:ABT$42)+COUNTA(ABU$12:ABU$42)=0),0.6*ABT$5,IF(OR(ABT36="",ABU36=""),0,IF(ABT$6=0,IF(ABT36&gt;=ABT$8,ABT$5,IF(ABT36&lt;ABU36,0,ABT$5*(ABT36-ABU36)/(ABT$8-ABU36))),IF(ABT36&lt;=ABT$8,ABT$5,IF(ABT36&gt;ABU36,0,ABT$5*(ABT36-ABU36)/(ABT$8-ABU36))))))</f>
      </c>
      <c r="ABW36" s="126">
        <f>IF(OR(ABT36="",ABU36=""),0,ABT$5)</f>
      </c>
      <c r="ABX36" s="125">
        <f>IF(ABT$6=0,RANK(ABV36,ABV$12:ABV$42,0),RANK(ABV36,ABV$12:ABV$42,1))</f>
      </c>
      <c r="ABY36" s="126">
        <v>0.52</v>
      </c>
      <c r="ABZ36" s="126">
        <v>0.91</v>
      </c>
      <c r="ACA36" s="126">
        <f>IF((COUNTA(ABY$12:ABY$42)+COUNTA(ABZ$12:ABZ$42)=0),0.6*ABY$5,IF(OR(ABY36="",ABZ36=""),0,IF(ABY$6=0,IF(ABY36&gt;=ABY$8,ABY$5,IF(ABY36&lt;ABZ36,0,ABY$5*(ABY36-ABZ36)/(ABY$8-ABZ36))),IF(ABY36&lt;=ABY$8,ABY$5,IF(ABY36&gt;ABZ36,0,ABY$5*(ABY36-ABZ36)/(ABY$8-ABZ36))))))</f>
      </c>
      <c r="ACB36" s="126">
        <f>IF(OR(ABY36="",ABZ36=""),0,ABY$5)</f>
      </c>
      <c r="ACC36" s="125">
        <f>IF(ABY$6=0,RANK(ACA36,ACA$12:ACA$42,0),RANK(ACA36,ACA$12:ACA$42,1))</f>
      </c>
      <c r="ACD36" s="126">
        <v>0.52</v>
      </c>
      <c r="ACE36" s="126">
        <v>1.02</v>
      </c>
      <c r="ACF36" s="126">
        <f>IF((COUNTA(ACD$12:ACD$42)+COUNTA(ACE$12:ACE$42)=0),0.6*ACD$5,IF(OR(ACD36="",ACE36=""),0,IF(ACD$6=0,IF(ACD36&gt;=ACD$8,ACD$5,IF(ACD36&lt;ACE36,0,ACD$5*(ACD36-ACE36)/(ACD$8-ACE36))),IF(ACD36&lt;=ACD$8,ACD$5,IF(ACD36&gt;ACE36,0,ACD$5*(ACD36-ACE36)/(ACD$8-ACE36))))))</f>
      </c>
      <c r="ACG36" s="126">
        <f>IF(OR(ACD36="",ACE36=""),0,ACD$5)</f>
      </c>
      <c r="ACH36" s="125">
        <f>IF(ACD$6=0,RANK(ACF36,ACF$12:ACF$42,0),RANK(ACF36,ACF$12:ACF$42,1))</f>
      </c>
      <c r="ACI36" s="126">
        <v>0</v>
      </c>
      <c r="ACJ36" s="126">
        <v>0.108749382105783</v>
      </c>
      <c r="ACK36" s="126">
        <f>IF((COUNTA(ACI$12:ACI$42)+COUNTA(ACJ$12:ACJ$42)=0),0.6*ACI$5,IF(OR(ACI36="",ACJ36=""),0,IF(ACI$6=0,IF(ACI36&gt;=ACI$8,ACI$5,IF(ACI36&lt;ACJ36,0,ACI$5*(ACI36-ACJ36)/(ACI$8-ACJ36))),IF(ACI36&lt;=ACI$8,ACI$5,IF(ACI36&gt;ACJ36,0,ACI$5*(ACI36-ACJ36)/(ACI$8-ACJ36))))))</f>
      </c>
      <c r="ACL36" s="126">
        <f>IF(OR(ACI36="",ACJ36=""),0,ACI$5)</f>
      </c>
      <c r="ACM36" s="125">
        <f>IF(ACI$6=0,RANK(ACK36,ACK$12:ACK$42,0),RANK(ACK36,ACK$12:ACK$42,1))</f>
      </c>
      <c r="ACN36" s="126">
        <v>0</v>
      </c>
      <c r="ACO36" s="126">
        <v>0</v>
      </c>
      <c r="ACP36" s="126">
        <f>IF((COUNTA(ACN$12:ACN$42)+COUNTA(ACO$12:ACO$42)=0),0.6*ACN$5,IF(OR(ACN36="",ACO36=""),0,IF(ACN$6=0,IF(ACN36&gt;=ACN$8,ACN$5,IF(ACN36&lt;ACO36,0,ACN$5*(ACN36-ACO36)/(ACN$8-ACO36))),IF(ACN36&lt;=ACN$8,ACN$5,IF(ACN36&gt;ACO36,0,ACN$5*(ACN36-ACO36)/(ACN$8-ACO36))))))</f>
      </c>
      <c r="ACQ36" s="126">
        <f>IF(OR(ACN36="",ACO36=""),0,ACN$5)</f>
      </c>
      <c r="ACR36" s="125">
        <f>IF(ACN$6=0,RANK(ACP36,ACP$12:ACP$42,0),RANK(ACP36,ACP$12:ACP$42,1))</f>
      </c>
      <c r="ACS36" s="126">
        <v>47.2771484375</v>
      </c>
      <c r="ACT36"/>
      <c r="ACU36" s="126">
        <f>IF((COUNTA(ACS$12:ACS$42)+COUNTA(ACT$12:ACT$42)=0),0.6*ACS$5,IF(OR(ACS36="",ACT36=""),0,IF(ACS$6=0,IF(ACS36&gt;=ACS$8,ACS$5,IF(ACS36&lt;ACT36,0,ACS$5*(ACS36-ACT36)/(ACS$8-ACT36))),IF(ACS36&lt;=ACS$8,ACS$5,IF(ACS36&gt;ACT36,0,ACS$5*(ACS36-ACT36)/(ACS$8-ACT36))))))</f>
      </c>
      <c r="ACV36" s="126">
        <f>IF(OR(ACS36="",ACT36=""),0,ACS$5)</f>
      </c>
      <c r="ACW36" s="125">
        <f>IF(ACS$6=0,RANK(ACU36,ACU$12:ACU$42,0),RANK(ACU36,ACU$12:ACU$42,1))</f>
      </c>
      <c r="ACX36" s="126">
        <v>47.2771484375</v>
      </c>
      <c r="ACY36"/>
      <c r="ACZ36" s="126">
        <f>IF((COUNTA(ACX$12:ACX$42)+COUNTA(ACY$12:ACY$42)=0),0.6*ACX$5,IF(OR(ACX36="",ACY36=""),0,IF(ACX$6=0,IF(ACX36&gt;=ACX$8,ACX$5,IF(ACX36&lt;ACY36,0,ACX$5*(ACX36-ACY36)/(ACX$8-ACY36))),IF(ACX36&lt;=ACX$8,ACX$5,IF(ACX36&gt;ACY36,0,ACX$5*(ACX36-ACY36)/(ACX$8-ACY36))))))</f>
      </c>
      <c r="ADA36" s="126">
        <f>IF(OR(ACX36="",ACY36=""),0,ACX$5)</f>
      </c>
      <c r="ADB36" s="125">
        <f>IF(ACX$6=0,RANK(ACZ36,ACZ$12:ACZ$42,0),RANK(ACZ36,ACZ$12:ACZ$42,1))</f>
      </c>
      <c r="ADC36" s="126">
        <v>6.152646484375</v>
      </c>
      <c r="ADD36" s="126">
        <v>4.050771484375</v>
      </c>
      <c r="ADE36" s="126">
        <f>IF((COUNTA(ADC$12:ADC$42)+COUNTA(ADD$12:ADD$42)=0),0.6*ADC$5,IF(OR(ADC36="",ADD36=""),0,IF(ADC$6=0,IF(ADC36&gt;=ADC$8,ADC$5,IF(ADC36&lt;ADD36,0,ADC$5*(ADC36-ADD36)/(ADC$8-ADD36))),IF(ADC36&lt;=ADC$8,ADC$5,IF(ADC36&gt;ADD36,0,ADC$5*(ADC36-ADD36)/(ADC$8-ADD36))))))</f>
      </c>
      <c r="ADF36" s="126">
        <f>IF(OR(ADC36="",ADD36=""),0,ADC$5)</f>
      </c>
      <c r="ADG36" s="125">
        <f>IF(ADC$6=0,RANK(ADE36,ADE$12:ADE$42,0),RANK(ADE36,ADE$12:ADE$42,1))</f>
      </c>
      <c r="ADH36" s="126">
        <v>6.152646484375</v>
      </c>
      <c r="ADI36" s="126">
        <v>1.126640625</v>
      </c>
      <c r="ADJ36" s="126">
        <f>IF((COUNTA(ADH$12:ADH$42)+COUNTA(ADI$12:ADI$42)=0),0.6*ADH$5,IF(OR(ADH36="",ADI36=""),0,IF(ADH$6=0,IF(ADH36&gt;=ADH$8,ADH$5,IF(ADH36&lt;ADI36,0,ADH$5*(ADH36-ADI36)/(ADH$8-ADI36))),IF(ADH36&lt;=ADH$8,ADH$5,IF(ADH36&gt;ADI36,0,ADH$5*(ADH36-ADI36)/(ADH$8-ADI36))))))</f>
      </c>
      <c r="ADK36" s="126">
        <f>IF(OR(ADH36="",ADI36=""),0,ADH$5)</f>
      </c>
      <c r="ADL36" s="125">
        <f>IF(ADH$6=0,RANK(ADJ36,ADJ$12:ADJ$42,0),RANK(ADJ36,ADJ$12:ADJ$42,1))</f>
      </c>
      <c r="ADM36"/>
      <c r="ADN36"/>
      <c r="ADO36" s="126">
        <f>IF((COUNTA(ADM$12:ADM$42)+COUNTA(ADN$12:ADN$42)=0),0.6*ADM$5,IF(OR(ADM36="",ADN36=""),0,IF(ADM$6=0,IF(ADM36&gt;=ADM$8,ADM$5,IF(ADM36&lt;ADN36,0,ADM$5*(ADM36-ADN36)/(ADM$8-ADN36))),IF(ADM36&lt;=ADM$8,ADM$5,IF(ADM36&gt;ADN36,0,ADM$5*(ADM36-ADN36)/(ADM$8-ADN36))))))</f>
      </c>
      <c r="ADP36" s="126">
        <f>IF(OR(ADM36="",ADN36=""),0,ADM$5)</f>
      </c>
      <c r="ADQ36" s="125">
        <f>IF(ADM$6=0,RANK(ADO36,ADO$12:ADO$42,0),RANK(ADO36,ADO$12:ADO$42,1))</f>
      </c>
      <c r="ADR36"/>
      <c r="ADS36"/>
      <c r="ADT36" s="126">
        <f>IF((COUNTA(ADR$12:ADR$42)+COUNTA(ADS$12:ADS$42)=0),0.6*ADR$5,IF(OR(ADR36="",ADS36=""),0,IF(ADR$6=0,IF(ADR36&gt;=ADR$8,ADR$5,IF(ADR36&lt;ADS36,0,ADR$5*(ADR36-ADS36)/(ADR$8-ADS36))),IF(ADR36&lt;=ADR$8,ADR$5,IF(ADR36&gt;ADS36,0,ADR$5*(ADR36-ADS36)/(ADR$8-ADS36))))))</f>
      </c>
      <c r="ADU36" s="126">
        <f>IF(OR(ADR36="",ADS36=""),0,ADR$5)</f>
      </c>
      <c r="ADV36" s="125">
        <f>IF(ADR$6=0,RANK(ADT36,ADT$12:ADT$42,0),RANK(ADT36,ADT$12:ADT$42,1))</f>
      </c>
      <c r="ADW36"/>
      <c r="ADX36"/>
      <c r="ADY36" s="126">
        <f>IF((COUNTA(ADW$12:ADW$42)+COUNTA(ADX$12:ADX$42)=0),0.6*ADW$5,IF(OR(ADW36="",ADX36=""),0,IF(ADW$6=0,IF(ADW36&gt;=ADW$8,ADW$5,IF(ADW36&lt;ADX36,0,ADW$5*(ADW36-ADX36)/(ADW$8-ADX36))),IF(ADW36&lt;=ADW$8,ADW$5,IF(ADW36&gt;ADX36,0,ADW$5*(ADW36-ADX36)/(ADW$8-ADX36))))))</f>
      </c>
      <c r="ADZ36" s="126">
        <f>IF(OR(ADW36="",ADX36=""),0,ADW$5)</f>
      </c>
      <c r="AEA36" s="125">
        <f>IF(ADW$6=0,RANK(ADY36,ADY$12:ADY$42,0),RANK(ADY36,ADY$12:ADY$42,1))</f>
      </c>
      <c r="AEB36"/>
      <c r="AEC36"/>
      <c r="AED36" s="126">
        <f>IF((COUNTA(AEB$12:AEB$42)+COUNTA(AEC$12:AEC$42)=0),0.6*AEB$5,IF(OR(AEB36="",AEC36=""),0,IF(AEB$6=0,IF(AEB36&gt;=AEB$8,AEB$5,IF(AEB36&lt;AEC36,0,AEB$5*(AEB36-AEC36)/(AEB$8-AEC36))),IF(AEB36&lt;=AEB$8,AEB$5,IF(AEB36&gt;AEC36,0,AEB$5*(AEB36-AEC36)/(AEB$8-AEC36))))))</f>
      </c>
      <c r="AEE36" s="126">
        <f>IF(OR(AEB36="",AEC36=""),0,AEB$5)</f>
      </c>
      <c r="AEF36" s="125">
        <f>IF(AEB$6=0,RANK(AED36,AED$12:AED$42,0),RANK(AED36,AED$12:AED$42,1))</f>
      </c>
      <c r="AEG36"/>
      <c r="AEH36"/>
      <c r="AEI36" s="126">
        <f>IF((COUNTA(AEG$12:AEG$42)+COUNTA(AEH$12:AEH$42)=0),0.6*AEG$5,IF(OR(AEG36="",AEH36=""),0,IF(AEG$6=0,IF(AEG36&gt;=AEG$8,AEG$5,IF(AEG36&lt;AEH36,0,AEG$5*(AEG36-AEH36)/(AEG$8-AEH36))),IF(AEG36&lt;=AEG$8,AEG$5,IF(AEG36&gt;AEH36,0,AEG$5*(AEG36-AEH36)/(AEG$8-AEH36))))))</f>
      </c>
      <c r="AEJ36" s="126">
        <f>IF(OR(AEG36="",AEH36=""),0,AEG$5)</f>
      </c>
      <c r="AEK36" s="125">
        <f>IF(AEG$6=0,RANK(AEI36,AEI$12:AEI$42,0),RANK(AEI36,AEI$12:AEI$42,1))</f>
      </c>
      <c r="AEL36"/>
      <c r="AEM36"/>
      <c r="AEN36" s="126">
        <f>IF((COUNTA(AEL$12:AEL$42)+COUNTA(AEM$12:AEM$42)=0),0.6*AEL$5,IF(OR(AEL36="",AEM36=""),0,IF(AEL$6=0,IF(AEL36&gt;=AEL$8,AEL$5,IF(AEL36&lt;AEM36,0,AEL$5*(AEL36-AEM36)/(AEL$8-AEM36))),IF(AEL36&lt;=AEL$8,AEL$5,IF(AEL36&gt;AEM36,0,AEL$5*(AEL36-AEM36)/(AEL$8-AEM36))))))</f>
      </c>
      <c r="AEO36" s="126">
        <f>IF(OR(AEL36="",AEM36=""),0,AEL$5)</f>
      </c>
      <c r="AEP36" s="125">
        <f>IF(AEL$6=0,RANK(AEN36,AEN$12:AEN$42,0),RANK(AEN36,AEN$12:AEN$42,1))</f>
      </c>
      <c r="AEQ36"/>
      <c r="AER36"/>
      <c r="AES36" s="126">
        <f>IF((COUNTA(AEQ$12:AEQ$42)+COUNTA(AER$12:AER$42)=0),0.6*AEQ$5,IF(OR(AEQ36="",AER36=""),0,IF(AEQ$6=0,IF(AEQ36&gt;=AEQ$8,AEQ$5,IF(AEQ36&lt;AER36,0,AEQ$5*(AEQ36-AER36)/(AEQ$8-AER36))),IF(AEQ36&lt;=AEQ$8,AEQ$5,IF(AEQ36&gt;AER36,0,AEQ$5*(AEQ36-AER36)/(AEQ$8-AER36))))))</f>
      </c>
      <c r="AET36" s="126">
        <f>IF(OR(AEQ36="",AER36=""),0,AEQ$5)</f>
      </c>
      <c r="AEU36" s="125">
        <f>IF(AEQ$6=0,RANK(AES36,AES$12:AES$42,0),RANK(AES36,AES$12:AES$42,1))</f>
      </c>
      <c r="AEV36"/>
      <c r="AEW36"/>
      <c r="AEX36" s="126">
        <f>IF((COUNTA(AEV$12:AEV$42)+COUNTA(AEW$12:AEW$42)=0),0.6*AEV$5,IF(OR(AEV36="",AEW36=""),0,IF(AEV$6=0,IF(AEV36&gt;=AEV$8,AEV$5,IF(AEV36&lt;AEW36,0,AEV$5*(AEV36-AEW36)/(AEV$8-AEW36))),IF(AEV36&lt;=AEV$8,AEV$5,IF(AEV36&gt;AEW36,0,AEV$5*(AEV36-AEW36)/(AEV$8-AEW36))))))</f>
      </c>
      <c r="AEY36" s="126">
        <f>IF(OR(AEV36="",AEW36=""),0,AEV$5)</f>
      </c>
      <c r="AEZ36" s="125">
        <f>IF(AEV$6=0,RANK(AEX36,AEX$12:AEX$42,0),RANK(AEX36,AEX$12:AEX$42,1))</f>
      </c>
      <c r="AFA36"/>
      <c r="AFB36"/>
      <c r="AFC36" s="126">
        <f>IF((COUNTA(AFA$12:AFA$42)+COUNTA(AFB$12:AFB$42)=0),0.6*AFA$5,IF(OR(AFA36="",AFB36=""),0,IF(AFA$6=0,IF(AFA36&gt;=AFA$8,AFA$5,IF(AFA36&lt;AFB36,0,AFA$5*(AFA36-AFB36)/(AFA$8-AFB36))),IF(AFA36&lt;=AFA$8,AFA$5,IF(AFA36&gt;AFB36,0,AFA$5*(AFA36-AFB36)/(AFA$8-AFB36))))))</f>
      </c>
      <c r="AFD36" s="126">
        <f>IF(OR(AFA36="",AFB36=""),0,AFA$5)</f>
      </c>
      <c r="AFE36" s="125">
        <f>IF(AFA$6=0,RANK(AFC36,AFC$12:AFC$42,0),RANK(AFC36,AFC$12:AFC$42,1))</f>
      </c>
      <c r="AFF36"/>
      <c r="AFG36"/>
      <c r="AFH36" s="126">
        <f>IF((COUNTA(AFF$12:AFF$42)+COUNTA(AFG$12:AFG$42)=0),0.6*AFF$5,IF(OR(AFF36="",AFG36=""),0,IF(AFF$6=0,IF(AFF36&gt;=AFF$8,AFF$5,IF(AFF36&lt;AFG36,0,AFF$5*(AFF36-AFG36)/(AFF$8-AFG36))),IF(AFF36&lt;=AFF$8,AFF$5,IF(AFF36&gt;AFG36,0,AFF$5*(AFF36-AFG36)/(AFF$8-AFG36))))))</f>
      </c>
      <c r="AFI36" s="126">
        <f>IF(OR(AFF36="",AFG36=""),0,AFF$5)</f>
      </c>
      <c r="AFJ36" s="125">
        <f>IF(AFF$6=0,RANK(AFH36,AFH$12:AFH$42,0),RANK(AFH36,AFH$12:AFH$42,1))</f>
      </c>
      <c r="AFK36"/>
      <c r="AFL36"/>
      <c r="AFM36" s="126">
        <f>IF((COUNTA(AFK$12:AFK$42)+COUNTA(AFL$12:AFL$42)=0),0.6*AFK$5,IF(OR(AFK36="",AFL36=""),0,IF(AFK$6=0,IF(AFK36&gt;=AFK$8,AFK$5,IF(AFK36&lt;AFL36,0,AFK$5*(AFK36-AFL36)/(AFK$8-AFL36))),IF(AFK36&lt;=AFK$8,AFK$5,IF(AFK36&gt;AFL36,0,AFK$5*(AFK36-AFL36)/(AFK$8-AFL36))))))</f>
      </c>
      <c r="AFN36" s="126">
        <f>IF(OR(AFK36="",AFL36=""),0,AFK$5)</f>
      </c>
      <c r="AFO36" s="125">
        <f>IF(AFK$6=0,RANK(AFM36,AFM$12:AFM$42,0),RANK(AFM36,AFM$12:AFM$42,1))</f>
      </c>
      <c r="AFP36"/>
      <c r="AFQ36"/>
      <c r="AFR36" s="126">
        <f>IF((COUNTA(AFP$12:AFP$42)+COUNTA(AFQ$12:AFQ$42)=0),0.6*AFP$5,IF(OR(AFP36="",AFQ36=""),0,IF(AFP$6=0,IF(AFP36&gt;=AFP$8,AFP$5,IF(AFP36&lt;AFQ36,0,AFP$5*(AFP36-AFQ36)/(AFP$8-AFQ36))),IF(AFP36&lt;=AFP$8,AFP$5,IF(AFP36&gt;AFQ36,0,AFP$5*(AFP36-AFQ36)/(AFP$8-AFQ36))))))</f>
      </c>
      <c r="AFS36" s="126">
        <f>IF(OR(AFP36="",AFQ36=""),0,AFP$5)</f>
      </c>
      <c r="AFT36" s="125">
        <f>IF(AFP$6=0,RANK(AFR36,AFR$12:AFR$42,0),RANK(AFR36,AFR$12:AFR$42,1))</f>
      </c>
      <c r="AFU36"/>
      <c r="AFV36"/>
      <c r="AFW36" s="126">
        <f>IF((COUNTA(AFU$12:AFU$42)+COUNTA(AFV$12:AFV$42)=0),0.6*AFU$5,IF(OR(AFU36="",AFV36=""),0,IF(AFU$6=0,IF(AFU36&gt;=AFU$8,AFU$5,IF(AFU36&lt;AFV36,0,AFU$5*(AFU36-AFV36)/(AFU$8-AFV36))),IF(AFU36&lt;=AFU$8,AFU$5,IF(AFU36&gt;AFV36,0,AFU$5*(AFU36-AFV36)/(AFU$8-AFV36))))))</f>
      </c>
      <c r="AFX36" s="126">
        <f>IF(OR(AFU36="",AFV36=""),0,AFU$5)</f>
      </c>
      <c r="AFY36" s="125">
        <f>IF(AFU$6=0,RANK(AFW36,AFW$12:AFW$42,0),RANK(AFW36,AFW$12:AFW$42,1))</f>
      </c>
      <c r="AFZ36"/>
      <c r="AGA36"/>
      <c r="AGB36" s="126">
        <f>IF((COUNTA(AFZ$12:AFZ$42)+COUNTA(AGA$12:AGA$42)=0),0.6*AFZ$5,IF(OR(AFZ36="",AGA36=""),0,IF(AFZ$6=0,IF(AFZ36&gt;=AFZ$8,AFZ$5,IF(AFZ36&lt;AGA36,0,AFZ$5*(AFZ36-AGA36)/(AFZ$8-AGA36))),IF(AFZ36&lt;=AFZ$8,AFZ$5,IF(AFZ36&gt;AGA36,0,AFZ$5*(AFZ36-AGA36)/(AFZ$8-AGA36))))))</f>
      </c>
      <c r="AGC36" s="126">
        <f>IF(OR(AFZ36="",AGA36=""),0,AFZ$5)</f>
      </c>
      <c r="AGD36" s="125">
        <f>IF(AFZ$6=0,RANK(AGB36,AGB$12:AGB$42,0),RANK(AGB36,AGB$12:AGB$42,1))</f>
      </c>
      <c r="AGE36"/>
      <c r="AGF36"/>
      <c r="AGG36" s="126">
        <f>IF((COUNTA(AGE$12:AGE$42)+COUNTA(AGF$12:AGF$42)=0),0.6*AGE$5,IF(OR(AGE36="",AGF36=""),0,IF(AGE$6=0,IF(AGE36&gt;=AGE$8,AGE$5,IF(AGE36&lt;AGF36,0,AGE$5*(AGE36-AGF36)/(AGE$8-AGF36))),IF(AGE36&lt;=AGE$8,AGE$5,IF(AGE36&gt;AGF36,0,AGE$5*(AGE36-AGF36)/(AGE$8-AGF36))))))</f>
      </c>
      <c r="AGH36" s="126">
        <f>IF(OR(AGE36="",AGF36=""),0,AGE$5)</f>
      </c>
      <c r="AGI36" s="125">
        <f>IF(AGE$6=0,RANK(AGG36,AGG$12:AGG$42,0),RANK(AGG36,AGG$12:AGG$42,1))</f>
      </c>
      <c r="AGJ36"/>
      <c r="AGK36"/>
      <c r="AGL36" s="126">
        <f>IF((COUNTA(AGJ$12:AGJ$42)+COUNTA(AGK$12:AGK$42)=0),0.6*AGJ$5,IF(OR(AGJ36="",AGK36=""),0,IF(AGJ$6=0,IF(AGJ36&gt;=AGJ$8,AGJ$5,IF(AGJ36&lt;AGK36,0,AGJ$5*(AGJ36-AGK36)/(AGJ$8-AGK36))),IF(AGJ36&lt;=AGJ$8,AGJ$5,IF(AGJ36&gt;AGK36,0,AGJ$5*(AGJ36-AGK36)/(AGJ$8-AGK36))))))</f>
      </c>
      <c r="AGM36" s="126">
        <f>IF(OR(AGJ36="",AGK36=""),0,AGJ$5)</f>
      </c>
      <c r="AGN36" s="125">
        <f>IF(AGJ$6=0,RANK(AGL36,AGL$12:AGL$42,0),RANK(AGL36,AGL$12:AGL$42,1))</f>
      </c>
      <c r="AGO36"/>
      <c r="AGP36"/>
      <c r="AGQ36" s="126">
        <f>IF((COUNTA(AGO$12:AGO$42)+COUNTA(AGP$12:AGP$42)=0),0.6*AGO$5,IF(OR(AGO36="",AGP36=""),0,IF(AGO$6=0,IF(AGO36&gt;=AGO$8,AGO$5,IF(AGO36&lt;AGP36,0,AGO$5*(AGO36-AGP36)/(AGO$8-AGP36))),IF(AGO36&lt;=AGO$8,AGO$5,IF(AGO36&gt;AGP36,0,AGO$5*(AGO36-AGP36)/(AGO$8-AGP36))))))</f>
      </c>
      <c r="AGR36" s="126">
        <f>IF(OR(AGO36="",AGP36=""),0,AGO$5)</f>
      </c>
      <c r="AGS36" s="125">
        <f>IF(AGO$6=0,RANK(AGQ36,AGQ$12:AGQ$42,0),RANK(AGQ36,AGQ$12:AGQ$42,1))</f>
      </c>
      <c r="AGT36"/>
      <c r="AGU36"/>
      <c r="AGV36" s="126">
        <f>IF((COUNTA(AGT$12:AGT$42)+COUNTA(AGU$12:AGU$42)=0),0.6*AGT$5,IF(OR(AGT36="",AGU36=""),0,IF(AGT$6=0,IF(AGT36&gt;=AGT$8,AGT$5,IF(AGT36&lt;AGU36,0,AGT$5*(AGT36-AGU36)/(AGT$8-AGU36))),IF(AGT36&lt;=AGT$8,AGT$5,IF(AGT36&gt;AGU36,0,AGT$5*(AGT36-AGU36)/(AGT$8-AGU36))))))</f>
      </c>
      <c r="AGW36" s="126">
        <f>IF(OR(AGT36="",AGU36=""),0,AGT$5)</f>
      </c>
      <c r="AGX36" s="125">
        <f>IF(AGT$6=0,RANK(AGV36,AGV$12:AGV$42,0),RANK(AGV36,AGV$12:AGV$42,1))</f>
      </c>
      <c r="AGY36"/>
      <c r="AGZ36"/>
      <c r="AHA36" s="126">
        <f>IF((COUNTA(AGY$12:AGY$42)+COUNTA(AGZ$12:AGZ$42)=0),0.6*AGY$5,IF(OR(AGY36="",AGZ36=""),0,IF(AGY$6=0,IF(AGY36&gt;=AGY$8,AGY$5,IF(AGY36&lt;AGZ36,0,AGY$5*(AGY36-AGZ36)/(AGY$8-AGZ36))),IF(AGY36&lt;=AGY$8,AGY$5,IF(AGY36&gt;AGZ36,0,AGY$5*(AGY36-AGZ36)/(AGY$8-AGZ36))))))</f>
      </c>
      <c r="AHB36" s="126">
        <f>IF(OR(AGY36="",AGZ36=""),0,AGY$5)</f>
      </c>
      <c r="AHC36" s="125">
        <f>IF(AGY$6=0,RANK(AHA36,AHA$12:AHA$42,0),RANK(AHA36,AHA$12:AHA$42,1))</f>
      </c>
      <c r="AHD36"/>
      <c r="AHE36"/>
      <c r="AHF36" s="126">
        <f>IF((COUNTA(AHD$12:AHD$42)+COUNTA(AHE$12:AHE$42)=0),0.6*AHD$5,IF(OR(AHD36="",AHE36=""),0,IF(AHD$6=0,IF(AHD36&gt;=AHD$8,AHD$5,IF(AHD36&lt;AHE36,0,AHD$5*(AHD36-AHE36)/(AHD$8-AHE36))),IF(AHD36&lt;=AHD$8,AHD$5,IF(AHD36&gt;AHE36,0,AHD$5*(AHD36-AHE36)/(AHD$8-AHE36))))))</f>
      </c>
      <c r="AHG36" s="126">
        <f>IF(OR(AHD36="",AHE36=""),0,AHD$5)</f>
      </c>
      <c r="AHH36" s="125">
        <f>IF(AHD$6=0,RANK(AHF36,AHF$12:AHF$42,0),RANK(AHF36,AHF$12:AHF$42,1))</f>
      </c>
      <c r="AHI36"/>
      <c r="AHJ36"/>
      <c r="AHK36" s="126">
        <f>IF((COUNTA(AHI$12:AHI$42)+COUNTA(AHJ$12:AHJ$42)=0),0.6*AHI$5,IF(OR(AHI36="",AHJ36=""),0,IF(AHI$6=0,IF(AHI36&gt;=AHI$8,AHI$5,IF(AHI36&lt;AHJ36,0,AHI$5*(AHI36-AHJ36)/(AHI$8-AHJ36))),IF(AHI36&lt;=AHI$8,AHI$5,IF(AHI36&gt;AHJ36,0,AHI$5*(AHI36-AHJ36)/(AHI$8-AHJ36))))))</f>
      </c>
      <c r="AHL36" s="126">
        <f>IF(OR(AHI36="",AHJ36=""),0,AHI$5)</f>
      </c>
      <c r="AHM36" s="125">
        <f>IF(AHI$6=0,RANK(AHK36,AHK$12:AHK$42,0),RANK(AHK36,AHK$12:AHK$42,1))</f>
      </c>
      <c r="AHN36"/>
      <c r="AHO36"/>
      <c r="AHP36" s="126">
        <f>IF((COUNTA(AHN$12:AHN$42)+COUNTA(AHO$12:AHO$42)=0),0.6*AHN$5,IF(OR(AHN36="",AHO36=""),0,IF(AHN$6=0,IF(AHN36&gt;=AHN$8,AHN$5,IF(AHN36&lt;AHO36,0,AHN$5*(AHN36-AHO36)/(AHN$8-AHO36))),IF(AHN36&lt;=AHN$8,AHN$5,IF(AHN36&gt;AHO36,0,AHN$5*(AHN36-AHO36)/(AHN$8-AHO36))))))</f>
      </c>
      <c r="AHQ36" s="126">
        <f>IF(OR(AHN36="",AHO36=""),0,AHN$5)</f>
      </c>
      <c r="AHR36" s="125">
        <f>IF(AHN$6=0,RANK(AHP36,AHP$12:AHP$42,0),RANK(AHP36,AHP$12:AHP$42,1))</f>
      </c>
      <c r="AHS36" s="126">
        <v>99.94</v>
      </c>
      <c r="AHT36" s="126">
        <v>97.53224</v>
      </c>
      <c r="AHU36" s="126">
        <f>IF((COUNTA(AHS$12:AHS$42)+COUNTA(AHT$12:AHT$42)=0),0.6*AHS$5,IF(OR(AHS36="",AHT36=""),0,IF(AHS$6=0,IF(AHS36&gt;=AHS$8,AHS$5,IF(AHS36&lt;AHT36,0,AHS$5*(AHS36-AHT36)/(AHS$8-AHT36))),IF(AHS36&lt;=AHS$8,AHS$5,IF(AHS36&gt;AHT36,0,AHS$5*(AHS36-AHT36)/(AHS$8-AHT36))))))</f>
      </c>
      <c r="AHV36" s="126">
        <f>IF(OR(AHS36="",AHT36=""),0,AHS$5)</f>
      </c>
      <c r="AHW36" s="125">
        <f>IF(AHS$6=0,RANK(AHU36,AHU$12:AHU$42,0),RANK(AHU36,AHU$12:AHU$42,1))</f>
      </c>
      <c r="AHX36" s="126">
        <v>99.94</v>
      </c>
      <c r="AHY36" s="126">
        <v>73.953224</v>
      </c>
      <c r="AHZ36" s="126">
        <f>IF((COUNTA(AHX$12:AHX$42)+COUNTA(AHY$12:AHY$42)=0),0.6*AHX$5,IF(OR(AHX36="",AHY36=""),0,IF(AHX$6=0,IF(AHX36&gt;=AHX$8,AHX$5,IF(AHX36&lt;AHY36,0,AHX$5*(AHX36-AHY36)/(AHX$8-AHY36))),IF(AHX36&lt;=AHX$8,AHX$5,IF(AHX36&gt;AHY36,0,AHX$5*(AHX36-AHY36)/(AHX$8-AHY36))))))</f>
      </c>
      <c r="AIA36" s="126">
        <f>IF(OR(AHX36="",AHY36=""),0,AHX$5)</f>
      </c>
      <c r="AIB36" s="125">
        <f>IF(AHX$6=0,RANK(AHZ36,AHZ$12:AHZ$42,0),RANK(AHZ36,AHZ$12:AHZ$42,1))</f>
      </c>
      <c r="AIC36" s="126">
        <v>99.6575342465753</v>
      </c>
      <c r="AID36" s="126">
        <v>93.75</v>
      </c>
      <c r="AIE36" s="126">
        <f>IF((COUNTA(AIC$12:AIC$42)+COUNTA(AID$12:AID$42)=0),0.6*AIC$5,IF(OR(AIC36="",AID36=""),0,IF(AIC$6=0,IF(AIC36&gt;=AIC$8,AIC$5,IF(AIC36&lt;AID36,0,AIC$5*(AIC36-AID36)/(AIC$8-AID36))),IF(AIC36&lt;=AIC$8,AIC$5,IF(AIC36&gt;AID36,0,AIC$5*(AIC36-AID36)/(AIC$8-AID36))))))</f>
      </c>
      <c r="AIF36" s="126">
        <f>IF(OR(AIC36="",AID36=""),0,AIC$5)</f>
      </c>
      <c r="AIG36" s="125">
        <f>IF(AIC$6=0,RANK(AIE36,AIE$12:AIE$42,0),RANK(AIE36,AIE$12:AIE$42,1))</f>
      </c>
      <c r="AIH36" s="126">
        <v>99.6575342465753</v>
      </c>
      <c r="AII36" s="126">
        <v>98.6394557823129</v>
      </c>
      <c r="AIJ36" s="126">
        <f>IF((COUNTA(AIH$12:AIH$42)+COUNTA(AII$12:AII$42)=0),0.6*AIH$5,IF(OR(AIH36="",AII36=""),0,IF(AIH$6=0,IF(AIH36&gt;=AIH$8,AIH$5,IF(AIH36&lt;AII36,0,AIH$5*(AIH36-AII36)/(AIH$8-AII36))),IF(AIH36&lt;=AIH$8,AIH$5,IF(AIH36&gt;AII36,0,AIH$5*(AIH36-AII36)/(AIH$8-AII36))))))</f>
      </c>
      <c r="AIK36" s="126">
        <f>IF(OR(AIH36="",AII36=""),0,AIH$5)</f>
      </c>
      <c r="AIL36" s="125">
        <f>IF(AIH$6=0,RANK(AIJ36,AIJ$12:AIJ$42,0),RANK(AIJ36,AIJ$12:AIJ$42,1))</f>
      </c>
      <c r="AIM36" s="126">
        <v>2.2663698630137</v>
      </c>
      <c r="AIN36" s="126">
        <v>4.63447513812155</v>
      </c>
      <c r="AIO36" s="126">
        <f>IF((COUNTA(AIM$12:AIM$42)+COUNTA(AIN$12:AIN$42)=0),0.6*AIM$5,IF(OR(AIM36="",AIN36=""),0,IF(AIM$6=0,IF(AIM36&gt;=AIM$8,AIM$5,IF(AIM36&lt;AIN36,0,AIM$5*(AIM36-AIN36)/(AIM$8-AIN36))),IF(AIM36&lt;=AIM$8,AIM$5,IF(AIM36&gt;AIN36,0,AIM$5*(AIM36-AIN36)/(AIM$8-AIN36))))))</f>
      </c>
      <c r="AIP36" s="126">
        <f>IF(OR(AIM36="",AIN36=""),0,AIM$5)</f>
      </c>
      <c r="AIQ36" s="125">
        <f>IF(AIM$6=0,RANK(AIO36,AIO$12:AIO$42,0),RANK(AIO36,AIO$12:AIO$42,1))</f>
      </c>
      <c r="AIR36" s="126">
        <v>2.2663698630137</v>
      </c>
      <c r="AIS36" s="126">
        <v>4.69061643835616</v>
      </c>
      <c r="AIT36" s="126">
        <f>IF((COUNTA(AIR$12:AIR$42)+COUNTA(AIS$12:AIS$42)=0),0.6*AIR$5,IF(OR(AIR36="",AIS36=""),0,IF(AIR$6=0,IF(AIR36&gt;=AIR$8,AIR$5,IF(AIR36&lt;AIS36,0,AIR$5*(AIR36-AIS36)/(AIR$8-AIS36))),IF(AIR36&lt;=AIR$8,AIR$5,IF(AIR36&gt;AIS36,0,AIR$5*(AIR36-AIS36)/(AIR$8-AIS36))))))</f>
      </c>
      <c r="AIU36" s="126">
        <f>IF(OR(AIR36="",AIS36=""),0,AIR$5)</f>
      </c>
      <c r="AIV36" s="125">
        <f>IF(AIR$6=0,RANK(AIT36,AIT$12:AIT$42,0),RANK(AIT36,AIT$12:AIT$42,1))</f>
      </c>
      <c r="AIW36" s="126">
        <v>93.3249764963961</v>
      </c>
      <c r="AIX36"/>
      <c r="AIY36" s="126">
        <f>IF((COUNTA(AIW$12:AIW$42)+COUNTA(AIX$12:AIX$42)=0),0.6*AIW$5,IF(OR(AIW36="",AIX36=""),0,IF(AIW$6=0,IF(AIW36&gt;=AIW$8,AIW$5,IF(AIW36&lt;AIX36,0,AIW$5*(AIW36-AIX36)/(AIW$8-AIX36))),IF(AIW36&lt;=AIW$8,AIW$5,IF(AIW36&gt;AIX36,0,AIW$5*(AIW36-AIX36)/(AIW$8-AIX36))))))</f>
      </c>
      <c r="AIZ36" s="126">
        <f>IF(OR(AIW36="",AIX36=""),0,AIW$5)</f>
      </c>
      <c r="AJA36" s="125">
        <f>IF(AIW$6=0,RANK(AIY36,AIY$12:AIY$42,0),RANK(AIY36,AIY$12:AIY$42,1))</f>
      </c>
      <c r="AJB36" s="126">
        <v>93.3249764963961</v>
      </c>
      <c r="AJC36"/>
      <c r="AJD36" s="126">
        <f>IF((COUNTA(AJB$12:AJB$42)+COUNTA(AJC$12:AJC$42)=0),0.6*AJB$5,IF(OR(AJB36="",AJC36=""),0,IF(AJB$6=0,IF(AJB36&gt;=AJB$8,AJB$5,IF(AJB36&lt;AJC36,0,AJB$5*(AJB36-AJC36)/(AJB$8-AJC36))),IF(AJB36&lt;=AJB$8,AJB$5,IF(AJB36&gt;AJC36,0,AJB$5*(AJB36-AJC36)/(AJB$8-AJC36))))))</f>
      </c>
      <c r="AJE36" s="126">
        <f>IF(OR(AJB36="",AJC36=""),0,AJB$5)</f>
      </c>
      <c r="AJF36" s="125">
        <f>IF(AJB$6=0,RANK(AJD36,AJD$12:AJD$42,0),RANK(AJD36,AJD$12:AJD$42,1))</f>
      </c>
      <c r="AJG36" s="126">
        <v>100</v>
      </c>
      <c r="AJH36" s="126">
        <v>98.67</v>
      </c>
      <c r="AJI36" s="126">
        <f>IF((COUNTA(AJG$12:AJG$42)+COUNTA(AJH$12:AJH$42)=0),0.6*AJG$5,IF(OR(AJG36="",AJH36=""),0,IF(AJG$6=0,IF(AJG36&gt;=AJG$8,AJG$5,IF(AJG36&lt;AJH36,0,AJG$5*(AJG36-AJH36)/(AJG$8-AJH36))),IF(AJG36&lt;=AJG$8,AJG$5,IF(AJG36&gt;AJH36,0,AJG$5*(AJG36-AJH36)/(AJG$8-AJH36))))))</f>
      </c>
      <c r="AJJ36" s="126">
        <f>IF(OR(AJG36="",AJH36=""),0,AJG$5)</f>
      </c>
      <c r="AJK36" s="125">
        <f>IF(AJG$6=0,RANK(AJI36,AJI$12:AJI$42,0),RANK(AJI36,AJI$12:AJI$42,1))</f>
      </c>
      <c r="AJL36" s="126">
        <v>100</v>
      </c>
      <c r="AJM36" s="126">
        <v>98.39</v>
      </c>
      <c r="AJN36" s="126">
        <f>IF((COUNTA(AJL$12:AJL$42)+COUNTA(AJM$12:AJM$42)=0),0.6*AJL$5,IF(OR(AJL36="",AJM36=""),0,IF(AJL$6=0,IF(AJL36&gt;=AJL$8,AJL$5,IF(AJL36&lt;AJM36,0,AJL$5*(AJL36-AJM36)/(AJL$8-AJM36))),IF(AJL36&lt;=AJL$8,AJL$5,IF(AJL36&gt;AJM36,0,AJL$5*(AJL36-AJM36)/(AJL$8-AJM36))))))</f>
      </c>
      <c r="AJO36" s="126">
        <f>IF(OR(AJL36="",AJM36=""),0,AJL$5)</f>
      </c>
      <c r="AJP36" s="125">
        <f>IF(AJL$6=0,RANK(AJN36,AJN$12:AJN$42,0),RANK(AJN36,AJN$12:AJN$42,1))</f>
      </c>
      <c r="AJQ36" s="126">
        <v>2.71</v>
      </c>
      <c r="AJR36" s="126">
        <v>4.22</v>
      </c>
      <c r="AJS36" s="126">
        <f>IF((COUNTA(AJQ$12:AJQ$42)+COUNTA(AJR$12:AJR$42)=0),0.6*AJQ$5,IF(OR(AJQ36="",AJR36=""),0,IF(AJQ$6=0,IF(AJQ36&gt;=AJQ$8,AJQ$5,IF(AJQ36&lt;AJR36,0,AJQ$5*(AJQ36-AJR36)/(AJQ$8-AJR36))),IF(AJQ36&lt;=AJQ$8,AJQ$5,IF(AJQ36&gt;AJR36,0,AJQ$5*(AJQ36-AJR36)/(AJQ$8-AJR36))))))</f>
      </c>
      <c r="AJT36" s="126">
        <f>IF(OR(AJQ36="",AJR36=""),0,AJQ$5)</f>
      </c>
      <c r="AJU36" s="125">
        <f>IF(AJQ$6=0,RANK(AJS36,AJS$12:AJS$42,0),RANK(AJS36,AJS$12:AJS$42,1))</f>
      </c>
      <c r="AJV36" s="126">
        <v>2.71</v>
      </c>
      <c r="AJW36" s="126">
        <v>3.31</v>
      </c>
      <c r="AJX36" s="126">
        <f>IF((COUNTA(AJV$12:AJV$42)+COUNTA(AJW$12:AJW$42)=0),0.6*AJV$5,IF(OR(AJV36="",AJW36=""),0,IF(AJV$6=0,IF(AJV36&gt;=AJV$8,AJV$5,IF(AJV36&lt;AJW36,0,AJV$5*(AJV36-AJW36)/(AJV$8-AJW36))),IF(AJV36&lt;=AJV$8,AJV$5,IF(AJV36&gt;AJW36,0,AJV$5*(AJV36-AJW36)/(AJV$8-AJW36))))))</f>
      </c>
      <c r="AJY36" s="126">
        <f>IF(OR(AJV36="",AJW36=""),0,AJV$5)</f>
      </c>
      <c r="AJZ36" s="125">
        <f>IF(AJV$6=0,RANK(AJX36,AJX$12:AJX$42,0),RANK(AJX36,AJX$12:AJX$42,1))</f>
      </c>
      <c r="AKA36" s="126">
        <v>100</v>
      </c>
      <c r="AKB36" s="126">
        <v>98.15</v>
      </c>
      <c r="AKC36" s="126">
        <f>IF((COUNTA(AKA$12:AKA$42)+COUNTA(AKB$12:AKB$42)=0),0.6*AKA$5,IF(OR(AKA36="",AKB36=""),0,IF(AKA$6=0,IF(AKA36&gt;=AKA$8,AKA$5,IF(AKA36&lt;AKB36,0,AKA$5*(AKA36-AKB36)/(AKA$8-AKB36))),IF(AKA36&lt;=AKA$8,AKA$5,IF(AKA36&gt;AKB36,0,AKA$5*(AKA36-AKB36)/(AKA$8-AKB36))))))</f>
      </c>
      <c r="AKD36" s="126">
        <f>IF(OR(AKA36="",AKB36=""),0,AKA$5)</f>
      </c>
      <c r="AKE36" s="125">
        <f>IF(AKA$6=0,RANK(AKC36,AKC$12:AKC$42,0),RANK(AKC36,AKC$12:AKC$42,1))</f>
      </c>
      <c r="AKF36" s="126">
        <v>100</v>
      </c>
      <c r="AKG36" s="126">
        <v>96</v>
      </c>
      <c r="AKH36" s="126">
        <f>IF((COUNTA(AKF$12:AKF$42)+COUNTA(AKG$12:AKG$42)=0),0.6*AKF$5,IF(OR(AKF36="",AKG36=""),0,IF(AKF$6=0,IF(AKF36&gt;=AKF$8,AKF$5,IF(AKF36&lt;AKG36,0,AKF$5*(AKF36-AKG36)/(AKF$8-AKG36))),IF(AKF36&lt;=AKF$8,AKF$5,IF(AKF36&gt;AKG36,0,AKF$5*(AKF36-AKG36)/(AKF$8-AKG36))))))</f>
      </c>
      <c r="AKI36" s="126">
        <f>IF(OR(AKF36="",AKG36=""),0,AKF$5)</f>
      </c>
      <c r="AKJ36" s="125">
        <f>IF(AKF$6=0,RANK(AKH36,AKH$12:AKH$42,0),RANK(AKH36,AKH$12:AKH$42,1))</f>
      </c>
      <c r="AKK36" s="126">
        <v>0.41</v>
      </c>
      <c r="AKL36" s="126">
        <v>0.69</v>
      </c>
      <c r="AKM36" s="126">
        <f>IF((COUNTA(AKK$12:AKK$42)+COUNTA(AKL$12:AKL$42)=0),0.6*AKK$5,IF(OR(AKK36="",AKL36=""),0,IF(AKK$6=0,IF(AKK36&gt;=AKK$8,AKK$5,IF(AKK36&lt;AKL36,0,AKK$5*(AKK36-AKL36)/(AKK$8-AKL36))),IF(AKK36&lt;=AKK$8,AKK$5,IF(AKK36&gt;AKL36,0,AKK$5*(AKK36-AKL36)/(AKK$8-AKL36))))))</f>
      </c>
      <c r="AKN36" s="126">
        <f>IF(OR(AKK36="",AKL36=""),0,AKK$5)</f>
      </c>
      <c r="AKO36" s="125">
        <f>IF(AKK$6=0,RANK(AKM36,AKM$12:AKM$42,0),RANK(AKM36,AKM$12:AKM$42,1))</f>
      </c>
      <c r="AKP36" s="126">
        <v>0.41</v>
      </c>
      <c r="AKQ36" s="126">
        <v>0.7</v>
      </c>
      <c r="AKR36" s="126">
        <f>IF((COUNTA(AKP$12:AKP$42)+COUNTA(AKQ$12:AKQ$42)=0),0.6*AKP$5,IF(OR(AKP36="",AKQ36=""),0,IF(AKP$6=0,IF(AKP36&gt;=AKP$8,AKP$5,IF(AKP36&lt;AKQ36,0,AKP$5*(AKP36-AKQ36)/(AKP$8-AKQ36))),IF(AKP36&lt;=AKP$8,AKP$5,IF(AKP36&gt;AKQ36,0,AKP$5*(AKP36-AKQ36)/(AKP$8-AKQ36))))))</f>
      </c>
      <c r="AKS36" s="126">
        <f>IF(OR(AKP36="",AKQ36=""),0,AKP$5)</f>
      </c>
      <c r="AKT36" s="125">
        <f>IF(AKP$6=0,RANK(AKR36,AKR$12:AKR$42,0),RANK(AKR36,AKR$12:AKR$42,1))</f>
      </c>
      <c r="AKU36" s="126">
        <v>0</v>
      </c>
      <c r="AKV36" s="126">
        <v>0.861132012373547</v>
      </c>
      <c r="AKW36" s="126">
        <f>IF((COUNTA(AKU$12:AKU$42)+COUNTA(AKV$12:AKV$42)=0),0.6*AKU$5,IF(OR(AKU36="",AKV36=""),0,IF(AKU$6=0,IF(AKU36&gt;=AKU$8,AKU$5,IF(AKU36&lt;AKV36,0,AKU$5*(AKU36-AKV36)/(AKU$8-AKV36))),IF(AKU36&lt;=AKU$8,AKU$5,IF(AKU36&gt;AKV36,0,AKU$5*(AKU36-AKV36)/(AKU$8-AKV36))))))</f>
      </c>
      <c r="AKX36" s="126">
        <f>IF(OR(AKU36="",AKV36=""),0,AKU$5)</f>
      </c>
      <c r="AKY36" s="125">
        <f>IF(AKU$6=0,RANK(AKW36,AKW$12:AKW$42,0),RANK(AKW36,AKW$12:AKW$42,1))</f>
      </c>
      <c r="AKZ36" s="126">
        <v>0</v>
      </c>
      <c r="ALA36" s="126">
        <v>0</v>
      </c>
      <c r="ALB36" s="126">
        <f>IF((COUNTA(AKZ$12:AKZ$42)+COUNTA(ALA$12:ALA$42)=0),0.6*AKZ$5,IF(OR(AKZ36="",ALA36=""),0,IF(AKZ$6=0,IF(AKZ36&gt;=AKZ$8,AKZ$5,IF(AKZ36&lt;ALA36,0,AKZ$5*(AKZ36-ALA36)/(AKZ$8-ALA36))),IF(AKZ36&lt;=AKZ$8,AKZ$5,IF(AKZ36&gt;ALA36,0,AKZ$5*(AKZ36-ALA36)/(AKZ$8-ALA36))))))</f>
      </c>
      <c r="ALC36" s="126">
        <f>IF(OR(AKZ36="",ALA36=""),0,AKZ$5)</f>
      </c>
      <c r="ALD36" s="125">
        <f>IF(AKZ$6=0,RANK(ALB36,ALB$12:ALB$42,0),RANK(ALB36,ALB$12:ALB$42,1))</f>
      </c>
      <c r="ALE36" s="126">
        <v>55.217529296875</v>
      </c>
      <c r="ALF36"/>
      <c r="ALG36" s="126">
        <f>IF((COUNTA(ALE$12:ALE$42)+COUNTA(ALF$12:ALF$42)=0),0.6*ALE$5,IF(OR(ALE36="",ALF36=""),0,IF(ALE$6=0,IF(ALE36&gt;=ALE$8,ALE$5,IF(ALE36&lt;ALF36,0,ALE$5*(ALE36-ALF36)/(ALE$8-ALF36))),IF(ALE36&lt;=ALE$8,ALE$5,IF(ALE36&gt;ALF36,0,ALE$5*(ALE36-ALF36)/(ALE$8-ALF36))))))</f>
      </c>
      <c r="ALH36" s="126">
        <f>IF(OR(ALE36="",ALF36=""),0,ALE$5)</f>
      </c>
      <c r="ALI36" s="125">
        <f>IF(ALE$6=0,RANK(ALG36,ALG$12:ALG$42,0),RANK(ALG36,ALG$12:ALG$42,1))</f>
      </c>
      <c r="ALJ36" s="126">
        <v>55.217529296875</v>
      </c>
      <c r="ALK36"/>
      <c r="ALL36" s="126">
        <f>IF((COUNTA(ALJ$12:ALJ$42)+COUNTA(ALK$12:ALK$42)=0),0.6*ALJ$5,IF(OR(ALJ36="",ALK36=""),0,IF(ALJ$6=0,IF(ALJ36&gt;=ALJ$8,ALJ$5,IF(ALJ36&lt;ALK36,0,ALJ$5*(ALJ36-ALK36)/(ALJ$8-ALK36))),IF(ALJ36&lt;=ALJ$8,ALJ$5,IF(ALJ36&gt;ALK36,0,ALJ$5*(ALJ36-ALK36)/(ALJ$8-ALK36))))))</f>
      </c>
      <c r="ALM36" s="126">
        <f>IF(OR(ALJ36="",ALK36=""),0,ALJ$5)</f>
      </c>
      <c r="ALN36" s="125">
        <f>IF(ALJ$6=0,RANK(ALL36,ALL$12:ALL$42,0),RANK(ALL36,ALL$12:ALL$42,1))</f>
      </c>
      <c r="ALO36" s="126">
        <v>7.2339453125</v>
      </c>
      <c r="ALP36" s="126">
        <v>2.0965625</v>
      </c>
      <c r="ALQ36" s="126">
        <f>IF((COUNTA(ALO$12:ALO$42)+COUNTA(ALP$12:ALP$42)=0),0.6*ALO$5,IF(OR(ALO36="",ALP36=""),0,IF(ALO$6=0,IF(ALO36&gt;=ALO$8,ALO$5,IF(ALO36&lt;ALP36,0,ALO$5*(ALO36-ALP36)/(ALO$8-ALP36))),IF(ALO36&lt;=ALO$8,ALO$5,IF(ALO36&gt;ALP36,0,ALO$5*(ALO36-ALP36)/(ALO$8-ALP36))))))</f>
      </c>
      <c r="ALR36" s="126">
        <f>IF(OR(ALO36="",ALP36=""),0,ALO$5)</f>
      </c>
      <c r="ALS36" s="125">
        <f>IF(ALO$6=0,RANK(ALQ36,ALQ$12:ALQ$42,0),RANK(ALQ36,ALQ$12:ALQ$42,1))</f>
      </c>
      <c r="ALT36" s="126">
        <v>7.2339453125</v>
      </c>
      <c r="ALU36" s="126">
        <v>1.83291015625</v>
      </c>
      <c r="ALV36" s="126">
        <f>IF((COUNTA(ALT$12:ALT$42)+COUNTA(ALU$12:ALU$42)=0),0.6*ALT$5,IF(OR(ALT36="",ALU36=""),0,IF(ALT$6=0,IF(ALT36&gt;=ALT$8,ALT$5,IF(ALT36&lt;ALU36,0,ALT$5*(ALT36-ALU36)/(ALT$8-ALU36))),IF(ALT36&lt;=ALT$8,ALT$5,IF(ALT36&gt;ALU36,0,ALT$5*(ALT36-ALU36)/(ALT$8-ALU36))))))</f>
      </c>
      <c r="ALW36" s="126">
        <f>IF(OR(ALT36="",ALU36=""),0,ALT$5)</f>
      </c>
      <c r="ALX36" s="125">
        <f>IF(ALT$6=0,RANK(ALV36,ALV$12:ALV$42,0),RANK(ALV36,ALV$12:ALV$42,1))</f>
      </c>
      <c r="ALY36" s="126">
        <v>99.98</v>
      </c>
      <c r="ALZ36" s="126">
        <v>98.19336</v>
      </c>
      <c r="AMA36" s="126">
        <f>IF((COUNTA(ALY$12:ALY$42)+COUNTA(ALZ$12:ALZ$42)=0),0.6*ALY$5,IF(OR(ALY36="",ALZ36=""),0,IF(ALY$6=0,IF(ALY36&gt;=ALY$8,ALY$5,IF(ALY36&lt;ALZ36,0,ALY$5*(ALY36-ALZ36)/(ALY$8-ALZ36))),IF(ALY36&lt;=ALY$8,ALY$5,IF(ALY36&gt;ALZ36,0,ALY$5*(ALY36-ALZ36)/(ALY$8-ALZ36))))))</f>
      </c>
      <c r="AMB36" s="126">
        <f>IF(OR(ALY36="",ALZ36=""),0,ALY$5)</f>
      </c>
      <c r="AMC36" s="125">
        <f>IF(ALY$6=0,RANK(AMA36,AMA$12:AMA$42,0),RANK(AMA36,AMA$12:AMA$42,1))</f>
      </c>
      <c r="AMD36" s="126">
        <v>99.98</v>
      </c>
      <c r="AME36" s="126">
        <v>98.405559</v>
      </c>
      <c r="AMF36" s="126">
        <f>IF((COUNTA(AMD$12:AMD$42)+COUNTA(AME$12:AME$42)=0),0.6*AMD$5,IF(OR(AMD36="",AME36=""),0,IF(AMD$6=0,IF(AMD36&gt;=AMD$8,AMD$5,IF(AMD36&lt;AME36,0,AMD$5*(AMD36-AME36)/(AMD$8-AME36))),IF(AMD36&lt;=AMD$8,AMD$5,IF(AMD36&gt;AME36,0,AMD$5*(AMD36-AME36)/(AMD$8-AME36))))))</f>
      </c>
      <c r="AMG36" s="126">
        <f>IF(OR(AMD36="",AME36=""),0,AMD$5)</f>
      </c>
      <c r="AMH36" s="125">
        <f>IF(AMD$6=0,RANK(AMF36,AMF$12:AMF$42,0),RANK(AMF36,AMF$12:AMF$42,1))</f>
      </c>
      <c r="AMI36" s="126">
        <v>100</v>
      </c>
      <c r="AMJ36" s="126">
        <v>78.4090909090909</v>
      </c>
      <c r="AMK36" s="126">
        <f>IF((COUNTA(AMI$12:AMI$42)+COUNTA(AMJ$12:AMJ$42)=0),0.6*AMI$5,IF(OR(AMI36="",AMJ36=""),0,IF(AMI$6=0,IF(AMI36&gt;=AMI$8,AMI$5,IF(AMI36&lt;AMJ36,0,AMI$5*(AMI36-AMJ36)/(AMI$8-AMJ36))),IF(AMI36&lt;=AMI$8,AMI$5,IF(AMI36&gt;AMJ36,0,AMI$5*(AMI36-AMJ36)/(AMI$8-AMJ36))))))</f>
      </c>
      <c r="AML36" s="126">
        <f>IF(OR(AMI36="",AMJ36=""),0,AMI$5)</f>
      </c>
      <c r="AMM36" s="125">
        <f>IF(AMI$6=0,RANK(AMK36,AMK$12:AMK$42,0),RANK(AMK36,AMK$12:AMK$42,1))</f>
      </c>
      <c r="AMN36" s="126">
        <v>100</v>
      </c>
      <c r="AMO36" s="126">
        <v>33.3333333333333</v>
      </c>
      <c r="AMP36" s="126">
        <f>IF((COUNTA(AMN$12:AMN$42)+COUNTA(AMO$12:AMO$42)=0),0.6*AMN$5,IF(OR(AMN36="",AMO36=""),0,IF(AMN$6=0,IF(AMN36&gt;=AMN$8,AMN$5,IF(AMN36&lt;AMO36,0,AMN$5*(AMN36-AMO36)/(AMN$8-AMO36))),IF(AMN36&lt;=AMN$8,AMN$5,IF(AMN36&gt;AMO36,0,AMN$5*(AMN36-AMO36)/(AMN$8-AMO36))))))</f>
      </c>
      <c r="AMQ36" s="126">
        <f>IF(OR(AMN36="",AMO36=""),0,AMN$5)</f>
      </c>
      <c r="AMR36" s="125">
        <f>IF(AMN$6=0,RANK(AMP36,AMP$12:AMP$42,0),RANK(AMP36,AMP$12:AMP$42,1))</f>
      </c>
      <c r="AMS36" s="126">
        <v>2.31</v>
      </c>
      <c r="AMT36" s="126">
        <v>4.67028985507246</v>
      </c>
      <c r="AMU36" s="126">
        <f>IF((COUNTA(AMS$12:AMS$42)+COUNTA(AMT$12:AMT$42)=0),0.6*AMS$5,IF(OR(AMS36="",AMT36=""),0,IF(AMS$6=0,IF(AMS36&gt;=AMS$8,AMS$5,IF(AMS36&lt;AMT36,0,AMS$5*(AMS36-AMT36)/(AMS$8-AMT36))),IF(AMS36&lt;=AMS$8,AMS$5,IF(AMS36&gt;AMT36,0,AMS$5*(AMS36-AMT36)/(AMS$8-AMT36))))))</f>
      </c>
      <c r="AMV36" s="126">
        <f>IF(OR(AMS36="",AMT36=""),0,AMS$5)</f>
      </c>
      <c r="AMW36" s="125">
        <f>IF(AMS$6=0,RANK(AMU36,AMU$12:AMU$42,0),RANK(AMU36,AMU$12:AMU$42,1))</f>
      </c>
      <c r="AMX36" s="126">
        <v>2.31</v>
      </c>
      <c r="AMY36" s="126">
        <v>4.24160714285714</v>
      </c>
      <c r="AMZ36" s="126">
        <f>IF((COUNTA(AMX$12:AMX$42)+COUNTA(AMY$12:AMY$42)=0),0.6*AMX$5,IF(OR(AMX36="",AMY36=""),0,IF(AMX$6=0,IF(AMX36&gt;=AMX$8,AMX$5,IF(AMX36&lt;AMY36,0,AMX$5*(AMX36-AMY36)/(AMX$8-AMY36))),IF(AMX36&lt;=AMX$8,AMX$5,IF(AMX36&gt;AMY36,0,AMX$5*(AMX36-AMY36)/(AMX$8-AMY36))))))</f>
      </c>
      <c r="ANA36" s="126">
        <f>IF(OR(AMX36="",AMY36=""),0,AMX$5)</f>
      </c>
      <c r="ANB36" s="125">
        <f>IF(AMX$6=0,RANK(AMZ36,AMZ$12:AMZ$42,0),RANK(AMZ36,AMZ$12:AMZ$42,1))</f>
      </c>
      <c r="ANC36" s="126">
        <v>99.26</v>
      </c>
      <c r="AND36"/>
      <c r="ANE36" s="126">
        <f>IF((COUNTA(ANC$12:ANC$42)+COUNTA(AND$12:AND$42)=0),0.6*ANC$5,IF(OR(ANC36="",AND36=""),0,IF(ANC$6=0,IF(ANC36&gt;=ANC$8,ANC$5,IF(ANC36&lt;AND36,0,ANC$5*(ANC36-AND36)/(ANC$8-AND36))),IF(ANC36&lt;=ANC$8,ANC$5,IF(ANC36&gt;AND36,0,ANC$5*(ANC36-AND36)/(ANC$8-AND36))))))</f>
      </c>
      <c r="ANF36" s="126">
        <f>IF(OR(ANC36="",AND36=""),0,ANC$5)</f>
      </c>
      <c r="ANG36" s="125">
        <f>IF(ANC$6=0,RANK(ANE36,ANE$12:ANE$42,0),RANK(ANE36,ANE$12:ANE$42,1))</f>
      </c>
      <c r="ANH36" s="126">
        <v>99.26</v>
      </c>
      <c r="ANI36"/>
      <c r="ANJ36" s="126">
        <f>IF((COUNTA(ANH$12:ANH$42)+COUNTA(ANI$12:ANI$42)=0),0.6*ANH$5,IF(OR(ANH36="",ANI36=""),0,IF(ANH$6=0,IF(ANH36&gt;=ANH$8,ANH$5,IF(ANH36&lt;ANI36,0,ANH$5*(ANH36-ANI36)/(ANH$8-ANI36))),IF(ANH36&lt;=ANH$8,ANH$5,IF(ANH36&gt;ANI36,0,ANH$5*(ANH36-ANI36)/(ANH$8-ANI36))))))</f>
      </c>
      <c r="ANK36" s="126">
        <f>IF(OR(ANH36="",ANI36=""),0,ANH$5)</f>
      </c>
      <c r="ANL36" s="125">
        <f>IF(ANH$6=0,RANK(ANJ36,ANJ$12:ANJ$42,0),RANK(ANJ36,ANJ$12:ANJ$42,1))</f>
      </c>
      <c r="ANM36" s="126">
        <v>100</v>
      </c>
      <c r="ANN36" s="126">
        <v>98.2</v>
      </c>
      <c r="ANO36" s="126">
        <f>IF((COUNTA(ANM$12:ANM$42)+COUNTA(ANN$12:ANN$42)=0),0.6*ANM$5,IF(OR(ANM36="",ANN36=""),0,IF(ANM$6=0,IF(ANM36&gt;=ANM$8,ANM$5,IF(ANM36&lt;ANN36,0,ANM$5*(ANM36-ANN36)/(ANM$8-ANN36))),IF(ANM36&lt;=ANM$8,ANM$5,IF(ANM36&gt;ANN36,0,ANM$5*(ANM36-ANN36)/(ANM$8-ANN36))))))</f>
      </c>
      <c r="ANP36" s="126">
        <f>IF(OR(ANM36="",ANN36=""),0,ANM$5)</f>
      </c>
      <c r="ANQ36" s="125">
        <f>IF(ANM$6=0,RANK(ANO36,ANO$12:ANO$42,0),RANK(ANO36,ANO$12:ANO$42,1))</f>
      </c>
      <c r="ANR36" s="126">
        <v>100</v>
      </c>
      <c r="ANS36" s="126">
        <v>100</v>
      </c>
      <c r="ANT36" s="126">
        <f>IF((COUNTA(ANR$12:ANR$42)+COUNTA(ANS$12:ANS$42)=0),0.6*ANR$5,IF(OR(ANR36="",ANS36=""),0,IF(ANR$6=0,IF(ANR36&gt;=ANR$8,ANR$5,IF(ANR36&lt;ANS36,0,ANR$5*(ANR36-ANS36)/(ANR$8-ANS36))),IF(ANR36&lt;=ANR$8,ANR$5,IF(ANR36&gt;ANS36,0,ANR$5*(ANR36-ANS36)/(ANR$8-ANS36))))))</f>
      </c>
      <c r="ANU36" s="126">
        <f>IF(OR(ANR36="",ANS36=""),0,ANR$5)</f>
      </c>
      <c r="ANV36" s="125">
        <f>IF(ANR$6=0,RANK(ANT36,ANT$12:ANT$42,0),RANK(ANT36,ANT$12:ANT$42,1))</f>
      </c>
      <c r="ANW36" s="126">
        <v>2.64</v>
      </c>
      <c r="ANX36" s="126">
        <v>4.04</v>
      </c>
      <c r="ANY36" s="126">
        <f>IF((COUNTA(ANW$12:ANW$42)+COUNTA(ANX$12:ANX$42)=0),0.6*ANW$5,IF(OR(ANW36="",ANX36=""),0,IF(ANW$6=0,IF(ANW36&gt;=ANW$8,ANW$5,IF(ANW36&lt;ANX36,0,ANW$5*(ANW36-ANX36)/(ANW$8-ANX36))),IF(ANW36&lt;=ANW$8,ANW$5,IF(ANW36&gt;ANX36,0,ANW$5*(ANW36-ANX36)/(ANW$8-ANX36))))))</f>
      </c>
      <c r="ANZ36" s="126">
        <f>IF(OR(ANW36="",ANX36=""),0,ANW$5)</f>
      </c>
      <c r="AOA36" s="125">
        <f>IF(ANW$6=0,RANK(ANY36,ANY$12:ANY$42,0),RANK(ANY36,ANY$12:ANY$42,1))</f>
      </c>
      <c r="AOB36" s="126">
        <v>2.64</v>
      </c>
      <c r="AOC36" s="126">
        <v>2.98</v>
      </c>
      <c r="AOD36" s="126">
        <f>IF((COUNTA(AOB$12:AOB$42)+COUNTA(AOC$12:AOC$42)=0),0.6*AOB$5,IF(OR(AOB36="",AOC36=""),0,IF(AOB$6=0,IF(AOB36&gt;=AOB$8,AOB$5,IF(AOB36&lt;AOC36,0,AOB$5*(AOB36-AOC36)/(AOB$8-AOC36))),IF(AOB36&lt;=AOB$8,AOB$5,IF(AOB36&gt;AOC36,0,AOB$5*(AOB36-AOC36)/(AOB$8-AOC36))))))</f>
      </c>
      <c r="AOE36" s="126">
        <f>IF(OR(AOB36="",AOC36=""),0,AOB$5)</f>
      </c>
      <c r="AOF36" s="125">
        <f>IF(AOB$6=0,RANK(AOD36,AOD$12:AOD$42,0),RANK(AOD36,AOD$12:AOD$42,1))</f>
      </c>
      <c r="AOG36" s="126">
        <v>100</v>
      </c>
      <c r="AOH36" s="126">
        <v>100</v>
      </c>
      <c r="AOI36" s="126">
        <f>IF((COUNTA(AOG$12:AOG$42)+COUNTA(AOH$12:AOH$42)=0),0.6*AOG$5,IF(OR(AOG36="",AOH36=""),0,IF(AOG$6=0,IF(AOG36&gt;=AOG$8,AOG$5,IF(AOG36&lt;AOH36,0,AOG$5*(AOG36-AOH36)/(AOG$8-AOH36))),IF(AOG36&lt;=AOG$8,AOG$5,IF(AOG36&gt;AOH36,0,AOG$5*(AOG36-AOH36)/(AOG$8-AOH36))))))</f>
      </c>
      <c r="AOJ36" s="126">
        <f>IF(OR(AOG36="",AOH36=""),0,AOG$5)</f>
      </c>
      <c r="AOK36" s="125">
        <f>IF(AOG$6=0,RANK(AOI36,AOI$12:AOI$42,0),RANK(AOI36,AOI$12:AOI$42,1))</f>
      </c>
      <c r="AOL36" s="126">
        <v>100</v>
      </c>
      <c r="AOM36" s="126">
        <v>100</v>
      </c>
      <c r="AON36" s="126">
        <f>IF((COUNTA(AOL$12:AOL$42)+COUNTA(AOM$12:AOM$42)=0),0.6*AOL$5,IF(OR(AOL36="",AOM36=""),0,IF(AOL$6=0,IF(AOL36&gt;=AOL$8,AOL$5,IF(AOL36&lt;AOM36,0,AOL$5*(AOL36-AOM36)/(AOL$8-AOM36))),IF(AOL36&lt;=AOL$8,AOL$5,IF(AOL36&gt;AOM36,0,AOL$5*(AOL36-AOM36)/(AOL$8-AOM36))))))</f>
      </c>
      <c r="AOO36" s="126">
        <f>IF(OR(AOL36="",AOM36=""),0,AOL$5)</f>
      </c>
      <c r="AOP36" s="125">
        <f>IF(AOL$6=0,RANK(AON36,AON$12:AON$42,0),RANK(AON36,AON$12:AON$42,1))</f>
      </c>
      <c r="AOQ36" s="126">
        <v>0.53</v>
      </c>
      <c r="AOR36" s="126">
        <v>0.88</v>
      </c>
      <c r="AOS36" s="126">
        <f>IF((COUNTA(AOQ$12:AOQ$42)+COUNTA(AOR$12:AOR$42)=0),0.6*AOQ$5,IF(OR(AOQ36="",AOR36=""),0,IF(AOQ$6=0,IF(AOQ36&gt;=AOQ$8,AOQ$5,IF(AOQ36&lt;AOR36,0,AOQ$5*(AOQ36-AOR36)/(AOQ$8-AOR36))),IF(AOQ36&lt;=AOQ$8,AOQ$5,IF(AOQ36&gt;AOR36,0,AOQ$5*(AOQ36-AOR36)/(AOQ$8-AOR36))))))</f>
      </c>
      <c r="AOT36" s="126">
        <f>IF(OR(AOQ36="",AOR36=""),0,AOQ$5)</f>
      </c>
      <c r="AOU36" s="125">
        <f>IF(AOQ$6=0,RANK(AOS36,AOS$12:AOS$42,0),RANK(AOS36,AOS$12:AOS$42,1))</f>
      </c>
      <c r="AOV36" s="126">
        <v>0.53</v>
      </c>
      <c r="AOW36" s="126">
        <v>0.86</v>
      </c>
      <c r="AOX36" s="126">
        <f>IF((COUNTA(AOV$12:AOV$42)+COUNTA(AOW$12:AOW$42)=0),0.6*AOV$5,IF(OR(AOV36="",AOW36=""),0,IF(AOV$6=0,IF(AOV36&gt;=AOV$8,AOV$5,IF(AOV36&lt;AOW36,0,AOV$5*(AOV36-AOW36)/(AOV$8-AOW36))),IF(AOV36&lt;=AOV$8,AOV$5,IF(AOV36&gt;AOW36,0,AOV$5*(AOV36-AOW36)/(AOV$8-AOW36))))))</f>
      </c>
      <c r="AOY36" s="126">
        <f>IF(OR(AOV36="",AOW36=""),0,AOV$5)</f>
      </c>
      <c r="AOZ36" s="125">
        <f>IF(AOV$6=0,RANK(AOX36,AOX$12:AOX$42,0),RANK(AOX36,AOX$12:AOX$42,1))</f>
      </c>
      <c r="APA36" s="126">
        <v>0</v>
      </c>
      <c r="APB36" s="126">
        <v>0.0259089731410312</v>
      </c>
      <c r="APC36" s="126">
        <f>IF((COUNTA(APA$12:APA$42)+COUNTA(APB$12:APB$42)=0),0.6*APA$5,IF(OR(APA36="",APB36=""),0,IF(APA$6=0,IF(APA36&gt;=APA$8,APA$5,IF(APA36&lt;APB36,0,APA$5*(APA36-APB36)/(APA$8-APB36))),IF(APA36&lt;=APA$8,APA$5,IF(APA36&gt;APB36,0,APA$5*(APA36-APB36)/(APA$8-APB36))))))</f>
      </c>
      <c r="APD36" s="126">
        <f>IF(OR(APA36="",APB36=""),0,APA$5)</f>
      </c>
      <c r="APE36" s="125">
        <f>IF(APA$6=0,RANK(APC36,APC$12:APC$42,0),RANK(APC36,APC$12:APC$42,1))</f>
      </c>
      <c r="APF36" s="126">
        <v>0</v>
      </c>
      <c r="APG36" s="126">
        <v>0</v>
      </c>
      <c r="APH36" s="126">
        <f>IF((COUNTA(APF$12:APF$42)+COUNTA(APG$12:APG$42)=0),0.6*APF$5,IF(OR(APF36="",APG36=""),0,IF(APF$6=0,IF(APF36&gt;=APF$8,APF$5,IF(APF36&lt;APG36,0,APF$5*(APF36-APG36)/(APF$8-APG36))),IF(APF36&lt;=APF$8,APF$5,IF(APF36&gt;APG36,0,APF$5*(APF36-APG36)/(APF$8-APG36))))))</f>
      </c>
      <c r="API36" s="126">
        <f>IF(OR(APF36="",APG36=""),0,APF$5)</f>
      </c>
      <c r="APJ36" s="125">
        <f>IF(APF$6=0,RANK(APH36,APH$12:APH$42,0),RANK(APH36,APH$12:APH$42,1))</f>
      </c>
      <c r="APK36" s="126">
        <v>39.343935546875</v>
      </c>
      <c r="APL36"/>
      <c r="APM36" s="126">
        <f>IF((COUNTA(APK$12:APK$42)+COUNTA(APL$12:APL$42)=0),0.6*APK$5,IF(OR(APK36="",APL36=""),0,IF(APK$6=0,IF(APK36&gt;=APK$8,APK$5,IF(APK36&lt;APL36,0,APK$5*(APK36-APL36)/(APK$8-APL36))),IF(APK36&lt;=APK$8,APK$5,IF(APK36&gt;APL36,0,APK$5*(APK36-APL36)/(APK$8-APL36))))))</f>
      </c>
      <c r="APN36" s="126">
        <f>IF(OR(APK36="",APL36=""),0,APK$5)</f>
      </c>
      <c r="APO36" s="125">
        <f>IF(APK$6=0,RANK(APM36,APM$12:APM$42,0),RANK(APM36,APM$12:APM$42,1))</f>
      </c>
      <c r="APP36" s="126">
        <v>39.343935546875</v>
      </c>
      <c r="APQ36"/>
      <c r="APR36" s="126">
        <f>IF((COUNTA(APP$12:APP$42)+COUNTA(APQ$12:APQ$42)=0),0.6*APP$5,IF(OR(APP36="",APQ36=""),0,IF(APP$6=0,IF(APP36&gt;=APP$8,APP$5,IF(APP36&lt;APQ36,0,APP$5*(APP36-APQ36)/(APP$8-APQ36))),IF(APP36&lt;=APP$8,APP$5,IF(APP36&gt;APQ36,0,APP$5*(APP36-APQ36)/(APP$8-APQ36))))))</f>
      </c>
      <c r="APS36" s="126">
        <f>IF(OR(APP36="",APQ36=""),0,APP$5)</f>
      </c>
      <c r="APT36" s="125">
        <f>IF(APP$6=0,RANK(APR36,APR$12:APR$42,0),RANK(APR36,APR$12:APR$42,1))</f>
      </c>
      <c r="APU36" s="126">
        <v>6.126337890625</v>
      </c>
      <c r="APV36" s="126">
        <v>4.49638671875</v>
      </c>
      <c r="APW36" s="126">
        <f>IF((COUNTA(APU$12:APU$42)+COUNTA(APV$12:APV$42)=0),0.6*APU$5,IF(OR(APU36="",APV36=""),0,IF(APU$6=0,IF(APU36&gt;=APU$8,APU$5,IF(APU36&lt;APV36,0,APU$5*(APU36-APV36)/(APU$8-APV36))),IF(APU36&lt;=APU$8,APU$5,IF(APU36&gt;APV36,0,APU$5*(APU36-APV36)/(APU$8-APV36))))))</f>
      </c>
      <c r="APX36" s="126">
        <f>IF(OR(APU36="",APV36=""),0,APU$5)</f>
      </c>
      <c r="APY36" s="125">
        <f>IF(APU$6=0,RANK(APW36,APW$12:APW$42,0),RANK(APW36,APW$12:APW$42,1))</f>
      </c>
      <c r="APZ36" s="126">
        <v>6.126337890625</v>
      </c>
      <c r="AQA36" s="126">
        <v>2.65720703125</v>
      </c>
      <c r="AQB36" s="126">
        <f>IF((COUNTA(APZ$12:APZ$42)+COUNTA(AQA$12:AQA$42)=0),0.6*APZ$5,IF(OR(APZ36="",AQA36=""),0,IF(APZ$6=0,IF(APZ36&gt;=APZ$8,APZ$5,IF(APZ36&lt;AQA36,0,APZ$5*(APZ36-AQA36)/(APZ$8-AQA36))),IF(APZ36&lt;=APZ$8,APZ$5,IF(APZ36&gt;AQA36,0,APZ$5*(APZ36-AQA36)/(APZ$8-AQA36))))))</f>
      </c>
      <c r="AQC36" s="126">
        <f>IF(OR(APZ36="",AQA36=""),0,APZ$5)</f>
      </c>
      <c r="AQD36" s="125">
        <f>IF(APZ$6=0,RANK(AQB36,AQB$12:AQB$42,0),RANK(AQB36,AQB$12:AQB$42,1))</f>
      </c>
      <c r="AQE36" s="126">
        <v>99.84</v>
      </c>
      <c r="AQF36" s="126">
        <v>80.267769</v>
      </c>
      <c r="AQG36" s="126">
        <f>IF((COUNTA(AQE$12:AQE$42)+COUNTA(AQF$12:AQF$42)=0),0.6*AQE$5,IF(OR(AQE36="",AQF36=""),0,IF(AQE$6=0,IF(AQE36&gt;=AQE$8,AQE$5,IF(AQE36&lt;AQF36,0,AQE$5*(AQE36-AQF36)/(AQE$8-AQF36))),IF(AQE36&lt;=AQE$8,AQE$5,IF(AQE36&gt;AQF36,0,AQE$5*(AQE36-AQF36)/(AQE$8-AQF36))))))</f>
      </c>
      <c r="AQH36" s="126">
        <f>IF(OR(AQE36="",AQF36=""),0,AQE$5)</f>
      </c>
      <c r="AQI36" s="125">
        <f>IF(AQE$6=0,RANK(AQG36,AQG$12:AQG$42,0),RANK(AQG36,AQG$12:AQG$42,1))</f>
      </c>
      <c r="AQJ36" s="126">
        <v>99.84</v>
      </c>
      <c r="AQK36" s="126">
        <v>73.955115</v>
      </c>
      <c r="AQL36" s="126">
        <f>IF((COUNTA(AQJ$12:AQJ$42)+COUNTA(AQK$12:AQK$42)=0),0.6*AQJ$5,IF(OR(AQJ36="",AQK36=""),0,IF(AQJ$6=0,IF(AQJ36&gt;=AQJ$8,AQJ$5,IF(AQJ36&lt;AQK36,0,AQJ$5*(AQJ36-AQK36)/(AQJ$8-AQK36))),IF(AQJ36&lt;=AQJ$8,AQJ$5,IF(AQJ36&gt;AQK36,0,AQJ$5*(AQJ36-AQK36)/(AQJ$8-AQK36))))))</f>
      </c>
      <c r="AQM36" s="126">
        <f>IF(OR(AQJ36="",AQK36=""),0,AQJ$5)</f>
      </c>
      <c r="AQN36" s="125">
        <f>IF(AQJ$6=0,RANK(AQL36,AQL$12:AQL$42,0),RANK(AQL36,AQL$12:AQL$42,1))</f>
      </c>
      <c r="AQO36" s="126">
        <v>100</v>
      </c>
      <c r="AQP36"/>
      <c r="AQQ36" s="126">
        <f>IF((COUNTA(AQO$12:AQO$42)+COUNTA(AQP$12:AQP$42)=0),0.6*AQO$5,IF(OR(AQO36="",AQP36=""),0,IF(AQO$6=0,IF(AQO36&gt;=AQO$8,AQO$5,IF(AQO36&lt;AQP36,0,AQO$5*(AQO36-AQP36)/(AQO$8-AQP36))),IF(AQO36&lt;=AQO$8,AQO$5,IF(AQO36&gt;AQP36,0,AQO$5*(AQO36-AQP36)/(AQO$8-AQP36))))))</f>
      </c>
      <c r="AQR36" s="126">
        <f>IF(OR(AQO36="",AQP36=""),0,AQO$5)</f>
      </c>
      <c r="AQS36" s="125">
        <f>IF(AQO$6=0,RANK(AQQ36,AQQ$12:AQQ$42,0),RANK(AQQ36,AQQ$12:AQQ$42,1))</f>
      </c>
      <c r="AQT36" s="126">
        <v>100</v>
      </c>
      <c r="AQU36"/>
      <c r="AQV36" s="126">
        <f>IF((COUNTA(AQT$12:AQT$42)+COUNTA(AQU$12:AQU$42)=0),0.6*AQT$5,IF(OR(AQT36="",AQU36=""),0,IF(AQT$6=0,IF(AQT36&gt;=AQT$8,AQT$5,IF(AQT36&lt;AQU36,0,AQT$5*(AQT36-AQU36)/(AQT$8-AQU36))),IF(AQT36&lt;=AQT$8,AQT$5,IF(AQT36&gt;AQU36,0,AQT$5*(AQT36-AQU36)/(AQT$8-AQU36))))))</f>
      </c>
      <c r="AQW36" s="126">
        <f>IF(OR(AQT36="",AQU36=""),0,AQT$5)</f>
      </c>
      <c r="AQX36" s="125">
        <f>IF(AQT$6=0,RANK(AQV36,AQV$12:AQV$42,0),RANK(AQV36,AQV$12:AQV$42,1))</f>
      </c>
      <c r="AQY36" s="126">
        <v>2.47</v>
      </c>
      <c r="AQZ36" s="126">
        <v>5.31366197183099</v>
      </c>
      <c r="ARA36" s="126">
        <f>IF((COUNTA(AQY$12:AQY$42)+COUNTA(AQZ$12:AQZ$42)=0),0.6*AQY$5,IF(OR(AQY36="",AQZ36=""),0,IF(AQY$6=0,IF(AQY36&gt;=AQY$8,AQY$5,IF(AQY36&lt;AQZ36,0,AQY$5*(AQY36-AQZ36)/(AQY$8-AQZ36))),IF(AQY36&lt;=AQY$8,AQY$5,IF(AQY36&gt;AQZ36,0,AQY$5*(AQY36-AQZ36)/(AQY$8-AQZ36))))))</f>
      </c>
      <c r="ARB36" s="126">
        <f>IF(OR(AQY36="",AQZ36=""),0,AQY$5)</f>
      </c>
      <c r="ARC36" s="125">
        <f>IF(AQY$6=0,RANK(ARA36,ARA$12:ARA$42,0),RANK(ARA36,ARA$12:ARA$42,1))</f>
      </c>
      <c r="ARD36" s="126">
        <v>2.47</v>
      </c>
      <c r="ARE36" s="126">
        <v>7.60777777777778</v>
      </c>
      <c r="ARF36" s="126">
        <f>IF((COUNTA(ARD$12:ARD$42)+COUNTA(ARE$12:ARE$42)=0),0.6*ARD$5,IF(OR(ARD36="",ARE36=""),0,IF(ARD$6=0,IF(ARD36&gt;=ARD$8,ARD$5,IF(ARD36&lt;ARE36,0,ARD$5*(ARD36-ARE36)/(ARD$8-ARE36))),IF(ARD36&lt;=ARD$8,ARD$5,IF(ARD36&gt;ARE36,0,ARD$5*(ARD36-ARE36)/(ARD$8-ARE36))))))</f>
      </c>
      <c r="ARG36" s="126">
        <f>IF(OR(ARD36="",ARE36=""),0,ARD$5)</f>
      </c>
      <c r="ARH36" s="125">
        <f>IF(ARD$6=0,RANK(ARF36,ARF$12:ARF$42,0),RANK(ARF36,ARF$12:ARF$42,1))</f>
      </c>
      <c r="ARI36" s="126">
        <v>99.72</v>
      </c>
      <c r="ARJ36"/>
      <c r="ARK36" s="126">
        <f>IF((COUNTA(ARI$12:ARI$42)+COUNTA(ARJ$12:ARJ$42)=0),0.6*ARI$5,IF(OR(ARI36="",ARJ36=""),0,IF(ARI$6=0,IF(ARI36&gt;=ARI$8,ARI$5,IF(ARI36&lt;ARJ36,0,ARI$5*(ARI36-ARJ36)/(ARI$8-ARJ36))),IF(ARI36&lt;=ARI$8,ARI$5,IF(ARI36&gt;ARJ36,0,ARI$5*(ARI36-ARJ36)/(ARI$8-ARJ36))))))</f>
      </c>
      <c r="ARL36" s="126">
        <f>IF(OR(ARI36="",ARJ36=""),0,ARI$5)</f>
      </c>
      <c r="ARM36" s="125">
        <f>IF(ARI$6=0,RANK(ARK36,ARK$12:ARK$42,0),RANK(ARK36,ARK$12:ARK$42,1))</f>
      </c>
      <c r="ARN36" s="126">
        <v>99.72</v>
      </c>
      <c r="ARO36"/>
      <c r="ARP36" s="126">
        <f>IF((COUNTA(ARN$12:ARN$42)+COUNTA(ARO$12:ARO$42)=0),0.6*ARN$5,IF(OR(ARN36="",ARO36=""),0,IF(ARN$6=0,IF(ARN36&gt;=ARN$8,ARN$5,IF(ARN36&lt;ARO36,0,ARN$5*(ARN36-ARO36)/(ARN$8-ARO36))),IF(ARN36&lt;=ARN$8,ARN$5,IF(ARN36&gt;ARO36,0,ARN$5*(ARN36-ARO36)/(ARN$8-ARO36))))))</f>
      </c>
      <c r="ARQ36" s="126">
        <f>IF(OR(ARN36="",ARO36=""),0,ARN$5)</f>
      </c>
      <c r="ARR36" s="125">
        <f>IF(ARN$6=0,RANK(ARP36,ARP$12:ARP$42,0),RANK(ARP36,ARP$12:ARP$42,1))</f>
      </c>
      <c r="ARS36" s="126">
        <v>100</v>
      </c>
      <c r="ART36" s="126">
        <v>97.97</v>
      </c>
      <c r="ARU36" s="126">
        <f>IF((COUNTA(ARS$12:ARS$42)+COUNTA(ART$12:ART$42)=0),0.6*ARS$5,IF(OR(ARS36="",ART36=""),0,IF(ARS$6=0,IF(ARS36&gt;=ARS$8,ARS$5,IF(ARS36&lt;ART36,0,ARS$5*(ARS36-ART36)/(ARS$8-ART36))),IF(ARS36&lt;=ARS$8,ARS$5,IF(ARS36&gt;ART36,0,ARS$5*(ARS36-ART36)/(ARS$8-ART36))))))</f>
      </c>
      <c r="ARV36" s="126">
        <f>IF(OR(ARS36="",ART36=""),0,ARS$5)</f>
      </c>
      <c r="ARW36" s="125">
        <f>IF(ARS$6=0,RANK(ARU36,ARU$12:ARU$42,0),RANK(ARU36,ARU$12:ARU$42,1))</f>
      </c>
      <c r="ARX36" s="126">
        <v>100</v>
      </c>
      <c r="ARY36" s="126">
        <v>99.31</v>
      </c>
      <c r="ARZ36" s="126">
        <f>IF((COUNTA(ARX$12:ARX$42)+COUNTA(ARY$12:ARY$42)=0),0.6*ARX$5,IF(OR(ARX36="",ARY36=""),0,IF(ARX$6=0,IF(ARX36&gt;=ARX$8,ARX$5,IF(ARX36&lt;ARY36,0,ARX$5*(ARX36-ARY36)/(ARX$8-ARY36))),IF(ARX36&lt;=ARX$8,ARX$5,IF(ARX36&gt;ARY36,0,ARX$5*(ARX36-ARY36)/(ARX$8-ARY36))))))</f>
      </c>
      <c r="ASA36" s="126">
        <f>IF(OR(ARX36="",ARY36=""),0,ARX$5)</f>
      </c>
      <c r="ASB36" s="125">
        <f>IF(ARX$6=0,RANK(ARZ36,ARZ$12:ARZ$42,0),RANK(ARZ36,ARZ$12:ARZ$42,1))</f>
      </c>
      <c r="ASC36" s="126">
        <v>2.74</v>
      </c>
      <c r="ASD36" s="126">
        <v>3.8</v>
      </c>
      <c r="ASE36" s="126">
        <f>IF((COUNTA(ASC$12:ASC$42)+COUNTA(ASD$12:ASD$42)=0),0.6*ASC$5,IF(OR(ASC36="",ASD36=""),0,IF(ASC$6=0,IF(ASC36&gt;=ASC$8,ASC$5,IF(ASC36&lt;ASD36,0,ASC$5*(ASC36-ASD36)/(ASC$8-ASD36))),IF(ASC36&lt;=ASC$8,ASC$5,IF(ASC36&gt;ASD36,0,ASC$5*(ASC36-ASD36)/(ASC$8-ASD36))))))</f>
      </c>
      <c r="ASF36" s="126">
        <f>IF(OR(ASC36="",ASD36=""),0,ASC$5)</f>
      </c>
      <c r="ASG36" s="125">
        <f>IF(ASC$6=0,RANK(ASE36,ASE$12:ASE$42,0),RANK(ASE36,ASE$12:ASE$42,1))</f>
      </c>
      <c r="ASH36" s="126">
        <v>2.74</v>
      </c>
      <c r="ASI36" s="126">
        <v>3.11</v>
      </c>
      <c r="ASJ36" s="126">
        <f>IF((COUNTA(ASH$12:ASH$42)+COUNTA(ASI$12:ASI$42)=0),0.6*ASH$5,IF(OR(ASH36="",ASI36=""),0,IF(ASH$6=0,IF(ASH36&gt;=ASH$8,ASH$5,IF(ASH36&lt;ASI36,0,ASH$5*(ASH36-ASI36)/(ASH$8-ASI36))),IF(ASH36&lt;=ASH$8,ASH$5,IF(ASH36&gt;ASI36,0,ASH$5*(ASH36-ASI36)/(ASH$8-ASI36))))))</f>
      </c>
      <c r="ASK36" s="126">
        <f>IF(OR(ASH36="",ASI36=""),0,ASH$5)</f>
      </c>
      <c r="ASL36" s="125">
        <f>IF(ASH$6=0,RANK(ASJ36,ASJ$12:ASJ$42,0),RANK(ASJ36,ASJ$12:ASJ$42,1))</f>
      </c>
      <c r="ASM36" s="126">
        <v>100</v>
      </c>
      <c r="ASN36" s="126">
        <v>100</v>
      </c>
      <c r="ASO36" s="126">
        <f>IF((COUNTA(ASM$12:ASM$42)+COUNTA(ASN$12:ASN$42)=0),0.6*ASM$5,IF(OR(ASM36="",ASN36=""),0,IF(ASM$6=0,IF(ASM36&gt;=ASM$8,ASM$5,IF(ASM36&lt;ASN36,0,ASM$5*(ASM36-ASN36)/(ASM$8-ASN36))),IF(ASM36&lt;=ASM$8,ASM$5,IF(ASM36&gt;ASN36,0,ASM$5*(ASM36-ASN36)/(ASM$8-ASN36))))))</f>
      </c>
      <c r="ASP36" s="126">
        <f>IF(OR(ASM36="",ASN36=""),0,ASM$5)</f>
      </c>
      <c r="ASQ36" s="125">
        <f>IF(ASM$6=0,RANK(ASO36,ASO$12:ASO$42,0),RANK(ASO36,ASO$12:ASO$42,1))</f>
      </c>
      <c r="ASR36" s="126">
        <v>100</v>
      </c>
      <c r="ASS36" s="126">
        <v>100</v>
      </c>
      <c r="AST36" s="126">
        <f>IF((COUNTA(ASR$12:ASR$42)+COUNTA(ASS$12:ASS$42)=0),0.6*ASR$5,IF(OR(ASR36="",ASS36=""),0,IF(ASR$6=0,IF(ASR36&gt;=ASR$8,ASR$5,IF(ASR36&lt;ASS36,0,ASR$5*(ASR36-ASS36)/(ASR$8-ASS36))),IF(ASR36&lt;=ASR$8,ASR$5,IF(ASR36&gt;ASS36,0,ASR$5*(ASR36-ASS36)/(ASR$8-ASS36))))))</f>
      </c>
      <c r="ASU36" s="126">
        <f>IF(OR(ASR36="",ASS36=""),0,ASR$5)</f>
      </c>
      <c r="ASV36" s="125">
        <f>IF(ASR$6=0,RANK(AST36,AST$12:AST$42,0),RANK(AST36,AST$12:AST$42,1))</f>
      </c>
      <c r="ASW36" s="126">
        <v>0.5</v>
      </c>
      <c r="ASX36" s="126">
        <v>1.21</v>
      </c>
      <c r="ASY36" s="126">
        <f>IF((COUNTA(ASW$12:ASW$42)+COUNTA(ASX$12:ASX$42)=0),0.6*ASW$5,IF(OR(ASW36="",ASX36=""),0,IF(ASW$6=0,IF(ASW36&gt;=ASW$8,ASW$5,IF(ASW36&lt;ASX36,0,ASW$5*(ASW36-ASX36)/(ASW$8-ASX36))),IF(ASW36&lt;=ASW$8,ASW$5,IF(ASW36&gt;ASX36,0,ASW$5*(ASW36-ASX36)/(ASW$8-ASX36))))))</f>
      </c>
      <c r="ASZ36" s="126">
        <f>IF(OR(ASW36="",ASX36=""),0,ASW$5)</f>
      </c>
      <c r="ATA36" s="125">
        <f>IF(ASW$6=0,RANK(ASY36,ASY$12:ASY$42,0),RANK(ASY36,ASY$12:ASY$42,1))</f>
      </c>
      <c r="ATB36" s="126">
        <v>0.5</v>
      </c>
      <c r="ATC36" s="126">
        <v>0.71</v>
      </c>
      <c r="ATD36" s="126">
        <f>IF((COUNTA(ATB$12:ATB$42)+COUNTA(ATC$12:ATC$42)=0),0.6*ATB$5,IF(OR(ATB36="",ATC36=""),0,IF(ATB$6=0,IF(ATB36&gt;=ATB$8,ATB$5,IF(ATB36&lt;ATC36,0,ATB$5*(ATB36-ATC36)/(ATB$8-ATC36))),IF(ATB36&lt;=ATB$8,ATB$5,IF(ATB36&gt;ATC36,0,ATB$5*(ATB36-ATC36)/(ATB$8-ATC36))))))</f>
      </c>
      <c r="ATE36" s="126">
        <f>IF(OR(ATB36="",ATC36=""),0,ATB$5)</f>
      </c>
      <c r="ATF36" s="125">
        <f>IF(ATB$6=0,RANK(ATD36,ATD$12:ATD$42,0),RANK(ATD36,ATD$12:ATD$42,1))</f>
      </c>
      <c r="ATG36" s="126">
        <v>0</v>
      </c>
      <c r="ATH36" s="126">
        <v>0</v>
      </c>
      <c r="ATI36" s="126">
        <f>IF((COUNTA(ATG$12:ATG$42)+COUNTA(ATH$12:ATH$42)=0),0.6*ATG$5,IF(OR(ATG36="",ATH36=""),0,IF(ATG$6=0,IF(ATG36&gt;=ATG$8,ATG$5,IF(ATG36&lt;ATH36,0,ATG$5*(ATG36-ATH36)/(ATG$8-ATH36))),IF(ATG36&lt;=ATG$8,ATG$5,IF(ATG36&gt;ATH36,0,ATG$5*(ATG36-ATH36)/(ATG$8-ATH36))))))</f>
      </c>
      <c r="ATJ36" s="126">
        <f>IF(OR(ATG36="",ATH36=""),0,ATG$5)</f>
      </c>
      <c r="ATK36" s="125">
        <f>IF(ATG$6=0,RANK(ATI36,ATI$12:ATI$42,0),RANK(ATI36,ATI$12:ATI$42,1))</f>
      </c>
      <c r="ATL36" s="126">
        <v>0</v>
      </c>
      <c r="ATM36" s="126">
        <v>0</v>
      </c>
      <c r="ATN36" s="126">
        <f>IF((COUNTA(ATL$12:ATL$42)+COUNTA(ATM$12:ATM$42)=0),0.6*ATL$5,IF(OR(ATL36="",ATM36=""),0,IF(ATL$6=0,IF(ATL36&gt;=ATL$8,ATL$5,IF(ATL36&lt;ATM36,0,ATL$5*(ATL36-ATM36)/(ATL$8-ATM36))),IF(ATL36&lt;=ATL$8,ATL$5,IF(ATL36&gt;ATM36,0,ATL$5*(ATL36-ATM36)/(ATL$8-ATM36))))))</f>
      </c>
      <c r="ATO36" s="126">
        <f>IF(OR(ATL36="",ATM36=""),0,ATL$5)</f>
      </c>
      <c r="ATP36" s="125">
        <f>IF(ATL$6=0,RANK(ATN36,ATN$12:ATN$42,0),RANK(ATN36,ATN$12:ATN$42,1))</f>
      </c>
      <c r="ATQ36" s="126">
        <v>70.565263671875</v>
      </c>
      <c r="ATR36"/>
      <c r="ATS36" s="126">
        <f>IF((COUNTA(ATQ$12:ATQ$42)+COUNTA(ATR$12:ATR$42)=0),0.6*ATQ$5,IF(OR(ATQ36="",ATR36=""),0,IF(ATQ$6=0,IF(ATQ36&gt;=ATQ$8,ATQ$5,IF(ATQ36&lt;ATR36,0,ATQ$5*(ATQ36-ATR36)/(ATQ$8-ATR36))),IF(ATQ36&lt;=ATQ$8,ATQ$5,IF(ATQ36&gt;ATR36,0,ATQ$5*(ATQ36-ATR36)/(ATQ$8-ATR36))))))</f>
      </c>
      <c r="ATT36" s="126">
        <f>IF(OR(ATQ36="",ATR36=""),0,ATQ$5)</f>
      </c>
      <c r="ATU36" s="125">
        <f>IF(ATQ$6=0,RANK(ATS36,ATS$12:ATS$42,0),RANK(ATS36,ATS$12:ATS$42,1))</f>
      </c>
      <c r="ATV36" s="126">
        <v>70.565263671875</v>
      </c>
      <c r="ATW36"/>
      <c r="ATX36" s="126">
        <f>IF((COUNTA(ATV$12:ATV$42)+COUNTA(ATW$12:ATW$42)=0),0.6*ATV$5,IF(OR(ATV36="",ATW36=""),0,IF(ATV$6=0,IF(ATV36&gt;=ATV$8,ATV$5,IF(ATV36&lt;ATW36,0,ATV$5*(ATV36-ATW36)/(ATV$8-ATW36))),IF(ATV36&lt;=ATV$8,ATV$5,IF(ATV36&gt;ATW36,0,ATV$5*(ATV36-ATW36)/(ATV$8-ATW36))))))</f>
      </c>
      <c r="ATY36" s="126">
        <f>IF(OR(ATV36="",ATW36=""),0,ATV$5)</f>
      </c>
      <c r="ATZ36" s="125">
        <f>IF(ATV$6=0,RANK(ATX36,ATX$12:ATX$42,0),RANK(ATX36,ATX$12:ATX$42,1))</f>
      </c>
      <c r="AUA36" s="126">
        <v>6.32037109375</v>
      </c>
      <c r="AUB36" s="126">
        <v>3.718525390625</v>
      </c>
      <c r="AUC36" s="126">
        <f>IF((COUNTA(AUA$12:AUA$42)+COUNTA(AUB$12:AUB$42)=0),0.6*AUA$5,IF(OR(AUA36="",AUB36=""),0,IF(AUA$6=0,IF(AUA36&gt;=AUA$8,AUA$5,IF(AUA36&lt;AUB36,0,AUA$5*(AUA36-AUB36)/(AUA$8-AUB36))),IF(AUA36&lt;=AUA$8,AUA$5,IF(AUA36&gt;AUB36,0,AUA$5*(AUA36-AUB36)/(AUA$8-AUB36))))))</f>
      </c>
      <c r="AUD36" s="126">
        <f>IF(OR(AUA36="",AUB36=""),0,AUA$5)</f>
      </c>
      <c r="AUE36" s="125">
        <f>IF(AUA$6=0,RANK(AUC36,AUC$12:AUC$42,0),RANK(AUC36,AUC$12:AUC$42,1))</f>
      </c>
      <c r="AUF36" s="126">
        <v>6.32037109375</v>
      </c>
      <c r="AUG36" s="126">
        <v>7.60779296875</v>
      </c>
      <c r="AUH36" s="126">
        <f>IF((COUNTA(AUF$12:AUF$42)+COUNTA(AUG$12:AUG$42)=0),0.6*AUF$5,IF(OR(AUF36="",AUG36=""),0,IF(AUF$6=0,IF(AUF36&gt;=AUF$8,AUF$5,IF(AUF36&lt;AUG36,0,AUF$5*(AUF36-AUG36)/(AUF$8-AUG36))),IF(AUF36&lt;=AUF$8,AUF$5,IF(AUF36&gt;AUG36,0,AUF$5*(AUF36-AUG36)/(AUF$8-AUG36))))))</f>
      </c>
      <c r="AUI36" s="126">
        <f>IF(OR(AUF36="",AUG36=""),0,AUF$5)</f>
      </c>
      <c r="AUJ36" s="125">
        <f>IF(AUF$6=0,RANK(AUH36,AUH$12:AUH$42,0),RANK(AUH36,AUH$12:AUH$42,1))</f>
      </c>
      <c r="AUK36" s="126">
        <v>98.14</v>
      </c>
      <c r="AUL36" s="126">
        <f>IF(COUNTA(AUK$12:AUK$42)=0,0.6*AUK$5,IF(AUK36="",0,IF(AUK$6=0,IF(AUK36&gt;=AUK$8,AUK$5,IF(AUK36&lt;AUK$6,0,0.6*AUK$5+0.4*AUK$5*(AUK36-AUK$7)/(AUK$8-AUK$7))),IF(AUK36&lt;=AUK$8,AUK$5,IF(AUK36&gt;AUK$6,0,0.6*AUK$5+0.4*AUK$5*(AUK36-AUK$7)/(AUK$8-AUK$7))))))</f>
      </c>
      <c r="AUM36" s="126">
        <f>IF(AUK36&lt;&gt;"",AUK$5,0)</f>
      </c>
      <c r="AUN36" s="125">
        <f>IF(AUK$6=0,RANK(AUK36,AUK$12:AUK$42,0),RANK(AUK36,AUK$12:AUK$42,1))</f>
      </c>
      <c r="AUO36"/>
      <c r="AUP36" s="126">
        <f>IF(COUNTA(AUO$12:AUO$42)=0,0.6*AUO$5,IF(AUO36="",0,IF(AUO$6=0,IF(AUO36&gt;=AUO$8,AUO$5,IF(AUO36&lt;AUO$6,0,0.6*AUO$5+0.4*AUO$5*(AUO36-AUO$7)/(AUO$8-AUO$7))),IF(AUO36&lt;=AUO$8,AUO$5,IF(AUO36&gt;AUO$6,0,0.6*AUO$5+0.4*AUO$5*(AUO36-AUO$7)/(AUO$8-AUO$7))))))</f>
      </c>
      <c r="AUQ36" s="126">
        <f>IF(AUO36&lt;&gt;"",AUO$5,0)</f>
      </c>
      <c r="AUR36" s="125">
        <f>IF(AUO$6=0,RANK(AUO36,AUO$12:AUO$42,0),RANK(AUO36,AUO$12:AUO$42,1))</f>
      </c>
      <c r="AUS36"/>
      <c r="AUT36" s="126">
        <f>IF(COUNTA(AUS$12:AUS$42)=0,0.6*AUS$5,IF(AUS36="",0,IF(AUS$6=0,IF(AUS36&gt;=AUS$8,AUS$5,IF(AUS36&lt;AUS$6,0,0.6*AUS$5+0.4*AUS$5*(AUS36-AUS$7)/(AUS$8-AUS$7))),IF(AUS36&lt;=AUS$8,AUS$5,IF(AUS36&gt;AUS$6,0,0.6*AUS$5+0.4*AUS$5*(AUS36-AUS$7)/(AUS$8-AUS$7))))))</f>
      </c>
      <c r="AUU36" s="126">
        <f>IF(AUS36&lt;&gt;"",AUS$5,0)</f>
      </c>
      <c r="AUV36" s="125">
        <f>IF(AUS$6=0,RANK(AUS36,AUS$12:AUS$42,0),RANK(AUS36,AUS$12:AUS$42,1))</f>
      </c>
      <c r="AUW36"/>
      <c r="AUX36" s="126">
        <f>IF(COUNTA(AUW$12:AUW$42)=0,0.6*AUW$5,IF(AUW36="",0,IF(AUW$6=0,IF(AUW36&gt;=AUW$8,AUW$5,IF(AUW36&lt;AUW$6,0,0.6*AUW$5+0.4*AUW$5*(AUW36-AUW$7)/(AUW$8-AUW$7))),IF(AUW36&lt;=AUW$8,AUW$5,IF(AUW36&gt;AUW$6,0,0.6*AUW$5+0.4*AUW$5*(AUW36-AUW$7)/(AUW$8-AUW$7))))))</f>
      </c>
      <c r="AUY36" s="126">
        <f>IF(AUW36&lt;&gt;"",AUW$5,0)</f>
      </c>
      <c r="AUZ36" s="125">
        <f>IF(AUW$6=0,RANK(AUW36,AUW$12:AUW$42,0),RANK(AUW36,AUW$12:AUW$42,1))</f>
      </c>
      <c r="AVA36"/>
      <c r="AVB36" s="126">
        <f>IF(COUNTA(AVA$12:AVA$42)=0,0.6*AVA$5,IF(AVA36="",0,IF(AVA$6=0,IF(AVA36&gt;=AVA$8,AVA$5,IF(AVA36&lt;AVA$6,0,0.6*AVA$5+0.4*AVA$5*(AVA36-AVA$7)/(AVA$8-AVA$7))),IF(AVA36&lt;=AVA$8,AVA$5,IF(AVA36&gt;AVA$6,0,0.6*AVA$5+0.4*AVA$5*(AVA36-AVA$7)/(AVA$8-AVA$7))))))</f>
      </c>
      <c r="AVC36" s="126">
        <f>IF(AVA36&lt;&gt;"",AVA$5,0)</f>
      </c>
      <c r="AVD36" s="125">
        <f>IF(AVA$6=0,RANK(AVA36,AVA$12:AVA$42,0),RANK(AVA36,AVA$12:AVA$42,1))</f>
      </c>
      <c r="AVE36" s="126">
        <v>98.99</v>
      </c>
      <c r="AVF36" s="126">
        <f>IF(COUNTA(AVE$12:AVE$42)=0,0.6*AVE$5,IF(AVE36="",0,IF(AVE$6=0,IF(AVE36&gt;=AVE$8,AVE$5,IF(AVE36&lt;AVE$6,0,0.6*AVE$5+0.4*AVE$5*(AVE36-AVE$7)/(AVE$8-AVE$7))),IF(AVE36&lt;=AVE$8,AVE$5,IF(AVE36&gt;AVE$6,0,0.6*AVE$5+0.4*AVE$5*(AVE36-AVE$7)/(AVE$8-AVE$7))))))</f>
      </c>
      <c r="AVG36" s="126">
        <f>IF(AVE36&lt;&gt;"",AVE$5,0)</f>
      </c>
      <c r="AVH36" s="125">
        <f>IF(AVE$6=0,RANK(AVE36,AVE$12:AVE$42,0),RANK(AVE36,AVE$12:AVE$42,1))</f>
      </c>
      <c r="AVI36" s="126">
        <v>99.4417862838915</v>
      </c>
      <c r="AVJ36" s="126">
        <f>IF(COUNTA(AVI$12:AVI$42)=0,0.6*AVI$5,IF(AVI36="",0,IF(AVI$6=0,IF(AVI36&gt;=AVI$8,AVI$5,IF(AVI36&lt;AVI$6,0,0.6*AVI$5+0.4*AVI$5*(AVI36-AVI$7)/(AVI$8-AVI$7))),IF(AVI36&lt;=AVI$8,AVI$5,IF(AVI36&gt;AVI$6,0,0.6*AVI$5+0.4*AVI$5*(AVI36-AVI$7)/(AVI$8-AVI$7))))))</f>
      </c>
      <c r="AVK36" s="126">
        <f>IF(AVI36&lt;&gt;"",AVI$5,0)</f>
      </c>
      <c r="AVL36" s="125">
        <f>IF(AVI$6=0,RANK(AVI36,AVI$12:AVI$42,0),RANK(AVI36,AVI$12:AVI$42,1))</f>
      </c>
      <c r="AVM36" s="126">
        <v>0.0261</v>
      </c>
      <c r="AVN36" s="126">
        <f>IF(COUNTA(AVM$12:AVM$42)=0,0.6*AVM$5,IF(AVM36="",0,IF(AVM$6=0,IF(AVM36&gt;=AVM$8,AVM$5,IF(AVM36&lt;AVM$6,0,0.6*AVM$5+0.4*AVM$5*(AVM36-AVM$7)/(AVM$8-AVM$7))),IF(AVM36&lt;=AVM$8,AVM$5,IF(AVM36&gt;AVM$6,0,0.6*AVM$5+0.4*AVM$5*(AVM36-AVM$7)/(AVM$8-AVM$7))))))</f>
      </c>
      <c r="AVO36" s="126">
        <f>IF(AVM36&lt;&gt;"",AVM$5,0)</f>
      </c>
      <c r="AVP36" s="125">
        <f>IF(AVM$6=0,RANK(AVM36,AVM$12:AVM$42,0),RANK(AVM36,AVM$12:AVM$42,1))</f>
      </c>
      <c r="AVQ36" s="126">
        <v>98.91</v>
      </c>
      <c r="AVR36" s="126">
        <f>IF(COUNTA(AVQ$12:AVQ$42)=0,0.6*AVQ$5,IF(AVQ36="",0,IF(AVQ$6=0,IF(AVQ36&gt;=AVQ$8,AVQ$5,IF(AVQ36&lt;AVQ$6,0,0.6*AVQ$5+0.4*AVQ$5*(AVQ36-AVQ$7)/(AVQ$8-AVQ$7))),IF(AVQ36&lt;=AVQ$8,AVQ$5,IF(AVQ36&gt;AVQ$6,0,0.6*AVQ$5+0.4*AVQ$5*(AVQ36-AVQ$7)/(AVQ$8-AVQ$7))))))</f>
      </c>
      <c r="AVS36" s="126">
        <f>IF(AVQ36&lt;&gt;"",AVQ$5,0)</f>
      </c>
      <c r="AVT36" s="125">
        <f>IF(AVQ$6=0,RANK(AVQ36,AVQ$12:AVQ$42,0),RANK(AVQ36,AVQ$12:AVQ$42,1))</f>
      </c>
      <c r="AVU36" s="126">
        <v>99.86</v>
      </c>
      <c r="AVV36" s="126">
        <f>IF(COUNTA(AVU$12:AVU$42)=0,0.6*AVU$5,IF(AVU36="",0,IF(AVU$6=0,IF(AVU36&gt;=AVU$8,AVU$5,IF(AVU36&lt;AVU$6,0,0.6*AVU$5+0.4*AVU$5*(AVU36-AVU$7)/(AVU$8-AVU$7))),IF(AVU36&lt;=AVU$8,AVU$5,IF(AVU36&gt;AVU$6,0,0.6*AVU$5+0.4*AVU$5*(AVU36-AVU$7)/(AVU$8-AVU$7))))))</f>
      </c>
      <c r="AVW36" s="126">
        <f>IF(AVU36&lt;&gt;"",AVU$5,0)</f>
      </c>
      <c r="AVX36" s="125">
        <f>IF(AVU$6=0,RANK(AVU36,AVU$12:AVU$42,0),RANK(AVU36,AVU$12:AVU$42,1))</f>
      </c>
      <c r="AVY36" s="126">
        <v>2.8</v>
      </c>
      <c r="AVZ36" s="126">
        <f>IF(COUNTA(AVY$12:AVY$42)=0,0.6*AVY$5,IF(AVY36="",0,IF(AVY$6=0,IF(AVY36&gt;=AVY$8,AVY$5,IF(AVY36&lt;AVY$6,0,0.6*AVY$5+0.4*AVY$5*(AVY36-AVY$7)/(AVY$8-AVY$7))),IF(AVY36&lt;=AVY$8,AVY$5,IF(AVY36&gt;AVY$6,0,0.6*AVY$5+0.4*AVY$5*(AVY36-AVY$7)/(AVY$8-AVY$7))))))</f>
      </c>
      <c r="AWA36" s="126">
        <f>IF(AVY36&lt;&gt;"",AVY$5,0)</f>
      </c>
      <c r="AWB36" s="125">
        <f>IF(AVY$6=0,RANK(AVY36,AVY$12:AVY$42,0),RANK(AVY36,AVY$12:AVY$42,1))</f>
      </c>
      <c r="AWC36" s="126">
        <v>100</v>
      </c>
      <c r="AWD36" s="126">
        <f>IF(COUNTA(AWC$12:AWC$42)=0,0.6*AWC$5,IF(AWC36="",0,IF(AWC$6=0,IF(AWC36&gt;=AWC$8,AWC$5,IF(AWC36&lt;AWC$6,0,0.6*AWC$5+0.4*AWC$5*(AWC36-AWC$7)/(AWC$8-AWC$7))),IF(AWC36&lt;=AWC$8,AWC$5,IF(AWC36&gt;AWC$6,0,0.6*AWC$5+0.4*AWC$5*(AWC36-AWC$7)/(AWC$8-AWC$7))))))</f>
      </c>
      <c r="AWE36" s="126">
        <f>IF(AWC36&lt;&gt;"",AWC$5,0)</f>
      </c>
      <c r="AWF36" s="125">
        <f>IF(AWC$6=0,RANK(AWC36,AWC$12:AWC$42,0),RANK(AWC36,AWC$12:AWC$42,1))</f>
      </c>
      <c r="AWG36" s="126">
        <v>0.51</v>
      </c>
      <c r="AWH36" s="126">
        <f>IF(COUNTA(AWG$12:AWG$42)=0,0.6*AWG$5,IF(AWG36="",0,IF(AWG$6=0,IF(AWG36&gt;=AWG$8,AWG$5,IF(AWG36&lt;AWG$6,0,0.6*AWG$5+0.4*AWG$5*(AWG36-AWG$7)/(AWG$8-AWG$7))),IF(AWG36&lt;=AWG$8,AWG$5,IF(AWG36&gt;AWG$6,0,0.6*AWG$5+0.4*AWG$5*(AWG36-AWG$7)/(AWG$8-AWG$7))))))</f>
      </c>
      <c r="AWI36" s="126">
        <f>IF(AWG36&lt;&gt;"",AWG$5,0)</f>
      </c>
      <c r="AWJ36" s="125">
        <f>IF(AWG$6=0,RANK(AWG36,AWG$12:AWG$42,0),RANK(AWG36,AWG$12:AWG$42,1))</f>
      </c>
      <c r="AWK36" s="126">
        <v>0</v>
      </c>
      <c r="AWL36" s="126">
        <f>IF(COUNTA(AWK$12:AWK$42)=0,0.6*AWK$5,IF(AWK36="",0,IF(AWK$6=0,IF(AWK36&gt;=AWK$8,AWK$5,IF(AWK36&lt;AWK$6,0,0.6*AWK$5+0.4*AWK$5*(AWK36-AWK$7)/(AWK$8-AWK$7))),IF(AWK36&lt;=AWK$8,AWK$5,IF(AWK36&gt;AWK$6,0,0.6*AWK$5+0.4*AWK$5*(AWK36-AWK$7)/(AWK$8-AWK$7))))))</f>
      </c>
      <c r="AWM36" s="126">
        <f>IF(AWK36&lt;&gt;"",AWK$5,0)</f>
      </c>
      <c r="AWN36" s="125">
        <f>IF(AWK$6=0,RANK(AWK36,AWK$12:AWK$42,0),RANK(AWK36,AWK$12:AWK$42,1))</f>
      </c>
      <c r="AWO36" s="126">
        <v>40.7343359375</v>
      </c>
      <c r="AWP36" s="126">
        <f>IF(COUNTA(AWO$12:AWO$42)=0,0.6*AWO$5,IF(AWO36="",0,IF(AWO$6=0,IF(AWO36&gt;=AWO$8,AWO$5,IF(AWO36&lt;AWO$6,0,0.6*AWO$5+0.4*AWO$5*(AWO36-AWO$7)/(AWO$8-AWO$7))),IF(AWO36&lt;=AWO$8,AWO$5,IF(AWO36&gt;AWO$6,0,0.6*AWO$5+0.4*AWO$5*(AWO36-AWO$7)/(AWO$8-AWO$7))))))</f>
      </c>
      <c r="AWQ36" s="126">
        <f>IF(AWO36&lt;&gt;"",AWO$5,0)</f>
      </c>
      <c r="AWR36" s="125">
        <f>IF(AWO$6=0,RANK(AWO36,AWO$12:AWO$42,0),RANK(AWO36,AWO$12:AWO$42,1))</f>
      </c>
      <c r="AWS36" s="126">
        <v>6.90259765625</v>
      </c>
      <c r="AWT36" s="126">
        <f>IF(COUNTA(AWS$12:AWS$42)=0,0.6*AWS$5,IF(AWS36="",0,IF(AWS$6=0,IF(AWS36&gt;=AWS$8,AWS$5,IF(AWS36&lt;AWS$6,0,0.6*AWS$5+0.4*AWS$5*(AWS36-AWS$7)/(AWS$8-AWS$7))),IF(AWS36&lt;=AWS$8,AWS$5,IF(AWS36&gt;AWS$6,0,0.6*AWS$5+0.4*AWS$5*(AWS36-AWS$7)/(AWS$8-AWS$7))))))</f>
      </c>
      <c r="AWU36" s="126">
        <f>IF(AWS36&lt;&gt;"",AWS$5,0)</f>
      </c>
      <c r="AWV36" s="125">
        <f>IF(AWS$6=0,RANK(AWS36,AWS$12:AWS$42,0),RANK(AWS36,AWS$12:AWS$42,1))</f>
      </c>
      <c r="AWW36" s="126">
        <v>94.02</v>
      </c>
      <c r="AWX36" s="126">
        <f>IF(COUNTA(AWW$12:AWW$42)=0,0.6*AWW$5,IF(AWW36="",0,IF(AWW$6=0,IF(AWW36&gt;=AWW$8,AWW$5,IF(AWW36&lt;AWW$6,0,0.6*AWW$5+0.4*AWW$5*(AWW36-AWW$7)/(AWW$8-AWW$7))),IF(AWW36&lt;=AWW$8,AWW$5,IF(AWW36&gt;AWW$6,0,0.6*AWW$5+0.4*AWW$5*(AWW36-AWW$7)/(AWW$8-AWW$7))))))</f>
      </c>
      <c r="AWY36" s="126">
        <f>IF(AWW36&lt;&gt;"",AWW$5,0)</f>
      </c>
      <c r="AWZ36" s="125">
        <f>IF(AWW$6=0,RANK(AWW36,AWW$12:AWW$42,0),RANK(AWW36,AWW$12:AWW$42,1))</f>
      </c>
      <c r="AXA36"/>
      <c r="AXB36" s="126">
        <f>IF(COUNTA(AXA$12:AXA$42)=0,0.6*AXA$5,IF(AXA36="",0,IF(AXA$6=0,IF(AXA36&gt;=AXA$8,AXA$5,IF(AXA36&lt;AXA$6,0,0.6*AXA$5+0.4*AXA$5*(AXA36-AXA$7)/(AXA$8-AXA$7))),IF(AXA36&lt;=AXA$8,AXA$5,IF(AXA36&gt;AXA$6,0,0.6*AXA$5+0.4*AXA$5*(AXA36-AXA$7)/(AXA$8-AXA$7))))))</f>
      </c>
      <c r="AXC36" s="126">
        <f>IF(AXA36&lt;&gt;"",AXA$5,0)</f>
      </c>
      <c r="AXD36" s="125">
        <f>IF(AXA$6=0,RANK(AXA36,AXA$12:AXA$42,0),RANK(AXA36,AXA$12:AXA$42,1))</f>
      </c>
      <c r="AXE36"/>
      <c r="AXF36" s="126">
        <f>IF(COUNTA(AXE$12:AXE$42)=0,0.6*AXE$5,IF(AXE36="",0,IF(AXE$6=0,IF(AXE36&gt;=AXE$8,AXE$5,IF(AXE36&lt;AXE$6,0,0.6*AXE$5+0.4*AXE$5*(AXE36-AXE$7)/(AXE$8-AXE$7))),IF(AXE36&lt;=AXE$8,AXE$5,IF(AXE36&gt;AXE$6,0,0.6*AXE$5+0.4*AXE$5*(AXE36-AXE$7)/(AXE$8-AXE$7))))))</f>
      </c>
      <c r="AXG36" s="126">
        <f>IF(AXE36&lt;&gt;"",AXE$5,0)</f>
      </c>
      <c r="AXH36" s="125">
        <f>IF(AXE$6=0,RANK(AXE36,AXE$12:AXE$42,0),RANK(AXE36,AXE$12:AXE$42,1))</f>
      </c>
      <c r="AXI36"/>
      <c r="AXJ36" s="126">
        <f>IF(COUNTA(AXI$12:AXI$42)=0,0.6*AXI$5,IF(AXI36="",0,IF(AXI$6=0,IF(AXI36&gt;=AXI$8,AXI$5,IF(AXI36&lt;AXI$6,0,0.6*AXI$5+0.4*AXI$5*(AXI36-AXI$7)/(AXI$8-AXI$7))),IF(AXI36&lt;=AXI$8,AXI$5,IF(AXI36&gt;AXI$6,0,0.6*AXI$5+0.4*AXI$5*(AXI36-AXI$7)/(AXI$8-AXI$7))))))</f>
      </c>
      <c r="AXK36" s="126">
        <f>IF(AXI36&lt;&gt;"",AXI$5,0)</f>
      </c>
      <c r="AXL36" s="125">
        <f>IF(AXI$6=0,RANK(AXI36,AXI$12:AXI$42,0),RANK(AXI36,AXI$12:AXI$42,1))</f>
      </c>
      <c r="AXM36"/>
      <c r="AXN36" s="126">
        <f>IF(COUNTA(AXM$12:AXM$42)=0,0.6*AXM$5,IF(AXM36="",0,IF(AXM$6=0,IF(AXM36&gt;=AXM$8,AXM$5,IF(AXM36&lt;AXM$6,0,0.6*AXM$5+0.4*AXM$5*(AXM36-AXM$7)/(AXM$8-AXM$7))),IF(AXM36&lt;=AXM$8,AXM$5,IF(AXM36&gt;AXM$6,0,0.6*AXM$5+0.4*AXM$5*(AXM36-AXM$7)/(AXM$8-AXM$7))))))</f>
      </c>
      <c r="AXO36" s="126">
        <f>IF(AXM36&lt;&gt;"",AXM$5,0)</f>
      </c>
      <c r="AXP36" s="125">
        <f>IF(AXM$6=0,RANK(AXM36,AXM$12:AXM$42,0),RANK(AXM36,AXM$12:AXM$42,1))</f>
      </c>
      <c r="AXQ36" s="126">
        <v>99.5</v>
      </c>
      <c r="AXR36" s="126">
        <f>IF(COUNTA(AXQ$12:AXQ$42)=0,0.6*AXQ$5,IF(AXQ36="",0,IF(AXQ$6=0,IF(AXQ36&gt;=AXQ$8,AXQ$5,IF(AXQ36&lt;AXQ$6,0,0.6*AXQ$5+0.4*AXQ$5*(AXQ36-AXQ$7)/(AXQ$8-AXQ$7))),IF(AXQ36&lt;=AXQ$8,AXQ$5,IF(AXQ36&gt;AXQ$6,0,0.6*AXQ$5+0.4*AXQ$5*(AXQ36-AXQ$7)/(AXQ$8-AXQ$7))))))</f>
      </c>
      <c r="AXS36" s="126">
        <f>IF(AXQ36&lt;&gt;"",AXQ$5,0)</f>
      </c>
      <c r="AXT36" s="125">
        <f>IF(AXQ$6=0,RANK(AXQ36,AXQ$12:AXQ$42,0),RANK(AXQ36,AXQ$12:AXQ$42,1))</f>
      </c>
      <c r="AXU36"/>
      <c r="AXV36" s="126">
        <f>IF(COUNTA(AXU$12:AXU$42)=0,0.6*AXU$5,IF(AXU36="",0,IF(AXU$6=0,IF(AXU36&gt;=AXU$8,AXU$5,IF(AXU36&lt;AXU$6,0,0.6*AXU$5+0.4*AXU$5*(AXU36-AXU$7)/(AXU$8-AXU$7))),IF(AXU36&lt;=AXU$8,AXU$5,IF(AXU36&gt;AXU$6,0,0.6*AXU$5+0.4*AXU$5*(AXU36-AXU$7)/(AXU$8-AXU$7))))))</f>
      </c>
      <c r="AXW36" s="126">
        <f>IF(AXU36&lt;&gt;"",AXU$5,0)</f>
      </c>
      <c r="AXX36" s="125">
        <f>IF(AXU$6=0,RANK(AXU36,AXU$12:AXU$42,0),RANK(AXU36,AXU$12:AXU$42,1))</f>
      </c>
      <c r="AXY36"/>
      <c r="AXZ36" s="126">
        <f>IF(COUNTA(AXY$12:AXY$42)=0,0.6*AXY$5,IF(AXY36="",0,IF(AXY$6=0,IF(AXY36&gt;=AXY$8,AXY$5,IF(AXY36&lt;AXY$6,0,0.6*AXY$5+0.4*AXY$5*(AXY36-AXY$7)/(AXY$8-AXY$7))),IF(AXY36&lt;=AXY$8,AXY$5,IF(AXY36&gt;AXY$6,0,0.6*AXY$5+0.4*AXY$5*(AXY36-AXY$7)/(AXY$8-AXY$7))))))</f>
      </c>
      <c r="AYA36" s="126">
        <f>IF(AXY36&lt;&gt;"",AXY$5,0)</f>
      </c>
      <c r="AYB36" s="125">
        <f>IF(AXY$6=0,RANK(AXY36,AXY$12:AXY$42,0),RANK(AXY36,AXY$12:AXY$42,1))</f>
      </c>
      <c r="AYC36"/>
      <c r="AYD36" s="126">
        <f>IF(COUNTA(AYC$12:AYC$42)=0,0.6*AYC$5,IF(AYC36="",0,IF(AYC$6=0,IF(AYC36&gt;=AYC$8,AYC$5,IF(AYC36&lt;AYC$6,0,0.6*AYC$5+0.4*AYC$5*(AYC36-AYC$7)/(AYC$8-AYC$7))),IF(AYC36&lt;=AYC$8,AYC$5,IF(AYC36&gt;AYC$6,0,0.6*AYC$5+0.4*AYC$5*(AYC36-AYC$7)/(AYC$8-AYC$7))))))</f>
      </c>
      <c r="AYE36" s="126">
        <f>IF(AYC36&lt;&gt;"",AYC$5,0)</f>
      </c>
      <c r="AYF36" s="125">
        <f>IF(AYC$6=0,RANK(AYC36,AYC$12:AYC$42,0),RANK(AYC36,AYC$12:AYC$42,1))</f>
      </c>
      <c r="AYG36"/>
      <c r="AYH36" s="126">
        <f>IF(COUNTA(AYG$12:AYG$42)=0,0.6*AYG$5,IF(AYG36="",0,IF(AYG$6=0,IF(AYG36&gt;=AYG$8,AYG$5,IF(AYG36&lt;AYG$6,0,0.6*AYG$5+0.4*AYG$5*(AYG36-AYG$7)/(AYG$8-AYG$7))),IF(AYG36&lt;=AYG$8,AYG$5,IF(AYG36&gt;AYG$6,0,0.6*AYG$5+0.4*AYG$5*(AYG36-AYG$7)/(AYG$8-AYG$7))))))</f>
      </c>
      <c r="AYI36" s="126">
        <f>IF(AYG36&lt;&gt;"",AYG$5,0)</f>
      </c>
      <c r="AYJ36" s="125">
        <f>IF(AYG$6=0,RANK(AYG36,AYG$12:AYG$42,0),RANK(AYG36,AYG$12:AYG$42,1))</f>
      </c>
      <c r="AYK36"/>
      <c r="AYL36" s="126">
        <f>IF(COUNTA(AYK$12:AYK$42)=0,0.6*AYK$5,IF(AYK36="",0,IF(AYK$6=0,IF(AYK36&gt;=AYK$8,AYK$5,IF(AYK36&lt;AYK$6,0,0.6*AYK$5+0.4*AYK$5*(AYK36-AYK$7)/(AYK$8-AYK$7))),IF(AYK36&lt;=AYK$8,AYK$5,IF(AYK36&gt;AYK$6,0,0.6*AYK$5+0.4*AYK$5*(AYK36-AYK$7)/(AYK$8-AYK$7))))))</f>
      </c>
      <c r="AYM36" s="126">
        <f>IF(AYK36&lt;&gt;"",AYK$5,0)</f>
      </c>
      <c r="AYN36" s="125">
        <f>IF(AYK$6=0,RANK(AYK36,AYK$12:AYK$42,0),RANK(AYK36,AYK$12:AYK$42,1))</f>
      </c>
      <c r="AYO36"/>
      <c r="AYP36" s="126">
        <f>IF(COUNTA(AYO$12:AYO$42)=0,0.6*AYO$5,IF(AYO36="",0,IF(AYO$6=0,IF(AYO36&gt;=AYO$8,AYO$5,IF(AYO36&lt;AYO$6,0,0.6*AYO$5+0.4*AYO$5*(AYO36-AYO$7)/(AYO$8-AYO$7))),IF(AYO36&lt;=AYO$8,AYO$5,IF(AYO36&gt;AYO$6,0,0.6*AYO$5+0.4*AYO$5*(AYO36-AYO$7)/(AYO$8-AYO$7))))))</f>
      </c>
      <c r="AYQ36" s="126">
        <f>IF(AYO36&lt;&gt;"",AYO$5,0)</f>
      </c>
      <c r="AYR36" s="125">
        <f>IF(AYO$6=0,RANK(AYO36,AYO$12:AYO$42,0),RANK(AYO36,AYO$12:AYO$42,1))</f>
      </c>
      <c r="AYS36"/>
      <c r="AYT36" s="126">
        <f>IF(COUNTA(AYS$12:AYS$42)=0,0.6*AYS$5,IF(AYS36="",0,IF(AYS$6=0,IF(AYS36&gt;=AYS$8,AYS$5,IF(AYS36&lt;AYS$6,0,0.6*AYS$5+0.4*AYS$5*(AYS36-AYS$7)/(AYS$8-AYS$7))),IF(AYS36&lt;=AYS$8,AYS$5,IF(AYS36&gt;AYS$6,0,0.6*AYS$5+0.4*AYS$5*(AYS36-AYS$7)/(AYS$8-AYS$7))))))</f>
      </c>
      <c r="AYU36" s="126">
        <f>IF(AYS36&lt;&gt;"",AYS$5,0)</f>
      </c>
      <c r="AYV36" s="125">
        <f>IF(AYS$6=0,RANK(AYS36,AYS$12:AYS$42,0),RANK(AYS36,AYS$12:AYS$42,1))</f>
      </c>
      <c r="AYW36"/>
      <c r="AYX36" s="126">
        <f>IF(COUNTA(AYW$12:AYW$42)=0,0.6*AYW$5,IF(AYW36="",0,IF(AYW$6=0,IF(AYW36&gt;=AYW$8,AYW$5,IF(AYW36&lt;AYW$6,0,0.6*AYW$5+0.4*AYW$5*(AYW36-AYW$7)/(AYW$8-AYW$7))),IF(AYW36&lt;=AYW$8,AYW$5,IF(AYW36&gt;AYW$6,0,0.6*AYW$5+0.4*AYW$5*(AYW36-AYW$7)/(AYW$8-AYW$7))))))</f>
      </c>
      <c r="AYY36" s="126">
        <f>IF(AYW36&lt;&gt;"",AYW$5,0)</f>
      </c>
      <c r="AYZ36" s="125">
        <f>IF(AYW$6=0,RANK(AYW36,AYW$12:AYW$42,0),RANK(AYW36,AYW$12:AYW$42,1))</f>
      </c>
      <c r="AZA36"/>
      <c r="AZB36" s="126">
        <f>IF(COUNTA(AZA$12:AZA$42)=0,0.6*AZA$5,IF(AZA36="",0,IF(AZA$6=0,IF(AZA36&gt;=AZA$8,AZA$5,IF(AZA36&lt;AZA$6,0,0.6*AZA$5+0.4*AZA$5*(AZA36-AZA$7)/(AZA$8-AZA$7))),IF(AZA36&lt;=AZA$8,AZA$5,IF(AZA36&gt;AZA$6,0,0.6*AZA$5+0.4*AZA$5*(AZA36-AZA$7)/(AZA$8-AZA$7))))))</f>
      </c>
      <c r="AZC36" s="126">
        <f>IF(AZA36&lt;&gt;"",AZA$5,0)</f>
      </c>
      <c r="AZD36" s="125">
        <f>IF(AZA$6=0,RANK(AZA36,AZA$12:AZA$42,0),RANK(AZA36,AZA$12:AZA$42,1))</f>
      </c>
      <c r="AZE36"/>
      <c r="AZF36" s="126">
        <f>IF(COUNTA(AZE$12:AZE$42)=0,0.6*AZE$5,IF(AZE36="",0,IF(AZE$6=0,IF(AZE36&gt;=AZE$8,AZE$5,IF(AZE36&lt;AZE$6,0,0.6*AZE$5+0.4*AZE$5*(AZE36-AZE$7)/(AZE$8-AZE$7))),IF(AZE36&lt;=AZE$8,AZE$5,IF(AZE36&gt;AZE$6,0,0.6*AZE$5+0.4*AZE$5*(AZE36-AZE$7)/(AZE$8-AZE$7))))))</f>
      </c>
      <c r="AZG36" s="126">
        <f>IF(AZE36&lt;&gt;"",AZE$5,0)</f>
      </c>
      <c r="AZH36" s="125">
        <f>IF(AZE$6=0,RANK(AZE36,AZE$12:AZE$42,0),RANK(AZE36,AZE$12:AZE$42,1))</f>
      </c>
      <c r="AZI36"/>
      <c r="AZJ36" s="126">
        <f>IF(COUNTA(AZI$12:AZI$42)=0,0.6*AZI$5,IF(AZI36="",0,IF(AZI$6=0,IF(AZI36&gt;=AZI$8,AZI$5,IF(AZI36&lt;AZI$6,0,0.6*AZI$5+0.4*AZI$5*(AZI36-AZI$7)/(AZI$8-AZI$7))),IF(AZI36&lt;=AZI$8,AZI$5,IF(AZI36&gt;AZI$6,0,0.6*AZI$5+0.4*AZI$5*(AZI36-AZI$7)/(AZI$8-AZI$7))))))</f>
      </c>
      <c r="AZK36" s="126">
        <f>IF(AZI36&lt;&gt;"",AZI$5,0)</f>
      </c>
      <c r="AZL36" s="125">
        <f>IF(AZI$6=0,RANK(AZI36,AZI$12:AZI$42,0),RANK(AZI36,AZI$12:AZI$42,1))</f>
      </c>
      <c r="AZM36"/>
      <c r="AZN36" s="126">
        <f>IF(COUNTA(AZM$12:AZM$42)=0,0.6*AZM$5,IF(AZM36="",0,IF(AZM$6=0,IF(AZM36&gt;=AZM$8,AZM$5,IF(AZM36&lt;AZM$6,0,0.6*AZM$5+0.4*AZM$5*(AZM36-AZM$7)/(AZM$8-AZM$7))),IF(AZM36&lt;=AZM$8,AZM$5,IF(AZM36&gt;AZM$6,0,0.6*AZM$5+0.4*AZM$5*(AZM36-AZM$7)/(AZM$8-AZM$7))))))</f>
      </c>
      <c r="AZO36" s="126">
        <f>IF(AZM36&lt;&gt;"",AZM$5,0)</f>
      </c>
      <c r="AZP36" s="125">
        <f>IF(AZM$6=0,RANK(AZM36,AZM$12:AZM$42,0),RANK(AZM36,AZM$12:AZM$42,1))</f>
      </c>
      <c r="AZQ36"/>
      <c r="AZR36" s="126">
        <f>IF(COUNTA(AZQ$12:AZQ$42)=0,0.6*AZQ$5,IF(AZQ36="",0,IF(AZQ$6=0,IF(AZQ36&gt;=AZQ$8,AZQ$5,IF(AZQ36&lt;AZQ$6,0,0.6*AZQ$5+0.4*AZQ$5*(AZQ36-AZQ$7)/(AZQ$8-AZQ$7))),IF(AZQ36&lt;=AZQ$8,AZQ$5,IF(AZQ36&gt;AZQ$6,0,0.6*AZQ$5+0.4*AZQ$5*(AZQ36-AZQ$7)/(AZQ$8-AZQ$7))))))</f>
      </c>
      <c r="AZS36" s="126">
        <f>IF(AZQ36&lt;&gt;"",AZQ$5,0)</f>
      </c>
      <c r="AZT36" s="125">
        <f>IF(AZQ$6=0,RANK(AZQ36,AZQ$12:AZQ$42,0),RANK(AZQ36,AZQ$12:AZQ$42,1))</f>
      </c>
      <c r="AZU36"/>
      <c r="AZV36" s="126">
        <f>IF(COUNTA(AZU$12:AZU$42)=0,0.6*AZU$5,IF(AZU36="",0,IF(AZU$6=0,IF(AZU36&gt;=AZU$8,AZU$5,IF(AZU36&lt;AZU$6,0,0.6*AZU$5+0.4*AZU$5*(AZU36-AZU$7)/(AZU$8-AZU$7))),IF(AZU36&lt;=AZU$8,AZU$5,IF(AZU36&gt;AZU$6,0,0.6*AZU$5+0.4*AZU$5*(AZU36-AZU$7)/(AZU$8-AZU$7))))))</f>
      </c>
      <c r="AZW36" s="126">
        <f>IF(AZU36&lt;&gt;"",AZU$5,0)</f>
      </c>
      <c r="AZX36" s="125">
        <f>IF(AZU$6=0,RANK(AZU36,AZU$12:AZU$42,0),RANK(AZU36,AZU$12:AZU$42,1))</f>
      </c>
      <c r="AZY36"/>
      <c r="AZZ36" s="126">
        <f>IF(COUNTA(AZY$12:AZY$42)=0,0.6*AZY$5,IF(AZY36="",0,IF(AZY$6=0,IF(AZY36&gt;=AZY$8,AZY$5,IF(AZY36&lt;AZY$6,0,0.6*AZY$5+0.4*AZY$5*(AZY36-AZY$7)/(AZY$8-AZY$7))),IF(AZY36&lt;=AZY$8,AZY$5,IF(AZY36&gt;AZY$6,0,0.6*AZY$5+0.4*AZY$5*(AZY36-AZY$7)/(AZY$8-AZY$7))))))</f>
      </c>
      <c r="BAA36" s="126">
        <f>IF(AZY36&lt;&gt;"",AZY$5,0)</f>
      </c>
      <c r="BAB36" s="125">
        <f>IF(AZY$6=0,RANK(AZY36,AZY$12:AZY$42,0),RANK(AZY36,AZY$12:AZY$42,1))</f>
      </c>
      <c r="BAC36"/>
      <c r="BAD36" s="126">
        <f>IF(COUNTA(BAC$12:BAC$42)=0,0.6*BAC$5,IF(BAC36="",0,IF(BAC$6=0,IF(BAC36&gt;=BAC$8,BAC$5,IF(BAC36&lt;BAC$6,0,0.6*BAC$5+0.4*BAC$5*(BAC36-BAC$7)/(BAC$8-BAC$7))),IF(BAC36&lt;=BAC$8,BAC$5,IF(BAC36&gt;BAC$6,0,0.6*BAC$5+0.4*BAC$5*(BAC36-BAC$7)/(BAC$8-BAC$7))))))</f>
      </c>
      <c r="BAE36" s="126">
        <f>IF(BAC36&lt;&gt;"",BAC$5,0)</f>
      </c>
      <c r="BAF36" s="125">
        <f>IF(BAC$6=0,RANK(BAC36,BAC$12:BAC$42,0),RANK(BAC36,BAC$12:BAC$42,1))</f>
      </c>
      <c r="BAG36"/>
      <c r="BAH36" s="126">
        <f>IF(COUNTA(BAG$12:BAG$42)=0,0.6*BAG$5,IF(BAG36="",0,IF(BAG$6=0,IF(BAG36&gt;=BAG$8,BAG$5,IF(BAG36&lt;BAG$6,0,0.6*BAG$5+0.4*BAG$5*(BAG36-BAG$7)/(BAG$8-BAG$7))),IF(BAG36&lt;=BAG$8,BAG$5,IF(BAG36&gt;BAG$6,0,0.6*BAG$5+0.4*BAG$5*(BAG36-BAG$7)/(BAG$8-BAG$7))))))</f>
      </c>
      <c r="BAI36" s="126">
        <f>IF(BAG36&lt;&gt;"",BAG$5,0)</f>
      </c>
      <c r="BAJ36" s="125">
        <f>IF(BAG$6=0,RANK(BAG36,BAG$12:BAG$42,0),RANK(BAG36,BAG$12:BAG$42,1))</f>
      </c>
      <c r="BAK36"/>
      <c r="BAL36" s="126">
        <f>IF(COUNTA(BAK$12:BAK$42)=0,0.6*BAK$5,IF(BAK36="",0,IF(BAK$6=0,IF(BAK36&gt;=BAK$8,BAK$5,IF(BAK36&lt;BAK$6,0,0.6*BAK$5+0.4*BAK$5*(BAK36-BAK$7)/(BAK$8-BAK$7))),IF(BAK36&lt;=BAK$8,BAK$5,IF(BAK36&gt;BAK$6,0,0.6*BAK$5+0.4*BAK$5*(BAK36-BAK$7)/(BAK$8-BAK$7))))))</f>
      </c>
      <c r="BAM36" s="126">
        <f>IF(BAK36&lt;&gt;"",BAK$5,0)</f>
      </c>
      <c r="BAN36" s="125">
        <f>IF(BAK$6=0,RANK(BAK36,BAK$12:BAK$42,0),RANK(BAK36,BAK$12:BAK$42,1))</f>
      </c>
      <c r="BAO36"/>
      <c r="BAP36" s="126">
        <f>IF(COUNTA(BAO$12:BAO$42)=0,0.6*BAO$5,IF(BAO36="",0,IF(BAO$6=0,IF(BAO36&gt;=BAO$8,BAO$5,IF(BAO36&lt;BAO$6,0,0.6*BAO$5+0.4*BAO$5*(BAO36-BAO$7)/(BAO$8-BAO$7))),IF(BAO36&lt;=BAO$8,BAO$5,IF(BAO36&gt;BAO$6,0,0.6*BAO$5+0.4*BAO$5*(BAO36-BAO$7)/(BAO$8-BAO$7))))))</f>
      </c>
      <c r="BAQ36" s="126">
        <f>IF(BAO36&lt;&gt;"",BAO$5,0)</f>
      </c>
      <c r="BAR36" s="125">
        <f>IF(BAO$6=0,RANK(BAO36,BAO$12:BAO$42,0),RANK(BAO36,BAO$12:BAO$42,1))</f>
      </c>
      <c r="BAS36"/>
      <c r="BAT36" s="126">
        <f>IF(COUNTA(BAS$12:BAS$42)=0,0.6*BAS$5,IF(BAS36="",0,IF(BAS$6=0,IF(BAS36&gt;=BAS$8,BAS$5,IF(BAS36&lt;BAS$6,0,0.6*BAS$5+0.4*BAS$5*(BAS36-BAS$7)/(BAS$8-BAS$7))),IF(BAS36&lt;=BAS$8,BAS$5,IF(BAS36&gt;BAS$6,0,0.6*BAS$5+0.4*BAS$5*(BAS36-BAS$7)/(BAS$8-BAS$7))))))</f>
      </c>
      <c r="BAU36" s="126">
        <f>IF(BAS36&lt;&gt;"",BAS$5,0)</f>
      </c>
      <c r="BAV36" s="125">
        <f>IF(BAS$6=0,RANK(BAS36,BAS$12:BAS$42,0),RANK(BAS36,BAS$12:BAS$42,1))</f>
      </c>
      <c r="BAW36"/>
      <c r="BAX36" s="126">
        <f>IF(COUNTA(BAW$12:BAW$42)=0,0.6*BAW$5,IF(BAW36="",0,IF(BAW$6=0,IF(BAW36&gt;=BAW$8,BAW$5,IF(BAW36&lt;BAW$6,0,0.6*BAW$5+0.4*BAW$5*(BAW36-BAW$7)/(BAW$8-BAW$7))),IF(BAW36&lt;=BAW$8,BAW$5,IF(BAW36&gt;BAW$6,0,0.6*BAW$5+0.4*BAW$5*(BAW36-BAW$7)/(BAW$8-BAW$7))))))</f>
      </c>
      <c r="BAY36" s="126">
        <f>IF(BAW36&lt;&gt;"",BAW$5,0)</f>
      </c>
      <c r="BAZ36" s="125">
        <f>IF(BAW$6=0,RANK(BAW36,BAW$12:BAW$42,0),RANK(BAW36,BAW$12:BAW$42,1))</f>
      </c>
      <c r="BBA36"/>
      <c r="BBB36" s="126">
        <f>IF(COUNTA(BBA$12:BBA$42)=0,0.6*BBA$5,IF(BBA36="",0,IF(BBA$6=0,IF(BBA36&gt;=BBA$8,BBA$5,IF(BBA36&lt;BBA$6,0,0.6*BBA$5+0.4*BBA$5*(BBA36-BBA$7)/(BBA$8-BBA$7))),IF(BBA36&lt;=BBA$8,BBA$5,IF(BBA36&gt;BBA$6,0,0.6*BBA$5+0.4*BBA$5*(BBA36-BBA$7)/(BBA$8-BBA$7))))))</f>
      </c>
      <c r="BBC36" s="126">
        <f>IF(BBA36&lt;&gt;"",BBA$5,0)</f>
      </c>
      <c r="BBD36" s="125">
        <f>IF(BBA$6=0,RANK(BBA36,BBA$12:BBA$42,0),RANK(BBA36,BBA$12:BBA$42,1))</f>
      </c>
      <c r="BBE36"/>
      <c r="BBF36" s="126">
        <f>IF(COUNTA(BBE$12:BBE$42)=0,0.6*BBE$5,IF(BBE36="",0,IF(BBE$6=0,IF(BBE36&gt;=BBE$8,BBE$5,IF(BBE36&lt;BBE$6,0,0.6*BBE$5+0.4*BBE$5*(BBE36-BBE$7)/(BBE$8-BBE$7))),IF(BBE36&lt;=BBE$8,BBE$5,IF(BBE36&gt;BBE$6,0,0.6*BBE$5+0.4*BBE$5*(BBE36-BBE$7)/(BBE$8-BBE$7))))))</f>
      </c>
      <c r="BBG36" s="126">
        <f>IF(BBE36&lt;&gt;"",BBE$5,0)</f>
      </c>
      <c r="BBH36" s="125">
        <f>IF(BBE$6=0,RANK(BBE36,BBE$12:BBE$42,0),RANK(BBE36,BBE$12:BBE$42,1))</f>
      </c>
      <c r="BBI36"/>
      <c r="BBJ36" s="126">
        <f>IF(COUNTA(BBI$12:BBI$42)=0,0.6*BBI$5,IF(BBI36="",0,IF(BBI$6=0,IF(BBI36&gt;=BBI$8,BBI$5,IF(BBI36&lt;BBI$6,0,0.6*BBI$5+0.4*BBI$5*(BBI36-BBI$7)/(BBI$8-BBI$7))),IF(BBI36&lt;=BBI$8,BBI$5,IF(BBI36&gt;BBI$6,0,0.6*BBI$5+0.4*BBI$5*(BBI36-BBI$7)/(BBI$8-BBI$7))))))</f>
      </c>
      <c r="BBK36" s="126">
        <f>IF(BBI36&lt;&gt;"",BBI$5,0)</f>
      </c>
      <c r="BBL36" s="125">
        <f>IF(BBI$6=0,RANK(BBI36,BBI$12:BBI$42,0),RANK(BBI36,BBI$12:BBI$42,1))</f>
      </c>
      <c r="BBM36" s="126">
        <v>99.98</v>
      </c>
      <c r="BBN36" s="126">
        <f>IF(COUNTA(BBM$12:BBM$42)=0,0.6*BBM$5,IF(BBM36="",0,IF(BBM$6=0,IF(BBM36&gt;=BBM$8,BBM$5,IF(BBM36&lt;BBM$6,0,0.6*BBM$5+0.4*BBM$5*(BBM36-BBM$7)/(BBM$8-BBM$7))),IF(BBM36&lt;=BBM$8,BBM$5,IF(BBM36&gt;BBM$6,0,0.6*BBM$5+0.4*BBM$5*(BBM36-BBM$7)/(BBM$8-BBM$7))))))</f>
      </c>
      <c r="BBO36" s="126">
        <f>IF(BBM36&lt;&gt;"",BBM$5,0)</f>
      </c>
      <c r="BBP36" s="125">
        <f>IF(BBM$6=0,RANK(BBM36,BBM$12:BBM$42,0),RANK(BBM36,BBM$12:BBM$42,1))</f>
      </c>
      <c r="BBQ36" s="126">
        <v>100</v>
      </c>
      <c r="BBR36" s="126">
        <f>IF(COUNTA(BBQ$12:BBQ$42)=0,0.6*BBQ$5,IF(BBQ36="",0,IF(BBQ$6=0,IF(BBQ36&gt;=BBQ$8,BBQ$5,IF(BBQ36&lt;BBQ$6,0,0.6*BBQ$5+0.4*BBQ$5*(BBQ36-BBQ$7)/(BBQ$8-BBQ$7))),IF(BBQ36&lt;=BBQ$8,BBQ$5,IF(BBQ36&gt;BBQ$6,0,0.6*BBQ$5+0.4*BBQ$5*(BBQ36-BBQ$7)/(BBQ$8-BBQ$7))))))</f>
      </c>
      <c r="BBS36" s="126">
        <f>IF(BBQ36&lt;&gt;"",BBQ$5,0)</f>
      </c>
      <c r="BBT36" s="125">
        <f>IF(BBQ$6=0,RANK(BBQ36,BBQ$12:BBQ$42,0),RANK(BBQ36,BBQ$12:BBQ$42,1))</f>
      </c>
      <c r="BBU36" s="126">
        <v>2.31</v>
      </c>
      <c r="BBV36" s="126">
        <f>IF(COUNTA(BBU$12:BBU$42)=0,0.6*BBU$5,IF(BBU36="",0,IF(BBU$6=0,IF(BBU36&gt;=BBU$8,BBU$5,IF(BBU36&lt;BBU$6,0,0.6*BBU$5+0.4*BBU$5*(BBU36-BBU$7)/(BBU$8-BBU$7))),IF(BBU36&lt;=BBU$8,BBU$5,IF(BBU36&gt;BBU$6,0,0.6*BBU$5+0.4*BBU$5*(BBU36-BBU$7)/(BBU$8-BBU$7))))))</f>
      </c>
      <c r="BBW36" s="126">
        <f>IF(BBU36&lt;&gt;"",BBU$5,0)</f>
      </c>
      <c r="BBX36" s="125">
        <f>IF(BBU$6=0,RANK(BBU36,BBU$12:BBU$42,0),RANK(BBU36,BBU$12:BBU$42,1))</f>
      </c>
      <c r="BBY36" s="126">
        <v>99.26</v>
      </c>
      <c r="BBZ36" s="126">
        <f>IF(COUNTA(BBY$12:BBY$42)=0,0.6*BBY$5,IF(BBY36="",0,IF(BBY$6=0,IF(BBY36&gt;=BBY$8,BBY$5,IF(BBY36&lt;BBY$6,0,0.6*BBY$5+0.4*BBY$5*(BBY36-BBY$7)/(BBY$8-BBY$7))),IF(BBY36&lt;=BBY$8,BBY$5,IF(BBY36&gt;BBY$6,0,0.6*BBY$5+0.4*BBY$5*(BBY36-BBY$7)/(BBY$8-BBY$7))))))</f>
      </c>
      <c r="BCA36" s="126">
        <f>IF(BBY36&lt;&gt;"",BBY$5,0)</f>
      </c>
      <c r="BCB36" s="125">
        <f>IF(BBY$6=0,RANK(BBY36,BBY$12:BBY$42,0),RANK(BBY36,BBY$12:BBY$42,1))</f>
      </c>
      <c r="BCC36" s="126">
        <v>100</v>
      </c>
      <c r="BCD36" s="126">
        <f>IF(COUNTA(BCC$12:BCC$42)=0,0.6*BCC$5,IF(BCC36="",0,IF(BCC$6=0,IF(BCC36&gt;=BCC$8,BCC$5,IF(BCC36&lt;BCC$6,0,0.6*BCC$5+0.4*BCC$5*(BCC36-BCC$7)/(BCC$8-BCC$7))),IF(BCC36&lt;=BCC$8,BCC$5,IF(BCC36&gt;BCC$6,0,0.6*BCC$5+0.4*BCC$5*(BCC36-BCC$7)/(BCC$8-BCC$7))))))</f>
      </c>
      <c r="BCE36" s="126">
        <f>IF(BCC36&lt;&gt;"",BCC$5,0)</f>
      </c>
      <c r="BCF36" s="125">
        <f>IF(BCC$6=0,RANK(BCC36,BCC$12:BCC$42,0),RANK(BCC36,BCC$12:BCC$42,1))</f>
      </c>
      <c r="BCG36" s="126">
        <v>2.64</v>
      </c>
      <c r="BCH36" s="126">
        <f>IF(COUNTA(BCG$12:BCG$42)=0,0.6*BCG$5,IF(BCG36="",0,IF(BCG$6=0,IF(BCG36&gt;=BCG$8,BCG$5,IF(BCG36&lt;BCG$6,0,0.6*BCG$5+0.4*BCG$5*(BCG36-BCG$7)/(BCG$8-BCG$7))),IF(BCG36&lt;=BCG$8,BCG$5,IF(BCG36&gt;BCG$6,0,0.6*BCG$5+0.4*BCG$5*(BCG36-BCG$7)/(BCG$8-BCG$7))))))</f>
      </c>
      <c r="BCI36" s="126">
        <f>IF(BCG36&lt;&gt;"",BCG$5,0)</f>
      </c>
      <c r="BCJ36" s="125">
        <f>IF(BCG$6=0,RANK(BCG36,BCG$12:BCG$42,0),RANK(BCG36,BCG$12:BCG$42,1))</f>
      </c>
      <c r="BCK36" s="126">
        <v>100</v>
      </c>
      <c r="BCL36" s="126">
        <f>IF(COUNTA(BCK$12:BCK$42)=0,0.6*BCK$5,IF(BCK36="",0,IF(BCK$6=0,IF(BCK36&gt;=BCK$8,BCK$5,IF(BCK36&lt;BCK$6,0,0.6*BCK$5+0.4*BCK$5*(BCK36-BCK$7)/(BCK$8-BCK$7))),IF(BCK36&lt;=BCK$8,BCK$5,IF(BCK36&gt;BCK$6,0,0.6*BCK$5+0.4*BCK$5*(BCK36-BCK$7)/(BCK$8-BCK$7))))))</f>
      </c>
      <c r="BCM36" s="126">
        <f>IF(BCK36&lt;&gt;"",BCK$5,0)</f>
      </c>
      <c r="BCN36" s="125">
        <f>IF(BCK$6=0,RANK(BCK36,BCK$12:BCK$42,0),RANK(BCK36,BCK$12:BCK$42,1))</f>
      </c>
      <c r="BCO36" s="126">
        <v>0.53</v>
      </c>
      <c r="BCP36" s="126">
        <f>IF(COUNTA(BCO$12:BCO$42)=0,0.6*BCO$5,IF(BCO36="",0,IF(BCO$6=0,IF(BCO36&gt;=BCO$8,BCO$5,IF(BCO36&lt;BCO$6,0,0.6*BCO$5+0.4*BCO$5*(BCO36-BCO$7)/(BCO$8-BCO$7))),IF(BCO36&lt;=BCO$8,BCO$5,IF(BCO36&gt;BCO$6,0,0.6*BCO$5+0.4*BCO$5*(BCO36-BCO$7)/(BCO$8-BCO$7))))))</f>
      </c>
      <c r="BCQ36" s="126">
        <f>IF(BCO36&lt;&gt;"",BCO$5,0)</f>
      </c>
      <c r="BCR36" s="125">
        <f>IF(BCO$6=0,RANK(BCO36,BCO$12:BCO$42,0),RANK(BCO36,BCO$12:BCO$42,1))</f>
      </c>
      <c r="BCS36" s="126">
        <v>0</v>
      </c>
      <c r="BCT36" s="126">
        <f>IF(COUNTA(BCS$12:BCS$42)=0,0.6*BCS$5,IF(BCS36="",0,IF(BCS$6=0,IF(BCS36&gt;=BCS$8,BCS$5,IF(BCS36&lt;BCS$6,0,0.6*BCS$5+0.4*BCS$5*(BCS36-BCS$7)/(BCS$8-BCS$7))),IF(BCS36&lt;=BCS$8,BCS$5,IF(BCS36&gt;BCS$6,0,0.6*BCS$5+0.4*BCS$5*(BCS36-BCS$7)/(BCS$8-BCS$7))))))</f>
      </c>
      <c r="BCU36" s="126">
        <f>IF(BCS36&lt;&gt;"",BCS$5,0)</f>
      </c>
      <c r="BCV36" s="125">
        <f>IF(BCS$6=0,RANK(BCS36,BCS$12:BCS$42,0),RANK(BCS36,BCS$12:BCS$42,1))</f>
      </c>
      <c r="BCW36" s="126">
        <v>39.343935546875</v>
      </c>
      <c r="BCX36" s="126">
        <f>IF(COUNTA(BCW$12:BCW$42)=0,0.6*BCW$5,IF(BCW36="",0,IF(BCW$6=0,IF(BCW36&gt;=BCW$8,BCW$5,IF(BCW36&lt;BCW$6,0,0.6*BCW$5+0.4*BCW$5*(BCW36-BCW$7)/(BCW$8-BCW$7))),IF(BCW36&lt;=BCW$8,BCW$5,IF(BCW36&gt;BCW$6,0,0.6*BCW$5+0.4*BCW$5*(BCW36-BCW$7)/(BCW$8-BCW$7))))))</f>
      </c>
      <c r="BCY36" s="126">
        <f>IF(BCW36&lt;&gt;"",BCW$5,0)</f>
      </c>
      <c r="BCZ36" s="125">
        <f>IF(BCW$6=0,RANK(BCW36,BCW$12:BCW$42,0),RANK(BCW36,BCW$12:BCW$42,1))</f>
      </c>
      <c r="BDA36" s="126">
        <v>6.126337890625</v>
      </c>
      <c r="BDB36" s="126">
        <f>IF(COUNTA(BDA$12:BDA$42)=0,0.6*BDA$5,IF(BDA36="",0,IF(BDA$6=0,IF(BDA36&gt;=BDA$8,BDA$5,IF(BDA36&lt;BDA$6,0,0.6*BDA$5+0.4*BDA$5*(BDA36-BDA$7)/(BDA$8-BDA$7))),IF(BDA36&lt;=BDA$8,BDA$5,IF(BDA36&gt;BDA$6,0,0.6*BDA$5+0.4*BDA$5*(BDA36-BDA$7)/(BDA$8-BDA$7))))))</f>
      </c>
      <c r="BDC36" s="126">
        <f>IF(BDA36&lt;&gt;"",BDA$5,0)</f>
      </c>
      <c r="BDD36" s="125">
        <f>IF(BDA$6=0,RANK(BDA36,BDA$12:BDA$42,0),RANK(BDA36,BDA$12:BDA$42,1))</f>
      </c>
      <c r="BDE36" s="126">
        <v>98.88</v>
      </c>
      <c r="BDF36" s="126">
        <f>IF(COUNTA(BDE$12:BDE$42)=0,0.6*BDE$5,IF(BDE36="",0,IF(BDE$6=0,IF(BDE36&gt;=BDE$8,BDE$5,IF(BDE36&lt;BDE$6,0,0.6*BDE$5+0.4*BDE$5*(BDE36-BDE$7)/(BDE$8-BDE$7))),IF(BDE36&lt;=BDE$8,BDE$5,IF(BDE36&gt;BDE$6,0,0.6*BDE$5+0.4*BDE$5*(BDE36-BDE$7)/(BDE$8-BDE$7))))))</f>
      </c>
      <c r="BDG36" s="126">
        <f>IF(BDE36&lt;&gt;"",BDE$5,0)</f>
      </c>
      <c r="BDH36" s="125">
        <f>IF(BDE$6=0,RANK(BDE36,BDE$12:BDE$42,0),RANK(BDE36,BDE$12:BDE$42,1))</f>
      </c>
      <c r="BDI36"/>
      <c r="BDJ36" s="126">
        <f>IF(COUNTA(BDI$12:BDI$42)=0,0.6*BDI$5,IF(BDI36="",0,IF(BDI$6=0,IF(BDI36&gt;=BDI$8,BDI$5,IF(BDI36&lt;BDI$6,0,0.6*BDI$5+0.4*BDI$5*(BDI36-BDI$7)/(BDI$8-BDI$7))),IF(BDI36&lt;=BDI$8,BDI$5,IF(BDI36&gt;BDI$6,0,0.6*BDI$5+0.4*BDI$5*(BDI36-BDI$7)/(BDI$8-BDI$7))))))</f>
      </c>
      <c r="BDK36" s="126">
        <f>IF(BDI36&lt;&gt;"",BDI$5,0)</f>
      </c>
      <c r="BDL36" s="125">
        <f>IF(BDI$6=0,RANK(BDI36,BDI$12:BDI$42,0),RANK(BDI36,BDI$12:BDI$42,1))</f>
      </c>
      <c r="BDM36"/>
      <c r="BDN36" s="126">
        <f>IF(COUNTA(BDM$12:BDM$42)=0,0.6*BDM$5,IF(BDM36="",0,IF(BDM$6=0,IF(BDM36&gt;=BDM$8,BDM$5,IF(BDM36&lt;BDM$6,0,0.6*BDM$5+0.4*BDM$5*(BDM36-BDM$7)/(BDM$8-BDM$7))),IF(BDM36&lt;=BDM$8,BDM$5,IF(BDM36&gt;BDM$6,0,0.6*BDM$5+0.4*BDM$5*(BDM36-BDM$7)/(BDM$8-BDM$7))))))</f>
      </c>
      <c r="BDO36" s="126">
        <f>IF(BDM36&lt;&gt;"",BDM$5,0)</f>
      </c>
      <c r="BDP36" s="125">
        <f>IF(BDM$6=0,RANK(BDM36,BDM$12:BDM$42,0),RANK(BDM36,BDM$12:BDM$42,1))</f>
      </c>
      <c r="BDQ36"/>
      <c r="BDR36" s="126">
        <f>IF(COUNTA(BDQ$12:BDQ$42)=0,0.6*BDQ$5,IF(BDQ36="",0,IF(BDQ$6=0,IF(BDQ36&gt;=BDQ$8,BDQ$5,IF(BDQ36&lt;BDQ$6,0,0.6*BDQ$5+0.4*BDQ$5*(BDQ36-BDQ$7)/(BDQ$8-BDQ$7))),IF(BDQ36&lt;=BDQ$8,BDQ$5,IF(BDQ36&gt;BDQ$6,0,0.6*BDQ$5+0.4*BDQ$5*(BDQ36-BDQ$7)/(BDQ$8-BDQ$7))))))</f>
      </c>
      <c r="BDS36" s="126">
        <f>IF(BDQ36&lt;&gt;"",BDQ$5,0)</f>
      </c>
      <c r="BDT36" s="125">
        <f>IF(BDQ$6=0,RANK(BDQ36,BDQ$12:BDQ$42,0),RANK(BDQ36,BDQ$12:BDQ$42,1))</f>
      </c>
      <c r="BDU36"/>
      <c r="BDV36" s="126">
        <f>IF(COUNTA(BDU$12:BDU$42)=0,0.6*BDU$5,IF(BDU36="",0,IF(BDU$6=0,IF(BDU36&gt;=BDU$8,BDU$5,IF(BDU36&lt;BDU$6,0,0.6*BDU$5+0.4*BDU$5*(BDU36-BDU$7)/(BDU$8-BDU$7))),IF(BDU36&lt;=BDU$8,BDU$5,IF(BDU36&gt;BDU$6,0,0.6*BDU$5+0.4*BDU$5*(BDU36-BDU$7)/(BDU$8-BDU$7))))))</f>
      </c>
      <c r="BDW36" s="126">
        <f>IF(BDU36&lt;&gt;"",BDU$5,0)</f>
      </c>
      <c r="BDX36" s="125">
        <f>IF(BDU$6=0,RANK(BDU36,BDU$12:BDU$42,0),RANK(BDU36,BDU$12:BDU$42,1))</f>
      </c>
      <c r="BDY36" s="126">
        <v>99.16</v>
      </c>
      <c r="BDZ36" s="126">
        <f>IF(COUNTA(BDY$12:BDY$42)=0,0.6*BDY$5,IF(BDY36="",0,IF(BDY$6=0,IF(BDY36&gt;=BDY$8,BDY$5,IF(BDY36&lt;BDY$6,0,0.6*BDY$5+0.4*BDY$5*(BDY36-BDY$7)/(BDY$8-BDY$7))),IF(BDY36&lt;=BDY$8,BDY$5,IF(BDY36&gt;BDY$6,0,0.6*BDY$5+0.4*BDY$5*(BDY36-BDY$7)/(BDY$8-BDY$7))))))</f>
      </c>
      <c r="BEA36" s="126">
        <f>IF(BDY36&lt;&gt;"",BDY$5,0)</f>
      </c>
      <c r="BEB36" s="125">
        <f>IF(BDY$6=0,RANK(BDY36,BDY$12:BDY$42,0),RANK(BDY36,BDY$12:BDY$42,1))</f>
      </c>
      <c r="BEC36" s="126">
        <v>98.8372093023256</v>
      </c>
      <c r="BED36" s="126">
        <f>IF(COUNTA(BEC$12:BEC$42)=0,0.6*BEC$5,IF(BEC36="",0,IF(BEC$6=0,IF(BEC36&gt;=BEC$8,BEC$5,IF(BEC36&lt;BEC$6,0,0.6*BEC$5+0.4*BEC$5*(BEC36-BEC$7)/(BEC$8-BEC$7))),IF(BEC36&lt;=BEC$8,BEC$5,IF(BEC36&gt;BEC$6,0,0.6*BEC$5+0.4*BEC$5*(BEC36-BEC$7)/(BEC$8-BEC$7))))))</f>
      </c>
      <c r="BEE36" s="126">
        <f>IF(BEC36&lt;&gt;"",BEC$5,0)</f>
      </c>
      <c r="BEF36" s="125">
        <f>IF(BEC$6=0,RANK(BEC36,BEC$12:BEC$42,0),RANK(BEC36,BEC$12:BEC$42,1))</f>
      </c>
      <c r="BEG36" s="126">
        <v>2.864</v>
      </c>
      <c r="BEH36" s="126">
        <f>IF(COUNTA(BEG$12:BEG$42)=0,0.6*BEG$5,IF(BEG36="",0,IF(BEG$6=0,IF(BEG36&gt;=BEG$8,BEG$5,IF(BEG36&lt;BEG$6,0,0.6*BEG$5+0.4*BEG$5*(BEG36-BEG$7)/(BEG$8-BEG$7))),IF(BEG36&lt;=BEG$8,BEG$5,IF(BEG36&gt;BEG$6,0,0.6*BEG$5+0.4*BEG$5*(BEG36-BEG$7)/(BEG$8-BEG$7))))))</f>
      </c>
      <c r="BEI36" s="126">
        <f>IF(BEG36&lt;&gt;"",BEG$5,0)</f>
      </c>
      <c r="BEJ36" s="125">
        <f>IF(BEG$6=0,RANK(BEG36,BEG$12:BEG$42,0),RANK(BEG36,BEG$12:BEG$42,1))</f>
      </c>
      <c r="BEK36" s="126">
        <v>99.3399339933993</v>
      </c>
      <c r="BEL36" s="126">
        <f>IF(COUNTA(BEK$12:BEK$42)=0,0.6*BEK$5,IF(BEK36="",0,IF(BEK$6=0,IF(BEK36&gt;=BEK$8,BEK$5,IF(BEK36&lt;BEK$6,0,0.6*BEK$5+0.4*BEK$5*(BEK36-BEK$7)/(BEK$8-BEK$7))),IF(BEK36&lt;=BEK$8,BEK$5,IF(BEK36&gt;BEK$6,0,0.6*BEK$5+0.4*BEK$5*(BEK36-BEK$7)/(BEK$8-BEK$7))))))</f>
      </c>
      <c r="BEM36" s="126">
        <f>IF(BEK36&lt;&gt;"",BEK$5,0)</f>
      </c>
      <c r="BEN36" s="125">
        <f>IF(BEK$6=0,RANK(BEK36,BEK$12:BEK$42,0),RANK(BEK36,BEK$12:BEK$42,1))</f>
      </c>
      <c r="BEO36" s="126">
        <v>100</v>
      </c>
      <c r="BEP36" s="126">
        <f>IF(COUNTA(BEO$12:BEO$42)=0,0.6*BEO$5,IF(BEO36="",0,IF(BEO$6=0,IF(BEO36&gt;=BEO$8,BEO$5,IF(BEO36&lt;BEO$6,0,0.6*BEO$5+0.4*BEO$5*(BEO36-BEO$7)/(BEO$8-BEO$7))),IF(BEO36&lt;=BEO$8,BEO$5,IF(BEO36&gt;BEO$6,0,0.6*BEO$5+0.4*BEO$5*(BEO36-BEO$7)/(BEO$8-BEO$7))))))</f>
      </c>
      <c r="BEQ36" s="126">
        <f>IF(BEO36&lt;&gt;"",BEO$5,0)</f>
      </c>
      <c r="BER36" s="125">
        <f>IF(BEO$6=0,RANK(BEO36,BEO$12:BEO$42,0),RANK(BEO36,BEO$12:BEO$42,1))</f>
      </c>
      <c r="BES36" s="126">
        <v>2.93</v>
      </c>
      <c r="BET36" s="126">
        <f>IF(COUNTA(BES$12:BES$42)=0,0.6*BES$5,IF(BES36="",0,IF(BES$6=0,IF(BES36&gt;=BES$8,BES$5,IF(BES36&lt;BES$6,0,0.6*BES$5+0.4*BES$5*(BES36-BES$7)/(BES$8-BES$7))),IF(BES36&lt;=BES$8,BES$5,IF(BES36&gt;BES$6,0,0.6*BES$5+0.4*BES$5*(BES36-BES$7)/(BES$8-BES$7))))))</f>
      </c>
      <c r="BEU36" s="126">
        <f>IF(BES36&lt;&gt;"",BES$5,0)</f>
      </c>
      <c r="BEV36" s="125">
        <f>IF(BES$6=0,RANK(BES36,BES$12:BES$42,0),RANK(BES36,BES$12:BES$42,1))</f>
      </c>
      <c r="BEW36" s="126">
        <v>100</v>
      </c>
      <c r="BEX36" s="126">
        <f>IF(COUNTA(BEW$12:BEW$42)=0,0.6*BEW$5,IF(BEW36="",0,IF(BEW$6=0,IF(BEW36&gt;=BEW$8,BEW$5,IF(BEW36&lt;BEW$6,0,0.6*BEW$5+0.4*BEW$5*(BEW36-BEW$7)/(BEW$8-BEW$7))),IF(BEW36&lt;=BEW$8,BEW$5,IF(BEW36&gt;BEW$6,0,0.6*BEW$5+0.4*BEW$5*(BEW36-BEW$7)/(BEW$8-BEW$7))))))</f>
      </c>
      <c r="BEY36" s="126">
        <f>IF(BEW36&lt;&gt;"",BEW$5,0)</f>
      </c>
      <c r="BEZ36" s="125">
        <f>IF(BEW$6=0,RANK(BEW36,BEW$12:BEW$42,0),RANK(BEW36,BEW$12:BEW$42,1))</f>
      </c>
      <c r="BFA36" s="126">
        <v>0.48</v>
      </c>
      <c r="BFB36" s="126">
        <f>IF(COUNTA(BFA$12:BFA$42)=0,0.6*BFA$5,IF(BFA36="",0,IF(BFA$6=0,IF(BFA36&gt;=BFA$8,BFA$5,IF(BFA36&lt;BFA$6,0,0.6*BFA$5+0.4*BFA$5*(BFA36-BFA$7)/(BFA$8-BFA$7))),IF(BFA36&lt;=BFA$8,BFA$5,IF(BFA36&gt;BFA$6,0,0.6*BFA$5+0.4*BFA$5*(BFA36-BFA$7)/(BFA$8-BFA$7))))))</f>
      </c>
      <c r="BFC36" s="126">
        <f>IF(BFA36&lt;&gt;"",BFA$5,0)</f>
      </c>
      <c r="BFD36" s="125">
        <f>IF(BFA$6=0,RANK(BFA36,BFA$12:BFA$42,0),RANK(BFA36,BFA$12:BFA$42,1))</f>
      </c>
      <c r="BFE36" s="126">
        <v>0</v>
      </c>
      <c r="BFF36" s="126">
        <f>IF(COUNTA(BFE$12:BFE$42)=0,0.6*BFE$5,IF(BFE36="",0,IF(BFE$6=0,IF(BFE36&gt;=BFE$8,BFE$5,IF(BFE36&lt;BFE$6,0,0.6*BFE$5+0.4*BFE$5*(BFE36-BFE$7)/(BFE$8-BFE$7))),IF(BFE36&lt;=BFE$8,BFE$5,IF(BFE36&gt;BFE$6,0,0.6*BFE$5+0.4*BFE$5*(BFE36-BFE$7)/(BFE$8-BFE$7))))))</f>
      </c>
      <c r="BFG36" s="126">
        <f>IF(BFE36&lt;&gt;"",BFE$5,0)</f>
      </c>
      <c r="BFH36" s="125">
        <f>IF(BFE$6=0,RANK(BFE36,BFE$12:BFE$42,0),RANK(BFE36,BFE$12:BFE$42,1))</f>
      </c>
      <c r="BFI36" s="126">
        <v>36.31361328125</v>
      </c>
      <c r="BFJ36" s="126">
        <f>IF(COUNTA(BFI$12:BFI$42)=0,0.6*BFI$5,IF(BFI36="",0,IF(BFI$6=0,IF(BFI36&gt;=BFI$8,BFI$5,IF(BFI36&lt;BFI$6,0,0.6*BFI$5+0.4*BFI$5*(BFI36-BFI$7)/(BFI$8-BFI$7))),IF(BFI36&lt;=BFI$8,BFI$5,IF(BFI36&gt;BFI$6,0,0.6*BFI$5+0.4*BFI$5*(BFI36-BFI$7)/(BFI$8-BFI$7))))))</f>
      </c>
      <c r="BFK36" s="126">
        <f>IF(BFI36&lt;&gt;"",BFI$5,0)</f>
      </c>
      <c r="BFL36" s="125">
        <f>IF(BFI$6=0,RANK(BFI36,BFI$12:BFI$42,0),RANK(BFI36,BFI$12:BFI$42,1))</f>
      </c>
      <c r="BFM36" s="126">
        <v>10.22841796875</v>
      </c>
      <c r="BFN36" s="126">
        <f>IF(COUNTA(BFM$12:BFM$42)=0,0.6*BFM$5,IF(BFM36="",0,IF(BFM$6=0,IF(BFM36&gt;=BFM$8,BFM$5,IF(BFM36&lt;BFM$6,0,0.6*BFM$5+0.4*BFM$5*(BFM36-BFM$7)/(BFM$8-BFM$7))),IF(BFM36&lt;=BFM$8,BFM$5,IF(BFM36&gt;BFM$6,0,0.6*BFM$5+0.4*BFM$5*(BFM36-BFM$7)/(BFM$8-BFM$7))))))</f>
      </c>
      <c r="BFO36" s="126">
        <f>IF(BFM36&lt;&gt;"",BFM$5,0)</f>
      </c>
      <c r="BFP36" s="125">
        <f>IF(BFM$6=0,RANK(BFM36,BFM$12:BFM$42,0),RANK(BFM36,BFM$12:BFM$42,1))</f>
      </c>
      <c r="BFQ36" s="126">
        <v>0.28</v>
      </c>
      <c r="BFR36" s="126">
        <f>IF(COUNTA(BFQ$12:BFQ$42)=0,0.6*BFQ$5,IF(BFQ36="",0,IF(BFQ$6=0,IF(BFQ36&gt;=BFQ$8,BFQ$5,IF(BFQ36&lt;BFQ$6,0,0.6*BFQ$5+0.4*BFQ$5*(BFQ36-BFQ$7)/(BFQ$8-BFQ$7))),IF(BFQ36&lt;=BFQ$8,BFQ$5,IF(BFQ36&gt;BFQ$6,0,0.6*BFQ$5+0.4*BFQ$5*(BFQ36-BFQ$7)/(BFQ$8-BFQ$7))))))</f>
      </c>
      <c r="BFS36" s="126">
        <f>IF(BFQ36&lt;&gt;"",BFQ$5,0)</f>
      </c>
      <c r="BFT36" s="125">
        <f>IF(BFQ$6=0,RANK(BFQ36,BFQ$12:BFQ$42,0),RANK(BFQ36,BFQ$12:BFQ$42,1))</f>
      </c>
      <c r="BFU36" s="126">
        <v>98.17</v>
      </c>
      <c r="BFV36" s="126">
        <f>IF(COUNTA(BFU$12:BFU$42)=0,0.6*BFU$5,IF(BFU36="",0,IF(BFU$6=0,IF(BFU36&gt;=BFU$8,BFU$5,IF(BFU36&lt;BFU$6,0,0.6*BFU$5+0.4*BFU$5*(BFU36-BFU$7)/(BFU$8-BFU$7))),IF(BFU36&lt;=BFU$8,BFU$5,IF(BFU36&gt;BFU$6,0,0.6*BFU$5+0.4*BFU$5*(BFU36-BFU$7)/(BFU$8-BFU$7))))))</f>
      </c>
      <c r="BFW36" s="126">
        <f>IF(BFU36&lt;&gt;"",BFU$5,0)</f>
      </c>
      <c r="BFX36" s="125">
        <f>IF(BFU$6=0,RANK(BFU36,BFU$12:BFU$42,0),RANK(BFU36,BFU$12:BFU$42,1))</f>
      </c>
      <c r="BFY36"/>
      <c r="BFZ36" s="126">
        <f>IF(COUNTA(BFY$12:BFY$42)=0,0.6*BFY$5,IF(BFY36="",0,IF(BFY$6=0,IF(BFY36&gt;=BFY$8,BFY$5,IF(BFY36&lt;BFY$6,0,0.6*BFY$5+0.4*BFY$5*(BFY36-BFY$7)/(BFY$8-BFY$7))),IF(BFY36&lt;=BFY$8,BFY$5,IF(BFY36&gt;BFY$6,0,0.6*BFY$5+0.4*BFY$5*(BFY36-BFY$7)/(BFY$8-BFY$7))))))</f>
      </c>
      <c r="BGA36" s="126">
        <f>IF(BFY36&lt;&gt;"",BFY$5,0)</f>
      </c>
      <c r="BGB36" s="125">
        <f>IF(BFY$6=0,RANK(BFY36,BFY$12:BFY$42,0),RANK(BFY36,BFY$12:BFY$42,1))</f>
      </c>
      <c r="BGC36"/>
      <c r="BGD36" s="126">
        <f>IF(COUNTA(BGC$12:BGC$42)=0,0.6*BGC$5,IF(BGC36="",0,IF(BGC$6=0,IF(BGC36&gt;=BGC$8,BGC$5,IF(BGC36&lt;BGC$6,0,0.6*BGC$5+0.4*BGC$5*(BGC36-BGC$7)/(BGC$8-BGC$7))),IF(BGC36&lt;=BGC$8,BGC$5,IF(BGC36&gt;BGC$6,0,0.6*BGC$5+0.4*BGC$5*(BGC36-BGC$7)/(BGC$8-BGC$7))))))</f>
      </c>
      <c r="BGE36" s="126">
        <f>IF(BGC36&lt;&gt;"",BGC$5,0)</f>
      </c>
      <c r="BGF36" s="125">
        <f>IF(BGC$6=0,RANK(BGC36,BGC$12:BGC$42,0),RANK(BGC36,BGC$12:BGC$42,1))</f>
      </c>
      <c r="BGG36"/>
      <c r="BGH36" s="126">
        <f>IF(COUNTA(BGG$12:BGG$42)=0,0.6*BGG$5,IF(BGG36="",0,IF(BGG$6=0,IF(BGG36&gt;=BGG$8,BGG$5,IF(BGG36&lt;BGG$6,0,0.6*BGG$5+0.4*BGG$5*(BGG36-BGG$7)/(BGG$8-BGG$7))),IF(BGG36&lt;=BGG$8,BGG$5,IF(BGG36&gt;BGG$6,0,0.6*BGG$5+0.4*BGG$5*(BGG36-BGG$7)/(BGG$8-BGG$7))))))</f>
      </c>
      <c r="BGI36" s="126">
        <f>IF(BGG36&lt;&gt;"",BGG$5,0)</f>
      </c>
      <c r="BGJ36" s="125">
        <f>IF(BGG$6=0,RANK(BGG36,BGG$12:BGG$42,0),RANK(BGG36,BGG$12:BGG$42,1))</f>
      </c>
      <c r="BGK36"/>
      <c r="BGL36" s="126">
        <f>IF(COUNTA(BGK$12:BGK$42)=0,0.6*BGK$5,IF(BGK36="",0,IF(BGK$6=0,IF(BGK36&gt;=BGK$8,BGK$5,IF(BGK36&lt;BGK$6,0,0.6*BGK$5+0.4*BGK$5*(BGK36-BGK$7)/(BGK$8-BGK$7))),IF(BGK36&lt;=BGK$8,BGK$5,IF(BGK36&gt;BGK$6,0,0.6*BGK$5+0.4*BGK$5*(BGK36-BGK$7)/(BGK$8-BGK$7))))))</f>
      </c>
      <c r="BGM36" s="126">
        <f>IF(BGK36&lt;&gt;"",BGK$5,0)</f>
      </c>
      <c r="BGN36" s="125">
        <f>IF(BGK$6=0,RANK(BGK36,BGK$12:BGK$42,0),RANK(BGK36,BGK$12:BGK$42,1))</f>
      </c>
      <c r="BGO36" s="126">
        <v>99.88</v>
      </c>
      <c r="BGP36" s="126">
        <f>IF(COUNTA(BGO$12:BGO$42)=0,0.6*BGO$5,IF(BGO36="",0,IF(BGO$6=0,IF(BGO36&gt;=BGO$8,BGO$5,IF(BGO36&lt;BGO$6,0,0.6*BGO$5+0.4*BGO$5*(BGO36-BGO$7)/(BGO$8-BGO$7))),IF(BGO36&lt;=BGO$8,BGO$5,IF(BGO36&gt;BGO$6,0,0.6*BGO$5+0.4*BGO$5*(BGO36-BGO$7)/(BGO$8-BGO$7))))))</f>
      </c>
      <c r="BGQ36" s="126">
        <f>IF(BGO36&lt;&gt;"",BGO$5,0)</f>
      </c>
      <c r="BGR36" s="125">
        <f>IF(BGO$6=0,RANK(BGO36,BGO$12:BGO$42,0),RANK(BGO36,BGO$12:BGO$42,1))</f>
      </c>
      <c r="BGS36" s="126">
        <v>100</v>
      </c>
      <c r="BGT36" s="126">
        <f>IF(COUNTA(BGS$12:BGS$42)=0,0.6*BGS$5,IF(BGS36="",0,IF(BGS$6=0,IF(BGS36&gt;=BGS$8,BGS$5,IF(BGS36&lt;BGS$6,0,0.6*BGS$5+0.4*BGS$5*(BGS36-BGS$7)/(BGS$8-BGS$7))),IF(BGS36&lt;=BGS$8,BGS$5,IF(BGS36&gt;BGS$6,0,0.6*BGS$5+0.4*BGS$5*(BGS36-BGS$7)/(BGS$8-BGS$7))))))</f>
      </c>
      <c r="BGU36" s="126">
        <f>IF(BGS36&lt;&gt;"",BGS$5,0)</f>
      </c>
      <c r="BGV36" s="125">
        <f>IF(BGS$6=0,RANK(BGS36,BGS$12:BGS$42,0),RANK(BGS36,BGS$12:BGS$42,1))</f>
      </c>
      <c r="BGW36" s="126">
        <v>2.20987951807229</v>
      </c>
      <c r="BGX36" s="126">
        <f>IF(COUNTA(BGW$12:BGW$42)=0,0.6*BGW$5,IF(BGW36="",0,IF(BGW$6=0,IF(BGW36&gt;=BGW$8,BGW$5,IF(BGW36&lt;BGW$6,0,0.6*BGW$5+0.4*BGW$5*(BGW36-BGW$7)/(BGW$8-BGW$7))),IF(BGW36&lt;=BGW$8,BGW$5,IF(BGW36&gt;BGW$6,0,0.6*BGW$5+0.4*BGW$5*(BGW36-BGW$7)/(BGW$8-BGW$7))))))</f>
      </c>
      <c r="BGY36" s="126">
        <f>IF(BGW36&lt;&gt;"",BGW$5,0)</f>
      </c>
      <c r="BGZ36" s="125">
        <f>IF(BGW$6=0,RANK(BGW36,BGW$12:BGW$42,0),RANK(BGW36,BGW$12:BGW$42,1))</f>
      </c>
      <c r="BHA36" s="126">
        <v>98.7068965517241</v>
      </c>
      <c r="BHB36" s="126">
        <f>IF(COUNTA(BHA$12:BHA$42)=0,0.6*BHA$5,IF(BHA36="",0,IF(BHA$6=0,IF(BHA36&gt;=BHA$8,BHA$5,IF(BHA36&lt;BHA$6,0,0.6*BHA$5+0.4*BHA$5*(BHA36-BHA$7)/(BHA$8-BHA$7))),IF(BHA36&lt;=BHA$8,BHA$5,IF(BHA36&gt;BHA$6,0,0.6*BHA$5+0.4*BHA$5*(BHA36-BHA$7)/(BHA$8-BHA$7))))))</f>
      </c>
      <c r="BHC36" s="126">
        <f>IF(BHA36&lt;&gt;"",BHA$5,0)</f>
      </c>
      <c r="BHD36" s="125">
        <f>IF(BHA$6=0,RANK(BHA36,BHA$12:BHA$42,0),RANK(BHA36,BHA$12:BHA$42,1))</f>
      </c>
      <c r="BHE36" s="126">
        <v>100</v>
      </c>
      <c r="BHF36" s="126">
        <f>IF(COUNTA(BHE$12:BHE$42)=0,0.6*BHE$5,IF(BHE36="",0,IF(BHE$6=0,IF(BHE36&gt;=BHE$8,BHE$5,IF(BHE36&lt;BHE$6,0,0.6*BHE$5+0.4*BHE$5*(BHE36-BHE$7)/(BHE$8-BHE$7))),IF(BHE36&lt;=BHE$8,BHE$5,IF(BHE36&gt;BHE$6,0,0.6*BHE$5+0.4*BHE$5*(BHE36-BHE$7)/(BHE$8-BHE$7))))))</f>
      </c>
      <c r="BHG36" s="126">
        <f>IF(BHE36&lt;&gt;"",BHE$5,0)</f>
      </c>
      <c r="BHH36" s="125">
        <f>IF(BHE$6=0,RANK(BHE36,BHE$12:BHE$42,0),RANK(BHE36,BHE$12:BHE$42,1))</f>
      </c>
      <c r="BHI36" s="126">
        <v>2.93</v>
      </c>
      <c r="BHJ36" s="126">
        <f>IF(COUNTA(BHI$12:BHI$42)=0,0.6*BHI$5,IF(BHI36="",0,IF(BHI$6=0,IF(BHI36&gt;=BHI$8,BHI$5,IF(BHI36&lt;BHI$6,0,0.6*BHI$5+0.4*BHI$5*(BHI36-BHI$7)/(BHI$8-BHI$7))),IF(BHI36&lt;=BHI$8,BHI$5,IF(BHI36&gt;BHI$6,0,0.6*BHI$5+0.4*BHI$5*(BHI36-BHI$7)/(BHI$8-BHI$7))))))</f>
      </c>
      <c r="BHK36" s="126">
        <f>IF(BHI36&lt;&gt;"",BHI$5,0)</f>
      </c>
      <c r="BHL36" s="125">
        <f>IF(BHI$6=0,RANK(BHI36,BHI$12:BHI$42,0),RANK(BHI36,BHI$12:BHI$42,1))</f>
      </c>
      <c r="BHM36" s="126">
        <v>100</v>
      </c>
      <c r="BHN36" s="126">
        <f>IF(COUNTA(BHM$12:BHM$42)=0,0.6*BHM$5,IF(BHM36="",0,IF(BHM$6=0,IF(BHM36&gt;=BHM$8,BHM$5,IF(BHM36&lt;BHM$6,0,0.6*BHM$5+0.4*BHM$5*(BHM36-BHM$7)/(BHM$8-BHM$7))),IF(BHM36&lt;=BHM$8,BHM$5,IF(BHM36&gt;BHM$6,0,0.6*BHM$5+0.4*BHM$5*(BHM36-BHM$7)/(BHM$8-BHM$7))))))</f>
      </c>
      <c r="BHO36" s="126">
        <f>IF(BHM36&lt;&gt;"",BHM$5,0)</f>
      </c>
      <c r="BHP36" s="125">
        <f>IF(BHM$6=0,RANK(BHM36,BHM$12:BHM$42,0),RANK(BHM36,BHM$12:BHM$42,1))</f>
      </c>
      <c r="BHQ36" s="126">
        <v>0.52</v>
      </c>
      <c r="BHR36" s="126">
        <f>IF(COUNTA(BHQ$12:BHQ$42)=0,0.6*BHQ$5,IF(BHQ36="",0,IF(BHQ$6=0,IF(BHQ36&gt;=BHQ$8,BHQ$5,IF(BHQ36&lt;BHQ$6,0,0.6*BHQ$5+0.4*BHQ$5*(BHQ36-BHQ$7)/(BHQ$8-BHQ$7))),IF(BHQ36&lt;=BHQ$8,BHQ$5,IF(BHQ36&gt;BHQ$6,0,0.6*BHQ$5+0.4*BHQ$5*(BHQ36-BHQ$7)/(BHQ$8-BHQ$7))))))</f>
      </c>
      <c r="BHS36" s="126">
        <f>IF(BHQ36&lt;&gt;"",BHQ$5,0)</f>
      </c>
      <c r="BHT36" s="125">
        <f>IF(BHQ$6=0,RANK(BHQ36,BHQ$12:BHQ$42,0),RANK(BHQ36,BHQ$12:BHQ$42,1))</f>
      </c>
      <c r="BHU36" s="126">
        <v>0</v>
      </c>
      <c r="BHV36" s="126">
        <f>IF(COUNTA(BHU$12:BHU$42)=0,0.6*BHU$5,IF(BHU36="",0,IF(BHU$6=0,IF(BHU36&gt;=BHU$8,BHU$5,IF(BHU36&lt;BHU$6,0,0.6*BHU$5+0.4*BHU$5*(BHU36-BHU$7)/(BHU$8-BHU$7))),IF(BHU36&lt;=BHU$8,BHU$5,IF(BHU36&gt;BHU$6,0,0.6*BHU$5+0.4*BHU$5*(BHU36-BHU$7)/(BHU$8-BHU$7))))))</f>
      </c>
      <c r="BHW36" s="126">
        <f>IF(BHU36&lt;&gt;"",BHU$5,0)</f>
      </c>
      <c r="BHX36" s="125">
        <f>IF(BHU$6=0,RANK(BHU36,BHU$12:BHU$42,0),RANK(BHU36,BHU$12:BHU$42,1))</f>
      </c>
      <c r="BHY36" s="126">
        <v>47.2771484375</v>
      </c>
      <c r="BHZ36" s="126">
        <f>IF(COUNTA(BHY$12:BHY$42)=0,0.6*BHY$5,IF(BHY36="",0,IF(BHY$6=0,IF(BHY36&gt;=BHY$8,BHY$5,IF(BHY36&lt;BHY$6,0,0.6*BHY$5+0.4*BHY$5*(BHY36-BHY$7)/(BHY$8-BHY$7))),IF(BHY36&lt;=BHY$8,BHY$5,IF(BHY36&gt;BHY$6,0,0.6*BHY$5+0.4*BHY$5*(BHY36-BHY$7)/(BHY$8-BHY$7))))))</f>
      </c>
      <c r="BIA36" s="126">
        <f>IF(BHY36&lt;&gt;"",BHY$5,0)</f>
      </c>
      <c r="BIB36" s="125">
        <f>IF(BHY$6=0,RANK(BHY36,BHY$12:BHY$42,0),RANK(BHY36,BHY$12:BHY$42,1))</f>
      </c>
      <c r="BIC36" s="126">
        <v>6.152646484375</v>
      </c>
      <c r="BID36" s="126">
        <f>IF(COUNTA(BIC$12:BIC$42)=0,0.6*BIC$5,IF(BIC36="",0,IF(BIC$6=0,IF(BIC36&gt;=BIC$8,BIC$5,IF(BIC36&lt;BIC$6,0,0.6*BIC$5+0.4*BIC$5*(BIC36-BIC$7)/(BIC$8-BIC$7))),IF(BIC36&lt;=BIC$8,BIC$5,IF(BIC36&gt;BIC$6,0,0.6*BIC$5+0.4*BIC$5*(BIC36-BIC$7)/(BIC$8-BIC$7))))))</f>
      </c>
      <c r="BIE36" s="126">
        <f>IF(BIC36&lt;&gt;"",BIC$5,0)</f>
      </c>
      <c r="BIF36" s="125">
        <f>IF(BIC$6=0,RANK(BIC36,BIC$12:BIC$42,0),RANK(BIC36,BIC$12:BIC$42,1))</f>
      </c>
      <c r="BIG36"/>
      <c r="BIH36" s="126">
        <f>IF(COUNTA(BIG$12:BIG$42)=0,0.6*BIG$5,IF(BIG36="",0,IF(BIG$6=0,IF(BIG36&gt;=BIG$8,BIG$5,IF(BIG36&lt;BIG$6,0,0.6*BIG$5+0.4*BIG$5*(BIG36-BIG$7)/(BIG$8-BIG$7))),IF(BIG36&lt;=BIG$8,BIG$5,IF(BIG36&gt;BIG$6,0,0.6*BIG$5+0.4*BIG$5*(BIG36-BIG$7)/(BIG$8-BIG$7))))))</f>
      </c>
      <c r="BII36" s="126">
        <f>IF(BIG36&lt;&gt;"",BIG$5,0)</f>
      </c>
      <c r="BIJ36" s="125">
        <f>IF(BIG$6=0,RANK(BIG36,BIG$12:BIG$42,0),RANK(BIG36,BIG$12:BIG$42,1))</f>
      </c>
      <c r="BIK36"/>
      <c r="BIL36" s="126">
        <f>IF(COUNTA(BIK$12:BIK$42)=0,0.6*BIK$5,IF(BIK36="",0,IF(BIK$6=0,IF(BIK36&gt;=BIK$8,BIK$5,IF(BIK36&lt;BIK$6,0,0.6*BIK$5+0.4*BIK$5*(BIK36-BIK$7)/(BIK$8-BIK$7))),IF(BIK36&lt;=BIK$8,BIK$5,IF(BIK36&gt;BIK$6,0,0.6*BIK$5+0.4*BIK$5*(BIK36-BIK$7)/(BIK$8-BIK$7))))))</f>
      </c>
      <c r="BIM36" s="126">
        <f>IF(BIK36&lt;&gt;"",BIK$5,0)</f>
      </c>
      <c r="BIN36" s="125">
        <f>IF(BIK$6=0,RANK(BIK36,BIK$12:BIK$42,0),RANK(BIK36,BIK$12:BIK$42,1))</f>
      </c>
      <c r="BIO36"/>
      <c r="BIP36" s="126">
        <f>IF(COUNTA(BIO$12:BIO$42)=0,0.6*BIO$5,IF(BIO36="",0,IF(BIO$6=0,IF(BIO36&gt;=BIO$8,BIO$5,IF(BIO36&lt;BIO$6,0,0.6*BIO$5+0.4*BIO$5*(BIO36-BIO$7)/(BIO$8-BIO$7))),IF(BIO36&lt;=BIO$8,BIO$5,IF(BIO36&gt;BIO$6,0,0.6*BIO$5+0.4*BIO$5*(BIO36-BIO$7)/(BIO$8-BIO$7))))))</f>
      </c>
      <c r="BIQ36" s="126">
        <f>IF(BIO36&lt;&gt;"",BIO$5,0)</f>
      </c>
      <c r="BIR36" s="125">
        <f>IF(BIO$6=0,RANK(BIO36,BIO$12:BIO$42,0),RANK(BIO36,BIO$12:BIO$42,1))</f>
      </c>
      <c r="BIS36"/>
      <c r="BIT36" s="126">
        <f>IF(COUNTA(BIS$12:BIS$42)=0,0.6*BIS$5,IF(BIS36="",0,IF(BIS$6=0,IF(BIS36&gt;=BIS$8,BIS$5,IF(BIS36&lt;BIS$6,0,0.6*BIS$5+0.4*BIS$5*(BIS36-BIS$7)/(BIS$8-BIS$7))),IF(BIS36&lt;=BIS$8,BIS$5,IF(BIS36&gt;BIS$6,0,0.6*BIS$5+0.4*BIS$5*(BIS36-BIS$7)/(BIS$8-BIS$7))))))</f>
      </c>
      <c r="BIU36" s="126">
        <f>IF(BIS36&lt;&gt;"",BIS$5,0)</f>
      </c>
      <c r="BIV36" s="125">
        <f>IF(BIS$6=0,RANK(BIS36,BIS$12:BIS$42,0),RANK(BIS36,BIS$12:BIS$42,1))</f>
      </c>
      <c r="BIW36"/>
      <c r="BIX36" s="126">
        <f>IF(COUNTA(BIW$12:BIW$42)=0,0.6*BIW$5,IF(BIW36="",0,IF(BIW$6=0,IF(BIW36&gt;=BIW$8,BIW$5,IF(BIW36&lt;BIW$6,0,0.6*BIW$5+0.4*BIW$5*(BIW36-BIW$7)/(BIW$8-BIW$7))),IF(BIW36&lt;=BIW$8,BIW$5,IF(BIW36&gt;BIW$6,0,0.6*BIW$5+0.4*BIW$5*(BIW36-BIW$7)/(BIW$8-BIW$7))))))</f>
      </c>
      <c r="BIY36" s="126">
        <f>IF(BIW36&lt;&gt;"",BIW$5,0)</f>
      </c>
      <c r="BIZ36" s="125">
        <f>IF(BIW$6=0,RANK(BIW36,BIW$12:BIW$42,0),RANK(BIW36,BIW$12:BIW$42,1))</f>
      </c>
      <c r="BJA36"/>
      <c r="BJB36" s="126">
        <f>IF(COUNTA(BJA$12:BJA$42)=0,0.6*BJA$5,IF(BJA36="",0,IF(BJA$6=0,IF(BJA36&gt;=BJA$8,BJA$5,IF(BJA36&lt;BJA$6,0,0.6*BJA$5+0.4*BJA$5*(BJA36-BJA$7)/(BJA$8-BJA$7))),IF(BJA36&lt;=BJA$8,BJA$5,IF(BJA36&gt;BJA$6,0,0.6*BJA$5+0.4*BJA$5*(BJA36-BJA$7)/(BJA$8-BJA$7))))))</f>
      </c>
      <c r="BJC36" s="126">
        <f>IF(BJA36&lt;&gt;"",BJA$5,0)</f>
      </c>
      <c r="BJD36" s="125">
        <f>IF(BJA$6=0,RANK(BJA36,BJA$12:BJA$42,0),RANK(BJA36,BJA$12:BJA$42,1))</f>
      </c>
      <c r="BJE36"/>
      <c r="BJF36" s="126">
        <f>IF(COUNTA(BJE$12:BJE$42)=0,0.6*BJE$5,IF(BJE36="",0,IF(BJE$6=0,IF(BJE36&gt;=BJE$8,BJE$5,IF(BJE36&lt;BJE$6,0,0.6*BJE$5+0.4*BJE$5*(BJE36-BJE$7)/(BJE$8-BJE$7))),IF(BJE36&lt;=BJE$8,BJE$5,IF(BJE36&gt;BJE$6,0,0.6*BJE$5+0.4*BJE$5*(BJE36-BJE$7)/(BJE$8-BJE$7))))))</f>
      </c>
      <c r="BJG36" s="126">
        <f>IF(BJE36&lt;&gt;"",BJE$5,0)</f>
      </c>
      <c r="BJH36" s="125">
        <f>IF(BJE$6=0,RANK(BJE36,BJE$12:BJE$42,0),RANK(BJE36,BJE$12:BJE$42,1))</f>
      </c>
      <c r="BJI36"/>
      <c r="BJJ36" s="126">
        <f>IF(COUNTA(BJI$12:BJI$42)=0,0.6*BJI$5,IF(BJI36="",0,IF(BJI$6=0,IF(BJI36&gt;=BJI$8,BJI$5,IF(BJI36&lt;BJI$6,0,0.6*BJI$5+0.4*BJI$5*(BJI36-BJI$7)/(BJI$8-BJI$7))),IF(BJI36&lt;=BJI$8,BJI$5,IF(BJI36&gt;BJI$6,0,0.6*BJI$5+0.4*BJI$5*(BJI36-BJI$7)/(BJI$8-BJI$7))))))</f>
      </c>
      <c r="BJK36" s="126">
        <f>IF(BJI36&lt;&gt;"",BJI$5,0)</f>
      </c>
      <c r="BJL36" s="125">
        <f>IF(BJI$6=0,RANK(BJI36,BJI$12:BJI$42,0),RANK(BJI36,BJI$12:BJI$42,1))</f>
      </c>
      <c r="BJM36"/>
      <c r="BJN36" s="126">
        <f>IF(COUNTA(BJM$12:BJM$42)=0,0.6*BJM$5,IF(BJM36="",0,IF(BJM$6=0,IF(BJM36&gt;=BJM$8,BJM$5,IF(BJM36&lt;BJM$6,0,0.6*BJM$5+0.4*BJM$5*(BJM36-BJM$7)/(BJM$8-BJM$7))),IF(BJM36&lt;=BJM$8,BJM$5,IF(BJM36&gt;BJM$6,0,0.6*BJM$5+0.4*BJM$5*(BJM36-BJM$7)/(BJM$8-BJM$7))))))</f>
      </c>
      <c r="BJO36" s="126">
        <f>IF(BJM36&lt;&gt;"",BJM$5,0)</f>
      </c>
      <c r="BJP36" s="125">
        <f>IF(BJM$6=0,RANK(BJM36,BJM$12:BJM$42,0),RANK(BJM36,BJM$12:BJM$42,1))</f>
      </c>
      <c r="BJQ36"/>
      <c r="BJR36" s="126">
        <f>IF(COUNTA(BJQ$12:BJQ$42)=0,0.6*BJQ$5,IF(BJQ36="",0,IF(BJQ$6=0,IF(BJQ36&gt;=BJQ$8,BJQ$5,IF(BJQ36&lt;BJQ$6,0,0.6*BJQ$5+0.4*BJQ$5*(BJQ36-BJQ$7)/(BJQ$8-BJQ$7))),IF(BJQ36&lt;=BJQ$8,BJQ$5,IF(BJQ36&gt;BJQ$6,0,0.6*BJQ$5+0.4*BJQ$5*(BJQ36-BJQ$7)/(BJQ$8-BJQ$7))))))</f>
      </c>
      <c r="BJS36" s="126">
        <f>IF(BJQ36&lt;&gt;"",BJQ$5,0)</f>
      </c>
      <c r="BJT36" s="125">
        <f>IF(BJQ$6=0,RANK(BJQ36,BJQ$12:BJQ$42,0),RANK(BJQ36,BJQ$12:BJQ$42,1))</f>
      </c>
      <c r="BJU36"/>
      <c r="BJV36" s="126">
        <f>IF(COUNTA(BJU$12:BJU$42)=0,0.6*BJU$5,IF(BJU36="",0,IF(BJU$6=0,IF(BJU36&gt;=BJU$8,BJU$5,IF(BJU36&lt;BJU$6,0,0.6*BJU$5+0.4*BJU$5*(BJU36-BJU$7)/(BJU$8-BJU$7))),IF(BJU36&lt;=BJU$8,BJU$5,IF(BJU36&gt;BJU$6,0,0.6*BJU$5+0.4*BJU$5*(BJU36-BJU$7)/(BJU$8-BJU$7))))))</f>
      </c>
      <c r="BJW36" s="126">
        <f>IF(BJU36&lt;&gt;"",BJU$5,0)</f>
      </c>
      <c r="BJX36" s="125">
        <f>IF(BJU$6=0,RANK(BJU36,BJU$12:BJU$42,0),RANK(BJU36,BJU$12:BJU$42,1))</f>
      </c>
      <c r="BJY36" s="126">
        <v>98.28</v>
      </c>
      <c r="BJZ36" s="126">
        <f>IF(COUNTA(BJY$12:BJY$42)=0,0.6*BJY$5,IF(BJY36="",0,IF(BJY$6=0,IF(BJY36&gt;=BJY$8,BJY$5,IF(BJY36&lt;BJY$6,0,0.6*BJY$5+0.4*BJY$5*(BJY36-BJY$7)/(BJY$8-BJY$7))),IF(BJY36&lt;=BJY$8,BJY$5,IF(BJY36&gt;BJY$6,0,0.6*BJY$5+0.4*BJY$5*(BJY36-BJY$7)/(BJY$8-BJY$7))))))</f>
      </c>
      <c r="BKA36" s="126">
        <f>IF(BJY36&lt;&gt;"",BJY$5,0)</f>
      </c>
      <c r="BKB36" s="125">
        <f>IF(BJY$6=0,RANK(BJY36,BJY$12:BJY$42,0),RANK(BJY36,BJY$12:BJY$42,1))</f>
      </c>
      <c r="BKC36"/>
      <c r="BKD36" s="126">
        <f>IF(COUNTA(BKC$12:BKC$42)=0,0.6*BKC$5,IF(BKC36="",0,IF(BKC$6=0,IF(BKC36&gt;=BKC$8,BKC$5,IF(BKC36&lt;BKC$6,0,0.6*BKC$5+0.4*BKC$5*(BKC36-BKC$7)/(BKC$8-BKC$7))),IF(BKC36&lt;=BKC$8,BKC$5,IF(BKC36&gt;BKC$6,0,0.6*BKC$5+0.4*BKC$5*(BKC36-BKC$7)/(BKC$8-BKC$7))))))</f>
      </c>
      <c r="BKE36" s="126">
        <f>IF(BKC36&lt;&gt;"",BKC$5,0)</f>
      </c>
      <c r="BKF36" s="125">
        <f>IF(BKC$6=0,RANK(BKC36,BKC$12:BKC$42,0),RANK(BKC36,BKC$12:BKC$42,1))</f>
      </c>
      <c r="BKG36"/>
      <c r="BKH36" s="126">
        <f>IF(COUNTA(BKG$12:BKG$42)=0,0.6*BKG$5,IF(BKG36="",0,IF(BKG$6=0,IF(BKG36&gt;=BKG$8,BKG$5,IF(BKG36&lt;BKG$6,0,0.6*BKG$5+0.4*BKG$5*(BKG36-BKG$7)/(BKG$8-BKG$7))),IF(BKG36&lt;=BKG$8,BKG$5,IF(BKG36&gt;BKG$6,0,0.6*BKG$5+0.4*BKG$5*(BKG36-BKG$7)/(BKG$8-BKG$7))))))</f>
      </c>
      <c r="BKI36" s="126">
        <f>IF(BKG36&lt;&gt;"",BKG$5,0)</f>
      </c>
      <c r="BKJ36" s="125">
        <f>IF(BKG$6=0,RANK(BKG36,BKG$12:BKG$42,0),RANK(BKG36,BKG$12:BKG$42,1))</f>
      </c>
      <c r="BKK36"/>
      <c r="BKL36" s="126">
        <f>IF(COUNTA(BKK$12:BKK$42)=0,0.6*BKK$5,IF(BKK36="",0,IF(BKK$6=0,IF(BKK36&gt;=BKK$8,BKK$5,IF(BKK36&lt;BKK$6,0,0.6*BKK$5+0.4*BKK$5*(BKK36-BKK$7)/(BKK$8-BKK$7))),IF(BKK36&lt;=BKK$8,BKK$5,IF(BKK36&gt;BKK$6,0,0.6*BKK$5+0.4*BKK$5*(BKK36-BKK$7)/(BKK$8-BKK$7))))))</f>
      </c>
      <c r="BKM36" s="126">
        <f>IF(BKK36&lt;&gt;"",BKK$5,0)</f>
      </c>
      <c r="BKN36" s="125">
        <f>IF(BKK$6=0,RANK(BKK36,BKK$12:BKK$42,0),RANK(BKK36,BKK$12:BKK$42,1))</f>
      </c>
      <c r="BKO36" s="126">
        <v>99.94</v>
      </c>
      <c r="BKP36" s="126">
        <f>IF(COUNTA(BKO$12:BKO$42)=0,0.6*BKO$5,IF(BKO36="",0,IF(BKO$6=0,IF(BKO36&gt;=BKO$8,BKO$5,IF(BKO36&lt;BKO$6,0,0.6*BKO$5+0.4*BKO$5*(BKO36-BKO$7)/(BKO$8-BKO$7))),IF(BKO36&lt;=BKO$8,BKO$5,IF(BKO36&gt;BKO$6,0,0.6*BKO$5+0.4*BKO$5*(BKO36-BKO$7)/(BKO$8-BKO$7))))))</f>
      </c>
      <c r="BKQ36" s="126">
        <f>IF(BKO36&lt;&gt;"",BKO$5,0)</f>
      </c>
      <c r="BKR36" s="125">
        <f>IF(BKO$6=0,RANK(BKO36,BKO$12:BKO$42,0),RANK(BKO36,BKO$12:BKO$42,1))</f>
      </c>
      <c r="BKS36" s="126">
        <v>99.6575342465753</v>
      </c>
      <c r="BKT36" s="126">
        <f>IF(COUNTA(BKS$12:BKS$42)=0,0.6*BKS$5,IF(BKS36="",0,IF(BKS$6=0,IF(BKS36&gt;=BKS$8,BKS$5,IF(BKS36&lt;BKS$6,0,0.6*BKS$5+0.4*BKS$5*(BKS36-BKS$7)/(BKS$8-BKS$7))),IF(BKS36&lt;=BKS$8,BKS$5,IF(BKS36&gt;BKS$6,0,0.6*BKS$5+0.4*BKS$5*(BKS36-BKS$7)/(BKS$8-BKS$7))))))</f>
      </c>
      <c r="BKU36" s="126">
        <f>IF(BKS36&lt;&gt;"",BKS$5,0)</f>
      </c>
      <c r="BKV36" s="125">
        <f>IF(BKS$6=0,RANK(BKS36,BKS$12:BKS$42,0),RANK(BKS36,BKS$12:BKS$42,1))</f>
      </c>
      <c r="BKW36" s="126">
        <v>2.2663698630137</v>
      </c>
      <c r="BKX36" s="126">
        <f>IF(COUNTA(BKW$12:BKW$42)=0,0.6*BKW$5,IF(BKW36="",0,IF(BKW$6=0,IF(BKW36&gt;=BKW$8,BKW$5,IF(BKW36&lt;BKW$6,0,0.6*BKW$5+0.4*BKW$5*(BKW36-BKW$7)/(BKW$8-BKW$7))),IF(BKW36&lt;=BKW$8,BKW$5,IF(BKW36&gt;BKW$6,0,0.6*BKW$5+0.4*BKW$5*(BKW36-BKW$7)/(BKW$8-BKW$7))))))</f>
      </c>
      <c r="BKY36" s="126">
        <f>IF(BKW36&lt;&gt;"",BKW$5,0)</f>
      </c>
      <c r="BKZ36" s="125">
        <f>IF(BKW$6=0,RANK(BKW36,BKW$12:BKW$42,0),RANK(BKW36,BKW$12:BKW$42,1))</f>
      </c>
      <c r="BLA36" s="126">
        <v>93.3249764963961</v>
      </c>
      <c r="BLB36" s="126">
        <f>IF(COUNTA(BLA$12:BLA$42)=0,0.6*BLA$5,IF(BLA36="",0,IF(BLA$6=0,IF(BLA36&gt;=BLA$8,BLA$5,IF(BLA36&lt;BLA$6,0,0.6*BLA$5+0.4*BLA$5*(BLA36-BLA$7)/(BLA$8-BLA$7))),IF(BLA36&lt;=BLA$8,BLA$5,IF(BLA36&gt;BLA$6,0,0.6*BLA$5+0.4*BLA$5*(BLA36-BLA$7)/(BLA$8-BLA$7))))))</f>
      </c>
      <c r="BLC36" s="126">
        <f>IF(BLA36&lt;&gt;"",BLA$5,0)</f>
      </c>
      <c r="BLD36" s="125">
        <f>IF(BLA$6=0,RANK(BLA36,BLA$12:BLA$42,0),RANK(BLA36,BLA$12:BLA$42,1))</f>
      </c>
      <c r="BLE36" s="126">
        <v>100</v>
      </c>
      <c r="BLF36" s="126">
        <f>IF(COUNTA(BLE$12:BLE$42)=0,0.6*BLE$5,IF(BLE36="",0,IF(BLE$6=0,IF(BLE36&gt;=BLE$8,BLE$5,IF(BLE36&lt;BLE$6,0,0.6*BLE$5+0.4*BLE$5*(BLE36-BLE$7)/(BLE$8-BLE$7))),IF(BLE36&lt;=BLE$8,BLE$5,IF(BLE36&gt;BLE$6,0,0.6*BLE$5+0.4*BLE$5*(BLE36-BLE$7)/(BLE$8-BLE$7))))))</f>
      </c>
      <c r="BLG36" s="126">
        <f>IF(BLE36&lt;&gt;"",BLE$5,0)</f>
      </c>
      <c r="BLH36" s="125">
        <f>IF(BLE$6=0,RANK(BLE36,BLE$12:BLE$42,0),RANK(BLE36,BLE$12:BLE$42,1))</f>
      </c>
      <c r="BLI36" s="126">
        <v>2.71</v>
      </c>
      <c r="BLJ36" s="126">
        <f>IF(COUNTA(BLI$12:BLI$42)=0,0.6*BLI$5,IF(BLI36="",0,IF(BLI$6=0,IF(BLI36&gt;=BLI$8,BLI$5,IF(BLI36&lt;BLI$6,0,0.6*BLI$5+0.4*BLI$5*(BLI36-BLI$7)/(BLI$8-BLI$7))),IF(BLI36&lt;=BLI$8,BLI$5,IF(BLI36&gt;BLI$6,0,0.6*BLI$5+0.4*BLI$5*(BLI36-BLI$7)/(BLI$8-BLI$7))))))</f>
      </c>
      <c r="BLK36" s="126">
        <f>IF(BLI36&lt;&gt;"",BLI$5,0)</f>
      </c>
      <c r="BLL36" s="125">
        <f>IF(BLI$6=0,RANK(BLI36,BLI$12:BLI$42,0),RANK(BLI36,BLI$12:BLI$42,1))</f>
      </c>
      <c r="BLM36" s="126">
        <v>100</v>
      </c>
      <c r="BLN36" s="126">
        <f>IF(COUNTA(BLM$12:BLM$42)=0,0.6*BLM$5,IF(BLM36="",0,IF(BLM$6=0,IF(BLM36&gt;=BLM$8,BLM$5,IF(BLM36&lt;BLM$6,0,0.6*BLM$5+0.4*BLM$5*(BLM36-BLM$7)/(BLM$8-BLM$7))),IF(BLM36&lt;=BLM$8,BLM$5,IF(BLM36&gt;BLM$6,0,0.6*BLM$5+0.4*BLM$5*(BLM36-BLM$7)/(BLM$8-BLM$7))))))</f>
      </c>
      <c r="BLO36" s="126">
        <f>IF(BLM36&lt;&gt;"",BLM$5,0)</f>
      </c>
      <c r="BLP36" s="125">
        <f>IF(BLM$6=0,RANK(BLM36,BLM$12:BLM$42,0),RANK(BLM36,BLM$12:BLM$42,1))</f>
      </c>
      <c r="BLQ36" s="126">
        <v>0.41</v>
      </c>
      <c r="BLR36" s="126">
        <f>IF(COUNTA(BLQ$12:BLQ$42)=0,0.6*BLQ$5,IF(BLQ36="",0,IF(BLQ$6=0,IF(BLQ36&gt;=BLQ$8,BLQ$5,IF(BLQ36&lt;BLQ$6,0,0.6*BLQ$5+0.4*BLQ$5*(BLQ36-BLQ$7)/(BLQ$8-BLQ$7))),IF(BLQ36&lt;=BLQ$8,BLQ$5,IF(BLQ36&gt;BLQ$6,0,0.6*BLQ$5+0.4*BLQ$5*(BLQ36-BLQ$7)/(BLQ$8-BLQ$7))))))</f>
      </c>
      <c r="BLS36" s="126">
        <f>IF(BLQ36&lt;&gt;"",BLQ$5,0)</f>
      </c>
      <c r="BLT36" s="125">
        <f>IF(BLQ$6=0,RANK(BLQ36,BLQ$12:BLQ$42,0),RANK(BLQ36,BLQ$12:BLQ$42,1))</f>
      </c>
      <c r="BLU36" s="126">
        <v>0</v>
      </c>
      <c r="BLV36" s="126">
        <f>IF(COUNTA(BLU$12:BLU$42)=0,0.6*BLU$5,IF(BLU36="",0,IF(BLU$6=0,IF(BLU36&gt;=BLU$8,BLU$5,IF(BLU36&lt;BLU$6,0,0.6*BLU$5+0.4*BLU$5*(BLU36-BLU$7)/(BLU$8-BLU$7))),IF(BLU36&lt;=BLU$8,BLU$5,IF(BLU36&gt;BLU$6,0,0.6*BLU$5+0.4*BLU$5*(BLU36-BLU$7)/(BLU$8-BLU$7))))))</f>
      </c>
      <c r="BLW36" s="126">
        <f>IF(BLU36&lt;&gt;"",BLU$5,0)</f>
      </c>
      <c r="BLX36" s="125">
        <f>IF(BLU$6=0,RANK(BLU36,BLU$12:BLU$42,0),RANK(BLU36,BLU$12:BLU$42,1))</f>
      </c>
      <c r="BLY36" s="126">
        <v>55.217529296875</v>
      </c>
      <c r="BLZ36" s="126">
        <f>IF(COUNTA(BLY$12:BLY$42)=0,0.6*BLY$5,IF(BLY36="",0,IF(BLY$6=0,IF(BLY36&gt;=BLY$8,BLY$5,IF(BLY36&lt;BLY$6,0,0.6*BLY$5+0.4*BLY$5*(BLY36-BLY$7)/(BLY$8-BLY$7))),IF(BLY36&lt;=BLY$8,BLY$5,IF(BLY36&gt;BLY$6,0,0.6*BLY$5+0.4*BLY$5*(BLY36-BLY$7)/(BLY$8-BLY$7))))))</f>
      </c>
      <c r="BMA36" s="126">
        <f>IF(BLY36&lt;&gt;"",BLY$5,0)</f>
      </c>
      <c r="BMB36" s="125">
        <f>IF(BLY$6=0,RANK(BLY36,BLY$12:BLY$42,0),RANK(BLY36,BLY$12:BLY$42,1))</f>
      </c>
      <c r="BMC36" s="126">
        <v>7.2339453125</v>
      </c>
      <c r="BMD36" s="126">
        <f>IF(COUNTA(BMC$12:BMC$42)=0,0.6*BMC$5,IF(BMC36="",0,IF(BMC$6=0,IF(BMC36&gt;=BMC$8,BMC$5,IF(BMC36&lt;BMC$6,0,0.6*BMC$5+0.4*BMC$5*(BMC36-BMC$7)/(BMC$8-BMC$7))),IF(BMC36&lt;=BMC$8,BMC$5,IF(BMC36&gt;BMC$6,0,0.6*BMC$5+0.4*BMC$5*(BMC36-BMC$7)/(BMC$8-BMC$7))))))</f>
      </c>
      <c r="BME36" s="126">
        <f>IF(BMC36&lt;&gt;"",BMC$5,0)</f>
      </c>
      <c r="BMF36" s="125">
        <f>IF(BMC$6=0,RANK(BMC36,BMC$12:BMC$42,0),RANK(BMC36,BMC$12:BMC$42,1))</f>
      </c>
      <c r="BMG36" s="126">
        <v>22.55</v>
      </c>
      <c r="BMH36" s="126">
        <f>IF(COUNTA(BMG$12:BMG$42)=0,0.6*BMG$5,IF(BMG36="",0,IF(AND(BMG36&gt;=BMG$7,BMG36&lt;=BMG$8),BMG$5,0)))</f>
      </c>
      <c r="BMI36" s="126">
        <f>IF(BMG36&lt;&gt;"",BMG$5,0)</f>
      </c>
      <c r="BMJ36" s="125">
        <f>IF(BMG$6=0,RANK(BMG36,BMG$12:BMG$42,0),RANK(BMG36,BMG$12:BMG$42,1))</f>
      </c>
      <c r="BMK36" s="126">
        <v>99.09</v>
      </c>
      <c r="BML36" s="126">
        <f>IF(COUNTA(BMK$12:BMK$42)=0,0.6*BMK$5,IF(BMK36="",0,IF(BMK$6=0,IF(BMK36&gt;=BMK$8,BMK$5,IF(BMK36&lt;BMK$6,0,0.6*BMK$5+0.4*BMK$5*(BMK36-BMK$7)/(BMK$8-BMK$7))),IF(BMK36&lt;=BMK$8,BMK$5,IF(BMK36&gt;BMK$6,0,0.6*BMK$5+0.4*BMK$5*(BMK36-BMK$7)/(BMK$8-BMK$7))))))</f>
      </c>
      <c r="BMM36" s="126">
        <f>IF(BMK36&lt;&gt;"",BMK$5,0)</f>
      </c>
      <c r="BMN36" s="125">
        <f>IF(BMK$6=0,RANK(BMK36,BMK$12:BMK$42,0),RANK(BMK36,BMK$12:BMK$42,1))</f>
      </c>
      <c r="BMO36"/>
      <c r="BMP36" s="126">
        <f>IF(COUNTA(BMO$12:BMO$42)=0,0.6*BMO$5,IF(BMO36="",0,IF(BMO$6=0,IF(BMO36&gt;=BMO$8,BMO$5,IF(BMO36&lt;BMO$6,0,0.6*BMO$5+0.4*BMO$5*(BMO36-BMO$7)/(BMO$8-BMO$7))),IF(BMO36&lt;=BMO$8,BMO$5,IF(BMO36&gt;BMO$6,0,0.6*BMO$5+0.4*BMO$5*(BMO36-BMO$7)/(BMO$8-BMO$7))))))</f>
      </c>
      <c r="BMQ36" s="126">
        <f>IF(BMO36&lt;&gt;"",BMO$5,0)</f>
      </c>
      <c r="BMR36" s="125">
        <f>IF(BMO$6=0,RANK(BMO36,BMO$12:BMO$42,0),RANK(BMO36,BMO$12:BMO$42,1))</f>
      </c>
      <c r="BMS36"/>
      <c r="BMT36" s="126">
        <f>IF(COUNTA(BMS$12:BMS$42)=0,0.6*BMS$5,IF(BMS36="",0,IF(BMS$6=0,IF(BMS36&gt;=BMS$8,BMS$5,IF(BMS36&lt;BMS$6,0,0.6*BMS$5+0.4*BMS$5*(BMS36-BMS$7)/(BMS$8-BMS$7))),IF(BMS36&lt;=BMS$8,BMS$5,IF(BMS36&gt;BMS$6,0,0.6*BMS$5+0.4*BMS$5*(BMS36-BMS$7)/(BMS$8-BMS$7))))))</f>
      </c>
      <c r="BMU36" s="126">
        <f>IF(BMS36&lt;&gt;"",BMS$5,0)</f>
      </c>
      <c r="BMV36" s="125">
        <f>IF(BMS$6=0,RANK(BMS36,BMS$12:BMS$42,0),RANK(BMS36,BMS$12:BMS$42,1))</f>
      </c>
      <c r="BMW36"/>
      <c r="BMX36" s="126">
        <f>IF(COUNTA(BMW$12:BMW$42)=0,0.6*BMW$5,IF(BMW36="",0,IF(BMW$6=0,IF(BMW36&gt;=BMW$8,BMW$5,IF(BMW36&lt;BMW$6,0,0.6*BMW$5+0.4*BMW$5*(BMW36-BMW$7)/(BMW$8-BMW$7))),IF(BMW36&lt;=BMW$8,BMW$5,IF(BMW36&gt;BMW$6,0,0.6*BMW$5+0.4*BMW$5*(BMW36-BMW$7)/(BMW$8-BMW$7))))))</f>
      </c>
      <c r="BMY36" s="126">
        <f>IF(BMW36&lt;&gt;"",BMW$5,0)</f>
      </c>
      <c r="BMZ36" s="125">
        <f>IF(BMW$6=0,RANK(BMW36,BMW$12:BMW$42,0),RANK(BMW36,BMW$12:BMW$42,1))</f>
      </c>
      <c r="BNA36" s="126">
        <v>99.98</v>
      </c>
      <c r="BNB36" s="126">
        <f>IF(COUNTA(BNA$12:BNA$42)=0,0.6*BNA$5,IF(BNA36="",0,IF(BNA$6=0,IF(BNA36&gt;=BNA$8,BNA$5,IF(BNA36&lt;BNA$6,0,0.6*BNA$5+0.4*BNA$5*(BNA36-BNA$7)/(BNA$8-BNA$7))),IF(BNA36&lt;=BNA$8,BNA$5,IF(BNA36&gt;BNA$6,0,0.6*BNA$5+0.4*BNA$5*(BNA36-BNA$7)/(BNA$8-BNA$7))))))</f>
      </c>
      <c r="BNC36" s="126">
        <f>IF(BNA36&lt;&gt;"",BNA$5,0)</f>
      </c>
      <c r="BND36" s="125">
        <f>IF(BNA$6=0,RANK(BNA36,BNA$12:BNA$42,0),RANK(BNA36,BNA$12:BNA$42,1))</f>
      </c>
      <c r="BNE36" s="126">
        <v>100</v>
      </c>
      <c r="BNF36" s="126">
        <f>IF(COUNTA(BNE$12:BNE$42)=0,0.6*BNE$5,IF(BNE36="",0,IF(BNE$6=0,IF(BNE36&gt;=BNE$8,BNE$5,IF(BNE36&lt;BNE$6,0,0.6*BNE$5+0.4*BNE$5*(BNE36-BNE$7)/(BNE$8-BNE$7))),IF(BNE36&lt;=BNE$8,BNE$5,IF(BNE36&gt;BNE$6,0,0.6*BNE$5+0.4*BNE$5*(BNE36-BNE$7)/(BNE$8-BNE$7))))))</f>
      </c>
      <c r="BNG36" s="126">
        <f>IF(BNE36&lt;&gt;"",BNE$5,0)</f>
      </c>
      <c r="BNH36" s="125">
        <f>IF(BNE$6=0,RANK(BNE36,BNE$12:BNE$42,0),RANK(BNE36,BNE$12:BNE$42,1))</f>
      </c>
      <c r="BNI36" s="126">
        <v>2.31</v>
      </c>
      <c r="BNJ36" s="126">
        <f>IF(COUNTA(BNI$12:BNI$42)=0,0.6*BNI$5,IF(BNI36="",0,IF(BNI$6=0,IF(BNI36&gt;=BNI$8,BNI$5,IF(BNI36&lt;BNI$6,0,0.6*BNI$5+0.4*BNI$5*(BNI36-BNI$7)/(BNI$8-BNI$7))),IF(BNI36&lt;=BNI$8,BNI$5,IF(BNI36&gt;BNI$6,0,0.6*BNI$5+0.4*BNI$5*(BNI36-BNI$7)/(BNI$8-BNI$7))))))</f>
      </c>
      <c r="BNK36" s="126">
        <f>IF(BNI36&lt;&gt;"",BNI$5,0)</f>
      </c>
      <c r="BNL36" s="125">
        <f>IF(BNI$6=0,RANK(BNI36,BNI$12:BNI$42,0),RANK(BNI36,BNI$12:BNI$42,1))</f>
      </c>
      <c r="BNM36" s="126">
        <v>99.26</v>
      </c>
      <c r="BNN36" s="126">
        <f>IF(COUNTA(BNM$12:BNM$42)=0,0.6*BNM$5,IF(BNM36="",0,IF(BNM$6=0,IF(BNM36&gt;=BNM$8,BNM$5,IF(BNM36&lt;BNM$6,0,0.6*BNM$5+0.4*BNM$5*(BNM36-BNM$7)/(BNM$8-BNM$7))),IF(BNM36&lt;=BNM$8,BNM$5,IF(BNM36&gt;BNM$6,0,0.6*BNM$5+0.4*BNM$5*(BNM36-BNM$7)/(BNM$8-BNM$7))))))</f>
      </c>
      <c r="BNO36" s="126">
        <f>IF(BNM36&lt;&gt;"",BNM$5,0)</f>
      </c>
      <c r="BNP36" s="125">
        <f>IF(BNM$6=0,RANK(BNM36,BNM$12:BNM$42,0),RANK(BNM36,BNM$12:BNM$42,1))</f>
      </c>
      <c r="BNQ36" s="126">
        <v>100</v>
      </c>
      <c r="BNR36" s="126">
        <f>IF(COUNTA(BNQ$12:BNQ$42)=0,0.6*BNQ$5,IF(BNQ36="",0,IF(BNQ$6=0,IF(BNQ36&gt;=BNQ$8,BNQ$5,IF(BNQ36&lt;BNQ$6,0,0.6*BNQ$5+0.4*BNQ$5*(BNQ36-BNQ$7)/(BNQ$8-BNQ$7))),IF(BNQ36&lt;=BNQ$8,BNQ$5,IF(BNQ36&gt;BNQ$6,0,0.6*BNQ$5+0.4*BNQ$5*(BNQ36-BNQ$7)/(BNQ$8-BNQ$7))))))</f>
      </c>
      <c r="BNS36" s="126">
        <f>IF(BNQ36&lt;&gt;"",BNQ$5,0)</f>
      </c>
      <c r="BNT36" s="125">
        <f>IF(BNQ$6=0,RANK(BNQ36,BNQ$12:BNQ$42,0),RANK(BNQ36,BNQ$12:BNQ$42,1))</f>
      </c>
      <c r="BNU36" s="126">
        <v>2.64</v>
      </c>
      <c r="BNV36" s="126">
        <f>IF(COUNTA(BNU$12:BNU$42)=0,0.6*BNU$5,IF(BNU36="",0,IF(BNU$6=0,IF(BNU36&gt;=BNU$8,BNU$5,IF(BNU36&lt;BNU$6,0,0.6*BNU$5+0.4*BNU$5*(BNU36-BNU$7)/(BNU$8-BNU$7))),IF(BNU36&lt;=BNU$8,BNU$5,IF(BNU36&gt;BNU$6,0,0.6*BNU$5+0.4*BNU$5*(BNU36-BNU$7)/(BNU$8-BNU$7))))))</f>
      </c>
      <c r="BNW36" s="126">
        <f>IF(BNU36&lt;&gt;"",BNU$5,0)</f>
      </c>
      <c r="BNX36" s="125">
        <f>IF(BNU$6=0,RANK(BNU36,BNU$12:BNU$42,0),RANK(BNU36,BNU$12:BNU$42,1))</f>
      </c>
      <c r="BNY36" s="126">
        <v>100</v>
      </c>
      <c r="BNZ36" s="126">
        <f>IF(COUNTA(BNY$12:BNY$42)=0,0.6*BNY$5,IF(BNY36="",0,IF(BNY$6=0,IF(BNY36&gt;=BNY$8,BNY$5,IF(BNY36&lt;BNY$6,0,0.6*BNY$5+0.4*BNY$5*(BNY36-BNY$7)/(BNY$8-BNY$7))),IF(BNY36&lt;=BNY$8,BNY$5,IF(BNY36&gt;BNY$6,0,0.6*BNY$5+0.4*BNY$5*(BNY36-BNY$7)/(BNY$8-BNY$7))))))</f>
      </c>
      <c r="BOA36" s="126">
        <f>IF(BNY36&lt;&gt;"",BNY$5,0)</f>
      </c>
      <c r="BOB36" s="125">
        <f>IF(BNY$6=0,RANK(BNY36,BNY$12:BNY$42,0),RANK(BNY36,BNY$12:BNY$42,1))</f>
      </c>
      <c r="BOC36" s="126">
        <v>0.53</v>
      </c>
      <c r="BOD36" s="126">
        <f>IF(COUNTA(BOC$12:BOC$42)=0,0.6*BOC$5,IF(BOC36="",0,IF(BOC$6=0,IF(BOC36&gt;=BOC$8,BOC$5,IF(BOC36&lt;BOC$6,0,0.6*BOC$5+0.4*BOC$5*(BOC36-BOC$7)/(BOC$8-BOC$7))),IF(BOC36&lt;=BOC$8,BOC$5,IF(BOC36&gt;BOC$6,0,0.6*BOC$5+0.4*BOC$5*(BOC36-BOC$7)/(BOC$8-BOC$7))))))</f>
      </c>
      <c r="BOE36" s="126">
        <f>IF(BOC36&lt;&gt;"",BOC$5,0)</f>
      </c>
      <c r="BOF36" s="125">
        <f>IF(BOC$6=0,RANK(BOC36,BOC$12:BOC$42,0),RANK(BOC36,BOC$12:BOC$42,1))</f>
      </c>
      <c r="BOG36" s="126">
        <v>0</v>
      </c>
      <c r="BOH36" s="126">
        <f>IF(COUNTA(BOG$12:BOG$42)=0,0.6*BOG$5,IF(BOG36="",0,IF(BOG$6=0,IF(BOG36&gt;=BOG$8,BOG$5,IF(BOG36&lt;BOG$6,0,0.6*BOG$5+0.4*BOG$5*(BOG36-BOG$7)/(BOG$8-BOG$7))),IF(BOG36&lt;=BOG$8,BOG$5,IF(BOG36&gt;BOG$6,0,0.6*BOG$5+0.4*BOG$5*(BOG36-BOG$7)/(BOG$8-BOG$7))))))</f>
      </c>
      <c r="BOI36" s="126">
        <f>IF(BOG36&lt;&gt;"",BOG$5,0)</f>
      </c>
      <c r="BOJ36" s="125">
        <f>IF(BOG$6=0,RANK(BOG36,BOG$12:BOG$42,0),RANK(BOG36,BOG$12:BOG$42,1))</f>
      </c>
      <c r="BOK36" s="126">
        <v>39.343935546875</v>
      </c>
      <c r="BOL36" s="126">
        <f>IF(COUNTA(BOK$12:BOK$42)=0,0.6*BOK$5,IF(BOK36="",0,IF(BOK$6=0,IF(BOK36&gt;=BOK$8,BOK$5,IF(BOK36&lt;BOK$6,0,0.6*BOK$5+0.4*BOK$5*(BOK36-BOK$7)/(BOK$8-BOK$7))),IF(BOK36&lt;=BOK$8,BOK$5,IF(BOK36&gt;BOK$6,0,0.6*BOK$5+0.4*BOK$5*(BOK36-BOK$7)/(BOK$8-BOK$7))))))</f>
      </c>
      <c r="BOM36" s="126">
        <f>IF(BOK36&lt;&gt;"",BOK$5,0)</f>
      </c>
      <c r="BON36" s="125">
        <f>IF(BOK$6=0,RANK(BOK36,BOK$12:BOK$42,0),RANK(BOK36,BOK$12:BOK$42,1))</f>
      </c>
      <c r="BOO36" s="126">
        <v>6.126337890625</v>
      </c>
      <c r="BOP36" s="126">
        <f>IF(COUNTA(BOO$12:BOO$42)=0,0.6*BOO$5,IF(BOO36="",0,IF(BOO$6=0,IF(BOO36&gt;=BOO$8,BOO$5,IF(BOO36&lt;BOO$6,0,0.6*BOO$5+0.4*BOO$5*(BOO36-BOO$7)/(BOO$8-BOO$7))),IF(BOO36&lt;=BOO$8,BOO$5,IF(BOO36&gt;BOO$6,0,0.6*BOO$5+0.4*BOO$5*(BOO36-BOO$7)/(BOO$8-BOO$7))))))</f>
      </c>
      <c r="BOQ36" s="126">
        <f>IF(BOO36&lt;&gt;"",BOO$5,0)</f>
      </c>
      <c r="BOR36" s="125">
        <f>IF(BOO$6=0,RANK(BOO36,BOO$12:BOO$42,0),RANK(BOO36,BOO$12:BOO$42,1))</f>
      </c>
      <c r="BOS36" s="126">
        <v>99.19</v>
      </c>
      <c r="BOT36" s="126">
        <f>IF(COUNTA(BOS$12:BOS$42)=0,0.6*BOS$5,IF(BOS36="",0,IF(BOS$6=0,IF(BOS36&gt;=BOS$8,BOS$5,IF(BOS36&lt;BOS$6,0,0.6*BOS$5+0.4*BOS$5*(BOS36-BOS$7)/(BOS$8-BOS$7))),IF(BOS36&lt;=BOS$8,BOS$5,IF(BOS36&gt;BOS$6,0,0.6*BOS$5+0.4*BOS$5*(BOS36-BOS$7)/(BOS$8-BOS$7))))))</f>
      </c>
      <c r="BOU36" s="126">
        <f>IF(BOS36&lt;&gt;"",BOS$5,0)</f>
      </c>
      <c r="BOV36" s="125">
        <f>IF(BOS$6=0,RANK(BOS36,BOS$12:BOS$42,0),RANK(BOS36,BOS$12:BOS$42,1))</f>
      </c>
      <c r="BOW36"/>
      <c r="BOX36" s="126">
        <f>IF(COUNTA(BOW$12:BOW$42)=0,0.6*BOW$5,IF(BOW36="",0,IF(BOW$6=0,IF(BOW36&gt;=BOW$8,BOW$5,IF(BOW36&lt;BOW$6,0,0.6*BOW$5+0.4*BOW$5*(BOW36-BOW$7)/(BOW$8-BOW$7))),IF(BOW36&lt;=BOW$8,BOW$5,IF(BOW36&gt;BOW$6,0,0.6*BOW$5+0.4*BOW$5*(BOW36-BOW$7)/(BOW$8-BOW$7))))))</f>
      </c>
      <c r="BOY36" s="126">
        <f>IF(BOW36&lt;&gt;"",BOW$5,0)</f>
      </c>
      <c r="BOZ36" s="125">
        <f>IF(BOW$6=0,RANK(BOW36,BOW$12:BOW$42,0),RANK(BOW36,BOW$12:BOW$42,1))</f>
      </c>
      <c r="BPA36"/>
      <c r="BPB36" s="126">
        <f>IF(COUNTA(BPA$12:BPA$42)=0,0.6*BPA$5,IF(BPA36="",0,IF(BPA$6=0,IF(BPA36&gt;=BPA$8,BPA$5,IF(BPA36&lt;BPA$6,0,0.6*BPA$5+0.4*BPA$5*(BPA36-BPA$7)/(BPA$8-BPA$7))),IF(BPA36&lt;=BPA$8,BPA$5,IF(BPA36&gt;BPA$6,0,0.6*BPA$5+0.4*BPA$5*(BPA36-BPA$7)/(BPA$8-BPA$7))))))</f>
      </c>
      <c r="BPC36" s="126">
        <f>IF(BPA36&lt;&gt;"",BPA$5,0)</f>
      </c>
      <c r="BPD36" s="125">
        <f>IF(BPA$6=0,RANK(BPA36,BPA$12:BPA$42,0),RANK(BPA36,BPA$12:BPA$42,1))</f>
      </c>
      <c r="BPE36"/>
      <c r="BPF36" s="126">
        <f>IF(COUNTA(BPE$12:BPE$42)=0,0.6*BPE$5,IF(BPE36="",0,IF(BPE$6=0,IF(BPE36&gt;=BPE$8,BPE$5,IF(BPE36&lt;BPE$6,0,0.6*BPE$5+0.4*BPE$5*(BPE36-BPE$7)/(BPE$8-BPE$7))),IF(BPE36&lt;=BPE$8,BPE$5,IF(BPE36&gt;BPE$6,0,0.6*BPE$5+0.4*BPE$5*(BPE36-BPE$7)/(BPE$8-BPE$7))))))</f>
      </c>
      <c r="BPG36" s="126">
        <f>IF(BPE36&lt;&gt;"",BPE$5,0)</f>
      </c>
      <c r="BPH36" s="125">
        <f>IF(BPE$6=0,RANK(BPE36,BPE$12:BPE$42,0),RANK(BPE36,BPE$12:BPE$42,1))</f>
      </c>
      <c r="BPI36"/>
      <c r="BPJ36" s="126">
        <f>IF(COUNTA(BPI$12:BPI$42)=0,0.6*BPI$5,IF(BPI36="",0,IF(BPI$6=0,IF(BPI36&gt;=BPI$8,BPI$5,IF(BPI36&lt;BPI$6,0,0.6*BPI$5+0.4*BPI$5*(BPI36-BPI$7)/(BPI$8-BPI$7))),IF(BPI36&lt;=BPI$8,BPI$5,IF(BPI36&gt;BPI$6,0,0.6*BPI$5+0.4*BPI$5*(BPI36-BPI$7)/(BPI$8-BPI$7))))))</f>
      </c>
      <c r="BPK36" s="126">
        <f>IF(BPI36&lt;&gt;"",BPI$5,0)</f>
      </c>
      <c r="BPL36" s="125">
        <f>IF(BPI$6=0,RANK(BPI36,BPI$12:BPI$42,0),RANK(BPI36,BPI$12:BPI$42,1))</f>
      </c>
      <c r="BPM36" s="126">
        <v>99.84</v>
      </c>
      <c r="BPN36" s="126">
        <f>IF(COUNTA(BPM$12:BPM$42)=0,0.6*BPM$5,IF(BPM36="",0,IF(BPM$6=0,IF(BPM36&gt;=BPM$8,BPM$5,IF(BPM36&lt;BPM$6,0,0.6*BPM$5+0.4*BPM$5*(BPM36-BPM$7)/(BPM$8-BPM$7))),IF(BPM36&lt;=BPM$8,BPM$5,IF(BPM36&gt;BPM$6,0,0.6*BPM$5+0.4*BPM$5*(BPM36-BPM$7)/(BPM$8-BPM$7))))))</f>
      </c>
      <c r="BPO36" s="126">
        <f>IF(BPM36&lt;&gt;"",BPM$5,0)</f>
      </c>
      <c r="BPP36" s="125">
        <f>IF(BPM$6=0,RANK(BPM36,BPM$12:BPM$42,0),RANK(BPM36,BPM$12:BPM$42,1))</f>
      </c>
      <c r="BPQ36" s="126">
        <v>100</v>
      </c>
      <c r="BPR36" s="126">
        <f>IF(COUNTA(BPQ$12:BPQ$42)=0,0.6*BPQ$5,IF(BPQ36="",0,IF(BPQ$6=0,IF(BPQ36&gt;=BPQ$8,BPQ$5,IF(BPQ36&lt;BPQ$6,0,0.6*BPQ$5+0.4*BPQ$5*(BPQ36-BPQ$7)/(BPQ$8-BPQ$7))),IF(BPQ36&lt;=BPQ$8,BPQ$5,IF(BPQ36&gt;BPQ$6,0,0.6*BPQ$5+0.4*BPQ$5*(BPQ36-BPQ$7)/(BPQ$8-BPQ$7))))))</f>
      </c>
      <c r="BPS36" s="126">
        <f>IF(BPQ36&lt;&gt;"",BPQ$5,0)</f>
      </c>
      <c r="BPT36" s="125">
        <f>IF(BPQ$6=0,RANK(BPQ36,BPQ$12:BPQ$42,0),RANK(BPQ36,BPQ$12:BPQ$42,1))</f>
      </c>
      <c r="BPU36" s="126">
        <v>2.47</v>
      </c>
      <c r="BPV36" s="126">
        <f>IF(COUNTA(BPU$12:BPU$42)=0,0.6*BPU$5,IF(BPU36="",0,IF(BPU$6=0,IF(BPU36&gt;=BPU$8,BPU$5,IF(BPU36&lt;BPU$6,0,0.6*BPU$5+0.4*BPU$5*(BPU36-BPU$7)/(BPU$8-BPU$7))),IF(BPU36&lt;=BPU$8,BPU$5,IF(BPU36&gt;BPU$6,0,0.6*BPU$5+0.4*BPU$5*(BPU36-BPU$7)/(BPU$8-BPU$7))))))</f>
      </c>
      <c r="BPW36" s="126">
        <f>IF(BPU36&lt;&gt;"",BPU$5,0)</f>
      </c>
      <c r="BPX36" s="125">
        <f>IF(BPU$6=0,RANK(BPU36,BPU$12:BPU$42,0),RANK(BPU36,BPU$12:BPU$42,1))</f>
      </c>
      <c r="BPY36" s="126">
        <v>99.72</v>
      </c>
      <c r="BPZ36" s="126">
        <f>IF(COUNTA(BPY$12:BPY$42)=0,0.6*BPY$5,IF(BPY36="",0,IF(BPY$6=0,IF(BPY36&gt;=BPY$8,BPY$5,IF(BPY36&lt;BPY$6,0,0.6*BPY$5+0.4*BPY$5*(BPY36-BPY$7)/(BPY$8-BPY$7))),IF(BPY36&lt;=BPY$8,BPY$5,IF(BPY36&gt;BPY$6,0,0.6*BPY$5+0.4*BPY$5*(BPY36-BPY$7)/(BPY$8-BPY$7))))))</f>
      </c>
      <c r="BQA36" s="126">
        <f>IF(BPY36&lt;&gt;"",BPY$5,0)</f>
      </c>
      <c r="BQB36" s="125">
        <f>IF(BPY$6=0,RANK(BPY36,BPY$12:BPY$42,0),RANK(BPY36,BPY$12:BPY$42,1))</f>
      </c>
      <c r="BQC36" s="126">
        <v>100</v>
      </c>
      <c r="BQD36" s="126">
        <f>IF(COUNTA(BQC$12:BQC$42)=0,0.6*BQC$5,IF(BQC36="",0,IF(BQC$6=0,IF(BQC36&gt;=BQC$8,BQC$5,IF(BQC36&lt;BQC$6,0,0.6*BQC$5+0.4*BQC$5*(BQC36-BQC$7)/(BQC$8-BQC$7))),IF(BQC36&lt;=BQC$8,BQC$5,IF(BQC36&gt;BQC$6,0,0.6*BQC$5+0.4*BQC$5*(BQC36-BQC$7)/(BQC$8-BQC$7))))))</f>
      </c>
      <c r="BQE36" s="126">
        <f>IF(BQC36&lt;&gt;"",BQC$5,0)</f>
      </c>
      <c r="BQF36" s="125">
        <f>IF(BQC$6=0,RANK(BQC36,BQC$12:BQC$42,0),RANK(BQC36,BQC$12:BQC$42,1))</f>
      </c>
      <c r="BQG36" s="126">
        <v>2.74</v>
      </c>
      <c r="BQH36" s="126">
        <f>IF(COUNTA(BQG$12:BQG$42)=0,0.6*BQG$5,IF(BQG36="",0,IF(BQG$6=0,IF(BQG36&gt;=BQG$8,BQG$5,IF(BQG36&lt;BQG$6,0,0.6*BQG$5+0.4*BQG$5*(BQG36-BQG$7)/(BQG$8-BQG$7))),IF(BQG36&lt;=BQG$8,BQG$5,IF(BQG36&gt;BQG$6,0,0.6*BQG$5+0.4*BQG$5*(BQG36-BQG$7)/(BQG$8-BQG$7))))))</f>
      </c>
      <c r="BQI36" s="126">
        <f>IF(BQG36&lt;&gt;"",BQG$5,0)</f>
      </c>
      <c r="BQJ36" s="125">
        <f>IF(BQG$6=0,RANK(BQG36,BQG$12:BQG$42,0),RANK(BQG36,BQG$12:BQG$42,1))</f>
      </c>
      <c r="BQK36" s="126">
        <v>100</v>
      </c>
      <c r="BQL36" s="126">
        <f>IF(COUNTA(BQK$12:BQK$42)=0,0.6*BQK$5,IF(BQK36="",0,IF(BQK$6=0,IF(BQK36&gt;=BQK$8,BQK$5,IF(BQK36&lt;BQK$6,0,0.6*BQK$5+0.4*BQK$5*(BQK36-BQK$7)/(BQK$8-BQK$7))),IF(BQK36&lt;=BQK$8,BQK$5,IF(BQK36&gt;BQK$6,0,0.6*BQK$5+0.4*BQK$5*(BQK36-BQK$7)/(BQK$8-BQK$7))))))</f>
      </c>
      <c r="BQM36" s="126">
        <f>IF(BQK36&lt;&gt;"",BQK$5,0)</f>
      </c>
      <c r="BQN36" s="125">
        <f>IF(BQK$6=0,RANK(BQK36,BQK$12:BQK$42,0),RANK(BQK36,BQK$12:BQK$42,1))</f>
      </c>
      <c r="BQO36" s="126">
        <v>0.5</v>
      </c>
      <c r="BQP36" s="126">
        <f>IF(COUNTA(BQO$12:BQO$42)=0,0.6*BQO$5,IF(BQO36="",0,IF(BQO$6=0,IF(BQO36&gt;=BQO$8,BQO$5,IF(BQO36&lt;BQO$6,0,0.6*BQO$5+0.4*BQO$5*(BQO36-BQO$7)/(BQO$8-BQO$7))),IF(BQO36&lt;=BQO$8,BQO$5,IF(BQO36&gt;BQO$6,0,0.6*BQO$5+0.4*BQO$5*(BQO36-BQO$7)/(BQO$8-BQO$7))))))</f>
      </c>
      <c r="BQQ36" s="126">
        <f>IF(BQO36&lt;&gt;"",BQO$5,0)</f>
      </c>
      <c r="BQR36" s="125">
        <f>IF(BQO$6=0,RANK(BQO36,BQO$12:BQO$42,0),RANK(BQO36,BQO$12:BQO$42,1))</f>
      </c>
      <c r="BQS36" s="126">
        <v>0</v>
      </c>
      <c r="BQT36" s="126">
        <f>IF(COUNTA(BQS$12:BQS$42)=0,0.6*BQS$5,IF(BQS36="",0,IF(BQS$6=0,IF(BQS36&gt;=BQS$8,BQS$5,IF(BQS36&lt;BQS$6,0,0.6*BQS$5+0.4*BQS$5*(BQS36-BQS$7)/(BQS$8-BQS$7))),IF(BQS36&lt;=BQS$8,BQS$5,IF(BQS36&gt;BQS$6,0,0.6*BQS$5+0.4*BQS$5*(BQS36-BQS$7)/(BQS$8-BQS$7))))))</f>
      </c>
      <c r="BQU36" s="126">
        <f>IF(BQS36&lt;&gt;"",BQS$5,0)</f>
      </c>
      <c r="BQV36" s="125">
        <f>IF(BQS$6=0,RANK(BQS36,BQS$12:BQS$42,0),RANK(BQS36,BQS$12:BQS$42,1))</f>
      </c>
      <c r="BQW36" s="126">
        <v>70.565263671875</v>
      </c>
      <c r="BQX36" s="126">
        <f>IF(COUNTA(BQW$12:BQW$42)=0,0.6*BQW$5,IF(BQW36="",0,IF(BQW$6=0,IF(BQW36&gt;=BQW$8,BQW$5,IF(BQW36&lt;BQW$6,0,0.6*BQW$5+0.4*BQW$5*(BQW36-BQW$7)/(BQW$8-BQW$7))),IF(BQW36&lt;=BQW$8,BQW$5,IF(BQW36&gt;BQW$6,0,0.6*BQW$5+0.4*BQW$5*(BQW36-BQW$7)/(BQW$8-BQW$7))))))</f>
      </c>
      <c r="BQY36" s="126">
        <f>IF(BQW36&lt;&gt;"",BQW$5,0)</f>
      </c>
      <c r="BQZ36" s="125">
        <f>IF(BQW$6=0,RANK(BQW36,BQW$12:BQW$42,0),RANK(BQW36,BQW$12:BQW$42,1))</f>
      </c>
      <c r="BRA36" s="126">
        <v>6.32037109375</v>
      </c>
      <c r="BRB36" s="126">
        <f>IF(COUNTA(BRA$12:BRA$42)=0,0.6*BRA$5,IF(BRA36="",0,IF(BRA$6=0,IF(BRA36&gt;=BRA$8,BRA$5,IF(BRA36&lt;BRA$6,0,0.6*BRA$5+0.4*BRA$5*(BRA36-BRA$7)/(BRA$8-BRA$7))),IF(BRA36&lt;=BRA$8,BRA$5,IF(BRA36&gt;BRA$6,0,0.6*BRA$5+0.4*BRA$5*(BRA36-BRA$7)/(BRA$8-BRA$7))))))</f>
      </c>
      <c r="BRC36" s="126">
        <f>IF(BRA36&lt;&gt;"",BRA$5,0)</f>
      </c>
      <c r="BRD36" s="125">
        <f>IF(BRA$6=0,RANK(BRA36,BRA$12:BRA$42,0),RANK(BRA36,BRA$12:BRA$42,1))</f>
      </c>
      <c r="BRE36" s="126">
        <v>0.06</v>
      </c>
      <c r="BRF36" s="126">
        <f>IF(COUNTA(BRE$12:BRE$42)=0,0.6*BRE$5,IF(BRE36="",0,IF(BRE$6=0,IF(BRE36&gt;=BRE$8,BRE$5,IF(BRE36&lt;BRE$6,0,0.6*BRE$5+0.4*BRE$5*(BRE36-BRE$7)/(BRE$8-BRE$7))),IF(BRE36&lt;=BRE$8,BRE$5,IF(BRE36&gt;BRE$6,0,0.6*BRE$5+0.4*BRE$5*(BRE36-BRE$7)/(BRE$8-BRE$7))))))</f>
      </c>
      <c r="BRG36" s="126">
        <f>IF(BRE36&lt;&gt;"",BRE$5,0)</f>
      </c>
      <c r="BRH36" s="125">
        <f>IF(BRE$6=0,RANK(BRE36,BRE$12:BRE$42,0),RANK(BRE36,BRE$12:BRE$42,1))</f>
      </c>
      <c r="BRI36" s="126">
        <v>0.04</v>
      </c>
      <c r="BRJ36" s="126">
        <f>IF(COUNTA(BRI$12:BRI$42)=0,0.6*BRI$5,IF(BRI36="",0,IF(BRI$6=0,IF(BRI36&gt;=BRI$8,BRI$5,IF(BRI36&lt;BRI$6,0,0.6*BRI$5+0.4*BRI$5*(BRI36-BRI$7)/(BRI$8-BRI$7))),IF(BRI36&lt;=BRI$8,BRI$5,IF(BRI36&gt;BRI$6,0,0.6*BRI$5+0.4*BRI$5*(BRI36-BRI$7)/(BRI$8-BRI$7))))))</f>
      </c>
      <c r="BRK36" s="126">
        <f>IF(BRI36&lt;&gt;"",BRI$5,0)</f>
      </c>
      <c r="BRL36" s="125">
        <f>IF(BRI$6=0,RANK(BRI36,BRI$12:BRI$42,0),RANK(BRI36,BRI$12:BRI$42,1))</f>
      </c>
      <c r="BRM36" s="126">
        <v>0.05</v>
      </c>
      <c r="BRN36" s="126">
        <f>IF(COUNTA(BRM$12:BRM$42)=0,0.6*BRM$5,IF(BRM36="",0,IF(BRM$6=0,IF(BRM36&gt;=BRM$8,BRM$5,IF(BRM36&lt;BRM$6,0,0.6*BRM$5+0.4*BRM$5*(BRM36-BRM$7)/(BRM$8-BRM$7))),IF(BRM36&lt;=BRM$8,BRM$5,IF(BRM36&gt;BRM$6,0,0.6*BRM$5+0.4*BRM$5*(BRM36-BRM$7)/(BRM$8-BRM$7))))))</f>
      </c>
      <c r="BRO36" s="126">
        <f>IF(BRM36&lt;&gt;"",BRM$5,0)</f>
      </c>
      <c r="BRP36" s="125">
        <f>IF(BRM$6=0,RANK(BRM36,BRM$12:BRM$42,0),RANK(BRM36,BRM$12:BRM$42,1))</f>
      </c>
      <c r="BRQ36"/>
      <c r="BRR36" s="126">
        <f>IF(COUNTA(BRQ$12:BRQ$42)=0,0.6*BRQ$5,IF(BRQ36="",0,IF(BRQ$6=0,IF(BRQ36&gt;=BRQ$8,BRQ$5,IF(BRQ36&lt;BRQ$6,0,0.6*BRQ$5+0.4*BRQ$5*(BRQ36-BRQ$7)/(BRQ$8-BRQ$7))),IF(BRQ36&lt;=BRQ$8,BRQ$5,IF(BRQ36&gt;BRQ$6,0,0.6*BRQ$5+0.4*BRQ$5*(BRQ36-BRQ$7)/(BRQ$8-BRQ$7))))))</f>
      </c>
      <c r="BRS36" s="126">
        <f>IF(BRQ36&lt;&gt;"",BRQ$5,0)</f>
      </c>
      <c r="BRT36" s="125">
        <f>IF(BRQ$6=0,RANK(BRQ36,BRQ$12:BRQ$42,0),RANK(BRQ36,BRQ$12:BRQ$42,1))</f>
      </c>
      <c r="BRU36"/>
      <c r="BRV36" s="126">
        <f>IF(COUNTA(BRU$12:BRU$42)=0,0.6*BRU$5,IF(BRU36="",0,IF(BRU$6=0,IF(BRU36&gt;=BRU$8,BRU$5,IF(BRU36&lt;BRU$6,0,0.6*BRU$5+0.4*BRU$5*(BRU36-BRU$7)/(BRU$8-BRU$7))),IF(BRU36&lt;=BRU$8,BRU$5,IF(BRU36&gt;BRU$6,0,0.6*BRU$5+0.4*BRU$5*(BRU36-BRU$7)/(BRU$8-BRU$7))))))</f>
      </c>
      <c r="BRW36" s="126">
        <f>IF(BRU36&lt;&gt;"",BRU$5,0)</f>
      </c>
      <c r="BRX36" s="125">
        <f>IF(BRU$6=0,RANK(BRU36,BRU$12:BRU$42,0),RANK(BRU36,BRU$12:BRU$42,1))</f>
      </c>
      <c r="BRY36"/>
      <c r="BRZ36" s="126">
        <f>IF(COUNTA(BRY$12:BRY$42)=0,0.6*BRY$5,IF(BRY36="",0,IF(BRY$6=0,IF(BRY36&gt;=BRY$8,BRY$5,IF(BRY36&lt;BRY$6,0,0.6*BRY$5+0.4*BRY$5*(BRY36-BRY$7)/(BRY$8-BRY$7))),IF(BRY36&lt;=BRY$8,BRY$5,IF(BRY36&gt;BRY$6,0,0.6*BRY$5+0.4*BRY$5*(BRY36-BRY$7)/(BRY$8-BRY$7))))))</f>
      </c>
      <c r="BSA36" s="126">
        <f>IF(BRY36&lt;&gt;"",BRY$5,0)</f>
      </c>
      <c r="BSB36" s="125">
        <f>IF(BRY$6=0,RANK(BRY36,BRY$12:BRY$42,0),RANK(BRY36,BRY$12:BRY$42,1))</f>
      </c>
      <c r="BSC36"/>
      <c r="BSD36" s="126">
        <f>IF(COUNTA(BSC$12:BSC$42)=0,0.6*BSC$5,IF(BSC36="",0,IF(BSC$6=0,IF(BSC36&gt;=BSC$8,BSC$5,IF(BSC36&lt;BSC$6,0,0.6*BSC$5+0.4*BSC$5*(BSC36-BSC$7)/(BSC$8-BSC$7))),IF(BSC36&lt;=BSC$8,BSC$5,IF(BSC36&gt;BSC$6,0,0.6*BSC$5+0.4*BSC$5*(BSC36-BSC$7)/(BSC$8-BSC$7))))))</f>
      </c>
      <c r="BSE36" s="126">
        <f>IF(BSC36&lt;&gt;"",BSC$5,0)</f>
      </c>
      <c r="BSF36" s="125">
        <f>IF(BSC$6=0,RANK(BSC36,BSC$12:BSC$42,0),RANK(BSC36,BSC$12:BSC$42,1))</f>
      </c>
      <c r="BSG36"/>
      <c r="BSH36" s="126">
        <f>IF(COUNTA(BSG$12:BSG$42)=0,0.6*BSG$5,IF(BSG36="",0,IF(BSG$6=0,IF(BSG36&gt;=BSG$8,BSG$5,IF(BSG36&lt;BSG$6,0,0.6*BSG$5+0.4*BSG$5*(BSG36-BSG$7)/(BSG$8-BSG$7))),IF(BSG36&lt;=BSG$8,BSG$5,IF(BSG36&gt;BSG$6,0,0.6*BSG$5+0.4*BSG$5*(BSG36-BSG$7)/(BSG$8-BSG$7))))))</f>
      </c>
      <c r="BSI36" s="126">
        <f>IF(BSG36&lt;&gt;"",BSG$5,0)</f>
      </c>
      <c r="BSJ36" s="125">
        <f>IF(BSG$6=0,RANK(BSG36,BSG$12:BSG$42,0),RANK(BSG36,BSG$12:BSG$42,1))</f>
      </c>
      <c r="BSK36"/>
      <c r="BSL36" s="126">
        <f>IF(COUNTA(BSK$12:BSK$42)=0,0.6*BSK$5,IF(BSK36="",0,IF(BSK$6=0,IF(BSK36&gt;=BSK$8,BSK$5,IF(BSK36&lt;BSK$6,0,0.6*BSK$5+0.4*BSK$5*(BSK36-BSK$7)/(BSK$8-BSK$7))),IF(BSK36&lt;=BSK$8,BSK$5,IF(BSK36&gt;BSK$6,0,0.6*BSK$5+0.4*BSK$5*(BSK36-BSK$7)/(BSK$8-BSK$7))))))</f>
      </c>
      <c r="BSM36" s="126">
        <f>IF(BSK36&lt;&gt;"",BSK$5,0)</f>
      </c>
      <c r="BSN36" s="125">
        <f>IF(BSK$6=0,RANK(BSK36,BSK$12:BSK$42,0),RANK(BSK36,BSK$12:BSK$42,1))</f>
      </c>
      <c r="BSO36"/>
      <c r="BSP36" s="126">
        <f>IF(COUNTA(BSO$12:BSO$42)=0,0.6*BSO$5,IF(BSO36="",0,IF(BSO$6=0,IF(BSO36&gt;=BSO$8,BSO$5,IF(BSO36&lt;BSO$6,0,0.6*BSO$5+0.4*BSO$5*(BSO36-BSO$7)/(BSO$8-BSO$7))),IF(BSO36&lt;=BSO$8,BSO$5,IF(BSO36&gt;BSO$6,0,0.6*BSO$5+0.4*BSO$5*(BSO36-BSO$7)/(BSO$8-BSO$7))))))</f>
      </c>
      <c r="BSQ36" s="126">
        <f>IF(BSO36&lt;&gt;"",BSO$5,0)</f>
      </c>
      <c r="BSR36" s="125">
        <f>IF(BSO$6=0,RANK(BSO36,BSO$12:BSO$42,0),RANK(BSO36,BSO$12:BSO$42,1))</f>
      </c>
      <c r="BSS36"/>
      <c r="BST36" s="126">
        <f>IF(COUNTA(BSS$12:BSS$42)=0,0.6*BSS$5,IF(BSS36="",0,IF(BSS$6=0,IF(BSS36&gt;=BSS$8,BSS$5,IF(BSS36&lt;BSS$6,0,0.6*BSS$5+0.4*BSS$5*(BSS36-BSS$7)/(BSS$8-BSS$7))),IF(BSS36&lt;=BSS$8,BSS$5,IF(BSS36&gt;BSS$6,0,0.6*BSS$5+0.4*BSS$5*(BSS36-BSS$7)/(BSS$8-BSS$7))))))</f>
      </c>
      <c r="BSU36" s="126">
        <f>IF(BSS36&lt;&gt;"",BSS$5,0)</f>
      </c>
      <c r="BSV36" s="125">
        <f>IF(BSS$6=0,RANK(BSS36,BSS$12:BSS$42,0),RANK(BSS36,BSS$12:BSS$42,1))</f>
      </c>
      <c r="BSW36"/>
      <c r="BSX36" s="126">
        <f>IF(COUNTA(BSW$12:BSW$42)=0,0.6*BSW$5,IF(BSW36="",0,IF(BSW$6=0,IF(BSW36&gt;=BSW$8,BSW$5,IF(BSW36&lt;BSW$6,0,0.6*BSW$5+0.4*BSW$5*(BSW36-BSW$7)/(BSW$8-BSW$7))),IF(BSW36&lt;=BSW$8,BSW$5,IF(BSW36&gt;BSW$6,0,0.6*BSW$5+0.4*BSW$5*(BSW36-BSW$7)/(BSW$8-BSW$7))))))</f>
      </c>
      <c r="BSY36" s="126">
        <f>IF(BSW36&lt;&gt;"",BSW$5,0)</f>
      </c>
      <c r="BSZ36" s="125">
        <f>IF(BSW$6=0,RANK(BSW36,BSW$12:BSW$42,0),RANK(BSW36,BSW$12:BSW$42,1))</f>
      </c>
      <c r="BTA36"/>
      <c r="BTB36" s="126">
        <f>IF(COUNTA(BTA$12:BTA$42)=0,0.6*BTA$5,IF(BTA36="",0,IF(BTA$6=0,IF(BTA36&gt;=BTA$8,BTA$5,IF(BTA36&lt;BTA$6,0,0.6*BTA$5+0.4*BTA$5*(BTA36-BTA$7)/(BTA$8-BTA$7))),IF(BTA36&lt;=BTA$8,BTA$5,IF(BTA36&gt;BTA$6,0,0.6*BTA$5+0.4*BTA$5*(BTA36-BTA$7)/(BTA$8-BTA$7))))))</f>
      </c>
      <c r="BTC36" s="126">
        <f>IF(BTA36&lt;&gt;"",BTA$5,0)</f>
      </c>
      <c r="BTD36" s="125">
        <f>IF(BTA$6=0,RANK(BTA36,BTA$12:BTA$42,0),RANK(BTA36,BTA$12:BTA$42,1))</f>
      </c>
      <c r="BTE36"/>
      <c r="BTF36" s="126">
        <f>IF(COUNTA(BTE$12:BTE$42)=0,0.6*BTE$5,IF(BTE36="",0,IF(BTE$6=0,IF(BTE36&gt;=BTE$8,BTE$5,IF(BTE36&lt;BTE$6,0,0.6*BTE$5+0.4*BTE$5*(BTE36-BTE$7)/(BTE$8-BTE$7))),IF(BTE36&lt;=BTE$8,BTE$5,IF(BTE36&gt;BTE$6,0,0.6*BTE$5+0.4*BTE$5*(BTE36-BTE$7)/(BTE$8-BTE$7))))))</f>
      </c>
      <c r="BTG36" s="126">
        <f>IF(BTE36&lt;&gt;"",BTE$5,0)</f>
      </c>
      <c r="BTH36" s="125">
        <f>IF(BTE$6=0,RANK(BTE36,BTE$12:BTE$42,0),RANK(BTE36,BTE$12:BTE$42,1))</f>
      </c>
      <c r="BTI36" s="126">
        <v>0.08</v>
      </c>
      <c r="BTJ36" s="126">
        <f>IF(COUNTA(BTI$12:BTI$42)=0,0.6*BTI$5,IF(BTI36="",0,IF(BTI$6=0,IF(BTI36&gt;=BTI$8,BTI$5,IF(BTI36&lt;BTI$6,0,0.6*BTI$5+0.4*BTI$5*(BTI36-BTI$7)/(BTI$8-BTI$7))),IF(BTI36&lt;=BTI$8,BTI$5,IF(BTI36&gt;BTI$6,0,0.6*BTI$5+0.4*BTI$5*(BTI36-BTI$7)/(BTI$8-BTI$7))))))</f>
      </c>
      <c r="BTK36" s="126">
        <f>IF(BTI36&lt;&gt;"",BTI$5,0)</f>
      </c>
      <c r="BTL36" s="125">
        <f>IF(BTI$6=0,RANK(BTI36,BTI$12:BTI$42,0),RANK(BTI36,BTI$12:BTI$42,1))</f>
      </c>
      <c r="BTM36" s="126">
        <v>1.58</v>
      </c>
      <c r="BTN36" s="126">
        <f>IF(COUNTA(BTM$12:BTM$42)=0,0.6*BTM$5,IF(BTM36="",0,IF(BTM$6=0,IF(BTM36&gt;=BTM$8,BTM$5,IF(BTM36&lt;BTM$6,0,0.6*BTM$5+0.4*BTM$5*(BTM36-BTM$7)/(BTM$8-BTM$7))),IF(BTM36&lt;=BTM$8,BTM$5,IF(BTM36&gt;BTM$6,0,0.6*BTM$5+0.4*BTM$5*(BTM36-BTM$7)/(BTM$8-BTM$7))))))</f>
      </c>
      <c r="BTO36" s="126">
        <f>IF(BTM36&lt;&gt;"",BTM$5,0)</f>
      </c>
      <c r="BTP36" s="125">
        <f>IF(BTM$6=0,RANK(BTM36,BTM$12:BTM$42,0),RANK(BTM36,BTM$12:BTM$42,1))</f>
      </c>
      <c r="BTQ36" s="126">
        <v>0.69</v>
      </c>
      <c r="BTR36" s="126">
        <f>IF(COUNTA(BTQ$12:BTQ$42)=0,0.6*BTQ$5,IF(BTQ36="",0,IF(BTQ$6=0,IF(BTQ36&gt;=BTQ$8,BTQ$5,IF(BTQ36&lt;BTQ$6,0,0.6*BTQ$5+0.4*BTQ$5*(BTQ36-BTQ$7)/(BTQ$8-BTQ$7))),IF(BTQ36&lt;=BTQ$8,BTQ$5,IF(BTQ36&gt;BTQ$6,0,0.6*BTQ$5+0.4*BTQ$5*(BTQ36-BTQ$7)/(BTQ$8-BTQ$7))))))</f>
      </c>
      <c r="BTS36" s="126">
        <f>IF(BTQ36&lt;&gt;"",BTQ$5,0)</f>
      </c>
      <c r="BTT36" s="125">
        <f>IF(BTQ$6=0,RANK(BTQ36,BTQ$12:BTQ$42,0),RANK(BTQ36,BTQ$12:BTQ$42,1))</f>
      </c>
      <c r="BTU36" s="126">
        <v>99</v>
      </c>
      <c r="BTV36" s="126">
        <f>IF(COUNTA(BTU$12:BTU$42)=0,0.6*BTU$5,IF(BTU36="",0,IF(BTU$6=0,IF(BTU36&gt;=BTU$8,BTU$5,IF(BTU36&lt;BTU$6,0,0.6*BTU$5+0.4*BTU$5*(BTU36-BTU$7)/(BTU$8-BTU$7))),IF(BTU36&lt;=BTU$8,BTU$5,IF(BTU36&gt;BTU$6,0,0.6*BTU$5+0.4*BTU$5*(BTU36-BTU$7)/(BTU$8-BTU$7))))))</f>
      </c>
      <c r="BTW36" s="126">
        <f>IF(BTU36&lt;&gt;"",BTU$5,0)</f>
      </c>
      <c r="BTX36" s="125">
        <f>IF(BTU$6=0,RANK(BTU36,BTU$12:BTU$42,0),RANK(BTU36,BTU$12:BTU$42,1))</f>
      </c>
      <c r="BTY36" s="126">
        <v>96.79</v>
      </c>
      <c r="BTZ36" s="126">
        <f>IF(COUNTA(BTY$12:BTY$42)=0,0.6*BTY$5,IF(BTY36="",0,IF(BTY$6=0,IF(BTY36&gt;=BTY$8,BTY$5,IF(BTY36&lt;BTY$6,0,0.6*BTY$5+0.4*BTY$5*(BTY36-BTY$7)/(BTY$8-BTY$7))),IF(BTY36&lt;=BTY$8,BTY$5,IF(BTY36&gt;BTY$6,0,0.6*BTY$5+0.4*BTY$5*(BTY36-BTY$7)/(BTY$8-BTY$7))))))</f>
      </c>
      <c r="BUA36" s="126">
        <f>IF(BTY36&lt;&gt;"",BTY$5,0)</f>
      </c>
      <c r="BUB36" s="125">
        <f>IF(BTY$6=0,RANK(BTY36,BTY$12:BTY$42,0),RANK(BTY36,BTY$12:BTY$42,1))</f>
      </c>
      <c r="BUC36" s="126">
        <v>98.5</v>
      </c>
      <c r="BUD36" s="126">
        <f>IF(COUNTA(BUC$12:BUC$42)=0,0.6*BUC$5,IF(BUC36="",0,IF(BUC$6=0,IF(BUC36&gt;=BUC$8,BUC$5,IF(BUC36&lt;BUC$6,0,0.6*BUC$5+0.4*BUC$5*(BUC36-BUC$7)/(BUC$8-BUC$7))),IF(BUC36&lt;=BUC$8,BUC$5,IF(BUC36&gt;BUC$6,0,0.6*BUC$5+0.4*BUC$5*(BUC36-BUC$7)/(BUC$8-BUC$7))))))</f>
      </c>
      <c r="BUE36" s="126">
        <f>IF(BUC36&lt;&gt;"",BUC$5,0)</f>
      </c>
      <c r="BUF36" s="125">
        <f>IF(BUC$6=0,RANK(BUC36,BUC$12:BUC$42,0),RANK(BUC36,BUC$12:BUC$42,1))</f>
      </c>
      <c r="BUG36" s="126">
        <v>2.15</v>
      </c>
      <c r="BUH36" s="126">
        <f>IF(COUNTA(BUG$12:BUG$42)=0,0.6*BUG$5,IF(BUG36="",0,IF(BUG$6=0,IF(BUG36&gt;=BUG$8,BUG$5,IF(BUG36&lt;BUG$6,0,0.6*BUG$5+0.4*BUG$5*(BUG36-BUG$7)/(BUG$8-BUG$7))),IF(BUG36&lt;=BUG$8,BUG$5,IF(BUG36&gt;BUG$6,0,0.6*BUG$5+0.4*BUG$5*(BUG36-BUG$7)/(BUG$8-BUG$7))))))</f>
      </c>
      <c r="BUI36" s="126">
        <f>IF(BUG36&lt;&gt;"",BUG$5,0)</f>
      </c>
      <c r="BUJ36" s="125">
        <f>IF(BUG$6=0,RANK(BUG36,BUG$12:BUG$42,0),RANK(BUG36,BUG$12:BUG$42,1))</f>
      </c>
      <c r="BUK36" s="126">
        <v>1.98</v>
      </c>
      <c r="BUL36" s="126">
        <f>IF(COUNTA(BUK$12:BUK$42)=0,0.6*BUK$5,IF(BUK36="",0,IF(BUK$6=0,IF(BUK36&gt;=BUK$8,BUK$5,IF(BUK36&lt;BUK$6,0,0.6*BUK$5+0.4*BUK$5*(BUK36-BUK$7)/(BUK$8-BUK$7))),IF(BUK36&lt;=BUK$8,BUK$5,IF(BUK36&gt;BUK$6,0,0.6*BUK$5+0.4*BUK$5*(BUK36-BUK$7)/(BUK$8-BUK$7))))))</f>
      </c>
      <c r="BUM36" s="126">
        <f>IF(BUK36&lt;&gt;"",BUK$5,0)</f>
      </c>
      <c r="BUN36" s="125">
        <f>IF(BUK$6=0,RANK(BUK36,BUK$12:BUK$42,0),RANK(BUK36,BUK$12:BUK$42,1))</f>
      </c>
      <c r="BUO36" s="126">
        <v>25.79</v>
      </c>
      <c r="BUP36" s="126">
        <f>IF(COUNTA(BUO$12:BUO$42)=0,0.6*BUO$5,IF(BUO36="",0,IF(AND(BUO36&gt;=BUO$7,BUO36&lt;=BUO$8),BUO$5,0)))</f>
      </c>
      <c r="BUQ36" s="126">
        <f>IF(BUO36&lt;&gt;"",BUO$5,0)</f>
      </c>
      <c r="BUR36" s="125">
        <f>IF(BUO$6=0,RANK(BUO36,BUO$12:BUO$42,0),RANK(BUO36,BUO$12:BUO$42,1))</f>
      </c>
      <c r="BUS36" s="126">
        <v>0.15</v>
      </c>
      <c r="BUT36" s="126">
        <f>IF(COUNTA(BUS$12:BUS$42)=0,0.6*BUS$5,IF(BUS36="",0,IF(BUS$6=0,IF(BUS36&gt;=BUS$8,BUS$5,IF(BUS36&lt;BUS$6,0,0.6*BUS$5+0.4*BUS$5*(BUS36-BUS$7)/(BUS$8-BUS$7))),IF(BUS36&lt;=BUS$8,BUS$5,IF(BUS36&gt;BUS$6,0,0.6*BUS$5+0.4*BUS$5*(BUS36-BUS$7)/(BUS$8-BUS$7))))))</f>
      </c>
      <c r="BUU36" s="126">
        <f>IF(BUS36&lt;&gt;"",BUS$5,0)</f>
      </c>
      <c r="BUV36" s="125">
        <f>IF(BUS$6=0,RANK(BUS36,BUS$12:BUS$42,0),RANK(BUS36,BUS$12:BUS$42,1))</f>
      </c>
      <c r="BUW36" s="126">
        <v>0</v>
      </c>
      <c r="BUX36" s="126">
        <f>IF(COUNTA(BUW$12:BUW$42)=0,0.6*BUW$5,IF(BUW36="",0,IF(BUW$6=0,IF(BUW36&gt;=BUW$8,BUW$5,IF(BUW36&lt;BUW$6,0,0.6*BUW$5+0.4*BUW$5*(BUW36-BUW$7)/(BUW$8-BUW$7))),IF(BUW36&lt;=BUW$8,BUW$5,IF(BUW36&gt;BUW$6,0,0.6*BUW$5+0.4*BUW$5*(BUW36-BUW$7)/(BUW$8-BUW$7))))))</f>
      </c>
      <c r="BUY36" s="126">
        <f>IF(BUW36&lt;&gt;"",BUW$5,0)</f>
      </c>
      <c r="BUZ36" s="125">
        <f>IF(BUW$6=0,RANK(BUW36,BUW$12:BUW$42,0),RANK(BUW36,BUW$12:BUW$42,1))</f>
      </c>
      <c r="BVA36" s="126">
        <v>0.122</v>
      </c>
      <c r="BVB36" s="126">
        <f>IF(COUNTA(BVA$12:BVA$42)=0,0.6*BVA$5,IF(BVA36="",0,IF(BVA$6=0,IF(BVA36&gt;=BVA$8,BVA$5,IF(BVA36&lt;BVA$6,0,0.6*BVA$5+0.4*BVA$5*(BVA36-BVA$7)/(BVA$8-BVA$7))),IF(BVA36&lt;=BVA$8,BVA$5,IF(BVA36&gt;BVA$6,0,0.6*BVA$5+0.4*BVA$5*(BVA36-BVA$7)/(BVA$8-BVA$7))))))</f>
      </c>
      <c r="BVC36" s="126">
        <f>IF(BVA36&lt;&gt;"",BVA$5,0)</f>
      </c>
      <c r="BVD36" s="125">
        <f>IF(BVA$6=0,RANK(BVA36,BVA$12:BVA$42,0),RANK(BVA36,BVA$12:BVA$42,1))</f>
      </c>
      <c r="BVE36" s="126">
        <v>0.055</v>
      </c>
      <c r="BVF36" s="126">
        <f>IF(COUNTA(BVE$12:BVE$42)=0,0.6*BVE$5,IF(BVE36="",0,IF(BVE$6=0,IF(BVE36&gt;=BVE$8,BVE$5,IF(BVE36&lt;BVE$6,0,0.6*BVE$5+0.4*BVE$5*(BVE36-BVE$7)/(BVE$8-BVE$7))),IF(BVE36&lt;=BVE$8,BVE$5,IF(BVE36&gt;BVE$6,0,0.6*BVE$5+0.4*BVE$5*(BVE36-BVE$7)/(BVE$8-BVE$7))))))</f>
      </c>
      <c r="BVG36" s="126">
        <f>IF(BVE36&lt;&gt;"",BVE$5,0)</f>
      </c>
      <c r="BVH36" s="125">
        <f>IF(BVE$6=0,RANK(BVE36,BVE$12:BVE$42,0),RANK(BVE36,BVE$12:BVE$42,1))</f>
      </c>
      <c r="BVI36" s="126">
        <v>46.9790591444287</v>
      </c>
      <c r="BVJ36" s="126">
        <f>IF(COUNTA(BVI$12:BVI$42)=0,0.6*BVI$5,IF(BVI36="",0,IF(BVI$6=0,IF(BVI36&gt;=BVI$8,BVI$5,IF(BVI36&lt;BVI$6,0,0.6*BVI$5+0.4*BVI$5*(BVI36-BVI$7)/(BVI$8-BVI$7))),IF(BVI36&lt;=BVI$8,BVI$5,IF(BVI36&gt;BVI$6,0,0.6*BVI$5+0.4*BVI$5*(BVI36-BVI$7)/(BVI$8-BVI$7))))))</f>
      </c>
      <c r="BVK36" s="126">
        <f>IF(BVI36&lt;&gt;"",BVI$5,0)</f>
      </c>
      <c r="BVL36" s="125">
        <f>IF(BVI$6=0,RANK(BVI36,BVI$12:BVI$42,0),RANK(BVI36,BVI$12:BVI$42,1))</f>
      </c>
      <c r="BVM36" s="126">
        <v>0.15</v>
      </c>
      <c r="BVN36" s="126">
        <f>IF(COUNTA(BVM$12:BVM$42)=0,0.6*BVM$5,IF(BVM36="",0,IF(BVM$6=0,IF(BVM36&gt;=BVM$8,BVM$5,IF(BVM36&lt;BVM$6,0,0.6*BVM$5+0.4*BVM$5*(BVM36-BVM$7)/(BVM$8-BVM$7))),IF(BVM36&lt;=BVM$8,BVM$5,IF(BVM36&gt;BVM$6,0,0.6*BVM$5+0.4*BVM$5*(BVM36-BVM$7)/(BVM$8-BVM$7))))))</f>
      </c>
      <c r="BVO36" s="126">
        <f>IF(BVM36&lt;&gt;"",BVM$5,0)</f>
      </c>
      <c r="BVP36" s="125">
        <f>IF(BVM$6=0,RANK(BVM36,BVM$12:BVM$42,0),RANK(BVM36,BVM$12:BVM$42,1))</f>
      </c>
      <c r="BVQ36" s="126">
        <v>1.92</v>
      </c>
      <c r="BVR36" s="126">
        <f>IF(COUNTA(BVQ$12:BVQ$42)=0,0.6*BVQ$5,IF(BVQ36="",0,IF(BVQ$6=0,IF(BVQ36&gt;=BVQ$8,BVQ$5,IF(BVQ36&lt;BVQ$6,0,0.6*BVQ$5+0.4*BVQ$5*(BVQ36-BVQ$7)/(BVQ$8-BVQ$7))),IF(BVQ36&lt;=BVQ$8,BVQ$5,IF(BVQ36&gt;BVQ$6,0,0.6*BVQ$5+0.4*BVQ$5*(BVQ36-BVQ$7)/(BVQ$8-BVQ$7))))))</f>
      </c>
      <c r="BVS36" s="126">
        <f>IF(BVQ36&lt;&gt;"",BVQ$5,0)</f>
      </c>
      <c r="BVT36" s="125">
        <f>IF(BVQ$6=0,RANK(BVQ36,BVQ$12:BVQ$42,0),RANK(BVQ36,BVQ$12:BVQ$42,1))</f>
      </c>
      <c r="BVU36" s="126">
        <v>104.251674862696</v>
      </c>
      <c r="BVV36" s="126">
        <f>IF(COUNTA(BVU$12:BVU$42)=0,0.6*BVU$5,IF(BVU36="",0,IF(BVU$6=0,IF(BVU36&gt;=BVU$8,BVU$5,IF(BVU36&lt;BVU$6,0,0.6*BVU$5+0.4*BVU$5*(BVU36-BVU$7)/(BVU$8-BVU$7))),IF(BVU36&lt;=BVU$8,BVU$5,IF(BVU36&gt;BVU$6,0,0.6*BVU$5+0.4*BVU$5*(BVU36-BVU$7)/(BVU$8-BVU$7))))))</f>
      </c>
      <c r="BVW36" s="126">
        <f>IF(BVU36&lt;&gt;"",BVU$5,0)</f>
      </c>
      <c r="BVX36" s="125">
        <f>IF(BVU$6=0,RANK(BVU36,BVU$12:BVU$42,0),RANK(BVU36,BVU$12:BVU$42,1))</f>
      </c>
      <c r="BVY36" s="126">
        <v>99.8011164221011</v>
      </c>
      <c r="BVZ36" s="126">
        <f>IF(COUNTA(BVY$12:BVY$42)=0,0.6*BVY$5,IF(BVY36="",0,IF(BVY$6=0,IF(BVY36&gt;=BVY$8,BVY$5,IF(BVY36&lt;BVY$6,0,0.6*BVY$5+0.4*BVY$5*(BVY36-BVY$7)/(BVY$8-BVY$7))),IF(BVY36&lt;=BVY$8,BVY$5,IF(BVY36&gt;BVY$6,0,0.6*BVY$5+0.4*BVY$5*(BVY36-BVY$7)/(BVY$8-BVY$7))))))</f>
      </c>
      <c r="BWA36" s="126">
        <f>IF(BVY36&lt;&gt;"",BVY$5,0)</f>
      </c>
      <c r="BWB36" s="125">
        <f>IF(BVY$6=0,RANK(BVY36,BVY$12:BVY$42,0),RANK(BVY36,BVY$12:BVY$42,1))</f>
      </c>
      <c r="BWC36" s="126">
        <v>100</v>
      </c>
      <c r="BWD36" s="126">
        <f>IF(COUNTA(BWC$12:BWC$42)=0,0.6*BWC$5,IF(BWC36="",0,IF(BWC$6=0,IF(BWC36&gt;=BWC$8,BWC$5,IF(BWC36&lt;BWC$6,0,0.6*BWC$5+0.4*BWC$5*(BWC36-BWC$7)/(BWC$8-BWC$7))),IF(BWC36&lt;=BWC$8,BWC$5,IF(BWC36&gt;BWC$6,0,0.6*BWC$5+0.4*BWC$5*(BWC36-BWC$7)/(BWC$8-BWC$7))))))</f>
      </c>
      <c r="BWE36" s="126">
        <f>IF(BWC36&lt;&gt;"",BWC$5,0)</f>
      </c>
      <c r="BWF36" s="125">
        <f>IF(BWC$6=0,RANK(BWC36,BWC$12:BWC$42,0),RANK(BWC36,BWC$12:BWC$42,1))</f>
      </c>
      <c r="BWG36" s="126">
        <v>98.4841394524852</v>
      </c>
      <c r="BWH36" s="126">
        <f>IF(COUNTA(BWG$12:BWG$42)=0,0.6*BWG$5,IF(BWG36="",0,IF(BWG$6=0,IF(BWG36&gt;=BWG$8,BWG$5,IF(BWG36&lt;BWG$6,0,0.6*BWG$5+0.4*BWG$5*(BWG36-BWG$7)/(BWG$8-BWG$7))),IF(BWG36&lt;=BWG$8,BWG$5,IF(BWG36&gt;BWG$6,0,0.6*BWG$5+0.4*BWG$5*(BWG36-BWG$7)/(BWG$8-BWG$7))))))</f>
      </c>
      <c r="BWI36" s="126">
        <f>IF(BWG36&lt;&gt;"",BWG$5,0)</f>
      </c>
      <c r="BWJ36" s="125">
        <f>IF(BWG$6=0,RANK(BWG36,BWG$12:BWG$42,0),RANK(BWG36,BWG$12:BWG$42,1))</f>
      </c>
      <c r="BWK36" s="126">
        <v>38</v>
      </c>
      <c r="BWL36" s="126">
        <f>IF(COUNTA(BWK$12:BWK$42)=0,0.6*BWK$5,IF(BWK36="",0,IF(AND(BWK36&gt;=BWK$7,BWK36&lt;=BWK$8),BWK$5,0)))</f>
      </c>
      <c r="BWM36" s="126">
        <f>IF(BWK36&lt;&gt;"",BWK$5,0)</f>
      </c>
      <c r="BWN36" s="125">
        <f>IF(BWK$6=0,RANK(BWK36,BWK$12:BWK$42,0),RANK(BWK36,BWK$12:BWK$42,1))</f>
      </c>
      <c r="BWO36" s="126">
        <v>2.22</v>
      </c>
      <c r="BWP36" s="126">
        <f>IF(COUNTA(BWO$12:BWO$42)=0,0.6*BWO$5,IF(BWO36="",0,IF(BWO$6=0,IF(BWO36&gt;=BWO$8,BWO$5,IF(BWO36&lt;BWO$6,0,0.6*BWO$5+0.4*BWO$5*(BWO36-BWO$7)/(BWO$8-BWO$7))),IF(BWO36&lt;=BWO$8,BWO$5,IF(BWO36&gt;BWO$6,0,0.6*BWO$5+0.4*BWO$5*(BWO36-BWO$7)/(BWO$8-BWO$7))))))</f>
      </c>
      <c r="BWQ36" s="126">
        <f>IF(BWO36&lt;&gt;"",BWO$5,0)</f>
      </c>
      <c r="BWR36" s="125">
        <f>IF(BWO$6=0,RANK(BWO36,BWO$12:BWO$42,0),RANK(BWO36,BWO$12:BWO$42,1))</f>
      </c>
      <c r="BWS36" s="126">
        <v>4.37</v>
      </c>
      <c r="BWT36" s="126">
        <f>IF(COUNTA(BWS$12:BWS$42)=0,0.6*BWS$5,IF(BWS36="",0,IF(BWS$6=0,IF(BWS36&gt;=BWS$8,BWS$5,IF(BWS36&lt;BWS$6,0,0.6*BWS$5+0.4*BWS$5*(BWS36-BWS$7)/(BWS$8-BWS$7))),IF(BWS36&lt;=BWS$8,BWS$5,IF(BWS36&gt;BWS$6,0,0.6*BWS$5+0.4*BWS$5*(BWS36-BWS$7)/(BWS$8-BWS$7))))))</f>
      </c>
      <c r="BWU36" s="126">
        <f>IF(BWS36&lt;&gt;"",BWS$5,0)</f>
      </c>
      <c r="BWV36" s="125">
        <f>IF(BWS$6=0,RANK(BWS36,BWS$12:BWS$42,0),RANK(BWS36,BWS$12:BWS$42,1))</f>
      </c>
      <c r="BWW36" s="125" t="s">
        <v>40</v>
      </c>
      <c r="BWX36" s="125">
        <f>(F36+J36+N36+R36+V36+Z36+AD36+AH36+AL36)*100</f>
      </c>
      <c r="BWY36" s="125">
        <f>RANK(BWX36,BWX$12:BWX$42,0)</f>
      </c>
      <c r="BWZ36" s="125" t="s">
        <v>40</v>
      </c>
      <c r="BXA36" s="125">
        <f>(AP36+AT36+AX36+BB36+BF36+BJ36+BN36+BR36+BV36+BZ36+CD36+CH36+CL36+CP36)*100</f>
      </c>
      <c r="BXB36" s="125">
        <f>RANK(BXA36,BXA$12:BXA$42,0)</f>
      </c>
      <c r="BXC36" s="125" t="s">
        <v>40</v>
      </c>
      <c r="BXD36" s="125">
        <f>(CT36)*100</f>
      </c>
      <c r="BXE36" s="125">
        <f>RANK(BXD36,BXD$12:BXD$42,0)</f>
      </c>
      <c r="BXF36" s="125" t="s">
        <v>40</v>
      </c>
      <c r="BXG36" s="125">
        <f>(CX36+DB36+DF36+DJ36+DN36+DR36+DV36+DZ36+EE36+EJ36+EO36+ET36+EY36+FD36+FI36+FN36+FS36+FX36+GC36+GH36+GM36+GR36+GW36+HB36+HG36+HL36+HQ36+HV36+IA36+IF36+IK36+IP36+IU36+IZ36+JE36+JJ36+JO36+JT36+JY36+KD36+KI36+KN36+KS36+KX36+LC36+LH36+LM36+LR36+LW36+MB36+MG36+ML36+MQ36+MV36+NA36+NF36+NK36+NP36+NU36+NZ36+OE36+OJ36+OO36+OT36+OY36+PD36+PI36+PN36+PS36+PX36+QC36+QH36+QM36+QR36+QW36+RB36+RG36+RL36+RQ36+RV36+SA36+SF36+SK36+SP36+SU36+SZ36+TE36+TJ36+TO36+TT36+TY36+UD36+UI36+UN36+US36+UX36+VC36+VH36+VM36+VR36+VW36+WB36+WG36+WL36+WQ36+WV36+XA36+XF36+XK36+XP36+XU36+XZ36+YE36+YJ36+YO36+YT36+YY36+ZD36+ZI36+ZN36+ZS36+ZX36+AAC36+AAH36+AAM36+AAR36+AAW36+ABB36+ABG36+ABL36+ABQ36+ABV36+ACA36+ACF36+ACK36+ACP36+ACU36+ACZ36+ADE36+ADJ36+ADO36+ADT36+ADY36+AED36+AEI36+AEN36+AES36+AEX36+AFC36+AFH36+AFM36+AFR36+AFW36+AGB36+AGG36+AGL36+AGQ36+AGV36+AHA36+AHF36+AHK36+AHP36+AHU36+AHZ36+AIE36+AIJ36+AIO36+AIT36+AIY36+AJD36+AJI36+AJN36+AJS36+AJX36+AKC36+AKH36+AKM36+AKR36+AKW36+ALB36+ALG36+ALL36+ALQ36+ALV36+AMA36+AMF36+AMK36+AMP36+AMU36+AMZ36+ANE36+ANJ36+ANO36+ANT36+ANY36+AOD36+AOI36+AON36+AOS36+AOX36+APC36+APH36+APM36+APR36+APW36+AQB36+AQG36+AQL36+AQQ36+AQV36+ARA36+ARF36+ARK36+ARP36+ARU36+ARZ36+ASE36+ASJ36+ASO36+AST36+ASY36+ATD36+ATI36+ATN36+ATS36+ATX36+AUC36+AUH36)*100</f>
      </c>
      <c r="BXH36" s="125">
        <f>RANK(BXG36,BXG$12:BXG$42,0)</f>
      </c>
      <c r="BXI36" s="125" t="s">
        <v>40</v>
      </c>
      <c r="BXJ36" s="125">
        <f>(AUL36+AUP36+AUT36+AUX36+AVB36+AVF36+AVJ36+AVN36+AVR36+AVV36+AVZ36+AWD36+AWH36+AWL36+AWP36+AWT36+AWX36+AXB36+AXF36+AXJ36+AXN36+AXR36+AXV36+AXZ36+AYD36+AYH36+AYL36+AYP36+AYT36+AYX36+AZB36+AZF36+AZJ36+AZN36+AZR36+AZV36+AZZ36+BAD36+BAH36+BAL36+BAP36+BAT36+BAX36+BBB36+BBF36+BBJ36+BBN36+BBR36+BBV36+BBZ36+BCD36+BCH36+BCL36+BCP36+BCT36+BCX36+BDB36+BDF36+BDJ36+BDN36+BDR36+BDV36+BDZ36+BED36+BEH36+BEL36+BEP36+BET36+BEX36+BFB36+BFF36+BFJ36+BFN36+BFR36+BFV36+BFZ36+BGD36+BGH36+BGL36+BGP36+BGT36+BGX36+BHB36+BHF36+BHJ36+BHN36+BHR36+BHV36+BHZ36+BID36+BIH36+BIL36+BIP36+BIT36+BIX36+BJB36+BJF36+BJJ36+BJN36+BJR36+BJV36+BJZ36+BKD36+BKH36+BKL36+BKP36+BKT36+BKX36+BLB36+BLF36+BLJ36+BLN36+BLR36+BLV36+BLZ36+BMD36+BMH36+BML36+BMP36+BMT36+BMX36+BNB36+BNF36+BNJ36+BNN36+BNR36+BNV36+BNZ36+BOD36+BOH36+BOL36+BOP36+BOT36+BOX36+BPB36+BPF36+BPJ36+BPN36+BPR36+BPV36+BPZ36+BQD36+BQH36+BQL36+BQP36+BQT36+BQX36+BRB36)*100</f>
      </c>
      <c r="BXK36" s="125">
        <f>RANK(BXJ36,BXJ$12:BXJ$42,0)</f>
      </c>
      <c r="BXL36" s="125" t="s">
        <v>40</v>
      </c>
      <c r="BXM36" s="125">
        <f>(BRF36+BRJ36+BRN36+BRR36+BRV36+BRZ36+BSD36+BSH36+BSL36+BSP36+BST36+BSX36+BTB36+BTF36+BTJ36+BTN36+BTR36)*100</f>
      </c>
      <c r="BXN36" s="125">
        <f>RANK(BXM36,BXM$12:BXM$42,0)</f>
      </c>
      <c r="BXO36" s="125" t="s">
        <v>40</v>
      </c>
      <c r="BXP36" s="125">
        <f>(BTV36+BTZ36+BUD36+BUH36+BUL36)*100</f>
      </c>
      <c r="BXQ36" s="125">
        <f>RANK(BXP36,BXP$12:BXP$42,0)</f>
      </c>
      <c r="BXR36" s="125" t="s">
        <v>40</v>
      </c>
      <c r="BXS36" s="125">
        <f>(BUP36+BUT36+BUX36)*100</f>
      </c>
      <c r="BXT36" s="125">
        <f>RANK(BXS36,BXS$12:BXS$42,0)</f>
      </c>
      <c r="BXU36" s="125" t="s">
        <v>40</v>
      </c>
      <c r="BXV36" s="125">
        <f>(BVB36+BVF36+BVJ36+BVN36+BVR36+BVV36+BVZ36+BWD36+BWH36+BWL36+BWP36+BWT36)*100</f>
      </c>
      <c r="BXW36" s="125">
        <f>RANK(BXV36,BXV$12:BXV$42,0)</f>
      </c>
    </row>
    <row r="37">
      <c r="A37" s="125" t="s">
        <v>41</v>
      </c>
      <c r="B37" s="125">
        <f>A37</f>
      </c>
      <c r="C37" s="125">
        <f>(F37+J37+N37+R37+V37+Z37+AD37+AH37+AL37+AP37+AT37+AX37+BB37+BF37+BJ37+BN37+BR37+BV37+BZ37+CD37+CH37+CL37+CP37+CT37+CX37+DB37+DF37+DJ37+DN37+DR37+DV37+DZ37+EE37+EJ37+EO37+ET37+EY37+FD37+FI37+FN37+FS37+FX37+GC37+GH37+GM37+GR37+GW37+HB37+HG37+HL37+HQ37+HV37+IA37+IF37+IK37+IP37+IU37+IZ37+JE37+JJ37+JO37+JT37+JY37+KD37+KI37+KN37+KS37+KX37+LC37+LH37+LM37+LR37+LW37+MB37+MG37+ML37+MQ37+MV37+NA37+NF37+NK37+NP37+NU37+NZ37+OE37+OJ37+OO37+OT37+OY37+PD37+PI37+PN37+PS37+PX37+QC37+QH37+QM37+QR37+QW37+RB37+RG37+RL37+RQ37+RV37+SA37+SF37+SK37+SP37+SU37+SZ37+TE37+TJ37+TO37+TT37+TY37+UD37+UI37+UN37+US37+UX37+VC37+VH37+VM37+VR37+VW37+WB37+WG37+WL37+WQ37+WV37+XA37+XF37+XK37+XP37+XU37+XZ37+YE37+YJ37+YO37+YT37+YY37+ZD37+ZI37+ZN37+ZS37+ZX37+AAC37+AAH37+AAM37+AAR37+AAW37+ABB37+ABG37+ABL37+ABQ37+ABV37+ACA37+ACF37+ACK37+ACP37+ACU37+ACZ37+ADE37+ADJ37+ADO37+ADT37+ADY37+AED37+AEI37+AEN37+AES37+AEX37+AFC37+AFH37+AFM37+AFR37+AFW37+AGB37+AGG37+AGL37+AGQ37+AGV37+AHA37+AHF37+AHK37+AHP37+AHU37+AHZ37+AIE37+AIJ37+AIO37+AIT37+AIY37+AJD37+AJI37+AJN37+AJS37+AJX37+AKC37+AKH37+AKM37+AKR37+AKW37+ALB37+ALG37+ALL37+ALQ37+ALV37+AMA37+AMF37+AMK37+AMP37+AMU37+AMZ37+ANE37+ANJ37+ANO37+ANT37+ANY37+AOD37+AOI37+AON37+AOS37+AOX37+APC37+APH37+APM37+APR37+APW37+AQB37+AQG37+AQL37+AQQ37+AQV37+ARA37+ARF37+ARK37+ARP37+ARU37+ARZ37+ASE37+ASJ37+ASO37+AST37+ASY37+ATD37+ATI37+ATN37+ATS37+ATX37+AUC37+AUH37+AUL37+AUP37+AUT37+AUX37+AVB37+AVF37+AVJ37+AVN37+AVR37+AVV37+AVZ37+AWD37+AWH37+AWL37+AWP37+AWT37+AWX37+AXB37+AXF37+AXJ37+AXN37+AXR37+AXV37+AXZ37+AYD37+AYH37+AYL37+AYP37+AYT37+AYX37+AZB37+AZF37+AZJ37+AZN37+AZR37+AZV37+AZZ37+BAD37+BAH37+BAL37+BAP37+BAT37+BAX37+BBB37+BBF37+BBJ37+BBN37+BBR37+BBV37+BBZ37+BCD37+BCH37+BCL37+BCP37+BCT37+BCX37+BDB37+BDF37+BDJ37+BDN37+BDR37+BDV37+BDZ37+BED37+BEH37+BEL37+BEP37+BET37+BEX37+BFB37+BFF37+BFJ37+BFN37+BFR37+BFV37+BFZ37+BGD37+BGH37+BGL37+BGP37+BGT37+BGX37+BHB37+BHF37+BHJ37+BHN37+BHR37+BHV37+BHZ37+BID37+BIH37+BIL37+BIP37+BIT37+BIX37+BJB37+BJF37+BJJ37+BJN37+BJR37+BJV37+BJZ37+BKD37+BKH37+BKL37+BKP37+BKT37+BKX37+BLB37+BLF37+BLJ37+BLN37+BLR37+BLV37+BLZ37+BMD37+BMH37+BML37+BMP37+BMT37+BMX37+BNB37+BNF37+BNJ37+BNN37+BNR37+BNV37+BNZ37+BOD37+BOH37+BOL37+BOP37+BOT37+BOX37+BPB37+BPF37+BPJ37+BPN37+BPR37+BPV37+BPZ37+BQD37+BQH37+BQL37+BQP37+BQT37+BQX37+BRB37+BRF37+BRJ37+BRN37+BRR37+BRV37+BRZ37+BSD37+BSH37+BSL37+BSP37+BST37+BSX37+BTB37+BTF37+BTJ37+BTN37+BTR37+BTV37+BTZ37+BUD37+BUH37+BUL37+BUP37+BUT37+BUX37+BVB37+BVF37+BVJ37+BVN37+BVR37+BVV37+BVZ37+BWD37+BWH37+BWL37+BWP37+BWT37)*100</f>
      </c>
      <c r="D37" s="125">
        <f>RANK(C37,C$12:C$42,0)</f>
      </c>
      <c r="E37" s="126">
        <v>77.0053140631424</v>
      </c>
      <c r="F37" s="126">
        <f>IF(COUNTA(E$12:E$42)=0,0.6*E$5,IF(E37="",0,IF(E$6=0,IF(E37&gt;=E$8,E$5,IF(E37&lt;E$6,0,0.6*E$5+0.4*E$5*(E37-E$7)/(E$8-E$7))),IF(E37&lt;=E$8,E$5,IF(E37&gt;E$6,0,0.6*E$5+0.4*E$5*(E37-E$7)/(E$8-E$7))))))</f>
      </c>
      <c r="G37" s="126">
        <f>IF(E37&lt;&gt;"",E$5,0)</f>
      </c>
      <c r="H37" s="125">
        <f>IF(E$6=0,RANK(E37,E$12:E$42,0),RANK(E37,E$12:E$42,1))</f>
      </c>
      <c r="I37" s="126">
        <v>88.1832412523025</v>
      </c>
      <c r="J37" s="126">
        <f>IF(COUNTA(I$12:I$42)=0,0.6*I$5,IF(I37="",0,IF(I$6=0,IF(I37&gt;=I$8,I$5,IF(I37&lt;I$6,0,0.6*I$5+0.4*I$5*(I37-I$7)/(I$8-I$7))),IF(I37&lt;=I$8,I$5,IF(I37&gt;I$6,0,0.6*I$5+0.4*I$5*(I37-I$7)/(I$8-I$7))))))</f>
      </c>
      <c r="K37" s="126">
        <f>IF(I37&lt;&gt;"",I$5,0)</f>
      </c>
      <c r="L37" s="125">
        <f>IF(I$6=0,RANK(I37,I$12:I$42,0),RANK(I37,I$12:I$42,1))</f>
      </c>
      <c r="M37"/>
      <c r="N37" s="126">
        <f>IF(COUNTA(M$12:M$42)=0,0.6*M$5,IF(M37="",0,IF(M$6=0,IF(M37&gt;=M$8,M$5,IF(M37&lt;M$6,0,0.6*M$5+0.4*M$5*(M37-M$7)/(M$8-M$7))),IF(M37&lt;=M$8,M$5,IF(M37&gt;M$6,0,0.6*M$5+0.4*M$5*(M37-M$7)/(M$8-M$7))))))</f>
      </c>
      <c r="O37" s="126">
        <f>IF(M37&lt;&gt;"",M$5,0)</f>
      </c>
      <c r="P37" s="125">
        <f>IF(M$6=0,RANK(M37,M$12:M$42,0),RANK(M37,M$12:M$42,1))</f>
      </c>
      <c r="Q37"/>
      <c r="R37" s="126">
        <f>IF(COUNTA(Q$12:Q$42)=0,0.6*Q$5,IF(Q37="",0,IF(Q$6=0,IF(Q37&gt;=Q$8,Q$5,IF(Q37&lt;Q$6,0,0.6*Q$5+0.4*Q$5*(Q37-Q$7)/(Q$8-Q$7))),IF(Q37&lt;=Q$8,Q$5,IF(Q37&gt;Q$6,0,0.6*Q$5+0.4*Q$5*(Q37-Q$7)/(Q$8-Q$7))))))</f>
      </c>
      <c r="S37" s="126">
        <f>IF(Q37&lt;&gt;"",Q$5,0)</f>
      </c>
      <c r="T37" s="125">
        <f>IF(Q$6=0,RANK(Q37,Q$12:Q$42,0),RANK(Q37,Q$12:Q$42,1))</f>
      </c>
      <c r="U37"/>
      <c r="V37" s="126">
        <f>IF(COUNTA(U$12:U$42)=0,0.6*U$5,IF(U37="",0,IF(U$6=0,IF(U37&gt;=U$8,U$5,IF(U37&lt;U$6,0,0.6*U$5+0.4*U$5*(U37-U$7)/(U$8-U$7))),IF(U37&lt;=U$8,U$5,IF(U37&gt;U$6,0,0.6*U$5+0.4*U$5*(U37-U$7)/(U$8-U$7))))))</f>
      </c>
      <c r="W37" s="126">
        <f>IF(U37&lt;&gt;"",U$5,0)</f>
      </c>
      <c r="X37" s="125">
        <f>IF(U$6=0,RANK(U37,U$12:U$42,0),RANK(U37,U$12:U$42,1))</f>
      </c>
      <c r="Y37"/>
      <c r="Z37" s="126">
        <f>IF(COUNTA(Y$12:Y$42)=0,0.6*Y$5,IF(Y37="",0,IF(Y$6=0,IF(Y37&gt;=Y$8,Y$5,IF(Y37&lt;Y$6,0,0.6*Y$5+0.4*Y$5*(Y37-Y$7)/(Y$8-Y$7))),IF(Y37&lt;=Y$8,Y$5,IF(Y37&gt;Y$6,0,0.6*Y$5+0.4*Y$5*(Y37-Y$7)/(Y$8-Y$7))))))</f>
      </c>
      <c r="AA37" s="126">
        <f>IF(Y37&lt;&gt;"",Y$5,0)</f>
      </c>
      <c r="AB37" s="125">
        <f>IF(Y$6=0,RANK(Y37,Y$12:Y$42,0),RANK(Y37,Y$12:Y$42,1))</f>
      </c>
      <c r="AC37"/>
      <c r="AD37" s="126">
        <f>IF(COUNTA(AC$12:AC$42)=0,0.6*AC$5,IF(AC37="",0,IF(AC$6=0,IF(AC37&gt;=AC$8,AC$5,IF(AC37&lt;AC$6,0,0.6*AC$5+0.4*AC$5*(AC37-AC$7)/(AC$8-AC$7))),IF(AC37&lt;=AC$8,AC$5,IF(AC37&gt;AC$6,0,0.6*AC$5+0.4*AC$5*(AC37-AC$7)/(AC$8-AC$7))))))</f>
      </c>
      <c r="AE37" s="126">
        <f>IF(AC37&lt;&gt;"",AC$5,0)</f>
      </c>
      <c r="AF37" s="125">
        <f>IF(AC$6=0,RANK(AC37,AC$12:AC$42,0),RANK(AC37,AC$12:AC$42,1))</f>
      </c>
      <c r="AG37"/>
      <c r="AH37" s="126">
        <f>IF(COUNTA(AG$12:AG$42)=0,0.6*AG$5,IF(AG37="",0,IF(AG$6=0,IF(AG37&gt;=AG$8,AG$5,IF(AG37&lt;AG$6,0,0.6*AG$5+0.4*AG$5*(AG37-AG$7)/(AG$8-AG$7))),IF(AG37&lt;=AG$8,AG$5,IF(AG37&gt;AG$6,0,0.6*AG$5+0.4*AG$5*(AG37-AG$7)/(AG$8-AG$7))))))</f>
      </c>
      <c r="AI37" s="126">
        <f>IF(AG37&lt;&gt;"",AG$5,0)</f>
      </c>
      <c r="AJ37" s="125">
        <f>IF(AG$6=0,RANK(AG37,AG$12:AG$42,0),RANK(AG37,AG$12:AG$42,1))</f>
      </c>
      <c r="AK37"/>
      <c r="AL37" s="126">
        <f>IF(COUNTA(AK$12:AK$42)=0,0.6*AK$5,IF(AK37="",0,IF(AK$6=0,IF(AK37&gt;=AK$8,AK$5,IF(AK37&lt;AK$6,0,0.6*AK$5+0.4*AK$5*(AK37-AK$7)/(AK$8-AK$7))),IF(AK37&lt;=AK$8,AK$5,IF(AK37&gt;AK$6,0,0.6*AK$5+0.4*AK$5*(AK37-AK$7)/(AK$8-AK$7))))))</f>
      </c>
      <c r="AM37" s="126">
        <f>IF(AK37&lt;&gt;"",AK$5,0)</f>
      </c>
      <c r="AN37" s="125">
        <f>IF(AK$6=0,RANK(AK37,AK$12:AK$42,0),RANK(AK37,AK$12:AK$42,1))</f>
      </c>
      <c r="AO37" s="126">
        <v>99.87</v>
      </c>
      <c r="AP37" s="126">
        <f>IF(COUNTA(AO$12:AO$42)=0,0.6*AO$5,IF(AO37="",0,IF(AO$6=0,IF(AO37&gt;=AO$8,AO$5,IF(AO37&lt;AO$6,0,0.6*AO$5+0.4*AO$5*(AO37-AO$7)/(AO$8-AO$7))),IF(AO37&lt;=AO$8,AO$5,IF(AO37&gt;AO$6,0,0.6*AO$5+0.4*AO$5*(AO37-AO$7)/(AO$8-AO$7))))))</f>
      </c>
      <c r="AQ37" s="126">
        <f>IF(AO37&lt;&gt;"",AO$5,0)</f>
      </c>
      <c r="AR37" s="125">
        <f>IF(AO$6=0,RANK(AO37,AO$12:AO$42,0),RANK(AO37,AO$12:AO$42,1))</f>
      </c>
      <c r="AS37" s="126">
        <v>0.04</v>
      </c>
      <c r="AT37" s="126">
        <f>IF(COUNTA(AS$12:AS$42)=0,0.6*AS$5,IF(AS37="",0,IF(AS$6=0,IF(AS37&gt;=AS$8,AS$5,IF(AS37&lt;AS$6,0,0.6*AS$5+0.4*AS$5*(AS37-AS$7)/(AS$8-AS$7))),IF(AS37&lt;=AS$8,AS$5,IF(AS37&gt;AS$6,0,0.6*AS$5+0.4*AS$5*(AS37-AS$7)/(AS$8-AS$7))))))</f>
      </c>
      <c r="AU37" s="126">
        <f>IF(AS37&lt;&gt;"",AS$5,0)</f>
      </c>
      <c r="AV37" s="125">
        <f>IF(AS$6=0,RANK(AS37,AS$12:AS$42,0),RANK(AS37,AS$12:AS$42,1))</f>
      </c>
      <c r="AW37" s="126">
        <v>99.58</v>
      </c>
      <c r="AX37" s="126">
        <f>IF(COUNTA(AW$12:AW$42)=0,0.6*AW$5,IF(AW37="",0,IF(AW$6=0,IF(AW37&gt;=AW$8,AW$5,IF(AW37&lt;AW$6,0,0.6*AW$5+0.4*AW$5*(AW37-AW$7)/(AW$8-AW$7))),IF(AW37&lt;=AW$8,AW$5,IF(AW37&gt;AW$6,0,0.6*AW$5+0.4*AW$5*(AW37-AW$7)/(AW$8-AW$7))))))</f>
      </c>
      <c r="AY37" s="126">
        <f>IF(AW37&lt;&gt;"",AW$5,0)</f>
      </c>
      <c r="AZ37" s="125">
        <f>IF(AW$6=0,RANK(AW37,AW$12:AW$42,0),RANK(AW37,AW$12:AW$42,1))</f>
      </c>
      <c r="BA37" s="126">
        <v>0.729615478173446</v>
      </c>
      <c r="BB37" s="126">
        <f>IF(COUNTA(BA$12:BA$42)=0,0.6*BA$5,IF(BA37="",0,IF(BA$6=0,IF(BA37&gt;=BA$8,BA$5,IF(BA37&lt;BA$6,0,0.6*BA$5+0.4*BA$5*(BA37-BA$7)/(BA$8-BA$7))),IF(BA37&lt;=BA$8,BA$5,IF(BA37&gt;BA$6,0,0.6*BA$5+0.4*BA$5*(BA37-BA$7)/(BA$8-BA$7))))))</f>
      </c>
      <c r="BC37" s="126">
        <f>IF(BA37&lt;&gt;"",BA$5,0)</f>
      </c>
      <c r="BD37" s="125">
        <f>IF(BA$6=0,RANK(BA37,BA$12:BA$42,0),RANK(BA37,BA$12:BA$42,1))</f>
      </c>
      <c r="BE37" s="126">
        <v>98.14</v>
      </c>
      <c r="BF37" s="126">
        <f>IF(COUNTA(BE$12:BE$42)=0,0.6*BE$5,IF(BE37="",0,IF(BE$6=0,IF(BE37&gt;=BE$8,BE$5,IF(BE37&lt;BE$6,0,0.6*BE$5+0.4*BE$5*(BE37-BE$7)/(BE$8-BE$7))),IF(BE37&lt;=BE$8,BE$5,IF(BE37&gt;BE$6,0,0.6*BE$5+0.4*BE$5*(BE37-BE$7)/(BE$8-BE$7))))))</f>
      </c>
      <c r="BG37" s="126">
        <f>IF(BE37&lt;&gt;"",BE$5,0)</f>
      </c>
      <c r="BH37" s="125">
        <f>IF(BE$6=0,RANK(BE37,BE$12:BE$42,0),RANK(BE37,BE$12:BE$42,1))</f>
      </c>
      <c r="BI37" s="126">
        <v>73</v>
      </c>
      <c r="BJ37" s="126">
        <f>IF(COUNTA(BI$12:BI$42)=0,0.6*BI$5,IF(BI37="",0,IF(BI$6=0,IF(BI37&gt;=BI$8,BI$5,IF(BI37&lt;BI$6,0,0.6*BI$5+0.4*BI$5*(BI37-BI$7)/(BI$8-BI$7))),IF(BI37&lt;=BI$8,BI$5,IF(BI37&gt;BI$6,0,0.6*BI$5+0.4*BI$5*(BI37-BI$7)/(BI$8-BI$7))))))</f>
      </c>
      <c r="BK37" s="126">
        <f>IF(BI37&lt;&gt;"",BI$5,0)</f>
      </c>
      <c r="BL37" s="125">
        <f>IF(BI$6=0,RANK(BI37,BI$12:BI$42,0),RANK(BI37,BI$12:BI$42,1))</f>
      </c>
      <c r="BM37" s="126">
        <v>99.6985</v>
      </c>
      <c r="BN37" s="126">
        <f>IF(COUNTA(BM$12:BM$42)=0,0.6*BM$5,IF(BM37="",0,IF(BM$6=0,IF(BM37&gt;=BM$8,BM$5,IF(BM37&lt;BM$6,0,0.6*BM$5+0.4*BM$5*(BM37-BM$7)/(BM$8-BM$7))),IF(BM37&lt;=BM$8,BM$5,IF(BM37&gt;BM$6,0,0.6*BM$5+0.4*BM$5*(BM37-BM$7)/(BM$8-BM$7))))))</f>
      </c>
      <c r="BO37" s="126">
        <f>IF(BM37&lt;&gt;"",BM$5,0)</f>
      </c>
      <c r="BP37" s="125">
        <f>IF(BM$6=0,RANK(BM37,BM$12:BM$42,0),RANK(BM37,BM$12:BM$42,1))</f>
      </c>
      <c r="BQ37" s="126">
        <v>86</v>
      </c>
      <c r="BR37" s="126">
        <f>IF(COUNTA(BQ$12:BQ$42)=0,0.6*BQ$5,IF(BQ37="",0,IF(BQ$6=0,IF(BQ37&gt;=BQ$8,BQ$5,IF(BQ37&lt;BQ$6,0,0.6*BQ$5+0.4*BQ$5*(BQ37-BQ$7)/(BQ$8-BQ$7))),IF(BQ37&lt;=BQ$8,BQ$5,IF(BQ37&gt;BQ$6,0,0.6*BQ$5+0.4*BQ$5*(BQ37-BQ$7)/(BQ$8-BQ$7))))))</f>
      </c>
      <c r="BS37" s="126">
        <f>IF(BQ37&lt;&gt;"",BQ$5,0)</f>
      </c>
      <c r="BT37" s="125">
        <f>IF(BQ$6=0,RANK(BQ37,BQ$12:BQ$42,0),RANK(BQ37,BQ$12:BQ$42,1))</f>
      </c>
      <c r="BU37" s="126">
        <v>2.2082</v>
      </c>
      <c r="BV37" s="126">
        <f>IF(COUNTA(BU$12:BU$42)=0,0.6*BU$5,IF(BU37="",0,IF(BU$6=0,IF(BU37&gt;=BU$8,BU$5,IF(BU37&lt;BU$6,0,0.6*BU$5+0.4*BU$5*(BU37-BU$7)/(BU$8-BU$7))),IF(BU37&lt;=BU$8,BU$5,IF(BU37&gt;BU$6,0,0.6*BU$5+0.4*BU$5*(BU37-BU$7)/(BU$8-BU$7))))))</f>
      </c>
      <c r="BW37" s="126">
        <f>IF(BU37&lt;&gt;"",BU$5,0)</f>
      </c>
      <c r="BX37" s="125">
        <f>IF(BU$6=0,RANK(BU37,BU$12:BU$42,0),RANK(BU37,BU$12:BU$42,1))</f>
      </c>
      <c r="BY37" s="126">
        <v>99</v>
      </c>
      <c r="BZ37" s="126">
        <f>IF(COUNTA(BY$12:BY$42)=0,0.6*BY$5,IF(BY37="",0,IF(BY$6=0,IF(BY37&gt;=BY$8,BY$5,IF(BY37&lt;BY$6,0,0.6*BY$5+0.4*BY$5*(BY37-BY$7)/(BY$8-BY$7))),IF(BY37&lt;=BY$8,BY$5,IF(BY37&gt;BY$6,0,0.6*BY$5+0.4*BY$5*(BY37-BY$7)/(BY$8-BY$7))))))</f>
      </c>
      <c r="CA37" s="126">
        <f>IF(BY37&lt;&gt;"",BY$5,0)</f>
      </c>
      <c r="CB37" s="125">
        <f>IF(BY$6=0,RANK(BY37,BY$12:BY$42,0),RANK(BY37,BY$12:BY$42,1))</f>
      </c>
      <c r="CC37"/>
      <c r="CD37" s="126">
        <f>IF(COUNTA(CC$12:CC$42)=0,0.6*CC$5,IF(CC37="",0,IF(CC$6=0,IF(CC37&gt;=CC$8,CC$5,IF(CC37&lt;CC$6,0,0.6*CC$5+0.4*CC$5*(CC37-CC$7)/(CC$8-CC$7))),IF(CC37&lt;=CC$8,CC$5,IF(CC37&gt;CC$6,0,0.6*CC$5+0.4*CC$5*(CC37-CC$7)/(CC$8-CC$7))))))</f>
      </c>
      <c r="CE37" s="126">
        <f>IF(CC37&lt;&gt;"",CC$5,0)</f>
      </c>
      <c r="CF37" s="125">
        <f>IF(CC$6=0,RANK(CC37,CC$12:CC$42,0),RANK(CC37,CC$12:CC$42,1))</f>
      </c>
      <c r="CG37"/>
      <c r="CH37" s="126">
        <f>IF(COUNTA(CG$12:CG$42)=0,0.6*CG$5,IF(CG37="",0,IF(CG$6=0,IF(CG37&gt;=CG$8,CG$5,IF(CG37&lt;CG$6,0,0.6*CG$5+0.4*CG$5*(CG37-CG$7)/(CG$8-CG$7))),IF(CG37&lt;=CG$8,CG$5,IF(CG37&gt;CG$6,0,0.6*CG$5+0.4*CG$5*(CG37-CG$7)/(CG$8-CG$7))))))</f>
      </c>
      <c r="CI37" s="126">
        <f>IF(CG37&lt;&gt;"",CG$5,0)</f>
      </c>
      <c r="CJ37" s="125">
        <f>IF(CG$6=0,RANK(CG37,CG$12:CG$42,0),RANK(CG37,CG$12:CG$42,1))</f>
      </c>
      <c r="CK37"/>
      <c r="CL37" s="126">
        <f>IF(COUNTA(CK$12:CK$42)=0,0.6*CK$5,IF(CK37="",0,IF(CK$6=0,IF(CK37&gt;=CK$8,CK$5,IF(CK37&lt;CK$6,0,0.6*CK$5+0.4*CK$5*(CK37-CK$7)/(CK$8-CK$7))),IF(CK37&lt;=CK$8,CK$5,IF(CK37&gt;CK$6,0,0.6*CK$5+0.4*CK$5*(CK37-CK$7)/(CK$8-CK$7))))))</f>
      </c>
      <c r="CM37" s="126">
        <f>IF(CK37&lt;&gt;"",CK$5,0)</f>
      </c>
      <c r="CN37" s="125">
        <f>IF(CK$6=0,RANK(CK37,CK$12:CK$42,0),RANK(CK37,CK$12:CK$42,1))</f>
      </c>
      <c r="CO37"/>
      <c r="CP37" s="126">
        <f>IF(COUNTA(CO$12:CO$42)=0,0.6*CO$5,IF(CO37="",0,IF(CO$6=0,IF(CO37&gt;=CO$8,CO$5,IF(CO37&lt;CO$6,0,0.6*CO$5+0.4*CO$5*(CO37-CO$7)/(CO$8-CO$7))),IF(CO37&lt;=CO$8,CO$5,IF(CO37&gt;CO$6,0,0.6*CO$5+0.4*CO$5*(CO37-CO$7)/(CO$8-CO$7))))))</f>
      </c>
      <c r="CQ37" s="126">
        <f>IF(CO37&lt;&gt;"",CO$5,0)</f>
      </c>
      <c r="CR37" s="125">
        <f>IF(CO$6=0,RANK(CO37,CO$12:CO$42,0),RANK(CO37,CO$12:CO$42,1))</f>
      </c>
      <c r="CS37"/>
      <c r="CT37" s="126">
        <f>IF(COUNTA(CS$12:CS$42)=0,0.6*CS$5,IF(CS37="",0,IF(CS$6=0,IF(CS37&gt;=CS$8,CS$5,IF(CS37&lt;CS$6,0,0.6*CS$5+0.4*CS$5*(CS37-CS$7)/(CS$8-CS$7))),IF(CS37&lt;=CS$8,CS$5,IF(CS37&gt;CS$6,0,0.6*CS$5+0.4*CS$5*(CS37-CS$7)/(CS$8-CS$7))))))</f>
      </c>
      <c r="CU37" s="126">
        <f>IF(CS37&lt;&gt;"",CS$5,0)</f>
      </c>
      <c r="CV37" s="125">
        <f>IF(CS$6=0,RANK(CS37,CS$12:CS$42,0),RANK(CS37,CS$12:CS$42,1))</f>
      </c>
      <c r="CW37" s="126">
        <v>-1.60603787044343</v>
      </c>
      <c r="CX37" s="126">
        <f>IF(COUNTA(CW$12:CW$42)=0,0.6*CW$5,IF(CW37="",0,IF(CW$6=0,IF(CW37&gt;=CW$8,CW$5,IF(CW37&lt;CW$6,0,0.6*CW$5+0.4*CW$5*(CW37-CW$7)/(CW$8-CW$7))),IF(CW37&lt;=CW$8,CW$5,IF(CW37&gt;CW$6,0,0.6*CW$5+0.4*CW$5*(CW37-CW$7)/(CW$8-CW$7))))))</f>
      </c>
      <c r="CY37" s="126">
        <f>IF(CW37&lt;&gt;"",CW$5,0)</f>
      </c>
      <c r="CZ37" s="125">
        <f>IF(CW$6=0,RANK(CW37,CW$12:CW$42,0),RANK(CW37,CW$12:CW$42,1))</f>
      </c>
      <c r="DA37" s="126">
        <v>-0.878261879733031</v>
      </c>
      <c r="DB37" s="126">
        <f>IF(COUNTA(DA$12:DA$42)=0,0.6*DA$5,IF(DA37="",0,IF(DA$6=0,IF(DA37&gt;=DA$8,DA$5,IF(DA37&lt;DA$6,0,0.6*DA$5+0.4*DA$5*(DA37-DA$7)/(DA$8-DA$7))),IF(DA37&lt;=DA$8,DA$5,IF(DA37&gt;DA$6,0,0.6*DA$5+0.4*DA$5*(DA37-DA$7)/(DA$8-DA$7))))))</f>
      </c>
      <c r="DC37" s="126">
        <f>IF(DA37&lt;&gt;"",DA$5,0)</f>
      </c>
      <c r="DD37" s="125">
        <f>IF(DA$6=0,RANK(DA37,DA$12:DA$42,0),RANK(DA37,DA$12:DA$42,1))</f>
      </c>
      <c r="DE37" s="126">
        <v>-0.944408794679333</v>
      </c>
      <c r="DF37" s="126">
        <f>IF(COUNTA(DE$12:DE$42)=0,0.6*DE$5,IF(DE37="",0,IF(DE$6=0,IF(DE37&gt;=DE$8,DE$5,IF(DE37&lt;DE$6,0,0.6*DE$5+0.4*DE$5*(DE37-DE$7)/(DE$8-DE$7))),IF(DE37&lt;=DE$8,DE$5,IF(DE37&gt;DE$6,0,0.6*DE$5+0.4*DE$5*(DE37-DE$7)/(DE$8-DE$7))))))</f>
      </c>
      <c r="DG37" s="126">
        <f>IF(DE37&lt;&gt;"",DE$5,0)</f>
      </c>
      <c r="DH37" s="125">
        <f>IF(DE$6=0,RANK(DE37,DE$12:DE$42,0),RANK(DE37,DE$12:DE$42,1))</f>
      </c>
      <c r="DI37" s="126">
        <v>1.56096229131356</v>
      </c>
      <c r="DJ37" s="126">
        <f>IF(COUNTA(DI$12:DI$42)=0,0.6*DI$5,IF(DI37="",0,IF(DI$6=0,IF(DI37&gt;=DI$8,DI$5,IF(DI37&lt;DI$6,0,0.6*DI$5+0.4*DI$5*(DI37-DI$7)/(DI$8-DI$7))),IF(DI37&lt;=DI$8,DI$5,IF(DI37&gt;DI$6,0,0.6*DI$5+0.4*DI$5*(DI37-DI$7)/(DI$8-DI$7))))))</f>
      </c>
      <c r="DK37" s="126">
        <f>IF(DI37&lt;&gt;"",DI$5,0)</f>
      </c>
      <c r="DL37" s="125">
        <f>IF(DI$6=0,RANK(DI37,DI$12:DI$42,0),RANK(DI37,DI$12:DI$42,1))</f>
      </c>
      <c r="DM37" s="126">
        <v>1.49</v>
      </c>
      <c r="DN37" s="126">
        <f>IF(COUNTA(DM$12:DM$42)=0,0.6*DM$5,IF(DM37="",0,IF(DM$6=0,IF(DM37&gt;=DM$8,DM$5,IF(DM37&lt;DM$6,0,0.6*DM$5+0.4*DM$5*(DM37-DM$7)/(DM$8-DM$7))),IF(DM37&lt;=DM$8,DM$5,IF(DM37&gt;DM$6,0,0.6*DM$5+0.4*DM$5*(DM37-DM$7)/(DM$8-DM$7))))))</f>
      </c>
      <c r="DO37" s="126">
        <f>IF(DM37&lt;&gt;"",DM$5,0)</f>
      </c>
      <c r="DP37" s="125">
        <f>IF(DM$6=0,RANK(DM37,DM$12:DM$42,0),RANK(DM37,DM$12:DM$42,1))</f>
      </c>
      <c r="DQ37" s="126">
        <v>1.67</v>
      </c>
      <c r="DR37" s="126">
        <f>IF(COUNTA(DQ$12:DQ$42)=0,0.6*DQ$5,IF(DQ37="",0,IF(DQ$6=0,IF(DQ37&gt;=DQ$8,DQ$5,IF(DQ37&lt;DQ$6,0,0.6*DQ$5+0.4*DQ$5*(DQ37-DQ$7)/(DQ$8-DQ$7))),IF(DQ37&lt;=DQ$8,DQ$5,IF(DQ37&gt;DQ$6,0,0.6*DQ$5+0.4*DQ$5*(DQ37-DQ$7)/(DQ$8-DQ$7))))))</f>
      </c>
      <c r="DS37" s="126">
        <f>IF(DQ37&lt;&gt;"",DQ$5,0)</f>
      </c>
      <c r="DT37" s="125">
        <f>IF(DQ$6=0,RANK(DQ37,DQ$12:DQ$42,0),RANK(DQ37,DQ$12:DQ$42,1))</f>
      </c>
      <c r="DU37" s="126">
        <v>0.78</v>
      </c>
      <c r="DV37" s="126">
        <f>IF(COUNTA(DU$12:DU$42)=0,0.6*DU$5,IF(DU37="",0,IF(DU$6=0,IF(DU37&gt;=DU$8,DU$5,IF(DU37&lt;DU$6,0,0.6*DU$5+0.4*DU$5*(DU37-DU$7)/(DU$8-DU$7))),IF(DU37&lt;=DU$8,DU$5,IF(DU37&gt;DU$6,0,0.6*DU$5+0.4*DU$5*(DU37-DU$7)/(DU$8-DU$7))))))</f>
      </c>
      <c r="DW37" s="126">
        <f>IF(DU37&lt;&gt;"",DU$5,0)</f>
      </c>
      <c r="DX37" s="125">
        <f>IF(DU$6=0,RANK(DU37,DU$12:DU$42,0),RANK(DU37,DU$12:DU$42,1))</f>
      </c>
      <c r="DY37" s="126">
        <v>0.75</v>
      </c>
      <c r="DZ37" s="126">
        <f>IF(COUNTA(DY$12:DY$42)=0,0.6*DY$5,IF(DY37="",0,IF(DY$6=0,IF(DY37&gt;=DY$8,DY$5,IF(DY37&lt;DY$6,0,0.6*DY$5+0.4*DY$5*(DY37-DY$7)/(DY$8-DY$7))),IF(DY37&lt;=DY$8,DY$5,IF(DY37&gt;DY$6,0,0.6*DY$5+0.4*DY$5*(DY37-DY$7)/(DY$8-DY$7))))))</f>
      </c>
      <c r="EA37" s="126">
        <f>IF(DY37&lt;&gt;"",DY$5,0)</f>
      </c>
      <c r="EB37" s="125">
        <f>IF(DY$6=0,RANK(DY37,DY$12:DY$42,0),RANK(DY37,DY$12:DY$42,1))</f>
      </c>
      <c r="EC37" s="126">
        <v>99.77</v>
      </c>
      <c r="ED37" s="126">
        <v>90.01</v>
      </c>
      <c r="EE37" s="126">
        <f>IF((COUNTA(EC$12:EC$42)+COUNTA(ED$12:ED$42)=0),0.6*EC$5,IF(OR(EC37="",ED37=""),0,IF(EC$6=0,IF(EC37&gt;=EC$8,EC$5,IF(EC37&lt;ED37,0,EC$5*(EC37-ED37)/(EC$8-ED37))),IF(EC37&lt;=EC$8,EC$5,IF(EC37&gt;ED37,0,EC$5*(EC37-ED37)/(EC$8-ED37))))))</f>
      </c>
      <c r="EF37" s="126">
        <f>IF(OR(EC37="",ED37=""),0,EC$5)</f>
      </c>
      <c r="EG37" s="125">
        <f>IF(EC$6=0,RANK(EE37,EE$12:EE$42,0),RANK(EE37,EE$12:EE$42,1))</f>
      </c>
      <c r="EH37" s="126">
        <v>99.77</v>
      </c>
      <c r="EI37" s="126">
        <v>90.51</v>
      </c>
      <c r="EJ37" s="126">
        <f>IF((COUNTA(EH$12:EH$42)+COUNTA(EI$12:EI$42)=0),0.6*EH$5,IF(OR(EH37="",EI37=""),0,IF(EH$6=0,IF(EH37&gt;=EH$8,EH$5,IF(EH37&lt;EI37,0,EH$5*(EH37-EI37)/(EH$8-EI37))),IF(EH37&lt;=EH$8,EH$5,IF(EH37&gt;EI37,0,EH$5*(EH37-EI37)/(EH$8-EI37))))))</f>
      </c>
      <c r="EK37" s="126">
        <f>IF(OR(EH37="",EI37=""),0,EH$5)</f>
      </c>
      <c r="EL37" s="125">
        <f>IF(EH$6=0,RANK(EJ37,EJ$12:EJ$42,0),RANK(EJ37,EJ$12:EJ$42,1))</f>
      </c>
      <c r="EM37" s="126">
        <v>100</v>
      </c>
      <c r="EN37" s="126">
        <v>13.71</v>
      </c>
      <c r="EO37" s="126">
        <f>IF((COUNTA(EM$12:EM$42)+COUNTA(EN$12:EN$42)=0),0.6*EM$5,IF(OR(EM37="",EN37=""),0,IF(EM$6=0,IF(EM37&gt;=EM$8,EM$5,IF(EM37&lt;EN37,0,EM$5*(EM37-EN37)/(EM$8-EN37))),IF(EM37&lt;=EM$8,EM$5,IF(EM37&gt;EN37,0,EM$5*(EM37-EN37)/(EM$8-EN37))))))</f>
      </c>
      <c r="EP37" s="126">
        <f>IF(OR(EM37="",EN37=""),0,EM$5)</f>
      </c>
      <c r="EQ37" s="125">
        <f>IF(EM$6=0,RANK(EO37,EO$12:EO$42,0),RANK(EO37,EO$12:EO$42,1))</f>
      </c>
      <c r="ER37" s="126">
        <v>100</v>
      </c>
      <c r="ES37" s="126">
        <v>86.56</v>
      </c>
      <c r="ET37" s="126">
        <f>IF((COUNTA(ER$12:ER$42)+COUNTA(ES$12:ES$42)=0),0.6*ER$5,IF(OR(ER37="",ES37=""),0,IF(ER$6=0,IF(ER37&gt;=ER$8,ER$5,IF(ER37&lt;ES37,0,ER$5*(ER37-ES37)/(ER$8-ES37))),IF(ER37&lt;=ER$8,ER$5,IF(ER37&gt;ES37,0,ER$5*(ER37-ES37)/(ER$8-ES37))))))</f>
      </c>
      <c r="EU37" s="126">
        <f>IF(OR(ER37="",ES37=""),0,ER$5)</f>
      </c>
      <c r="EV37" s="125">
        <f>IF(ER$6=0,RANK(ET37,ET$12:ET$42,0),RANK(ET37,ET$12:ET$42,1))</f>
      </c>
      <c r="EW37" s="126">
        <v>1.97</v>
      </c>
      <c r="EX37" s="126">
        <v>4.28</v>
      </c>
      <c r="EY37" s="126">
        <f>IF((COUNTA(EW$12:EW$42)+COUNTA(EX$12:EX$42)=0),0.6*EW$5,IF(OR(EW37="",EX37=""),0,IF(EW$6=0,IF(EW37&gt;=EW$8,EW$5,IF(EW37&lt;EX37,0,EW$5*(EW37-EX37)/(EW$8-EX37))),IF(EW37&lt;=EW$8,EW$5,IF(EW37&gt;EX37,0,EW$5*(EW37-EX37)/(EW$8-EX37))))))</f>
      </c>
      <c r="EZ37" s="126">
        <f>IF(OR(EW37="",EX37=""),0,EW$5)</f>
      </c>
      <c r="FA37" s="125">
        <f>IF(EW$6=0,RANK(EY37,EY$12:EY$42,0),RANK(EY37,EY$12:EY$42,1))</f>
      </c>
      <c r="FB37" s="126">
        <v>1.97</v>
      </c>
      <c r="FC37" s="126">
        <v>5.93</v>
      </c>
      <c r="FD37" s="126">
        <f>IF((COUNTA(FB$12:FB$42)+COUNTA(FC$12:FC$42)=0),0.6*FB$5,IF(OR(FB37="",FC37=""),0,IF(FB$6=0,IF(FB37&gt;=FB$8,FB$5,IF(FB37&lt;FC37,0,FB$5*(FB37-FC37)/(FB$8-FC37))),IF(FB37&lt;=FB$8,FB$5,IF(FB37&gt;FC37,0,FB$5*(FB37-FC37)/(FB$8-FC37))))))</f>
      </c>
      <c r="FE37" s="126">
        <f>IF(OR(FB37="",FC37=""),0,FB$5)</f>
      </c>
      <c r="FF37" s="125">
        <f>IF(FB$6=0,RANK(FD37,FD$12:FD$42,0),RANK(FD37,FD$12:FD$42,1))</f>
      </c>
      <c r="FG37" s="126">
        <v>97.78</v>
      </c>
      <c r="FH37"/>
      <c r="FI37" s="126">
        <f>IF((COUNTA(FG$12:FG$42)+COUNTA(FH$12:FH$42)=0),0.6*FG$5,IF(OR(FG37="",FH37=""),0,IF(FG$6=0,IF(FG37&gt;=FG$8,FG$5,IF(FG37&lt;FH37,0,FG$5*(FG37-FH37)/(FG$8-FH37))),IF(FG37&lt;=FG$8,FG$5,IF(FG37&gt;FH37,0,FG$5*(FG37-FH37)/(FG$8-FH37))))))</f>
      </c>
      <c r="FJ37" s="126">
        <f>IF(OR(FG37="",FH37=""),0,FG$5)</f>
      </c>
      <c r="FK37" s="125">
        <f>IF(FG$6=0,RANK(FI37,FI$12:FI$42,0),RANK(FI37,FI$12:FI$42,1))</f>
      </c>
      <c r="FL37" s="126">
        <v>97.78</v>
      </c>
      <c r="FM37"/>
      <c r="FN37" s="126">
        <f>IF((COUNTA(FL$12:FL$42)+COUNTA(FM$12:FM$42)=0),0.6*FL$5,IF(OR(FL37="",FM37=""),0,IF(FL$6=0,IF(FL37&gt;=FL$8,FL$5,IF(FL37&lt;FM37,0,FL$5*(FL37-FM37)/(FL$8-FM37))),IF(FL37&lt;=FL$8,FL$5,IF(FL37&gt;FM37,0,FL$5*(FL37-FM37)/(FL$8-FM37))))))</f>
      </c>
      <c r="FO37" s="126">
        <f>IF(OR(FL37="",FM37=""),0,FL$5)</f>
      </c>
      <c r="FP37" s="125">
        <f>IF(FL$6=0,RANK(FN37,FN$12:FN$42,0),RANK(FN37,FN$12:FN$42,1))</f>
      </c>
      <c r="FQ37" s="126">
        <v>100</v>
      </c>
      <c r="FR37" s="126">
        <v>99.41</v>
      </c>
      <c r="FS37" s="126">
        <f>IF((COUNTA(FQ$12:FQ$42)+COUNTA(FR$12:FR$42)=0),0.6*FQ$5,IF(OR(FQ37="",FR37=""),0,IF(FQ$6=0,IF(FQ37&gt;=FQ$8,FQ$5,IF(FQ37&lt;FR37,0,FQ$5*(FQ37-FR37)/(FQ$8-FR37))),IF(FQ37&lt;=FQ$8,FQ$5,IF(FQ37&gt;FR37,0,FQ$5*(FQ37-FR37)/(FQ$8-FR37))))))</f>
      </c>
      <c r="FT37" s="126">
        <f>IF(OR(FQ37="",FR37=""),0,FQ$5)</f>
      </c>
      <c r="FU37" s="125">
        <f>IF(FQ$6=0,RANK(FS37,FS$12:FS$42,0),RANK(FS37,FS$12:FS$42,1))</f>
      </c>
      <c r="FV37" s="126">
        <v>100</v>
      </c>
      <c r="FW37" s="126">
        <v>100</v>
      </c>
      <c r="FX37" s="126">
        <f>IF((COUNTA(FV$12:FV$42)+COUNTA(FW$12:FW$42)=0),0.6*FV$5,IF(OR(FV37="",FW37=""),0,IF(FV$6=0,IF(FV37&gt;=FV$8,FV$5,IF(FV37&lt;FW37,0,FV$5*(FV37-FW37)/(FV$8-FW37))),IF(FV37&lt;=FV$8,FV$5,IF(FV37&gt;FW37,0,FV$5*(FV37-FW37)/(FV$8-FW37))))))</f>
      </c>
      <c r="FY37" s="126">
        <f>IF(OR(FV37="",FW37=""),0,FV$5)</f>
      </c>
      <c r="FZ37" s="125">
        <f>IF(FV$6=0,RANK(FX37,FX$12:FX$42,0),RANK(FX37,FX$12:FX$42,1))</f>
      </c>
      <c r="GA37" s="126">
        <v>1.01</v>
      </c>
      <c r="GB37" s="126">
        <v>2.54</v>
      </c>
      <c r="GC37" s="126">
        <f>IF((COUNTA(GA$12:GA$42)+COUNTA(GB$12:GB$42)=0),0.6*GA$5,IF(OR(GA37="",GB37=""),0,IF(GA$6=0,IF(GA37&gt;=GA$8,GA$5,IF(GA37&lt;GB37,0,GA$5*(GA37-GB37)/(GA$8-GB37))),IF(GA37&lt;=GA$8,GA$5,IF(GA37&gt;GB37,0,GA$5*(GA37-GB37)/(GA$8-GB37))))))</f>
      </c>
      <c r="GD37" s="126">
        <f>IF(OR(GA37="",GB37=""),0,GA$5)</f>
      </c>
      <c r="GE37" s="125">
        <f>IF(GA$6=0,RANK(GC37,GC$12:GC$42,0),RANK(GC37,GC$12:GC$42,1))</f>
      </c>
      <c r="GF37" s="126">
        <v>1.01</v>
      </c>
      <c r="GG37" s="126">
        <v>2.89</v>
      </c>
      <c r="GH37" s="126">
        <f>IF((COUNTA(GF$12:GF$42)+COUNTA(GG$12:GG$42)=0),0.6*GF$5,IF(OR(GF37="",GG37=""),0,IF(GF$6=0,IF(GF37&gt;=GF$8,GF$5,IF(GF37&lt;GG37,0,GF$5*(GF37-GG37)/(GF$8-GG37))),IF(GF37&lt;=GF$8,GF$5,IF(GF37&gt;GG37,0,GF$5*(GF37-GG37)/(GF$8-GG37))))))</f>
      </c>
      <c r="GI37" s="126">
        <f>IF(OR(GF37="",GG37=""),0,GF$5)</f>
      </c>
      <c r="GJ37" s="125">
        <f>IF(GF$6=0,RANK(GH37,GH$12:GH$42,0),RANK(GH37,GH$12:GH$42,1))</f>
      </c>
      <c r="GK37" s="126">
        <v>100</v>
      </c>
      <c r="GL37" s="126">
        <v>57.14</v>
      </c>
      <c r="GM37" s="126">
        <f>IF((COUNTA(GK$12:GK$42)+COUNTA(GL$12:GL$42)=0),0.6*GK$5,IF(OR(GK37="",GL37=""),0,IF(GK$6=0,IF(GK37&gt;=GK$8,GK$5,IF(GK37&lt;GL37,0,GK$5*(GK37-GL37)/(GK$8-GL37))),IF(GK37&lt;=GK$8,GK$5,IF(GK37&gt;GL37,0,GK$5*(GK37-GL37)/(GK$8-GL37))))))</f>
      </c>
      <c r="GN37" s="126">
        <f>IF(OR(GK37="",GL37=""),0,GK$5)</f>
      </c>
      <c r="GO37" s="125">
        <f>IF(GK$6=0,RANK(GM37,GM$12:GM$42,0),RANK(GM37,GM$12:GM$42,1))</f>
      </c>
      <c r="GP37" s="126">
        <v>100</v>
      </c>
      <c r="GQ37" s="126">
        <v>59</v>
      </c>
      <c r="GR37" s="126">
        <f>IF((COUNTA(GP$12:GP$42)+COUNTA(GQ$12:GQ$42)=0),0.6*GP$5,IF(OR(GP37="",GQ37=""),0,IF(GP$6=0,IF(GP37&gt;=GP$8,GP$5,IF(GP37&lt;GQ37,0,GP$5*(GP37-GQ37)/(GP$8-GQ37))),IF(GP37&lt;=GP$8,GP$5,IF(GP37&gt;GQ37,0,GP$5*(GP37-GQ37)/(GP$8-GQ37))))))</f>
      </c>
      <c r="GS37" s="126">
        <f>IF(OR(GP37="",GQ37=""),0,GP$5)</f>
      </c>
      <c r="GT37" s="125">
        <f>IF(GP$6=0,RANK(GR37,GR$12:GR$42,0),RANK(GR37,GR$12:GR$42,1))</f>
      </c>
      <c r="GU37" s="126">
        <v>0.83</v>
      </c>
      <c r="GV37" s="126">
        <v>1.05</v>
      </c>
      <c r="GW37" s="126">
        <f>IF((COUNTA(GU$12:GU$42)+COUNTA(GV$12:GV$42)=0),0.6*GU$5,IF(OR(GU37="",GV37=""),0,IF(GU$6=0,IF(GU37&gt;=GU$8,GU$5,IF(GU37&lt;GV37,0,GU$5*(GU37-GV37)/(GU$8-GV37))),IF(GU37&lt;=GU$8,GU$5,IF(GU37&gt;GV37,0,GU$5*(GU37-GV37)/(GU$8-GV37))))))</f>
      </c>
      <c r="GX37" s="126">
        <f>IF(OR(GU37="",GV37=""),0,GU$5)</f>
      </c>
      <c r="GY37" s="125">
        <f>IF(GU$6=0,RANK(GW37,GW$12:GW$42,0),RANK(GW37,GW$12:GW$42,1))</f>
      </c>
      <c r="GZ37" s="126">
        <v>0.83</v>
      </c>
      <c r="HA37" s="126">
        <v>1.21</v>
      </c>
      <c r="HB37" s="126">
        <f>IF((COUNTA(GZ$12:GZ$42)+COUNTA(HA$12:HA$42)=0),0.6*GZ$5,IF(OR(GZ37="",HA37=""),0,IF(GZ$6=0,IF(GZ37&gt;=GZ$8,GZ$5,IF(GZ37&lt;HA37,0,GZ$5*(GZ37-HA37)/(GZ$8-HA37))),IF(GZ37&lt;=GZ$8,GZ$5,IF(GZ37&gt;HA37,0,GZ$5*(GZ37-HA37)/(GZ$8-HA37))))))</f>
      </c>
      <c r="HC37" s="126">
        <f>IF(OR(GZ37="",HA37=""),0,GZ$5)</f>
      </c>
      <c r="HD37" s="125">
        <f>IF(GZ$6=0,RANK(HB37,HB$12:HB$42,0),RANK(HB37,HB$12:HB$42,1))</f>
      </c>
      <c r="HE37" s="126">
        <v>0</v>
      </c>
      <c r="HF37" s="126">
        <v>2.42</v>
      </c>
      <c r="HG37" s="126">
        <f>IF((COUNTA(HE$12:HE$42)+COUNTA(HF$12:HF$42)=0),0.6*HE$5,IF(OR(HE37="",HF37=""),0,IF(HE$6=0,IF(HE37&gt;=HE$8,HE$5,IF(HE37&lt;HF37,0,HE$5*(HE37-HF37)/(HE$8-HF37))),IF(HE37&lt;=HE$8,HE$5,IF(HE37&gt;HF37,0,HE$5*(HE37-HF37)/(HE$8-HF37))))))</f>
      </c>
      <c r="HH37" s="126">
        <f>IF(OR(HE37="",HF37=""),0,HE$5)</f>
      </c>
      <c r="HI37" s="125">
        <f>IF(HE$6=0,RANK(HG37,HG$12:HG$42,0),RANK(HG37,HG$12:HG$42,1))</f>
      </c>
      <c r="HJ37" s="126">
        <v>0</v>
      </c>
      <c r="HK37" s="126">
        <v>2.88</v>
      </c>
      <c r="HL37" s="126">
        <f>IF((COUNTA(HJ$12:HJ$42)+COUNTA(HK$12:HK$42)=0),0.6*HJ$5,IF(OR(HJ37="",HK37=""),0,IF(HJ$6=0,IF(HJ37&gt;=HJ$8,HJ$5,IF(HJ37&lt;HK37,0,HJ$5*(HJ37-HK37)/(HJ$8-HK37))),IF(HJ37&lt;=HJ$8,HJ$5,IF(HJ37&gt;HK37,0,HJ$5*(HJ37-HK37)/(HJ$8-HK37))))))</f>
      </c>
      <c r="HM37" s="126">
        <f>IF(OR(HJ37="",HK37=""),0,HJ$5)</f>
      </c>
      <c r="HN37" s="125">
        <f>IF(HJ$6=0,RANK(HL37,HL$12:HL$42,0),RANK(HL37,HL$12:HL$42,1))</f>
      </c>
      <c r="HO37" s="126">
        <v>48.9</v>
      </c>
      <c r="HP37" s="126">
        <v>22.11</v>
      </c>
      <c r="HQ37" s="126">
        <f>IF((COUNTA(HO$12:HO$42)+COUNTA(HP$12:HP$42)=0),0.6*HO$5,IF(OR(HO37="",HP37=""),0,IF(HO$6=0,IF(HO37&gt;=HO$8,HO$5,IF(HO37&lt;HP37,0,HO$5*(HO37-HP37)/(HO$8-HP37))),IF(HO37&lt;=HO$8,HO$5,IF(HO37&gt;HP37,0,HO$5*(HO37-HP37)/(HO$8-HP37))))))</f>
      </c>
      <c r="HR37" s="126">
        <f>IF(OR(HO37="",HP37=""),0,HO$5)</f>
      </c>
      <c r="HS37" s="125">
        <f>IF(HO$6=0,RANK(HQ37,HQ$12:HQ$42,0),RANK(HQ37,HQ$12:HQ$42,1))</f>
      </c>
      <c r="HT37" s="126">
        <v>48.9</v>
      </c>
      <c r="HU37" s="126">
        <v>22.99</v>
      </c>
      <c r="HV37" s="126">
        <f>IF((COUNTA(HT$12:HT$42)+COUNTA(HU$12:HU$42)=0),0.6*HT$5,IF(OR(HT37="",HU37=""),0,IF(HT$6=0,IF(HT37&gt;=HT$8,HT$5,IF(HT37&lt;HU37,0,HT$5*(HT37-HU37)/(HT$8-HU37))),IF(HT37&lt;=HT$8,HT$5,IF(HT37&gt;HU37,0,HT$5*(HT37-HU37)/(HT$8-HU37))))))</f>
      </c>
      <c r="HW37" s="126">
        <f>IF(OR(HT37="",HU37=""),0,HT$5)</f>
      </c>
      <c r="HX37" s="125">
        <f>IF(HT$6=0,RANK(HV37,HV$12:HV$42,0),RANK(HV37,HV$12:HV$42,1))</f>
      </c>
      <c r="HY37" s="126">
        <v>9.3</v>
      </c>
      <c r="HZ37" s="126">
        <v>3.59</v>
      </c>
      <c r="IA37" s="126">
        <f>IF((COUNTA(HY$12:HY$42)+COUNTA(HZ$12:HZ$42)=0),0.6*HY$5,IF(OR(HY37="",HZ37=""),0,IF(HY$6=0,IF(HY37&gt;=HY$8,HY$5,IF(HY37&lt;HZ37,0,HY$5*(HY37-HZ37)/(HY$8-HZ37))),IF(HY37&lt;=HY$8,HY$5,IF(HY37&gt;HZ37,0,HY$5*(HY37-HZ37)/(HY$8-HZ37))))))</f>
      </c>
      <c r="IB37" s="126">
        <f>IF(OR(HY37="",HZ37=""),0,HY$5)</f>
      </c>
      <c r="IC37" s="125">
        <f>IF(HY$6=0,RANK(IA37,IA$12:IA$42,0),RANK(IA37,IA$12:IA$42,1))</f>
      </c>
      <c r="ID37" s="126">
        <v>9.3</v>
      </c>
      <c r="IE37" s="126">
        <v>4.78</v>
      </c>
      <c r="IF37" s="126">
        <f>IF((COUNTA(ID$12:ID$42)+COUNTA(IE$12:IE$42)=0),0.6*ID$5,IF(OR(ID37="",IE37=""),0,IF(ID$6=0,IF(ID37&gt;=ID$8,ID$5,IF(ID37&lt;IE37,0,ID$5*(ID37-IE37)/(ID$8-IE37))),IF(ID37&lt;=ID$8,ID$5,IF(ID37&gt;IE37,0,ID$5*(ID37-IE37)/(ID$8-IE37))))))</f>
      </c>
      <c r="IG37" s="126">
        <f>IF(OR(ID37="",IE37=""),0,ID$5)</f>
      </c>
      <c r="IH37" s="125">
        <f>IF(ID$6=0,RANK(IF37,IF$12:IF$42,0),RANK(IF37,IF$12:IF$42,1))</f>
      </c>
      <c r="II37" s="126">
        <v>99.96</v>
      </c>
      <c r="IJ37" s="126">
        <v>9.225708</v>
      </c>
      <c r="IK37" s="126">
        <f>IF((COUNTA(II$12:II$42)+COUNTA(IJ$12:IJ$42)=0),0.6*II$5,IF(OR(II37="",IJ37=""),0,IF(II$6=0,IF(II37&gt;=II$8,II$5,IF(II37&lt;IJ37,0,II$5*(II37-IJ37)/(II$8-IJ37))),IF(II37&lt;=II$8,II$5,IF(II37&gt;IJ37,0,II$5*(II37-IJ37)/(II$8-IJ37))))))</f>
      </c>
      <c r="IL37" s="126">
        <f>IF(OR(II37="",IJ37=""),0,II$5)</f>
      </c>
      <c r="IM37" s="125">
        <f>IF(II$6=0,RANK(IK37,IK$12:IK$42,0),RANK(IK37,IK$12:IK$42,1))</f>
      </c>
      <c r="IN37" s="126">
        <v>99.96</v>
      </c>
      <c r="IO37" s="126">
        <v>91.174202</v>
      </c>
      <c r="IP37" s="126">
        <f>IF((COUNTA(IN$12:IN$42)+COUNTA(IO$12:IO$42)=0),0.6*IN$5,IF(OR(IN37="",IO37=""),0,IF(IN$6=0,IF(IN37&gt;=IN$8,IN$5,IF(IN37&lt;IO37,0,IN$5*(IN37-IO37)/(IN$8-IO37))),IF(IN37&lt;=IN$8,IN$5,IF(IN37&gt;IO37,0,IN$5*(IN37-IO37)/(IN$8-IO37))))))</f>
      </c>
      <c r="IQ37" s="126">
        <f>IF(OR(IN37="",IO37=""),0,IN$5)</f>
      </c>
      <c r="IR37" s="125">
        <f>IF(IN$6=0,RANK(IP37,IP$12:IP$42,0),RANK(IP37,IP$12:IP$42,1))</f>
      </c>
      <c r="IS37" s="126">
        <v>100</v>
      </c>
      <c r="IT37"/>
      <c r="IU37" s="126">
        <f>IF((COUNTA(IS$12:IS$42)+COUNTA(IT$12:IT$42)=0),0.6*IS$5,IF(OR(IS37="",IT37=""),0,IF(IS$6=0,IF(IS37&gt;=IS$8,IS$5,IF(IS37&lt;IT37,0,IS$5*(IS37-IT37)/(IS$8-IT37))),IF(IS37&lt;=IS$8,IS$5,IF(IS37&gt;IT37,0,IS$5*(IS37-IT37)/(IS$8-IT37))))))</f>
      </c>
      <c r="IV37" s="126">
        <f>IF(OR(IS37="",IT37=""),0,IS$5)</f>
      </c>
      <c r="IW37" s="125">
        <f>IF(IS$6=0,RANK(IU37,IU$12:IU$42,0),RANK(IU37,IU$12:IU$42,1))</f>
      </c>
      <c r="IX37" s="126">
        <v>100</v>
      </c>
      <c r="IY37"/>
      <c r="IZ37" s="126">
        <f>IF((COUNTA(IX$12:IX$42)+COUNTA(IY$12:IY$42)=0),0.6*IX$5,IF(OR(IX37="",IY37=""),0,IF(IX$6=0,IF(IX37&gt;=IX$8,IX$5,IF(IX37&lt;IY37,0,IX$5*(IX37-IY37)/(IX$8-IY37))),IF(IX37&lt;=IX$8,IX$5,IF(IX37&gt;IY37,0,IX$5*(IX37-IY37)/(IX$8-IY37))))))</f>
      </c>
      <c r="JA37" s="126">
        <f>IF(OR(IX37="",IY37=""),0,IX$5)</f>
      </c>
      <c r="JB37" s="125">
        <f>IF(IX$6=0,RANK(IZ37,IZ$12:IZ$42,0),RANK(IZ37,IZ$12:IZ$42,1))</f>
      </c>
      <c r="JC37" s="126">
        <v>1.45</v>
      </c>
      <c r="JD37" s="126">
        <v>6.27</v>
      </c>
      <c r="JE37" s="126">
        <f>IF((COUNTA(JC$12:JC$42)+COUNTA(JD$12:JD$42)=0),0.6*JC$5,IF(OR(JC37="",JD37=""),0,IF(JC$6=0,IF(JC37&gt;=JC$8,JC$5,IF(JC37&lt;JD37,0,JC$5*(JC37-JD37)/(JC$8-JD37))),IF(JC37&lt;=JC$8,JC$5,IF(JC37&gt;JD37,0,JC$5*(JC37-JD37)/(JC$8-JD37))))))</f>
      </c>
      <c r="JF37" s="126">
        <f>IF(OR(JC37="",JD37=""),0,JC$5)</f>
      </c>
      <c r="JG37" s="125">
        <f>IF(JC$6=0,RANK(JE37,JE$12:JE$42,0),RANK(JE37,JE$12:JE$42,1))</f>
      </c>
      <c r="JH37" s="126">
        <v>1.45</v>
      </c>
      <c r="JI37" s="126">
        <v>5.74</v>
      </c>
      <c r="JJ37" s="126">
        <f>IF((COUNTA(JH$12:JH$42)+COUNTA(JI$12:JI$42)=0),0.6*JH$5,IF(OR(JH37="",JI37=""),0,IF(JH$6=0,IF(JH37&gt;=JH$8,JH$5,IF(JH37&lt;JI37,0,JH$5*(JH37-JI37)/(JH$8-JI37))),IF(JH37&lt;=JH$8,JH$5,IF(JH37&gt;JI37,0,JH$5*(JH37-JI37)/(JH$8-JI37))))))</f>
      </c>
      <c r="JK37" s="126">
        <f>IF(OR(JH37="",JI37=""),0,JH$5)</f>
      </c>
      <c r="JL37" s="125">
        <f>IF(JH$6=0,RANK(JJ37,JJ$12:JJ$42,0),RANK(JJ37,JJ$12:JJ$42,1))</f>
      </c>
      <c r="JM37" s="126">
        <v>99.15</v>
      </c>
      <c r="JN37"/>
      <c r="JO37" s="126">
        <f>IF((COUNTA(JM$12:JM$42)+COUNTA(JN$12:JN$42)=0),0.6*JM$5,IF(OR(JM37="",JN37=""),0,IF(JM$6=0,IF(JM37&gt;=JM$8,JM$5,IF(JM37&lt;JN37,0,JM$5*(JM37-JN37)/(JM$8-JN37))),IF(JM37&lt;=JM$8,JM$5,IF(JM37&gt;JN37,0,JM$5*(JM37-JN37)/(JM$8-JN37))))))</f>
      </c>
      <c r="JP37" s="126">
        <f>IF(OR(JM37="",JN37=""),0,JM$5)</f>
      </c>
      <c r="JQ37" s="125">
        <f>IF(JM$6=0,RANK(JO37,JO$12:JO$42,0),RANK(JO37,JO$12:JO$42,1))</f>
      </c>
      <c r="JR37" s="126">
        <v>99.15</v>
      </c>
      <c r="JS37"/>
      <c r="JT37" s="126">
        <f>IF((COUNTA(JR$12:JR$42)+COUNTA(JS$12:JS$42)=0),0.6*JR$5,IF(OR(JR37="",JS37=""),0,IF(JR$6=0,IF(JR37&gt;=JR$8,JR$5,IF(JR37&lt;JS37,0,JR$5*(JR37-JS37)/(JR$8-JS37))),IF(JR37&lt;=JR$8,JR$5,IF(JR37&gt;JS37,0,JR$5*(JR37-JS37)/(JR$8-JS37))))))</f>
      </c>
      <c r="JU37" s="126">
        <f>IF(OR(JR37="",JS37=""),0,JR$5)</f>
      </c>
      <c r="JV37" s="125">
        <f>IF(JR$6=0,RANK(JT37,JT$12:JT$42,0),RANK(JT37,JT$12:JT$42,1))</f>
      </c>
      <c r="JW37" s="126">
        <v>100</v>
      </c>
      <c r="JX37" s="126">
        <v>96.77</v>
      </c>
      <c r="JY37" s="126">
        <f>IF((COUNTA(JW$12:JW$42)+COUNTA(JX$12:JX$42)=0),0.6*JW$5,IF(OR(JW37="",JX37=""),0,IF(JW$6=0,IF(JW37&gt;=JW$8,JW$5,IF(JW37&lt;JX37,0,JW$5*(JW37-JX37)/(JW$8-JX37))),IF(JW37&lt;=JW$8,JW$5,IF(JW37&gt;JX37,0,JW$5*(JW37-JX37)/(JW$8-JX37))))))</f>
      </c>
      <c r="JZ37" s="126">
        <f>IF(OR(JW37="",JX37=""),0,JW$5)</f>
      </c>
      <c r="KA37" s="125">
        <f>IF(JW$6=0,RANK(JY37,JY$12:JY$42,0),RANK(JY37,JY$12:JY$42,1))</f>
      </c>
      <c r="KB37" s="126">
        <v>100</v>
      </c>
      <c r="KC37" s="126">
        <v>100</v>
      </c>
      <c r="KD37" s="126">
        <f>IF((COUNTA(KB$12:KB$42)+COUNTA(KC$12:KC$42)=0),0.6*KB$5,IF(OR(KB37="",KC37=""),0,IF(KB$6=0,IF(KB37&gt;=KB$8,KB$5,IF(KB37&lt;KC37,0,KB$5*(KB37-KC37)/(KB$8-KC37))),IF(KB37&lt;=KB$8,KB$5,IF(KB37&gt;KC37,0,KB$5*(KB37-KC37)/(KB$8-KC37))))))</f>
      </c>
      <c r="KE37" s="126">
        <f>IF(OR(KB37="",KC37=""),0,KB$5)</f>
      </c>
      <c r="KF37" s="125">
        <f>IF(KB$6=0,RANK(KD37,KD$12:KD$42,0),RANK(KD37,KD$12:KD$42,1))</f>
      </c>
      <c r="KG37" s="126">
        <v>1.63</v>
      </c>
      <c r="KH37" s="126">
        <v>2.72</v>
      </c>
      <c r="KI37" s="126">
        <f>IF((COUNTA(KG$12:KG$42)+COUNTA(KH$12:KH$42)=0),0.6*KG$5,IF(OR(KG37="",KH37=""),0,IF(KG$6=0,IF(KG37&gt;=KG$8,KG$5,IF(KG37&lt;KH37,0,KG$5*(KG37-KH37)/(KG$8-KH37))),IF(KG37&lt;=KG$8,KG$5,IF(KG37&gt;KH37,0,KG$5*(KG37-KH37)/(KG$8-KH37))))))</f>
      </c>
      <c r="KJ37" s="126">
        <f>IF(OR(KG37="",KH37=""),0,KG$5)</f>
      </c>
      <c r="KK37" s="125">
        <f>IF(KG$6=0,RANK(KI37,KI$12:KI$42,0),RANK(KI37,KI$12:KI$42,1))</f>
      </c>
      <c r="KL37" s="126">
        <v>1.63</v>
      </c>
      <c r="KM37" s="126">
        <v>2.18</v>
      </c>
      <c r="KN37" s="126">
        <f>IF((COUNTA(KL$12:KL$42)+COUNTA(KM$12:KM$42)=0),0.6*KL$5,IF(OR(KL37="",KM37=""),0,IF(KL$6=0,IF(KL37&gt;=KL$8,KL$5,IF(KL37&lt;KM37,0,KL$5*(KL37-KM37)/(KL$8-KM37))),IF(KL37&lt;=KL$8,KL$5,IF(KL37&gt;KM37,0,KL$5*(KL37-KM37)/(KL$8-KM37))))))</f>
      </c>
      <c r="KO37" s="126">
        <f>IF(OR(KL37="",KM37=""),0,KL$5)</f>
      </c>
      <c r="KP37" s="125">
        <f>IF(KL$6=0,RANK(KN37,KN$12:KN$42,0),RANK(KN37,KN$12:KN$42,1))</f>
      </c>
      <c r="KQ37" s="126">
        <v>100</v>
      </c>
      <c r="KR37" s="126">
        <v>100</v>
      </c>
      <c r="KS37" s="126">
        <f>IF((COUNTA(KQ$12:KQ$42)+COUNTA(KR$12:KR$42)=0),0.6*KQ$5,IF(OR(KQ37="",KR37=""),0,IF(KQ$6=0,IF(KQ37&gt;=KQ$8,KQ$5,IF(KQ37&lt;KR37,0,KQ$5*(KQ37-KR37)/(KQ$8-KR37))),IF(KQ37&lt;=KQ$8,KQ$5,IF(KQ37&gt;KR37,0,KQ$5*(KQ37-KR37)/(KQ$8-KR37))))))</f>
      </c>
      <c r="KT37" s="126">
        <f>IF(OR(KQ37="",KR37=""),0,KQ$5)</f>
      </c>
      <c r="KU37" s="125">
        <f>IF(KQ$6=0,RANK(KS37,KS$12:KS$42,0),RANK(KS37,KS$12:KS$42,1))</f>
      </c>
      <c r="KV37" s="126">
        <v>100</v>
      </c>
      <c r="KW37" s="126">
        <v>100</v>
      </c>
      <c r="KX37" s="126">
        <f>IF((COUNTA(KV$12:KV$42)+COUNTA(KW$12:KW$42)=0),0.6*KV$5,IF(OR(KV37="",KW37=""),0,IF(KV$6=0,IF(KV37&gt;=KV$8,KV$5,IF(KV37&lt;KW37,0,KV$5*(KV37-KW37)/(KV$8-KW37))),IF(KV37&lt;=KV$8,KV$5,IF(KV37&gt;KW37,0,KV$5*(KV37-KW37)/(KV$8-KW37))))))</f>
      </c>
      <c r="KY37" s="126">
        <f>IF(OR(KV37="",KW37=""),0,KV$5)</f>
      </c>
      <c r="KZ37" s="125">
        <f>IF(KV$6=0,RANK(KX37,KX$12:KX$42,0),RANK(KX37,KX$12:KX$42,1))</f>
      </c>
      <c r="LA37" s="126">
        <v>0.43</v>
      </c>
      <c r="LB37" s="126">
        <v>0.56</v>
      </c>
      <c r="LC37" s="126">
        <f>IF((COUNTA(LA$12:LA$42)+COUNTA(LB$12:LB$42)=0),0.6*LA$5,IF(OR(LA37="",LB37=""),0,IF(LA$6=0,IF(LA37&gt;=LA$8,LA$5,IF(LA37&lt;LB37,0,LA$5*(LA37-LB37)/(LA$8-LB37))),IF(LA37&lt;=LA$8,LA$5,IF(LA37&gt;LB37,0,LA$5*(LA37-LB37)/(LA$8-LB37))))))</f>
      </c>
      <c r="LD37" s="126">
        <f>IF(OR(LA37="",LB37=""),0,LA$5)</f>
      </c>
      <c r="LE37" s="125">
        <f>IF(LA$6=0,RANK(LC37,LC$12:LC$42,0),RANK(LC37,LC$12:LC$42,1))</f>
      </c>
      <c r="LF37" s="126">
        <v>0.43</v>
      </c>
      <c r="LG37" s="126">
        <v>0.65</v>
      </c>
      <c r="LH37" s="126">
        <f>IF((COUNTA(LF$12:LF$42)+COUNTA(LG$12:LG$42)=0),0.6*LF$5,IF(OR(LF37="",LG37=""),0,IF(LF$6=0,IF(LF37&gt;=LF$8,LF$5,IF(LF37&lt;LG37,0,LF$5*(LF37-LG37)/(LF$8-LG37))),IF(LF37&lt;=LF$8,LF$5,IF(LF37&gt;LG37,0,LF$5*(LF37-LG37)/(LF$8-LG37))))))</f>
      </c>
      <c r="LI37" s="126">
        <f>IF(OR(LF37="",LG37=""),0,LF$5)</f>
      </c>
      <c r="LJ37" s="125">
        <f>IF(LF$6=0,RANK(LH37,LH$12:LH$42,0),RANK(LH37,LH$12:LH$42,1))</f>
      </c>
      <c r="LK37" s="126">
        <v>0</v>
      </c>
      <c r="LL37" s="126">
        <v>0</v>
      </c>
      <c r="LM37" s="126">
        <f>IF((COUNTA(LK$12:LK$42)+COUNTA(LL$12:LL$42)=0),0.6*LK$5,IF(OR(LK37="",LL37=""),0,IF(LK$6=0,IF(LK37&gt;=LK$8,LK$5,IF(LK37&lt;LL37,0,LK$5*(LK37-LL37)/(LK$8-LL37))),IF(LK37&lt;=LK$8,LK$5,IF(LK37&gt;LL37,0,LK$5*(LK37-LL37)/(LK$8-LL37))))))</f>
      </c>
      <c r="LN37" s="126">
        <f>IF(OR(LK37="",LL37=""),0,LK$5)</f>
      </c>
      <c r="LO37" s="125">
        <f>IF(LK$6=0,RANK(LM37,LM$12:LM$42,0),RANK(LM37,LM$12:LM$42,1))</f>
      </c>
      <c r="LP37" s="126">
        <v>0</v>
      </c>
      <c r="LQ37" s="126">
        <v>0</v>
      </c>
      <c r="LR37" s="126">
        <f>IF((COUNTA(LP$12:LP$42)+COUNTA(LQ$12:LQ$42)=0),0.6*LP$5,IF(OR(LP37="",LQ37=""),0,IF(LP$6=0,IF(LP37&gt;=LP$8,LP$5,IF(LP37&lt;LQ37,0,LP$5*(LP37-LQ37)/(LP$8-LQ37))),IF(LP37&lt;=LP$8,LP$5,IF(LP37&gt;LQ37,0,LP$5*(LP37-LQ37)/(LP$8-LQ37))))))</f>
      </c>
      <c r="LS37" s="126">
        <f>IF(OR(LP37="",LQ37=""),0,LP$5)</f>
      </c>
      <c r="LT37" s="125">
        <f>IF(LP$6=0,RANK(LR37,LR$12:LR$42,0),RANK(LR37,LR$12:LR$42,1))</f>
      </c>
      <c r="LU37" s="126">
        <v>57.76957</v>
      </c>
      <c r="LV37"/>
      <c r="LW37" s="126">
        <f>IF((COUNTA(LU$12:LU$42)+COUNTA(LV$12:LV$42)=0),0.6*LU$5,IF(OR(LU37="",LV37=""),0,IF(LU$6=0,IF(LU37&gt;=LU$8,LU$5,IF(LU37&lt;LV37,0,LU$5*(LU37-LV37)/(LU$8-LV37))),IF(LU37&lt;=LU$8,LU$5,IF(LU37&gt;LV37,0,LU$5*(LU37-LV37)/(LU$8-LV37))))))</f>
      </c>
      <c r="LX37" s="126">
        <f>IF(OR(LU37="",LV37=""),0,LU$5)</f>
      </c>
      <c r="LY37" s="125">
        <f>IF(LU$6=0,RANK(LW37,LW$12:LW$42,0),RANK(LW37,LW$12:LW$42,1))</f>
      </c>
      <c r="LZ37" s="126">
        <v>57.76957</v>
      </c>
      <c r="MA37"/>
      <c r="MB37" s="126">
        <f>IF((COUNTA(LZ$12:LZ$42)+COUNTA(MA$12:MA$42)=0),0.6*LZ$5,IF(OR(LZ37="",MA37=""),0,IF(LZ$6=0,IF(LZ37&gt;=LZ$8,LZ$5,IF(LZ37&lt;MA37,0,LZ$5*(LZ37-MA37)/(LZ$8-MA37))),IF(LZ37&lt;=LZ$8,LZ$5,IF(LZ37&gt;MA37,0,LZ$5*(LZ37-MA37)/(LZ$8-MA37))))))</f>
      </c>
      <c r="MC37" s="126">
        <f>IF(OR(LZ37="",MA37=""),0,LZ$5)</f>
      </c>
      <c r="MD37" s="125">
        <f>IF(LZ$6=0,RANK(MB37,MB$12:MB$42,0),RANK(MB37,MB$12:MB$42,1))</f>
      </c>
      <c r="ME37" s="126">
        <v>7.7326</v>
      </c>
      <c r="MF37" s="126">
        <v>2.79498</v>
      </c>
      <c r="MG37" s="126">
        <f>IF((COUNTA(ME$12:ME$42)+COUNTA(MF$12:MF$42)=0),0.6*ME$5,IF(OR(ME37="",MF37=""),0,IF(ME$6=0,IF(ME37&gt;=ME$8,ME$5,IF(ME37&lt;MF37,0,ME$5*(ME37-MF37)/(ME$8-MF37))),IF(ME37&lt;=ME$8,ME$5,IF(ME37&gt;MF37,0,ME$5*(ME37-MF37)/(ME$8-MF37))))))</f>
      </c>
      <c r="MH37" s="126">
        <f>IF(OR(ME37="",MF37=""),0,ME$5)</f>
      </c>
      <c r="MI37" s="125">
        <f>IF(ME$6=0,RANK(MG37,MG$12:MG$42,0),RANK(MG37,MG$12:MG$42,1))</f>
      </c>
      <c r="MJ37" s="126">
        <v>7.7326</v>
      </c>
      <c r="MK37" s="126">
        <v>2.79498</v>
      </c>
      <c r="ML37" s="126">
        <f>IF((COUNTA(MJ$12:MJ$42)+COUNTA(MK$12:MK$42)=0),0.6*MJ$5,IF(OR(MJ37="",MK37=""),0,IF(MJ$6=0,IF(MJ37&gt;=MJ$8,MJ$5,IF(MJ37&lt;MK37,0,MJ$5*(MJ37-MK37)/(MJ$8-MK37))),IF(MJ37&lt;=MJ$8,MJ$5,IF(MJ37&gt;MK37,0,MJ$5*(MJ37-MK37)/(MJ$8-MK37))))))</f>
      </c>
      <c r="MM37" s="126">
        <f>IF(OR(MJ37="",MK37=""),0,MJ$5)</f>
      </c>
      <c r="MN37" s="125">
        <f>IF(MJ$6=0,RANK(ML37,ML$12:ML$42,0),RANK(ML37,ML$12:ML$42,1))</f>
      </c>
      <c r="MO37"/>
      <c r="MP37"/>
      <c r="MQ37" s="126">
        <f>IF((COUNTA(MO$12:MO$42)+COUNTA(MP$12:MP$42)=0),0.6*MO$5,IF(OR(MO37="",MP37=""),0,IF(MO$6=0,IF(MO37&gt;=MO$8,MO$5,IF(MO37&lt;MP37,0,MO$5*(MO37-MP37)/(MO$8-MP37))),IF(MO37&lt;=MO$8,MO$5,IF(MO37&gt;MP37,0,MO$5*(MO37-MP37)/(MO$8-MP37))))))</f>
      </c>
      <c r="MR37" s="126">
        <f>IF(OR(MO37="",MP37=""),0,MO$5)</f>
      </c>
      <c r="MS37" s="125">
        <f>IF(MO$6=0,RANK(MQ37,MQ$12:MQ$42,0),RANK(MQ37,MQ$12:MQ$42,1))</f>
      </c>
      <c r="MT37"/>
      <c r="MU37"/>
      <c r="MV37" s="126">
        <f>IF((COUNTA(MT$12:MT$42)+COUNTA(MU$12:MU$42)=0),0.6*MT$5,IF(OR(MT37="",MU37=""),0,IF(MT$6=0,IF(MT37&gt;=MT$8,MT$5,IF(MT37&lt;MU37,0,MT$5*(MT37-MU37)/(MT$8-MU37))),IF(MT37&lt;=MT$8,MT$5,IF(MT37&gt;MU37,0,MT$5*(MT37-MU37)/(MT$8-MU37))))))</f>
      </c>
      <c r="MW37" s="126">
        <f>IF(OR(MT37="",MU37=""),0,MT$5)</f>
      </c>
      <c r="MX37" s="125">
        <f>IF(MT$6=0,RANK(MV37,MV$12:MV$42,0),RANK(MV37,MV$12:MV$42,1))</f>
      </c>
      <c r="MY37"/>
      <c r="MZ37"/>
      <c r="NA37" s="126">
        <f>IF((COUNTA(MY$12:MY$42)+COUNTA(MZ$12:MZ$42)=0),0.6*MY$5,IF(OR(MY37="",MZ37=""),0,IF(MY$6=0,IF(MY37&gt;=MY$8,MY$5,IF(MY37&lt;MZ37,0,MY$5*(MY37-MZ37)/(MY$8-MZ37))),IF(MY37&lt;=MY$8,MY$5,IF(MY37&gt;MZ37,0,MY$5*(MY37-MZ37)/(MY$8-MZ37))))))</f>
      </c>
      <c r="NB37" s="126">
        <f>IF(OR(MY37="",MZ37=""),0,MY$5)</f>
      </c>
      <c r="NC37" s="125">
        <f>IF(MY$6=0,RANK(NA37,NA$12:NA$42,0),RANK(NA37,NA$12:NA$42,1))</f>
      </c>
      <c r="ND37"/>
      <c r="NE37"/>
      <c r="NF37" s="126">
        <f>IF((COUNTA(ND$12:ND$42)+COUNTA(NE$12:NE$42)=0),0.6*ND$5,IF(OR(ND37="",NE37=""),0,IF(ND$6=0,IF(ND37&gt;=ND$8,ND$5,IF(ND37&lt;NE37,0,ND$5*(ND37-NE37)/(ND$8-NE37))),IF(ND37&lt;=ND$8,ND$5,IF(ND37&gt;NE37,0,ND$5*(ND37-NE37)/(ND$8-NE37))))))</f>
      </c>
      <c r="NG37" s="126">
        <f>IF(OR(ND37="",NE37=""),0,ND$5)</f>
      </c>
      <c r="NH37" s="125">
        <f>IF(ND$6=0,RANK(NF37,NF$12:NF$42,0),RANK(NF37,NF$12:NF$42,1))</f>
      </c>
      <c r="NI37"/>
      <c r="NJ37"/>
      <c r="NK37" s="126">
        <f>IF((COUNTA(NI$12:NI$42)+COUNTA(NJ$12:NJ$42)=0),0.6*NI$5,IF(OR(NI37="",NJ37=""),0,IF(NI$6=0,IF(NI37&gt;=NI$8,NI$5,IF(NI37&lt;NJ37,0,NI$5*(NI37-NJ37)/(NI$8-NJ37))),IF(NI37&lt;=NI$8,NI$5,IF(NI37&gt;NJ37,0,NI$5*(NI37-NJ37)/(NI$8-NJ37))))))</f>
      </c>
      <c r="NL37" s="126">
        <f>IF(OR(NI37="",NJ37=""),0,NI$5)</f>
      </c>
      <c r="NM37" s="125">
        <f>IF(NI$6=0,RANK(NK37,NK$12:NK$42,0),RANK(NK37,NK$12:NK$42,1))</f>
      </c>
      <c r="NN37"/>
      <c r="NO37"/>
      <c r="NP37" s="126">
        <f>IF((COUNTA(NN$12:NN$42)+COUNTA(NO$12:NO$42)=0),0.6*NN$5,IF(OR(NN37="",NO37=""),0,IF(NN$6=0,IF(NN37&gt;=NN$8,NN$5,IF(NN37&lt;NO37,0,NN$5*(NN37-NO37)/(NN$8-NO37))),IF(NN37&lt;=NN$8,NN$5,IF(NN37&gt;NO37,0,NN$5*(NN37-NO37)/(NN$8-NO37))))))</f>
      </c>
      <c r="NQ37" s="126">
        <f>IF(OR(NN37="",NO37=""),0,NN$5)</f>
      </c>
      <c r="NR37" s="125">
        <f>IF(NN$6=0,RANK(NP37,NP$12:NP$42,0),RANK(NP37,NP$12:NP$42,1))</f>
      </c>
      <c r="NS37"/>
      <c r="NT37"/>
      <c r="NU37" s="126">
        <f>IF((COUNTA(NS$12:NS$42)+COUNTA(NT$12:NT$42)=0),0.6*NS$5,IF(OR(NS37="",NT37=""),0,IF(NS$6=0,IF(NS37&gt;=NS$8,NS$5,IF(NS37&lt;NT37,0,NS$5*(NS37-NT37)/(NS$8-NT37))),IF(NS37&lt;=NS$8,NS$5,IF(NS37&gt;NT37,0,NS$5*(NS37-NT37)/(NS$8-NT37))))))</f>
      </c>
      <c r="NV37" s="126">
        <f>IF(OR(NS37="",NT37=""),0,NS$5)</f>
      </c>
      <c r="NW37" s="125">
        <f>IF(NS$6=0,RANK(NU37,NU$12:NU$42,0),RANK(NU37,NU$12:NU$42,1))</f>
      </c>
      <c r="NX37"/>
      <c r="NY37"/>
      <c r="NZ37" s="126">
        <f>IF((COUNTA(NX$12:NX$42)+COUNTA(NY$12:NY$42)=0),0.6*NX$5,IF(OR(NX37="",NY37=""),0,IF(NX$6=0,IF(NX37&gt;=NX$8,NX$5,IF(NX37&lt;NY37,0,NX$5*(NX37-NY37)/(NX$8-NY37))),IF(NX37&lt;=NX$8,NX$5,IF(NX37&gt;NY37,0,NX$5*(NX37-NY37)/(NX$8-NY37))))))</f>
      </c>
      <c r="OA37" s="126">
        <f>IF(OR(NX37="",NY37=""),0,NX$5)</f>
      </c>
      <c r="OB37" s="125">
        <f>IF(NX$6=0,RANK(NZ37,NZ$12:NZ$42,0),RANK(NZ37,NZ$12:NZ$42,1))</f>
      </c>
      <c r="OC37"/>
      <c r="OD37"/>
      <c r="OE37" s="126">
        <f>IF((COUNTA(OC$12:OC$42)+COUNTA(OD$12:OD$42)=0),0.6*OC$5,IF(OR(OC37="",OD37=""),0,IF(OC$6=0,IF(OC37&gt;=OC$8,OC$5,IF(OC37&lt;OD37,0,OC$5*(OC37-OD37)/(OC$8-OD37))),IF(OC37&lt;=OC$8,OC$5,IF(OC37&gt;OD37,0,OC$5*(OC37-OD37)/(OC$8-OD37))))))</f>
      </c>
      <c r="OF37" s="126">
        <f>IF(OR(OC37="",OD37=""),0,OC$5)</f>
      </c>
      <c r="OG37" s="125">
        <f>IF(OC$6=0,RANK(OE37,OE$12:OE$42,0),RANK(OE37,OE$12:OE$42,1))</f>
      </c>
      <c r="OH37"/>
      <c r="OI37"/>
      <c r="OJ37" s="126">
        <f>IF((COUNTA(OH$12:OH$42)+COUNTA(OI$12:OI$42)=0),0.6*OH$5,IF(OR(OH37="",OI37=""),0,IF(OH$6=0,IF(OH37&gt;=OH$8,OH$5,IF(OH37&lt;OI37,0,OH$5*(OH37-OI37)/(OH$8-OI37))),IF(OH37&lt;=OH$8,OH$5,IF(OH37&gt;OI37,0,OH$5*(OH37-OI37)/(OH$8-OI37))))))</f>
      </c>
      <c r="OK37" s="126">
        <f>IF(OR(OH37="",OI37=""),0,OH$5)</f>
      </c>
      <c r="OL37" s="125">
        <f>IF(OH$6=0,RANK(OJ37,OJ$12:OJ$42,0),RANK(OJ37,OJ$12:OJ$42,1))</f>
      </c>
      <c r="OM37"/>
      <c r="ON37"/>
      <c r="OO37" s="126">
        <f>IF((COUNTA(OM$12:OM$42)+COUNTA(ON$12:ON$42)=0),0.6*OM$5,IF(OR(OM37="",ON37=""),0,IF(OM$6=0,IF(OM37&gt;=OM$8,OM$5,IF(OM37&lt;ON37,0,OM$5*(OM37-ON37)/(OM$8-ON37))),IF(OM37&lt;=OM$8,OM$5,IF(OM37&gt;ON37,0,OM$5*(OM37-ON37)/(OM$8-ON37))))))</f>
      </c>
      <c r="OP37" s="126">
        <f>IF(OR(OM37="",ON37=""),0,OM$5)</f>
      </c>
      <c r="OQ37" s="125">
        <f>IF(OM$6=0,RANK(OO37,OO$12:OO$42,0),RANK(OO37,OO$12:OO$42,1))</f>
      </c>
      <c r="OR37"/>
      <c r="OS37"/>
      <c r="OT37" s="126">
        <f>IF((COUNTA(OR$12:OR$42)+COUNTA(OS$12:OS$42)=0),0.6*OR$5,IF(OR(OR37="",OS37=""),0,IF(OR$6=0,IF(OR37&gt;=OR$8,OR$5,IF(OR37&lt;OS37,0,OR$5*(OR37-OS37)/(OR$8-OS37))),IF(OR37&lt;=OR$8,OR$5,IF(OR37&gt;OS37,0,OR$5*(OR37-OS37)/(OR$8-OS37))))))</f>
      </c>
      <c r="OU37" s="126">
        <f>IF(OR(OR37="",OS37=""),0,OR$5)</f>
      </c>
      <c r="OV37" s="125">
        <f>IF(OR$6=0,RANK(OT37,OT$12:OT$42,0),RANK(OT37,OT$12:OT$42,1))</f>
      </c>
      <c r="OW37"/>
      <c r="OX37"/>
      <c r="OY37" s="126">
        <f>IF((COUNTA(OW$12:OW$42)+COUNTA(OX$12:OX$42)=0),0.6*OW$5,IF(OR(OW37="",OX37=""),0,IF(OW$6=0,IF(OW37&gt;=OW$8,OW$5,IF(OW37&lt;OX37,0,OW$5*(OW37-OX37)/(OW$8-OX37))),IF(OW37&lt;=OW$8,OW$5,IF(OW37&gt;OX37,0,OW$5*(OW37-OX37)/(OW$8-OX37))))))</f>
      </c>
      <c r="OZ37" s="126">
        <f>IF(OR(OW37="",OX37=""),0,OW$5)</f>
      </c>
      <c r="PA37" s="125">
        <f>IF(OW$6=0,RANK(OY37,OY$12:OY$42,0),RANK(OY37,OY$12:OY$42,1))</f>
      </c>
      <c r="PB37"/>
      <c r="PC37"/>
      <c r="PD37" s="126">
        <f>IF((COUNTA(PB$12:PB$42)+COUNTA(PC$12:PC$42)=0),0.6*PB$5,IF(OR(PB37="",PC37=""),0,IF(PB$6=0,IF(PB37&gt;=PB$8,PB$5,IF(PB37&lt;PC37,0,PB$5*(PB37-PC37)/(PB$8-PC37))),IF(PB37&lt;=PB$8,PB$5,IF(PB37&gt;PC37,0,PB$5*(PB37-PC37)/(PB$8-PC37))))))</f>
      </c>
      <c r="PE37" s="126">
        <f>IF(OR(PB37="",PC37=""),0,PB$5)</f>
      </c>
      <c r="PF37" s="125">
        <f>IF(PB$6=0,RANK(PD37,PD$12:PD$42,0),RANK(PD37,PD$12:PD$42,1))</f>
      </c>
      <c r="PG37"/>
      <c r="PH37"/>
      <c r="PI37" s="126">
        <f>IF((COUNTA(PG$12:PG$42)+COUNTA(PH$12:PH$42)=0),0.6*PG$5,IF(OR(PG37="",PH37=""),0,IF(PG$6=0,IF(PG37&gt;=PG$8,PG$5,IF(PG37&lt;PH37,0,PG$5*(PG37-PH37)/(PG$8-PH37))),IF(PG37&lt;=PG$8,PG$5,IF(PG37&gt;PH37,0,PG$5*(PG37-PH37)/(PG$8-PH37))))))</f>
      </c>
      <c r="PJ37" s="126">
        <f>IF(OR(PG37="",PH37=""),0,PG$5)</f>
      </c>
      <c r="PK37" s="125">
        <f>IF(PG$6=0,RANK(PI37,PI$12:PI$42,0),RANK(PI37,PI$12:PI$42,1))</f>
      </c>
      <c r="PL37"/>
      <c r="PM37"/>
      <c r="PN37" s="126">
        <f>IF((COUNTA(PL$12:PL$42)+COUNTA(PM$12:PM$42)=0),0.6*PL$5,IF(OR(PL37="",PM37=""),0,IF(PL$6=0,IF(PL37&gt;=PL$8,PL$5,IF(PL37&lt;PM37,0,PL$5*(PL37-PM37)/(PL$8-PM37))),IF(PL37&lt;=PL$8,PL$5,IF(PL37&gt;PM37,0,PL$5*(PL37-PM37)/(PL$8-PM37))))))</f>
      </c>
      <c r="PO37" s="126">
        <f>IF(OR(PL37="",PM37=""),0,PL$5)</f>
      </c>
      <c r="PP37" s="125">
        <f>IF(PL$6=0,RANK(PN37,PN$12:PN$42,0),RANK(PN37,PN$12:PN$42,1))</f>
      </c>
      <c r="PQ37"/>
      <c r="PR37"/>
      <c r="PS37" s="126">
        <f>IF((COUNTA(PQ$12:PQ$42)+COUNTA(PR$12:PR$42)=0),0.6*PQ$5,IF(OR(PQ37="",PR37=""),0,IF(PQ$6=0,IF(PQ37&gt;=PQ$8,PQ$5,IF(PQ37&lt;PR37,0,PQ$5*(PQ37-PR37)/(PQ$8-PR37))),IF(PQ37&lt;=PQ$8,PQ$5,IF(PQ37&gt;PR37,0,PQ$5*(PQ37-PR37)/(PQ$8-PR37))))))</f>
      </c>
      <c r="PT37" s="126">
        <f>IF(OR(PQ37="",PR37=""),0,PQ$5)</f>
      </c>
      <c r="PU37" s="125">
        <f>IF(PQ$6=0,RANK(PS37,PS$12:PS$42,0),RANK(PS37,PS$12:PS$42,1))</f>
      </c>
      <c r="PV37"/>
      <c r="PW37"/>
      <c r="PX37" s="126">
        <f>IF((COUNTA(PV$12:PV$42)+COUNTA(PW$12:PW$42)=0),0.6*PV$5,IF(OR(PV37="",PW37=""),0,IF(PV$6=0,IF(PV37&gt;=PV$8,PV$5,IF(PV37&lt;PW37,0,PV$5*(PV37-PW37)/(PV$8-PW37))),IF(PV37&lt;=PV$8,PV$5,IF(PV37&gt;PW37,0,PV$5*(PV37-PW37)/(PV$8-PW37))))))</f>
      </c>
      <c r="PY37" s="126">
        <f>IF(OR(PV37="",PW37=""),0,PV$5)</f>
      </c>
      <c r="PZ37" s="125">
        <f>IF(PV$6=0,RANK(PX37,PX$12:PX$42,0),RANK(PX37,PX$12:PX$42,1))</f>
      </c>
      <c r="QA37"/>
      <c r="QB37"/>
      <c r="QC37" s="126">
        <f>IF((COUNTA(QA$12:QA$42)+COUNTA(QB$12:QB$42)=0),0.6*QA$5,IF(OR(QA37="",QB37=""),0,IF(QA$6=0,IF(QA37&gt;=QA$8,QA$5,IF(QA37&lt;QB37,0,QA$5*(QA37-QB37)/(QA$8-QB37))),IF(QA37&lt;=QA$8,QA$5,IF(QA37&gt;QB37,0,QA$5*(QA37-QB37)/(QA$8-QB37))))))</f>
      </c>
      <c r="QD37" s="126">
        <f>IF(OR(QA37="",QB37=""),0,QA$5)</f>
      </c>
      <c r="QE37" s="125">
        <f>IF(QA$6=0,RANK(QC37,QC$12:QC$42,0),RANK(QC37,QC$12:QC$42,1))</f>
      </c>
      <c r="QF37"/>
      <c r="QG37"/>
      <c r="QH37" s="126">
        <f>IF((COUNTA(QF$12:QF$42)+COUNTA(QG$12:QG$42)=0),0.6*QF$5,IF(OR(QF37="",QG37=""),0,IF(QF$6=0,IF(QF37&gt;=QF$8,QF$5,IF(QF37&lt;QG37,0,QF$5*(QF37-QG37)/(QF$8-QG37))),IF(QF37&lt;=QF$8,QF$5,IF(QF37&gt;QG37,0,QF$5*(QF37-QG37)/(QF$8-QG37))))))</f>
      </c>
      <c r="QI37" s="126">
        <f>IF(OR(QF37="",QG37=""),0,QF$5)</f>
      </c>
      <c r="QJ37" s="125">
        <f>IF(QF$6=0,RANK(QH37,QH$12:QH$42,0),RANK(QH37,QH$12:QH$42,1))</f>
      </c>
      <c r="QK37"/>
      <c r="QL37"/>
      <c r="QM37" s="126">
        <f>IF((COUNTA(QK$12:QK$42)+COUNTA(QL$12:QL$42)=0),0.6*QK$5,IF(OR(QK37="",QL37=""),0,IF(QK$6=0,IF(QK37&gt;=QK$8,QK$5,IF(QK37&lt;QL37,0,QK$5*(QK37-QL37)/(QK$8-QL37))),IF(QK37&lt;=QK$8,QK$5,IF(QK37&gt;QL37,0,QK$5*(QK37-QL37)/(QK$8-QL37))))))</f>
      </c>
      <c r="QN37" s="126">
        <f>IF(OR(QK37="",QL37=""),0,QK$5)</f>
      </c>
      <c r="QO37" s="125">
        <f>IF(QK$6=0,RANK(QM37,QM$12:QM$42,0),RANK(QM37,QM$12:QM$42,1))</f>
      </c>
      <c r="QP37"/>
      <c r="QQ37"/>
      <c r="QR37" s="126">
        <f>IF((COUNTA(QP$12:QP$42)+COUNTA(QQ$12:QQ$42)=0),0.6*QP$5,IF(OR(QP37="",QQ37=""),0,IF(QP$6=0,IF(QP37&gt;=QP$8,QP$5,IF(QP37&lt;QQ37,0,QP$5*(QP37-QQ37)/(QP$8-QQ37))),IF(QP37&lt;=QP$8,QP$5,IF(QP37&gt;QQ37,0,QP$5*(QP37-QQ37)/(QP$8-QQ37))))))</f>
      </c>
      <c r="QS37" s="126">
        <f>IF(OR(QP37="",QQ37=""),0,QP$5)</f>
      </c>
      <c r="QT37" s="125">
        <f>IF(QP$6=0,RANK(QR37,QR$12:QR$42,0),RANK(QR37,QR$12:QR$42,1))</f>
      </c>
      <c r="QU37" s="126">
        <v>97.05</v>
      </c>
      <c r="QV37" s="126">
        <v>78.01</v>
      </c>
      <c r="QW37" s="126">
        <f>IF((COUNTA(QU$12:QU$42)+COUNTA(QV$12:QV$42)=0),0.6*QU$5,IF(OR(QU37="",QV37=""),0,IF(QU$6=0,IF(QU37&gt;=QU$8,QU$5,IF(QU37&lt;QV37,0,QU$5*(QU37-QV37)/(QU$8-QV37))),IF(QU37&lt;=QU$8,QU$5,IF(QU37&gt;QV37,0,QU$5*(QU37-QV37)/(QU$8-QV37))))))</f>
      </c>
      <c r="QX37" s="126">
        <f>IF(OR(QU37="",QV37=""),0,QU$5)</f>
      </c>
      <c r="QY37" s="125">
        <f>IF(QU$6=0,RANK(QW37,QW$12:QW$42,0),RANK(QW37,QW$12:QW$42,1))</f>
      </c>
      <c r="QZ37" s="126">
        <v>97.05</v>
      </c>
      <c r="RA37" s="126">
        <v>90.46</v>
      </c>
      <c r="RB37" s="126">
        <f>IF((COUNTA(QZ$12:QZ$42)+COUNTA(RA$12:RA$42)=0),0.6*QZ$5,IF(OR(QZ37="",RA37=""),0,IF(QZ$6=0,IF(QZ37&gt;=QZ$8,QZ$5,IF(QZ37&lt;RA37,0,QZ$5*(QZ37-RA37)/(QZ$8-RA37))),IF(QZ37&lt;=QZ$8,QZ$5,IF(QZ37&gt;RA37,0,QZ$5*(QZ37-RA37)/(QZ$8-RA37))))))</f>
      </c>
      <c r="RC37" s="126">
        <f>IF(OR(QZ37="",RA37=""),0,QZ$5)</f>
      </c>
      <c r="RD37" s="125">
        <f>IF(QZ$6=0,RANK(RB37,RB$12:RB$42,0),RANK(RB37,RB$12:RB$42,1))</f>
      </c>
      <c r="RE37" s="126">
        <v>100</v>
      </c>
      <c r="RF37"/>
      <c r="RG37" s="126">
        <f>IF((COUNTA(RE$12:RE$42)+COUNTA(RF$12:RF$42)=0),0.6*RE$5,IF(OR(RE37="",RF37=""),0,IF(RE$6=0,IF(RE37&gt;=RE$8,RE$5,IF(RE37&lt;RF37,0,RE$5*(RE37-RF37)/(RE$8-RF37))),IF(RE37&lt;=RE$8,RE$5,IF(RE37&gt;RF37,0,RE$5*(RE37-RF37)/(RE$8-RF37))))))</f>
      </c>
      <c r="RH37" s="126">
        <f>IF(OR(RE37="",RF37=""),0,RE$5)</f>
      </c>
      <c r="RI37" s="125">
        <f>IF(RE$6=0,RANK(RG37,RG$12:RG$42,0),RANK(RG37,RG$12:RG$42,1))</f>
      </c>
      <c r="RJ37" s="126">
        <v>100</v>
      </c>
      <c r="RK37" s="126">
        <v>100</v>
      </c>
      <c r="RL37" s="126">
        <f>IF((COUNTA(RJ$12:RJ$42)+COUNTA(RK$12:RK$42)=0),0.6*RJ$5,IF(OR(RJ37="",RK37=""),0,IF(RJ$6=0,IF(RJ37&gt;=RJ$8,RJ$5,IF(RJ37&lt;RK37,0,RJ$5*(RJ37-RK37)/(RJ$8-RK37))),IF(RJ37&lt;=RJ$8,RJ$5,IF(RJ37&gt;RK37,0,RJ$5*(RJ37-RK37)/(RJ$8-RK37))))))</f>
      </c>
      <c r="RM37" s="126">
        <f>IF(OR(RJ37="",RK37=""),0,RJ$5)</f>
      </c>
      <c r="RN37" s="125">
        <f>IF(RJ$6=0,RANK(RL37,RL$12:RL$42,0),RANK(RL37,RL$12:RL$42,1))</f>
      </c>
      <c r="RO37" s="126">
        <v>2.255</v>
      </c>
      <c r="RP37"/>
      <c r="RQ37" s="126">
        <f>IF((COUNTA(RO$12:RO$42)+COUNTA(RP$12:RP$42)=0),0.6*RO$5,IF(OR(RO37="",RP37=""),0,IF(RO$6=0,IF(RO37&gt;=RO$8,RO$5,IF(RO37&lt;RP37,0,RO$5*(RO37-RP37)/(RO$8-RP37))),IF(RO37&lt;=RO$8,RO$5,IF(RO37&gt;RP37,0,RO$5*(RO37-RP37)/(RO$8-RP37))))))</f>
      </c>
      <c r="RR37" s="126">
        <f>IF(OR(RO37="",RP37=""),0,RO$5)</f>
      </c>
      <c r="RS37" s="125">
        <f>IF(RO$6=0,RANK(RQ37,RQ$12:RQ$42,0),RANK(RQ37,RQ$12:RQ$42,1))</f>
      </c>
      <c r="RT37" s="126">
        <v>2.255</v>
      </c>
      <c r="RU37" s="126">
        <v>5.73</v>
      </c>
      <c r="RV37" s="126">
        <f>IF((COUNTA(RT$12:RT$42)+COUNTA(RU$12:RU$42)=0),0.6*RT$5,IF(OR(RT37="",RU37=""),0,IF(RT$6=0,IF(RT37&gt;=RT$8,RT$5,IF(RT37&lt;RU37,0,RT$5*(RT37-RU37)/(RT$8-RU37))),IF(RT37&lt;=RT$8,RT$5,IF(RT37&gt;RU37,0,RT$5*(RT37-RU37)/(RT$8-RU37))))))</f>
      </c>
      <c r="RW37" s="126">
        <f>IF(OR(RT37="",RU37=""),0,RT$5)</f>
      </c>
      <c r="RX37" s="125">
        <f>IF(RT$6=0,RANK(RV37,RV$12:RV$42,0),RANK(RV37,RV$12:RV$42,1))</f>
      </c>
      <c r="RY37" s="126">
        <v>94.24</v>
      </c>
      <c r="RZ37"/>
      <c r="SA37" s="126">
        <f>IF((COUNTA(RY$12:RY$42)+COUNTA(RZ$12:RZ$42)=0),0.6*RY$5,IF(OR(RY37="",RZ37=""),0,IF(RY$6=0,IF(RY37&gt;=RY$8,RY$5,IF(RY37&lt;RZ37,0,RY$5*(RY37-RZ37)/(RY$8-RZ37))),IF(RY37&lt;=RY$8,RY$5,IF(RY37&gt;RZ37,0,RY$5*(RY37-RZ37)/(RY$8-RZ37))))))</f>
      </c>
      <c r="SB37" s="126">
        <f>IF(OR(RY37="",RZ37=""),0,RY$5)</f>
      </c>
      <c r="SC37" s="125">
        <f>IF(RY$6=0,RANK(SA37,SA$12:SA$42,0),RANK(SA37,SA$12:SA$42,1))</f>
      </c>
      <c r="SD37" s="126">
        <v>94.24</v>
      </c>
      <c r="SE37"/>
      <c r="SF37" s="126">
        <f>IF((COUNTA(SD$12:SD$42)+COUNTA(SE$12:SE$42)=0),0.6*SD$5,IF(OR(SD37="",SE37=""),0,IF(SD$6=0,IF(SD37&gt;=SD$8,SD$5,IF(SD37&lt;SE37,0,SD$5*(SD37-SE37)/(SD$8-SE37))),IF(SD37&lt;=SD$8,SD$5,IF(SD37&gt;SE37,0,SD$5*(SD37-SE37)/(SD$8-SE37))))))</f>
      </c>
      <c r="SG37" s="126">
        <f>IF(OR(SD37="",SE37=""),0,SD$5)</f>
      </c>
      <c r="SH37" s="125">
        <f>IF(SD$6=0,RANK(SF37,SF$12:SF$42,0),RANK(SF37,SF$12:SF$42,1))</f>
      </c>
      <c r="SI37" s="126">
        <v>100</v>
      </c>
      <c r="SJ37" s="126">
        <v>95</v>
      </c>
      <c r="SK37" s="126">
        <f>IF((COUNTA(SI$12:SI$42)+COUNTA(SJ$12:SJ$42)=0),0.6*SI$5,IF(OR(SI37="",SJ37=""),0,IF(SI$6=0,IF(SI37&gt;=SI$8,SI$5,IF(SI37&lt;SJ37,0,SI$5*(SI37-SJ37)/(SI$8-SJ37))),IF(SI37&lt;=SI$8,SI$5,IF(SI37&gt;SJ37,0,SI$5*(SI37-SJ37)/(SI$8-SJ37))))))</f>
      </c>
      <c r="SL37" s="126">
        <f>IF(OR(SI37="",SJ37=""),0,SI$5)</f>
      </c>
      <c r="SM37" s="125">
        <f>IF(SI$6=0,RANK(SK37,SK$12:SK$42,0),RANK(SK37,SK$12:SK$42,1))</f>
      </c>
      <c r="SN37" s="126">
        <v>100</v>
      </c>
      <c r="SO37" s="126">
        <v>87.5</v>
      </c>
      <c r="SP37" s="126">
        <f>IF((COUNTA(SN$12:SN$42)+COUNTA(SO$12:SO$42)=0),0.6*SN$5,IF(OR(SN37="",SO37=""),0,IF(SN$6=0,IF(SN37&gt;=SN$8,SN$5,IF(SN37&lt;SO37,0,SN$5*(SN37-SO37)/(SN$8-SO37))),IF(SN37&lt;=SN$8,SN$5,IF(SN37&gt;SO37,0,SN$5*(SN37-SO37)/(SN$8-SO37))))))</f>
      </c>
      <c r="SQ37" s="126">
        <f>IF(OR(SN37="",SO37=""),0,SN$5)</f>
      </c>
      <c r="SR37" s="125">
        <f>IF(SN$6=0,RANK(SP37,SP$12:SP$42,0),RANK(SP37,SP$12:SP$42,1))</f>
      </c>
      <c r="SS37" s="126">
        <v>0.38</v>
      </c>
      <c r="ST37" s="126">
        <v>6.32</v>
      </c>
      <c r="SU37" s="126">
        <f>IF((COUNTA(SS$12:SS$42)+COUNTA(ST$12:ST$42)=0),0.6*SS$5,IF(OR(SS37="",ST37=""),0,IF(SS$6=0,IF(SS37&gt;=SS$8,SS$5,IF(SS37&lt;ST37,0,SS$5*(SS37-ST37)/(SS$8-ST37))),IF(SS37&lt;=SS$8,SS$5,IF(SS37&gt;ST37,0,SS$5*(SS37-ST37)/(SS$8-ST37))))))</f>
      </c>
      <c r="SV37" s="126">
        <f>IF(OR(SS37="",ST37=""),0,SS$5)</f>
      </c>
      <c r="SW37" s="125">
        <f>IF(SS$6=0,RANK(SU37,SU$12:SU$42,0),RANK(SU37,SU$12:SU$42,1))</f>
      </c>
      <c r="SX37" s="126">
        <v>0.38</v>
      </c>
      <c r="SY37" s="126">
        <v>3.13</v>
      </c>
      <c r="SZ37" s="126">
        <f>IF((COUNTA(SX$12:SX$42)+COUNTA(SY$12:SY$42)=0),0.6*SX$5,IF(OR(SX37="",SY37=""),0,IF(SX$6=0,IF(SX37&gt;=SX$8,SX$5,IF(SX37&lt;SY37,0,SX$5*(SX37-SY37)/(SX$8-SY37))),IF(SX37&lt;=SX$8,SX$5,IF(SX37&gt;SY37,0,SX$5*(SX37-SY37)/(SX$8-SY37))))))</f>
      </c>
      <c r="TA37" s="126">
        <f>IF(OR(SX37="",SY37=""),0,SX$5)</f>
      </c>
      <c r="TB37" s="125">
        <f>IF(SX$6=0,RANK(SZ37,SZ$12:SZ$42,0),RANK(SZ37,SZ$12:SZ$42,1))</f>
      </c>
      <c r="TC37" s="126">
        <v>100</v>
      </c>
      <c r="TD37" s="126">
        <v>50</v>
      </c>
      <c r="TE37" s="126">
        <f>IF((COUNTA(TC$12:TC$42)+COUNTA(TD$12:TD$42)=0),0.6*TC$5,IF(OR(TC37="",TD37=""),0,IF(TC$6=0,IF(TC37&gt;=TC$8,TC$5,IF(TC37&lt;TD37,0,TC$5*(TC37-TD37)/(TC$8-TD37))),IF(TC37&lt;=TC$8,TC$5,IF(TC37&gt;TD37,0,TC$5*(TC37-TD37)/(TC$8-TD37))))))</f>
      </c>
      <c r="TF37" s="126">
        <f>IF(OR(TC37="",TD37=""),0,TC$5)</f>
      </c>
      <c r="TG37" s="125">
        <f>IF(TC$6=0,RANK(TE37,TE$12:TE$42,0),RANK(TE37,TE$12:TE$42,1))</f>
      </c>
      <c r="TH37" s="126">
        <v>100</v>
      </c>
      <c r="TI37" s="126">
        <v>100</v>
      </c>
      <c r="TJ37" s="126">
        <f>IF((COUNTA(TH$12:TH$42)+COUNTA(TI$12:TI$42)=0),0.6*TH$5,IF(OR(TH37="",TI37=""),0,IF(TH$6=0,IF(TH37&gt;=TH$8,TH$5,IF(TH37&lt;TI37,0,TH$5*(TH37-TI37)/(TH$8-TI37))),IF(TH37&lt;=TH$8,TH$5,IF(TH37&gt;TI37,0,TH$5*(TH37-TI37)/(TH$8-TI37))))))</f>
      </c>
      <c r="TK37" s="126">
        <f>IF(OR(TH37="",TI37=""),0,TH$5)</f>
      </c>
      <c r="TL37" s="125">
        <f>IF(TH$6=0,RANK(TJ37,TJ$12:TJ$42,0),RANK(TJ37,TJ$12:TJ$42,1))</f>
      </c>
      <c r="TM37" s="126">
        <v>1.36</v>
      </c>
      <c r="TN37" s="126">
        <v>0.93</v>
      </c>
      <c r="TO37" s="126">
        <f>IF((COUNTA(TM$12:TM$42)+COUNTA(TN$12:TN$42)=0),0.6*TM$5,IF(OR(TM37="",TN37=""),0,IF(TM$6=0,IF(TM37&gt;=TM$8,TM$5,IF(TM37&lt;TN37,0,TM$5*(TM37-TN37)/(TM$8-TN37))),IF(TM37&lt;=TM$8,TM$5,IF(TM37&gt;TN37,0,TM$5*(TM37-TN37)/(TM$8-TN37))))))</f>
      </c>
      <c r="TP37" s="126">
        <f>IF(OR(TM37="",TN37=""),0,TM$5)</f>
      </c>
      <c r="TQ37" s="125">
        <f>IF(TM$6=0,RANK(TO37,TO$12:TO$42,0),RANK(TO37,TO$12:TO$42,1))</f>
      </c>
      <c r="TR37" s="126">
        <v>1.36</v>
      </c>
      <c r="TS37" s="126">
        <v>0</v>
      </c>
      <c r="TT37" s="126">
        <f>IF((COUNTA(TR$12:TR$42)+COUNTA(TS$12:TS$42)=0),0.6*TR$5,IF(OR(TR37="",TS37=""),0,IF(TR$6=0,IF(TR37&gt;=TR$8,TR$5,IF(TR37&lt;TS37,0,TR$5*(TR37-TS37)/(TR$8-TS37))),IF(TR37&lt;=TR$8,TR$5,IF(TR37&gt;TS37,0,TR$5*(TR37-TS37)/(TR$8-TS37))))))</f>
      </c>
      <c r="TU37" s="126">
        <f>IF(OR(TR37="",TS37=""),0,TR$5)</f>
      </c>
      <c r="TV37" s="125">
        <f>IF(TR$6=0,RANK(TT37,TT$12:TT$42,0),RANK(TT37,TT$12:TT$42,1))</f>
      </c>
      <c r="TW37" s="126">
        <v>0.55</v>
      </c>
      <c r="TX37" s="126">
        <v>0</v>
      </c>
      <c r="TY37" s="126">
        <f>IF((COUNTA(TW$12:TW$42)+COUNTA(TX$12:TX$42)=0),0.6*TW$5,IF(OR(TW37="",TX37=""),0,IF(TW$6=0,IF(TW37&gt;=TW$8,TW$5,IF(TW37&lt;TX37,0,TW$5*(TW37-TX37)/(TW$8-TX37))),IF(TW37&lt;=TW$8,TW$5,IF(TW37&gt;TX37,0,TW$5*(TW37-TX37)/(TW$8-TX37))))))</f>
      </c>
      <c r="TZ37" s="126">
        <f>IF(OR(TW37="",TX37=""),0,TW$5)</f>
      </c>
      <c r="UA37" s="125">
        <f>IF(TW$6=0,RANK(TY37,TY$12:TY$42,0),RANK(TY37,TY$12:TY$42,1))</f>
      </c>
      <c r="UB37" s="126">
        <v>0.55</v>
      </c>
      <c r="UC37" s="126">
        <v>0</v>
      </c>
      <c r="UD37" s="126">
        <f>IF((COUNTA(UB$12:UB$42)+COUNTA(UC$12:UC$42)=0),0.6*UB$5,IF(OR(UB37="",UC37=""),0,IF(UB$6=0,IF(UB37&gt;=UB$8,UB$5,IF(UB37&lt;UC37,0,UB$5*(UB37-UC37)/(UB$8-UC37))),IF(UB37&lt;=UB$8,UB$5,IF(UB37&gt;UC37,0,UB$5*(UB37-UC37)/(UB$8-UC37))))))</f>
      </c>
      <c r="UE37" s="126">
        <f>IF(OR(UB37="",UC37=""),0,UB$5)</f>
      </c>
      <c r="UF37" s="125">
        <f>IF(UB$6=0,RANK(UD37,UD$12:UD$42,0),RANK(UD37,UD$12:UD$42,1))</f>
      </c>
      <c r="UG37" s="126">
        <v>42</v>
      </c>
      <c r="UH37" s="126">
        <v>0</v>
      </c>
      <c r="UI37" s="126">
        <f>IF((COUNTA(UG$12:UG$42)+COUNTA(UH$12:UH$42)=0),0.6*UG$5,IF(OR(UG37="",UH37=""),0,IF(UG$6=0,IF(UG37&gt;=UG$8,UG$5,IF(UG37&lt;UH37,0,UG$5*(UG37-UH37)/(UG$8-UH37))),IF(UG37&lt;=UG$8,UG$5,IF(UG37&gt;UH37,0,UG$5*(UG37-UH37)/(UG$8-UH37))))))</f>
      </c>
      <c r="UJ37" s="126">
        <f>IF(OR(UG37="",UH37=""),0,UG$5)</f>
      </c>
      <c r="UK37" s="125">
        <f>IF(UG$6=0,RANK(UI37,UI$12:UI$42,0),RANK(UI37,UI$12:UI$42,1))</f>
      </c>
      <c r="UL37" s="126">
        <v>42</v>
      </c>
      <c r="UM37" s="126">
        <v>17.49</v>
      </c>
      <c r="UN37" s="126">
        <f>IF((COUNTA(UL$12:UL$42)+COUNTA(UM$12:UM$42)=0),0.6*UL$5,IF(OR(UL37="",UM37=""),0,IF(UL$6=0,IF(UL37&gt;=UL$8,UL$5,IF(UL37&lt;UM37,0,UL$5*(UL37-UM37)/(UL$8-UM37))),IF(UL37&lt;=UL$8,UL$5,IF(UL37&gt;UM37,0,UL$5*(UL37-UM37)/(UL$8-UM37))))))</f>
      </c>
      <c r="UO37" s="126">
        <f>IF(OR(UL37="",UM37=""),0,UL$5)</f>
      </c>
      <c r="UP37" s="125">
        <f>IF(UL$6=0,RANK(UN37,UN$12:UN$42,0),RANK(UN37,UN$12:UN$42,1))</f>
      </c>
      <c r="UQ37" s="126">
        <v>7.14</v>
      </c>
      <c r="UR37" s="126">
        <v>0.92</v>
      </c>
      <c r="US37" s="126">
        <f>IF((COUNTA(UQ$12:UQ$42)+COUNTA(UR$12:UR$42)=0),0.6*UQ$5,IF(OR(UQ37="",UR37=""),0,IF(UQ$6=0,IF(UQ37&gt;=UQ$8,UQ$5,IF(UQ37&lt;UR37,0,UQ$5*(UQ37-UR37)/(UQ$8-UR37))),IF(UQ37&lt;=UQ$8,UQ$5,IF(UQ37&gt;UR37,0,UQ$5*(UQ37-UR37)/(UQ$8-UR37))))))</f>
      </c>
      <c r="UT37" s="126">
        <f>IF(OR(UQ37="",UR37=""),0,UQ$5)</f>
      </c>
      <c r="UU37" s="125">
        <f>IF(UQ$6=0,RANK(US37,US$12:US$42,0),RANK(US37,US$12:US$42,1))</f>
      </c>
      <c r="UV37" s="126">
        <v>7.14</v>
      </c>
      <c r="UW37" s="126">
        <v>1.83</v>
      </c>
      <c r="UX37" s="126">
        <f>IF((COUNTA(UV$12:UV$42)+COUNTA(UW$12:UW$42)=0),0.6*UV$5,IF(OR(UV37="",UW37=""),0,IF(UV$6=0,IF(UV37&gt;=UV$8,UV$5,IF(UV37&lt;UW37,0,UV$5*(UV37-UW37)/(UV$8-UW37))),IF(UV37&lt;=UV$8,UV$5,IF(UV37&gt;UW37,0,UV$5*(UV37-UW37)/(UV$8-UW37))))))</f>
      </c>
      <c r="UY37" s="126">
        <f>IF(OR(UV37="",UW37=""),0,UV$5)</f>
      </c>
      <c r="UZ37" s="125">
        <f>IF(UV$6=0,RANK(UX37,UX$12:UX$42,0),RANK(UX37,UX$12:UX$42,1))</f>
      </c>
      <c r="VA37" s="126">
        <v>99.27</v>
      </c>
      <c r="VB37" s="126">
        <v>97.52</v>
      </c>
      <c r="VC37" s="126">
        <f>IF((COUNTA(VA$12:VA$42)+COUNTA(VB$12:VB$42)=0),0.6*VA$5,IF(OR(VA37="",VB37=""),0,IF(VA$6=0,IF(VA37&gt;=VA$8,VA$5,IF(VA37&lt;VB37,0,VA$5*(VA37-VB37)/(VA$8-VB37))),IF(VA37&lt;=VA$8,VA$5,IF(VA37&gt;VB37,0,VA$5*(VA37-VB37)/(VA$8-VB37))))))</f>
      </c>
      <c r="VD37" s="126">
        <f>IF(OR(VA37="",VB37=""),0,VA$5)</f>
      </c>
      <c r="VE37" s="125">
        <f>IF(VA$6=0,RANK(VC37,VC$12:VC$42,0),RANK(VC37,VC$12:VC$42,1))</f>
      </c>
      <c r="VF37" s="126">
        <v>99.27</v>
      </c>
      <c r="VG37" s="126">
        <v>96.52</v>
      </c>
      <c r="VH37" s="126">
        <f>IF((COUNTA(VF$12:VF$42)+COUNTA(VG$12:VG$42)=0),0.6*VF$5,IF(OR(VF37="",VG37=""),0,IF(VF$6=0,IF(VF37&gt;=VF$8,VF$5,IF(VF37&lt;VG37,0,VF$5*(VF37-VG37)/(VF$8-VG37))),IF(VF37&lt;=VF$8,VF$5,IF(VF37&gt;VG37,0,VF$5*(VF37-VG37)/(VF$8-VG37))))))</f>
      </c>
      <c r="VI37" s="126">
        <f>IF(OR(VF37="",VG37=""),0,VF$5)</f>
      </c>
      <c r="VJ37" s="125">
        <f>IF(VF$6=0,RANK(VH37,VH$12:VH$42,0),RANK(VH37,VH$12:VH$42,1))</f>
      </c>
      <c r="VK37" s="126">
        <v>100</v>
      </c>
      <c r="VL37" s="126">
        <v>91.36</v>
      </c>
      <c r="VM37" s="126">
        <f>IF((COUNTA(VK$12:VK$42)+COUNTA(VL$12:VL$42)=0),0.6*VK$5,IF(OR(VK37="",VL37=""),0,IF(VK$6=0,IF(VK37&gt;=VK$8,VK$5,IF(VK37&lt;VL37,0,VK$5*(VK37-VL37)/(VK$8-VL37))),IF(VK37&lt;=VK$8,VK$5,IF(VK37&gt;VL37,0,VK$5*(VK37-VL37)/(VK$8-VL37))))))</f>
      </c>
      <c r="VN37" s="126">
        <f>IF(OR(VK37="",VL37=""),0,VK$5)</f>
      </c>
      <c r="VO37" s="125">
        <f>IF(VK$6=0,RANK(VM37,VM$12:VM$42,0),RANK(VM37,VM$12:VM$42,1))</f>
      </c>
      <c r="VP37" s="126">
        <v>100</v>
      </c>
      <c r="VQ37" s="126">
        <v>92.54</v>
      </c>
      <c r="VR37" s="126">
        <f>IF((COUNTA(VP$12:VP$42)+COUNTA(VQ$12:VQ$42)=0),0.6*VP$5,IF(OR(VP37="",VQ37=""),0,IF(VP$6=0,IF(VP37&gt;=VP$8,VP$5,IF(VP37&lt;VQ37,0,VP$5*(VP37-VQ37)/(VP$8-VQ37))),IF(VP37&lt;=VP$8,VP$5,IF(VP37&gt;VQ37,0,VP$5*(VP37-VQ37)/(VP$8-VQ37))))))</f>
      </c>
      <c r="VS37" s="126">
        <f>IF(OR(VP37="",VQ37=""),0,VP$5)</f>
      </c>
      <c r="VT37" s="125">
        <f>IF(VP$6=0,RANK(VR37,VR$12:VR$42,0),RANK(VR37,VR$12:VR$42,1))</f>
      </c>
      <c r="VU37" s="126">
        <v>1.43</v>
      </c>
      <c r="VV37" s="126">
        <v>2.03</v>
      </c>
      <c r="VW37" s="126">
        <f>IF((COUNTA(VU$12:VU$42)+COUNTA(VV$12:VV$42)=0),0.6*VU$5,IF(OR(VU37="",VV37=""),0,IF(VU$6=0,IF(VU37&gt;=VU$8,VU$5,IF(VU37&lt;VV37,0,VU$5*(VU37-VV37)/(VU$8-VV37))),IF(VU37&lt;=VU$8,VU$5,IF(VU37&gt;VV37,0,VU$5*(VU37-VV37)/(VU$8-VV37))))))</f>
      </c>
      <c r="VX37" s="126">
        <f>IF(OR(VU37="",VV37=""),0,VU$5)</f>
      </c>
      <c r="VY37" s="125">
        <f>IF(VU$6=0,RANK(VW37,VW$12:VW$42,0),RANK(VW37,VW$12:VW$42,1))</f>
      </c>
      <c r="VZ37" s="126">
        <v>1.43</v>
      </c>
      <c r="WA37" s="126">
        <v>1.98</v>
      </c>
      <c r="WB37" s="126">
        <f>IF((COUNTA(VZ$12:VZ$42)+COUNTA(WA$12:WA$42)=0),0.6*VZ$5,IF(OR(VZ37="",WA37=""),0,IF(VZ$6=0,IF(VZ37&gt;=VZ$8,VZ$5,IF(VZ37&lt;WA37,0,VZ$5*(VZ37-WA37)/(VZ$8-WA37))),IF(VZ37&lt;=VZ$8,VZ$5,IF(VZ37&gt;WA37,0,VZ$5*(VZ37-WA37)/(VZ$8-WA37))))))</f>
      </c>
      <c r="WC37" s="126">
        <f>IF(OR(VZ37="",WA37=""),0,VZ$5)</f>
      </c>
      <c r="WD37" s="125">
        <f>IF(VZ$6=0,RANK(WB37,WB$12:WB$42,0),RANK(WB37,WB$12:WB$42,1))</f>
      </c>
      <c r="WE37" s="126">
        <v>99.8</v>
      </c>
      <c r="WF37"/>
      <c r="WG37" s="126">
        <f>IF((COUNTA(WE$12:WE$42)+COUNTA(WF$12:WF$42)=0),0.6*WE$5,IF(OR(WE37="",WF37=""),0,IF(WE$6=0,IF(WE37&gt;=WE$8,WE$5,IF(WE37&lt;WF37,0,WE$5*(WE37-WF37)/(WE$8-WF37))),IF(WE37&lt;=WE$8,WE$5,IF(WE37&gt;WF37,0,WE$5*(WE37-WF37)/(WE$8-WF37))))))</f>
      </c>
      <c r="WH37" s="126">
        <f>IF(OR(WE37="",WF37=""),0,WE$5)</f>
      </c>
      <c r="WI37" s="125">
        <f>IF(WE$6=0,RANK(WG37,WG$12:WG$42,0),RANK(WG37,WG$12:WG$42,1))</f>
      </c>
      <c r="WJ37" s="126">
        <v>99.8</v>
      </c>
      <c r="WK37"/>
      <c r="WL37" s="126">
        <f>IF((COUNTA(WJ$12:WJ$42)+COUNTA(WK$12:WK$42)=0),0.6*WJ$5,IF(OR(WJ37="",WK37=""),0,IF(WJ$6=0,IF(WJ37&gt;=WJ$8,WJ$5,IF(WJ37&lt;WK37,0,WJ$5*(WJ37-WK37)/(WJ$8-WK37))),IF(WJ37&lt;=WJ$8,WJ$5,IF(WJ37&gt;WK37,0,WJ$5*(WJ37-WK37)/(WJ$8-WK37))))))</f>
      </c>
      <c r="WM37" s="126">
        <f>IF(OR(WJ37="",WK37=""),0,WJ$5)</f>
      </c>
      <c r="WN37" s="125">
        <f>IF(WJ$6=0,RANK(WL37,WL$12:WL$42,0),RANK(WL37,WL$12:WL$42,1))</f>
      </c>
      <c r="WO37" s="126">
        <v>99.72</v>
      </c>
      <c r="WP37" s="126">
        <v>97.78</v>
      </c>
      <c r="WQ37" s="126">
        <f>IF((COUNTA(WO$12:WO$42)+COUNTA(WP$12:WP$42)=0),0.6*WO$5,IF(OR(WO37="",WP37=""),0,IF(WO$6=0,IF(WO37&gt;=WO$8,WO$5,IF(WO37&lt;WP37,0,WO$5*(WO37-WP37)/(WO$8-WP37))),IF(WO37&lt;=WO$8,WO$5,IF(WO37&gt;WP37,0,WO$5*(WO37-WP37)/(WO$8-WP37))))))</f>
      </c>
      <c r="WR37" s="126">
        <f>IF(OR(WO37="",WP37=""),0,WO$5)</f>
      </c>
      <c r="WS37" s="125">
        <f>IF(WO$6=0,RANK(WQ37,WQ$12:WQ$42,0),RANK(WQ37,WQ$12:WQ$42,1))</f>
      </c>
      <c r="WT37" s="126">
        <v>99.72</v>
      </c>
      <c r="WU37" s="126">
        <v>98.47</v>
      </c>
      <c r="WV37" s="126">
        <f>IF((COUNTA(WT$12:WT$42)+COUNTA(WU$12:WU$42)=0),0.6*WT$5,IF(OR(WT37="",WU37=""),0,IF(WT$6=0,IF(WT37&gt;=WT$8,WT$5,IF(WT37&lt;WU37,0,WT$5*(WT37-WU37)/(WT$8-WU37))),IF(WT37&lt;=WT$8,WT$5,IF(WT37&gt;WU37,0,WT$5*(WT37-WU37)/(WT$8-WU37))))))</f>
      </c>
      <c r="WW37" s="126">
        <f>IF(OR(WT37="",WU37=""),0,WT$5)</f>
      </c>
      <c r="WX37" s="125">
        <f>IF(WT$6=0,RANK(WV37,WV$12:WV$42,0),RANK(WV37,WV$12:WV$42,1))</f>
      </c>
      <c r="WY37" s="126">
        <v>0.31</v>
      </c>
      <c r="WZ37" s="126">
        <v>0.38</v>
      </c>
      <c r="XA37" s="126">
        <f>IF((COUNTA(WY$12:WY$42)+COUNTA(WZ$12:WZ$42)=0),0.6*WY$5,IF(OR(WY37="",WZ37=""),0,IF(WY$6=0,IF(WY37&gt;=WY$8,WY$5,IF(WY37&lt;WZ37,0,WY$5*(WY37-WZ37)/(WY$8-WZ37))),IF(WY37&lt;=WY$8,WY$5,IF(WY37&gt;WZ37,0,WY$5*(WY37-WZ37)/(WY$8-WZ37))))))</f>
      </c>
      <c r="XB37" s="126">
        <f>IF(OR(WY37="",WZ37=""),0,WY$5)</f>
      </c>
      <c r="XC37" s="125">
        <f>IF(WY$6=0,RANK(XA37,XA$12:XA$42,0),RANK(XA37,XA$12:XA$42,1))</f>
      </c>
      <c r="XD37" s="126">
        <v>0.31</v>
      </c>
      <c r="XE37" s="126">
        <v>0.4</v>
      </c>
      <c r="XF37" s="126">
        <f>IF((COUNTA(XD$12:XD$42)+COUNTA(XE$12:XE$42)=0),0.6*XD$5,IF(OR(XD37="",XE37=""),0,IF(XD$6=0,IF(XD37&gt;=XD$8,XD$5,IF(XD37&lt;XE37,0,XD$5*(XD37-XE37)/(XD$8-XE37))),IF(XD37&lt;=XD$8,XD$5,IF(XD37&gt;XE37,0,XD$5*(XD37-XE37)/(XD$8-XE37))))))</f>
      </c>
      <c r="XG37" s="126">
        <f>IF(OR(XD37="",XE37=""),0,XD$5)</f>
      </c>
      <c r="XH37" s="125">
        <f>IF(XD$6=0,RANK(XF37,XF$12:XF$42,0),RANK(XF37,XF$12:XF$42,1))</f>
      </c>
      <c r="XI37" s="126">
        <v>100</v>
      </c>
      <c r="XJ37" s="126">
        <v>98.58</v>
      </c>
      <c r="XK37" s="126">
        <f>IF((COUNTA(XI$12:XI$42)+COUNTA(XJ$12:XJ$42)=0),0.6*XI$5,IF(OR(XI37="",XJ37=""),0,IF(XI$6=0,IF(XI37&gt;=XI$8,XI$5,IF(XI37&lt;XJ37,0,XI$5*(XI37-XJ37)/(XI$8-XJ37))),IF(XI37&lt;=XI$8,XI$5,IF(XI37&gt;XJ37,0,XI$5*(XI37-XJ37)/(XI$8-XJ37))))))</f>
      </c>
      <c r="XL37" s="126">
        <f>IF(OR(XI37="",XJ37=""),0,XI$5)</f>
      </c>
      <c r="XM37" s="125">
        <f>IF(XI$6=0,RANK(XK37,XK$12:XK$42,0),RANK(XK37,XK$12:XK$42,1))</f>
      </c>
      <c r="XN37" s="126">
        <v>100</v>
      </c>
      <c r="XO37" s="126">
        <v>98.91</v>
      </c>
      <c r="XP37" s="126">
        <f>IF((COUNTA(XN$12:XN$42)+COUNTA(XO$12:XO$42)=0),0.6*XN$5,IF(OR(XN37="",XO37=""),0,IF(XN$6=0,IF(XN37&gt;=XN$8,XN$5,IF(XN37&lt;XO37,0,XN$5*(XN37-XO37)/(XN$8-XO37))),IF(XN37&lt;=XN$8,XN$5,IF(XN37&gt;XO37,0,XN$5*(XN37-XO37)/(XN$8-XO37))))))</f>
      </c>
      <c r="XQ37" s="126">
        <f>IF(OR(XN37="",XO37=""),0,XN$5)</f>
      </c>
      <c r="XR37" s="125">
        <f>IF(XN$6=0,RANK(XP37,XP$12:XP$42,0),RANK(XP37,XP$12:XP$42,1))</f>
      </c>
      <c r="XS37" s="126">
        <v>0.33</v>
      </c>
      <c r="XT37" s="126">
        <v>0.49</v>
      </c>
      <c r="XU37" s="126">
        <f>IF((COUNTA(XS$12:XS$42)+COUNTA(XT$12:XT$42)=0),0.6*XS$5,IF(OR(XS37="",XT37=""),0,IF(XS$6=0,IF(XS37&gt;=XS$8,XS$5,IF(XS37&lt;XT37,0,XS$5*(XS37-XT37)/(XS$8-XT37))),IF(XS37&lt;=XS$8,XS$5,IF(XS37&gt;XT37,0,XS$5*(XS37-XT37)/(XS$8-XT37))))))</f>
      </c>
      <c r="XV37" s="126">
        <f>IF(OR(XS37="",XT37=""),0,XS$5)</f>
      </c>
      <c r="XW37" s="125">
        <f>IF(XS$6=0,RANK(XU37,XU$12:XU$42,0),RANK(XU37,XU$12:XU$42,1))</f>
      </c>
      <c r="XX37" s="126">
        <v>0.33</v>
      </c>
      <c r="XY37" s="126">
        <v>0.5</v>
      </c>
      <c r="XZ37" s="126">
        <f>IF((COUNTA(XX$12:XX$42)+COUNTA(XY$12:XY$42)=0),0.6*XX$5,IF(OR(XX37="",XY37=""),0,IF(XX$6=0,IF(XX37&gt;=XX$8,XX$5,IF(XX37&lt;XY37,0,XX$5*(XX37-XY37)/(XX$8-XY37))),IF(XX37&lt;=XX$8,XX$5,IF(XX37&gt;XY37,0,XX$5*(XX37-XY37)/(XX$8-XY37))))))</f>
      </c>
      <c r="YA37" s="126">
        <f>IF(OR(XX37="",XY37=""),0,XX$5)</f>
      </c>
      <c r="YB37" s="125">
        <f>IF(XX$6=0,RANK(XZ37,XZ$12:XZ$42,0),RANK(XZ37,XZ$12:XZ$42,1))</f>
      </c>
      <c r="YC37" s="126">
        <v>0</v>
      </c>
      <c r="YD37" s="126">
        <v>0.17</v>
      </c>
      <c r="YE37" s="126">
        <f>IF((COUNTA(YC$12:YC$42)+COUNTA(YD$12:YD$42)=0),0.6*YC$5,IF(OR(YC37="",YD37=""),0,IF(YC$6=0,IF(YC37&gt;=YC$8,YC$5,IF(YC37&lt;YD37,0,YC$5*(YC37-YD37)/(YC$8-YD37))),IF(YC37&lt;=YC$8,YC$5,IF(YC37&gt;YD37,0,YC$5*(YC37-YD37)/(YC$8-YD37))))))</f>
      </c>
      <c r="YF37" s="126">
        <f>IF(OR(YC37="",YD37=""),0,YC$5)</f>
      </c>
      <c r="YG37" s="125">
        <f>IF(YC$6=0,RANK(YE37,YE$12:YE$42,0),RANK(YE37,YE$12:YE$42,1))</f>
      </c>
      <c r="YH37" s="126">
        <v>0</v>
      </c>
      <c r="YI37" s="126">
        <v>0.28</v>
      </c>
      <c r="YJ37" s="126">
        <f>IF((COUNTA(YH$12:YH$42)+COUNTA(YI$12:YI$42)=0),0.6*YH$5,IF(OR(YH37="",YI37=""),0,IF(YH$6=0,IF(YH37&gt;=YH$8,YH$5,IF(YH37&lt;YI37,0,YH$5*(YH37-YI37)/(YH$8-YI37))),IF(YH37&lt;=YH$8,YH$5,IF(YH37&gt;YI37,0,YH$5*(YH37-YI37)/(YH$8-YI37))))))</f>
      </c>
      <c r="YK37" s="126">
        <f>IF(OR(YH37="",YI37=""),0,YH$5)</f>
      </c>
      <c r="YL37" s="125">
        <f>IF(YH$6=0,RANK(YJ37,YJ$12:YJ$42,0),RANK(YJ37,YJ$12:YJ$42,1))</f>
      </c>
      <c r="YM37" s="126">
        <v>35.72</v>
      </c>
      <c r="YN37" s="126">
        <v>29.98</v>
      </c>
      <c r="YO37" s="126">
        <f>IF((COUNTA(YM$12:YM$42)+COUNTA(YN$12:YN$42)=0),0.6*YM$5,IF(OR(YM37="",YN37=""),0,IF(YM$6=0,IF(YM37&gt;=YM$8,YM$5,IF(YM37&lt;YN37,0,YM$5*(YM37-YN37)/(YM$8-YN37))),IF(YM37&lt;=YM$8,YM$5,IF(YM37&gt;YN37,0,YM$5*(YM37-YN37)/(YM$8-YN37))))))</f>
      </c>
      <c r="YP37" s="126">
        <f>IF(OR(YM37="",YN37=""),0,YM$5)</f>
      </c>
      <c r="YQ37" s="125">
        <f>IF(YM$6=0,RANK(YO37,YO$12:YO$42,0),RANK(YO37,YO$12:YO$42,1))</f>
      </c>
      <c r="YR37" s="126">
        <v>35.72</v>
      </c>
      <c r="YS37" s="126">
        <v>27.86</v>
      </c>
      <c r="YT37" s="126">
        <f>IF((COUNTA(YR$12:YR$42)+COUNTA(YS$12:YS$42)=0),0.6*YR$5,IF(OR(YR37="",YS37=""),0,IF(YR$6=0,IF(YR37&gt;=YR$8,YR$5,IF(YR37&lt;YS37,0,YR$5*(YR37-YS37)/(YR$8-YS37))),IF(YR37&lt;=YR$8,YR$5,IF(YR37&gt;YS37,0,YR$5*(YR37-YS37)/(YR$8-YS37))))))</f>
      </c>
      <c r="YU37" s="126">
        <f>IF(OR(YR37="",YS37=""),0,YR$5)</f>
      </c>
      <c r="YV37" s="125">
        <f>IF(YR$6=0,RANK(YT37,YT$12:YT$42,0),RANK(YT37,YT$12:YT$42,1))</f>
      </c>
      <c r="YW37" s="126">
        <v>7.76</v>
      </c>
      <c r="YX37" s="126">
        <v>6.26</v>
      </c>
      <c r="YY37" s="126">
        <f>IF((COUNTA(YW$12:YW$42)+COUNTA(YX$12:YX$42)=0),0.6*YW$5,IF(OR(YW37="",YX37=""),0,IF(YW$6=0,IF(YW37&gt;=YW$8,YW$5,IF(YW37&lt;YX37,0,YW$5*(YW37-YX37)/(YW$8-YX37))),IF(YW37&lt;=YW$8,YW$5,IF(YW37&gt;YX37,0,YW$5*(YW37-YX37)/(YW$8-YX37))))))</f>
      </c>
      <c r="YZ37" s="126">
        <f>IF(OR(YW37="",YX37=""),0,YW$5)</f>
      </c>
      <c r="ZA37" s="125">
        <f>IF(YW$6=0,RANK(YY37,YY$12:YY$42,0),RANK(YY37,YY$12:YY$42,1))</f>
      </c>
      <c r="ZB37" s="126">
        <v>7.76</v>
      </c>
      <c r="ZC37" s="126">
        <v>5.2</v>
      </c>
      <c r="ZD37" s="126">
        <f>IF((COUNTA(ZB$12:ZB$42)+COUNTA(ZC$12:ZC$42)=0),0.6*ZB$5,IF(OR(ZB37="",ZC37=""),0,IF(ZB$6=0,IF(ZB37&gt;=ZB$8,ZB$5,IF(ZB37&lt;ZC37,0,ZB$5*(ZB37-ZC37)/(ZB$8-ZC37))),IF(ZB37&lt;=ZB$8,ZB$5,IF(ZB37&gt;ZC37,0,ZB$5*(ZB37-ZC37)/(ZB$8-ZC37))))))</f>
      </c>
      <c r="ZE37" s="126">
        <f>IF(OR(ZB37="",ZC37=""),0,ZB$5)</f>
      </c>
      <c r="ZF37" s="125">
        <f>IF(ZB$6=0,RANK(ZD37,ZD$12:ZD$42,0),RANK(ZD37,ZD$12:ZD$42,1))</f>
      </c>
      <c r="ZG37" s="126">
        <v>99.63</v>
      </c>
      <c r="ZH37" s="126">
        <v>54.48</v>
      </c>
      <c r="ZI37" s="126">
        <f>IF((COUNTA(ZG$12:ZG$42)+COUNTA(ZH$12:ZH$42)=0),0.6*ZG$5,IF(OR(ZG37="",ZH37=""),0,IF(ZG$6=0,IF(ZG37&gt;=ZG$8,ZG$5,IF(ZG37&lt;ZH37,0,ZG$5*(ZG37-ZH37)/(ZG$8-ZH37))),IF(ZG37&lt;=ZG$8,ZG$5,IF(ZG37&gt;ZH37,0,ZG$5*(ZG37-ZH37)/(ZG$8-ZH37))))))</f>
      </c>
      <c r="ZJ37" s="126">
        <f>IF(OR(ZG37="",ZH37=""),0,ZG$5)</f>
      </c>
      <c r="ZK37" s="125">
        <f>IF(ZG$6=0,RANK(ZI37,ZI$12:ZI$42,0),RANK(ZI37,ZI$12:ZI$42,1))</f>
      </c>
      <c r="ZL37" s="126">
        <v>99.63</v>
      </c>
      <c r="ZM37" s="126">
        <v>71.8</v>
      </c>
      <c r="ZN37" s="126">
        <f>IF((COUNTA(ZL$12:ZL$42)+COUNTA(ZM$12:ZM$42)=0),0.6*ZL$5,IF(OR(ZL37="",ZM37=""),0,IF(ZL$6=0,IF(ZL37&gt;=ZL$8,ZL$5,IF(ZL37&lt;ZM37,0,ZL$5*(ZL37-ZM37)/(ZL$8-ZM37))),IF(ZL37&lt;=ZL$8,ZL$5,IF(ZL37&gt;ZM37,0,ZL$5*(ZL37-ZM37)/(ZL$8-ZM37))))))</f>
      </c>
      <c r="ZO37" s="126">
        <f>IF(OR(ZL37="",ZM37=""),0,ZL$5)</f>
      </c>
      <c r="ZP37" s="125">
        <f>IF(ZL$6=0,RANK(ZN37,ZN$12:ZN$42,0),RANK(ZN37,ZN$12:ZN$42,1))</f>
      </c>
      <c r="ZQ37" s="126">
        <v>100</v>
      </c>
      <c r="ZR37" s="126">
        <v>28.57</v>
      </c>
      <c r="ZS37" s="126">
        <f>IF((COUNTA(ZQ$12:ZQ$42)+COUNTA(ZR$12:ZR$42)=0),0.6*ZQ$5,IF(OR(ZQ37="",ZR37=""),0,IF(ZQ$6=0,IF(ZQ37&gt;=ZQ$8,ZQ$5,IF(ZQ37&lt;ZR37,0,ZQ$5*(ZQ37-ZR37)/(ZQ$8-ZR37))),IF(ZQ37&lt;=ZQ$8,ZQ$5,IF(ZQ37&gt;ZR37,0,ZQ$5*(ZQ37-ZR37)/(ZQ$8-ZR37))))))</f>
      </c>
      <c r="ZT37" s="126">
        <f>IF(OR(ZQ37="",ZR37=""),0,ZQ$5)</f>
      </c>
      <c r="ZU37" s="125">
        <f>IF(ZQ$6=0,RANK(ZS37,ZS$12:ZS$42,0),RANK(ZS37,ZS$12:ZS$42,1))</f>
      </c>
      <c r="ZV37" s="126">
        <v>100</v>
      </c>
      <c r="ZW37" s="126">
        <v>100</v>
      </c>
      <c r="ZX37" s="126">
        <f>IF((COUNTA(ZV$12:ZV$42)+COUNTA(ZW$12:ZW$42)=0),0.6*ZV$5,IF(OR(ZV37="",ZW37=""),0,IF(ZV$6=0,IF(ZV37&gt;=ZV$8,ZV$5,IF(ZV37&lt;ZW37,0,ZV$5*(ZV37-ZW37)/(ZV$8-ZW37))),IF(ZV37&lt;=ZV$8,ZV$5,IF(ZV37&gt;ZW37,0,ZV$5*(ZV37-ZW37)/(ZV$8-ZW37))))))</f>
      </c>
      <c r="ZY37" s="126">
        <f>IF(OR(ZV37="",ZW37=""),0,ZV$5)</f>
      </c>
      <c r="ZZ37" s="125">
        <f>IF(ZV$6=0,RANK(ZX37,ZX$12:ZX$42,0),RANK(ZX37,ZX$12:ZX$42,1))</f>
      </c>
      <c r="AAA37" s="126">
        <v>1.58</v>
      </c>
      <c r="AAB37" s="126">
        <v>3.67</v>
      </c>
      <c r="AAC37" s="126">
        <f>IF((COUNTA(AAA$12:AAA$42)+COUNTA(AAB$12:AAB$42)=0),0.6*AAA$5,IF(OR(AAA37="",AAB37=""),0,IF(AAA$6=0,IF(AAA37&gt;=AAA$8,AAA$5,IF(AAA37&lt;AAB37,0,AAA$5*(AAA37-AAB37)/(AAA$8-AAB37))),IF(AAA37&lt;=AAA$8,AAA$5,IF(AAA37&gt;AAB37,0,AAA$5*(AAA37-AAB37)/(AAA$8-AAB37))))))</f>
      </c>
      <c r="AAD37" s="126">
        <f>IF(OR(AAA37="",AAB37=""),0,AAA$5)</f>
      </c>
      <c r="AAE37" s="125">
        <f>IF(AAA$6=0,RANK(AAC37,AAC$12:AAC$42,0),RANK(AAC37,AAC$12:AAC$42,1))</f>
      </c>
      <c r="AAF37" s="126">
        <v>1.58</v>
      </c>
      <c r="AAG37" s="126">
        <v>4.81</v>
      </c>
      <c r="AAH37" s="126">
        <f>IF((COUNTA(AAF$12:AAF$42)+COUNTA(AAG$12:AAG$42)=0),0.6*AAF$5,IF(OR(AAF37="",AAG37=""),0,IF(AAF$6=0,IF(AAF37&gt;=AAF$8,AAF$5,IF(AAF37&lt;AAG37,0,AAF$5*(AAF37-AAG37)/(AAF$8-AAG37))),IF(AAF37&lt;=AAF$8,AAF$5,IF(AAF37&gt;AAG37,0,AAF$5*(AAF37-AAG37)/(AAF$8-AAG37))))))</f>
      </c>
      <c r="AAI37" s="126">
        <f>IF(OR(AAF37="",AAG37=""),0,AAF$5)</f>
      </c>
      <c r="AAJ37" s="125">
        <f>IF(AAF$6=0,RANK(AAH37,AAH$12:AAH$42,0),RANK(AAH37,AAH$12:AAH$42,1))</f>
      </c>
      <c r="AAK37" s="126">
        <v>99.92</v>
      </c>
      <c r="AAL37"/>
      <c r="AAM37" s="126">
        <f>IF((COUNTA(AAK$12:AAK$42)+COUNTA(AAL$12:AAL$42)=0),0.6*AAK$5,IF(OR(AAK37="",AAL37=""),0,IF(AAK$6=0,IF(AAK37&gt;=AAK$8,AAK$5,IF(AAK37&lt;AAL37,0,AAK$5*(AAK37-AAL37)/(AAK$8-AAL37))),IF(AAK37&lt;=AAK$8,AAK$5,IF(AAK37&gt;AAL37,0,AAK$5*(AAK37-AAL37)/(AAK$8-AAL37))))))</f>
      </c>
      <c r="AAN37" s="126">
        <f>IF(OR(AAK37="",AAL37=""),0,AAK$5)</f>
      </c>
      <c r="AAO37" s="125">
        <f>IF(AAK$6=0,RANK(AAM37,AAM$12:AAM$42,0),RANK(AAM37,AAM$12:AAM$42,1))</f>
      </c>
      <c r="AAP37" s="126">
        <v>99.92</v>
      </c>
      <c r="AAQ37"/>
      <c r="AAR37" s="126">
        <f>IF((COUNTA(AAP$12:AAP$42)+COUNTA(AAQ$12:AAQ$42)=0),0.6*AAP$5,IF(OR(AAP37="",AAQ37=""),0,IF(AAP$6=0,IF(AAP37&gt;=AAP$8,AAP$5,IF(AAP37&lt;AAQ37,0,AAP$5*(AAP37-AAQ37)/(AAP$8-AAQ37))),IF(AAP37&lt;=AAP$8,AAP$5,IF(AAP37&gt;AAQ37,0,AAP$5*(AAP37-AAQ37)/(AAP$8-AAQ37))))))</f>
      </c>
      <c r="AAS37" s="126">
        <f>IF(OR(AAP37="",AAQ37=""),0,AAP$5)</f>
      </c>
      <c r="AAT37" s="125">
        <f>IF(AAP$6=0,RANK(AAR37,AAR$12:AAR$42,0),RANK(AAR37,AAR$12:AAR$42,1))</f>
      </c>
      <c r="AAU37" s="126">
        <v>100</v>
      </c>
      <c r="AAV37" s="126">
        <v>94.29</v>
      </c>
      <c r="AAW37" s="126">
        <f>IF((COUNTA(AAU$12:AAU$42)+COUNTA(AAV$12:AAV$42)=0),0.6*AAU$5,IF(OR(AAU37="",AAV37=""),0,IF(AAU$6=0,IF(AAU37&gt;=AAU$8,AAU$5,IF(AAU37&lt;AAV37,0,AAU$5*(AAU37-AAV37)/(AAU$8-AAV37))),IF(AAU37&lt;=AAU$8,AAU$5,IF(AAU37&gt;AAV37,0,AAU$5*(AAU37-AAV37)/(AAU$8-AAV37))))))</f>
      </c>
      <c r="AAX37" s="126">
        <f>IF(OR(AAU37="",AAV37=""),0,AAU$5)</f>
      </c>
      <c r="AAY37" s="125">
        <f>IF(AAU$6=0,RANK(AAW37,AAW$12:AAW$42,0),RANK(AAW37,AAW$12:AAW$42,1))</f>
      </c>
      <c r="AAZ37" s="126">
        <v>100</v>
      </c>
      <c r="ABA37" s="126">
        <v>100</v>
      </c>
      <c r="ABB37" s="126">
        <f>IF((COUNTA(AAZ$12:AAZ$42)+COUNTA(ABA$12:ABA$42)=0),0.6*AAZ$5,IF(OR(AAZ37="",ABA37=""),0,IF(AAZ$6=0,IF(AAZ37&gt;=AAZ$8,AAZ$5,IF(AAZ37&lt;ABA37,0,AAZ$5*(AAZ37-ABA37)/(AAZ$8-ABA37))),IF(AAZ37&lt;=AAZ$8,AAZ$5,IF(AAZ37&gt;ABA37,0,AAZ$5*(AAZ37-ABA37)/(AAZ$8-ABA37))))))</f>
      </c>
      <c r="ABC37" s="126">
        <f>IF(OR(AAZ37="",ABA37=""),0,AAZ$5)</f>
      </c>
      <c r="ABD37" s="125">
        <f>IF(AAZ$6=0,RANK(ABB37,ABB$12:ABB$42,0),RANK(ABB37,ABB$12:ABB$42,1))</f>
      </c>
      <c r="ABE37" s="126">
        <v>1.93</v>
      </c>
      <c r="ABF37" s="126">
        <v>3.83</v>
      </c>
      <c r="ABG37" s="126">
        <f>IF((COUNTA(ABE$12:ABE$42)+COUNTA(ABF$12:ABF$42)=0),0.6*ABE$5,IF(OR(ABE37="",ABF37=""),0,IF(ABE$6=0,IF(ABE37&gt;=ABE$8,ABE$5,IF(ABE37&lt;ABF37,0,ABE$5*(ABE37-ABF37)/(ABE$8-ABF37))),IF(ABE37&lt;=ABE$8,ABE$5,IF(ABE37&gt;ABF37,0,ABE$5*(ABE37-ABF37)/(ABE$8-ABF37))))))</f>
      </c>
      <c r="ABH37" s="126">
        <f>IF(OR(ABE37="",ABF37=""),0,ABE$5)</f>
      </c>
      <c r="ABI37" s="125">
        <f>IF(ABE$6=0,RANK(ABG37,ABG$12:ABG$42,0),RANK(ABG37,ABG$12:ABG$42,1))</f>
      </c>
      <c r="ABJ37" s="126">
        <v>1.93</v>
      </c>
      <c r="ABK37" s="126">
        <v>2.78</v>
      </c>
      <c r="ABL37" s="126">
        <f>IF((COUNTA(ABJ$12:ABJ$42)+COUNTA(ABK$12:ABK$42)=0),0.6*ABJ$5,IF(OR(ABJ37="",ABK37=""),0,IF(ABJ$6=0,IF(ABJ37&gt;=ABJ$8,ABJ$5,IF(ABJ37&lt;ABK37,0,ABJ$5*(ABJ37-ABK37)/(ABJ$8-ABK37))),IF(ABJ37&lt;=ABJ$8,ABJ$5,IF(ABJ37&gt;ABK37,0,ABJ$5*(ABJ37-ABK37)/(ABJ$8-ABK37))))))</f>
      </c>
      <c r="ABM37" s="126">
        <f>IF(OR(ABJ37="",ABK37=""),0,ABJ$5)</f>
      </c>
      <c r="ABN37" s="125">
        <f>IF(ABJ$6=0,RANK(ABL37,ABL$12:ABL$42,0),RANK(ABL37,ABL$12:ABL$42,1))</f>
      </c>
      <c r="ABO37" s="126">
        <v>100</v>
      </c>
      <c r="ABP37" s="126">
        <v>83.33</v>
      </c>
      <c r="ABQ37" s="126">
        <f>IF((COUNTA(ABO$12:ABO$42)+COUNTA(ABP$12:ABP$42)=0),0.6*ABO$5,IF(OR(ABO37="",ABP37=""),0,IF(ABO$6=0,IF(ABO37&gt;=ABO$8,ABO$5,IF(ABO37&lt;ABP37,0,ABO$5*(ABO37-ABP37)/(ABO$8-ABP37))),IF(ABO37&lt;=ABO$8,ABO$5,IF(ABO37&gt;ABP37,0,ABO$5*(ABO37-ABP37)/(ABO$8-ABP37))))))</f>
      </c>
      <c r="ABR37" s="126">
        <f>IF(OR(ABO37="",ABP37=""),0,ABO$5)</f>
      </c>
      <c r="ABS37" s="125">
        <f>IF(ABO$6=0,RANK(ABQ37,ABQ$12:ABQ$42,0),RANK(ABQ37,ABQ$12:ABQ$42,1))</f>
      </c>
      <c r="ABT37" s="126">
        <v>100</v>
      </c>
      <c r="ABU37" s="126">
        <v>100</v>
      </c>
      <c r="ABV37" s="126">
        <f>IF((COUNTA(ABT$12:ABT$42)+COUNTA(ABU$12:ABU$42)=0),0.6*ABT$5,IF(OR(ABT37="",ABU37=""),0,IF(ABT$6=0,IF(ABT37&gt;=ABT$8,ABT$5,IF(ABT37&lt;ABU37,0,ABT$5*(ABT37-ABU37)/(ABT$8-ABU37))),IF(ABT37&lt;=ABT$8,ABT$5,IF(ABT37&gt;ABU37,0,ABT$5*(ABT37-ABU37)/(ABT$8-ABU37))))))</f>
      </c>
      <c r="ABW37" s="126">
        <f>IF(OR(ABT37="",ABU37=""),0,ABT$5)</f>
      </c>
      <c r="ABX37" s="125">
        <f>IF(ABT$6=0,RANK(ABV37,ABV$12:ABV$42,0),RANK(ABV37,ABV$12:ABV$42,1))</f>
      </c>
      <c r="ABY37" s="126">
        <v>0.39</v>
      </c>
      <c r="ABZ37" s="126">
        <v>0.65</v>
      </c>
      <c r="ACA37" s="126">
        <f>IF((COUNTA(ABY$12:ABY$42)+COUNTA(ABZ$12:ABZ$42)=0),0.6*ABY$5,IF(OR(ABY37="",ABZ37=""),0,IF(ABY$6=0,IF(ABY37&gt;=ABY$8,ABY$5,IF(ABY37&lt;ABZ37,0,ABY$5*(ABY37-ABZ37)/(ABY$8-ABZ37))),IF(ABY37&lt;=ABY$8,ABY$5,IF(ABY37&gt;ABZ37,0,ABY$5*(ABY37-ABZ37)/(ABY$8-ABZ37))))))</f>
      </c>
      <c r="ACB37" s="126">
        <f>IF(OR(ABY37="",ABZ37=""),0,ABY$5)</f>
      </c>
      <c r="ACC37" s="125">
        <f>IF(ABY$6=0,RANK(ACA37,ACA$12:ACA$42,0),RANK(ACA37,ACA$12:ACA$42,1))</f>
      </c>
      <c r="ACD37" s="126">
        <v>0.39</v>
      </c>
      <c r="ACE37" s="126">
        <v>0.66</v>
      </c>
      <c r="ACF37" s="126">
        <f>IF((COUNTA(ACD$12:ACD$42)+COUNTA(ACE$12:ACE$42)=0),0.6*ACD$5,IF(OR(ACD37="",ACE37=""),0,IF(ACD$6=0,IF(ACD37&gt;=ACD$8,ACD$5,IF(ACD37&lt;ACE37,0,ACD$5*(ACD37-ACE37)/(ACD$8-ACE37))),IF(ACD37&lt;=ACD$8,ACD$5,IF(ACD37&gt;ACE37,0,ACD$5*(ACD37-ACE37)/(ACD$8-ACE37))))))</f>
      </c>
      <c r="ACG37" s="126">
        <f>IF(OR(ACD37="",ACE37=""),0,ACD$5)</f>
      </c>
      <c r="ACH37" s="125">
        <f>IF(ACD$6=0,RANK(ACF37,ACF$12:ACF$42,0),RANK(ACF37,ACF$12:ACF$42,1))</f>
      </c>
      <c r="ACI37" s="126">
        <v>0</v>
      </c>
      <c r="ACJ37" s="126">
        <v>0</v>
      </c>
      <c r="ACK37" s="126">
        <f>IF((COUNTA(ACI$12:ACI$42)+COUNTA(ACJ$12:ACJ$42)=0),0.6*ACI$5,IF(OR(ACI37="",ACJ37=""),0,IF(ACI$6=0,IF(ACI37&gt;=ACI$8,ACI$5,IF(ACI37&lt;ACJ37,0,ACI$5*(ACI37-ACJ37)/(ACI$8-ACJ37))),IF(ACI37&lt;=ACI$8,ACI$5,IF(ACI37&gt;ACJ37,0,ACI$5*(ACI37-ACJ37)/(ACI$8-ACJ37))))))</f>
      </c>
      <c r="ACL37" s="126">
        <f>IF(OR(ACI37="",ACJ37=""),0,ACI$5)</f>
      </c>
      <c r="ACM37" s="125">
        <f>IF(ACI$6=0,RANK(ACK37,ACK$12:ACK$42,0),RANK(ACK37,ACK$12:ACK$42,1))</f>
      </c>
      <c r="ACN37" s="126">
        <v>0</v>
      </c>
      <c r="ACO37" s="126">
        <v>0</v>
      </c>
      <c r="ACP37" s="126">
        <f>IF((COUNTA(ACN$12:ACN$42)+COUNTA(ACO$12:ACO$42)=0),0.6*ACN$5,IF(OR(ACN37="",ACO37=""),0,IF(ACN$6=0,IF(ACN37&gt;=ACN$8,ACN$5,IF(ACN37&lt;ACO37,0,ACN$5*(ACN37-ACO37)/(ACN$8-ACO37))),IF(ACN37&lt;=ACN$8,ACN$5,IF(ACN37&gt;ACO37,0,ACN$5*(ACN37-ACO37)/(ACN$8-ACO37))))))</f>
      </c>
      <c r="ACQ37" s="126">
        <f>IF(OR(ACN37="",ACO37=""),0,ACN$5)</f>
      </c>
      <c r="ACR37" s="125">
        <f>IF(ACN$6=0,RANK(ACP37,ACP$12:ACP$42,0),RANK(ACP37,ACP$12:ACP$42,1))</f>
      </c>
      <c r="ACS37" s="126">
        <v>30.72</v>
      </c>
      <c r="ACT37" s="126">
        <v>2.97</v>
      </c>
      <c r="ACU37" s="126">
        <f>IF((COUNTA(ACS$12:ACS$42)+COUNTA(ACT$12:ACT$42)=0),0.6*ACS$5,IF(OR(ACS37="",ACT37=""),0,IF(ACS$6=0,IF(ACS37&gt;=ACS$8,ACS$5,IF(ACS37&lt;ACT37,0,ACS$5*(ACS37-ACT37)/(ACS$8-ACT37))),IF(ACS37&lt;=ACS$8,ACS$5,IF(ACS37&gt;ACT37,0,ACS$5*(ACS37-ACT37)/(ACS$8-ACT37))))))</f>
      </c>
      <c r="ACV37" s="126">
        <f>IF(OR(ACS37="",ACT37=""),0,ACS$5)</f>
      </c>
      <c r="ACW37" s="125">
        <f>IF(ACS$6=0,RANK(ACU37,ACU$12:ACU$42,0),RANK(ACU37,ACU$12:ACU$42,1))</f>
      </c>
      <c r="ACX37" s="126">
        <v>30.72</v>
      </c>
      <c r="ACY37" s="126">
        <v>21.08</v>
      </c>
      <c r="ACZ37" s="126">
        <f>IF((COUNTA(ACX$12:ACX$42)+COUNTA(ACY$12:ACY$42)=0),0.6*ACX$5,IF(OR(ACX37="",ACY37=""),0,IF(ACX$6=0,IF(ACX37&gt;=ACX$8,ACX$5,IF(ACX37&lt;ACY37,0,ACX$5*(ACX37-ACY37)/(ACX$8-ACY37))),IF(ACX37&lt;=ACX$8,ACX$5,IF(ACX37&gt;ACY37,0,ACX$5*(ACX37-ACY37)/(ACX$8-ACY37))))))</f>
      </c>
      <c r="ADA37" s="126">
        <f>IF(OR(ACX37="",ACY37=""),0,ACX$5)</f>
      </c>
      <c r="ADB37" s="125">
        <f>IF(ACX$6=0,RANK(ACZ37,ACZ$12:ACZ$42,0),RANK(ACZ37,ACZ$12:ACZ$42,1))</f>
      </c>
      <c r="ADC37" s="126">
        <v>6.48</v>
      </c>
      <c r="ADD37" s="126">
        <v>1.22</v>
      </c>
      <c r="ADE37" s="126">
        <f>IF((COUNTA(ADC$12:ADC$42)+COUNTA(ADD$12:ADD$42)=0),0.6*ADC$5,IF(OR(ADC37="",ADD37=""),0,IF(ADC$6=0,IF(ADC37&gt;=ADC$8,ADC$5,IF(ADC37&lt;ADD37,0,ADC$5*(ADC37-ADD37)/(ADC$8-ADD37))),IF(ADC37&lt;=ADC$8,ADC$5,IF(ADC37&gt;ADD37,0,ADC$5*(ADC37-ADD37)/(ADC$8-ADD37))))))</f>
      </c>
      <c r="ADF37" s="126">
        <f>IF(OR(ADC37="",ADD37=""),0,ADC$5)</f>
      </c>
      <c r="ADG37" s="125">
        <f>IF(ADC$6=0,RANK(ADE37,ADE$12:ADE$42,0),RANK(ADE37,ADE$12:ADE$42,1))</f>
      </c>
      <c r="ADH37" s="126">
        <v>6.48</v>
      </c>
      <c r="ADI37" s="126">
        <v>4.74</v>
      </c>
      <c r="ADJ37" s="126">
        <f>IF((COUNTA(ADH$12:ADH$42)+COUNTA(ADI$12:ADI$42)=0),0.6*ADH$5,IF(OR(ADH37="",ADI37=""),0,IF(ADH$6=0,IF(ADH37&gt;=ADH$8,ADH$5,IF(ADH37&lt;ADI37,0,ADH$5*(ADH37-ADI37)/(ADH$8-ADI37))),IF(ADH37&lt;=ADH$8,ADH$5,IF(ADH37&gt;ADI37,0,ADH$5*(ADH37-ADI37)/(ADH$8-ADI37))))))</f>
      </c>
      <c r="ADK37" s="126">
        <f>IF(OR(ADH37="",ADI37=""),0,ADH$5)</f>
      </c>
      <c r="ADL37" s="125">
        <f>IF(ADH$6=0,RANK(ADJ37,ADJ$12:ADJ$42,0),RANK(ADJ37,ADJ$12:ADJ$42,1))</f>
      </c>
      <c r="ADM37"/>
      <c r="ADN37"/>
      <c r="ADO37" s="126">
        <f>IF((COUNTA(ADM$12:ADM$42)+COUNTA(ADN$12:ADN$42)=0),0.6*ADM$5,IF(OR(ADM37="",ADN37=""),0,IF(ADM$6=0,IF(ADM37&gt;=ADM$8,ADM$5,IF(ADM37&lt;ADN37,0,ADM$5*(ADM37-ADN37)/(ADM$8-ADN37))),IF(ADM37&lt;=ADM$8,ADM$5,IF(ADM37&gt;ADN37,0,ADM$5*(ADM37-ADN37)/(ADM$8-ADN37))))))</f>
      </c>
      <c r="ADP37" s="126">
        <f>IF(OR(ADM37="",ADN37=""),0,ADM$5)</f>
      </c>
      <c r="ADQ37" s="125">
        <f>IF(ADM$6=0,RANK(ADO37,ADO$12:ADO$42,0),RANK(ADO37,ADO$12:ADO$42,1))</f>
      </c>
      <c r="ADR37"/>
      <c r="ADS37"/>
      <c r="ADT37" s="126">
        <f>IF((COUNTA(ADR$12:ADR$42)+COUNTA(ADS$12:ADS$42)=0),0.6*ADR$5,IF(OR(ADR37="",ADS37=""),0,IF(ADR$6=0,IF(ADR37&gt;=ADR$8,ADR$5,IF(ADR37&lt;ADS37,0,ADR$5*(ADR37-ADS37)/(ADR$8-ADS37))),IF(ADR37&lt;=ADR$8,ADR$5,IF(ADR37&gt;ADS37,0,ADR$5*(ADR37-ADS37)/(ADR$8-ADS37))))))</f>
      </c>
      <c r="ADU37" s="126">
        <f>IF(OR(ADR37="",ADS37=""),0,ADR$5)</f>
      </c>
      <c r="ADV37" s="125">
        <f>IF(ADR$6=0,RANK(ADT37,ADT$12:ADT$42,0),RANK(ADT37,ADT$12:ADT$42,1))</f>
      </c>
      <c r="ADW37"/>
      <c r="ADX37"/>
      <c r="ADY37" s="126">
        <f>IF((COUNTA(ADW$12:ADW$42)+COUNTA(ADX$12:ADX$42)=0),0.6*ADW$5,IF(OR(ADW37="",ADX37=""),0,IF(ADW$6=0,IF(ADW37&gt;=ADW$8,ADW$5,IF(ADW37&lt;ADX37,0,ADW$5*(ADW37-ADX37)/(ADW$8-ADX37))),IF(ADW37&lt;=ADW$8,ADW$5,IF(ADW37&gt;ADX37,0,ADW$5*(ADW37-ADX37)/(ADW$8-ADX37))))))</f>
      </c>
      <c r="ADZ37" s="126">
        <f>IF(OR(ADW37="",ADX37=""),0,ADW$5)</f>
      </c>
      <c r="AEA37" s="125">
        <f>IF(ADW$6=0,RANK(ADY37,ADY$12:ADY$42,0),RANK(ADY37,ADY$12:ADY$42,1))</f>
      </c>
      <c r="AEB37"/>
      <c r="AEC37"/>
      <c r="AED37" s="126">
        <f>IF((COUNTA(AEB$12:AEB$42)+COUNTA(AEC$12:AEC$42)=0),0.6*AEB$5,IF(OR(AEB37="",AEC37=""),0,IF(AEB$6=0,IF(AEB37&gt;=AEB$8,AEB$5,IF(AEB37&lt;AEC37,0,AEB$5*(AEB37-AEC37)/(AEB$8-AEC37))),IF(AEB37&lt;=AEB$8,AEB$5,IF(AEB37&gt;AEC37,0,AEB$5*(AEB37-AEC37)/(AEB$8-AEC37))))))</f>
      </c>
      <c r="AEE37" s="126">
        <f>IF(OR(AEB37="",AEC37=""),0,AEB$5)</f>
      </c>
      <c r="AEF37" s="125">
        <f>IF(AEB$6=0,RANK(AED37,AED$12:AED$42,0),RANK(AED37,AED$12:AED$42,1))</f>
      </c>
      <c r="AEG37"/>
      <c r="AEH37"/>
      <c r="AEI37" s="126">
        <f>IF((COUNTA(AEG$12:AEG$42)+COUNTA(AEH$12:AEH$42)=0),0.6*AEG$5,IF(OR(AEG37="",AEH37=""),0,IF(AEG$6=0,IF(AEG37&gt;=AEG$8,AEG$5,IF(AEG37&lt;AEH37,0,AEG$5*(AEG37-AEH37)/(AEG$8-AEH37))),IF(AEG37&lt;=AEG$8,AEG$5,IF(AEG37&gt;AEH37,0,AEG$5*(AEG37-AEH37)/(AEG$8-AEH37))))))</f>
      </c>
      <c r="AEJ37" s="126">
        <f>IF(OR(AEG37="",AEH37=""),0,AEG$5)</f>
      </c>
      <c r="AEK37" s="125">
        <f>IF(AEG$6=0,RANK(AEI37,AEI$12:AEI$42,0),RANK(AEI37,AEI$12:AEI$42,1))</f>
      </c>
      <c r="AEL37"/>
      <c r="AEM37"/>
      <c r="AEN37" s="126">
        <f>IF((COUNTA(AEL$12:AEL$42)+COUNTA(AEM$12:AEM$42)=0),0.6*AEL$5,IF(OR(AEL37="",AEM37=""),0,IF(AEL$6=0,IF(AEL37&gt;=AEL$8,AEL$5,IF(AEL37&lt;AEM37,0,AEL$5*(AEL37-AEM37)/(AEL$8-AEM37))),IF(AEL37&lt;=AEL$8,AEL$5,IF(AEL37&gt;AEM37,0,AEL$5*(AEL37-AEM37)/(AEL$8-AEM37))))))</f>
      </c>
      <c r="AEO37" s="126">
        <f>IF(OR(AEL37="",AEM37=""),0,AEL$5)</f>
      </c>
      <c r="AEP37" s="125">
        <f>IF(AEL$6=0,RANK(AEN37,AEN$12:AEN$42,0),RANK(AEN37,AEN$12:AEN$42,1))</f>
      </c>
      <c r="AEQ37"/>
      <c r="AER37"/>
      <c r="AES37" s="126">
        <f>IF((COUNTA(AEQ$12:AEQ$42)+COUNTA(AER$12:AER$42)=0),0.6*AEQ$5,IF(OR(AEQ37="",AER37=""),0,IF(AEQ$6=0,IF(AEQ37&gt;=AEQ$8,AEQ$5,IF(AEQ37&lt;AER37,0,AEQ$5*(AEQ37-AER37)/(AEQ$8-AER37))),IF(AEQ37&lt;=AEQ$8,AEQ$5,IF(AEQ37&gt;AER37,0,AEQ$5*(AEQ37-AER37)/(AEQ$8-AER37))))))</f>
      </c>
      <c r="AET37" s="126">
        <f>IF(OR(AEQ37="",AER37=""),0,AEQ$5)</f>
      </c>
      <c r="AEU37" s="125">
        <f>IF(AEQ$6=0,RANK(AES37,AES$12:AES$42,0),RANK(AES37,AES$12:AES$42,1))</f>
      </c>
      <c r="AEV37"/>
      <c r="AEW37"/>
      <c r="AEX37" s="126">
        <f>IF((COUNTA(AEV$12:AEV$42)+COUNTA(AEW$12:AEW$42)=0),0.6*AEV$5,IF(OR(AEV37="",AEW37=""),0,IF(AEV$6=0,IF(AEV37&gt;=AEV$8,AEV$5,IF(AEV37&lt;AEW37,0,AEV$5*(AEV37-AEW37)/(AEV$8-AEW37))),IF(AEV37&lt;=AEV$8,AEV$5,IF(AEV37&gt;AEW37,0,AEV$5*(AEV37-AEW37)/(AEV$8-AEW37))))))</f>
      </c>
      <c r="AEY37" s="126">
        <f>IF(OR(AEV37="",AEW37=""),0,AEV$5)</f>
      </c>
      <c r="AEZ37" s="125">
        <f>IF(AEV$6=0,RANK(AEX37,AEX$12:AEX$42,0),RANK(AEX37,AEX$12:AEX$42,1))</f>
      </c>
      <c r="AFA37"/>
      <c r="AFB37"/>
      <c r="AFC37" s="126">
        <f>IF((COUNTA(AFA$12:AFA$42)+COUNTA(AFB$12:AFB$42)=0),0.6*AFA$5,IF(OR(AFA37="",AFB37=""),0,IF(AFA$6=0,IF(AFA37&gt;=AFA$8,AFA$5,IF(AFA37&lt;AFB37,0,AFA$5*(AFA37-AFB37)/(AFA$8-AFB37))),IF(AFA37&lt;=AFA$8,AFA$5,IF(AFA37&gt;AFB37,0,AFA$5*(AFA37-AFB37)/(AFA$8-AFB37))))))</f>
      </c>
      <c r="AFD37" s="126">
        <f>IF(OR(AFA37="",AFB37=""),0,AFA$5)</f>
      </c>
      <c r="AFE37" s="125">
        <f>IF(AFA$6=0,RANK(AFC37,AFC$12:AFC$42,0),RANK(AFC37,AFC$12:AFC$42,1))</f>
      </c>
      <c r="AFF37"/>
      <c r="AFG37"/>
      <c r="AFH37" s="126">
        <f>IF((COUNTA(AFF$12:AFF$42)+COUNTA(AFG$12:AFG$42)=0),0.6*AFF$5,IF(OR(AFF37="",AFG37=""),0,IF(AFF$6=0,IF(AFF37&gt;=AFF$8,AFF$5,IF(AFF37&lt;AFG37,0,AFF$5*(AFF37-AFG37)/(AFF$8-AFG37))),IF(AFF37&lt;=AFF$8,AFF$5,IF(AFF37&gt;AFG37,0,AFF$5*(AFF37-AFG37)/(AFF$8-AFG37))))))</f>
      </c>
      <c r="AFI37" s="126">
        <f>IF(OR(AFF37="",AFG37=""),0,AFF$5)</f>
      </c>
      <c r="AFJ37" s="125">
        <f>IF(AFF$6=0,RANK(AFH37,AFH$12:AFH$42,0),RANK(AFH37,AFH$12:AFH$42,1))</f>
      </c>
      <c r="AFK37"/>
      <c r="AFL37"/>
      <c r="AFM37" s="126">
        <f>IF((COUNTA(AFK$12:AFK$42)+COUNTA(AFL$12:AFL$42)=0),0.6*AFK$5,IF(OR(AFK37="",AFL37=""),0,IF(AFK$6=0,IF(AFK37&gt;=AFK$8,AFK$5,IF(AFK37&lt;AFL37,0,AFK$5*(AFK37-AFL37)/(AFK$8-AFL37))),IF(AFK37&lt;=AFK$8,AFK$5,IF(AFK37&gt;AFL37,0,AFK$5*(AFK37-AFL37)/(AFK$8-AFL37))))))</f>
      </c>
      <c r="AFN37" s="126">
        <f>IF(OR(AFK37="",AFL37=""),0,AFK$5)</f>
      </c>
      <c r="AFO37" s="125">
        <f>IF(AFK$6=0,RANK(AFM37,AFM$12:AFM$42,0),RANK(AFM37,AFM$12:AFM$42,1))</f>
      </c>
      <c r="AFP37"/>
      <c r="AFQ37"/>
      <c r="AFR37" s="126">
        <f>IF((COUNTA(AFP$12:AFP$42)+COUNTA(AFQ$12:AFQ$42)=0),0.6*AFP$5,IF(OR(AFP37="",AFQ37=""),0,IF(AFP$6=0,IF(AFP37&gt;=AFP$8,AFP$5,IF(AFP37&lt;AFQ37,0,AFP$5*(AFP37-AFQ37)/(AFP$8-AFQ37))),IF(AFP37&lt;=AFP$8,AFP$5,IF(AFP37&gt;AFQ37,0,AFP$5*(AFP37-AFQ37)/(AFP$8-AFQ37))))))</f>
      </c>
      <c r="AFS37" s="126">
        <f>IF(OR(AFP37="",AFQ37=""),0,AFP$5)</f>
      </c>
      <c r="AFT37" s="125">
        <f>IF(AFP$6=0,RANK(AFR37,AFR$12:AFR$42,0),RANK(AFR37,AFR$12:AFR$42,1))</f>
      </c>
      <c r="AFU37"/>
      <c r="AFV37"/>
      <c r="AFW37" s="126">
        <f>IF((COUNTA(AFU$12:AFU$42)+COUNTA(AFV$12:AFV$42)=0),0.6*AFU$5,IF(OR(AFU37="",AFV37=""),0,IF(AFU$6=0,IF(AFU37&gt;=AFU$8,AFU$5,IF(AFU37&lt;AFV37,0,AFU$5*(AFU37-AFV37)/(AFU$8-AFV37))),IF(AFU37&lt;=AFU$8,AFU$5,IF(AFU37&gt;AFV37,0,AFU$5*(AFU37-AFV37)/(AFU$8-AFV37))))))</f>
      </c>
      <c r="AFX37" s="126">
        <f>IF(OR(AFU37="",AFV37=""),0,AFU$5)</f>
      </c>
      <c r="AFY37" s="125">
        <f>IF(AFU$6=0,RANK(AFW37,AFW$12:AFW$42,0),RANK(AFW37,AFW$12:AFW$42,1))</f>
      </c>
      <c r="AFZ37"/>
      <c r="AGA37"/>
      <c r="AGB37" s="126">
        <f>IF((COUNTA(AFZ$12:AFZ$42)+COUNTA(AGA$12:AGA$42)=0),0.6*AFZ$5,IF(OR(AFZ37="",AGA37=""),0,IF(AFZ$6=0,IF(AFZ37&gt;=AFZ$8,AFZ$5,IF(AFZ37&lt;AGA37,0,AFZ$5*(AFZ37-AGA37)/(AFZ$8-AGA37))),IF(AFZ37&lt;=AFZ$8,AFZ$5,IF(AFZ37&gt;AGA37,0,AFZ$5*(AFZ37-AGA37)/(AFZ$8-AGA37))))))</f>
      </c>
      <c r="AGC37" s="126">
        <f>IF(OR(AFZ37="",AGA37=""),0,AFZ$5)</f>
      </c>
      <c r="AGD37" s="125">
        <f>IF(AFZ$6=0,RANK(AGB37,AGB$12:AGB$42,0),RANK(AGB37,AGB$12:AGB$42,1))</f>
      </c>
      <c r="AGE37"/>
      <c r="AGF37"/>
      <c r="AGG37" s="126">
        <f>IF((COUNTA(AGE$12:AGE$42)+COUNTA(AGF$12:AGF$42)=0),0.6*AGE$5,IF(OR(AGE37="",AGF37=""),0,IF(AGE$6=0,IF(AGE37&gt;=AGE$8,AGE$5,IF(AGE37&lt;AGF37,0,AGE$5*(AGE37-AGF37)/(AGE$8-AGF37))),IF(AGE37&lt;=AGE$8,AGE$5,IF(AGE37&gt;AGF37,0,AGE$5*(AGE37-AGF37)/(AGE$8-AGF37))))))</f>
      </c>
      <c r="AGH37" s="126">
        <f>IF(OR(AGE37="",AGF37=""),0,AGE$5)</f>
      </c>
      <c r="AGI37" s="125">
        <f>IF(AGE$6=0,RANK(AGG37,AGG$12:AGG$42,0),RANK(AGG37,AGG$12:AGG$42,1))</f>
      </c>
      <c r="AGJ37"/>
      <c r="AGK37"/>
      <c r="AGL37" s="126">
        <f>IF((COUNTA(AGJ$12:AGJ$42)+COUNTA(AGK$12:AGK$42)=0),0.6*AGJ$5,IF(OR(AGJ37="",AGK37=""),0,IF(AGJ$6=0,IF(AGJ37&gt;=AGJ$8,AGJ$5,IF(AGJ37&lt;AGK37,0,AGJ$5*(AGJ37-AGK37)/(AGJ$8-AGK37))),IF(AGJ37&lt;=AGJ$8,AGJ$5,IF(AGJ37&gt;AGK37,0,AGJ$5*(AGJ37-AGK37)/(AGJ$8-AGK37))))))</f>
      </c>
      <c r="AGM37" s="126">
        <f>IF(OR(AGJ37="",AGK37=""),0,AGJ$5)</f>
      </c>
      <c r="AGN37" s="125">
        <f>IF(AGJ$6=0,RANK(AGL37,AGL$12:AGL$42,0),RANK(AGL37,AGL$12:AGL$42,1))</f>
      </c>
      <c r="AGO37"/>
      <c r="AGP37"/>
      <c r="AGQ37" s="126">
        <f>IF((COUNTA(AGO$12:AGO$42)+COUNTA(AGP$12:AGP$42)=0),0.6*AGO$5,IF(OR(AGO37="",AGP37=""),0,IF(AGO$6=0,IF(AGO37&gt;=AGO$8,AGO$5,IF(AGO37&lt;AGP37,0,AGO$5*(AGO37-AGP37)/(AGO$8-AGP37))),IF(AGO37&lt;=AGO$8,AGO$5,IF(AGO37&gt;AGP37,0,AGO$5*(AGO37-AGP37)/(AGO$8-AGP37))))))</f>
      </c>
      <c r="AGR37" s="126">
        <f>IF(OR(AGO37="",AGP37=""),0,AGO$5)</f>
      </c>
      <c r="AGS37" s="125">
        <f>IF(AGO$6=0,RANK(AGQ37,AGQ$12:AGQ$42,0),RANK(AGQ37,AGQ$12:AGQ$42,1))</f>
      </c>
      <c r="AGT37"/>
      <c r="AGU37"/>
      <c r="AGV37" s="126">
        <f>IF((COUNTA(AGT$12:AGT$42)+COUNTA(AGU$12:AGU$42)=0),0.6*AGT$5,IF(OR(AGT37="",AGU37=""),0,IF(AGT$6=0,IF(AGT37&gt;=AGT$8,AGT$5,IF(AGT37&lt;AGU37,0,AGT$5*(AGT37-AGU37)/(AGT$8-AGU37))),IF(AGT37&lt;=AGT$8,AGT$5,IF(AGT37&gt;AGU37,0,AGT$5*(AGT37-AGU37)/(AGT$8-AGU37))))))</f>
      </c>
      <c r="AGW37" s="126">
        <f>IF(OR(AGT37="",AGU37=""),0,AGT$5)</f>
      </c>
      <c r="AGX37" s="125">
        <f>IF(AGT$6=0,RANK(AGV37,AGV$12:AGV$42,0),RANK(AGV37,AGV$12:AGV$42,1))</f>
      </c>
      <c r="AGY37"/>
      <c r="AGZ37"/>
      <c r="AHA37" s="126">
        <f>IF((COUNTA(AGY$12:AGY$42)+COUNTA(AGZ$12:AGZ$42)=0),0.6*AGY$5,IF(OR(AGY37="",AGZ37=""),0,IF(AGY$6=0,IF(AGY37&gt;=AGY$8,AGY$5,IF(AGY37&lt;AGZ37,0,AGY$5*(AGY37-AGZ37)/(AGY$8-AGZ37))),IF(AGY37&lt;=AGY$8,AGY$5,IF(AGY37&gt;AGZ37,0,AGY$5*(AGY37-AGZ37)/(AGY$8-AGZ37))))))</f>
      </c>
      <c r="AHB37" s="126">
        <f>IF(OR(AGY37="",AGZ37=""),0,AGY$5)</f>
      </c>
      <c r="AHC37" s="125">
        <f>IF(AGY$6=0,RANK(AHA37,AHA$12:AHA$42,0),RANK(AHA37,AHA$12:AHA$42,1))</f>
      </c>
      <c r="AHD37"/>
      <c r="AHE37"/>
      <c r="AHF37" s="126">
        <f>IF((COUNTA(AHD$12:AHD$42)+COUNTA(AHE$12:AHE$42)=0),0.6*AHD$5,IF(OR(AHD37="",AHE37=""),0,IF(AHD$6=0,IF(AHD37&gt;=AHD$8,AHD$5,IF(AHD37&lt;AHE37,0,AHD$5*(AHD37-AHE37)/(AHD$8-AHE37))),IF(AHD37&lt;=AHD$8,AHD$5,IF(AHD37&gt;AHE37,0,AHD$5*(AHD37-AHE37)/(AHD$8-AHE37))))))</f>
      </c>
      <c r="AHG37" s="126">
        <f>IF(OR(AHD37="",AHE37=""),0,AHD$5)</f>
      </c>
      <c r="AHH37" s="125">
        <f>IF(AHD$6=0,RANK(AHF37,AHF$12:AHF$42,0),RANK(AHF37,AHF$12:AHF$42,1))</f>
      </c>
      <c r="AHI37"/>
      <c r="AHJ37"/>
      <c r="AHK37" s="126">
        <f>IF((COUNTA(AHI$12:AHI$42)+COUNTA(AHJ$12:AHJ$42)=0),0.6*AHI$5,IF(OR(AHI37="",AHJ37=""),0,IF(AHI$6=0,IF(AHI37&gt;=AHI$8,AHI$5,IF(AHI37&lt;AHJ37,0,AHI$5*(AHI37-AHJ37)/(AHI$8-AHJ37))),IF(AHI37&lt;=AHI$8,AHI$5,IF(AHI37&gt;AHJ37,0,AHI$5*(AHI37-AHJ37)/(AHI$8-AHJ37))))))</f>
      </c>
      <c r="AHL37" s="126">
        <f>IF(OR(AHI37="",AHJ37=""),0,AHI$5)</f>
      </c>
      <c r="AHM37" s="125">
        <f>IF(AHI$6=0,RANK(AHK37,AHK$12:AHK$42,0),RANK(AHK37,AHK$12:AHK$42,1))</f>
      </c>
      <c r="AHN37"/>
      <c r="AHO37"/>
      <c r="AHP37" s="126">
        <f>IF((COUNTA(AHN$12:AHN$42)+COUNTA(AHO$12:AHO$42)=0),0.6*AHN$5,IF(OR(AHN37="",AHO37=""),0,IF(AHN$6=0,IF(AHN37&gt;=AHN$8,AHN$5,IF(AHN37&lt;AHO37,0,AHN$5*(AHN37-AHO37)/(AHN$8-AHO37))),IF(AHN37&lt;=AHN$8,AHN$5,IF(AHN37&gt;AHO37,0,AHN$5*(AHN37-AHO37)/(AHN$8-AHO37))))))</f>
      </c>
      <c r="AHQ37" s="126">
        <f>IF(OR(AHN37="",AHO37=""),0,AHN$5)</f>
      </c>
      <c r="AHR37" s="125">
        <f>IF(AHN$6=0,RANK(AHP37,AHP$12:AHP$42,0),RANK(AHP37,AHP$12:AHP$42,1))</f>
      </c>
      <c r="AHS37" s="126">
        <v>99.9</v>
      </c>
      <c r="AHT37" s="126">
        <v>98.83</v>
      </c>
      <c r="AHU37" s="126">
        <f>IF((COUNTA(AHS$12:AHS$42)+COUNTA(AHT$12:AHT$42)=0),0.6*AHS$5,IF(OR(AHS37="",AHT37=""),0,IF(AHS$6=0,IF(AHS37&gt;=AHS$8,AHS$5,IF(AHS37&lt;AHT37,0,AHS$5*(AHS37-AHT37)/(AHS$8-AHT37))),IF(AHS37&lt;=AHS$8,AHS$5,IF(AHS37&gt;AHT37,0,AHS$5*(AHS37-AHT37)/(AHS$8-AHT37))))))</f>
      </c>
      <c r="AHV37" s="126">
        <f>IF(OR(AHS37="",AHT37=""),0,AHS$5)</f>
      </c>
      <c r="AHW37" s="125">
        <f>IF(AHS$6=0,RANK(AHU37,AHU$12:AHU$42,0),RANK(AHU37,AHU$12:AHU$42,1))</f>
      </c>
      <c r="AHX37" s="126">
        <v>99.9</v>
      </c>
      <c r="AHY37" s="126">
        <v>98.45</v>
      </c>
      <c r="AHZ37" s="126">
        <f>IF((COUNTA(AHX$12:AHX$42)+COUNTA(AHY$12:AHY$42)=0),0.6*AHX$5,IF(OR(AHX37="",AHY37=""),0,IF(AHX$6=0,IF(AHX37&gt;=AHX$8,AHX$5,IF(AHX37&lt;AHY37,0,AHX$5*(AHX37-AHY37)/(AHX$8-AHY37))),IF(AHX37&lt;=AHX$8,AHX$5,IF(AHX37&gt;AHY37,0,AHX$5*(AHX37-AHY37)/(AHX$8-AHY37))))))</f>
      </c>
      <c r="AIA37" s="126">
        <f>IF(OR(AHX37="",AHY37=""),0,AHX$5)</f>
      </c>
      <c r="AIB37" s="125">
        <f>IF(AHX$6=0,RANK(AHZ37,AHZ$12:AHZ$42,0),RANK(AHZ37,AHZ$12:AHZ$42,1))</f>
      </c>
      <c r="AIC37" s="126">
        <v>100</v>
      </c>
      <c r="AID37" s="126">
        <v>100</v>
      </c>
      <c r="AIE37" s="126">
        <f>IF((COUNTA(AIC$12:AIC$42)+COUNTA(AID$12:AID$42)=0),0.6*AIC$5,IF(OR(AIC37="",AID37=""),0,IF(AIC$6=0,IF(AIC37&gt;=AIC$8,AIC$5,IF(AIC37&lt;AID37,0,AIC$5*(AIC37-AID37)/(AIC$8-AID37))),IF(AIC37&lt;=AIC$8,AIC$5,IF(AIC37&gt;AID37,0,AIC$5*(AIC37-AID37)/(AIC$8-AID37))))))</f>
      </c>
      <c r="AIF37" s="126">
        <f>IF(OR(AIC37="",AID37=""),0,AIC$5)</f>
      </c>
      <c r="AIG37" s="125">
        <f>IF(AIC$6=0,RANK(AIE37,AIE$12:AIE$42,0),RANK(AIE37,AIE$12:AIE$42,1))</f>
      </c>
      <c r="AIH37" s="126">
        <v>100</v>
      </c>
      <c r="AII37" s="126">
        <v>100</v>
      </c>
      <c r="AIJ37" s="126">
        <f>IF((COUNTA(AIH$12:AIH$42)+COUNTA(AII$12:AII$42)=0),0.6*AIH$5,IF(OR(AIH37="",AII37=""),0,IF(AIH$6=0,IF(AIH37&gt;=AIH$8,AIH$5,IF(AIH37&lt;AII37,0,AIH$5*(AIH37-AII37)/(AIH$8-AII37))),IF(AIH37&lt;=AIH$8,AIH$5,IF(AIH37&gt;AII37,0,AIH$5*(AIH37-AII37)/(AIH$8-AII37))))))</f>
      </c>
      <c r="AIK37" s="126">
        <f>IF(OR(AIH37="",AII37=""),0,AIH$5)</f>
      </c>
      <c r="AIL37" s="125">
        <f>IF(AIH$6=0,RANK(AIJ37,AIJ$12:AIJ$42,0),RANK(AIJ37,AIJ$12:AIJ$42,1))</f>
      </c>
      <c r="AIM37" s="126">
        <v>1.29</v>
      </c>
      <c r="AIN37" s="126">
        <v>3.84</v>
      </c>
      <c r="AIO37" s="126">
        <f>IF((COUNTA(AIM$12:AIM$42)+COUNTA(AIN$12:AIN$42)=0),0.6*AIM$5,IF(OR(AIM37="",AIN37=""),0,IF(AIM$6=0,IF(AIM37&gt;=AIM$8,AIM$5,IF(AIM37&lt;AIN37,0,AIM$5*(AIM37-AIN37)/(AIM$8-AIN37))),IF(AIM37&lt;=AIM$8,AIM$5,IF(AIM37&gt;AIN37,0,AIM$5*(AIM37-AIN37)/(AIM$8-AIN37))))))</f>
      </c>
      <c r="AIP37" s="126">
        <f>IF(OR(AIM37="",AIN37=""),0,AIM$5)</f>
      </c>
      <c r="AIQ37" s="125">
        <f>IF(AIM$6=0,RANK(AIO37,AIO$12:AIO$42,0),RANK(AIO37,AIO$12:AIO$42,1))</f>
      </c>
      <c r="AIR37" s="126">
        <v>1.29</v>
      </c>
      <c r="AIS37" s="126">
        <v>4.53</v>
      </c>
      <c r="AIT37" s="126">
        <f>IF((COUNTA(AIR$12:AIR$42)+COUNTA(AIS$12:AIS$42)=0),0.6*AIR$5,IF(OR(AIR37="",AIS37=""),0,IF(AIR$6=0,IF(AIR37&gt;=AIR$8,AIR$5,IF(AIR37&lt;AIS37,0,AIR$5*(AIR37-AIS37)/(AIR$8-AIS37))),IF(AIR37&lt;=AIR$8,AIR$5,IF(AIR37&gt;AIS37,0,AIR$5*(AIR37-AIS37)/(AIR$8-AIS37))))))</f>
      </c>
      <c r="AIU37" s="126">
        <f>IF(OR(AIR37="",AIS37=""),0,AIR$5)</f>
      </c>
      <c r="AIV37" s="125">
        <f>IF(AIR$6=0,RANK(AIT37,AIT$12:AIT$42,0),RANK(AIT37,AIT$12:AIT$42,1))</f>
      </c>
      <c r="AIW37" s="126">
        <v>100</v>
      </c>
      <c r="AIX37"/>
      <c r="AIY37" s="126">
        <f>IF((COUNTA(AIW$12:AIW$42)+COUNTA(AIX$12:AIX$42)=0),0.6*AIW$5,IF(OR(AIW37="",AIX37=""),0,IF(AIW$6=0,IF(AIW37&gt;=AIW$8,AIW$5,IF(AIW37&lt;AIX37,0,AIW$5*(AIW37-AIX37)/(AIW$8-AIX37))),IF(AIW37&lt;=AIW$8,AIW$5,IF(AIW37&gt;AIX37,0,AIW$5*(AIW37-AIX37)/(AIW$8-AIX37))))))</f>
      </c>
      <c r="AIZ37" s="126">
        <f>IF(OR(AIW37="",AIX37=""),0,AIW$5)</f>
      </c>
      <c r="AJA37" s="125">
        <f>IF(AIW$6=0,RANK(AIY37,AIY$12:AIY$42,0),RANK(AIY37,AIY$12:AIY$42,1))</f>
      </c>
      <c r="AJB37" s="126">
        <v>100</v>
      </c>
      <c r="AJC37"/>
      <c r="AJD37" s="126">
        <f>IF((COUNTA(AJB$12:AJB$42)+COUNTA(AJC$12:AJC$42)=0),0.6*AJB$5,IF(OR(AJB37="",AJC37=""),0,IF(AJB$6=0,IF(AJB37&gt;=AJB$8,AJB$5,IF(AJB37&lt;AJC37,0,AJB$5*(AJB37-AJC37)/(AJB$8-AJC37))),IF(AJB37&lt;=AJB$8,AJB$5,IF(AJB37&gt;AJC37,0,AJB$5*(AJB37-AJC37)/(AJB$8-AJC37))))))</f>
      </c>
      <c r="AJE37" s="126">
        <f>IF(OR(AJB37="",AJC37=""),0,AJB$5)</f>
      </c>
      <c r="AJF37" s="125">
        <f>IF(AJB$6=0,RANK(AJD37,AJD$12:AJD$42,0),RANK(AJD37,AJD$12:AJD$42,1))</f>
      </c>
      <c r="AJG37" s="126">
        <v>100</v>
      </c>
      <c r="AJH37" s="126">
        <v>100</v>
      </c>
      <c r="AJI37" s="126">
        <f>IF((COUNTA(AJG$12:AJG$42)+COUNTA(AJH$12:AJH$42)=0),0.6*AJG$5,IF(OR(AJG37="",AJH37=""),0,IF(AJG$6=0,IF(AJG37&gt;=AJG$8,AJG$5,IF(AJG37&lt;AJH37,0,AJG$5*(AJG37-AJH37)/(AJG$8-AJH37))),IF(AJG37&lt;=AJG$8,AJG$5,IF(AJG37&gt;AJH37,0,AJG$5*(AJG37-AJH37)/(AJG$8-AJH37))))))</f>
      </c>
      <c r="AJJ37" s="126">
        <f>IF(OR(AJG37="",AJH37=""),0,AJG$5)</f>
      </c>
      <c r="AJK37" s="125">
        <f>IF(AJG$6=0,RANK(AJI37,AJI$12:AJI$42,0),RANK(AJI37,AJI$12:AJI$42,1))</f>
      </c>
      <c r="AJL37" s="126">
        <v>100</v>
      </c>
      <c r="AJM37" s="126">
        <v>100</v>
      </c>
      <c r="AJN37" s="126">
        <f>IF((COUNTA(AJL$12:AJL$42)+COUNTA(AJM$12:AJM$42)=0),0.6*AJL$5,IF(OR(AJL37="",AJM37=""),0,IF(AJL$6=0,IF(AJL37&gt;=AJL$8,AJL$5,IF(AJL37&lt;AJM37,0,AJL$5*(AJL37-AJM37)/(AJL$8-AJM37))),IF(AJL37&lt;=AJL$8,AJL$5,IF(AJL37&gt;AJM37,0,AJL$5*(AJL37-AJM37)/(AJL$8-AJM37))))))</f>
      </c>
      <c r="AJO37" s="126">
        <f>IF(OR(AJL37="",AJM37=""),0,AJL$5)</f>
      </c>
      <c r="AJP37" s="125">
        <f>IF(AJL$6=0,RANK(AJN37,AJN$12:AJN$42,0),RANK(AJN37,AJN$12:AJN$42,1))</f>
      </c>
      <c r="AJQ37" s="126">
        <v>1.91</v>
      </c>
      <c r="AJR37" s="126">
        <v>0.28</v>
      </c>
      <c r="AJS37" s="126">
        <f>IF((COUNTA(AJQ$12:AJQ$42)+COUNTA(AJR$12:AJR$42)=0),0.6*AJQ$5,IF(OR(AJQ37="",AJR37=""),0,IF(AJQ$6=0,IF(AJQ37&gt;=AJQ$8,AJQ$5,IF(AJQ37&lt;AJR37,0,AJQ$5*(AJQ37-AJR37)/(AJQ$8-AJR37))),IF(AJQ37&lt;=AJQ$8,AJQ$5,IF(AJQ37&gt;AJR37,0,AJQ$5*(AJQ37-AJR37)/(AJQ$8-AJR37))))))</f>
      </c>
      <c r="AJT37" s="126">
        <f>IF(OR(AJQ37="",AJR37=""),0,AJQ$5)</f>
      </c>
      <c r="AJU37" s="125">
        <f>IF(AJQ$6=0,RANK(AJS37,AJS$12:AJS$42,0),RANK(AJS37,AJS$12:AJS$42,1))</f>
      </c>
      <c r="AJV37" s="126">
        <v>1.91</v>
      </c>
      <c r="AJW37" s="126">
        <v>3.53</v>
      </c>
      <c r="AJX37" s="126">
        <f>IF((COUNTA(AJV$12:AJV$42)+COUNTA(AJW$12:AJW$42)=0),0.6*AJV$5,IF(OR(AJV37="",AJW37=""),0,IF(AJV$6=0,IF(AJV37&gt;=AJV$8,AJV$5,IF(AJV37&lt;AJW37,0,AJV$5*(AJV37-AJW37)/(AJV$8-AJW37))),IF(AJV37&lt;=AJV$8,AJV$5,IF(AJV37&gt;AJW37,0,AJV$5*(AJV37-AJW37)/(AJV$8-AJW37))))))</f>
      </c>
      <c r="AJY37" s="126">
        <f>IF(OR(AJV37="",AJW37=""),0,AJV$5)</f>
      </c>
      <c r="AJZ37" s="125">
        <f>IF(AJV$6=0,RANK(AJX37,AJX$12:AJX$42,0),RANK(AJX37,AJX$12:AJX$42,1))</f>
      </c>
      <c r="AKA37" s="126">
        <v>100</v>
      </c>
      <c r="AKB37" s="126">
        <v>100</v>
      </c>
      <c r="AKC37" s="126">
        <f>IF((COUNTA(AKA$12:AKA$42)+COUNTA(AKB$12:AKB$42)=0),0.6*AKA$5,IF(OR(AKA37="",AKB37=""),0,IF(AKA$6=0,IF(AKA37&gt;=AKA$8,AKA$5,IF(AKA37&lt;AKB37,0,AKA$5*(AKA37-AKB37)/(AKA$8-AKB37))),IF(AKA37&lt;=AKA$8,AKA$5,IF(AKA37&gt;AKB37,0,AKA$5*(AKA37-AKB37)/(AKA$8-AKB37))))))</f>
      </c>
      <c r="AKD37" s="126">
        <f>IF(OR(AKA37="",AKB37=""),0,AKA$5)</f>
      </c>
      <c r="AKE37" s="125">
        <f>IF(AKA$6=0,RANK(AKC37,AKC$12:AKC$42,0),RANK(AKC37,AKC$12:AKC$42,1))</f>
      </c>
      <c r="AKF37" s="126">
        <v>100</v>
      </c>
      <c r="AKG37" s="126">
        <v>100</v>
      </c>
      <c r="AKH37" s="126">
        <f>IF((COUNTA(AKF$12:AKF$42)+COUNTA(AKG$12:AKG$42)=0),0.6*AKF$5,IF(OR(AKF37="",AKG37=""),0,IF(AKF$6=0,IF(AKF37&gt;=AKF$8,AKF$5,IF(AKF37&lt;AKG37,0,AKF$5*(AKF37-AKG37)/(AKF$8-AKG37))),IF(AKF37&lt;=AKF$8,AKF$5,IF(AKF37&gt;AKG37,0,AKF$5*(AKF37-AKG37)/(AKF$8-AKG37))))))</f>
      </c>
      <c r="AKI37" s="126">
        <f>IF(OR(AKF37="",AKG37=""),0,AKF$5)</f>
      </c>
      <c r="AKJ37" s="125">
        <f>IF(AKF$6=0,RANK(AKH37,AKH$12:AKH$42,0),RANK(AKH37,AKH$12:AKH$42,1))</f>
      </c>
      <c r="AKK37" s="126">
        <v>0.32</v>
      </c>
      <c r="AKL37" s="126">
        <v>0.41</v>
      </c>
      <c r="AKM37" s="126">
        <f>IF((COUNTA(AKK$12:AKK$42)+COUNTA(AKL$12:AKL$42)=0),0.6*AKK$5,IF(OR(AKK37="",AKL37=""),0,IF(AKK$6=0,IF(AKK37&gt;=AKK$8,AKK$5,IF(AKK37&lt;AKL37,0,AKK$5*(AKK37-AKL37)/(AKK$8-AKL37))),IF(AKK37&lt;=AKK$8,AKK$5,IF(AKK37&gt;AKL37,0,AKK$5*(AKK37-AKL37)/(AKK$8-AKL37))))))</f>
      </c>
      <c r="AKN37" s="126">
        <f>IF(OR(AKK37="",AKL37=""),0,AKK$5)</f>
      </c>
      <c r="AKO37" s="125">
        <f>IF(AKK$6=0,RANK(AKM37,AKM$12:AKM$42,0),RANK(AKM37,AKM$12:AKM$42,1))</f>
      </c>
      <c r="AKP37" s="126">
        <v>0.32</v>
      </c>
      <c r="AKQ37" s="126">
        <v>0.22</v>
      </c>
      <c r="AKR37" s="126">
        <f>IF((COUNTA(AKP$12:AKP$42)+COUNTA(AKQ$12:AKQ$42)=0),0.6*AKP$5,IF(OR(AKP37="",AKQ37=""),0,IF(AKP$6=0,IF(AKP37&gt;=AKP$8,AKP$5,IF(AKP37&lt;AKQ37,0,AKP$5*(AKP37-AKQ37)/(AKP$8-AKQ37))),IF(AKP37&lt;=AKP$8,AKP$5,IF(AKP37&gt;AKQ37,0,AKP$5*(AKP37-AKQ37)/(AKP$8-AKQ37))))))</f>
      </c>
      <c r="AKS37" s="126">
        <f>IF(OR(AKP37="",AKQ37=""),0,AKP$5)</f>
      </c>
      <c r="AKT37" s="125">
        <f>IF(AKP$6=0,RANK(AKR37,AKR$12:AKR$42,0),RANK(AKR37,AKR$12:AKR$42,1))</f>
      </c>
      <c r="AKU37" s="126">
        <v>0</v>
      </c>
      <c r="AKV37" s="126">
        <v>0</v>
      </c>
      <c r="AKW37" s="126">
        <f>IF((COUNTA(AKU$12:AKU$42)+COUNTA(AKV$12:AKV$42)=0),0.6*AKU$5,IF(OR(AKU37="",AKV37=""),0,IF(AKU$6=0,IF(AKU37&gt;=AKU$8,AKU$5,IF(AKU37&lt;AKV37,0,AKU$5*(AKU37-AKV37)/(AKU$8-AKV37))),IF(AKU37&lt;=AKU$8,AKU$5,IF(AKU37&gt;AKV37,0,AKU$5*(AKU37-AKV37)/(AKU$8-AKV37))))))</f>
      </c>
      <c r="AKX37" s="126">
        <f>IF(OR(AKU37="",AKV37=""),0,AKU$5)</f>
      </c>
      <c r="AKY37" s="125">
        <f>IF(AKU$6=0,RANK(AKW37,AKW$12:AKW$42,0),RANK(AKW37,AKW$12:AKW$42,1))</f>
      </c>
      <c r="AKZ37" s="126">
        <v>0</v>
      </c>
      <c r="ALA37" s="126">
        <v>0</v>
      </c>
      <c r="ALB37" s="126">
        <f>IF((COUNTA(AKZ$12:AKZ$42)+COUNTA(ALA$12:ALA$42)=0),0.6*AKZ$5,IF(OR(AKZ37="",ALA37=""),0,IF(AKZ$6=0,IF(AKZ37&gt;=AKZ$8,AKZ$5,IF(AKZ37&lt;ALA37,0,AKZ$5*(AKZ37-ALA37)/(AKZ$8-ALA37))),IF(AKZ37&lt;=AKZ$8,AKZ$5,IF(AKZ37&gt;ALA37,0,AKZ$5*(AKZ37-ALA37)/(AKZ$8-ALA37))))))</f>
      </c>
      <c r="ALC37" s="126">
        <f>IF(OR(AKZ37="",ALA37=""),0,AKZ$5)</f>
      </c>
      <c r="ALD37" s="125">
        <f>IF(AKZ$6=0,RANK(ALB37,ALB$12:ALB$42,0),RANK(ALB37,ALB$12:ALB$42,1))</f>
      </c>
      <c r="ALE37" s="126">
        <v>56.72</v>
      </c>
      <c r="ALF37" s="126">
        <v>53.89</v>
      </c>
      <c r="ALG37" s="126">
        <f>IF((COUNTA(ALE$12:ALE$42)+COUNTA(ALF$12:ALF$42)=0),0.6*ALE$5,IF(OR(ALE37="",ALF37=""),0,IF(ALE$6=0,IF(ALE37&gt;=ALE$8,ALE$5,IF(ALE37&lt;ALF37,0,ALE$5*(ALE37-ALF37)/(ALE$8-ALF37))),IF(ALE37&lt;=ALE$8,ALE$5,IF(ALE37&gt;ALF37,0,ALE$5*(ALE37-ALF37)/(ALE$8-ALF37))))))</f>
      </c>
      <c r="ALH37" s="126">
        <f>IF(OR(ALE37="",ALF37=""),0,ALE$5)</f>
      </c>
      <c r="ALI37" s="125">
        <f>IF(ALE$6=0,RANK(ALG37,ALG$12:ALG$42,0),RANK(ALG37,ALG$12:ALG$42,1))</f>
      </c>
      <c r="ALJ37" s="126">
        <v>56.72</v>
      </c>
      <c r="ALK37" s="126">
        <v>47.55</v>
      </c>
      <c r="ALL37" s="126">
        <f>IF((COUNTA(ALJ$12:ALJ$42)+COUNTA(ALK$12:ALK$42)=0),0.6*ALJ$5,IF(OR(ALJ37="",ALK37=""),0,IF(ALJ$6=0,IF(ALJ37&gt;=ALJ$8,ALJ$5,IF(ALJ37&lt;ALK37,0,ALJ$5*(ALJ37-ALK37)/(ALJ$8-ALK37))),IF(ALJ37&lt;=ALJ$8,ALJ$5,IF(ALJ37&gt;ALK37,0,ALJ$5*(ALJ37-ALK37)/(ALJ$8-ALK37))))))</f>
      </c>
      <c r="ALM37" s="126">
        <f>IF(OR(ALJ37="",ALK37=""),0,ALJ$5)</f>
      </c>
      <c r="ALN37" s="125">
        <f>IF(ALJ$6=0,RANK(ALL37,ALL$12:ALL$42,0),RANK(ALL37,ALL$12:ALL$42,1))</f>
      </c>
      <c r="ALO37" s="126">
        <v>6.74</v>
      </c>
      <c r="ALP37" s="126">
        <v>11.33</v>
      </c>
      <c r="ALQ37" s="126">
        <f>IF((COUNTA(ALO$12:ALO$42)+COUNTA(ALP$12:ALP$42)=0),0.6*ALO$5,IF(OR(ALO37="",ALP37=""),0,IF(ALO$6=0,IF(ALO37&gt;=ALO$8,ALO$5,IF(ALO37&lt;ALP37,0,ALO$5*(ALO37-ALP37)/(ALO$8-ALP37))),IF(ALO37&lt;=ALO$8,ALO$5,IF(ALO37&gt;ALP37,0,ALO$5*(ALO37-ALP37)/(ALO$8-ALP37))))))</f>
      </c>
      <c r="ALR37" s="126">
        <f>IF(OR(ALO37="",ALP37=""),0,ALO$5)</f>
      </c>
      <c r="ALS37" s="125">
        <f>IF(ALO$6=0,RANK(ALQ37,ALQ$12:ALQ$42,0),RANK(ALQ37,ALQ$12:ALQ$42,1))</f>
      </c>
      <c r="ALT37" s="126">
        <v>6.74</v>
      </c>
      <c r="ALU37" s="126">
        <v>13.4562</v>
      </c>
      <c r="ALV37" s="126">
        <f>IF((COUNTA(ALT$12:ALT$42)+COUNTA(ALU$12:ALU$42)=0),0.6*ALT$5,IF(OR(ALT37="",ALU37=""),0,IF(ALT$6=0,IF(ALT37&gt;=ALT$8,ALT$5,IF(ALT37&lt;ALU37,0,ALT$5*(ALT37-ALU37)/(ALT$8-ALU37))),IF(ALT37&lt;=ALT$8,ALT$5,IF(ALT37&gt;ALU37,0,ALT$5*(ALT37-ALU37)/(ALT$8-ALU37))))))</f>
      </c>
      <c r="ALW37" s="126">
        <f>IF(OR(ALT37="",ALU37=""),0,ALT$5)</f>
      </c>
      <c r="ALX37" s="125">
        <f>IF(ALT$6=0,RANK(ALV37,ALV$12:ALV$42,0),RANK(ALV37,ALV$12:ALV$42,1))</f>
      </c>
      <c r="ALY37" s="126">
        <v>99.98</v>
      </c>
      <c r="ALZ37" s="126">
        <v>99.57</v>
      </c>
      <c r="AMA37" s="126">
        <f>IF((COUNTA(ALY$12:ALY$42)+COUNTA(ALZ$12:ALZ$42)=0),0.6*ALY$5,IF(OR(ALY37="",ALZ37=""),0,IF(ALY$6=0,IF(ALY37&gt;=ALY$8,ALY$5,IF(ALY37&lt;ALZ37,0,ALY$5*(ALY37-ALZ37)/(ALY$8-ALZ37))),IF(ALY37&lt;=ALY$8,ALY$5,IF(ALY37&gt;ALZ37,0,ALY$5*(ALY37-ALZ37)/(ALY$8-ALZ37))))))</f>
      </c>
      <c r="AMB37" s="126">
        <f>IF(OR(ALY37="",ALZ37=""),0,ALY$5)</f>
      </c>
      <c r="AMC37" s="125">
        <f>IF(ALY$6=0,RANK(AMA37,AMA$12:AMA$42,0),RANK(AMA37,AMA$12:AMA$42,1))</f>
      </c>
      <c r="AMD37" s="126">
        <v>99.98</v>
      </c>
      <c r="AME37" s="126">
        <v>100</v>
      </c>
      <c r="AMF37" s="126">
        <f>IF((COUNTA(AMD$12:AMD$42)+COUNTA(AME$12:AME$42)=0),0.6*AMD$5,IF(OR(AMD37="",AME37=""),0,IF(AMD$6=0,IF(AMD37&gt;=AMD$8,AMD$5,IF(AMD37&lt;AME37,0,AMD$5*(AMD37-AME37)/(AMD$8-AME37))),IF(AMD37&lt;=AMD$8,AMD$5,IF(AMD37&gt;AME37,0,AMD$5*(AMD37-AME37)/(AMD$8-AME37))))))</f>
      </c>
      <c r="AMG37" s="126">
        <f>IF(OR(AMD37="",AME37=""),0,AMD$5)</f>
      </c>
      <c r="AMH37" s="125">
        <f>IF(AMD$6=0,RANK(AMF37,AMF$12:AMF$42,0),RANK(AMF37,AMF$12:AMF$42,1))</f>
      </c>
      <c r="AMI37" s="126">
        <v>100</v>
      </c>
      <c r="AMJ37" s="126">
        <v>100</v>
      </c>
      <c r="AMK37" s="126">
        <f>IF((COUNTA(AMI$12:AMI$42)+COUNTA(AMJ$12:AMJ$42)=0),0.6*AMI$5,IF(OR(AMI37="",AMJ37=""),0,IF(AMI$6=0,IF(AMI37&gt;=AMI$8,AMI$5,IF(AMI37&lt;AMJ37,0,AMI$5*(AMI37-AMJ37)/(AMI$8-AMJ37))),IF(AMI37&lt;=AMI$8,AMI$5,IF(AMI37&gt;AMJ37,0,AMI$5*(AMI37-AMJ37)/(AMI$8-AMJ37))))))</f>
      </c>
      <c r="AML37" s="126">
        <f>IF(OR(AMI37="",AMJ37=""),0,AMI$5)</f>
      </c>
      <c r="AMM37" s="125">
        <f>IF(AMI$6=0,RANK(AMK37,AMK$12:AMK$42,0),RANK(AMK37,AMK$12:AMK$42,1))</f>
      </c>
      <c r="AMN37" s="126">
        <v>100</v>
      </c>
      <c r="AMO37" s="126">
        <v>100</v>
      </c>
      <c r="AMP37" s="126">
        <f>IF((COUNTA(AMN$12:AMN$42)+COUNTA(AMO$12:AMO$42)=0),0.6*AMN$5,IF(OR(AMN37="",AMO37=""),0,IF(AMN$6=0,IF(AMN37&gt;=AMN$8,AMN$5,IF(AMN37&lt;AMO37,0,AMN$5*(AMN37-AMO37)/(AMN$8-AMO37))),IF(AMN37&lt;=AMN$8,AMN$5,IF(AMN37&gt;AMO37,0,AMN$5*(AMN37-AMO37)/(AMN$8-AMO37))))))</f>
      </c>
      <c r="AMQ37" s="126">
        <f>IF(OR(AMN37="",AMO37=""),0,AMN$5)</f>
      </c>
      <c r="AMR37" s="125">
        <f>IF(AMN$6=0,RANK(AMP37,AMP$12:AMP$42,0),RANK(AMP37,AMP$12:AMP$42,1))</f>
      </c>
      <c r="AMS37" s="126">
        <v>0.0161</v>
      </c>
      <c r="AMT37" s="126">
        <v>3.15</v>
      </c>
      <c r="AMU37" s="126">
        <f>IF((COUNTA(AMS$12:AMS$42)+COUNTA(AMT$12:AMT$42)=0),0.6*AMS$5,IF(OR(AMS37="",AMT37=""),0,IF(AMS$6=0,IF(AMS37&gt;=AMS$8,AMS$5,IF(AMS37&lt;AMT37,0,AMS$5*(AMS37-AMT37)/(AMS$8-AMT37))),IF(AMS37&lt;=AMS$8,AMS$5,IF(AMS37&gt;AMT37,0,AMS$5*(AMS37-AMT37)/(AMS$8-AMT37))))))</f>
      </c>
      <c r="AMV37" s="126">
        <f>IF(OR(AMS37="",AMT37=""),0,AMS$5)</f>
      </c>
      <c r="AMW37" s="125">
        <f>IF(AMS$6=0,RANK(AMU37,AMU$12:AMU$42,0),RANK(AMU37,AMU$12:AMU$42,1))</f>
      </c>
      <c r="AMX37" s="126">
        <v>0.0161</v>
      </c>
      <c r="AMY37" s="126">
        <v>4.05</v>
      </c>
      <c r="AMZ37" s="126">
        <f>IF((COUNTA(AMX$12:AMX$42)+COUNTA(AMY$12:AMY$42)=0),0.6*AMX$5,IF(OR(AMX37="",AMY37=""),0,IF(AMX$6=0,IF(AMX37&gt;=AMX$8,AMX$5,IF(AMX37&lt;AMY37,0,AMX$5*(AMX37-AMY37)/(AMX$8-AMY37))),IF(AMX37&lt;=AMX$8,AMX$5,IF(AMX37&gt;AMY37,0,AMX$5*(AMX37-AMY37)/(AMX$8-AMY37))))))</f>
      </c>
      <c r="ANA37" s="126">
        <f>IF(OR(AMX37="",AMY37=""),0,AMX$5)</f>
      </c>
      <c r="ANB37" s="125">
        <f>IF(AMX$6=0,RANK(AMZ37,AMZ$12:AMZ$42,0),RANK(AMZ37,AMZ$12:AMZ$42,1))</f>
      </c>
      <c r="ANC37" s="126">
        <v>99.74</v>
      </c>
      <c r="AND37"/>
      <c r="ANE37" s="126">
        <f>IF((COUNTA(ANC$12:ANC$42)+COUNTA(AND$12:AND$42)=0),0.6*ANC$5,IF(OR(ANC37="",AND37=""),0,IF(ANC$6=0,IF(ANC37&gt;=ANC$8,ANC$5,IF(ANC37&lt;AND37,0,ANC$5*(ANC37-AND37)/(ANC$8-AND37))),IF(ANC37&lt;=ANC$8,ANC$5,IF(ANC37&gt;AND37,0,ANC$5*(ANC37-AND37)/(ANC$8-AND37))))))</f>
      </c>
      <c r="ANF37" s="126">
        <f>IF(OR(ANC37="",AND37=""),0,ANC$5)</f>
      </c>
      <c r="ANG37" s="125">
        <f>IF(ANC$6=0,RANK(ANE37,ANE$12:ANE$42,0),RANK(ANE37,ANE$12:ANE$42,1))</f>
      </c>
      <c r="ANH37" s="126">
        <v>99.74</v>
      </c>
      <c r="ANI37"/>
      <c r="ANJ37" s="126">
        <f>IF((COUNTA(ANH$12:ANH$42)+COUNTA(ANI$12:ANI$42)=0),0.6*ANH$5,IF(OR(ANH37="",ANI37=""),0,IF(ANH$6=0,IF(ANH37&gt;=ANH$8,ANH$5,IF(ANH37&lt;ANI37,0,ANH$5*(ANH37-ANI37)/(ANH$8-ANI37))),IF(ANH37&lt;=ANH$8,ANH$5,IF(ANH37&gt;ANI37,0,ANH$5*(ANH37-ANI37)/(ANH$8-ANI37))))))</f>
      </c>
      <c r="ANK37" s="126">
        <f>IF(OR(ANH37="",ANI37=""),0,ANH$5)</f>
      </c>
      <c r="ANL37" s="125">
        <f>IF(ANH$6=0,RANK(ANJ37,ANJ$12:ANJ$42,0),RANK(ANJ37,ANJ$12:ANJ$42,1))</f>
      </c>
      <c r="ANM37" s="126">
        <v>99.37</v>
      </c>
      <c r="ANN37" s="126">
        <v>100</v>
      </c>
      <c r="ANO37" s="126">
        <f>IF((COUNTA(ANM$12:ANM$42)+COUNTA(ANN$12:ANN$42)=0),0.6*ANM$5,IF(OR(ANM37="",ANN37=""),0,IF(ANM$6=0,IF(ANM37&gt;=ANM$8,ANM$5,IF(ANM37&lt;ANN37,0,ANM$5*(ANM37-ANN37)/(ANM$8-ANN37))),IF(ANM37&lt;=ANM$8,ANM$5,IF(ANM37&gt;ANN37,0,ANM$5*(ANM37-ANN37)/(ANM$8-ANN37))))))</f>
      </c>
      <c r="ANP37" s="126">
        <f>IF(OR(ANM37="",ANN37=""),0,ANM$5)</f>
      </c>
      <c r="ANQ37" s="125">
        <f>IF(ANM$6=0,RANK(ANO37,ANO$12:ANO$42,0),RANK(ANO37,ANO$12:ANO$42,1))</f>
      </c>
      <c r="ANR37" s="126">
        <v>99.37</v>
      </c>
      <c r="ANS37" s="126">
        <v>100</v>
      </c>
      <c r="ANT37" s="126">
        <f>IF((COUNTA(ANR$12:ANR$42)+COUNTA(ANS$12:ANS$42)=0),0.6*ANR$5,IF(OR(ANR37="",ANS37=""),0,IF(ANR$6=0,IF(ANR37&gt;=ANR$8,ANR$5,IF(ANR37&lt;ANS37,0,ANR$5*(ANR37-ANS37)/(ANR$8-ANS37))),IF(ANR37&lt;=ANR$8,ANR$5,IF(ANR37&gt;ANS37,0,ANR$5*(ANR37-ANS37)/(ANR$8-ANS37))))))</f>
      </c>
      <c r="ANU37" s="126">
        <f>IF(OR(ANR37="",ANS37=""),0,ANR$5)</f>
      </c>
      <c r="ANV37" s="125">
        <f>IF(ANR$6=0,RANK(ANT37,ANT$12:ANT$42,0),RANK(ANT37,ANT$12:ANT$42,1))</f>
      </c>
      <c r="ANW37" s="126">
        <v>1.84</v>
      </c>
      <c r="ANX37" s="126">
        <v>1.56</v>
      </c>
      <c r="ANY37" s="126">
        <f>IF((COUNTA(ANW$12:ANW$42)+COUNTA(ANX$12:ANX$42)=0),0.6*ANW$5,IF(OR(ANW37="",ANX37=""),0,IF(ANW$6=0,IF(ANW37&gt;=ANW$8,ANW$5,IF(ANW37&lt;ANX37,0,ANW$5*(ANW37-ANX37)/(ANW$8-ANX37))),IF(ANW37&lt;=ANW$8,ANW$5,IF(ANW37&gt;ANX37,0,ANW$5*(ANW37-ANX37)/(ANW$8-ANX37))))))</f>
      </c>
      <c r="ANZ37" s="126">
        <f>IF(OR(ANW37="",ANX37=""),0,ANW$5)</f>
      </c>
      <c r="AOA37" s="125">
        <f>IF(ANW$6=0,RANK(ANY37,ANY$12:ANY$42,0),RANK(ANY37,ANY$12:ANY$42,1))</f>
      </c>
      <c r="AOB37" s="126">
        <v>1.84</v>
      </c>
      <c r="AOC37" s="126">
        <v>1.96</v>
      </c>
      <c r="AOD37" s="126">
        <f>IF((COUNTA(AOB$12:AOB$42)+COUNTA(AOC$12:AOC$42)=0),0.6*AOB$5,IF(OR(AOB37="",AOC37=""),0,IF(AOB$6=0,IF(AOB37&gt;=AOB$8,AOB$5,IF(AOB37&lt;AOC37,0,AOB$5*(AOB37-AOC37)/(AOB$8-AOC37))),IF(AOB37&lt;=AOB$8,AOB$5,IF(AOB37&gt;AOC37,0,AOB$5*(AOB37-AOC37)/(AOB$8-AOC37))))))</f>
      </c>
      <c r="AOE37" s="126">
        <f>IF(OR(AOB37="",AOC37=""),0,AOB$5)</f>
      </c>
      <c r="AOF37" s="125">
        <f>IF(AOB$6=0,RANK(AOD37,AOD$12:AOD$42,0),RANK(AOD37,AOD$12:AOD$42,1))</f>
      </c>
      <c r="AOG37" s="126">
        <v>100</v>
      </c>
      <c r="AOH37" s="126">
        <v>100</v>
      </c>
      <c r="AOI37" s="126">
        <f>IF((COUNTA(AOG$12:AOG$42)+COUNTA(AOH$12:AOH$42)=0),0.6*AOG$5,IF(OR(AOG37="",AOH37=""),0,IF(AOG$6=0,IF(AOG37&gt;=AOG$8,AOG$5,IF(AOG37&lt;AOH37,0,AOG$5*(AOG37-AOH37)/(AOG$8-AOH37))),IF(AOG37&lt;=AOG$8,AOG$5,IF(AOG37&gt;AOH37,0,AOG$5*(AOG37-AOH37)/(AOG$8-AOH37))))))</f>
      </c>
      <c r="AOJ37" s="126">
        <f>IF(OR(AOG37="",AOH37=""),0,AOG$5)</f>
      </c>
      <c r="AOK37" s="125">
        <f>IF(AOG$6=0,RANK(AOI37,AOI$12:AOI$42,0),RANK(AOI37,AOI$12:AOI$42,1))</f>
      </c>
      <c r="AOL37" s="126">
        <v>100</v>
      </c>
      <c r="AOM37" s="126">
        <v>100</v>
      </c>
      <c r="AON37" s="126">
        <f>IF((COUNTA(AOL$12:AOL$42)+COUNTA(AOM$12:AOM$42)=0),0.6*AOL$5,IF(OR(AOL37="",AOM37=""),0,IF(AOL$6=0,IF(AOL37&gt;=AOL$8,AOL$5,IF(AOL37&lt;AOM37,0,AOL$5*(AOL37-AOM37)/(AOL$8-AOM37))),IF(AOL37&lt;=AOL$8,AOL$5,IF(AOL37&gt;AOM37,0,AOL$5*(AOL37-AOM37)/(AOL$8-AOM37))))))</f>
      </c>
      <c r="AOO37" s="126">
        <f>IF(OR(AOL37="",AOM37=""),0,AOL$5)</f>
      </c>
      <c r="AOP37" s="125">
        <f>IF(AOL$6=0,RANK(AON37,AON$12:AON$42,0),RANK(AON37,AON$12:AON$42,1))</f>
      </c>
      <c r="AOQ37" s="126">
        <v>0.32</v>
      </c>
      <c r="AOR37" s="126">
        <v>0.45</v>
      </c>
      <c r="AOS37" s="126">
        <f>IF((COUNTA(AOQ$12:AOQ$42)+COUNTA(AOR$12:AOR$42)=0),0.6*AOQ$5,IF(OR(AOQ37="",AOR37=""),0,IF(AOQ$6=0,IF(AOQ37&gt;=AOQ$8,AOQ$5,IF(AOQ37&lt;AOR37,0,AOQ$5*(AOQ37-AOR37)/(AOQ$8-AOR37))),IF(AOQ37&lt;=AOQ$8,AOQ$5,IF(AOQ37&gt;AOR37,0,AOQ$5*(AOQ37-AOR37)/(AOQ$8-AOR37))))))</f>
      </c>
      <c r="AOT37" s="126">
        <f>IF(OR(AOQ37="",AOR37=""),0,AOQ$5)</f>
      </c>
      <c r="AOU37" s="125">
        <f>IF(AOQ$6=0,RANK(AOS37,AOS$12:AOS$42,0),RANK(AOS37,AOS$12:AOS$42,1))</f>
      </c>
      <c r="AOV37" s="126">
        <v>0.32</v>
      </c>
      <c r="AOW37" s="126">
        <v>0.42</v>
      </c>
      <c r="AOX37" s="126">
        <f>IF((COUNTA(AOV$12:AOV$42)+COUNTA(AOW$12:AOW$42)=0),0.6*AOV$5,IF(OR(AOV37="",AOW37=""),0,IF(AOV$6=0,IF(AOV37&gt;=AOV$8,AOV$5,IF(AOV37&lt;AOW37,0,AOV$5*(AOV37-AOW37)/(AOV$8-AOW37))),IF(AOV37&lt;=AOV$8,AOV$5,IF(AOV37&gt;AOW37,0,AOV$5*(AOV37-AOW37)/(AOV$8-AOW37))))))</f>
      </c>
      <c r="AOY37" s="126">
        <f>IF(OR(AOV37="",AOW37=""),0,AOV$5)</f>
      </c>
      <c r="AOZ37" s="125">
        <f>IF(AOV$6=0,RANK(AOX37,AOX$12:AOX$42,0),RANK(AOX37,AOX$12:AOX$42,1))</f>
      </c>
      <c r="APA37" s="126">
        <v>0</v>
      </c>
      <c r="APB37" s="126">
        <v>0</v>
      </c>
      <c r="APC37" s="126">
        <f>IF((COUNTA(APA$12:APA$42)+COUNTA(APB$12:APB$42)=0),0.6*APA$5,IF(OR(APA37="",APB37=""),0,IF(APA$6=0,IF(APA37&gt;=APA$8,APA$5,IF(APA37&lt;APB37,0,APA$5*(APA37-APB37)/(APA$8-APB37))),IF(APA37&lt;=APA$8,APA$5,IF(APA37&gt;APB37,0,APA$5*(APA37-APB37)/(APA$8-APB37))))))</f>
      </c>
      <c r="APD37" s="126">
        <f>IF(OR(APA37="",APB37=""),0,APA$5)</f>
      </c>
      <c r="APE37" s="125">
        <f>IF(APA$6=0,RANK(APC37,APC$12:APC$42,0),RANK(APC37,APC$12:APC$42,1))</f>
      </c>
      <c r="APF37" s="126">
        <v>0</v>
      </c>
      <c r="APG37" s="126">
        <v>0</v>
      </c>
      <c r="APH37" s="126">
        <f>IF((COUNTA(APF$12:APF$42)+COUNTA(APG$12:APG$42)=0),0.6*APF$5,IF(OR(APF37="",APG37=""),0,IF(APF$6=0,IF(APF37&gt;=APF$8,APF$5,IF(APF37&lt;APG37,0,APF$5*(APF37-APG37)/(APF$8-APG37))),IF(APF37&lt;=APF$8,APF$5,IF(APF37&gt;APG37,0,APF$5*(APF37-APG37)/(APF$8-APG37))))))</f>
      </c>
      <c r="API37" s="126">
        <f>IF(OR(APF37="",APG37=""),0,APF$5)</f>
      </c>
      <c r="APJ37" s="125">
        <f>IF(APF$6=0,RANK(APH37,APH$12:APH$42,0),RANK(APH37,APH$12:APH$42,1))</f>
      </c>
      <c r="APK37" s="126">
        <v>31.48</v>
      </c>
      <c r="APL37"/>
      <c r="APM37" s="126">
        <f>IF((COUNTA(APK$12:APK$42)+COUNTA(APL$12:APL$42)=0),0.6*APK$5,IF(OR(APK37="",APL37=""),0,IF(APK$6=0,IF(APK37&gt;=APK$8,APK$5,IF(APK37&lt;APL37,0,APK$5*(APK37-APL37)/(APK$8-APL37))),IF(APK37&lt;=APK$8,APK$5,IF(APK37&gt;APL37,0,APK$5*(APK37-APL37)/(APK$8-APL37))))))</f>
      </c>
      <c r="APN37" s="126">
        <f>IF(OR(APK37="",APL37=""),0,APK$5)</f>
      </c>
      <c r="APO37" s="125">
        <f>IF(APK$6=0,RANK(APM37,APM$12:APM$42,0),RANK(APM37,APM$12:APM$42,1))</f>
      </c>
      <c r="APP37" s="126">
        <v>31.48</v>
      </c>
      <c r="APQ37"/>
      <c r="APR37" s="126">
        <f>IF((COUNTA(APP$12:APP$42)+COUNTA(APQ$12:APQ$42)=0),0.6*APP$5,IF(OR(APP37="",APQ37=""),0,IF(APP$6=0,IF(APP37&gt;=APP$8,APP$5,IF(APP37&lt;APQ37,0,APP$5*(APP37-APQ37)/(APP$8-APQ37))),IF(APP37&lt;=APP$8,APP$5,IF(APP37&gt;APQ37,0,APP$5*(APP37-APQ37)/(APP$8-APQ37))))))</f>
      </c>
      <c r="APS37" s="126">
        <f>IF(OR(APP37="",APQ37=""),0,APP$5)</f>
      </c>
      <c r="APT37" s="125">
        <f>IF(APP$6=0,RANK(APR37,APR$12:APR$42,0),RANK(APR37,APR$12:APR$42,1))</f>
      </c>
      <c r="APU37" s="126">
        <v>3.82</v>
      </c>
      <c r="APV37" s="126">
        <v>0</v>
      </c>
      <c r="APW37" s="126">
        <f>IF((COUNTA(APU$12:APU$42)+COUNTA(APV$12:APV$42)=0),0.6*APU$5,IF(OR(APU37="",APV37=""),0,IF(APU$6=0,IF(APU37&gt;=APU$8,APU$5,IF(APU37&lt;APV37,0,APU$5*(APU37-APV37)/(APU$8-APV37))),IF(APU37&lt;=APU$8,APU$5,IF(APU37&gt;APV37,0,APU$5*(APU37-APV37)/(APU$8-APV37))))))</f>
      </c>
      <c r="APX37" s="126">
        <f>IF(OR(APU37="",APV37=""),0,APU$5)</f>
      </c>
      <c r="APY37" s="125">
        <f>IF(APU$6=0,RANK(APW37,APW$12:APW$42,0),RANK(APW37,APW$12:APW$42,1))</f>
      </c>
      <c r="APZ37" s="126">
        <v>3.82</v>
      </c>
      <c r="AQA37" s="126">
        <v>13.79496</v>
      </c>
      <c r="AQB37" s="126">
        <f>IF((COUNTA(APZ$12:APZ$42)+COUNTA(AQA$12:AQA$42)=0),0.6*APZ$5,IF(OR(APZ37="",AQA37=""),0,IF(APZ$6=0,IF(APZ37&gt;=APZ$8,APZ$5,IF(APZ37&lt;AQA37,0,APZ$5*(APZ37-AQA37)/(APZ$8-AQA37))),IF(APZ37&lt;=APZ$8,APZ$5,IF(APZ37&gt;AQA37,0,APZ$5*(APZ37-AQA37)/(APZ$8-AQA37))))))</f>
      </c>
      <c r="AQC37" s="126">
        <f>IF(OR(APZ37="",AQA37=""),0,APZ$5)</f>
      </c>
      <c r="AQD37" s="125">
        <f>IF(APZ$6=0,RANK(AQB37,AQB$12:AQB$42,0),RANK(AQB37,AQB$12:AQB$42,1))</f>
      </c>
      <c r="AQE37" s="126">
        <v>99.93</v>
      </c>
      <c r="AQF37" s="126">
        <v>72.54</v>
      </c>
      <c r="AQG37" s="126">
        <f>IF((COUNTA(AQE$12:AQE$42)+COUNTA(AQF$12:AQF$42)=0),0.6*AQE$5,IF(OR(AQE37="",AQF37=""),0,IF(AQE$6=0,IF(AQE37&gt;=AQE$8,AQE$5,IF(AQE37&lt;AQF37,0,AQE$5*(AQE37-AQF37)/(AQE$8-AQF37))),IF(AQE37&lt;=AQE$8,AQE$5,IF(AQE37&gt;AQF37,0,AQE$5*(AQE37-AQF37)/(AQE$8-AQF37))))))</f>
      </c>
      <c r="AQH37" s="126">
        <f>IF(OR(AQE37="",AQF37=""),0,AQE$5)</f>
      </c>
      <c r="AQI37" s="125">
        <f>IF(AQE$6=0,RANK(AQG37,AQG$12:AQG$42,0),RANK(AQG37,AQG$12:AQG$42,1))</f>
      </c>
      <c r="AQJ37" s="126">
        <v>99.93</v>
      </c>
      <c r="AQK37" s="126">
        <v>53.01</v>
      </c>
      <c r="AQL37" s="126">
        <f>IF((COUNTA(AQJ$12:AQJ$42)+COUNTA(AQK$12:AQK$42)=0),0.6*AQJ$5,IF(OR(AQJ37="",AQK37=""),0,IF(AQJ$6=0,IF(AQJ37&gt;=AQJ$8,AQJ$5,IF(AQJ37&lt;AQK37,0,AQJ$5*(AQJ37-AQK37)/(AQJ$8-AQK37))),IF(AQJ37&lt;=AQJ$8,AQJ$5,IF(AQJ37&gt;AQK37,0,AQJ$5*(AQJ37-AQK37)/(AQJ$8-AQK37))))))</f>
      </c>
      <c r="AQM37" s="126">
        <f>IF(OR(AQJ37="",AQK37=""),0,AQJ$5)</f>
      </c>
      <c r="AQN37" s="125">
        <f>IF(AQJ$6=0,RANK(AQL37,AQL$12:AQL$42,0),RANK(AQL37,AQL$12:AQL$42,1))</f>
      </c>
      <c r="AQO37" s="126">
        <v>100</v>
      </c>
      <c r="AQP37"/>
      <c r="AQQ37" s="126">
        <f>IF((COUNTA(AQO$12:AQO$42)+COUNTA(AQP$12:AQP$42)=0),0.6*AQO$5,IF(OR(AQO37="",AQP37=""),0,IF(AQO$6=0,IF(AQO37&gt;=AQO$8,AQO$5,IF(AQO37&lt;AQP37,0,AQO$5*(AQO37-AQP37)/(AQO$8-AQP37))),IF(AQO37&lt;=AQO$8,AQO$5,IF(AQO37&gt;AQP37,0,AQO$5*(AQO37-AQP37)/(AQO$8-AQP37))))))</f>
      </c>
      <c r="AQR37" s="126">
        <f>IF(OR(AQO37="",AQP37=""),0,AQO$5)</f>
      </c>
      <c r="AQS37" s="125">
        <f>IF(AQO$6=0,RANK(AQQ37,AQQ$12:AQQ$42,0),RANK(AQQ37,AQQ$12:AQQ$42,1))</f>
      </c>
      <c r="AQT37" s="126">
        <v>100</v>
      </c>
      <c r="AQU37"/>
      <c r="AQV37" s="126">
        <f>IF((COUNTA(AQT$12:AQT$42)+COUNTA(AQU$12:AQU$42)=0),0.6*AQT$5,IF(OR(AQT37="",AQU37=""),0,IF(AQT$6=0,IF(AQT37&gt;=AQT$8,AQT$5,IF(AQT37&lt;AQU37,0,AQT$5*(AQT37-AQU37)/(AQT$8-AQU37))),IF(AQT37&lt;=AQT$8,AQT$5,IF(AQT37&gt;AQU37,0,AQT$5*(AQT37-AQU37)/(AQT$8-AQU37))))))</f>
      </c>
      <c r="AQW37" s="126">
        <f>IF(OR(AQT37="",AQU37=""),0,AQT$5)</f>
      </c>
      <c r="AQX37" s="125">
        <f>IF(AQT$6=0,RANK(AQV37,AQV$12:AQV$42,0),RANK(AQV37,AQV$12:AQV$42,1))</f>
      </c>
      <c r="AQY37" s="126">
        <v>1.48</v>
      </c>
      <c r="AQZ37" s="126">
        <v>6.25</v>
      </c>
      <c r="ARA37" s="126">
        <f>IF((COUNTA(AQY$12:AQY$42)+COUNTA(AQZ$12:AQZ$42)=0),0.6*AQY$5,IF(OR(AQY37="",AQZ37=""),0,IF(AQY$6=0,IF(AQY37&gt;=AQY$8,AQY$5,IF(AQY37&lt;AQZ37,0,AQY$5*(AQY37-AQZ37)/(AQY$8-AQZ37))),IF(AQY37&lt;=AQY$8,AQY$5,IF(AQY37&gt;AQZ37,0,AQY$5*(AQY37-AQZ37)/(AQY$8-AQZ37))))))</f>
      </c>
      <c r="ARB37" s="126">
        <f>IF(OR(AQY37="",AQZ37=""),0,AQY$5)</f>
      </c>
      <c r="ARC37" s="125">
        <f>IF(AQY$6=0,RANK(ARA37,ARA$12:ARA$42,0),RANK(ARA37,ARA$12:ARA$42,1))</f>
      </c>
      <c r="ARD37" s="126">
        <v>1.48</v>
      </c>
      <c r="ARE37" s="126">
        <v>6.74</v>
      </c>
      <c r="ARF37" s="126">
        <f>IF((COUNTA(ARD$12:ARD$42)+COUNTA(ARE$12:ARE$42)=0),0.6*ARD$5,IF(OR(ARD37="",ARE37=""),0,IF(ARD$6=0,IF(ARD37&gt;=ARD$8,ARD$5,IF(ARD37&lt;ARE37,0,ARD$5*(ARD37-ARE37)/(ARD$8-ARE37))),IF(ARD37&lt;=ARD$8,ARD$5,IF(ARD37&gt;ARE37,0,ARD$5*(ARD37-ARE37)/(ARD$8-ARE37))))))</f>
      </c>
      <c r="ARG37" s="126">
        <f>IF(OR(ARD37="",ARE37=""),0,ARD$5)</f>
      </c>
      <c r="ARH37" s="125">
        <f>IF(ARD$6=0,RANK(ARF37,ARF$12:ARF$42,0),RANK(ARF37,ARF$12:ARF$42,1))</f>
      </c>
      <c r="ARI37" s="126">
        <v>99.67</v>
      </c>
      <c r="ARJ37"/>
      <c r="ARK37" s="126">
        <f>IF((COUNTA(ARI$12:ARI$42)+COUNTA(ARJ$12:ARJ$42)=0),0.6*ARI$5,IF(OR(ARI37="",ARJ37=""),0,IF(ARI$6=0,IF(ARI37&gt;=ARI$8,ARI$5,IF(ARI37&lt;ARJ37,0,ARI$5*(ARI37-ARJ37)/(ARI$8-ARJ37))),IF(ARI37&lt;=ARI$8,ARI$5,IF(ARI37&gt;ARJ37,0,ARI$5*(ARI37-ARJ37)/(ARI$8-ARJ37))))))</f>
      </c>
      <c r="ARL37" s="126">
        <f>IF(OR(ARI37="",ARJ37=""),0,ARI$5)</f>
      </c>
      <c r="ARM37" s="125">
        <f>IF(ARI$6=0,RANK(ARK37,ARK$12:ARK$42,0),RANK(ARK37,ARK$12:ARK$42,1))</f>
      </c>
      <c r="ARN37" s="126">
        <v>99.67</v>
      </c>
      <c r="ARO37"/>
      <c r="ARP37" s="126">
        <f>IF((COUNTA(ARN$12:ARN$42)+COUNTA(ARO$12:ARO$42)=0),0.6*ARN$5,IF(OR(ARN37="",ARO37=""),0,IF(ARN$6=0,IF(ARN37&gt;=ARN$8,ARN$5,IF(ARN37&lt;ARO37,0,ARN$5*(ARN37-ARO37)/(ARN$8-ARO37))),IF(ARN37&lt;=ARN$8,ARN$5,IF(ARN37&gt;ARO37,0,ARN$5*(ARN37-ARO37)/(ARN$8-ARO37))))))</f>
      </c>
      <c r="ARQ37" s="126">
        <f>IF(OR(ARN37="",ARO37=""),0,ARN$5)</f>
      </c>
      <c r="ARR37" s="125">
        <f>IF(ARN$6=0,RANK(ARP37,ARP$12:ARP$42,0),RANK(ARP37,ARP$12:ARP$42,1))</f>
      </c>
      <c r="ARS37" s="126">
        <v>100</v>
      </c>
      <c r="ART37" s="126">
        <v>100</v>
      </c>
      <c r="ARU37" s="126">
        <f>IF((COUNTA(ARS$12:ARS$42)+COUNTA(ART$12:ART$42)=0),0.6*ARS$5,IF(OR(ARS37="",ART37=""),0,IF(ARS$6=0,IF(ARS37&gt;=ARS$8,ARS$5,IF(ARS37&lt;ART37,0,ARS$5*(ARS37-ART37)/(ARS$8-ART37))),IF(ARS37&lt;=ARS$8,ARS$5,IF(ARS37&gt;ART37,0,ARS$5*(ARS37-ART37)/(ARS$8-ART37))))))</f>
      </c>
      <c r="ARV37" s="126">
        <f>IF(OR(ARS37="",ART37=""),0,ARS$5)</f>
      </c>
      <c r="ARW37" s="125">
        <f>IF(ARS$6=0,RANK(ARU37,ARU$12:ARU$42,0),RANK(ARU37,ARU$12:ARU$42,1))</f>
      </c>
      <c r="ARX37" s="126">
        <v>100</v>
      </c>
      <c r="ARY37" s="126">
        <v>100</v>
      </c>
      <c r="ARZ37" s="126">
        <f>IF((COUNTA(ARX$12:ARX$42)+COUNTA(ARY$12:ARY$42)=0),0.6*ARX$5,IF(OR(ARX37="",ARY37=""),0,IF(ARX$6=0,IF(ARX37&gt;=ARX$8,ARX$5,IF(ARX37&lt;ARY37,0,ARX$5*(ARX37-ARY37)/(ARX$8-ARY37))),IF(ARX37&lt;=ARX$8,ARX$5,IF(ARX37&gt;ARY37,0,ARX$5*(ARX37-ARY37)/(ARX$8-ARY37))))))</f>
      </c>
      <c r="ASA37" s="126">
        <f>IF(OR(ARX37="",ARY37=""),0,ARX$5)</f>
      </c>
      <c r="ASB37" s="125">
        <f>IF(ARX$6=0,RANK(ARZ37,ARZ$12:ARZ$42,0),RANK(ARZ37,ARZ$12:ARZ$42,1))</f>
      </c>
      <c r="ASC37" s="126">
        <v>1.79</v>
      </c>
      <c r="ASD37" s="126">
        <v>2.18</v>
      </c>
      <c r="ASE37" s="126">
        <f>IF((COUNTA(ASC$12:ASC$42)+COUNTA(ASD$12:ASD$42)=0),0.6*ASC$5,IF(OR(ASC37="",ASD37=""),0,IF(ASC$6=0,IF(ASC37&gt;=ASC$8,ASC$5,IF(ASC37&lt;ASD37,0,ASC$5*(ASC37-ASD37)/(ASC$8-ASD37))),IF(ASC37&lt;=ASC$8,ASC$5,IF(ASC37&gt;ASD37,0,ASC$5*(ASC37-ASD37)/(ASC$8-ASD37))))))</f>
      </c>
      <c r="ASF37" s="126">
        <f>IF(OR(ASC37="",ASD37=""),0,ASC$5)</f>
      </c>
      <c r="ASG37" s="125">
        <f>IF(ASC$6=0,RANK(ASE37,ASE$12:ASE$42,0),RANK(ASE37,ASE$12:ASE$42,1))</f>
      </c>
      <c r="ASH37" s="126">
        <v>1.79</v>
      </c>
      <c r="ASI37" s="126">
        <v>3.36</v>
      </c>
      <c r="ASJ37" s="126">
        <f>IF((COUNTA(ASH$12:ASH$42)+COUNTA(ASI$12:ASI$42)=0),0.6*ASH$5,IF(OR(ASH37="",ASI37=""),0,IF(ASH$6=0,IF(ASH37&gt;=ASH$8,ASH$5,IF(ASH37&lt;ASI37,0,ASH$5*(ASH37-ASI37)/(ASH$8-ASI37))),IF(ASH37&lt;=ASH$8,ASH$5,IF(ASH37&gt;ASI37,0,ASH$5*(ASH37-ASI37)/(ASH$8-ASI37))))))</f>
      </c>
      <c r="ASK37" s="126">
        <f>IF(OR(ASH37="",ASI37=""),0,ASH$5)</f>
      </c>
      <c r="ASL37" s="125">
        <f>IF(ASH$6=0,RANK(ASJ37,ASJ$12:ASJ$42,0),RANK(ASJ37,ASJ$12:ASJ$42,1))</f>
      </c>
      <c r="ASM37" s="126">
        <v>100</v>
      </c>
      <c r="ASN37" s="126">
        <v>100</v>
      </c>
      <c r="ASO37" s="126">
        <f>IF((COUNTA(ASM$12:ASM$42)+COUNTA(ASN$12:ASN$42)=0),0.6*ASM$5,IF(OR(ASM37="",ASN37=""),0,IF(ASM$6=0,IF(ASM37&gt;=ASM$8,ASM$5,IF(ASM37&lt;ASN37,0,ASM$5*(ASM37-ASN37)/(ASM$8-ASN37))),IF(ASM37&lt;=ASM$8,ASM$5,IF(ASM37&gt;ASN37,0,ASM$5*(ASM37-ASN37)/(ASM$8-ASN37))))))</f>
      </c>
      <c r="ASP37" s="126">
        <f>IF(OR(ASM37="",ASN37=""),0,ASM$5)</f>
      </c>
      <c r="ASQ37" s="125">
        <f>IF(ASM$6=0,RANK(ASO37,ASO$12:ASO$42,0),RANK(ASO37,ASO$12:ASO$42,1))</f>
      </c>
      <c r="ASR37" s="126">
        <v>100</v>
      </c>
      <c r="ASS37" s="126">
        <v>100</v>
      </c>
      <c r="AST37" s="126">
        <f>IF((COUNTA(ASR$12:ASR$42)+COUNTA(ASS$12:ASS$42)=0),0.6*ASR$5,IF(OR(ASR37="",ASS37=""),0,IF(ASR$6=0,IF(ASR37&gt;=ASR$8,ASR$5,IF(ASR37&lt;ASS37,0,ASR$5*(ASR37-ASS37)/(ASR$8-ASS37))),IF(ASR37&lt;=ASR$8,ASR$5,IF(ASR37&gt;ASS37,0,ASR$5*(ASR37-ASS37)/(ASR$8-ASS37))))))</f>
      </c>
      <c r="ASU37" s="126">
        <f>IF(OR(ASR37="",ASS37=""),0,ASR$5)</f>
      </c>
      <c r="ASV37" s="125">
        <f>IF(ASR$6=0,RANK(AST37,AST$12:AST$42,0),RANK(AST37,AST$12:AST$42,1))</f>
      </c>
      <c r="ASW37" s="126">
        <v>0.33</v>
      </c>
      <c r="ASX37" s="126">
        <v>1.06</v>
      </c>
      <c r="ASY37" s="126">
        <f>IF((COUNTA(ASW$12:ASW$42)+COUNTA(ASX$12:ASX$42)=0),0.6*ASW$5,IF(OR(ASW37="",ASX37=""),0,IF(ASW$6=0,IF(ASW37&gt;=ASW$8,ASW$5,IF(ASW37&lt;ASX37,0,ASW$5*(ASW37-ASX37)/(ASW$8-ASX37))),IF(ASW37&lt;=ASW$8,ASW$5,IF(ASW37&gt;ASX37,0,ASW$5*(ASW37-ASX37)/(ASW$8-ASX37))))))</f>
      </c>
      <c r="ASZ37" s="126">
        <f>IF(OR(ASW37="",ASX37=""),0,ASW$5)</f>
      </c>
      <c r="ATA37" s="125">
        <f>IF(ASW$6=0,RANK(ASY37,ASY$12:ASY$42,0),RANK(ASY37,ASY$12:ASY$42,1))</f>
      </c>
      <c r="ATB37" s="126">
        <v>0.33</v>
      </c>
      <c r="ATC37" s="126">
        <v>0.56</v>
      </c>
      <c r="ATD37" s="126">
        <f>IF((COUNTA(ATB$12:ATB$42)+COUNTA(ATC$12:ATC$42)=0),0.6*ATB$5,IF(OR(ATB37="",ATC37=""),0,IF(ATB$6=0,IF(ATB37&gt;=ATB$8,ATB$5,IF(ATB37&lt;ATC37,0,ATB$5*(ATB37-ATC37)/(ATB$8-ATC37))),IF(ATB37&lt;=ATB$8,ATB$5,IF(ATB37&gt;ATC37,0,ATB$5*(ATB37-ATC37)/(ATB$8-ATC37))))))</f>
      </c>
      <c r="ATE37" s="126">
        <f>IF(OR(ATB37="",ATC37=""),0,ATB$5)</f>
      </c>
      <c r="ATF37" s="125">
        <f>IF(ATB$6=0,RANK(ATD37,ATD$12:ATD$42,0),RANK(ATD37,ATD$12:ATD$42,1))</f>
      </c>
      <c r="ATG37" s="126">
        <v>0</v>
      </c>
      <c r="ATH37" s="126">
        <v>0</v>
      </c>
      <c r="ATI37" s="126">
        <f>IF((COUNTA(ATG$12:ATG$42)+COUNTA(ATH$12:ATH$42)=0),0.6*ATG$5,IF(OR(ATG37="",ATH37=""),0,IF(ATG$6=0,IF(ATG37&gt;=ATG$8,ATG$5,IF(ATG37&lt;ATH37,0,ATG$5*(ATG37-ATH37)/(ATG$8-ATH37))),IF(ATG37&lt;=ATG$8,ATG$5,IF(ATG37&gt;ATH37,0,ATG$5*(ATG37-ATH37)/(ATG$8-ATH37))))))</f>
      </c>
      <c r="ATJ37" s="126">
        <f>IF(OR(ATG37="",ATH37=""),0,ATG$5)</f>
      </c>
      <c r="ATK37" s="125">
        <f>IF(ATG$6=0,RANK(ATI37,ATI$12:ATI$42,0),RANK(ATI37,ATI$12:ATI$42,1))</f>
      </c>
      <c r="ATL37" s="126">
        <v>0</v>
      </c>
      <c r="ATM37" s="126">
        <v>0</v>
      </c>
      <c r="ATN37" s="126">
        <f>IF((COUNTA(ATL$12:ATL$42)+COUNTA(ATM$12:ATM$42)=0),0.6*ATL$5,IF(OR(ATL37="",ATM37=""),0,IF(ATL$6=0,IF(ATL37&gt;=ATL$8,ATL$5,IF(ATL37&lt;ATM37,0,ATL$5*(ATL37-ATM37)/(ATL$8-ATM37))),IF(ATL37&lt;=ATL$8,ATL$5,IF(ATL37&gt;ATM37,0,ATL$5*(ATL37-ATM37)/(ATL$8-ATM37))))))</f>
      </c>
      <c r="ATO37" s="126">
        <f>IF(OR(ATL37="",ATM37=""),0,ATL$5)</f>
      </c>
      <c r="ATP37" s="125">
        <f>IF(ATL$6=0,RANK(ATN37,ATN$12:ATN$42,0),RANK(ATN37,ATN$12:ATN$42,1))</f>
      </c>
      <c r="ATQ37" s="126">
        <v>76.33</v>
      </c>
      <c r="ATR37" s="126">
        <v>8.09</v>
      </c>
      <c r="ATS37" s="126">
        <f>IF((COUNTA(ATQ$12:ATQ$42)+COUNTA(ATR$12:ATR$42)=0),0.6*ATQ$5,IF(OR(ATQ37="",ATR37=""),0,IF(ATQ$6=0,IF(ATQ37&gt;=ATQ$8,ATQ$5,IF(ATQ37&lt;ATR37,0,ATQ$5*(ATQ37-ATR37)/(ATQ$8-ATR37))),IF(ATQ37&lt;=ATQ$8,ATQ$5,IF(ATQ37&gt;ATR37,0,ATQ$5*(ATQ37-ATR37)/(ATQ$8-ATR37))))))</f>
      </c>
      <c r="ATT37" s="126">
        <f>IF(OR(ATQ37="",ATR37=""),0,ATQ$5)</f>
      </c>
      <c r="ATU37" s="125">
        <f>IF(ATQ$6=0,RANK(ATS37,ATS$12:ATS$42,0),RANK(ATS37,ATS$12:ATS$42,1))</f>
      </c>
      <c r="ATV37" s="126">
        <v>76.33</v>
      </c>
      <c r="ATW37" s="126">
        <v>38</v>
      </c>
      <c r="ATX37" s="126">
        <f>IF((COUNTA(ATV$12:ATV$42)+COUNTA(ATW$12:ATW$42)=0),0.6*ATV$5,IF(OR(ATV37="",ATW37=""),0,IF(ATV$6=0,IF(ATV37&gt;=ATV$8,ATV$5,IF(ATV37&lt;ATW37,0,ATV$5*(ATV37-ATW37)/(ATV$8-ATW37))),IF(ATV37&lt;=ATV$8,ATV$5,IF(ATV37&gt;ATW37,0,ATV$5*(ATV37-ATW37)/(ATV$8-ATW37))))))</f>
      </c>
      <c r="ATY37" s="126">
        <f>IF(OR(ATV37="",ATW37=""),0,ATV$5)</f>
      </c>
      <c r="ATZ37" s="125">
        <f>IF(ATV$6=0,RANK(ATX37,ATX$12:ATX$42,0),RANK(ATX37,ATX$12:ATX$42,1))</f>
      </c>
      <c r="AUA37" s="126">
        <v>17.56</v>
      </c>
      <c r="AUB37" s="126">
        <v>12.68</v>
      </c>
      <c r="AUC37" s="126">
        <f>IF((COUNTA(AUA$12:AUA$42)+COUNTA(AUB$12:AUB$42)=0),0.6*AUA$5,IF(OR(AUA37="",AUB37=""),0,IF(AUA$6=0,IF(AUA37&gt;=AUA$8,AUA$5,IF(AUA37&lt;AUB37,0,AUA$5*(AUA37-AUB37)/(AUA$8-AUB37))),IF(AUA37&lt;=AUA$8,AUA$5,IF(AUA37&gt;AUB37,0,AUA$5*(AUA37-AUB37)/(AUA$8-AUB37))))))</f>
      </c>
      <c r="AUD37" s="126">
        <f>IF(OR(AUA37="",AUB37=""),0,AUA$5)</f>
      </c>
      <c r="AUE37" s="125">
        <f>IF(AUA$6=0,RANK(AUC37,AUC$12:AUC$42,0),RANK(AUC37,AUC$12:AUC$42,1))</f>
      </c>
      <c r="AUF37" s="126">
        <v>17.56</v>
      </c>
      <c r="AUG37" s="126">
        <v>4.19</v>
      </c>
      <c r="AUH37" s="126">
        <f>IF((COUNTA(AUF$12:AUF$42)+COUNTA(AUG$12:AUG$42)=0),0.6*AUF$5,IF(OR(AUF37="",AUG37=""),0,IF(AUF$6=0,IF(AUF37&gt;=AUF$8,AUF$5,IF(AUF37&lt;AUG37,0,AUF$5*(AUF37-AUG37)/(AUF$8-AUG37))),IF(AUF37&lt;=AUF$8,AUF$5,IF(AUF37&gt;AUG37,0,AUF$5*(AUF37-AUG37)/(AUF$8-AUG37))))))</f>
      </c>
      <c r="AUI37" s="126">
        <f>IF(OR(AUF37="",AUG37=""),0,AUF$5)</f>
      </c>
      <c r="AUJ37" s="125">
        <f>IF(AUF$6=0,RANK(AUH37,AUH$12:AUH$42,0),RANK(AUH37,AUH$12:AUH$42,1))</f>
      </c>
      <c r="AUK37" s="126">
        <v>97.97</v>
      </c>
      <c r="AUL37" s="126">
        <f>IF(COUNTA(AUK$12:AUK$42)=0,0.6*AUK$5,IF(AUK37="",0,IF(AUK$6=0,IF(AUK37&gt;=AUK$8,AUK$5,IF(AUK37&lt;AUK$6,0,0.6*AUK$5+0.4*AUK$5*(AUK37-AUK$7)/(AUK$8-AUK$7))),IF(AUK37&lt;=AUK$8,AUK$5,IF(AUK37&gt;AUK$6,0,0.6*AUK$5+0.4*AUK$5*(AUK37-AUK$7)/(AUK$8-AUK$7))))))</f>
      </c>
      <c r="AUM37" s="126">
        <f>IF(AUK37&lt;&gt;"",AUK$5,0)</f>
      </c>
      <c r="AUN37" s="125">
        <f>IF(AUK$6=0,RANK(AUK37,AUK$12:AUK$42,0),RANK(AUK37,AUK$12:AUK$42,1))</f>
      </c>
      <c r="AUO37"/>
      <c r="AUP37" s="126">
        <f>IF(COUNTA(AUO$12:AUO$42)=0,0.6*AUO$5,IF(AUO37="",0,IF(AUO$6=0,IF(AUO37&gt;=AUO$8,AUO$5,IF(AUO37&lt;AUO$6,0,0.6*AUO$5+0.4*AUO$5*(AUO37-AUO$7)/(AUO$8-AUO$7))),IF(AUO37&lt;=AUO$8,AUO$5,IF(AUO37&gt;AUO$6,0,0.6*AUO$5+0.4*AUO$5*(AUO37-AUO$7)/(AUO$8-AUO$7))))))</f>
      </c>
      <c r="AUQ37" s="126">
        <f>IF(AUO37&lt;&gt;"",AUO$5,0)</f>
      </c>
      <c r="AUR37" s="125">
        <f>IF(AUO$6=0,RANK(AUO37,AUO$12:AUO$42,0),RANK(AUO37,AUO$12:AUO$42,1))</f>
      </c>
      <c r="AUS37"/>
      <c r="AUT37" s="126">
        <f>IF(COUNTA(AUS$12:AUS$42)=0,0.6*AUS$5,IF(AUS37="",0,IF(AUS$6=0,IF(AUS37&gt;=AUS$8,AUS$5,IF(AUS37&lt;AUS$6,0,0.6*AUS$5+0.4*AUS$5*(AUS37-AUS$7)/(AUS$8-AUS$7))),IF(AUS37&lt;=AUS$8,AUS$5,IF(AUS37&gt;AUS$6,0,0.6*AUS$5+0.4*AUS$5*(AUS37-AUS$7)/(AUS$8-AUS$7))))))</f>
      </c>
      <c r="AUU37" s="126">
        <f>IF(AUS37&lt;&gt;"",AUS$5,0)</f>
      </c>
      <c r="AUV37" s="125">
        <f>IF(AUS$6=0,RANK(AUS37,AUS$12:AUS$42,0),RANK(AUS37,AUS$12:AUS$42,1))</f>
      </c>
      <c r="AUW37"/>
      <c r="AUX37" s="126">
        <f>IF(COUNTA(AUW$12:AUW$42)=0,0.6*AUW$5,IF(AUW37="",0,IF(AUW$6=0,IF(AUW37&gt;=AUW$8,AUW$5,IF(AUW37&lt;AUW$6,0,0.6*AUW$5+0.4*AUW$5*(AUW37-AUW$7)/(AUW$8-AUW$7))),IF(AUW37&lt;=AUW$8,AUW$5,IF(AUW37&gt;AUW$6,0,0.6*AUW$5+0.4*AUW$5*(AUW37-AUW$7)/(AUW$8-AUW$7))))))</f>
      </c>
      <c r="AUY37" s="126">
        <f>IF(AUW37&lt;&gt;"",AUW$5,0)</f>
      </c>
      <c r="AUZ37" s="125">
        <f>IF(AUW$6=0,RANK(AUW37,AUW$12:AUW$42,0),RANK(AUW37,AUW$12:AUW$42,1))</f>
      </c>
      <c r="AVA37"/>
      <c r="AVB37" s="126">
        <f>IF(COUNTA(AVA$12:AVA$42)=0,0.6*AVA$5,IF(AVA37="",0,IF(AVA$6=0,IF(AVA37&gt;=AVA$8,AVA$5,IF(AVA37&lt;AVA$6,0,0.6*AVA$5+0.4*AVA$5*(AVA37-AVA$7)/(AVA$8-AVA$7))),IF(AVA37&lt;=AVA$8,AVA$5,IF(AVA37&gt;AVA$6,0,0.6*AVA$5+0.4*AVA$5*(AVA37-AVA$7)/(AVA$8-AVA$7))))))</f>
      </c>
      <c r="AVC37" s="126">
        <f>IF(AVA37&lt;&gt;"",AVA$5,0)</f>
      </c>
      <c r="AVD37" s="125">
        <f>IF(AVA$6=0,RANK(AVA37,AVA$12:AVA$42,0),RANK(AVA37,AVA$12:AVA$42,1))</f>
      </c>
      <c r="AVE37" s="126">
        <v>99.77</v>
      </c>
      <c r="AVF37" s="126">
        <f>IF(COUNTA(AVE$12:AVE$42)=0,0.6*AVE$5,IF(AVE37="",0,IF(AVE$6=0,IF(AVE37&gt;=AVE$8,AVE$5,IF(AVE37&lt;AVE$6,0,0.6*AVE$5+0.4*AVE$5*(AVE37-AVE$7)/(AVE$8-AVE$7))),IF(AVE37&lt;=AVE$8,AVE$5,IF(AVE37&gt;AVE$6,0,0.6*AVE$5+0.4*AVE$5*(AVE37-AVE$7)/(AVE$8-AVE$7))))))</f>
      </c>
      <c r="AVG37" s="126">
        <f>IF(AVE37&lt;&gt;"",AVE$5,0)</f>
      </c>
      <c r="AVH37" s="125">
        <f>IF(AVE$6=0,RANK(AVE37,AVE$12:AVE$42,0),RANK(AVE37,AVE$12:AVE$42,1))</f>
      </c>
      <c r="AVI37" s="126">
        <v>100</v>
      </c>
      <c r="AVJ37" s="126">
        <f>IF(COUNTA(AVI$12:AVI$42)=0,0.6*AVI$5,IF(AVI37="",0,IF(AVI$6=0,IF(AVI37&gt;=AVI$8,AVI$5,IF(AVI37&lt;AVI$6,0,0.6*AVI$5+0.4*AVI$5*(AVI37-AVI$7)/(AVI$8-AVI$7))),IF(AVI37&lt;=AVI$8,AVI$5,IF(AVI37&gt;AVI$6,0,0.6*AVI$5+0.4*AVI$5*(AVI37-AVI$7)/(AVI$8-AVI$7))))))</f>
      </c>
      <c r="AVK37" s="126">
        <f>IF(AVI37&lt;&gt;"",AVI$5,0)</f>
      </c>
      <c r="AVL37" s="125">
        <f>IF(AVI$6=0,RANK(AVI37,AVI$12:AVI$42,0),RANK(AVI37,AVI$12:AVI$42,1))</f>
      </c>
      <c r="AVM37" s="126">
        <v>1.97</v>
      </c>
      <c r="AVN37" s="126">
        <f>IF(COUNTA(AVM$12:AVM$42)=0,0.6*AVM$5,IF(AVM37="",0,IF(AVM$6=0,IF(AVM37&gt;=AVM$8,AVM$5,IF(AVM37&lt;AVM$6,0,0.6*AVM$5+0.4*AVM$5*(AVM37-AVM$7)/(AVM$8-AVM$7))),IF(AVM37&lt;=AVM$8,AVM$5,IF(AVM37&gt;AVM$6,0,0.6*AVM$5+0.4*AVM$5*(AVM37-AVM$7)/(AVM$8-AVM$7))))))</f>
      </c>
      <c r="AVO37" s="126">
        <f>IF(AVM37&lt;&gt;"",AVM$5,0)</f>
      </c>
      <c r="AVP37" s="125">
        <f>IF(AVM$6=0,RANK(AVM37,AVM$12:AVM$42,0),RANK(AVM37,AVM$12:AVM$42,1))</f>
      </c>
      <c r="AVQ37" s="126">
        <v>97.78</v>
      </c>
      <c r="AVR37" s="126">
        <f>IF(COUNTA(AVQ$12:AVQ$42)=0,0.6*AVQ$5,IF(AVQ37="",0,IF(AVQ$6=0,IF(AVQ37&gt;=AVQ$8,AVQ$5,IF(AVQ37&lt;AVQ$6,0,0.6*AVQ$5+0.4*AVQ$5*(AVQ37-AVQ$7)/(AVQ$8-AVQ$7))),IF(AVQ37&lt;=AVQ$8,AVQ$5,IF(AVQ37&gt;AVQ$6,0,0.6*AVQ$5+0.4*AVQ$5*(AVQ37-AVQ$7)/(AVQ$8-AVQ$7))))))</f>
      </c>
      <c r="AVS37" s="126">
        <f>IF(AVQ37&lt;&gt;"",AVQ$5,0)</f>
      </c>
      <c r="AVT37" s="125">
        <f>IF(AVQ$6=0,RANK(AVQ37,AVQ$12:AVQ$42,0),RANK(AVQ37,AVQ$12:AVQ$42,1))</f>
      </c>
      <c r="AVU37" s="126">
        <v>100</v>
      </c>
      <c r="AVV37" s="126">
        <f>IF(COUNTA(AVU$12:AVU$42)=0,0.6*AVU$5,IF(AVU37="",0,IF(AVU$6=0,IF(AVU37&gt;=AVU$8,AVU$5,IF(AVU37&lt;AVU$6,0,0.6*AVU$5+0.4*AVU$5*(AVU37-AVU$7)/(AVU$8-AVU$7))),IF(AVU37&lt;=AVU$8,AVU$5,IF(AVU37&gt;AVU$6,0,0.6*AVU$5+0.4*AVU$5*(AVU37-AVU$7)/(AVU$8-AVU$7))))))</f>
      </c>
      <c r="AVW37" s="126">
        <f>IF(AVU37&lt;&gt;"",AVU$5,0)</f>
      </c>
      <c r="AVX37" s="125">
        <f>IF(AVU$6=0,RANK(AVU37,AVU$12:AVU$42,0),RANK(AVU37,AVU$12:AVU$42,1))</f>
      </c>
      <c r="AVY37" s="126">
        <v>1.01</v>
      </c>
      <c r="AVZ37" s="126">
        <f>IF(COUNTA(AVY$12:AVY$42)=0,0.6*AVY$5,IF(AVY37="",0,IF(AVY$6=0,IF(AVY37&gt;=AVY$8,AVY$5,IF(AVY37&lt;AVY$6,0,0.6*AVY$5+0.4*AVY$5*(AVY37-AVY$7)/(AVY$8-AVY$7))),IF(AVY37&lt;=AVY$8,AVY$5,IF(AVY37&gt;AVY$6,0,0.6*AVY$5+0.4*AVY$5*(AVY37-AVY$7)/(AVY$8-AVY$7))))))</f>
      </c>
      <c r="AWA37" s="126">
        <f>IF(AVY37&lt;&gt;"",AVY$5,0)</f>
      </c>
      <c r="AWB37" s="125">
        <f>IF(AVY$6=0,RANK(AVY37,AVY$12:AVY$42,0),RANK(AVY37,AVY$12:AVY$42,1))</f>
      </c>
      <c r="AWC37" s="126">
        <v>100</v>
      </c>
      <c r="AWD37" s="126">
        <f>IF(COUNTA(AWC$12:AWC$42)=0,0.6*AWC$5,IF(AWC37="",0,IF(AWC$6=0,IF(AWC37&gt;=AWC$8,AWC$5,IF(AWC37&lt;AWC$6,0,0.6*AWC$5+0.4*AWC$5*(AWC37-AWC$7)/(AWC$8-AWC$7))),IF(AWC37&lt;=AWC$8,AWC$5,IF(AWC37&gt;AWC$6,0,0.6*AWC$5+0.4*AWC$5*(AWC37-AWC$7)/(AWC$8-AWC$7))))))</f>
      </c>
      <c r="AWE37" s="126">
        <f>IF(AWC37&lt;&gt;"",AWC$5,0)</f>
      </c>
      <c r="AWF37" s="125">
        <f>IF(AWC$6=0,RANK(AWC37,AWC$12:AWC$42,0),RANK(AWC37,AWC$12:AWC$42,1))</f>
      </c>
      <c r="AWG37" s="126">
        <v>0.83</v>
      </c>
      <c r="AWH37" s="126">
        <f>IF(COUNTA(AWG$12:AWG$42)=0,0.6*AWG$5,IF(AWG37="",0,IF(AWG$6=0,IF(AWG37&gt;=AWG$8,AWG$5,IF(AWG37&lt;AWG$6,0,0.6*AWG$5+0.4*AWG$5*(AWG37-AWG$7)/(AWG$8-AWG$7))),IF(AWG37&lt;=AWG$8,AWG$5,IF(AWG37&gt;AWG$6,0,0.6*AWG$5+0.4*AWG$5*(AWG37-AWG$7)/(AWG$8-AWG$7))))))</f>
      </c>
      <c r="AWI37" s="126">
        <f>IF(AWG37&lt;&gt;"",AWG$5,0)</f>
      </c>
      <c r="AWJ37" s="125">
        <f>IF(AWG$6=0,RANK(AWG37,AWG$12:AWG$42,0),RANK(AWG37,AWG$12:AWG$42,1))</f>
      </c>
      <c r="AWK37" s="126">
        <v>0</v>
      </c>
      <c r="AWL37" s="126">
        <f>IF(COUNTA(AWK$12:AWK$42)=0,0.6*AWK$5,IF(AWK37="",0,IF(AWK$6=0,IF(AWK37&gt;=AWK$8,AWK$5,IF(AWK37&lt;AWK$6,0,0.6*AWK$5+0.4*AWK$5*(AWK37-AWK$7)/(AWK$8-AWK$7))),IF(AWK37&lt;=AWK$8,AWK$5,IF(AWK37&gt;AWK$6,0,0.6*AWK$5+0.4*AWK$5*(AWK37-AWK$7)/(AWK$8-AWK$7))))))</f>
      </c>
      <c r="AWM37" s="126">
        <f>IF(AWK37&lt;&gt;"",AWK$5,0)</f>
      </c>
      <c r="AWN37" s="125">
        <f>IF(AWK$6=0,RANK(AWK37,AWK$12:AWK$42,0),RANK(AWK37,AWK$12:AWK$42,1))</f>
      </c>
      <c r="AWO37" s="126">
        <v>48.9</v>
      </c>
      <c r="AWP37" s="126">
        <f>IF(COUNTA(AWO$12:AWO$42)=0,0.6*AWO$5,IF(AWO37="",0,IF(AWO$6=0,IF(AWO37&gt;=AWO$8,AWO$5,IF(AWO37&lt;AWO$6,0,0.6*AWO$5+0.4*AWO$5*(AWO37-AWO$7)/(AWO$8-AWO$7))),IF(AWO37&lt;=AWO$8,AWO$5,IF(AWO37&gt;AWO$6,0,0.6*AWO$5+0.4*AWO$5*(AWO37-AWO$7)/(AWO$8-AWO$7))))))</f>
      </c>
      <c r="AWQ37" s="126">
        <f>IF(AWO37&lt;&gt;"",AWO$5,0)</f>
      </c>
      <c r="AWR37" s="125">
        <f>IF(AWO$6=0,RANK(AWO37,AWO$12:AWO$42,0),RANK(AWO37,AWO$12:AWO$42,1))</f>
      </c>
      <c r="AWS37" s="126">
        <v>9.3</v>
      </c>
      <c r="AWT37" s="126">
        <f>IF(COUNTA(AWS$12:AWS$42)=0,0.6*AWS$5,IF(AWS37="",0,IF(AWS$6=0,IF(AWS37&gt;=AWS$8,AWS$5,IF(AWS37&lt;AWS$6,0,0.6*AWS$5+0.4*AWS$5*(AWS37-AWS$7)/(AWS$8-AWS$7))),IF(AWS37&lt;=AWS$8,AWS$5,IF(AWS37&gt;AWS$6,0,0.6*AWS$5+0.4*AWS$5*(AWS37-AWS$7)/(AWS$8-AWS$7))))))</f>
      </c>
      <c r="AWU37" s="126">
        <f>IF(AWS37&lt;&gt;"",AWS$5,0)</f>
      </c>
      <c r="AWV37" s="125">
        <f>IF(AWS$6=0,RANK(AWS37,AWS$12:AWS$42,0),RANK(AWS37,AWS$12:AWS$42,1))</f>
      </c>
      <c r="AWW37" s="126">
        <v>96.43</v>
      </c>
      <c r="AWX37" s="126">
        <f>IF(COUNTA(AWW$12:AWW$42)=0,0.6*AWW$5,IF(AWW37="",0,IF(AWW$6=0,IF(AWW37&gt;=AWW$8,AWW$5,IF(AWW37&lt;AWW$6,0,0.6*AWW$5+0.4*AWW$5*(AWW37-AWW$7)/(AWW$8-AWW$7))),IF(AWW37&lt;=AWW$8,AWW$5,IF(AWW37&gt;AWW$6,0,0.6*AWW$5+0.4*AWW$5*(AWW37-AWW$7)/(AWW$8-AWW$7))))))</f>
      </c>
      <c r="AWY37" s="126">
        <f>IF(AWW37&lt;&gt;"",AWW$5,0)</f>
      </c>
      <c r="AWZ37" s="125">
        <f>IF(AWW$6=0,RANK(AWW37,AWW$12:AWW$42,0),RANK(AWW37,AWW$12:AWW$42,1))</f>
      </c>
      <c r="AXA37"/>
      <c r="AXB37" s="126">
        <f>IF(COUNTA(AXA$12:AXA$42)=0,0.6*AXA$5,IF(AXA37="",0,IF(AXA$6=0,IF(AXA37&gt;=AXA$8,AXA$5,IF(AXA37&lt;AXA$6,0,0.6*AXA$5+0.4*AXA$5*(AXA37-AXA$7)/(AXA$8-AXA$7))),IF(AXA37&lt;=AXA$8,AXA$5,IF(AXA37&gt;AXA$6,0,0.6*AXA$5+0.4*AXA$5*(AXA37-AXA$7)/(AXA$8-AXA$7))))))</f>
      </c>
      <c r="AXC37" s="126">
        <f>IF(AXA37&lt;&gt;"",AXA$5,0)</f>
      </c>
      <c r="AXD37" s="125">
        <f>IF(AXA$6=0,RANK(AXA37,AXA$12:AXA$42,0),RANK(AXA37,AXA$12:AXA$42,1))</f>
      </c>
      <c r="AXE37"/>
      <c r="AXF37" s="126">
        <f>IF(COUNTA(AXE$12:AXE$42)=0,0.6*AXE$5,IF(AXE37="",0,IF(AXE$6=0,IF(AXE37&gt;=AXE$8,AXE$5,IF(AXE37&lt;AXE$6,0,0.6*AXE$5+0.4*AXE$5*(AXE37-AXE$7)/(AXE$8-AXE$7))),IF(AXE37&lt;=AXE$8,AXE$5,IF(AXE37&gt;AXE$6,0,0.6*AXE$5+0.4*AXE$5*(AXE37-AXE$7)/(AXE$8-AXE$7))))))</f>
      </c>
      <c r="AXG37" s="126">
        <f>IF(AXE37&lt;&gt;"",AXE$5,0)</f>
      </c>
      <c r="AXH37" s="125">
        <f>IF(AXE$6=0,RANK(AXE37,AXE$12:AXE$42,0),RANK(AXE37,AXE$12:AXE$42,1))</f>
      </c>
      <c r="AXI37"/>
      <c r="AXJ37" s="126">
        <f>IF(COUNTA(AXI$12:AXI$42)=0,0.6*AXI$5,IF(AXI37="",0,IF(AXI$6=0,IF(AXI37&gt;=AXI$8,AXI$5,IF(AXI37&lt;AXI$6,0,0.6*AXI$5+0.4*AXI$5*(AXI37-AXI$7)/(AXI$8-AXI$7))),IF(AXI37&lt;=AXI$8,AXI$5,IF(AXI37&gt;AXI$6,0,0.6*AXI$5+0.4*AXI$5*(AXI37-AXI$7)/(AXI$8-AXI$7))))))</f>
      </c>
      <c r="AXK37" s="126">
        <f>IF(AXI37&lt;&gt;"",AXI$5,0)</f>
      </c>
      <c r="AXL37" s="125">
        <f>IF(AXI$6=0,RANK(AXI37,AXI$12:AXI$42,0),RANK(AXI37,AXI$12:AXI$42,1))</f>
      </c>
      <c r="AXM37"/>
      <c r="AXN37" s="126">
        <f>IF(COUNTA(AXM$12:AXM$42)=0,0.6*AXM$5,IF(AXM37="",0,IF(AXM$6=0,IF(AXM37&gt;=AXM$8,AXM$5,IF(AXM37&lt;AXM$6,0,0.6*AXM$5+0.4*AXM$5*(AXM37-AXM$7)/(AXM$8-AXM$7))),IF(AXM37&lt;=AXM$8,AXM$5,IF(AXM37&gt;AXM$6,0,0.6*AXM$5+0.4*AXM$5*(AXM37-AXM$7)/(AXM$8-AXM$7))))))</f>
      </c>
      <c r="AXO37" s="126">
        <f>IF(AXM37&lt;&gt;"",AXM$5,0)</f>
      </c>
      <c r="AXP37" s="125">
        <f>IF(AXM$6=0,RANK(AXM37,AXM$12:AXM$42,0),RANK(AXM37,AXM$12:AXM$42,1))</f>
      </c>
      <c r="AXQ37" s="126">
        <v>99.15</v>
      </c>
      <c r="AXR37" s="126">
        <f>IF(COUNTA(AXQ$12:AXQ$42)=0,0.6*AXQ$5,IF(AXQ37="",0,IF(AXQ$6=0,IF(AXQ37&gt;=AXQ$8,AXQ$5,IF(AXQ37&lt;AXQ$6,0,0.6*AXQ$5+0.4*AXQ$5*(AXQ37-AXQ$7)/(AXQ$8-AXQ$7))),IF(AXQ37&lt;=AXQ$8,AXQ$5,IF(AXQ37&gt;AXQ$6,0,0.6*AXQ$5+0.4*AXQ$5*(AXQ37-AXQ$7)/(AXQ$8-AXQ$7))))))</f>
      </c>
      <c r="AXS37" s="126">
        <f>IF(AXQ37&lt;&gt;"",AXQ$5,0)</f>
      </c>
      <c r="AXT37" s="125">
        <f>IF(AXQ$6=0,RANK(AXQ37,AXQ$12:AXQ$42,0),RANK(AXQ37,AXQ$12:AXQ$42,1))</f>
      </c>
      <c r="AXU37" s="126">
        <v>99.96</v>
      </c>
      <c r="AXV37" s="126">
        <f>IF(COUNTA(AXU$12:AXU$42)=0,0.6*AXU$5,IF(AXU37="",0,IF(AXU$6=0,IF(AXU37&gt;=AXU$8,AXU$5,IF(AXU37&lt;AXU$6,0,0.6*AXU$5+0.4*AXU$5*(AXU37-AXU$7)/(AXU$8-AXU$7))),IF(AXU37&lt;=AXU$8,AXU$5,IF(AXU37&gt;AXU$6,0,0.6*AXU$5+0.4*AXU$5*(AXU37-AXU$7)/(AXU$8-AXU$7))))))</f>
      </c>
      <c r="AXW37" s="126">
        <f>IF(AXU37&lt;&gt;"",AXU$5,0)</f>
      </c>
      <c r="AXX37" s="125">
        <f>IF(AXU$6=0,RANK(AXU37,AXU$12:AXU$42,0),RANK(AXU37,AXU$12:AXU$42,1))</f>
      </c>
      <c r="AXY37" s="126">
        <v>100</v>
      </c>
      <c r="AXZ37" s="126">
        <f>IF(COUNTA(AXY$12:AXY$42)=0,0.6*AXY$5,IF(AXY37="",0,IF(AXY$6=0,IF(AXY37&gt;=AXY$8,AXY$5,IF(AXY37&lt;AXY$6,0,0.6*AXY$5+0.4*AXY$5*(AXY37-AXY$7)/(AXY$8-AXY$7))),IF(AXY37&lt;=AXY$8,AXY$5,IF(AXY37&gt;AXY$6,0,0.6*AXY$5+0.4*AXY$5*(AXY37-AXY$7)/(AXY$8-AXY$7))))))</f>
      </c>
      <c r="AYA37" s="126">
        <f>IF(AXY37&lt;&gt;"",AXY$5,0)</f>
      </c>
      <c r="AYB37" s="125">
        <f>IF(AXY$6=0,RANK(AXY37,AXY$12:AXY$42,0),RANK(AXY37,AXY$12:AXY$42,1))</f>
      </c>
      <c r="AYC37" s="126">
        <v>1.45</v>
      </c>
      <c r="AYD37" s="126">
        <f>IF(COUNTA(AYC$12:AYC$42)=0,0.6*AYC$5,IF(AYC37="",0,IF(AYC$6=0,IF(AYC37&gt;=AYC$8,AYC$5,IF(AYC37&lt;AYC$6,0,0.6*AYC$5+0.4*AYC$5*(AYC37-AYC$7)/(AYC$8-AYC$7))),IF(AYC37&lt;=AYC$8,AYC$5,IF(AYC37&gt;AYC$6,0,0.6*AYC$5+0.4*AYC$5*(AYC37-AYC$7)/(AYC$8-AYC$7))))))</f>
      </c>
      <c r="AYE37" s="126">
        <f>IF(AYC37&lt;&gt;"",AYC$5,0)</f>
      </c>
      <c r="AYF37" s="125">
        <f>IF(AYC$6=0,RANK(AYC37,AYC$12:AYC$42,0),RANK(AYC37,AYC$12:AYC$42,1))</f>
      </c>
      <c r="AYG37" s="126">
        <v>99.15</v>
      </c>
      <c r="AYH37" s="126">
        <f>IF(COUNTA(AYG$12:AYG$42)=0,0.6*AYG$5,IF(AYG37="",0,IF(AYG$6=0,IF(AYG37&gt;=AYG$8,AYG$5,IF(AYG37&lt;AYG$6,0,0.6*AYG$5+0.4*AYG$5*(AYG37-AYG$7)/(AYG$8-AYG$7))),IF(AYG37&lt;=AYG$8,AYG$5,IF(AYG37&gt;AYG$6,0,0.6*AYG$5+0.4*AYG$5*(AYG37-AYG$7)/(AYG$8-AYG$7))))))</f>
      </c>
      <c r="AYI37" s="126">
        <f>IF(AYG37&lt;&gt;"",AYG$5,0)</f>
      </c>
      <c r="AYJ37" s="125">
        <f>IF(AYG$6=0,RANK(AYG37,AYG$12:AYG$42,0),RANK(AYG37,AYG$12:AYG$42,1))</f>
      </c>
      <c r="AYK37" s="126">
        <v>100</v>
      </c>
      <c r="AYL37" s="126">
        <f>IF(COUNTA(AYK$12:AYK$42)=0,0.6*AYK$5,IF(AYK37="",0,IF(AYK$6=0,IF(AYK37&gt;=AYK$8,AYK$5,IF(AYK37&lt;AYK$6,0,0.6*AYK$5+0.4*AYK$5*(AYK37-AYK$7)/(AYK$8-AYK$7))),IF(AYK37&lt;=AYK$8,AYK$5,IF(AYK37&gt;AYK$6,0,0.6*AYK$5+0.4*AYK$5*(AYK37-AYK$7)/(AYK$8-AYK$7))))))</f>
      </c>
      <c r="AYM37" s="126">
        <f>IF(AYK37&lt;&gt;"",AYK$5,0)</f>
      </c>
      <c r="AYN37" s="125">
        <f>IF(AYK$6=0,RANK(AYK37,AYK$12:AYK$42,0),RANK(AYK37,AYK$12:AYK$42,1))</f>
      </c>
      <c r="AYO37" s="126">
        <v>1.63</v>
      </c>
      <c r="AYP37" s="126">
        <f>IF(COUNTA(AYO$12:AYO$42)=0,0.6*AYO$5,IF(AYO37="",0,IF(AYO$6=0,IF(AYO37&gt;=AYO$8,AYO$5,IF(AYO37&lt;AYO$6,0,0.6*AYO$5+0.4*AYO$5*(AYO37-AYO$7)/(AYO$8-AYO$7))),IF(AYO37&lt;=AYO$8,AYO$5,IF(AYO37&gt;AYO$6,0,0.6*AYO$5+0.4*AYO$5*(AYO37-AYO$7)/(AYO$8-AYO$7))))))</f>
      </c>
      <c r="AYQ37" s="126">
        <f>IF(AYO37&lt;&gt;"",AYO$5,0)</f>
      </c>
      <c r="AYR37" s="125">
        <f>IF(AYO$6=0,RANK(AYO37,AYO$12:AYO$42,0),RANK(AYO37,AYO$12:AYO$42,1))</f>
      </c>
      <c r="AYS37" s="126">
        <v>100</v>
      </c>
      <c r="AYT37" s="126">
        <f>IF(COUNTA(AYS$12:AYS$42)=0,0.6*AYS$5,IF(AYS37="",0,IF(AYS$6=0,IF(AYS37&gt;=AYS$8,AYS$5,IF(AYS37&lt;AYS$6,0,0.6*AYS$5+0.4*AYS$5*(AYS37-AYS$7)/(AYS$8-AYS$7))),IF(AYS37&lt;=AYS$8,AYS$5,IF(AYS37&gt;AYS$6,0,0.6*AYS$5+0.4*AYS$5*(AYS37-AYS$7)/(AYS$8-AYS$7))))))</f>
      </c>
      <c r="AYU37" s="126">
        <f>IF(AYS37&lt;&gt;"",AYS$5,0)</f>
      </c>
      <c r="AYV37" s="125">
        <f>IF(AYS$6=0,RANK(AYS37,AYS$12:AYS$42,0),RANK(AYS37,AYS$12:AYS$42,1))</f>
      </c>
      <c r="AYW37" s="126">
        <v>0.43</v>
      </c>
      <c r="AYX37" s="126">
        <f>IF(COUNTA(AYW$12:AYW$42)=0,0.6*AYW$5,IF(AYW37="",0,IF(AYW$6=0,IF(AYW37&gt;=AYW$8,AYW$5,IF(AYW37&lt;AYW$6,0,0.6*AYW$5+0.4*AYW$5*(AYW37-AYW$7)/(AYW$8-AYW$7))),IF(AYW37&lt;=AYW$8,AYW$5,IF(AYW37&gt;AYW$6,0,0.6*AYW$5+0.4*AYW$5*(AYW37-AYW$7)/(AYW$8-AYW$7))))))</f>
      </c>
      <c r="AYY37" s="126">
        <f>IF(AYW37&lt;&gt;"",AYW$5,0)</f>
      </c>
      <c r="AYZ37" s="125">
        <f>IF(AYW$6=0,RANK(AYW37,AYW$12:AYW$42,0),RANK(AYW37,AYW$12:AYW$42,1))</f>
      </c>
      <c r="AZA37" s="126">
        <v>0</v>
      </c>
      <c r="AZB37" s="126">
        <f>IF(COUNTA(AZA$12:AZA$42)=0,0.6*AZA$5,IF(AZA37="",0,IF(AZA$6=0,IF(AZA37&gt;=AZA$8,AZA$5,IF(AZA37&lt;AZA$6,0,0.6*AZA$5+0.4*AZA$5*(AZA37-AZA$7)/(AZA$8-AZA$7))),IF(AZA37&lt;=AZA$8,AZA$5,IF(AZA37&gt;AZA$6,0,0.6*AZA$5+0.4*AZA$5*(AZA37-AZA$7)/(AZA$8-AZA$7))))))</f>
      </c>
      <c r="AZC37" s="126">
        <f>IF(AZA37&lt;&gt;"",AZA$5,0)</f>
      </c>
      <c r="AZD37" s="125">
        <f>IF(AZA$6=0,RANK(AZA37,AZA$12:AZA$42,0),RANK(AZA37,AZA$12:AZA$42,1))</f>
      </c>
      <c r="AZE37" s="126">
        <v>57.76957</v>
      </c>
      <c r="AZF37" s="126">
        <f>IF(COUNTA(AZE$12:AZE$42)=0,0.6*AZE$5,IF(AZE37="",0,IF(AZE$6=0,IF(AZE37&gt;=AZE$8,AZE$5,IF(AZE37&lt;AZE$6,0,0.6*AZE$5+0.4*AZE$5*(AZE37-AZE$7)/(AZE$8-AZE$7))),IF(AZE37&lt;=AZE$8,AZE$5,IF(AZE37&gt;AZE$6,0,0.6*AZE$5+0.4*AZE$5*(AZE37-AZE$7)/(AZE$8-AZE$7))))))</f>
      </c>
      <c r="AZG37" s="126">
        <f>IF(AZE37&lt;&gt;"",AZE$5,0)</f>
      </c>
      <c r="AZH37" s="125">
        <f>IF(AZE$6=0,RANK(AZE37,AZE$12:AZE$42,0),RANK(AZE37,AZE$12:AZE$42,1))</f>
      </c>
      <c r="AZI37" s="126">
        <v>7.7326</v>
      </c>
      <c r="AZJ37" s="126">
        <f>IF(COUNTA(AZI$12:AZI$42)=0,0.6*AZI$5,IF(AZI37="",0,IF(AZI$6=0,IF(AZI37&gt;=AZI$8,AZI$5,IF(AZI37&lt;AZI$6,0,0.6*AZI$5+0.4*AZI$5*(AZI37-AZI$7)/(AZI$8-AZI$7))),IF(AZI37&lt;=AZI$8,AZI$5,IF(AZI37&gt;AZI$6,0,0.6*AZI$5+0.4*AZI$5*(AZI37-AZI$7)/(AZI$8-AZI$7))))))</f>
      </c>
      <c r="AZK37" s="126">
        <f>IF(AZI37&lt;&gt;"",AZI$5,0)</f>
      </c>
      <c r="AZL37" s="125">
        <f>IF(AZI$6=0,RANK(AZI37,AZI$12:AZI$42,0),RANK(AZI37,AZI$12:AZI$42,1))</f>
      </c>
      <c r="AZM37"/>
      <c r="AZN37" s="126">
        <f>IF(COUNTA(AZM$12:AZM$42)=0,0.6*AZM$5,IF(AZM37="",0,IF(AZM$6=0,IF(AZM37&gt;=AZM$8,AZM$5,IF(AZM37&lt;AZM$6,0,0.6*AZM$5+0.4*AZM$5*(AZM37-AZM$7)/(AZM$8-AZM$7))),IF(AZM37&lt;=AZM$8,AZM$5,IF(AZM37&gt;AZM$6,0,0.6*AZM$5+0.4*AZM$5*(AZM37-AZM$7)/(AZM$8-AZM$7))))))</f>
      </c>
      <c r="AZO37" s="126">
        <f>IF(AZM37&lt;&gt;"",AZM$5,0)</f>
      </c>
      <c r="AZP37" s="125">
        <f>IF(AZM$6=0,RANK(AZM37,AZM$12:AZM$42,0),RANK(AZM37,AZM$12:AZM$42,1))</f>
      </c>
      <c r="AZQ37"/>
      <c r="AZR37" s="126">
        <f>IF(COUNTA(AZQ$12:AZQ$42)=0,0.6*AZQ$5,IF(AZQ37="",0,IF(AZQ$6=0,IF(AZQ37&gt;=AZQ$8,AZQ$5,IF(AZQ37&lt;AZQ$6,0,0.6*AZQ$5+0.4*AZQ$5*(AZQ37-AZQ$7)/(AZQ$8-AZQ$7))),IF(AZQ37&lt;=AZQ$8,AZQ$5,IF(AZQ37&gt;AZQ$6,0,0.6*AZQ$5+0.4*AZQ$5*(AZQ37-AZQ$7)/(AZQ$8-AZQ$7))))))</f>
      </c>
      <c r="AZS37" s="126">
        <f>IF(AZQ37&lt;&gt;"",AZQ$5,0)</f>
      </c>
      <c r="AZT37" s="125">
        <f>IF(AZQ$6=0,RANK(AZQ37,AZQ$12:AZQ$42,0),RANK(AZQ37,AZQ$12:AZQ$42,1))</f>
      </c>
      <c r="AZU37"/>
      <c r="AZV37" s="126">
        <f>IF(COUNTA(AZU$12:AZU$42)=0,0.6*AZU$5,IF(AZU37="",0,IF(AZU$6=0,IF(AZU37&gt;=AZU$8,AZU$5,IF(AZU37&lt;AZU$6,0,0.6*AZU$5+0.4*AZU$5*(AZU37-AZU$7)/(AZU$8-AZU$7))),IF(AZU37&lt;=AZU$8,AZU$5,IF(AZU37&gt;AZU$6,0,0.6*AZU$5+0.4*AZU$5*(AZU37-AZU$7)/(AZU$8-AZU$7))))))</f>
      </c>
      <c r="AZW37" s="126">
        <f>IF(AZU37&lt;&gt;"",AZU$5,0)</f>
      </c>
      <c r="AZX37" s="125">
        <f>IF(AZU$6=0,RANK(AZU37,AZU$12:AZU$42,0),RANK(AZU37,AZU$12:AZU$42,1))</f>
      </c>
      <c r="AZY37"/>
      <c r="AZZ37" s="126">
        <f>IF(COUNTA(AZY$12:AZY$42)=0,0.6*AZY$5,IF(AZY37="",0,IF(AZY$6=0,IF(AZY37&gt;=AZY$8,AZY$5,IF(AZY37&lt;AZY$6,0,0.6*AZY$5+0.4*AZY$5*(AZY37-AZY$7)/(AZY$8-AZY$7))),IF(AZY37&lt;=AZY$8,AZY$5,IF(AZY37&gt;AZY$6,0,0.6*AZY$5+0.4*AZY$5*(AZY37-AZY$7)/(AZY$8-AZY$7))))))</f>
      </c>
      <c r="BAA37" s="126">
        <f>IF(AZY37&lt;&gt;"",AZY$5,0)</f>
      </c>
      <c r="BAB37" s="125">
        <f>IF(AZY$6=0,RANK(AZY37,AZY$12:AZY$42,0),RANK(AZY37,AZY$12:AZY$42,1))</f>
      </c>
      <c r="BAC37"/>
      <c r="BAD37" s="126">
        <f>IF(COUNTA(BAC$12:BAC$42)=0,0.6*BAC$5,IF(BAC37="",0,IF(BAC$6=0,IF(BAC37&gt;=BAC$8,BAC$5,IF(BAC37&lt;BAC$6,0,0.6*BAC$5+0.4*BAC$5*(BAC37-BAC$7)/(BAC$8-BAC$7))),IF(BAC37&lt;=BAC$8,BAC$5,IF(BAC37&gt;BAC$6,0,0.6*BAC$5+0.4*BAC$5*(BAC37-BAC$7)/(BAC$8-BAC$7))))))</f>
      </c>
      <c r="BAE37" s="126">
        <f>IF(BAC37&lt;&gt;"",BAC$5,0)</f>
      </c>
      <c r="BAF37" s="125">
        <f>IF(BAC$6=0,RANK(BAC37,BAC$12:BAC$42,0),RANK(BAC37,BAC$12:BAC$42,1))</f>
      </c>
      <c r="BAG37"/>
      <c r="BAH37" s="126">
        <f>IF(COUNTA(BAG$12:BAG$42)=0,0.6*BAG$5,IF(BAG37="",0,IF(BAG$6=0,IF(BAG37&gt;=BAG$8,BAG$5,IF(BAG37&lt;BAG$6,0,0.6*BAG$5+0.4*BAG$5*(BAG37-BAG$7)/(BAG$8-BAG$7))),IF(BAG37&lt;=BAG$8,BAG$5,IF(BAG37&gt;BAG$6,0,0.6*BAG$5+0.4*BAG$5*(BAG37-BAG$7)/(BAG$8-BAG$7))))))</f>
      </c>
      <c r="BAI37" s="126">
        <f>IF(BAG37&lt;&gt;"",BAG$5,0)</f>
      </c>
      <c r="BAJ37" s="125">
        <f>IF(BAG$6=0,RANK(BAG37,BAG$12:BAG$42,0),RANK(BAG37,BAG$12:BAG$42,1))</f>
      </c>
      <c r="BAK37"/>
      <c r="BAL37" s="126">
        <f>IF(COUNTA(BAK$12:BAK$42)=0,0.6*BAK$5,IF(BAK37="",0,IF(BAK$6=0,IF(BAK37&gt;=BAK$8,BAK$5,IF(BAK37&lt;BAK$6,0,0.6*BAK$5+0.4*BAK$5*(BAK37-BAK$7)/(BAK$8-BAK$7))),IF(BAK37&lt;=BAK$8,BAK$5,IF(BAK37&gt;BAK$6,0,0.6*BAK$5+0.4*BAK$5*(BAK37-BAK$7)/(BAK$8-BAK$7))))))</f>
      </c>
      <c r="BAM37" s="126">
        <f>IF(BAK37&lt;&gt;"",BAK$5,0)</f>
      </c>
      <c r="BAN37" s="125">
        <f>IF(BAK$6=0,RANK(BAK37,BAK$12:BAK$42,0),RANK(BAK37,BAK$12:BAK$42,1))</f>
      </c>
      <c r="BAO37"/>
      <c r="BAP37" s="126">
        <f>IF(COUNTA(BAO$12:BAO$42)=0,0.6*BAO$5,IF(BAO37="",0,IF(BAO$6=0,IF(BAO37&gt;=BAO$8,BAO$5,IF(BAO37&lt;BAO$6,0,0.6*BAO$5+0.4*BAO$5*(BAO37-BAO$7)/(BAO$8-BAO$7))),IF(BAO37&lt;=BAO$8,BAO$5,IF(BAO37&gt;BAO$6,0,0.6*BAO$5+0.4*BAO$5*(BAO37-BAO$7)/(BAO$8-BAO$7))))))</f>
      </c>
      <c r="BAQ37" s="126">
        <f>IF(BAO37&lt;&gt;"",BAO$5,0)</f>
      </c>
      <c r="BAR37" s="125">
        <f>IF(BAO$6=0,RANK(BAO37,BAO$12:BAO$42,0),RANK(BAO37,BAO$12:BAO$42,1))</f>
      </c>
      <c r="BAS37"/>
      <c r="BAT37" s="126">
        <f>IF(COUNTA(BAS$12:BAS$42)=0,0.6*BAS$5,IF(BAS37="",0,IF(BAS$6=0,IF(BAS37&gt;=BAS$8,BAS$5,IF(BAS37&lt;BAS$6,0,0.6*BAS$5+0.4*BAS$5*(BAS37-BAS$7)/(BAS$8-BAS$7))),IF(BAS37&lt;=BAS$8,BAS$5,IF(BAS37&gt;BAS$6,0,0.6*BAS$5+0.4*BAS$5*(BAS37-BAS$7)/(BAS$8-BAS$7))))))</f>
      </c>
      <c r="BAU37" s="126">
        <f>IF(BAS37&lt;&gt;"",BAS$5,0)</f>
      </c>
      <c r="BAV37" s="125">
        <f>IF(BAS$6=0,RANK(BAS37,BAS$12:BAS$42,0),RANK(BAS37,BAS$12:BAS$42,1))</f>
      </c>
      <c r="BAW37"/>
      <c r="BAX37" s="126">
        <f>IF(COUNTA(BAW$12:BAW$42)=0,0.6*BAW$5,IF(BAW37="",0,IF(BAW$6=0,IF(BAW37&gt;=BAW$8,BAW$5,IF(BAW37&lt;BAW$6,0,0.6*BAW$5+0.4*BAW$5*(BAW37-BAW$7)/(BAW$8-BAW$7))),IF(BAW37&lt;=BAW$8,BAW$5,IF(BAW37&gt;BAW$6,0,0.6*BAW$5+0.4*BAW$5*(BAW37-BAW$7)/(BAW$8-BAW$7))))))</f>
      </c>
      <c r="BAY37" s="126">
        <f>IF(BAW37&lt;&gt;"",BAW$5,0)</f>
      </c>
      <c r="BAZ37" s="125">
        <f>IF(BAW$6=0,RANK(BAW37,BAW$12:BAW$42,0),RANK(BAW37,BAW$12:BAW$42,1))</f>
      </c>
      <c r="BBA37"/>
      <c r="BBB37" s="126">
        <f>IF(COUNTA(BBA$12:BBA$42)=0,0.6*BBA$5,IF(BBA37="",0,IF(BBA$6=0,IF(BBA37&gt;=BBA$8,BBA$5,IF(BBA37&lt;BBA$6,0,0.6*BBA$5+0.4*BBA$5*(BBA37-BBA$7)/(BBA$8-BBA$7))),IF(BBA37&lt;=BBA$8,BBA$5,IF(BBA37&gt;BBA$6,0,0.6*BBA$5+0.4*BBA$5*(BBA37-BBA$7)/(BBA$8-BBA$7))))))</f>
      </c>
      <c r="BBC37" s="126">
        <f>IF(BBA37&lt;&gt;"",BBA$5,0)</f>
      </c>
      <c r="BBD37" s="125">
        <f>IF(BBA$6=0,RANK(BBA37,BBA$12:BBA$42,0),RANK(BBA37,BBA$12:BBA$42,1))</f>
      </c>
      <c r="BBE37"/>
      <c r="BBF37" s="126">
        <f>IF(COUNTA(BBE$12:BBE$42)=0,0.6*BBE$5,IF(BBE37="",0,IF(BBE$6=0,IF(BBE37&gt;=BBE$8,BBE$5,IF(BBE37&lt;BBE$6,0,0.6*BBE$5+0.4*BBE$5*(BBE37-BBE$7)/(BBE$8-BBE$7))),IF(BBE37&lt;=BBE$8,BBE$5,IF(BBE37&gt;BBE$6,0,0.6*BBE$5+0.4*BBE$5*(BBE37-BBE$7)/(BBE$8-BBE$7))))))</f>
      </c>
      <c r="BBG37" s="126">
        <f>IF(BBE37&lt;&gt;"",BBE$5,0)</f>
      </c>
      <c r="BBH37" s="125">
        <f>IF(BBE$6=0,RANK(BBE37,BBE$12:BBE$42,0),RANK(BBE37,BBE$12:BBE$42,1))</f>
      </c>
      <c r="BBI37"/>
      <c r="BBJ37" s="126">
        <f>IF(COUNTA(BBI$12:BBI$42)=0,0.6*BBI$5,IF(BBI37="",0,IF(BBI$6=0,IF(BBI37&gt;=BBI$8,BBI$5,IF(BBI37&lt;BBI$6,0,0.6*BBI$5+0.4*BBI$5*(BBI37-BBI$7)/(BBI$8-BBI$7))),IF(BBI37&lt;=BBI$8,BBI$5,IF(BBI37&gt;BBI$6,0,0.6*BBI$5+0.4*BBI$5*(BBI37-BBI$7)/(BBI$8-BBI$7))))))</f>
      </c>
      <c r="BBK37" s="126">
        <f>IF(BBI37&lt;&gt;"",BBI$5,0)</f>
      </c>
      <c r="BBL37" s="125">
        <f>IF(BBI$6=0,RANK(BBI37,BBI$12:BBI$42,0),RANK(BBI37,BBI$12:BBI$42,1))</f>
      </c>
      <c r="BBM37" s="126">
        <v>97.05</v>
      </c>
      <c r="BBN37" s="126">
        <f>IF(COUNTA(BBM$12:BBM$42)=0,0.6*BBM$5,IF(BBM37="",0,IF(BBM$6=0,IF(BBM37&gt;=BBM$8,BBM$5,IF(BBM37&lt;BBM$6,0,0.6*BBM$5+0.4*BBM$5*(BBM37-BBM$7)/(BBM$8-BBM$7))),IF(BBM37&lt;=BBM$8,BBM$5,IF(BBM37&gt;BBM$6,0,0.6*BBM$5+0.4*BBM$5*(BBM37-BBM$7)/(BBM$8-BBM$7))))))</f>
      </c>
      <c r="BBO37" s="126">
        <f>IF(BBM37&lt;&gt;"",BBM$5,0)</f>
      </c>
      <c r="BBP37" s="125">
        <f>IF(BBM$6=0,RANK(BBM37,BBM$12:BBM$42,0),RANK(BBM37,BBM$12:BBM$42,1))</f>
      </c>
      <c r="BBQ37" s="126">
        <v>100</v>
      </c>
      <c r="BBR37" s="126">
        <f>IF(COUNTA(BBQ$12:BBQ$42)=0,0.6*BBQ$5,IF(BBQ37="",0,IF(BBQ$6=0,IF(BBQ37&gt;=BBQ$8,BBQ$5,IF(BBQ37&lt;BBQ$6,0,0.6*BBQ$5+0.4*BBQ$5*(BBQ37-BBQ$7)/(BBQ$8-BBQ$7))),IF(BBQ37&lt;=BBQ$8,BBQ$5,IF(BBQ37&gt;BBQ$6,0,0.6*BBQ$5+0.4*BBQ$5*(BBQ37-BBQ$7)/(BBQ$8-BBQ$7))))))</f>
      </c>
      <c r="BBS37" s="126">
        <f>IF(BBQ37&lt;&gt;"",BBQ$5,0)</f>
      </c>
      <c r="BBT37" s="125">
        <f>IF(BBQ$6=0,RANK(BBQ37,BBQ$12:BBQ$42,0),RANK(BBQ37,BBQ$12:BBQ$42,1))</f>
      </c>
      <c r="BBU37" s="126">
        <v>2.255</v>
      </c>
      <c r="BBV37" s="126">
        <f>IF(COUNTA(BBU$12:BBU$42)=0,0.6*BBU$5,IF(BBU37="",0,IF(BBU$6=0,IF(BBU37&gt;=BBU$8,BBU$5,IF(BBU37&lt;BBU$6,0,0.6*BBU$5+0.4*BBU$5*(BBU37-BBU$7)/(BBU$8-BBU$7))),IF(BBU37&lt;=BBU$8,BBU$5,IF(BBU37&gt;BBU$6,0,0.6*BBU$5+0.4*BBU$5*(BBU37-BBU$7)/(BBU$8-BBU$7))))))</f>
      </c>
      <c r="BBW37" s="126">
        <f>IF(BBU37&lt;&gt;"",BBU$5,0)</f>
      </c>
      <c r="BBX37" s="125">
        <f>IF(BBU$6=0,RANK(BBU37,BBU$12:BBU$42,0),RANK(BBU37,BBU$12:BBU$42,1))</f>
      </c>
      <c r="BBY37" s="126">
        <v>94.24</v>
      </c>
      <c r="BBZ37" s="126">
        <f>IF(COUNTA(BBY$12:BBY$42)=0,0.6*BBY$5,IF(BBY37="",0,IF(BBY$6=0,IF(BBY37&gt;=BBY$8,BBY$5,IF(BBY37&lt;BBY$6,0,0.6*BBY$5+0.4*BBY$5*(BBY37-BBY$7)/(BBY$8-BBY$7))),IF(BBY37&lt;=BBY$8,BBY$5,IF(BBY37&gt;BBY$6,0,0.6*BBY$5+0.4*BBY$5*(BBY37-BBY$7)/(BBY$8-BBY$7))))))</f>
      </c>
      <c r="BCA37" s="126">
        <f>IF(BBY37&lt;&gt;"",BBY$5,0)</f>
      </c>
      <c r="BCB37" s="125">
        <f>IF(BBY$6=0,RANK(BBY37,BBY$12:BBY$42,0),RANK(BBY37,BBY$12:BBY$42,1))</f>
      </c>
      <c r="BCC37" s="126">
        <v>100</v>
      </c>
      <c r="BCD37" s="126">
        <f>IF(COUNTA(BCC$12:BCC$42)=0,0.6*BCC$5,IF(BCC37="",0,IF(BCC$6=0,IF(BCC37&gt;=BCC$8,BCC$5,IF(BCC37&lt;BCC$6,0,0.6*BCC$5+0.4*BCC$5*(BCC37-BCC$7)/(BCC$8-BCC$7))),IF(BCC37&lt;=BCC$8,BCC$5,IF(BCC37&gt;BCC$6,0,0.6*BCC$5+0.4*BCC$5*(BCC37-BCC$7)/(BCC$8-BCC$7))))))</f>
      </c>
      <c r="BCE37" s="126">
        <f>IF(BCC37&lt;&gt;"",BCC$5,0)</f>
      </c>
      <c r="BCF37" s="125">
        <f>IF(BCC$6=0,RANK(BCC37,BCC$12:BCC$42,0),RANK(BCC37,BCC$12:BCC$42,1))</f>
      </c>
      <c r="BCG37" s="126">
        <v>0.38</v>
      </c>
      <c r="BCH37" s="126">
        <f>IF(COUNTA(BCG$12:BCG$42)=0,0.6*BCG$5,IF(BCG37="",0,IF(BCG$6=0,IF(BCG37&gt;=BCG$8,BCG$5,IF(BCG37&lt;BCG$6,0,0.6*BCG$5+0.4*BCG$5*(BCG37-BCG$7)/(BCG$8-BCG$7))),IF(BCG37&lt;=BCG$8,BCG$5,IF(BCG37&gt;BCG$6,0,0.6*BCG$5+0.4*BCG$5*(BCG37-BCG$7)/(BCG$8-BCG$7))))))</f>
      </c>
      <c r="BCI37" s="126">
        <f>IF(BCG37&lt;&gt;"",BCG$5,0)</f>
      </c>
      <c r="BCJ37" s="125">
        <f>IF(BCG$6=0,RANK(BCG37,BCG$12:BCG$42,0),RANK(BCG37,BCG$12:BCG$42,1))</f>
      </c>
      <c r="BCK37" s="126">
        <v>100</v>
      </c>
      <c r="BCL37" s="126">
        <f>IF(COUNTA(BCK$12:BCK$42)=0,0.6*BCK$5,IF(BCK37="",0,IF(BCK$6=0,IF(BCK37&gt;=BCK$8,BCK$5,IF(BCK37&lt;BCK$6,0,0.6*BCK$5+0.4*BCK$5*(BCK37-BCK$7)/(BCK$8-BCK$7))),IF(BCK37&lt;=BCK$8,BCK$5,IF(BCK37&gt;BCK$6,0,0.6*BCK$5+0.4*BCK$5*(BCK37-BCK$7)/(BCK$8-BCK$7))))))</f>
      </c>
      <c r="BCM37" s="126">
        <f>IF(BCK37&lt;&gt;"",BCK$5,0)</f>
      </c>
      <c r="BCN37" s="125">
        <f>IF(BCK$6=0,RANK(BCK37,BCK$12:BCK$42,0),RANK(BCK37,BCK$12:BCK$42,1))</f>
      </c>
      <c r="BCO37" s="126">
        <v>1.36</v>
      </c>
      <c r="BCP37" s="126">
        <f>IF(COUNTA(BCO$12:BCO$42)=0,0.6*BCO$5,IF(BCO37="",0,IF(BCO$6=0,IF(BCO37&gt;=BCO$8,BCO$5,IF(BCO37&lt;BCO$6,0,0.6*BCO$5+0.4*BCO$5*(BCO37-BCO$7)/(BCO$8-BCO$7))),IF(BCO37&lt;=BCO$8,BCO$5,IF(BCO37&gt;BCO$6,0,0.6*BCO$5+0.4*BCO$5*(BCO37-BCO$7)/(BCO$8-BCO$7))))))</f>
      </c>
      <c r="BCQ37" s="126">
        <f>IF(BCO37&lt;&gt;"",BCO$5,0)</f>
      </c>
      <c r="BCR37" s="125">
        <f>IF(BCO$6=0,RANK(BCO37,BCO$12:BCO$42,0),RANK(BCO37,BCO$12:BCO$42,1))</f>
      </c>
      <c r="BCS37" s="126">
        <v>0.55</v>
      </c>
      <c r="BCT37" s="126">
        <f>IF(COUNTA(BCS$12:BCS$42)=0,0.6*BCS$5,IF(BCS37="",0,IF(BCS$6=0,IF(BCS37&gt;=BCS$8,BCS$5,IF(BCS37&lt;BCS$6,0,0.6*BCS$5+0.4*BCS$5*(BCS37-BCS$7)/(BCS$8-BCS$7))),IF(BCS37&lt;=BCS$8,BCS$5,IF(BCS37&gt;BCS$6,0,0.6*BCS$5+0.4*BCS$5*(BCS37-BCS$7)/(BCS$8-BCS$7))))))</f>
      </c>
      <c r="BCU37" s="126">
        <f>IF(BCS37&lt;&gt;"",BCS$5,0)</f>
      </c>
      <c r="BCV37" s="125">
        <f>IF(BCS$6=0,RANK(BCS37,BCS$12:BCS$42,0),RANK(BCS37,BCS$12:BCS$42,1))</f>
      </c>
      <c r="BCW37" s="126">
        <v>42</v>
      </c>
      <c r="BCX37" s="126">
        <f>IF(COUNTA(BCW$12:BCW$42)=0,0.6*BCW$5,IF(BCW37="",0,IF(BCW$6=0,IF(BCW37&gt;=BCW$8,BCW$5,IF(BCW37&lt;BCW$6,0,0.6*BCW$5+0.4*BCW$5*(BCW37-BCW$7)/(BCW$8-BCW$7))),IF(BCW37&lt;=BCW$8,BCW$5,IF(BCW37&gt;BCW$6,0,0.6*BCW$5+0.4*BCW$5*(BCW37-BCW$7)/(BCW$8-BCW$7))))))</f>
      </c>
      <c r="BCY37" s="126">
        <f>IF(BCW37&lt;&gt;"",BCW$5,0)</f>
      </c>
      <c r="BCZ37" s="125">
        <f>IF(BCW$6=0,RANK(BCW37,BCW$12:BCW$42,0),RANK(BCW37,BCW$12:BCW$42,1))</f>
      </c>
      <c r="BDA37" s="126">
        <v>7.14</v>
      </c>
      <c r="BDB37" s="126">
        <f>IF(COUNTA(BDA$12:BDA$42)=0,0.6*BDA$5,IF(BDA37="",0,IF(BDA$6=0,IF(BDA37&gt;=BDA$8,BDA$5,IF(BDA37&lt;BDA$6,0,0.6*BDA$5+0.4*BDA$5*(BDA37-BDA$7)/(BDA$8-BDA$7))),IF(BDA37&lt;=BDA$8,BDA$5,IF(BDA37&gt;BDA$6,0,0.6*BDA$5+0.4*BDA$5*(BDA37-BDA$7)/(BDA$8-BDA$7))))))</f>
      </c>
      <c r="BDC37" s="126">
        <f>IF(BDA37&lt;&gt;"",BDA$5,0)</f>
      </c>
      <c r="BDD37" s="125">
        <f>IF(BDA$6=0,RANK(BDA37,BDA$12:BDA$42,0),RANK(BDA37,BDA$12:BDA$42,1))</f>
      </c>
      <c r="BDE37" s="126">
        <v>98.68</v>
      </c>
      <c r="BDF37" s="126">
        <f>IF(COUNTA(BDE$12:BDE$42)=0,0.6*BDE$5,IF(BDE37="",0,IF(BDE$6=0,IF(BDE37&gt;=BDE$8,BDE$5,IF(BDE37&lt;BDE$6,0,0.6*BDE$5+0.4*BDE$5*(BDE37-BDE$7)/(BDE$8-BDE$7))),IF(BDE37&lt;=BDE$8,BDE$5,IF(BDE37&gt;BDE$6,0,0.6*BDE$5+0.4*BDE$5*(BDE37-BDE$7)/(BDE$8-BDE$7))))))</f>
      </c>
      <c r="BDG37" s="126">
        <f>IF(BDE37&lt;&gt;"",BDE$5,0)</f>
      </c>
      <c r="BDH37" s="125">
        <f>IF(BDE$6=0,RANK(BDE37,BDE$12:BDE$42,0),RANK(BDE37,BDE$12:BDE$42,1))</f>
      </c>
      <c r="BDI37"/>
      <c r="BDJ37" s="126">
        <f>IF(COUNTA(BDI$12:BDI$42)=0,0.6*BDI$5,IF(BDI37="",0,IF(BDI$6=0,IF(BDI37&gt;=BDI$8,BDI$5,IF(BDI37&lt;BDI$6,0,0.6*BDI$5+0.4*BDI$5*(BDI37-BDI$7)/(BDI$8-BDI$7))),IF(BDI37&lt;=BDI$8,BDI$5,IF(BDI37&gt;BDI$6,0,0.6*BDI$5+0.4*BDI$5*(BDI37-BDI$7)/(BDI$8-BDI$7))))))</f>
      </c>
      <c r="BDK37" s="126">
        <f>IF(BDI37&lt;&gt;"",BDI$5,0)</f>
      </c>
      <c r="BDL37" s="125">
        <f>IF(BDI$6=0,RANK(BDI37,BDI$12:BDI$42,0),RANK(BDI37,BDI$12:BDI$42,1))</f>
      </c>
      <c r="BDM37"/>
      <c r="BDN37" s="126">
        <f>IF(COUNTA(BDM$12:BDM$42)=0,0.6*BDM$5,IF(BDM37="",0,IF(BDM$6=0,IF(BDM37&gt;=BDM$8,BDM$5,IF(BDM37&lt;BDM$6,0,0.6*BDM$5+0.4*BDM$5*(BDM37-BDM$7)/(BDM$8-BDM$7))),IF(BDM37&lt;=BDM$8,BDM$5,IF(BDM37&gt;BDM$6,0,0.6*BDM$5+0.4*BDM$5*(BDM37-BDM$7)/(BDM$8-BDM$7))))))</f>
      </c>
      <c r="BDO37" s="126">
        <f>IF(BDM37&lt;&gt;"",BDM$5,0)</f>
      </c>
      <c r="BDP37" s="125">
        <f>IF(BDM$6=0,RANK(BDM37,BDM$12:BDM$42,0),RANK(BDM37,BDM$12:BDM$42,1))</f>
      </c>
      <c r="BDQ37"/>
      <c r="BDR37" s="126">
        <f>IF(COUNTA(BDQ$12:BDQ$42)=0,0.6*BDQ$5,IF(BDQ37="",0,IF(BDQ$6=0,IF(BDQ37&gt;=BDQ$8,BDQ$5,IF(BDQ37&lt;BDQ$6,0,0.6*BDQ$5+0.4*BDQ$5*(BDQ37-BDQ$7)/(BDQ$8-BDQ$7))),IF(BDQ37&lt;=BDQ$8,BDQ$5,IF(BDQ37&gt;BDQ$6,0,0.6*BDQ$5+0.4*BDQ$5*(BDQ37-BDQ$7)/(BDQ$8-BDQ$7))))))</f>
      </c>
      <c r="BDS37" s="126">
        <f>IF(BDQ37&lt;&gt;"",BDQ$5,0)</f>
      </c>
      <c r="BDT37" s="125">
        <f>IF(BDQ$6=0,RANK(BDQ37,BDQ$12:BDQ$42,0),RANK(BDQ37,BDQ$12:BDQ$42,1))</f>
      </c>
      <c r="BDU37"/>
      <c r="BDV37" s="126">
        <f>IF(COUNTA(BDU$12:BDU$42)=0,0.6*BDU$5,IF(BDU37="",0,IF(BDU$6=0,IF(BDU37&gt;=BDU$8,BDU$5,IF(BDU37&lt;BDU$6,0,0.6*BDU$5+0.4*BDU$5*(BDU37-BDU$7)/(BDU$8-BDU$7))),IF(BDU37&lt;=BDU$8,BDU$5,IF(BDU37&gt;BDU$6,0,0.6*BDU$5+0.4*BDU$5*(BDU37-BDU$7)/(BDU$8-BDU$7))))))</f>
      </c>
      <c r="BDW37" s="126">
        <f>IF(BDU37&lt;&gt;"",BDU$5,0)</f>
      </c>
      <c r="BDX37" s="125">
        <f>IF(BDU$6=0,RANK(BDU37,BDU$12:BDU$42,0),RANK(BDU37,BDU$12:BDU$42,1))</f>
      </c>
      <c r="BDY37" s="126">
        <v>99.27</v>
      </c>
      <c r="BDZ37" s="126">
        <f>IF(COUNTA(BDY$12:BDY$42)=0,0.6*BDY$5,IF(BDY37="",0,IF(BDY$6=0,IF(BDY37&gt;=BDY$8,BDY$5,IF(BDY37&lt;BDY$6,0,0.6*BDY$5+0.4*BDY$5*(BDY37-BDY$7)/(BDY$8-BDY$7))),IF(BDY37&lt;=BDY$8,BDY$5,IF(BDY37&gt;BDY$6,0,0.6*BDY$5+0.4*BDY$5*(BDY37-BDY$7)/(BDY$8-BDY$7))))))</f>
      </c>
      <c r="BEA37" s="126">
        <f>IF(BDY37&lt;&gt;"",BDY$5,0)</f>
      </c>
      <c r="BEB37" s="125">
        <f>IF(BDY$6=0,RANK(BDY37,BDY$12:BDY$42,0),RANK(BDY37,BDY$12:BDY$42,1))</f>
      </c>
      <c r="BEC37" s="126">
        <v>100</v>
      </c>
      <c r="BED37" s="126">
        <f>IF(COUNTA(BEC$12:BEC$42)=0,0.6*BEC$5,IF(BEC37="",0,IF(BEC$6=0,IF(BEC37&gt;=BEC$8,BEC$5,IF(BEC37&lt;BEC$6,0,0.6*BEC$5+0.4*BEC$5*(BEC37-BEC$7)/(BEC$8-BEC$7))),IF(BEC37&lt;=BEC$8,BEC$5,IF(BEC37&gt;BEC$6,0,0.6*BEC$5+0.4*BEC$5*(BEC37-BEC$7)/(BEC$8-BEC$7))))))</f>
      </c>
      <c r="BEE37" s="126">
        <f>IF(BEC37&lt;&gt;"",BEC$5,0)</f>
      </c>
      <c r="BEF37" s="125">
        <f>IF(BEC$6=0,RANK(BEC37,BEC$12:BEC$42,0),RANK(BEC37,BEC$12:BEC$42,1))</f>
      </c>
      <c r="BEG37" s="126">
        <v>1.43</v>
      </c>
      <c r="BEH37" s="126">
        <f>IF(COUNTA(BEG$12:BEG$42)=0,0.6*BEG$5,IF(BEG37="",0,IF(BEG$6=0,IF(BEG37&gt;=BEG$8,BEG$5,IF(BEG37&lt;BEG$6,0,0.6*BEG$5+0.4*BEG$5*(BEG37-BEG$7)/(BEG$8-BEG$7))),IF(BEG37&lt;=BEG$8,BEG$5,IF(BEG37&gt;BEG$6,0,0.6*BEG$5+0.4*BEG$5*(BEG37-BEG$7)/(BEG$8-BEG$7))))))</f>
      </c>
      <c r="BEI37" s="126">
        <f>IF(BEG37&lt;&gt;"",BEG$5,0)</f>
      </c>
      <c r="BEJ37" s="125">
        <f>IF(BEG$6=0,RANK(BEG37,BEG$12:BEG$42,0),RANK(BEG37,BEG$12:BEG$42,1))</f>
      </c>
      <c r="BEK37" s="126">
        <v>99.8</v>
      </c>
      <c r="BEL37" s="126">
        <f>IF(COUNTA(BEK$12:BEK$42)=0,0.6*BEK$5,IF(BEK37="",0,IF(BEK$6=0,IF(BEK37&gt;=BEK$8,BEK$5,IF(BEK37&lt;BEK$6,0,0.6*BEK$5+0.4*BEK$5*(BEK37-BEK$7)/(BEK$8-BEK$7))),IF(BEK37&lt;=BEK$8,BEK$5,IF(BEK37&gt;BEK$6,0,0.6*BEK$5+0.4*BEK$5*(BEK37-BEK$7)/(BEK$8-BEK$7))))))</f>
      </c>
      <c r="BEM37" s="126">
        <f>IF(BEK37&lt;&gt;"",BEK$5,0)</f>
      </c>
      <c r="BEN37" s="125">
        <f>IF(BEK$6=0,RANK(BEK37,BEK$12:BEK$42,0),RANK(BEK37,BEK$12:BEK$42,1))</f>
      </c>
      <c r="BEO37" s="126">
        <v>99.72</v>
      </c>
      <c r="BEP37" s="126">
        <f>IF(COUNTA(BEO$12:BEO$42)=0,0.6*BEO$5,IF(BEO37="",0,IF(BEO$6=0,IF(BEO37&gt;=BEO$8,BEO$5,IF(BEO37&lt;BEO$6,0,0.6*BEO$5+0.4*BEO$5*(BEO37-BEO$7)/(BEO$8-BEO$7))),IF(BEO37&lt;=BEO$8,BEO$5,IF(BEO37&gt;BEO$6,0,0.6*BEO$5+0.4*BEO$5*(BEO37-BEO$7)/(BEO$8-BEO$7))))))</f>
      </c>
      <c r="BEQ37" s="126">
        <f>IF(BEO37&lt;&gt;"",BEO$5,0)</f>
      </c>
      <c r="BER37" s="125">
        <f>IF(BEO$6=0,RANK(BEO37,BEO$12:BEO$42,0),RANK(BEO37,BEO$12:BEO$42,1))</f>
      </c>
      <c r="BES37" s="126">
        <v>0.31</v>
      </c>
      <c r="BET37" s="126">
        <f>IF(COUNTA(BES$12:BES$42)=0,0.6*BES$5,IF(BES37="",0,IF(BES$6=0,IF(BES37&gt;=BES$8,BES$5,IF(BES37&lt;BES$6,0,0.6*BES$5+0.4*BES$5*(BES37-BES$7)/(BES$8-BES$7))),IF(BES37&lt;=BES$8,BES$5,IF(BES37&gt;BES$6,0,0.6*BES$5+0.4*BES$5*(BES37-BES$7)/(BES$8-BES$7))))))</f>
      </c>
      <c r="BEU37" s="126">
        <f>IF(BES37&lt;&gt;"",BES$5,0)</f>
      </c>
      <c r="BEV37" s="125">
        <f>IF(BES$6=0,RANK(BES37,BES$12:BES$42,0),RANK(BES37,BES$12:BES$42,1))</f>
      </c>
      <c r="BEW37" s="126">
        <v>100</v>
      </c>
      <c r="BEX37" s="126">
        <f>IF(COUNTA(BEW$12:BEW$42)=0,0.6*BEW$5,IF(BEW37="",0,IF(BEW$6=0,IF(BEW37&gt;=BEW$8,BEW$5,IF(BEW37&lt;BEW$6,0,0.6*BEW$5+0.4*BEW$5*(BEW37-BEW$7)/(BEW$8-BEW$7))),IF(BEW37&lt;=BEW$8,BEW$5,IF(BEW37&gt;BEW$6,0,0.6*BEW$5+0.4*BEW$5*(BEW37-BEW$7)/(BEW$8-BEW$7))))))</f>
      </c>
      <c r="BEY37" s="126">
        <f>IF(BEW37&lt;&gt;"",BEW$5,0)</f>
      </c>
      <c r="BEZ37" s="125">
        <f>IF(BEW$6=0,RANK(BEW37,BEW$12:BEW$42,0),RANK(BEW37,BEW$12:BEW$42,1))</f>
      </c>
      <c r="BFA37" s="126">
        <v>0.33</v>
      </c>
      <c r="BFB37" s="126">
        <f>IF(COUNTA(BFA$12:BFA$42)=0,0.6*BFA$5,IF(BFA37="",0,IF(BFA$6=0,IF(BFA37&gt;=BFA$8,BFA$5,IF(BFA37&lt;BFA$6,0,0.6*BFA$5+0.4*BFA$5*(BFA37-BFA$7)/(BFA$8-BFA$7))),IF(BFA37&lt;=BFA$8,BFA$5,IF(BFA37&gt;BFA$6,0,0.6*BFA$5+0.4*BFA$5*(BFA37-BFA$7)/(BFA$8-BFA$7))))))</f>
      </c>
      <c r="BFC37" s="126">
        <f>IF(BFA37&lt;&gt;"",BFA$5,0)</f>
      </c>
      <c r="BFD37" s="125">
        <f>IF(BFA$6=0,RANK(BFA37,BFA$12:BFA$42,0),RANK(BFA37,BFA$12:BFA$42,1))</f>
      </c>
      <c r="BFE37" s="126">
        <v>0</v>
      </c>
      <c r="BFF37" s="126">
        <f>IF(COUNTA(BFE$12:BFE$42)=0,0.6*BFE$5,IF(BFE37="",0,IF(BFE$6=0,IF(BFE37&gt;=BFE$8,BFE$5,IF(BFE37&lt;BFE$6,0,0.6*BFE$5+0.4*BFE$5*(BFE37-BFE$7)/(BFE$8-BFE$7))),IF(BFE37&lt;=BFE$8,BFE$5,IF(BFE37&gt;BFE$6,0,0.6*BFE$5+0.4*BFE$5*(BFE37-BFE$7)/(BFE$8-BFE$7))))))</f>
      </c>
      <c r="BFG37" s="126">
        <f>IF(BFE37&lt;&gt;"",BFE$5,0)</f>
      </c>
      <c r="BFH37" s="125">
        <f>IF(BFE$6=0,RANK(BFE37,BFE$12:BFE$42,0),RANK(BFE37,BFE$12:BFE$42,1))</f>
      </c>
      <c r="BFI37" s="126">
        <v>35.72</v>
      </c>
      <c r="BFJ37" s="126">
        <f>IF(COUNTA(BFI$12:BFI$42)=0,0.6*BFI$5,IF(BFI37="",0,IF(BFI$6=0,IF(BFI37&gt;=BFI$8,BFI$5,IF(BFI37&lt;BFI$6,0,0.6*BFI$5+0.4*BFI$5*(BFI37-BFI$7)/(BFI$8-BFI$7))),IF(BFI37&lt;=BFI$8,BFI$5,IF(BFI37&gt;BFI$6,0,0.6*BFI$5+0.4*BFI$5*(BFI37-BFI$7)/(BFI$8-BFI$7))))))</f>
      </c>
      <c r="BFK37" s="126">
        <f>IF(BFI37&lt;&gt;"",BFI$5,0)</f>
      </c>
      <c r="BFL37" s="125">
        <f>IF(BFI$6=0,RANK(BFI37,BFI$12:BFI$42,0),RANK(BFI37,BFI$12:BFI$42,1))</f>
      </c>
      <c r="BFM37" s="126">
        <v>7.76</v>
      </c>
      <c r="BFN37" s="126">
        <f>IF(COUNTA(BFM$12:BFM$42)=0,0.6*BFM$5,IF(BFM37="",0,IF(BFM$6=0,IF(BFM37&gt;=BFM$8,BFM$5,IF(BFM37&lt;BFM$6,0,0.6*BFM$5+0.4*BFM$5*(BFM37-BFM$7)/(BFM$8-BFM$7))),IF(BFM37&lt;=BFM$8,BFM$5,IF(BFM37&gt;BFM$6,0,0.6*BFM$5+0.4*BFM$5*(BFM37-BFM$7)/(BFM$8-BFM$7))))))</f>
      </c>
      <c r="BFO37" s="126">
        <f>IF(BFM37&lt;&gt;"",BFM$5,0)</f>
      </c>
      <c r="BFP37" s="125">
        <f>IF(BFM$6=0,RANK(BFM37,BFM$12:BFM$42,0),RANK(BFM37,BFM$12:BFM$42,1))</f>
      </c>
      <c r="BFQ37" s="126">
        <v>0.46</v>
      </c>
      <c r="BFR37" s="126">
        <f>IF(COUNTA(BFQ$12:BFQ$42)=0,0.6*BFQ$5,IF(BFQ37="",0,IF(BFQ$6=0,IF(BFQ37&gt;=BFQ$8,BFQ$5,IF(BFQ37&lt;BFQ$6,0,0.6*BFQ$5+0.4*BFQ$5*(BFQ37-BFQ$7)/(BFQ$8-BFQ$7))),IF(BFQ37&lt;=BFQ$8,BFQ$5,IF(BFQ37&gt;BFQ$6,0,0.6*BFQ$5+0.4*BFQ$5*(BFQ37-BFQ$7)/(BFQ$8-BFQ$7))))))</f>
      </c>
      <c r="BFS37" s="126">
        <f>IF(BFQ37&lt;&gt;"",BFQ$5,0)</f>
      </c>
      <c r="BFT37" s="125">
        <f>IF(BFQ$6=0,RANK(BFQ37,BFQ$12:BFQ$42,0),RANK(BFQ37,BFQ$12:BFQ$42,1))</f>
      </c>
      <c r="BFU37" s="126">
        <v>97.93</v>
      </c>
      <c r="BFV37" s="126">
        <f>IF(COUNTA(BFU$12:BFU$42)=0,0.6*BFU$5,IF(BFU37="",0,IF(BFU$6=0,IF(BFU37&gt;=BFU$8,BFU$5,IF(BFU37&lt;BFU$6,0,0.6*BFU$5+0.4*BFU$5*(BFU37-BFU$7)/(BFU$8-BFU$7))),IF(BFU37&lt;=BFU$8,BFU$5,IF(BFU37&gt;BFU$6,0,0.6*BFU$5+0.4*BFU$5*(BFU37-BFU$7)/(BFU$8-BFU$7))))))</f>
      </c>
      <c r="BFW37" s="126">
        <f>IF(BFU37&lt;&gt;"",BFU$5,0)</f>
      </c>
      <c r="BFX37" s="125">
        <f>IF(BFU$6=0,RANK(BFU37,BFU$12:BFU$42,0),RANK(BFU37,BFU$12:BFU$42,1))</f>
      </c>
      <c r="BFY37"/>
      <c r="BFZ37" s="126">
        <f>IF(COUNTA(BFY$12:BFY$42)=0,0.6*BFY$5,IF(BFY37="",0,IF(BFY$6=0,IF(BFY37&gt;=BFY$8,BFY$5,IF(BFY37&lt;BFY$6,0,0.6*BFY$5+0.4*BFY$5*(BFY37-BFY$7)/(BFY$8-BFY$7))),IF(BFY37&lt;=BFY$8,BFY$5,IF(BFY37&gt;BFY$6,0,0.6*BFY$5+0.4*BFY$5*(BFY37-BFY$7)/(BFY$8-BFY$7))))))</f>
      </c>
      <c r="BGA37" s="126">
        <f>IF(BFY37&lt;&gt;"",BFY$5,0)</f>
      </c>
      <c r="BGB37" s="125">
        <f>IF(BFY$6=0,RANK(BFY37,BFY$12:BFY$42,0),RANK(BFY37,BFY$12:BFY$42,1))</f>
      </c>
      <c r="BGC37"/>
      <c r="BGD37" s="126">
        <f>IF(COUNTA(BGC$12:BGC$42)=0,0.6*BGC$5,IF(BGC37="",0,IF(BGC$6=0,IF(BGC37&gt;=BGC$8,BGC$5,IF(BGC37&lt;BGC$6,0,0.6*BGC$5+0.4*BGC$5*(BGC37-BGC$7)/(BGC$8-BGC$7))),IF(BGC37&lt;=BGC$8,BGC$5,IF(BGC37&gt;BGC$6,0,0.6*BGC$5+0.4*BGC$5*(BGC37-BGC$7)/(BGC$8-BGC$7))))))</f>
      </c>
      <c r="BGE37" s="126">
        <f>IF(BGC37&lt;&gt;"",BGC$5,0)</f>
      </c>
      <c r="BGF37" s="125">
        <f>IF(BGC$6=0,RANK(BGC37,BGC$12:BGC$42,0),RANK(BGC37,BGC$12:BGC$42,1))</f>
      </c>
      <c r="BGG37"/>
      <c r="BGH37" s="126">
        <f>IF(COUNTA(BGG$12:BGG$42)=0,0.6*BGG$5,IF(BGG37="",0,IF(BGG$6=0,IF(BGG37&gt;=BGG$8,BGG$5,IF(BGG37&lt;BGG$6,0,0.6*BGG$5+0.4*BGG$5*(BGG37-BGG$7)/(BGG$8-BGG$7))),IF(BGG37&lt;=BGG$8,BGG$5,IF(BGG37&gt;BGG$6,0,0.6*BGG$5+0.4*BGG$5*(BGG37-BGG$7)/(BGG$8-BGG$7))))))</f>
      </c>
      <c r="BGI37" s="126">
        <f>IF(BGG37&lt;&gt;"",BGG$5,0)</f>
      </c>
      <c r="BGJ37" s="125">
        <f>IF(BGG$6=0,RANK(BGG37,BGG$12:BGG$42,0),RANK(BGG37,BGG$12:BGG$42,1))</f>
      </c>
      <c r="BGK37"/>
      <c r="BGL37" s="126">
        <f>IF(COUNTA(BGK$12:BGK$42)=0,0.6*BGK$5,IF(BGK37="",0,IF(BGK$6=0,IF(BGK37&gt;=BGK$8,BGK$5,IF(BGK37&lt;BGK$6,0,0.6*BGK$5+0.4*BGK$5*(BGK37-BGK$7)/(BGK$8-BGK$7))),IF(BGK37&lt;=BGK$8,BGK$5,IF(BGK37&gt;BGK$6,0,0.6*BGK$5+0.4*BGK$5*(BGK37-BGK$7)/(BGK$8-BGK$7))))))</f>
      </c>
      <c r="BGM37" s="126">
        <f>IF(BGK37&lt;&gt;"",BGK$5,0)</f>
      </c>
      <c r="BGN37" s="125">
        <f>IF(BGK$6=0,RANK(BGK37,BGK$12:BGK$42,0),RANK(BGK37,BGK$12:BGK$42,1))</f>
      </c>
      <c r="BGO37" s="126">
        <v>99.63</v>
      </c>
      <c r="BGP37" s="126">
        <f>IF(COUNTA(BGO$12:BGO$42)=0,0.6*BGO$5,IF(BGO37="",0,IF(BGO$6=0,IF(BGO37&gt;=BGO$8,BGO$5,IF(BGO37&lt;BGO$6,0,0.6*BGO$5+0.4*BGO$5*(BGO37-BGO$7)/(BGO$8-BGO$7))),IF(BGO37&lt;=BGO$8,BGO$5,IF(BGO37&gt;BGO$6,0,0.6*BGO$5+0.4*BGO$5*(BGO37-BGO$7)/(BGO$8-BGO$7))))))</f>
      </c>
      <c r="BGQ37" s="126">
        <f>IF(BGO37&lt;&gt;"",BGO$5,0)</f>
      </c>
      <c r="BGR37" s="125">
        <f>IF(BGO$6=0,RANK(BGO37,BGO$12:BGO$42,0),RANK(BGO37,BGO$12:BGO$42,1))</f>
      </c>
      <c r="BGS37" s="126">
        <v>100</v>
      </c>
      <c r="BGT37" s="126">
        <f>IF(COUNTA(BGS$12:BGS$42)=0,0.6*BGS$5,IF(BGS37="",0,IF(BGS$6=0,IF(BGS37&gt;=BGS$8,BGS$5,IF(BGS37&lt;BGS$6,0,0.6*BGS$5+0.4*BGS$5*(BGS37-BGS$7)/(BGS$8-BGS$7))),IF(BGS37&lt;=BGS$8,BGS$5,IF(BGS37&gt;BGS$6,0,0.6*BGS$5+0.4*BGS$5*(BGS37-BGS$7)/(BGS$8-BGS$7))))))</f>
      </c>
      <c r="BGU37" s="126">
        <f>IF(BGS37&lt;&gt;"",BGS$5,0)</f>
      </c>
      <c r="BGV37" s="125">
        <f>IF(BGS$6=0,RANK(BGS37,BGS$12:BGS$42,0),RANK(BGS37,BGS$12:BGS$42,1))</f>
      </c>
      <c r="BGW37" s="126">
        <v>1.58</v>
      </c>
      <c r="BGX37" s="126">
        <f>IF(COUNTA(BGW$12:BGW$42)=0,0.6*BGW$5,IF(BGW37="",0,IF(BGW$6=0,IF(BGW37&gt;=BGW$8,BGW$5,IF(BGW37&lt;BGW$6,0,0.6*BGW$5+0.4*BGW$5*(BGW37-BGW$7)/(BGW$8-BGW$7))),IF(BGW37&lt;=BGW$8,BGW$5,IF(BGW37&gt;BGW$6,0,0.6*BGW$5+0.4*BGW$5*(BGW37-BGW$7)/(BGW$8-BGW$7))))))</f>
      </c>
      <c r="BGY37" s="126">
        <f>IF(BGW37&lt;&gt;"",BGW$5,0)</f>
      </c>
      <c r="BGZ37" s="125">
        <f>IF(BGW$6=0,RANK(BGW37,BGW$12:BGW$42,0),RANK(BGW37,BGW$12:BGW$42,1))</f>
      </c>
      <c r="BHA37" s="126">
        <v>99.92</v>
      </c>
      <c r="BHB37" s="126">
        <f>IF(COUNTA(BHA$12:BHA$42)=0,0.6*BHA$5,IF(BHA37="",0,IF(BHA$6=0,IF(BHA37&gt;=BHA$8,BHA$5,IF(BHA37&lt;BHA$6,0,0.6*BHA$5+0.4*BHA$5*(BHA37-BHA$7)/(BHA$8-BHA$7))),IF(BHA37&lt;=BHA$8,BHA$5,IF(BHA37&gt;BHA$6,0,0.6*BHA$5+0.4*BHA$5*(BHA37-BHA$7)/(BHA$8-BHA$7))))))</f>
      </c>
      <c r="BHC37" s="126">
        <f>IF(BHA37&lt;&gt;"",BHA$5,0)</f>
      </c>
      <c r="BHD37" s="125">
        <f>IF(BHA$6=0,RANK(BHA37,BHA$12:BHA$42,0),RANK(BHA37,BHA$12:BHA$42,1))</f>
      </c>
      <c r="BHE37" s="126">
        <v>100</v>
      </c>
      <c r="BHF37" s="126">
        <f>IF(COUNTA(BHE$12:BHE$42)=0,0.6*BHE$5,IF(BHE37="",0,IF(BHE$6=0,IF(BHE37&gt;=BHE$8,BHE$5,IF(BHE37&lt;BHE$6,0,0.6*BHE$5+0.4*BHE$5*(BHE37-BHE$7)/(BHE$8-BHE$7))),IF(BHE37&lt;=BHE$8,BHE$5,IF(BHE37&gt;BHE$6,0,0.6*BHE$5+0.4*BHE$5*(BHE37-BHE$7)/(BHE$8-BHE$7))))))</f>
      </c>
      <c r="BHG37" s="126">
        <f>IF(BHE37&lt;&gt;"",BHE$5,0)</f>
      </c>
      <c r="BHH37" s="125">
        <f>IF(BHE$6=0,RANK(BHE37,BHE$12:BHE$42,0),RANK(BHE37,BHE$12:BHE$42,1))</f>
      </c>
      <c r="BHI37" s="126">
        <v>1.93</v>
      </c>
      <c r="BHJ37" s="126">
        <f>IF(COUNTA(BHI$12:BHI$42)=0,0.6*BHI$5,IF(BHI37="",0,IF(BHI$6=0,IF(BHI37&gt;=BHI$8,BHI$5,IF(BHI37&lt;BHI$6,0,0.6*BHI$5+0.4*BHI$5*(BHI37-BHI$7)/(BHI$8-BHI$7))),IF(BHI37&lt;=BHI$8,BHI$5,IF(BHI37&gt;BHI$6,0,0.6*BHI$5+0.4*BHI$5*(BHI37-BHI$7)/(BHI$8-BHI$7))))))</f>
      </c>
      <c r="BHK37" s="126">
        <f>IF(BHI37&lt;&gt;"",BHI$5,0)</f>
      </c>
      <c r="BHL37" s="125">
        <f>IF(BHI$6=0,RANK(BHI37,BHI$12:BHI$42,0),RANK(BHI37,BHI$12:BHI$42,1))</f>
      </c>
      <c r="BHM37" s="126">
        <v>100</v>
      </c>
      <c r="BHN37" s="126">
        <f>IF(COUNTA(BHM$12:BHM$42)=0,0.6*BHM$5,IF(BHM37="",0,IF(BHM$6=0,IF(BHM37&gt;=BHM$8,BHM$5,IF(BHM37&lt;BHM$6,0,0.6*BHM$5+0.4*BHM$5*(BHM37-BHM$7)/(BHM$8-BHM$7))),IF(BHM37&lt;=BHM$8,BHM$5,IF(BHM37&gt;BHM$6,0,0.6*BHM$5+0.4*BHM$5*(BHM37-BHM$7)/(BHM$8-BHM$7))))))</f>
      </c>
      <c r="BHO37" s="126">
        <f>IF(BHM37&lt;&gt;"",BHM$5,0)</f>
      </c>
      <c r="BHP37" s="125">
        <f>IF(BHM$6=0,RANK(BHM37,BHM$12:BHM$42,0),RANK(BHM37,BHM$12:BHM$42,1))</f>
      </c>
      <c r="BHQ37" s="126">
        <v>0.39</v>
      </c>
      <c r="BHR37" s="126">
        <f>IF(COUNTA(BHQ$12:BHQ$42)=0,0.6*BHQ$5,IF(BHQ37="",0,IF(BHQ$6=0,IF(BHQ37&gt;=BHQ$8,BHQ$5,IF(BHQ37&lt;BHQ$6,0,0.6*BHQ$5+0.4*BHQ$5*(BHQ37-BHQ$7)/(BHQ$8-BHQ$7))),IF(BHQ37&lt;=BHQ$8,BHQ$5,IF(BHQ37&gt;BHQ$6,0,0.6*BHQ$5+0.4*BHQ$5*(BHQ37-BHQ$7)/(BHQ$8-BHQ$7))))))</f>
      </c>
      <c r="BHS37" s="126">
        <f>IF(BHQ37&lt;&gt;"",BHQ$5,0)</f>
      </c>
      <c r="BHT37" s="125">
        <f>IF(BHQ$6=0,RANK(BHQ37,BHQ$12:BHQ$42,0),RANK(BHQ37,BHQ$12:BHQ$42,1))</f>
      </c>
      <c r="BHU37" s="126">
        <v>0</v>
      </c>
      <c r="BHV37" s="126">
        <f>IF(COUNTA(BHU$12:BHU$42)=0,0.6*BHU$5,IF(BHU37="",0,IF(BHU$6=0,IF(BHU37&gt;=BHU$8,BHU$5,IF(BHU37&lt;BHU$6,0,0.6*BHU$5+0.4*BHU$5*(BHU37-BHU$7)/(BHU$8-BHU$7))),IF(BHU37&lt;=BHU$8,BHU$5,IF(BHU37&gt;BHU$6,0,0.6*BHU$5+0.4*BHU$5*(BHU37-BHU$7)/(BHU$8-BHU$7))))))</f>
      </c>
      <c r="BHW37" s="126">
        <f>IF(BHU37&lt;&gt;"",BHU$5,0)</f>
      </c>
      <c r="BHX37" s="125">
        <f>IF(BHU$6=0,RANK(BHU37,BHU$12:BHU$42,0),RANK(BHU37,BHU$12:BHU$42,1))</f>
      </c>
      <c r="BHY37" s="126">
        <v>30.72</v>
      </c>
      <c r="BHZ37" s="126">
        <f>IF(COUNTA(BHY$12:BHY$42)=0,0.6*BHY$5,IF(BHY37="",0,IF(BHY$6=0,IF(BHY37&gt;=BHY$8,BHY$5,IF(BHY37&lt;BHY$6,0,0.6*BHY$5+0.4*BHY$5*(BHY37-BHY$7)/(BHY$8-BHY$7))),IF(BHY37&lt;=BHY$8,BHY$5,IF(BHY37&gt;BHY$6,0,0.6*BHY$5+0.4*BHY$5*(BHY37-BHY$7)/(BHY$8-BHY$7))))))</f>
      </c>
      <c r="BIA37" s="126">
        <f>IF(BHY37&lt;&gt;"",BHY$5,0)</f>
      </c>
      <c r="BIB37" s="125">
        <f>IF(BHY$6=0,RANK(BHY37,BHY$12:BHY$42,0),RANK(BHY37,BHY$12:BHY$42,1))</f>
      </c>
      <c r="BIC37" s="126">
        <v>6.48</v>
      </c>
      <c r="BID37" s="126">
        <f>IF(COUNTA(BIC$12:BIC$42)=0,0.6*BIC$5,IF(BIC37="",0,IF(BIC$6=0,IF(BIC37&gt;=BIC$8,BIC$5,IF(BIC37&lt;BIC$6,0,0.6*BIC$5+0.4*BIC$5*(BIC37-BIC$7)/(BIC$8-BIC$7))),IF(BIC37&lt;=BIC$8,BIC$5,IF(BIC37&gt;BIC$6,0,0.6*BIC$5+0.4*BIC$5*(BIC37-BIC$7)/(BIC$8-BIC$7))))))</f>
      </c>
      <c r="BIE37" s="126">
        <f>IF(BIC37&lt;&gt;"",BIC$5,0)</f>
      </c>
      <c r="BIF37" s="125">
        <f>IF(BIC$6=0,RANK(BIC37,BIC$12:BIC$42,0),RANK(BIC37,BIC$12:BIC$42,1))</f>
      </c>
      <c r="BIG37"/>
      <c r="BIH37" s="126">
        <f>IF(COUNTA(BIG$12:BIG$42)=0,0.6*BIG$5,IF(BIG37="",0,IF(BIG$6=0,IF(BIG37&gt;=BIG$8,BIG$5,IF(BIG37&lt;BIG$6,0,0.6*BIG$5+0.4*BIG$5*(BIG37-BIG$7)/(BIG$8-BIG$7))),IF(BIG37&lt;=BIG$8,BIG$5,IF(BIG37&gt;BIG$6,0,0.6*BIG$5+0.4*BIG$5*(BIG37-BIG$7)/(BIG$8-BIG$7))))))</f>
      </c>
      <c r="BII37" s="126">
        <f>IF(BIG37&lt;&gt;"",BIG$5,0)</f>
      </c>
      <c r="BIJ37" s="125">
        <f>IF(BIG$6=0,RANK(BIG37,BIG$12:BIG$42,0),RANK(BIG37,BIG$12:BIG$42,1))</f>
      </c>
      <c r="BIK37"/>
      <c r="BIL37" s="126">
        <f>IF(COUNTA(BIK$12:BIK$42)=0,0.6*BIK$5,IF(BIK37="",0,IF(BIK$6=0,IF(BIK37&gt;=BIK$8,BIK$5,IF(BIK37&lt;BIK$6,0,0.6*BIK$5+0.4*BIK$5*(BIK37-BIK$7)/(BIK$8-BIK$7))),IF(BIK37&lt;=BIK$8,BIK$5,IF(BIK37&gt;BIK$6,0,0.6*BIK$5+0.4*BIK$5*(BIK37-BIK$7)/(BIK$8-BIK$7))))))</f>
      </c>
      <c r="BIM37" s="126">
        <f>IF(BIK37&lt;&gt;"",BIK$5,0)</f>
      </c>
      <c r="BIN37" s="125">
        <f>IF(BIK$6=0,RANK(BIK37,BIK$12:BIK$42,0),RANK(BIK37,BIK$12:BIK$42,1))</f>
      </c>
      <c r="BIO37"/>
      <c r="BIP37" s="126">
        <f>IF(COUNTA(BIO$12:BIO$42)=0,0.6*BIO$5,IF(BIO37="",0,IF(BIO$6=0,IF(BIO37&gt;=BIO$8,BIO$5,IF(BIO37&lt;BIO$6,0,0.6*BIO$5+0.4*BIO$5*(BIO37-BIO$7)/(BIO$8-BIO$7))),IF(BIO37&lt;=BIO$8,BIO$5,IF(BIO37&gt;BIO$6,0,0.6*BIO$5+0.4*BIO$5*(BIO37-BIO$7)/(BIO$8-BIO$7))))))</f>
      </c>
      <c r="BIQ37" s="126">
        <f>IF(BIO37&lt;&gt;"",BIO$5,0)</f>
      </c>
      <c r="BIR37" s="125">
        <f>IF(BIO$6=0,RANK(BIO37,BIO$12:BIO$42,0),RANK(BIO37,BIO$12:BIO$42,1))</f>
      </c>
      <c r="BIS37"/>
      <c r="BIT37" s="126">
        <f>IF(COUNTA(BIS$12:BIS$42)=0,0.6*BIS$5,IF(BIS37="",0,IF(BIS$6=0,IF(BIS37&gt;=BIS$8,BIS$5,IF(BIS37&lt;BIS$6,0,0.6*BIS$5+0.4*BIS$5*(BIS37-BIS$7)/(BIS$8-BIS$7))),IF(BIS37&lt;=BIS$8,BIS$5,IF(BIS37&gt;BIS$6,0,0.6*BIS$5+0.4*BIS$5*(BIS37-BIS$7)/(BIS$8-BIS$7))))))</f>
      </c>
      <c r="BIU37" s="126">
        <f>IF(BIS37&lt;&gt;"",BIS$5,0)</f>
      </c>
      <c r="BIV37" s="125">
        <f>IF(BIS$6=0,RANK(BIS37,BIS$12:BIS$42,0),RANK(BIS37,BIS$12:BIS$42,1))</f>
      </c>
      <c r="BIW37"/>
      <c r="BIX37" s="126">
        <f>IF(COUNTA(BIW$12:BIW$42)=0,0.6*BIW$5,IF(BIW37="",0,IF(BIW$6=0,IF(BIW37&gt;=BIW$8,BIW$5,IF(BIW37&lt;BIW$6,0,0.6*BIW$5+0.4*BIW$5*(BIW37-BIW$7)/(BIW$8-BIW$7))),IF(BIW37&lt;=BIW$8,BIW$5,IF(BIW37&gt;BIW$6,0,0.6*BIW$5+0.4*BIW$5*(BIW37-BIW$7)/(BIW$8-BIW$7))))))</f>
      </c>
      <c r="BIY37" s="126">
        <f>IF(BIW37&lt;&gt;"",BIW$5,0)</f>
      </c>
      <c r="BIZ37" s="125">
        <f>IF(BIW$6=0,RANK(BIW37,BIW$12:BIW$42,0),RANK(BIW37,BIW$12:BIW$42,1))</f>
      </c>
      <c r="BJA37"/>
      <c r="BJB37" s="126">
        <f>IF(COUNTA(BJA$12:BJA$42)=0,0.6*BJA$5,IF(BJA37="",0,IF(BJA$6=0,IF(BJA37&gt;=BJA$8,BJA$5,IF(BJA37&lt;BJA$6,0,0.6*BJA$5+0.4*BJA$5*(BJA37-BJA$7)/(BJA$8-BJA$7))),IF(BJA37&lt;=BJA$8,BJA$5,IF(BJA37&gt;BJA$6,0,0.6*BJA$5+0.4*BJA$5*(BJA37-BJA$7)/(BJA$8-BJA$7))))))</f>
      </c>
      <c r="BJC37" s="126">
        <f>IF(BJA37&lt;&gt;"",BJA$5,0)</f>
      </c>
      <c r="BJD37" s="125">
        <f>IF(BJA$6=0,RANK(BJA37,BJA$12:BJA$42,0),RANK(BJA37,BJA$12:BJA$42,1))</f>
      </c>
      <c r="BJE37"/>
      <c r="BJF37" s="126">
        <f>IF(COUNTA(BJE$12:BJE$42)=0,0.6*BJE$5,IF(BJE37="",0,IF(BJE$6=0,IF(BJE37&gt;=BJE$8,BJE$5,IF(BJE37&lt;BJE$6,0,0.6*BJE$5+0.4*BJE$5*(BJE37-BJE$7)/(BJE$8-BJE$7))),IF(BJE37&lt;=BJE$8,BJE$5,IF(BJE37&gt;BJE$6,0,0.6*BJE$5+0.4*BJE$5*(BJE37-BJE$7)/(BJE$8-BJE$7))))))</f>
      </c>
      <c r="BJG37" s="126">
        <f>IF(BJE37&lt;&gt;"",BJE$5,0)</f>
      </c>
      <c r="BJH37" s="125">
        <f>IF(BJE$6=0,RANK(BJE37,BJE$12:BJE$42,0),RANK(BJE37,BJE$12:BJE$42,1))</f>
      </c>
      <c r="BJI37"/>
      <c r="BJJ37" s="126">
        <f>IF(COUNTA(BJI$12:BJI$42)=0,0.6*BJI$5,IF(BJI37="",0,IF(BJI$6=0,IF(BJI37&gt;=BJI$8,BJI$5,IF(BJI37&lt;BJI$6,0,0.6*BJI$5+0.4*BJI$5*(BJI37-BJI$7)/(BJI$8-BJI$7))),IF(BJI37&lt;=BJI$8,BJI$5,IF(BJI37&gt;BJI$6,0,0.6*BJI$5+0.4*BJI$5*(BJI37-BJI$7)/(BJI$8-BJI$7))))))</f>
      </c>
      <c r="BJK37" s="126">
        <f>IF(BJI37&lt;&gt;"",BJI$5,0)</f>
      </c>
      <c r="BJL37" s="125">
        <f>IF(BJI$6=0,RANK(BJI37,BJI$12:BJI$42,0),RANK(BJI37,BJI$12:BJI$42,1))</f>
      </c>
      <c r="BJM37"/>
      <c r="BJN37" s="126">
        <f>IF(COUNTA(BJM$12:BJM$42)=0,0.6*BJM$5,IF(BJM37="",0,IF(BJM$6=0,IF(BJM37&gt;=BJM$8,BJM$5,IF(BJM37&lt;BJM$6,0,0.6*BJM$5+0.4*BJM$5*(BJM37-BJM$7)/(BJM$8-BJM$7))),IF(BJM37&lt;=BJM$8,BJM$5,IF(BJM37&gt;BJM$6,0,0.6*BJM$5+0.4*BJM$5*(BJM37-BJM$7)/(BJM$8-BJM$7))))))</f>
      </c>
      <c r="BJO37" s="126">
        <f>IF(BJM37&lt;&gt;"",BJM$5,0)</f>
      </c>
      <c r="BJP37" s="125">
        <f>IF(BJM$6=0,RANK(BJM37,BJM$12:BJM$42,0),RANK(BJM37,BJM$12:BJM$42,1))</f>
      </c>
      <c r="BJQ37"/>
      <c r="BJR37" s="126">
        <f>IF(COUNTA(BJQ$12:BJQ$42)=0,0.6*BJQ$5,IF(BJQ37="",0,IF(BJQ$6=0,IF(BJQ37&gt;=BJQ$8,BJQ$5,IF(BJQ37&lt;BJQ$6,0,0.6*BJQ$5+0.4*BJQ$5*(BJQ37-BJQ$7)/(BJQ$8-BJQ$7))),IF(BJQ37&lt;=BJQ$8,BJQ$5,IF(BJQ37&gt;BJQ$6,0,0.6*BJQ$5+0.4*BJQ$5*(BJQ37-BJQ$7)/(BJQ$8-BJQ$7))))))</f>
      </c>
      <c r="BJS37" s="126">
        <f>IF(BJQ37&lt;&gt;"",BJQ$5,0)</f>
      </c>
      <c r="BJT37" s="125">
        <f>IF(BJQ$6=0,RANK(BJQ37,BJQ$12:BJQ$42,0),RANK(BJQ37,BJQ$12:BJQ$42,1))</f>
      </c>
      <c r="BJU37"/>
      <c r="BJV37" s="126">
        <f>IF(COUNTA(BJU$12:BJU$42)=0,0.6*BJU$5,IF(BJU37="",0,IF(BJU$6=0,IF(BJU37&gt;=BJU$8,BJU$5,IF(BJU37&lt;BJU$6,0,0.6*BJU$5+0.4*BJU$5*(BJU37-BJU$7)/(BJU$8-BJU$7))),IF(BJU37&lt;=BJU$8,BJU$5,IF(BJU37&gt;BJU$6,0,0.6*BJU$5+0.4*BJU$5*(BJU37-BJU$7)/(BJU$8-BJU$7))))))</f>
      </c>
      <c r="BJW37" s="126">
        <f>IF(BJU37&lt;&gt;"",BJU$5,0)</f>
      </c>
      <c r="BJX37" s="125">
        <f>IF(BJU$6=0,RANK(BJU37,BJU$12:BJU$42,0),RANK(BJU37,BJU$12:BJU$42,1))</f>
      </c>
      <c r="BJY37" s="126">
        <v>97.97</v>
      </c>
      <c r="BJZ37" s="126">
        <f>IF(COUNTA(BJY$12:BJY$42)=0,0.6*BJY$5,IF(BJY37="",0,IF(BJY$6=0,IF(BJY37&gt;=BJY$8,BJY$5,IF(BJY37&lt;BJY$6,0,0.6*BJY$5+0.4*BJY$5*(BJY37-BJY$7)/(BJY$8-BJY$7))),IF(BJY37&lt;=BJY$8,BJY$5,IF(BJY37&gt;BJY$6,0,0.6*BJY$5+0.4*BJY$5*(BJY37-BJY$7)/(BJY$8-BJY$7))))))</f>
      </c>
      <c r="BKA37" s="126">
        <f>IF(BJY37&lt;&gt;"",BJY$5,0)</f>
      </c>
      <c r="BKB37" s="125">
        <f>IF(BJY$6=0,RANK(BJY37,BJY$12:BJY$42,0),RANK(BJY37,BJY$12:BJY$42,1))</f>
      </c>
      <c r="BKC37"/>
      <c r="BKD37" s="126">
        <f>IF(COUNTA(BKC$12:BKC$42)=0,0.6*BKC$5,IF(BKC37="",0,IF(BKC$6=0,IF(BKC37&gt;=BKC$8,BKC$5,IF(BKC37&lt;BKC$6,0,0.6*BKC$5+0.4*BKC$5*(BKC37-BKC$7)/(BKC$8-BKC$7))),IF(BKC37&lt;=BKC$8,BKC$5,IF(BKC37&gt;BKC$6,0,0.6*BKC$5+0.4*BKC$5*(BKC37-BKC$7)/(BKC$8-BKC$7))))))</f>
      </c>
      <c r="BKE37" s="126">
        <f>IF(BKC37&lt;&gt;"",BKC$5,0)</f>
      </c>
      <c r="BKF37" s="125">
        <f>IF(BKC$6=0,RANK(BKC37,BKC$12:BKC$42,0),RANK(BKC37,BKC$12:BKC$42,1))</f>
      </c>
      <c r="BKG37"/>
      <c r="BKH37" s="126">
        <f>IF(COUNTA(BKG$12:BKG$42)=0,0.6*BKG$5,IF(BKG37="",0,IF(BKG$6=0,IF(BKG37&gt;=BKG$8,BKG$5,IF(BKG37&lt;BKG$6,0,0.6*BKG$5+0.4*BKG$5*(BKG37-BKG$7)/(BKG$8-BKG$7))),IF(BKG37&lt;=BKG$8,BKG$5,IF(BKG37&gt;BKG$6,0,0.6*BKG$5+0.4*BKG$5*(BKG37-BKG$7)/(BKG$8-BKG$7))))))</f>
      </c>
      <c r="BKI37" s="126">
        <f>IF(BKG37&lt;&gt;"",BKG$5,0)</f>
      </c>
      <c r="BKJ37" s="125">
        <f>IF(BKG$6=0,RANK(BKG37,BKG$12:BKG$42,0),RANK(BKG37,BKG$12:BKG$42,1))</f>
      </c>
      <c r="BKK37"/>
      <c r="BKL37" s="126">
        <f>IF(COUNTA(BKK$12:BKK$42)=0,0.6*BKK$5,IF(BKK37="",0,IF(BKK$6=0,IF(BKK37&gt;=BKK$8,BKK$5,IF(BKK37&lt;BKK$6,0,0.6*BKK$5+0.4*BKK$5*(BKK37-BKK$7)/(BKK$8-BKK$7))),IF(BKK37&lt;=BKK$8,BKK$5,IF(BKK37&gt;BKK$6,0,0.6*BKK$5+0.4*BKK$5*(BKK37-BKK$7)/(BKK$8-BKK$7))))))</f>
      </c>
      <c r="BKM37" s="126">
        <f>IF(BKK37&lt;&gt;"",BKK$5,0)</f>
      </c>
      <c r="BKN37" s="125">
        <f>IF(BKK$6=0,RANK(BKK37,BKK$12:BKK$42,0),RANK(BKK37,BKK$12:BKK$42,1))</f>
      </c>
      <c r="BKO37" s="126">
        <v>99.9</v>
      </c>
      <c r="BKP37" s="126">
        <f>IF(COUNTA(BKO$12:BKO$42)=0,0.6*BKO$5,IF(BKO37="",0,IF(BKO$6=0,IF(BKO37&gt;=BKO$8,BKO$5,IF(BKO37&lt;BKO$6,0,0.6*BKO$5+0.4*BKO$5*(BKO37-BKO$7)/(BKO$8-BKO$7))),IF(BKO37&lt;=BKO$8,BKO$5,IF(BKO37&gt;BKO$6,0,0.6*BKO$5+0.4*BKO$5*(BKO37-BKO$7)/(BKO$8-BKO$7))))))</f>
      </c>
      <c r="BKQ37" s="126">
        <f>IF(BKO37&lt;&gt;"",BKO$5,0)</f>
      </c>
      <c r="BKR37" s="125">
        <f>IF(BKO$6=0,RANK(BKO37,BKO$12:BKO$42,0),RANK(BKO37,BKO$12:BKO$42,1))</f>
      </c>
      <c r="BKS37" s="126">
        <v>100</v>
      </c>
      <c r="BKT37" s="126">
        <f>IF(COUNTA(BKS$12:BKS$42)=0,0.6*BKS$5,IF(BKS37="",0,IF(BKS$6=0,IF(BKS37&gt;=BKS$8,BKS$5,IF(BKS37&lt;BKS$6,0,0.6*BKS$5+0.4*BKS$5*(BKS37-BKS$7)/(BKS$8-BKS$7))),IF(BKS37&lt;=BKS$8,BKS$5,IF(BKS37&gt;BKS$6,0,0.6*BKS$5+0.4*BKS$5*(BKS37-BKS$7)/(BKS$8-BKS$7))))))</f>
      </c>
      <c r="BKU37" s="126">
        <f>IF(BKS37&lt;&gt;"",BKS$5,0)</f>
      </c>
      <c r="BKV37" s="125">
        <f>IF(BKS$6=0,RANK(BKS37,BKS$12:BKS$42,0),RANK(BKS37,BKS$12:BKS$42,1))</f>
      </c>
      <c r="BKW37" s="126">
        <v>1.29</v>
      </c>
      <c r="BKX37" s="126">
        <f>IF(COUNTA(BKW$12:BKW$42)=0,0.6*BKW$5,IF(BKW37="",0,IF(BKW$6=0,IF(BKW37&gt;=BKW$8,BKW$5,IF(BKW37&lt;BKW$6,0,0.6*BKW$5+0.4*BKW$5*(BKW37-BKW$7)/(BKW$8-BKW$7))),IF(BKW37&lt;=BKW$8,BKW$5,IF(BKW37&gt;BKW$6,0,0.6*BKW$5+0.4*BKW$5*(BKW37-BKW$7)/(BKW$8-BKW$7))))))</f>
      </c>
      <c r="BKY37" s="126">
        <f>IF(BKW37&lt;&gt;"",BKW$5,0)</f>
      </c>
      <c r="BKZ37" s="125">
        <f>IF(BKW$6=0,RANK(BKW37,BKW$12:BKW$42,0),RANK(BKW37,BKW$12:BKW$42,1))</f>
      </c>
      <c r="BLA37" s="126">
        <v>100</v>
      </c>
      <c r="BLB37" s="126">
        <f>IF(COUNTA(BLA$12:BLA$42)=0,0.6*BLA$5,IF(BLA37="",0,IF(BLA$6=0,IF(BLA37&gt;=BLA$8,BLA$5,IF(BLA37&lt;BLA$6,0,0.6*BLA$5+0.4*BLA$5*(BLA37-BLA$7)/(BLA$8-BLA$7))),IF(BLA37&lt;=BLA$8,BLA$5,IF(BLA37&gt;BLA$6,0,0.6*BLA$5+0.4*BLA$5*(BLA37-BLA$7)/(BLA$8-BLA$7))))))</f>
      </c>
      <c r="BLC37" s="126">
        <f>IF(BLA37&lt;&gt;"",BLA$5,0)</f>
      </c>
      <c r="BLD37" s="125">
        <f>IF(BLA$6=0,RANK(BLA37,BLA$12:BLA$42,0),RANK(BLA37,BLA$12:BLA$42,1))</f>
      </c>
      <c r="BLE37" s="126">
        <v>100</v>
      </c>
      <c r="BLF37" s="126">
        <f>IF(COUNTA(BLE$12:BLE$42)=0,0.6*BLE$5,IF(BLE37="",0,IF(BLE$6=0,IF(BLE37&gt;=BLE$8,BLE$5,IF(BLE37&lt;BLE$6,0,0.6*BLE$5+0.4*BLE$5*(BLE37-BLE$7)/(BLE$8-BLE$7))),IF(BLE37&lt;=BLE$8,BLE$5,IF(BLE37&gt;BLE$6,0,0.6*BLE$5+0.4*BLE$5*(BLE37-BLE$7)/(BLE$8-BLE$7))))))</f>
      </c>
      <c r="BLG37" s="126">
        <f>IF(BLE37&lt;&gt;"",BLE$5,0)</f>
      </c>
      <c r="BLH37" s="125">
        <f>IF(BLE$6=0,RANK(BLE37,BLE$12:BLE$42,0),RANK(BLE37,BLE$12:BLE$42,1))</f>
      </c>
      <c r="BLI37" s="126">
        <v>1.91</v>
      </c>
      <c r="BLJ37" s="126">
        <f>IF(COUNTA(BLI$12:BLI$42)=0,0.6*BLI$5,IF(BLI37="",0,IF(BLI$6=0,IF(BLI37&gt;=BLI$8,BLI$5,IF(BLI37&lt;BLI$6,0,0.6*BLI$5+0.4*BLI$5*(BLI37-BLI$7)/(BLI$8-BLI$7))),IF(BLI37&lt;=BLI$8,BLI$5,IF(BLI37&gt;BLI$6,0,0.6*BLI$5+0.4*BLI$5*(BLI37-BLI$7)/(BLI$8-BLI$7))))))</f>
      </c>
      <c r="BLK37" s="126">
        <f>IF(BLI37&lt;&gt;"",BLI$5,0)</f>
      </c>
      <c r="BLL37" s="125">
        <f>IF(BLI$6=0,RANK(BLI37,BLI$12:BLI$42,0),RANK(BLI37,BLI$12:BLI$42,1))</f>
      </c>
      <c r="BLM37" s="126">
        <v>100</v>
      </c>
      <c r="BLN37" s="126">
        <f>IF(COUNTA(BLM$12:BLM$42)=0,0.6*BLM$5,IF(BLM37="",0,IF(BLM$6=0,IF(BLM37&gt;=BLM$8,BLM$5,IF(BLM37&lt;BLM$6,0,0.6*BLM$5+0.4*BLM$5*(BLM37-BLM$7)/(BLM$8-BLM$7))),IF(BLM37&lt;=BLM$8,BLM$5,IF(BLM37&gt;BLM$6,0,0.6*BLM$5+0.4*BLM$5*(BLM37-BLM$7)/(BLM$8-BLM$7))))))</f>
      </c>
      <c r="BLO37" s="126">
        <f>IF(BLM37&lt;&gt;"",BLM$5,0)</f>
      </c>
      <c r="BLP37" s="125">
        <f>IF(BLM$6=0,RANK(BLM37,BLM$12:BLM$42,0),RANK(BLM37,BLM$12:BLM$42,1))</f>
      </c>
      <c r="BLQ37" s="126">
        <v>0.32</v>
      </c>
      <c r="BLR37" s="126">
        <f>IF(COUNTA(BLQ$12:BLQ$42)=0,0.6*BLQ$5,IF(BLQ37="",0,IF(BLQ$6=0,IF(BLQ37&gt;=BLQ$8,BLQ$5,IF(BLQ37&lt;BLQ$6,0,0.6*BLQ$5+0.4*BLQ$5*(BLQ37-BLQ$7)/(BLQ$8-BLQ$7))),IF(BLQ37&lt;=BLQ$8,BLQ$5,IF(BLQ37&gt;BLQ$6,0,0.6*BLQ$5+0.4*BLQ$5*(BLQ37-BLQ$7)/(BLQ$8-BLQ$7))))))</f>
      </c>
      <c r="BLS37" s="126">
        <f>IF(BLQ37&lt;&gt;"",BLQ$5,0)</f>
      </c>
      <c r="BLT37" s="125">
        <f>IF(BLQ$6=0,RANK(BLQ37,BLQ$12:BLQ$42,0),RANK(BLQ37,BLQ$12:BLQ$42,1))</f>
      </c>
      <c r="BLU37" s="126">
        <v>0</v>
      </c>
      <c r="BLV37" s="126">
        <f>IF(COUNTA(BLU$12:BLU$42)=0,0.6*BLU$5,IF(BLU37="",0,IF(BLU$6=0,IF(BLU37&gt;=BLU$8,BLU$5,IF(BLU37&lt;BLU$6,0,0.6*BLU$5+0.4*BLU$5*(BLU37-BLU$7)/(BLU$8-BLU$7))),IF(BLU37&lt;=BLU$8,BLU$5,IF(BLU37&gt;BLU$6,0,0.6*BLU$5+0.4*BLU$5*(BLU37-BLU$7)/(BLU$8-BLU$7))))))</f>
      </c>
      <c r="BLW37" s="126">
        <f>IF(BLU37&lt;&gt;"",BLU$5,0)</f>
      </c>
      <c r="BLX37" s="125">
        <f>IF(BLU$6=0,RANK(BLU37,BLU$12:BLU$42,0),RANK(BLU37,BLU$12:BLU$42,1))</f>
      </c>
      <c r="BLY37" s="126">
        <v>56.72</v>
      </c>
      <c r="BLZ37" s="126">
        <f>IF(COUNTA(BLY$12:BLY$42)=0,0.6*BLY$5,IF(BLY37="",0,IF(BLY$6=0,IF(BLY37&gt;=BLY$8,BLY$5,IF(BLY37&lt;BLY$6,0,0.6*BLY$5+0.4*BLY$5*(BLY37-BLY$7)/(BLY$8-BLY$7))),IF(BLY37&lt;=BLY$8,BLY$5,IF(BLY37&gt;BLY$6,0,0.6*BLY$5+0.4*BLY$5*(BLY37-BLY$7)/(BLY$8-BLY$7))))))</f>
      </c>
      <c r="BMA37" s="126">
        <f>IF(BLY37&lt;&gt;"",BLY$5,0)</f>
      </c>
      <c r="BMB37" s="125">
        <f>IF(BLY$6=0,RANK(BLY37,BLY$12:BLY$42,0),RANK(BLY37,BLY$12:BLY$42,1))</f>
      </c>
      <c r="BMC37" s="126">
        <v>6.74</v>
      </c>
      <c r="BMD37" s="126">
        <f>IF(COUNTA(BMC$12:BMC$42)=0,0.6*BMC$5,IF(BMC37="",0,IF(BMC$6=0,IF(BMC37&gt;=BMC$8,BMC$5,IF(BMC37&lt;BMC$6,0,0.6*BMC$5+0.4*BMC$5*(BMC37-BMC$7)/(BMC$8-BMC$7))),IF(BMC37&lt;=BMC$8,BMC$5,IF(BMC37&gt;BMC$6,0,0.6*BMC$5+0.4*BMC$5*(BMC37-BMC$7)/(BMC$8-BMC$7))))))</f>
      </c>
      <c r="BME37" s="126">
        <f>IF(BMC37&lt;&gt;"",BMC$5,0)</f>
      </c>
      <c r="BMF37" s="125">
        <f>IF(BMC$6=0,RANK(BMC37,BMC$12:BMC$42,0),RANK(BMC37,BMC$12:BMC$42,1))</f>
      </c>
      <c r="BMG37" s="126">
        <v>14.55</v>
      </c>
      <c r="BMH37" s="126">
        <f>IF(COUNTA(BMG$12:BMG$42)=0,0.6*BMG$5,IF(BMG37="",0,IF(AND(BMG37&gt;=BMG$7,BMG37&lt;=BMG$8),BMG$5,0)))</f>
      </c>
      <c r="BMI37" s="126">
        <f>IF(BMG37&lt;&gt;"",BMG$5,0)</f>
      </c>
      <c r="BMJ37" s="125">
        <f>IF(BMG$6=0,RANK(BMG37,BMG$12:BMG$42,0),RANK(BMG37,BMG$12:BMG$42,1))</f>
      </c>
      <c r="BMK37" s="126">
        <v>98.69</v>
      </c>
      <c r="BML37" s="126">
        <f>IF(COUNTA(BMK$12:BMK$42)=0,0.6*BMK$5,IF(BMK37="",0,IF(BMK$6=0,IF(BMK37&gt;=BMK$8,BMK$5,IF(BMK37&lt;BMK$6,0,0.6*BMK$5+0.4*BMK$5*(BMK37-BMK$7)/(BMK$8-BMK$7))),IF(BMK37&lt;=BMK$8,BMK$5,IF(BMK37&gt;BMK$6,0,0.6*BMK$5+0.4*BMK$5*(BMK37-BMK$7)/(BMK$8-BMK$7))))))</f>
      </c>
      <c r="BMM37" s="126">
        <f>IF(BMK37&lt;&gt;"",BMK$5,0)</f>
      </c>
      <c r="BMN37" s="125">
        <f>IF(BMK$6=0,RANK(BMK37,BMK$12:BMK$42,0),RANK(BMK37,BMK$12:BMK$42,1))</f>
      </c>
      <c r="BMO37"/>
      <c r="BMP37" s="126">
        <f>IF(COUNTA(BMO$12:BMO$42)=0,0.6*BMO$5,IF(BMO37="",0,IF(BMO$6=0,IF(BMO37&gt;=BMO$8,BMO$5,IF(BMO37&lt;BMO$6,0,0.6*BMO$5+0.4*BMO$5*(BMO37-BMO$7)/(BMO$8-BMO$7))),IF(BMO37&lt;=BMO$8,BMO$5,IF(BMO37&gt;BMO$6,0,0.6*BMO$5+0.4*BMO$5*(BMO37-BMO$7)/(BMO$8-BMO$7))))))</f>
      </c>
      <c r="BMQ37" s="126">
        <f>IF(BMO37&lt;&gt;"",BMO$5,0)</f>
      </c>
      <c r="BMR37" s="125">
        <f>IF(BMO$6=0,RANK(BMO37,BMO$12:BMO$42,0),RANK(BMO37,BMO$12:BMO$42,1))</f>
      </c>
      <c r="BMS37"/>
      <c r="BMT37" s="126">
        <f>IF(COUNTA(BMS$12:BMS$42)=0,0.6*BMS$5,IF(BMS37="",0,IF(BMS$6=0,IF(BMS37&gt;=BMS$8,BMS$5,IF(BMS37&lt;BMS$6,0,0.6*BMS$5+0.4*BMS$5*(BMS37-BMS$7)/(BMS$8-BMS$7))),IF(BMS37&lt;=BMS$8,BMS$5,IF(BMS37&gt;BMS$6,0,0.6*BMS$5+0.4*BMS$5*(BMS37-BMS$7)/(BMS$8-BMS$7))))))</f>
      </c>
      <c r="BMU37" s="126">
        <f>IF(BMS37&lt;&gt;"",BMS$5,0)</f>
      </c>
      <c r="BMV37" s="125">
        <f>IF(BMS$6=0,RANK(BMS37,BMS$12:BMS$42,0),RANK(BMS37,BMS$12:BMS$42,1))</f>
      </c>
      <c r="BMW37"/>
      <c r="BMX37" s="126">
        <f>IF(COUNTA(BMW$12:BMW$42)=0,0.6*BMW$5,IF(BMW37="",0,IF(BMW$6=0,IF(BMW37&gt;=BMW$8,BMW$5,IF(BMW37&lt;BMW$6,0,0.6*BMW$5+0.4*BMW$5*(BMW37-BMW$7)/(BMW$8-BMW$7))),IF(BMW37&lt;=BMW$8,BMW$5,IF(BMW37&gt;BMW$6,0,0.6*BMW$5+0.4*BMW$5*(BMW37-BMW$7)/(BMW$8-BMW$7))))))</f>
      </c>
      <c r="BMY37" s="126">
        <f>IF(BMW37&lt;&gt;"",BMW$5,0)</f>
      </c>
      <c r="BMZ37" s="125">
        <f>IF(BMW$6=0,RANK(BMW37,BMW$12:BMW$42,0),RANK(BMW37,BMW$12:BMW$42,1))</f>
      </c>
      <c r="BNA37" s="126">
        <v>99.98</v>
      </c>
      <c r="BNB37" s="126">
        <f>IF(COUNTA(BNA$12:BNA$42)=0,0.6*BNA$5,IF(BNA37="",0,IF(BNA$6=0,IF(BNA37&gt;=BNA$8,BNA$5,IF(BNA37&lt;BNA$6,0,0.6*BNA$5+0.4*BNA$5*(BNA37-BNA$7)/(BNA$8-BNA$7))),IF(BNA37&lt;=BNA$8,BNA$5,IF(BNA37&gt;BNA$6,0,0.6*BNA$5+0.4*BNA$5*(BNA37-BNA$7)/(BNA$8-BNA$7))))))</f>
      </c>
      <c r="BNC37" s="126">
        <f>IF(BNA37&lt;&gt;"",BNA$5,0)</f>
      </c>
      <c r="BND37" s="125">
        <f>IF(BNA$6=0,RANK(BNA37,BNA$12:BNA$42,0),RANK(BNA37,BNA$12:BNA$42,1))</f>
      </c>
      <c r="BNE37" s="126">
        <v>100</v>
      </c>
      <c r="BNF37" s="126">
        <f>IF(COUNTA(BNE$12:BNE$42)=0,0.6*BNE$5,IF(BNE37="",0,IF(BNE$6=0,IF(BNE37&gt;=BNE$8,BNE$5,IF(BNE37&lt;BNE$6,0,0.6*BNE$5+0.4*BNE$5*(BNE37-BNE$7)/(BNE$8-BNE$7))),IF(BNE37&lt;=BNE$8,BNE$5,IF(BNE37&gt;BNE$6,0,0.6*BNE$5+0.4*BNE$5*(BNE37-BNE$7)/(BNE$8-BNE$7))))))</f>
      </c>
      <c r="BNG37" s="126">
        <f>IF(BNE37&lt;&gt;"",BNE$5,0)</f>
      </c>
      <c r="BNH37" s="125">
        <f>IF(BNE$6=0,RANK(BNE37,BNE$12:BNE$42,0),RANK(BNE37,BNE$12:BNE$42,1))</f>
      </c>
      <c r="BNI37" s="126">
        <v>0.0161</v>
      </c>
      <c r="BNJ37" s="126">
        <f>IF(COUNTA(BNI$12:BNI$42)=0,0.6*BNI$5,IF(BNI37="",0,IF(BNI$6=0,IF(BNI37&gt;=BNI$8,BNI$5,IF(BNI37&lt;BNI$6,0,0.6*BNI$5+0.4*BNI$5*(BNI37-BNI$7)/(BNI$8-BNI$7))),IF(BNI37&lt;=BNI$8,BNI$5,IF(BNI37&gt;BNI$6,0,0.6*BNI$5+0.4*BNI$5*(BNI37-BNI$7)/(BNI$8-BNI$7))))))</f>
      </c>
      <c r="BNK37" s="126">
        <f>IF(BNI37&lt;&gt;"",BNI$5,0)</f>
      </c>
      <c r="BNL37" s="125">
        <f>IF(BNI$6=0,RANK(BNI37,BNI$12:BNI$42,0),RANK(BNI37,BNI$12:BNI$42,1))</f>
      </c>
      <c r="BNM37" s="126">
        <v>99.74</v>
      </c>
      <c r="BNN37" s="126">
        <f>IF(COUNTA(BNM$12:BNM$42)=0,0.6*BNM$5,IF(BNM37="",0,IF(BNM$6=0,IF(BNM37&gt;=BNM$8,BNM$5,IF(BNM37&lt;BNM$6,0,0.6*BNM$5+0.4*BNM$5*(BNM37-BNM$7)/(BNM$8-BNM$7))),IF(BNM37&lt;=BNM$8,BNM$5,IF(BNM37&gt;BNM$6,0,0.6*BNM$5+0.4*BNM$5*(BNM37-BNM$7)/(BNM$8-BNM$7))))))</f>
      </c>
      <c r="BNO37" s="126">
        <f>IF(BNM37&lt;&gt;"",BNM$5,0)</f>
      </c>
      <c r="BNP37" s="125">
        <f>IF(BNM$6=0,RANK(BNM37,BNM$12:BNM$42,0),RANK(BNM37,BNM$12:BNM$42,1))</f>
      </c>
      <c r="BNQ37" s="126">
        <v>99.37</v>
      </c>
      <c r="BNR37" s="126">
        <f>IF(COUNTA(BNQ$12:BNQ$42)=0,0.6*BNQ$5,IF(BNQ37="",0,IF(BNQ$6=0,IF(BNQ37&gt;=BNQ$8,BNQ$5,IF(BNQ37&lt;BNQ$6,0,0.6*BNQ$5+0.4*BNQ$5*(BNQ37-BNQ$7)/(BNQ$8-BNQ$7))),IF(BNQ37&lt;=BNQ$8,BNQ$5,IF(BNQ37&gt;BNQ$6,0,0.6*BNQ$5+0.4*BNQ$5*(BNQ37-BNQ$7)/(BNQ$8-BNQ$7))))))</f>
      </c>
      <c r="BNS37" s="126">
        <f>IF(BNQ37&lt;&gt;"",BNQ$5,0)</f>
      </c>
      <c r="BNT37" s="125">
        <f>IF(BNQ$6=0,RANK(BNQ37,BNQ$12:BNQ$42,0),RANK(BNQ37,BNQ$12:BNQ$42,1))</f>
      </c>
      <c r="BNU37" s="126">
        <v>1.84</v>
      </c>
      <c r="BNV37" s="126">
        <f>IF(COUNTA(BNU$12:BNU$42)=0,0.6*BNU$5,IF(BNU37="",0,IF(BNU$6=0,IF(BNU37&gt;=BNU$8,BNU$5,IF(BNU37&lt;BNU$6,0,0.6*BNU$5+0.4*BNU$5*(BNU37-BNU$7)/(BNU$8-BNU$7))),IF(BNU37&lt;=BNU$8,BNU$5,IF(BNU37&gt;BNU$6,0,0.6*BNU$5+0.4*BNU$5*(BNU37-BNU$7)/(BNU$8-BNU$7))))))</f>
      </c>
      <c r="BNW37" s="126">
        <f>IF(BNU37&lt;&gt;"",BNU$5,0)</f>
      </c>
      <c r="BNX37" s="125">
        <f>IF(BNU$6=0,RANK(BNU37,BNU$12:BNU$42,0),RANK(BNU37,BNU$12:BNU$42,1))</f>
      </c>
      <c r="BNY37" s="126">
        <v>100</v>
      </c>
      <c r="BNZ37" s="126">
        <f>IF(COUNTA(BNY$12:BNY$42)=0,0.6*BNY$5,IF(BNY37="",0,IF(BNY$6=0,IF(BNY37&gt;=BNY$8,BNY$5,IF(BNY37&lt;BNY$6,0,0.6*BNY$5+0.4*BNY$5*(BNY37-BNY$7)/(BNY$8-BNY$7))),IF(BNY37&lt;=BNY$8,BNY$5,IF(BNY37&gt;BNY$6,0,0.6*BNY$5+0.4*BNY$5*(BNY37-BNY$7)/(BNY$8-BNY$7))))))</f>
      </c>
      <c r="BOA37" s="126">
        <f>IF(BNY37&lt;&gt;"",BNY$5,0)</f>
      </c>
      <c r="BOB37" s="125">
        <f>IF(BNY$6=0,RANK(BNY37,BNY$12:BNY$42,0),RANK(BNY37,BNY$12:BNY$42,1))</f>
      </c>
      <c r="BOC37" s="126">
        <v>0.32</v>
      </c>
      <c r="BOD37" s="126">
        <f>IF(COUNTA(BOC$12:BOC$42)=0,0.6*BOC$5,IF(BOC37="",0,IF(BOC$6=0,IF(BOC37&gt;=BOC$8,BOC$5,IF(BOC37&lt;BOC$6,0,0.6*BOC$5+0.4*BOC$5*(BOC37-BOC$7)/(BOC$8-BOC$7))),IF(BOC37&lt;=BOC$8,BOC$5,IF(BOC37&gt;BOC$6,0,0.6*BOC$5+0.4*BOC$5*(BOC37-BOC$7)/(BOC$8-BOC$7))))))</f>
      </c>
      <c r="BOE37" s="126">
        <f>IF(BOC37&lt;&gt;"",BOC$5,0)</f>
      </c>
      <c r="BOF37" s="125">
        <f>IF(BOC$6=0,RANK(BOC37,BOC$12:BOC$42,0),RANK(BOC37,BOC$12:BOC$42,1))</f>
      </c>
      <c r="BOG37" s="126">
        <v>0</v>
      </c>
      <c r="BOH37" s="126">
        <f>IF(COUNTA(BOG$12:BOG$42)=0,0.6*BOG$5,IF(BOG37="",0,IF(BOG$6=0,IF(BOG37&gt;=BOG$8,BOG$5,IF(BOG37&lt;BOG$6,0,0.6*BOG$5+0.4*BOG$5*(BOG37-BOG$7)/(BOG$8-BOG$7))),IF(BOG37&lt;=BOG$8,BOG$5,IF(BOG37&gt;BOG$6,0,0.6*BOG$5+0.4*BOG$5*(BOG37-BOG$7)/(BOG$8-BOG$7))))))</f>
      </c>
      <c r="BOI37" s="126">
        <f>IF(BOG37&lt;&gt;"",BOG$5,0)</f>
      </c>
      <c r="BOJ37" s="125">
        <f>IF(BOG$6=0,RANK(BOG37,BOG$12:BOG$42,0),RANK(BOG37,BOG$12:BOG$42,1))</f>
      </c>
      <c r="BOK37" s="126">
        <v>31.48</v>
      </c>
      <c r="BOL37" s="126">
        <f>IF(COUNTA(BOK$12:BOK$42)=0,0.6*BOK$5,IF(BOK37="",0,IF(BOK$6=0,IF(BOK37&gt;=BOK$8,BOK$5,IF(BOK37&lt;BOK$6,0,0.6*BOK$5+0.4*BOK$5*(BOK37-BOK$7)/(BOK$8-BOK$7))),IF(BOK37&lt;=BOK$8,BOK$5,IF(BOK37&gt;BOK$6,0,0.6*BOK$5+0.4*BOK$5*(BOK37-BOK$7)/(BOK$8-BOK$7))))))</f>
      </c>
      <c r="BOM37" s="126">
        <f>IF(BOK37&lt;&gt;"",BOK$5,0)</f>
      </c>
      <c r="BON37" s="125">
        <f>IF(BOK$6=0,RANK(BOK37,BOK$12:BOK$42,0),RANK(BOK37,BOK$12:BOK$42,1))</f>
      </c>
      <c r="BOO37" s="126">
        <v>3.82</v>
      </c>
      <c r="BOP37" s="126">
        <f>IF(COUNTA(BOO$12:BOO$42)=0,0.6*BOO$5,IF(BOO37="",0,IF(BOO$6=0,IF(BOO37&gt;=BOO$8,BOO$5,IF(BOO37&lt;BOO$6,0,0.6*BOO$5+0.4*BOO$5*(BOO37-BOO$7)/(BOO$8-BOO$7))),IF(BOO37&lt;=BOO$8,BOO$5,IF(BOO37&gt;BOO$6,0,0.6*BOO$5+0.4*BOO$5*(BOO37-BOO$7)/(BOO$8-BOO$7))))))</f>
      </c>
      <c r="BOQ37" s="126">
        <f>IF(BOO37&lt;&gt;"",BOO$5,0)</f>
      </c>
      <c r="BOR37" s="125">
        <f>IF(BOO$6=0,RANK(BOO37,BOO$12:BOO$42,0),RANK(BOO37,BOO$12:BOO$42,1))</f>
      </c>
      <c r="BOS37" s="126">
        <v>98.86</v>
      </c>
      <c r="BOT37" s="126">
        <f>IF(COUNTA(BOS$12:BOS$42)=0,0.6*BOS$5,IF(BOS37="",0,IF(BOS$6=0,IF(BOS37&gt;=BOS$8,BOS$5,IF(BOS37&lt;BOS$6,0,0.6*BOS$5+0.4*BOS$5*(BOS37-BOS$7)/(BOS$8-BOS$7))),IF(BOS37&lt;=BOS$8,BOS$5,IF(BOS37&gt;BOS$6,0,0.6*BOS$5+0.4*BOS$5*(BOS37-BOS$7)/(BOS$8-BOS$7))))))</f>
      </c>
      <c r="BOU37" s="126">
        <f>IF(BOS37&lt;&gt;"",BOS$5,0)</f>
      </c>
      <c r="BOV37" s="125">
        <f>IF(BOS$6=0,RANK(BOS37,BOS$12:BOS$42,0),RANK(BOS37,BOS$12:BOS$42,1))</f>
      </c>
      <c r="BOW37"/>
      <c r="BOX37" s="126">
        <f>IF(COUNTA(BOW$12:BOW$42)=0,0.6*BOW$5,IF(BOW37="",0,IF(BOW$6=0,IF(BOW37&gt;=BOW$8,BOW$5,IF(BOW37&lt;BOW$6,0,0.6*BOW$5+0.4*BOW$5*(BOW37-BOW$7)/(BOW$8-BOW$7))),IF(BOW37&lt;=BOW$8,BOW$5,IF(BOW37&gt;BOW$6,0,0.6*BOW$5+0.4*BOW$5*(BOW37-BOW$7)/(BOW$8-BOW$7))))))</f>
      </c>
      <c r="BOY37" s="126">
        <f>IF(BOW37&lt;&gt;"",BOW$5,0)</f>
      </c>
      <c r="BOZ37" s="125">
        <f>IF(BOW$6=0,RANK(BOW37,BOW$12:BOW$42,0),RANK(BOW37,BOW$12:BOW$42,1))</f>
      </c>
      <c r="BPA37"/>
      <c r="BPB37" s="126">
        <f>IF(COUNTA(BPA$12:BPA$42)=0,0.6*BPA$5,IF(BPA37="",0,IF(BPA$6=0,IF(BPA37&gt;=BPA$8,BPA$5,IF(BPA37&lt;BPA$6,0,0.6*BPA$5+0.4*BPA$5*(BPA37-BPA$7)/(BPA$8-BPA$7))),IF(BPA37&lt;=BPA$8,BPA$5,IF(BPA37&gt;BPA$6,0,0.6*BPA$5+0.4*BPA$5*(BPA37-BPA$7)/(BPA$8-BPA$7))))))</f>
      </c>
      <c r="BPC37" s="126">
        <f>IF(BPA37&lt;&gt;"",BPA$5,0)</f>
      </c>
      <c r="BPD37" s="125">
        <f>IF(BPA$6=0,RANK(BPA37,BPA$12:BPA$42,0),RANK(BPA37,BPA$12:BPA$42,1))</f>
      </c>
      <c r="BPE37"/>
      <c r="BPF37" s="126">
        <f>IF(COUNTA(BPE$12:BPE$42)=0,0.6*BPE$5,IF(BPE37="",0,IF(BPE$6=0,IF(BPE37&gt;=BPE$8,BPE$5,IF(BPE37&lt;BPE$6,0,0.6*BPE$5+0.4*BPE$5*(BPE37-BPE$7)/(BPE$8-BPE$7))),IF(BPE37&lt;=BPE$8,BPE$5,IF(BPE37&gt;BPE$6,0,0.6*BPE$5+0.4*BPE$5*(BPE37-BPE$7)/(BPE$8-BPE$7))))))</f>
      </c>
      <c r="BPG37" s="126">
        <f>IF(BPE37&lt;&gt;"",BPE$5,0)</f>
      </c>
      <c r="BPH37" s="125">
        <f>IF(BPE$6=0,RANK(BPE37,BPE$12:BPE$42,0),RANK(BPE37,BPE$12:BPE$42,1))</f>
      </c>
      <c r="BPI37"/>
      <c r="BPJ37" s="126">
        <f>IF(COUNTA(BPI$12:BPI$42)=0,0.6*BPI$5,IF(BPI37="",0,IF(BPI$6=0,IF(BPI37&gt;=BPI$8,BPI$5,IF(BPI37&lt;BPI$6,0,0.6*BPI$5+0.4*BPI$5*(BPI37-BPI$7)/(BPI$8-BPI$7))),IF(BPI37&lt;=BPI$8,BPI$5,IF(BPI37&gt;BPI$6,0,0.6*BPI$5+0.4*BPI$5*(BPI37-BPI$7)/(BPI$8-BPI$7))))))</f>
      </c>
      <c r="BPK37" s="126">
        <f>IF(BPI37&lt;&gt;"",BPI$5,0)</f>
      </c>
      <c r="BPL37" s="125">
        <f>IF(BPI$6=0,RANK(BPI37,BPI$12:BPI$42,0),RANK(BPI37,BPI$12:BPI$42,1))</f>
      </c>
      <c r="BPM37" s="126">
        <v>99.93</v>
      </c>
      <c r="BPN37" s="126">
        <f>IF(COUNTA(BPM$12:BPM$42)=0,0.6*BPM$5,IF(BPM37="",0,IF(BPM$6=0,IF(BPM37&gt;=BPM$8,BPM$5,IF(BPM37&lt;BPM$6,0,0.6*BPM$5+0.4*BPM$5*(BPM37-BPM$7)/(BPM$8-BPM$7))),IF(BPM37&lt;=BPM$8,BPM$5,IF(BPM37&gt;BPM$6,0,0.6*BPM$5+0.4*BPM$5*(BPM37-BPM$7)/(BPM$8-BPM$7))))))</f>
      </c>
      <c r="BPO37" s="126">
        <f>IF(BPM37&lt;&gt;"",BPM$5,0)</f>
      </c>
      <c r="BPP37" s="125">
        <f>IF(BPM$6=0,RANK(BPM37,BPM$12:BPM$42,0),RANK(BPM37,BPM$12:BPM$42,1))</f>
      </c>
      <c r="BPQ37" s="126">
        <v>100</v>
      </c>
      <c r="BPR37" s="126">
        <f>IF(COUNTA(BPQ$12:BPQ$42)=0,0.6*BPQ$5,IF(BPQ37="",0,IF(BPQ$6=0,IF(BPQ37&gt;=BPQ$8,BPQ$5,IF(BPQ37&lt;BPQ$6,0,0.6*BPQ$5+0.4*BPQ$5*(BPQ37-BPQ$7)/(BPQ$8-BPQ$7))),IF(BPQ37&lt;=BPQ$8,BPQ$5,IF(BPQ37&gt;BPQ$6,0,0.6*BPQ$5+0.4*BPQ$5*(BPQ37-BPQ$7)/(BPQ$8-BPQ$7))))))</f>
      </c>
      <c r="BPS37" s="126">
        <f>IF(BPQ37&lt;&gt;"",BPQ$5,0)</f>
      </c>
      <c r="BPT37" s="125">
        <f>IF(BPQ$6=0,RANK(BPQ37,BPQ$12:BPQ$42,0),RANK(BPQ37,BPQ$12:BPQ$42,1))</f>
      </c>
      <c r="BPU37" s="126">
        <v>1.48</v>
      </c>
      <c r="BPV37" s="126">
        <f>IF(COUNTA(BPU$12:BPU$42)=0,0.6*BPU$5,IF(BPU37="",0,IF(BPU$6=0,IF(BPU37&gt;=BPU$8,BPU$5,IF(BPU37&lt;BPU$6,0,0.6*BPU$5+0.4*BPU$5*(BPU37-BPU$7)/(BPU$8-BPU$7))),IF(BPU37&lt;=BPU$8,BPU$5,IF(BPU37&gt;BPU$6,0,0.6*BPU$5+0.4*BPU$5*(BPU37-BPU$7)/(BPU$8-BPU$7))))))</f>
      </c>
      <c r="BPW37" s="126">
        <f>IF(BPU37&lt;&gt;"",BPU$5,0)</f>
      </c>
      <c r="BPX37" s="125">
        <f>IF(BPU$6=0,RANK(BPU37,BPU$12:BPU$42,0),RANK(BPU37,BPU$12:BPU$42,1))</f>
      </c>
      <c r="BPY37" s="126">
        <v>99.67</v>
      </c>
      <c r="BPZ37" s="126">
        <f>IF(COUNTA(BPY$12:BPY$42)=0,0.6*BPY$5,IF(BPY37="",0,IF(BPY$6=0,IF(BPY37&gt;=BPY$8,BPY$5,IF(BPY37&lt;BPY$6,0,0.6*BPY$5+0.4*BPY$5*(BPY37-BPY$7)/(BPY$8-BPY$7))),IF(BPY37&lt;=BPY$8,BPY$5,IF(BPY37&gt;BPY$6,0,0.6*BPY$5+0.4*BPY$5*(BPY37-BPY$7)/(BPY$8-BPY$7))))))</f>
      </c>
      <c r="BQA37" s="126">
        <f>IF(BPY37&lt;&gt;"",BPY$5,0)</f>
      </c>
      <c r="BQB37" s="125">
        <f>IF(BPY$6=0,RANK(BPY37,BPY$12:BPY$42,0),RANK(BPY37,BPY$12:BPY$42,1))</f>
      </c>
      <c r="BQC37" s="126">
        <v>100</v>
      </c>
      <c r="BQD37" s="126">
        <f>IF(COUNTA(BQC$12:BQC$42)=0,0.6*BQC$5,IF(BQC37="",0,IF(BQC$6=0,IF(BQC37&gt;=BQC$8,BQC$5,IF(BQC37&lt;BQC$6,0,0.6*BQC$5+0.4*BQC$5*(BQC37-BQC$7)/(BQC$8-BQC$7))),IF(BQC37&lt;=BQC$8,BQC$5,IF(BQC37&gt;BQC$6,0,0.6*BQC$5+0.4*BQC$5*(BQC37-BQC$7)/(BQC$8-BQC$7))))))</f>
      </c>
      <c r="BQE37" s="126">
        <f>IF(BQC37&lt;&gt;"",BQC$5,0)</f>
      </c>
      <c r="BQF37" s="125">
        <f>IF(BQC$6=0,RANK(BQC37,BQC$12:BQC$42,0),RANK(BQC37,BQC$12:BQC$42,1))</f>
      </c>
      <c r="BQG37" s="126">
        <v>1.79</v>
      </c>
      <c r="BQH37" s="126">
        <f>IF(COUNTA(BQG$12:BQG$42)=0,0.6*BQG$5,IF(BQG37="",0,IF(BQG$6=0,IF(BQG37&gt;=BQG$8,BQG$5,IF(BQG37&lt;BQG$6,0,0.6*BQG$5+0.4*BQG$5*(BQG37-BQG$7)/(BQG$8-BQG$7))),IF(BQG37&lt;=BQG$8,BQG$5,IF(BQG37&gt;BQG$6,0,0.6*BQG$5+0.4*BQG$5*(BQG37-BQG$7)/(BQG$8-BQG$7))))))</f>
      </c>
      <c r="BQI37" s="126">
        <f>IF(BQG37&lt;&gt;"",BQG$5,0)</f>
      </c>
      <c r="BQJ37" s="125">
        <f>IF(BQG$6=0,RANK(BQG37,BQG$12:BQG$42,0),RANK(BQG37,BQG$12:BQG$42,1))</f>
      </c>
      <c r="BQK37" s="126">
        <v>100</v>
      </c>
      <c r="BQL37" s="126">
        <f>IF(COUNTA(BQK$12:BQK$42)=0,0.6*BQK$5,IF(BQK37="",0,IF(BQK$6=0,IF(BQK37&gt;=BQK$8,BQK$5,IF(BQK37&lt;BQK$6,0,0.6*BQK$5+0.4*BQK$5*(BQK37-BQK$7)/(BQK$8-BQK$7))),IF(BQK37&lt;=BQK$8,BQK$5,IF(BQK37&gt;BQK$6,0,0.6*BQK$5+0.4*BQK$5*(BQK37-BQK$7)/(BQK$8-BQK$7))))))</f>
      </c>
      <c r="BQM37" s="126">
        <f>IF(BQK37&lt;&gt;"",BQK$5,0)</f>
      </c>
      <c r="BQN37" s="125">
        <f>IF(BQK$6=0,RANK(BQK37,BQK$12:BQK$42,0),RANK(BQK37,BQK$12:BQK$42,1))</f>
      </c>
      <c r="BQO37" s="126">
        <v>0.33</v>
      </c>
      <c r="BQP37" s="126">
        <f>IF(COUNTA(BQO$12:BQO$42)=0,0.6*BQO$5,IF(BQO37="",0,IF(BQO$6=0,IF(BQO37&gt;=BQO$8,BQO$5,IF(BQO37&lt;BQO$6,0,0.6*BQO$5+0.4*BQO$5*(BQO37-BQO$7)/(BQO$8-BQO$7))),IF(BQO37&lt;=BQO$8,BQO$5,IF(BQO37&gt;BQO$6,0,0.6*BQO$5+0.4*BQO$5*(BQO37-BQO$7)/(BQO$8-BQO$7))))))</f>
      </c>
      <c r="BQQ37" s="126">
        <f>IF(BQO37&lt;&gt;"",BQO$5,0)</f>
      </c>
      <c r="BQR37" s="125">
        <f>IF(BQO$6=0,RANK(BQO37,BQO$12:BQO$42,0),RANK(BQO37,BQO$12:BQO$42,1))</f>
      </c>
      <c r="BQS37" s="126">
        <v>0</v>
      </c>
      <c r="BQT37" s="126">
        <f>IF(COUNTA(BQS$12:BQS$42)=0,0.6*BQS$5,IF(BQS37="",0,IF(BQS$6=0,IF(BQS37&gt;=BQS$8,BQS$5,IF(BQS37&lt;BQS$6,0,0.6*BQS$5+0.4*BQS$5*(BQS37-BQS$7)/(BQS$8-BQS$7))),IF(BQS37&lt;=BQS$8,BQS$5,IF(BQS37&gt;BQS$6,0,0.6*BQS$5+0.4*BQS$5*(BQS37-BQS$7)/(BQS$8-BQS$7))))))</f>
      </c>
      <c r="BQU37" s="126">
        <f>IF(BQS37&lt;&gt;"",BQS$5,0)</f>
      </c>
      <c r="BQV37" s="125">
        <f>IF(BQS$6=0,RANK(BQS37,BQS$12:BQS$42,0),RANK(BQS37,BQS$12:BQS$42,1))</f>
      </c>
      <c r="BQW37" s="126">
        <v>76.33</v>
      </c>
      <c r="BQX37" s="126">
        <f>IF(COUNTA(BQW$12:BQW$42)=0,0.6*BQW$5,IF(BQW37="",0,IF(BQW$6=0,IF(BQW37&gt;=BQW$8,BQW$5,IF(BQW37&lt;BQW$6,0,0.6*BQW$5+0.4*BQW$5*(BQW37-BQW$7)/(BQW$8-BQW$7))),IF(BQW37&lt;=BQW$8,BQW$5,IF(BQW37&gt;BQW$6,0,0.6*BQW$5+0.4*BQW$5*(BQW37-BQW$7)/(BQW$8-BQW$7))))))</f>
      </c>
      <c r="BQY37" s="126">
        <f>IF(BQW37&lt;&gt;"",BQW$5,0)</f>
      </c>
      <c r="BQZ37" s="125">
        <f>IF(BQW$6=0,RANK(BQW37,BQW$12:BQW$42,0),RANK(BQW37,BQW$12:BQW$42,1))</f>
      </c>
      <c r="BRA37" s="126">
        <v>17.56</v>
      </c>
      <c r="BRB37" s="126">
        <f>IF(COUNTA(BRA$12:BRA$42)=0,0.6*BRA$5,IF(BRA37="",0,IF(BRA$6=0,IF(BRA37&gt;=BRA$8,BRA$5,IF(BRA37&lt;BRA$6,0,0.6*BRA$5+0.4*BRA$5*(BRA37-BRA$7)/(BRA$8-BRA$7))),IF(BRA37&lt;=BRA$8,BRA$5,IF(BRA37&gt;BRA$6,0,0.6*BRA$5+0.4*BRA$5*(BRA37-BRA$7)/(BRA$8-BRA$7))))))</f>
      </c>
      <c r="BRC37" s="126">
        <f>IF(BRA37&lt;&gt;"",BRA$5,0)</f>
      </c>
      <c r="BRD37" s="125">
        <f>IF(BRA$6=0,RANK(BRA37,BRA$12:BRA$42,0),RANK(BRA37,BRA$12:BRA$42,1))</f>
      </c>
      <c r="BRE37" s="126">
        <v>0.13</v>
      </c>
      <c r="BRF37" s="126">
        <f>IF(COUNTA(BRE$12:BRE$42)=0,0.6*BRE$5,IF(BRE37="",0,IF(BRE$6=0,IF(BRE37&gt;=BRE$8,BRE$5,IF(BRE37&lt;BRE$6,0,0.6*BRE$5+0.4*BRE$5*(BRE37-BRE$7)/(BRE$8-BRE$7))),IF(BRE37&lt;=BRE$8,BRE$5,IF(BRE37&gt;BRE$6,0,0.6*BRE$5+0.4*BRE$5*(BRE37-BRE$7)/(BRE$8-BRE$7))))))</f>
      </c>
      <c r="BRG37" s="126">
        <f>IF(BRE37&lt;&gt;"",BRE$5,0)</f>
      </c>
      <c r="BRH37" s="125">
        <f>IF(BRE$6=0,RANK(BRE37,BRE$12:BRE$42,0),RANK(BRE37,BRE$12:BRE$42,1))</f>
      </c>
      <c r="BRI37" s="126">
        <v>0.15</v>
      </c>
      <c r="BRJ37" s="126">
        <f>IF(COUNTA(BRI$12:BRI$42)=0,0.6*BRI$5,IF(BRI37="",0,IF(BRI$6=0,IF(BRI37&gt;=BRI$8,BRI$5,IF(BRI37&lt;BRI$6,0,0.6*BRI$5+0.4*BRI$5*(BRI37-BRI$7)/(BRI$8-BRI$7))),IF(BRI37&lt;=BRI$8,BRI$5,IF(BRI37&gt;BRI$6,0,0.6*BRI$5+0.4*BRI$5*(BRI37-BRI$7)/(BRI$8-BRI$7))))))</f>
      </c>
      <c r="BRK37" s="126">
        <f>IF(BRI37&lt;&gt;"",BRI$5,0)</f>
      </c>
      <c r="BRL37" s="125">
        <f>IF(BRI$6=0,RANK(BRI37,BRI$12:BRI$42,0),RANK(BRI37,BRI$12:BRI$42,1))</f>
      </c>
      <c r="BRM37" s="126">
        <v>0.07</v>
      </c>
      <c r="BRN37" s="126">
        <f>IF(COUNTA(BRM$12:BRM$42)=0,0.6*BRM$5,IF(BRM37="",0,IF(BRM$6=0,IF(BRM37&gt;=BRM$8,BRM$5,IF(BRM37&lt;BRM$6,0,0.6*BRM$5+0.4*BRM$5*(BRM37-BRM$7)/(BRM$8-BRM$7))),IF(BRM37&lt;=BRM$8,BRM$5,IF(BRM37&gt;BRM$6,0,0.6*BRM$5+0.4*BRM$5*(BRM37-BRM$7)/(BRM$8-BRM$7))))))</f>
      </c>
      <c r="BRO37" s="126">
        <f>IF(BRM37&lt;&gt;"",BRM$5,0)</f>
      </c>
      <c r="BRP37" s="125">
        <f>IF(BRM$6=0,RANK(BRM37,BRM$12:BRM$42,0),RANK(BRM37,BRM$12:BRM$42,1))</f>
      </c>
      <c r="BRQ37"/>
      <c r="BRR37" s="126">
        <f>IF(COUNTA(BRQ$12:BRQ$42)=0,0.6*BRQ$5,IF(BRQ37="",0,IF(BRQ$6=0,IF(BRQ37&gt;=BRQ$8,BRQ$5,IF(BRQ37&lt;BRQ$6,0,0.6*BRQ$5+0.4*BRQ$5*(BRQ37-BRQ$7)/(BRQ$8-BRQ$7))),IF(BRQ37&lt;=BRQ$8,BRQ$5,IF(BRQ37&gt;BRQ$6,0,0.6*BRQ$5+0.4*BRQ$5*(BRQ37-BRQ$7)/(BRQ$8-BRQ$7))))))</f>
      </c>
      <c r="BRS37" s="126">
        <f>IF(BRQ37&lt;&gt;"",BRQ$5,0)</f>
      </c>
      <c r="BRT37" s="125">
        <f>IF(BRQ$6=0,RANK(BRQ37,BRQ$12:BRQ$42,0),RANK(BRQ37,BRQ$12:BRQ$42,1))</f>
      </c>
      <c r="BRU37"/>
      <c r="BRV37" s="126">
        <f>IF(COUNTA(BRU$12:BRU$42)=0,0.6*BRU$5,IF(BRU37="",0,IF(BRU$6=0,IF(BRU37&gt;=BRU$8,BRU$5,IF(BRU37&lt;BRU$6,0,0.6*BRU$5+0.4*BRU$5*(BRU37-BRU$7)/(BRU$8-BRU$7))),IF(BRU37&lt;=BRU$8,BRU$5,IF(BRU37&gt;BRU$6,0,0.6*BRU$5+0.4*BRU$5*(BRU37-BRU$7)/(BRU$8-BRU$7))))))</f>
      </c>
      <c r="BRW37" s="126">
        <f>IF(BRU37&lt;&gt;"",BRU$5,0)</f>
      </c>
      <c r="BRX37" s="125">
        <f>IF(BRU$6=0,RANK(BRU37,BRU$12:BRU$42,0),RANK(BRU37,BRU$12:BRU$42,1))</f>
      </c>
      <c r="BRY37"/>
      <c r="BRZ37" s="126">
        <f>IF(COUNTA(BRY$12:BRY$42)=0,0.6*BRY$5,IF(BRY37="",0,IF(BRY$6=0,IF(BRY37&gt;=BRY$8,BRY$5,IF(BRY37&lt;BRY$6,0,0.6*BRY$5+0.4*BRY$5*(BRY37-BRY$7)/(BRY$8-BRY$7))),IF(BRY37&lt;=BRY$8,BRY$5,IF(BRY37&gt;BRY$6,0,0.6*BRY$5+0.4*BRY$5*(BRY37-BRY$7)/(BRY$8-BRY$7))))))</f>
      </c>
      <c r="BSA37" s="126">
        <f>IF(BRY37&lt;&gt;"",BRY$5,0)</f>
      </c>
      <c r="BSB37" s="125">
        <f>IF(BRY$6=0,RANK(BRY37,BRY$12:BRY$42,0),RANK(BRY37,BRY$12:BRY$42,1))</f>
      </c>
      <c r="BSC37"/>
      <c r="BSD37" s="126">
        <f>IF(COUNTA(BSC$12:BSC$42)=0,0.6*BSC$5,IF(BSC37="",0,IF(BSC$6=0,IF(BSC37&gt;=BSC$8,BSC$5,IF(BSC37&lt;BSC$6,0,0.6*BSC$5+0.4*BSC$5*(BSC37-BSC$7)/(BSC$8-BSC$7))),IF(BSC37&lt;=BSC$8,BSC$5,IF(BSC37&gt;BSC$6,0,0.6*BSC$5+0.4*BSC$5*(BSC37-BSC$7)/(BSC$8-BSC$7))))))</f>
      </c>
      <c r="BSE37" s="126">
        <f>IF(BSC37&lt;&gt;"",BSC$5,0)</f>
      </c>
      <c r="BSF37" s="125">
        <f>IF(BSC$6=0,RANK(BSC37,BSC$12:BSC$42,0),RANK(BSC37,BSC$12:BSC$42,1))</f>
      </c>
      <c r="BSG37"/>
      <c r="BSH37" s="126">
        <f>IF(COUNTA(BSG$12:BSG$42)=0,0.6*BSG$5,IF(BSG37="",0,IF(BSG$6=0,IF(BSG37&gt;=BSG$8,BSG$5,IF(BSG37&lt;BSG$6,0,0.6*BSG$5+0.4*BSG$5*(BSG37-BSG$7)/(BSG$8-BSG$7))),IF(BSG37&lt;=BSG$8,BSG$5,IF(BSG37&gt;BSG$6,0,0.6*BSG$5+0.4*BSG$5*(BSG37-BSG$7)/(BSG$8-BSG$7))))))</f>
      </c>
      <c r="BSI37" s="126">
        <f>IF(BSG37&lt;&gt;"",BSG$5,0)</f>
      </c>
      <c r="BSJ37" s="125">
        <f>IF(BSG$6=0,RANK(BSG37,BSG$12:BSG$42,0),RANK(BSG37,BSG$12:BSG$42,1))</f>
      </c>
      <c r="BSK37"/>
      <c r="BSL37" s="126">
        <f>IF(COUNTA(BSK$12:BSK$42)=0,0.6*BSK$5,IF(BSK37="",0,IF(BSK$6=0,IF(BSK37&gt;=BSK$8,BSK$5,IF(BSK37&lt;BSK$6,0,0.6*BSK$5+0.4*BSK$5*(BSK37-BSK$7)/(BSK$8-BSK$7))),IF(BSK37&lt;=BSK$8,BSK$5,IF(BSK37&gt;BSK$6,0,0.6*BSK$5+0.4*BSK$5*(BSK37-BSK$7)/(BSK$8-BSK$7))))))</f>
      </c>
      <c r="BSM37" s="126">
        <f>IF(BSK37&lt;&gt;"",BSK$5,0)</f>
      </c>
      <c r="BSN37" s="125">
        <f>IF(BSK$6=0,RANK(BSK37,BSK$12:BSK$42,0),RANK(BSK37,BSK$12:BSK$42,1))</f>
      </c>
      <c r="BSO37"/>
      <c r="BSP37" s="126">
        <f>IF(COUNTA(BSO$12:BSO$42)=0,0.6*BSO$5,IF(BSO37="",0,IF(BSO$6=0,IF(BSO37&gt;=BSO$8,BSO$5,IF(BSO37&lt;BSO$6,0,0.6*BSO$5+0.4*BSO$5*(BSO37-BSO$7)/(BSO$8-BSO$7))),IF(BSO37&lt;=BSO$8,BSO$5,IF(BSO37&gt;BSO$6,0,0.6*BSO$5+0.4*BSO$5*(BSO37-BSO$7)/(BSO$8-BSO$7))))))</f>
      </c>
      <c r="BSQ37" s="126">
        <f>IF(BSO37&lt;&gt;"",BSO$5,0)</f>
      </c>
      <c r="BSR37" s="125">
        <f>IF(BSO$6=0,RANK(BSO37,BSO$12:BSO$42,0),RANK(BSO37,BSO$12:BSO$42,1))</f>
      </c>
      <c r="BSS37"/>
      <c r="BST37" s="126">
        <f>IF(COUNTA(BSS$12:BSS$42)=0,0.6*BSS$5,IF(BSS37="",0,IF(BSS$6=0,IF(BSS37&gt;=BSS$8,BSS$5,IF(BSS37&lt;BSS$6,0,0.6*BSS$5+0.4*BSS$5*(BSS37-BSS$7)/(BSS$8-BSS$7))),IF(BSS37&lt;=BSS$8,BSS$5,IF(BSS37&gt;BSS$6,0,0.6*BSS$5+0.4*BSS$5*(BSS37-BSS$7)/(BSS$8-BSS$7))))))</f>
      </c>
      <c r="BSU37" s="126">
        <f>IF(BSS37&lt;&gt;"",BSS$5,0)</f>
      </c>
      <c r="BSV37" s="125">
        <f>IF(BSS$6=0,RANK(BSS37,BSS$12:BSS$42,0),RANK(BSS37,BSS$12:BSS$42,1))</f>
      </c>
      <c r="BSW37"/>
      <c r="BSX37" s="126">
        <f>IF(COUNTA(BSW$12:BSW$42)=0,0.6*BSW$5,IF(BSW37="",0,IF(BSW$6=0,IF(BSW37&gt;=BSW$8,BSW$5,IF(BSW37&lt;BSW$6,0,0.6*BSW$5+0.4*BSW$5*(BSW37-BSW$7)/(BSW$8-BSW$7))),IF(BSW37&lt;=BSW$8,BSW$5,IF(BSW37&gt;BSW$6,0,0.6*BSW$5+0.4*BSW$5*(BSW37-BSW$7)/(BSW$8-BSW$7))))))</f>
      </c>
      <c r="BSY37" s="126">
        <f>IF(BSW37&lt;&gt;"",BSW$5,0)</f>
      </c>
      <c r="BSZ37" s="125">
        <f>IF(BSW$6=0,RANK(BSW37,BSW$12:BSW$42,0),RANK(BSW37,BSW$12:BSW$42,1))</f>
      </c>
      <c r="BTA37"/>
      <c r="BTB37" s="126">
        <f>IF(COUNTA(BTA$12:BTA$42)=0,0.6*BTA$5,IF(BTA37="",0,IF(BTA$6=0,IF(BTA37&gt;=BTA$8,BTA$5,IF(BTA37&lt;BTA$6,0,0.6*BTA$5+0.4*BTA$5*(BTA37-BTA$7)/(BTA$8-BTA$7))),IF(BTA37&lt;=BTA$8,BTA$5,IF(BTA37&gt;BTA$6,0,0.6*BTA$5+0.4*BTA$5*(BTA37-BTA$7)/(BTA$8-BTA$7))))))</f>
      </c>
      <c r="BTC37" s="126">
        <f>IF(BTA37&lt;&gt;"",BTA$5,0)</f>
      </c>
      <c r="BTD37" s="125">
        <f>IF(BTA$6=0,RANK(BTA37,BTA$12:BTA$42,0),RANK(BTA37,BTA$12:BTA$42,1))</f>
      </c>
      <c r="BTE37"/>
      <c r="BTF37" s="126">
        <f>IF(COUNTA(BTE$12:BTE$42)=0,0.6*BTE$5,IF(BTE37="",0,IF(BTE$6=0,IF(BTE37&gt;=BTE$8,BTE$5,IF(BTE37&lt;BTE$6,0,0.6*BTE$5+0.4*BTE$5*(BTE37-BTE$7)/(BTE$8-BTE$7))),IF(BTE37&lt;=BTE$8,BTE$5,IF(BTE37&gt;BTE$6,0,0.6*BTE$5+0.4*BTE$5*(BTE37-BTE$7)/(BTE$8-BTE$7))))))</f>
      </c>
      <c r="BTG37" s="126">
        <f>IF(BTE37&lt;&gt;"",BTE$5,0)</f>
      </c>
      <c r="BTH37" s="125">
        <f>IF(BTE$6=0,RANK(BTE37,BTE$12:BTE$42,0),RANK(BTE37,BTE$12:BTE$42,1))</f>
      </c>
      <c r="BTI37" s="126">
        <v>0.42</v>
      </c>
      <c r="BTJ37" s="126">
        <f>IF(COUNTA(BTI$12:BTI$42)=0,0.6*BTI$5,IF(BTI37="",0,IF(BTI$6=0,IF(BTI37&gt;=BTI$8,BTI$5,IF(BTI37&lt;BTI$6,0,0.6*BTI$5+0.4*BTI$5*(BTI37-BTI$7)/(BTI$8-BTI$7))),IF(BTI37&lt;=BTI$8,BTI$5,IF(BTI37&gt;BTI$6,0,0.6*BTI$5+0.4*BTI$5*(BTI37-BTI$7)/(BTI$8-BTI$7))))))</f>
      </c>
      <c r="BTK37" s="126">
        <f>IF(BTI37&lt;&gt;"",BTI$5,0)</f>
      </c>
      <c r="BTL37" s="125">
        <f>IF(BTI$6=0,RANK(BTI37,BTI$12:BTI$42,0),RANK(BTI37,BTI$12:BTI$42,1))</f>
      </c>
      <c r="BTM37" s="126">
        <v>1.54</v>
      </c>
      <c r="BTN37" s="126">
        <f>IF(COUNTA(BTM$12:BTM$42)=0,0.6*BTM$5,IF(BTM37="",0,IF(BTM$6=0,IF(BTM37&gt;=BTM$8,BTM$5,IF(BTM37&lt;BTM$6,0,0.6*BTM$5+0.4*BTM$5*(BTM37-BTM$7)/(BTM$8-BTM$7))),IF(BTM37&lt;=BTM$8,BTM$5,IF(BTM37&gt;BTM$6,0,0.6*BTM$5+0.4*BTM$5*(BTM37-BTM$7)/(BTM$8-BTM$7))))))</f>
      </c>
      <c r="BTO37" s="126">
        <f>IF(BTM37&lt;&gt;"",BTM$5,0)</f>
      </c>
      <c r="BTP37" s="125">
        <f>IF(BTM$6=0,RANK(BTM37,BTM$12:BTM$42,0),RANK(BTM37,BTM$12:BTM$42,1))</f>
      </c>
      <c r="BTQ37" s="126">
        <v>0.8</v>
      </c>
      <c r="BTR37" s="126">
        <f>IF(COUNTA(BTQ$12:BTQ$42)=0,0.6*BTQ$5,IF(BTQ37="",0,IF(BTQ$6=0,IF(BTQ37&gt;=BTQ$8,BTQ$5,IF(BTQ37&lt;BTQ$6,0,0.6*BTQ$5+0.4*BTQ$5*(BTQ37-BTQ$7)/(BTQ$8-BTQ$7))),IF(BTQ37&lt;=BTQ$8,BTQ$5,IF(BTQ37&gt;BTQ$6,0,0.6*BTQ$5+0.4*BTQ$5*(BTQ37-BTQ$7)/(BTQ$8-BTQ$7))))))</f>
      </c>
      <c r="BTS37" s="126">
        <f>IF(BTQ37&lt;&gt;"",BTQ$5,0)</f>
      </c>
      <c r="BTT37" s="125">
        <f>IF(BTQ$6=0,RANK(BTQ37,BTQ$12:BTQ$42,0),RANK(BTQ37,BTQ$12:BTQ$42,1))</f>
      </c>
      <c r="BTU37" s="126">
        <v>97.93</v>
      </c>
      <c r="BTV37" s="126">
        <f>IF(COUNTA(BTU$12:BTU$42)=0,0.6*BTU$5,IF(BTU37="",0,IF(BTU$6=0,IF(BTU37&gt;=BTU$8,BTU$5,IF(BTU37&lt;BTU$6,0,0.6*BTU$5+0.4*BTU$5*(BTU37-BTU$7)/(BTU$8-BTU$7))),IF(BTU37&lt;=BTU$8,BTU$5,IF(BTU37&gt;BTU$6,0,0.6*BTU$5+0.4*BTU$5*(BTU37-BTU$7)/(BTU$8-BTU$7))))))</f>
      </c>
      <c r="BTW37" s="126">
        <f>IF(BTU37&lt;&gt;"",BTU$5,0)</f>
      </c>
      <c r="BTX37" s="125">
        <f>IF(BTU$6=0,RANK(BTU37,BTU$12:BTU$42,0),RANK(BTU37,BTU$12:BTU$42,1))</f>
      </c>
      <c r="BTY37" s="126">
        <v>96.73</v>
      </c>
      <c r="BTZ37" s="126">
        <f>IF(COUNTA(BTY$12:BTY$42)=0,0.6*BTY$5,IF(BTY37="",0,IF(BTY$6=0,IF(BTY37&gt;=BTY$8,BTY$5,IF(BTY37&lt;BTY$6,0,0.6*BTY$5+0.4*BTY$5*(BTY37-BTY$7)/(BTY$8-BTY$7))),IF(BTY37&lt;=BTY$8,BTY$5,IF(BTY37&gt;BTY$6,0,0.6*BTY$5+0.4*BTY$5*(BTY37-BTY$7)/(BTY$8-BTY$7))))))</f>
      </c>
      <c r="BUA37" s="126">
        <f>IF(BTY37&lt;&gt;"",BTY$5,0)</f>
      </c>
      <c r="BUB37" s="125">
        <f>IF(BTY$6=0,RANK(BTY37,BTY$12:BTY$42,0),RANK(BTY37,BTY$12:BTY$42,1))</f>
      </c>
      <c r="BUC37" s="126">
        <v>98.71</v>
      </c>
      <c r="BUD37" s="126">
        <f>IF(COUNTA(BUC$12:BUC$42)=0,0.6*BUC$5,IF(BUC37="",0,IF(BUC$6=0,IF(BUC37&gt;=BUC$8,BUC$5,IF(BUC37&lt;BUC$6,0,0.6*BUC$5+0.4*BUC$5*(BUC37-BUC$7)/(BUC$8-BUC$7))),IF(BUC37&lt;=BUC$8,BUC$5,IF(BUC37&gt;BUC$6,0,0.6*BUC$5+0.4*BUC$5*(BUC37-BUC$7)/(BUC$8-BUC$7))))))</f>
      </c>
      <c r="BUE37" s="126">
        <f>IF(BUC37&lt;&gt;"",BUC$5,0)</f>
      </c>
      <c r="BUF37" s="125">
        <f>IF(BUC$6=0,RANK(BUC37,BUC$12:BUC$42,0),RANK(BUC37,BUC$12:BUC$42,1))</f>
      </c>
      <c r="BUG37" s="126">
        <v>0.89</v>
      </c>
      <c r="BUH37" s="126">
        <f>IF(COUNTA(BUG$12:BUG$42)=0,0.6*BUG$5,IF(BUG37="",0,IF(BUG$6=0,IF(BUG37&gt;=BUG$8,BUG$5,IF(BUG37&lt;BUG$6,0,0.6*BUG$5+0.4*BUG$5*(BUG37-BUG$7)/(BUG$8-BUG$7))),IF(BUG37&lt;=BUG$8,BUG$5,IF(BUG37&gt;BUG$6,0,0.6*BUG$5+0.4*BUG$5*(BUG37-BUG$7)/(BUG$8-BUG$7))))))</f>
      </c>
      <c r="BUI37" s="126">
        <f>IF(BUG37&lt;&gt;"",BUG$5,0)</f>
      </c>
      <c r="BUJ37" s="125">
        <f>IF(BUG$6=0,RANK(BUG37,BUG$12:BUG$42,0),RANK(BUG37,BUG$12:BUG$42,1))</f>
      </c>
      <c r="BUK37" s="126">
        <v>0.56</v>
      </c>
      <c r="BUL37" s="126">
        <f>IF(COUNTA(BUK$12:BUK$42)=0,0.6*BUK$5,IF(BUK37="",0,IF(BUK$6=0,IF(BUK37&gt;=BUK$8,BUK$5,IF(BUK37&lt;BUK$6,0,0.6*BUK$5+0.4*BUK$5*(BUK37-BUK$7)/(BUK$8-BUK$7))),IF(BUK37&lt;=BUK$8,BUK$5,IF(BUK37&gt;BUK$6,0,0.6*BUK$5+0.4*BUK$5*(BUK37-BUK$7)/(BUK$8-BUK$7))))))</f>
      </c>
      <c r="BUM37" s="126">
        <f>IF(BUK37&lt;&gt;"",BUK$5,0)</f>
      </c>
      <c r="BUN37" s="125">
        <f>IF(BUK$6=0,RANK(BUK37,BUK$12:BUK$42,0),RANK(BUK37,BUK$12:BUK$42,1))</f>
      </c>
      <c r="BUO37" s="126">
        <v>27.46</v>
      </c>
      <c r="BUP37" s="126">
        <f>IF(COUNTA(BUO$12:BUO$42)=0,0.6*BUO$5,IF(BUO37="",0,IF(AND(BUO37&gt;=BUO$7,BUO37&lt;=BUO$8),BUO$5,0)))</f>
      </c>
      <c r="BUQ37" s="126">
        <f>IF(BUO37&lt;&gt;"",BUO$5,0)</f>
      </c>
      <c r="BUR37" s="125">
        <f>IF(BUO$6=0,RANK(BUO37,BUO$12:BUO$42,0),RANK(BUO37,BUO$12:BUO$42,1))</f>
      </c>
      <c r="BUS37" s="126">
        <v>0.21</v>
      </c>
      <c r="BUT37" s="126">
        <f>IF(COUNTA(BUS$12:BUS$42)=0,0.6*BUS$5,IF(BUS37="",0,IF(BUS$6=0,IF(BUS37&gt;=BUS$8,BUS$5,IF(BUS37&lt;BUS$6,0,0.6*BUS$5+0.4*BUS$5*(BUS37-BUS$7)/(BUS$8-BUS$7))),IF(BUS37&lt;=BUS$8,BUS$5,IF(BUS37&gt;BUS$6,0,0.6*BUS$5+0.4*BUS$5*(BUS37-BUS$7)/(BUS$8-BUS$7))))))</f>
      </c>
      <c r="BUU37" s="126">
        <f>IF(BUS37&lt;&gt;"",BUS$5,0)</f>
      </c>
      <c r="BUV37" s="125">
        <f>IF(BUS$6=0,RANK(BUS37,BUS$12:BUS$42,0),RANK(BUS37,BUS$12:BUS$42,1))</f>
      </c>
      <c r="BUW37" s="126">
        <v>0</v>
      </c>
      <c r="BUX37" s="126">
        <f>IF(COUNTA(BUW$12:BUW$42)=0,0.6*BUW$5,IF(BUW37="",0,IF(BUW$6=0,IF(BUW37&gt;=BUW$8,BUW$5,IF(BUW37&lt;BUW$6,0,0.6*BUW$5+0.4*BUW$5*(BUW37-BUW$7)/(BUW$8-BUW$7))),IF(BUW37&lt;=BUW$8,BUW$5,IF(BUW37&gt;BUW$6,0,0.6*BUW$5+0.4*BUW$5*(BUW37-BUW$7)/(BUW$8-BUW$7))))))</f>
      </c>
      <c r="BUY37" s="126">
        <f>IF(BUW37&lt;&gt;"",BUW$5,0)</f>
      </c>
      <c r="BUZ37" s="125">
        <f>IF(BUW$6=0,RANK(BUW37,BUW$12:BUW$42,0),RANK(BUW37,BUW$12:BUW$42,1))</f>
      </c>
      <c r="BVA37" s="126">
        <v>0.079</v>
      </c>
      <c r="BVB37" s="126">
        <f>IF(COUNTA(BVA$12:BVA$42)=0,0.6*BVA$5,IF(BVA37="",0,IF(BVA$6=0,IF(BVA37&gt;=BVA$8,BVA$5,IF(BVA37&lt;BVA$6,0,0.6*BVA$5+0.4*BVA$5*(BVA37-BVA$7)/(BVA$8-BVA$7))),IF(BVA37&lt;=BVA$8,BVA$5,IF(BVA37&gt;BVA$6,0,0.6*BVA$5+0.4*BVA$5*(BVA37-BVA$7)/(BVA$8-BVA$7))))))</f>
      </c>
      <c r="BVC37" s="126">
        <f>IF(BVA37&lt;&gt;"",BVA$5,0)</f>
      </c>
      <c r="BVD37" s="125">
        <f>IF(BVA$6=0,RANK(BVA37,BVA$12:BVA$42,0),RANK(BVA37,BVA$12:BVA$42,1))</f>
      </c>
      <c r="BVE37" s="126">
        <v>0.071</v>
      </c>
      <c r="BVF37" s="126">
        <f>IF(COUNTA(BVE$12:BVE$42)=0,0.6*BVE$5,IF(BVE37="",0,IF(BVE$6=0,IF(BVE37&gt;=BVE$8,BVE$5,IF(BVE37&lt;BVE$6,0,0.6*BVE$5+0.4*BVE$5*(BVE37-BVE$7)/(BVE$8-BVE$7))),IF(BVE37&lt;=BVE$8,BVE$5,IF(BVE37&gt;BVE$6,0,0.6*BVE$5+0.4*BVE$5*(BVE37-BVE$7)/(BVE$8-BVE$7))))))</f>
      </c>
      <c r="BVG37" s="126">
        <f>IF(BVE37&lt;&gt;"",BVE$5,0)</f>
      </c>
      <c r="BVH37" s="125">
        <f>IF(BVE$6=0,RANK(BVE37,BVE$12:BVE$42,0),RANK(BVE37,BVE$12:BVE$42,1))</f>
      </c>
      <c r="BVI37" s="126">
        <v>42.6387409427511</v>
      </c>
      <c r="BVJ37" s="126">
        <f>IF(COUNTA(BVI$12:BVI$42)=0,0.6*BVI$5,IF(BVI37="",0,IF(BVI$6=0,IF(BVI37&gt;=BVI$8,BVI$5,IF(BVI37&lt;BVI$6,0,0.6*BVI$5+0.4*BVI$5*(BVI37-BVI$7)/(BVI$8-BVI$7))),IF(BVI37&lt;=BVI$8,BVI$5,IF(BVI37&gt;BVI$6,0,0.6*BVI$5+0.4*BVI$5*(BVI37-BVI$7)/(BVI$8-BVI$7))))))</f>
      </c>
      <c r="BVK37" s="126">
        <f>IF(BVI37&lt;&gt;"",BVI$5,0)</f>
      </c>
      <c r="BVL37" s="125">
        <f>IF(BVI$6=0,RANK(BVI37,BVI$12:BVI$42,0),RANK(BVI37,BVI$12:BVI$42,1))</f>
      </c>
      <c r="BVM37" s="126">
        <v>0.5</v>
      </c>
      <c r="BVN37" s="126">
        <f>IF(COUNTA(BVM$12:BVM$42)=0,0.6*BVM$5,IF(BVM37="",0,IF(BVM$6=0,IF(BVM37&gt;=BVM$8,BVM$5,IF(BVM37&lt;BVM$6,0,0.6*BVM$5+0.4*BVM$5*(BVM37-BVM$7)/(BVM$8-BVM$7))),IF(BVM37&lt;=BVM$8,BVM$5,IF(BVM37&gt;BVM$6,0,0.6*BVM$5+0.4*BVM$5*(BVM37-BVM$7)/(BVM$8-BVM$7))))))</f>
      </c>
      <c r="BVO37" s="126">
        <f>IF(BVM37&lt;&gt;"",BVM$5,0)</f>
      </c>
      <c r="BVP37" s="125">
        <f>IF(BVM$6=0,RANK(BVM37,BVM$12:BVM$42,0),RANK(BVM37,BVM$12:BVM$42,1))</f>
      </c>
      <c r="BVQ37" s="126">
        <v>0.91</v>
      </c>
      <c r="BVR37" s="126">
        <f>IF(COUNTA(BVQ$12:BVQ$42)=0,0.6*BVQ$5,IF(BVQ37="",0,IF(BVQ$6=0,IF(BVQ37&gt;=BVQ$8,BVQ$5,IF(BVQ37&lt;BVQ$6,0,0.6*BVQ$5+0.4*BVQ$5*(BVQ37-BVQ$7)/(BVQ$8-BVQ$7))),IF(BVQ37&lt;=BVQ$8,BVQ$5,IF(BVQ37&gt;BVQ$6,0,0.6*BVQ$5+0.4*BVQ$5*(BVQ37-BVQ$7)/(BVQ$8-BVQ$7))))))</f>
      </c>
      <c r="BVS37" s="126">
        <f>IF(BVQ37&lt;&gt;"",BVQ$5,0)</f>
      </c>
      <c r="BVT37" s="125">
        <f>IF(BVQ$6=0,RANK(BVQ37,BVQ$12:BVQ$42,0),RANK(BVQ37,BVQ$12:BVQ$42,1))</f>
      </c>
      <c r="BVU37" s="126">
        <v>81.8474730544261</v>
      </c>
      <c r="BVV37" s="126">
        <f>IF(COUNTA(BVU$12:BVU$42)=0,0.6*BVU$5,IF(BVU37="",0,IF(BVU$6=0,IF(BVU37&gt;=BVU$8,BVU$5,IF(BVU37&lt;BVU$6,0,0.6*BVU$5+0.4*BVU$5*(BVU37-BVU$7)/(BVU$8-BVU$7))),IF(BVU37&lt;=BVU$8,BVU$5,IF(BVU37&gt;BVU$6,0,0.6*BVU$5+0.4*BVU$5*(BVU37-BVU$7)/(BVU$8-BVU$7))))))</f>
      </c>
      <c r="BVW37" s="126">
        <f>IF(BVU37&lt;&gt;"",BVU$5,0)</f>
      </c>
      <c r="BVX37" s="125">
        <f>IF(BVU$6=0,RANK(BVU37,BVU$12:BVU$42,0),RANK(BVU37,BVU$12:BVU$42,1))</f>
      </c>
      <c r="BVY37" s="126">
        <v>98.5</v>
      </c>
      <c r="BVZ37" s="126">
        <f>IF(COUNTA(BVY$12:BVY$42)=0,0.6*BVY$5,IF(BVY37="",0,IF(BVY$6=0,IF(BVY37&gt;=BVY$8,BVY$5,IF(BVY37&lt;BVY$6,0,0.6*BVY$5+0.4*BVY$5*(BVY37-BVY$7)/(BVY$8-BVY$7))),IF(BVY37&lt;=BVY$8,BVY$5,IF(BVY37&gt;BVY$6,0,0.6*BVY$5+0.4*BVY$5*(BVY37-BVY$7)/(BVY$8-BVY$7))))))</f>
      </c>
      <c r="BWA37" s="126">
        <f>IF(BVY37&lt;&gt;"",BVY$5,0)</f>
      </c>
      <c r="BWB37" s="125">
        <f>IF(BVY$6=0,RANK(BVY37,BVY$12:BVY$42,0),RANK(BVY37,BVY$12:BVY$42,1))</f>
      </c>
      <c r="BWC37" s="126">
        <v>100</v>
      </c>
      <c r="BWD37" s="126">
        <f>IF(COUNTA(BWC$12:BWC$42)=0,0.6*BWC$5,IF(BWC37="",0,IF(BWC$6=0,IF(BWC37&gt;=BWC$8,BWC$5,IF(BWC37&lt;BWC$6,0,0.6*BWC$5+0.4*BWC$5*(BWC37-BWC$7)/(BWC$8-BWC$7))),IF(BWC37&lt;=BWC$8,BWC$5,IF(BWC37&gt;BWC$6,0,0.6*BWC$5+0.4*BWC$5*(BWC37-BWC$7)/(BWC$8-BWC$7))))))</f>
      </c>
      <c r="BWE37" s="126">
        <f>IF(BWC37&lt;&gt;"",BWC$5,0)</f>
      </c>
      <c r="BWF37" s="125">
        <f>IF(BWC$6=0,RANK(BWC37,BWC$12:BWC$42,0),RANK(BWC37,BWC$12:BWC$42,1))</f>
      </c>
      <c r="BWG37" s="126">
        <v>98.6</v>
      </c>
      <c r="BWH37" s="126">
        <f>IF(COUNTA(BWG$12:BWG$42)=0,0.6*BWG$5,IF(BWG37="",0,IF(BWG$6=0,IF(BWG37&gt;=BWG$8,BWG$5,IF(BWG37&lt;BWG$6,0,0.6*BWG$5+0.4*BWG$5*(BWG37-BWG$7)/(BWG$8-BWG$7))),IF(BWG37&lt;=BWG$8,BWG$5,IF(BWG37&gt;BWG$6,0,0.6*BWG$5+0.4*BWG$5*(BWG37-BWG$7)/(BWG$8-BWG$7))))))</f>
      </c>
      <c r="BWI37" s="126">
        <f>IF(BWG37&lt;&gt;"",BWG$5,0)</f>
      </c>
      <c r="BWJ37" s="125">
        <f>IF(BWG$6=0,RANK(BWG37,BWG$12:BWG$42,0),RANK(BWG37,BWG$12:BWG$42,1))</f>
      </c>
      <c r="BWK37" s="126">
        <v>5</v>
      </c>
      <c r="BWL37" s="126">
        <f>IF(COUNTA(BWK$12:BWK$42)=0,0.6*BWK$5,IF(BWK37="",0,IF(AND(BWK37&gt;=BWK$7,BWK37&lt;=BWK$8),BWK$5,0)))</f>
      </c>
      <c r="BWM37" s="126">
        <f>IF(BWK37&lt;&gt;"",BWK$5,0)</f>
      </c>
      <c r="BWN37" s="125">
        <f>IF(BWK$6=0,RANK(BWK37,BWK$12:BWK$42,0),RANK(BWK37,BWK$12:BWK$42,1))</f>
      </c>
      <c r="BWO37" s="126">
        <v>0.3</v>
      </c>
      <c r="BWP37" s="126">
        <f>IF(COUNTA(BWO$12:BWO$42)=0,0.6*BWO$5,IF(BWO37="",0,IF(BWO$6=0,IF(BWO37&gt;=BWO$8,BWO$5,IF(BWO37&lt;BWO$6,0,0.6*BWO$5+0.4*BWO$5*(BWO37-BWO$7)/(BWO$8-BWO$7))),IF(BWO37&lt;=BWO$8,BWO$5,IF(BWO37&gt;BWO$6,0,0.6*BWO$5+0.4*BWO$5*(BWO37-BWO$7)/(BWO$8-BWO$7))))))</f>
      </c>
      <c r="BWQ37" s="126">
        <f>IF(BWO37&lt;&gt;"",BWO$5,0)</f>
      </c>
      <c r="BWR37" s="125">
        <f>IF(BWO$6=0,RANK(BWO37,BWO$12:BWO$42,0),RANK(BWO37,BWO$12:BWO$42,1))</f>
      </c>
      <c r="BWS37" s="126">
        <v>0.9</v>
      </c>
      <c r="BWT37" s="126">
        <f>IF(COUNTA(BWS$12:BWS$42)=0,0.6*BWS$5,IF(BWS37="",0,IF(BWS$6=0,IF(BWS37&gt;=BWS$8,BWS$5,IF(BWS37&lt;BWS$6,0,0.6*BWS$5+0.4*BWS$5*(BWS37-BWS$7)/(BWS$8-BWS$7))),IF(BWS37&lt;=BWS$8,BWS$5,IF(BWS37&gt;BWS$6,0,0.6*BWS$5+0.4*BWS$5*(BWS37-BWS$7)/(BWS$8-BWS$7))))))</f>
      </c>
      <c r="BWU37" s="126">
        <f>IF(BWS37&lt;&gt;"",BWS$5,0)</f>
      </c>
      <c r="BWV37" s="125">
        <f>IF(BWS$6=0,RANK(BWS37,BWS$12:BWS$42,0),RANK(BWS37,BWS$12:BWS$42,1))</f>
      </c>
      <c r="BWW37" s="125" t="s">
        <v>41</v>
      </c>
      <c r="BWX37" s="125">
        <f>(F37+J37+N37+R37+V37+Z37+AD37+AH37+AL37)*100</f>
      </c>
      <c r="BWY37" s="125">
        <f>RANK(BWX37,BWX$12:BWX$42,0)</f>
      </c>
      <c r="BWZ37" s="125" t="s">
        <v>41</v>
      </c>
      <c r="BXA37" s="125">
        <f>(AP37+AT37+AX37+BB37+BF37+BJ37+BN37+BR37+BV37+BZ37+CD37+CH37+CL37+CP37)*100</f>
      </c>
      <c r="BXB37" s="125">
        <f>RANK(BXA37,BXA$12:BXA$42,0)</f>
      </c>
      <c r="BXC37" s="125" t="s">
        <v>41</v>
      </c>
      <c r="BXD37" s="125">
        <f>(CT37)*100</f>
      </c>
      <c r="BXE37" s="125">
        <f>RANK(BXD37,BXD$12:BXD$42,0)</f>
      </c>
      <c r="BXF37" s="125" t="s">
        <v>41</v>
      </c>
      <c r="BXG37" s="125">
        <f>(CX37+DB37+DF37+DJ37+DN37+DR37+DV37+DZ37+EE37+EJ37+EO37+ET37+EY37+FD37+FI37+FN37+FS37+FX37+GC37+GH37+GM37+GR37+GW37+HB37+HG37+HL37+HQ37+HV37+IA37+IF37+IK37+IP37+IU37+IZ37+JE37+JJ37+JO37+JT37+JY37+KD37+KI37+KN37+KS37+KX37+LC37+LH37+LM37+LR37+LW37+MB37+MG37+ML37+MQ37+MV37+NA37+NF37+NK37+NP37+NU37+NZ37+OE37+OJ37+OO37+OT37+OY37+PD37+PI37+PN37+PS37+PX37+QC37+QH37+QM37+QR37+QW37+RB37+RG37+RL37+RQ37+RV37+SA37+SF37+SK37+SP37+SU37+SZ37+TE37+TJ37+TO37+TT37+TY37+UD37+UI37+UN37+US37+UX37+VC37+VH37+VM37+VR37+VW37+WB37+WG37+WL37+WQ37+WV37+XA37+XF37+XK37+XP37+XU37+XZ37+YE37+YJ37+YO37+YT37+YY37+ZD37+ZI37+ZN37+ZS37+ZX37+AAC37+AAH37+AAM37+AAR37+AAW37+ABB37+ABG37+ABL37+ABQ37+ABV37+ACA37+ACF37+ACK37+ACP37+ACU37+ACZ37+ADE37+ADJ37+ADO37+ADT37+ADY37+AED37+AEI37+AEN37+AES37+AEX37+AFC37+AFH37+AFM37+AFR37+AFW37+AGB37+AGG37+AGL37+AGQ37+AGV37+AHA37+AHF37+AHK37+AHP37+AHU37+AHZ37+AIE37+AIJ37+AIO37+AIT37+AIY37+AJD37+AJI37+AJN37+AJS37+AJX37+AKC37+AKH37+AKM37+AKR37+AKW37+ALB37+ALG37+ALL37+ALQ37+ALV37+AMA37+AMF37+AMK37+AMP37+AMU37+AMZ37+ANE37+ANJ37+ANO37+ANT37+ANY37+AOD37+AOI37+AON37+AOS37+AOX37+APC37+APH37+APM37+APR37+APW37+AQB37+AQG37+AQL37+AQQ37+AQV37+ARA37+ARF37+ARK37+ARP37+ARU37+ARZ37+ASE37+ASJ37+ASO37+AST37+ASY37+ATD37+ATI37+ATN37+ATS37+ATX37+AUC37+AUH37)*100</f>
      </c>
      <c r="BXH37" s="125">
        <f>RANK(BXG37,BXG$12:BXG$42,0)</f>
      </c>
      <c r="BXI37" s="125" t="s">
        <v>41</v>
      </c>
      <c r="BXJ37" s="125">
        <f>(AUL37+AUP37+AUT37+AUX37+AVB37+AVF37+AVJ37+AVN37+AVR37+AVV37+AVZ37+AWD37+AWH37+AWL37+AWP37+AWT37+AWX37+AXB37+AXF37+AXJ37+AXN37+AXR37+AXV37+AXZ37+AYD37+AYH37+AYL37+AYP37+AYT37+AYX37+AZB37+AZF37+AZJ37+AZN37+AZR37+AZV37+AZZ37+BAD37+BAH37+BAL37+BAP37+BAT37+BAX37+BBB37+BBF37+BBJ37+BBN37+BBR37+BBV37+BBZ37+BCD37+BCH37+BCL37+BCP37+BCT37+BCX37+BDB37+BDF37+BDJ37+BDN37+BDR37+BDV37+BDZ37+BED37+BEH37+BEL37+BEP37+BET37+BEX37+BFB37+BFF37+BFJ37+BFN37+BFR37+BFV37+BFZ37+BGD37+BGH37+BGL37+BGP37+BGT37+BGX37+BHB37+BHF37+BHJ37+BHN37+BHR37+BHV37+BHZ37+BID37+BIH37+BIL37+BIP37+BIT37+BIX37+BJB37+BJF37+BJJ37+BJN37+BJR37+BJV37+BJZ37+BKD37+BKH37+BKL37+BKP37+BKT37+BKX37+BLB37+BLF37+BLJ37+BLN37+BLR37+BLV37+BLZ37+BMD37+BMH37+BML37+BMP37+BMT37+BMX37+BNB37+BNF37+BNJ37+BNN37+BNR37+BNV37+BNZ37+BOD37+BOH37+BOL37+BOP37+BOT37+BOX37+BPB37+BPF37+BPJ37+BPN37+BPR37+BPV37+BPZ37+BQD37+BQH37+BQL37+BQP37+BQT37+BQX37+BRB37)*100</f>
      </c>
      <c r="BXK37" s="125">
        <f>RANK(BXJ37,BXJ$12:BXJ$42,0)</f>
      </c>
      <c r="BXL37" s="125" t="s">
        <v>41</v>
      </c>
      <c r="BXM37" s="125">
        <f>(BRF37+BRJ37+BRN37+BRR37+BRV37+BRZ37+BSD37+BSH37+BSL37+BSP37+BST37+BSX37+BTB37+BTF37+BTJ37+BTN37+BTR37)*100</f>
      </c>
      <c r="BXN37" s="125">
        <f>RANK(BXM37,BXM$12:BXM$42,0)</f>
      </c>
      <c r="BXO37" s="125" t="s">
        <v>41</v>
      </c>
      <c r="BXP37" s="125">
        <f>(BTV37+BTZ37+BUD37+BUH37+BUL37)*100</f>
      </c>
      <c r="BXQ37" s="125">
        <f>RANK(BXP37,BXP$12:BXP$42,0)</f>
      </c>
      <c r="BXR37" s="125" t="s">
        <v>41</v>
      </c>
      <c r="BXS37" s="125">
        <f>(BUP37+BUT37+BUX37)*100</f>
      </c>
      <c r="BXT37" s="125">
        <f>RANK(BXS37,BXS$12:BXS$42,0)</f>
      </c>
      <c r="BXU37" s="125" t="s">
        <v>41</v>
      </c>
      <c r="BXV37" s="125">
        <f>(BVB37+BVF37+BVJ37+BVN37+BVR37+BVV37+BVZ37+BWD37+BWH37+BWL37+BWP37+BWT37)*100</f>
      </c>
      <c r="BXW37" s="125">
        <f>RANK(BXV37,BXV$12:BXV$42,0)</f>
      </c>
    </row>
    <row r="38">
      <c r="A38" s="125" t="s">
        <v>42</v>
      </c>
      <c r="B38" s="125">
        <f>A38</f>
      </c>
      <c r="C38" s="125">
        <f>(F38+J38+N38+R38+V38+Z38+AD38+AH38+AL38+AP38+AT38+AX38+BB38+BF38+BJ38+BN38+BR38+BV38+BZ38+CD38+CH38+CL38+CP38+CT38+CX38+DB38+DF38+DJ38+DN38+DR38+DV38+DZ38+EE38+EJ38+EO38+ET38+EY38+FD38+FI38+FN38+FS38+FX38+GC38+GH38+GM38+GR38+GW38+HB38+HG38+HL38+HQ38+HV38+IA38+IF38+IK38+IP38+IU38+IZ38+JE38+JJ38+JO38+JT38+JY38+KD38+KI38+KN38+KS38+KX38+LC38+LH38+LM38+LR38+LW38+MB38+MG38+ML38+MQ38+MV38+NA38+NF38+NK38+NP38+NU38+NZ38+OE38+OJ38+OO38+OT38+OY38+PD38+PI38+PN38+PS38+PX38+QC38+QH38+QM38+QR38+QW38+RB38+RG38+RL38+RQ38+RV38+SA38+SF38+SK38+SP38+SU38+SZ38+TE38+TJ38+TO38+TT38+TY38+UD38+UI38+UN38+US38+UX38+VC38+VH38+VM38+VR38+VW38+WB38+WG38+WL38+WQ38+WV38+XA38+XF38+XK38+XP38+XU38+XZ38+YE38+YJ38+YO38+YT38+YY38+ZD38+ZI38+ZN38+ZS38+ZX38+AAC38+AAH38+AAM38+AAR38+AAW38+ABB38+ABG38+ABL38+ABQ38+ABV38+ACA38+ACF38+ACK38+ACP38+ACU38+ACZ38+ADE38+ADJ38+ADO38+ADT38+ADY38+AED38+AEI38+AEN38+AES38+AEX38+AFC38+AFH38+AFM38+AFR38+AFW38+AGB38+AGG38+AGL38+AGQ38+AGV38+AHA38+AHF38+AHK38+AHP38+AHU38+AHZ38+AIE38+AIJ38+AIO38+AIT38+AIY38+AJD38+AJI38+AJN38+AJS38+AJX38+AKC38+AKH38+AKM38+AKR38+AKW38+ALB38+ALG38+ALL38+ALQ38+ALV38+AMA38+AMF38+AMK38+AMP38+AMU38+AMZ38+ANE38+ANJ38+ANO38+ANT38+ANY38+AOD38+AOI38+AON38+AOS38+AOX38+APC38+APH38+APM38+APR38+APW38+AQB38+AQG38+AQL38+AQQ38+AQV38+ARA38+ARF38+ARK38+ARP38+ARU38+ARZ38+ASE38+ASJ38+ASO38+AST38+ASY38+ATD38+ATI38+ATN38+ATS38+ATX38+AUC38+AUH38+AUL38+AUP38+AUT38+AUX38+AVB38+AVF38+AVJ38+AVN38+AVR38+AVV38+AVZ38+AWD38+AWH38+AWL38+AWP38+AWT38+AWX38+AXB38+AXF38+AXJ38+AXN38+AXR38+AXV38+AXZ38+AYD38+AYH38+AYL38+AYP38+AYT38+AYX38+AZB38+AZF38+AZJ38+AZN38+AZR38+AZV38+AZZ38+BAD38+BAH38+BAL38+BAP38+BAT38+BAX38+BBB38+BBF38+BBJ38+BBN38+BBR38+BBV38+BBZ38+BCD38+BCH38+BCL38+BCP38+BCT38+BCX38+BDB38+BDF38+BDJ38+BDN38+BDR38+BDV38+BDZ38+BED38+BEH38+BEL38+BEP38+BET38+BEX38+BFB38+BFF38+BFJ38+BFN38+BFR38+BFV38+BFZ38+BGD38+BGH38+BGL38+BGP38+BGT38+BGX38+BHB38+BHF38+BHJ38+BHN38+BHR38+BHV38+BHZ38+BID38+BIH38+BIL38+BIP38+BIT38+BIX38+BJB38+BJF38+BJJ38+BJN38+BJR38+BJV38+BJZ38+BKD38+BKH38+BKL38+BKP38+BKT38+BKX38+BLB38+BLF38+BLJ38+BLN38+BLR38+BLV38+BLZ38+BMD38+BMH38+BML38+BMP38+BMT38+BMX38+BNB38+BNF38+BNJ38+BNN38+BNR38+BNV38+BNZ38+BOD38+BOH38+BOL38+BOP38+BOT38+BOX38+BPB38+BPF38+BPJ38+BPN38+BPR38+BPV38+BPZ38+BQD38+BQH38+BQL38+BQP38+BQT38+BQX38+BRB38+BRF38+BRJ38+BRN38+BRR38+BRV38+BRZ38+BSD38+BSH38+BSL38+BSP38+BST38+BSX38+BTB38+BTF38+BTJ38+BTN38+BTR38+BTV38+BTZ38+BUD38+BUH38+BUL38+BUP38+BUT38+BUX38+BVB38+BVF38+BVJ38+BVN38+BVR38+BVV38+BVZ38+BWD38+BWH38+BWL38+BWP38+BWT38)*100</f>
      </c>
      <c r="D38" s="125">
        <f>RANK(C38,C$12:C$42,0)</f>
      </c>
      <c r="E38" s="126">
        <v>73.5943790445118</v>
      </c>
      <c r="F38" s="126">
        <f>IF(COUNTA(E$12:E$42)=0,0.6*E$5,IF(E38="",0,IF(E$6=0,IF(E38&gt;=E$8,E$5,IF(E38&lt;E$6,0,0.6*E$5+0.4*E$5*(E38-E$7)/(E$8-E$7))),IF(E38&lt;=E$8,E$5,IF(E38&gt;E$6,0,0.6*E$5+0.4*E$5*(E38-E$7)/(E$8-E$7))))))</f>
      </c>
      <c r="G38" s="126">
        <f>IF(E38&lt;&gt;"",E$5,0)</f>
      </c>
      <c r="H38" s="125">
        <f>IF(E$6=0,RANK(E38,E$12:E$42,0),RANK(E38,E$12:E$42,1))</f>
      </c>
      <c r="I38" s="126">
        <v>83.6648778902299</v>
      </c>
      <c r="J38" s="126">
        <f>IF(COUNTA(I$12:I$42)=0,0.6*I$5,IF(I38="",0,IF(I$6=0,IF(I38&gt;=I$8,I$5,IF(I38&lt;I$6,0,0.6*I$5+0.4*I$5*(I38-I$7)/(I$8-I$7))),IF(I38&lt;=I$8,I$5,IF(I38&gt;I$6,0,0.6*I$5+0.4*I$5*(I38-I$7)/(I$8-I$7))))))</f>
      </c>
      <c r="K38" s="126">
        <f>IF(I38&lt;&gt;"",I$5,0)</f>
      </c>
      <c r="L38" s="125">
        <f>IF(I$6=0,RANK(I38,I$12:I$42,0),RANK(I38,I$12:I$42,1))</f>
      </c>
      <c r="M38"/>
      <c r="N38" s="126">
        <f>IF(COUNTA(M$12:M$42)=0,0.6*M$5,IF(M38="",0,IF(M$6=0,IF(M38&gt;=M$8,M$5,IF(M38&lt;M$6,0,0.6*M$5+0.4*M$5*(M38-M$7)/(M$8-M$7))),IF(M38&lt;=M$8,M$5,IF(M38&gt;M$6,0,0.6*M$5+0.4*M$5*(M38-M$7)/(M$8-M$7))))))</f>
      </c>
      <c r="O38" s="126">
        <f>IF(M38&lt;&gt;"",M$5,0)</f>
      </c>
      <c r="P38" s="125">
        <f>IF(M$6=0,RANK(M38,M$12:M$42,0),RANK(M38,M$12:M$42,1))</f>
      </c>
      <c r="Q38"/>
      <c r="R38" s="126">
        <f>IF(COUNTA(Q$12:Q$42)=0,0.6*Q$5,IF(Q38="",0,IF(Q$6=0,IF(Q38&gt;=Q$8,Q$5,IF(Q38&lt;Q$6,0,0.6*Q$5+0.4*Q$5*(Q38-Q$7)/(Q$8-Q$7))),IF(Q38&lt;=Q$8,Q$5,IF(Q38&gt;Q$6,0,0.6*Q$5+0.4*Q$5*(Q38-Q$7)/(Q$8-Q$7))))))</f>
      </c>
      <c r="S38" s="126">
        <f>IF(Q38&lt;&gt;"",Q$5,0)</f>
      </c>
      <c r="T38" s="125">
        <f>IF(Q$6=0,RANK(Q38,Q$12:Q$42,0),RANK(Q38,Q$12:Q$42,1))</f>
      </c>
      <c r="U38"/>
      <c r="V38" s="126">
        <f>IF(COUNTA(U$12:U$42)=0,0.6*U$5,IF(U38="",0,IF(U$6=0,IF(U38&gt;=U$8,U$5,IF(U38&lt;U$6,0,0.6*U$5+0.4*U$5*(U38-U$7)/(U$8-U$7))),IF(U38&lt;=U$8,U$5,IF(U38&gt;U$6,0,0.6*U$5+0.4*U$5*(U38-U$7)/(U$8-U$7))))))</f>
      </c>
      <c r="W38" s="126">
        <f>IF(U38&lt;&gt;"",U$5,0)</f>
      </c>
      <c r="X38" s="125">
        <f>IF(U$6=0,RANK(U38,U$12:U$42,0),RANK(U38,U$12:U$42,1))</f>
      </c>
      <c r="Y38"/>
      <c r="Z38" s="126">
        <f>IF(COUNTA(Y$12:Y$42)=0,0.6*Y$5,IF(Y38="",0,IF(Y$6=0,IF(Y38&gt;=Y$8,Y$5,IF(Y38&lt;Y$6,0,0.6*Y$5+0.4*Y$5*(Y38-Y$7)/(Y$8-Y$7))),IF(Y38&lt;=Y$8,Y$5,IF(Y38&gt;Y$6,0,0.6*Y$5+0.4*Y$5*(Y38-Y$7)/(Y$8-Y$7))))))</f>
      </c>
      <c r="AA38" s="126">
        <f>IF(Y38&lt;&gt;"",Y$5,0)</f>
      </c>
      <c r="AB38" s="125">
        <f>IF(Y$6=0,RANK(Y38,Y$12:Y$42,0),RANK(Y38,Y$12:Y$42,1))</f>
      </c>
      <c r="AC38"/>
      <c r="AD38" s="126">
        <f>IF(COUNTA(AC$12:AC$42)=0,0.6*AC$5,IF(AC38="",0,IF(AC$6=0,IF(AC38&gt;=AC$8,AC$5,IF(AC38&lt;AC$6,0,0.6*AC$5+0.4*AC$5*(AC38-AC$7)/(AC$8-AC$7))),IF(AC38&lt;=AC$8,AC$5,IF(AC38&gt;AC$6,0,0.6*AC$5+0.4*AC$5*(AC38-AC$7)/(AC$8-AC$7))))))</f>
      </c>
      <c r="AE38" s="126">
        <f>IF(AC38&lt;&gt;"",AC$5,0)</f>
      </c>
      <c r="AF38" s="125">
        <f>IF(AC$6=0,RANK(AC38,AC$12:AC$42,0),RANK(AC38,AC$12:AC$42,1))</f>
      </c>
      <c r="AG38"/>
      <c r="AH38" s="126">
        <f>IF(COUNTA(AG$12:AG$42)=0,0.6*AG$5,IF(AG38="",0,IF(AG$6=0,IF(AG38&gt;=AG$8,AG$5,IF(AG38&lt;AG$6,0,0.6*AG$5+0.4*AG$5*(AG38-AG$7)/(AG$8-AG$7))),IF(AG38&lt;=AG$8,AG$5,IF(AG38&gt;AG$6,0,0.6*AG$5+0.4*AG$5*(AG38-AG$7)/(AG$8-AG$7))))))</f>
      </c>
      <c r="AI38" s="126">
        <f>IF(AG38&lt;&gt;"",AG$5,0)</f>
      </c>
      <c r="AJ38" s="125">
        <f>IF(AG$6=0,RANK(AG38,AG$12:AG$42,0),RANK(AG38,AG$12:AG$42,1))</f>
      </c>
      <c r="AK38"/>
      <c r="AL38" s="126">
        <f>IF(COUNTA(AK$12:AK$42)=0,0.6*AK$5,IF(AK38="",0,IF(AK$6=0,IF(AK38&gt;=AK$8,AK$5,IF(AK38&lt;AK$6,0,0.6*AK$5+0.4*AK$5*(AK38-AK$7)/(AK$8-AK$7))),IF(AK38&lt;=AK$8,AK$5,IF(AK38&gt;AK$6,0,0.6*AK$5+0.4*AK$5*(AK38-AK$7)/(AK$8-AK$7))))))</f>
      </c>
      <c r="AM38" s="126">
        <f>IF(AK38&lt;&gt;"",AK$5,0)</f>
      </c>
      <c r="AN38" s="125">
        <f>IF(AK$6=0,RANK(AK38,AK$12:AK$42,0),RANK(AK38,AK$12:AK$42,1))</f>
      </c>
      <c r="AO38"/>
      <c r="AP38" s="126">
        <f>IF(COUNTA(AO$12:AO$42)=0,0.6*AO$5,IF(AO38="",0,IF(AO$6=0,IF(AO38&gt;=AO$8,AO$5,IF(AO38&lt;AO$6,0,0.6*AO$5+0.4*AO$5*(AO38-AO$7)/(AO$8-AO$7))),IF(AO38&lt;=AO$8,AO$5,IF(AO38&gt;AO$6,0,0.6*AO$5+0.4*AO$5*(AO38-AO$7)/(AO$8-AO$7))))))</f>
      </c>
      <c r="AQ38" s="126">
        <f>IF(AO38&lt;&gt;"",AO$5,0)</f>
      </c>
      <c r="AR38" s="125">
        <f>IF(AO$6=0,RANK(AO38,AO$12:AO$42,0),RANK(AO38,AO$12:AO$42,1))</f>
      </c>
      <c r="AS38"/>
      <c r="AT38" s="126">
        <f>IF(COUNTA(AS$12:AS$42)=0,0.6*AS$5,IF(AS38="",0,IF(AS$6=0,IF(AS38&gt;=AS$8,AS$5,IF(AS38&lt;AS$6,0,0.6*AS$5+0.4*AS$5*(AS38-AS$7)/(AS$8-AS$7))),IF(AS38&lt;=AS$8,AS$5,IF(AS38&gt;AS$6,0,0.6*AS$5+0.4*AS$5*(AS38-AS$7)/(AS$8-AS$7))))))</f>
      </c>
      <c r="AU38" s="126">
        <f>IF(AS38&lt;&gt;"",AS$5,0)</f>
      </c>
      <c r="AV38" s="125">
        <f>IF(AS$6=0,RANK(AS38,AS$12:AS$42,0),RANK(AS38,AS$12:AS$42,1))</f>
      </c>
      <c r="AW38" s="126">
        <v>99.73</v>
      </c>
      <c r="AX38" s="126">
        <f>IF(COUNTA(AW$12:AW$42)=0,0.6*AW$5,IF(AW38="",0,IF(AW$6=0,IF(AW38&gt;=AW$8,AW$5,IF(AW38&lt;AW$6,0,0.6*AW$5+0.4*AW$5*(AW38-AW$7)/(AW$8-AW$7))),IF(AW38&lt;=AW$8,AW$5,IF(AW38&gt;AW$6,0,0.6*AW$5+0.4*AW$5*(AW38-AW$7)/(AW$8-AW$7))))))</f>
      </c>
      <c r="AY38" s="126">
        <f>IF(AW38&lt;&gt;"",AW$5,0)</f>
      </c>
      <c r="AZ38" s="125">
        <f>IF(AW$6=0,RANK(AW38,AW$12:AW$42,0),RANK(AW38,AW$12:AW$42,1))</f>
      </c>
      <c r="BA38"/>
      <c r="BB38" s="126">
        <f>IF(COUNTA(BA$12:BA$42)=0,0.6*BA$5,IF(BA38="",0,IF(BA$6=0,IF(BA38&gt;=BA$8,BA$5,IF(BA38&lt;BA$6,0,0.6*BA$5+0.4*BA$5*(BA38-BA$7)/(BA$8-BA$7))),IF(BA38&lt;=BA$8,BA$5,IF(BA38&gt;BA$6,0,0.6*BA$5+0.4*BA$5*(BA38-BA$7)/(BA$8-BA$7))))))</f>
      </c>
      <c r="BC38" s="126">
        <f>IF(BA38&lt;&gt;"",BA$5,0)</f>
      </c>
      <c r="BD38" s="125">
        <f>IF(BA$6=0,RANK(BA38,BA$12:BA$42,0),RANK(BA38,BA$12:BA$42,1))</f>
      </c>
      <c r="BE38"/>
      <c r="BF38" s="126">
        <f>IF(COUNTA(BE$12:BE$42)=0,0.6*BE$5,IF(BE38="",0,IF(BE$6=0,IF(BE38&gt;=BE$8,BE$5,IF(BE38&lt;BE$6,0,0.6*BE$5+0.4*BE$5*(BE38-BE$7)/(BE$8-BE$7))),IF(BE38&lt;=BE$8,BE$5,IF(BE38&gt;BE$6,0,0.6*BE$5+0.4*BE$5*(BE38-BE$7)/(BE$8-BE$7))))))</f>
      </c>
      <c r="BG38" s="126">
        <f>IF(BE38&lt;&gt;"",BE$5,0)</f>
      </c>
      <c r="BH38" s="125">
        <f>IF(BE$6=0,RANK(BE38,BE$12:BE$42,0),RANK(BE38,BE$12:BE$42,1))</f>
      </c>
      <c r="BI38"/>
      <c r="BJ38" s="126">
        <f>IF(COUNTA(BI$12:BI$42)=0,0.6*BI$5,IF(BI38="",0,IF(BI$6=0,IF(BI38&gt;=BI$8,BI$5,IF(BI38&lt;BI$6,0,0.6*BI$5+0.4*BI$5*(BI38-BI$7)/(BI$8-BI$7))),IF(BI38&lt;=BI$8,BI$5,IF(BI38&gt;BI$6,0,0.6*BI$5+0.4*BI$5*(BI38-BI$7)/(BI$8-BI$7))))))</f>
      </c>
      <c r="BK38" s="126">
        <f>IF(BI38&lt;&gt;"",BI$5,0)</f>
      </c>
      <c r="BL38" s="125">
        <f>IF(BI$6=0,RANK(BI38,BI$12:BI$42,0),RANK(BI38,BI$12:BI$42,1))</f>
      </c>
      <c r="BM38"/>
      <c r="BN38" s="126">
        <f>IF(COUNTA(BM$12:BM$42)=0,0.6*BM$5,IF(BM38="",0,IF(BM$6=0,IF(BM38&gt;=BM$8,BM$5,IF(BM38&lt;BM$6,0,0.6*BM$5+0.4*BM$5*(BM38-BM$7)/(BM$8-BM$7))),IF(BM38&lt;=BM$8,BM$5,IF(BM38&gt;BM$6,0,0.6*BM$5+0.4*BM$5*(BM38-BM$7)/(BM$8-BM$7))))))</f>
      </c>
      <c r="BO38" s="126">
        <f>IF(BM38&lt;&gt;"",BM$5,0)</f>
      </c>
      <c r="BP38" s="125">
        <f>IF(BM$6=0,RANK(BM38,BM$12:BM$42,0),RANK(BM38,BM$12:BM$42,1))</f>
      </c>
      <c r="BQ38"/>
      <c r="BR38" s="126">
        <f>IF(COUNTA(BQ$12:BQ$42)=0,0.6*BQ$5,IF(BQ38="",0,IF(BQ$6=0,IF(BQ38&gt;=BQ$8,BQ$5,IF(BQ38&lt;BQ$6,0,0.6*BQ$5+0.4*BQ$5*(BQ38-BQ$7)/(BQ$8-BQ$7))),IF(BQ38&lt;=BQ$8,BQ$5,IF(BQ38&gt;BQ$6,0,0.6*BQ$5+0.4*BQ$5*(BQ38-BQ$7)/(BQ$8-BQ$7))))))</f>
      </c>
      <c r="BS38" s="126">
        <f>IF(BQ38&lt;&gt;"",BQ$5,0)</f>
      </c>
      <c r="BT38" s="125">
        <f>IF(BQ$6=0,RANK(BQ38,BQ$12:BQ$42,0),RANK(BQ38,BQ$12:BQ$42,1))</f>
      </c>
      <c r="BU38"/>
      <c r="BV38" s="126">
        <f>IF(COUNTA(BU$12:BU$42)=0,0.6*BU$5,IF(BU38="",0,IF(BU$6=0,IF(BU38&gt;=BU$8,BU$5,IF(BU38&lt;BU$6,0,0.6*BU$5+0.4*BU$5*(BU38-BU$7)/(BU$8-BU$7))),IF(BU38&lt;=BU$8,BU$5,IF(BU38&gt;BU$6,0,0.6*BU$5+0.4*BU$5*(BU38-BU$7)/(BU$8-BU$7))))))</f>
      </c>
      <c r="BW38" s="126">
        <f>IF(BU38&lt;&gt;"",BU$5,0)</f>
      </c>
      <c r="BX38" s="125">
        <f>IF(BU$6=0,RANK(BU38,BU$12:BU$42,0),RANK(BU38,BU$12:BU$42,1))</f>
      </c>
      <c r="BY38" s="126">
        <v>99.46</v>
      </c>
      <c r="BZ38" s="126">
        <f>IF(COUNTA(BY$12:BY$42)=0,0.6*BY$5,IF(BY38="",0,IF(BY$6=0,IF(BY38&gt;=BY$8,BY$5,IF(BY38&lt;BY$6,0,0.6*BY$5+0.4*BY$5*(BY38-BY$7)/(BY$8-BY$7))),IF(BY38&lt;=BY$8,BY$5,IF(BY38&gt;BY$6,0,0.6*BY$5+0.4*BY$5*(BY38-BY$7)/(BY$8-BY$7))))))</f>
      </c>
      <c r="CA38" s="126">
        <f>IF(BY38&lt;&gt;"",BY$5,0)</f>
      </c>
      <c r="CB38" s="125">
        <f>IF(BY$6=0,RANK(BY38,BY$12:BY$42,0),RANK(BY38,BY$12:BY$42,1))</f>
      </c>
      <c r="CC38"/>
      <c r="CD38" s="126">
        <f>IF(COUNTA(CC$12:CC$42)=0,0.6*CC$5,IF(CC38="",0,IF(CC$6=0,IF(CC38&gt;=CC$8,CC$5,IF(CC38&lt;CC$6,0,0.6*CC$5+0.4*CC$5*(CC38-CC$7)/(CC$8-CC$7))),IF(CC38&lt;=CC$8,CC$5,IF(CC38&gt;CC$6,0,0.6*CC$5+0.4*CC$5*(CC38-CC$7)/(CC$8-CC$7))))))</f>
      </c>
      <c r="CE38" s="126">
        <f>IF(CC38&lt;&gt;"",CC$5,0)</f>
      </c>
      <c r="CF38" s="125">
        <f>IF(CC$6=0,RANK(CC38,CC$12:CC$42,0),RANK(CC38,CC$12:CC$42,1))</f>
      </c>
      <c r="CG38"/>
      <c r="CH38" s="126">
        <f>IF(COUNTA(CG$12:CG$42)=0,0.6*CG$5,IF(CG38="",0,IF(CG$6=0,IF(CG38&gt;=CG$8,CG$5,IF(CG38&lt;CG$6,0,0.6*CG$5+0.4*CG$5*(CG38-CG$7)/(CG$8-CG$7))),IF(CG38&lt;=CG$8,CG$5,IF(CG38&gt;CG$6,0,0.6*CG$5+0.4*CG$5*(CG38-CG$7)/(CG$8-CG$7))))))</f>
      </c>
      <c r="CI38" s="126">
        <f>IF(CG38&lt;&gt;"",CG$5,0)</f>
      </c>
      <c r="CJ38" s="125">
        <f>IF(CG$6=0,RANK(CG38,CG$12:CG$42,0),RANK(CG38,CG$12:CG$42,1))</f>
      </c>
      <c r="CK38"/>
      <c r="CL38" s="126">
        <f>IF(COUNTA(CK$12:CK$42)=0,0.6*CK$5,IF(CK38="",0,IF(CK$6=0,IF(CK38&gt;=CK$8,CK$5,IF(CK38&lt;CK$6,0,0.6*CK$5+0.4*CK$5*(CK38-CK$7)/(CK$8-CK$7))),IF(CK38&lt;=CK$8,CK$5,IF(CK38&gt;CK$6,0,0.6*CK$5+0.4*CK$5*(CK38-CK$7)/(CK$8-CK$7))))))</f>
      </c>
      <c r="CM38" s="126">
        <f>IF(CK38&lt;&gt;"",CK$5,0)</f>
      </c>
      <c r="CN38" s="125">
        <f>IF(CK$6=0,RANK(CK38,CK$12:CK$42,0),RANK(CK38,CK$12:CK$42,1))</f>
      </c>
      <c r="CO38"/>
      <c r="CP38" s="126">
        <f>IF(COUNTA(CO$12:CO$42)=0,0.6*CO$5,IF(CO38="",0,IF(CO$6=0,IF(CO38&gt;=CO$8,CO$5,IF(CO38&lt;CO$6,0,0.6*CO$5+0.4*CO$5*(CO38-CO$7)/(CO$8-CO$7))),IF(CO38&lt;=CO$8,CO$5,IF(CO38&gt;CO$6,0,0.6*CO$5+0.4*CO$5*(CO38-CO$7)/(CO$8-CO$7))))))</f>
      </c>
      <c r="CQ38" s="126">
        <f>IF(CO38&lt;&gt;"",CO$5,0)</f>
      </c>
      <c r="CR38" s="125">
        <f>IF(CO$6=0,RANK(CO38,CO$12:CO$42,0),RANK(CO38,CO$12:CO$42,1))</f>
      </c>
      <c r="CS38"/>
      <c r="CT38" s="126">
        <f>IF(COUNTA(CS$12:CS$42)=0,0.6*CS$5,IF(CS38="",0,IF(CS$6=0,IF(CS38&gt;=CS$8,CS$5,IF(CS38&lt;CS$6,0,0.6*CS$5+0.4*CS$5*(CS38-CS$7)/(CS$8-CS$7))),IF(CS38&lt;=CS$8,CS$5,IF(CS38&gt;CS$6,0,0.6*CS$5+0.4*CS$5*(CS38-CS$7)/(CS$8-CS$7))))))</f>
      </c>
      <c r="CU38" s="126">
        <f>IF(CS38&lt;&gt;"",CS$5,0)</f>
      </c>
      <c r="CV38" s="125">
        <f>IF(CS$6=0,RANK(CS38,CS$12:CS$42,0),RANK(CS38,CS$12:CS$42,1))</f>
      </c>
      <c r="CW38" s="126">
        <v>-0.0836996213728014</v>
      </c>
      <c r="CX38" s="126">
        <f>IF(COUNTA(CW$12:CW$42)=0,0.6*CW$5,IF(CW38="",0,IF(CW$6=0,IF(CW38&gt;=CW$8,CW$5,IF(CW38&lt;CW$6,0,0.6*CW$5+0.4*CW$5*(CW38-CW$7)/(CW$8-CW$7))),IF(CW38&lt;=CW$8,CW$5,IF(CW38&gt;CW$6,0,0.6*CW$5+0.4*CW$5*(CW38-CW$7)/(CW$8-CW$7))))))</f>
      </c>
      <c r="CY38" s="126">
        <f>IF(CW38&lt;&gt;"",CW$5,0)</f>
      </c>
      <c r="CZ38" s="125">
        <f>IF(CW$6=0,RANK(CW38,CW$12:CW$42,0),RANK(CW38,CW$12:CW$42,1))</f>
      </c>
      <c r="DA38" s="126">
        <v>2.48196291275308</v>
      </c>
      <c r="DB38" s="126">
        <f>IF(COUNTA(DA$12:DA$42)=0,0.6*DA$5,IF(DA38="",0,IF(DA$6=0,IF(DA38&gt;=DA$8,DA$5,IF(DA38&lt;DA$6,0,0.6*DA$5+0.4*DA$5*(DA38-DA$7)/(DA$8-DA$7))),IF(DA38&lt;=DA$8,DA$5,IF(DA38&gt;DA$6,0,0.6*DA$5+0.4*DA$5*(DA38-DA$7)/(DA$8-DA$7))))))</f>
      </c>
      <c r="DC38" s="126">
        <f>IF(DA38&lt;&gt;"",DA$5,0)</f>
      </c>
      <c r="DD38" s="125">
        <f>IF(DA$6=0,RANK(DA38,DA$12:DA$42,0),RANK(DA38,DA$12:DA$42,1))</f>
      </c>
      <c r="DE38" s="126">
        <v>1.4813116487198</v>
      </c>
      <c r="DF38" s="126">
        <f>IF(COUNTA(DE$12:DE$42)=0,0.6*DE$5,IF(DE38="",0,IF(DE$6=0,IF(DE38&gt;=DE$8,DE$5,IF(DE38&lt;DE$6,0,0.6*DE$5+0.4*DE$5*(DE38-DE$7)/(DE$8-DE$7))),IF(DE38&lt;=DE$8,DE$5,IF(DE38&gt;DE$6,0,0.6*DE$5+0.4*DE$5*(DE38-DE$7)/(DE$8-DE$7))))))</f>
      </c>
      <c r="DG38" s="126">
        <f>IF(DE38&lt;&gt;"",DE$5,0)</f>
      </c>
      <c r="DH38" s="125">
        <f>IF(DE$6=0,RANK(DE38,DE$12:DE$42,0),RANK(DE38,DE$12:DE$42,1))</f>
      </c>
      <c r="DI38" s="126">
        <v>4.20450817896383</v>
      </c>
      <c r="DJ38" s="126">
        <f>IF(COUNTA(DI$12:DI$42)=0,0.6*DI$5,IF(DI38="",0,IF(DI$6=0,IF(DI38&gt;=DI$8,DI$5,IF(DI38&lt;DI$6,0,0.6*DI$5+0.4*DI$5*(DI38-DI$7)/(DI$8-DI$7))),IF(DI38&lt;=DI$8,DI$5,IF(DI38&gt;DI$6,0,0.6*DI$5+0.4*DI$5*(DI38-DI$7)/(DI$8-DI$7))))))</f>
      </c>
      <c r="DK38" s="126">
        <f>IF(DI38&lt;&gt;"",DI$5,0)</f>
      </c>
      <c r="DL38" s="125">
        <f>IF(DI$6=0,RANK(DI38,DI$12:DI$42,0),RANK(DI38,DI$12:DI$42,1))</f>
      </c>
      <c r="DM38" s="126">
        <v>19.24</v>
      </c>
      <c r="DN38" s="126">
        <f>IF(COUNTA(DM$12:DM$42)=0,0.6*DM$5,IF(DM38="",0,IF(DM$6=0,IF(DM38&gt;=DM$8,DM$5,IF(DM38&lt;DM$6,0,0.6*DM$5+0.4*DM$5*(DM38-DM$7)/(DM$8-DM$7))),IF(DM38&lt;=DM$8,DM$5,IF(DM38&gt;DM$6,0,0.6*DM$5+0.4*DM$5*(DM38-DM$7)/(DM$8-DM$7))))))</f>
      </c>
      <c r="DO38" s="126">
        <f>IF(DM38&lt;&gt;"",DM$5,0)</f>
      </c>
      <c r="DP38" s="125">
        <f>IF(DM$6=0,RANK(DM38,DM$12:DM$42,0),RANK(DM38,DM$12:DM$42,1))</f>
      </c>
      <c r="DQ38" s="126">
        <v>6.79</v>
      </c>
      <c r="DR38" s="126">
        <f>IF(COUNTA(DQ$12:DQ$42)=0,0.6*DQ$5,IF(DQ38="",0,IF(DQ$6=0,IF(DQ38&gt;=DQ$8,DQ$5,IF(DQ38&lt;DQ$6,0,0.6*DQ$5+0.4*DQ$5*(DQ38-DQ$7)/(DQ$8-DQ$7))),IF(DQ38&lt;=DQ$8,DQ$5,IF(DQ38&gt;DQ$6,0,0.6*DQ$5+0.4*DQ$5*(DQ38-DQ$7)/(DQ$8-DQ$7))))))</f>
      </c>
      <c r="DS38" s="126">
        <f>IF(DQ38&lt;&gt;"",DQ$5,0)</f>
      </c>
      <c r="DT38" s="125">
        <f>IF(DQ$6=0,RANK(DQ38,DQ$12:DQ$42,0),RANK(DQ38,DQ$12:DQ$42,1))</f>
      </c>
      <c r="DU38" s="126">
        <v>3.5</v>
      </c>
      <c r="DV38" s="126">
        <f>IF(COUNTA(DU$12:DU$42)=0,0.6*DU$5,IF(DU38="",0,IF(DU$6=0,IF(DU38&gt;=DU$8,DU$5,IF(DU38&lt;DU$6,0,0.6*DU$5+0.4*DU$5*(DU38-DU$7)/(DU$8-DU$7))),IF(DU38&lt;=DU$8,DU$5,IF(DU38&gt;DU$6,0,0.6*DU$5+0.4*DU$5*(DU38-DU$7)/(DU$8-DU$7))))))</f>
      </c>
      <c r="DW38" s="126">
        <f>IF(DU38&lt;&gt;"",DU$5,0)</f>
      </c>
      <c r="DX38" s="125">
        <f>IF(DU$6=0,RANK(DU38,DU$12:DU$42,0),RANK(DU38,DU$12:DU$42,1))</f>
      </c>
      <c r="DY38" s="126">
        <v>4.31</v>
      </c>
      <c r="DZ38" s="126">
        <f>IF(COUNTA(DY$12:DY$42)=0,0.6*DY$5,IF(DY38="",0,IF(DY$6=0,IF(DY38&gt;=DY$8,DY$5,IF(DY38&lt;DY$6,0,0.6*DY$5+0.4*DY$5*(DY38-DY$7)/(DY$8-DY$7))),IF(DY38&lt;=DY$8,DY$5,IF(DY38&gt;DY$6,0,0.6*DY$5+0.4*DY$5*(DY38-DY$7)/(DY$8-DY$7))))))</f>
      </c>
      <c r="EA38" s="126">
        <f>IF(DY38&lt;&gt;"",DY$5,0)</f>
      </c>
      <c r="EB38" s="125">
        <f>IF(DY$6=0,RANK(DY38,DY$12:DY$42,0),RANK(DY38,DY$12:DY$42,1))</f>
      </c>
      <c r="EC38" s="126">
        <v>99.32</v>
      </c>
      <c r="ED38" s="126">
        <v>93.88</v>
      </c>
      <c r="EE38" s="126">
        <f>IF((COUNTA(EC$12:EC$42)+COUNTA(ED$12:ED$42)=0),0.6*EC$5,IF(OR(EC38="",ED38=""),0,IF(EC$6=0,IF(EC38&gt;=EC$8,EC$5,IF(EC38&lt;ED38,0,EC$5*(EC38-ED38)/(EC$8-ED38))),IF(EC38&lt;=EC$8,EC$5,IF(EC38&gt;ED38,0,EC$5*(EC38-ED38)/(EC$8-ED38))))))</f>
      </c>
      <c r="EF38" s="126">
        <f>IF(OR(EC38="",ED38=""),0,EC$5)</f>
      </c>
      <c r="EG38" s="125">
        <f>IF(EC$6=0,RANK(EE38,EE$12:EE$42,0),RANK(EE38,EE$12:EE$42,1))</f>
      </c>
      <c r="EH38" s="126">
        <v>99.32</v>
      </c>
      <c r="EI38" s="126">
        <v>97.25</v>
      </c>
      <c r="EJ38" s="126">
        <f>IF((COUNTA(EH$12:EH$42)+COUNTA(EI$12:EI$42)=0),0.6*EH$5,IF(OR(EH38="",EI38=""),0,IF(EH$6=0,IF(EH38&gt;=EH$8,EH$5,IF(EH38&lt;EI38,0,EH$5*(EH38-EI38)/(EH$8-EI38))),IF(EH38&lt;=EH$8,EH$5,IF(EH38&gt;EI38,0,EH$5*(EH38-EI38)/(EH$8-EI38))))))</f>
      </c>
      <c r="EK38" s="126">
        <f>IF(OR(EH38="",EI38=""),0,EH$5)</f>
      </c>
      <c r="EL38" s="125">
        <f>IF(EH$6=0,RANK(EJ38,EJ$12:EJ$42,0),RANK(EJ38,EJ$12:EJ$42,1))</f>
      </c>
      <c r="EM38" s="126">
        <v>100</v>
      </c>
      <c r="EN38"/>
      <c r="EO38" s="126">
        <f>IF((COUNTA(EM$12:EM$42)+COUNTA(EN$12:EN$42)=0),0.6*EM$5,IF(OR(EM38="",EN38=""),0,IF(EM$6=0,IF(EM38&gt;=EM$8,EM$5,IF(EM38&lt;EN38,0,EM$5*(EM38-EN38)/(EM$8-EN38))),IF(EM38&lt;=EM$8,EM$5,IF(EM38&gt;EN38,0,EM$5*(EM38-EN38)/(EM$8-EN38))))))</f>
      </c>
      <c r="EP38" s="126">
        <f>IF(OR(EM38="",EN38=""),0,EM$5)</f>
      </c>
      <c r="EQ38" s="125">
        <f>IF(EM$6=0,RANK(EO38,EO$12:EO$42,0),RANK(EO38,EO$12:EO$42,1))</f>
      </c>
      <c r="ER38" s="126">
        <v>100</v>
      </c>
      <c r="ES38"/>
      <c r="ET38" s="126">
        <f>IF((COUNTA(ER$12:ER$42)+COUNTA(ES$12:ES$42)=0),0.6*ER$5,IF(OR(ER38="",ES38=""),0,IF(ER$6=0,IF(ER38&gt;=ER$8,ER$5,IF(ER38&lt;ES38,0,ER$5*(ER38-ES38)/(ER$8-ES38))),IF(ER38&lt;=ER$8,ER$5,IF(ER38&gt;ES38,0,ER$5*(ER38-ES38)/(ER$8-ES38))))))</f>
      </c>
      <c r="EU38" s="126">
        <f>IF(OR(ER38="",ES38=""),0,ER$5)</f>
      </c>
      <c r="EV38" s="125">
        <f>IF(ER$6=0,RANK(ET38,ET$12:ET$42,0),RANK(ET38,ET$12:ET$42,1))</f>
      </c>
      <c r="EW38" s="126">
        <v>8.51</v>
      </c>
      <c r="EX38"/>
      <c r="EY38" s="126">
        <f>IF((COUNTA(EW$12:EW$42)+COUNTA(EX$12:EX$42)=0),0.6*EW$5,IF(OR(EW38="",EX38=""),0,IF(EW$6=0,IF(EW38&gt;=EW$8,EW$5,IF(EW38&lt;EX38,0,EW$5*(EW38-EX38)/(EW$8-EX38))),IF(EW38&lt;=EW$8,EW$5,IF(EW38&gt;EX38,0,EW$5*(EW38-EX38)/(EW$8-EX38))))))</f>
      </c>
      <c r="EZ38" s="126">
        <f>IF(OR(EW38="",EX38=""),0,EW$5)</f>
      </c>
      <c r="FA38" s="125">
        <f>IF(EW$6=0,RANK(EY38,EY$12:EY$42,0),RANK(EY38,EY$12:EY$42,1))</f>
      </c>
      <c r="FB38" s="126">
        <v>8.51</v>
      </c>
      <c r="FC38"/>
      <c r="FD38" s="126">
        <f>IF((COUNTA(FB$12:FB$42)+COUNTA(FC$12:FC$42)=0),0.6*FB$5,IF(OR(FB38="",FC38=""),0,IF(FB$6=0,IF(FB38&gt;=FB$8,FB$5,IF(FB38&lt;FC38,0,FB$5*(FB38-FC38)/(FB$8-FC38))),IF(FB38&lt;=FB$8,FB$5,IF(FB38&gt;FC38,0,FB$5*(FB38-FC38)/(FB$8-FC38))))))</f>
      </c>
      <c r="FE38" s="126">
        <f>IF(OR(FB38="",FC38=""),0,FB$5)</f>
      </c>
      <c r="FF38" s="125">
        <f>IF(FB$6=0,RANK(FD38,FD$12:FD$42,0),RANK(FD38,FD$12:FD$42,1))</f>
      </c>
      <c r="FG38"/>
      <c r="FH38"/>
      <c r="FI38" s="126">
        <f>IF((COUNTA(FG$12:FG$42)+COUNTA(FH$12:FH$42)=0),0.6*FG$5,IF(OR(FG38="",FH38=""),0,IF(FG$6=0,IF(FG38&gt;=FG$8,FG$5,IF(FG38&lt;FH38,0,FG$5*(FG38-FH38)/(FG$8-FH38))),IF(FG38&lt;=FG$8,FG$5,IF(FG38&gt;FH38,0,FG$5*(FG38-FH38)/(FG$8-FH38))))))</f>
      </c>
      <c r="FJ38" s="126">
        <f>IF(OR(FG38="",FH38=""),0,FG$5)</f>
      </c>
      <c r="FK38" s="125">
        <f>IF(FG$6=0,RANK(FI38,FI$12:FI$42,0),RANK(FI38,FI$12:FI$42,1))</f>
      </c>
      <c r="FL38"/>
      <c r="FM38"/>
      <c r="FN38" s="126">
        <f>IF((COUNTA(FL$12:FL$42)+COUNTA(FM$12:FM$42)=0),0.6*FL$5,IF(OR(FL38="",FM38=""),0,IF(FL$6=0,IF(FL38&gt;=FL$8,FL$5,IF(FL38&lt;FM38,0,FL$5*(FL38-FM38)/(FL$8-FM38))),IF(FL38&lt;=FL$8,FL$5,IF(FL38&gt;FM38,0,FL$5*(FL38-FM38)/(FL$8-FM38))))))</f>
      </c>
      <c r="FO38" s="126">
        <f>IF(OR(FL38="",FM38=""),0,FL$5)</f>
      </c>
      <c r="FP38" s="125">
        <f>IF(FL$6=0,RANK(FN38,FN$12:FN$42,0),RANK(FN38,FN$12:FN$42,1))</f>
      </c>
      <c r="FQ38" s="126">
        <v>99.99</v>
      </c>
      <c r="FR38" s="126">
        <v>100</v>
      </c>
      <c r="FS38" s="126">
        <f>IF((COUNTA(FQ$12:FQ$42)+COUNTA(FR$12:FR$42)=0),0.6*FQ$5,IF(OR(FQ38="",FR38=""),0,IF(FQ$6=0,IF(FQ38&gt;=FQ$8,FQ$5,IF(FQ38&lt;FR38,0,FQ$5*(FQ38-FR38)/(FQ$8-FR38))),IF(FQ38&lt;=FQ$8,FQ$5,IF(FQ38&gt;FR38,0,FQ$5*(FQ38-FR38)/(FQ$8-FR38))))))</f>
      </c>
      <c r="FT38" s="126">
        <f>IF(OR(FQ38="",FR38=""),0,FQ$5)</f>
      </c>
      <c r="FU38" s="125">
        <f>IF(FQ$6=0,RANK(FS38,FS$12:FS$42,0),RANK(FS38,FS$12:FS$42,1))</f>
      </c>
      <c r="FV38" s="126">
        <v>99.99</v>
      </c>
      <c r="FW38" s="126">
        <v>97.29</v>
      </c>
      <c r="FX38" s="126">
        <f>IF((COUNTA(FV$12:FV$42)+COUNTA(FW$12:FW$42)=0),0.6*FV$5,IF(OR(FV38="",FW38=""),0,IF(FV$6=0,IF(FV38&gt;=FV$8,FV$5,IF(FV38&lt;FW38,0,FV$5*(FV38-FW38)/(FV$8-FW38))),IF(FV38&lt;=FV$8,FV$5,IF(FV38&gt;FW38,0,FV$5*(FV38-FW38)/(FV$8-FW38))))))</f>
      </c>
      <c r="FY38" s="126">
        <f>IF(OR(FV38="",FW38=""),0,FV$5)</f>
      </c>
      <c r="FZ38" s="125">
        <f>IF(FV$6=0,RANK(FX38,FX$12:FX$42,0),RANK(FX38,FX$12:FX$42,1))</f>
      </c>
      <c r="GA38"/>
      <c r="GB38"/>
      <c r="GC38" s="126">
        <f>IF((COUNTA(GA$12:GA$42)+COUNTA(GB$12:GB$42)=0),0.6*GA$5,IF(OR(GA38="",GB38=""),0,IF(GA$6=0,IF(GA38&gt;=GA$8,GA$5,IF(GA38&lt;GB38,0,GA$5*(GA38-GB38)/(GA$8-GB38))),IF(GA38&lt;=GA$8,GA$5,IF(GA38&gt;GB38,0,GA$5*(GA38-GB38)/(GA$8-GB38))))))</f>
      </c>
      <c r="GD38" s="126">
        <f>IF(OR(GA38="",GB38=""),0,GA$5)</f>
      </c>
      <c r="GE38" s="125">
        <f>IF(GA$6=0,RANK(GC38,GC$12:GC$42,0),RANK(GC38,GC$12:GC$42,1))</f>
      </c>
      <c r="GF38"/>
      <c r="GG38"/>
      <c r="GH38" s="126">
        <f>IF((COUNTA(GF$12:GF$42)+COUNTA(GG$12:GG$42)=0),0.6*GF$5,IF(OR(GF38="",GG38=""),0,IF(GF$6=0,IF(GF38&gt;=GF$8,GF$5,IF(GF38&lt;GG38,0,GF$5*(GF38-GG38)/(GF$8-GG38))),IF(GF38&lt;=GF$8,GF$5,IF(GF38&gt;GG38,0,GF$5*(GF38-GG38)/(GF$8-GG38))))))</f>
      </c>
      <c r="GI38" s="126">
        <f>IF(OR(GF38="",GG38=""),0,GF$5)</f>
      </c>
      <c r="GJ38" s="125">
        <f>IF(GF$6=0,RANK(GH38,GH$12:GH$42,0),RANK(GH38,GH$12:GH$42,1))</f>
      </c>
      <c r="GK38" s="126">
        <v>99.53</v>
      </c>
      <c r="GL38" s="126">
        <v>100</v>
      </c>
      <c r="GM38" s="126">
        <f>IF((COUNTA(GK$12:GK$42)+COUNTA(GL$12:GL$42)=0),0.6*GK$5,IF(OR(GK38="",GL38=""),0,IF(GK$6=0,IF(GK38&gt;=GK$8,GK$5,IF(GK38&lt;GL38,0,GK$5*(GK38-GL38)/(GK$8-GL38))),IF(GK38&lt;=GK$8,GK$5,IF(GK38&gt;GL38,0,GK$5*(GK38-GL38)/(GK$8-GL38))))))</f>
      </c>
      <c r="GN38" s="126">
        <f>IF(OR(GK38="",GL38=""),0,GK$5)</f>
      </c>
      <c r="GO38" s="125">
        <f>IF(GK$6=0,RANK(GM38,GM$12:GM$42,0),RANK(GM38,GM$12:GM$42,1))</f>
      </c>
      <c r="GP38" s="126">
        <v>99.53</v>
      </c>
      <c r="GQ38" s="126">
        <v>90</v>
      </c>
      <c r="GR38" s="126">
        <f>IF((COUNTA(GP$12:GP$42)+COUNTA(GQ$12:GQ$42)=0),0.6*GP$5,IF(OR(GP38="",GQ38=""),0,IF(GP$6=0,IF(GP38&gt;=GP$8,GP$5,IF(GP38&lt;GQ38,0,GP$5*(GP38-GQ38)/(GP$8-GQ38))),IF(GP38&lt;=GP$8,GP$5,IF(GP38&gt;GQ38,0,GP$5*(GP38-GQ38)/(GP$8-GQ38))))))</f>
      </c>
      <c r="GS38" s="126">
        <f>IF(OR(GP38="",GQ38=""),0,GP$5)</f>
      </c>
      <c r="GT38" s="125">
        <f>IF(GP$6=0,RANK(GR38,GR$12:GR$42,0),RANK(GR38,GR$12:GR$42,1))</f>
      </c>
      <c r="GU38" s="126">
        <v>0.96</v>
      </c>
      <c r="GV38" s="126">
        <v>1.16</v>
      </c>
      <c r="GW38" s="126">
        <f>IF((COUNTA(GU$12:GU$42)+COUNTA(GV$12:GV$42)=0),0.6*GU$5,IF(OR(GU38="",GV38=""),0,IF(GU$6=0,IF(GU38&gt;=GU$8,GU$5,IF(GU38&lt;GV38,0,GU$5*(GU38-GV38)/(GU$8-GV38))),IF(GU38&lt;=GU$8,GU$5,IF(GU38&gt;GV38,0,GU$5*(GU38-GV38)/(GU$8-GV38))))))</f>
      </c>
      <c r="GX38" s="126">
        <f>IF(OR(GU38="",GV38=""),0,GU$5)</f>
      </c>
      <c r="GY38" s="125">
        <f>IF(GU$6=0,RANK(GW38,GW$12:GW$42,0),RANK(GW38,GW$12:GW$42,1))</f>
      </c>
      <c r="GZ38" s="126">
        <v>0.96</v>
      </c>
      <c r="HA38" s="126">
        <v>2.54</v>
      </c>
      <c r="HB38" s="126">
        <f>IF((COUNTA(GZ$12:GZ$42)+COUNTA(HA$12:HA$42)=0),0.6*GZ$5,IF(OR(GZ38="",HA38=""),0,IF(GZ$6=0,IF(GZ38&gt;=GZ$8,GZ$5,IF(GZ38&lt;HA38,0,GZ$5*(GZ38-HA38)/(GZ$8-HA38))),IF(GZ38&lt;=GZ$8,GZ$5,IF(GZ38&gt;HA38,0,GZ$5*(GZ38-HA38)/(GZ$8-HA38))))))</f>
      </c>
      <c r="HC38" s="126">
        <f>IF(OR(GZ38="",HA38=""),0,GZ$5)</f>
      </c>
      <c r="HD38" s="125">
        <f>IF(GZ$6=0,RANK(HB38,HB$12:HB$42,0),RANK(HB38,HB$12:HB$42,1))</f>
      </c>
      <c r="HE38" s="126">
        <v>0</v>
      </c>
      <c r="HF38" s="126">
        <v>1.28</v>
      </c>
      <c r="HG38" s="126">
        <f>IF((COUNTA(HE$12:HE$42)+COUNTA(HF$12:HF$42)=0),0.6*HE$5,IF(OR(HE38="",HF38=""),0,IF(HE$6=0,IF(HE38&gt;=HE$8,HE$5,IF(HE38&lt;HF38,0,HE$5*(HE38-HF38)/(HE$8-HF38))),IF(HE38&lt;=HE$8,HE$5,IF(HE38&gt;HF38,0,HE$5*(HE38-HF38)/(HE$8-HF38))))))</f>
      </c>
      <c r="HH38" s="126">
        <f>IF(OR(HE38="",HF38=""),0,HE$5)</f>
      </c>
      <c r="HI38" s="125">
        <f>IF(HE$6=0,RANK(HG38,HG$12:HG$42,0),RANK(HG38,HG$12:HG$42,1))</f>
      </c>
      <c r="HJ38" s="126">
        <v>0</v>
      </c>
      <c r="HK38" s="126">
        <v>5.37</v>
      </c>
      <c r="HL38" s="126">
        <f>IF((COUNTA(HJ$12:HJ$42)+COUNTA(HK$12:HK$42)=0),0.6*HJ$5,IF(OR(HJ38="",HK38=""),0,IF(HJ$6=0,IF(HJ38&gt;=HJ$8,HJ$5,IF(HJ38&lt;HK38,0,HJ$5*(HJ38-HK38)/(HJ$8-HK38))),IF(HJ38&lt;=HJ$8,HJ$5,IF(HJ38&gt;HK38,0,HJ$5*(HJ38-HK38)/(HJ$8-HK38))))))</f>
      </c>
      <c r="HM38" s="126">
        <f>IF(OR(HJ38="",HK38=""),0,HJ$5)</f>
      </c>
      <c r="HN38" s="125">
        <f>IF(HJ$6=0,RANK(HL38,HL$12:HL$42,0),RANK(HL38,HL$12:HL$42,1))</f>
      </c>
      <c r="HO38" s="126">
        <v>41.77</v>
      </c>
      <c r="HP38"/>
      <c r="HQ38" s="126">
        <f>IF((COUNTA(HO$12:HO$42)+COUNTA(HP$12:HP$42)=0),0.6*HO$5,IF(OR(HO38="",HP38=""),0,IF(HO$6=0,IF(HO38&gt;=HO$8,HO$5,IF(HO38&lt;HP38,0,HO$5*(HO38-HP38)/(HO$8-HP38))),IF(HO38&lt;=HO$8,HO$5,IF(HO38&gt;HP38,0,HO$5*(HO38-HP38)/(HO$8-HP38))))))</f>
      </c>
      <c r="HR38" s="126">
        <f>IF(OR(HO38="",HP38=""),0,HO$5)</f>
      </c>
      <c r="HS38" s="125">
        <f>IF(HO$6=0,RANK(HQ38,HQ$12:HQ$42,0),RANK(HQ38,HQ$12:HQ$42,1))</f>
      </c>
      <c r="HT38" s="126">
        <v>41.77</v>
      </c>
      <c r="HU38"/>
      <c r="HV38" s="126">
        <f>IF((COUNTA(HT$12:HT$42)+COUNTA(HU$12:HU$42)=0),0.6*HT$5,IF(OR(HT38="",HU38=""),0,IF(HT$6=0,IF(HT38&gt;=HT$8,HT$5,IF(HT38&lt;HU38,0,HT$5*(HT38-HU38)/(HT$8-HU38))),IF(HT38&lt;=HT$8,HT$5,IF(HT38&gt;HU38,0,HT$5*(HT38-HU38)/(HT$8-HU38))))))</f>
      </c>
      <c r="HW38" s="126">
        <f>IF(OR(HT38="",HU38=""),0,HT$5)</f>
      </c>
      <c r="HX38" s="125">
        <f>IF(HT$6=0,RANK(HV38,HV$12:HV$42,0),RANK(HV38,HV$12:HV$42,1))</f>
      </c>
      <c r="HY38" s="126">
        <v>6.38</v>
      </c>
      <c r="HZ38" s="126">
        <v>7.25</v>
      </c>
      <c r="IA38" s="126">
        <f>IF((COUNTA(HY$12:HY$42)+COUNTA(HZ$12:HZ$42)=0),0.6*HY$5,IF(OR(HY38="",HZ38=""),0,IF(HY$6=0,IF(HY38&gt;=HY$8,HY$5,IF(HY38&lt;HZ38,0,HY$5*(HY38-HZ38)/(HY$8-HZ38))),IF(HY38&lt;=HY$8,HY$5,IF(HY38&gt;HZ38,0,HY$5*(HY38-HZ38)/(HY$8-HZ38))))))</f>
      </c>
      <c r="IB38" s="126">
        <f>IF(OR(HY38="",HZ38=""),0,HY$5)</f>
      </c>
      <c r="IC38" s="125">
        <f>IF(HY$6=0,RANK(IA38,IA$12:IA$42,0),RANK(IA38,IA$12:IA$42,1))</f>
      </c>
      <c r="ID38" s="126">
        <v>6.38</v>
      </c>
      <c r="IE38" s="126">
        <v>2.41</v>
      </c>
      <c r="IF38" s="126">
        <f>IF((COUNTA(ID$12:ID$42)+COUNTA(IE$12:IE$42)=0),0.6*ID$5,IF(OR(ID38="",IE38=""),0,IF(ID$6=0,IF(ID38&gt;=ID$8,ID$5,IF(ID38&lt;IE38,0,ID$5*(ID38-IE38)/(ID$8-IE38))),IF(ID38&lt;=ID$8,ID$5,IF(ID38&gt;IE38,0,ID$5*(ID38-IE38)/(ID$8-IE38))))))</f>
      </c>
      <c r="IG38" s="126">
        <f>IF(OR(ID38="",IE38=""),0,ID$5)</f>
      </c>
      <c r="IH38" s="125">
        <f>IF(ID$6=0,RANK(IF38,IF$12:IF$42,0),RANK(IF38,IF$12:IF$42,1))</f>
      </c>
      <c r="II38"/>
      <c r="IJ38"/>
      <c r="IK38" s="126">
        <f>IF((COUNTA(II$12:II$42)+COUNTA(IJ$12:IJ$42)=0),0.6*II$5,IF(OR(II38="",IJ38=""),0,IF(II$6=0,IF(II38&gt;=II$8,II$5,IF(II38&lt;IJ38,0,II$5*(II38-IJ38)/(II$8-IJ38))),IF(II38&lt;=II$8,II$5,IF(II38&gt;IJ38,0,II$5*(II38-IJ38)/(II$8-IJ38))))))</f>
      </c>
      <c r="IL38" s="126">
        <f>IF(OR(II38="",IJ38=""),0,II$5)</f>
      </c>
      <c r="IM38" s="125">
        <f>IF(II$6=0,RANK(IK38,IK$12:IK$42,0),RANK(IK38,IK$12:IK$42,1))</f>
      </c>
      <c r="IN38"/>
      <c r="IO38"/>
      <c r="IP38" s="126">
        <f>IF((COUNTA(IN$12:IN$42)+COUNTA(IO$12:IO$42)=0),0.6*IN$5,IF(OR(IN38="",IO38=""),0,IF(IN$6=0,IF(IN38&gt;=IN$8,IN$5,IF(IN38&lt;IO38,0,IN$5*(IN38-IO38)/(IN$8-IO38))),IF(IN38&lt;=IN$8,IN$5,IF(IN38&gt;IO38,0,IN$5*(IN38-IO38)/(IN$8-IO38))))))</f>
      </c>
      <c r="IQ38" s="126">
        <f>IF(OR(IN38="",IO38=""),0,IN$5)</f>
      </c>
      <c r="IR38" s="125">
        <f>IF(IN$6=0,RANK(IP38,IP$12:IP$42,0),RANK(IP38,IP$12:IP$42,1))</f>
      </c>
      <c r="IS38"/>
      <c r="IT38"/>
      <c r="IU38" s="126">
        <f>IF((COUNTA(IS$12:IS$42)+COUNTA(IT$12:IT$42)=0),0.6*IS$5,IF(OR(IS38="",IT38=""),0,IF(IS$6=0,IF(IS38&gt;=IS$8,IS$5,IF(IS38&lt;IT38,0,IS$5*(IS38-IT38)/(IS$8-IT38))),IF(IS38&lt;=IS$8,IS$5,IF(IS38&gt;IT38,0,IS$5*(IS38-IT38)/(IS$8-IT38))))))</f>
      </c>
      <c r="IV38" s="126">
        <f>IF(OR(IS38="",IT38=""),0,IS$5)</f>
      </c>
      <c r="IW38" s="125">
        <f>IF(IS$6=0,RANK(IU38,IU$12:IU$42,0),RANK(IU38,IU$12:IU$42,1))</f>
      </c>
      <c r="IX38"/>
      <c r="IY38"/>
      <c r="IZ38" s="126">
        <f>IF((COUNTA(IX$12:IX$42)+COUNTA(IY$12:IY$42)=0),0.6*IX$5,IF(OR(IX38="",IY38=""),0,IF(IX$6=0,IF(IX38&gt;=IX$8,IX$5,IF(IX38&lt;IY38,0,IX$5*(IX38-IY38)/(IX$8-IY38))),IF(IX38&lt;=IX$8,IX$5,IF(IX38&gt;IY38,0,IX$5*(IX38-IY38)/(IX$8-IY38))))))</f>
      </c>
      <c r="JA38" s="126">
        <f>IF(OR(IX38="",IY38=""),0,IX$5)</f>
      </c>
      <c r="JB38" s="125">
        <f>IF(IX$6=0,RANK(IZ38,IZ$12:IZ$42,0),RANK(IZ38,IZ$12:IZ$42,1))</f>
      </c>
      <c r="JC38"/>
      <c r="JD38"/>
      <c r="JE38" s="126">
        <f>IF((COUNTA(JC$12:JC$42)+COUNTA(JD$12:JD$42)=0),0.6*JC$5,IF(OR(JC38="",JD38=""),0,IF(JC$6=0,IF(JC38&gt;=JC$8,JC$5,IF(JC38&lt;JD38,0,JC$5*(JC38-JD38)/(JC$8-JD38))),IF(JC38&lt;=JC$8,JC$5,IF(JC38&gt;JD38,0,JC$5*(JC38-JD38)/(JC$8-JD38))))))</f>
      </c>
      <c r="JF38" s="126">
        <f>IF(OR(JC38="",JD38=""),0,JC$5)</f>
      </c>
      <c r="JG38" s="125">
        <f>IF(JC$6=0,RANK(JE38,JE$12:JE$42,0),RANK(JE38,JE$12:JE$42,1))</f>
      </c>
      <c r="JH38"/>
      <c r="JI38"/>
      <c r="JJ38" s="126">
        <f>IF((COUNTA(JH$12:JH$42)+COUNTA(JI$12:JI$42)=0),0.6*JH$5,IF(OR(JH38="",JI38=""),0,IF(JH$6=0,IF(JH38&gt;=JH$8,JH$5,IF(JH38&lt;JI38,0,JH$5*(JH38-JI38)/(JH$8-JI38))),IF(JH38&lt;=JH$8,JH$5,IF(JH38&gt;JI38,0,JH$5*(JH38-JI38)/(JH$8-JI38))))))</f>
      </c>
      <c r="JK38" s="126">
        <f>IF(OR(JH38="",JI38=""),0,JH$5)</f>
      </c>
      <c r="JL38" s="125">
        <f>IF(JH$6=0,RANK(JJ38,JJ$12:JJ$42,0),RANK(JJ38,JJ$12:JJ$42,1))</f>
      </c>
      <c r="JM38"/>
      <c r="JN38"/>
      <c r="JO38" s="126">
        <f>IF((COUNTA(JM$12:JM$42)+COUNTA(JN$12:JN$42)=0),0.6*JM$5,IF(OR(JM38="",JN38=""),0,IF(JM$6=0,IF(JM38&gt;=JM$8,JM$5,IF(JM38&lt;JN38,0,JM$5*(JM38-JN38)/(JM$8-JN38))),IF(JM38&lt;=JM$8,JM$5,IF(JM38&gt;JN38,0,JM$5*(JM38-JN38)/(JM$8-JN38))))))</f>
      </c>
      <c r="JP38" s="126">
        <f>IF(OR(JM38="",JN38=""),0,JM$5)</f>
      </c>
      <c r="JQ38" s="125">
        <f>IF(JM$6=0,RANK(JO38,JO$12:JO$42,0),RANK(JO38,JO$12:JO$42,1))</f>
      </c>
      <c r="JR38"/>
      <c r="JS38"/>
      <c r="JT38" s="126">
        <f>IF((COUNTA(JR$12:JR$42)+COUNTA(JS$12:JS$42)=0),0.6*JR$5,IF(OR(JR38="",JS38=""),0,IF(JR$6=0,IF(JR38&gt;=JR$8,JR$5,IF(JR38&lt;JS38,0,JR$5*(JR38-JS38)/(JR$8-JS38))),IF(JR38&lt;=JR$8,JR$5,IF(JR38&gt;JS38,0,JR$5*(JR38-JS38)/(JR$8-JS38))))))</f>
      </c>
      <c r="JU38" s="126">
        <f>IF(OR(JR38="",JS38=""),0,JR$5)</f>
      </c>
      <c r="JV38" s="125">
        <f>IF(JR$6=0,RANK(JT38,JT$12:JT$42,0),RANK(JT38,JT$12:JT$42,1))</f>
      </c>
      <c r="JW38"/>
      <c r="JX38"/>
      <c r="JY38" s="126">
        <f>IF((COUNTA(JW$12:JW$42)+COUNTA(JX$12:JX$42)=0),0.6*JW$5,IF(OR(JW38="",JX38=""),0,IF(JW$6=0,IF(JW38&gt;=JW$8,JW$5,IF(JW38&lt;JX38,0,JW$5*(JW38-JX38)/(JW$8-JX38))),IF(JW38&lt;=JW$8,JW$5,IF(JW38&gt;JX38,0,JW$5*(JW38-JX38)/(JW$8-JX38))))))</f>
      </c>
      <c r="JZ38" s="126">
        <f>IF(OR(JW38="",JX38=""),0,JW$5)</f>
      </c>
      <c r="KA38" s="125">
        <f>IF(JW$6=0,RANK(JY38,JY$12:JY$42,0),RANK(JY38,JY$12:JY$42,1))</f>
      </c>
      <c r="KB38"/>
      <c r="KC38"/>
      <c r="KD38" s="126">
        <f>IF((COUNTA(KB$12:KB$42)+COUNTA(KC$12:KC$42)=0),0.6*KB$5,IF(OR(KB38="",KC38=""),0,IF(KB$6=0,IF(KB38&gt;=KB$8,KB$5,IF(KB38&lt;KC38,0,KB$5*(KB38-KC38)/(KB$8-KC38))),IF(KB38&lt;=KB$8,KB$5,IF(KB38&gt;KC38,0,KB$5*(KB38-KC38)/(KB$8-KC38))))))</f>
      </c>
      <c r="KE38" s="126">
        <f>IF(OR(KB38="",KC38=""),0,KB$5)</f>
      </c>
      <c r="KF38" s="125">
        <f>IF(KB$6=0,RANK(KD38,KD$12:KD$42,0),RANK(KD38,KD$12:KD$42,1))</f>
      </c>
      <c r="KG38"/>
      <c r="KH38"/>
      <c r="KI38" s="126">
        <f>IF((COUNTA(KG$12:KG$42)+COUNTA(KH$12:KH$42)=0),0.6*KG$5,IF(OR(KG38="",KH38=""),0,IF(KG$6=0,IF(KG38&gt;=KG$8,KG$5,IF(KG38&lt;KH38,0,KG$5*(KG38-KH38)/(KG$8-KH38))),IF(KG38&lt;=KG$8,KG$5,IF(KG38&gt;KH38,0,KG$5*(KG38-KH38)/(KG$8-KH38))))))</f>
      </c>
      <c r="KJ38" s="126">
        <f>IF(OR(KG38="",KH38=""),0,KG$5)</f>
      </c>
      <c r="KK38" s="125">
        <f>IF(KG$6=0,RANK(KI38,KI$12:KI$42,0),RANK(KI38,KI$12:KI$42,1))</f>
      </c>
      <c r="KL38"/>
      <c r="KM38"/>
      <c r="KN38" s="126">
        <f>IF((COUNTA(KL$12:KL$42)+COUNTA(KM$12:KM$42)=0),0.6*KL$5,IF(OR(KL38="",KM38=""),0,IF(KL$6=0,IF(KL38&gt;=KL$8,KL$5,IF(KL38&lt;KM38,0,KL$5*(KL38-KM38)/(KL$8-KM38))),IF(KL38&lt;=KL$8,KL$5,IF(KL38&gt;KM38,0,KL$5*(KL38-KM38)/(KL$8-KM38))))))</f>
      </c>
      <c r="KO38" s="126">
        <f>IF(OR(KL38="",KM38=""),0,KL$5)</f>
      </c>
      <c r="KP38" s="125">
        <f>IF(KL$6=0,RANK(KN38,KN$12:KN$42,0),RANK(KN38,KN$12:KN$42,1))</f>
      </c>
      <c r="KQ38"/>
      <c r="KR38"/>
      <c r="KS38" s="126">
        <f>IF((COUNTA(KQ$12:KQ$42)+COUNTA(KR$12:KR$42)=0),0.6*KQ$5,IF(OR(KQ38="",KR38=""),0,IF(KQ$6=0,IF(KQ38&gt;=KQ$8,KQ$5,IF(KQ38&lt;KR38,0,KQ$5*(KQ38-KR38)/(KQ$8-KR38))),IF(KQ38&lt;=KQ$8,KQ$5,IF(KQ38&gt;KR38,0,KQ$5*(KQ38-KR38)/(KQ$8-KR38))))))</f>
      </c>
      <c r="KT38" s="126">
        <f>IF(OR(KQ38="",KR38=""),0,KQ$5)</f>
      </c>
      <c r="KU38" s="125">
        <f>IF(KQ$6=0,RANK(KS38,KS$12:KS$42,0),RANK(KS38,KS$12:KS$42,1))</f>
      </c>
      <c r="KV38"/>
      <c r="KW38"/>
      <c r="KX38" s="126">
        <f>IF((COUNTA(KV$12:KV$42)+COUNTA(KW$12:KW$42)=0),0.6*KV$5,IF(OR(KV38="",KW38=""),0,IF(KV$6=0,IF(KV38&gt;=KV$8,KV$5,IF(KV38&lt;KW38,0,KV$5*(KV38-KW38)/(KV$8-KW38))),IF(KV38&lt;=KV$8,KV$5,IF(KV38&gt;KW38,0,KV$5*(KV38-KW38)/(KV$8-KW38))))))</f>
      </c>
      <c r="KY38" s="126">
        <f>IF(OR(KV38="",KW38=""),0,KV$5)</f>
      </c>
      <c r="KZ38" s="125">
        <f>IF(KV$6=0,RANK(KX38,KX$12:KX$42,0),RANK(KX38,KX$12:KX$42,1))</f>
      </c>
      <c r="LA38"/>
      <c r="LB38"/>
      <c r="LC38" s="126">
        <f>IF((COUNTA(LA$12:LA$42)+COUNTA(LB$12:LB$42)=0),0.6*LA$5,IF(OR(LA38="",LB38=""),0,IF(LA$6=0,IF(LA38&gt;=LA$8,LA$5,IF(LA38&lt;LB38,0,LA$5*(LA38-LB38)/(LA$8-LB38))),IF(LA38&lt;=LA$8,LA$5,IF(LA38&gt;LB38,0,LA$5*(LA38-LB38)/(LA$8-LB38))))))</f>
      </c>
      <c r="LD38" s="126">
        <f>IF(OR(LA38="",LB38=""),0,LA$5)</f>
      </c>
      <c r="LE38" s="125">
        <f>IF(LA$6=0,RANK(LC38,LC$12:LC$42,0),RANK(LC38,LC$12:LC$42,1))</f>
      </c>
      <c r="LF38"/>
      <c r="LG38"/>
      <c r="LH38" s="126">
        <f>IF((COUNTA(LF$12:LF$42)+COUNTA(LG$12:LG$42)=0),0.6*LF$5,IF(OR(LF38="",LG38=""),0,IF(LF$6=0,IF(LF38&gt;=LF$8,LF$5,IF(LF38&lt;LG38,0,LF$5*(LF38-LG38)/(LF$8-LG38))),IF(LF38&lt;=LF$8,LF$5,IF(LF38&gt;LG38,0,LF$5*(LF38-LG38)/(LF$8-LG38))))))</f>
      </c>
      <c r="LI38" s="126">
        <f>IF(OR(LF38="",LG38=""),0,LF$5)</f>
      </c>
      <c r="LJ38" s="125">
        <f>IF(LF$6=0,RANK(LH38,LH$12:LH$42,0),RANK(LH38,LH$12:LH$42,1))</f>
      </c>
      <c r="LK38"/>
      <c r="LL38"/>
      <c r="LM38" s="126">
        <f>IF((COUNTA(LK$12:LK$42)+COUNTA(LL$12:LL$42)=0),0.6*LK$5,IF(OR(LK38="",LL38=""),0,IF(LK$6=0,IF(LK38&gt;=LK$8,LK$5,IF(LK38&lt;LL38,0,LK$5*(LK38-LL38)/(LK$8-LL38))),IF(LK38&lt;=LK$8,LK$5,IF(LK38&gt;LL38,0,LK$5*(LK38-LL38)/(LK$8-LL38))))))</f>
      </c>
      <c r="LN38" s="126">
        <f>IF(OR(LK38="",LL38=""),0,LK$5)</f>
      </c>
      <c r="LO38" s="125">
        <f>IF(LK$6=0,RANK(LM38,LM$12:LM$42,0),RANK(LM38,LM$12:LM$42,1))</f>
      </c>
      <c r="LP38"/>
      <c r="LQ38"/>
      <c r="LR38" s="126">
        <f>IF((COUNTA(LP$12:LP$42)+COUNTA(LQ$12:LQ$42)=0),0.6*LP$5,IF(OR(LP38="",LQ38=""),0,IF(LP$6=0,IF(LP38&gt;=LP$8,LP$5,IF(LP38&lt;LQ38,0,LP$5*(LP38-LQ38)/(LP$8-LQ38))),IF(LP38&lt;=LP$8,LP$5,IF(LP38&gt;LQ38,0,LP$5*(LP38-LQ38)/(LP$8-LQ38))))))</f>
      </c>
      <c r="LS38" s="126">
        <f>IF(OR(LP38="",LQ38=""),0,LP$5)</f>
      </c>
      <c r="LT38" s="125">
        <f>IF(LP$6=0,RANK(LR38,LR$12:LR$42,0),RANK(LR38,LR$12:LR$42,1))</f>
      </c>
      <c r="LU38"/>
      <c r="LV38"/>
      <c r="LW38" s="126">
        <f>IF((COUNTA(LU$12:LU$42)+COUNTA(LV$12:LV$42)=0),0.6*LU$5,IF(OR(LU38="",LV38=""),0,IF(LU$6=0,IF(LU38&gt;=LU$8,LU$5,IF(LU38&lt;LV38,0,LU$5*(LU38-LV38)/(LU$8-LV38))),IF(LU38&lt;=LU$8,LU$5,IF(LU38&gt;LV38,0,LU$5*(LU38-LV38)/(LU$8-LV38))))))</f>
      </c>
      <c r="LX38" s="126">
        <f>IF(OR(LU38="",LV38=""),0,LU$5)</f>
      </c>
      <c r="LY38" s="125">
        <f>IF(LU$6=0,RANK(LW38,LW$12:LW$42,0),RANK(LW38,LW$12:LW$42,1))</f>
      </c>
      <c r="LZ38"/>
      <c r="MA38"/>
      <c r="MB38" s="126">
        <f>IF((COUNTA(LZ$12:LZ$42)+COUNTA(MA$12:MA$42)=0),0.6*LZ$5,IF(OR(LZ38="",MA38=""),0,IF(LZ$6=0,IF(LZ38&gt;=LZ$8,LZ$5,IF(LZ38&lt;MA38,0,LZ$5*(LZ38-MA38)/(LZ$8-MA38))),IF(LZ38&lt;=LZ$8,LZ$5,IF(LZ38&gt;MA38,0,LZ$5*(LZ38-MA38)/(LZ$8-MA38))))))</f>
      </c>
      <c r="MC38" s="126">
        <f>IF(OR(LZ38="",MA38=""),0,LZ$5)</f>
      </c>
      <c r="MD38" s="125">
        <f>IF(LZ$6=0,RANK(MB38,MB$12:MB$42,0),RANK(MB38,MB$12:MB$42,1))</f>
      </c>
      <c r="ME38"/>
      <c r="MF38"/>
      <c r="MG38" s="126">
        <f>IF((COUNTA(ME$12:ME$42)+COUNTA(MF$12:MF$42)=0),0.6*ME$5,IF(OR(ME38="",MF38=""),0,IF(ME$6=0,IF(ME38&gt;=ME$8,ME$5,IF(ME38&lt;MF38,0,ME$5*(ME38-MF38)/(ME$8-MF38))),IF(ME38&lt;=ME$8,ME$5,IF(ME38&gt;MF38,0,ME$5*(ME38-MF38)/(ME$8-MF38))))))</f>
      </c>
      <c r="MH38" s="126">
        <f>IF(OR(ME38="",MF38=""),0,ME$5)</f>
      </c>
      <c r="MI38" s="125">
        <f>IF(ME$6=0,RANK(MG38,MG$12:MG$42,0),RANK(MG38,MG$12:MG$42,1))</f>
      </c>
      <c r="MJ38"/>
      <c r="MK38"/>
      <c r="ML38" s="126">
        <f>IF((COUNTA(MJ$12:MJ$42)+COUNTA(MK$12:MK$42)=0),0.6*MJ$5,IF(OR(MJ38="",MK38=""),0,IF(MJ$6=0,IF(MJ38&gt;=MJ$8,MJ$5,IF(MJ38&lt;MK38,0,MJ$5*(MJ38-MK38)/(MJ$8-MK38))),IF(MJ38&lt;=MJ$8,MJ$5,IF(MJ38&gt;MK38,0,MJ$5*(MJ38-MK38)/(MJ$8-MK38))))))</f>
      </c>
      <c r="MM38" s="126">
        <f>IF(OR(MJ38="",MK38=""),0,MJ$5)</f>
      </c>
      <c r="MN38" s="125">
        <f>IF(MJ$6=0,RANK(ML38,ML$12:ML$42,0),RANK(ML38,ML$12:ML$42,1))</f>
      </c>
      <c r="MO38"/>
      <c r="MP38"/>
      <c r="MQ38" s="126">
        <f>IF((COUNTA(MO$12:MO$42)+COUNTA(MP$12:MP$42)=0),0.6*MO$5,IF(OR(MO38="",MP38=""),0,IF(MO$6=0,IF(MO38&gt;=MO$8,MO$5,IF(MO38&lt;MP38,0,MO$5*(MO38-MP38)/(MO$8-MP38))),IF(MO38&lt;=MO$8,MO$5,IF(MO38&gt;MP38,0,MO$5*(MO38-MP38)/(MO$8-MP38))))))</f>
      </c>
      <c r="MR38" s="126">
        <f>IF(OR(MO38="",MP38=""),0,MO$5)</f>
      </c>
      <c r="MS38" s="125">
        <f>IF(MO$6=0,RANK(MQ38,MQ$12:MQ$42,0),RANK(MQ38,MQ$12:MQ$42,1))</f>
      </c>
      <c r="MT38"/>
      <c r="MU38"/>
      <c r="MV38" s="126">
        <f>IF((COUNTA(MT$12:MT$42)+COUNTA(MU$12:MU$42)=0),0.6*MT$5,IF(OR(MT38="",MU38=""),0,IF(MT$6=0,IF(MT38&gt;=MT$8,MT$5,IF(MT38&lt;MU38,0,MT$5*(MT38-MU38)/(MT$8-MU38))),IF(MT38&lt;=MT$8,MT$5,IF(MT38&gt;MU38,0,MT$5*(MT38-MU38)/(MT$8-MU38))))))</f>
      </c>
      <c r="MW38" s="126">
        <f>IF(OR(MT38="",MU38=""),0,MT$5)</f>
      </c>
      <c r="MX38" s="125">
        <f>IF(MT$6=0,RANK(MV38,MV$12:MV$42,0),RANK(MV38,MV$12:MV$42,1))</f>
      </c>
      <c r="MY38"/>
      <c r="MZ38"/>
      <c r="NA38" s="126">
        <f>IF((COUNTA(MY$12:MY$42)+COUNTA(MZ$12:MZ$42)=0),0.6*MY$5,IF(OR(MY38="",MZ38=""),0,IF(MY$6=0,IF(MY38&gt;=MY$8,MY$5,IF(MY38&lt;MZ38,0,MY$5*(MY38-MZ38)/(MY$8-MZ38))),IF(MY38&lt;=MY$8,MY$5,IF(MY38&gt;MZ38,0,MY$5*(MY38-MZ38)/(MY$8-MZ38))))))</f>
      </c>
      <c r="NB38" s="126">
        <f>IF(OR(MY38="",MZ38=""),0,MY$5)</f>
      </c>
      <c r="NC38" s="125">
        <f>IF(MY$6=0,RANK(NA38,NA$12:NA$42,0),RANK(NA38,NA$12:NA$42,1))</f>
      </c>
      <c r="ND38"/>
      <c r="NE38"/>
      <c r="NF38" s="126">
        <f>IF((COUNTA(ND$12:ND$42)+COUNTA(NE$12:NE$42)=0),0.6*ND$5,IF(OR(ND38="",NE38=""),0,IF(ND$6=0,IF(ND38&gt;=ND$8,ND$5,IF(ND38&lt;NE38,0,ND$5*(ND38-NE38)/(ND$8-NE38))),IF(ND38&lt;=ND$8,ND$5,IF(ND38&gt;NE38,0,ND$5*(ND38-NE38)/(ND$8-NE38))))))</f>
      </c>
      <c r="NG38" s="126">
        <f>IF(OR(ND38="",NE38=""),0,ND$5)</f>
      </c>
      <c r="NH38" s="125">
        <f>IF(ND$6=0,RANK(NF38,NF$12:NF$42,0),RANK(NF38,NF$12:NF$42,1))</f>
      </c>
      <c r="NI38"/>
      <c r="NJ38"/>
      <c r="NK38" s="126">
        <f>IF((COUNTA(NI$12:NI$42)+COUNTA(NJ$12:NJ$42)=0),0.6*NI$5,IF(OR(NI38="",NJ38=""),0,IF(NI$6=0,IF(NI38&gt;=NI$8,NI$5,IF(NI38&lt;NJ38,0,NI$5*(NI38-NJ38)/(NI$8-NJ38))),IF(NI38&lt;=NI$8,NI$5,IF(NI38&gt;NJ38,0,NI$5*(NI38-NJ38)/(NI$8-NJ38))))))</f>
      </c>
      <c r="NL38" s="126">
        <f>IF(OR(NI38="",NJ38=""),0,NI$5)</f>
      </c>
      <c r="NM38" s="125">
        <f>IF(NI$6=0,RANK(NK38,NK$12:NK$42,0),RANK(NK38,NK$12:NK$42,1))</f>
      </c>
      <c r="NN38"/>
      <c r="NO38"/>
      <c r="NP38" s="126">
        <f>IF((COUNTA(NN$12:NN$42)+COUNTA(NO$12:NO$42)=0),0.6*NN$5,IF(OR(NN38="",NO38=""),0,IF(NN$6=0,IF(NN38&gt;=NN$8,NN$5,IF(NN38&lt;NO38,0,NN$5*(NN38-NO38)/(NN$8-NO38))),IF(NN38&lt;=NN$8,NN$5,IF(NN38&gt;NO38,0,NN$5*(NN38-NO38)/(NN$8-NO38))))))</f>
      </c>
      <c r="NQ38" s="126">
        <f>IF(OR(NN38="",NO38=""),0,NN$5)</f>
      </c>
      <c r="NR38" s="125">
        <f>IF(NN$6=0,RANK(NP38,NP$12:NP$42,0),RANK(NP38,NP$12:NP$42,1))</f>
      </c>
      <c r="NS38"/>
      <c r="NT38"/>
      <c r="NU38" s="126">
        <f>IF((COUNTA(NS$12:NS$42)+COUNTA(NT$12:NT$42)=0),0.6*NS$5,IF(OR(NS38="",NT38=""),0,IF(NS$6=0,IF(NS38&gt;=NS$8,NS$5,IF(NS38&lt;NT38,0,NS$5*(NS38-NT38)/(NS$8-NT38))),IF(NS38&lt;=NS$8,NS$5,IF(NS38&gt;NT38,0,NS$5*(NS38-NT38)/(NS$8-NT38))))))</f>
      </c>
      <c r="NV38" s="126">
        <f>IF(OR(NS38="",NT38=""),0,NS$5)</f>
      </c>
      <c r="NW38" s="125">
        <f>IF(NS$6=0,RANK(NU38,NU$12:NU$42,0),RANK(NU38,NU$12:NU$42,1))</f>
      </c>
      <c r="NX38"/>
      <c r="NY38"/>
      <c r="NZ38" s="126">
        <f>IF((COUNTA(NX$12:NX$42)+COUNTA(NY$12:NY$42)=0),0.6*NX$5,IF(OR(NX38="",NY38=""),0,IF(NX$6=0,IF(NX38&gt;=NX$8,NX$5,IF(NX38&lt;NY38,0,NX$5*(NX38-NY38)/(NX$8-NY38))),IF(NX38&lt;=NX$8,NX$5,IF(NX38&gt;NY38,0,NX$5*(NX38-NY38)/(NX$8-NY38))))))</f>
      </c>
      <c r="OA38" s="126">
        <f>IF(OR(NX38="",NY38=""),0,NX$5)</f>
      </c>
      <c r="OB38" s="125">
        <f>IF(NX$6=0,RANK(NZ38,NZ$12:NZ$42,0),RANK(NZ38,NZ$12:NZ$42,1))</f>
      </c>
      <c r="OC38"/>
      <c r="OD38"/>
      <c r="OE38" s="126">
        <f>IF((COUNTA(OC$12:OC$42)+COUNTA(OD$12:OD$42)=0),0.6*OC$5,IF(OR(OC38="",OD38=""),0,IF(OC$6=0,IF(OC38&gt;=OC$8,OC$5,IF(OC38&lt;OD38,0,OC$5*(OC38-OD38)/(OC$8-OD38))),IF(OC38&lt;=OC$8,OC$5,IF(OC38&gt;OD38,0,OC$5*(OC38-OD38)/(OC$8-OD38))))))</f>
      </c>
      <c r="OF38" s="126">
        <f>IF(OR(OC38="",OD38=""),0,OC$5)</f>
      </c>
      <c r="OG38" s="125">
        <f>IF(OC$6=0,RANK(OE38,OE$12:OE$42,0),RANK(OE38,OE$12:OE$42,1))</f>
      </c>
      <c r="OH38"/>
      <c r="OI38"/>
      <c r="OJ38" s="126">
        <f>IF((COUNTA(OH$12:OH$42)+COUNTA(OI$12:OI$42)=0),0.6*OH$5,IF(OR(OH38="",OI38=""),0,IF(OH$6=0,IF(OH38&gt;=OH$8,OH$5,IF(OH38&lt;OI38,0,OH$5*(OH38-OI38)/(OH$8-OI38))),IF(OH38&lt;=OH$8,OH$5,IF(OH38&gt;OI38,0,OH$5*(OH38-OI38)/(OH$8-OI38))))))</f>
      </c>
      <c r="OK38" s="126">
        <f>IF(OR(OH38="",OI38=""),0,OH$5)</f>
      </c>
      <c r="OL38" s="125">
        <f>IF(OH$6=0,RANK(OJ38,OJ$12:OJ$42,0),RANK(OJ38,OJ$12:OJ$42,1))</f>
      </c>
      <c r="OM38"/>
      <c r="ON38"/>
      <c r="OO38" s="126">
        <f>IF((COUNTA(OM$12:OM$42)+COUNTA(ON$12:ON$42)=0),0.6*OM$5,IF(OR(OM38="",ON38=""),0,IF(OM$6=0,IF(OM38&gt;=OM$8,OM$5,IF(OM38&lt;ON38,0,OM$5*(OM38-ON38)/(OM$8-ON38))),IF(OM38&lt;=OM$8,OM$5,IF(OM38&gt;ON38,0,OM$5*(OM38-ON38)/(OM$8-ON38))))))</f>
      </c>
      <c r="OP38" s="126">
        <f>IF(OR(OM38="",ON38=""),0,OM$5)</f>
      </c>
      <c r="OQ38" s="125">
        <f>IF(OM$6=0,RANK(OO38,OO$12:OO$42,0),RANK(OO38,OO$12:OO$42,1))</f>
      </c>
      <c r="OR38"/>
      <c r="OS38"/>
      <c r="OT38" s="126">
        <f>IF((COUNTA(OR$12:OR$42)+COUNTA(OS$12:OS$42)=0),0.6*OR$5,IF(OR(OR38="",OS38=""),0,IF(OR$6=0,IF(OR38&gt;=OR$8,OR$5,IF(OR38&lt;OS38,0,OR$5*(OR38-OS38)/(OR$8-OS38))),IF(OR38&lt;=OR$8,OR$5,IF(OR38&gt;OS38,0,OR$5*(OR38-OS38)/(OR$8-OS38))))))</f>
      </c>
      <c r="OU38" s="126">
        <f>IF(OR(OR38="",OS38=""),0,OR$5)</f>
      </c>
      <c r="OV38" s="125">
        <f>IF(OR$6=0,RANK(OT38,OT$12:OT$42,0),RANK(OT38,OT$12:OT$42,1))</f>
      </c>
      <c r="OW38"/>
      <c r="OX38"/>
      <c r="OY38" s="126">
        <f>IF((COUNTA(OW$12:OW$42)+COUNTA(OX$12:OX$42)=0),0.6*OW$5,IF(OR(OW38="",OX38=""),0,IF(OW$6=0,IF(OW38&gt;=OW$8,OW$5,IF(OW38&lt;OX38,0,OW$5*(OW38-OX38)/(OW$8-OX38))),IF(OW38&lt;=OW$8,OW$5,IF(OW38&gt;OX38,0,OW$5*(OW38-OX38)/(OW$8-OX38))))))</f>
      </c>
      <c r="OZ38" s="126">
        <f>IF(OR(OW38="",OX38=""),0,OW$5)</f>
      </c>
      <c r="PA38" s="125">
        <f>IF(OW$6=0,RANK(OY38,OY$12:OY$42,0),RANK(OY38,OY$12:OY$42,1))</f>
      </c>
      <c r="PB38"/>
      <c r="PC38"/>
      <c r="PD38" s="126">
        <f>IF((COUNTA(PB$12:PB$42)+COUNTA(PC$12:PC$42)=0),0.6*PB$5,IF(OR(PB38="",PC38=""),0,IF(PB$6=0,IF(PB38&gt;=PB$8,PB$5,IF(PB38&lt;PC38,0,PB$5*(PB38-PC38)/(PB$8-PC38))),IF(PB38&lt;=PB$8,PB$5,IF(PB38&gt;PC38,0,PB$5*(PB38-PC38)/(PB$8-PC38))))))</f>
      </c>
      <c r="PE38" s="126">
        <f>IF(OR(PB38="",PC38=""),0,PB$5)</f>
      </c>
      <c r="PF38" s="125">
        <f>IF(PB$6=0,RANK(PD38,PD$12:PD$42,0),RANK(PD38,PD$12:PD$42,1))</f>
      </c>
      <c r="PG38"/>
      <c r="PH38"/>
      <c r="PI38" s="126">
        <f>IF((COUNTA(PG$12:PG$42)+COUNTA(PH$12:PH$42)=0),0.6*PG$5,IF(OR(PG38="",PH38=""),0,IF(PG$6=0,IF(PG38&gt;=PG$8,PG$5,IF(PG38&lt;PH38,0,PG$5*(PG38-PH38)/(PG$8-PH38))),IF(PG38&lt;=PG$8,PG$5,IF(PG38&gt;PH38,0,PG$5*(PG38-PH38)/(PG$8-PH38))))))</f>
      </c>
      <c r="PJ38" s="126">
        <f>IF(OR(PG38="",PH38=""),0,PG$5)</f>
      </c>
      <c r="PK38" s="125">
        <f>IF(PG$6=0,RANK(PI38,PI$12:PI$42,0),RANK(PI38,PI$12:PI$42,1))</f>
      </c>
      <c r="PL38"/>
      <c r="PM38"/>
      <c r="PN38" s="126">
        <f>IF((COUNTA(PL$12:PL$42)+COUNTA(PM$12:PM$42)=0),0.6*PL$5,IF(OR(PL38="",PM38=""),0,IF(PL$6=0,IF(PL38&gt;=PL$8,PL$5,IF(PL38&lt;PM38,0,PL$5*(PL38-PM38)/(PL$8-PM38))),IF(PL38&lt;=PL$8,PL$5,IF(PL38&gt;PM38,0,PL$5*(PL38-PM38)/(PL$8-PM38))))))</f>
      </c>
      <c r="PO38" s="126">
        <f>IF(OR(PL38="",PM38=""),0,PL$5)</f>
      </c>
      <c r="PP38" s="125">
        <f>IF(PL$6=0,RANK(PN38,PN$12:PN$42,0),RANK(PN38,PN$12:PN$42,1))</f>
      </c>
      <c r="PQ38"/>
      <c r="PR38"/>
      <c r="PS38" s="126">
        <f>IF((COUNTA(PQ$12:PQ$42)+COUNTA(PR$12:PR$42)=0),0.6*PQ$5,IF(OR(PQ38="",PR38=""),0,IF(PQ$6=0,IF(PQ38&gt;=PQ$8,PQ$5,IF(PQ38&lt;PR38,0,PQ$5*(PQ38-PR38)/(PQ$8-PR38))),IF(PQ38&lt;=PQ$8,PQ$5,IF(PQ38&gt;PR38,0,PQ$5*(PQ38-PR38)/(PQ$8-PR38))))))</f>
      </c>
      <c r="PT38" s="126">
        <f>IF(OR(PQ38="",PR38=""),0,PQ$5)</f>
      </c>
      <c r="PU38" s="125">
        <f>IF(PQ$6=0,RANK(PS38,PS$12:PS$42,0),RANK(PS38,PS$12:PS$42,1))</f>
      </c>
      <c r="PV38"/>
      <c r="PW38"/>
      <c r="PX38" s="126">
        <f>IF((COUNTA(PV$12:PV$42)+COUNTA(PW$12:PW$42)=0),0.6*PV$5,IF(OR(PV38="",PW38=""),0,IF(PV$6=0,IF(PV38&gt;=PV$8,PV$5,IF(PV38&lt;PW38,0,PV$5*(PV38-PW38)/(PV$8-PW38))),IF(PV38&lt;=PV$8,PV$5,IF(PV38&gt;PW38,0,PV$5*(PV38-PW38)/(PV$8-PW38))))))</f>
      </c>
      <c r="PY38" s="126">
        <f>IF(OR(PV38="",PW38=""),0,PV$5)</f>
      </c>
      <c r="PZ38" s="125">
        <f>IF(PV$6=0,RANK(PX38,PX$12:PX$42,0),RANK(PX38,PX$12:PX$42,1))</f>
      </c>
      <c r="QA38"/>
      <c r="QB38"/>
      <c r="QC38" s="126">
        <f>IF((COUNTA(QA$12:QA$42)+COUNTA(QB$12:QB$42)=0),0.6*QA$5,IF(OR(QA38="",QB38=""),0,IF(QA$6=0,IF(QA38&gt;=QA$8,QA$5,IF(QA38&lt;QB38,0,QA$5*(QA38-QB38)/(QA$8-QB38))),IF(QA38&lt;=QA$8,QA$5,IF(QA38&gt;QB38,0,QA$5*(QA38-QB38)/(QA$8-QB38))))))</f>
      </c>
      <c r="QD38" s="126">
        <f>IF(OR(QA38="",QB38=""),0,QA$5)</f>
      </c>
      <c r="QE38" s="125">
        <f>IF(QA$6=0,RANK(QC38,QC$12:QC$42,0),RANK(QC38,QC$12:QC$42,1))</f>
      </c>
      <c r="QF38"/>
      <c r="QG38"/>
      <c r="QH38" s="126">
        <f>IF((COUNTA(QF$12:QF$42)+COUNTA(QG$12:QG$42)=0),0.6*QF$5,IF(OR(QF38="",QG38=""),0,IF(QF$6=0,IF(QF38&gt;=QF$8,QF$5,IF(QF38&lt;QG38,0,QF$5*(QF38-QG38)/(QF$8-QG38))),IF(QF38&lt;=QF$8,QF$5,IF(QF38&gt;QG38,0,QF$5*(QF38-QG38)/(QF$8-QG38))))))</f>
      </c>
      <c r="QI38" s="126">
        <f>IF(OR(QF38="",QG38=""),0,QF$5)</f>
      </c>
      <c r="QJ38" s="125">
        <f>IF(QF$6=0,RANK(QH38,QH$12:QH$42,0),RANK(QH38,QH$12:QH$42,1))</f>
      </c>
      <c r="QK38"/>
      <c r="QL38"/>
      <c r="QM38" s="126">
        <f>IF((COUNTA(QK$12:QK$42)+COUNTA(QL$12:QL$42)=0),0.6*QK$5,IF(OR(QK38="",QL38=""),0,IF(QK$6=0,IF(QK38&gt;=QK$8,QK$5,IF(QK38&lt;QL38,0,QK$5*(QK38-QL38)/(QK$8-QL38))),IF(QK38&lt;=QK$8,QK$5,IF(QK38&gt;QL38,0,QK$5*(QK38-QL38)/(QK$8-QL38))))))</f>
      </c>
      <c r="QN38" s="126">
        <f>IF(OR(QK38="",QL38=""),0,QK$5)</f>
      </c>
      <c r="QO38" s="125">
        <f>IF(QK$6=0,RANK(QM38,QM$12:QM$42,0),RANK(QM38,QM$12:QM$42,1))</f>
      </c>
      <c r="QP38"/>
      <c r="QQ38"/>
      <c r="QR38" s="126">
        <f>IF((COUNTA(QP$12:QP$42)+COUNTA(QQ$12:QQ$42)=0),0.6*QP$5,IF(OR(QP38="",QQ38=""),0,IF(QP$6=0,IF(QP38&gt;=QP$8,QP$5,IF(QP38&lt;QQ38,0,QP$5*(QP38-QQ38)/(QP$8-QQ38))),IF(QP38&lt;=QP$8,QP$5,IF(QP38&gt;QQ38,0,QP$5*(QP38-QQ38)/(QP$8-QQ38))))))</f>
      </c>
      <c r="QS38" s="126">
        <f>IF(OR(QP38="",QQ38=""),0,QP$5)</f>
      </c>
      <c r="QT38" s="125">
        <f>IF(QP$6=0,RANK(QR38,QR$12:QR$42,0),RANK(QR38,QR$12:QR$42,1))</f>
      </c>
      <c r="QU38"/>
      <c r="QV38"/>
      <c r="QW38" s="126">
        <f>IF((COUNTA(QU$12:QU$42)+COUNTA(QV$12:QV$42)=0),0.6*QU$5,IF(OR(QU38="",QV38=""),0,IF(QU$6=0,IF(QU38&gt;=QU$8,QU$5,IF(QU38&lt;QV38,0,QU$5*(QU38-QV38)/(QU$8-QV38))),IF(QU38&lt;=QU$8,QU$5,IF(QU38&gt;QV38,0,QU$5*(QU38-QV38)/(QU$8-QV38))))))</f>
      </c>
      <c r="QX38" s="126">
        <f>IF(OR(QU38="",QV38=""),0,QU$5)</f>
      </c>
      <c r="QY38" s="125">
        <f>IF(QU$6=0,RANK(QW38,QW$12:QW$42,0),RANK(QW38,QW$12:QW$42,1))</f>
      </c>
      <c r="QZ38"/>
      <c r="RA38"/>
      <c r="RB38" s="126">
        <f>IF((COUNTA(QZ$12:QZ$42)+COUNTA(RA$12:RA$42)=0),0.6*QZ$5,IF(OR(QZ38="",RA38=""),0,IF(QZ$6=0,IF(QZ38&gt;=QZ$8,QZ$5,IF(QZ38&lt;RA38,0,QZ$5*(QZ38-RA38)/(QZ$8-RA38))),IF(QZ38&lt;=QZ$8,QZ$5,IF(QZ38&gt;RA38,0,QZ$5*(QZ38-RA38)/(QZ$8-RA38))))))</f>
      </c>
      <c r="RC38" s="126">
        <f>IF(OR(QZ38="",RA38=""),0,QZ$5)</f>
      </c>
      <c r="RD38" s="125">
        <f>IF(QZ$6=0,RANK(RB38,RB$12:RB$42,0),RANK(RB38,RB$12:RB$42,1))</f>
      </c>
      <c r="RE38"/>
      <c r="RF38"/>
      <c r="RG38" s="126">
        <f>IF((COUNTA(RE$12:RE$42)+COUNTA(RF$12:RF$42)=0),0.6*RE$5,IF(OR(RE38="",RF38=""),0,IF(RE$6=0,IF(RE38&gt;=RE$8,RE$5,IF(RE38&lt;RF38,0,RE$5*(RE38-RF38)/(RE$8-RF38))),IF(RE38&lt;=RE$8,RE$5,IF(RE38&gt;RF38,0,RE$5*(RE38-RF38)/(RE$8-RF38))))))</f>
      </c>
      <c r="RH38" s="126">
        <f>IF(OR(RE38="",RF38=""),0,RE$5)</f>
      </c>
      <c r="RI38" s="125">
        <f>IF(RE$6=0,RANK(RG38,RG$12:RG$42,0),RANK(RG38,RG$12:RG$42,1))</f>
      </c>
      <c r="RJ38"/>
      <c r="RK38"/>
      <c r="RL38" s="126">
        <f>IF((COUNTA(RJ$12:RJ$42)+COUNTA(RK$12:RK$42)=0),0.6*RJ$5,IF(OR(RJ38="",RK38=""),0,IF(RJ$6=0,IF(RJ38&gt;=RJ$8,RJ$5,IF(RJ38&lt;RK38,0,RJ$5*(RJ38-RK38)/(RJ$8-RK38))),IF(RJ38&lt;=RJ$8,RJ$5,IF(RJ38&gt;RK38,0,RJ$5*(RJ38-RK38)/(RJ$8-RK38))))))</f>
      </c>
      <c r="RM38" s="126">
        <f>IF(OR(RJ38="",RK38=""),0,RJ$5)</f>
      </c>
      <c r="RN38" s="125">
        <f>IF(RJ$6=0,RANK(RL38,RL$12:RL$42,0),RANK(RL38,RL$12:RL$42,1))</f>
      </c>
      <c r="RO38"/>
      <c r="RP38"/>
      <c r="RQ38" s="126">
        <f>IF((COUNTA(RO$12:RO$42)+COUNTA(RP$12:RP$42)=0),0.6*RO$5,IF(OR(RO38="",RP38=""),0,IF(RO$6=0,IF(RO38&gt;=RO$8,RO$5,IF(RO38&lt;RP38,0,RO$5*(RO38-RP38)/(RO$8-RP38))),IF(RO38&lt;=RO$8,RO$5,IF(RO38&gt;RP38,0,RO$5*(RO38-RP38)/(RO$8-RP38))))))</f>
      </c>
      <c r="RR38" s="126">
        <f>IF(OR(RO38="",RP38=""),0,RO$5)</f>
      </c>
      <c r="RS38" s="125">
        <f>IF(RO$6=0,RANK(RQ38,RQ$12:RQ$42,0),RANK(RQ38,RQ$12:RQ$42,1))</f>
      </c>
      <c r="RT38"/>
      <c r="RU38"/>
      <c r="RV38" s="126">
        <f>IF((COUNTA(RT$12:RT$42)+COUNTA(RU$12:RU$42)=0),0.6*RT$5,IF(OR(RT38="",RU38=""),0,IF(RT$6=0,IF(RT38&gt;=RT$8,RT$5,IF(RT38&lt;RU38,0,RT$5*(RT38-RU38)/(RT$8-RU38))),IF(RT38&lt;=RT$8,RT$5,IF(RT38&gt;RU38,0,RT$5*(RT38-RU38)/(RT$8-RU38))))))</f>
      </c>
      <c r="RW38" s="126">
        <f>IF(OR(RT38="",RU38=""),0,RT$5)</f>
      </c>
      <c r="RX38" s="125">
        <f>IF(RT$6=0,RANK(RV38,RV$12:RV$42,0),RANK(RV38,RV$12:RV$42,1))</f>
      </c>
      <c r="RY38"/>
      <c r="RZ38"/>
      <c r="SA38" s="126">
        <f>IF((COUNTA(RY$12:RY$42)+COUNTA(RZ$12:RZ$42)=0),0.6*RY$5,IF(OR(RY38="",RZ38=""),0,IF(RY$6=0,IF(RY38&gt;=RY$8,RY$5,IF(RY38&lt;RZ38,0,RY$5*(RY38-RZ38)/(RY$8-RZ38))),IF(RY38&lt;=RY$8,RY$5,IF(RY38&gt;RZ38,0,RY$5*(RY38-RZ38)/(RY$8-RZ38))))))</f>
      </c>
      <c r="SB38" s="126">
        <f>IF(OR(RY38="",RZ38=""),0,RY$5)</f>
      </c>
      <c r="SC38" s="125">
        <f>IF(RY$6=0,RANK(SA38,SA$12:SA$42,0),RANK(SA38,SA$12:SA$42,1))</f>
      </c>
      <c r="SD38"/>
      <c r="SE38"/>
      <c r="SF38" s="126">
        <f>IF((COUNTA(SD$12:SD$42)+COUNTA(SE$12:SE$42)=0),0.6*SD$5,IF(OR(SD38="",SE38=""),0,IF(SD$6=0,IF(SD38&gt;=SD$8,SD$5,IF(SD38&lt;SE38,0,SD$5*(SD38-SE38)/(SD$8-SE38))),IF(SD38&lt;=SD$8,SD$5,IF(SD38&gt;SE38,0,SD$5*(SD38-SE38)/(SD$8-SE38))))))</f>
      </c>
      <c r="SG38" s="126">
        <f>IF(OR(SD38="",SE38=""),0,SD$5)</f>
      </c>
      <c r="SH38" s="125">
        <f>IF(SD$6=0,RANK(SF38,SF$12:SF$42,0),RANK(SF38,SF$12:SF$42,1))</f>
      </c>
      <c r="SI38"/>
      <c r="SJ38"/>
      <c r="SK38" s="126">
        <f>IF((COUNTA(SI$12:SI$42)+COUNTA(SJ$12:SJ$42)=0),0.6*SI$5,IF(OR(SI38="",SJ38=""),0,IF(SI$6=0,IF(SI38&gt;=SI$8,SI$5,IF(SI38&lt;SJ38,0,SI$5*(SI38-SJ38)/(SI$8-SJ38))),IF(SI38&lt;=SI$8,SI$5,IF(SI38&gt;SJ38,0,SI$5*(SI38-SJ38)/(SI$8-SJ38))))))</f>
      </c>
      <c r="SL38" s="126">
        <f>IF(OR(SI38="",SJ38=""),0,SI$5)</f>
      </c>
      <c r="SM38" s="125">
        <f>IF(SI$6=0,RANK(SK38,SK$12:SK$42,0),RANK(SK38,SK$12:SK$42,1))</f>
      </c>
      <c r="SN38"/>
      <c r="SO38"/>
      <c r="SP38" s="126">
        <f>IF((COUNTA(SN$12:SN$42)+COUNTA(SO$12:SO$42)=0),0.6*SN$5,IF(OR(SN38="",SO38=""),0,IF(SN$6=0,IF(SN38&gt;=SN$8,SN$5,IF(SN38&lt;SO38,0,SN$5*(SN38-SO38)/(SN$8-SO38))),IF(SN38&lt;=SN$8,SN$5,IF(SN38&gt;SO38,0,SN$5*(SN38-SO38)/(SN$8-SO38))))))</f>
      </c>
      <c r="SQ38" s="126">
        <f>IF(OR(SN38="",SO38=""),0,SN$5)</f>
      </c>
      <c r="SR38" s="125">
        <f>IF(SN$6=0,RANK(SP38,SP$12:SP$42,0),RANK(SP38,SP$12:SP$42,1))</f>
      </c>
      <c r="SS38"/>
      <c r="ST38"/>
      <c r="SU38" s="126">
        <f>IF((COUNTA(SS$12:SS$42)+COUNTA(ST$12:ST$42)=0),0.6*SS$5,IF(OR(SS38="",ST38=""),0,IF(SS$6=0,IF(SS38&gt;=SS$8,SS$5,IF(SS38&lt;ST38,0,SS$5*(SS38-ST38)/(SS$8-ST38))),IF(SS38&lt;=SS$8,SS$5,IF(SS38&gt;ST38,0,SS$5*(SS38-ST38)/(SS$8-ST38))))))</f>
      </c>
      <c r="SV38" s="126">
        <f>IF(OR(SS38="",ST38=""),0,SS$5)</f>
      </c>
      <c r="SW38" s="125">
        <f>IF(SS$6=0,RANK(SU38,SU$12:SU$42,0),RANK(SU38,SU$12:SU$42,1))</f>
      </c>
      <c r="SX38"/>
      <c r="SY38"/>
      <c r="SZ38" s="126">
        <f>IF((COUNTA(SX$12:SX$42)+COUNTA(SY$12:SY$42)=0),0.6*SX$5,IF(OR(SX38="",SY38=""),0,IF(SX$6=0,IF(SX38&gt;=SX$8,SX$5,IF(SX38&lt;SY38,0,SX$5*(SX38-SY38)/(SX$8-SY38))),IF(SX38&lt;=SX$8,SX$5,IF(SX38&gt;SY38,0,SX$5*(SX38-SY38)/(SX$8-SY38))))))</f>
      </c>
      <c r="TA38" s="126">
        <f>IF(OR(SX38="",SY38=""),0,SX$5)</f>
      </c>
      <c r="TB38" s="125">
        <f>IF(SX$6=0,RANK(SZ38,SZ$12:SZ$42,0),RANK(SZ38,SZ$12:SZ$42,1))</f>
      </c>
      <c r="TC38"/>
      <c r="TD38"/>
      <c r="TE38" s="126">
        <f>IF((COUNTA(TC$12:TC$42)+COUNTA(TD$12:TD$42)=0),0.6*TC$5,IF(OR(TC38="",TD38=""),0,IF(TC$6=0,IF(TC38&gt;=TC$8,TC$5,IF(TC38&lt;TD38,0,TC$5*(TC38-TD38)/(TC$8-TD38))),IF(TC38&lt;=TC$8,TC$5,IF(TC38&gt;TD38,0,TC$5*(TC38-TD38)/(TC$8-TD38))))))</f>
      </c>
      <c r="TF38" s="126">
        <f>IF(OR(TC38="",TD38=""),0,TC$5)</f>
      </c>
      <c r="TG38" s="125">
        <f>IF(TC$6=0,RANK(TE38,TE$12:TE$42,0),RANK(TE38,TE$12:TE$42,1))</f>
      </c>
      <c r="TH38"/>
      <c r="TI38"/>
      <c r="TJ38" s="126">
        <f>IF((COUNTA(TH$12:TH$42)+COUNTA(TI$12:TI$42)=0),0.6*TH$5,IF(OR(TH38="",TI38=""),0,IF(TH$6=0,IF(TH38&gt;=TH$8,TH$5,IF(TH38&lt;TI38,0,TH$5*(TH38-TI38)/(TH$8-TI38))),IF(TH38&lt;=TH$8,TH$5,IF(TH38&gt;TI38,0,TH$5*(TH38-TI38)/(TH$8-TI38))))))</f>
      </c>
      <c r="TK38" s="126">
        <f>IF(OR(TH38="",TI38=""),0,TH$5)</f>
      </c>
      <c r="TL38" s="125">
        <f>IF(TH$6=0,RANK(TJ38,TJ$12:TJ$42,0),RANK(TJ38,TJ$12:TJ$42,1))</f>
      </c>
      <c r="TM38"/>
      <c r="TN38"/>
      <c r="TO38" s="126">
        <f>IF((COUNTA(TM$12:TM$42)+COUNTA(TN$12:TN$42)=0),0.6*TM$5,IF(OR(TM38="",TN38=""),0,IF(TM$6=0,IF(TM38&gt;=TM$8,TM$5,IF(TM38&lt;TN38,0,TM$5*(TM38-TN38)/(TM$8-TN38))),IF(TM38&lt;=TM$8,TM$5,IF(TM38&gt;TN38,0,TM$5*(TM38-TN38)/(TM$8-TN38))))))</f>
      </c>
      <c r="TP38" s="126">
        <f>IF(OR(TM38="",TN38=""),0,TM$5)</f>
      </c>
      <c r="TQ38" s="125">
        <f>IF(TM$6=0,RANK(TO38,TO$12:TO$42,0),RANK(TO38,TO$12:TO$42,1))</f>
      </c>
      <c r="TR38"/>
      <c r="TS38"/>
      <c r="TT38" s="126">
        <f>IF((COUNTA(TR$12:TR$42)+COUNTA(TS$12:TS$42)=0),0.6*TR$5,IF(OR(TR38="",TS38=""),0,IF(TR$6=0,IF(TR38&gt;=TR$8,TR$5,IF(TR38&lt;TS38,0,TR$5*(TR38-TS38)/(TR$8-TS38))),IF(TR38&lt;=TR$8,TR$5,IF(TR38&gt;TS38,0,TR$5*(TR38-TS38)/(TR$8-TS38))))))</f>
      </c>
      <c r="TU38" s="126">
        <f>IF(OR(TR38="",TS38=""),0,TR$5)</f>
      </c>
      <c r="TV38" s="125">
        <f>IF(TR$6=0,RANK(TT38,TT$12:TT$42,0),RANK(TT38,TT$12:TT$42,1))</f>
      </c>
      <c r="TW38"/>
      <c r="TX38"/>
      <c r="TY38" s="126">
        <f>IF((COUNTA(TW$12:TW$42)+COUNTA(TX$12:TX$42)=0),0.6*TW$5,IF(OR(TW38="",TX38=""),0,IF(TW$6=0,IF(TW38&gt;=TW$8,TW$5,IF(TW38&lt;TX38,0,TW$5*(TW38-TX38)/(TW$8-TX38))),IF(TW38&lt;=TW$8,TW$5,IF(TW38&gt;TX38,0,TW$5*(TW38-TX38)/(TW$8-TX38))))))</f>
      </c>
      <c r="TZ38" s="126">
        <f>IF(OR(TW38="",TX38=""),0,TW$5)</f>
      </c>
      <c r="UA38" s="125">
        <f>IF(TW$6=0,RANK(TY38,TY$12:TY$42,0),RANK(TY38,TY$12:TY$42,1))</f>
      </c>
      <c r="UB38"/>
      <c r="UC38"/>
      <c r="UD38" s="126">
        <f>IF((COUNTA(UB$12:UB$42)+COUNTA(UC$12:UC$42)=0),0.6*UB$5,IF(OR(UB38="",UC38=""),0,IF(UB$6=0,IF(UB38&gt;=UB$8,UB$5,IF(UB38&lt;UC38,0,UB$5*(UB38-UC38)/(UB$8-UC38))),IF(UB38&lt;=UB$8,UB$5,IF(UB38&gt;UC38,0,UB$5*(UB38-UC38)/(UB$8-UC38))))))</f>
      </c>
      <c r="UE38" s="126">
        <f>IF(OR(UB38="",UC38=""),0,UB$5)</f>
      </c>
      <c r="UF38" s="125">
        <f>IF(UB$6=0,RANK(UD38,UD$12:UD$42,0),RANK(UD38,UD$12:UD$42,1))</f>
      </c>
      <c r="UG38"/>
      <c r="UH38"/>
      <c r="UI38" s="126">
        <f>IF((COUNTA(UG$12:UG$42)+COUNTA(UH$12:UH$42)=0),0.6*UG$5,IF(OR(UG38="",UH38=""),0,IF(UG$6=0,IF(UG38&gt;=UG$8,UG$5,IF(UG38&lt;UH38,0,UG$5*(UG38-UH38)/(UG$8-UH38))),IF(UG38&lt;=UG$8,UG$5,IF(UG38&gt;UH38,0,UG$5*(UG38-UH38)/(UG$8-UH38))))))</f>
      </c>
      <c r="UJ38" s="126">
        <f>IF(OR(UG38="",UH38=""),0,UG$5)</f>
      </c>
      <c r="UK38" s="125">
        <f>IF(UG$6=0,RANK(UI38,UI$12:UI$42,0),RANK(UI38,UI$12:UI$42,1))</f>
      </c>
      <c r="UL38"/>
      <c r="UM38"/>
      <c r="UN38" s="126">
        <f>IF((COUNTA(UL$12:UL$42)+COUNTA(UM$12:UM$42)=0),0.6*UL$5,IF(OR(UL38="",UM38=""),0,IF(UL$6=0,IF(UL38&gt;=UL$8,UL$5,IF(UL38&lt;UM38,0,UL$5*(UL38-UM38)/(UL$8-UM38))),IF(UL38&lt;=UL$8,UL$5,IF(UL38&gt;UM38,0,UL$5*(UL38-UM38)/(UL$8-UM38))))))</f>
      </c>
      <c r="UO38" s="126">
        <f>IF(OR(UL38="",UM38=""),0,UL$5)</f>
      </c>
      <c r="UP38" s="125">
        <f>IF(UL$6=0,RANK(UN38,UN$12:UN$42,0),RANK(UN38,UN$12:UN$42,1))</f>
      </c>
      <c r="UQ38"/>
      <c r="UR38"/>
      <c r="US38" s="126">
        <f>IF((COUNTA(UQ$12:UQ$42)+COUNTA(UR$12:UR$42)=0),0.6*UQ$5,IF(OR(UQ38="",UR38=""),0,IF(UQ$6=0,IF(UQ38&gt;=UQ$8,UQ$5,IF(UQ38&lt;UR38,0,UQ$5*(UQ38-UR38)/(UQ$8-UR38))),IF(UQ38&lt;=UQ$8,UQ$5,IF(UQ38&gt;UR38,0,UQ$5*(UQ38-UR38)/(UQ$8-UR38))))))</f>
      </c>
      <c r="UT38" s="126">
        <f>IF(OR(UQ38="",UR38=""),0,UQ$5)</f>
      </c>
      <c r="UU38" s="125">
        <f>IF(UQ$6=0,RANK(US38,US$12:US$42,0),RANK(US38,US$12:US$42,1))</f>
      </c>
      <c r="UV38"/>
      <c r="UW38"/>
      <c r="UX38" s="126">
        <f>IF((COUNTA(UV$12:UV$42)+COUNTA(UW$12:UW$42)=0),0.6*UV$5,IF(OR(UV38="",UW38=""),0,IF(UV$6=0,IF(UV38&gt;=UV$8,UV$5,IF(UV38&lt;UW38,0,UV$5*(UV38-UW38)/(UV$8-UW38))),IF(UV38&lt;=UV$8,UV$5,IF(UV38&gt;UW38,0,UV$5*(UV38-UW38)/(UV$8-UW38))))))</f>
      </c>
      <c r="UY38" s="126">
        <f>IF(OR(UV38="",UW38=""),0,UV$5)</f>
      </c>
      <c r="UZ38" s="125">
        <f>IF(UV$6=0,RANK(UX38,UX$12:UX$42,0),RANK(UX38,UX$12:UX$42,1))</f>
      </c>
      <c r="VA38"/>
      <c r="VB38"/>
      <c r="VC38" s="126">
        <f>IF((COUNTA(VA$12:VA$42)+COUNTA(VB$12:VB$42)=0),0.6*VA$5,IF(OR(VA38="",VB38=""),0,IF(VA$6=0,IF(VA38&gt;=VA$8,VA$5,IF(VA38&lt;VB38,0,VA$5*(VA38-VB38)/(VA$8-VB38))),IF(VA38&lt;=VA$8,VA$5,IF(VA38&gt;VB38,0,VA$5*(VA38-VB38)/(VA$8-VB38))))))</f>
      </c>
      <c r="VD38" s="126">
        <f>IF(OR(VA38="",VB38=""),0,VA$5)</f>
      </c>
      <c r="VE38" s="125">
        <f>IF(VA$6=0,RANK(VC38,VC$12:VC$42,0),RANK(VC38,VC$12:VC$42,1))</f>
      </c>
      <c r="VF38"/>
      <c r="VG38"/>
      <c r="VH38" s="126">
        <f>IF((COUNTA(VF$12:VF$42)+COUNTA(VG$12:VG$42)=0),0.6*VF$5,IF(OR(VF38="",VG38=""),0,IF(VF$6=0,IF(VF38&gt;=VF$8,VF$5,IF(VF38&lt;VG38,0,VF$5*(VF38-VG38)/(VF$8-VG38))),IF(VF38&lt;=VF$8,VF$5,IF(VF38&gt;VG38,0,VF$5*(VF38-VG38)/(VF$8-VG38))))))</f>
      </c>
      <c r="VI38" s="126">
        <f>IF(OR(VF38="",VG38=""),0,VF$5)</f>
      </c>
      <c r="VJ38" s="125">
        <f>IF(VF$6=0,RANK(VH38,VH$12:VH$42,0),RANK(VH38,VH$12:VH$42,1))</f>
      </c>
      <c r="VK38"/>
      <c r="VL38"/>
      <c r="VM38" s="126">
        <f>IF((COUNTA(VK$12:VK$42)+COUNTA(VL$12:VL$42)=0),0.6*VK$5,IF(OR(VK38="",VL38=""),0,IF(VK$6=0,IF(VK38&gt;=VK$8,VK$5,IF(VK38&lt;VL38,0,VK$5*(VK38-VL38)/(VK$8-VL38))),IF(VK38&lt;=VK$8,VK$5,IF(VK38&gt;VL38,0,VK$5*(VK38-VL38)/(VK$8-VL38))))))</f>
      </c>
      <c r="VN38" s="126">
        <f>IF(OR(VK38="",VL38=""),0,VK$5)</f>
      </c>
      <c r="VO38" s="125">
        <f>IF(VK$6=0,RANK(VM38,VM$12:VM$42,0),RANK(VM38,VM$12:VM$42,1))</f>
      </c>
      <c r="VP38"/>
      <c r="VQ38"/>
      <c r="VR38" s="126">
        <f>IF((COUNTA(VP$12:VP$42)+COUNTA(VQ$12:VQ$42)=0),0.6*VP$5,IF(OR(VP38="",VQ38=""),0,IF(VP$6=0,IF(VP38&gt;=VP$8,VP$5,IF(VP38&lt;VQ38,0,VP$5*(VP38-VQ38)/(VP$8-VQ38))),IF(VP38&lt;=VP$8,VP$5,IF(VP38&gt;VQ38,0,VP$5*(VP38-VQ38)/(VP$8-VQ38))))))</f>
      </c>
      <c r="VS38" s="126">
        <f>IF(OR(VP38="",VQ38=""),0,VP$5)</f>
      </c>
      <c r="VT38" s="125">
        <f>IF(VP$6=0,RANK(VR38,VR$12:VR$42,0),RANK(VR38,VR$12:VR$42,1))</f>
      </c>
      <c r="VU38"/>
      <c r="VV38"/>
      <c r="VW38" s="126">
        <f>IF((COUNTA(VU$12:VU$42)+COUNTA(VV$12:VV$42)=0),0.6*VU$5,IF(OR(VU38="",VV38=""),0,IF(VU$6=0,IF(VU38&gt;=VU$8,VU$5,IF(VU38&lt;VV38,0,VU$5*(VU38-VV38)/(VU$8-VV38))),IF(VU38&lt;=VU$8,VU$5,IF(VU38&gt;VV38,0,VU$5*(VU38-VV38)/(VU$8-VV38))))))</f>
      </c>
      <c r="VX38" s="126">
        <f>IF(OR(VU38="",VV38=""),0,VU$5)</f>
      </c>
      <c r="VY38" s="125">
        <f>IF(VU$6=0,RANK(VW38,VW$12:VW$42,0),RANK(VW38,VW$12:VW$42,1))</f>
      </c>
      <c r="VZ38"/>
      <c r="WA38"/>
      <c r="WB38" s="126">
        <f>IF((COUNTA(VZ$12:VZ$42)+COUNTA(WA$12:WA$42)=0),0.6*VZ$5,IF(OR(VZ38="",WA38=""),0,IF(VZ$6=0,IF(VZ38&gt;=VZ$8,VZ$5,IF(VZ38&lt;WA38,0,VZ$5*(VZ38-WA38)/(VZ$8-WA38))),IF(VZ38&lt;=VZ$8,VZ$5,IF(VZ38&gt;WA38,0,VZ$5*(VZ38-WA38)/(VZ$8-WA38))))))</f>
      </c>
      <c r="WC38" s="126">
        <f>IF(OR(VZ38="",WA38=""),0,VZ$5)</f>
      </c>
      <c r="WD38" s="125">
        <f>IF(VZ$6=0,RANK(WB38,WB$12:WB$42,0),RANK(WB38,WB$12:WB$42,1))</f>
      </c>
      <c r="WE38"/>
      <c r="WF38"/>
      <c r="WG38" s="126">
        <f>IF((COUNTA(WE$12:WE$42)+COUNTA(WF$12:WF$42)=0),0.6*WE$5,IF(OR(WE38="",WF38=""),0,IF(WE$6=0,IF(WE38&gt;=WE$8,WE$5,IF(WE38&lt;WF38,0,WE$5*(WE38-WF38)/(WE$8-WF38))),IF(WE38&lt;=WE$8,WE$5,IF(WE38&gt;WF38,0,WE$5*(WE38-WF38)/(WE$8-WF38))))))</f>
      </c>
      <c r="WH38" s="126">
        <f>IF(OR(WE38="",WF38=""),0,WE$5)</f>
      </c>
      <c r="WI38" s="125">
        <f>IF(WE$6=0,RANK(WG38,WG$12:WG$42,0),RANK(WG38,WG$12:WG$42,1))</f>
      </c>
      <c r="WJ38"/>
      <c r="WK38"/>
      <c r="WL38" s="126">
        <f>IF((COUNTA(WJ$12:WJ$42)+COUNTA(WK$12:WK$42)=0),0.6*WJ$5,IF(OR(WJ38="",WK38=""),0,IF(WJ$6=0,IF(WJ38&gt;=WJ$8,WJ$5,IF(WJ38&lt;WK38,0,WJ$5*(WJ38-WK38)/(WJ$8-WK38))),IF(WJ38&lt;=WJ$8,WJ$5,IF(WJ38&gt;WK38,0,WJ$5*(WJ38-WK38)/(WJ$8-WK38))))))</f>
      </c>
      <c r="WM38" s="126">
        <f>IF(OR(WJ38="",WK38=""),0,WJ$5)</f>
      </c>
      <c r="WN38" s="125">
        <f>IF(WJ$6=0,RANK(WL38,WL$12:WL$42,0),RANK(WL38,WL$12:WL$42,1))</f>
      </c>
      <c r="WO38"/>
      <c r="WP38"/>
      <c r="WQ38" s="126">
        <f>IF((COUNTA(WO$12:WO$42)+COUNTA(WP$12:WP$42)=0),0.6*WO$5,IF(OR(WO38="",WP38=""),0,IF(WO$6=0,IF(WO38&gt;=WO$8,WO$5,IF(WO38&lt;WP38,0,WO$5*(WO38-WP38)/(WO$8-WP38))),IF(WO38&lt;=WO$8,WO$5,IF(WO38&gt;WP38,0,WO$5*(WO38-WP38)/(WO$8-WP38))))))</f>
      </c>
      <c r="WR38" s="126">
        <f>IF(OR(WO38="",WP38=""),0,WO$5)</f>
      </c>
      <c r="WS38" s="125">
        <f>IF(WO$6=0,RANK(WQ38,WQ$12:WQ$42,0),RANK(WQ38,WQ$12:WQ$42,1))</f>
      </c>
      <c r="WT38"/>
      <c r="WU38"/>
      <c r="WV38" s="126">
        <f>IF((COUNTA(WT$12:WT$42)+COUNTA(WU$12:WU$42)=0),0.6*WT$5,IF(OR(WT38="",WU38=""),0,IF(WT$6=0,IF(WT38&gt;=WT$8,WT$5,IF(WT38&lt;WU38,0,WT$5*(WT38-WU38)/(WT$8-WU38))),IF(WT38&lt;=WT$8,WT$5,IF(WT38&gt;WU38,0,WT$5*(WT38-WU38)/(WT$8-WU38))))))</f>
      </c>
      <c r="WW38" s="126">
        <f>IF(OR(WT38="",WU38=""),0,WT$5)</f>
      </c>
      <c r="WX38" s="125">
        <f>IF(WT$6=0,RANK(WV38,WV$12:WV$42,0),RANK(WV38,WV$12:WV$42,1))</f>
      </c>
      <c r="WY38"/>
      <c r="WZ38"/>
      <c r="XA38" s="126">
        <f>IF((COUNTA(WY$12:WY$42)+COUNTA(WZ$12:WZ$42)=0),0.6*WY$5,IF(OR(WY38="",WZ38=""),0,IF(WY$6=0,IF(WY38&gt;=WY$8,WY$5,IF(WY38&lt;WZ38,0,WY$5*(WY38-WZ38)/(WY$8-WZ38))),IF(WY38&lt;=WY$8,WY$5,IF(WY38&gt;WZ38,0,WY$5*(WY38-WZ38)/(WY$8-WZ38))))))</f>
      </c>
      <c r="XB38" s="126">
        <f>IF(OR(WY38="",WZ38=""),0,WY$5)</f>
      </c>
      <c r="XC38" s="125">
        <f>IF(WY$6=0,RANK(XA38,XA$12:XA$42,0),RANK(XA38,XA$12:XA$42,1))</f>
      </c>
      <c r="XD38"/>
      <c r="XE38"/>
      <c r="XF38" s="126">
        <f>IF((COUNTA(XD$12:XD$42)+COUNTA(XE$12:XE$42)=0),0.6*XD$5,IF(OR(XD38="",XE38=""),0,IF(XD$6=0,IF(XD38&gt;=XD$8,XD$5,IF(XD38&lt;XE38,0,XD$5*(XD38-XE38)/(XD$8-XE38))),IF(XD38&lt;=XD$8,XD$5,IF(XD38&gt;XE38,0,XD$5*(XD38-XE38)/(XD$8-XE38))))))</f>
      </c>
      <c r="XG38" s="126">
        <f>IF(OR(XD38="",XE38=""),0,XD$5)</f>
      </c>
      <c r="XH38" s="125">
        <f>IF(XD$6=0,RANK(XF38,XF$12:XF$42,0),RANK(XF38,XF$12:XF$42,1))</f>
      </c>
      <c r="XI38"/>
      <c r="XJ38"/>
      <c r="XK38" s="126">
        <f>IF((COUNTA(XI$12:XI$42)+COUNTA(XJ$12:XJ$42)=0),0.6*XI$5,IF(OR(XI38="",XJ38=""),0,IF(XI$6=0,IF(XI38&gt;=XI$8,XI$5,IF(XI38&lt;XJ38,0,XI$5*(XI38-XJ38)/(XI$8-XJ38))),IF(XI38&lt;=XI$8,XI$5,IF(XI38&gt;XJ38,0,XI$5*(XI38-XJ38)/(XI$8-XJ38))))))</f>
      </c>
      <c r="XL38" s="126">
        <f>IF(OR(XI38="",XJ38=""),0,XI$5)</f>
      </c>
      <c r="XM38" s="125">
        <f>IF(XI$6=0,RANK(XK38,XK$12:XK$42,0),RANK(XK38,XK$12:XK$42,1))</f>
      </c>
      <c r="XN38"/>
      <c r="XO38"/>
      <c r="XP38" s="126">
        <f>IF((COUNTA(XN$12:XN$42)+COUNTA(XO$12:XO$42)=0),0.6*XN$5,IF(OR(XN38="",XO38=""),0,IF(XN$6=0,IF(XN38&gt;=XN$8,XN$5,IF(XN38&lt;XO38,0,XN$5*(XN38-XO38)/(XN$8-XO38))),IF(XN38&lt;=XN$8,XN$5,IF(XN38&gt;XO38,0,XN$5*(XN38-XO38)/(XN$8-XO38))))))</f>
      </c>
      <c r="XQ38" s="126">
        <f>IF(OR(XN38="",XO38=""),0,XN$5)</f>
      </c>
      <c r="XR38" s="125">
        <f>IF(XN$6=0,RANK(XP38,XP$12:XP$42,0),RANK(XP38,XP$12:XP$42,1))</f>
      </c>
      <c r="XS38"/>
      <c r="XT38"/>
      <c r="XU38" s="126">
        <f>IF((COUNTA(XS$12:XS$42)+COUNTA(XT$12:XT$42)=0),0.6*XS$5,IF(OR(XS38="",XT38=""),0,IF(XS$6=0,IF(XS38&gt;=XS$8,XS$5,IF(XS38&lt;XT38,0,XS$5*(XS38-XT38)/(XS$8-XT38))),IF(XS38&lt;=XS$8,XS$5,IF(XS38&gt;XT38,0,XS$5*(XS38-XT38)/(XS$8-XT38))))))</f>
      </c>
      <c r="XV38" s="126">
        <f>IF(OR(XS38="",XT38=""),0,XS$5)</f>
      </c>
      <c r="XW38" s="125">
        <f>IF(XS$6=0,RANK(XU38,XU$12:XU$42,0),RANK(XU38,XU$12:XU$42,1))</f>
      </c>
      <c r="XX38"/>
      <c r="XY38"/>
      <c r="XZ38" s="126">
        <f>IF((COUNTA(XX$12:XX$42)+COUNTA(XY$12:XY$42)=0),0.6*XX$5,IF(OR(XX38="",XY38=""),0,IF(XX$6=0,IF(XX38&gt;=XX$8,XX$5,IF(XX38&lt;XY38,0,XX$5*(XX38-XY38)/(XX$8-XY38))),IF(XX38&lt;=XX$8,XX$5,IF(XX38&gt;XY38,0,XX$5*(XX38-XY38)/(XX$8-XY38))))))</f>
      </c>
      <c r="YA38" s="126">
        <f>IF(OR(XX38="",XY38=""),0,XX$5)</f>
      </c>
      <c r="YB38" s="125">
        <f>IF(XX$6=0,RANK(XZ38,XZ$12:XZ$42,0),RANK(XZ38,XZ$12:XZ$42,1))</f>
      </c>
      <c r="YC38"/>
      <c r="YD38"/>
      <c r="YE38" s="126">
        <f>IF((COUNTA(YC$12:YC$42)+COUNTA(YD$12:YD$42)=0),0.6*YC$5,IF(OR(YC38="",YD38=""),0,IF(YC$6=0,IF(YC38&gt;=YC$8,YC$5,IF(YC38&lt;YD38,0,YC$5*(YC38-YD38)/(YC$8-YD38))),IF(YC38&lt;=YC$8,YC$5,IF(YC38&gt;YD38,0,YC$5*(YC38-YD38)/(YC$8-YD38))))))</f>
      </c>
      <c r="YF38" s="126">
        <f>IF(OR(YC38="",YD38=""),0,YC$5)</f>
      </c>
      <c r="YG38" s="125">
        <f>IF(YC$6=0,RANK(YE38,YE$12:YE$42,0),RANK(YE38,YE$12:YE$42,1))</f>
      </c>
      <c r="YH38"/>
      <c r="YI38"/>
      <c r="YJ38" s="126">
        <f>IF((COUNTA(YH$12:YH$42)+COUNTA(YI$12:YI$42)=0),0.6*YH$5,IF(OR(YH38="",YI38=""),0,IF(YH$6=0,IF(YH38&gt;=YH$8,YH$5,IF(YH38&lt;YI38,0,YH$5*(YH38-YI38)/(YH$8-YI38))),IF(YH38&lt;=YH$8,YH$5,IF(YH38&gt;YI38,0,YH$5*(YH38-YI38)/(YH$8-YI38))))))</f>
      </c>
      <c r="YK38" s="126">
        <f>IF(OR(YH38="",YI38=""),0,YH$5)</f>
      </c>
      <c r="YL38" s="125">
        <f>IF(YH$6=0,RANK(YJ38,YJ$12:YJ$42,0),RANK(YJ38,YJ$12:YJ$42,1))</f>
      </c>
      <c r="YM38"/>
      <c r="YN38"/>
      <c r="YO38" s="126">
        <f>IF((COUNTA(YM$12:YM$42)+COUNTA(YN$12:YN$42)=0),0.6*YM$5,IF(OR(YM38="",YN38=""),0,IF(YM$6=0,IF(YM38&gt;=YM$8,YM$5,IF(YM38&lt;YN38,0,YM$5*(YM38-YN38)/(YM$8-YN38))),IF(YM38&lt;=YM$8,YM$5,IF(YM38&gt;YN38,0,YM$5*(YM38-YN38)/(YM$8-YN38))))))</f>
      </c>
      <c r="YP38" s="126">
        <f>IF(OR(YM38="",YN38=""),0,YM$5)</f>
      </c>
      <c r="YQ38" s="125">
        <f>IF(YM$6=0,RANK(YO38,YO$12:YO$42,0),RANK(YO38,YO$12:YO$42,1))</f>
      </c>
      <c r="YR38"/>
      <c r="YS38"/>
      <c r="YT38" s="126">
        <f>IF((COUNTA(YR$12:YR$42)+COUNTA(YS$12:YS$42)=0),0.6*YR$5,IF(OR(YR38="",YS38=""),0,IF(YR$6=0,IF(YR38&gt;=YR$8,YR$5,IF(YR38&lt;YS38,0,YR$5*(YR38-YS38)/(YR$8-YS38))),IF(YR38&lt;=YR$8,YR$5,IF(YR38&gt;YS38,0,YR$5*(YR38-YS38)/(YR$8-YS38))))))</f>
      </c>
      <c r="YU38" s="126">
        <f>IF(OR(YR38="",YS38=""),0,YR$5)</f>
      </c>
      <c r="YV38" s="125">
        <f>IF(YR$6=0,RANK(YT38,YT$12:YT$42,0),RANK(YT38,YT$12:YT$42,1))</f>
      </c>
      <c r="YW38"/>
      <c r="YX38"/>
      <c r="YY38" s="126">
        <f>IF((COUNTA(YW$12:YW$42)+COUNTA(YX$12:YX$42)=0),0.6*YW$5,IF(OR(YW38="",YX38=""),0,IF(YW$6=0,IF(YW38&gt;=YW$8,YW$5,IF(YW38&lt;YX38,0,YW$5*(YW38-YX38)/(YW$8-YX38))),IF(YW38&lt;=YW$8,YW$5,IF(YW38&gt;YX38,0,YW$5*(YW38-YX38)/(YW$8-YX38))))))</f>
      </c>
      <c r="YZ38" s="126">
        <f>IF(OR(YW38="",YX38=""),0,YW$5)</f>
      </c>
      <c r="ZA38" s="125">
        <f>IF(YW$6=0,RANK(YY38,YY$12:YY$42,0),RANK(YY38,YY$12:YY$42,1))</f>
      </c>
      <c r="ZB38"/>
      <c r="ZC38"/>
      <c r="ZD38" s="126">
        <f>IF((COUNTA(ZB$12:ZB$42)+COUNTA(ZC$12:ZC$42)=0),0.6*ZB$5,IF(OR(ZB38="",ZC38=""),0,IF(ZB$6=0,IF(ZB38&gt;=ZB$8,ZB$5,IF(ZB38&lt;ZC38,0,ZB$5*(ZB38-ZC38)/(ZB$8-ZC38))),IF(ZB38&lt;=ZB$8,ZB$5,IF(ZB38&gt;ZC38,0,ZB$5*(ZB38-ZC38)/(ZB$8-ZC38))))))</f>
      </c>
      <c r="ZE38" s="126">
        <f>IF(OR(ZB38="",ZC38=""),0,ZB$5)</f>
      </c>
      <c r="ZF38" s="125">
        <f>IF(ZB$6=0,RANK(ZD38,ZD$12:ZD$42,0),RANK(ZD38,ZD$12:ZD$42,1))</f>
      </c>
      <c r="ZG38" s="126">
        <v>99.11</v>
      </c>
      <c r="ZH38" s="126">
        <v>98.76</v>
      </c>
      <c r="ZI38" s="126">
        <f>IF((COUNTA(ZG$12:ZG$42)+COUNTA(ZH$12:ZH$42)=0),0.6*ZG$5,IF(OR(ZG38="",ZH38=""),0,IF(ZG$6=0,IF(ZG38&gt;=ZG$8,ZG$5,IF(ZG38&lt;ZH38,0,ZG$5*(ZG38-ZH38)/(ZG$8-ZH38))),IF(ZG38&lt;=ZG$8,ZG$5,IF(ZG38&gt;ZH38,0,ZG$5*(ZG38-ZH38)/(ZG$8-ZH38))))))</f>
      </c>
      <c r="ZJ38" s="126">
        <f>IF(OR(ZG38="",ZH38=""),0,ZG$5)</f>
      </c>
      <c r="ZK38" s="125">
        <f>IF(ZG$6=0,RANK(ZI38,ZI$12:ZI$42,0),RANK(ZI38,ZI$12:ZI$42,1))</f>
      </c>
      <c r="ZL38" s="126">
        <v>99.11</v>
      </c>
      <c r="ZM38" s="126">
        <v>96.71</v>
      </c>
      <c r="ZN38" s="126">
        <f>IF((COUNTA(ZL$12:ZL$42)+COUNTA(ZM$12:ZM$42)=0),0.6*ZL$5,IF(OR(ZL38="",ZM38=""),0,IF(ZL$6=0,IF(ZL38&gt;=ZL$8,ZL$5,IF(ZL38&lt;ZM38,0,ZL$5*(ZL38-ZM38)/(ZL$8-ZM38))),IF(ZL38&lt;=ZL$8,ZL$5,IF(ZL38&gt;ZM38,0,ZL$5*(ZL38-ZM38)/(ZL$8-ZM38))))))</f>
      </c>
      <c r="ZO38" s="126">
        <f>IF(OR(ZL38="",ZM38=""),0,ZL$5)</f>
      </c>
      <c r="ZP38" s="125">
        <f>IF(ZL$6=0,RANK(ZN38,ZN$12:ZN$42,0),RANK(ZN38,ZN$12:ZN$42,1))</f>
      </c>
      <c r="ZQ38" s="126">
        <v>100</v>
      </c>
      <c r="ZR38"/>
      <c r="ZS38" s="126">
        <f>IF((COUNTA(ZQ$12:ZQ$42)+COUNTA(ZR$12:ZR$42)=0),0.6*ZQ$5,IF(OR(ZQ38="",ZR38=""),0,IF(ZQ$6=0,IF(ZQ38&gt;=ZQ$8,ZQ$5,IF(ZQ38&lt;ZR38,0,ZQ$5*(ZQ38-ZR38)/(ZQ$8-ZR38))),IF(ZQ38&lt;=ZQ$8,ZQ$5,IF(ZQ38&gt;ZR38,0,ZQ$5*(ZQ38-ZR38)/(ZQ$8-ZR38))))))</f>
      </c>
      <c r="ZT38" s="126">
        <f>IF(OR(ZQ38="",ZR38=""),0,ZQ$5)</f>
      </c>
      <c r="ZU38" s="125">
        <f>IF(ZQ$6=0,RANK(ZS38,ZS$12:ZS$42,0),RANK(ZS38,ZS$12:ZS$42,1))</f>
      </c>
      <c r="ZV38" s="126">
        <v>100</v>
      </c>
      <c r="ZW38"/>
      <c r="ZX38" s="126">
        <f>IF((COUNTA(ZV$12:ZV$42)+COUNTA(ZW$12:ZW$42)=0),0.6*ZV$5,IF(OR(ZV38="",ZW38=""),0,IF(ZV$6=0,IF(ZV38&gt;=ZV$8,ZV$5,IF(ZV38&lt;ZW38,0,ZV$5*(ZV38-ZW38)/(ZV$8-ZW38))),IF(ZV38&lt;=ZV$8,ZV$5,IF(ZV38&gt;ZW38,0,ZV$5*(ZV38-ZW38)/(ZV$8-ZW38))))))</f>
      </c>
      <c r="ZY38" s="126">
        <f>IF(OR(ZV38="",ZW38=""),0,ZV$5)</f>
      </c>
      <c r="ZZ38" s="125">
        <f>IF(ZV$6=0,RANK(ZX38,ZX$12:ZX$42,0),RANK(ZX38,ZX$12:ZX$42,1))</f>
      </c>
      <c r="AAA38" s="126">
        <v>7.91</v>
      </c>
      <c r="AAB38"/>
      <c r="AAC38" s="126">
        <f>IF((COUNTA(AAA$12:AAA$42)+COUNTA(AAB$12:AAB$42)=0),0.6*AAA$5,IF(OR(AAA38="",AAB38=""),0,IF(AAA$6=0,IF(AAA38&gt;=AAA$8,AAA$5,IF(AAA38&lt;AAB38,0,AAA$5*(AAA38-AAB38)/(AAA$8-AAB38))),IF(AAA38&lt;=AAA$8,AAA$5,IF(AAA38&gt;AAB38,0,AAA$5*(AAA38-AAB38)/(AAA$8-AAB38))))))</f>
      </c>
      <c r="AAD38" s="126">
        <f>IF(OR(AAA38="",AAB38=""),0,AAA$5)</f>
      </c>
      <c r="AAE38" s="125">
        <f>IF(AAA$6=0,RANK(AAC38,AAC$12:AAC$42,0),RANK(AAC38,AAC$12:AAC$42,1))</f>
      </c>
      <c r="AAF38" s="126">
        <v>7.91</v>
      </c>
      <c r="AAG38"/>
      <c r="AAH38" s="126">
        <f>IF((COUNTA(AAF$12:AAF$42)+COUNTA(AAG$12:AAG$42)=0),0.6*AAF$5,IF(OR(AAF38="",AAG38=""),0,IF(AAF$6=0,IF(AAF38&gt;=AAF$8,AAF$5,IF(AAF38&lt;AAG38,0,AAF$5*(AAF38-AAG38)/(AAF$8-AAG38))),IF(AAF38&lt;=AAF$8,AAF$5,IF(AAF38&gt;AAG38,0,AAF$5*(AAF38-AAG38)/(AAF$8-AAG38))))))</f>
      </c>
      <c r="AAI38" s="126">
        <f>IF(OR(AAF38="",AAG38=""),0,AAF$5)</f>
      </c>
      <c r="AAJ38" s="125">
        <f>IF(AAF$6=0,RANK(AAH38,AAH$12:AAH$42,0),RANK(AAH38,AAH$12:AAH$42,1))</f>
      </c>
      <c r="AAK38"/>
      <c r="AAL38"/>
      <c r="AAM38" s="126">
        <f>IF((COUNTA(AAK$12:AAK$42)+COUNTA(AAL$12:AAL$42)=0),0.6*AAK$5,IF(OR(AAK38="",AAL38=""),0,IF(AAK$6=0,IF(AAK38&gt;=AAK$8,AAK$5,IF(AAK38&lt;AAL38,0,AAK$5*(AAK38-AAL38)/(AAK$8-AAL38))),IF(AAK38&lt;=AAK$8,AAK$5,IF(AAK38&gt;AAL38,0,AAK$5*(AAK38-AAL38)/(AAK$8-AAL38))))))</f>
      </c>
      <c r="AAN38" s="126">
        <f>IF(OR(AAK38="",AAL38=""),0,AAK$5)</f>
      </c>
      <c r="AAO38" s="125">
        <f>IF(AAK$6=0,RANK(AAM38,AAM$12:AAM$42,0),RANK(AAM38,AAM$12:AAM$42,1))</f>
      </c>
      <c r="AAP38"/>
      <c r="AAQ38"/>
      <c r="AAR38" s="126">
        <f>IF((COUNTA(AAP$12:AAP$42)+COUNTA(AAQ$12:AAQ$42)=0),0.6*AAP$5,IF(OR(AAP38="",AAQ38=""),0,IF(AAP$6=0,IF(AAP38&gt;=AAP$8,AAP$5,IF(AAP38&lt;AAQ38,0,AAP$5*(AAP38-AAQ38)/(AAP$8-AAQ38))),IF(AAP38&lt;=AAP$8,AAP$5,IF(AAP38&gt;AAQ38,0,AAP$5*(AAP38-AAQ38)/(AAP$8-AAQ38))))))</f>
      </c>
      <c r="AAS38" s="126">
        <f>IF(OR(AAP38="",AAQ38=""),0,AAP$5)</f>
      </c>
      <c r="AAT38" s="125">
        <f>IF(AAP$6=0,RANK(AAR38,AAR$12:AAR$42,0),RANK(AAR38,AAR$12:AAR$42,1))</f>
      </c>
      <c r="AAU38" s="126">
        <v>100</v>
      </c>
      <c r="AAV38" s="126">
        <v>100</v>
      </c>
      <c r="AAW38" s="126">
        <f>IF((COUNTA(AAU$12:AAU$42)+COUNTA(AAV$12:AAV$42)=0),0.6*AAU$5,IF(OR(AAU38="",AAV38=""),0,IF(AAU$6=0,IF(AAU38&gt;=AAU$8,AAU$5,IF(AAU38&lt;AAV38,0,AAU$5*(AAU38-AAV38)/(AAU$8-AAV38))),IF(AAU38&lt;=AAU$8,AAU$5,IF(AAU38&gt;AAV38,0,AAU$5*(AAU38-AAV38)/(AAU$8-AAV38))))))</f>
      </c>
      <c r="AAX38" s="126">
        <f>IF(OR(AAU38="",AAV38=""),0,AAU$5)</f>
      </c>
      <c r="AAY38" s="125">
        <f>IF(AAU$6=0,RANK(AAW38,AAW$12:AAW$42,0),RANK(AAW38,AAW$12:AAW$42,1))</f>
      </c>
      <c r="AAZ38" s="126">
        <v>100</v>
      </c>
      <c r="ABA38" s="126">
        <v>99.44</v>
      </c>
      <c r="ABB38" s="126">
        <f>IF((COUNTA(AAZ$12:AAZ$42)+COUNTA(ABA$12:ABA$42)=0),0.6*AAZ$5,IF(OR(AAZ38="",ABA38=""),0,IF(AAZ$6=0,IF(AAZ38&gt;=AAZ$8,AAZ$5,IF(AAZ38&lt;ABA38,0,AAZ$5*(AAZ38-ABA38)/(AAZ$8-ABA38))),IF(AAZ38&lt;=AAZ$8,AAZ$5,IF(AAZ38&gt;ABA38,0,AAZ$5*(AAZ38-ABA38)/(AAZ$8-ABA38))))))</f>
      </c>
      <c r="ABC38" s="126">
        <f>IF(OR(AAZ38="",ABA38=""),0,AAZ$5)</f>
      </c>
      <c r="ABD38" s="125">
        <f>IF(AAZ$6=0,RANK(ABB38,ABB$12:ABB$42,0),RANK(ABB38,ABB$12:ABB$42,1))</f>
      </c>
      <c r="ABE38"/>
      <c r="ABF38"/>
      <c r="ABG38" s="126">
        <f>IF((COUNTA(ABE$12:ABE$42)+COUNTA(ABF$12:ABF$42)=0),0.6*ABE$5,IF(OR(ABE38="",ABF38=""),0,IF(ABE$6=0,IF(ABE38&gt;=ABE$8,ABE$5,IF(ABE38&lt;ABF38,0,ABE$5*(ABE38-ABF38)/(ABE$8-ABF38))),IF(ABE38&lt;=ABE$8,ABE$5,IF(ABE38&gt;ABF38,0,ABE$5*(ABE38-ABF38)/(ABE$8-ABF38))))))</f>
      </c>
      <c r="ABH38" s="126">
        <f>IF(OR(ABE38="",ABF38=""),0,ABE$5)</f>
      </c>
      <c r="ABI38" s="125">
        <f>IF(ABE$6=0,RANK(ABG38,ABG$12:ABG$42,0),RANK(ABG38,ABG$12:ABG$42,1))</f>
      </c>
      <c r="ABJ38"/>
      <c r="ABK38"/>
      <c r="ABL38" s="126">
        <f>IF((COUNTA(ABJ$12:ABJ$42)+COUNTA(ABK$12:ABK$42)=0),0.6*ABJ$5,IF(OR(ABJ38="",ABK38=""),0,IF(ABJ$6=0,IF(ABJ38&gt;=ABJ$8,ABJ$5,IF(ABJ38&lt;ABK38,0,ABJ$5*(ABJ38-ABK38)/(ABJ$8-ABK38))),IF(ABJ38&lt;=ABJ$8,ABJ$5,IF(ABJ38&gt;ABK38,0,ABJ$5*(ABJ38-ABK38)/(ABJ$8-ABK38))))))</f>
      </c>
      <c r="ABM38" s="126">
        <f>IF(OR(ABJ38="",ABK38=""),0,ABJ$5)</f>
      </c>
      <c r="ABN38" s="125">
        <f>IF(ABJ$6=0,RANK(ABL38,ABL$12:ABL$42,0),RANK(ABL38,ABL$12:ABL$42,1))</f>
      </c>
      <c r="ABO38" s="126">
        <v>100</v>
      </c>
      <c r="ABP38" s="126">
        <v>100</v>
      </c>
      <c r="ABQ38" s="126">
        <f>IF((COUNTA(ABO$12:ABO$42)+COUNTA(ABP$12:ABP$42)=0),0.6*ABO$5,IF(OR(ABO38="",ABP38=""),0,IF(ABO$6=0,IF(ABO38&gt;=ABO$8,ABO$5,IF(ABO38&lt;ABP38,0,ABO$5*(ABO38-ABP38)/(ABO$8-ABP38))),IF(ABO38&lt;=ABO$8,ABO$5,IF(ABO38&gt;ABP38,0,ABO$5*(ABO38-ABP38)/(ABO$8-ABP38))))))</f>
      </c>
      <c r="ABR38" s="126">
        <f>IF(OR(ABO38="",ABP38=""),0,ABO$5)</f>
      </c>
      <c r="ABS38" s="125">
        <f>IF(ABO$6=0,RANK(ABQ38,ABQ$12:ABQ$42,0),RANK(ABQ38,ABQ$12:ABQ$42,1))</f>
      </c>
      <c r="ABT38" s="126">
        <v>100</v>
      </c>
      <c r="ABU38" s="126">
        <v>100</v>
      </c>
      <c r="ABV38" s="126">
        <f>IF((COUNTA(ABT$12:ABT$42)+COUNTA(ABU$12:ABU$42)=0),0.6*ABT$5,IF(OR(ABT38="",ABU38=""),0,IF(ABT$6=0,IF(ABT38&gt;=ABT$8,ABT$5,IF(ABT38&lt;ABU38,0,ABT$5*(ABT38-ABU38)/(ABT$8-ABU38))),IF(ABT38&lt;=ABT$8,ABT$5,IF(ABT38&gt;ABU38,0,ABT$5*(ABT38-ABU38)/(ABT$8-ABU38))))))</f>
      </c>
      <c r="ABW38" s="126">
        <f>IF(OR(ABT38="",ABU38=""),0,ABT$5)</f>
      </c>
      <c r="ABX38" s="125">
        <f>IF(ABT$6=0,RANK(ABV38,ABV$12:ABV$42,0),RANK(ABV38,ABV$12:ABV$42,1))</f>
      </c>
      <c r="ABY38" s="126">
        <v>1.23</v>
      </c>
      <c r="ABZ38" s="126">
        <v>2.03</v>
      </c>
      <c r="ACA38" s="126">
        <f>IF((COUNTA(ABY$12:ABY$42)+COUNTA(ABZ$12:ABZ$42)=0),0.6*ABY$5,IF(OR(ABY38="",ABZ38=""),0,IF(ABY$6=0,IF(ABY38&gt;=ABY$8,ABY$5,IF(ABY38&lt;ABZ38,0,ABY$5*(ABY38-ABZ38)/(ABY$8-ABZ38))),IF(ABY38&lt;=ABY$8,ABY$5,IF(ABY38&gt;ABZ38,0,ABY$5*(ABY38-ABZ38)/(ABY$8-ABZ38))))))</f>
      </c>
      <c r="ACB38" s="126">
        <f>IF(OR(ABY38="",ABZ38=""),0,ABY$5)</f>
      </c>
      <c r="ACC38" s="125">
        <f>IF(ABY$6=0,RANK(ACA38,ACA$12:ACA$42,0),RANK(ACA38,ACA$12:ACA$42,1))</f>
      </c>
      <c r="ACD38" s="126">
        <v>1.23</v>
      </c>
      <c r="ACE38" s="126">
        <v>3.86</v>
      </c>
      <c r="ACF38" s="126">
        <f>IF((COUNTA(ACD$12:ACD$42)+COUNTA(ACE$12:ACE$42)=0),0.6*ACD$5,IF(OR(ACD38="",ACE38=""),0,IF(ACD$6=0,IF(ACD38&gt;=ACD$8,ACD$5,IF(ACD38&lt;ACE38,0,ACD$5*(ACD38-ACE38)/(ACD$8-ACE38))),IF(ACD38&lt;=ACD$8,ACD$5,IF(ACD38&gt;ACE38,0,ACD$5*(ACD38-ACE38)/(ACD$8-ACE38))))))</f>
      </c>
      <c r="ACG38" s="126">
        <f>IF(OR(ACD38="",ACE38=""),0,ACD$5)</f>
      </c>
      <c r="ACH38" s="125">
        <f>IF(ACD$6=0,RANK(ACF38,ACF$12:ACF$42,0),RANK(ACF38,ACF$12:ACF$42,1))</f>
      </c>
      <c r="ACI38" s="126">
        <v>0.4</v>
      </c>
      <c r="ACJ38" s="126">
        <v>0</v>
      </c>
      <c r="ACK38" s="126">
        <f>IF((COUNTA(ACI$12:ACI$42)+COUNTA(ACJ$12:ACJ$42)=0),0.6*ACI$5,IF(OR(ACI38="",ACJ38=""),0,IF(ACI$6=0,IF(ACI38&gt;=ACI$8,ACI$5,IF(ACI38&lt;ACJ38,0,ACI$5*(ACI38-ACJ38)/(ACI$8-ACJ38))),IF(ACI38&lt;=ACI$8,ACI$5,IF(ACI38&gt;ACJ38,0,ACI$5*(ACI38-ACJ38)/(ACI$8-ACJ38))))))</f>
      </c>
      <c r="ACL38" s="126">
        <f>IF(OR(ACI38="",ACJ38=""),0,ACI$5)</f>
      </c>
      <c r="ACM38" s="125">
        <f>IF(ACI$6=0,RANK(ACK38,ACK$12:ACK$42,0),RANK(ACK38,ACK$12:ACK$42,1))</f>
      </c>
      <c r="ACN38" s="126">
        <v>0.4</v>
      </c>
      <c r="ACO38" s="126">
        <v>0</v>
      </c>
      <c r="ACP38" s="126">
        <f>IF((COUNTA(ACN$12:ACN$42)+COUNTA(ACO$12:ACO$42)=0),0.6*ACN$5,IF(OR(ACN38="",ACO38=""),0,IF(ACN$6=0,IF(ACN38&gt;=ACN$8,ACN$5,IF(ACN38&lt;ACO38,0,ACN$5*(ACN38-ACO38)/(ACN$8-ACO38))),IF(ACN38&lt;=ACN$8,ACN$5,IF(ACN38&gt;ACO38,0,ACN$5*(ACN38-ACO38)/(ACN$8-ACO38))))))</f>
      </c>
      <c r="ACQ38" s="126">
        <f>IF(OR(ACN38="",ACO38=""),0,ACN$5)</f>
      </c>
      <c r="ACR38" s="125">
        <f>IF(ACN$6=0,RANK(ACP38,ACP$12:ACP$42,0),RANK(ACP38,ACP$12:ACP$42,1))</f>
      </c>
      <c r="ACS38" s="126">
        <v>44.91</v>
      </c>
      <c r="ACT38"/>
      <c r="ACU38" s="126">
        <f>IF((COUNTA(ACS$12:ACS$42)+COUNTA(ACT$12:ACT$42)=0),0.6*ACS$5,IF(OR(ACS38="",ACT38=""),0,IF(ACS$6=0,IF(ACS38&gt;=ACS$8,ACS$5,IF(ACS38&lt;ACT38,0,ACS$5*(ACS38-ACT38)/(ACS$8-ACT38))),IF(ACS38&lt;=ACS$8,ACS$5,IF(ACS38&gt;ACT38,0,ACS$5*(ACS38-ACT38)/(ACS$8-ACT38))))))</f>
      </c>
      <c r="ACV38" s="126">
        <f>IF(OR(ACS38="",ACT38=""),0,ACS$5)</f>
      </c>
      <c r="ACW38" s="125">
        <f>IF(ACS$6=0,RANK(ACU38,ACU$12:ACU$42,0),RANK(ACU38,ACU$12:ACU$42,1))</f>
      </c>
      <c r="ACX38" s="126">
        <v>44.91</v>
      </c>
      <c r="ACY38"/>
      <c r="ACZ38" s="126">
        <f>IF((COUNTA(ACX$12:ACX$42)+COUNTA(ACY$12:ACY$42)=0),0.6*ACX$5,IF(OR(ACX38="",ACY38=""),0,IF(ACX$6=0,IF(ACX38&gt;=ACX$8,ACX$5,IF(ACX38&lt;ACY38,0,ACX$5*(ACX38-ACY38)/(ACX$8-ACY38))),IF(ACX38&lt;=ACX$8,ACX$5,IF(ACX38&gt;ACY38,0,ACX$5*(ACX38-ACY38)/(ACX$8-ACY38))))))</f>
      </c>
      <c r="ADA38" s="126">
        <f>IF(OR(ACX38="",ACY38=""),0,ACX$5)</f>
      </c>
      <c r="ADB38" s="125">
        <f>IF(ACX$6=0,RANK(ACZ38,ACZ$12:ACZ$42,0),RANK(ACZ38,ACZ$12:ACZ$42,1))</f>
      </c>
      <c r="ADC38" s="126">
        <v>4.75</v>
      </c>
      <c r="ADD38" s="126">
        <v>6.2</v>
      </c>
      <c r="ADE38" s="126">
        <f>IF((COUNTA(ADC$12:ADC$42)+COUNTA(ADD$12:ADD$42)=0),0.6*ADC$5,IF(OR(ADC38="",ADD38=""),0,IF(ADC$6=0,IF(ADC38&gt;=ADC$8,ADC$5,IF(ADC38&lt;ADD38,0,ADC$5*(ADC38-ADD38)/(ADC$8-ADD38))),IF(ADC38&lt;=ADC$8,ADC$5,IF(ADC38&gt;ADD38,0,ADC$5*(ADC38-ADD38)/(ADC$8-ADD38))))))</f>
      </c>
      <c r="ADF38" s="126">
        <f>IF(OR(ADC38="",ADD38=""),0,ADC$5)</f>
      </c>
      <c r="ADG38" s="125">
        <f>IF(ADC$6=0,RANK(ADE38,ADE$12:ADE$42,0),RANK(ADE38,ADE$12:ADE$42,1))</f>
      </c>
      <c r="ADH38" s="126">
        <v>4.75</v>
      </c>
      <c r="ADI38" s="126">
        <v>3.27</v>
      </c>
      <c r="ADJ38" s="126">
        <f>IF((COUNTA(ADH$12:ADH$42)+COUNTA(ADI$12:ADI$42)=0),0.6*ADH$5,IF(OR(ADH38="",ADI38=""),0,IF(ADH$6=0,IF(ADH38&gt;=ADH$8,ADH$5,IF(ADH38&lt;ADI38,0,ADH$5*(ADH38-ADI38)/(ADH$8-ADI38))),IF(ADH38&lt;=ADH$8,ADH$5,IF(ADH38&gt;ADI38,0,ADH$5*(ADH38-ADI38)/(ADH$8-ADI38))))))</f>
      </c>
      <c r="ADK38" s="126">
        <f>IF(OR(ADH38="",ADI38=""),0,ADH$5)</f>
      </c>
      <c r="ADL38" s="125">
        <f>IF(ADH$6=0,RANK(ADJ38,ADJ$12:ADJ$42,0),RANK(ADJ38,ADJ$12:ADJ$42,1))</f>
      </c>
      <c r="ADM38"/>
      <c r="ADN38"/>
      <c r="ADO38" s="126">
        <f>IF((COUNTA(ADM$12:ADM$42)+COUNTA(ADN$12:ADN$42)=0),0.6*ADM$5,IF(OR(ADM38="",ADN38=""),0,IF(ADM$6=0,IF(ADM38&gt;=ADM$8,ADM$5,IF(ADM38&lt;ADN38,0,ADM$5*(ADM38-ADN38)/(ADM$8-ADN38))),IF(ADM38&lt;=ADM$8,ADM$5,IF(ADM38&gt;ADN38,0,ADM$5*(ADM38-ADN38)/(ADM$8-ADN38))))))</f>
      </c>
      <c r="ADP38" s="126">
        <f>IF(OR(ADM38="",ADN38=""),0,ADM$5)</f>
      </c>
      <c r="ADQ38" s="125">
        <f>IF(ADM$6=0,RANK(ADO38,ADO$12:ADO$42,0),RANK(ADO38,ADO$12:ADO$42,1))</f>
      </c>
      <c r="ADR38"/>
      <c r="ADS38"/>
      <c r="ADT38" s="126">
        <f>IF((COUNTA(ADR$12:ADR$42)+COUNTA(ADS$12:ADS$42)=0),0.6*ADR$5,IF(OR(ADR38="",ADS38=""),0,IF(ADR$6=0,IF(ADR38&gt;=ADR$8,ADR$5,IF(ADR38&lt;ADS38,0,ADR$5*(ADR38-ADS38)/(ADR$8-ADS38))),IF(ADR38&lt;=ADR$8,ADR$5,IF(ADR38&gt;ADS38,0,ADR$5*(ADR38-ADS38)/(ADR$8-ADS38))))))</f>
      </c>
      <c r="ADU38" s="126">
        <f>IF(OR(ADR38="",ADS38=""),0,ADR$5)</f>
      </c>
      <c r="ADV38" s="125">
        <f>IF(ADR$6=0,RANK(ADT38,ADT$12:ADT$42,0),RANK(ADT38,ADT$12:ADT$42,1))</f>
      </c>
      <c r="ADW38"/>
      <c r="ADX38"/>
      <c r="ADY38" s="126">
        <f>IF((COUNTA(ADW$12:ADW$42)+COUNTA(ADX$12:ADX$42)=0),0.6*ADW$5,IF(OR(ADW38="",ADX38=""),0,IF(ADW$6=0,IF(ADW38&gt;=ADW$8,ADW$5,IF(ADW38&lt;ADX38,0,ADW$5*(ADW38-ADX38)/(ADW$8-ADX38))),IF(ADW38&lt;=ADW$8,ADW$5,IF(ADW38&gt;ADX38,0,ADW$5*(ADW38-ADX38)/(ADW$8-ADX38))))))</f>
      </c>
      <c r="ADZ38" s="126">
        <f>IF(OR(ADW38="",ADX38=""),0,ADW$5)</f>
      </c>
      <c r="AEA38" s="125">
        <f>IF(ADW$6=0,RANK(ADY38,ADY$12:ADY$42,0),RANK(ADY38,ADY$12:ADY$42,1))</f>
      </c>
      <c r="AEB38"/>
      <c r="AEC38"/>
      <c r="AED38" s="126">
        <f>IF((COUNTA(AEB$12:AEB$42)+COUNTA(AEC$12:AEC$42)=0),0.6*AEB$5,IF(OR(AEB38="",AEC38=""),0,IF(AEB$6=0,IF(AEB38&gt;=AEB$8,AEB$5,IF(AEB38&lt;AEC38,0,AEB$5*(AEB38-AEC38)/(AEB$8-AEC38))),IF(AEB38&lt;=AEB$8,AEB$5,IF(AEB38&gt;AEC38,0,AEB$5*(AEB38-AEC38)/(AEB$8-AEC38))))))</f>
      </c>
      <c r="AEE38" s="126">
        <f>IF(OR(AEB38="",AEC38=""),0,AEB$5)</f>
      </c>
      <c r="AEF38" s="125">
        <f>IF(AEB$6=0,RANK(AED38,AED$12:AED$42,0),RANK(AED38,AED$12:AED$42,1))</f>
      </c>
      <c r="AEG38"/>
      <c r="AEH38"/>
      <c r="AEI38" s="126">
        <f>IF((COUNTA(AEG$12:AEG$42)+COUNTA(AEH$12:AEH$42)=0),0.6*AEG$5,IF(OR(AEG38="",AEH38=""),0,IF(AEG$6=0,IF(AEG38&gt;=AEG$8,AEG$5,IF(AEG38&lt;AEH38,0,AEG$5*(AEG38-AEH38)/(AEG$8-AEH38))),IF(AEG38&lt;=AEG$8,AEG$5,IF(AEG38&gt;AEH38,0,AEG$5*(AEG38-AEH38)/(AEG$8-AEH38))))))</f>
      </c>
      <c r="AEJ38" s="126">
        <f>IF(OR(AEG38="",AEH38=""),0,AEG$5)</f>
      </c>
      <c r="AEK38" s="125">
        <f>IF(AEG$6=0,RANK(AEI38,AEI$12:AEI$42,0),RANK(AEI38,AEI$12:AEI$42,1))</f>
      </c>
      <c r="AEL38"/>
      <c r="AEM38"/>
      <c r="AEN38" s="126">
        <f>IF((COUNTA(AEL$12:AEL$42)+COUNTA(AEM$12:AEM$42)=0),0.6*AEL$5,IF(OR(AEL38="",AEM38=""),0,IF(AEL$6=0,IF(AEL38&gt;=AEL$8,AEL$5,IF(AEL38&lt;AEM38,0,AEL$5*(AEL38-AEM38)/(AEL$8-AEM38))),IF(AEL38&lt;=AEL$8,AEL$5,IF(AEL38&gt;AEM38,0,AEL$5*(AEL38-AEM38)/(AEL$8-AEM38))))))</f>
      </c>
      <c r="AEO38" s="126">
        <f>IF(OR(AEL38="",AEM38=""),0,AEL$5)</f>
      </c>
      <c r="AEP38" s="125">
        <f>IF(AEL$6=0,RANK(AEN38,AEN$12:AEN$42,0),RANK(AEN38,AEN$12:AEN$42,1))</f>
      </c>
      <c r="AEQ38"/>
      <c r="AER38"/>
      <c r="AES38" s="126">
        <f>IF((COUNTA(AEQ$12:AEQ$42)+COUNTA(AER$12:AER$42)=0),0.6*AEQ$5,IF(OR(AEQ38="",AER38=""),0,IF(AEQ$6=0,IF(AEQ38&gt;=AEQ$8,AEQ$5,IF(AEQ38&lt;AER38,0,AEQ$5*(AEQ38-AER38)/(AEQ$8-AER38))),IF(AEQ38&lt;=AEQ$8,AEQ$5,IF(AEQ38&gt;AER38,0,AEQ$5*(AEQ38-AER38)/(AEQ$8-AER38))))))</f>
      </c>
      <c r="AET38" s="126">
        <f>IF(OR(AEQ38="",AER38=""),0,AEQ$5)</f>
      </c>
      <c r="AEU38" s="125">
        <f>IF(AEQ$6=0,RANK(AES38,AES$12:AES$42,0),RANK(AES38,AES$12:AES$42,1))</f>
      </c>
      <c r="AEV38"/>
      <c r="AEW38"/>
      <c r="AEX38" s="126">
        <f>IF((COUNTA(AEV$12:AEV$42)+COUNTA(AEW$12:AEW$42)=0),0.6*AEV$5,IF(OR(AEV38="",AEW38=""),0,IF(AEV$6=0,IF(AEV38&gt;=AEV$8,AEV$5,IF(AEV38&lt;AEW38,0,AEV$5*(AEV38-AEW38)/(AEV$8-AEW38))),IF(AEV38&lt;=AEV$8,AEV$5,IF(AEV38&gt;AEW38,0,AEV$5*(AEV38-AEW38)/(AEV$8-AEW38))))))</f>
      </c>
      <c r="AEY38" s="126">
        <f>IF(OR(AEV38="",AEW38=""),0,AEV$5)</f>
      </c>
      <c r="AEZ38" s="125">
        <f>IF(AEV$6=0,RANK(AEX38,AEX$12:AEX$42,0),RANK(AEX38,AEX$12:AEX$42,1))</f>
      </c>
      <c r="AFA38"/>
      <c r="AFB38"/>
      <c r="AFC38" s="126">
        <f>IF((COUNTA(AFA$12:AFA$42)+COUNTA(AFB$12:AFB$42)=0),0.6*AFA$5,IF(OR(AFA38="",AFB38=""),0,IF(AFA$6=0,IF(AFA38&gt;=AFA$8,AFA$5,IF(AFA38&lt;AFB38,0,AFA$5*(AFA38-AFB38)/(AFA$8-AFB38))),IF(AFA38&lt;=AFA$8,AFA$5,IF(AFA38&gt;AFB38,0,AFA$5*(AFA38-AFB38)/(AFA$8-AFB38))))))</f>
      </c>
      <c r="AFD38" s="126">
        <f>IF(OR(AFA38="",AFB38=""),0,AFA$5)</f>
      </c>
      <c r="AFE38" s="125">
        <f>IF(AFA$6=0,RANK(AFC38,AFC$12:AFC$42,0),RANK(AFC38,AFC$12:AFC$42,1))</f>
      </c>
      <c r="AFF38"/>
      <c r="AFG38"/>
      <c r="AFH38" s="126">
        <f>IF((COUNTA(AFF$12:AFF$42)+COUNTA(AFG$12:AFG$42)=0),0.6*AFF$5,IF(OR(AFF38="",AFG38=""),0,IF(AFF$6=0,IF(AFF38&gt;=AFF$8,AFF$5,IF(AFF38&lt;AFG38,0,AFF$5*(AFF38-AFG38)/(AFF$8-AFG38))),IF(AFF38&lt;=AFF$8,AFF$5,IF(AFF38&gt;AFG38,0,AFF$5*(AFF38-AFG38)/(AFF$8-AFG38))))))</f>
      </c>
      <c r="AFI38" s="126">
        <f>IF(OR(AFF38="",AFG38=""),0,AFF$5)</f>
      </c>
      <c r="AFJ38" s="125">
        <f>IF(AFF$6=0,RANK(AFH38,AFH$12:AFH$42,0),RANK(AFH38,AFH$12:AFH$42,1))</f>
      </c>
      <c r="AFK38"/>
      <c r="AFL38"/>
      <c r="AFM38" s="126">
        <f>IF((COUNTA(AFK$12:AFK$42)+COUNTA(AFL$12:AFL$42)=0),0.6*AFK$5,IF(OR(AFK38="",AFL38=""),0,IF(AFK$6=0,IF(AFK38&gt;=AFK$8,AFK$5,IF(AFK38&lt;AFL38,0,AFK$5*(AFK38-AFL38)/(AFK$8-AFL38))),IF(AFK38&lt;=AFK$8,AFK$5,IF(AFK38&gt;AFL38,0,AFK$5*(AFK38-AFL38)/(AFK$8-AFL38))))))</f>
      </c>
      <c r="AFN38" s="126">
        <f>IF(OR(AFK38="",AFL38=""),0,AFK$5)</f>
      </c>
      <c r="AFO38" s="125">
        <f>IF(AFK$6=0,RANK(AFM38,AFM$12:AFM$42,0),RANK(AFM38,AFM$12:AFM$42,1))</f>
      </c>
      <c r="AFP38"/>
      <c r="AFQ38"/>
      <c r="AFR38" s="126">
        <f>IF((COUNTA(AFP$12:AFP$42)+COUNTA(AFQ$12:AFQ$42)=0),0.6*AFP$5,IF(OR(AFP38="",AFQ38=""),0,IF(AFP$6=0,IF(AFP38&gt;=AFP$8,AFP$5,IF(AFP38&lt;AFQ38,0,AFP$5*(AFP38-AFQ38)/(AFP$8-AFQ38))),IF(AFP38&lt;=AFP$8,AFP$5,IF(AFP38&gt;AFQ38,0,AFP$5*(AFP38-AFQ38)/(AFP$8-AFQ38))))))</f>
      </c>
      <c r="AFS38" s="126">
        <f>IF(OR(AFP38="",AFQ38=""),0,AFP$5)</f>
      </c>
      <c r="AFT38" s="125">
        <f>IF(AFP$6=0,RANK(AFR38,AFR$12:AFR$42,0),RANK(AFR38,AFR$12:AFR$42,1))</f>
      </c>
      <c r="AFU38"/>
      <c r="AFV38"/>
      <c r="AFW38" s="126">
        <f>IF((COUNTA(AFU$12:AFU$42)+COUNTA(AFV$12:AFV$42)=0),0.6*AFU$5,IF(OR(AFU38="",AFV38=""),0,IF(AFU$6=0,IF(AFU38&gt;=AFU$8,AFU$5,IF(AFU38&lt;AFV38,0,AFU$5*(AFU38-AFV38)/(AFU$8-AFV38))),IF(AFU38&lt;=AFU$8,AFU$5,IF(AFU38&gt;AFV38,0,AFU$5*(AFU38-AFV38)/(AFU$8-AFV38))))))</f>
      </c>
      <c r="AFX38" s="126">
        <f>IF(OR(AFU38="",AFV38=""),0,AFU$5)</f>
      </c>
      <c r="AFY38" s="125">
        <f>IF(AFU$6=0,RANK(AFW38,AFW$12:AFW$42,0),RANK(AFW38,AFW$12:AFW$42,1))</f>
      </c>
      <c r="AFZ38"/>
      <c r="AGA38"/>
      <c r="AGB38" s="126">
        <f>IF((COUNTA(AFZ$12:AFZ$42)+COUNTA(AGA$12:AGA$42)=0),0.6*AFZ$5,IF(OR(AFZ38="",AGA38=""),0,IF(AFZ$6=0,IF(AFZ38&gt;=AFZ$8,AFZ$5,IF(AFZ38&lt;AGA38,0,AFZ$5*(AFZ38-AGA38)/(AFZ$8-AGA38))),IF(AFZ38&lt;=AFZ$8,AFZ$5,IF(AFZ38&gt;AGA38,0,AFZ$5*(AFZ38-AGA38)/(AFZ$8-AGA38))))))</f>
      </c>
      <c r="AGC38" s="126">
        <f>IF(OR(AFZ38="",AGA38=""),0,AFZ$5)</f>
      </c>
      <c r="AGD38" s="125">
        <f>IF(AFZ$6=0,RANK(AGB38,AGB$12:AGB$42,0),RANK(AGB38,AGB$12:AGB$42,1))</f>
      </c>
      <c r="AGE38"/>
      <c r="AGF38"/>
      <c r="AGG38" s="126">
        <f>IF((COUNTA(AGE$12:AGE$42)+COUNTA(AGF$12:AGF$42)=0),0.6*AGE$5,IF(OR(AGE38="",AGF38=""),0,IF(AGE$6=0,IF(AGE38&gt;=AGE$8,AGE$5,IF(AGE38&lt;AGF38,0,AGE$5*(AGE38-AGF38)/(AGE$8-AGF38))),IF(AGE38&lt;=AGE$8,AGE$5,IF(AGE38&gt;AGF38,0,AGE$5*(AGE38-AGF38)/(AGE$8-AGF38))))))</f>
      </c>
      <c r="AGH38" s="126">
        <f>IF(OR(AGE38="",AGF38=""),0,AGE$5)</f>
      </c>
      <c r="AGI38" s="125">
        <f>IF(AGE$6=0,RANK(AGG38,AGG$12:AGG$42,0),RANK(AGG38,AGG$12:AGG$42,1))</f>
      </c>
      <c r="AGJ38"/>
      <c r="AGK38"/>
      <c r="AGL38" s="126">
        <f>IF((COUNTA(AGJ$12:AGJ$42)+COUNTA(AGK$12:AGK$42)=0),0.6*AGJ$5,IF(OR(AGJ38="",AGK38=""),0,IF(AGJ$6=0,IF(AGJ38&gt;=AGJ$8,AGJ$5,IF(AGJ38&lt;AGK38,0,AGJ$5*(AGJ38-AGK38)/(AGJ$8-AGK38))),IF(AGJ38&lt;=AGJ$8,AGJ$5,IF(AGJ38&gt;AGK38,0,AGJ$5*(AGJ38-AGK38)/(AGJ$8-AGK38))))))</f>
      </c>
      <c r="AGM38" s="126">
        <f>IF(OR(AGJ38="",AGK38=""),0,AGJ$5)</f>
      </c>
      <c r="AGN38" s="125">
        <f>IF(AGJ$6=0,RANK(AGL38,AGL$12:AGL$42,0),RANK(AGL38,AGL$12:AGL$42,1))</f>
      </c>
      <c r="AGO38"/>
      <c r="AGP38"/>
      <c r="AGQ38" s="126">
        <f>IF((COUNTA(AGO$12:AGO$42)+COUNTA(AGP$12:AGP$42)=0),0.6*AGO$5,IF(OR(AGO38="",AGP38=""),0,IF(AGO$6=0,IF(AGO38&gt;=AGO$8,AGO$5,IF(AGO38&lt;AGP38,0,AGO$5*(AGO38-AGP38)/(AGO$8-AGP38))),IF(AGO38&lt;=AGO$8,AGO$5,IF(AGO38&gt;AGP38,0,AGO$5*(AGO38-AGP38)/(AGO$8-AGP38))))))</f>
      </c>
      <c r="AGR38" s="126">
        <f>IF(OR(AGO38="",AGP38=""),0,AGO$5)</f>
      </c>
      <c r="AGS38" s="125">
        <f>IF(AGO$6=0,RANK(AGQ38,AGQ$12:AGQ$42,0),RANK(AGQ38,AGQ$12:AGQ$42,1))</f>
      </c>
      <c r="AGT38"/>
      <c r="AGU38"/>
      <c r="AGV38" s="126">
        <f>IF((COUNTA(AGT$12:AGT$42)+COUNTA(AGU$12:AGU$42)=0),0.6*AGT$5,IF(OR(AGT38="",AGU38=""),0,IF(AGT$6=0,IF(AGT38&gt;=AGT$8,AGT$5,IF(AGT38&lt;AGU38,0,AGT$5*(AGT38-AGU38)/(AGT$8-AGU38))),IF(AGT38&lt;=AGT$8,AGT$5,IF(AGT38&gt;AGU38,0,AGT$5*(AGT38-AGU38)/(AGT$8-AGU38))))))</f>
      </c>
      <c r="AGW38" s="126">
        <f>IF(OR(AGT38="",AGU38=""),0,AGT$5)</f>
      </c>
      <c r="AGX38" s="125">
        <f>IF(AGT$6=0,RANK(AGV38,AGV$12:AGV$42,0),RANK(AGV38,AGV$12:AGV$42,1))</f>
      </c>
      <c r="AGY38"/>
      <c r="AGZ38"/>
      <c r="AHA38" s="126">
        <f>IF((COUNTA(AGY$12:AGY$42)+COUNTA(AGZ$12:AGZ$42)=0),0.6*AGY$5,IF(OR(AGY38="",AGZ38=""),0,IF(AGY$6=0,IF(AGY38&gt;=AGY$8,AGY$5,IF(AGY38&lt;AGZ38,0,AGY$5*(AGY38-AGZ38)/(AGY$8-AGZ38))),IF(AGY38&lt;=AGY$8,AGY$5,IF(AGY38&gt;AGZ38,0,AGY$5*(AGY38-AGZ38)/(AGY$8-AGZ38))))))</f>
      </c>
      <c r="AHB38" s="126">
        <f>IF(OR(AGY38="",AGZ38=""),0,AGY$5)</f>
      </c>
      <c r="AHC38" s="125">
        <f>IF(AGY$6=0,RANK(AHA38,AHA$12:AHA$42,0),RANK(AHA38,AHA$12:AHA$42,1))</f>
      </c>
      <c r="AHD38"/>
      <c r="AHE38"/>
      <c r="AHF38" s="126">
        <f>IF((COUNTA(AHD$12:AHD$42)+COUNTA(AHE$12:AHE$42)=0),0.6*AHD$5,IF(OR(AHD38="",AHE38=""),0,IF(AHD$6=0,IF(AHD38&gt;=AHD$8,AHD$5,IF(AHD38&lt;AHE38,0,AHD$5*(AHD38-AHE38)/(AHD$8-AHE38))),IF(AHD38&lt;=AHD$8,AHD$5,IF(AHD38&gt;AHE38,0,AHD$5*(AHD38-AHE38)/(AHD$8-AHE38))))))</f>
      </c>
      <c r="AHG38" s="126">
        <f>IF(OR(AHD38="",AHE38=""),0,AHD$5)</f>
      </c>
      <c r="AHH38" s="125">
        <f>IF(AHD$6=0,RANK(AHF38,AHF$12:AHF$42,0),RANK(AHF38,AHF$12:AHF$42,1))</f>
      </c>
      <c r="AHI38"/>
      <c r="AHJ38"/>
      <c r="AHK38" s="126">
        <f>IF((COUNTA(AHI$12:AHI$42)+COUNTA(AHJ$12:AHJ$42)=0),0.6*AHI$5,IF(OR(AHI38="",AHJ38=""),0,IF(AHI$6=0,IF(AHI38&gt;=AHI$8,AHI$5,IF(AHI38&lt;AHJ38,0,AHI$5*(AHI38-AHJ38)/(AHI$8-AHJ38))),IF(AHI38&lt;=AHI$8,AHI$5,IF(AHI38&gt;AHJ38,0,AHI$5*(AHI38-AHJ38)/(AHI$8-AHJ38))))))</f>
      </c>
      <c r="AHL38" s="126">
        <f>IF(OR(AHI38="",AHJ38=""),0,AHI$5)</f>
      </c>
      <c r="AHM38" s="125">
        <f>IF(AHI$6=0,RANK(AHK38,AHK$12:AHK$42,0),RANK(AHK38,AHK$12:AHK$42,1))</f>
      </c>
      <c r="AHN38"/>
      <c r="AHO38"/>
      <c r="AHP38" s="126">
        <f>IF((COUNTA(AHN$12:AHN$42)+COUNTA(AHO$12:AHO$42)=0),0.6*AHN$5,IF(OR(AHN38="",AHO38=""),0,IF(AHN$6=0,IF(AHN38&gt;=AHN$8,AHN$5,IF(AHN38&lt;AHO38,0,AHN$5*(AHN38-AHO38)/(AHN$8-AHO38))),IF(AHN38&lt;=AHN$8,AHN$5,IF(AHN38&gt;AHO38,0,AHN$5*(AHN38-AHO38)/(AHN$8-AHO38))))))</f>
      </c>
      <c r="AHQ38" s="126">
        <f>IF(OR(AHN38="",AHO38=""),0,AHN$5)</f>
      </c>
      <c r="AHR38" s="125">
        <f>IF(AHN$6=0,RANK(AHP38,AHP$12:AHP$42,0),RANK(AHP38,AHP$12:AHP$42,1))</f>
      </c>
      <c r="AHS38" s="126">
        <v>99.89</v>
      </c>
      <c r="AHT38" s="126">
        <v>96.99</v>
      </c>
      <c r="AHU38" s="126">
        <f>IF((COUNTA(AHS$12:AHS$42)+COUNTA(AHT$12:AHT$42)=0),0.6*AHS$5,IF(OR(AHS38="",AHT38=""),0,IF(AHS$6=0,IF(AHS38&gt;=AHS$8,AHS$5,IF(AHS38&lt;AHT38,0,AHS$5*(AHS38-AHT38)/(AHS$8-AHT38))),IF(AHS38&lt;=AHS$8,AHS$5,IF(AHS38&gt;AHT38,0,AHS$5*(AHS38-AHT38)/(AHS$8-AHT38))))))</f>
      </c>
      <c r="AHV38" s="126">
        <f>IF(OR(AHS38="",AHT38=""),0,AHS$5)</f>
      </c>
      <c r="AHW38" s="125">
        <f>IF(AHS$6=0,RANK(AHU38,AHU$12:AHU$42,0),RANK(AHU38,AHU$12:AHU$42,1))</f>
      </c>
      <c r="AHX38" s="126">
        <v>99.89</v>
      </c>
      <c r="AHY38" s="126">
        <v>95.98</v>
      </c>
      <c r="AHZ38" s="126">
        <f>IF((COUNTA(AHX$12:AHX$42)+COUNTA(AHY$12:AHY$42)=0),0.6*AHX$5,IF(OR(AHX38="",AHY38=""),0,IF(AHX$6=0,IF(AHX38&gt;=AHX$8,AHX$5,IF(AHX38&lt;AHY38,0,AHX$5*(AHX38-AHY38)/(AHX$8-AHY38))),IF(AHX38&lt;=AHX$8,AHX$5,IF(AHX38&gt;AHY38,0,AHX$5*(AHX38-AHY38)/(AHX$8-AHY38))))))</f>
      </c>
      <c r="AIA38" s="126">
        <f>IF(OR(AHX38="",AHY38=""),0,AHX$5)</f>
      </c>
      <c r="AIB38" s="125">
        <f>IF(AHX$6=0,RANK(AHZ38,AHZ$12:AHZ$42,0),RANK(AHZ38,AHZ$12:AHZ$42,1))</f>
      </c>
      <c r="AIC38" s="126">
        <v>100</v>
      </c>
      <c r="AID38"/>
      <c r="AIE38" s="126">
        <f>IF((COUNTA(AIC$12:AIC$42)+COUNTA(AID$12:AID$42)=0),0.6*AIC$5,IF(OR(AIC38="",AID38=""),0,IF(AIC$6=0,IF(AIC38&gt;=AIC$8,AIC$5,IF(AIC38&lt;AID38,0,AIC$5*(AIC38-AID38)/(AIC$8-AID38))),IF(AIC38&lt;=AIC$8,AIC$5,IF(AIC38&gt;AID38,0,AIC$5*(AIC38-AID38)/(AIC$8-AID38))))))</f>
      </c>
      <c r="AIF38" s="126">
        <f>IF(OR(AIC38="",AID38=""),0,AIC$5)</f>
      </c>
      <c r="AIG38" s="125">
        <f>IF(AIC$6=0,RANK(AIE38,AIE$12:AIE$42,0),RANK(AIE38,AIE$12:AIE$42,1))</f>
      </c>
      <c r="AIH38" s="126">
        <v>100</v>
      </c>
      <c r="AII38"/>
      <c r="AIJ38" s="126">
        <f>IF((COUNTA(AIH$12:AIH$42)+COUNTA(AII$12:AII$42)=0),0.6*AIH$5,IF(OR(AIH38="",AII38=""),0,IF(AIH$6=0,IF(AIH38&gt;=AIH$8,AIH$5,IF(AIH38&lt;AII38,0,AIH$5*(AIH38-AII38)/(AIH$8-AII38))),IF(AIH38&lt;=AIH$8,AIH$5,IF(AIH38&gt;AII38,0,AIH$5*(AIH38-AII38)/(AIH$8-AII38))))))</f>
      </c>
      <c r="AIK38" s="126">
        <f>IF(OR(AIH38="",AII38=""),0,AIH$5)</f>
      </c>
      <c r="AIL38" s="125">
        <f>IF(AIH$6=0,RANK(AIJ38,AIJ$12:AIJ$42,0),RANK(AIJ38,AIJ$12:AIJ$42,1))</f>
      </c>
      <c r="AIM38" s="126">
        <v>7.67</v>
      </c>
      <c r="AIN38"/>
      <c r="AIO38" s="126">
        <f>IF((COUNTA(AIM$12:AIM$42)+COUNTA(AIN$12:AIN$42)=0),0.6*AIM$5,IF(OR(AIM38="",AIN38=""),0,IF(AIM$6=0,IF(AIM38&gt;=AIM$8,AIM$5,IF(AIM38&lt;AIN38,0,AIM$5*(AIM38-AIN38)/(AIM$8-AIN38))),IF(AIM38&lt;=AIM$8,AIM$5,IF(AIM38&gt;AIN38,0,AIM$5*(AIM38-AIN38)/(AIM$8-AIN38))))))</f>
      </c>
      <c r="AIP38" s="126">
        <f>IF(OR(AIM38="",AIN38=""),0,AIM$5)</f>
      </c>
      <c r="AIQ38" s="125">
        <f>IF(AIM$6=0,RANK(AIO38,AIO$12:AIO$42,0),RANK(AIO38,AIO$12:AIO$42,1))</f>
      </c>
      <c r="AIR38" s="126">
        <v>7.67</v>
      </c>
      <c r="AIS38"/>
      <c r="AIT38" s="126">
        <f>IF((COUNTA(AIR$12:AIR$42)+COUNTA(AIS$12:AIS$42)=0),0.6*AIR$5,IF(OR(AIR38="",AIS38=""),0,IF(AIR$6=0,IF(AIR38&gt;=AIR$8,AIR$5,IF(AIR38&lt;AIS38,0,AIR$5*(AIR38-AIS38)/(AIR$8-AIS38))),IF(AIR38&lt;=AIR$8,AIR$5,IF(AIR38&gt;AIS38,0,AIR$5*(AIR38-AIS38)/(AIR$8-AIS38))))))</f>
      </c>
      <c r="AIU38" s="126">
        <f>IF(OR(AIR38="",AIS38=""),0,AIR$5)</f>
      </c>
      <c r="AIV38" s="125">
        <f>IF(AIR$6=0,RANK(AIT38,AIT$12:AIT$42,0),RANK(AIT38,AIT$12:AIT$42,1))</f>
      </c>
      <c r="AIW38"/>
      <c r="AIX38"/>
      <c r="AIY38" s="126">
        <f>IF((COUNTA(AIW$12:AIW$42)+COUNTA(AIX$12:AIX$42)=0),0.6*AIW$5,IF(OR(AIW38="",AIX38=""),0,IF(AIW$6=0,IF(AIW38&gt;=AIW$8,AIW$5,IF(AIW38&lt;AIX38,0,AIW$5*(AIW38-AIX38)/(AIW$8-AIX38))),IF(AIW38&lt;=AIW$8,AIW$5,IF(AIW38&gt;AIX38,0,AIW$5*(AIW38-AIX38)/(AIW$8-AIX38))))))</f>
      </c>
      <c r="AIZ38" s="126">
        <f>IF(OR(AIW38="",AIX38=""),0,AIW$5)</f>
      </c>
      <c r="AJA38" s="125">
        <f>IF(AIW$6=0,RANK(AIY38,AIY$12:AIY$42,0),RANK(AIY38,AIY$12:AIY$42,1))</f>
      </c>
      <c r="AJB38"/>
      <c r="AJC38"/>
      <c r="AJD38" s="126">
        <f>IF((COUNTA(AJB$12:AJB$42)+COUNTA(AJC$12:AJC$42)=0),0.6*AJB$5,IF(OR(AJB38="",AJC38=""),0,IF(AJB$6=0,IF(AJB38&gt;=AJB$8,AJB$5,IF(AJB38&lt;AJC38,0,AJB$5*(AJB38-AJC38)/(AJB$8-AJC38))),IF(AJB38&lt;=AJB$8,AJB$5,IF(AJB38&gt;AJC38,0,AJB$5*(AJB38-AJC38)/(AJB$8-AJC38))))))</f>
      </c>
      <c r="AJE38" s="126">
        <f>IF(OR(AJB38="",AJC38=""),0,AJB$5)</f>
      </c>
      <c r="AJF38" s="125">
        <f>IF(AJB$6=0,RANK(AJD38,AJD$12:AJD$42,0),RANK(AJD38,AJD$12:AJD$42,1))</f>
      </c>
      <c r="AJG38" s="126">
        <v>100</v>
      </c>
      <c r="AJH38" s="126">
        <v>98</v>
      </c>
      <c r="AJI38" s="126">
        <f>IF((COUNTA(AJG$12:AJG$42)+COUNTA(AJH$12:AJH$42)=0),0.6*AJG$5,IF(OR(AJG38="",AJH38=""),0,IF(AJG$6=0,IF(AJG38&gt;=AJG$8,AJG$5,IF(AJG38&lt;AJH38,0,AJG$5*(AJG38-AJH38)/(AJG$8-AJH38))),IF(AJG38&lt;=AJG$8,AJG$5,IF(AJG38&gt;AJH38,0,AJG$5*(AJG38-AJH38)/(AJG$8-AJH38))))))</f>
      </c>
      <c r="AJJ38" s="126">
        <f>IF(OR(AJG38="",AJH38=""),0,AJG$5)</f>
      </c>
      <c r="AJK38" s="125">
        <f>IF(AJG$6=0,RANK(AJI38,AJI$12:AJI$42,0),RANK(AJI38,AJI$12:AJI$42,1))</f>
      </c>
      <c r="AJL38" s="126">
        <v>100</v>
      </c>
      <c r="AJM38" s="126">
        <v>96</v>
      </c>
      <c r="AJN38" s="126">
        <f>IF((COUNTA(AJL$12:AJL$42)+COUNTA(AJM$12:AJM$42)=0),0.6*AJL$5,IF(OR(AJL38="",AJM38=""),0,IF(AJL$6=0,IF(AJL38&gt;=AJL$8,AJL$5,IF(AJL38&lt;AJM38,0,AJL$5*(AJL38-AJM38)/(AJL$8-AJM38))),IF(AJL38&lt;=AJL$8,AJL$5,IF(AJL38&gt;AJM38,0,AJL$5*(AJL38-AJM38)/(AJL$8-AJM38))))))</f>
      </c>
      <c r="AJO38" s="126">
        <f>IF(OR(AJL38="",AJM38=""),0,AJL$5)</f>
      </c>
      <c r="AJP38" s="125">
        <f>IF(AJL$6=0,RANK(AJN38,AJN$12:AJN$42,0),RANK(AJN38,AJN$12:AJN$42,1))</f>
      </c>
      <c r="AJQ38"/>
      <c r="AJR38"/>
      <c r="AJS38" s="126">
        <f>IF((COUNTA(AJQ$12:AJQ$42)+COUNTA(AJR$12:AJR$42)=0),0.6*AJQ$5,IF(OR(AJQ38="",AJR38=""),0,IF(AJQ$6=0,IF(AJQ38&gt;=AJQ$8,AJQ$5,IF(AJQ38&lt;AJR38,0,AJQ$5*(AJQ38-AJR38)/(AJQ$8-AJR38))),IF(AJQ38&lt;=AJQ$8,AJQ$5,IF(AJQ38&gt;AJR38,0,AJQ$5*(AJQ38-AJR38)/(AJQ$8-AJR38))))))</f>
      </c>
      <c r="AJT38" s="126">
        <f>IF(OR(AJQ38="",AJR38=""),0,AJQ$5)</f>
      </c>
      <c r="AJU38" s="125">
        <f>IF(AJQ$6=0,RANK(AJS38,AJS$12:AJS$42,0),RANK(AJS38,AJS$12:AJS$42,1))</f>
      </c>
      <c r="AJV38"/>
      <c r="AJW38"/>
      <c r="AJX38" s="126">
        <f>IF((COUNTA(AJV$12:AJV$42)+COUNTA(AJW$12:AJW$42)=0),0.6*AJV$5,IF(OR(AJV38="",AJW38=""),0,IF(AJV$6=0,IF(AJV38&gt;=AJV$8,AJV$5,IF(AJV38&lt;AJW38,0,AJV$5*(AJV38-AJW38)/(AJV$8-AJW38))),IF(AJV38&lt;=AJV$8,AJV$5,IF(AJV38&gt;AJW38,0,AJV$5*(AJV38-AJW38)/(AJV$8-AJW38))))))</f>
      </c>
      <c r="AJY38" s="126">
        <f>IF(OR(AJV38="",AJW38=""),0,AJV$5)</f>
      </c>
      <c r="AJZ38" s="125">
        <f>IF(AJV$6=0,RANK(AJX38,AJX$12:AJX$42,0),RANK(AJX38,AJX$12:AJX$42,1))</f>
      </c>
      <c r="AKA38" s="126">
        <v>100</v>
      </c>
      <c r="AKB38" s="126">
        <v>99.96</v>
      </c>
      <c r="AKC38" s="126">
        <f>IF((COUNTA(AKA$12:AKA$42)+COUNTA(AKB$12:AKB$42)=0),0.6*AKA$5,IF(OR(AKA38="",AKB38=""),0,IF(AKA$6=0,IF(AKA38&gt;=AKA$8,AKA$5,IF(AKA38&lt;AKB38,0,AKA$5*(AKA38-AKB38)/(AKA$8-AKB38))),IF(AKA38&lt;=AKA$8,AKA$5,IF(AKA38&gt;AKB38,0,AKA$5*(AKA38-AKB38)/(AKA$8-AKB38))))))</f>
      </c>
      <c r="AKD38" s="126">
        <f>IF(OR(AKA38="",AKB38=""),0,AKA$5)</f>
      </c>
      <c r="AKE38" s="125">
        <f>IF(AKA$6=0,RANK(AKC38,AKC$12:AKC$42,0),RANK(AKC38,AKC$12:AKC$42,1))</f>
      </c>
      <c r="AKF38" s="126">
        <v>100</v>
      </c>
      <c r="AKG38" s="126">
        <v>100</v>
      </c>
      <c r="AKH38" s="126">
        <f>IF((COUNTA(AKF$12:AKF$42)+COUNTA(AKG$12:AKG$42)=0),0.6*AKF$5,IF(OR(AKF38="",AKG38=""),0,IF(AKF$6=0,IF(AKF38&gt;=AKF$8,AKF$5,IF(AKF38&lt;AKG38,0,AKF$5*(AKF38-AKG38)/(AKF$8-AKG38))),IF(AKF38&lt;=AKF$8,AKF$5,IF(AKF38&gt;AKG38,0,AKF$5*(AKF38-AKG38)/(AKF$8-AKG38))))))</f>
      </c>
      <c r="AKI38" s="126">
        <f>IF(OR(AKF38="",AKG38=""),0,AKF$5)</f>
      </c>
      <c r="AKJ38" s="125">
        <f>IF(AKF$6=0,RANK(AKH38,AKH$12:AKH$42,0),RANK(AKH38,AKH$12:AKH$42,1))</f>
      </c>
      <c r="AKK38" s="126">
        <v>0.83</v>
      </c>
      <c r="AKL38" s="126">
        <v>1.11</v>
      </c>
      <c r="AKM38" s="126">
        <f>IF((COUNTA(AKK$12:AKK$42)+COUNTA(AKL$12:AKL$42)=0),0.6*AKK$5,IF(OR(AKK38="",AKL38=""),0,IF(AKK$6=0,IF(AKK38&gt;=AKK$8,AKK$5,IF(AKK38&lt;AKL38,0,AKK$5*(AKK38-AKL38)/(AKK$8-AKL38))),IF(AKK38&lt;=AKK$8,AKK$5,IF(AKK38&gt;AKL38,0,AKK$5*(AKK38-AKL38)/(AKK$8-AKL38))))))</f>
      </c>
      <c r="AKN38" s="126">
        <f>IF(OR(AKK38="",AKL38=""),0,AKK$5)</f>
      </c>
      <c r="AKO38" s="125">
        <f>IF(AKK$6=0,RANK(AKM38,AKM$12:AKM$42,0),RANK(AKM38,AKM$12:AKM$42,1))</f>
      </c>
      <c r="AKP38" s="126">
        <v>0.83</v>
      </c>
      <c r="AKQ38" s="126">
        <v>1.01</v>
      </c>
      <c r="AKR38" s="126">
        <f>IF((COUNTA(AKP$12:AKP$42)+COUNTA(AKQ$12:AKQ$42)=0),0.6*AKP$5,IF(OR(AKP38="",AKQ38=""),0,IF(AKP$6=0,IF(AKP38&gt;=AKP$8,AKP$5,IF(AKP38&lt;AKQ38,0,AKP$5*(AKP38-AKQ38)/(AKP$8-AKQ38))),IF(AKP38&lt;=AKP$8,AKP$5,IF(AKP38&gt;AKQ38,0,AKP$5*(AKP38-AKQ38)/(AKP$8-AKQ38))))))</f>
      </c>
      <c r="AKS38" s="126">
        <f>IF(OR(AKP38="",AKQ38=""),0,AKP$5)</f>
      </c>
      <c r="AKT38" s="125">
        <f>IF(AKP$6=0,RANK(AKR38,AKR$12:AKR$42,0),RANK(AKR38,AKR$12:AKR$42,1))</f>
      </c>
      <c r="AKU38" s="126">
        <v>0</v>
      </c>
      <c r="AKV38" s="126">
        <v>0</v>
      </c>
      <c r="AKW38" s="126">
        <f>IF((COUNTA(AKU$12:AKU$42)+COUNTA(AKV$12:AKV$42)=0),0.6*AKU$5,IF(OR(AKU38="",AKV38=""),0,IF(AKU$6=0,IF(AKU38&gt;=AKU$8,AKU$5,IF(AKU38&lt;AKV38,0,AKU$5*(AKU38-AKV38)/(AKU$8-AKV38))),IF(AKU38&lt;=AKU$8,AKU$5,IF(AKU38&gt;AKV38,0,AKU$5*(AKU38-AKV38)/(AKU$8-AKV38))))))</f>
      </c>
      <c r="AKX38" s="126">
        <f>IF(OR(AKU38="",AKV38=""),0,AKU$5)</f>
      </c>
      <c r="AKY38" s="125">
        <f>IF(AKU$6=0,RANK(AKW38,AKW$12:AKW$42,0),RANK(AKW38,AKW$12:AKW$42,1))</f>
      </c>
      <c r="AKZ38" s="126">
        <v>0</v>
      </c>
      <c r="ALA38" s="126">
        <v>0</v>
      </c>
      <c r="ALB38" s="126">
        <f>IF((COUNTA(AKZ$12:AKZ$42)+COUNTA(ALA$12:ALA$42)=0),0.6*AKZ$5,IF(OR(AKZ38="",ALA38=""),0,IF(AKZ$6=0,IF(AKZ38&gt;=AKZ$8,AKZ$5,IF(AKZ38&lt;ALA38,0,AKZ$5*(AKZ38-ALA38)/(AKZ$8-ALA38))),IF(AKZ38&lt;=AKZ$8,AKZ$5,IF(AKZ38&gt;ALA38,0,AKZ$5*(AKZ38-ALA38)/(AKZ$8-ALA38))))))</f>
      </c>
      <c r="ALC38" s="126">
        <f>IF(OR(AKZ38="",ALA38=""),0,AKZ$5)</f>
      </c>
      <c r="ALD38" s="125">
        <f>IF(AKZ$6=0,RANK(ALB38,ALB$12:ALB$42,0),RANK(ALB38,ALB$12:ALB$42,1))</f>
      </c>
      <c r="ALE38" s="126">
        <v>52.76</v>
      </c>
      <c r="ALF38"/>
      <c r="ALG38" s="126">
        <f>IF((COUNTA(ALE$12:ALE$42)+COUNTA(ALF$12:ALF$42)=0),0.6*ALE$5,IF(OR(ALE38="",ALF38=""),0,IF(ALE$6=0,IF(ALE38&gt;=ALE$8,ALE$5,IF(ALE38&lt;ALF38,0,ALE$5*(ALE38-ALF38)/(ALE$8-ALF38))),IF(ALE38&lt;=ALE$8,ALE$5,IF(ALE38&gt;ALF38,0,ALE$5*(ALE38-ALF38)/(ALE$8-ALF38))))))</f>
      </c>
      <c r="ALH38" s="126">
        <f>IF(OR(ALE38="",ALF38=""),0,ALE$5)</f>
      </c>
      <c r="ALI38" s="125">
        <f>IF(ALE$6=0,RANK(ALG38,ALG$12:ALG$42,0),RANK(ALG38,ALG$12:ALG$42,1))</f>
      </c>
      <c r="ALJ38" s="126">
        <v>52.76</v>
      </c>
      <c r="ALK38"/>
      <c r="ALL38" s="126">
        <f>IF((COUNTA(ALJ$12:ALJ$42)+COUNTA(ALK$12:ALK$42)=0),0.6*ALJ$5,IF(OR(ALJ38="",ALK38=""),0,IF(ALJ$6=0,IF(ALJ38&gt;=ALJ$8,ALJ$5,IF(ALJ38&lt;ALK38,0,ALJ$5*(ALJ38-ALK38)/(ALJ$8-ALK38))),IF(ALJ38&lt;=ALJ$8,ALJ$5,IF(ALJ38&gt;ALK38,0,ALJ$5*(ALJ38-ALK38)/(ALJ$8-ALK38))))))</f>
      </c>
      <c r="ALM38" s="126">
        <f>IF(OR(ALJ38="",ALK38=""),0,ALJ$5)</f>
      </c>
      <c r="ALN38" s="125">
        <f>IF(ALJ$6=0,RANK(ALL38,ALL$12:ALL$42,0),RANK(ALL38,ALL$12:ALL$42,1))</f>
      </c>
      <c r="ALO38" s="126">
        <v>5.42</v>
      </c>
      <c r="ALP38" s="126">
        <v>5.48</v>
      </c>
      <c r="ALQ38" s="126">
        <f>IF((COUNTA(ALO$12:ALO$42)+COUNTA(ALP$12:ALP$42)=0),0.6*ALO$5,IF(OR(ALO38="",ALP38=""),0,IF(ALO$6=0,IF(ALO38&gt;=ALO$8,ALO$5,IF(ALO38&lt;ALP38,0,ALO$5*(ALO38-ALP38)/(ALO$8-ALP38))),IF(ALO38&lt;=ALO$8,ALO$5,IF(ALO38&gt;ALP38,0,ALO$5*(ALO38-ALP38)/(ALO$8-ALP38))))))</f>
      </c>
      <c r="ALR38" s="126">
        <f>IF(OR(ALO38="",ALP38=""),0,ALO$5)</f>
      </c>
      <c r="ALS38" s="125">
        <f>IF(ALO$6=0,RANK(ALQ38,ALQ$12:ALQ$42,0),RANK(ALQ38,ALQ$12:ALQ$42,1))</f>
      </c>
      <c r="ALT38" s="126">
        <v>5.42</v>
      </c>
      <c r="ALU38" s="126">
        <v>3.27</v>
      </c>
      <c r="ALV38" s="126">
        <f>IF((COUNTA(ALT$12:ALT$42)+COUNTA(ALU$12:ALU$42)=0),0.6*ALT$5,IF(OR(ALT38="",ALU38=""),0,IF(ALT$6=0,IF(ALT38&gt;=ALT$8,ALT$5,IF(ALT38&lt;ALU38,0,ALT$5*(ALT38-ALU38)/(ALT$8-ALU38))),IF(ALT38&lt;=ALT$8,ALT$5,IF(ALT38&gt;ALU38,0,ALT$5*(ALT38-ALU38)/(ALT$8-ALU38))))))</f>
      </c>
      <c r="ALW38" s="126">
        <f>IF(OR(ALT38="",ALU38=""),0,ALT$5)</f>
      </c>
      <c r="ALX38" s="125">
        <f>IF(ALT$6=0,RANK(ALV38,ALV$12:ALV$42,0),RANK(ALV38,ALV$12:ALV$42,1))</f>
      </c>
      <c r="ALY38" s="126">
        <v>99.53</v>
      </c>
      <c r="ALZ38" s="126">
        <v>98.58</v>
      </c>
      <c r="AMA38" s="126">
        <f>IF((COUNTA(ALY$12:ALY$42)+COUNTA(ALZ$12:ALZ$42)=0),0.6*ALY$5,IF(OR(ALY38="",ALZ38=""),0,IF(ALY$6=0,IF(ALY38&gt;=ALY$8,ALY$5,IF(ALY38&lt;ALZ38,0,ALY$5*(ALY38-ALZ38)/(ALY$8-ALZ38))),IF(ALY38&lt;=ALY$8,ALY$5,IF(ALY38&gt;ALZ38,0,ALY$5*(ALY38-ALZ38)/(ALY$8-ALZ38))))))</f>
      </c>
      <c r="AMB38" s="126">
        <f>IF(OR(ALY38="",ALZ38=""),0,ALY$5)</f>
      </c>
      <c r="AMC38" s="125">
        <f>IF(ALY$6=0,RANK(AMA38,AMA$12:AMA$42,0),RANK(AMA38,AMA$12:AMA$42,1))</f>
      </c>
      <c r="AMD38" s="126">
        <v>99.53</v>
      </c>
      <c r="AME38" s="126">
        <v>98.8</v>
      </c>
      <c r="AMF38" s="126">
        <f>IF((COUNTA(AMD$12:AMD$42)+COUNTA(AME$12:AME$42)=0),0.6*AMD$5,IF(OR(AMD38="",AME38=""),0,IF(AMD$6=0,IF(AMD38&gt;=AMD$8,AMD$5,IF(AMD38&lt;AME38,0,AMD$5*(AMD38-AME38)/(AMD$8-AME38))),IF(AMD38&lt;=AMD$8,AMD$5,IF(AMD38&gt;AME38,0,AMD$5*(AMD38-AME38)/(AMD$8-AME38))))))</f>
      </c>
      <c r="AMG38" s="126">
        <f>IF(OR(AMD38="",AME38=""),0,AMD$5)</f>
      </c>
      <c r="AMH38" s="125">
        <f>IF(AMD$6=0,RANK(AMF38,AMF$12:AMF$42,0),RANK(AMF38,AMF$12:AMF$42,1))</f>
      </c>
      <c r="AMI38"/>
      <c r="AMJ38"/>
      <c r="AMK38" s="126">
        <f>IF((COUNTA(AMI$12:AMI$42)+COUNTA(AMJ$12:AMJ$42)=0),0.6*AMI$5,IF(OR(AMI38="",AMJ38=""),0,IF(AMI$6=0,IF(AMI38&gt;=AMI$8,AMI$5,IF(AMI38&lt;AMJ38,0,AMI$5*(AMI38-AMJ38)/(AMI$8-AMJ38))),IF(AMI38&lt;=AMI$8,AMI$5,IF(AMI38&gt;AMJ38,0,AMI$5*(AMI38-AMJ38)/(AMI$8-AMJ38))))))</f>
      </c>
      <c r="AML38" s="126">
        <f>IF(OR(AMI38="",AMJ38=""),0,AMI$5)</f>
      </c>
      <c r="AMM38" s="125">
        <f>IF(AMI$6=0,RANK(AMK38,AMK$12:AMK$42,0),RANK(AMK38,AMK$12:AMK$42,1))</f>
      </c>
      <c r="AMN38"/>
      <c r="AMO38"/>
      <c r="AMP38" s="126">
        <f>IF((COUNTA(AMN$12:AMN$42)+COUNTA(AMO$12:AMO$42)=0),0.6*AMN$5,IF(OR(AMN38="",AMO38=""),0,IF(AMN$6=0,IF(AMN38&gt;=AMN$8,AMN$5,IF(AMN38&lt;AMO38,0,AMN$5*(AMN38-AMO38)/(AMN$8-AMO38))),IF(AMN38&lt;=AMN$8,AMN$5,IF(AMN38&gt;AMO38,0,AMN$5*(AMN38-AMO38)/(AMN$8-AMO38))))))</f>
      </c>
      <c r="AMQ38" s="126">
        <f>IF(OR(AMN38="",AMO38=""),0,AMN$5)</f>
      </c>
      <c r="AMR38" s="125">
        <f>IF(AMN$6=0,RANK(AMP38,AMP$12:AMP$42,0),RANK(AMP38,AMP$12:AMP$42,1))</f>
      </c>
      <c r="AMS38"/>
      <c r="AMT38"/>
      <c r="AMU38" s="126">
        <f>IF((COUNTA(AMS$12:AMS$42)+COUNTA(AMT$12:AMT$42)=0),0.6*AMS$5,IF(OR(AMS38="",AMT38=""),0,IF(AMS$6=0,IF(AMS38&gt;=AMS$8,AMS$5,IF(AMS38&lt;AMT38,0,AMS$5*(AMS38-AMT38)/(AMS$8-AMT38))),IF(AMS38&lt;=AMS$8,AMS$5,IF(AMS38&gt;AMT38,0,AMS$5*(AMS38-AMT38)/(AMS$8-AMT38))))))</f>
      </c>
      <c r="AMV38" s="126">
        <f>IF(OR(AMS38="",AMT38=""),0,AMS$5)</f>
      </c>
      <c r="AMW38" s="125">
        <f>IF(AMS$6=0,RANK(AMU38,AMU$12:AMU$42,0),RANK(AMU38,AMU$12:AMU$42,1))</f>
      </c>
      <c r="AMX38"/>
      <c r="AMY38"/>
      <c r="AMZ38" s="126">
        <f>IF((COUNTA(AMX$12:AMX$42)+COUNTA(AMY$12:AMY$42)=0),0.6*AMX$5,IF(OR(AMX38="",AMY38=""),0,IF(AMX$6=0,IF(AMX38&gt;=AMX$8,AMX$5,IF(AMX38&lt;AMY38,0,AMX$5*(AMX38-AMY38)/(AMX$8-AMY38))),IF(AMX38&lt;=AMX$8,AMX$5,IF(AMX38&gt;AMY38,0,AMX$5*(AMX38-AMY38)/(AMX$8-AMY38))))))</f>
      </c>
      <c r="ANA38" s="126">
        <f>IF(OR(AMX38="",AMY38=""),0,AMX$5)</f>
      </c>
      <c r="ANB38" s="125">
        <f>IF(AMX$6=0,RANK(AMZ38,AMZ$12:AMZ$42,0),RANK(AMZ38,AMZ$12:AMZ$42,1))</f>
      </c>
      <c r="ANC38"/>
      <c r="AND38"/>
      <c r="ANE38" s="126">
        <f>IF((COUNTA(ANC$12:ANC$42)+COUNTA(AND$12:AND$42)=0),0.6*ANC$5,IF(OR(ANC38="",AND38=""),0,IF(ANC$6=0,IF(ANC38&gt;=ANC$8,ANC$5,IF(ANC38&lt;AND38,0,ANC$5*(ANC38-AND38)/(ANC$8-AND38))),IF(ANC38&lt;=ANC$8,ANC$5,IF(ANC38&gt;AND38,0,ANC$5*(ANC38-AND38)/(ANC$8-AND38))))))</f>
      </c>
      <c r="ANF38" s="126">
        <f>IF(OR(ANC38="",AND38=""),0,ANC$5)</f>
      </c>
      <c r="ANG38" s="125">
        <f>IF(ANC$6=0,RANK(ANE38,ANE$12:ANE$42,0),RANK(ANE38,ANE$12:ANE$42,1))</f>
      </c>
      <c r="ANH38"/>
      <c r="ANI38"/>
      <c r="ANJ38" s="126">
        <f>IF((COUNTA(ANH$12:ANH$42)+COUNTA(ANI$12:ANI$42)=0),0.6*ANH$5,IF(OR(ANH38="",ANI38=""),0,IF(ANH$6=0,IF(ANH38&gt;=ANH$8,ANH$5,IF(ANH38&lt;ANI38,0,ANH$5*(ANH38-ANI38)/(ANH$8-ANI38))),IF(ANH38&lt;=ANH$8,ANH$5,IF(ANH38&gt;ANI38,0,ANH$5*(ANH38-ANI38)/(ANH$8-ANI38))))))</f>
      </c>
      <c r="ANK38" s="126">
        <f>IF(OR(ANH38="",ANI38=""),0,ANH$5)</f>
      </c>
      <c r="ANL38" s="125">
        <f>IF(ANH$6=0,RANK(ANJ38,ANJ$12:ANJ$42,0),RANK(ANJ38,ANJ$12:ANJ$42,1))</f>
      </c>
      <c r="ANM38" s="126">
        <v>99.89</v>
      </c>
      <c r="ANN38" s="126">
        <v>96</v>
      </c>
      <c r="ANO38" s="126">
        <f>IF((COUNTA(ANM$12:ANM$42)+COUNTA(ANN$12:ANN$42)=0),0.6*ANM$5,IF(OR(ANM38="",ANN38=""),0,IF(ANM$6=0,IF(ANM38&gt;=ANM$8,ANM$5,IF(ANM38&lt;ANN38,0,ANM$5*(ANM38-ANN38)/(ANM$8-ANN38))),IF(ANM38&lt;=ANM$8,ANM$5,IF(ANM38&gt;ANN38,0,ANM$5*(ANM38-ANN38)/(ANM$8-ANN38))))))</f>
      </c>
      <c r="ANP38" s="126">
        <f>IF(OR(ANM38="",ANN38=""),0,ANM$5)</f>
      </c>
      <c r="ANQ38" s="125">
        <f>IF(ANM$6=0,RANK(ANO38,ANO$12:ANO$42,0),RANK(ANO38,ANO$12:ANO$42,1))</f>
      </c>
      <c r="ANR38" s="126">
        <v>99.89</v>
      </c>
      <c r="ANS38" s="126">
        <v>100</v>
      </c>
      <c r="ANT38" s="126">
        <f>IF((COUNTA(ANR$12:ANR$42)+COUNTA(ANS$12:ANS$42)=0),0.6*ANR$5,IF(OR(ANR38="",ANS38=""),0,IF(ANR$6=0,IF(ANR38&gt;=ANR$8,ANR$5,IF(ANR38&lt;ANS38,0,ANR$5*(ANR38-ANS38)/(ANR$8-ANS38))),IF(ANR38&lt;=ANR$8,ANR$5,IF(ANR38&gt;ANS38,0,ANR$5*(ANR38-ANS38)/(ANR$8-ANS38))))))</f>
      </c>
      <c r="ANU38" s="126">
        <f>IF(OR(ANR38="",ANS38=""),0,ANR$5)</f>
      </c>
      <c r="ANV38" s="125">
        <f>IF(ANR$6=0,RANK(ANT38,ANT$12:ANT$42,0),RANK(ANT38,ANT$12:ANT$42,1))</f>
      </c>
      <c r="ANW38"/>
      <c r="ANX38"/>
      <c r="ANY38" s="126">
        <f>IF((COUNTA(ANW$12:ANW$42)+COUNTA(ANX$12:ANX$42)=0),0.6*ANW$5,IF(OR(ANW38="",ANX38=""),0,IF(ANW$6=0,IF(ANW38&gt;=ANW$8,ANW$5,IF(ANW38&lt;ANX38,0,ANW$5*(ANW38-ANX38)/(ANW$8-ANX38))),IF(ANW38&lt;=ANW$8,ANW$5,IF(ANW38&gt;ANX38,0,ANW$5*(ANW38-ANX38)/(ANW$8-ANX38))))))</f>
      </c>
      <c r="ANZ38" s="126">
        <f>IF(OR(ANW38="",ANX38=""),0,ANW$5)</f>
      </c>
      <c r="AOA38" s="125">
        <f>IF(ANW$6=0,RANK(ANY38,ANY$12:ANY$42,0),RANK(ANY38,ANY$12:ANY$42,1))</f>
      </c>
      <c r="AOB38"/>
      <c r="AOC38"/>
      <c r="AOD38" s="126">
        <f>IF((COUNTA(AOB$12:AOB$42)+COUNTA(AOC$12:AOC$42)=0),0.6*AOB$5,IF(OR(AOB38="",AOC38=""),0,IF(AOB$6=0,IF(AOB38&gt;=AOB$8,AOB$5,IF(AOB38&lt;AOC38,0,AOB$5*(AOB38-AOC38)/(AOB$8-AOC38))),IF(AOB38&lt;=AOB$8,AOB$5,IF(AOB38&gt;AOC38,0,AOB$5*(AOB38-AOC38)/(AOB$8-AOC38))))))</f>
      </c>
      <c r="AOE38" s="126">
        <f>IF(OR(AOB38="",AOC38=""),0,AOB$5)</f>
      </c>
      <c r="AOF38" s="125">
        <f>IF(AOB$6=0,RANK(AOD38,AOD$12:AOD$42,0),RANK(AOD38,AOD$12:AOD$42,1))</f>
      </c>
      <c r="AOG38" s="126">
        <v>100</v>
      </c>
      <c r="AOH38" s="126">
        <v>100</v>
      </c>
      <c r="AOI38" s="126">
        <f>IF((COUNTA(AOG$12:AOG$42)+COUNTA(AOH$12:AOH$42)=0),0.6*AOG$5,IF(OR(AOG38="",AOH38=""),0,IF(AOG$6=0,IF(AOG38&gt;=AOG$8,AOG$5,IF(AOG38&lt;AOH38,0,AOG$5*(AOG38-AOH38)/(AOG$8-AOH38))),IF(AOG38&lt;=AOG$8,AOG$5,IF(AOG38&gt;AOH38,0,AOG$5*(AOG38-AOH38)/(AOG$8-AOH38))))))</f>
      </c>
      <c r="AOJ38" s="126">
        <f>IF(OR(AOG38="",AOH38=""),0,AOG$5)</f>
      </c>
      <c r="AOK38" s="125">
        <f>IF(AOG$6=0,RANK(AOI38,AOI$12:AOI$42,0),RANK(AOI38,AOI$12:AOI$42,1))</f>
      </c>
      <c r="AOL38" s="126">
        <v>100</v>
      </c>
      <c r="AOM38" s="126">
        <v>100</v>
      </c>
      <c r="AON38" s="126">
        <f>IF((COUNTA(AOL$12:AOL$42)+COUNTA(AOM$12:AOM$42)=0),0.6*AOL$5,IF(OR(AOL38="",AOM38=""),0,IF(AOL$6=0,IF(AOL38&gt;=AOL$8,AOL$5,IF(AOL38&lt;AOM38,0,AOL$5*(AOL38-AOM38)/(AOL$8-AOM38))),IF(AOL38&lt;=AOL$8,AOL$5,IF(AOL38&gt;AOM38,0,AOL$5*(AOL38-AOM38)/(AOL$8-AOM38))))))</f>
      </c>
      <c r="AOO38" s="126">
        <f>IF(OR(AOL38="",AOM38=""),0,AOL$5)</f>
      </c>
      <c r="AOP38" s="125">
        <f>IF(AOL$6=0,RANK(AON38,AON$12:AON$42,0),RANK(AON38,AON$12:AON$42,1))</f>
      </c>
      <c r="AOQ38" s="126">
        <v>0.61</v>
      </c>
      <c r="AOR38" s="126">
        <v>1.11</v>
      </c>
      <c r="AOS38" s="126">
        <f>IF((COUNTA(AOQ$12:AOQ$42)+COUNTA(AOR$12:AOR$42)=0),0.6*AOQ$5,IF(OR(AOQ38="",AOR38=""),0,IF(AOQ$6=0,IF(AOQ38&gt;=AOQ$8,AOQ$5,IF(AOQ38&lt;AOR38,0,AOQ$5*(AOQ38-AOR38)/(AOQ$8-AOR38))),IF(AOQ38&lt;=AOQ$8,AOQ$5,IF(AOQ38&gt;AOR38,0,AOQ$5*(AOQ38-AOR38)/(AOQ$8-AOR38))))))</f>
      </c>
      <c r="AOT38" s="126">
        <f>IF(OR(AOQ38="",AOR38=""),0,AOQ$5)</f>
      </c>
      <c r="AOU38" s="125">
        <f>IF(AOQ$6=0,RANK(AOS38,AOS$12:AOS$42,0),RANK(AOS38,AOS$12:AOS$42,1))</f>
      </c>
      <c r="AOV38" s="126">
        <v>0.61</v>
      </c>
      <c r="AOW38" s="126">
        <v>0.75</v>
      </c>
      <c r="AOX38" s="126">
        <f>IF((COUNTA(AOV$12:AOV$42)+COUNTA(AOW$12:AOW$42)=0),0.6*AOV$5,IF(OR(AOV38="",AOW38=""),0,IF(AOV$6=0,IF(AOV38&gt;=AOV$8,AOV$5,IF(AOV38&lt;AOW38,0,AOV$5*(AOV38-AOW38)/(AOV$8-AOW38))),IF(AOV38&lt;=AOV$8,AOV$5,IF(AOV38&gt;AOW38,0,AOV$5*(AOV38-AOW38)/(AOV$8-AOW38))))))</f>
      </c>
      <c r="AOY38" s="126">
        <f>IF(OR(AOV38="",AOW38=""),0,AOV$5)</f>
      </c>
      <c r="AOZ38" s="125">
        <f>IF(AOV$6=0,RANK(AOX38,AOX$12:AOX$42,0),RANK(AOX38,AOX$12:AOX$42,1))</f>
      </c>
      <c r="APA38" s="126">
        <v>0</v>
      </c>
      <c r="APB38" s="126">
        <v>0</v>
      </c>
      <c r="APC38" s="126">
        <f>IF((COUNTA(APA$12:APA$42)+COUNTA(APB$12:APB$42)=0),0.6*APA$5,IF(OR(APA38="",APB38=""),0,IF(APA$6=0,IF(APA38&gt;=APA$8,APA$5,IF(APA38&lt;APB38,0,APA$5*(APA38-APB38)/(APA$8-APB38))),IF(APA38&lt;=APA$8,APA$5,IF(APA38&gt;APB38,0,APA$5*(APA38-APB38)/(APA$8-APB38))))))</f>
      </c>
      <c r="APD38" s="126">
        <f>IF(OR(APA38="",APB38=""),0,APA$5)</f>
      </c>
      <c r="APE38" s="125">
        <f>IF(APA$6=0,RANK(APC38,APC$12:APC$42,0),RANK(APC38,APC$12:APC$42,1))</f>
      </c>
      <c r="APF38" s="126">
        <v>0</v>
      </c>
      <c r="APG38" s="126">
        <v>0</v>
      </c>
      <c r="APH38" s="126">
        <f>IF((COUNTA(APF$12:APF$42)+COUNTA(APG$12:APG$42)=0),0.6*APF$5,IF(OR(APF38="",APG38=""),0,IF(APF$6=0,IF(APF38&gt;=APF$8,APF$5,IF(APF38&lt;APG38,0,APF$5*(APF38-APG38)/(APF$8-APG38))),IF(APF38&lt;=APF$8,APF$5,IF(APF38&gt;APG38,0,APF$5*(APF38-APG38)/(APF$8-APG38))))))</f>
      </c>
      <c r="API38" s="126">
        <f>IF(OR(APF38="",APG38=""),0,APF$5)</f>
      </c>
      <c r="APJ38" s="125">
        <f>IF(APF$6=0,RANK(APH38,APH$12:APH$42,0),RANK(APH38,APH$12:APH$42,1))</f>
      </c>
      <c r="APK38" s="126">
        <v>50.29</v>
      </c>
      <c r="APL38"/>
      <c r="APM38" s="126">
        <f>IF((COUNTA(APK$12:APK$42)+COUNTA(APL$12:APL$42)=0),0.6*APK$5,IF(OR(APK38="",APL38=""),0,IF(APK$6=0,IF(APK38&gt;=APK$8,APK$5,IF(APK38&lt;APL38,0,APK$5*(APK38-APL38)/(APK$8-APL38))),IF(APK38&lt;=APK$8,APK$5,IF(APK38&gt;APL38,0,APK$5*(APK38-APL38)/(APK$8-APL38))))))</f>
      </c>
      <c r="APN38" s="126">
        <f>IF(OR(APK38="",APL38=""),0,APK$5)</f>
      </c>
      <c r="APO38" s="125">
        <f>IF(APK$6=0,RANK(APM38,APM$12:APM$42,0),RANK(APM38,APM$12:APM$42,1))</f>
      </c>
      <c r="APP38" s="126">
        <v>50.29</v>
      </c>
      <c r="APQ38"/>
      <c r="APR38" s="126">
        <f>IF((COUNTA(APP$12:APP$42)+COUNTA(APQ$12:APQ$42)=0),0.6*APP$5,IF(OR(APP38="",APQ38=""),0,IF(APP$6=0,IF(APP38&gt;=APP$8,APP$5,IF(APP38&lt;APQ38,0,APP$5*(APP38-APQ38)/(APP$8-APQ38))),IF(APP38&lt;=APP$8,APP$5,IF(APP38&gt;APQ38,0,APP$5*(APP38-APQ38)/(APP$8-APQ38))))))</f>
      </c>
      <c r="APS38" s="126">
        <f>IF(OR(APP38="",APQ38=""),0,APP$5)</f>
      </c>
      <c r="APT38" s="125">
        <f>IF(APP$6=0,RANK(APR38,APR$12:APR$42,0),RANK(APR38,APR$12:APR$42,1))</f>
      </c>
      <c r="APU38" s="126">
        <v>6.85</v>
      </c>
      <c r="APV38" s="126">
        <v>7.86</v>
      </c>
      <c r="APW38" s="126">
        <f>IF((COUNTA(APU$12:APU$42)+COUNTA(APV$12:APV$42)=0),0.6*APU$5,IF(OR(APU38="",APV38=""),0,IF(APU$6=0,IF(APU38&gt;=APU$8,APU$5,IF(APU38&lt;APV38,0,APU$5*(APU38-APV38)/(APU$8-APV38))),IF(APU38&lt;=APU$8,APU$5,IF(APU38&gt;APV38,0,APU$5*(APU38-APV38)/(APU$8-APV38))))))</f>
      </c>
      <c r="APX38" s="126">
        <f>IF(OR(APU38="",APV38=""),0,APU$5)</f>
      </c>
      <c r="APY38" s="125">
        <f>IF(APU$6=0,RANK(APW38,APW$12:APW$42,0),RANK(APW38,APW$12:APW$42,1))</f>
      </c>
      <c r="APZ38" s="126">
        <v>6.85</v>
      </c>
      <c r="AQA38" s="126">
        <v>6.78</v>
      </c>
      <c r="AQB38" s="126">
        <f>IF((COUNTA(APZ$12:APZ$42)+COUNTA(AQA$12:AQA$42)=0),0.6*APZ$5,IF(OR(APZ38="",AQA38=""),0,IF(APZ$6=0,IF(APZ38&gt;=APZ$8,APZ$5,IF(APZ38&lt;AQA38,0,APZ$5*(APZ38-AQA38)/(APZ$8-AQA38))),IF(APZ38&lt;=APZ$8,APZ$5,IF(APZ38&gt;AQA38,0,APZ$5*(APZ38-AQA38)/(APZ$8-AQA38))))))</f>
      </c>
      <c r="AQC38" s="126">
        <f>IF(OR(APZ38="",AQA38=""),0,APZ$5)</f>
      </c>
      <c r="AQD38" s="125">
        <f>IF(APZ$6=0,RANK(AQB38,AQB$12:AQB$42,0),RANK(AQB38,AQB$12:AQB$42,1))</f>
      </c>
      <c r="AQE38" s="126">
        <v>98.69</v>
      </c>
      <c r="AQF38" s="126">
        <v>99.23</v>
      </c>
      <c r="AQG38" s="126">
        <f>IF((COUNTA(AQE$12:AQE$42)+COUNTA(AQF$12:AQF$42)=0),0.6*AQE$5,IF(OR(AQE38="",AQF38=""),0,IF(AQE$6=0,IF(AQE38&gt;=AQE$8,AQE$5,IF(AQE38&lt;AQF38,0,AQE$5*(AQE38-AQF38)/(AQE$8-AQF38))),IF(AQE38&lt;=AQE$8,AQE$5,IF(AQE38&gt;AQF38,0,AQE$5*(AQE38-AQF38)/(AQE$8-AQF38))))))</f>
      </c>
      <c r="AQH38" s="126">
        <f>IF(OR(AQE38="",AQF38=""),0,AQE$5)</f>
      </c>
      <c r="AQI38" s="125">
        <f>IF(AQE$6=0,RANK(AQG38,AQG$12:AQG$42,0),RANK(AQG38,AQG$12:AQG$42,1))</f>
      </c>
      <c r="AQJ38" s="126">
        <v>98.69</v>
      </c>
      <c r="AQK38" s="126">
        <v>97.65</v>
      </c>
      <c r="AQL38" s="126">
        <f>IF((COUNTA(AQJ$12:AQJ$42)+COUNTA(AQK$12:AQK$42)=0),0.6*AQJ$5,IF(OR(AQJ38="",AQK38=""),0,IF(AQJ$6=0,IF(AQJ38&gt;=AQJ$8,AQJ$5,IF(AQJ38&lt;AQK38,0,AQJ$5*(AQJ38-AQK38)/(AQJ$8-AQK38))),IF(AQJ38&lt;=AQJ$8,AQJ$5,IF(AQJ38&gt;AQK38,0,AQJ$5*(AQJ38-AQK38)/(AQJ$8-AQK38))))))</f>
      </c>
      <c r="AQM38" s="126">
        <f>IF(OR(AQJ38="",AQK38=""),0,AQJ$5)</f>
      </c>
      <c r="AQN38" s="125">
        <f>IF(AQJ$6=0,RANK(AQL38,AQL$12:AQL$42,0),RANK(AQL38,AQL$12:AQL$42,1))</f>
      </c>
      <c r="AQO38"/>
      <c r="AQP38"/>
      <c r="AQQ38" s="126">
        <f>IF((COUNTA(AQO$12:AQO$42)+COUNTA(AQP$12:AQP$42)=0),0.6*AQO$5,IF(OR(AQO38="",AQP38=""),0,IF(AQO$6=0,IF(AQO38&gt;=AQO$8,AQO$5,IF(AQO38&lt;AQP38,0,AQO$5*(AQO38-AQP38)/(AQO$8-AQP38))),IF(AQO38&lt;=AQO$8,AQO$5,IF(AQO38&gt;AQP38,0,AQO$5*(AQO38-AQP38)/(AQO$8-AQP38))))))</f>
      </c>
      <c r="AQR38" s="126">
        <f>IF(OR(AQO38="",AQP38=""),0,AQO$5)</f>
      </c>
      <c r="AQS38" s="125">
        <f>IF(AQO$6=0,RANK(AQQ38,AQQ$12:AQQ$42,0),RANK(AQQ38,AQQ$12:AQQ$42,1))</f>
      </c>
      <c r="AQT38"/>
      <c r="AQU38"/>
      <c r="AQV38" s="126">
        <f>IF((COUNTA(AQT$12:AQT$42)+COUNTA(AQU$12:AQU$42)=0),0.6*AQT$5,IF(OR(AQT38="",AQU38=""),0,IF(AQT$6=0,IF(AQT38&gt;=AQT$8,AQT$5,IF(AQT38&lt;AQU38,0,AQT$5*(AQT38-AQU38)/(AQT$8-AQU38))),IF(AQT38&lt;=AQT$8,AQT$5,IF(AQT38&gt;AQU38,0,AQT$5*(AQT38-AQU38)/(AQT$8-AQU38))))))</f>
      </c>
      <c r="AQW38" s="126">
        <f>IF(OR(AQT38="",AQU38=""),0,AQT$5)</f>
      </c>
      <c r="AQX38" s="125">
        <f>IF(AQT$6=0,RANK(AQV38,AQV$12:AQV$42,0),RANK(AQV38,AQV$12:AQV$42,1))</f>
      </c>
      <c r="AQY38"/>
      <c r="AQZ38"/>
      <c r="ARA38" s="126">
        <f>IF((COUNTA(AQY$12:AQY$42)+COUNTA(AQZ$12:AQZ$42)=0),0.6*AQY$5,IF(OR(AQY38="",AQZ38=""),0,IF(AQY$6=0,IF(AQY38&gt;=AQY$8,AQY$5,IF(AQY38&lt;AQZ38,0,AQY$5*(AQY38-AQZ38)/(AQY$8-AQZ38))),IF(AQY38&lt;=AQY$8,AQY$5,IF(AQY38&gt;AQZ38,0,AQY$5*(AQY38-AQZ38)/(AQY$8-AQZ38))))))</f>
      </c>
      <c r="ARB38" s="126">
        <f>IF(OR(AQY38="",AQZ38=""),0,AQY$5)</f>
      </c>
      <c r="ARC38" s="125">
        <f>IF(AQY$6=0,RANK(ARA38,ARA$12:ARA$42,0),RANK(ARA38,ARA$12:ARA$42,1))</f>
      </c>
      <c r="ARD38"/>
      <c r="ARE38"/>
      <c r="ARF38" s="126">
        <f>IF((COUNTA(ARD$12:ARD$42)+COUNTA(ARE$12:ARE$42)=0),0.6*ARD$5,IF(OR(ARD38="",ARE38=""),0,IF(ARD$6=0,IF(ARD38&gt;=ARD$8,ARD$5,IF(ARD38&lt;ARE38,0,ARD$5*(ARD38-ARE38)/(ARD$8-ARE38))),IF(ARD38&lt;=ARD$8,ARD$5,IF(ARD38&gt;ARE38,0,ARD$5*(ARD38-ARE38)/(ARD$8-ARE38))))))</f>
      </c>
      <c r="ARG38" s="126">
        <f>IF(OR(ARD38="",ARE38=""),0,ARD$5)</f>
      </c>
      <c r="ARH38" s="125">
        <f>IF(ARD$6=0,RANK(ARF38,ARF$12:ARF$42,0),RANK(ARF38,ARF$12:ARF$42,1))</f>
      </c>
      <c r="ARI38"/>
      <c r="ARJ38"/>
      <c r="ARK38" s="126">
        <f>IF((COUNTA(ARI$12:ARI$42)+COUNTA(ARJ$12:ARJ$42)=0),0.6*ARI$5,IF(OR(ARI38="",ARJ38=""),0,IF(ARI$6=0,IF(ARI38&gt;=ARI$8,ARI$5,IF(ARI38&lt;ARJ38,0,ARI$5*(ARI38-ARJ38)/(ARI$8-ARJ38))),IF(ARI38&lt;=ARI$8,ARI$5,IF(ARI38&gt;ARJ38,0,ARI$5*(ARI38-ARJ38)/(ARI$8-ARJ38))))))</f>
      </c>
      <c r="ARL38" s="126">
        <f>IF(OR(ARI38="",ARJ38=""),0,ARI$5)</f>
      </c>
      <c r="ARM38" s="125">
        <f>IF(ARI$6=0,RANK(ARK38,ARK$12:ARK$42,0),RANK(ARK38,ARK$12:ARK$42,1))</f>
      </c>
      <c r="ARN38"/>
      <c r="ARO38"/>
      <c r="ARP38" s="126">
        <f>IF((COUNTA(ARN$12:ARN$42)+COUNTA(ARO$12:ARO$42)=0),0.6*ARN$5,IF(OR(ARN38="",ARO38=""),0,IF(ARN$6=0,IF(ARN38&gt;=ARN$8,ARN$5,IF(ARN38&lt;ARO38,0,ARN$5*(ARN38-ARO38)/(ARN$8-ARO38))),IF(ARN38&lt;=ARN$8,ARN$5,IF(ARN38&gt;ARO38,0,ARN$5*(ARN38-ARO38)/(ARN$8-ARO38))))))</f>
      </c>
      <c r="ARQ38" s="126">
        <f>IF(OR(ARN38="",ARO38=""),0,ARN$5)</f>
      </c>
      <c r="ARR38" s="125">
        <f>IF(ARN$6=0,RANK(ARP38,ARP$12:ARP$42,0),RANK(ARP38,ARP$12:ARP$42,1))</f>
      </c>
      <c r="ARS38" s="126">
        <v>100</v>
      </c>
      <c r="ART38" s="126">
        <v>97.14</v>
      </c>
      <c r="ARU38" s="126">
        <f>IF((COUNTA(ARS$12:ARS$42)+COUNTA(ART$12:ART$42)=0),0.6*ARS$5,IF(OR(ARS38="",ART38=""),0,IF(ARS$6=0,IF(ARS38&gt;=ARS$8,ARS$5,IF(ARS38&lt;ART38,0,ARS$5*(ARS38-ART38)/(ARS$8-ART38))),IF(ARS38&lt;=ARS$8,ARS$5,IF(ARS38&gt;ART38,0,ARS$5*(ARS38-ART38)/(ARS$8-ART38))))))</f>
      </c>
      <c r="ARV38" s="126">
        <f>IF(OR(ARS38="",ART38=""),0,ARS$5)</f>
      </c>
      <c r="ARW38" s="125">
        <f>IF(ARS$6=0,RANK(ARU38,ARU$12:ARU$42,0),RANK(ARU38,ARU$12:ARU$42,1))</f>
      </c>
      <c r="ARX38" s="126">
        <v>100</v>
      </c>
      <c r="ARY38" s="126">
        <v>100</v>
      </c>
      <c r="ARZ38" s="126">
        <f>IF((COUNTA(ARX$12:ARX$42)+COUNTA(ARY$12:ARY$42)=0),0.6*ARX$5,IF(OR(ARX38="",ARY38=""),0,IF(ARX$6=0,IF(ARX38&gt;=ARX$8,ARX$5,IF(ARX38&lt;ARY38,0,ARX$5*(ARX38-ARY38)/(ARX$8-ARY38))),IF(ARX38&lt;=ARX$8,ARX$5,IF(ARX38&gt;ARY38,0,ARX$5*(ARX38-ARY38)/(ARX$8-ARY38))))))</f>
      </c>
      <c r="ASA38" s="126">
        <f>IF(OR(ARX38="",ARY38=""),0,ARX$5)</f>
      </c>
      <c r="ASB38" s="125">
        <f>IF(ARX$6=0,RANK(ARZ38,ARZ$12:ARZ$42,0),RANK(ARZ38,ARZ$12:ARZ$42,1))</f>
      </c>
      <c r="ASC38"/>
      <c r="ASD38"/>
      <c r="ASE38" s="126">
        <f>IF((COUNTA(ASC$12:ASC$42)+COUNTA(ASD$12:ASD$42)=0),0.6*ASC$5,IF(OR(ASC38="",ASD38=""),0,IF(ASC$6=0,IF(ASC38&gt;=ASC$8,ASC$5,IF(ASC38&lt;ASD38,0,ASC$5*(ASC38-ASD38)/(ASC$8-ASD38))),IF(ASC38&lt;=ASC$8,ASC$5,IF(ASC38&gt;ASD38,0,ASC$5*(ASC38-ASD38)/(ASC$8-ASD38))))))</f>
      </c>
      <c r="ASF38" s="126">
        <f>IF(OR(ASC38="",ASD38=""),0,ASC$5)</f>
      </c>
      <c r="ASG38" s="125">
        <f>IF(ASC$6=0,RANK(ASE38,ASE$12:ASE$42,0),RANK(ASE38,ASE$12:ASE$42,1))</f>
      </c>
      <c r="ASH38"/>
      <c r="ASI38"/>
      <c r="ASJ38" s="126">
        <f>IF((COUNTA(ASH$12:ASH$42)+COUNTA(ASI$12:ASI$42)=0),0.6*ASH$5,IF(OR(ASH38="",ASI38=""),0,IF(ASH$6=0,IF(ASH38&gt;=ASH$8,ASH$5,IF(ASH38&lt;ASI38,0,ASH$5*(ASH38-ASI38)/(ASH$8-ASI38))),IF(ASH38&lt;=ASH$8,ASH$5,IF(ASH38&gt;ASI38,0,ASH$5*(ASH38-ASI38)/(ASH$8-ASI38))))))</f>
      </c>
      <c r="ASK38" s="126">
        <f>IF(OR(ASH38="",ASI38=""),0,ASH$5)</f>
      </c>
      <c r="ASL38" s="125">
        <f>IF(ASH$6=0,RANK(ASJ38,ASJ$12:ASJ$42,0),RANK(ASJ38,ASJ$12:ASJ$42,1))</f>
      </c>
      <c r="ASM38" s="126">
        <v>100</v>
      </c>
      <c r="ASN38" s="126">
        <v>100</v>
      </c>
      <c r="ASO38" s="126">
        <f>IF((COUNTA(ASM$12:ASM$42)+COUNTA(ASN$12:ASN$42)=0),0.6*ASM$5,IF(OR(ASM38="",ASN38=""),0,IF(ASM$6=0,IF(ASM38&gt;=ASM$8,ASM$5,IF(ASM38&lt;ASN38,0,ASM$5*(ASM38-ASN38)/(ASM$8-ASN38))),IF(ASM38&lt;=ASM$8,ASM$5,IF(ASM38&gt;ASN38,0,ASM$5*(ASM38-ASN38)/(ASM$8-ASN38))))))</f>
      </c>
      <c r="ASP38" s="126">
        <f>IF(OR(ASM38="",ASN38=""),0,ASM$5)</f>
      </c>
      <c r="ASQ38" s="125">
        <f>IF(ASM$6=0,RANK(ASO38,ASO$12:ASO$42,0),RANK(ASO38,ASO$12:ASO$42,1))</f>
      </c>
      <c r="ASR38" s="126">
        <v>100</v>
      </c>
      <c r="ASS38" s="126">
        <v>100</v>
      </c>
      <c r="AST38" s="126">
        <f>IF((COUNTA(ASR$12:ASR$42)+COUNTA(ASS$12:ASS$42)=0),0.6*ASR$5,IF(OR(ASR38="",ASS38=""),0,IF(ASR$6=0,IF(ASR38&gt;=ASR$8,ASR$5,IF(ASR38&lt;ASS38,0,ASR$5*(ASR38-ASS38)/(ASR$8-ASS38))),IF(ASR38&lt;=ASR$8,ASR$5,IF(ASR38&gt;ASS38,0,ASR$5*(ASR38-ASS38)/(ASR$8-ASS38))))))</f>
      </c>
      <c r="ASU38" s="126">
        <f>IF(OR(ASR38="",ASS38=""),0,ASR$5)</f>
      </c>
      <c r="ASV38" s="125">
        <f>IF(ASR$6=0,RANK(AST38,AST$12:AST$42,0),RANK(AST38,AST$12:AST$42,1))</f>
      </c>
      <c r="ASW38" s="126">
        <v>0.64</v>
      </c>
      <c r="ASX38" s="126">
        <v>1.1</v>
      </c>
      <c r="ASY38" s="126">
        <f>IF((COUNTA(ASW$12:ASW$42)+COUNTA(ASX$12:ASX$42)=0),0.6*ASW$5,IF(OR(ASW38="",ASX38=""),0,IF(ASW$6=0,IF(ASW38&gt;=ASW$8,ASW$5,IF(ASW38&lt;ASX38,0,ASW$5*(ASW38-ASX38)/(ASW$8-ASX38))),IF(ASW38&lt;=ASW$8,ASW$5,IF(ASW38&gt;ASX38,0,ASW$5*(ASW38-ASX38)/(ASW$8-ASX38))))))</f>
      </c>
      <c r="ASZ38" s="126">
        <f>IF(OR(ASW38="",ASX38=""),0,ASW$5)</f>
      </c>
      <c r="ATA38" s="125">
        <f>IF(ASW$6=0,RANK(ASY38,ASY$12:ASY$42,0),RANK(ASY38,ASY$12:ASY$42,1))</f>
      </c>
      <c r="ATB38" s="126">
        <v>0.64</v>
      </c>
      <c r="ATC38" s="126">
        <v>0.82</v>
      </c>
      <c r="ATD38" s="126">
        <f>IF((COUNTA(ATB$12:ATB$42)+COUNTA(ATC$12:ATC$42)=0),0.6*ATB$5,IF(OR(ATB38="",ATC38=""),0,IF(ATB$6=0,IF(ATB38&gt;=ATB$8,ATB$5,IF(ATB38&lt;ATC38,0,ATB$5*(ATB38-ATC38)/(ATB$8-ATC38))),IF(ATB38&lt;=ATB$8,ATB$5,IF(ATB38&gt;ATC38,0,ATB$5*(ATB38-ATC38)/(ATB$8-ATC38))))))</f>
      </c>
      <c r="ATE38" s="126">
        <f>IF(OR(ATB38="",ATC38=""),0,ATB$5)</f>
      </c>
      <c r="ATF38" s="125">
        <f>IF(ATB$6=0,RANK(ATD38,ATD$12:ATD$42,0),RANK(ATD38,ATD$12:ATD$42,1))</f>
      </c>
      <c r="ATG38" s="126">
        <v>0</v>
      </c>
      <c r="ATH38" s="126">
        <v>0.6</v>
      </c>
      <c r="ATI38" s="126">
        <f>IF((COUNTA(ATG$12:ATG$42)+COUNTA(ATH$12:ATH$42)=0),0.6*ATG$5,IF(OR(ATG38="",ATH38=""),0,IF(ATG$6=0,IF(ATG38&gt;=ATG$8,ATG$5,IF(ATG38&lt;ATH38,0,ATG$5*(ATG38-ATH38)/(ATG$8-ATH38))),IF(ATG38&lt;=ATG$8,ATG$5,IF(ATG38&gt;ATH38,0,ATG$5*(ATG38-ATH38)/(ATG$8-ATH38))))))</f>
      </c>
      <c r="ATJ38" s="126">
        <f>IF(OR(ATG38="",ATH38=""),0,ATG$5)</f>
      </c>
      <c r="ATK38" s="125">
        <f>IF(ATG$6=0,RANK(ATI38,ATI$12:ATI$42,0),RANK(ATI38,ATI$12:ATI$42,1))</f>
      </c>
      <c r="ATL38" s="126">
        <v>0</v>
      </c>
      <c r="ATM38" s="126">
        <v>4.87</v>
      </c>
      <c r="ATN38" s="126">
        <f>IF((COUNTA(ATL$12:ATL$42)+COUNTA(ATM$12:ATM$42)=0),0.6*ATL$5,IF(OR(ATL38="",ATM38=""),0,IF(ATL$6=0,IF(ATL38&gt;=ATL$8,ATL$5,IF(ATL38&lt;ATM38,0,ATL$5*(ATL38-ATM38)/(ATL$8-ATM38))),IF(ATL38&lt;=ATL$8,ATL$5,IF(ATL38&gt;ATM38,0,ATL$5*(ATL38-ATM38)/(ATL$8-ATM38))))))</f>
      </c>
      <c r="ATO38" s="126">
        <f>IF(OR(ATL38="",ATM38=""),0,ATL$5)</f>
      </c>
      <c r="ATP38" s="125">
        <f>IF(ATL$6=0,RANK(ATN38,ATN$12:ATN$42,0),RANK(ATN38,ATN$12:ATN$42,1))</f>
      </c>
      <c r="ATQ38" s="126">
        <v>41.56</v>
      </c>
      <c r="ATR38"/>
      <c r="ATS38" s="126">
        <f>IF((COUNTA(ATQ$12:ATQ$42)+COUNTA(ATR$12:ATR$42)=0),0.6*ATQ$5,IF(OR(ATQ38="",ATR38=""),0,IF(ATQ$6=0,IF(ATQ38&gt;=ATQ$8,ATQ$5,IF(ATQ38&lt;ATR38,0,ATQ$5*(ATQ38-ATR38)/(ATQ$8-ATR38))),IF(ATQ38&lt;=ATQ$8,ATQ$5,IF(ATQ38&gt;ATR38,0,ATQ$5*(ATQ38-ATR38)/(ATQ$8-ATR38))))))</f>
      </c>
      <c r="ATT38" s="126">
        <f>IF(OR(ATQ38="",ATR38=""),0,ATQ$5)</f>
      </c>
      <c r="ATU38" s="125">
        <f>IF(ATQ$6=0,RANK(ATS38,ATS$12:ATS$42,0),RANK(ATS38,ATS$12:ATS$42,1))</f>
      </c>
      <c r="ATV38" s="126">
        <v>41.56</v>
      </c>
      <c r="ATW38"/>
      <c r="ATX38" s="126">
        <f>IF((COUNTA(ATV$12:ATV$42)+COUNTA(ATW$12:ATW$42)=0),0.6*ATV$5,IF(OR(ATV38="",ATW38=""),0,IF(ATV$6=0,IF(ATV38&gt;=ATV$8,ATV$5,IF(ATV38&lt;ATW38,0,ATV$5*(ATV38-ATW38)/(ATV$8-ATW38))),IF(ATV38&lt;=ATV$8,ATV$5,IF(ATV38&gt;ATW38,0,ATV$5*(ATV38-ATW38)/(ATV$8-ATW38))))))</f>
      </c>
      <c r="ATY38" s="126">
        <f>IF(OR(ATV38="",ATW38=""),0,ATV$5)</f>
      </c>
      <c r="ATZ38" s="125">
        <f>IF(ATV$6=0,RANK(ATX38,ATX$12:ATX$42,0),RANK(ATX38,ATX$12:ATX$42,1))</f>
      </c>
      <c r="AUA38" s="126">
        <v>5.65</v>
      </c>
      <c r="AUB38" s="126">
        <v>8.04</v>
      </c>
      <c r="AUC38" s="126">
        <f>IF((COUNTA(AUA$12:AUA$42)+COUNTA(AUB$12:AUB$42)=0),0.6*AUA$5,IF(OR(AUA38="",AUB38=""),0,IF(AUA$6=0,IF(AUA38&gt;=AUA$8,AUA$5,IF(AUA38&lt;AUB38,0,AUA$5*(AUA38-AUB38)/(AUA$8-AUB38))),IF(AUA38&lt;=AUA$8,AUA$5,IF(AUA38&gt;AUB38,0,AUA$5*(AUA38-AUB38)/(AUA$8-AUB38))))))</f>
      </c>
      <c r="AUD38" s="126">
        <f>IF(OR(AUA38="",AUB38=""),0,AUA$5)</f>
      </c>
      <c r="AUE38" s="125">
        <f>IF(AUA$6=0,RANK(AUC38,AUC$12:AUC$42,0),RANK(AUC38,AUC$12:AUC$42,1))</f>
      </c>
      <c r="AUF38" s="126">
        <v>5.65</v>
      </c>
      <c r="AUG38" s="126">
        <v>2.48</v>
      </c>
      <c r="AUH38" s="126">
        <f>IF((COUNTA(AUF$12:AUF$42)+COUNTA(AUG$12:AUG$42)=0),0.6*AUF$5,IF(OR(AUF38="",AUG38=""),0,IF(AUF$6=0,IF(AUF38&gt;=AUF$8,AUF$5,IF(AUF38&lt;AUG38,0,AUF$5*(AUF38-AUG38)/(AUF$8-AUG38))),IF(AUF38&lt;=AUF$8,AUF$5,IF(AUF38&gt;AUG38,0,AUF$5*(AUF38-AUG38)/(AUF$8-AUG38))))))</f>
      </c>
      <c r="AUI38" s="126">
        <f>IF(OR(AUF38="",AUG38=""),0,AUF$5)</f>
      </c>
      <c r="AUJ38" s="125">
        <f>IF(AUF$6=0,RANK(AUH38,AUH$12:AUH$42,0),RANK(AUH38,AUH$12:AUH$42,1))</f>
      </c>
      <c r="AUK38" s="126">
        <v>96.24</v>
      </c>
      <c r="AUL38" s="126">
        <f>IF(COUNTA(AUK$12:AUK$42)=0,0.6*AUK$5,IF(AUK38="",0,IF(AUK$6=0,IF(AUK38&gt;=AUK$8,AUK$5,IF(AUK38&lt;AUK$6,0,0.6*AUK$5+0.4*AUK$5*(AUK38-AUK$7)/(AUK$8-AUK$7))),IF(AUK38&lt;=AUK$8,AUK$5,IF(AUK38&gt;AUK$6,0,0.6*AUK$5+0.4*AUK$5*(AUK38-AUK$7)/(AUK$8-AUK$7))))))</f>
      </c>
      <c r="AUM38" s="126">
        <f>IF(AUK38&lt;&gt;"",AUK$5,0)</f>
      </c>
      <c r="AUN38" s="125">
        <f>IF(AUK$6=0,RANK(AUK38,AUK$12:AUK$42,0),RANK(AUK38,AUK$12:AUK$42,1))</f>
      </c>
      <c r="AUO38"/>
      <c r="AUP38" s="126">
        <f>IF(COUNTA(AUO$12:AUO$42)=0,0.6*AUO$5,IF(AUO38="",0,IF(AUO$6=0,IF(AUO38&gt;=AUO$8,AUO$5,IF(AUO38&lt;AUO$6,0,0.6*AUO$5+0.4*AUO$5*(AUO38-AUO$7)/(AUO$8-AUO$7))),IF(AUO38&lt;=AUO$8,AUO$5,IF(AUO38&gt;AUO$6,0,0.6*AUO$5+0.4*AUO$5*(AUO38-AUO$7)/(AUO$8-AUO$7))))))</f>
      </c>
      <c r="AUQ38" s="126">
        <f>IF(AUO38&lt;&gt;"",AUO$5,0)</f>
      </c>
      <c r="AUR38" s="125">
        <f>IF(AUO$6=0,RANK(AUO38,AUO$12:AUO$42,0),RANK(AUO38,AUO$12:AUO$42,1))</f>
      </c>
      <c r="AUS38"/>
      <c r="AUT38" s="126">
        <f>IF(COUNTA(AUS$12:AUS$42)=0,0.6*AUS$5,IF(AUS38="",0,IF(AUS$6=0,IF(AUS38&gt;=AUS$8,AUS$5,IF(AUS38&lt;AUS$6,0,0.6*AUS$5+0.4*AUS$5*(AUS38-AUS$7)/(AUS$8-AUS$7))),IF(AUS38&lt;=AUS$8,AUS$5,IF(AUS38&gt;AUS$6,0,0.6*AUS$5+0.4*AUS$5*(AUS38-AUS$7)/(AUS$8-AUS$7))))))</f>
      </c>
      <c r="AUU38" s="126">
        <f>IF(AUS38&lt;&gt;"",AUS$5,0)</f>
      </c>
      <c r="AUV38" s="125">
        <f>IF(AUS$6=0,RANK(AUS38,AUS$12:AUS$42,0),RANK(AUS38,AUS$12:AUS$42,1))</f>
      </c>
      <c r="AUW38"/>
      <c r="AUX38" s="126">
        <f>IF(COUNTA(AUW$12:AUW$42)=0,0.6*AUW$5,IF(AUW38="",0,IF(AUW$6=0,IF(AUW38&gt;=AUW$8,AUW$5,IF(AUW38&lt;AUW$6,0,0.6*AUW$5+0.4*AUW$5*(AUW38-AUW$7)/(AUW$8-AUW$7))),IF(AUW38&lt;=AUW$8,AUW$5,IF(AUW38&gt;AUW$6,0,0.6*AUW$5+0.4*AUW$5*(AUW38-AUW$7)/(AUW$8-AUW$7))))))</f>
      </c>
      <c r="AUY38" s="126">
        <f>IF(AUW38&lt;&gt;"",AUW$5,0)</f>
      </c>
      <c r="AUZ38" s="125">
        <f>IF(AUW$6=0,RANK(AUW38,AUW$12:AUW$42,0),RANK(AUW38,AUW$12:AUW$42,1))</f>
      </c>
      <c r="AVA38"/>
      <c r="AVB38" s="126">
        <f>IF(COUNTA(AVA$12:AVA$42)=0,0.6*AVA$5,IF(AVA38="",0,IF(AVA$6=0,IF(AVA38&gt;=AVA$8,AVA$5,IF(AVA38&lt;AVA$6,0,0.6*AVA$5+0.4*AVA$5*(AVA38-AVA$7)/(AVA$8-AVA$7))),IF(AVA38&lt;=AVA$8,AVA$5,IF(AVA38&gt;AVA$6,0,0.6*AVA$5+0.4*AVA$5*(AVA38-AVA$7)/(AVA$8-AVA$7))))))</f>
      </c>
      <c r="AVC38" s="126">
        <f>IF(AVA38&lt;&gt;"",AVA$5,0)</f>
      </c>
      <c r="AVD38" s="125">
        <f>IF(AVA$6=0,RANK(AVA38,AVA$12:AVA$42,0),RANK(AVA38,AVA$12:AVA$42,1))</f>
      </c>
      <c r="AVE38" s="126">
        <v>99.32</v>
      </c>
      <c r="AVF38" s="126">
        <f>IF(COUNTA(AVE$12:AVE$42)=0,0.6*AVE$5,IF(AVE38="",0,IF(AVE$6=0,IF(AVE38&gt;=AVE$8,AVE$5,IF(AVE38&lt;AVE$6,0,0.6*AVE$5+0.4*AVE$5*(AVE38-AVE$7)/(AVE$8-AVE$7))),IF(AVE38&lt;=AVE$8,AVE$5,IF(AVE38&gt;AVE$6,0,0.6*AVE$5+0.4*AVE$5*(AVE38-AVE$7)/(AVE$8-AVE$7))))))</f>
      </c>
      <c r="AVG38" s="126">
        <f>IF(AVE38&lt;&gt;"",AVE$5,0)</f>
      </c>
      <c r="AVH38" s="125">
        <f>IF(AVE$6=0,RANK(AVE38,AVE$12:AVE$42,0),RANK(AVE38,AVE$12:AVE$42,1))</f>
      </c>
      <c r="AVI38" s="126">
        <v>100</v>
      </c>
      <c r="AVJ38" s="126">
        <f>IF(COUNTA(AVI$12:AVI$42)=0,0.6*AVI$5,IF(AVI38="",0,IF(AVI$6=0,IF(AVI38&gt;=AVI$8,AVI$5,IF(AVI38&lt;AVI$6,0,0.6*AVI$5+0.4*AVI$5*(AVI38-AVI$7)/(AVI$8-AVI$7))),IF(AVI38&lt;=AVI$8,AVI$5,IF(AVI38&gt;AVI$6,0,0.6*AVI$5+0.4*AVI$5*(AVI38-AVI$7)/(AVI$8-AVI$7))))))</f>
      </c>
      <c r="AVK38" s="126">
        <f>IF(AVI38&lt;&gt;"",AVI$5,0)</f>
      </c>
      <c r="AVL38" s="125">
        <f>IF(AVI$6=0,RANK(AVI38,AVI$12:AVI$42,0),RANK(AVI38,AVI$12:AVI$42,1))</f>
      </c>
      <c r="AVM38" s="126">
        <v>8.51</v>
      </c>
      <c r="AVN38" s="126">
        <f>IF(COUNTA(AVM$12:AVM$42)=0,0.6*AVM$5,IF(AVM38="",0,IF(AVM$6=0,IF(AVM38&gt;=AVM$8,AVM$5,IF(AVM38&lt;AVM$6,0,0.6*AVM$5+0.4*AVM$5*(AVM38-AVM$7)/(AVM$8-AVM$7))),IF(AVM38&lt;=AVM$8,AVM$5,IF(AVM38&gt;AVM$6,0,0.6*AVM$5+0.4*AVM$5*(AVM38-AVM$7)/(AVM$8-AVM$7))))))</f>
      </c>
      <c r="AVO38" s="126">
        <f>IF(AVM38&lt;&gt;"",AVM$5,0)</f>
      </c>
      <c r="AVP38" s="125">
        <f>IF(AVM$6=0,RANK(AVM38,AVM$12:AVM$42,0),RANK(AVM38,AVM$12:AVM$42,1))</f>
      </c>
      <c r="AVQ38"/>
      <c r="AVR38" s="126">
        <f>IF(COUNTA(AVQ$12:AVQ$42)=0,0.6*AVQ$5,IF(AVQ38="",0,IF(AVQ$6=0,IF(AVQ38&gt;=AVQ$8,AVQ$5,IF(AVQ38&lt;AVQ$6,0,0.6*AVQ$5+0.4*AVQ$5*(AVQ38-AVQ$7)/(AVQ$8-AVQ$7))),IF(AVQ38&lt;=AVQ$8,AVQ$5,IF(AVQ38&gt;AVQ$6,0,0.6*AVQ$5+0.4*AVQ$5*(AVQ38-AVQ$7)/(AVQ$8-AVQ$7))))))</f>
      </c>
      <c r="AVS38" s="126">
        <f>IF(AVQ38&lt;&gt;"",AVQ$5,0)</f>
      </c>
      <c r="AVT38" s="125">
        <f>IF(AVQ$6=0,RANK(AVQ38,AVQ$12:AVQ$42,0),RANK(AVQ38,AVQ$12:AVQ$42,1))</f>
      </c>
      <c r="AVU38" s="126">
        <v>99.99</v>
      </c>
      <c r="AVV38" s="126">
        <f>IF(COUNTA(AVU$12:AVU$42)=0,0.6*AVU$5,IF(AVU38="",0,IF(AVU$6=0,IF(AVU38&gt;=AVU$8,AVU$5,IF(AVU38&lt;AVU$6,0,0.6*AVU$5+0.4*AVU$5*(AVU38-AVU$7)/(AVU$8-AVU$7))),IF(AVU38&lt;=AVU$8,AVU$5,IF(AVU38&gt;AVU$6,0,0.6*AVU$5+0.4*AVU$5*(AVU38-AVU$7)/(AVU$8-AVU$7))))))</f>
      </c>
      <c r="AVW38" s="126">
        <f>IF(AVU38&lt;&gt;"",AVU$5,0)</f>
      </c>
      <c r="AVX38" s="125">
        <f>IF(AVU$6=0,RANK(AVU38,AVU$12:AVU$42,0),RANK(AVU38,AVU$12:AVU$42,1))</f>
      </c>
      <c r="AVY38"/>
      <c r="AVZ38" s="126">
        <f>IF(COUNTA(AVY$12:AVY$42)=0,0.6*AVY$5,IF(AVY38="",0,IF(AVY$6=0,IF(AVY38&gt;=AVY$8,AVY$5,IF(AVY38&lt;AVY$6,0,0.6*AVY$5+0.4*AVY$5*(AVY38-AVY$7)/(AVY$8-AVY$7))),IF(AVY38&lt;=AVY$8,AVY$5,IF(AVY38&gt;AVY$6,0,0.6*AVY$5+0.4*AVY$5*(AVY38-AVY$7)/(AVY$8-AVY$7))))))</f>
      </c>
      <c r="AWA38" s="126">
        <f>IF(AVY38&lt;&gt;"",AVY$5,0)</f>
      </c>
      <c r="AWB38" s="125">
        <f>IF(AVY$6=0,RANK(AVY38,AVY$12:AVY$42,0),RANK(AVY38,AVY$12:AVY$42,1))</f>
      </c>
      <c r="AWC38" s="126">
        <v>99.53</v>
      </c>
      <c r="AWD38" s="126">
        <f>IF(COUNTA(AWC$12:AWC$42)=0,0.6*AWC$5,IF(AWC38="",0,IF(AWC$6=0,IF(AWC38&gt;=AWC$8,AWC$5,IF(AWC38&lt;AWC$6,0,0.6*AWC$5+0.4*AWC$5*(AWC38-AWC$7)/(AWC$8-AWC$7))),IF(AWC38&lt;=AWC$8,AWC$5,IF(AWC38&gt;AWC$6,0,0.6*AWC$5+0.4*AWC$5*(AWC38-AWC$7)/(AWC$8-AWC$7))))))</f>
      </c>
      <c r="AWE38" s="126">
        <f>IF(AWC38&lt;&gt;"",AWC$5,0)</f>
      </c>
      <c r="AWF38" s="125">
        <f>IF(AWC$6=0,RANK(AWC38,AWC$12:AWC$42,0),RANK(AWC38,AWC$12:AWC$42,1))</f>
      </c>
      <c r="AWG38" s="126">
        <v>0.96</v>
      </c>
      <c r="AWH38" s="126">
        <f>IF(COUNTA(AWG$12:AWG$42)=0,0.6*AWG$5,IF(AWG38="",0,IF(AWG$6=0,IF(AWG38&gt;=AWG$8,AWG$5,IF(AWG38&lt;AWG$6,0,0.6*AWG$5+0.4*AWG$5*(AWG38-AWG$7)/(AWG$8-AWG$7))),IF(AWG38&lt;=AWG$8,AWG$5,IF(AWG38&gt;AWG$6,0,0.6*AWG$5+0.4*AWG$5*(AWG38-AWG$7)/(AWG$8-AWG$7))))))</f>
      </c>
      <c r="AWI38" s="126">
        <f>IF(AWG38&lt;&gt;"",AWG$5,0)</f>
      </c>
      <c r="AWJ38" s="125">
        <f>IF(AWG$6=0,RANK(AWG38,AWG$12:AWG$42,0),RANK(AWG38,AWG$12:AWG$42,1))</f>
      </c>
      <c r="AWK38" s="126">
        <v>0</v>
      </c>
      <c r="AWL38" s="126">
        <f>IF(COUNTA(AWK$12:AWK$42)=0,0.6*AWK$5,IF(AWK38="",0,IF(AWK$6=0,IF(AWK38&gt;=AWK$8,AWK$5,IF(AWK38&lt;AWK$6,0,0.6*AWK$5+0.4*AWK$5*(AWK38-AWK$7)/(AWK$8-AWK$7))),IF(AWK38&lt;=AWK$8,AWK$5,IF(AWK38&gt;AWK$6,0,0.6*AWK$5+0.4*AWK$5*(AWK38-AWK$7)/(AWK$8-AWK$7))))))</f>
      </c>
      <c r="AWM38" s="126">
        <f>IF(AWK38&lt;&gt;"",AWK$5,0)</f>
      </c>
      <c r="AWN38" s="125">
        <f>IF(AWK$6=0,RANK(AWK38,AWK$12:AWK$42,0),RANK(AWK38,AWK$12:AWK$42,1))</f>
      </c>
      <c r="AWO38" s="126">
        <v>41.77</v>
      </c>
      <c r="AWP38" s="126">
        <f>IF(COUNTA(AWO$12:AWO$42)=0,0.6*AWO$5,IF(AWO38="",0,IF(AWO$6=0,IF(AWO38&gt;=AWO$8,AWO$5,IF(AWO38&lt;AWO$6,0,0.6*AWO$5+0.4*AWO$5*(AWO38-AWO$7)/(AWO$8-AWO$7))),IF(AWO38&lt;=AWO$8,AWO$5,IF(AWO38&gt;AWO$6,0,0.6*AWO$5+0.4*AWO$5*(AWO38-AWO$7)/(AWO$8-AWO$7))))))</f>
      </c>
      <c r="AWQ38" s="126">
        <f>IF(AWO38&lt;&gt;"",AWO$5,0)</f>
      </c>
      <c r="AWR38" s="125">
        <f>IF(AWO$6=0,RANK(AWO38,AWO$12:AWO$42,0),RANK(AWO38,AWO$12:AWO$42,1))</f>
      </c>
      <c r="AWS38" s="126">
        <v>6.38</v>
      </c>
      <c r="AWT38" s="126">
        <f>IF(COUNTA(AWS$12:AWS$42)=0,0.6*AWS$5,IF(AWS38="",0,IF(AWS$6=0,IF(AWS38&gt;=AWS$8,AWS$5,IF(AWS38&lt;AWS$6,0,0.6*AWS$5+0.4*AWS$5*(AWS38-AWS$7)/(AWS$8-AWS$7))),IF(AWS38&lt;=AWS$8,AWS$5,IF(AWS38&gt;AWS$6,0,0.6*AWS$5+0.4*AWS$5*(AWS38-AWS$7)/(AWS$8-AWS$7))))))</f>
      </c>
      <c r="AWU38" s="126">
        <f>IF(AWS38&lt;&gt;"",AWS$5,0)</f>
      </c>
      <c r="AWV38" s="125">
        <f>IF(AWS$6=0,RANK(AWS38,AWS$12:AWS$42,0),RANK(AWS38,AWS$12:AWS$42,1))</f>
      </c>
      <c r="AWW38" s="126">
        <v>86.83</v>
      </c>
      <c r="AWX38" s="126">
        <f>IF(COUNTA(AWW$12:AWW$42)=0,0.6*AWW$5,IF(AWW38="",0,IF(AWW$6=0,IF(AWW38&gt;=AWW$8,AWW$5,IF(AWW38&lt;AWW$6,0,0.6*AWW$5+0.4*AWW$5*(AWW38-AWW$7)/(AWW$8-AWW$7))),IF(AWW38&lt;=AWW$8,AWW$5,IF(AWW38&gt;AWW$6,0,0.6*AWW$5+0.4*AWW$5*(AWW38-AWW$7)/(AWW$8-AWW$7))))))</f>
      </c>
      <c r="AWY38" s="126">
        <f>IF(AWW38&lt;&gt;"",AWW$5,0)</f>
      </c>
      <c r="AWZ38" s="125">
        <f>IF(AWW$6=0,RANK(AWW38,AWW$12:AWW$42,0),RANK(AWW38,AWW$12:AWW$42,1))</f>
      </c>
      <c r="AXA38"/>
      <c r="AXB38" s="126">
        <f>IF(COUNTA(AXA$12:AXA$42)=0,0.6*AXA$5,IF(AXA38="",0,IF(AXA$6=0,IF(AXA38&gt;=AXA$8,AXA$5,IF(AXA38&lt;AXA$6,0,0.6*AXA$5+0.4*AXA$5*(AXA38-AXA$7)/(AXA$8-AXA$7))),IF(AXA38&lt;=AXA$8,AXA$5,IF(AXA38&gt;AXA$6,0,0.6*AXA$5+0.4*AXA$5*(AXA38-AXA$7)/(AXA$8-AXA$7))))))</f>
      </c>
      <c r="AXC38" s="126">
        <f>IF(AXA38&lt;&gt;"",AXA$5,0)</f>
      </c>
      <c r="AXD38" s="125">
        <f>IF(AXA$6=0,RANK(AXA38,AXA$12:AXA$42,0),RANK(AXA38,AXA$12:AXA$42,1))</f>
      </c>
      <c r="AXE38"/>
      <c r="AXF38" s="126">
        <f>IF(COUNTA(AXE$12:AXE$42)=0,0.6*AXE$5,IF(AXE38="",0,IF(AXE$6=0,IF(AXE38&gt;=AXE$8,AXE$5,IF(AXE38&lt;AXE$6,0,0.6*AXE$5+0.4*AXE$5*(AXE38-AXE$7)/(AXE$8-AXE$7))),IF(AXE38&lt;=AXE$8,AXE$5,IF(AXE38&gt;AXE$6,0,0.6*AXE$5+0.4*AXE$5*(AXE38-AXE$7)/(AXE$8-AXE$7))))))</f>
      </c>
      <c r="AXG38" s="126">
        <f>IF(AXE38&lt;&gt;"",AXE$5,0)</f>
      </c>
      <c r="AXH38" s="125">
        <f>IF(AXE$6=0,RANK(AXE38,AXE$12:AXE$42,0),RANK(AXE38,AXE$12:AXE$42,1))</f>
      </c>
      <c r="AXI38"/>
      <c r="AXJ38" s="126">
        <f>IF(COUNTA(AXI$12:AXI$42)=0,0.6*AXI$5,IF(AXI38="",0,IF(AXI$6=0,IF(AXI38&gt;=AXI$8,AXI$5,IF(AXI38&lt;AXI$6,0,0.6*AXI$5+0.4*AXI$5*(AXI38-AXI$7)/(AXI$8-AXI$7))),IF(AXI38&lt;=AXI$8,AXI$5,IF(AXI38&gt;AXI$6,0,0.6*AXI$5+0.4*AXI$5*(AXI38-AXI$7)/(AXI$8-AXI$7))))))</f>
      </c>
      <c r="AXK38" s="126">
        <f>IF(AXI38&lt;&gt;"",AXI$5,0)</f>
      </c>
      <c r="AXL38" s="125">
        <f>IF(AXI$6=0,RANK(AXI38,AXI$12:AXI$42,0),RANK(AXI38,AXI$12:AXI$42,1))</f>
      </c>
      <c r="AXM38"/>
      <c r="AXN38" s="126">
        <f>IF(COUNTA(AXM$12:AXM$42)=0,0.6*AXM$5,IF(AXM38="",0,IF(AXM$6=0,IF(AXM38&gt;=AXM$8,AXM$5,IF(AXM38&lt;AXM$6,0,0.6*AXM$5+0.4*AXM$5*(AXM38-AXM$7)/(AXM$8-AXM$7))),IF(AXM38&lt;=AXM$8,AXM$5,IF(AXM38&gt;AXM$6,0,0.6*AXM$5+0.4*AXM$5*(AXM38-AXM$7)/(AXM$8-AXM$7))))))</f>
      </c>
      <c r="AXO38" s="126">
        <f>IF(AXM38&lt;&gt;"",AXM$5,0)</f>
      </c>
      <c r="AXP38" s="125">
        <f>IF(AXM$6=0,RANK(AXM38,AXM$12:AXM$42,0),RANK(AXM38,AXM$12:AXM$42,1))</f>
      </c>
      <c r="AXQ38"/>
      <c r="AXR38" s="126">
        <f>IF(COUNTA(AXQ$12:AXQ$42)=0,0.6*AXQ$5,IF(AXQ38="",0,IF(AXQ$6=0,IF(AXQ38&gt;=AXQ$8,AXQ$5,IF(AXQ38&lt;AXQ$6,0,0.6*AXQ$5+0.4*AXQ$5*(AXQ38-AXQ$7)/(AXQ$8-AXQ$7))),IF(AXQ38&lt;=AXQ$8,AXQ$5,IF(AXQ38&gt;AXQ$6,0,0.6*AXQ$5+0.4*AXQ$5*(AXQ38-AXQ$7)/(AXQ$8-AXQ$7))))))</f>
      </c>
      <c r="AXS38" s="126">
        <f>IF(AXQ38&lt;&gt;"",AXQ$5,0)</f>
      </c>
      <c r="AXT38" s="125">
        <f>IF(AXQ$6=0,RANK(AXQ38,AXQ$12:AXQ$42,0),RANK(AXQ38,AXQ$12:AXQ$42,1))</f>
      </c>
      <c r="AXU38"/>
      <c r="AXV38" s="126">
        <f>IF(COUNTA(AXU$12:AXU$42)=0,0.6*AXU$5,IF(AXU38="",0,IF(AXU$6=0,IF(AXU38&gt;=AXU$8,AXU$5,IF(AXU38&lt;AXU$6,0,0.6*AXU$5+0.4*AXU$5*(AXU38-AXU$7)/(AXU$8-AXU$7))),IF(AXU38&lt;=AXU$8,AXU$5,IF(AXU38&gt;AXU$6,0,0.6*AXU$5+0.4*AXU$5*(AXU38-AXU$7)/(AXU$8-AXU$7))))))</f>
      </c>
      <c r="AXW38" s="126">
        <f>IF(AXU38&lt;&gt;"",AXU$5,0)</f>
      </c>
      <c r="AXX38" s="125">
        <f>IF(AXU$6=0,RANK(AXU38,AXU$12:AXU$42,0),RANK(AXU38,AXU$12:AXU$42,1))</f>
      </c>
      <c r="AXY38"/>
      <c r="AXZ38" s="126">
        <f>IF(COUNTA(AXY$12:AXY$42)=0,0.6*AXY$5,IF(AXY38="",0,IF(AXY$6=0,IF(AXY38&gt;=AXY$8,AXY$5,IF(AXY38&lt;AXY$6,0,0.6*AXY$5+0.4*AXY$5*(AXY38-AXY$7)/(AXY$8-AXY$7))),IF(AXY38&lt;=AXY$8,AXY$5,IF(AXY38&gt;AXY$6,0,0.6*AXY$5+0.4*AXY$5*(AXY38-AXY$7)/(AXY$8-AXY$7))))))</f>
      </c>
      <c r="AYA38" s="126">
        <f>IF(AXY38&lt;&gt;"",AXY$5,0)</f>
      </c>
      <c r="AYB38" s="125">
        <f>IF(AXY$6=0,RANK(AXY38,AXY$12:AXY$42,0),RANK(AXY38,AXY$12:AXY$42,1))</f>
      </c>
      <c r="AYC38"/>
      <c r="AYD38" s="126">
        <f>IF(COUNTA(AYC$12:AYC$42)=0,0.6*AYC$5,IF(AYC38="",0,IF(AYC$6=0,IF(AYC38&gt;=AYC$8,AYC$5,IF(AYC38&lt;AYC$6,0,0.6*AYC$5+0.4*AYC$5*(AYC38-AYC$7)/(AYC$8-AYC$7))),IF(AYC38&lt;=AYC$8,AYC$5,IF(AYC38&gt;AYC$6,0,0.6*AYC$5+0.4*AYC$5*(AYC38-AYC$7)/(AYC$8-AYC$7))))))</f>
      </c>
      <c r="AYE38" s="126">
        <f>IF(AYC38&lt;&gt;"",AYC$5,0)</f>
      </c>
      <c r="AYF38" s="125">
        <f>IF(AYC$6=0,RANK(AYC38,AYC$12:AYC$42,0),RANK(AYC38,AYC$12:AYC$42,1))</f>
      </c>
      <c r="AYG38"/>
      <c r="AYH38" s="126">
        <f>IF(COUNTA(AYG$12:AYG$42)=0,0.6*AYG$5,IF(AYG38="",0,IF(AYG$6=0,IF(AYG38&gt;=AYG$8,AYG$5,IF(AYG38&lt;AYG$6,0,0.6*AYG$5+0.4*AYG$5*(AYG38-AYG$7)/(AYG$8-AYG$7))),IF(AYG38&lt;=AYG$8,AYG$5,IF(AYG38&gt;AYG$6,0,0.6*AYG$5+0.4*AYG$5*(AYG38-AYG$7)/(AYG$8-AYG$7))))))</f>
      </c>
      <c r="AYI38" s="126">
        <f>IF(AYG38&lt;&gt;"",AYG$5,0)</f>
      </c>
      <c r="AYJ38" s="125">
        <f>IF(AYG$6=0,RANK(AYG38,AYG$12:AYG$42,0),RANK(AYG38,AYG$12:AYG$42,1))</f>
      </c>
      <c r="AYK38"/>
      <c r="AYL38" s="126">
        <f>IF(COUNTA(AYK$12:AYK$42)=0,0.6*AYK$5,IF(AYK38="",0,IF(AYK$6=0,IF(AYK38&gt;=AYK$8,AYK$5,IF(AYK38&lt;AYK$6,0,0.6*AYK$5+0.4*AYK$5*(AYK38-AYK$7)/(AYK$8-AYK$7))),IF(AYK38&lt;=AYK$8,AYK$5,IF(AYK38&gt;AYK$6,0,0.6*AYK$5+0.4*AYK$5*(AYK38-AYK$7)/(AYK$8-AYK$7))))))</f>
      </c>
      <c r="AYM38" s="126">
        <f>IF(AYK38&lt;&gt;"",AYK$5,0)</f>
      </c>
      <c r="AYN38" s="125">
        <f>IF(AYK$6=0,RANK(AYK38,AYK$12:AYK$42,0),RANK(AYK38,AYK$12:AYK$42,1))</f>
      </c>
      <c r="AYO38"/>
      <c r="AYP38" s="126">
        <f>IF(COUNTA(AYO$12:AYO$42)=0,0.6*AYO$5,IF(AYO38="",0,IF(AYO$6=0,IF(AYO38&gt;=AYO$8,AYO$5,IF(AYO38&lt;AYO$6,0,0.6*AYO$5+0.4*AYO$5*(AYO38-AYO$7)/(AYO$8-AYO$7))),IF(AYO38&lt;=AYO$8,AYO$5,IF(AYO38&gt;AYO$6,0,0.6*AYO$5+0.4*AYO$5*(AYO38-AYO$7)/(AYO$8-AYO$7))))))</f>
      </c>
      <c r="AYQ38" s="126">
        <f>IF(AYO38&lt;&gt;"",AYO$5,0)</f>
      </c>
      <c r="AYR38" s="125">
        <f>IF(AYO$6=0,RANK(AYO38,AYO$12:AYO$42,0),RANK(AYO38,AYO$12:AYO$42,1))</f>
      </c>
      <c r="AYS38"/>
      <c r="AYT38" s="126">
        <f>IF(COUNTA(AYS$12:AYS$42)=0,0.6*AYS$5,IF(AYS38="",0,IF(AYS$6=0,IF(AYS38&gt;=AYS$8,AYS$5,IF(AYS38&lt;AYS$6,0,0.6*AYS$5+0.4*AYS$5*(AYS38-AYS$7)/(AYS$8-AYS$7))),IF(AYS38&lt;=AYS$8,AYS$5,IF(AYS38&gt;AYS$6,0,0.6*AYS$5+0.4*AYS$5*(AYS38-AYS$7)/(AYS$8-AYS$7))))))</f>
      </c>
      <c r="AYU38" s="126">
        <f>IF(AYS38&lt;&gt;"",AYS$5,0)</f>
      </c>
      <c r="AYV38" s="125">
        <f>IF(AYS$6=0,RANK(AYS38,AYS$12:AYS$42,0),RANK(AYS38,AYS$12:AYS$42,1))</f>
      </c>
      <c r="AYW38"/>
      <c r="AYX38" s="126">
        <f>IF(COUNTA(AYW$12:AYW$42)=0,0.6*AYW$5,IF(AYW38="",0,IF(AYW$6=0,IF(AYW38&gt;=AYW$8,AYW$5,IF(AYW38&lt;AYW$6,0,0.6*AYW$5+0.4*AYW$5*(AYW38-AYW$7)/(AYW$8-AYW$7))),IF(AYW38&lt;=AYW$8,AYW$5,IF(AYW38&gt;AYW$6,0,0.6*AYW$5+0.4*AYW$5*(AYW38-AYW$7)/(AYW$8-AYW$7))))))</f>
      </c>
      <c r="AYY38" s="126">
        <f>IF(AYW38&lt;&gt;"",AYW$5,0)</f>
      </c>
      <c r="AYZ38" s="125">
        <f>IF(AYW$6=0,RANK(AYW38,AYW$12:AYW$42,0),RANK(AYW38,AYW$12:AYW$42,1))</f>
      </c>
      <c r="AZA38"/>
      <c r="AZB38" s="126">
        <f>IF(COUNTA(AZA$12:AZA$42)=0,0.6*AZA$5,IF(AZA38="",0,IF(AZA$6=0,IF(AZA38&gt;=AZA$8,AZA$5,IF(AZA38&lt;AZA$6,0,0.6*AZA$5+0.4*AZA$5*(AZA38-AZA$7)/(AZA$8-AZA$7))),IF(AZA38&lt;=AZA$8,AZA$5,IF(AZA38&gt;AZA$6,0,0.6*AZA$5+0.4*AZA$5*(AZA38-AZA$7)/(AZA$8-AZA$7))))))</f>
      </c>
      <c r="AZC38" s="126">
        <f>IF(AZA38&lt;&gt;"",AZA$5,0)</f>
      </c>
      <c r="AZD38" s="125">
        <f>IF(AZA$6=0,RANK(AZA38,AZA$12:AZA$42,0),RANK(AZA38,AZA$12:AZA$42,1))</f>
      </c>
      <c r="AZE38"/>
      <c r="AZF38" s="126">
        <f>IF(COUNTA(AZE$12:AZE$42)=0,0.6*AZE$5,IF(AZE38="",0,IF(AZE$6=0,IF(AZE38&gt;=AZE$8,AZE$5,IF(AZE38&lt;AZE$6,0,0.6*AZE$5+0.4*AZE$5*(AZE38-AZE$7)/(AZE$8-AZE$7))),IF(AZE38&lt;=AZE$8,AZE$5,IF(AZE38&gt;AZE$6,0,0.6*AZE$5+0.4*AZE$5*(AZE38-AZE$7)/(AZE$8-AZE$7))))))</f>
      </c>
      <c r="AZG38" s="126">
        <f>IF(AZE38&lt;&gt;"",AZE$5,0)</f>
      </c>
      <c r="AZH38" s="125">
        <f>IF(AZE$6=0,RANK(AZE38,AZE$12:AZE$42,0),RANK(AZE38,AZE$12:AZE$42,1))</f>
      </c>
      <c r="AZI38"/>
      <c r="AZJ38" s="126">
        <f>IF(COUNTA(AZI$12:AZI$42)=0,0.6*AZI$5,IF(AZI38="",0,IF(AZI$6=0,IF(AZI38&gt;=AZI$8,AZI$5,IF(AZI38&lt;AZI$6,0,0.6*AZI$5+0.4*AZI$5*(AZI38-AZI$7)/(AZI$8-AZI$7))),IF(AZI38&lt;=AZI$8,AZI$5,IF(AZI38&gt;AZI$6,0,0.6*AZI$5+0.4*AZI$5*(AZI38-AZI$7)/(AZI$8-AZI$7))))))</f>
      </c>
      <c r="AZK38" s="126">
        <f>IF(AZI38&lt;&gt;"",AZI$5,0)</f>
      </c>
      <c r="AZL38" s="125">
        <f>IF(AZI$6=0,RANK(AZI38,AZI$12:AZI$42,0),RANK(AZI38,AZI$12:AZI$42,1))</f>
      </c>
      <c r="AZM38"/>
      <c r="AZN38" s="126">
        <f>IF(COUNTA(AZM$12:AZM$42)=0,0.6*AZM$5,IF(AZM38="",0,IF(AZM$6=0,IF(AZM38&gt;=AZM$8,AZM$5,IF(AZM38&lt;AZM$6,0,0.6*AZM$5+0.4*AZM$5*(AZM38-AZM$7)/(AZM$8-AZM$7))),IF(AZM38&lt;=AZM$8,AZM$5,IF(AZM38&gt;AZM$6,0,0.6*AZM$5+0.4*AZM$5*(AZM38-AZM$7)/(AZM$8-AZM$7))))))</f>
      </c>
      <c r="AZO38" s="126">
        <f>IF(AZM38&lt;&gt;"",AZM$5,0)</f>
      </c>
      <c r="AZP38" s="125">
        <f>IF(AZM$6=0,RANK(AZM38,AZM$12:AZM$42,0),RANK(AZM38,AZM$12:AZM$42,1))</f>
      </c>
      <c r="AZQ38"/>
      <c r="AZR38" s="126">
        <f>IF(COUNTA(AZQ$12:AZQ$42)=0,0.6*AZQ$5,IF(AZQ38="",0,IF(AZQ$6=0,IF(AZQ38&gt;=AZQ$8,AZQ$5,IF(AZQ38&lt;AZQ$6,0,0.6*AZQ$5+0.4*AZQ$5*(AZQ38-AZQ$7)/(AZQ$8-AZQ$7))),IF(AZQ38&lt;=AZQ$8,AZQ$5,IF(AZQ38&gt;AZQ$6,0,0.6*AZQ$5+0.4*AZQ$5*(AZQ38-AZQ$7)/(AZQ$8-AZQ$7))))))</f>
      </c>
      <c r="AZS38" s="126">
        <f>IF(AZQ38&lt;&gt;"",AZQ$5,0)</f>
      </c>
      <c r="AZT38" s="125">
        <f>IF(AZQ$6=0,RANK(AZQ38,AZQ$12:AZQ$42,0),RANK(AZQ38,AZQ$12:AZQ$42,1))</f>
      </c>
      <c r="AZU38"/>
      <c r="AZV38" s="126">
        <f>IF(COUNTA(AZU$12:AZU$42)=0,0.6*AZU$5,IF(AZU38="",0,IF(AZU$6=0,IF(AZU38&gt;=AZU$8,AZU$5,IF(AZU38&lt;AZU$6,0,0.6*AZU$5+0.4*AZU$5*(AZU38-AZU$7)/(AZU$8-AZU$7))),IF(AZU38&lt;=AZU$8,AZU$5,IF(AZU38&gt;AZU$6,0,0.6*AZU$5+0.4*AZU$5*(AZU38-AZU$7)/(AZU$8-AZU$7))))))</f>
      </c>
      <c r="AZW38" s="126">
        <f>IF(AZU38&lt;&gt;"",AZU$5,0)</f>
      </c>
      <c r="AZX38" s="125">
        <f>IF(AZU$6=0,RANK(AZU38,AZU$12:AZU$42,0),RANK(AZU38,AZU$12:AZU$42,1))</f>
      </c>
      <c r="AZY38"/>
      <c r="AZZ38" s="126">
        <f>IF(COUNTA(AZY$12:AZY$42)=0,0.6*AZY$5,IF(AZY38="",0,IF(AZY$6=0,IF(AZY38&gt;=AZY$8,AZY$5,IF(AZY38&lt;AZY$6,0,0.6*AZY$5+0.4*AZY$5*(AZY38-AZY$7)/(AZY$8-AZY$7))),IF(AZY38&lt;=AZY$8,AZY$5,IF(AZY38&gt;AZY$6,0,0.6*AZY$5+0.4*AZY$5*(AZY38-AZY$7)/(AZY$8-AZY$7))))))</f>
      </c>
      <c r="BAA38" s="126">
        <f>IF(AZY38&lt;&gt;"",AZY$5,0)</f>
      </c>
      <c r="BAB38" s="125">
        <f>IF(AZY$6=0,RANK(AZY38,AZY$12:AZY$42,0),RANK(AZY38,AZY$12:AZY$42,1))</f>
      </c>
      <c r="BAC38"/>
      <c r="BAD38" s="126">
        <f>IF(COUNTA(BAC$12:BAC$42)=0,0.6*BAC$5,IF(BAC38="",0,IF(BAC$6=0,IF(BAC38&gt;=BAC$8,BAC$5,IF(BAC38&lt;BAC$6,0,0.6*BAC$5+0.4*BAC$5*(BAC38-BAC$7)/(BAC$8-BAC$7))),IF(BAC38&lt;=BAC$8,BAC$5,IF(BAC38&gt;BAC$6,0,0.6*BAC$5+0.4*BAC$5*(BAC38-BAC$7)/(BAC$8-BAC$7))))))</f>
      </c>
      <c r="BAE38" s="126">
        <f>IF(BAC38&lt;&gt;"",BAC$5,0)</f>
      </c>
      <c r="BAF38" s="125">
        <f>IF(BAC$6=0,RANK(BAC38,BAC$12:BAC$42,0),RANK(BAC38,BAC$12:BAC$42,1))</f>
      </c>
      <c r="BAG38"/>
      <c r="BAH38" s="126">
        <f>IF(COUNTA(BAG$12:BAG$42)=0,0.6*BAG$5,IF(BAG38="",0,IF(BAG$6=0,IF(BAG38&gt;=BAG$8,BAG$5,IF(BAG38&lt;BAG$6,0,0.6*BAG$5+0.4*BAG$5*(BAG38-BAG$7)/(BAG$8-BAG$7))),IF(BAG38&lt;=BAG$8,BAG$5,IF(BAG38&gt;BAG$6,0,0.6*BAG$5+0.4*BAG$5*(BAG38-BAG$7)/(BAG$8-BAG$7))))))</f>
      </c>
      <c r="BAI38" s="126">
        <f>IF(BAG38&lt;&gt;"",BAG$5,0)</f>
      </c>
      <c r="BAJ38" s="125">
        <f>IF(BAG$6=0,RANK(BAG38,BAG$12:BAG$42,0),RANK(BAG38,BAG$12:BAG$42,1))</f>
      </c>
      <c r="BAK38"/>
      <c r="BAL38" s="126">
        <f>IF(COUNTA(BAK$12:BAK$42)=0,0.6*BAK$5,IF(BAK38="",0,IF(BAK$6=0,IF(BAK38&gt;=BAK$8,BAK$5,IF(BAK38&lt;BAK$6,0,0.6*BAK$5+0.4*BAK$5*(BAK38-BAK$7)/(BAK$8-BAK$7))),IF(BAK38&lt;=BAK$8,BAK$5,IF(BAK38&gt;BAK$6,0,0.6*BAK$5+0.4*BAK$5*(BAK38-BAK$7)/(BAK$8-BAK$7))))))</f>
      </c>
      <c r="BAM38" s="126">
        <f>IF(BAK38&lt;&gt;"",BAK$5,0)</f>
      </c>
      <c r="BAN38" s="125">
        <f>IF(BAK$6=0,RANK(BAK38,BAK$12:BAK$42,0),RANK(BAK38,BAK$12:BAK$42,1))</f>
      </c>
      <c r="BAO38"/>
      <c r="BAP38" s="126">
        <f>IF(COUNTA(BAO$12:BAO$42)=0,0.6*BAO$5,IF(BAO38="",0,IF(BAO$6=0,IF(BAO38&gt;=BAO$8,BAO$5,IF(BAO38&lt;BAO$6,0,0.6*BAO$5+0.4*BAO$5*(BAO38-BAO$7)/(BAO$8-BAO$7))),IF(BAO38&lt;=BAO$8,BAO$5,IF(BAO38&gt;BAO$6,0,0.6*BAO$5+0.4*BAO$5*(BAO38-BAO$7)/(BAO$8-BAO$7))))))</f>
      </c>
      <c r="BAQ38" s="126">
        <f>IF(BAO38&lt;&gt;"",BAO$5,0)</f>
      </c>
      <c r="BAR38" s="125">
        <f>IF(BAO$6=0,RANK(BAO38,BAO$12:BAO$42,0),RANK(BAO38,BAO$12:BAO$42,1))</f>
      </c>
      <c r="BAS38"/>
      <c r="BAT38" s="126">
        <f>IF(COUNTA(BAS$12:BAS$42)=0,0.6*BAS$5,IF(BAS38="",0,IF(BAS$6=0,IF(BAS38&gt;=BAS$8,BAS$5,IF(BAS38&lt;BAS$6,0,0.6*BAS$5+0.4*BAS$5*(BAS38-BAS$7)/(BAS$8-BAS$7))),IF(BAS38&lt;=BAS$8,BAS$5,IF(BAS38&gt;BAS$6,0,0.6*BAS$5+0.4*BAS$5*(BAS38-BAS$7)/(BAS$8-BAS$7))))))</f>
      </c>
      <c r="BAU38" s="126">
        <f>IF(BAS38&lt;&gt;"",BAS$5,0)</f>
      </c>
      <c r="BAV38" s="125">
        <f>IF(BAS$6=0,RANK(BAS38,BAS$12:BAS$42,0),RANK(BAS38,BAS$12:BAS$42,1))</f>
      </c>
      <c r="BAW38"/>
      <c r="BAX38" s="126">
        <f>IF(COUNTA(BAW$12:BAW$42)=0,0.6*BAW$5,IF(BAW38="",0,IF(BAW$6=0,IF(BAW38&gt;=BAW$8,BAW$5,IF(BAW38&lt;BAW$6,0,0.6*BAW$5+0.4*BAW$5*(BAW38-BAW$7)/(BAW$8-BAW$7))),IF(BAW38&lt;=BAW$8,BAW$5,IF(BAW38&gt;BAW$6,0,0.6*BAW$5+0.4*BAW$5*(BAW38-BAW$7)/(BAW$8-BAW$7))))))</f>
      </c>
      <c r="BAY38" s="126">
        <f>IF(BAW38&lt;&gt;"",BAW$5,0)</f>
      </c>
      <c r="BAZ38" s="125">
        <f>IF(BAW$6=0,RANK(BAW38,BAW$12:BAW$42,0),RANK(BAW38,BAW$12:BAW$42,1))</f>
      </c>
      <c r="BBA38"/>
      <c r="BBB38" s="126">
        <f>IF(COUNTA(BBA$12:BBA$42)=0,0.6*BBA$5,IF(BBA38="",0,IF(BBA$6=0,IF(BBA38&gt;=BBA$8,BBA$5,IF(BBA38&lt;BBA$6,0,0.6*BBA$5+0.4*BBA$5*(BBA38-BBA$7)/(BBA$8-BBA$7))),IF(BBA38&lt;=BBA$8,BBA$5,IF(BBA38&gt;BBA$6,0,0.6*BBA$5+0.4*BBA$5*(BBA38-BBA$7)/(BBA$8-BBA$7))))))</f>
      </c>
      <c r="BBC38" s="126">
        <f>IF(BBA38&lt;&gt;"",BBA$5,0)</f>
      </c>
      <c r="BBD38" s="125">
        <f>IF(BBA$6=0,RANK(BBA38,BBA$12:BBA$42,0),RANK(BBA38,BBA$12:BBA$42,1))</f>
      </c>
      <c r="BBE38"/>
      <c r="BBF38" s="126">
        <f>IF(COUNTA(BBE$12:BBE$42)=0,0.6*BBE$5,IF(BBE38="",0,IF(BBE$6=0,IF(BBE38&gt;=BBE$8,BBE$5,IF(BBE38&lt;BBE$6,0,0.6*BBE$5+0.4*BBE$5*(BBE38-BBE$7)/(BBE$8-BBE$7))),IF(BBE38&lt;=BBE$8,BBE$5,IF(BBE38&gt;BBE$6,0,0.6*BBE$5+0.4*BBE$5*(BBE38-BBE$7)/(BBE$8-BBE$7))))))</f>
      </c>
      <c r="BBG38" s="126">
        <f>IF(BBE38&lt;&gt;"",BBE$5,0)</f>
      </c>
      <c r="BBH38" s="125">
        <f>IF(BBE$6=0,RANK(BBE38,BBE$12:BBE$42,0),RANK(BBE38,BBE$12:BBE$42,1))</f>
      </c>
      <c r="BBI38"/>
      <c r="BBJ38" s="126">
        <f>IF(COUNTA(BBI$12:BBI$42)=0,0.6*BBI$5,IF(BBI38="",0,IF(BBI$6=0,IF(BBI38&gt;=BBI$8,BBI$5,IF(BBI38&lt;BBI$6,0,0.6*BBI$5+0.4*BBI$5*(BBI38-BBI$7)/(BBI$8-BBI$7))),IF(BBI38&lt;=BBI$8,BBI$5,IF(BBI38&gt;BBI$6,0,0.6*BBI$5+0.4*BBI$5*(BBI38-BBI$7)/(BBI$8-BBI$7))))))</f>
      </c>
      <c r="BBK38" s="126">
        <f>IF(BBI38&lt;&gt;"",BBI$5,0)</f>
      </c>
      <c r="BBL38" s="125">
        <f>IF(BBI$6=0,RANK(BBI38,BBI$12:BBI$42,0),RANK(BBI38,BBI$12:BBI$42,1))</f>
      </c>
      <c r="BBM38"/>
      <c r="BBN38" s="126">
        <f>IF(COUNTA(BBM$12:BBM$42)=0,0.6*BBM$5,IF(BBM38="",0,IF(BBM$6=0,IF(BBM38&gt;=BBM$8,BBM$5,IF(BBM38&lt;BBM$6,0,0.6*BBM$5+0.4*BBM$5*(BBM38-BBM$7)/(BBM$8-BBM$7))),IF(BBM38&lt;=BBM$8,BBM$5,IF(BBM38&gt;BBM$6,0,0.6*BBM$5+0.4*BBM$5*(BBM38-BBM$7)/(BBM$8-BBM$7))))))</f>
      </c>
      <c r="BBO38" s="126">
        <f>IF(BBM38&lt;&gt;"",BBM$5,0)</f>
      </c>
      <c r="BBP38" s="125">
        <f>IF(BBM$6=0,RANK(BBM38,BBM$12:BBM$42,0),RANK(BBM38,BBM$12:BBM$42,1))</f>
      </c>
      <c r="BBQ38"/>
      <c r="BBR38" s="126">
        <f>IF(COUNTA(BBQ$12:BBQ$42)=0,0.6*BBQ$5,IF(BBQ38="",0,IF(BBQ$6=0,IF(BBQ38&gt;=BBQ$8,BBQ$5,IF(BBQ38&lt;BBQ$6,0,0.6*BBQ$5+0.4*BBQ$5*(BBQ38-BBQ$7)/(BBQ$8-BBQ$7))),IF(BBQ38&lt;=BBQ$8,BBQ$5,IF(BBQ38&gt;BBQ$6,0,0.6*BBQ$5+0.4*BBQ$5*(BBQ38-BBQ$7)/(BBQ$8-BBQ$7))))))</f>
      </c>
      <c r="BBS38" s="126">
        <f>IF(BBQ38&lt;&gt;"",BBQ$5,0)</f>
      </c>
      <c r="BBT38" s="125">
        <f>IF(BBQ$6=0,RANK(BBQ38,BBQ$12:BBQ$42,0),RANK(BBQ38,BBQ$12:BBQ$42,1))</f>
      </c>
      <c r="BBU38"/>
      <c r="BBV38" s="126">
        <f>IF(COUNTA(BBU$12:BBU$42)=0,0.6*BBU$5,IF(BBU38="",0,IF(BBU$6=0,IF(BBU38&gt;=BBU$8,BBU$5,IF(BBU38&lt;BBU$6,0,0.6*BBU$5+0.4*BBU$5*(BBU38-BBU$7)/(BBU$8-BBU$7))),IF(BBU38&lt;=BBU$8,BBU$5,IF(BBU38&gt;BBU$6,0,0.6*BBU$5+0.4*BBU$5*(BBU38-BBU$7)/(BBU$8-BBU$7))))))</f>
      </c>
      <c r="BBW38" s="126">
        <f>IF(BBU38&lt;&gt;"",BBU$5,0)</f>
      </c>
      <c r="BBX38" s="125">
        <f>IF(BBU$6=0,RANK(BBU38,BBU$12:BBU$42,0),RANK(BBU38,BBU$12:BBU$42,1))</f>
      </c>
      <c r="BBY38"/>
      <c r="BBZ38" s="126">
        <f>IF(COUNTA(BBY$12:BBY$42)=0,0.6*BBY$5,IF(BBY38="",0,IF(BBY$6=0,IF(BBY38&gt;=BBY$8,BBY$5,IF(BBY38&lt;BBY$6,0,0.6*BBY$5+0.4*BBY$5*(BBY38-BBY$7)/(BBY$8-BBY$7))),IF(BBY38&lt;=BBY$8,BBY$5,IF(BBY38&gt;BBY$6,0,0.6*BBY$5+0.4*BBY$5*(BBY38-BBY$7)/(BBY$8-BBY$7))))))</f>
      </c>
      <c r="BCA38" s="126">
        <f>IF(BBY38&lt;&gt;"",BBY$5,0)</f>
      </c>
      <c r="BCB38" s="125">
        <f>IF(BBY$6=0,RANK(BBY38,BBY$12:BBY$42,0),RANK(BBY38,BBY$12:BBY$42,1))</f>
      </c>
      <c r="BCC38"/>
      <c r="BCD38" s="126">
        <f>IF(COUNTA(BCC$12:BCC$42)=0,0.6*BCC$5,IF(BCC38="",0,IF(BCC$6=0,IF(BCC38&gt;=BCC$8,BCC$5,IF(BCC38&lt;BCC$6,0,0.6*BCC$5+0.4*BCC$5*(BCC38-BCC$7)/(BCC$8-BCC$7))),IF(BCC38&lt;=BCC$8,BCC$5,IF(BCC38&gt;BCC$6,0,0.6*BCC$5+0.4*BCC$5*(BCC38-BCC$7)/(BCC$8-BCC$7))))))</f>
      </c>
      <c r="BCE38" s="126">
        <f>IF(BCC38&lt;&gt;"",BCC$5,0)</f>
      </c>
      <c r="BCF38" s="125">
        <f>IF(BCC$6=0,RANK(BCC38,BCC$12:BCC$42,0),RANK(BCC38,BCC$12:BCC$42,1))</f>
      </c>
      <c r="BCG38"/>
      <c r="BCH38" s="126">
        <f>IF(COUNTA(BCG$12:BCG$42)=0,0.6*BCG$5,IF(BCG38="",0,IF(BCG$6=0,IF(BCG38&gt;=BCG$8,BCG$5,IF(BCG38&lt;BCG$6,0,0.6*BCG$5+0.4*BCG$5*(BCG38-BCG$7)/(BCG$8-BCG$7))),IF(BCG38&lt;=BCG$8,BCG$5,IF(BCG38&gt;BCG$6,0,0.6*BCG$5+0.4*BCG$5*(BCG38-BCG$7)/(BCG$8-BCG$7))))))</f>
      </c>
      <c r="BCI38" s="126">
        <f>IF(BCG38&lt;&gt;"",BCG$5,0)</f>
      </c>
      <c r="BCJ38" s="125">
        <f>IF(BCG$6=0,RANK(BCG38,BCG$12:BCG$42,0),RANK(BCG38,BCG$12:BCG$42,1))</f>
      </c>
      <c r="BCK38"/>
      <c r="BCL38" s="126">
        <f>IF(COUNTA(BCK$12:BCK$42)=0,0.6*BCK$5,IF(BCK38="",0,IF(BCK$6=0,IF(BCK38&gt;=BCK$8,BCK$5,IF(BCK38&lt;BCK$6,0,0.6*BCK$5+0.4*BCK$5*(BCK38-BCK$7)/(BCK$8-BCK$7))),IF(BCK38&lt;=BCK$8,BCK$5,IF(BCK38&gt;BCK$6,0,0.6*BCK$5+0.4*BCK$5*(BCK38-BCK$7)/(BCK$8-BCK$7))))))</f>
      </c>
      <c r="BCM38" s="126">
        <f>IF(BCK38&lt;&gt;"",BCK$5,0)</f>
      </c>
      <c r="BCN38" s="125">
        <f>IF(BCK$6=0,RANK(BCK38,BCK$12:BCK$42,0),RANK(BCK38,BCK$12:BCK$42,1))</f>
      </c>
      <c r="BCO38"/>
      <c r="BCP38" s="126">
        <f>IF(COUNTA(BCO$12:BCO$42)=0,0.6*BCO$5,IF(BCO38="",0,IF(BCO$6=0,IF(BCO38&gt;=BCO$8,BCO$5,IF(BCO38&lt;BCO$6,0,0.6*BCO$5+0.4*BCO$5*(BCO38-BCO$7)/(BCO$8-BCO$7))),IF(BCO38&lt;=BCO$8,BCO$5,IF(BCO38&gt;BCO$6,0,0.6*BCO$5+0.4*BCO$5*(BCO38-BCO$7)/(BCO$8-BCO$7))))))</f>
      </c>
      <c r="BCQ38" s="126">
        <f>IF(BCO38&lt;&gt;"",BCO$5,0)</f>
      </c>
      <c r="BCR38" s="125">
        <f>IF(BCO$6=0,RANK(BCO38,BCO$12:BCO$42,0),RANK(BCO38,BCO$12:BCO$42,1))</f>
      </c>
      <c r="BCS38"/>
      <c r="BCT38" s="126">
        <f>IF(COUNTA(BCS$12:BCS$42)=0,0.6*BCS$5,IF(BCS38="",0,IF(BCS$6=0,IF(BCS38&gt;=BCS$8,BCS$5,IF(BCS38&lt;BCS$6,0,0.6*BCS$5+0.4*BCS$5*(BCS38-BCS$7)/(BCS$8-BCS$7))),IF(BCS38&lt;=BCS$8,BCS$5,IF(BCS38&gt;BCS$6,0,0.6*BCS$5+0.4*BCS$5*(BCS38-BCS$7)/(BCS$8-BCS$7))))))</f>
      </c>
      <c r="BCU38" s="126">
        <f>IF(BCS38&lt;&gt;"",BCS$5,0)</f>
      </c>
      <c r="BCV38" s="125">
        <f>IF(BCS$6=0,RANK(BCS38,BCS$12:BCS$42,0),RANK(BCS38,BCS$12:BCS$42,1))</f>
      </c>
      <c r="BCW38"/>
      <c r="BCX38" s="126">
        <f>IF(COUNTA(BCW$12:BCW$42)=0,0.6*BCW$5,IF(BCW38="",0,IF(BCW$6=0,IF(BCW38&gt;=BCW$8,BCW$5,IF(BCW38&lt;BCW$6,0,0.6*BCW$5+0.4*BCW$5*(BCW38-BCW$7)/(BCW$8-BCW$7))),IF(BCW38&lt;=BCW$8,BCW$5,IF(BCW38&gt;BCW$6,0,0.6*BCW$5+0.4*BCW$5*(BCW38-BCW$7)/(BCW$8-BCW$7))))))</f>
      </c>
      <c r="BCY38" s="126">
        <f>IF(BCW38&lt;&gt;"",BCW$5,0)</f>
      </c>
      <c r="BCZ38" s="125">
        <f>IF(BCW$6=0,RANK(BCW38,BCW$12:BCW$42,0),RANK(BCW38,BCW$12:BCW$42,1))</f>
      </c>
      <c r="BDA38"/>
      <c r="BDB38" s="126">
        <f>IF(COUNTA(BDA$12:BDA$42)=0,0.6*BDA$5,IF(BDA38="",0,IF(BDA$6=0,IF(BDA38&gt;=BDA$8,BDA$5,IF(BDA38&lt;BDA$6,0,0.6*BDA$5+0.4*BDA$5*(BDA38-BDA$7)/(BDA$8-BDA$7))),IF(BDA38&lt;=BDA$8,BDA$5,IF(BDA38&gt;BDA$6,0,0.6*BDA$5+0.4*BDA$5*(BDA38-BDA$7)/(BDA$8-BDA$7))))))</f>
      </c>
      <c r="BDC38" s="126">
        <f>IF(BDA38&lt;&gt;"",BDA$5,0)</f>
      </c>
      <c r="BDD38" s="125">
        <f>IF(BDA$6=0,RANK(BDA38,BDA$12:BDA$42,0),RANK(BDA38,BDA$12:BDA$42,1))</f>
      </c>
      <c r="BDE38" s="126">
        <v>98.26</v>
      </c>
      <c r="BDF38" s="126">
        <f>IF(COUNTA(BDE$12:BDE$42)=0,0.6*BDE$5,IF(BDE38="",0,IF(BDE$6=0,IF(BDE38&gt;=BDE$8,BDE$5,IF(BDE38&lt;BDE$6,0,0.6*BDE$5+0.4*BDE$5*(BDE38-BDE$7)/(BDE$8-BDE$7))),IF(BDE38&lt;=BDE$8,BDE$5,IF(BDE38&gt;BDE$6,0,0.6*BDE$5+0.4*BDE$5*(BDE38-BDE$7)/(BDE$8-BDE$7))))))</f>
      </c>
      <c r="BDG38" s="126">
        <f>IF(BDE38&lt;&gt;"",BDE$5,0)</f>
      </c>
      <c r="BDH38" s="125">
        <f>IF(BDE$6=0,RANK(BDE38,BDE$12:BDE$42,0),RANK(BDE38,BDE$12:BDE$42,1))</f>
      </c>
      <c r="BDI38"/>
      <c r="BDJ38" s="126">
        <f>IF(COUNTA(BDI$12:BDI$42)=0,0.6*BDI$5,IF(BDI38="",0,IF(BDI$6=0,IF(BDI38&gt;=BDI$8,BDI$5,IF(BDI38&lt;BDI$6,0,0.6*BDI$5+0.4*BDI$5*(BDI38-BDI$7)/(BDI$8-BDI$7))),IF(BDI38&lt;=BDI$8,BDI$5,IF(BDI38&gt;BDI$6,0,0.6*BDI$5+0.4*BDI$5*(BDI38-BDI$7)/(BDI$8-BDI$7))))))</f>
      </c>
      <c r="BDK38" s="126">
        <f>IF(BDI38&lt;&gt;"",BDI$5,0)</f>
      </c>
      <c r="BDL38" s="125">
        <f>IF(BDI$6=0,RANK(BDI38,BDI$12:BDI$42,0),RANK(BDI38,BDI$12:BDI$42,1))</f>
      </c>
      <c r="BDM38"/>
      <c r="BDN38" s="126">
        <f>IF(COUNTA(BDM$12:BDM$42)=0,0.6*BDM$5,IF(BDM38="",0,IF(BDM$6=0,IF(BDM38&gt;=BDM$8,BDM$5,IF(BDM38&lt;BDM$6,0,0.6*BDM$5+0.4*BDM$5*(BDM38-BDM$7)/(BDM$8-BDM$7))),IF(BDM38&lt;=BDM$8,BDM$5,IF(BDM38&gt;BDM$6,0,0.6*BDM$5+0.4*BDM$5*(BDM38-BDM$7)/(BDM$8-BDM$7))))))</f>
      </c>
      <c r="BDO38" s="126">
        <f>IF(BDM38&lt;&gt;"",BDM$5,0)</f>
      </c>
      <c r="BDP38" s="125">
        <f>IF(BDM$6=0,RANK(BDM38,BDM$12:BDM$42,0),RANK(BDM38,BDM$12:BDM$42,1))</f>
      </c>
      <c r="BDQ38"/>
      <c r="BDR38" s="126">
        <f>IF(COUNTA(BDQ$12:BDQ$42)=0,0.6*BDQ$5,IF(BDQ38="",0,IF(BDQ$6=0,IF(BDQ38&gt;=BDQ$8,BDQ$5,IF(BDQ38&lt;BDQ$6,0,0.6*BDQ$5+0.4*BDQ$5*(BDQ38-BDQ$7)/(BDQ$8-BDQ$7))),IF(BDQ38&lt;=BDQ$8,BDQ$5,IF(BDQ38&gt;BDQ$6,0,0.6*BDQ$5+0.4*BDQ$5*(BDQ38-BDQ$7)/(BDQ$8-BDQ$7))))))</f>
      </c>
      <c r="BDS38" s="126">
        <f>IF(BDQ38&lt;&gt;"",BDQ$5,0)</f>
      </c>
      <c r="BDT38" s="125">
        <f>IF(BDQ$6=0,RANK(BDQ38,BDQ$12:BDQ$42,0),RANK(BDQ38,BDQ$12:BDQ$42,1))</f>
      </c>
      <c r="BDU38"/>
      <c r="BDV38" s="126">
        <f>IF(COUNTA(BDU$12:BDU$42)=0,0.6*BDU$5,IF(BDU38="",0,IF(BDU$6=0,IF(BDU38&gt;=BDU$8,BDU$5,IF(BDU38&lt;BDU$6,0,0.6*BDU$5+0.4*BDU$5*(BDU38-BDU$7)/(BDU$8-BDU$7))),IF(BDU38&lt;=BDU$8,BDU$5,IF(BDU38&gt;BDU$6,0,0.6*BDU$5+0.4*BDU$5*(BDU38-BDU$7)/(BDU$8-BDU$7))))))</f>
      </c>
      <c r="BDW38" s="126">
        <f>IF(BDU38&lt;&gt;"",BDU$5,0)</f>
      </c>
      <c r="BDX38" s="125">
        <f>IF(BDU$6=0,RANK(BDU38,BDU$12:BDU$42,0),RANK(BDU38,BDU$12:BDU$42,1))</f>
      </c>
      <c r="BDY38"/>
      <c r="BDZ38" s="126">
        <f>IF(COUNTA(BDY$12:BDY$42)=0,0.6*BDY$5,IF(BDY38="",0,IF(BDY$6=0,IF(BDY38&gt;=BDY$8,BDY$5,IF(BDY38&lt;BDY$6,0,0.6*BDY$5+0.4*BDY$5*(BDY38-BDY$7)/(BDY$8-BDY$7))),IF(BDY38&lt;=BDY$8,BDY$5,IF(BDY38&gt;BDY$6,0,0.6*BDY$5+0.4*BDY$5*(BDY38-BDY$7)/(BDY$8-BDY$7))))))</f>
      </c>
      <c r="BEA38" s="126">
        <f>IF(BDY38&lt;&gt;"",BDY$5,0)</f>
      </c>
      <c r="BEB38" s="125">
        <f>IF(BDY$6=0,RANK(BDY38,BDY$12:BDY$42,0),RANK(BDY38,BDY$12:BDY$42,1))</f>
      </c>
      <c r="BEC38"/>
      <c r="BED38" s="126">
        <f>IF(COUNTA(BEC$12:BEC$42)=0,0.6*BEC$5,IF(BEC38="",0,IF(BEC$6=0,IF(BEC38&gt;=BEC$8,BEC$5,IF(BEC38&lt;BEC$6,0,0.6*BEC$5+0.4*BEC$5*(BEC38-BEC$7)/(BEC$8-BEC$7))),IF(BEC38&lt;=BEC$8,BEC$5,IF(BEC38&gt;BEC$6,0,0.6*BEC$5+0.4*BEC$5*(BEC38-BEC$7)/(BEC$8-BEC$7))))))</f>
      </c>
      <c r="BEE38" s="126">
        <f>IF(BEC38&lt;&gt;"",BEC$5,0)</f>
      </c>
      <c r="BEF38" s="125">
        <f>IF(BEC$6=0,RANK(BEC38,BEC$12:BEC$42,0),RANK(BEC38,BEC$12:BEC$42,1))</f>
      </c>
      <c r="BEG38"/>
      <c r="BEH38" s="126">
        <f>IF(COUNTA(BEG$12:BEG$42)=0,0.6*BEG$5,IF(BEG38="",0,IF(BEG$6=0,IF(BEG38&gt;=BEG$8,BEG$5,IF(BEG38&lt;BEG$6,0,0.6*BEG$5+0.4*BEG$5*(BEG38-BEG$7)/(BEG$8-BEG$7))),IF(BEG38&lt;=BEG$8,BEG$5,IF(BEG38&gt;BEG$6,0,0.6*BEG$5+0.4*BEG$5*(BEG38-BEG$7)/(BEG$8-BEG$7))))))</f>
      </c>
      <c r="BEI38" s="126">
        <f>IF(BEG38&lt;&gt;"",BEG$5,0)</f>
      </c>
      <c r="BEJ38" s="125">
        <f>IF(BEG$6=0,RANK(BEG38,BEG$12:BEG$42,0),RANK(BEG38,BEG$12:BEG$42,1))</f>
      </c>
      <c r="BEK38"/>
      <c r="BEL38" s="126">
        <f>IF(COUNTA(BEK$12:BEK$42)=0,0.6*BEK$5,IF(BEK38="",0,IF(BEK$6=0,IF(BEK38&gt;=BEK$8,BEK$5,IF(BEK38&lt;BEK$6,0,0.6*BEK$5+0.4*BEK$5*(BEK38-BEK$7)/(BEK$8-BEK$7))),IF(BEK38&lt;=BEK$8,BEK$5,IF(BEK38&gt;BEK$6,0,0.6*BEK$5+0.4*BEK$5*(BEK38-BEK$7)/(BEK$8-BEK$7))))))</f>
      </c>
      <c r="BEM38" s="126">
        <f>IF(BEK38&lt;&gt;"",BEK$5,0)</f>
      </c>
      <c r="BEN38" s="125">
        <f>IF(BEK$6=0,RANK(BEK38,BEK$12:BEK$42,0),RANK(BEK38,BEK$12:BEK$42,1))</f>
      </c>
      <c r="BEO38"/>
      <c r="BEP38" s="126">
        <f>IF(COUNTA(BEO$12:BEO$42)=0,0.6*BEO$5,IF(BEO38="",0,IF(BEO$6=0,IF(BEO38&gt;=BEO$8,BEO$5,IF(BEO38&lt;BEO$6,0,0.6*BEO$5+0.4*BEO$5*(BEO38-BEO$7)/(BEO$8-BEO$7))),IF(BEO38&lt;=BEO$8,BEO$5,IF(BEO38&gt;BEO$6,0,0.6*BEO$5+0.4*BEO$5*(BEO38-BEO$7)/(BEO$8-BEO$7))))))</f>
      </c>
      <c r="BEQ38" s="126">
        <f>IF(BEO38&lt;&gt;"",BEO$5,0)</f>
      </c>
      <c r="BER38" s="125">
        <f>IF(BEO$6=0,RANK(BEO38,BEO$12:BEO$42,0),RANK(BEO38,BEO$12:BEO$42,1))</f>
      </c>
      <c r="BES38"/>
      <c r="BET38" s="126">
        <f>IF(COUNTA(BES$12:BES$42)=0,0.6*BES$5,IF(BES38="",0,IF(BES$6=0,IF(BES38&gt;=BES$8,BES$5,IF(BES38&lt;BES$6,0,0.6*BES$5+0.4*BES$5*(BES38-BES$7)/(BES$8-BES$7))),IF(BES38&lt;=BES$8,BES$5,IF(BES38&gt;BES$6,0,0.6*BES$5+0.4*BES$5*(BES38-BES$7)/(BES$8-BES$7))))))</f>
      </c>
      <c r="BEU38" s="126">
        <f>IF(BES38&lt;&gt;"",BES$5,0)</f>
      </c>
      <c r="BEV38" s="125">
        <f>IF(BES$6=0,RANK(BES38,BES$12:BES$42,0),RANK(BES38,BES$12:BES$42,1))</f>
      </c>
      <c r="BEW38"/>
      <c r="BEX38" s="126">
        <f>IF(COUNTA(BEW$12:BEW$42)=0,0.6*BEW$5,IF(BEW38="",0,IF(BEW$6=0,IF(BEW38&gt;=BEW$8,BEW$5,IF(BEW38&lt;BEW$6,0,0.6*BEW$5+0.4*BEW$5*(BEW38-BEW$7)/(BEW$8-BEW$7))),IF(BEW38&lt;=BEW$8,BEW$5,IF(BEW38&gt;BEW$6,0,0.6*BEW$5+0.4*BEW$5*(BEW38-BEW$7)/(BEW$8-BEW$7))))))</f>
      </c>
      <c r="BEY38" s="126">
        <f>IF(BEW38&lt;&gt;"",BEW$5,0)</f>
      </c>
      <c r="BEZ38" s="125">
        <f>IF(BEW$6=0,RANK(BEW38,BEW$12:BEW$42,0),RANK(BEW38,BEW$12:BEW$42,1))</f>
      </c>
      <c r="BFA38"/>
      <c r="BFB38" s="126">
        <f>IF(COUNTA(BFA$12:BFA$42)=0,0.6*BFA$5,IF(BFA38="",0,IF(BFA$6=0,IF(BFA38&gt;=BFA$8,BFA$5,IF(BFA38&lt;BFA$6,0,0.6*BFA$5+0.4*BFA$5*(BFA38-BFA$7)/(BFA$8-BFA$7))),IF(BFA38&lt;=BFA$8,BFA$5,IF(BFA38&gt;BFA$6,0,0.6*BFA$5+0.4*BFA$5*(BFA38-BFA$7)/(BFA$8-BFA$7))))))</f>
      </c>
      <c r="BFC38" s="126">
        <f>IF(BFA38&lt;&gt;"",BFA$5,0)</f>
      </c>
      <c r="BFD38" s="125">
        <f>IF(BFA$6=0,RANK(BFA38,BFA$12:BFA$42,0),RANK(BFA38,BFA$12:BFA$42,1))</f>
      </c>
      <c r="BFE38"/>
      <c r="BFF38" s="126">
        <f>IF(COUNTA(BFE$12:BFE$42)=0,0.6*BFE$5,IF(BFE38="",0,IF(BFE$6=0,IF(BFE38&gt;=BFE$8,BFE$5,IF(BFE38&lt;BFE$6,0,0.6*BFE$5+0.4*BFE$5*(BFE38-BFE$7)/(BFE$8-BFE$7))),IF(BFE38&lt;=BFE$8,BFE$5,IF(BFE38&gt;BFE$6,0,0.6*BFE$5+0.4*BFE$5*(BFE38-BFE$7)/(BFE$8-BFE$7))))))</f>
      </c>
      <c r="BFG38" s="126">
        <f>IF(BFE38&lt;&gt;"",BFE$5,0)</f>
      </c>
      <c r="BFH38" s="125">
        <f>IF(BFE$6=0,RANK(BFE38,BFE$12:BFE$42,0),RANK(BFE38,BFE$12:BFE$42,1))</f>
      </c>
      <c r="BFI38"/>
      <c r="BFJ38" s="126">
        <f>IF(COUNTA(BFI$12:BFI$42)=0,0.6*BFI$5,IF(BFI38="",0,IF(BFI$6=0,IF(BFI38&gt;=BFI$8,BFI$5,IF(BFI38&lt;BFI$6,0,0.6*BFI$5+0.4*BFI$5*(BFI38-BFI$7)/(BFI$8-BFI$7))),IF(BFI38&lt;=BFI$8,BFI$5,IF(BFI38&gt;BFI$6,0,0.6*BFI$5+0.4*BFI$5*(BFI38-BFI$7)/(BFI$8-BFI$7))))))</f>
      </c>
      <c r="BFK38" s="126">
        <f>IF(BFI38&lt;&gt;"",BFI$5,0)</f>
      </c>
      <c r="BFL38" s="125">
        <f>IF(BFI$6=0,RANK(BFI38,BFI$12:BFI$42,0),RANK(BFI38,BFI$12:BFI$42,1))</f>
      </c>
      <c r="BFM38"/>
      <c r="BFN38" s="126">
        <f>IF(COUNTA(BFM$12:BFM$42)=0,0.6*BFM$5,IF(BFM38="",0,IF(BFM$6=0,IF(BFM38&gt;=BFM$8,BFM$5,IF(BFM38&lt;BFM$6,0,0.6*BFM$5+0.4*BFM$5*(BFM38-BFM$7)/(BFM$8-BFM$7))),IF(BFM38&lt;=BFM$8,BFM$5,IF(BFM38&gt;BFM$6,0,0.6*BFM$5+0.4*BFM$5*(BFM38-BFM$7)/(BFM$8-BFM$7))))))</f>
      </c>
      <c r="BFO38" s="126">
        <f>IF(BFM38&lt;&gt;"",BFM$5,0)</f>
      </c>
      <c r="BFP38" s="125">
        <f>IF(BFM$6=0,RANK(BFM38,BFM$12:BFM$42,0),RANK(BFM38,BFM$12:BFM$42,1))</f>
      </c>
      <c r="BFQ38" s="126">
        <v>0.8</v>
      </c>
      <c r="BFR38" s="126">
        <f>IF(COUNTA(BFQ$12:BFQ$42)=0,0.6*BFQ$5,IF(BFQ38="",0,IF(BFQ$6=0,IF(BFQ38&gt;=BFQ$8,BFQ$5,IF(BFQ38&lt;BFQ$6,0,0.6*BFQ$5+0.4*BFQ$5*(BFQ38-BFQ$7)/(BFQ$8-BFQ$7))),IF(BFQ38&lt;=BFQ$8,BFQ$5,IF(BFQ38&gt;BFQ$6,0,0.6*BFQ$5+0.4*BFQ$5*(BFQ38-BFQ$7)/(BFQ$8-BFQ$7))))))</f>
      </c>
      <c r="BFS38" s="126">
        <f>IF(BFQ38&lt;&gt;"",BFQ$5,0)</f>
      </c>
      <c r="BFT38" s="125">
        <f>IF(BFQ$6=0,RANK(BFQ38,BFQ$12:BFQ$42,0),RANK(BFQ38,BFQ$12:BFQ$42,1))</f>
      </c>
      <c r="BFU38" s="126">
        <v>95.85</v>
      </c>
      <c r="BFV38" s="126">
        <f>IF(COUNTA(BFU$12:BFU$42)=0,0.6*BFU$5,IF(BFU38="",0,IF(BFU$6=0,IF(BFU38&gt;=BFU$8,BFU$5,IF(BFU38&lt;BFU$6,0,0.6*BFU$5+0.4*BFU$5*(BFU38-BFU$7)/(BFU$8-BFU$7))),IF(BFU38&lt;=BFU$8,BFU$5,IF(BFU38&gt;BFU$6,0,0.6*BFU$5+0.4*BFU$5*(BFU38-BFU$7)/(BFU$8-BFU$7))))))</f>
      </c>
      <c r="BFW38" s="126">
        <f>IF(BFU38&lt;&gt;"",BFU$5,0)</f>
      </c>
      <c r="BFX38" s="125">
        <f>IF(BFU$6=0,RANK(BFU38,BFU$12:BFU$42,0),RANK(BFU38,BFU$12:BFU$42,1))</f>
      </c>
      <c r="BFY38"/>
      <c r="BFZ38" s="126">
        <f>IF(COUNTA(BFY$12:BFY$42)=0,0.6*BFY$5,IF(BFY38="",0,IF(BFY$6=0,IF(BFY38&gt;=BFY$8,BFY$5,IF(BFY38&lt;BFY$6,0,0.6*BFY$5+0.4*BFY$5*(BFY38-BFY$7)/(BFY$8-BFY$7))),IF(BFY38&lt;=BFY$8,BFY$5,IF(BFY38&gt;BFY$6,0,0.6*BFY$5+0.4*BFY$5*(BFY38-BFY$7)/(BFY$8-BFY$7))))))</f>
      </c>
      <c r="BGA38" s="126">
        <f>IF(BFY38&lt;&gt;"",BFY$5,0)</f>
      </c>
      <c r="BGB38" s="125">
        <f>IF(BFY$6=0,RANK(BFY38,BFY$12:BFY$42,0),RANK(BFY38,BFY$12:BFY$42,1))</f>
      </c>
      <c r="BGC38"/>
      <c r="BGD38" s="126">
        <f>IF(COUNTA(BGC$12:BGC$42)=0,0.6*BGC$5,IF(BGC38="",0,IF(BGC$6=0,IF(BGC38&gt;=BGC$8,BGC$5,IF(BGC38&lt;BGC$6,0,0.6*BGC$5+0.4*BGC$5*(BGC38-BGC$7)/(BGC$8-BGC$7))),IF(BGC38&lt;=BGC$8,BGC$5,IF(BGC38&gt;BGC$6,0,0.6*BGC$5+0.4*BGC$5*(BGC38-BGC$7)/(BGC$8-BGC$7))))))</f>
      </c>
      <c r="BGE38" s="126">
        <f>IF(BGC38&lt;&gt;"",BGC$5,0)</f>
      </c>
      <c r="BGF38" s="125">
        <f>IF(BGC$6=0,RANK(BGC38,BGC$12:BGC$42,0),RANK(BGC38,BGC$12:BGC$42,1))</f>
      </c>
      <c r="BGG38"/>
      <c r="BGH38" s="126">
        <f>IF(COUNTA(BGG$12:BGG$42)=0,0.6*BGG$5,IF(BGG38="",0,IF(BGG$6=0,IF(BGG38&gt;=BGG$8,BGG$5,IF(BGG38&lt;BGG$6,0,0.6*BGG$5+0.4*BGG$5*(BGG38-BGG$7)/(BGG$8-BGG$7))),IF(BGG38&lt;=BGG$8,BGG$5,IF(BGG38&gt;BGG$6,0,0.6*BGG$5+0.4*BGG$5*(BGG38-BGG$7)/(BGG$8-BGG$7))))))</f>
      </c>
      <c r="BGI38" s="126">
        <f>IF(BGG38&lt;&gt;"",BGG$5,0)</f>
      </c>
      <c r="BGJ38" s="125">
        <f>IF(BGG$6=0,RANK(BGG38,BGG$12:BGG$42,0),RANK(BGG38,BGG$12:BGG$42,1))</f>
      </c>
      <c r="BGK38"/>
      <c r="BGL38" s="126">
        <f>IF(COUNTA(BGK$12:BGK$42)=0,0.6*BGK$5,IF(BGK38="",0,IF(BGK$6=0,IF(BGK38&gt;=BGK$8,BGK$5,IF(BGK38&lt;BGK$6,0,0.6*BGK$5+0.4*BGK$5*(BGK38-BGK$7)/(BGK$8-BGK$7))),IF(BGK38&lt;=BGK$8,BGK$5,IF(BGK38&gt;BGK$6,0,0.6*BGK$5+0.4*BGK$5*(BGK38-BGK$7)/(BGK$8-BGK$7))))))</f>
      </c>
      <c r="BGM38" s="126">
        <f>IF(BGK38&lt;&gt;"",BGK$5,0)</f>
      </c>
      <c r="BGN38" s="125">
        <f>IF(BGK$6=0,RANK(BGK38,BGK$12:BGK$42,0),RANK(BGK38,BGK$12:BGK$42,1))</f>
      </c>
      <c r="BGO38" s="126">
        <v>99.11</v>
      </c>
      <c r="BGP38" s="126">
        <f>IF(COUNTA(BGO$12:BGO$42)=0,0.6*BGO$5,IF(BGO38="",0,IF(BGO$6=0,IF(BGO38&gt;=BGO$8,BGO$5,IF(BGO38&lt;BGO$6,0,0.6*BGO$5+0.4*BGO$5*(BGO38-BGO$7)/(BGO$8-BGO$7))),IF(BGO38&lt;=BGO$8,BGO$5,IF(BGO38&gt;BGO$6,0,0.6*BGO$5+0.4*BGO$5*(BGO38-BGO$7)/(BGO$8-BGO$7))))))</f>
      </c>
      <c r="BGQ38" s="126">
        <f>IF(BGO38&lt;&gt;"",BGO$5,0)</f>
      </c>
      <c r="BGR38" s="125">
        <f>IF(BGO$6=0,RANK(BGO38,BGO$12:BGO$42,0),RANK(BGO38,BGO$12:BGO$42,1))</f>
      </c>
      <c r="BGS38" s="126">
        <v>100</v>
      </c>
      <c r="BGT38" s="126">
        <f>IF(COUNTA(BGS$12:BGS$42)=0,0.6*BGS$5,IF(BGS38="",0,IF(BGS$6=0,IF(BGS38&gt;=BGS$8,BGS$5,IF(BGS38&lt;BGS$6,0,0.6*BGS$5+0.4*BGS$5*(BGS38-BGS$7)/(BGS$8-BGS$7))),IF(BGS38&lt;=BGS$8,BGS$5,IF(BGS38&gt;BGS$6,0,0.6*BGS$5+0.4*BGS$5*(BGS38-BGS$7)/(BGS$8-BGS$7))))))</f>
      </c>
      <c r="BGU38" s="126">
        <f>IF(BGS38&lt;&gt;"",BGS$5,0)</f>
      </c>
      <c r="BGV38" s="125">
        <f>IF(BGS$6=0,RANK(BGS38,BGS$12:BGS$42,0),RANK(BGS38,BGS$12:BGS$42,1))</f>
      </c>
      <c r="BGW38" s="126">
        <v>7.91</v>
      </c>
      <c r="BGX38" s="126">
        <f>IF(COUNTA(BGW$12:BGW$42)=0,0.6*BGW$5,IF(BGW38="",0,IF(BGW$6=0,IF(BGW38&gt;=BGW$8,BGW$5,IF(BGW38&lt;BGW$6,0,0.6*BGW$5+0.4*BGW$5*(BGW38-BGW$7)/(BGW$8-BGW$7))),IF(BGW38&lt;=BGW$8,BGW$5,IF(BGW38&gt;BGW$6,0,0.6*BGW$5+0.4*BGW$5*(BGW38-BGW$7)/(BGW$8-BGW$7))))))</f>
      </c>
      <c r="BGY38" s="126">
        <f>IF(BGW38&lt;&gt;"",BGW$5,0)</f>
      </c>
      <c r="BGZ38" s="125">
        <f>IF(BGW$6=0,RANK(BGW38,BGW$12:BGW$42,0),RANK(BGW38,BGW$12:BGW$42,1))</f>
      </c>
      <c r="BHA38"/>
      <c r="BHB38" s="126">
        <f>IF(COUNTA(BHA$12:BHA$42)=0,0.6*BHA$5,IF(BHA38="",0,IF(BHA$6=0,IF(BHA38&gt;=BHA$8,BHA$5,IF(BHA38&lt;BHA$6,0,0.6*BHA$5+0.4*BHA$5*(BHA38-BHA$7)/(BHA$8-BHA$7))),IF(BHA38&lt;=BHA$8,BHA$5,IF(BHA38&gt;BHA$6,0,0.6*BHA$5+0.4*BHA$5*(BHA38-BHA$7)/(BHA$8-BHA$7))))))</f>
      </c>
      <c r="BHC38" s="126">
        <f>IF(BHA38&lt;&gt;"",BHA$5,0)</f>
      </c>
      <c r="BHD38" s="125">
        <f>IF(BHA$6=0,RANK(BHA38,BHA$12:BHA$42,0),RANK(BHA38,BHA$12:BHA$42,1))</f>
      </c>
      <c r="BHE38" s="126">
        <v>100</v>
      </c>
      <c r="BHF38" s="126">
        <f>IF(COUNTA(BHE$12:BHE$42)=0,0.6*BHE$5,IF(BHE38="",0,IF(BHE$6=0,IF(BHE38&gt;=BHE$8,BHE$5,IF(BHE38&lt;BHE$6,0,0.6*BHE$5+0.4*BHE$5*(BHE38-BHE$7)/(BHE$8-BHE$7))),IF(BHE38&lt;=BHE$8,BHE$5,IF(BHE38&gt;BHE$6,0,0.6*BHE$5+0.4*BHE$5*(BHE38-BHE$7)/(BHE$8-BHE$7))))))</f>
      </c>
      <c r="BHG38" s="126">
        <f>IF(BHE38&lt;&gt;"",BHE$5,0)</f>
      </c>
      <c r="BHH38" s="125">
        <f>IF(BHE$6=0,RANK(BHE38,BHE$12:BHE$42,0),RANK(BHE38,BHE$12:BHE$42,1))</f>
      </c>
      <c r="BHI38"/>
      <c r="BHJ38" s="126">
        <f>IF(COUNTA(BHI$12:BHI$42)=0,0.6*BHI$5,IF(BHI38="",0,IF(BHI$6=0,IF(BHI38&gt;=BHI$8,BHI$5,IF(BHI38&lt;BHI$6,0,0.6*BHI$5+0.4*BHI$5*(BHI38-BHI$7)/(BHI$8-BHI$7))),IF(BHI38&lt;=BHI$8,BHI$5,IF(BHI38&gt;BHI$6,0,0.6*BHI$5+0.4*BHI$5*(BHI38-BHI$7)/(BHI$8-BHI$7))))))</f>
      </c>
      <c r="BHK38" s="126">
        <f>IF(BHI38&lt;&gt;"",BHI$5,0)</f>
      </c>
      <c r="BHL38" s="125">
        <f>IF(BHI$6=0,RANK(BHI38,BHI$12:BHI$42,0),RANK(BHI38,BHI$12:BHI$42,1))</f>
      </c>
      <c r="BHM38" s="126">
        <v>100</v>
      </c>
      <c r="BHN38" s="126">
        <f>IF(COUNTA(BHM$12:BHM$42)=0,0.6*BHM$5,IF(BHM38="",0,IF(BHM$6=0,IF(BHM38&gt;=BHM$8,BHM$5,IF(BHM38&lt;BHM$6,0,0.6*BHM$5+0.4*BHM$5*(BHM38-BHM$7)/(BHM$8-BHM$7))),IF(BHM38&lt;=BHM$8,BHM$5,IF(BHM38&gt;BHM$6,0,0.6*BHM$5+0.4*BHM$5*(BHM38-BHM$7)/(BHM$8-BHM$7))))))</f>
      </c>
      <c r="BHO38" s="126">
        <f>IF(BHM38&lt;&gt;"",BHM$5,0)</f>
      </c>
      <c r="BHP38" s="125">
        <f>IF(BHM$6=0,RANK(BHM38,BHM$12:BHM$42,0),RANK(BHM38,BHM$12:BHM$42,1))</f>
      </c>
      <c r="BHQ38" s="126">
        <v>1.23</v>
      </c>
      <c r="BHR38" s="126">
        <f>IF(COUNTA(BHQ$12:BHQ$42)=0,0.6*BHQ$5,IF(BHQ38="",0,IF(BHQ$6=0,IF(BHQ38&gt;=BHQ$8,BHQ$5,IF(BHQ38&lt;BHQ$6,0,0.6*BHQ$5+0.4*BHQ$5*(BHQ38-BHQ$7)/(BHQ$8-BHQ$7))),IF(BHQ38&lt;=BHQ$8,BHQ$5,IF(BHQ38&gt;BHQ$6,0,0.6*BHQ$5+0.4*BHQ$5*(BHQ38-BHQ$7)/(BHQ$8-BHQ$7))))))</f>
      </c>
      <c r="BHS38" s="126">
        <f>IF(BHQ38&lt;&gt;"",BHQ$5,0)</f>
      </c>
      <c r="BHT38" s="125">
        <f>IF(BHQ$6=0,RANK(BHQ38,BHQ$12:BHQ$42,0),RANK(BHQ38,BHQ$12:BHQ$42,1))</f>
      </c>
      <c r="BHU38" s="126">
        <v>0.4</v>
      </c>
      <c r="BHV38" s="126">
        <f>IF(COUNTA(BHU$12:BHU$42)=0,0.6*BHU$5,IF(BHU38="",0,IF(BHU$6=0,IF(BHU38&gt;=BHU$8,BHU$5,IF(BHU38&lt;BHU$6,0,0.6*BHU$5+0.4*BHU$5*(BHU38-BHU$7)/(BHU$8-BHU$7))),IF(BHU38&lt;=BHU$8,BHU$5,IF(BHU38&gt;BHU$6,0,0.6*BHU$5+0.4*BHU$5*(BHU38-BHU$7)/(BHU$8-BHU$7))))))</f>
      </c>
      <c r="BHW38" s="126">
        <f>IF(BHU38&lt;&gt;"",BHU$5,0)</f>
      </c>
      <c r="BHX38" s="125">
        <f>IF(BHU$6=0,RANK(BHU38,BHU$12:BHU$42,0),RANK(BHU38,BHU$12:BHU$42,1))</f>
      </c>
      <c r="BHY38" s="126">
        <v>44.91</v>
      </c>
      <c r="BHZ38" s="126">
        <f>IF(COUNTA(BHY$12:BHY$42)=0,0.6*BHY$5,IF(BHY38="",0,IF(BHY$6=0,IF(BHY38&gt;=BHY$8,BHY$5,IF(BHY38&lt;BHY$6,0,0.6*BHY$5+0.4*BHY$5*(BHY38-BHY$7)/(BHY$8-BHY$7))),IF(BHY38&lt;=BHY$8,BHY$5,IF(BHY38&gt;BHY$6,0,0.6*BHY$5+0.4*BHY$5*(BHY38-BHY$7)/(BHY$8-BHY$7))))))</f>
      </c>
      <c r="BIA38" s="126">
        <f>IF(BHY38&lt;&gt;"",BHY$5,0)</f>
      </c>
      <c r="BIB38" s="125">
        <f>IF(BHY$6=0,RANK(BHY38,BHY$12:BHY$42,0),RANK(BHY38,BHY$12:BHY$42,1))</f>
      </c>
      <c r="BIC38" s="126">
        <v>4.75</v>
      </c>
      <c r="BID38" s="126">
        <f>IF(COUNTA(BIC$12:BIC$42)=0,0.6*BIC$5,IF(BIC38="",0,IF(BIC$6=0,IF(BIC38&gt;=BIC$8,BIC$5,IF(BIC38&lt;BIC$6,0,0.6*BIC$5+0.4*BIC$5*(BIC38-BIC$7)/(BIC$8-BIC$7))),IF(BIC38&lt;=BIC$8,BIC$5,IF(BIC38&gt;BIC$6,0,0.6*BIC$5+0.4*BIC$5*(BIC38-BIC$7)/(BIC$8-BIC$7))))))</f>
      </c>
      <c r="BIE38" s="126">
        <f>IF(BIC38&lt;&gt;"",BIC$5,0)</f>
      </c>
      <c r="BIF38" s="125">
        <f>IF(BIC$6=0,RANK(BIC38,BIC$12:BIC$42,0),RANK(BIC38,BIC$12:BIC$42,1))</f>
      </c>
      <c r="BIG38"/>
      <c r="BIH38" s="126">
        <f>IF(COUNTA(BIG$12:BIG$42)=0,0.6*BIG$5,IF(BIG38="",0,IF(BIG$6=0,IF(BIG38&gt;=BIG$8,BIG$5,IF(BIG38&lt;BIG$6,0,0.6*BIG$5+0.4*BIG$5*(BIG38-BIG$7)/(BIG$8-BIG$7))),IF(BIG38&lt;=BIG$8,BIG$5,IF(BIG38&gt;BIG$6,0,0.6*BIG$5+0.4*BIG$5*(BIG38-BIG$7)/(BIG$8-BIG$7))))))</f>
      </c>
      <c r="BII38" s="126">
        <f>IF(BIG38&lt;&gt;"",BIG$5,0)</f>
      </c>
      <c r="BIJ38" s="125">
        <f>IF(BIG$6=0,RANK(BIG38,BIG$12:BIG$42,0),RANK(BIG38,BIG$12:BIG$42,1))</f>
      </c>
      <c r="BIK38"/>
      <c r="BIL38" s="126">
        <f>IF(COUNTA(BIK$12:BIK$42)=0,0.6*BIK$5,IF(BIK38="",0,IF(BIK$6=0,IF(BIK38&gt;=BIK$8,BIK$5,IF(BIK38&lt;BIK$6,0,0.6*BIK$5+0.4*BIK$5*(BIK38-BIK$7)/(BIK$8-BIK$7))),IF(BIK38&lt;=BIK$8,BIK$5,IF(BIK38&gt;BIK$6,0,0.6*BIK$5+0.4*BIK$5*(BIK38-BIK$7)/(BIK$8-BIK$7))))))</f>
      </c>
      <c r="BIM38" s="126">
        <f>IF(BIK38&lt;&gt;"",BIK$5,0)</f>
      </c>
      <c r="BIN38" s="125">
        <f>IF(BIK$6=0,RANK(BIK38,BIK$12:BIK$42,0),RANK(BIK38,BIK$12:BIK$42,1))</f>
      </c>
      <c r="BIO38"/>
      <c r="BIP38" s="126">
        <f>IF(COUNTA(BIO$12:BIO$42)=0,0.6*BIO$5,IF(BIO38="",0,IF(BIO$6=0,IF(BIO38&gt;=BIO$8,BIO$5,IF(BIO38&lt;BIO$6,0,0.6*BIO$5+0.4*BIO$5*(BIO38-BIO$7)/(BIO$8-BIO$7))),IF(BIO38&lt;=BIO$8,BIO$5,IF(BIO38&gt;BIO$6,0,0.6*BIO$5+0.4*BIO$5*(BIO38-BIO$7)/(BIO$8-BIO$7))))))</f>
      </c>
      <c r="BIQ38" s="126">
        <f>IF(BIO38&lt;&gt;"",BIO$5,0)</f>
      </c>
      <c r="BIR38" s="125">
        <f>IF(BIO$6=0,RANK(BIO38,BIO$12:BIO$42,0),RANK(BIO38,BIO$12:BIO$42,1))</f>
      </c>
      <c r="BIS38"/>
      <c r="BIT38" s="126">
        <f>IF(COUNTA(BIS$12:BIS$42)=0,0.6*BIS$5,IF(BIS38="",0,IF(BIS$6=0,IF(BIS38&gt;=BIS$8,BIS$5,IF(BIS38&lt;BIS$6,0,0.6*BIS$5+0.4*BIS$5*(BIS38-BIS$7)/(BIS$8-BIS$7))),IF(BIS38&lt;=BIS$8,BIS$5,IF(BIS38&gt;BIS$6,0,0.6*BIS$5+0.4*BIS$5*(BIS38-BIS$7)/(BIS$8-BIS$7))))))</f>
      </c>
      <c r="BIU38" s="126">
        <f>IF(BIS38&lt;&gt;"",BIS$5,0)</f>
      </c>
      <c r="BIV38" s="125">
        <f>IF(BIS$6=0,RANK(BIS38,BIS$12:BIS$42,0),RANK(BIS38,BIS$12:BIS$42,1))</f>
      </c>
      <c r="BIW38"/>
      <c r="BIX38" s="126">
        <f>IF(COUNTA(BIW$12:BIW$42)=0,0.6*BIW$5,IF(BIW38="",0,IF(BIW$6=0,IF(BIW38&gt;=BIW$8,BIW$5,IF(BIW38&lt;BIW$6,0,0.6*BIW$5+0.4*BIW$5*(BIW38-BIW$7)/(BIW$8-BIW$7))),IF(BIW38&lt;=BIW$8,BIW$5,IF(BIW38&gt;BIW$6,0,0.6*BIW$5+0.4*BIW$5*(BIW38-BIW$7)/(BIW$8-BIW$7))))))</f>
      </c>
      <c r="BIY38" s="126">
        <f>IF(BIW38&lt;&gt;"",BIW$5,0)</f>
      </c>
      <c r="BIZ38" s="125">
        <f>IF(BIW$6=0,RANK(BIW38,BIW$12:BIW$42,0),RANK(BIW38,BIW$12:BIW$42,1))</f>
      </c>
      <c r="BJA38"/>
      <c r="BJB38" s="126">
        <f>IF(COUNTA(BJA$12:BJA$42)=0,0.6*BJA$5,IF(BJA38="",0,IF(BJA$6=0,IF(BJA38&gt;=BJA$8,BJA$5,IF(BJA38&lt;BJA$6,0,0.6*BJA$5+0.4*BJA$5*(BJA38-BJA$7)/(BJA$8-BJA$7))),IF(BJA38&lt;=BJA$8,BJA$5,IF(BJA38&gt;BJA$6,0,0.6*BJA$5+0.4*BJA$5*(BJA38-BJA$7)/(BJA$8-BJA$7))))))</f>
      </c>
      <c r="BJC38" s="126">
        <f>IF(BJA38&lt;&gt;"",BJA$5,0)</f>
      </c>
      <c r="BJD38" s="125">
        <f>IF(BJA$6=0,RANK(BJA38,BJA$12:BJA$42,0),RANK(BJA38,BJA$12:BJA$42,1))</f>
      </c>
      <c r="BJE38"/>
      <c r="BJF38" s="126">
        <f>IF(COUNTA(BJE$12:BJE$42)=0,0.6*BJE$5,IF(BJE38="",0,IF(BJE$6=0,IF(BJE38&gt;=BJE$8,BJE$5,IF(BJE38&lt;BJE$6,0,0.6*BJE$5+0.4*BJE$5*(BJE38-BJE$7)/(BJE$8-BJE$7))),IF(BJE38&lt;=BJE$8,BJE$5,IF(BJE38&gt;BJE$6,0,0.6*BJE$5+0.4*BJE$5*(BJE38-BJE$7)/(BJE$8-BJE$7))))))</f>
      </c>
      <c r="BJG38" s="126">
        <f>IF(BJE38&lt;&gt;"",BJE$5,0)</f>
      </c>
      <c r="BJH38" s="125">
        <f>IF(BJE$6=0,RANK(BJE38,BJE$12:BJE$42,0),RANK(BJE38,BJE$12:BJE$42,1))</f>
      </c>
      <c r="BJI38"/>
      <c r="BJJ38" s="126">
        <f>IF(COUNTA(BJI$12:BJI$42)=0,0.6*BJI$5,IF(BJI38="",0,IF(BJI$6=0,IF(BJI38&gt;=BJI$8,BJI$5,IF(BJI38&lt;BJI$6,0,0.6*BJI$5+0.4*BJI$5*(BJI38-BJI$7)/(BJI$8-BJI$7))),IF(BJI38&lt;=BJI$8,BJI$5,IF(BJI38&gt;BJI$6,0,0.6*BJI$5+0.4*BJI$5*(BJI38-BJI$7)/(BJI$8-BJI$7))))))</f>
      </c>
      <c r="BJK38" s="126">
        <f>IF(BJI38&lt;&gt;"",BJI$5,0)</f>
      </c>
      <c r="BJL38" s="125">
        <f>IF(BJI$6=0,RANK(BJI38,BJI$12:BJI$42,0),RANK(BJI38,BJI$12:BJI$42,1))</f>
      </c>
      <c r="BJM38"/>
      <c r="BJN38" s="126">
        <f>IF(COUNTA(BJM$12:BJM$42)=0,0.6*BJM$5,IF(BJM38="",0,IF(BJM$6=0,IF(BJM38&gt;=BJM$8,BJM$5,IF(BJM38&lt;BJM$6,0,0.6*BJM$5+0.4*BJM$5*(BJM38-BJM$7)/(BJM$8-BJM$7))),IF(BJM38&lt;=BJM$8,BJM$5,IF(BJM38&gt;BJM$6,0,0.6*BJM$5+0.4*BJM$5*(BJM38-BJM$7)/(BJM$8-BJM$7))))))</f>
      </c>
      <c r="BJO38" s="126">
        <f>IF(BJM38&lt;&gt;"",BJM$5,0)</f>
      </c>
      <c r="BJP38" s="125">
        <f>IF(BJM$6=0,RANK(BJM38,BJM$12:BJM$42,0),RANK(BJM38,BJM$12:BJM$42,1))</f>
      </c>
      <c r="BJQ38"/>
      <c r="BJR38" s="126">
        <f>IF(COUNTA(BJQ$12:BJQ$42)=0,0.6*BJQ$5,IF(BJQ38="",0,IF(BJQ$6=0,IF(BJQ38&gt;=BJQ$8,BJQ$5,IF(BJQ38&lt;BJQ$6,0,0.6*BJQ$5+0.4*BJQ$5*(BJQ38-BJQ$7)/(BJQ$8-BJQ$7))),IF(BJQ38&lt;=BJQ$8,BJQ$5,IF(BJQ38&gt;BJQ$6,0,0.6*BJQ$5+0.4*BJQ$5*(BJQ38-BJQ$7)/(BJQ$8-BJQ$7))))))</f>
      </c>
      <c r="BJS38" s="126">
        <f>IF(BJQ38&lt;&gt;"",BJQ$5,0)</f>
      </c>
      <c r="BJT38" s="125">
        <f>IF(BJQ$6=0,RANK(BJQ38,BJQ$12:BJQ$42,0),RANK(BJQ38,BJQ$12:BJQ$42,1))</f>
      </c>
      <c r="BJU38"/>
      <c r="BJV38" s="126">
        <f>IF(COUNTA(BJU$12:BJU$42)=0,0.6*BJU$5,IF(BJU38="",0,IF(BJU$6=0,IF(BJU38&gt;=BJU$8,BJU$5,IF(BJU38&lt;BJU$6,0,0.6*BJU$5+0.4*BJU$5*(BJU38-BJU$7)/(BJU$8-BJU$7))),IF(BJU38&lt;=BJU$8,BJU$5,IF(BJU38&gt;BJU$6,0,0.6*BJU$5+0.4*BJU$5*(BJU38-BJU$7)/(BJU$8-BJU$7))))))</f>
      </c>
      <c r="BJW38" s="126">
        <f>IF(BJU38&lt;&gt;"",BJU$5,0)</f>
      </c>
      <c r="BJX38" s="125">
        <f>IF(BJU$6=0,RANK(BJU38,BJU$12:BJU$42,0),RANK(BJU38,BJU$12:BJU$42,1))</f>
      </c>
      <c r="BJY38" s="126">
        <v>90.44</v>
      </c>
      <c r="BJZ38" s="126">
        <f>IF(COUNTA(BJY$12:BJY$42)=0,0.6*BJY$5,IF(BJY38="",0,IF(BJY$6=0,IF(BJY38&gt;=BJY$8,BJY$5,IF(BJY38&lt;BJY$6,0,0.6*BJY$5+0.4*BJY$5*(BJY38-BJY$7)/(BJY$8-BJY$7))),IF(BJY38&lt;=BJY$8,BJY$5,IF(BJY38&gt;BJY$6,0,0.6*BJY$5+0.4*BJY$5*(BJY38-BJY$7)/(BJY$8-BJY$7))))))</f>
      </c>
      <c r="BKA38" s="126">
        <f>IF(BJY38&lt;&gt;"",BJY$5,0)</f>
      </c>
      <c r="BKB38" s="125">
        <f>IF(BJY$6=0,RANK(BJY38,BJY$12:BJY$42,0),RANK(BJY38,BJY$12:BJY$42,1))</f>
      </c>
      <c r="BKC38"/>
      <c r="BKD38" s="126">
        <f>IF(COUNTA(BKC$12:BKC$42)=0,0.6*BKC$5,IF(BKC38="",0,IF(BKC$6=0,IF(BKC38&gt;=BKC$8,BKC$5,IF(BKC38&lt;BKC$6,0,0.6*BKC$5+0.4*BKC$5*(BKC38-BKC$7)/(BKC$8-BKC$7))),IF(BKC38&lt;=BKC$8,BKC$5,IF(BKC38&gt;BKC$6,0,0.6*BKC$5+0.4*BKC$5*(BKC38-BKC$7)/(BKC$8-BKC$7))))))</f>
      </c>
      <c r="BKE38" s="126">
        <f>IF(BKC38&lt;&gt;"",BKC$5,0)</f>
      </c>
      <c r="BKF38" s="125">
        <f>IF(BKC$6=0,RANK(BKC38,BKC$12:BKC$42,0),RANK(BKC38,BKC$12:BKC$42,1))</f>
      </c>
      <c r="BKG38"/>
      <c r="BKH38" s="126">
        <f>IF(COUNTA(BKG$12:BKG$42)=0,0.6*BKG$5,IF(BKG38="",0,IF(BKG$6=0,IF(BKG38&gt;=BKG$8,BKG$5,IF(BKG38&lt;BKG$6,0,0.6*BKG$5+0.4*BKG$5*(BKG38-BKG$7)/(BKG$8-BKG$7))),IF(BKG38&lt;=BKG$8,BKG$5,IF(BKG38&gt;BKG$6,0,0.6*BKG$5+0.4*BKG$5*(BKG38-BKG$7)/(BKG$8-BKG$7))))))</f>
      </c>
      <c r="BKI38" s="126">
        <f>IF(BKG38&lt;&gt;"",BKG$5,0)</f>
      </c>
      <c r="BKJ38" s="125">
        <f>IF(BKG$6=0,RANK(BKG38,BKG$12:BKG$42,0),RANK(BKG38,BKG$12:BKG$42,1))</f>
      </c>
      <c r="BKK38"/>
      <c r="BKL38" s="126">
        <f>IF(COUNTA(BKK$12:BKK$42)=0,0.6*BKK$5,IF(BKK38="",0,IF(BKK$6=0,IF(BKK38&gt;=BKK$8,BKK$5,IF(BKK38&lt;BKK$6,0,0.6*BKK$5+0.4*BKK$5*(BKK38-BKK$7)/(BKK$8-BKK$7))),IF(BKK38&lt;=BKK$8,BKK$5,IF(BKK38&gt;BKK$6,0,0.6*BKK$5+0.4*BKK$5*(BKK38-BKK$7)/(BKK$8-BKK$7))))))</f>
      </c>
      <c r="BKM38" s="126">
        <f>IF(BKK38&lt;&gt;"",BKK$5,0)</f>
      </c>
      <c r="BKN38" s="125">
        <f>IF(BKK$6=0,RANK(BKK38,BKK$12:BKK$42,0),RANK(BKK38,BKK$12:BKK$42,1))</f>
      </c>
      <c r="BKO38" s="126">
        <v>99.89</v>
      </c>
      <c r="BKP38" s="126">
        <f>IF(COUNTA(BKO$12:BKO$42)=0,0.6*BKO$5,IF(BKO38="",0,IF(BKO$6=0,IF(BKO38&gt;=BKO$8,BKO$5,IF(BKO38&lt;BKO$6,0,0.6*BKO$5+0.4*BKO$5*(BKO38-BKO$7)/(BKO$8-BKO$7))),IF(BKO38&lt;=BKO$8,BKO$5,IF(BKO38&gt;BKO$6,0,0.6*BKO$5+0.4*BKO$5*(BKO38-BKO$7)/(BKO$8-BKO$7))))))</f>
      </c>
      <c r="BKQ38" s="126">
        <f>IF(BKO38&lt;&gt;"",BKO$5,0)</f>
      </c>
      <c r="BKR38" s="125">
        <f>IF(BKO$6=0,RANK(BKO38,BKO$12:BKO$42,0),RANK(BKO38,BKO$12:BKO$42,1))</f>
      </c>
      <c r="BKS38" s="126">
        <v>100</v>
      </c>
      <c r="BKT38" s="126">
        <f>IF(COUNTA(BKS$12:BKS$42)=0,0.6*BKS$5,IF(BKS38="",0,IF(BKS$6=0,IF(BKS38&gt;=BKS$8,BKS$5,IF(BKS38&lt;BKS$6,0,0.6*BKS$5+0.4*BKS$5*(BKS38-BKS$7)/(BKS$8-BKS$7))),IF(BKS38&lt;=BKS$8,BKS$5,IF(BKS38&gt;BKS$6,0,0.6*BKS$5+0.4*BKS$5*(BKS38-BKS$7)/(BKS$8-BKS$7))))))</f>
      </c>
      <c r="BKU38" s="126">
        <f>IF(BKS38&lt;&gt;"",BKS$5,0)</f>
      </c>
      <c r="BKV38" s="125">
        <f>IF(BKS$6=0,RANK(BKS38,BKS$12:BKS$42,0),RANK(BKS38,BKS$12:BKS$42,1))</f>
      </c>
      <c r="BKW38" s="126">
        <v>7.67</v>
      </c>
      <c r="BKX38" s="126">
        <f>IF(COUNTA(BKW$12:BKW$42)=0,0.6*BKW$5,IF(BKW38="",0,IF(BKW$6=0,IF(BKW38&gt;=BKW$8,BKW$5,IF(BKW38&lt;BKW$6,0,0.6*BKW$5+0.4*BKW$5*(BKW38-BKW$7)/(BKW$8-BKW$7))),IF(BKW38&lt;=BKW$8,BKW$5,IF(BKW38&gt;BKW$6,0,0.6*BKW$5+0.4*BKW$5*(BKW38-BKW$7)/(BKW$8-BKW$7))))))</f>
      </c>
      <c r="BKY38" s="126">
        <f>IF(BKW38&lt;&gt;"",BKW$5,0)</f>
      </c>
      <c r="BKZ38" s="125">
        <f>IF(BKW$6=0,RANK(BKW38,BKW$12:BKW$42,0),RANK(BKW38,BKW$12:BKW$42,1))</f>
      </c>
      <c r="BLA38"/>
      <c r="BLB38" s="126">
        <f>IF(COUNTA(BLA$12:BLA$42)=0,0.6*BLA$5,IF(BLA38="",0,IF(BLA$6=0,IF(BLA38&gt;=BLA$8,BLA$5,IF(BLA38&lt;BLA$6,0,0.6*BLA$5+0.4*BLA$5*(BLA38-BLA$7)/(BLA$8-BLA$7))),IF(BLA38&lt;=BLA$8,BLA$5,IF(BLA38&gt;BLA$6,0,0.6*BLA$5+0.4*BLA$5*(BLA38-BLA$7)/(BLA$8-BLA$7))))))</f>
      </c>
      <c r="BLC38" s="126">
        <f>IF(BLA38&lt;&gt;"",BLA$5,0)</f>
      </c>
      <c r="BLD38" s="125">
        <f>IF(BLA$6=0,RANK(BLA38,BLA$12:BLA$42,0),RANK(BLA38,BLA$12:BLA$42,1))</f>
      </c>
      <c r="BLE38" s="126">
        <v>100</v>
      </c>
      <c r="BLF38" s="126">
        <f>IF(COUNTA(BLE$12:BLE$42)=0,0.6*BLE$5,IF(BLE38="",0,IF(BLE$6=0,IF(BLE38&gt;=BLE$8,BLE$5,IF(BLE38&lt;BLE$6,0,0.6*BLE$5+0.4*BLE$5*(BLE38-BLE$7)/(BLE$8-BLE$7))),IF(BLE38&lt;=BLE$8,BLE$5,IF(BLE38&gt;BLE$6,0,0.6*BLE$5+0.4*BLE$5*(BLE38-BLE$7)/(BLE$8-BLE$7))))))</f>
      </c>
      <c r="BLG38" s="126">
        <f>IF(BLE38&lt;&gt;"",BLE$5,0)</f>
      </c>
      <c r="BLH38" s="125">
        <f>IF(BLE$6=0,RANK(BLE38,BLE$12:BLE$42,0),RANK(BLE38,BLE$12:BLE$42,1))</f>
      </c>
      <c r="BLI38"/>
      <c r="BLJ38" s="126">
        <f>IF(COUNTA(BLI$12:BLI$42)=0,0.6*BLI$5,IF(BLI38="",0,IF(BLI$6=0,IF(BLI38&gt;=BLI$8,BLI$5,IF(BLI38&lt;BLI$6,0,0.6*BLI$5+0.4*BLI$5*(BLI38-BLI$7)/(BLI$8-BLI$7))),IF(BLI38&lt;=BLI$8,BLI$5,IF(BLI38&gt;BLI$6,0,0.6*BLI$5+0.4*BLI$5*(BLI38-BLI$7)/(BLI$8-BLI$7))))))</f>
      </c>
      <c r="BLK38" s="126">
        <f>IF(BLI38&lt;&gt;"",BLI$5,0)</f>
      </c>
      <c r="BLL38" s="125">
        <f>IF(BLI$6=0,RANK(BLI38,BLI$12:BLI$42,0),RANK(BLI38,BLI$12:BLI$42,1))</f>
      </c>
      <c r="BLM38" s="126">
        <v>100</v>
      </c>
      <c r="BLN38" s="126">
        <f>IF(COUNTA(BLM$12:BLM$42)=0,0.6*BLM$5,IF(BLM38="",0,IF(BLM$6=0,IF(BLM38&gt;=BLM$8,BLM$5,IF(BLM38&lt;BLM$6,0,0.6*BLM$5+0.4*BLM$5*(BLM38-BLM$7)/(BLM$8-BLM$7))),IF(BLM38&lt;=BLM$8,BLM$5,IF(BLM38&gt;BLM$6,0,0.6*BLM$5+0.4*BLM$5*(BLM38-BLM$7)/(BLM$8-BLM$7))))))</f>
      </c>
      <c r="BLO38" s="126">
        <f>IF(BLM38&lt;&gt;"",BLM$5,0)</f>
      </c>
      <c r="BLP38" s="125">
        <f>IF(BLM$6=0,RANK(BLM38,BLM$12:BLM$42,0),RANK(BLM38,BLM$12:BLM$42,1))</f>
      </c>
      <c r="BLQ38" s="126">
        <v>0.83</v>
      </c>
      <c r="BLR38" s="126">
        <f>IF(COUNTA(BLQ$12:BLQ$42)=0,0.6*BLQ$5,IF(BLQ38="",0,IF(BLQ$6=0,IF(BLQ38&gt;=BLQ$8,BLQ$5,IF(BLQ38&lt;BLQ$6,0,0.6*BLQ$5+0.4*BLQ$5*(BLQ38-BLQ$7)/(BLQ$8-BLQ$7))),IF(BLQ38&lt;=BLQ$8,BLQ$5,IF(BLQ38&gt;BLQ$6,0,0.6*BLQ$5+0.4*BLQ$5*(BLQ38-BLQ$7)/(BLQ$8-BLQ$7))))))</f>
      </c>
      <c r="BLS38" s="126">
        <f>IF(BLQ38&lt;&gt;"",BLQ$5,0)</f>
      </c>
      <c r="BLT38" s="125">
        <f>IF(BLQ$6=0,RANK(BLQ38,BLQ$12:BLQ$42,0),RANK(BLQ38,BLQ$12:BLQ$42,1))</f>
      </c>
      <c r="BLU38" s="126">
        <v>0</v>
      </c>
      <c r="BLV38" s="126">
        <f>IF(COUNTA(BLU$12:BLU$42)=0,0.6*BLU$5,IF(BLU38="",0,IF(BLU$6=0,IF(BLU38&gt;=BLU$8,BLU$5,IF(BLU38&lt;BLU$6,0,0.6*BLU$5+0.4*BLU$5*(BLU38-BLU$7)/(BLU$8-BLU$7))),IF(BLU38&lt;=BLU$8,BLU$5,IF(BLU38&gt;BLU$6,0,0.6*BLU$5+0.4*BLU$5*(BLU38-BLU$7)/(BLU$8-BLU$7))))))</f>
      </c>
      <c r="BLW38" s="126">
        <f>IF(BLU38&lt;&gt;"",BLU$5,0)</f>
      </c>
      <c r="BLX38" s="125">
        <f>IF(BLU$6=0,RANK(BLU38,BLU$12:BLU$42,0),RANK(BLU38,BLU$12:BLU$42,1))</f>
      </c>
      <c r="BLY38" s="126">
        <v>52.76</v>
      </c>
      <c r="BLZ38" s="126">
        <f>IF(COUNTA(BLY$12:BLY$42)=0,0.6*BLY$5,IF(BLY38="",0,IF(BLY$6=0,IF(BLY38&gt;=BLY$8,BLY$5,IF(BLY38&lt;BLY$6,0,0.6*BLY$5+0.4*BLY$5*(BLY38-BLY$7)/(BLY$8-BLY$7))),IF(BLY38&lt;=BLY$8,BLY$5,IF(BLY38&gt;BLY$6,0,0.6*BLY$5+0.4*BLY$5*(BLY38-BLY$7)/(BLY$8-BLY$7))))))</f>
      </c>
      <c r="BMA38" s="126">
        <f>IF(BLY38&lt;&gt;"",BLY$5,0)</f>
      </c>
      <c r="BMB38" s="125">
        <f>IF(BLY$6=0,RANK(BLY38,BLY$12:BLY$42,0),RANK(BLY38,BLY$12:BLY$42,1))</f>
      </c>
      <c r="BMC38" s="126">
        <v>5.42</v>
      </c>
      <c r="BMD38" s="126">
        <f>IF(COUNTA(BMC$12:BMC$42)=0,0.6*BMC$5,IF(BMC38="",0,IF(BMC$6=0,IF(BMC38&gt;=BMC$8,BMC$5,IF(BMC38&lt;BMC$6,0,0.6*BMC$5+0.4*BMC$5*(BMC38-BMC$7)/(BMC$8-BMC$7))),IF(BMC38&lt;=BMC$8,BMC$5,IF(BMC38&gt;BMC$6,0,0.6*BMC$5+0.4*BMC$5*(BMC38-BMC$7)/(BMC$8-BMC$7))))))</f>
      </c>
      <c r="BME38" s="126">
        <f>IF(BMC38&lt;&gt;"",BMC$5,0)</f>
      </c>
      <c r="BMF38" s="125">
        <f>IF(BMC$6=0,RANK(BMC38,BMC$12:BMC$42,0),RANK(BMC38,BMC$12:BMC$42,1))</f>
      </c>
      <c r="BMG38" s="126">
        <v>10.24</v>
      </c>
      <c r="BMH38" s="126">
        <f>IF(COUNTA(BMG$12:BMG$42)=0,0.6*BMG$5,IF(BMG38="",0,IF(AND(BMG38&gt;=BMG$7,BMG38&lt;=BMG$8),BMG$5,0)))</f>
      </c>
      <c r="BMI38" s="126">
        <f>IF(BMG38&lt;&gt;"",BMG$5,0)</f>
      </c>
      <c r="BMJ38" s="125">
        <f>IF(BMG$6=0,RANK(BMG38,BMG$12:BMG$42,0),RANK(BMG38,BMG$12:BMG$42,1))</f>
      </c>
      <c r="BMK38"/>
      <c r="BML38" s="126">
        <f>IF(COUNTA(BMK$12:BMK$42)=0,0.6*BMK$5,IF(BMK38="",0,IF(BMK$6=0,IF(BMK38&gt;=BMK$8,BMK$5,IF(BMK38&lt;BMK$6,0,0.6*BMK$5+0.4*BMK$5*(BMK38-BMK$7)/(BMK$8-BMK$7))),IF(BMK38&lt;=BMK$8,BMK$5,IF(BMK38&gt;BMK$6,0,0.6*BMK$5+0.4*BMK$5*(BMK38-BMK$7)/(BMK$8-BMK$7))))))</f>
      </c>
      <c r="BMM38" s="126">
        <f>IF(BMK38&lt;&gt;"",BMK$5,0)</f>
      </c>
      <c r="BMN38" s="125">
        <f>IF(BMK$6=0,RANK(BMK38,BMK$12:BMK$42,0),RANK(BMK38,BMK$12:BMK$42,1))</f>
      </c>
      <c r="BMO38"/>
      <c r="BMP38" s="126">
        <f>IF(COUNTA(BMO$12:BMO$42)=0,0.6*BMO$5,IF(BMO38="",0,IF(BMO$6=0,IF(BMO38&gt;=BMO$8,BMO$5,IF(BMO38&lt;BMO$6,0,0.6*BMO$5+0.4*BMO$5*(BMO38-BMO$7)/(BMO$8-BMO$7))),IF(BMO38&lt;=BMO$8,BMO$5,IF(BMO38&gt;BMO$6,0,0.6*BMO$5+0.4*BMO$5*(BMO38-BMO$7)/(BMO$8-BMO$7))))))</f>
      </c>
      <c r="BMQ38" s="126">
        <f>IF(BMO38&lt;&gt;"",BMO$5,0)</f>
      </c>
      <c r="BMR38" s="125">
        <f>IF(BMO$6=0,RANK(BMO38,BMO$12:BMO$42,0),RANK(BMO38,BMO$12:BMO$42,1))</f>
      </c>
      <c r="BMS38"/>
      <c r="BMT38" s="126">
        <f>IF(COUNTA(BMS$12:BMS$42)=0,0.6*BMS$5,IF(BMS38="",0,IF(BMS$6=0,IF(BMS38&gt;=BMS$8,BMS$5,IF(BMS38&lt;BMS$6,0,0.6*BMS$5+0.4*BMS$5*(BMS38-BMS$7)/(BMS$8-BMS$7))),IF(BMS38&lt;=BMS$8,BMS$5,IF(BMS38&gt;BMS$6,0,0.6*BMS$5+0.4*BMS$5*(BMS38-BMS$7)/(BMS$8-BMS$7))))))</f>
      </c>
      <c r="BMU38" s="126">
        <f>IF(BMS38&lt;&gt;"",BMS$5,0)</f>
      </c>
      <c r="BMV38" s="125">
        <f>IF(BMS$6=0,RANK(BMS38,BMS$12:BMS$42,0),RANK(BMS38,BMS$12:BMS$42,1))</f>
      </c>
      <c r="BMW38"/>
      <c r="BMX38" s="126">
        <f>IF(COUNTA(BMW$12:BMW$42)=0,0.6*BMW$5,IF(BMW38="",0,IF(BMW$6=0,IF(BMW38&gt;=BMW$8,BMW$5,IF(BMW38&lt;BMW$6,0,0.6*BMW$5+0.4*BMW$5*(BMW38-BMW$7)/(BMW$8-BMW$7))),IF(BMW38&lt;=BMW$8,BMW$5,IF(BMW38&gt;BMW$6,0,0.6*BMW$5+0.4*BMW$5*(BMW38-BMW$7)/(BMW$8-BMW$7))))))</f>
      </c>
      <c r="BMY38" s="126">
        <f>IF(BMW38&lt;&gt;"",BMW$5,0)</f>
      </c>
      <c r="BMZ38" s="125">
        <f>IF(BMW$6=0,RANK(BMW38,BMW$12:BMW$42,0),RANK(BMW38,BMW$12:BMW$42,1))</f>
      </c>
      <c r="BNA38" s="126">
        <v>99.53</v>
      </c>
      <c r="BNB38" s="126">
        <f>IF(COUNTA(BNA$12:BNA$42)=0,0.6*BNA$5,IF(BNA38="",0,IF(BNA$6=0,IF(BNA38&gt;=BNA$8,BNA$5,IF(BNA38&lt;BNA$6,0,0.6*BNA$5+0.4*BNA$5*(BNA38-BNA$7)/(BNA$8-BNA$7))),IF(BNA38&lt;=BNA$8,BNA$5,IF(BNA38&gt;BNA$6,0,0.6*BNA$5+0.4*BNA$5*(BNA38-BNA$7)/(BNA$8-BNA$7))))))</f>
      </c>
      <c r="BNC38" s="126">
        <f>IF(BNA38&lt;&gt;"",BNA$5,0)</f>
      </c>
      <c r="BND38" s="125">
        <f>IF(BNA$6=0,RANK(BNA38,BNA$12:BNA$42,0),RANK(BNA38,BNA$12:BNA$42,1))</f>
      </c>
      <c r="BNE38"/>
      <c r="BNF38" s="126">
        <f>IF(COUNTA(BNE$12:BNE$42)=0,0.6*BNE$5,IF(BNE38="",0,IF(BNE$6=0,IF(BNE38&gt;=BNE$8,BNE$5,IF(BNE38&lt;BNE$6,0,0.6*BNE$5+0.4*BNE$5*(BNE38-BNE$7)/(BNE$8-BNE$7))),IF(BNE38&lt;=BNE$8,BNE$5,IF(BNE38&gt;BNE$6,0,0.6*BNE$5+0.4*BNE$5*(BNE38-BNE$7)/(BNE$8-BNE$7))))))</f>
      </c>
      <c r="BNG38" s="126">
        <f>IF(BNE38&lt;&gt;"",BNE$5,0)</f>
      </c>
      <c r="BNH38" s="125">
        <f>IF(BNE$6=0,RANK(BNE38,BNE$12:BNE$42,0),RANK(BNE38,BNE$12:BNE$42,1))</f>
      </c>
      <c r="BNI38"/>
      <c r="BNJ38" s="126">
        <f>IF(COUNTA(BNI$12:BNI$42)=0,0.6*BNI$5,IF(BNI38="",0,IF(BNI$6=0,IF(BNI38&gt;=BNI$8,BNI$5,IF(BNI38&lt;BNI$6,0,0.6*BNI$5+0.4*BNI$5*(BNI38-BNI$7)/(BNI$8-BNI$7))),IF(BNI38&lt;=BNI$8,BNI$5,IF(BNI38&gt;BNI$6,0,0.6*BNI$5+0.4*BNI$5*(BNI38-BNI$7)/(BNI$8-BNI$7))))))</f>
      </c>
      <c r="BNK38" s="126">
        <f>IF(BNI38&lt;&gt;"",BNI$5,0)</f>
      </c>
      <c r="BNL38" s="125">
        <f>IF(BNI$6=0,RANK(BNI38,BNI$12:BNI$42,0),RANK(BNI38,BNI$12:BNI$42,1))</f>
      </c>
      <c r="BNM38"/>
      <c r="BNN38" s="126">
        <f>IF(COUNTA(BNM$12:BNM$42)=0,0.6*BNM$5,IF(BNM38="",0,IF(BNM$6=0,IF(BNM38&gt;=BNM$8,BNM$5,IF(BNM38&lt;BNM$6,0,0.6*BNM$5+0.4*BNM$5*(BNM38-BNM$7)/(BNM$8-BNM$7))),IF(BNM38&lt;=BNM$8,BNM$5,IF(BNM38&gt;BNM$6,0,0.6*BNM$5+0.4*BNM$5*(BNM38-BNM$7)/(BNM$8-BNM$7))))))</f>
      </c>
      <c r="BNO38" s="126">
        <f>IF(BNM38&lt;&gt;"",BNM$5,0)</f>
      </c>
      <c r="BNP38" s="125">
        <f>IF(BNM$6=0,RANK(BNM38,BNM$12:BNM$42,0),RANK(BNM38,BNM$12:BNM$42,1))</f>
      </c>
      <c r="BNQ38" s="126">
        <v>99.89</v>
      </c>
      <c r="BNR38" s="126">
        <f>IF(COUNTA(BNQ$12:BNQ$42)=0,0.6*BNQ$5,IF(BNQ38="",0,IF(BNQ$6=0,IF(BNQ38&gt;=BNQ$8,BNQ$5,IF(BNQ38&lt;BNQ$6,0,0.6*BNQ$5+0.4*BNQ$5*(BNQ38-BNQ$7)/(BNQ$8-BNQ$7))),IF(BNQ38&lt;=BNQ$8,BNQ$5,IF(BNQ38&gt;BNQ$6,0,0.6*BNQ$5+0.4*BNQ$5*(BNQ38-BNQ$7)/(BNQ$8-BNQ$7))))))</f>
      </c>
      <c r="BNS38" s="126">
        <f>IF(BNQ38&lt;&gt;"",BNQ$5,0)</f>
      </c>
      <c r="BNT38" s="125">
        <f>IF(BNQ$6=0,RANK(BNQ38,BNQ$12:BNQ$42,0),RANK(BNQ38,BNQ$12:BNQ$42,1))</f>
      </c>
      <c r="BNU38"/>
      <c r="BNV38" s="126">
        <f>IF(COUNTA(BNU$12:BNU$42)=0,0.6*BNU$5,IF(BNU38="",0,IF(BNU$6=0,IF(BNU38&gt;=BNU$8,BNU$5,IF(BNU38&lt;BNU$6,0,0.6*BNU$5+0.4*BNU$5*(BNU38-BNU$7)/(BNU$8-BNU$7))),IF(BNU38&lt;=BNU$8,BNU$5,IF(BNU38&gt;BNU$6,0,0.6*BNU$5+0.4*BNU$5*(BNU38-BNU$7)/(BNU$8-BNU$7))))))</f>
      </c>
      <c r="BNW38" s="126">
        <f>IF(BNU38&lt;&gt;"",BNU$5,0)</f>
      </c>
      <c r="BNX38" s="125">
        <f>IF(BNU$6=0,RANK(BNU38,BNU$12:BNU$42,0),RANK(BNU38,BNU$12:BNU$42,1))</f>
      </c>
      <c r="BNY38" s="126">
        <v>100</v>
      </c>
      <c r="BNZ38" s="126">
        <f>IF(COUNTA(BNY$12:BNY$42)=0,0.6*BNY$5,IF(BNY38="",0,IF(BNY$6=0,IF(BNY38&gt;=BNY$8,BNY$5,IF(BNY38&lt;BNY$6,0,0.6*BNY$5+0.4*BNY$5*(BNY38-BNY$7)/(BNY$8-BNY$7))),IF(BNY38&lt;=BNY$8,BNY$5,IF(BNY38&gt;BNY$6,0,0.6*BNY$5+0.4*BNY$5*(BNY38-BNY$7)/(BNY$8-BNY$7))))))</f>
      </c>
      <c r="BOA38" s="126">
        <f>IF(BNY38&lt;&gt;"",BNY$5,0)</f>
      </c>
      <c r="BOB38" s="125">
        <f>IF(BNY$6=0,RANK(BNY38,BNY$12:BNY$42,0),RANK(BNY38,BNY$12:BNY$42,1))</f>
      </c>
      <c r="BOC38" s="126">
        <v>0.61</v>
      </c>
      <c r="BOD38" s="126">
        <f>IF(COUNTA(BOC$12:BOC$42)=0,0.6*BOC$5,IF(BOC38="",0,IF(BOC$6=0,IF(BOC38&gt;=BOC$8,BOC$5,IF(BOC38&lt;BOC$6,0,0.6*BOC$5+0.4*BOC$5*(BOC38-BOC$7)/(BOC$8-BOC$7))),IF(BOC38&lt;=BOC$8,BOC$5,IF(BOC38&gt;BOC$6,0,0.6*BOC$5+0.4*BOC$5*(BOC38-BOC$7)/(BOC$8-BOC$7))))))</f>
      </c>
      <c r="BOE38" s="126">
        <f>IF(BOC38&lt;&gt;"",BOC$5,0)</f>
      </c>
      <c r="BOF38" s="125">
        <f>IF(BOC$6=0,RANK(BOC38,BOC$12:BOC$42,0),RANK(BOC38,BOC$12:BOC$42,1))</f>
      </c>
      <c r="BOG38" s="126">
        <v>0</v>
      </c>
      <c r="BOH38" s="126">
        <f>IF(COUNTA(BOG$12:BOG$42)=0,0.6*BOG$5,IF(BOG38="",0,IF(BOG$6=0,IF(BOG38&gt;=BOG$8,BOG$5,IF(BOG38&lt;BOG$6,0,0.6*BOG$5+0.4*BOG$5*(BOG38-BOG$7)/(BOG$8-BOG$7))),IF(BOG38&lt;=BOG$8,BOG$5,IF(BOG38&gt;BOG$6,0,0.6*BOG$5+0.4*BOG$5*(BOG38-BOG$7)/(BOG$8-BOG$7))))))</f>
      </c>
      <c r="BOI38" s="126">
        <f>IF(BOG38&lt;&gt;"",BOG$5,0)</f>
      </c>
      <c r="BOJ38" s="125">
        <f>IF(BOG$6=0,RANK(BOG38,BOG$12:BOG$42,0),RANK(BOG38,BOG$12:BOG$42,1))</f>
      </c>
      <c r="BOK38" s="126">
        <v>50.29</v>
      </c>
      <c r="BOL38" s="126">
        <f>IF(COUNTA(BOK$12:BOK$42)=0,0.6*BOK$5,IF(BOK38="",0,IF(BOK$6=0,IF(BOK38&gt;=BOK$8,BOK$5,IF(BOK38&lt;BOK$6,0,0.6*BOK$5+0.4*BOK$5*(BOK38-BOK$7)/(BOK$8-BOK$7))),IF(BOK38&lt;=BOK$8,BOK$5,IF(BOK38&gt;BOK$6,0,0.6*BOK$5+0.4*BOK$5*(BOK38-BOK$7)/(BOK$8-BOK$7))))))</f>
      </c>
      <c r="BOM38" s="126">
        <f>IF(BOK38&lt;&gt;"",BOK$5,0)</f>
      </c>
      <c r="BON38" s="125">
        <f>IF(BOK$6=0,RANK(BOK38,BOK$12:BOK$42,0),RANK(BOK38,BOK$12:BOK$42,1))</f>
      </c>
      <c r="BOO38" s="126">
        <v>6.85</v>
      </c>
      <c r="BOP38" s="126">
        <f>IF(COUNTA(BOO$12:BOO$42)=0,0.6*BOO$5,IF(BOO38="",0,IF(BOO$6=0,IF(BOO38&gt;=BOO$8,BOO$5,IF(BOO38&lt;BOO$6,0,0.6*BOO$5+0.4*BOO$5*(BOO38-BOO$7)/(BOO$8-BOO$7))),IF(BOO38&lt;=BOO$8,BOO$5,IF(BOO38&gt;BOO$6,0,0.6*BOO$5+0.4*BOO$5*(BOO38-BOO$7)/(BOO$8-BOO$7))))))</f>
      </c>
      <c r="BOQ38" s="126">
        <f>IF(BOO38&lt;&gt;"",BOO$5,0)</f>
      </c>
      <c r="BOR38" s="125">
        <f>IF(BOO$6=0,RANK(BOO38,BOO$12:BOO$42,0),RANK(BOO38,BOO$12:BOO$42,1))</f>
      </c>
      <c r="BOS38" s="126">
        <v>95.79</v>
      </c>
      <c r="BOT38" s="126">
        <f>IF(COUNTA(BOS$12:BOS$42)=0,0.6*BOS$5,IF(BOS38="",0,IF(BOS$6=0,IF(BOS38&gt;=BOS$8,BOS$5,IF(BOS38&lt;BOS$6,0,0.6*BOS$5+0.4*BOS$5*(BOS38-BOS$7)/(BOS$8-BOS$7))),IF(BOS38&lt;=BOS$8,BOS$5,IF(BOS38&gt;BOS$6,0,0.6*BOS$5+0.4*BOS$5*(BOS38-BOS$7)/(BOS$8-BOS$7))))))</f>
      </c>
      <c r="BOU38" s="126">
        <f>IF(BOS38&lt;&gt;"",BOS$5,0)</f>
      </c>
      <c r="BOV38" s="125">
        <f>IF(BOS$6=0,RANK(BOS38,BOS$12:BOS$42,0),RANK(BOS38,BOS$12:BOS$42,1))</f>
      </c>
      <c r="BOW38"/>
      <c r="BOX38" s="126">
        <f>IF(COUNTA(BOW$12:BOW$42)=0,0.6*BOW$5,IF(BOW38="",0,IF(BOW$6=0,IF(BOW38&gt;=BOW$8,BOW$5,IF(BOW38&lt;BOW$6,0,0.6*BOW$5+0.4*BOW$5*(BOW38-BOW$7)/(BOW$8-BOW$7))),IF(BOW38&lt;=BOW$8,BOW$5,IF(BOW38&gt;BOW$6,0,0.6*BOW$5+0.4*BOW$5*(BOW38-BOW$7)/(BOW$8-BOW$7))))))</f>
      </c>
      <c r="BOY38" s="126">
        <f>IF(BOW38&lt;&gt;"",BOW$5,0)</f>
      </c>
      <c r="BOZ38" s="125">
        <f>IF(BOW$6=0,RANK(BOW38,BOW$12:BOW$42,0),RANK(BOW38,BOW$12:BOW$42,1))</f>
      </c>
      <c r="BPA38"/>
      <c r="BPB38" s="126">
        <f>IF(COUNTA(BPA$12:BPA$42)=0,0.6*BPA$5,IF(BPA38="",0,IF(BPA$6=0,IF(BPA38&gt;=BPA$8,BPA$5,IF(BPA38&lt;BPA$6,0,0.6*BPA$5+0.4*BPA$5*(BPA38-BPA$7)/(BPA$8-BPA$7))),IF(BPA38&lt;=BPA$8,BPA$5,IF(BPA38&gt;BPA$6,0,0.6*BPA$5+0.4*BPA$5*(BPA38-BPA$7)/(BPA$8-BPA$7))))))</f>
      </c>
      <c r="BPC38" s="126">
        <f>IF(BPA38&lt;&gt;"",BPA$5,0)</f>
      </c>
      <c r="BPD38" s="125">
        <f>IF(BPA$6=0,RANK(BPA38,BPA$12:BPA$42,0),RANK(BPA38,BPA$12:BPA$42,1))</f>
      </c>
      <c r="BPE38"/>
      <c r="BPF38" s="126">
        <f>IF(COUNTA(BPE$12:BPE$42)=0,0.6*BPE$5,IF(BPE38="",0,IF(BPE$6=0,IF(BPE38&gt;=BPE$8,BPE$5,IF(BPE38&lt;BPE$6,0,0.6*BPE$5+0.4*BPE$5*(BPE38-BPE$7)/(BPE$8-BPE$7))),IF(BPE38&lt;=BPE$8,BPE$5,IF(BPE38&gt;BPE$6,0,0.6*BPE$5+0.4*BPE$5*(BPE38-BPE$7)/(BPE$8-BPE$7))))))</f>
      </c>
      <c r="BPG38" s="126">
        <f>IF(BPE38&lt;&gt;"",BPE$5,0)</f>
      </c>
      <c r="BPH38" s="125">
        <f>IF(BPE$6=0,RANK(BPE38,BPE$12:BPE$42,0),RANK(BPE38,BPE$12:BPE$42,1))</f>
      </c>
      <c r="BPI38"/>
      <c r="BPJ38" s="126">
        <f>IF(COUNTA(BPI$12:BPI$42)=0,0.6*BPI$5,IF(BPI38="",0,IF(BPI$6=0,IF(BPI38&gt;=BPI$8,BPI$5,IF(BPI38&lt;BPI$6,0,0.6*BPI$5+0.4*BPI$5*(BPI38-BPI$7)/(BPI$8-BPI$7))),IF(BPI38&lt;=BPI$8,BPI$5,IF(BPI38&gt;BPI$6,0,0.6*BPI$5+0.4*BPI$5*(BPI38-BPI$7)/(BPI$8-BPI$7))))))</f>
      </c>
      <c r="BPK38" s="126">
        <f>IF(BPI38&lt;&gt;"",BPI$5,0)</f>
      </c>
      <c r="BPL38" s="125">
        <f>IF(BPI$6=0,RANK(BPI38,BPI$12:BPI$42,0),RANK(BPI38,BPI$12:BPI$42,1))</f>
      </c>
      <c r="BPM38" s="126">
        <v>98.69</v>
      </c>
      <c r="BPN38" s="126">
        <f>IF(COUNTA(BPM$12:BPM$42)=0,0.6*BPM$5,IF(BPM38="",0,IF(BPM$6=0,IF(BPM38&gt;=BPM$8,BPM$5,IF(BPM38&lt;BPM$6,0,0.6*BPM$5+0.4*BPM$5*(BPM38-BPM$7)/(BPM$8-BPM$7))),IF(BPM38&lt;=BPM$8,BPM$5,IF(BPM38&gt;BPM$6,0,0.6*BPM$5+0.4*BPM$5*(BPM38-BPM$7)/(BPM$8-BPM$7))))))</f>
      </c>
      <c r="BPO38" s="126">
        <f>IF(BPM38&lt;&gt;"",BPM$5,0)</f>
      </c>
      <c r="BPP38" s="125">
        <f>IF(BPM$6=0,RANK(BPM38,BPM$12:BPM$42,0),RANK(BPM38,BPM$12:BPM$42,1))</f>
      </c>
      <c r="BPQ38"/>
      <c r="BPR38" s="126">
        <f>IF(COUNTA(BPQ$12:BPQ$42)=0,0.6*BPQ$5,IF(BPQ38="",0,IF(BPQ$6=0,IF(BPQ38&gt;=BPQ$8,BPQ$5,IF(BPQ38&lt;BPQ$6,0,0.6*BPQ$5+0.4*BPQ$5*(BPQ38-BPQ$7)/(BPQ$8-BPQ$7))),IF(BPQ38&lt;=BPQ$8,BPQ$5,IF(BPQ38&gt;BPQ$6,0,0.6*BPQ$5+0.4*BPQ$5*(BPQ38-BPQ$7)/(BPQ$8-BPQ$7))))))</f>
      </c>
      <c r="BPS38" s="126">
        <f>IF(BPQ38&lt;&gt;"",BPQ$5,0)</f>
      </c>
      <c r="BPT38" s="125">
        <f>IF(BPQ$6=0,RANK(BPQ38,BPQ$12:BPQ$42,0),RANK(BPQ38,BPQ$12:BPQ$42,1))</f>
      </c>
      <c r="BPU38"/>
      <c r="BPV38" s="126">
        <f>IF(COUNTA(BPU$12:BPU$42)=0,0.6*BPU$5,IF(BPU38="",0,IF(BPU$6=0,IF(BPU38&gt;=BPU$8,BPU$5,IF(BPU38&lt;BPU$6,0,0.6*BPU$5+0.4*BPU$5*(BPU38-BPU$7)/(BPU$8-BPU$7))),IF(BPU38&lt;=BPU$8,BPU$5,IF(BPU38&gt;BPU$6,0,0.6*BPU$5+0.4*BPU$5*(BPU38-BPU$7)/(BPU$8-BPU$7))))))</f>
      </c>
      <c r="BPW38" s="126">
        <f>IF(BPU38&lt;&gt;"",BPU$5,0)</f>
      </c>
      <c r="BPX38" s="125">
        <f>IF(BPU$6=0,RANK(BPU38,BPU$12:BPU$42,0),RANK(BPU38,BPU$12:BPU$42,1))</f>
      </c>
      <c r="BPY38"/>
      <c r="BPZ38" s="126">
        <f>IF(COUNTA(BPY$12:BPY$42)=0,0.6*BPY$5,IF(BPY38="",0,IF(BPY$6=0,IF(BPY38&gt;=BPY$8,BPY$5,IF(BPY38&lt;BPY$6,0,0.6*BPY$5+0.4*BPY$5*(BPY38-BPY$7)/(BPY$8-BPY$7))),IF(BPY38&lt;=BPY$8,BPY$5,IF(BPY38&gt;BPY$6,0,0.6*BPY$5+0.4*BPY$5*(BPY38-BPY$7)/(BPY$8-BPY$7))))))</f>
      </c>
      <c r="BQA38" s="126">
        <f>IF(BPY38&lt;&gt;"",BPY$5,0)</f>
      </c>
      <c r="BQB38" s="125">
        <f>IF(BPY$6=0,RANK(BPY38,BPY$12:BPY$42,0),RANK(BPY38,BPY$12:BPY$42,1))</f>
      </c>
      <c r="BQC38" s="126">
        <v>100</v>
      </c>
      <c r="BQD38" s="126">
        <f>IF(COUNTA(BQC$12:BQC$42)=0,0.6*BQC$5,IF(BQC38="",0,IF(BQC$6=0,IF(BQC38&gt;=BQC$8,BQC$5,IF(BQC38&lt;BQC$6,0,0.6*BQC$5+0.4*BQC$5*(BQC38-BQC$7)/(BQC$8-BQC$7))),IF(BQC38&lt;=BQC$8,BQC$5,IF(BQC38&gt;BQC$6,0,0.6*BQC$5+0.4*BQC$5*(BQC38-BQC$7)/(BQC$8-BQC$7))))))</f>
      </c>
      <c r="BQE38" s="126">
        <f>IF(BQC38&lt;&gt;"",BQC$5,0)</f>
      </c>
      <c r="BQF38" s="125">
        <f>IF(BQC$6=0,RANK(BQC38,BQC$12:BQC$42,0),RANK(BQC38,BQC$12:BQC$42,1))</f>
      </c>
      <c r="BQG38"/>
      <c r="BQH38" s="126">
        <f>IF(COUNTA(BQG$12:BQG$42)=0,0.6*BQG$5,IF(BQG38="",0,IF(BQG$6=0,IF(BQG38&gt;=BQG$8,BQG$5,IF(BQG38&lt;BQG$6,0,0.6*BQG$5+0.4*BQG$5*(BQG38-BQG$7)/(BQG$8-BQG$7))),IF(BQG38&lt;=BQG$8,BQG$5,IF(BQG38&gt;BQG$6,0,0.6*BQG$5+0.4*BQG$5*(BQG38-BQG$7)/(BQG$8-BQG$7))))))</f>
      </c>
      <c r="BQI38" s="126">
        <f>IF(BQG38&lt;&gt;"",BQG$5,0)</f>
      </c>
      <c r="BQJ38" s="125">
        <f>IF(BQG$6=0,RANK(BQG38,BQG$12:BQG$42,0),RANK(BQG38,BQG$12:BQG$42,1))</f>
      </c>
      <c r="BQK38" s="126">
        <v>100</v>
      </c>
      <c r="BQL38" s="126">
        <f>IF(COUNTA(BQK$12:BQK$42)=0,0.6*BQK$5,IF(BQK38="",0,IF(BQK$6=0,IF(BQK38&gt;=BQK$8,BQK$5,IF(BQK38&lt;BQK$6,0,0.6*BQK$5+0.4*BQK$5*(BQK38-BQK$7)/(BQK$8-BQK$7))),IF(BQK38&lt;=BQK$8,BQK$5,IF(BQK38&gt;BQK$6,0,0.6*BQK$5+0.4*BQK$5*(BQK38-BQK$7)/(BQK$8-BQK$7))))))</f>
      </c>
      <c r="BQM38" s="126">
        <f>IF(BQK38&lt;&gt;"",BQK$5,0)</f>
      </c>
      <c r="BQN38" s="125">
        <f>IF(BQK$6=0,RANK(BQK38,BQK$12:BQK$42,0),RANK(BQK38,BQK$12:BQK$42,1))</f>
      </c>
      <c r="BQO38" s="126">
        <v>0.64</v>
      </c>
      <c r="BQP38" s="126">
        <f>IF(COUNTA(BQO$12:BQO$42)=0,0.6*BQO$5,IF(BQO38="",0,IF(BQO$6=0,IF(BQO38&gt;=BQO$8,BQO$5,IF(BQO38&lt;BQO$6,0,0.6*BQO$5+0.4*BQO$5*(BQO38-BQO$7)/(BQO$8-BQO$7))),IF(BQO38&lt;=BQO$8,BQO$5,IF(BQO38&gt;BQO$6,0,0.6*BQO$5+0.4*BQO$5*(BQO38-BQO$7)/(BQO$8-BQO$7))))))</f>
      </c>
      <c r="BQQ38" s="126">
        <f>IF(BQO38&lt;&gt;"",BQO$5,0)</f>
      </c>
      <c r="BQR38" s="125">
        <f>IF(BQO$6=0,RANK(BQO38,BQO$12:BQO$42,0),RANK(BQO38,BQO$12:BQO$42,1))</f>
      </c>
      <c r="BQS38" s="126">
        <v>0</v>
      </c>
      <c r="BQT38" s="126">
        <f>IF(COUNTA(BQS$12:BQS$42)=0,0.6*BQS$5,IF(BQS38="",0,IF(BQS$6=0,IF(BQS38&gt;=BQS$8,BQS$5,IF(BQS38&lt;BQS$6,0,0.6*BQS$5+0.4*BQS$5*(BQS38-BQS$7)/(BQS$8-BQS$7))),IF(BQS38&lt;=BQS$8,BQS$5,IF(BQS38&gt;BQS$6,0,0.6*BQS$5+0.4*BQS$5*(BQS38-BQS$7)/(BQS$8-BQS$7))))))</f>
      </c>
      <c r="BQU38" s="126">
        <f>IF(BQS38&lt;&gt;"",BQS$5,0)</f>
      </c>
      <c r="BQV38" s="125">
        <f>IF(BQS$6=0,RANK(BQS38,BQS$12:BQS$42,0),RANK(BQS38,BQS$12:BQS$42,1))</f>
      </c>
      <c r="BQW38" s="126">
        <v>41.56</v>
      </c>
      <c r="BQX38" s="126">
        <f>IF(COUNTA(BQW$12:BQW$42)=0,0.6*BQW$5,IF(BQW38="",0,IF(BQW$6=0,IF(BQW38&gt;=BQW$8,BQW$5,IF(BQW38&lt;BQW$6,0,0.6*BQW$5+0.4*BQW$5*(BQW38-BQW$7)/(BQW$8-BQW$7))),IF(BQW38&lt;=BQW$8,BQW$5,IF(BQW38&gt;BQW$6,0,0.6*BQW$5+0.4*BQW$5*(BQW38-BQW$7)/(BQW$8-BQW$7))))))</f>
      </c>
      <c r="BQY38" s="126">
        <f>IF(BQW38&lt;&gt;"",BQW$5,0)</f>
      </c>
      <c r="BQZ38" s="125">
        <f>IF(BQW$6=0,RANK(BQW38,BQW$12:BQW$42,0),RANK(BQW38,BQW$12:BQW$42,1))</f>
      </c>
      <c r="BRA38" s="126">
        <v>5.65</v>
      </c>
      <c r="BRB38" s="126">
        <f>IF(COUNTA(BRA$12:BRA$42)=0,0.6*BRA$5,IF(BRA38="",0,IF(BRA$6=0,IF(BRA38&gt;=BRA$8,BRA$5,IF(BRA38&lt;BRA$6,0,0.6*BRA$5+0.4*BRA$5*(BRA38-BRA$7)/(BRA$8-BRA$7))),IF(BRA38&lt;=BRA$8,BRA$5,IF(BRA38&gt;BRA$6,0,0.6*BRA$5+0.4*BRA$5*(BRA38-BRA$7)/(BRA$8-BRA$7))))))</f>
      </c>
      <c r="BRC38" s="126">
        <f>IF(BRA38&lt;&gt;"",BRA$5,0)</f>
      </c>
      <c r="BRD38" s="125">
        <f>IF(BRA$6=0,RANK(BRA38,BRA$12:BRA$42,0),RANK(BRA38,BRA$12:BRA$42,1))</f>
      </c>
      <c r="BRE38"/>
      <c r="BRF38" s="126">
        <f>IF(COUNTA(BRE$12:BRE$42)=0,0.6*BRE$5,IF(BRE38="",0,IF(BRE$6=0,IF(BRE38&gt;=BRE$8,BRE$5,IF(BRE38&lt;BRE$6,0,0.6*BRE$5+0.4*BRE$5*(BRE38-BRE$7)/(BRE$8-BRE$7))),IF(BRE38&lt;=BRE$8,BRE$5,IF(BRE38&gt;BRE$6,0,0.6*BRE$5+0.4*BRE$5*(BRE38-BRE$7)/(BRE$8-BRE$7))))))</f>
      </c>
      <c r="BRG38" s="126">
        <f>IF(BRE38&lt;&gt;"",BRE$5,0)</f>
      </c>
      <c r="BRH38" s="125">
        <f>IF(BRE$6=0,RANK(BRE38,BRE$12:BRE$42,0),RANK(BRE38,BRE$12:BRE$42,1))</f>
      </c>
      <c r="BRI38"/>
      <c r="BRJ38" s="126">
        <f>IF(COUNTA(BRI$12:BRI$42)=0,0.6*BRI$5,IF(BRI38="",0,IF(BRI$6=0,IF(BRI38&gt;=BRI$8,BRI$5,IF(BRI38&lt;BRI$6,0,0.6*BRI$5+0.4*BRI$5*(BRI38-BRI$7)/(BRI$8-BRI$7))),IF(BRI38&lt;=BRI$8,BRI$5,IF(BRI38&gt;BRI$6,0,0.6*BRI$5+0.4*BRI$5*(BRI38-BRI$7)/(BRI$8-BRI$7))))))</f>
      </c>
      <c r="BRK38" s="126">
        <f>IF(BRI38&lt;&gt;"",BRI$5,0)</f>
      </c>
      <c r="BRL38" s="125">
        <f>IF(BRI$6=0,RANK(BRI38,BRI$12:BRI$42,0),RANK(BRI38,BRI$12:BRI$42,1))</f>
      </c>
      <c r="BRM38" s="126">
        <v>0.87</v>
      </c>
      <c r="BRN38" s="126">
        <f>IF(COUNTA(BRM$12:BRM$42)=0,0.6*BRM$5,IF(BRM38="",0,IF(BRM$6=0,IF(BRM38&gt;=BRM$8,BRM$5,IF(BRM38&lt;BRM$6,0,0.6*BRM$5+0.4*BRM$5*(BRM38-BRM$7)/(BRM$8-BRM$7))),IF(BRM38&lt;=BRM$8,BRM$5,IF(BRM38&gt;BRM$6,0,0.6*BRM$5+0.4*BRM$5*(BRM38-BRM$7)/(BRM$8-BRM$7))))))</f>
      </c>
      <c r="BRO38" s="126">
        <f>IF(BRM38&lt;&gt;"",BRM$5,0)</f>
      </c>
      <c r="BRP38" s="125">
        <f>IF(BRM$6=0,RANK(BRM38,BRM$12:BRM$42,0),RANK(BRM38,BRM$12:BRM$42,1))</f>
      </c>
      <c r="BRQ38"/>
      <c r="BRR38" s="126">
        <f>IF(COUNTA(BRQ$12:BRQ$42)=0,0.6*BRQ$5,IF(BRQ38="",0,IF(BRQ$6=0,IF(BRQ38&gt;=BRQ$8,BRQ$5,IF(BRQ38&lt;BRQ$6,0,0.6*BRQ$5+0.4*BRQ$5*(BRQ38-BRQ$7)/(BRQ$8-BRQ$7))),IF(BRQ38&lt;=BRQ$8,BRQ$5,IF(BRQ38&gt;BRQ$6,0,0.6*BRQ$5+0.4*BRQ$5*(BRQ38-BRQ$7)/(BRQ$8-BRQ$7))))))</f>
      </c>
      <c r="BRS38" s="126">
        <f>IF(BRQ38&lt;&gt;"",BRQ$5,0)</f>
      </c>
      <c r="BRT38" s="125">
        <f>IF(BRQ$6=0,RANK(BRQ38,BRQ$12:BRQ$42,0),RANK(BRQ38,BRQ$12:BRQ$42,1))</f>
      </c>
      <c r="BRU38"/>
      <c r="BRV38" s="126">
        <f>IF(COUNTA(BRU$12:BRU$42)=0,0.6*BRU$5,IF(BRU38="",0,IF(BRU$6=0,IF(BRU38&gt;=BRU$8,BRU$5,IF(BRU38&lt;BRU$6,0,0.6*BRU$5+0.4*BRU$5*(BRU38-BRU$7)/(BRU$8-BRU$7))),IF(BRU38&lt;=BRU$8,BRU$5,IF(BRU38&gt;BRU$6,0,0.6*BRU$5+0.4*BRU$5*(BRU38-BRU$7)/(BRU$8-BRU$7))))))</f>
      </c>
      <c r="BRW38" s="126">
        <f>IF(BRU38&lt;&gt;"",BRU$5,0)</f>
      </c>
      <c r="BRX38" s="125">
        <f>IF(BRU$6=0,RANK(BRU38,BRU$12:BRU$42,0),RANK(BRU38,BRU$12:BRU$42,1))</f>
      </c>
      <c r="BRY38"/>
      <c r="BRZ38" s="126">
        <f>IF(COUNTA(BRY$12:BRY$42)=0,0.6*BRY$5,IF(BRY38="",0,IF(BRY$6=0,IF(BRY38&gt;=BRY$8,BRY$5,IF(BRY38&lt;BRY$6,0,0.6*BRY$5+0.4*BRY$5*(BRY38-BRY$7)/(BRY$8-BRY$7))),IF(BRY38&lt;=BRY$8,BRY$5,IF(BRY38&gt;BRY$6,0,0.6*BRY$5+0.4*BRY$5*(BRY38-BRY$7)/(BRY$8-BRY$7))))))</f>
      </c>
      <c r="BSA38" s="126">
        <f>IF(BRY38&lt;&gt;"",BRY$5,0)</f>
      </c>
      <c r="BSB38" s="125">
        <f>IF(BRY$6=0,RANK(BRY38,BRY$12:BRY$42,0),RANK(BRY38,BRY$12:BRY$42,1))</f>
      </c>
      <c r="BSC38"/>
      <c r="BSD38" s="126">
        <f>IF(COUNTA(BSC$12:BSC$42)=0,0.6*BSC$5,IF(BSC38="",0,IF(BSC$6=0,IF(BSC38&gt;=BSC$8,BSC$5,IF(BSC38&lt;BSC$6,0,0.6*BSC$5+0.4*BSC$5*(BSC38-BSC$7)/(BSC$8-BSC$7))),IF(BSC38&lt;=BSC$8,BSC$5,IF(BSC38&gt;BSC$6,0,0.6*BSC$5+0.4*BSC$5*(BSC38-BSC$7)/(BSC$8-BSC$7))))))</f>
      </c>
      <c r="BSE38" s="126">
        <f>IF(BSC38&lt;&gt;"",BSC$5,0)</f>
      </c>
      <c r="BSF38" s="125">
        <f>IF(BSC$6=0,RANK(BSC38,BSC$12:BSC$42,0),RANK(BSC38,BSC$12:BSC$42,1))</f>
      </c>
      <c r="BSG38"/>
      <c r="BSH38" s="126">
        <f>IF(COUNTA(BSG$12:BSG$42)=0,0.6*BSG$5,IF(BSG38="",0,IF(BSG$6=0,IF(BSG38&gt;=BSG$8,BSG$5,IF(BSG38&lt;BSG$6,0,0.6*BSG$5+0.4*BSG$5*(BSG38-BSG$7)/(BSG$8-BSG$7))),IF(BSG38&lt;=BSG$8,BSG$5,IF(BSG38&gt;BSG$6,0,0.6*BSG$5+0.4*BSG$5*(BSG38-BSG$7)/(BSG$8-BSG$7))))))</f>
      </c>
      <c r="BSI38" s="126">
        <f>IF(BSG38&lt;&gt;"",BSG$5,0)</f>
      </c>
      <c r="BSJ38" s="125">
        <f>IF(BSG$6=0,RANK(BSG38,BSG$12:BSG$42,0),RANK(BSG38,BSG$12:BSG$42,1))</f>
      </c>
      <c r="BSK38"/>
      <c r="BSL38" s="126">
        <f>IF(COUNTA(BSK$12:BSK$42)=0,0.6*BSK$5,IF(BSK38="",0,IF(BSK$6=0,IF(BSK38&gt;=BSK$8,BSK$5,IF(BSK38&lt;BSK$6,0,0.6*BSK$5+0.4*BSK$5*(BSK38-BSK$7)/(BSK$8-BSK$7))),IF(BSK38&lt;=BSK$8,BSK$5,IF(BSK38&gt;BSK$6,0,0.6*BSK$5+0.4*BSK$5*(BSK38-BSK$7)/(BSK$8-BSK$7))))))</f>
      </c>
      <c r="BSM38" s="126">
        <f>IF(BSK38&lt;&gt;"",BSK$5,0)</f>
      </c>
      <c r="BSN38" s="125">
        <f>IF(BSK$6=0,RANK(BSK38,BSK$12:BSK$42,0),RANK(BSK38,BSK$12:BSK$42,1))</f>
      </c>
      <c r="BSO38"/>
      <c r="BSP38" s="126">
        <f>IF(COUNTA(BSO$12:BSO$42)=0,0.6*BSO$5,IF(BSO38="",0,IF(BSO$6=0,IF(BSO38&gt;=BSO$8,BSO$5,IF(BSO38&lt;BSO$6,0,0.6*BSO$5+0.4*BSO$5*(BSO38-BSO$7)/(BSO$8-BSO$7))),IF(BSO38&lt;=BSO$8,BSO$5,IF(BSO38&gt;BSO$6,0,0.6*BSO$5+0.4*BSO$5*(BSO38-BSO$7)/(BSO$8-BSO$7))))))</f>
      </c>
      <c r="BSQ38" s="126">
        <f>IF(BSO38&lt;&gt;"",BSO$5,0)</f>
      </c>
      <c r="BSR38" s="125">
        <f>IF(BSO$6=0,RANK(BSO38,BSO$12:BSO$42,0),RANK(BSO38,BSO$12:BSO$42,1))</f>
      </c>
      <c r="BSS38"/>
      <c r="BST38" s="126">
        <f>IF(COUNTA(BSS$12:BSS$42)=0,0.6*BSS$5,IF(BSS38="",0,IF(BSS$6=0,IF(BSS38&gt;=BSS$8,BSS$5,IF(BSS38&lt;BSS$6,0,0.6*BSS$5+0.4*BSS$5*(BSS38-BSS$7)/(BSS$8-BSS$7))),IF(BSS38&lt;=BSS$8,BSS$5,IF(BSS38&gt;BSS$6,0,0.6*BSS$5+0.4*BSS$5*(BSS38-BSS$7)/(BSS$8-BSS$7))))))</f>
      </c>
      <c r="BSU38" s="126">
        <f>IF(BSS38&lt;&gt;"",BSS$5,0)</f>
      </c>
      <c r="BSV38" s="125">
        <f>IF(BSS$6=0,RANK(BSS38,BSS$12:BSS$42,0),RANK(BSS38,BSS$12:BSS$42,1))</f>
      </c>
      <c r="BSW38"/>
      <c r="BSX38" s="126">
        <f>IF(COUNTA(BSW$12:BSW$42)=0,0.6*BSW$5,IF(BSW38="",0,IF(BSW$6=0,IF(BSW38&gt;=BSW$8,BSW$5,IF(BSW38&lt;BSW$6,0,0.6*BSW$5+0.4*BSW$5*(BSW38-BSW$7)/(BSW$8-BSW$7))),IF(BSW38&lt;=BSW$8,BSW$5,IF(BSW38&gt;BSW$6,0,0.6*BSW$5+0.4*BSW$5*(BSW38-BSW$7)/(BSW$8-BSW$7))))))</f>
      </c>
      <c r="BSY38" s="126">
        <f>IF(BSW38&lt;&gt;"",BSW$5,0)</f>
      </c>
      <c r="BSZ38" s="125">
        <f>IF(BSW$6=0,RANK(BSW38,BSW$12:BSW$42,0),RANK(BSW38,BSW$12:BSW$42,1))</f>
      </c>
      <c r="BTA38"/>
      <c r="BTB38" s="126">
        <f>IF(COUNTA(BTA$12:BTA$42)=0,0.6*BTA$5,IF(BTA38="",0,IF(BTA$6=0,IF(BTA38&gt;=BTA$8,BTA$5,IF(BTA38&lt;BTA$6,0,0.6*BTA$5+0.4*BTA$5*(BTA38-BTA$7)/(BTA$8-BTA$7))),IF(BTA38&lt;=BTA$8,BTA$5,IF(BTA38&gt;BTA$6,0,0.6*BTA$5+0.4*BTA$5*(BTA38-BTA$7)/(BTA$8-BTA$7))))))</f>
      </c>
      <c r="BTC38" s="126">
        <f>IF(BTA38&lt;&gt;"",BTA$5,0)</f>
      </c>
      <c r="BTD38" s="125">
        <f>IF(BTA$6=0,RANK(BTA38,BTA$12:BTA$42,0),RANK(BTA38,BTA$12:BTA$42,1))</f>
      </c>
      <c r="BTE38"/>
      <c r="BTF38" s="126">
        <f>IF(COUNTA(BTE$12:BTE$42)=0,0.6*BTE$5,IF(BTE38="",0,IF(BTE$6=0,IF(BTE38&gt;=BTE$8,BTE$5,IF(BTE38&lt;BTE$6,0,0.6*BTE$5+0.4*BTE$5*(BTE38-BTE$7)/(BTE$8-BTE$7))),IF(BTE38&lt;=BTE$8,BTE$5,IF(BTE38&gt;BTE$6,0,0.6*BTE$5+0.4*BTE$5*(BTE38-BTE$7)/(BTE$8-BTE$7))))))</f>
      </c>
      <c r="BTG38" s="126">
        <f>IF(BTE38&lt;&gt;"",BTE$5,0)</f>
      </c>
      <c r="BTH38" s="125">
        <f>IF(BTE$6=0,RANK(BTE38,BTE$12:BTE$42,0),RANK(BTE38,BTE$12:BTE$42,1))</f>
      </c>
      <c r="BTI38" s="126">
        <v>4.15</v>
      </c>
      <c r="BTJ38" s="126">
        <f>IF(COUNTA(BTI$12:BTI$42)=0,0.6*BTI$5,IF(BTI38="",0,IF(BTI$6=0,IF(BTI38&gt;=BTI$8,BTI$5,IF(BTI38&lt;BTI$6,0,0.6*BTI$5+0.4*BTI$5*(BTI38-BTI$7)/(BTI$8-BTI$7))),IF(BTI38&lt;=BTI$8,BTI$5,IF(BTI38&gt;BTI$6,0,0.6*BTI$5+0.4*BTI$5*(BTI38-BTI$7)/(BTI$8-BTI$7))))))</f>
      </c>
      <c r="BTK38" s="126">
        <f>IF(BTI38&lt;&gt;"",BTI$5,0)</f>
      </c>
      <c r="BTL38" s="125">
        <f>IF(BTI$6=0,RANK(BTI38,BTI$12:BTI$42,0),RANK(BTI38,BTI$12:BTI$42,1))</f>
      </c>
      <c r="BTM38" s="126">
        <v>9.81</v>
      </c>
      <c r="BTN38" s="126">
        <f>IF(COUNTA(BTM$12:BTM$42)=0,0.6*BTM$5,IF(BTM38="",0,IF(BTM$6=0,IF(BTM38&gt;=BTM$8,BTM$5,IF(BTM38&lt;BTM$6,0,0.6*BTM$5+0.4*BTM$5*(BTM38-BTM$7)/(BTM$8-BTM$7))),IF(BTM38&lt;=BTM$8,BTM$5,IF(BTM38&gt;BTM$6,0,0.6*BTM$5+0.4*BTM$5*(BTM38-BTM$7)/(BTM$8-BTM$7))))))</f>
      </c>
      <c r="BTO38" s="126">
        <f>IF(BTM38&lt;&gt;"",BTM$5,0)</f>
      </c>
      <c r="BTP38" s="125">
        <f>IF(BTM$6=0,RANK(BTM38,BTM$12:BTM$42,0),RANK(BTM38,BTM$12:BTM$42,1))</f>
      </c>
      <c r="BTQ38" s="126">
        <v>3.76</v>
      </c>
      <c r="BTR38" s="126">
        <f>IF(COUNTA(BTQ$12:BTQ$42)=0,0.6*BTQ$5,IF(BTQ38="",0,IF(BTQ$6=0,IF(BTQ38&gt;=BTQ$8,BTQ$5,IF(BTQ38&lt;BTQ$6,0,0.6*BTQ$5+0.4*BTQ$5*(BTQ38-BTQ$7)/(BTQ$8-BTQ$7))),IF(BTQ38&lt;=BTQ$8,BTQ$5,IF(BTQ38&gt;BTQ$6,0,0.6*BTQ$5+0.4*BTQ$5*(BTQ38-BTQ$7)/(BTQ$8-BTQ$7))))))</f>
      </c>
      <c r="BTS38" s="126">
        <f>IF(BTQ38&lt;&gt;"",BTQ$5,0)</f>
      </c>
      <c r="BTT38" s="125">
        <f>IF(BTQ$6=0,RANK(BTQ38,BTQ$12:BTQ$42,0),RANK(BTQ38,BTQ$12:BTQ$42,1))</f>
      </c>
      <c r="BTU38" s="126">
        <v>88.38</v>
      </c>
      <c r="BTV38" s="126">
        <f>IF(COUNTA(BTU$12:BTU$42)=0,0.6*BTU$5,IF(BTU38="",0,IF(BTU$6=0,IF(BTU38&gt;=BTU$8,BTU$5,IF(BTU38&lt;BTU$6,0,0.6*BTU$5+0.4*BTU$5*(BTU38-BTU$7)/(BTU$8-BTU$7))),IF(BTU38&lt;=BTU$8,BTU$5,IF(BTU38&gt;BTU$6,0,0.6*BTU$5+0.4*BTU$5*(BTU38-BTU$7)/(BTU$8-BTU$7))))))</f>
      </c>
      <c r="BTW38" s="126">
        <f>IF(BTU38&lt;&gt;"",BTU$5,0)</f>
      </c>
      <c r="BTX38" s="125">
        <f>IF(BTU$6=0,RANK(BTU38,BTU$12:BTU$42,0),RANK(BTU38,BTU$12:BTU$42,1))</f>
      </c>
      <c r="BTY38" s="126">
        <v>91.81</v>
      </c>
      <c r="BTZ38" s="126">
        <f>IF(COUNTA(BTY$12:BTY$42)=0,0.6*BTY$5,IF(BTY38="",0,IF(BTY$6=0,IF(BTY38&gt;=BTY$8,BTY$5,IF(BTY38&lt;BTY$6,0,0.6*BTY$5+0.4*BTY$5*(BTY38-BTY$7)/(BTY$8-BTY$7))),IF(BTY38&lt;=BTY$8,BTY$5,IF(BTY38&gt;BTY$6,0,0.6*BTY$5+0.4*BTY$5*(BTY38-BTY$7)/(BTY$8-BTY$7))))))</f>
      </c>
      <c r="BUA38" s="126">
        <f>IF(BTY38&lt;&gt;"",BTY$5,0)</f>
      </c>
      <c r="BUB38" s="125">
        <f>IF(BTY$6=0,RANK(BTY38,BTY$12:BTY$42,0),RANK(BTY38,BTY$12:BTY$42,1))</f>
      </c>
      <c r="BUC38" s="126">
        <v>97.79</v>
      </c>
      <c r="BUD38" s="126">
        <f>IF(COUNTA(BUC$12:BUC$42)=0,0.6*BUC$5,IF(BUC38="",0,IF(BUC$6=0,IF(BUC38&gt;=BUC$8,BUC$5,IF(BUC38&lt;BUC$6,0,0.6*BUC$5+0.4*BUC$5*(BUC38-BUC$7)/(BUC$8-BUC$7))),IF(BUC38&lt;=BUC$8,BUC$5,IF(BUC38&gt;BUC$6,0,0.6*BUC$5+0.4*BUC$5*(BUC38-BUC$7)/(BUC$8-BUC$7))))))</f>
      </c>
      <c r="BUE38" s="126">
        <f>IF(BUC38&lt;&gt;"",BUC$5,0)</f>
      </c>
      <c r="BUF38" s="125">
        <f>IF(BUC$6=0,RANK(BUC38,BUC$12:BUC$42,0),RANK(BUC38,BUC$12:BUC$42,1))</f>
      </c>
      <c r="BUG38" s="126">
        <v>18.92</v>
      </c>
      <c r="BUH38" s="126">
        <f>IF(COUNTA(BUG$12:BUG$42)=0,0.6*BUG$5,IF(BUG38="",0,IF(BUG$6=0,IF(BUG38&gt;=BUG$8,BUG$5,IF(BUG38&lt;BUG$6,0,0.6*BUG$5+0.4*BUG$5*(BUG38-BUG$7)/(BUG$8-BUG$7))),IF(BUG38&lt;=BUG$8,BUG$5,IF(BUG38&gt;BUG$6,0,0.6*BUG$5+0.4*BUG$5*(BUG38-BUG$7)/(BUG$8-BUG$7))))))</f>
      </c>
      <c r="BUI38" s="126">
        <f>IF(BUG38&lt;&gt;"",BUG$5,0)</f>
      </c>
      <c r="BUJ38" s="125">
        <f>IF(BUG$6=0,RANK(BUG38,BUG$12:BUG$42,0),RANK(BUG38,BUG$12:BUG$42,1))</f>
      </c>
      <c r="BUK38" s="126">
        <v>9.68</v>
      </c>
      <c r="BUL38" s="126">
        <f>IF(COUNTA(BUK$12:BUK$42)=0,0.6*BUK$5,IF(BUK38="",0,IF(BUK$6=0,IF(BUK38&gt;=BUK$8,BUK$5,IF(BUK38&lt;BUK$6,0,0.6*BUK$5+0.4*BUK$5*(BUK38-BUK$7)/(BUK$8-BUK$7))),IF(BUK38&lt;=BUK$8,BUK$5,IF(BUK38&gt;BUK$6,0,0.6*BUK$5+0.4*BUK$5*(BUK38-BUK$7)/(BUK$8-BUK$7))))))</f>
      </c>
      <c r="BUM38" s="126">
        <f>IF(BUK38&lt;&gt;"",BUK$5,0)</f>
      </c>
      <c r="BUN38" s="125">
        <f>IF(BUK$6=0,RANK(BUK38,BUK$12:BUK$42,0),RANK(BUK38,BUK$12:BUK$42,1))</f>
      </c>
      <c r="BUO38" s="126">
        <v>25.78</v>
      </c>
      <c r="BUP38" s="126">
        <f>IF(COUNTA(BUO$12:BUO$42)=0,0.6*BUO$5,IF(BUO38="",0,IF(AND(BUO38&gt;=BUO$7,BUO38&lt;=BUO$8),BUO$5,0)))</f>
      </c>
      <c r="BUQ38" s="126">
        <f>IF(BUO38&lt;&gt;"",BUO$5,0)</f>
      </c>
      <c r="BUR38" s="125">
        <f>IF(BUO$6=0,RANK(BUO38,BUO$12:BUO$42,0),RANK(BUO38,BUO$12:BUO$42,1))</f>
      </c>
      <c r="BUS38" s="126">
        <v>0.71</v>
      </c>
      <c r="BUT38" s="126">
        <f>IF(COUNTA(BUS$12:BUS$42)=0,0.6*BUS$5,IF(BUS38="",0,IF(BUS$6=0,IF(BUS38&gt;=BUS$8,BUS$5,IF(BUS38&lt;BUS$6,0,0.6*BUS$5+0.4*BUS$5*(BUS38-BUS$7)/(BUS$8-BUS$7))),IF(BUS38&lt;=BUS$8,BUS$5,IF(BUS38&gt;BUS$6,0,0.6*BUS$5+0.4*BUS$5*(BUS38-BUS$7)/(BUS$8-BUS$7))))))</f>
      </c>
      <c r="BUU38" s="126">
        <f>IF(BUS38&lt;&gt;"",BUS$5,0)</f>
      </c>
      <c r="BUV38" s="125">
        <f>IF(BUS$6=0,RANK(BUS38,BUS$12:BUS$42,0),RANK(BUS38,BUS$12:BUS$42,1))</f>
      </c>
      <c r="BUW38" s="126">
        <v>0.192086054552439</v>
      </c>
      <c r="BUX38" s="126">
        <f>IF(COUNTA(BUW$12:BUW$42)=0,0.6*BUW$5,IF(BUW38="",0,IF(BUW$6=0,IF(BUW38&gt;=BUW$8,BUW$5,IF(BUW38&lt;BUW$6,0,0.6*BUW$5+0.4*BUW$5*(BUW38-BUW$7)/(BUW$8-BUW$7))),IF(BUW38&lt;=BUW$8,BUW$5,IF(BUW38&gt;BUW$6,0,0.6*BUW$5+0.4*BUW$5*(BUW38-BUW$7)/(BUW$8-BUW$7))))))</f>
      </c>
      <c r="BUY38" s="126">
        <f>IF(BUW38&lt;&gt;"",BUW$5,0)</f>
      </c>
      <c r="BUZ38" s="125">
        <f>IF(BUW$6=0,RANK(BUW38,BUW$12:BUW$42,0),RANK(BUW38,BUW$12:BUW$42,1))</f>
      </c>
      <c r="BVA38" s="126">
        <v>1.466</v>
      </c>
      <c r="BVB38" s="126">
        <f>IF(COUNTA(BVA$12:BVA$42)=0,0.6*BVA$5,IF(BVA38="",0,IF(BVA$6=0,IF(BVA38&gt;=BVA$8,BVA$5,IF(BVA38&lt;BVA$6,0,0.6*BVA$5+0.4*BVA$5*(BVA38-BVA$7)/(BVA$8-BVA$7))),IF(BVA38&lt;=BVA$8,BVA$5,IF(BVA38&gt;BVA$6,0,0.6*BVA$5+0.4*BVA$5*(BVA38-BVA$7)/(BVA$8-BVA$7))))))</f>
      </c>
      <c r="BVC38" s="126">
        <f>IF(BVA38&lt;&gt;"",BVA$5,0)</f>
      </c>
      <c r="BVD38" s="125">
        <f>IF(BVA$6=0,RANK(BVA38,BVA$12:BVA$42,0),RANK(BVA38,BVA$12:BVA$42,1))</f>
      </c>
      <c r="BVE38" s="126">
        <v>1.278</v>
      </c>
      <c r="BVF38" s="126">
        <f>IF(COUNTA(BVE$12:BVE$42)=0,0.6*BVE$5,IF(BVE38="",0,IF(BVE$6=0,IF(BVE38&gt;=BVE$8,BVE$5,IF(BVE38&lt;BVE$6,0,0.6*BVE$5+0.4*BVE$5*(BVE38-BVE$7)/(BVE$8-BVE$7))),IF(BVE38&lt;=BVE$8,BVE$5,IF(BVE38&gt;BVE$6,0,0.6*BVE$5+0.4*BVE$5*(BVE38-BVE$7)/(BVE$8-BVE$7))))))</f>
      </c>
      <c r="BVG38" s="126">
        <f>IF(BVE38&lt;&gt;"",BVE$5,0)</f>
      </c>
      <c r="BVH38" s="125">
        <f>IF(BVE$6=0,RANK(BVE38,BVE$12:BVE$42,0),RANK(BVE38,BVE$12:BVE$42,1))</f>
      </c>
      <c r="BVI38"/>
      <c r="BVJ38" s="126">
        <f>IF(COUNTA(BVI$12:BVI$42)=0,0.6*BVI$5,IF(BVI38="",0,IF(BVI$6=0,IF(BVI38&gt;=BVI$8,BVI$5,IF(BVI38&lt;BVI$6,0,0.6*BVI$5+0.4*BVI$5*(BVI38-BVI$7)/(BVI$8-BVI$7))),IF(BVI38&lt;=BVI$8,BVI$5,IF(BVI38&gt;BVI$6,0,0.6*BVI$5+0.4*BVI$5*(BVI38-BVI$7)/(BVI$8-BVI$7))))))</f>
      </c>
      <c r="BVK38" s="126">
        <f>IF(BVI38&lt;&gt;"",BVI$5,0)</f>
      </c>
      <c r="BVL38" s="125">
        <f>IF(BVI$6=0,RANK(BVI38,BVI$12:BVI$42,0),RANK(BVI38,BVI$12:BVI$42,1))</f>
      </c>
      <c r="BVM38" s="126">
        <v>1.27</v>
      </c>
      <c r="BVN38" s="126">
        <f>IF(COUNTA(BVM$12:BVM$42)=0,0.6*BVM$5,IF(BVM38="",0,IF(BVM$6=0,IF(BVM38&gt;=BVM$8,BVM$5,IF(BVM38&lt;BVM$6,0,0.6*BVM$5+0.4*BVM$5*(BVM38-BVM$7)/(BVM$8-BVM$7))),IF(BVM38&lt;=BVM$8,BVM$5,IF(BVM38&gt;BVM$6,0,0.6*BVM$5+0.4*BVM$5*(BVM38-BVM$7)/(BVM$8-BVM$7))))))</f>
      </c>
      <c r="BVO38" s="126">
        <f>IF(BVM38&lt;&gt;"",BVM$5,0)</f>
      </c>
      <c r="BVP38" s="125">
        <f>IF(BVM$6=0,RANK(BVM38,BVM$12:BVM$42,0),RANK(BVM38,BVM$12:BVM$42,1))</f>
      </c>
      <c r="BVQ38" s="126">
        <v>1.54</v>
      </c>
      <c r="BVR38" s="126">
        <f>IF(COUNTA(BVQ$12:BVQ$42)=0,0.6*BVQ$5,IF(BVQ38="",0,IF(BVQ$6=0,IF(BVQ38&gt;=BVQ$8,BVQ$5,IF(BVQ38&lt;BVQ$6,0,0.6*BVQ$5+0.4*BVQ$5*(BVQ38-BVQ$7)/(BVQ$8-BVQ$7))),IF(BVQ38&lt;=BVQ$8,BVQ$5,IF(BVQ38&gt;BVQ$6,0,0.6*BVQ$5+0.4*BVQ$5*(BVQ38-BVQ$7)/(BVQ$8-BVQ$7))))))</f>
      </c>
      <c r="BVS38" s="126">
        <f>IF(BVQ38&lt;&gt;"",BVQ$5,0)</f>
      </c>
      <c r="BVT38" s="125">
        <f>IF(BVQ$6=0,RANK(BVQ38,BVQ$12:BVQ$42,0),RANK(BVQ38,BVQ$12:BVQ$42,1))</f>
      </c>
      <c r="BVU38" s="126">
        <v>44.8371382971511</v>
      </c>
      <c r="BVV38" s="126">
        <f>IF(COUNTA(BVU$12:BVU$42)=0,0.6*BVU$5,IF(BVU38="",0,IF(BVU$6=0,IF(BVU38&gt;=BVU$8,BVU$5,IF(BVU38&lt;BVU$6,0,0.6*BVU$5+0.4*BVU$5*(BVU38-BVU$7)/(BVU$8-BVU$7))),IF(BVU38&lt;=BVU$8,BVU$5,IF(BVU38&gt;BVU$6,0,0.6*BVU$5+0.4*BVU$5*(BVU38-BVU$7)/(BVU$8-BVU$7))))))</f>
      </c>
      <c r="BVW38" s="126">
        <f>IF(BVU38&lt;&gt;"",BVU$5,0)</f>
      </c>
      <c r="BVX38" s="125">
        <f>IF(BVU$6=0,RANK(BVU38,BVU$12:BVU$42,0),RANK(BVU38,BVU$12:BVU$42,1))</f>
      </c>
      <c r="BVY38" s="126">
        <v>65.7599455967358</v>
      </c>
      <c r="BVZ38" s="126">
        <f>IF(COUNTA(BVY$12:BVY$42)=0,0.6*BVY$5,IF(BVY38="",0,IF(BVY$6=0,IF(BVY38&gt;=BVY$8,BVY$5,IF(BVY38&lt;BVY$6,0,0.6*BVY$5+0.4*BVY$5*(BVY38-BVY$7)/(BVY$8-BVY$7))),IF(BVY38&lt;=BVY$8,BVY$5,IF(BVY38&gt;BVY$6,0,0.6*BVY$5+0.4*BVY$5*(BVY38-BVY$7)/(BVY$8-BVY$7))))))</f>
      </c>
      <c r="BWA38" s="126">
        <f>IF(BVY38&lt;&gt;"",BVY$5,0)</f>
      </c>
      <c r="BWB38" s="125">
        <f>IF(BVY$6=0,RANK(BVY38,BVY$12:BVY$42,0),RANK(BVY38,BVY$12:BVY$42,1))</f>
      </c>
      <c r="BWC38" s="126">
        <v>95.8333333333333</v>
      </c>
      <c r="BWD38" s="126">
        <f>IF(COUNTA(BWC$12:BWC$42)=0,0.6*BWC$5,IF(BWC38="",0,IF(BWC$6=0,IF(BWC38&gt;=BWC$8,BWC$5,IF(BWC38&lt;BWC$6,0,0.6*BWC$5+0.4*BWC$5*(BWC38-BWC$7)/(BWC$8-BWC$7))),IF(BWC38&lt;=BWC$8,BWC$5,IF(BWC38&gt;BWC$6,0,0.6*BWC$5+0.4*BWC$5*(BWC38-BWC$7)/(BWC$8-BWC$7))))))</f>
      </c>
      <c r="BWE38" s="126">
        <f>IF(BWC38&lt;&gt;"",BWC$5,0)</f>
      </c>
      <c r="BWF38" s="125">
        <f>IF(BWC$6=0,RANK(BWC38,BWC$12:BWC$42,0),RANK(BWC38,BWC$12:BWC$42,1))</f>
      </c>
      <c r="BWG38" s="126">
        <v>67.947410177944</v>
      </c>
      <c r="BWH38" s="126">
        <f>IF(COUNTA(BWG$12:BWG$42)=0,0.6*BWG$5,IF(BWG38="",0,IF(BWG$6=0,IF(BWG38&gt;=BWG$8,BWG$5,IF(BWG38&lt;BWG$6,0,0.6*BWG$5+0.4*BWG$5*(BWG38-BWG$7)/(BWG$8-BWG$7))),IF(BWG38&lt;=BWG$8,BWG$5,IF(BWG38&gt;BWG$6,0,0.6*BWG$5+0.4*BWG$5*(BWG38-BWG$7)/(BWG$8-BWG$7))))))</f>
      </c>
      <c r="BWI38" s="126">
        <f>IF(BWG38&lt;&gt;"",BWG$5,0)</f>
      </c>
      <c r="BWJ38" s="125">
        <f>IF(BWG$6=0,RANK(BWG38,BWG$12:BWG$42,0),RANK(BWG38,BWG$12:BWG$42,1))</f>
      </c>
      <c r="BWK38" s="126">
        <v>3</v>
      </c>
      <c r="BWL38" s="126">
        <f>IF(COUNTA(BWK$12:BWK$42)=0,0.6*BWK$5,IF(BWK38="",0,IF(AND(BWK38&gt;=BWK$7,BWK38&lt;=BWK$8),BWK$5,0)))</f>
      </c>
      <c r="BWM38" s="126">
        <f>IF(BWK38&lt;&gt;"",BWK$5,0)</f>
      </c>
      <c r="BWN38" s="125">
        <f>IF(BWK$6=0,RANK(BWK38,BWK$12:BWK$42,0),RANK(BWK38,BWK$12:BWK$42,1))</f>
      </c>
      <c r="BWO38" s="126">
        <v>3.59</v>
      </c>
      <c r="BWP38" s="126">
        <f>IF(COUNTA(BWO$12:BWO$42)=0,0.6*BWO$5,IF(BWO38="",0,IF(BWO$6=0,IF(BWO38&gt;=BWO$8,BWO$5,IF(BWO38&lt;BWO$6,0,0.6*BWO$5+0.4*BWO$5*(BWO38-BWO$7)/(BWO$8-BWO$7))),IF(BWO38&lt;=BWO$8,BWO$5,IF(BWO38&gt;BWO$6,0,0.6*BWO$5+0.4*BWO$5*(BWO38-BWO$7)/(BWO$8-BWO$7))))))</f>
      </c>
      <c r="BWQ38" s="126">
        <f>IF(BWO38&lt;&gt;"",BWO$5,0)</f>
      </c>
      <c r="BWR38" s="125">
        <f>IF(BWO$6=0,RANK(BWO38,BWO$12:BWO$42,0),RANK(BWO38,BWO$12:BWO$42,1))</f>
      </c>
      <c r="BWS38" s="126">
        <v>3.19</v>
      </c>
      <c r="BWT38" s="126">
        <f>IF(COUNTA(BWS$12:BWS$42)=0,0.6*BWS$5,IF(BWS38="",0,IF(BWS$6=0,IF(BWS38&gt;=BWS$8,BWS$5,IF(BWS38&lt;BWS$6,0,0.6*BWS$5+0.4*BWS$5*(BWS38-BWS$7)/(BWS$8-BWS$7))),IF(BWS38&lt;=BWS$8,BWS$5,IF(BWS38&gt;BWS$6,0,0.6*BWS$5+0.4*BWS$5*(BWS38-BWS$7)/(BWS$8-BWS$7))))))</f>
      </c>
      <c r="BWU38" s="126">
        <f>IF(BWS38&lt;&gt;"",BWS$5,0)</f>
      </c>
      <c r="BWV38" s="125">
        <f>IF(BWS$6=0,RANK(BWS38,BWS$12:BWS$42,0),RANK(BWS38,BWS$12:BWS$42,1))</f>
      </c>
      <c r="BWW38" s="125" t="s">
        <v>42</v>
      </c>
      <c r="BWX38" s="125">
        <f>(F38+J38+N38+R38+V38+Z38+AD38+AH38+AL38)*100</f>
      </c>
      <c r="BWY38" s="125">
        <f>RANK(BWX38,BWX$12:BWX$42,0)</f>
      </c>
      <c r="BWZ38" s="125" t="s">
        <v>42</v>
      </c>
      <c r="BXA38" s="125">
        <f>(AP38+AT38+AX38+BB38+BF38+BJ38+BN38+BR38+BV38+BZ38+CD38+CH38+CL38+CP38)*100</f>
      </c>
      <c r="BXB38" s="125">
        <f>RANK(BXA38,BXA$12:BXA$42,0)</f>
      </c>
      <c r="BXC38" s="125" t="s">
        <v>42</v>
      </c>
      <c r="BXD38" s="125">
        <f>(CT38)*100</f>
      </c>
      <c r="BXE38" s="125">
        <f>RANK(BXD38,BXD$12:BXD$42,0)</f>
      </c>
      <c r="BXF38" s="125" t="s">
        <v>42</v>
      </c>
      <c r="BXG38" s="125">
        <f>(CX38+DB38+DF38+DJ38+DN38+DR38+DV38+DZ38+EE38+EJ38+EO38+ET38+EY38+FD38+FI38+FN38+FS38+FX38+GC38+GH38+GM38+GR38+GW38+HB38+HG38+HL38+HQ38+HV38+IA38+IF38+IK38+IP38+IU38+IZ38+JE38+JJ38+JO38+JT38+JY38+KD38+KI38+KN38+KS38+KX38+LC38+LH38+LM38+LR38+LW38+MB38+MG38+ML38+MQ38+MV38+NA38+NF38+NK38+NP38+NU38+NZ38+OE38+OJ38+OO38+OT38+OY38+PD38+PI38+PN38+PS38+PX38+QC38+QH38+QM38+QR38+QW38+RB38+RG38+RL38+RQ38+RV38+SA38+SF38+SK38+SP38+SU38+SZ38+TE38+TJ38+TO38+TT38+TY38+UD38+UI38+UN38+US38+UX38+VC38+VH38+VM38+VR38+VW38+WB38+WG38+WL38+WQ38+WV38+XA38+XF38+XK38+XP38+XU38+XZ38+YE38+YJ38+YO38+YT38+YY38+ZD38+ZI38+ZN38+ZS38+ZX38+AAC38+AAH38+AAM38+AAR38+AAW38+ABB38+ABG38+ABL38+ABQ38+ABV38+ACA38+ACF38+ACK38+ACP38+ACU38+ACZ38+ADE38+ADJ38+ADO38+ADT38+ADY38+AED38+AEI38+AEN38+AES38+AEX38+AFC38+AFH38+AFM38+AFR38+AFW38+AGB38+AGG38+AGL38+AGQ38+AGV38+AHA38+AHF38+AHK38+AHP38+AHU38+AHZ38+AIE38+AIJ38+AIO38+AIT38+AIY38+AJD38+AJI38+AJN38+AJS38+AJX38+AKC38+AKH38+AKM38+AKR38+AKW38+ALB38+ALG38+ALL38+ALQ38+ALV38+AMA38+AMF38+AMK38+AMP38+AMU38+AMZ38+ANE38+ANJ38+ANO38+ANT38+ANY38+AOD38+AOI38+AON38+AOS38+AOX38+APC38+APH38+APM38+APR38+APW38+AQB38+AQG38+AQL38+AQQ38+AQV38+ARA38+ARF38+ARK38+ARP38+ARU38+ARZ38+ASE38+ASJ38+ASO38+AST38+ASY38+ATD38+ATI38+ATN38+ATS38+ATX38+AUC38+AUH38)*100</f>
      </c>
      <c r="BXH38" s="125">
        <f>RANK(BXG38,BXG$12:BXG$42,0)</f>
      </c>
      <c r="BXI38" s="125" t="s">
        <v>42</v>
      </c>
      <c r="BXJ38" s="125">
        <f>(AUL38+AUP38+AUT38+AUX38+AVB38+AVF38+AVJ38+AVN38+AVR38+AVV38+AVZ38+AWD38+AWH38+AWL38+AWP38+AWT38+AWX38+AXB38+AXF38+AXJ38+AXN38+AXR38+AXV38+AXZ38+AYD38+AYH38+AYL38+AYP38+AYT38+AYX38+AZB38+AZF38+AZJ38+AZN38+AZR38+AZV38+AZZ38+BAD38+BAH38+BAL38+BAP38+BAT38+BAX38+BBB38+BBF38+BBJ38+BBN38+BBR38+BBV38+BBZ38+BCD38+BCH38+BCL38+BCP38+BCT38+BCX38+BDB38+BDF38+BDJ38+BDN38+BDR38+BDV38+BDZ38+BED38+BEH38+BEL38+BEP38+BET38+BEX38+BFB38+BFF38+BFJ38+BFN38+BFR38+BFV38+BFZ38+BGD38+BGH38+BGL38+BGP38+BGT38+BGX38+BHB38+BHF38+BHJ38+BHN38+BHR38+BHV38+BHZ38+BID38+BIH38+BIL38+BIP38+BIT38+BIX38+BJB38+BJF38+BJJ38+BJN38+BJR38+BJV38+BJZ38+BKD38+BKH38+BKL38+BKP38+BKT38+BKX38+BLB38+BLF38+BLJ38+BLN38+BLR38+BLV38+BLZ38+BMD38+BMH38+BML38+BMP38+BMT38+BMX38+BNB38+BNF38+BNJ38+BNN38+BNR38+BNV38+BNZ38+BOD38+BOH38+BOL38+BOP38+BOT38+BOX38+BPB38+BPF38+BPJ38+BPN38+BPR38+BPV38+BPZ38+BQD38+BQH38+BQL38+BQP38+BQT38+BQX38+BRB38)*100</f>
      </c>
      <c r="BXK38" s="125">
        <f>RANK(BXJ38,BXJ$12:BXJ$42,0)</f>
      </c>
      <c r="BXL38" s="125" t="s">
        <v>42</v>
      </c>
      <c r="BXM38" s="125">
        <f>(BRF38+BRJ38+BRN38+BRR38+BRV38+BRZ38+BSD38+BSH38+BSL38+BSP38+BST38+BSX38+BTB38+BTF38+BTJ38+BTN38+BTR38)*100</f>
      </c>
      <c r="BXN38" s="125">
        <f>RANK(BXM38,BXM$12:BXM$42,0)</f>
      </c>
      <c r="BXO38" s="125" t="s">
        <v>42</v>
      </c>
      <c r="BXP38" s="125">
        <f>(BTV38+BTZ38+BUD38+BUH38+BUL38)*100</f>
      </c>
      <c r="BXQ38" s="125">
        <f>RANK(BXP38,BXP$12:BXP$42,0)</f>
      </c>
      <c r="BXR38" s="125" t="s">
        <v>42</v>
      </c>
      <c r="BXS38" s="125">
        <f>(BUP38+BUT38+BUX38)*100</f>
      </c>
      <c r="BXT38" s="125">
        <f>RANK(BXS38,BXS$12:BXS$42,0)</f>
      </c>
      <c r="BXU38" s="125" t="s">
        <v>42</v>
      </c>
      <c r="BXV38" s="125">
        <f>(BVB38+BVF38+BVJ38+BVN38+BVR38+BVV38+BVZ38+BWD38+BWH38+BWL38+BWP38+BWT38)*100</f>
      </c>
      <c r="BXW38" s="125">
        <f>RANK(BXV38,BXV$12:BXV$42,0)</f>
      </c>
    </row>
    <row r="39">
      <c r="A39" s="125" t="s">
        <v>43</v>
      </c>
      <c r="B39" s="125">
        <f>A39</f>
      </c>
      <c r="C39" s="125">
        <f>(F39+J39+N39+R39+V39+Z39+AD39+AH39+AL39+AP39+AT39+AX39+BB39+BF39+BJ39+BN39+BR39+BV39+BZ39+CD39+CH39+CL39+CP39+CT39+CX39+DB39+DF39+DJ39+DN39+DR39+DV39+DZ39+EE39+EJ39+EO39+ET39+EY39+FD39+FI39+FN39+FS39+FX39+GC39+GH39+GM39+GR39+GW39+HB39+HG39+HL39+HQ39+HV39+IA39+IF39+IK39+IP39+IU39+IZ39+JE39+JJ39+JO39+JT39+JY39+KD39+KI39+KN39+KS39+KX39+LC39+LH39+LM39+LR39+LW39+MB39+MG39+ML39+MQ39+MV39+NA39+NF39+NK39+NP39+NU39+NZ39+OE39+OJ39+OO39+OT39+OY39+PD39+PI39+PN39+PS39+PX39+QC39+QH39+QM39+QR39+QW39+RB39+RG39+RL39+RQ39+RV39+SA39+SF39+SK39+SP39+SU39+SZ39+TE39+TJ39+TO39+TT39+TY39+UD39+UI39+UN39+US39+UX39+VC39+VH39+VM39+VR39+VW39+WB39+WG39+WL39+WQ39+WV39+XA39+XF39+XK39+XP39+XU39+XZ39+YE39+YJ39+YO39+YT39+YY39+ZD39+ZI39+ZN39+ZS39+ZX39+AAC39+AAH39+AAM39+AAR39+AAW39+ABB39+ABG39+ABL39+ABQ39+ABV39+ACA39+ACF39+ACK39+ACP39+ACU39+ACZ39+ADE39+ADJ39+ADO39+ADT39+ADY39+AED39+AEI39+AEN39+AES39+AEX39+AFC39+AFH39+AFM39+AFR39+AFW39+AGB39+AGG39+AGL39+AGQ39+AGV39+AHA39+AHF39+AHK39+AHP39+AHU39+AHZ39+AIE39+AIJ39+AIO39+AIT39+AIY39+AJD39+AJI39+AJN39+AJS39+AJX39+AKC39+AKH39+AKM39+AKR39+AKW39+ALB39+ALG39+ALL39+ALQ39+ALV39+AMA39+AMF39+AMK39+AMP39+AMU39+AMZ39+ANE39+ANJ39+ANO39+ANT39+ANY39+AOD39+AOI39+AON39+AOS39+AOX39+APC39+APH39+APM39+APR39+APW39+AQB39+AQG39+AQL39+AQQ39+AQV39+ARA39+ARF39+ARK39+ARP39+ARU39+ARZ39+ASE39+ASJ39+ASO39+AST39+ASY39+ATD39+ATI39+ATN39+ATS39+ATX39+AUC39+AUH39+AUL39+AUP39+AUT39+AUX39+AVB39+AVF39+AVJ39+AVN39+AVR39+AVV39+AVZ39+AWD39+AWH39+AWL39+AWP39+AWT39+AWX39+AXB39+AXF39+AXJ39+AXN39+AXR39+AXV39+AXZ39+AYD39+AYH39+AYL39+AYP39+AYT39+AYX39+AZB39+AZF39+AZJ39+AZN39+AZR39+AZV39+AZZ39+BAD39+BAH39+BAL39+BAP39+BAT39+BAX39+BBB39+BBF39+BBJ39+BBN39+BBR39+BBV39+BBZ39+BCD39+BCH39+BCL39+BCP39+BCT39+BCX39+BDB39+BDF39+BDJ39+BDN39+BDR39+BDV39+BDZ39+BED39+BEH39+BEL39+BEP39+BET39+BEX39+BFB39+BFF39+BFJ39+BFN39+BFR39+BFV39+BFZ39+BGD39+BGH39+BGL39+BGP39+BGT39+BGX39+BHB39+BHF39+BHJ39+BHN39+BHR39+BHV39+BHZ39+BID39+BIH39+BIL39+BIP39+BIT39+BIX39+BJB39+BJF39+BJJ39+BJN39+BJR39+BJV39+BJZ39+BKD39+BKH39+BKL39+BKP39+BKT39+BKX39+BLB39+BLF39+BLJ39+BLN39+BLR39+BLV39+BLZ39+BMD39+BMH39+BML39+BMP39+BMT39+BMX39+BNB39+BNF39+BNJ39+BNN39+BNR39+BNV39+BNZ39+BOD39+BOH39+BOL39+BOP39+BOT39+BOX39+BPB39+BPF39+BPJ39+BPN39+BPR39+BPV39+BPZ39+BQD39+BQH39+BQL39+BQP39+BQT39+BQX39+BRB39+BRF39+BRJ39+BRN39+BRR39+BRV39+BRZ39+BSD39+BSH39+BSL39+BSP39+BST39+BSX39+BTB39+BTF39+BTJ39+BTN39+BTR39+BTV39+BTZ39+BUD39+BUH39+BUL39+BUP39+BUT39+BUX39+BVB39+BVF39+BVJ39+BVN39+BVR39+BVV39+BVZ39+BWD39+BWH39+BWL39+BWP39+BWT39)*100</f>
      </c>
      <c r="D39" s="125">
        <f>RANK(C39,C$12:C$42,0)</f>
      </c>
      <c r="E39" s="126">
        <v>72.4989875548886</v>
      </c>
      <c r="F39" s="126">
        <f>IF(COUNTA(E$12:E$42)=0,0.6*E$5,IF(E39="",0,IF(E$6=0,IF(E39&gt;=E$8,E$5,IF(E39&lt;E$6,0,0.6*E$5+0.4*E$5*(E39-E$7)/(E$8-E$7))),IF(E39&lt;=E$8,E$5,IF(E39&gt;E$6,0,0.6*E$5+0.4*E$5*(E39-E$7)/(E$8-E$7))))))</f>
      </c>
      <c r="G39" s="126">
        <f>IF(E39&lt;&gt;"",E$5,0)</f>
      </c>
      <c r="H39" s="125">
        <f>IF(E$6=0,RANK(E39,E$12:E$42,0),RANK(E39,E$12:E$42,1))</f>
      </c>
      <c r="I39" s="126">
        <v>87.5740652172473</v>
      </c>
      <c r="J39" s="126">
        <f>IF(COUNTA(I$12:I$42)=0,0.6*I$5,IF(I39="",0,IF(I$6=0,IF(I39&gt;=I$8,I$5,IF(I39&lt;I$6,0,0.6*I$5+0.4*I$5*(I39-I$7)/(I$8-I$7))),IF(I39&lt;=I$8,I$5,IF(I39&gt;I$6,0,0.6*I$5+0.4*I$5*(I39-I$7)/(I$8-I$7))))))</f>
      </c>
      <c r="K39" s="126">
        <f>IF(I39&lt;&gt;"",I$5,0)</f>
      </c>
      <c r="L39" s="125">
        <f>IF(I$6=0,RANK(I39,I$12:I$42,0),RANK(I39,I$12:I$42,1))</f>
      </c>
      <c r="M39"/>
      <c r="N39" s="126">
        <f>IF(COUNTA(M$12:M$42)=0,0.6*M$5,IF(M39="",0,IF(M$6=0,IF(M39&gt;=M$8,M$5,IF(M39&lt;M$6,0,0.6*M$5+0.4*M$5*(M39-M$7)/(M$8-M$7))),IF(M39&lt;=M$8,M$5,IF(M39&gt;M$6,0,0.6*M$5+0.4*M$5*(M39-M$7)/(M$8-M$7))))))</f>
      </c>
      <c r="O39" s="126">
        <f>IF(M39&lt;&gt;"",M$5,0)</f>
      </c>
      <c r="P39" s="125">
        <f>IF(M$6=0,RANK(M39,M$12:M$42,0),RANK(M39,M$12:M$42,1))</f>
      </c>
      <c r="Q39"/>
      <c r="R39" s="126">
        <f>IF(COUNTA(Q$12:Q$42)=0,0.6*Q$5,IF(Q39="",0,IF(Q$6=0,IF(Q39&gt;=Q$8,Q$5,IF(Q39&lt;Q$6,0,0.6*Q$5+0.4*Q$5*(Q39-Q$7)/(Q$8-Q$7))),IF(Q39&lt;=Q$8,Q$5,IF(Q39&gt;Q$6,0,0.6*Q$5+0.4*Q$5*(Q39-Q$7)/(Q$8-Q$7))))))</f>
      </c>
      <c r="S39" s="126">
        <f>IF(Q39&lt;&gt;"",Q$5,0)</f>
      </c>
      <c r="T39" s="125">
        <f>IF(Q$6=0,RANK(Q39,Q$12:Q$42,0),RANK(Q39,Q$12:Q$42,1))</f>
      </c>
      <c r="U39"/>
      <c r="V39" s="126">
        <f>IF(COUNTA(U$12:U$42)=0,0.6*U$5,IF(U39="",0,IF(U$6=0,IF(U39&gt;=U$8,U$5,IF(U39&lt;U$6,0,0.6*U$5+0.4*U$5*(U39-U$7)/(U$8-U$7))),IF(U39&lt;=U$8,U$5,IF(U39&gt;U$6,0,0.6*U$5+0.4*U$5*(U39-U$7)/(U$8-U$7))))))</f>
      </c>
      <c r="W39" s="126">
        <f>IF(U39&lt;&gt;"",U$5,0)</f>
      </c>
      <c r="X39" s="125">
        <f>IF(U$6=0,RANK(U39,U$12:U$42,0),RANK(U39,U$12:U$42,1))</f>
      </c>
      <c r="Y39"/>
      <c r="Z39" s="126">
        <f>IF(COUNTA(Y$12:Y$42)=0,0.6*Y$5,IF(Y39="",0,IF(Y$6=0,IF(Y39&gt;=Y$8,Y$5,IF(Y39&lt;Y$6,0,0.6*Y$5+0.4*Y$5*(Y39-Y$7)/(Y$8-Y$7))),IF(Y39&lt;=Y$8,Y$5,IF(Y39&gt;Y$6,0,0.6*Y$5+0.4*Y$5*(Y39-Y$7)/(Y$8-Y$7))))))</f>
      </c>
      <c r="AA39" s="126">
        <f>IF(Y39&lt;&gt;"",Y$5,0)</f>
      </c>
      <c r="AB39" s="125">
        <f>IF(Y$6=0,RANK(Y39,Y$12:Y$42,0),RANK(Y39,Y$12:Y$42,1))</f>
      </c>
      <c r="AC39"/>
      <c r="AD39" s="126">
        <f>IF(COUNTA(AC$12:AC$42)=0,0.6*AC$5,IF(AC39="",0,IF(AC$6=0,IF(AC39&gt;=AC$8,AC$5,IF(AC39&lt;AC$6,0,0.6*AC$5+0.4*AC$5*(AC39-AC$7)/(AC$8-AC$7))),IF(AC39&lt;=AC$8,AC$5,IF(AC39&gt;AC$6,0,0.6*AC$5+0.4*AC$5*(AC39-AC$7)/(AC$8-AC$7))))))</f>
      </c>
      <c r="AE39" s="126">
        <f>IF(AC39&lt;&gt;"",AC$5,0)</f>
      </c>
      <c r="AF39" s="125">
        <f>IF(AC$6=0,RANK(AC39,AC$12:AC$42,0),RANK(AC39,AC$12:AC$42,1))</f>
      </c>
      <c r="AG39"/>
      <c r="AH39" s="126">
        <f>IF(COUNTA(AG$12:AG$42)=0,0.6*AG$5,IF(AG39="",0,IF(AG$6=0,IF(AG39&gt;=AG$8,AG$5,IF(AG39&lt;AG$6,0,0.6*AG$5+0.4*AG$5*(AG39-AG$7)/(AG$8-AG$7))),IF(AG39&lt;=AG$8,AG$5,IF(AG39&gt;AG$6,0,0.6*AG$5+0.4*AG$5*(AG39-AG$7)/(AG$8-AG$7))))))</f>
      </c>
      <c r="AI39" s="126">
        <f>IF(AG39&lt;&gt;"",AG$5,0)</f>
      </c>
      <c r="AJ39" s="125">
        <f>IF(AG$6=0,RANK(AG39,AG$12:AG$42,0),RANK(AG39,AG$12:AG$42,1))</f>
      </c>
      <c r="AK39"/>
      <c r="AL39" s="126">
        <f>IF(COUNTA(AK$12:AK$42)=0,0.6*AK$5,IF(AK39="",0,IF(AK$6=0,IF(AK39&gt;=AK$8,AK$5,IF(AK39&lt;AK$6,0,0.6*AK$5+0.4*AK$5*(AK39-AK$7)/(AK$8-AK$7))),IF(AK39&lt;=AK$8,AK$5,IF(AK39&gt;AK$6,0,0.6*AK$5+0.4*AK$5*(AK39-AK$7)/(AK$8-AK$7))))))</f>
      </c>
      <c r="AM39" s="126">
        <f>IF(AK39&lt;&gt;"",AK$5,0)</f>
      </c>
      <c r="AN39" s="125">
        <f>IF(AK$6=0,RANK(AK39,AK$12:AK$42,0),RANK(AK39,AK$12:AK$42,1))</f>
      </c>
      <c r="AO39" s="126">
        <v>99.91</v>
      </c>
      <c r="AP39" s="126">
        <f>IF(COUNTA(AO$12:AO$42)=0,0.6*AO$5,IF(AO39="",0,IF(AO$6=0,IF(AO39&gt;=AO$8,AO$5,IF(AO39&lt;AO$6,0,0.6*AO$5+0.4*AO$5*(AO39-AO$7)/(AO$8-AO$7))),IF(AO39&lt;=AO$8,AO$5,IF(AO39&gt;AO$6,0,0.6*AO$5+0.4*AO$5*(AO39-AO$7)/(AO$8-AO$7))))))</f>
      </c>
      <c r="AQ39" s="126">
        <f>IF(AO39&lt;&gt;"",AO$5,0)</f>
      </c>
      <c r="AR39" s="125">
        <f>IF(AO$6=0,RANK(AO39,AO$12:AO$42,0),RANK(AO39,AO$12:AO$42,1))</f>
      </c>
      <c r="AS39" s="126">
        <v>0.02</v>
      </c>
      <c r="AT39" s="126">
        <f>IF(COUNTA(AS$12:AS$42)=0,0.6*AS$5,IF(AS39="",0,IF(AS$6=0,IF(AS39&gt;=AS$8,AS$5,IF(AS39&lt;AS$6,0,0.6*AS$5+0.4*AS$5*(AS39-AS$7)/(AS$8-AS$7))),IF(AS39&lt;=AS$8,AS$5,IF(AS39&gt;AS$6,0,0.6*AS$5+0.4*AS$5*(AS39-AS$7)/(AS$8-AS$7))))))</f>
      </c>
      <c r="AU39" s="126">
        <f>IF(AS39&lt;&gt;"",AS$5,0)</f>
      </c>
      <c r="AV39" s="125">
        <f>IF(AS$6=0,RANK(AS39,AS$12:AS$42,0),RANK(AS39,AS$12:AS$42,1))</f>
      </c>
      <c r="AW39" s="126">
        <v>99.99</v>
      </c>
      <c r="AX39" s="126">
        <f>IF(COUNTA(AW$12:AW$42)=0,0.6*AW$5,IF(AW39="",0,IF(AW$6=0,IF(AW39&gt;=AW$8,AW$5,IF(AW39&lt;AW$6,0,0.6*AW$5+0.4*AW$5*(AW39-AW$7)/(AW$8-AW$7))),IF(AW39&lt;=AW$8,AW$5,IF(AW39&gt;AW$6,0,0.6*AW$5+0.4*AW$5*(AW39-AW$7)/(AW$8-AW$7))))))</f>
      </c>
      <c r="AY39" s="126">
        <f>IF(AW39&lt;&gt;"",AW$5,0)</f>
      </c>
      <c r="AZ39" s="125">
        <f>IF(AW$6=0,RANK(AW39,AW$12:AW$42,0),RANK(AW39,AW$12:AW$42,1))</f>
      </c>
      <c r="BA39" s="126">
        <v>0.0190562013072194</v>
      </c>
      <c r="BB39" s="126">
        <f>IF(COUNTA(BA$12:BA$42)=0,0.6*BA$5,IF(BA39="",0,IF(BA$6=0,IF(BA39&gt;=BA$8,BA$5,IF(BA39&lt;BA$6,0,0.6*BA$5+0.4*BA$5*(BA39-BA$7)/(BA$8-BA$7))),IF(BA39&lt;=BA$8,BA$5,IF(BA39&gt;BA$6,0,0.6*BA$5+0.4*BA$5*(BA39-BA$7)/(BA$8-BA$7))))))</f>
      </c>
      <c r="BC39" s="126">
        <f>IF(BA39&lt;&gt;"",BA$5,0)</f>
      </c>
      <c r="BD39" s="125">
        <f>IF(BA$6=0,RANK(BA39,BA$12:BA$42,0),RANK(BA39,BA$12:BA$42,1))</f>
      </c>
      <c r="BE39" s="126">
        <v>99.59</v>
      </c>
      <c r="BF39" s="126">
        <f>IF(COUNTA(BE$12:BE$42)=0,0.6*BE$5,IF(BE39="",0,IF(BE$6=0,IF(BE39&gt;=BE$8,BE$5,IF(BE39&lt;BE$6,0,0.6*BE$5+0.4*BE$5*(BE39-BE$7)/(BE$8-BE$7))),IF(BE39&lt;=BE$8,BE$5,IF(BE39&gt;BE$6,0,0.6*BE$5+0.4*BE$5*(BE39-BE$7)/(BE$8-BE$7))))))</f>
      </c>
      <c r="BG39" s="126">
        <f>IF(BE39&lt;&gt;"",BE$5,0)</f>
      </c>
      <c r="BH39" s="125">
        <f>IF(BE$6=0,RANK(BE39,BE$12:BE$42,0),RANK(BE39,BE$12:BE$42,1))</f>
      </c>
      <c r="BI39" s="126">
        <v>44</v>
      </c>
      <c r="BJ39" s="126">
        <f>IF(COUNTA(BI$12:BI$42)=0,0.6*BI$5,IF(BI39="",0,IF(BI$6=0,IF(BI39&gt;=BI$8,BI$5,IF(BI39&lt;BI$6,0,0.6*BI$5+0.4*BI$5*(BI39-BI$7)/(BI$8-BI$7))),IF(BI39&lt;=BI$8,BI$5,IF(BI39&gt;BI$6,0,0.6*BI$5+0.4*BI$5*(BI39-BI$7)/(BI$8-BI$7))))))</f>
      </c>
      <c r="BK39" s="126">
        <f>IF(BI39&lt;&gt;"",BI$5,0)</f>
      </c>
      <c r="BL39" s="125">
        <f>IF(BI$6=0,RANK(BI39,BI$12:BI$42,0),RANK(BI39,BI$12:BI$42,1))</f>
      </c>
      <c r="BM39" s="126">
        <v>99.726</v>
      </c>
      <c r="BN39" s="126">
        <f>IF(COUNTA(BM$12:BM$42)=0,0.6*BM$5,IF(BM39="",0,IF(BM$6=0,IF(BM39&gt;=BM$8,BM$5,IF(BM39&lt;BM$6,0,0.6*BM$5+0.4*BM$5*(BM39-BM$7)/(BM$8-BM$7))),IF(BM39&lt;=BM$8,BM$5,IF(BM39&gt;BM$6,0,0.6*BM$5+0.4*BM$5*(BM39-BM$7)/(BM$8-BM$7))))))</f>
      </c>
      <c r="BO39" s="126">
        <f>IF(BM39&lt;&gt;"",BM$5,0)</f>
      </c>
      <c r="BP39" s="125">
        <f>IF(BM$6=0,RANK(BM39,BM$12:BM$42,0),RANK(BM39,BM$12:BM$42,1))</f>
      </c>
      <c r="BQ39" s="126">
        <v>45</v>
      </c>
      <c r="BR39" s="126">
        <f>IF(COUNTA(BQ$12:BQ$42)=0,0.6*BQ$5,IF(BQ39="",0,IF(BQ$6=0,IF(BQ39&gt;=BQ$8,BQ$5,IF(BQ39&lt;BQ$6,0,0.6*BQ$5+0.4*BQ$5*(BQ39-BQ$7)/(BQ$8-BQ$7))),IF(BQ39&lt;=BQ$8,BQ$5,IF(BQ39&gt;BQ$6,0,0.6*BQ$5+0.4*BQ$5*(BQ39-BQ$7)/(BQ$8-BQ$7))))))</f>
      </c>
      <c r="BS39" s="126">
        <f>IF(BQ39&lt;&gt;"",BQ$5,0)</f>
      </c>
      <c r="BT39" s="125">
        <f>IF(BQ$6=0,RANK(BQ39,BQ$12:BQ$42,0),RANK(BQ39,BQ$12:BQ$42,1))</f>
      </c>
      <c r="BU39"/>
      <c r="BV39" s="126">
        <f>IF(COUNTA(BU$12:BU$42)=0,0.6*BU$5,IF(BU39="",0,IF(BU$6=0,IF(BU39&gt;=BU$8,BU$5,IF(BU39&lt;BU$6,0,0.6*BU$5+0.4*BU$5*(BU39-BU$7)/(BU$8-BU$7))),IF(BU39&lt;=BU$8,BU$5,IF(BU39&gt;BU$6,0,0.6*BU$5+0.4*BU$5*(BU39-BU$7)/(BU$8-BU$7))))))</f>
      </c>
      <c r="BW39" s="126">
        <f>IF(BU39&lt;&gt;"",BU$5,0)</f>
      </c>
      <c r="BX39" s="125">
        <f>IF(BU$6=0,RANK(BU39,BU$12:BU$42,0),RANK(BU39,BU$12:BU$42,1))</f>
      </c>
      <c r="BY39" s="126">
        <v>99.67</v>
      </c>
      <c r="BZ39" s="126">
        <f>IF(COUNTA(BY$12:BY$42)=0,0.6*BY$5,IF(BY39="",0,IF(BY$6=0,IF(BY39&gt;=BY$8,BY$5,IF(BY39&lt;BY$6,0,0.6*BY$5+0.4*BY$5*(BY39-BY$7)/(BY$8-BY$7))),IF(BY39&lt;=BY$8,BY$5,IF(BY39&gt;BY$6,0,0.6*BY$5+0.4*BY$5*(BY39-BY$7)/(BY$8-BY$7))))))</f>
      </c>
      <c r="CA39" s="126">
        <f>IF(BY39&lt;&gt;"",BY$5,0)</f>
      </c>
      <c r="CB39" s="125">
        <f>IF(BY$6=0,RANK(BY39,BY$12:BY$42,0),RANK(BY39,BY$12:BY$42,1))</f>
      </c>
      <c r="CC39"/>
      <c r="CD39" s="126">
        <f>IF(COUNTA(CC$12:CC$42)=0,0.6*CC$5,IF(CC39="",0,IF(CC$6=0,IF(CC39&gt;=CC$8,CC$5,IF(CC39&lt;CC$6,0,0.6*CC$5+0.4*CC$5*(CC39-CC$7)/(CC$8-CC$7))),IF(CC39&lt;=CC$8,CC$5,IF(CC39&gt;CC$6,0,0.6*CC$5+0.4*CC$5*(CC39-CC$7)/(CC$8-CC$7))))))</f>
      </c>
      <c r="CE39" s="126">
        <f>IF(CC39&lt;&gt;"",CC$5,0)</f>
      </c>
      <c r="CF39" s="125">
        <f>IF(CC$6=0,RANK(CC39,CC$12:CC$42,0),RANK(CC39,CC$12:CC$42,1))</f>
      </c>
      <c r="CG39"/>
      <c r="CH39" s="126">
        <f>IF(COUNTA(CG$12:CG$42)=0,0.6*CG$5,IF(CG39="",0,IF(CG$6=0,IF(CG39&gt;=CG$8,CG$5,IF(CG39&lt;CG$6,0,0.6*CG$5+0.4*CG$5*(CG39-CG$7)/(CG$8-CG$7))),IF(CG39&lt;=CG$8,CG$5,IF(CG39&gt;CG$6,0,0.6*CG$5+0.4*CG$5*(CG39-CG$7)/(CG$8-CG$7))))))</f>
      </c>
      <c r="CI39" s="126">
        <f>IF(CG39&lt;&gt;"",CG$5,0)</f>
      </c>
      <c r="CJ39" s="125">
        <f>IF(CG$6=0,RANK(CG39,CG$12:CG$42,0),RANK(CG39,CG$12:CG$42,1))</f>
      </c>
      <c r="CK39"/>
      <c r="CL39" s="126">
        <f>IF(COUNTA(CK$12:CK$42)=0,0.6*CK$5,IF(CK39="",0,IF(CK$6=0,IF(CK39&gt;=CK$8,CK$5,IF(CK39&lt;CK$6,0,0.6*CK$5+0.4*CK$5*(CK39-CK$7)/(CK$8-CK$7))),IF(CK39&lt;=CK$8,CK$5,IF(CK39&gt;CK$6,0,0.6*CK$5+0.4*CK$5*(CK39-CK$7)/(CK$8-CK$7))))))</f>
      </c>
      <c r="CM39" s="126">
        <f>IF(CK39&lt;&gt;"",CK$5,0)</f>
      </c>
      <c r="CN39" s="125">
        <f>IF(CK$6=0,RANK(CK39,CK$12:CK$42,0),RANK(CK39,CK$12:CK$42,1))</f>
      </c>
      <c r="CO39"/>
      <c r="CP39" s="126">
        <f>IF(COUNTA(CO$12:CO$42)=0,0.6*CO$5,IF(CO39="",0,IF(CO$6=0,IF(CO39&gt;=CO$8,CO$5,IF(CO39&lt;CO$6,0,0.6*CO$5+0.4*CO$5*(CO39-CO$7)/(CO$8-CO$7))),IF(CO39&lt;=CO$8,CO$5,IF(CO39&gt;CO$6,0,0.6*CO$5+0.4*CO$5*(CO39-CO$7)/(CO$8-CO$7))))))</f>
      </c>
      <c r="CQ39" s="126">
        <f>IF(CO39&lt;&gt;"",CO$5,0)</f>
      </c>
      <c r="CR39" s="125">
        <f>IF(CO$6=0,RANK(CO39,CO$12:CO$42,0),RANK(CO39,CO$12:CO$42,1))</f>
      </c>
      <c r="CS39"/>
      <c r="CT39" s="126">
        <f>IF(COUNTA(CS$12:CS$42)=0,0.6*CS$5,IF(CS39="",0,IF(CS$6=0,IF(CS39&gt;=CS$8,CS$5,IF(CS39&lt;CS$6,0,0.6*CS$5+0.4*CS$5*(CS39-CS$7)/(CS$8-CS$7))),IF(CS39&lt;=CS$8,CS$5,IF(CS39&gt;CS$6,0,0.6*CS$5+0.4*CS$5*(CS39-CS$7)/(CS$8-CS$7))))))</f>
      </c>
      <c r="CU39" s="126">
        <f>IF(CS39&lt;&gt;"",CS$5,0)</f>
      </c>
      <c r="CV39" s="125">
        <f>IF(CS$6=0,RANK(CS39,CS$12:CS$42,0),RANK(CS39,CS$12:CS$42,1))</f>
      </c>
      <c r="CW39" s="126">
        <v>-3.14982132264517</v>
      </c>
      <c r="CX39" s="126">
        <f>IF(COUNTA(CW$12:CW$42)=0,0.6*CW$5,IF(CW39="",0,IF(CW$6=0,IF(CW39&gt;=CW$8,CW$5,IF(CW39&lt;CW$6,0,0.6*CW$5+0.4*CW$5*(CW39-CW$7)/(CW$8-CW$7))),IF(CW39&lt;=CW$8,CW$5,IF(CW39&gt;CW$6,0,0.6*CW$5+0.4*CW$5*(CW39-CW$7)/(CW$8-CW$7))))))</f>
      </c>
      <c r="CY39" s="126">
        <f>IF(CW39&lt;&gt;"",CW$5,0)</f>
      </c>
      <c r="CZ39" s="125">
        <f>IF(CW$6=0,RANK(CW39,CW$12:CW$42,0),RANK(CW39,CW$12:CW$42,1))</f>
      </c>
      <c r="DA39" s="126">
        <v>-3.22775344379217</v>
      </c>
      <c r="DB39" s="126">
        <f>IF(COUNTA(DA$12:DA$42)=0,0.6*DA$5,IF(DA39="",0,IF(DA$6=0,IF(DA39&gt;=DA$8,DA$5,IF(DA39&lt;DA$6,0,0.6*DA$5+0.4*DA$5*(DA39-DA$7)/(DA$8-DA$7))),IF(DA39&lt;=DA$8,DA$5,IF(DA39&gt;DA$6,0,0.6*DA$5+0.4*DA$5*(DA39-DA$7)/(DA$8-DA$7))))))</f>
      </c>
      <c r="DC39" s="126">
        <f>IF(DA39&lt;&gt;"",DA$5,0)</f>
      </c>
      <c r="DD39" s="125">
        <f>IF(DA$6=0,RANK(DA39,DA$12:DA$42,0),RANK(DA39,DA$12:DA$42,1))</f>
      </c>
      <c r="DE39" s="126">
        <v>1.38018194003034</v>
      </c>
      <c r="DF39" s="126">
        <f>IF(COUNTA(DE$12:DE$42)=0,0.6*DE$5,IF(DE39="",0,IF(DE$6=0,IF(DE39&gt;=DE$8,DE$5,IF(DE39&lt;DE$6,0,0.6*DE$5+0.4*DE$5*(DE39-DE$7)/(DE$8-DE$7))),IF(DE39&lt;=DE$8,DE$5,IF(DE39&gt;DE$6,0,0.6*DE$5+0.4*DE$5*(DE39-DE$7)/(DE$8-DE$7))))))</f>
      </c>
      <c r="DG39" s="126">
        <f>IF(DE39&lt;&gt;"",DE$5,0)</f>
      </c>
      <c r="DH39" s="125">
        <f>IF(DE$6=0,RANK(DE39,DE$12:DE$42,0),RANK(DE39,DE$12:DE$42,1))</f>
      </c>
      <c r="DI39" s="126">
        <v>3.72393601828054</v>
      </c>
      <c r="DJ39" s="126">
        <f>IF(COUNTA(DI$12:DI$42)=0,0.6*DI$5,IF(DI39="",0,IF(DI$6=0,IF(DI39&gt;=DI$8,DI$5,IF(DI39&lt;DI$6,0,0.6*DI$5+0.4*DI$5*(DI39-DI$7)/(DI$8-DI$7))),IF(DI39&lt;=DI$8,DI$5,IF(DI39&gt;DI$6,0,0.6*DI$5+0.4*DI$5*(DI39-DI$7)/(DI$8-DI$7))))))</f>
      </c>
      <c r="DK39" s="126">
        <f>IF(DI39&lt;&gt;"",DI$5,0)</f>
      </c>
      <c r="DL39" s="125">
        <f>IF(DI$6=0,RANK(DI39,DI$12:DI$42,0),RANK(DI39,DI$12:DI$42,1))</f>
      </c>
      <c r="DM39" s="126">
        <v>2.33</v>
      </c>
      <c r="DN39" s="126">
        <f>IF(COUNTA(DM$12:DM$42)=0,0.6*DM$5,IF(DM39="",0,IF(DM$6=0,IF(DM39&gt;=DM$8,DM$5,IF(DM39&lt;DM$6,0,0.6*DM$5+0.4*DM$5*(DM39-DM$7)/(DM$8-DM$7))),IF(DM39&lt;=DM$8,DM$5,IF(DM39&gt;DM$6,0,0.6*DM$5+0.4*DM$5*(DM39-DM$7)/(DM$8-DM$7))))))</f>
      </c>
      <c r="DO39" s="126">
        <f>IF(DM39&lt;&gt;"",DM$5,0)</f>
      </c>
      <c r="DP39" s="125">
        <f>IF(DM$6=0,RANK(DM39,DM$12:DM$42,0),RANK(DM39,DM$12:DM$42,1))</f>
      </c>
      <c r="DQ39" s="126">
        <v>1.12</v>
      </c>
      <c r="DR39" s="126">
        <f>IF(COUNTA(DQ$12:DQ$42)=0,0.6*DQ$5,IF(DQ39="",0,IF(DQ$6=0,IF(DQ39&gt;=DQ$8,DQ$5,IF(DQ39&lt;DQ$6,0,0.6*DQ$5+0.4*DQ$5*(DQ39-DQ$7)/(DQ$8-DQ$7))),IF(DQ39&lt;=DQ$8,DQ$5,IF(DQ39&gt;DQ$6,0,0.6*DQ$5+0.4*DQ$5*(DQ39-DQ$7)/(DQ$8-DQ$7))))))</f>
      </c>
      <c r="DS39" s="126">
        <f>IF(DQ39&lt;&gt;"",DQ$5,0)</f>
      </c>
      <c r="DT39" s="125">
        <f>IF(DQ$6=0,RANK(DQ39,DQ$12:DQ$42,0),RANK(DQ39,DQ$12:DQ$42,1))</f>
      </c>
      <c r="DU39" s="126">
        <v>0.15</v>
      </c>
      <c r="DV39" s="126">
        <f>IF(COUNTA(DU$12:DU$42)=0,0.6*DU$5,IF(DU39="",0,IF(DU$6=0,IF(DU39&gt;=DU$8,DU$5,IF(DU39&lt;DU$6,0,0.6*DU$5+0.4*DU$5*(DU39-DU$7)/(DU$8-DU$7))),IF(DU39&lt;=DU$8,DU$5,IF(DU39&gt;DU$6,0,0.6*DU$5+0.4*DU$5*(DU39-DU$7)/(DU$8-DU$7))))))</f>
      </c>
      <c r="DW39" s="126">
        <f>IF(DU39&lt;&gt;"",DU$5,0)</f>
      </c>
      <c r="DX39" s="125">
        <f>IF(DU$6=0,RANK(DU39,DU$12:DU$42,0),RANK(DU39,DU$12:DU$42,1))</f>
      </c>
      <c r="DY39" s="126">
        <v>1.09</v>
      </c>
      <c r="DZ39" s="126">
        <f>IF(COUNTA(DY$12:DY$42)=0,0.6*DY$5,IF(DY39="",0,IF(DY$6=0,IF(DY39&gt;=DY$8,DY$5,IF(DY39&lt;DY$6,0,0.6*DY$5+0.4*DY$5*(DY39-DY$7)/(DY$8-DY$7))),IF(DY39&lt;=DY$8,DY$5,IF(DY39&gt;DY$6,0,0.6*DY$5+0.4*DY$5*(DY39-DY$7)/(DY$8-DY$7))))))</f>
      </c>
      <c r="EA39" s="126">
        <f>IF(DY39&lt;&gt;"",DY$5,0)</f>
      </c>
      <c r="EB39" s="125">
        <f>IF(DY$6=0,RANK(DY39,DY$12:DY$42,0),RANK(DY39,DY$12:DY$42,1))</f>
      </c>
      <c r="EC39" s="126">
        <v>97.996318</v>
      </c>
      <c r="ED39" s="126">
        <v>94.431238</v>
      </c>
      <c r="EE39" s="126">
        <f>IF((COUNTA(EC$12:EC$42)+COUNTA(ED$12:ED$42)=0),0.6*EC$5,IF(OR(EC39="",ED39=""),0,IF(EC$6=0,IF(EC39&gt;=EC$8,EC$5,IF(EC39&lt;ED39,0,EC$5*(EC39-ED39)/(EC$8-ED39))),IF(EC39&lt;=EC$8,EC$5,IF(EC39&gt;ED39,0,EC$5*(EC39-ED39)/(EC$8-ED39))))))</f>
      </c>
      <c r="EF39" s="126">
        <f>IF(OR(EC39="",ED39=""),0,EC$5)</f>
      </c>
      <c r="EG39" s="125">
        <f>IF(EC$6=0,RANK(EE39,EE$12:EE$42,0),RANK(EE39,EE$12:EE$42,1))</f>
      </c>
      <c r="EH39" s="126">
        <v>97.996318</v>
      </c>
      <c r="EI39" s="126">
        <v>92.929925</v>
      </c>
      <c r="EJ39" s="126">
        <f>IF((COUNTA(EH$12:EH$42)+COUNTA(EI$12:EI$42)=0),0.6*EH$5,IF(OR(EH39="",EI39=""),0,IF(EH$6=0,IF(EH39&gt;=EH$8,EH$5,IF(EH39&lt;EI39,0,EH$5*(EH39-EI39)/(EH$8-EI39))),IF(EH39&lt;=EH$8,EH$5,IF(EH39&gt;EI39,0,EH$5*(EH39-EI39)/(EH$8-EI39))))))</f>
      </c>
      <c r="EK39" s="126">
        <f>IF(OR(EH39="",EI39=""),0,EH$5)</f>
      </c>
      <c r="EL39" s="125">
        <f>IF(EH$6=0,RANK(EJ39,EJ$12:EJ$42,0),RANK(EJ39,EJ$12:EJ$42,1))</f>
      </c>
      <c r="EM39" s="126">
        <v>97.56</v>
      </c>
      <c r="EN39" s="126">
        <v>97.15</v>
      </c>
      <c r="EO39" s="126">
        <f>IF((COUNTA(EM$12:EM$42)+COUNTA(EN$12:EN$42)=0),0.6*EM$5,IF(OR(EM39="",EN39=""),0,IF(EM$6=0,IF(EM39&gt;=EM$8,EM$5,IF(EM39&lt;EN39,0,EM$5*(EM39-EN39)/(EM$8-EN39))),IF(EM39&lt;=EM$8,EM$5,IF(EM39&gt;EN39,0,EM$5*(EM39-EN39)/(EM$8-EN39))))))</f>
      </c>
      <c r="EP39" s="126">
        <f>IF(OR(EM39="",EN39=""),0,EM$5)</f>
      </c>
      <c r="EQ39" s="125">
        <f>IF(EM$6=0,RANK(EO39,EO$12:EO$42,0),RANK(EO39,EO$12:EO$42,1))</f>
      </c>
      <c r="ER39" s="126">
        <v>97.56</v>
      </c>
      <c r="ES39" s="126">
        <v>91.3</v>
      </c>
      <c r="ET39" s="126">
        <f>IF((COUNTA(ER$12:ER$42)+COUNTA(ES$12:ES$42)=0),0.6*ER$5,IF(OR(ER39="",ES39=""),0,IF(ER$6=0,IF(ER39&gt;=ER$8,ER$5,IF(ER39&lt;ES39,0,ER$5*(ER39-ES39)/(ER$8-ES39))),IF(ER39&lt;=ER$8,ER$5,IF(ER39&gt;ES39,0,ER$5*(ER39-ES39)/(ER$8-ES39))))))</f>
      </c>
      <c r="EU39" s="126">
        <f>IF(OR(ER39="",ES39=""),0,ER$5)</f>
      </c>
      <c r="EV39" s="125">
        <f>IF(ER$6=0,RANK(ET39,ET$12:ET$42,0),RANK(ET39,ET$12:ET$42,1))</f>
      </c>
      <c r="EW39" s="126">
        <v>10.67</v>
      </c>
      <c r="EX39" s="126">
        <v>10.67</v>
      </c>
      <c r="EY39" s="126">
        <f>IF((COUNTA(EW$12:EW$42)+COUNTA(EX$12:EX$42)=0),0.6*EW$5,IF(OR(EW39="",EX39=""),0,IF(EW$6=0,IF(EW39&gt;=EW$8,EW$5,IF(EW39&lt;EX39,0,EW$5*(EW39-EX39)/(EW$8-EX39))),IF(EW39&lt;=EW$8,EW$5,IF(EW39&gt;EX39,0,EW$5*(EW39-EX39)/(EW$8-EX39))))))</f>
      </c>
      <c r="EZ39" s="126">
        <f>IF(OR(EW39="",EX39=""),0,EW$5)</f>
      </c>
      <c r="FA39" s="125">
        <f>IF(EW$6=0,RANK(EY39,EY$12:EY$42,0),RANK(EY39,EY$12:EY$42,1))</f>
      </c>
      <c r="FB39" s="126">
        <v>10.67</v>
      </c>
      <c r="FC39" s="126">
        <v>4.01</v>
      </c>
      <c r="FD39" s="126">
        <f>IF((COUNTA(FB$12:FB$42)+COUNTA(FC$12:FC$42)=0),0.6*FB$5,IF(OR(FB39="",FC39=""),0,IF(FB$6=0,IF(FB39&gt;=FB$8,FB$5,IF(FB39&lt;FC39,0,FB$5*(FB39-FC39)/(FB$8-FC39))),IF(FB39&lt;=FB$8,FB$5,IF(FB39&gt;FC39,0,FB$5*(FB39-FC39)/(FB$8-FC39))))))</f>
      </c>
      <c r="FE39" s="126">
        <f>IF(OR(FB39="",FC39=""),0,FB$5)</f>
      </c>
      <c r="FF39" s="125">
        <f>IF(FB$6=0,RANK(FD39,FD$12:FD$42,0),RANK(FD39,FD$12:FD$42,1))</f>
      </c>
      <c r="FG39"/>
      <c r="FH39"/>
      <c r="FI39" s="126">
        <f>IF((COUNTA(FG$12:FG$42)+COUNTA(FH$12:FH$42)=0),0.6*FG$5,IF(OR(FG39="",FH39=""),0,IF(FG$6=0,IF(FG39&gt;=FG$8,FG$5,IF(FG39&lt;FH39,0,FG$5*(FG39-FH39)/(FG$8-FH39))),IF(FG39&lt;=FG$8,FG$5,IF(FG39&gt;FH39,0,FG$5*(FG39-FH39)/(FG$8-FH39))))))</f>
      </c>
      <c r="FJ39" s="126">
        <f>IF(OR(FG39="",FH39=""),0,FG$5)</f>
      </c>
      <c r="FK39" s="125">
        <f>IF(FG$6=0,RANK(FI39,FI$12:FI$42,0),RANK(FI39,FI$12:FI$42,1))</f>
      </c>
      <c r="FL39"/>
      <c r="FM39"/>
      <c r="FN39" s="126">
        <f>IF((COUNTA(FL$12:FL$42)+COUNTA(FM$12:FM$42)=0),0.6*FL$5,IF(OR(FL39="",FM39=""),0,IF(FL$6=0,IF(FL39&gt;=FL$8,FL$5,IF(FL39&lt;FM39,0,FL$5*(FL39-FM39)/(FL$8-FM39))),IF(FL39&lt;=FL$8,FL$5,IF(FL39&gt;FM39,0,FL$5*(FL39-FM39)/(FL$8-FM39))))))</f>
      </c>
      <c r="FO39" s="126">
        <f>IF(OR(FL39="",FM39=""),0,FL$5)</f>
      </c>
      <c r="FP39" s="125">
        <f>IF(FL$6=0,RANK(FN39,FN$12:FN$42,0),RANK(FN39,FN$12:FN$42,1))</f>
      </c>
      <c r="FQ39" s="126">
        <v>99.88</v>
      </c>
      <c r="FR39" s="126">
        <v>100</v>
      </c>
      <c r="FS39" s="126">
        <f>IF((COUNTA(FQ$12:FQ$42)+COUNTA(FR$12:FR$42)=0),0.6*FQ$5,IF(OR(FQ39="",FR39=""),0,IF(FQ$6=0,IF(FQ39&gt;=FQ$8,FQ$5,IF(FQ39&lt;FR39,0,FQ$5*(FQ39-FR39)/(FQ$8-FR39))),IF(FQ39&lt;=FQ$8,FQ$5,IF(FQ39&gt;FR39,0,FQ$5*(FQ39-FR39)/(FQ$8-FR39))))))</f>
      </c>
      <c r="FT39" s="126">
        <f>IF(OR(FQ39="",FR39=""),0,FQ$5)</f>
      </c>
      <c r="FU39" s="125">
        <f>IF(FQ$6=0,RANK(FS39,FS$12:FS$42,0),RANK(FS39,FS$12:FS$42,1))</f>
      </c>
      <c r="FV39" s="126">
        <v>99.88</v>
      </c>
      <c r="FW39" s="126">
        <v>100</v>
      </c>
      <c r="FX39" s="126">
        <f>IF((COUNTA(FV$12:FV$42)+COUNTA(FW$12:FW$42)=0),0.6*FV$5,IF(OR(FV39="",FW39=""),0,IF(FV$6=0,IF(FV39&gt;=FV$8,FV$5,IF(FV39&lt;FW39,0,FV$5*(FV39-FW39)/(FV$8-FW39))),IF(FV39&lt;=FV$8,FV$5,IF(FV39&gt;FW39,0,FV$5*(FV39-FW39)/(FV$8-FW39))))))</f>
      </c>
      <c r="FY39" s="126">
        <f>IF(OR(FV39="",FW39=""),0,FV$5)</f>
      </c>
      <c r="FZ39" s="125">
        <f>IF(FV$6=0,RANK(FX39,FX$12:FX$42,0),RANK(FX39,FX$12:FX$42,1))</f>
      </c>
      <c r="GA39"/>
      <c r="GB39"/>
      <c r="GC39" s="126">
        <f>IF((COUNTA(GA$12:GA$42)+COUNTA(GB$12:GB$42)=0),0.6*GA$5,IF(OR(GA39="",GB39=""),0,IF(GA$6=0,IF(GA39&gt;=GA$8,GA$5,IF(GA39&lt;GB39,0,GA$5*(GA39-GB39)/(GA$8-GB39))),IF(GA39&lt;=GA$8,GA$5,IF(GA39&gt;GB39,0,GA$5*(GA39-GB39)/(GA$8-GB39))))))</f>
      </c>
      <c r="GD39" s="126">
        <f>IF(OR(GA39="",GB39=""),0,GA$5)</f>
      </c>
      <c r="GE39" s="125">
        <f>IF(GA$6=0,RANK(GC39,GC$12:GC$42,0),RANK(GC39,GC$12:GC$42,1))</f>
      </c>
      <c r="GF39"/>
      <c r="GG39"/>
      <c r="GH39" s="126">
        <f>IF((COUNTA(GF$12:GF$42)+COUNTA(GG$12:GG$42)=0),0.6*GF$5,IF(OR(GF39="",GG39=""),0,IF(GF$6=0,IF(GF39&gt;=GF$8,GF$5,IF(GF39&lt;GG39,0,GF$5*(GF39-GG39)/(GF$8-GG39))),IF(GF39&lt;=GF$8,GF$5,IF(GF39&gt;GG39,0,GF$5*(GF39-GG39)/(GF$8-GG39))))))</f>
      </c>
      <c r="GI39" s="126">
        <f>IF(OR(GF39="",GG39=""),0,GF$5)</f>
      </c>
      <c r="GJ39" s="125">
        <f>IF(GF$6=0,RANK(GH39,GH$12:GH$42,0),RANK(GH39,GH$12:GH$42,1))</f>
      </c>
      <c r="GK39" s="126">
        <v>100</v>
      </c>
      <c r="GL39" s="126">
        <v>100</v>
      </c>
      <c r="GM39" s="126">
        <f>IF((COUNTA(GK$12:GK$42)+COUNTA(GL$12:GL$42)=0),0.6*GK$5,IF(OR(GK39="",GL39=""),0,IF(GK$6=0,IF(GK39&gt;=GK$8,GK$5,IF(GK39&lt;GL39,0,GK$5*(GK39-GL39)/(GK$8-GL39))),IF(GK39&lt;=GK$8,GK$5,IF(GK39&gt;GL39,0,GK$5*(GK39-GL39)/(GK$8-GL39))))))</f>
      </c>
      <c r="GN39" s="126">
        <f>IF(OR(GK39="",GL39=""),0,GK$5)</f>
      </c>
      <c r="GO39" s="125">
        <f>IF(GK$6=0,RANK(GM39,GM$12:GM$42,0),RANK(GM39,GM$12:GM$42,1))</f>
      </c>
      <c r="GP39" s="126">
        <v>100</v>
      </c>
      <c r="GQ39" s="126">
        <v>100</v>
      </c>
      <c r="GR39" s="126">
        <f>IF((COUNTA(GP$12:GP$42)+COUNTA(GQ$12:GQ$42)=0),0.6*GP$5,IF(OR(GP39="",GQ39=""),0,IF(GP$6=0,IF(GP39&gt;=GP$8,GP$5,IF(GP39&lt;GQ39,0,GP$5*(GP39-GQ39)/(GP$8-GQ39))),IF(GP39&lt;=GP$8,GP$5,IF(GP39&gt;GQ39,0,GP$5*(GP39-GQ39)/(GP$8-GQ39))))))</f>
      </c>
      <c r="GS39" s="126">
        <f>IF(OR(GP39="",GQ39=""),0,GP$5)</f>
      </c>
      <c r="GT39" s="125">
        <f>IF(GP$6=0,RANK(GR39,GR$12:GR$42,0),RANK(GR39,GR$12:GR$42,1))</f>
      </c>
      <c r="GU39"/>
      <c r="GV39" s="126">
        <v>0.77</v>
      </c>
      <c r="GW39" s="126">
        <f>IF((COUNTA(GU$12:GU$42)+COUNTA(GV$12:GV$42)=0),0.6*GU$5,IF(OR(GU39="",GV39=""),0,IF(GU$6=0,IF(GU39&gt;=GU$8,GU$5,IF(GU39&lt;GV39,0,GU$5*(GU39-GV39)/(GU$8-GV39))),IF(GU39&lt;=GU$8,GU$5,IF(GU39&gt;GV39,0,GU$5*(GU39-GV39)/(GU$8-GV39))))))</f>
      </c>
      <c r="GX39" s="126">
        <f>IF(OR(GU39="",GV39=""),0,GU$5)</f>
      </c>
      <c r="GY39" s="125">
        <f>IF(GU$6=0,RANK(GW39,GW$12:GW$42,0),RANK(GW39,GW$12:GW$42,1))</f>
      </c>
      <c r="GZ39"/>
      <c r="HA39" s="126">
        <v>0.81</v>
      </c>
      <c r="HB39" s="126">
        <f>IF((COUNTA(GZ$12:GZ$42)+COUNTA(HA$12:HA$42)=0),0.6*GZ$5,IF(OR(GZ39="",HA39=""),0,IF(GZ$6=0,IF(GZ39&gt;=GZ$8,GZ$5,IF(GZ39&lt;HA39,0,GZ$5*(GZ39-HA39)/(GZ$8-HA39))),IF(GZ39&lt;=GZ$8,GZ$5,IF(GZ39&gt;HA39,0,GZ$5*(GZ39-HA39)/(GZ$8-HA39))))))</f>
      </c>
      <c r="HC39" s="126">
        <f>IF(OR(GZ39="",HA39=""),0,GZ$5)</f>
      </c>
      <c r="HD39" s="125">
        <f>IF(GZ$6=0,RANK(HB39,HB$12:HB$42,0),RANK(HB39,HB$12:HB$42,1))</f>
      </c>
      <c r="HE39" s="126">
        <v>0</v>
      </c>
      <c r="HF39" s="126">
        <v>0.213</v>
      </c>
      <c r="HG39" s="126">
        <f>IF((COUNTA(HE$12:HE$42)+COUNTA(HF$12:HF$42)=0),0.6*HE$5,IF(OR(HE39="",HF39=""),0,IF(HE$6=0,IF(HE39&gt;=HE$8,HE$5,IF(HE39&lt;HF39,0,HE$5*(HE39-HF39)/(HE$8-HF39))),IF(HE39&lt;=HE$8,HE$5,IF(HE39&gt;HF39,0,HE$5*(HE39-HF39)/(HE$8-HF39))))))</f>
      </c>
      <c r="HH39" s="126">
        <f>IF(OR(HE39="",HF39=""),0,HE$5)</f>
      </c>
      <c r="HI39" s="125">
        <f>IF(HE$6=0,RANK(HG39,HG$12:HG$42,0),RANK(HG39,HG$12:HG$42,1))</f>
      </c>
      <c r="HJ39" s="126">
        <v>0</v>
      </c>
      <c r="HK39" s="126">
        <v>0</v>
      </c>
      <c r="HL39" s="126">
        <f>IF((COUNTA(HJ$12:HJ$42)+COUNTA(HK$12:HK$42)=0),0.6*HJ$5,IF(OR(HJ39="",HK39=""),0,IF(HJ$6=0,IF(HJ39&gt;=HJ$8,HJ$5,IF(HJ39&lt;HK39,0,HJ$5*(HJ39-HK39)/(HJ$8-HK39))),IF(HJ39&lt;=HJ$8,HJ$5,IF(HJ39&gt;HK39,0,HJ$5*(HJ39-HK39)/(HJ$8-HK39))))))</f>
      </c>
      <c r="HM39" s="126">
        <f>IF(OR(HJ39="",HK39=""),0,HJ$5)</f>
      </c>
      <c r="HN39" s="125">
        <f>IF(HJ$6=0,RANK(HL39,HL$12:HL$42,0),RANK(HL39,HL$12:HL$42,1))</f>
      </c>
      <c r="HO39" s="126">
        <v>32.22</v>
      </c>
      <c r="HP39" s="126">
        <v>17.58</v>
      </c>
      <c r="HQ39" s="126">
        <f>IF((COUNTA(HO$12:HO$42)+COUNTA(HP$12:HP$42)=0),0.6*HO$5,IF(OR(HO39="",HP39=""),0,IF(HO$6=0,IF(HO39&gt;=HO$8,HO$5,IF(HO39&lt;HP39,0,HO$5*(HO39-HP39)/(HO$8-HP39))),IF(HO39&lt;=HO$8,HO$5,IF(HO39&gt;HP39,0,HO$5*(HO39-HP39)/(HO$8-HP39))))))</f>
      </c>
      <c r="HR39" s="126">
        <f>IF(OR(HO39="",HP39=""),0,HO$5)</f>
      </c>
      <c r="HS39" s="125">
        <f>IF(HO$6=0,RANK(HQ39,HQ$12:HQ$42,0),RANK(HQ39,HQ$12:HQ$42,1))</f>
      </c>
      <c r="HT39" s="126">
        <v>32.22</v>
      </c>
      <c r="HU39" s="126">
        <v>15.13</v>
      </c>
      <c r="HV39" s="126">
        <f>IF((COUNTA(HT$12:HT$42)+COUNTA(HU$12:HU$42)=0),0.6*HT$5,IF(OR(HT39="",HU39=""),0,IF(HT$6=0,IF(HT39&gt;=HT$8,HT$5,IF(HT39&lt;HU39,0,HT$5*(HT39-HU39)/(HT$8-HU39))),IF(HT39&lt;=HT$8,HT$5,IF(HT39&gt;HU39,0,HT$5*(HT39-HU39)/(HT$8-HU39))))))</f>
      </c>
      <c r="HW39" s="126">
        <f>IF(OR(HT39="",HU39=""),0,HT$5)</f>
      </c>
      <c r="HX39" s="125">
        <f>IF(HT$6=0,RANK(HV39,HV$12:HV$42,0),RANK(HV39,HV$12:HV$42,1))</f>
      </c>
      <c r="HY39" s="126">
        <v>5.57</v>
      </c>
      <c r="HZ39" s="126">
        <v>17.53</v>
      </c>
      <c r="IA39" s="126">
        <f>IF((COUNTA(HY$12:HY$42)+COUNTA(HZ$12:HZ$42)=0),0.6*HY$5,IF(OR(HY39="",HZ39=""),0,IF(HY$6=0,IF(HY39&gt;=HY$8,HY$5,IF(HY39&lt;HZ39,0,HY$5*(HY39-HZ39)/(HY$8-HZ39))),IF(HY39&lt;=HY$8,HY$5,IF(HY39&gt;HZ39,0,HY$5*(HY39-HZ39)/(HY$8-HZ39))))))</f>
      </c>
      <c r="IB39" s="126">
        <f>IF(OR(HY39="",HZ39=""),0,HY$5)</f>
      </c>
      <c r="IC39" s="125">
        <f>IF(HY$6=0,RANK(IA39,IA$12:IA$42,0),RANK(IA39,IA$12:IA$42,1))</f>
      </c>
      <c r="ID39" s="126">
        <v>5.57</v>
      </c>
      <c r="IE39" s="126">
        <v>0.84</v>
      </c>
      <c r="IF39" s="126">
        <f>IF((COUNTA(ID$12:ID$42)+COUNTA(IE$12:IE$42)=0),0.6*ID$5,IF(OR(ID39="",IE39=""),0,IF(ID$6=0,IF(ID39&gt;=ID$8,ID$5,IF(ID39&lt;IE39,0,ID$5*(ID39-IE39)/(ID$8-IE39))),IF(ID39&lt;=ID$8,ID$5,IF(ID39&gt;IE39,0,ID$5*(ID39-IE39)/(ID$8-IE39))))))</f>
      </c>
      <c r="IG39" s="126">
        <f>IF(OR(ID39="",IE39=""),0,ID$5)</f>
      </c>
      <c r="IH39" s="125">
        <f>IF(ID$6=0,RANK(IF39,IF$12:IF$42,0),RANK(IF39,IF$12:IF$42,1))</f>
      </c>
      <c r="II39" s="126">
        <v>99.181456</v>
      </c>
      <c r="IJ39" s="126">
        <v>99.290754</v>
      </c>
      <c r="IK39" s="126">
        <f>IF((COUNTA(II$12:II$42)+COUNTA(IJ$12:IJ$42)=0),0.6*II$5,IF(OR(II39="",IJ39=""),0,IF(II$6=0,IF(II39&gt;=II$8,II$5,IF(II39&lt;IJ39,0,II$5*(II39-IJ39)/(II$8-IJ39))),IF(II39&lt;=II$8,II$5,IF(II39&gt;IJ39,0,II$5*(II39-IJ39)/(II$8-IJ39))))))</f>
      </c>
      <c r="IL39" s="126">
        <f>IF(OR(II39="",IJ39=""),0,II$5)</f>
      </c>
      <c r="IM39" s="125">
        <f>IF(II$6=0,RANK(IK39,IK$12:IK$42,0),RANK(IK39,IK$12:IK$42,1))</f>
      </c>
      <c r="IN39" s="126">
        <v>99.181456</v>
      </c>
      <c r="IO39" s="126">
        <v>75.159768</v>
      </c>
      <c r="IP39" s="126">
        <f>IF((COUNTA(IN$12:IN$42)+COUNTA(IO$12:IO$42)=0),0.6*IN$5,IF(OR(IN39="",IO39=""),0,IF(IN$6=0,IF(IN39&gt;=IN$8,IN$5,IF(IN39&lt;IO39,0,IN$5*(IN39-IO39)/(IN$8-IO39))),IF(IN39&lt;=IN$8,IN$5,IF(IN39&gt;IO39,0,IN$5*(IN39-IO39)/(IN$8-IO39))))))</f>
      </c>
      <c r="IQ39" s="126">
        <f>IF(OR(IN39="",IO39=""),0,IN$5)</f>
      </c>
      <c r="IR39" s="125">
        <f>IF(IN$6=0,RANK(IP39,IP$12:IP$42,0),RANK(IP39,IP$12:IP$42,1))</f>
      </c>
      <c r="IS39"/>
      <c r="IT39"/>
      <c r="IU39" s="126">
        <f>IF((COUNTA(IS$12:IS$42)+COUNTA(IT$12:IT$42)=0),0.6*IS$5,IF(OR(IS39="",IT39=""),0,IF(IS$6=0,IF(IS39&gt;=IS$8,IS$5,IF(IS39&lt;IT39,0,IS$5*(IS39-IT39)/(IS$8-IT39))),IF(IS39&lt;=IS$8,IS$5,IF(IS39&gt;IT39,0,IS$5*(IS39-IT39)/(IS$8-IT39))))))</f>
      </c>
      <c r="IV39" s="126">
        <f>IF(OR(IS39="",IT39=""),0,IS$5)</f>
      </c>
      <c r="IW39" s="125">
        <f>IF(IS$6=0,RANK(IU39,IU$12:IU$42,0),RANK(IU39,IU$12:IU$42,1))</f>
      </c>
      <c r="IX39"/>
      <c r="IY39"/>
      <c r="IZ39" s="126">
        <f>IF((COUNTA(IX$12:IX$42)+COUNTA(IY$12:IY$42)=0),0.6*IX$5,IF(OR(IX39="",IY39=""),0,IF(IX$6=0,IF(IX39&gt;=IX$8,IX$5,IF(IX39&lt;IY39,0,IX$5*(IX39-IY39)/(IX$8-IY39))),IF(IX39&lt;=IX$8,IX$5,IF(IX39&gt;IY39,0,IX$5*(IX39-IY39)/(IX$8-IY39))))))</f>
      </c>
      <c r="JA39" s="126">
        <f>IF(OR(IX39="",IY39=""),0,IX$5)</f>
      </c>
      <c r="JB39" s="125">
        <f>IF(IX$6=0,RANK(IZ39,IZ$12:IZ$42,0),RANK(IZ39,IZ$12:IZ$42,1))</f>
      </c>
      <c r="JC39" s="126">
        <v>7.7</v>
      </c>
      <c r="JD39" s="126">
        <v>4.17</v>
      </c>
      <c r="JE39" s="126">
        <f>IF((COUNTA(JC$12:JC$42)+COUNTA(JD$12:JD$42)=0),0.6*JC$5,IF(OR(JC39="",JD39=""),0,IF(JC$6=0,IF(JC39&gt;=JC$8,JC$5,IF(JC39&lt;JD39,0,JC$5*(JC39-JD39)/(JC$8-JD39))),IF(JC39&lt;=JC$8,JC$5,IF(JC39&gt;JD39,0,JC$5*(JC39-JD39)/(JC$8-JD39))))))</f>
      </c>
      <c r="JF39" s="126">
        <f>IF(OR(JC39="",JD39=""),0,JC$5)</f>
      </c>
      <c r="JG39" s="125">
        <f>IF(JC$6=0,RANK(JE39,JE$12:JE$42,0),RANK(JE39,JE$12:JE$42,1))</f>
      </c>
      <c r="JH39" s="126">
        <v>7.7</v>
      </c>
      <c r="JI39" s="126">
        <v>5.11</v>
      </c>
      <c r="JJ39" s="126">
        <f>IF((COUNTA(JH$12:JH$42)+COUNTA(JI$12:JI$42)=0),0.6*JH$5,IF(OR(JH39="",JI39=""),0,IF(JH$6=0,IF(JH39&gt;=JH$8,JH$5,IF(JH39&lt;JI39,0,JH$5*(JH39-JI39)/(JH$8-JI39))),IF(JH39&lt;=JH$8,JH$5,IF(JH39&gt;JI39,0,JH$5*(JH39-JI39)/(JH$8-JI39))))))</f>
      </c>
      <c r="JK39" s="126">
        <f>IF(OR(JH39="",JI39=""),0,JH$5)</f>
      </c>
      <c r="JL39" s="125">
        <f>IF(JH$6=0,RANK(JJ39,JJ$12:JJ$42,0),RANK(JJ39,JJ$12:JJ$42,1))</f>
      </c>
      <c r="JM39"/>
      <c r="JN39"/>
      <c r="JO39" s="126">
        <f>IF((COUNTA(JM$12:JM$42)+COUNTA(JN$12:JN$42)=0),0.6*JM$5,IF(OR(JM39="",JN39=""),0,IF(JM$6=0,IF(JM39&gt;=JM$8,JM$5,IF(JM39&lt;JN39,0,JM$5*(JM39-JN39)/(JM$8-JN39))),IF(JM39&lt;=JM$8,JM$5,IF(JM39&gt;JN39,0,JM$5*(JM39-JN39)/(JM$8-JN39))))))</f>
      </c>
      <c r="JP39" s="126">
        <f>IF(OR(JM39="",JN39=""),0,JM$5)</f>
      </c>
      <c r="JQ39" s="125">
        <f>IF(JM$6=0,RANK(JO39,JO$12:JO$42,0),RANK(JO39,JO$12:JO$42,1))</f>
      </c>
      <c r="JR39"/>
      <c r="JS39"/>
      <c r="JT39" s="126">
        <f>IF((COUNTA(JR$12:JR$42)+COUNTA(JS$12:JS$42)=0),0.6*JR$5,IF(OR(JR39="",JS39=""),0,IF(JR$6=0,IF(JR39&gt;=JR$8,JR$5,IF(JR39&lt;JS39,0,JR$5*(JR39-JS39)/(JR$8-JS39))),IF(JR39&lt;=JR$8,JR$5,IF(JR39&gt;JS39,0,JR$5*(JR39-JS39)/(JR$8-JS39))))))</f>
      </c>
      <c r="JU39" s="126">
        <f>IF(OR(JR39="",JS39=""),0,JR$5)</f>
      </c>
      <c r="JV39" s="125">
        <f>IF(JR$6=0,RANK(JT39,JT$12:JT$42,0),RANK(JT39,JT$12:JT$42,1))</f>
      </c>
      <c r="JW39" s="126">
        <v>100</v>
      </c>
      <c r="JX39" s="126">
        <v>100</v>
      </c>
      <c r="JY39" s="126">
        <f>IF((COUNTA(JW$12:JW$42)+COUNTA(JX$12:JX$42)=0),0.6*JW$5,IF(OR(JW39="",JX39=""),0,IF(JW$6=0,IF(JW39&gt;=JW$8,JW$5,IF(JW39&lt;JX39,0,JW$5*(JW39-JX39)/(JW$8-JX39))),IF(JW39&lt;=JW$8,JW$5,IF(JW39&gt;JX39,0,JW$5*(JW39-JX39)/(JW$8-JX39))))))</f>
      </c>
      <c r="JZ39" s="126">
        <f>IF(OR(JW39="",JX39=""),0,JW$5)</f>
      </c>
      <c r="KA39" s="125">
        <f>IF(JW$6=0,RANK(JY39,JY$12:JY$42,0),RANK(JY39,JY$12:JY$42,1))</f>
      </c>
      <c r="KB39" s="126">
        <v>100</v>
      </c>
      <c r="KC39" s="126">
        <v>100</v>
      </c>
      <c r="KD39" s="126">
        <f>IF((COUNTA(KB$12:KB$42)+COUNTA(KC$12:KC$42)=0),0.6*KB$5,IF(OR(KB39="",KC39=""),0,IF(KB$6=0,IF(KB39&gt;=KB$8,KB$5,IF(KB39&lt;KC39,0,KB$5*(KB39-KC39)/(KB$8-KC39))),IF(KB39&lt;=KB$8,KB$5,IF(KB39&gt;KC39,0,KB$5*(KB39-KC39)/(KB$8-KC39))))))</f>
      </c>
      <c r="KE39" s="126">
        <f>IF(OR(KB39="",KC39=""),0,KB$5)</f>
      </c>
      <c r="KF39" s="125">
        <f>IF(KB$6=0,RANK(KD39,KD$12:KD$42,0),RANK(KD39,KD$12:KD$42,1))</f>
      </c>
      <c r="KG39" s="126">
        <v>2.57</v>
      </c>
      <c r="KH39" s="126">
        <v>1.87</v>
      </c>
      <c r="KI39" s="126">
        <f>IF((COUNTA(KG$12:KG$42)+COUNTA(KH$12:KH$42)=0),0.6*KG$5,IF(OR(KG39="",KH39=""),0,IF(KG$6=0,IF(KG39&gt;=KG$8,KG$5,IF(KG39&lt;KH39,0,KG$5*(KG39-KH39)/(KG$8-KH39))),IF(KG39&lt;=KG$8,KG$5,IF(KG39&gt;KH39,0,KG$5*(KG39-KH39)/(KG$8-KH39))))))</f>
      </c>
      <c r="KJ39" s="126">
        <f>IF(OR(KG39="",KH39=""),0,KG$5)</f>
      </c>
      <c r="KK39" s="125">
        <f>IF(KG$6=0,RANK(KI39,KI$12:KI$42,0),RANK(KI39,KI$12:KI$42,1))</f>
      </c>
      <c r="KL39" s="126">
        <v>2.57</v>
      </c>
      <c r="KM39" s="126">
        <v>2.08</v>
      </c>
      <c r="KN39" s="126">
        <f>IF((COUNTA(KL$12:KL$42)+COUNTA(KM$12:KM$42)=0),0.6*KL$5,IF(OR(KL39="",KM39=""),0,IF(KL$6=0,IF(KL39&gt;=KL$8,KL$5,IF(KL39&lt;KM39,0,KL$5*(KL39-KM39)/(KL$8-KM39))),IF(KL39&lt;=KL$8,KL$5,IF(KL39&gt;KM39,0,KL$5*(KL39-KM39)/(KL$8-KM39))))))</f>
      </c>
      <c r="KO39" s="126">
        <f>IF(OR(KL39="",KM39=""),0,KL$5)</f>
      </c>
      <c r="KP39" s="125">
        <f>IF(KL$6=0,RANK(KN39,KN$12:KN$42,0),RANK(KN39,KN$12:KN$42,1))</f>
      </c>
      <c r="KQ39" s="126">
        <v>100</v>
      </c>
      <c r="KR39" s="126">
        <v>100</v>
      </c>
      <c r="KS39" s="126">
        <f>IF((COUNTA(KQ$12:KQ$42)+COUNTA(KR$12:KR$42)=0),0.6*KQ$5,IF(OR(KQ39="",KR39=""),0,IF(KQ$6=0,IF(KQ39&gt;=KQ$8,KQ$5,IF(KQ39&lt;KR39,0,KQ$5*(KQ39-KR39)/(KQ$8-KR39))),IF(KQ39&lt;=KQ$8,KQ$5,IF(KQ39&gt;KR39,0,KQ$5*(KQ39-KR39)/(KQ$8-KR39))))))</f>
      </c>
      <c r="KT39" s="126">
        <f>IF(OR(KQ39="",KR39=""),0,KQ$5)</f>
      </c>
      <c r="KU39" s="125">
        <f>IF(KQ$6=0,RANK(KS39,KS$12:KS$42,0),RANK(KS39,KS$12:KS$42,1))</f>
      </c>
      <c r="KV39" s="126">
        <v>100</v>
      </c>
      <c r="KW39" s="126">
        <v>100</v>
      </c>
      <c r="KX39" s="126">
        <f>IF((COUNTA(KV$12:KV$42)+COUNTA(KW$12:KW$42)=0),0.6*KV$5,IF(OR(KV39="",KW39=""),0,IF(KV$6=0,IF(KV39&gt;=KV$8,KV$5,IF(KV39&lt;KW39,0,KV$5*(KV39-KW39)/(KV$8-KW39))),IF(KV39&lt;=KV$8,KV$5,IF(KV39&gt;KW39,0,KV$5*(KV39-KW39)/(KV$8-KW39))))))</f>
      </c>
      <c r="KY39" s="126">
        <f>IF(OR(KV39="",KW39=""),0,KV$5)</f>
      </c>
      <c r="KZ39" s="125">
        <f>IF(KV$6=0,RANK(KX39,KX$12:KX$42,0),RANK(KX39,KX$12:KX$42,1))</f>
      </c>
      <c r="LA39" s="126">
        <v>0.44</v>
      </c>
      <c r="LB39" s="126">
        <v>0.47</v>
      </c>
      <c r="LC39" s="126">
        <f>IF((COUNTA(LA$12:LA$42)+COUNTA(LB$12:LB$42)=0),0.6*LA$5,IF(OR(LA39="",LB39=""),0,IF(LA$6=0,IF(LA39&gt;=LA$8,LA$5,IF(LA39&lt;LB39,0,LA$5*(LA39-LB39)/(LA$8-LB39))),IF(LA39&lt;=LA$8,LA$5,IF(LA39&gt;LB39,0,LA$5*(LA39-LB39)/(LA$8-LB39))))))</f>
      </c>
      <c r="LD39" s="126">
        <f>IF(OR(LA39="",LB39=""),0,LA$5)</f>
      </c>
      <c r="LE39" s="125">
        <f>IF(LA$6=0,RANK(LC39,LC$12:LC$42,0),RANK(LC39,LC$12:LC$42,1))</f>
      </c>
      <c r="LF39" s="126">
        <v>0.44</v>
      </c>
      <c r="LG39" s="126">
        <v>0.52</v>
      </c>
      <c r="LH39" s="126">
        <f>IF((COUNTA(LF$12:LF$42)+COUNTA(LG$12:LG$42)=0),0.6*LF$5,IF(OR(LF39="",LG39=""),0,IF(LF$6=0,IF(LF39&gt;=LF$8,LF$5,IF(LF39&lt;LG39,0,LF$5*(LF39-LG39)/(LF$8-LG39))),IF(LF39&lt;=LF$8,LF$5,IF(LF39&gt;LG39,0,LF$5*(LF39-LG39)/(LF$8-LG39))))))</f>
      </c>
      <c r="LI39" s="126">
        <f>IF(OR(LF39="",LG39=""),0,LF$5)</f>
      </c>
      <c r="LJ39" s="125">
        <f>IF(LF$6=0,RANK(LH39,LH$12:LH$42,0),RANK(LH39,LH$12:LH$42,1))</f>
      </c>
      <c r="LK39" s="126">
        <v>0</v>
      </c>
      <c r="LL39" s="126">
        <v>0</v>
      </c>
      <c r="LM39" s="126">
        <f>IF((COUNTA(LK$12:LK$42)+COUNTA(LL$12:LL$42)=0),0.6*LK$5,IF(OR(LK39="",LL39=""),0,IF(LK$6=0,IF(LK39&gt;=LK$8,LK$5,IF(LK39&lt;LL39,0,LK$5*(LK39-LL39)/(LK$8-LL39))),IF(LK39&lt;=LK$8,LK$5,IF(LK39&gt;LL39,0,LK$5*(LK39-LL39)/(LK$8-LL39))))))</f>
      </c>
      <c r="LN39" s="126">
        <f>IF(OR(LK39="",LL39=""),0,LK$5)</f>
      </c>
      <c r="LO39" s="125">
        <f>IF(LK$6=0,RANK(LM39,LM$12:LM$42,0),RANK(LM39,LM$12:LM$42,1))</f>
      </c>
      <c r="LP39" s="126">
        <v>0</v>
      </c>
      <c r="LQ39" s="126">
        <v>0</v>
      </c>
      <c r="LR39" s="126">
        <f>IF((COUNTA(LP$12:LP$42)+COUNTA(LQ$12:LQ$42)=0),0.6*LP$5,IF(OR(LP39="",LQ39=""),0,IF(LP$6=0,IF(LP39&gt;=LP$8,LP$5,IF(LP39&lt;LQ39,0,LP$5*(LP39-LQ39)/(LP$8-LQ39))),IF(LP39&lt;=LP$8,LP$5,IF(LP39&gt;LQ39,0,LP$5*(LP39-LQ39)/(LP$8-LQ39))))))</f>
      </c>
      <c r="LS39" s="126">
        <f>IF(OR(LP39="",LQ39=""),0,LP$5)</f>
      </c>
      <c r="LT39" s="125">
        <f>IF(LP$6=0,RANK(LR39,LR$12:LR$42,0),RANK(LR39,LR$12:LR$42,1))</f>
      </c>
      <c r="LU39" s="126">
        <v>37.65</v>
      </c>
      <c r="LV39"/>
      <c r="LW39" s="126">
        <f>IF((COUNTA(LU$12:LU$42)+COUNTA(LV$12:LV$42)=0),0.6*LU$5,IF(OR(LU39="",LV39=""),0,IF(LU$6=0,IF(LU39&gt;=LU$8,LU$5,IF(LU39&lt;LV39,0,LU$5*(LU39-LV39)/(LU$8-LV39))),IF(LU39&lt;=LU$8,LU$5,IF(LU39&gt;LV39,0,LU$5*(LU39-LV39)/(LU$8-LV39))))))</f>
      </c>
      <c r="LX39" s="126">
        <f>IF(OR(LU39="",LV39=""),0,LU$5)</f>
      </c>
      <c r="LY39" s="125">
        <f>IF(LU$6=0,RANK(LW39,LW$12:LW$42,0),RANK(LW39,LW$12:LW$42,1))</f>
      </c>
      <c r="LZ39" s="126">
        <v>37.65</v>
      </c>
      <c r="MA39"/>
      <c r="MB39" s="126">
        <f>IF((COUNTA(LZ$12:LZ$42)+COUNTA(MA$12:MA$42)=0),0.6*LZ$5,IF(OR(LZ39="",MA39=""),0,IF(LZ$6=0,IF(LZ39&gt;=LZ$8,LZ$5,IF(LZ39&lt;MA39,0,LZ$5*(LZ39-MA39)/(LZ$8-MA39))),IF(LZ39&lt;=LZ$8,LZ$5,IF(LZ39&gt;MA39,0,LZ$5*(LZ39-MA39)/(LZ$8-MA39))))))</f>
      </c>
      <c r="MC39" s="126">
        <f>IF(OR(LZ39="",MA39=""),0,LZ$5)</f>
      </c>
      <c r="MD39" s="125">
        <f>IF(LZ$6=0,RANK(MB39,MB$12:MB$42,0),RANK(MB39,MB$12:MB$42,1))</f>
      </c>
      <c r="ME39" s="126">
        <v>6.22</v>
      </c>
      <c r="MF39" s="126">
        <v>0.51</v>
      </c>
      <c r="MG39" s="126">
        <f>IF((COUNTA(ME$12:ME$42)+COUNTA(MF$12:MF$42)=0),0.6*ME$5,IF(OR(ME39="",MF39=""),0,IF(ME$6=0,IF(ME39&gt;=ME$8,ME$5,IF(ME39&lt;MF39,0,ME$5*(ME39-MF39)/(ME$8-MF39))),IF(ME39&lt;=ME$8,ME$5,IF(ME39&gt;MF39,0,ME$5*(ME39-MF39)/(ME$8-MF39))))))</f>
      </c>
      <c r="MH39" s="126">
        <f>IF(OR(ME39="",MF39=""),0,ME$5)</f>
      </c>
      <c r="MI39" s="125">
        <f>IF(ME$6=0,RANK(MG39,MG$12:MG$42,0),RANK(MG39,MG$12:MG$42,1))</f>
      </c>
      <c r="MJ39" s="126">
        <v>6.22</v>
      </c>
      <c r="MK39" s="126">
        <v>23.2</v>
      </c>
      <c r="ML39" s="126">
        <f>IF((COUNTA(MJ$12:MJ$42)+COUNTA(MK$12:MK$42)=0),0.6*MJ$5,IF(OR(MJ39="",MK39=""),0,IF(MJ$6=0,IF(MJ39&gt;=MJ$8,MJ$5,IF(MJ39&lt;MK39,0,MJ$5*(MJ39-MK39)/(MJ$8-MK39))),IF(MJ39&lt;=MJ$8,MJ$5,IF(MJ39&gt;MK39,0,MJ$5*(MJ39-MK39)/(MJ$8-MK39))))))</f>
      </c>
      <c r="MM39" s="126">
        <f>IF(OR(MJ39="",MK39=""),0,MJ$5)</f>
      </c>
      <c r="MN39" s="125">
        <f>IF(MJ$6=0,RANK(ML39,ML$12:ML$42,0),RANK(ML39,ML$12:ML$42,1))</f>
      </c>
      <c r="MO39"/>
      <c r="MP39"/>
      <c r="MQ39" s="126">
        <f>IF((COUNTA(MO$12:MO$42)+COUNTA(MP$12:MP$42)=0),0.6*MO$5,IF(OR(MO39="",MP39=""),0,IF(MO$6=0,IF(MO39&gt;=MO$8,MO$5,IF(MO39&lt;MP39,0,MO$5*(MO39-MP39)/(MO$8-MP39))),IF(MO39&lt;=MO$8,MO$5,IF(MO39&gt;MP39,0,MO$5*(MO39-MP39)/(MO$8-MP39))))))</f>
      </c>
      <c r="MR39" s="126">
        <f>IF(OR(MO39="",MP39=""),0,MO$5)</f>
      </c>
      <c r="MS39" s="125">
        <f>IF(MO$6=0,RANK(MQ39,MQ$12:MQ$42,0),RANK(MQ39,MQ$12:MQ$42,1))</f>
      </c>
      <c r="MT39"/>
      <c r="MU39"/>
      <c r="MV39" s="126">
        <f>IF((COUNTA(MT$12:MT$42)+COUNTA(MU$12:MU$42)=0),0.6*MT$5,IF(OR(MT39="",MU39=""),0,IF(MT$6=0,IF(MT39&gt;=MT$8,MT$5,IF(MT39&lt;MU39,0,MT$5*(MT39-MU39)/(MT$8-MU39))),IF(MT39&lt;=MT$8,MT$5,IF(MT39&gt;MU39,0,MT$5*(MT39-MU39)/(MT$8-MU39))))))</f>
      </c>
      <c r="MW39" s="126">
        <f>IF(OR(MT39="",MU39=""),0,MT$5)</f>
      </c>
      <c r="MX39" s="125">
        <f>IF(MT$6=0,RANK(MV39,MV$12:MV$42,0),RANK(MV39,MV$12:MV$42,1))</f>
      </c>
      <c r="MY39"/>
      <c r="MZ39"/>
      <c r="NA39" s="126">
        <f>IF((COUNTA(MY$12:MY$42)+COUNTA(MZ$12:MZ$42)=0),0.6*MY$5,IF(OR(MY39="",MZ39=""),0,IF(MY$6=0,IF(MY39&gt;=MY$8,MY$5,IF(MY39&lt;MZ39,0,MY$5*(MY39-MZ39)/(MY$8-MZ39))),IF(MY39&lt;=MY$8,MY$5,IF(MY39&gt;MZ39,0,MY$5*(MY39-MZ39)/(MY$8-MZ39))))))</f>
      </c>
      <c r="NB39" s="126">
        <f>IF(OR(MY39="",MZ39=""),0,MY$5)</f>
      </c>
      <c r="NC39" s="125">
        <f>IF(MY$6=0,RANK(NA39,NA$12:NA$42,0),RANK(NA39,NA$12:NA$42,1))</f>
      </c>
      <c r="ND39"/>
      <c r="NE39"/>
      <c r="NF39" s="126">
        <f>IF((COUNTA(ND$12:ND$42)+COUNTA(NE$12:NE$42)=0),0.6*ND$5,IF(OR(ND39="",NE39=""),0,IF(ND$6=0,IF(ND39&gt;=ND$8,ND$5,IF(ND39&lt;NE39,0,ND$5*(ND39-NE39)/(ND$8-NE39))),IF(ND39&lt;=ND$8,ND$5,IF(ND39&gt;NE39,0,ND$5*(ND39-NE39)/(ND$8-NE39))))))</f>
      </c>
      <c r="NG39" s="126">
        <f>IF(OR(ND39="",NE39=""),0,ND$5)</f>
      </c>
      <c r="NH39" s="125">
        <f>IF(ND$6=0,RANK(NF39,NF$12:NF$42,0),RANK(NF39,NF$12:NF$42,1))</f>
      </c>
      <c r="NI39"/>
      <c r="NJ39"/>
      <c r="NK39" s="126">
        <f>IF((COUNTA(NI$12:NI$42)+COUNTA(NJ$12:NJ$42)=0),0.6*NI$5,IF(OR(NI39="",NJ39=""),0,IF(NI$6=0,IF(NI39&gt;=NI$8,NI$5,IF(NI39&lt;NJ39,0,NI$5*(NI39-NJ39)/(NI$8-NJ39))),IF(NI39&lt;=NI$8,NI$5,IF(NI39&gt;NJ39,0,NI$5*(NI39-NJ39)/(NI$8-NJ39))))))</f>
      </c>
      <c r="NL39" s="126">
        <f>IF(OR(NI39="",NJ39=""),0,NI$5)</f>
      </c>
      <c r="NM39" s="125">
        <f>IF(NI$6=0,RANK(NK39,NK$12:NK$42,0),RANK(NK39,NK$12:NK$42,1))</f>
      </c>
      <c r="NN39"/>
      <c r="NO39"/>
      <c r="NP39" s="126">
        <f>IF((COUNTA(NN$12:NN$42)+COUNTA(NO$12:NO$42)=0),0.6*NN$5,IF(OR(NN39="",NO39=""),0,IF(NN$6=0,IF(NN39&gt;=NN$8,NN$5,IF(NN39&lt;NO39,0,NN$5*(NN39-NO39)/(NN$8-NO39))),IF(NN39&lt;=NN$8,NN$5,IF(NN39&gt;NO39,0,NN$5*(NN39-NO39)/(NN$8-NO39))))))</f>
      </c>
      <c r="NQ39" s="126">
        <f>IF(OR(NN39="",NO39=""),0,NN$5)</f>
      </c>
      <c r="NR39" s="125">
        <f>IF(NN$6=0,RANK(NP39,NP$12:NP$42,0),RANK(NP39,NP$12:NP$42,1))</f>
      </c>
      <c r="NS39"/>
      <c r="NT39"/>
      <c r="NU39" s="126">
        <f>IF((COUNTA(NS$12:NS$42)+COUNTA(NT$12:NT$42)=0),0.6*NS$5,IF(OR(NS39="",NT39=""),0,IF(NS$6=0,IF(NS39&gt;=NS$8,NS$5,IF(NS39&lt;NT39,0,NS$5*(NS39-NT39)/(NS$8-NT39))),IF(NS39&lt;=NS$8,NS$5,IF(NS39&gt;NT39,0,NS$5*(NS39-NT39)/(NS$8-NT39))))))</f>
      </c>
      <c r="NV39" s="126">
        <f>IF(OR(NS39="",NT39=""),0,NS$5)</f>
      </c>
      <c r="NW39" s="125">
        <f>IF(NS$6=0,RANK(NU39,NU$12:NU$42,0),RANK(NU39,NU$12:NU$42,1))</f>
      </c>
      <c r="NX39"/>
      <c r="NY39"/>
      <c r="NZ39" s="126">
        <f>IF((COUNTA(NX$12:NX$42)+COUNTA(NY$12:NY$42)=0),0.6*NX$5,IF(OR(NX39="",NY39=""),0,IF(NX$6=0,IF(NX39&gt;=NX$8,NX$5,IF(NX39&lt;NY39,0,NX$5*(NX39-NY39)/(NX$8-NY39))),IF(NX39&lt;=NX$8,NX$5,IF(NX39&gt;NY39,0,NX$5*(NX39-NY39)/(NX$8-NY39))))))</f>
      </c>
      <c r="OA39" s="126">
        <f>IF(OR(NX39="",NY39=""),0,NX$5)</f>
      </c>
      <c r="OB39" s="125">
        <f>IF(NX$6=0,RANK(NZ39,NZ$12:NZ$42,0),RANK(NZ39,NZ$12:NZ$42,1))</f>
      </c>
      <c r="OC39"/>
      <c r="OD39"/>
      <c r="OE39" s="126">
        <f>IF((COUNTA(OC$12:OC$42)+COUNTA(OD$12:OD$42)=0),0.6*OC$5,IF(OR(OC39="",OD39=""),0,IF(OC$6=0,IF(OC39&gt;=OC$8,OC$5,IF(OC39&lt;OD39,0,OC$5*(OC39-OD39)/(OC$8-OD39))),IF(OC39&lt;=OC$8,OC$5,IF(OC39&gt;OD39,0,OC$5*(OC39-OD39)/(OC$8-OD39))))))</f>
      </c>
      <c r="OF39" s="126">
        <f>IF(OR(OC39="",OD39=""),0,OC$5)</f>
      </c>
      <c r="OG39" s="125">
        <f>IF(OC$6=0,RANK(OE39,OE$12:OE$42,0),RANK(OE39,OE$12:OE$42,1))</f>
      </c>
      <c r="OH39"/>
      <c r="OI39"/>
      <c r="OJ39" s="126">
        <f>IF((COUNTA(OH$12:OH$42)+COUNTA(OI$12:OI$42)=0),0.6*OH$5,IF(OR(OH39="",OI39=""),0,IF(OH$6=0,IF(OH39&gt;=OH$8,OH$5,IF(OH39&lt;OI39,0,OH$5*(OH39-OI39)/(OH$8-OI39))),IF(OH39&lt;=OH$8,OH$5,IF(OH39&gt;OI39,0,OH$5*(OH39-OI39)/(OH$8-OI39))))))</f>
      </c>
      <c r="OK39" s="126">
        <f>IF(OR(OH39="",OI39=""),0,OH$5)</f>
      </c>
      <c r="OL39" s="125">
        <f>IF(OH$6=0,RANK(OJ39,OJ$12:OJ$42,0),RANK(OJ39,OJ$12:OJ$42,1))</f>
      </c>
      <c r="OM39"/>
      <c r="ON39"/>
      <c r="OO39" s="126">
        <f>IF((COUNTA(OM$12:OM$42)+COUNTA(ON$12:ON$42)=0),0.6*OM$5,IF(OR(OM39="",ON39=""),0,IF(OM$6=0,IF(OM39&gt;=OM$8,OM$5,IF(OM39&lt;ON39,0,OM$5*(OM39-ON39)/(OM$8-ON39))),IF(OM39&lt;=OM$8,OM$5,IF(OM39&gt;ON39,0,OM$5*(OM39-ON39)/(OM$8-ON39))))))</f>
      </c>
      <c r="OP39" s="126">
        <f>IF(OR(OM39="",ON39=""),0,OM$5)</f>
      </c>
      <c r="OQ39" s="125">
        <f>IF(OM$6=0,RANK(OO39,OO$12:OO$42,0),RANK(OO39,OO$12:OO$42,1))</f>
      </c>
      <c r="OR39"/>
      <c r="OS39"/>
      <c r="OT39" s="126">
        <f>IF((COUNTA(OR$12:OR$42)+COUNTA(OS$12:OS$42)=0),0.6*OR$5,IF(OR(OR39="",OS39=""),0,IF(OR$6=0,IF(OR39&gt;=OR$8,OR$5,IF(OR39&lt;OS39,0,OR$5*(OR39-OS39)/(OR$8-OS39))),IF(OR39&lt;=OR$8,OR$5,IF(OR39&gt;OS39,0,OR$5*(OR39-OS39)/(OR$8-OS39))))))</f>
      </c>
      <c r="OU39" s="126">
        <f>IF(OR(OR39="",OS39=""),0,OR$5)</f>
      </c>
      <c r="OV39" s="125">
        <f>IF(OR$6=0,RANK(OT39,OT$12:OT$42,0),RANK(OT39,OT$12:OT$42,1))</f>
      </c>
      <c r="OW39"/>
      <c r="OX39"/>
      <c r="OY39" s="126">
        <f>IF((COUNTA(OW$12:OW$42)+COUNTA(OX$12:OX$42)=0),0.6*OW$5,IF(OR(OW39="",OX39=""),0,IF(OW$6=0,IF(OW39&gt;=OW$8,OW$5,IF(OW39&lt;OX39,0,OW$5*(OW39-OX39)/(OW$8-OX39))),IF(OW39&lt;=OW$8,OW$5,IF(OW39&gt;OX39,0,OW$5*(OW39-OX39)/(OW$8-OX39))))))</f>
      </c>
      <c r="OZ39" s="126">
        <f>IF(OR(OW39="",OX39=""),0,OW$5)</f>
      </c>
      <c r="PA39" s="125">
        <f>IF(OW$6=0,RANK(OY39,OY$12:OY$42,0),RANK(OY39,OY$12:OY$42,1))</f>
      </c>
      <c r="PB39"/>
      <c r="PC39"/>
      <c r="PD39" s="126">
        <f>IF((COUNTA(PB$12:PB$42)+COUNTA(PC$12:PC$42)=0),0.6*PB$5,IF(OR(PB39="",PC39=""),0,IF(PB$6=0,IF(PB39&gt;=PB$8,PB$5,IF(PB39&lt;PC39,0,PB$5*(PB39-PC39)/(PB$8-PC39))),IF(PB39&lt;=PB$8,PB$5,IF(PB39&gt;PC39,0,PB$5*(PB39-PC39)/(PB$8-PC39))))))</f>
      </c>
      <c r="PE39" s="126">
        <f>IF(OR(PB39="",PC39=""),0,PB$5)</f>
      </c>
      <c r="PF39" s="125">
        <f>IF(PB$6=0,RANK(PD39,PD$12:PD$42,0),RANK(PD39,PD$12:PD$42,1))</f>
      </c>
      <c r="PG39"/>
      <c r="PH39"/>
      <c r="PI39" s="126">
        <f>IF((COUNTA(PG$12:PG$42)+COUNTA(PH$12:PH$42)=0),0.6*PG$5,IF(OR(PG39="",PH39=""),0,IF(PG$6=0,IF(PG39&gt;=PG$8,PG$5,IF(PG39&lt;PH39,0,PG$5*(PG39-PH39)/(PG$8-PH39))),IF(PG39&lt;=PG$8,PG$5,IF(PG39&gt;PH39,0,PG$5*(PG39-PH39)/(PG$8-PH39))))))</f>
      </c>
      <c r="PJ39" s="126">
        <f>IF(OR(PG39="",PH39=""),0,PG$5)</f>
      </c>
      <c r="PK39" s="125">
        <f>IF(PG$6=0,RANK(PI39,PI$12:PI$42,0),RANK(PI39,PI$12:PI$42,1))</f>
      </c>
      <c r="PL39"/>
      <c r="PM39"/>
      <c r="PN39" s="126">
        <f>IF((COUNTA(PL$12:PL$42)+COUNTA(PM$12:PM$42)=0),0.6*PL$5,IF(OR(PL39="",PM39=""),0,IF(PL$6=0,IF(PL39&gt;=PL$8,PL$5,IF(PL39&lt;PM39,0,PL$5*(PL39-PM39)/(PL$8-PM39))),IF(PL39&lt;=PL$8,PL$5,IF(PL39&gt;PM39,0,PL$5*(PL39-PM39)/(PL$8-PM39))))))</f>
      </c>
      <c r="PO39" s="126">
        <f>IF(OR(PL39="",PM39=""),0,PL$5)</f>
      </c>
      <c r="PP39" s="125">
        <f>IF(PL$6=0,RANK(PN39,PN$12:PN$42,0),RANK(PN39,PN$12:PN$42,1))</f>
      </c>
      <c r="PQ39"/>
      <c r="PR39"/>
      <c r="PS39" s="126">
        <f>IF((COUNTA(PQ$12:PQ$42)+COUNTA(PR$12:PR$42)=0),0.6*PQ$5,IF(OR(PQ39="",PR39=""),0,IF(PQ$6=0,IF(PQ39&gt;=PQ$8,PQ$5,IF(PQ39&lt;PR39,0,PQ$5*(PQ39-PR39)/(PQ$8-PR39))),IF(PQ39&lt;=PQ$8,PQ$5,IF(PQ39&gt;PR39,0,PQ$5*(PQ39-PR39)/(PQ$8-PR39))))))</f>
      </c>
      <c r="PT39" s="126">
        <f>IF(OR(PQ39="",PR39=""),0,PQ$5)</f>
      </c>
      <c r="PU39" s="125">
        <f>IF(PQ$6=0,RANK(PS39,PS$12:PS$42,0),RANK(PS39,PS$12:PS$42,1))</f>
      </c>
      <c r="PV39"/>
      <c r="PW39"/>
      <c r="PX39" s="126">
        <f>IF((COUNTA(PV$12:PV$42)+COUNTA(PW$12:PW$42)=0),0.6*PV$5,IF(OR(PV39="",PW39=""),0,IF(PV$6=0,IF(PV39&gt;=PV$8,PV$5,IF(PV39&lt;PW39,0,PV$5*(PV39-PW39)/(PV$8-PW39))),IF(PV39&lt;=PV$8,PV$5,IF(PV39&gt;PW39,0,PV$5*(PV39-PW39)/(PV$8-PW39))))))</f>
      </c>
      <c r="PY39" s="126">
        <f>IF(OR(PV39="",PW39=""),0,PV$5)</f>
      </c>
      <c r="PZ39" s="125">
        <f>IF(PV$6=0,RANK(PX39,PX$12:PX$42,0),RANK(PX39,PX$12:PX$42,1))</f>
      </c>
      <c r="QA39"/>
      <c r="QB39"/>
      <c r="QC39" s="126">
        <f>IF((COUNTA(QA$12:QA$42)+COUNTA(QB$12:QB$42)=0),0.6*QA$5,IF(OR(QA39="",QB39=""),0,IF(QA$6=0,IF(QA39&gt;=QA$8,QA$5,IF(QA39&lt;QB39,0,QA$5*(QA39-QB39)/(QA$8-QB39))),IF(QA39&lt;=QA$8,QA$5,IF(QA39&gt;QB39,0,QA$5*(QA39-QB39)/(QA$8-QB39))))))</f>
      </c>
      <c r="QD39" s="126">
        <f>IF(OR(QA39="",QB39=""),0,QA$5)</f>
      </c>
      <c r="QE39" s="125">
        <f>IF(QA$6=0,RANK(QC39,QC$12:QC$42,0),RANK(QC39,QC$12:QC$42,1))</f>
      </c>
      <c r="QF39"/>
      <c r="QG39"/>
      <c r="QH39" s="126">
        <f>IF((COUNTA(QF$12:QF$42)+COUNTA(QG$12:QG$42)=0),0.6*QF$5,IF(OR(QF39="",QG39=""),0,IF(QF$6=0,IF(QF39&gt;=QF$8,QF$5,IF(QF39&lt;QG39,0,QF$5*(QF39-QG39)/(QF$8-QG39))),IF(QF39&lt;=QF$8,QF$5,IF(QF39&gt;QG39,0,QF$5*(QF39-QG39)/(QF$8-QG39))))))</f>
      </c>
      <c r="QI39" s="126">
        <f>IF(OR(QF39="",QG39=""),0,QF$5)</f>
      </c>
      <c r="QJ39" s="125">
        <f>IF(QF$6=0,RANK(QH39,QH$12:QH$42,0),RANK(QH39,QH$12:QH$42,1))</f>
      </c>
      <c r="QK39"/>
      <c r="QL39"/>
      <c r="QM39" s="126">
        <f>IF((COUNTA(QK$12:QK$42)+COUNTA(QL$12:QL$42)=0),0.6*QK$5,IF(OR(QK39="",QL39=""),0,IF(QK$6=0,IF(QK39&gt;=QK$8,QK$5,IF(QK39&lt;QL39,0,QK$5*(QK39-QL39)/(QK$8-QL39))),IF(QK39&lt;=QK$8,QK$5,IF(QK39&gt;QL39,0,QK$5*(QK39-QL39)/(QK$8-QL39))))))</f>
      </c>
      <c r="QN39" s="126">
        <f>IF(OR(QK39="",QL39=""),0,QK$5)</f>
      </c>
      <c r="QO39" s="125">
        <f>IF(QK$6=0,RANK(QM39,QM$12:QM$42,0),RANK(QM39,QM$12:QM$42,1))</f>
      </c>
      <c r="QP39"/>
      <c r="QQ39"/>
      <c r="QR39" s="126">
        <f>IF((COUNTA(QP$12:QP$42)+COUNTA(QQ$12:QQ$42)=0),0.6*QP$5,IF(OR(QP39="",QQ39=""),0,IF(QP$6=0,IF(QP39&gt;=QP$8,QP$5,IF(QP39&lt;QQ39,0,QP$5*(QP39-QQ39)/(QP$8-QQ39))),IF(QP39&lt;=QP$8,QP$5,IF(QP39&gt;QQ39,0,QP$5*(QP39-QQ39)/(QP$8-QQ39))))))</f>
      </c>
      <c r="QS39" s="126">
        <f>IF(OR(QP39="",QQ39=""),0,QP$5)</f>
      </c>
      <c r="QT39" s="125">
        <f>IF(QP$6=0,RANK(QR39,QR$12:QR$42,0),RANK(QR39,QR$12:QR$42,1))</f>
      </c>
      <c r="QU39" s="126">
        <v>97.140615</v>
      </c>
      <c r="QV39" s="126">
        <v>94.92</v>
      </c>
      <c r="QW39" s="126">
        <f>IF((COUNTA(QU$12:QU$42)+COUNTA(QV$12:QV$42)=0),0.6*QU$5,IF(OR(QU39="",QV39=""),0,IF(QU$6=0,IF(QU39&gt;=QU$8,QU$5,IF(QU39&lt;QV39,0,QU$5*(QU39-QV39)/(QU$8-QV39))),IF(QU39&lt;=QU$8,QU$5,IF(QU39&gt;QV39,0,QU$5*(QU39-QV39)/(QU$8-QV39))))))</f>
      </c>
      <c r="QX39" s="126">
        <f>IF(OR(QU39="",QV39=""),0,QU$5)</f>
      </c>
      <c r="QY39" s="125">
        <f>IF(QU$6=0,RANK(QW39,QW$12:QW$42,0),RANK(QW39,QW$12:QW$42,1))</f>
      </c>
      <c r="QZ39" s="126">
        <v>97.140615</v>
      </c>
      <c r="RA39" s="126">
        <v>93.690264</v>
      </c>
      <c r="RB39" s="126">
        <f>IF((COUNTA(QZ$12:QZ$42)+COUNTA(RA$12:RA$42)=0),0.6*QZ$5,IF(OR(QZ39="",RA39=""),0,IF(QZ$6=0,IF(QZ39&gt;=QZ$8,QZ$5,IF(QZ39&lt;RA39,0,QZ$5*(QZ39-RA39)/(QZ$8-RA39))),IF(QZ39&lt;=QZ$8,QZ$5,IF(QZ39&gt;RA39,0,QZ$5*(QZ39-RA39)/(QZ$8-RA39))))))</f>
      </c>
      <c r="RC39" s="126">
        <f>IF(OR(QZ39="",RA39=""),0,QZ$5)</f>
      </c>
      <c r="RD39" s="125">
        <f>IF(QZ$6=0,RANK(RB39,RB$12:RB$42,0),RANK(RB39,RB$12:RB$42,1))</f>
      </c>
      <c r="RE39"/>
      <c r="RF39" s="126">
        <v>100</v>
      </c>
      <c r="RG39" s="126">
        <f>IF((COUNTA(RE$12:RE$42)+COUNTA(RF$12:RF$42)=0),0.6*RE$5,IF(OR(RE39="",RF39=""),0,IF(RE$6=0,IF(RE39&gt;=RE$8,RE$5,IF(RE39&lt;RF39,0,RE$5*(RE39-RF39)/(RE$8-RF39))),IF(RE39&lt;=RE$8,RE$5,IF(RE39&gt;RF39,0,RE$5*(RE39-RF39)/(RE$8-RF39))))))</f>
      </c>
      <c r="RH39" s="126">
        <f>IF(OR(RE39="",RF39=""),0,RE$5)</f>
      </c>
      <c r="RI39" s="125">
        <f>IF(RE$6=0,RANK(RG39,RG$12:RG$42,0),RANK(RG39,RG$12:RG$42,1))</f>
      </c>
      <c r="RJ39"/>
      <c r="RK39" s="126">
        <v>90</v>
      </c>
      <c r="RL39" s="126">
        <f>IF((COUNTA(RJ$12:RJ$42)+COUNTA(RK$12:RK$42)=0),0.6*RJ$5,IF(OR(RJ39="",RK39=""),0,IF(RJ$6=0,IF(RJ39&gt;=RJ$8,RJ$5,IF(RJ39&lt;RK39,0,RJ$5*(RJ39-RK39)/(RJ$8-RK39))),IF(RJ39&lt;=RJ$8,RJ$5,IF(RJ39&gt;RK39,0,RJ$5*(RJ39-RK39)/(RJ$8-RK39))))))</f>
      </c>
      <c r="RM39" s="126">
        <f>IF(OR(RJ39="",RK39=""),0,RJ$5)</f>
      </c>
      <c r="RN39" s="125">
        <f>IF(RJ$6=0,RANK(RL39,RL$12:RL$42,0),RANK(RL39,RL$12:RL$42,1))</f>
      </c>
      <c r="RO39" s="126">
        <v>11.22</v>
      </c>
      <c r="RP39" s="126">
        <v>3.11</v>
      </c>
      <c r="RQ39" s="126">
        <f>IF((COUNTA(RO$12:RO$42)+COUNTA(RP$12:RP$42)=0),0.6*RO$5,IF(OR(RO39="",RP39=""),0,IF(RO$6=0,IF(RO39&gt;=RO$8,RO$5,IF(RO39&lt;RP39,0,RO$5*(RO39-RP39)/(RO$8-RP39))),IF(RO39&lt;=RO$8,RO$5,IF(RO39&gt;RP39,0,RO$5*(RO39-RP39)/(RO$8-RP39))))))</f>
      </c>
      <c r="RR39" s="126">
        <f>IF(OR(RO39="",RP39=""),0,RO$5)</f>
      </c>
      <c r="RS39" s="125">
        <f>IF(RO$6=0,RANK(RQ39,RQ$12:RQ$42,0),RANK(RQ39,RQ$12:RQ$42,1))</f>
      </c>
      <c r="RT39" s="126">
        <v>11.22</v>
      </c>
      <c r="RU39" s="126">
        <v>3.3</v>
      </c>
      <c r="RV39" s="126">
        <f>IF((COUNTA(RT$12:RT$42)+COUNTA(RU$12:RU$42)=0),0.6*RT$5,IF(OR(RT39="",RU39=""),0,IF(RT$6=0,IF(RT39&gt;=RT$8,RT$5,IF(RT39&lt;RU39,0,RT$5*(RT39-RU39)/(RT$8-RU39))),IF(RT39&lt;=RT$8,RT$5,IF(RT39&gt;RU39,0,RT$5*(RT39-RU39)/(RT$8-RU39))))))</f>
      </c>
      <c r="RW39" s="126">
        <f>IF(OR(RT39="",RU39=""),0,RT$5)</f>
      </c>
      <c r="RX39" s="125">
        <f>IF(RT$6=0,RANK(RV39,RV$12:RV$42,0),RANK(RV39,RV$12:RV$42,1))</f>
      </c>
      <c r="RY39"/>
      <c r="RZ39"/>
      <c r="SA39" s="126">
        <f>IF((COUNTA(RY$12:RY$42)+COUNTA(RZ$12:RZ$42)=0),0.6*RY$5,IF(OR(RY39="",RZ39=""),0,IF(RY$6=0,IF(RY39&gt;=RY$8,RY$5,IF(RY39&lt;RZ39,0,RY$5*(RY39-RZ39)/(RY$8-RZ39))),IF(RY39&lt;=RY$8,RY$5,IF(RY39&gt;RZ39,0,RY$5*(RY39-RZ39)/(RY$8-RZ39))))))</f>
      </c>
      <c r="SB39" s="126">
        <f>IF(OR(RY39="",RZ39=""),0,RY$5)</f>
      </c>
      <c r="SC39" s="125">
        <f>IF(RY$6=0,RANK(SA39,SA$12:SA$42,0),RANK(SA39,SA$12:SA$42,1))</f>
      </c>
      <c r="SD39"/>
      <c r="SE39"/>
      <c r="SF39" s="126">
        <f>IF((COUNTA(SD$12:SD$42)+COUNTA(SE$12:SE$42)=0),0.6*SD$5,IF(OR(SD39="",SE39=""),0,IF(SD$6=0,IF(SD39&gt;=SD$8,SD$5,IF(SD39&lt;SE39,0,SD$5*(SD39-SE39)/(SD$8-SE39))),IF(SD39&lt;=SD$8,SD$5,IF(SD39&gt;SE39,0,SD$5*(SD39-SE39)/(SD$8-SE39))))))</f>
      </c>
      <c r="SG39" s="126">
        <f>IF(OR(SD39="",SE39=""),0,SD$5)</f>
      </c>
      <c r="SH39" s="125">
        <f>IF(SD$6=0,RANK(SF39,SF$12:SF$42,0),RANK(SF39,SF$12:SF$42,1))</f>
      </c>
      <c r="SI39"/>
      <c r="SJ39" s="126">
        <v>100</v>
      </c>
      <c r="SK39" s="126">
        <f>IF((COUNTA(SI$12:SI$42)+COUNTA(SJ$12:SJ$42)=0),0.6*SI$5,IF(OR(SI39="",SJ39=""),0,IF(SI$6=0,IF(SI39&gt;=SI$8,SI$5,IF(SI39&lt;SJ39,0,SI$5*(SI39-SJ39)/(SI$8-SJ39))),IF(SI39&lt;=SI$8,SI$5,IF(SI39&gt;SJ39,0,SI$5*(SI39-SJ39)/(SI$8-SJ39))))))</f>
      </c>
      <c r="SL39" s="126">
        <f>IF(OR(SI39="",SJ39=""),0,SI$5)</f>
      </c>
      <c r="SM39" s="125">
        <f>IF(SI$6=0,RANK(SK39,SK$12:SK$42,0),RANK(SK39,SK$12:SK$42,1))</f>
      </c>
      <c r="SN39"/>
      <c r="SO39" s="126">
        <v>100</v>
      </c>
      <c r="SP39" s="126">
        <f>IF((COUNTA(SN$12:SN$42)+COUNTA(SO$12:SO$42)=0),0.6*SN$5,IF(OR(SN39="",SO39=""),0,IF(SN$6=0,IF(SN39&gt;=SN$8,SN$5,IF(SN39&lt;SO39,0,SN$5*(SN39-SO39)/(SN$8-SO39))),IF(SN39&lt;=SN$8,SN$5,IF(SN39&gt;SO39,0,SN$5*(SN39-SO39)/(SN$8-SO39))))))</f>
      </c>
      <c r="SQ39" s="126">
        <f>IF(OR(SN39="",SO39=""),0,SN$5)</f>
      </c>
      <c r="SR39" s="125">
        <f>IF(SN$6=0,RANK(SP39,SP$12:SP$42,0),RANK(SP39,SP$12:SP$42,1))</f>
      </c>
      <c r="SS39"/>
      <c r="ST39"/>
      <c r="SU39" s="126">
        <f>IF((COUNTA(SS$12:SS$42)+COUNTA(ST$12:ST$42)=0),0.6*SS$5,IF(OR(SS39="",ST39=""),0,IF(SS$6=0,IF(SS39&gt;=SS$8,SS$5,IF(SS39&lt;ST39,0,SS$5*(SS39-ST39)/(SS$8-ST39))),IF(SS39&lt;=SS$8,SS$5,IF(SS39&gt;ST39,0,SS$5*(SS39-ST39)/(SS$8-ST39))))))</f>
      </c>
      <c r="SV39" s="126">
        <f>IF(OR(SS39="",ST39=""),0,SS$5)</f>
      </c>
      <c r="SW39" s="125">
        <f>IF(SS$6=0,RANK(SU39,SU$12:SU$42,0),RANK(SU39,SU$12:SU$42,1))</f>
      </c>
      <c r="SX39"/>
      <c r="SY39"/>
      <c r="SZ39" s="126">
        <f>IF((COUNTA(SX$12:SX$42)+COUNTA(SY$12:SY$42)=0),0.6*SX$5,IF(OR(SX39="",SY39=""),0,IF(SX$6=0,IF(SX39&gt;=SX$8,SX$5,IF(SX39&lt;SY39,0,SX$5*(SX39-SY39)/(SX$8-SY39))),IF(SX39&lt;=SX$8,SX$5,IF(SX39&gt;SY39,0,SX$5*(SX39-SY39)/(SX$8-SY39))))))</f>
      </c>
      <c r="TA39" s="126">
        <f>IF(OR(SX39="",SY39=""),0,SX$5)</f>
      </c>
      <c r="TB39" s="125">
        <f>IF(SX$6=0,RANK(SZ39,SZ$12:SZ$42,0),RANK(SZ39,SZ$12:SZ$42,1))</f>
      </c>
      <c r="TC39" s="126">
        <v>100</v>
      </c>
      <c r="TD39" s="126">
        <v>100</v>
      </c>
      <c r="TE39" s="126">
        <f>IF((COUNTA(TC$12:TC$42)+COUNTA(TD$12:TD$42)=0),0.6*TC$5,IF(OR(TC39="",TD39=""),0,IF(TC$6=0,IF(TC39&gt;=TC$8,TC$5,IF(TC39&lt;TD39,0,TC$5*(TC39-TD39)/(TC$8-TD39))),IF(TC39&lt;=TC$8,TC$5,IF(TC39&gt;TD39,0,TC$5*(TC39-TD39)/(TC$8-TD39))))))</f>
      </c>
      <c r="TF39" s="126">
        <f>IF(OR(TC39="",TD39=""),0,TC$5)</f>
      </c>
      <c r="TG39" s="125">
        <f>IF(TC$6=0,RANK(TE39,TE$12:TE$42,0),RANK(TE39,TE$12:TE$42,1))</f>
      </c>
      <c r="TH39" s="126">
        <v>100</v>
      </c>
      <c r="TI39" s="126">
        <v>100</v>
      </c>
      <c r="TJ39" s="126">
        <f>IF((COUNTA(TH$12:TH$42)+COUNTA(TI$12:TI$42)=0),0.6*TH$5,IF(OR(TH39="",TI39=""),0,IF(TH$6=0,IF(TH39&gt;=TH$8,TH$5,IF(TH39&lt;TI39,0,TH$5*(TH39-TI39)/(TH$8-TI39))),IF(TH39&lt;=TH$8,TH$5,IF(TH39&gt;TI39,0,TH$5*(TH39-TI39)/(TH$8-TI39))))))</f>
      </c>
      <c r="TK39" s="126">
        <f>IF(OR(TH39="",TI39=""),0,TH$5)</f>
      </c>
      <c r="TL39" s="125">
        <f>IF(TH$6=0,RANK(TJ39,TJ$12:TJ$42,0),RANK(TJ39,TJ$12:TJ$42,1))</f>
      </c>
      <c r="TM39"/>
      <c r="TN39"/>
      <c r="TO39" s="126">
        <f>IF((COUNTA(TM$12:TM$42)+COUNTA(TN$12:TN$42)=0),0.6*TM$5,IF(OR(TM39="",TN39=""),0,IF(TM$6=0,IF(TM39&gt;=TM$8,TM$5,IF(TM39&lt;TN39,0,TM$5*(TM39-TN39)/(TM$8-TN39))),IF(TM39&lt;=TM$8,TM$5,IF(TM39&gt;TN39,0,TM$5*(TM39-TN39)/(TM$8-TN39))))))</f>
      </c>
      <c r="TP39" s="126">
        <f>IF(OR(TM39="",TN39=""),0,TM$5)</f>
      </c>
      <c r="TQ39" s="125">
        <f>IF(TM$6=0,RANK(TO39,TO$12:TO$42,0),RANK(TO39,TO$12:TO$42,1))</f>
      </c>
      <c r="TR39"/>
      <c r="TS39"/>
      <c r="TT39" s="126">
        <f>IF((COUNTA(TR$12:TR$42)+COUNTA(TS$12:TS$42)=0),0.6*TR$5,IF(OR(TR39="",TS39=""),0,IF(TR$6=0,IF(TR39&gt;=TR$8,TR$5,IF(TR39&lt;TS39,0,TR$5*(TR39-TS39)/(TR$8-TS39))),IF(TR39&lt;=TR$8,TR$5,IF(TR39&gt;TS39,0,TR$5*(TR39-TS39)/(TR$8-TS39))))))</f>
      </c>
      <c r="TU39" s="126">
        <f>IF(OR(TR39="",TS39=""),0,TR$5)</f>
      </c>
      <c r="TV39" s="125">
        <f>IF(TR$6=0,RANK(TT39,TT$12:TT$42,0),RANK(TT39,TT$12:TT$42,1))</f>
      </c>
      <c r="TW39" s="126">
        <v>0</v>
      </c>
      <c r="TX39" s="126">
        <v>0</v>
      </c>
      <c r="TY39" s="126">
        <f>IF((COUNTA(TW$12:TW$42)+COUNTA(TX$12:TX$42)=0),0.6*TW$5,IF(OR(TW39="",TX39=""),0,IF(TW$6=0,IF(TW39&gt;=TW$8,TW$5,IF(TW39&lt;TX39,0,TW$5*(TW39-TX39)/(TW$8-TX39))),IF(TW39&lt;=TW$8,TW$5,IF(TW39&gt;TX39,0,TW$5*(TW39-TX39)/(TW$8-TX39))))))</f>
      </c>
      <c r="TZ39" s="126">
        <f>IF(OR(TW39="",TX39=""),0,TW$5)</f>
      </c>
      <c r="UA39" s="125">
        <f>IF(TW$6=0,RANK(TY39,TY$12:TY$42,0),RANK(TY39,TY$12:TY$42,1))</f>
      </c>
      <c r="UB39" s="126">
        <v>0</v>
      </c>
      <c r="UC39" s="126">
        <v>0</v>
      </c>
      <c r="UD39" s="126">
        <f>IF((COUNTA(UB$12:UB$42)+COUNTA(UC$12:UC$42)=0),0.6*UB$5,IF(OR(UB39="",UC39=""),0,IF(UB$6=0,IF(UB39&gt;=UB$8,UB$5,IF(UB39&lt;UC39,0,UB$5*(UB39-UC39)/(UB$8-UC39))),IF(UB39&lt;=UB$8,UB$5,IF(UB39&gt;UC39,0,UB$5*(UB39-UC39)/(UB$8-UC39))))))</f>
      </c>
      <c r="UE39" s="126">
        <f>IF(OR(UB39="",UC39=""),0,UB$5)</f>
      </c>
      <c r="UF39" s="125">
        <f>IF(UB$6=0,RANK(UD39,UD$12:UD$42,0),RANK(UD39,UD$12:UD$42,1))</f>
      </c>
      <c r="UG39" s="126">
        <v>26.16</v>
      </c>
      <c r="UH39"/>
      <c r="UI39" s="126">
        <f>IF((COUNTA(UG$12:UG$42)+COUNTA(UH$12:UH$42)=0),0.6*UG$5,IF(OR(UG39="",UH39=""),0,IF(UG$6=0,IF(UG39&gt;=UG$8,UG$5,IF(UG39&lt;UH39,0,UG$5*(UG39-UH39)/(UG$8-UH39))),IF(UG39&lt;=UG$8,UG$5,IF(UG39&gt;UH39,0,UG$5*(UG39-UH39)/(UG$8-UH39))))))</f>
      </c>
      <c r="UJ39" s="126">
        <f>IF(OR(UG39="",UH39=""),0,UG$5)</f>
      </c>
      <c r="UK39" s="125">
        <f>IF(UG$6=0,RANK(UI39,UI$12:UI$42,0),RANK(UI39,UI$12:UI$42,1))</f>
      </c>
      <c r="UL39" s="126">
        <v>26.16</v>
      </c>
      <c r="UM39"/>
      <c r="UN39" s="126">
        <f>IF((COUNTA(UL$12:UL$42)+COUNTA(UM$12:UM$42)=0),0.6*UL$5,IF(OR(UL39="",UM39=""),0,IF(UL$6=0,IF(UL39&gt;=UL$8,UL$5,IF(UL39&lt;UM39,0,UL$5*(UL39-UM39)/(UL$8-UM39))),IF(UL39&lt;=UL$8,UL$5,IF(UL39&gt;UM39,0,UL$5*(UL39-UM39)/(UL$8-UM39))))))</f>
      </c>
      <c r="UO39" s="126">
        <f>IF(OR(UL39="",UM39=""),0,UL$5)</f>
      </c>
      <c r="UP39" s="125">
        <f>IF(UL$6=0,RANK(UN39,UN$12:UN$42,0),RANK(UN39,UN$12:UN$42,1))</f>
      </c>
      <c r="UQ39" s="126">
        <v>5.72</v>
      </c>
      <c r="UR39" s="126">
        <v>7.64</v>
      </c>
      <c r="US39" s="126">
        <f>IF((COUNTA(UQ$12:UQ$42)+COUNTA(UR$12:UR$42)=0),0.6*UQ$5,IF(OR(UQ39="",UR39=""),0,IF(UQ$6=0,IF(UQ39&gt;=UQ$8,UQ$5,IF(UQ39&lt;UR39,0,UQ$5*(UQ39-UR39)/(UQ$8-UR39))),IF(UQ39&lt;=UQ$8,UQ$5,IF(UQ39&gt;UR39,0,UQ$5*(UQ39-UR39)/(UQ$8-UR39))))))</f>
      </c>
      <c r="UT39" s="126">
        <f>IF(OR(UQ39="",UR39=""),0,UQ$5)</f>
      </c>
      <c r="UU39" s="125">
        <f>IF(UQ$6=0,RANK(US39,US$12:US$42,0),RANK(US39,US$12:US$42,1))</f>
      </c>
      <c r="UV39" s="126">
        <v>5.72</v>
      </c>
      <c r="UW39" s="126">
        <v>1.24</v>
      </c>
      <c r="UX39" s="126">
        <f>IF((COUNTA(UV$12:UV$42)+COUNTA(UW$12:UW$42)=0),0.6*UV$5,IF(OR(UV39="",UW39=""),0,IF(UV$6=0,IF(UV39&gt;=UV$8,UV$5,IF(UV39&lt;UW39,0,UV$5*(UV39-UW39)/(UV$8-UW39))),IF(UV39&lt;=UV$8,UV$5,IF(UV39&gt;UW39,0,UV$5*(UV39-UW39)/(UV$8-UW39))))))</f>
      </c>
      <c r="UY39" s="126">
        <f>IF(OR(UV39="",UW39=""),0,UV$5)</f>
      </c>
      <c r="UZ39" s="125">
        <f>IF(UV$6=0,RANK(UX39,UX$12:UX$42,0),RANK(UX39,UX$12:UX$42,1))</f>
      </c>
      <c r="VA39" s="126">
        <v>99.56042</v>
      </c>
      <c r="VB39" s="126">
        <v>91.96</v>
      </c>
      <c r="VC39" s="126">
        <f>IF((COUNTA(VA$12:VA$42)+COUNTA(VB$12:VB$42)=0),0.6*VA$5,IF(OR(VA39="",VB39=""),0,IF(VA$6=0,IF(VA39&gt;=VA$8,VA$5,IF(VA39&lt;VB39,0,VA$5*(VA39-VB39)/(VA$8-VB39))),IF(VA39&lt;=VA$8,VA$5,IF(VA39&gt;VB39,0,VA$5*(VA39-VB39)/(VA$8-VB39))))))</f>
      </c>
      <c r="VD39" s="126">
        <f>IF(OR(VA39="",VB39=""),0,VA$5)</f>
      </c>
      <c r="VE39" s="125">
        <f>IF(VA$6=0,RANK(VC39,VC$12:VC$42,0),RANK(VC39,VC$12:VC$42,1))</f>
      </c>
      <c r="VF39" s="126">
        <v>99.56042</v>
      </c>
      <c r="VG39" s="126">
        <v>75.730716</v>
      </c>
      <c r="VH39" s="126">
        <f>IF((COUNTA(VF$12:VF$42)+COUNTA(VG$12:VG$42)=0),0.6*VF$5,IF(OR(VF39="",VG39=""),0,IF(VF$6=0,IF(VF39&gt;=VF$8,VF$5,IF(VF39&lt;VG39,0,VF$5*(VF39-VG39)/(VF$8-VG39))),IF(VF39&lt;=VF$8,VF$5,IF(VF39&gt;VG39,0,VF$5*(VF39-VG39)/(VF$8-VG39))))))</f>
      </c>
      <c r="VI39" s="126">
        <f>IF(OR(VF39="",VG39=""),0,VF$5)</f>
      </c>
      <c r="VJ39" s="125">
        <f>IF(VF$6=0,RANK(VH39,VH$12:VH$42,0),RANK(VH39,VH$12:VH$42,1))</f>
      </c>
      <c r="VK39" s="126">
        <v>100</v>
      </c>
      <c r="VL39" s="126">
        <v>96.25</v>
      </c>
      <c r="VM39" s="126">
        <f>IF((COUNTA(VK$12:VK$42)+COUNTA(VL$12:VL$42)=0),0.6*VK$5,IF(OR(VK39="",VL39=""),0,IF(VK$6=0,IF(VK39&gt;=VK$8,VK$5,IF(VK39&lt;VL39,0,VK$5*(VK39-VL39)/(VK$8-VL39))),IF(VK39&lt;=VK$8,VK$5,IF(VK39&gt;VL39,0,VK$5*(VK39-VL39)/(VK$8-VL39))))))</f>
      </c>
      <c r="VN39" s="126">
        <f>IF(OR(VK39="",VL39=""),0,VK$5)</f>
      </c>
      <c r="VO39" s="125">
        <f>IF(VK$6=0,RANK(VM39,VM$12:VM$42,0),RANK(VM39,VM$12:VM$42,1))</f>
      </c>
      <c r="VP39" s="126">
        <v>100</v>
      </c>
      <c r="VQ39" s="126">
        <v>78.02</v>
      </c>
      <c r="VR39" s="126">
        <f>IF((COUNTA(VP$12:VP$42)+COUNTA(VQ$12:VQ$42)=0),0.6*VP$5,IF(OR(VP39="",VQ39=""),0,IF(VP$6=0,IF(VP39&gt;=VP$8,VP$5,IF(VP39&lt;VQ39,0,VP$5*(VP39-VQ39)/(VP$8-VQ39))),IF(VP39&lt;=VP$8,VP$5,IF(VP39&gt;VQ39,0,VP$5*(VP39-VQ39)/(VP$8-VQ39))))))</f>
      </c>
      <c r="VS39" s="126">
        <f>IF(OR(VP39="",VQ39=""),0,VP$5)</f>
      </c>
      <c r="VT39" s="125">
        <f>IF(VP$6=0,RANK(VR39,VR$12:VR$42,0),RANK(VR39,VR$12:VR$42,1))</f>
      </c>
      <c r="VU39" s="126">
        <v>10.3</v>
      </c>
      <c r="VV39" s="126">
        <v>4.55</v>
      </c>
      <c r="VW39" s="126">
        <f>IF((COUNTA(VU$12:VU$42)+COUNTA(VV$12:VV$42)=0),0.6*VU$5,IF(OR(VU39="",VV39=""),0,IF(VU$6=0,IF(VU39&gt;=VU$8,VU$5,IF(VU39&lt;VV39,0,VU$5*(VU39-VV39)/(VU$8-VV39))),IF(VU39&lt;=VU$8,VU$5,IF(VU39&gt;VV39,0,VU$5*(VU39-VV39)/(VU$8-VV39))))))</f>
      </c>
      <c r="VX39" s="126">
        <f>IF(OR(VU39="",VV39=""),0,VU$5)</f>
      </c>
      <c r="VY39" s="125">
        <f>IF(VU$6=0,RANK(VW39,VW$12:VW$42,0),RANK(VW39,VW$12:VW$42,1))</f>
      </c>
      <c r="VZ39" s="126">
        <v>10.3</v>
      </c>
      <c r="WA39" s="126">
        <v>4.46</v>
      </c>
      <c r="WB39" s="126">
        <f>IF((COUNTA(VZ$12:VZ$42)+COUNTA(WA$12:WA$42)=0),0.6*VZ$5,IF(OR(VZ39="",WA39=""),0,IF(VZ$6=0,IF(VZ39&gt;=VZ$8,VZ$5,IF(VZ39&lt;WA39,0,VZ$5*(VZ39-WA39)/(VZ$8-WA39))),IF(VZ39&lt;=VZ$8,VZ$5,IF(VZ39&gt;WA39,0,VZ$5*(VZ39-WA39)/(VZ$8-WA39))))))</f>
      </c>
      <c r="WC39" s="126">
        <f>IF(OR(VZ39="",WA39=""),0,VZ$5)</f>
      </c>
      <c r="WD39" s="125">
        <f>IF(VZ$6=0,RANK(WB39,WB$12:WB$42,0),RANK(WB39,WB$12:WB$42,1))</f>
      </c>
      <c r="WE39"/>
      <c r="WF39"/>
      <c r="WG39" s="126">
        <f>IF((COUNTA(WE$12:WE$42)+COUNTA(WF$12:WF$42)=0),0.6*WE$5,IF(OR(WE39="",WF39=""),0,IF(WE$6=0,IF(WE39&gt;=WE$8,WE$5,IF(WE39&lt;WF39,0,WE$5*(WE39-WF39)/(WE$8-WF39))),IF(WE39&lt;=WE$8,WE$5,IF(WE39&gt;WF39,0,WE$5*(WE39-WF39)/(WE$8-WF39))))))</f>
      </c>
      <c r="WH39" s="126">
        <f>IF(OR(WE39="",WF39=""),0,WE$5)</f>
      </c>
      <c r="WI39" s="125">
        <f>IF(WE$6=0,RANK(WG39,WG$12:WG$42,0),RANK(WG39,WG$12:WG$42,1))</f>
      </c>
      <c r="WJ39"/>
      <c r="WK39"/>
      <c r="WL39" s="126">
        <f>IF((COUNTA(WJ$12:WJ$42)+COUNTA(WK$12:WK$42)=0),0.6*WJ$5,IF(OR(WJ39="",WK39=""),0,IF(WJ$6=0,IF(WJ39&gt;=WJ$8,WJ$5,IF(WJ39&lt;WK39,0,WJ$5*(WJ39-WK39)/(WJ$8-WK39))),IF(WJ39&lt;=WJ$8,WJ$5,IF(WJ39&gt;WK39,0,WJ$5*(WJ39-WK39)/(WJ$8-WK39))))))</f>
      </c>
      <c r="WM39" s="126">
        <f>IF(OR(WJ39="",WK39=""),0,WJ$5)</f>
      </c>
      <c r="WN39" s="125">
        <f>IF(WJ$6=0,RANK(WL39,WL$12:WL$42,0),RANK(WL39,WL$12:WL$42,1))</f>
      </c>
      <c r="WO39" s="126">
        <v>100</v>
      </c>
      <c r="WP39" s="126">
        <v>95.61</v>
      </c>
      <c r="WQ39" s="126">
        <f>IF((COUNTA(WO$12:WO$42)+COUNTA(WP$12:WP$42)=0),0.6*WO$5,IF(OR(WO39="",WP39=""),0,IF(WO$6=0,IF(WO39&gt;=WO$8,WO$5,IF(WO39&lt;WP39,0,WO$5*(WO39-WP39)/(WO$8-WP39))),IF(WO39&lt;=WO$8,WO$5,IF(WO39&gt;WP39,0,WO$5*(WO39-WP39)/(WO$8-WP39))))))</f>
      </c>
      <c r="WR39" s="126">
        <f>IF(OR(WO39="",WP39=""),0,WO$5)</f>
      </c>
      <c r="WS39" s="125">
        <f>IF(WO$6=0,RANK(WQ39,WQ$12:WQ$42,0),RANK(WQ39,WQ$12:WQ$42,1))</f>
      </c>
      <c r="WT39" s="126">
        <v>100</v>
      </c>
      <c r="WU39" s="126">
        <v>97.99</v>
      </c>
      <c r="WV39" s="126">
        <f>IF((COUNTA(WT$12:WT$42)+COUNTA(WU$12:WU$42)=0),0.6*WT$5,IF(OR(WT39="",WU39=""),0,IF(WT$6=0,IF(WT39&gt;=WT$8,WT$5,IF(WT39&lt;WU39,0,WT$5*(WT39-WU39)/(WT$8-WU39))),IF(WT39&lt;=WT$8,WT$5,IF(WT39&gt;WU39,0,WT$5*(WT39-WU39)/(WT$8-WU39))))))</f>
      </c>
      <c r="WW39" s="126">
        <f>IF(OR(WT39="",WU39=""),0,WT$5)</f>
      </c>
      <c r="WX39" s="125">
        <f>IF(WT$6=0,RANK(WV39,WV$12:WV$42,0),RANK(WV39,WV$12:WV$42,1))</f>
      </c>
      <c r="WY39"/>
      <c r="WZ39"/>
      <c r="XA39" s="126">
        <f>IF((COUNTA(WY$12:WY$42)+COUNTA(WZ$12:WZ$42)=0),0.6*WY$5,IF(OR(WY39="",WZ39=""),0,IF(WY$6=0,IF(WY39&gt;=WY$8,WY$5,IF(WY39&lt;WZ39,0,WY$5*(WY39-WZ39)/(WY$8-WZ39))),IF(WY39&lt;=WY$8,WY$5,IF(WY39&gt;WZ39,0,WY$5*(WY39-WZ39)/(WY$8-WZ39))))))</f>
      </c>
      <c r="XB39" s="126">
        <f>IF(OR(WY39="",WZ39=""),0,WY$5)</f>
      </c>
      <c r="XC39" s="125">
        <f>IF(WY$6=0,RANK(XA39,XA$12:XA$42,0),RANK(XA39,XA$12:XA$42,1))</f>
      </c>
      <c r="XD39"/>
      <c r="XE39"/>
      <c r="XF39" s="126">
        <f>IF((COUNTA(XD$12:XD$42)+COUNTA(XE$12:XE$42)=0),0.6*XD$5,IF(OR(XD39="",XE39=""),0,IF(XD$6=0,IF(XD39&gt;=XD$8,XD$5,IF(XD39&lt;XE39,0,XD$5*(XD39-XE39)/(XD$8-XE39))),IF(XD39&lt;=XD$8,XD$5,IF(XD39&gt;XE39,0,XD$5*(XD39-XE39)/(XD$8-XE39))))))</f>
      </c>
      <c r="XG39" s="126">
        <f>IF(OR(XD39="",XE39=""),0,XD$5)</f>
      </c>
      <c r="XH39" s="125">
        <f>IF(XD$6=0,RANK(XF39,XF$12:XF$42,0),RANK(XF39,XF$12:XF$42,1))</f>
      </c>
      <c r="XI39" s="126">
        <v>100</v>
      </c>
      <c r="XJ39" s="126">
        <v>95.45</v>
      </c>
      <c r="XK39" s="126">
        <f>IF((COUNTA(XI$12:XI$42)+COUNTA(XJ$12:XJ$42)=0),0.6*XI$5,IF(OR(XI39="",XJ39=""),0,IF(XI$6=0,IF(XI39&gt;=XI$8,XI$5,IF(XI39&lt;XJ39,0,XI$5*(XI39-XJ39)/(XI$8-XJ39))),IF(XI39&lt;=XI$8,XI$5,IF(XI39&gt;XJ39,0,XI$5*(XI39-XJ39)/(XI$8-XJ39))))))</f>
      </c>
      <c r="XL39" s="126">
        <f>IF(OR(XI39="",XJ39=""),0,XI$5)</f>
      </c>
      <c r="XM39" s="125">
        <f>IF(XI$6=0,RANK(XK39,XK$12:XK$42,0),RANK(XK39,XK$12:XK$42,1))</f>
      </c>
      <c r="XN39" s="126">
        <v>100</v>
      </c>
      <c r="XO39" s="126">
        <v>100</v>
      </c>
      <c r="XP39" s="126">
        <f>IF((COUNTA(XN$12:XN$42)+COUNTA(XO$12:XO$42)=0),0.6*XN$5,IF(OR(XN39="",XO39=""),0,IF(XN$6=0,IF(XN39&gt;=XN$8,XN$5,IF(XN39&lt;XO39,0,XN$5*(XN39-XO39)/(XN$8-XO39))),IF(XN39&lt;=XN$8,XN$5,IF(XN39&gt;XO39,0,XN$5*(XN39-XO39)/(XN$8-XO39))))))</f>
      </c>
      <c r="XQ39" s="126">
        <f>IF(OR(XN39="",XO39=""),0,XN$5)</f>
      </c>
      <c r="XR39" s="125">
        <f>IF(XN$6=0,RANK(XP39,XP$12:XP$42,0),RANK(XP39,XP$12:XP$42,1))</f>
      </c>
      <c r="XS39"/>
      <c r="XT39"/>
      <c r="XU39" s="126">
        <f>IF((COUNTA(XS$12:XS$42)+COUNTA(XT$12:XT$42)=0),0.6*XS$5,IF(OR(XS39="",XT39=""),0,IF(XS$6=0,IF(XS39&gt;=XS$8,XS$5,IF(XS39&lt;XT39,0,XS$5*(XS39-XT39)/(XS$8-XT39))),IF(XS39&lt;=XS$8,XS$5,IF(XS39&gt;XT39,0,XS$5*(XS39-XT39)/(XS$8-XT39))))))</f>
      </c>
      <c r="XV39" s="126">
        <f>IF(OR(XS39="",XT39=""),0,XS$5)</f>
      </c>
      <c r="XW39" s="125">
        <f>IF(XS$6=0,RANK(XU39,XU$12:XU$42,0),RANK(XU39,XU$12:XU$42,1))</f>
      </c>
      <c r="XX39"/>
      <c r="XY39"/>
      <c r="XZ39" s="126">
        <f>IF((COUNTA(XX$12:XX$42)+COUNTA(XY$12:XY$42)=0),0.6*XX$5,IF(OR(XX39="",XY39=""),0,IF(XX$6=0,IF(XX39&gt;=XX$8,XX$5,IF(XX39&lt;XY39,0,XX$5*(XX39-XY39)/(XX$8-XY39))),IF(XX39&lt;=XX$8,XX$5,IF(XX39&gt;XY39,0,XX$5*(XX39-XY39)/(XX$8-XY39))))))</f>
      </c>
      <c r="YA39" s="126">
        <f>IF(OR(XX39="",XY39=""),0,XX$5)</f>
      </c>
      <c r="YB39" s="125">
        <f>IF(XX$6=0,RANK(XZ39,XZ$12:XZ$42,0),RANK(XZ39,XZ$12:XZ$42,1))</f>
      </c>
      <c r="YC39" s="126">
        <v>0</v>
      </c>
      <c r="YD39" s="126">
        <v>0</v>
      </c>
      <c r="YE39" s="126">
        <f>IF((COUNTA(YC$12:YC$42)+COUNTA(YD$12:YD$42)=0),0.6*YC$5,IF(OR(YC39="",YD39=""),0,IF(YC$6=0,IF(YC39&gt;=YC$8,YC$5,IF(YC39&lt;YD39,0,YC$5*(YC39-YD39)/(YC$8-YD39))),IF(YC39&lt;=YC$8,YC$5,IF(YC39&gt;YD39,0,YC$5*(YC39-YD39)/(YC$8-YD39))))))</f>
      </c>
      <c r="YF39" s="126">
        <f>IF(OR(YC39="",YD39=""),0,YC$5)</f>
      </c>
      <c r="YG39" s="125">
        <f>IF(YC$6=0,RANK(YE39,YE$12:YE$42,0),RANK(YE39,YE$12:YE$42,1))</f>
      </c>
      <c r="YH39" s="126">
        <v>0</v>
      </c>
      <c r="YI39" s="126">
        <v>0</v>
      </c>
      <c r="YJ39" s="126">
        <f>IF((COUNTA(YH$12:YH$42)+COUNTA(YI$12:YI$42)=0),0.6*YH$5,IF(OR(YH39="",YI39=""),0,IF(YH$6=0,IF(YH39&gt;=YH$8,YH$5,IF(YH39&lt;YI39,0,YH$5*(YH39-YI39)/(YH$8-YI39))),IF(YH39&lt;=YH$8,YH$5,IF(YH39&gt;YI39,0,YH$5*(YH39-YI39)/(YH$8-YI39))))))</f>
      </c>
      <c r="YK39" s="126">
        <f>IF(OR(YH39="",YI39=""),0,YH$5)</f>
      </c>
      <c r="YL39" s="125">
        <f>IF(YH$6=0,RANK(YJ39,YJ$12:YJ$42,0),RANK(YJ39,YJ$12:YJ$42,1))</f>
      </c>
      <c r="YM39" s="126">
        <v>31.284716796875</v>
      </c>
      <c r="YN39"/>
      <c r="YO39" s="126">
        <f>IF((COUNTA(YM$12:YM$42)+COUNTA(YN$12:YN$42)=0),0.6*YM$5,IF(OR(YM39="",YN39=""),0,IF(YM$6=0,IF(YM39&gt;=YM$8,YM$5,IF(YM39&lt;YN39,0,YM$5*(YM39-YN39)/(YM$8-YN39))),IF(YM39&lt;=YM$8,YM$5,IF(YM39&gt;YN39,0,YM$5*(YM39-YN39)/(YM$8-YN39))))))</f>
      </c>
      <c r="YP39" s="126">
        <f>IF(OR(YM39="",YN39=""),0,YM$5)</f>
      </c>
      <c r="YQ39" s="125">
        <f>IF(YM$6=0,RANK(YO39,YO$12:YO$42,0),RANK(YO39,YO$12:YO$42,1))</f>
      </c>
      <c r="YR39" s="126">
        <v>31.284716796875</v>
      </c>
      <c r="YS39"/>
      <c r="YT39" s="126">
        <f>IF((COUNTA(YR$12:YR$42)+COUNTA(YS$12:YS$42)=0),0.6*YR$5,IF(OR(YR39="",YS39=""),0,IF(YR$6=0,IF(YR39&gt;=YR$8,YR$5,IF(YR39&lt;YS39,0,YR$5*(YR39-YS39)/(YR$8-YS39))),IF(YR39&lt;=YR$8,YR$5,IF(YR39&gt;YS39,0,YR$5*(YR39-YS39)/(YR$8-YS39))))))</f>
      </c>
      <c r="YU39" s="126">
        <f>IF(OR(YR39="",YS39=""),0,YR$5)</f>
      </c>
      <c r="YV39" s="125">
        <f>IF(YR$6=0,RANK(YT39,YT$12:YT$42,0),RANK(YT39,YT$12:YT$42,1))</f>
      </c>
      <c r="YW39" s="126">
        <v>7.11291015625</v>
      </c>
      <c r="YX39" s="126">
        <v>3.004912109375</v>
      </c>
      <c r="YY39" s="126">
        <f>IF((COUNTA(YW$12:YW$42)+COUNTA(YX$12:YX$42)=0),0.6*YW$5,IF(OR(YW39="",YX39=""),0,IF(YW$6=0,IF(YW39&gt;=YW$8,YW$5,IF(YW39&lt;YX39,0,YW$5*(YW39-YX39)/(YW$8-YX39))),IF(YW39&lt;=YW$8,YW$5,IF(YW39&gt;YX39,0,YW$5*(YW39-YX39)/(YW$8-YX39))))))</f>
      </c>
      <c r="YZ39" s="126">
        <f>IF(OR(YW39="",YX39=""),0,YW$5)</f>
      </c>
      <c r="ZA39" s="125">
        <f>IF(YW$6=0,RANK(YY39,YY$12:YY$42,0),RANK(YY39,YY$12:YY$42,1))</f>
      </c>
      <c r="ZB39" s="126">
        <v>7.11291015625</v>
      </c>
      <c r="ZC39" s="126">
        <v>0.581533203125</v>
      </c>
      <c r="ZD39" s="126">
        <f>IF((COUNTA(ZB$12:ZB$42)+COUNTA(ZC$12:ZC$42)=0),0.6*ZB$5,IF(OR(ZB39="",ZC39=""),0,IF(ZB$6=0,IF(ZB39&gt;=ZB$8,ZB$5,IF(ZB39&lt;ZC39,0,ZB$5*(ZB39-ZC39)/(ZB$8-ZC39))),IF(ZB39&lt;=ZB$8,ZB$5,IF(ZB39&gt;ZC39,0,ZB$5*(ZB39-ZC39)/(ZB$8-ZC39))))))</f>
      </c>
      <c r="ZE39" s="126">
        <f>IF(OR(ZB39="",ZC39=""),0,ZB$5)</f>
      </c>
      <c r="ZF39" s="125">
        <f>IF(ZB$6=0,RANK(ZD39,ZD$12:ZD$42,0),RANK(ZD39,ZD$12:ZD$42,1))</f>
      </c>
      <c r="ZG39" s="126">
        <v>99.390658</v>
      </c>
      <c r="ZH39" s="126">
        <v>88.185636</v>
      </c>
      <c r="ZI39" s="126">
        <f>IF((COUNTA(ZG$12:ZG$42)+COUNTA(ZH$12:ZH$42)=0),0.6*ZG$5,IF(OR(ZG39="",ZH39=""),0,IF(ZG$6=0,IF(ZG39&gt;=ZG$8,ZG$5,IF(ZG39&lt;ZH39,0,ZG$5*(ZG39-ZH39)/(ZG$8-ZH39))),IF(ZG39&lt;=ZG$8,ZG$5,IF(ZG39&gt;ZH39,0,ZG$5*(ZG39-ZH39)/(ZG$8-ZH39))))))</f>
      </c>
      <c r="ZJ39" s="126">
        <f>IF(OR(ZG39="",ZH39=""),0,ZG$5)</f>
      </c>
      <c r="ZK39" s="125">
        <f>IF(ZG$6=0,RANK(ZI39,ZI$12:ZI$42,0),RANK(ZI39,ZI$12:ZI$42,1))</f>
      </c>
      <c r="ZL39" s="126">
        <v>99.390658</v>
      </c>
      <c r="ZM39" s="126">
        <v>86.337592</v>
      </c>
      <c r="ZN39" s="126">
        <f>IF((COUNTA(ZL$12:ZL$42)+COUNTA(ZM$12:ZM$42)=0),0.6*ZL$5,IF(OR(ZL39="",ZM39=""),0,IF(ZL$6=0,IF(ZL39&gt;=ZL$8,ZL$5,IF(ZL39&lt;ZM39,0,ZL$5*(ZL39-ZM39)/(ZL$8-ZM39))),IF(ZL39&lt;=ZL$8,ZL$5,IF(ZL39&gt;ZM39,0,ZL$5*(ZL39-ZM39)/(ZL$8-ZM39))))))</f>
      </c>
      <c r="ZO39" s="126">
        <f>IF(OR(ZL39="",ZM39=""),0,ZL$5)</f>
      </c>
      <c r="ZP39" s="125">
        <f>IF(ZL$6=0,RANK(ZN39,ZN$12:ZN$42,0),RANK(ZN39,ZN$12:ZN$42,1))</f>
      </c>
      <c r="ZQ39" s="126">
        <v>100</v>
      </c>
      <c r="ZR39" s="126">
        <v>82.06</v>
      </c>
      <c r="ZS39" s="126">
        <f>IF((COUNTA(ZQ$12:ZQ$42)+COUNTA(ZR$12:ZR$42)=0),0.6*ZQ$5,IF(OR(ZQ39="",ZR39=""),0,IF(ZQ$6=0,IF(ZQ39&gt;=ZQ$8,ZQ$5,IF(ZQ39&lt;ZR39,0,ZQ$5*(ZQ39-ZR39)/(ZQ$8-ZR39))),IF(ZQ39&lt;=ZQ$8,ZQ$5,IF(ZQ39&gt;ZR39,0,ZQ$5*(ZQ39-ZR39)/(ZQ$8-ZR39))))))</f>
      </c>
      <c r="ZT39" s="126">
        <f>IF(OR(ZQ39="",ZR39=""),0,ZQ$5)</f>
      </c>
      <c r="ZU39" s="125">
        <f>IF(ZQ$6=0,RANK(ZS39,ZS$12:ZS$42,0),RANK(ZS39,ZS$12:ZS$42,1))</f>
      </c>
      <c r="ZV39" s="126">
        <v>100</v>
      </c>
      <c r="ZW39" s="126">
        <v>79.93</v>
      </c>
      <c r="ZX39" s="126">
        <f>IF((COUNTA(ZV$12:ZV$42)+COUNTA(ZW$12:ZW$42)=0),0.6*ZV$5,IF(OR(ZV39="",ZW39=""),0,IF(ZV$6=0,IF(ZV39&gt;=ZV$8,ZV$5,IF(ZV39&lt;ZW39,0,ZV$5*(ZV39-ZW39)/(ZV$8-ZW39))),IF(ZV39&lt;=ZV$8,ZV$5,IF(ZV39&gt;ZW39,0,ZV$5*(ZV39-ZW39)/(ZV$8-ZW39))))))</f>
      </c>
      <c r="ZY39" s="126">
        <f>IF(OR(ZV39="",ZW39=""),0,ZV$5)</f>
      </c>
      <c r="ZZ39" s="125">
        <f>IF(ZV$6=0,RANK(ZX39,ZX$12:ZX$42,0),RANK(ZX39,ZX$12:ZX$42,1))</f>
      </c>
      <c r="AAA39" s="126">
        <v>10.92</v>
      </c>
      <c r="AAB39" s="126">
        <v>4.95</v>
      </c>
      <c r="AAC39" s="126">
        <f>IF((COUNTA(AAA$12:AAA$42)+COUNTA(AAB$12:AAB$42)=0),0.6*AAA$5,IF(OR(AAA39="",AAB39=""),0,IF(AAA$6=0,IF(AAA39&gt;=AAA$8,AAA$5,IF(AAA39&lt;AAB39,0,AAA$5*(AAA39-AAB39)/(AAA$8-AAB39))),IF(AAA39&lt;=AAA$8,AAA$5,IF(AAA39&gt;AAB39,0,AAA$5*(AAA39-AAB39)/(AAA$8-AAB39))))))</f>
      </c>
      <c r="AAD39" s="126">
        <f>IF(OR(AAA39="",AAB39=""),0,AAA$5)</f>
      </c>
      <c r="AAE39" s="125">
        <f>IF(AAA$6=0,RANK(AAC39,AAC$12:AAC$42,0),RANK(AAC39,AAC$12:AAC$42,1))</f>
      </c>
      <c r="AAF39" s="126">
        <v>10.92</v>
      </c>
      <c r="AAG39" s="126">
        <v>4.91</v>
      </c>
      <c r="AAH39" s="126">
        <f>IF((COUNTA(AAF$12:AAF$42)+COUNTA(AAG$12:AAG$42)=0),0.6*AAF$5,IF(OR(AAF39="",AAG39=""),0,IF(AAF$6=0,IF(AAF39&gt;=AAF$8,AAF$5,IF(AAF39&lt;AAG39,0,AAF$5*(AAF39-AAG39)/(AAF$8-AAG39))),IF(AAF39&lt;=AAF$8,AAF$5,IF(AAF39&gt;AAG39,0,AAF$5*(AAF39-AAG39)/(AAF$8-AAG39))))))</f>
      </c>
      <c r="AAI39" s="126">
        <f>IF(OR(AAF39="",AAG39=""),0,AAF$5)</f>
      </c>
      <c r="AAJ39" s="125">
        <f>IF(AAF$6=0,RANK(AAH39,AAH$12:AAH$42,0),RANK(AAH39,AAH$12:AAH$42,1))</f>
      </c>
      <c r="AAK39"/>
      <c r="AAL39"/>
      <c r="AAM39" s="126">
        <f>IF((COUNTA(AAK$12:AAK$42)+COUNTA(AAL$12:AAL$42)=0),0.6*AAK$5,IF(OR(AAK39="",AAL39=""),0,IF(AAK$6=0,IF(AAK39&gt;=AAK$8,AAK$5,IF(AAK39&lt;AAL39,0,AAK$5*(AAK39-AAL39)/(AAK$8-AAL39))),IF(AAK39&lt;=AAK$8,AAK$5,IF(AAK39&gt;AAL39,0,AAK$5*(AAK39-AAL39)/(AAK$8-AAL39))))))</f>
      </c>
      <c r="AAN39" s="126">
        <f>IF(OR(AAK39="",AAL39=""),0,AAK$5)</f>
      </c>
      <c r="AAO39" s="125">
        <f>IF(AAK$6=0,RANK(AAM39,AAM$12:AAM$42,0),RANK(AAM39,AAM$12:AAM$42,1))</f>
      </c>
      <c r="AAP39"/>
      <c r="AAQ39"/>
      <c r="AAR39" s="126">
        <f>IF((COUNTA(AAP$12:AAP$42)+COUNTA(AAQ$12:AAQ$42)=0),0.6*AAP$5,IF(OR(AAP39="",AAQ39=""),0,IF(AAP$6=0,IF(AAP39&gt;=AAP$8,AAP$5,IF(AAP39&lt;AAQ39,0,AAP$5*(AAP39-AAQ39)/(AAP$8-AAQ39))),IF(AAP39&lt;=AAP$8,AAP$5,IF(AAP39&gt;AAQ39,0,AAP$5*(AAP39-AAQ39)/(AAP$8-AAQ39))))))</f>
      </c>
      <c r="AAS39" s="126">
        <f>IF(OR(AAP39="",AAQ39=""),0,AAP$5)</f>
      </c>
      <c r="AAT39" s="125">
        <f>IF(AAP$6=0,RANK(AAR39,AAR$12:AAR$42,0),RANK(AAR39,AAR$12:AAR$42,1))</f>
      </c>
      <c r="AAU39" s="126">
        <v>100</v>
      </c>
      <c r="AAV39" s="126">
        <v>98.22</v>
      </c>
      <c r="AAW39" s="126">
        <f>IF((COUNTA(AAU$12:AAU$42)+COUNTA(AAV$12:AAV$42)=0),0.6*AAU$5,IF(OR(AAU39="",AAV39=""),0,IF(AAU$6=0,IF(AAU39&gt;=AAU$8,AAU$5,IF(AAU39&lt;AAV39,0,AAU$5*(AAU39-AAV39)/(AAU$8-AAV39))),IF(AAU39&lt;=AAU$8,AAU$5,IF(AAU39&gt;AAV39,0,AAU$5*(AAU39-AAV39)/(AAU$8-AAV39))))))</f>
      </c>
      <c r="AAX39" s="126">
        <f>IF(OR(AAU39="",AAV39=""),0,AAU$5)</f>
      </c>
      <c r="AAY39" s="125">
        <f>IF(AAU$6=0,RANK(AAW39,AAW$12:AAW$42,0),RANK(AAW39,AAW$12:AAW$42,1))</f>
      </c>
      <c r="AAZ39" s="126">
        <v>100</v>
      </c>
      <c r="ABA39" s="126">
        <v>99.02</v>
      </c>
      <c r="ABB39" s="126">
        <f>IF((COUNTA(AAZ$12:AAZ$42)+COUNTA(ABA$12:ABA$42)=0),0.6*AAZ$5,IF(OR(AAZ39="",ABA39=""),0,IF(AAZ$6=0,IF(AAZ39&gt;=AAZ$8,AAZ$5,IF(AAZ39&lt;ABA39,0,AAZ$5*(AAZ39-ABA39)/(AAZ$8-ABA39))),IF(AAZ39&lt;=AAZ$8,AAZ$5,IF(AAZ39&gt;ABA39,0,AAZ$5*(AAZ39-ABA39)/(AAZ$8-ABA39))))))</f>
      </c>
      <c r="ABC39" s="126">
        <f>IF(OR(AAZ39="",ABA39=""),0,AAZ$5)</f>
      </c>
      <c r="ABD39" s="125">
        <f>IF(AAZ$6=0,RANK(ABB39,ABB$12:ABB$42,0),RANK(ABB39,ABB$12:ABB$42,1))</f>
      </c>
      <c r="ABE39"/>
      <c r="ABF39"/>
      <c r="ABG39" s="126">
        <f>IF((COUNTA(ABE$12:ABE$42)+COUNTA(ABF$12:ABF$42)=0),0.6*ABE$5,IF(OR(ABE39="",ABF39=""),0,IF(ABE$6=0,IF(ABE39&gt;=ABE$8,ABE$5,IF(ABE39&lt;ABF39,0,ABE$5*(ABE39-ABF39)/(ABE$8-ABF39))),IF(ABE39&lt;=ABE$8,ABE$5,IF(ABE39&gt;ABF39,0,ABE$5*(ABE39-ABF39)/(ABE$8-ABF39))))))</f>
      </c>
      <c r="ABH39" s="126">
        <f>IF(OR(ABE39="",ABF39=""),0,ABE$5)</f>
      </c>
      <c r="ABI39" s="125">
        <f>IF(ABE$6=0,RANK(ABG39,ABG$12:ABG$42,0),RANK(ABG39,ABG$12:ABG$42,1))</f>
      </c>
      <c r="ABJ39"/>
      <c r="ABK39"/>
      <c r="ABL39" s="126">
        <f>IF((COUNTA(ABJ$12:ABJ$42)+COUNTA(ABK$12:ABK$42)=0),0.6*ABJ$5,IF(OR(ABJ39="",ABK39=""),0,IF(ABJ$6=0,IF(ABJ39&gt;=ABJ$8,ABJ$5,IF(ABJ39&lt;ABK39,0,ABJ$5*(ABJ39-ABK39)/(ABJ$8-ABK39))),IF(ABJ39&lt;=ABJ$8,ABJ$5,IF(ABJ39&gt;ABK39,0,ABJ$5*(ABJ39-ABK39)/(ABJ$8-ABK39))))))</f>
      </c>
      <c r="ABM39" s="126">
        <f>IF(OR(ABJ39="",ABK39=""),0,ABJ$5)</f>
      </c>
      <c r="ABN39" s="125">
        <f>IF(ABJ$6=0,RANK(ABL39,ABL$12:ABL$42,0),RANK(ABL39,ABL$12:ABL$42,1))</f>
      </c>
      <c r="ABO39" s="126">
        <v>100</v>
      </c>
      <c r="ABP39" s="126">
        <v>100</v>
      </c>
      <c r="ABQ39" s="126">
        <f>IF((COUNTA(ABO$12:ABO$42)+COUNTA(ABP$12:ABP$42)=0),0.6*ABO$5,IF(OR(ABO39="",ABP39=""),0,IF(ABO$6=0,IF(ABO39&gt;=ABO$8,ABO$5,IF(ABO39&lt;ABP39,0,ABO$5*(ABO39-ABP39)/(ABO$8-ABP39))),IF(ABO39&lt;=ABO$8,ABO$5,IF(ABO39&gt;ABP39,0,ABO$5*(ABO39-ABP39)/(ABO$8-ABP39))))))</f>
      </c>
      <c r="ABR39" s="126">
        <f>IF(OR(ABO39="",ABP39=""),0,ABO$5)</f>
      </c>
      <c r="ABS39" s="125">
        <f>IF(ABO$6=0,RANK(ABQ39,ABQ$12:ABQ$42,0),RANK(ABQ39,ABQ$12:ABQ$42,1))</f>
      </c>
      <c r="ABT39" s="126">
        <v>100</v>
      </c>
      <c r="ABU39" s="126">
        <v>100</v>
      </c>
      <c r="ABV39" s="126">
        <f>IF((COUNTA(ABT$12:ABT$42)+COUNTA(ABU$12:ABU$42)=0),0.6*ABT$5,IF(OR(ABT39="",ABU39=""),0,IF(ABT$6=0,IF(ABT39&gt;=ABT$8,ABT$5,IF(ABT39&lt;ABU39,0,ABT$5*(ABT39-ABU39)/(ABT$8-ABU39))),IF(ABT39&lt;=ABT$8,ABT$5,IF(ABT39&gt;ABU39,0,ABT$5*(ABT39-ABU39)/(ABT$8-ABU39))))))</f>
      </c>
      <c r="ABW39" s="126">
        <f>IF(OR(ABT39="",ABU39=""),0,ABT$5)</f>
      </c>
      <c r="ABX39" s="125">
        <f>IF(ABT$6=0,RANK(ABV39,ABV$12:ABV$42,0),RANK(ABV39,ABV$12:ABV$42,1))</f>
      </c>
      <c r="ABY39"/>
      <c r="ABZ39"/>
      <c r="ACA39" s="126">
        <f>IF((COUNTA(ABY$12:ABY$42)+COUNTA(ABZ$12:ABZ$42)=0),0.6*ABY$5,IF(OR(ABY39="",ABZ39=""),0,IF(ABY$6=0,IF(ABY39&gt;=ABY$8,ABY$5,IF(ABY39&lt;ABZ39,0,ABY$5*(ABY39-ABZ39)/(ABY$8-ABZ39))),IF(ABY39&lt;=ABY$8,ABY$5,IF(ABY39&gt;ABZ39,0,ABY$5*(ABY39-ABZ39)/(ABY$8-ABZ39))))))</f>
      </c>
      <c r="ACB39" s="126">
        <f>IF(OR(ABY39="",ABZ39=""),0,ABY$5)</f>
      </c>
      <c r="ACC39" s="125">
        <f>IF(ABY$6=0,RANK(ACA39,ACA$12:ACA$42,0),RANK(ACA39,ACA$12:ACA$42,1))</f>
      </c>
      <c r="ACD39"/>
      <c r="ACE39"/>
      <c r="ACF39" s="126">
        <f>IF((COUNTA(ACD$12:ACD$42)+COUNTA(ACE$12:ACE$42)=0),0.6*ACD$5,IF(OR(ACD39="",ACE39=""),0,IF(ACD$6=0,IF(ACD39&gt;=ACD$8,ACD$5,IF(ACD39&lt;ACE39,0,ACD$5*(ACD39-ACE39)/(ACD$8-ACE39))),IF(ACD39&lt;=ACD$8,ACD$5,IF(ACD39&gt;ACE39,0,ACD$5*(ACD39-ACE39)/(ACD$8-ACE39))))))</f>
      </c>
      <c r="ACG39" s="126">
        <f>IF(OR(ACD39="",ACE39=""),0,ACD$5)</f>
      </c>
      <c r="ACH39" s="125">
        <f>IF(ACD$6=0,RANK(ACF39,ACF$12:ACF$42,0),RANK(ACF39,ACF$12:ACF$42,1))</f>
      </c>
      <c r="ACI39" s="126">
        <v>0</v>
      </c>
      <c r="ACJ39" s="126">
        <v>0.211480362537764</v>
      </c>
      <c r="ACK39" s="126">
        <f>IF((COUNTA(ACI$12:ACI$42)+COUNTA(ACJ$12:ACJ$42)=0),0.6*ACI$5,IF(OR(ACI39="",ACJ39=""),0,IF(ACI$6=0,IF(ACI39&gt;=ACI$8,ACI$5,IF(ACI39&lt;ACJ39,0,ACI$5*(ACI39-ACJ39)/(ACI$8-ACJ39))),IF(ACI39&lt;=ACI$8,ACI$5,IF(ACI39&gt;ACJ39,0,ACI$5*(ACI39-ACJ39)/(ACI$8-ACJ39))))))</f>
      </c>
      <c r="ACL39" s="126">
        <f>IF(OR(ACI39="",ACJ39=""),0,ACI$5)</f>
      </c>
      <c r="ACM39" s="125">
        <f>IF(ACI$6=0,RANK(ACK39,ACK$12:ACK$42,0),RANK(ACK39,ACK$12:ACK$42,1))</f>
      </c>
      <c r="ACN39" s="126">
        <v>0</v>
      </c>
      <c r="ACO39" s="126">
        <v>0</v>
      </c>
      <c r="ACP39" s="126">
        <f>IF((COUNTA(ACN$12:ACN$42)+COUNTA(ACO$12:ACO$42)=0),0.6*ACN$5,IF(OR(ACN39="",ACO39=""),0,IF(ACN$6=0,IF(ACN39&gt;=ACN$8,ACN$5,IF(ACN39&lt;ACO39,0,ACN$5*(ACN39-ACO39)/(ACN$8-ACO39))),IF(ACN39&lt;=ACN$8,ACN$5,IF(ACN39&gt;ACO39,0,ACN$5*(ACN39-ACO39)/(ACN$8-ACO39))))))</f>
      </c>
      <c r="ACQ39" s="126">
        <f>IF(OR(ACN39="",ACO39=""),0,ACN$5)</f>
      </c>
      <c r="ACR39" s="125">
        <f>IF(ACN$6=0,RANK(ACP39,ACP$12:ACP$42,0),RANK(ACP39,ACP$12:ACP$42,1))</f>
      </c>
      <c r="ACS39" s="126">
        <v>37.0223828125</v>
      </c>
      <c r="ACT39" s="126">
        <v>14.7369921875</v>
      </c>
      <c r="ACU39" s="126">
        <f>IF((COUNTA(ACS$12:ACS$42)+COUNTA(ACT$12:ACT$42)=0),0.6*ACS$5,IF(OR(ACS39="",ACT39=""),0,IF(ACS$6=0,IF(ACS39&gt;=ACS$8,ACS$5,IF(ACS39&lt;ACT39,0,ACS$5*(ACS39-ACT39)/(ACS$8-ACT39))),IF(ACS39&lt;=ACS$8,ACS$5,IF(ACS39&gt;ACT39,0,ACS$5*(ACS39-ACT39)/(ACS$8-ACT39))))))</f>
      </c>
      <c r="ACV39" s="126">
        <f>IF(OR(ACS39="",ACT39=""),0,ACS$5)</f>
      </c>
      <c r="ACW39" s="125">
        <f>IF(ACS$6=0,RANK(ACU39,ACU$12:ACU$42,0),RANK(ACU39,ACU$12:ACU$42,1))</f>
      </c>
      <c r="ACX39" s="126">
        <v>37.0223828125</v>
      </c>
      <c r="ACY39" s="126">
        <v>10.909404296875</v>
      </c>
      <c r="ACZ39" s="126">
        <f>IF((COUNTA(ACX$12:ACX$42)+COUNTA(ACY$12:ACY$42)=0),0.6*ACX$5,IF(OR(ACX39="",ACY39=""),0,IF(ACX$6=0,IF(ACX39&gt;=ACX$8,ACX$5,IF(ACX39&lt;ACY39,0,ACX$5*(ACX39-ACY39)/(ACX$8-ACY39))),IF(ACX39&lt;=ACX$8,ACX$5,IF(ACX39&gt;ACY39,0,ACX$5*(ACX39-ACY39)/(ACX$8-ACY39))))))</f>
      </c>
      <c r="ADA39" s="126">
        <f>IF(OR(ACX39="",ACY39=""),0,ACX$5)</f>
      </c>
      <c r="ADB39" s="125">
        <f>IF(ACX$6=0,RANK(ACZ39,ACZ$12:ACZ$42,0),RANK(ACZ39,ACZ$12:ACZ$42,1))</f>
      </c>
      <c r="ADC39" s="126">
        <v>5.688583984375</v>
      </c>
      <c r="ADD39" s="126">
        <v>8.930283203125</v>
      </c>
      <c r="ADE39" s="126">
        <f>IF((COUNTA(ADC$12:ADC$42)+COUNTA(ADD$12:ADD$42)=0),0.6*ADC$5,IF(OR(ADC39="",ADD39=""),0,IF(ADC$6=0,IF(ADC39&gt;=ADC$8,ADC$5,IF(ADC39&lt;ADD39,0,ADC$5*(ADC39-ADD39)/(ADC$8-ADD39))),IF(ADC39&lt;=ADC$8,ADC$5,IF(ADC39&gt;ADD39,0,ADC$5*(ADC39-ADD39)/(ADC$8-ADD39))))))</f>
      </c>
      <c r="ADF39" s="126">
        <f>IF(OR(ADC39="",ADD39=""),0,ADC$5)</f>
      </c>
      <c r="ADG39" s="125">
        <f>IF(ADC$6=0,RANK(ADE39,ADE$12:ADE$42,0),RANK(ADE39,ADE$12:ADE$42,1))</f>
      </c>
      <c r="ADH39" s="126">
        <v>5.688583984375</v>
      </c>
      <c r="ADI39" s="126">
        <v>0.848505859375</v>
      </c>
      <c r="ADJ39" s="126">
        <f>IF((COUNTA(ADH$12:ADH$42)+COUNTA(ADI$12:ADI$42)=0),0.6*ADH$5,IF(OR(ADH39="",ADI39=""),0,IF(ADH$6=0,IF(ADH39&gt;=ADH$8,ADH$5,IF(ADH39&lt;ADI39,0,ADH$5*(ADH39-ADI39)/(ADH$8-ADI39))),IF(ADH39&lt;=ADH$8,ADH$5,IF(ADH39&gt;ADI39,0,ADH$5*(ADH39-ADI39)/(ADH$8-ADI39))))))</f>
      </c>
      <c r="ADK39" s="126">
        <f>IF(OR(ADH39="",ADI39=""),0,ADH$5)</f>
      </c>
      <c r="ADL39" s="125">
        <f>IF(ADH$6=0,RANK(ADJ39,ADJ$12:ADJ$42,0),RANK(ADJ39,ADJ$12:ADJ$42,1))</f>
      </c>
      <c r="ADM39"/>
      <c r="ADN39"/>
      <c r="ADO39" s="126">
        <f>IF((COUNTA(ADM$12:ADM$42)+COUNTA(ADN$12:ADN$42)=0),0.6*ADM$5,IF(OR(ADM39="",ADN39=""),0,IF(ADM$6=0,IF(ADM39&gt;=ADM$8,ADM$5,IF(ADM39&lt;ADN39,0,ADM$5*(ADM39-ADN39)/(ADM$8-ADN39))),IF(ADM39&lt;=ADM$8,ADM$5,IF(ADM39&gt;ADN39,0,ADM$5*(ADM39-ADN39)/(ADM$8-ADN39))))))</f>
      </c>
      <c r="ADP39" s="126">
        <f>IF(OR(ADM39="",ADN39=""),0,ADM$5)</f>
      </c>
      <c r="ADQ39" s="125">
        <f>IF(ADM$6=0,RANK(ADO39,ADO$12:ADO$42,0),RANK(ADO39,ADO$12:ADO$42,1))</f>
      </c>
      <c r="ADR39"/>
      <c r="ADS39"/>
      <c r="ADT39" s="126">
        <f>IF((COUNTA(ADR$12:ADR$42)+COUNTA(ADS$12:ADS$42)=0),0.6*ADR$5,IF(OR(ADR39="",ADS39=""),0,IF(ADR$6=0,IF(ADR39&gt;=ADR$8,ADR$5,IF(ADR39&lt;ADS39,0,ADR$5*(ADR39-ADS39)/(ADR$8-ADS39))),IF(ADR39&lt;=ADR$8,ADR$5,IF(ADR39&gt;ADS39,0,ADR$5*(ADR39-ADS39)/(ADR$8-ADS39))))))</f>
      </c>
      <c r="ADU39" s="126">
        <f>IF(OR(ADR39="",ADS39=""),0,ADR$5)</f>
      </c>
      <c r="ADV39" s="125">
        <f>IF(ADR$6=0,RANK(ADT39,ADT$12:ADT$42,0),RANK(ADT39,ADT$12:ADT$42,1))</f>
      </c>
      <c r="ADW39"/>
      <c r="ADX39"/>
      <c r="ADY39" s="126">
        <f>IF((COUNTA(ADW$12:ADW$42)+COUNTA(ADX$12:ADX$42)=0),0.6*ADW$5,IF(OR(ADW39="",ADX39=""),0,IF(ADW$6=0,IF(ADW39&gt;=ADW$8,ADW$5,IF(ADW39&lt;ADX39,0,ADW$5*(ADW39-ADX39)/(ADW$8-ADX39))),IF(ADW39&lt;=ADW$8,ADW$5,IF(ADW39&gt;ADX39,0,ADW$5*(ADW39-ADX39)/(ADW$8-ADX39))))))</f>
      </c>
      <c r="ADZ39" s="126">
        <f>IF(OR(ADW39="",ADX39=""),0,ADW$5)</f>
      </c>
      <c r="AEA39" s="125">
        <f>IF(ADW$6=0,RANK(ADY39,ADY$12:ADY$42,0),RANK(ADY39,ADY$12:ADY$42,1))</f>
      </c>
      <c r="AEB39"/>
      <c r="AEC39"/>
      <c r="AED39" s="126">
        <f>IF((COUNTA(AEB$12:AEB$42)+COUNTA(AEC$12:AEC$42)=0),0.6*AEB$5,IF(OR(AEB39="",AEC39=""),0,IF(AEB$6=0,IF(AEB39&gt;=AEB$8,AEB$5,IF(AEB39&lt;AEC39,0,AEB$5*(AEB39-AEC39)/(AEB$8-AEC39))),IF(AEB39&lt;=AEB$8,AEB$5,IF(AEB39&gt;AEC39,0,AEB$5*(AEB39-AEC39)/(AEB$8-AEC39))))))</f>
      </c>
      <c r="AEE39" s="126">
        <f>IF(OR(AEB39="",AEC39=""),0,AEB$5)</f>
      </c>
      <c r="AEF39" s="125">
        <f>IF(AEB$6=0,RANK(AED39,AED$12:AED$42,0),RANK(AED39,AED$12:AED$42,1))</f>
      </c>
      <c r="AEG39"/>
      <c r="AEH39"/>
      <c r="AEI39" s="126">
        <f>IF((COUNTA(AEG$12:AEG$42)+COUNTA(AEH$12:AEH$42)=0),0.6*AEG$5,IF(OR(AEG39="",AEH39=""),0,IF(AEG$6=0,IF(AEG39&gt;=AEG$8,AEG$5,IF(AEG39&lt;AEH39,0,AEG$5*(AEG39-AEH39)/(AEG$8-AEH39))),IF(AEG39&lt;=AEG$8,AEG$5,IF(AEG39&gt;AEH39,0,AEG$5*(AEG39-AEH39)/(AEG$8-AEH39))))))</f>
      </c>
      <c r="AEJ39" s="126">
        <f>IF(OR(AEG39="",AEH39=""),0,AEG$5)</f>
      </c>
      <c r="AEK39" s="125">
        <f>IF(AEG$6=0,RANK(AEI39,AEI$12:AEI$42,0),RANK(AEI39,AEI$12:AEI$42,1))</f>
      </c>
      <c r="AEL39"/>
      <c r="AEM39"/>
      <c r="AEN39" s="126">
        <f>IF((COUNTA(AEL$12:AEL$42)+COUNTA(AEM$12:AEM$42)=0),0.6*AEL$5,IF(OR(AEL39="",AEM39=""),0,IF(AEL$6=0,IF(AEL39&gt;=AEL$8,AEL$5,IF(AEL39&lt;AEM39,0,AEL$5*(AEL39-AEM39)/(AEL$8-AEM39))),IF(AEL39&lt;=AEL$8,AEL$5,IF(AEL39&gt;AEM39,0,AEL$5*(AEL39-AEM39)/(AEL$8-AEM39))))))</f>
      </c>
      <c r="AEO39" s="126">
        <f>IF(OR(AEL39="",AEM39=""),0,AEL$5)</f>
      </c>
      <c r="AEP39" s="125">
        <f>IF(AEL$6=0,RANK(AEN39,AEN$12:AEN$42,0),RANK(AEN39,AEN$12:AEN$42,1))</f>
      </c>
      <c r="AEQ39"/>
      <c r="AER39"/>
      <c r="AES39" s="126">
        <f>IF((COUNTA(AEQ$12:AEQ$42)+COUNTA(AER$12:AER$42)=0),0.6*AEQ$5,IF(OR(AEQ39="",AER39=""),0,IF(AEQ$6=0,IF(AEQ39&gt;=AEQ$8,AEQ$5,IF(AEQ39&lt;AER39,0,AEQ$5*(AEQ39-AER39)/(AEQ$8-AER39))),IF(AEQ39&lt;=AEQ$8,AEQ$5,IF(AEQ39&gt;AER39,0,AEQ$5*(AEQ39-AER39)/(AEQ$8-AER39))))))</f>
      </c>
      <c r="AET39" s="126">
        <f>IF(OR(AEQ39="",AER39=""),0,AEQ$5)</f>
      </c>
      <c r="AEU39" s="125">
        <f>IF(AEQ$6=0,RANK(AES39,AES$12:AES$42,0),RANK(AES39,AES$12:AES$42,1))</f>
      </c>
      <c r="AEV39"/>
      <c r="AEW39"/>
      <c r="AEX39" s="126">
        <f>IF((COUNTA(AEV$12:AEV$42)+COUNTA(AEW$12:AEW$42)=0),0.6*AEV$5,IF(OR(AEV39="",AEW39=""),0,IF(AEV$6=0,IF(AEV39&gt;=AEV$8,AEV$5,IF(AEV39&lt;AEW39,0,AEV$5*(AEV39-AEW39)/(AEV$8-AEW39))),IF(AEV39&lt;=AEV$8,AEV$5,IF(AEV39&gt;AEW39,0,AEV$5*(AEV39-AEW39)/(AEV$8-AEW39))))))</f>
      </c>
      <c r="AEY39" s="126">
        <f>IF(OR(AEV39="",AEW39=""),0,AEV$5)</f>
      </c>
      <c r="AEZ39" s="125">
        <f>IF(AEV$6=0,RANK(AEX39,AEX$12:AEX$42,0),RANK(AEX39,AEX$12:AEX$42,1))</f>
      </c>
      <c r="AFA39"/>
      <c r="AFB39"/>
      <c r="AFC39" s="126">
        <f>IF((COUNTA(AFA$12:AFA$42)+COUNTA(AFB$12:AFB$42)=0),0.6*AFA$5,IF(OR(AFA39="",AFB39=""),0,IF(AFA$6=0,IF(AFA39&gt;=AFA$8,AFA$5,IF(AFA39&lt;AFB39,0,AFA$5*(AFA39-AFB39)/(AFA$8-AFB39))),IF(AFA39&lt;=AFA$8,AFA$5,IF(AFA39&gt;AFB39,0,AFA$5*(AFA39-AFB39)/(AFA$8-AFB39))))))</f>
      </c>
      <c r="AFD39" s="126">
        <f>IF(OR(AFA39="",AFB39=""),0,AFA$5)</f>
      </c>
      <c r="AFE39" s="125">
        <f>IF(AFA$6=0,RANK(AFC39,AFC$12:AFC$42,0),RANK(AFC39,AFC$12:AFC$42,1))</f>
      </c>
      <c r="AFF39"/>
      <c r="AFG39"/>
      <c r="AFH39" s="126">
        <f>IF((COUNTA(AFF$12:AFF$42)+COUNTA(AFG$12:AFG$42)=0),0.6*AFF$5,IF(OR(AFF39="",AFG39=""),0,IF(AFF$6=0,IF(AFF39&gt;=AFF$8,AFF$5,IF(AFF39&lt;AFG39,0,AFF$5*(AFF39-AFG39)/(AFF$8-AFG39))),IF(AFF39&lt;=AFF$8,AFF$5,IF(AFF39&gt;AFG39,0,AFF$5*(AFF39-AFG39)/(AFF$8-AFG39))))))</f>
      </c>
      <c r="AFI39" s="126">
        <f>IF(OR(AFF39="",AFG39=""),0,AFF$5)</f>
      </c>
      <c r="AFJ39" s="125">
        <f>IF(AFF$6=0,RANK(AFH39,AFH$12:AFH$42,0),RANK(AFH39,AFH$12:AFH$42,1))</f>
      </c>
      <c r="AFK39"/>
      <c r="AFL39"/>
      <c r="AFM39" s="126">
        <f>IF((COUNTA(AFK$12:AFK$42)+COUNTA(AFL$12:AFL$42)=0),0.6*AFK$5,IF(OR(AFK39="",AFL39=""),0,IF(AFK$6=0,IF(AFK39&gt;=AFK$8,AFK$5,IF(AFK39&lt;AFL39,0,AFK$5*(AFK39-AFL39)/(AFK$8-AFL39))),IF(AFK39&lt;=AFK$8,AFK$5,IF(AFK39&gt;AFL39,0,AFK$5*(AFK39-AFL39)/(AFK$8-AFL39))))))</f>
      </c>
      <c r="AFN39" s="126">
        <f>IF(OR(AFK39="",AFL39=""),0,AFK$5)</f>
      </c>
      <c r="AFO39" s="125">
        <f>IF(AFK$6=0,RANK(AFM39,AFM$12:AFM$42,0),RANK(AFM39,AFM$12:AFM$42,1))</f>
      </c>
      <c r="AFP39"/>
      <c r="AFQ39"/>
      <c r="AFR39" s="126">
        <f>IF((COUNTA(AFP$12:AFP$42)+COUNTA(AFQ$12:AFQ$42)=0),0.6*AFP$5,IF(OR(AFP39="",AFQ39=""),0,IF(AFP$6=0,IF(AFP39&gt;=AFP$8,AFP$5,IF(AFP39&lt;AFQ39,0,AFP$5*(AFP39-AFQ39)/(AFP$8-AFQ39))),IF(AFP39&lt;=AFP$8,AFP$5,IF(AFP39&gt;AFQ39,0,AFP$5*(AFP39-AFQ39)/(AFP$8-AFQ39))))))</f>
      </c>
      <c r="AFS39" s="126">
        <f>IF(OR(AFP39="",AFQ39=""),0,AFP$5)</f>
      </c>
      <c r="AFT39" s="125">
        <f>IF(AFP$6=0,RANK(AFR39,AFR$12:AFR$42,0),RANK(AFR39,AFR$12:AFR$42,1))</f>
      </c>
      <c r="AFU39"/>
      <c r="AFV39"/>
      <c r="AFW39" s="126">
        <f>IF((COUNTA(AFU$12:AFU$42)+COUNTA(AFV$12:AFV$42)=0),0.6*AFU$5,IF(OR(AFU39="",AFV39=""),0,IF(AFU$6=0,IF(AFU39&gt;=AFU$8,AFU$5,IF(AFU39&lt;AFV39,0,AFU$5*(AFU39-AFV39)/(AFU$8-AFV39))),IF(AFU39&lt;=AFU$8,AFU$5,IF(AFU39&gt;AFV39,0,AFU$5*(AFU39-AFV39)/(AFU$8-AFV39))))))</f>
      </c>
      <c r="AFX39" s="126">
        <f>IF(OR(AFU39="",AFV39=""),0,AFU$5)</f>
      </c>
      <c r="AFY39" s="125">
        <f>IF(AFU$6=0,RANK(AFW39,AFW$12:AFW$42,0),RANK(AFW39,AFW$12:AFW$42,1))</f>
      </c>
      <c r="AFZ39"/>
      <c r="AGA39"/>
      <c r="AGB39" s="126">
        <f>IF((COUNTA(AFZ$12:AFZ$42)+COUNTA(AGA$12:AGA$42)=0),0.6*AFZ$5,IF(OR(AFZ39="",AGA39=""),0,IF(AFZ$6=0,IF(AFZ39&gt;=AFZ$8,AFZ$5,IF(AFZ39&lt;AGA39,0,AFZ$5*(AFZ39-AGA39)/(AFZ$8-AGA39))),IF(AFZ39&lt;=AFZ$8,AFZ$5,IF(AFZ39&gt;AGA39,0,AFZ$5*(AFZ39-AGA39)/(AFZ$8-AGA39))))))</f>
      </c>
      <c r="AGC39" s="126">
        <f>IF(OR(AFZ39="",AGA39=""),0,AFZ$5)</f>
      </c>
      <c r="AGD39" s="125">
        <f>IF(AFZ$6=0,RANK(AGB39,AGB$12:AGB$42,0),RANK(AGB39,AGB$12:AGB$42,1))</f>
      </c>
      <c r="AGE39"/>
      <c r="AGF39"/>
      <c r="AGG39" s="126">
        <f>IF((COUNTA(AGE$12:AGE$42)+COUNTA(AGF$12:AGF$42)=0),0.6*AGE$5,IF(OR(AGE39="",AGF39=""),0,IF(AGE$6=0,IF(AGE39&gt;=AGE$8,AGE$5,IF(AGE39&lt;AGF39,0,AGE$5*(AGE39-AGF39)/(AGE$8-AGF39))),IF(AGE39&lt;=AGE$8,AGE$5,IF(AGE39&gt;AGF39,0,AGE$5*(AGE39-AGF39)/(AGE$8-AGF39))))))</f>
      </c>
      <c r="AGH39" s="126">
        <f>IF(OR(AGE39="",AGF39=""),0,AGE$5)</f>
      </c>
      <c r="AGI39" s="125">
        <f>IF(AGE$6=0,RANK(AGG39,AGG$12:AGG$42,0),RANK(AGG39,AGG$12:AGG$42,1))</f>
      </c>
      <c r="AGJ39"/>
      <c r="AGK39"/>
      <c r="AGL39" s="126">
        <f>IF((COUNTA(AGJ$12:AGJ$42)+COUNTA(AGK$12:AGK$42)=0),0.6*AGJ$5,IF(OR(AGJ39="",AGK39=""),0,IF(AGJ$6=0,IF(AGJ39&gt;=AGJ$8,AGJ$5,IF(AGJ39&lt;AGK39,0,AGJ$5*(AGJ39-AGK39)/(AGJ$8-AGK39))),IF(AGJ39&lt;=AGJ$8,AGJ$5,IF(AGJ39&gt;AGK39,0,AGJ$5*(AGJ39-AGK39)/(AGJ$8-AGK39))))))</f>
      </c>
      <c r="AGM39" s="126">
        <f>IF(OR(AGJ39="",AGK39=""),0,AGJ$5)</f>
      </c>
      <c r="AGN39" s="125">
        <f>IF(AGJ$6=0,RANK(AGL39,AGL$12:AGL$42,0),RANK(AGL39,AGL$12:AGL$42,1))</f>
      </c>
      <c r="AGO39"/>
      <c r="AGP39"/>
      <c r="AGQ39" s="126">
        <f>IF((COUNTA(AGO$12:AGO$42)+COUNTA(AGP$12:AGP$42)=0),0.6*AGO$5,IF(OR(AGO39="",AGP39=""),0,IF(AGO$6=0,IF(AGO39&gt;=AGO$8,AGO$5,IF(AGO39&lt;AGP39,0,AGO$5*(AGO39-AGP39)/(AGO$8-AGP39))),IF(AGO39&lt;=AGO$8,AGO$5,IF(AGO39&gt;AGP39,0,AGO$5*(AGO39-AGP39)/(AGO$8-AGP39))))))</f>
      </c>
      <c r="AGR39" s="126">
        <f>IF(OR(AGO39="",AGP39=""),0,AGO$5)</f>
      </c>
      <c r="AGS39" s="125">
        <f>IF(AGO$6=0,RANK(AGQ39,AGQ$12:AGQ$42,0),RANK(AGQ39,AGQ$12:AGQ$42,1))</f>
      </c>
      <c r="AGT39"/>
      <c r="AGU39"/>
      <c r="AGV39" s="126">
        <f>IF((COUNTA(AGT$12:AGT$42)+COUNTA(AGU$12:AGU$42)=0),0.6*AGT$5,IF(OR(AGT39="",AGU39=""),0,IF(AGT$6=0,IF(AGT39&gt;=AGT$8,AGT$5,IF(AGT39&lt;AGU39,0,AGT$5*(AGT39-AGU39)/(AGT$8-AGU39))),IF(AGT39&lt;=AGT$8,AGT$5,IF(AGT39&gt;AGU39,0,AGT$5*(AGT39-AGU39)/(AGT$8-AGU39))))))</f>
      </c>
      <c r="AGW39" s="126">
        <f>IF(OR(AGT39="",AGU39=""),0,AGT$5)</f>
      </c>
      <c r="AGX39" s="125">
        <f>IF(AGT$6=0,RANK(AGV39,AGV$12:AGV$42,0),RANK(AGV39,AGV$12:AGV$42,1))</f>
      </c>
      <c r="AGY39"/>
      <c r="AGZ39"/>
      <c r="AHA39" s="126">
        <f>IF((COUNTA(AGY$12:AGY$42)+COUNTA(AGZ$12:AGZ$42)=0),0.6*AGY$5,IF(OR(AGY39="",AGZ39=""),0,IF(AGY$6=0,IF(AGY39&gt;=AGY$8,AGY$5,IF(AGY39&lt;AGZ39,0,AGY$5*(AGY39-AGZ39)/(AGY$8-AGZ39))),IF(AGY39&lt;=AGY$8,AGY$5,IF(AGY39&gt;AGZ39,0,AGY$5*(AGY39-AGZ39)/(AGY$8-AGZ39))))))</f>
      </c>
      <c r="AHB39" s="126">
        <f>IF(OR(AGY39="",AGZ39=""),0,AGY$5)</f>
      </c>
      <c r="AHC39" s="125">
        <f>IF(AGY$6=0,RANK(AHA39,AHA$12:AHA$42,0),RANK(AHA39,AHA$12:AHA$42,1))</f>
      </c>
      <c r="AHD39"/>
      <c r="AHE39"/>
      <c r="AHF39" s="126">
        <f>IF((COUNTA(AHD$12:AHD$42)+COUNTA(AHE$12:AHE$42)=0),0.6*AHD$5,IF(OR(AHD39="",AHE39=""),0,IF(AHD$6=0,IF(AHD39&gt;=AHD$8,AHD$5,IF(AHD39&lt;AHE39,0,AHD$5*(AHD39-AHE39)/(AHD$8-AHE39))),IF(AHD39&lt;=AHD$8,AHD$5,IF(AHD39&gt;AHE39,0,AHD$5*(AHD39-AHE39)/(AHD$8-AHE39))))))</f>
      </c>
      <c r="AHG39" s="126">
        <f>IF(OR(AHD39="",AHE39=""),0,AHD$5)</f>
      </c>
      <c r="AHH39" s="125">
        <f>IF(AHD$6=0,RANK(AHF39,AHF$12:AHF$42,0),RANK(AHF39,AHF$12:AHF$42,1))</f>
      </c>
      <c r="AHI39"/>
      <c r="AHJ39"/>
      <c r="AHK39" s="126">
        <f>IF((COUNTA(AHI$12:AHI$42)+COUNTA(AHJ$12:AHJ$42)=0),0.6*AHI$5,IF(OR(AHI39="",AHJ39=""),0,IF(AHI$6=0,IF(AHI39&gt;=AHI$8,AHI$5,IF(AHI39&lt;AHJ39,0,AHI$5*(AHI39-AHJ39)/(AHI$8-AHJ39))),IF(AHI39&lt;=AHI$8,AHI$5,IF(AHI39&gt;AHJ39,0,AHI$5*(AHI39-AHJ39)/(AHI$8-AHJ39))))))</f>
      </c>
      <c r="AHL39" s="126">
        <f>IF(OR(AHI39="",AHJ39=""),0,AHI$5)</f>
      </c>
      <c r="AHM39" s="125">
        <f>IF(AHI$6=0,RANK(AHK39,AHK$12:AHK$42,0),RANK(AHK39,AHK$12:AHK$42,1))</f>
      </c>
      <c r="AHN39"/>
      <c r="AHO39"/>
      <c r="AHP39" s="126">
        <f>IF((COUNTA(AHN$12:AHN$42)+COUNTA(AHO$12:AHO$42)=0),0.6*AHN$5,IF(OR(AHN39="",AHO39=""),0,IF(AHN$6=0,IF(AHN39&gt;=AHN$8,AHN$5,IF(AHN39&lt;AHO39,0,AHN$5*(AHN39-AHO39)/(AHN$8-AHO39))),IF(AHN39&lt;=AHN$8,AHN$5,IF(AHN39&gt;AHO39,0,AHN$5*(AHN39-AHO39)/(AHN$8-AHO39))))))</f>
      </c>
      <c r="AHQ39" s="126">
        <f>IF(OR(AHN39="",AHO39=""),0,AHN$5)</f>
      </c>
      <c r="AHR39" s="125">
        <f>IF(AHN$6=0,RANK(AHP39,AHP$12:AHP$42,0),RANK(AHP39,AHP$12:AHP$42,1))</f>
      </c>
      <c r="AHS39" s="126">
        <v>95.976448</v>
      </c>
      <c r="AHT39" s="126">
        <v>88.011</v>
      </c>
      <c r="AHU39" s="126">
        <f>IF((COUNTA(AHS$12:AHS$42)+COUNTA(AHT$12:AHT$42)=0),0.6*AHS$5,IF(OR(AHS39="",AHT39=""),0,IF(AHS$6=0,IF(AHS39&gt;=AHS$8,AHS$5,IF(AHS39&lt;AHT39,0,AHS$5*(AHS39-AHT39)/(AHS$8-AHT39))),IF(AHS39&lt;=AHS$8,AHS$5,IF(AHS39&gt;AHT39,0,AHS$5*(AHS39-AHT39)/(AHS$8-AHT39))))))</f>
      </c>
      <c r="AHV39" s="126">
        <f>IF(OR(AHS39="",AHT39=""),0,AHS$5)</f>
      </c>
      <c r="AHW39" s="125">
        <f>IF(AHS$6=0,RANK(AHU39,AHU$12:AHU$42,0),RANK(AHU39,AHU$12:AHU$42,1))</f>
      </c>
      <c r="AHX39" s="126">
        <v>95.976448</v>
      </c>
      <c r="AHY39" s="126">
        <v>91.330572</v>
      </c>
      <c r="AHZ39" s="126">
        <f>IF((COUNTA(AHX$12:AHX$42)+COUNTA(AHY$12:AHY$42)=0),0.6*AHX$5,IF(OR(AHX39="",AHY39=""),0,IF(AHX$6=0,IF(AHX39&gt;=AHX$8,AHX$5,IF(AHX39&lt;AHY39,0,AHX$5*(AHX39-AHY39)/(AHX$8-AHY39))),IF(AHX39&lt;=AHX$8,AHX$5,IF(AHX39&gt;AHY39,0,AHX$5*(AHX39-AHY39)/(AHX$8-AHY39))))))</f>
      </c>
      <c r="AIA39" s="126">
        <f>IF(OR(AHX39="",AHY39=""),0,AHX$5)</f>
      </c>
      <c r="AIB39" s="125">
        <f>IF(AHX$6=0,RANK(AHZ39,AHZ$12:AHZ$42,0),RANK(AHZ39,AHZ$12:AHZ$42,1))</f>
      </c>
      <c r="AIC39" s="126">
        <v>98.41</v>
      </c>
      <c r="AID39" s="126">
        <v>97.47</v>
      </c>
      <c r="AIE39" s="126">
        <f>IF((COUNTA(AIC$12:AIC$42)+COUNTA(AID$12:AID$42)=0),0.6*AIC$5,IF(OR(AIC39="",AID39=""),0,IF(AIC$6=0,IF(AIC39&gt;=AIC$8,AIC$5,IF(AIC39&lt;AID39,0,AIC$5*(AIC39-AID39)/(AIC$8-AID39))),IF(AIC39&lt;=AIC$8,AIC$5,IF(AIC39&gt;AID39,0,AIC$5*(AIC39-AID39)/(AIC$8-AID39))))))</f>
      </c>
      <c r="AIF39" s="126">
        <f>IF(OR(AIC39="",AID39=""),0,AIC$5)</f>
      </c>
      <c r="AIG39" s="125">
        <f>IF(AIC$6=0,RANK(AIE39,AIE$12:AIE$42,0),RANK(AIE39,AIE$12:AIE$42,1))</f>
      </c>
      <c r="AIH39" s="126">
        <v>98.41</v>
      </c>
      <c r="AII39" s="126">
        <v>96.19</v>
      </c>
      <c r="AIJ39" s="126">
        <f>IF((COUNTA(AIH$12:AIH$42)+COUNTA(AII$12:AII$42)=0),0.6*AIH$5,IF(OR(AIH39="",AII39=""),0,IF(AIH$6=0,IF(AIH39&gt;=AIH$8,AIH$5,IF(AIH39&lt;AII39,0,AIH$5*(AIH39-AII39)/(AIH$8-AII39))),IF(AIH39&lt;=AIH$8,AIH$5,IF(AIH39&gt;AII39,0,AIH$5*(AIH39-AII39)/(AIH$8-AII39))))))</f>
      </c>
      <c r="AIK39" s="126">
        <f>IF(OR(AIH39="",AII39=""),0,AIH$5)</f>
      </c>
      <c r="AIL39" s="125">
        <f>IF(AIH$6=0,RANK(AIJ39,AIJ$12:AIJ$42,0),RANK(AIJ39,AIJ$12:AIJ$42,1))</f>
      </c>
      <c r="AIM39" s="126">
        <v>9.07</v>
      </c>
      <c r="AIN39" s="126">
        <v>3.8</v>
      </c>
      <c r="AIO39" s="126">
        <f>IF((COUNTA(AIM$12:AIM$42)+COUNTA(AIN$12:AIN$42)=0),0.6*AIM$5,IF(OR(AIM39="",AIN39=""),0,IF(AIM$6=0,IF(AIM39&gt;=AIM$8,AIM$5,IF(AIM39&lt;AIN39,0,AIM$5*(AIM39-AIN39)/(AIM$8-AIN39))),IF(AIM39&lt;=AIM$8,AIM$5,IF(AIM39&gt;AIN39,0,AIM$5*(AIM39-AIN39)/(AIM$8-AIN39))))))</f>
      </c>
      <c r="AIP39" s="126">
        <f>IF(OR(AIM39="",AIN39=""),0,AIM$5)</f>
      </c>
      <c r="AIQ39" s="125">
        <f>IF(AIM$6=0,RANK(AIO39,AIO$12:AIO$42,0),RANK(AIO39,AIO$12:AIO$42,1))</f>
      </c>
      <c r="AIR39" s="126">
        <v>9.07</v>
      </c>
      <c r="AIS39" s="126">
        <v>3.96</v>
      </c>
      <c r="AIT39" s="126">
        <f>IF((COUNTA(AIR$12:AIR$42)+COUNTA(AIS$12:AIS$42)=0),0.6*AIR$5,IF(OR(AIR39="",AIS39=""),0,IF(AIR$6=0,IF(AIR39&gt;=AIR$8,AIR$5,IF(AIR39&lt;AIS39,0,AIR$5*(AIR39-AIS39)/(AIR$8-AIS39))),IF(AIR39&lt;=AIR$8,AIR$5,IF(AIR39&gt;AIS39,0,AIR$5*(AIR39-AIS39)/(AIR$8-AIS39))))))</f>
      </c>
      <c r="AIU39" s="126">
        <f>IF(OR(AIR39="",AIS39=""),0,AIR$5)</f>
      </c>
      <c r="AIV39" s="125">
        <f>IF(AIR$6=0,RANK(AIT39,AIT$12:AIT$42,0),RANK(AIT39,AIT$12:AIT$42,1))</f>
      </c>
      <c r="AIW39"/>
      <c r="AIX39"/>
      <c r="AIY39" s="126">
        <f>IF((COUNTA(AIW$12:AIW$42)+COUNTA(AIX$12:AIX$42)=0),0.6*AIW$5,IF(OR(AIW39="",AIX39=""),0,IF(AIW$6=0,IF(AIW39&gt;=AIW$8,AIW$5,IF(AIW39&lt;AIX39,0,AIW$5*(AIW39-AIX39)/(AIW$8-AIX39))),IF(AIW39&lt;=AIW$8,AIW$5,IF(AIW39&gt;AIX39,0,AIW$5*(AIW39-AIX39)/(AIW$8-AIX39))))))</f>
      </c>
      <c r="AIZ39" s="126">
        <f>IF(OR(AIW39="",AIX39=""),0,AIW$5)</f>
      </c>
      <c r="AJA39" s="125">
        <f>IF(AIW$6=0,RANK(AIY39,AIY$12:AIY$42,0),RANK(AIY39,AIY$12:AIY$42,1))</f>
      </c>
      <c r="AJB39"/>
      <c r="AJC39"/>
      <c r="AJD39" s="126">
        <f>IF((COUNTA(AJB$12:AJB$42)+COUNTA(AJC$12:AJC$42)=0),0.6*AJB$5,IF(OR(AJB39="",AJC39=""),0,IF(AJB$6=0,IF(AJB39&gt;=AJB$8,AJB$5,IF(AJB39&lt;AJC39,0,AJB$5*(AJB39-AJC39)/(AJB$8-AJC39))),IF(AJB39&lt;=AJB$8,AJB$5,IF(AJB39&gt;AJC39,0,AJB$5*(AJB39-AJC39)/(AJB$8-AJC39))))))</f>
      </c>
      <c r="AJE39" s="126">
        <f>IF(OR(AJB39="",AJC39=""),0,AJB$5)</f>
      </c>
      <c r="AJF39" s="125">
        <f>IF(AJB$6=0,RANK(AJD39,AJD$12:AJD$42,0),RANK(AJD39,AJD$12:AJD$42,1))</f>
      </c>
      <c r="AJG39" s="126">
        <v>99.44</v>
      </c>
      <c r="AJH39" s="126">
        <v>99.88</v>
      </c>
      <c r="AJI39" s="126">
        <f>IF((COUNTA(AJG$12:AJG$42)+COUNTA(AJH$12:AJH$42)=0),0.6*AJG$5,IF(OR(AJG39="",AJH39=""),0,IF(AJG$6=0,IF(AJG39&gt;=AJG$8,AJG$5,IF(AJG39&lt;AJH39,0,AJG$5*(AJG39-AJH39)/(AJG$8-AJH39))),IF(AJG39&lt;=AJG$8,AJG$5,IF(AJG39&gt;AJH39,0,AJG$5*(AJG39-AJH39)/(AJG$8-AJH39))))))</f>
      </c>
      <c r="AJJ39" s="126">
        <f>IF(OR(AJG39="",AJH39=""),0,AJG$5)</f>
      </c>
      <c r="AJK39" s="125">
        <f>IF(AJG$6=0,RANK(AJI39,AJI$12:AJI$42,0),RANK(AJI39,AJI$12:AJI$42,1))</f>
      </c>
      <c r="AJL39" s="126">
        <v>99.44</v>
      </c>
      <c r="AJM39" s="126">
        <v>100</v>
      </c>
      <c r="AJN39" s="126">
        <f>IF((COUNTA(AJL$12:AJL$42)+COUNTA(AJM$12:AJM$42)=0),0.6*AJL$5,IF(OR(AJL39="",AJM39=""),0,IF(AJL$6=0,IF(AJL39&gt;=AJL$8,AJL$5,IF(AJL39&lt;AJM39,0,AJL$5*(AJL39-AJM39)/(AJL$8-AJM39))),IF(AJL39&lt;=AJL$8,AJL$5,IF(AJL39&gt;AJM39,0,AJL$5*(AJL39-AJM39)/(AJL$8-AJM39))))))</f>
      </c>
      <c r="AJO39" s="126">
        <f>IF(OR(AJL39="",AJM39=""),0,AJL$5)</f>
      </c>
      <c r="AJP39" s="125">
        <f>IF(AJL$6=0,RANK(AJN39,AJN$12:AJN$42,0),RANK(AJN39,AJN$12:AJN$42,1))</f>
      </c>
      <c r="AJQ39"/>
      <c r="AJR39"/>
      <c r="AJS39" s="126">
        <f>IF((COUNTA(AJQ$12:AJQ$42)+COUNTA(AJR$12:AJR$42)=0),0.6*AJQ$5,IF(OR(AJQ39="",AJR39=""),0,IF(AJQ$6=0,IF(AJQ39&gt;=AJQ$8,AJQ$5,IF(AJQ39&lt;AJR39,0,AJQ$5*(AJQ39-AJR39)/(AJQ$8-AJR39))),IF(AJQ39&lt;=AJQ$8,AJQ$5,IF(AJQ39&gt;AJR39,0,AJQ$5*(AJQ39-AJR39)/(AJQ$8-AJR39))))))</f>
      </c>
      <c r="AJT39" s="126">
        <f>IF(OR(AJQ39="",AJR39=""),0,AJQ$5)</f>
      </c>
      <c r="AJU39" s="125">
        <f>IF(AJQ$6=0,RANK(AJS39,AJS$12:AJS$42,0),RANK(AJS39,AJS$12:AJS$42,1))</f>
      </c>
      <c r="AJV39"/>
      <c r="AJW39"/>
      <c r="AJX39" s="126">
        <f>IF((COUNTA(AJV$12:AJV$42)+COUNTA(AJW$12:AJW$42)=0),0.6*AJV$5,IF(OR(AJV39="",AJW39=""),0,IF(AJV$6=0,IF(AJV39&gt;=AJV$8,AJV$5,IF(AJV39&lt;AJW39,0,AJV$5*(AJV39-AJW39)/(AJV$8-AJW39))),IF(AJV39&lt;=AJV$8,AJV$5,IF(AJV39&gt;AJW39,0,AJV$5*(AJV39-AJW39)/(AJV$8-AJW39))))))</f>
      </c>
      <c r="AJY39" s="126">
        <f>IF(OR(AJV39="",AJW39=""),0,AJV$5)</f>
      </c>
      <c r="AJZ39" s="125">
        <f>IF(AJV$6=0,RANK(AJX39,AJX$12:AJX$42,0),RANK(AJX39,AJX$12:AJX$42,1))</f>
      </c>
      <c r="AKA39" s="126">
        <v>98.57</v>
      </c>
      <c r="AKB39" s="126">
        <v>98.77</v>
      </c>
      <c r="AKC39" s="126">
        <f>IF((COUNTA(AKA$12:AKA$42)+COUNTA(AKB$12:AKB$42)=0),0.6*AKA$5,IF(OR(AKA39="",AKB39=""),0,IF(AKA$6=0,IF(AKA39&gt;=AKA$8,AKA$5,IF(AKA39&lt;AKB39,0,AKA$5*(AKA39-AKB39)/(AKA$8-AKB39))),IF(AKA39&lt;=AKA$8,AKA$5,IF(AKA39&gt;AKB39,0,AKA$5*(AKA39-AKB39)/(AKA$8-AKB39))))))</f>
      </c>
      <c r="AKD39" s="126">
        <f>IF(OR(AKA39="",AKB39=""),0,AKA$5)</f>
      </c>
      <c r="AKE39" s="125">
        <f>IF(AKA$6=0,RANK(AKC39,AKC$12:AKC$42,0),RANK(AKC39,AKC$12:AKC$42,1))</f>
      </c>
      <c r="AKF39" s="126">
        <v>98.57</v>
      </c>
      <c r="AKG39" s="126">
        <v>100</v>
      </c>
      <c r="AKH39" s="126">
        <f>IF((COUNTA(AKF$12:AKF$42)+COUNTA(AKG$12:AKG$42)=0),0.6*AKF$5,IF(OR(AKF39="",AKG39=""),0,IF(AKF$6=0,IF(AKF39&gt;=AKF$8,AKF$5,IF(AKF39&lt;AKG39,0,AKF$5*(AKF39-AKG39)/(AKF$8-AKG39))),IF(AKF39&lt;=AKF$8,AKF$5,IF(AKF39&gt;AKG39,0,AKF$5*(AKF39-AKG39)/(AKF$8-AKG39))))))</f>
      </c>
      <c r="AKI39" s="126">
        <f>IF(OR(AKF39="",AKG39=""),0,AKF$5)</f>
      </c>
      <c r="AKJ39" s="125">
        <f>IF(AKF$6=0,RANK(AKH39,AKH$12:AKH$42,0),RANK(AKH39,AKH$12:AKH$42,1))</f>
      </c>
      <c r="AKK39"/>
      <c r="AKL39"/>
      <c r="AKM39" s="126">
        <f>IF((COUNTA(AKK$12:AKK$42)+COUNTA(AKL$12:AKL$42)=0),0.6*AKK$5,IF(OR(AKK39="",AKL39=""),0,IF(AKK$6=0,IF(AKK39&gt;=AKK$8,AKK$5,IF(AKK39&lt;AKL39,0,AKK$5*(AKK39-AKL39)/(AKK$8-AKL39))),IF(AKK39&lt;=AKK$8,AKK$5,IF(AKK39&gt;AKL39,0,AKK$5*(AKK39-AKL39)/(AKK$8-AKL39))))))</f>
      </c>
      <c r="AKN39" s="126">
        <f>IF(OR(AKK39="",AKL39=""),0,AKK$5)</f>
      </c>
      <c r="AKO39" s="125">
        <f>IF(AKK$6=0,RANK(AKM39,AKM$12:AKM$42,0),RANK(AKM39,AKM$12:AKM$42,1))</f>
      </c>
      <c r="AKP39"/>
      <c r="AKQ39"/>
      <c r="AKR39" s="126">
        <f>IF((COUNTA(AKP$12:AKP$42)+COUNTA(AKQ$12:AKQ$42)=0),0.6*AKP$5,IF(OR(AKP39="",AKQ39=""),0,IF(AKP$6=0,IF(AKP39&gt;=AKP$8,AKP$5,IF(AKP39&lt;AKQ39,0,AKP$5*(AKP39-AKQ39)/(AKP$8-AKQ39))),IF(AKP39&lt;=AKP$8,AKP$5,IF(AKP39&gt;AKQ39,0,AKP$5*(AKP39-AKQ39)/(AKP$8-AKQ39))))))</f>
      </c>
      <c r="AKS39" s="126">
        <f>IF(OR(AKP39="",AKQ39=""),0,AKP$5)</f>
      </c>
      <c r="AKT39" s="125">
        <f>IF(AKP$6=0,RANK(AKR39,AKR$12:AKR$42,0),RANK(AKR39,AKR$12:AKR$42,1))</f>
      </c>
      <c r="AKU39" s="126">
        <v>0</v>
      </c>
      <c r="AKV39" s="126">
        <v>0.515524311657879</v>
      </c>
      <c r="AKW39" s="126">
        <f>IF((COUNTA(AKU$12:AKU$42)+COUNTA(AKV$12:AKV$42)=0),0.6*AKU$5,IF(OR(AKU39="",AKV39=""),0,IF(AKU$6=0,IF(AKU39&gt;=AKU$8,AKU$5,IF(AKU39&lt;AKV39,0,AKU$5*(AKU39-AKV39)/(AKU$8-AKV39))),IF(AKU39&lt;=AKU$8,AKU$5,IF(AKU39&gt;AKV39,0,AKU$5*(AKU39-AKV39)/(AKU$8-AKV39))))))</f>
      </c>
      <c r="AKX39" s="126">
        <f>IF(OR(AKU39="",AKV39=""),0,AKU$5)</f>
      </c>
      <c r="AKY39" s="125">
        <f>IF(AKU$6=0,RANK(AKW39,AKW$12:AKW$42,0),RANK(AKW39,AKW$12:AKW$42,1))</f>
      </c>
      <c r="AKZ39" s="126">
        <v>0</v>
      </c>
      <c r="ALA39" s="126">
        <v>0</v>
      </c>
      <c r="ALB39" s="126">
        <f>IF((COUNTA(AKZ$12:AKZ$42)+COUNTA(ALA$12:ALA$42)=0),0.6*AKZ$5,IF(OR(AKZ39="",ALA39=""),0,IF(AKZ$6=0,IF(AKZ39&gt;=AKZ$8,AKZ$5,IF(AKZ39&lt;ALA39,0,AKZ$5*(AKZ39-ALA39)/(AKZ$8-ALA39))),IF(AKZ39&lt;=AKZ$8,AKZ$5,IF(AKZ39&gt;ALA39,0,AKZ$5*(AKZ39-ALA39)/(AKZ$8-ALA39))))))</f>
      </c>
      <c r="ALC39" s="126">
        <f>IF(OR(AKZ39="",ALA39=""),0,AKZ$5)</f>
      </c>
      <c r="ALD39" s="125">
        <f>IF(AKZ$6=0,RANK(ALB39,ALB$12:ALB$42,0),RANK(ALB39,ALB$12:ALB$42,1))</f>
      </c>
      <c r="ALE39" s="126">
        <v>26.26552734375</v>
      </c>
      <c r="ALF39" s="126">
        <v>2.591513671875</v>
      </c>
      <c r="ALG39" s="126">
        <f>IF((COUNTA(ALE$12:ALE$42)+COUNTA(ALF$12:ALF$42)=0),0.6*ALE$5,IF(OR(ALE39="",ALF39=""),0,IF(ALE$6=0,IF(ALE39&gt;=ALE$8,ALE$5,IF(ALE39&lt;ALF39,0,ALE$5*(ALE39-ALF39)/(ALE$8-ALF39))),IF(ALE39&lt;=ALE$8,ALE$5,IF(ALE39&gt;ALF39,0,ALE$5*(ALE39-ALF39)/(ALE$8-ALF39))))))</f>
      </c>
      <c r="ALH39" s="126">
        <f>IF(OR(ALE39="",ALF39=""),0,ALE$5)</f>
      </c>
      <c r="ALI39" s="125">
        <f>IF(ALE$6=0,RANK(ALG39,ALG$12:ALG$42,0),RANK(ALG39,ALG$12:ALG$42,1))</f>
      </c>
      <c r="ALJ39" s="126">
        <v>26.26552734375</v>
      </c>
      <c r="ALK39" s="126">
        <v>12.59181640625</v>
      </c>
      <c r="ALL39" s="126">
        <f>IF((COUNTA(ALJ$12:ALJ$42)+COUNTA(ALK$12:ALK$42)=0),0.6*ALJ$5,IF(OR(ALJ39="",ALK39=""),0,IF(ALJ$6=0,IF(ALJ39&gt;=ALJ$8,ALJ$5,IF(ALJ39&lt;ALK39,0,ALJ$5*(ALJ39-ALK39)/(ALJ$8-ALK39))),IF(ALJ39&lt;=ALJ$8,ALJ$5,IF(ALJ39&gt;ALK39,0,ALJ$5*(ALJ39-ALK39)/(ALJ$8-ALK39))))))</f>
      </c>
      <c r="ALM39" s="126">
        <f>IF(OR(ALJ39="",ALK39=""),0,ALJ$5)</f>
      </c>
      <c r="ALN39" s="125">
        <f>IF(ALJ$6=0,RANK(ALL39,ALL$12:ALL$42,0),RANK(ALL39,ALL$12:ALL$42,1))</f>
      </c>
      <c r="ALO39" s="126">
        <v>5.566005859375</v>
      </c>
      <c r="ALP39" s="126">
        <v>13.062841796875</v>
      </c>
      <c r="ALQ39" s="126">
        <f>IF((COUNTA(ALO$12:ALO$42)+COUNTA(ALP$12:ALP$42)=0),0.6*ALO$5,IF(OR(ALO39="",ALP39=""),0,IF(ALO$6=0,IF(ALO39&gt;=ALO$8,ALO$5,IF(ALO39&lt;ALP39,0,ALO$5*(ALO39-ALP39)/(ALO$8-ALP39))),IF(ALO39&lt;=ALO$8,ALO$5,IF(ALO39&gt;ALP39,0,ALO$5*(ALO39-ALP39)/(ALO$8-ALP39))))))</f>
      </c>
      <c r="ALR39" s="126">
        <f>IF(OR(ALO39="",ALP39=""),0,ALO$5)</f>
      </c>
      <c r="ALS39" s="125">
        <f>IF(ALO$6=0,RANK(ALQ39,ALQ$12:ALQ$42,0),RANK(ALQ39,ALQ$12:ALQ$42,1))</f>
      </c>
      <c r="ALT39" s="126">
        <v>5.566005859375</v>
      </c>
      <c r="ALU39" s="126">
        <v>0.90033203125</v>
      </c>
      <c r="ALV39" s="126">
        <f>IF((COUNTA(ALT$12:ALT$42)+COUNTA(ALU$12:ALU$42)=0),0.6*ALT$5,IF(OR(ALT39="",ALU39=""),0,IF(ALT$6=0,IF(ALT39&gt;=ALT$8,ALT$5,IF(ALT39&lt;ALU39,0,ALT$5*(ALT39-ALU39)/(ALT$8-ALU39))),IF(ALT39&lt;=ALT$8,ALT$5,IF(ALT39&gt;ALU39,0,ALT$5*(ALT39-ALU39)/(ALT$8-ALU39))))))</f>
      </c>
      <c r="ALW39" s="126">
        <f>IF(OR(ALT39="",ALU39=""),0,ALT$5)</f>
      </c>
      <c r="ALX39" s="125">
        <f>IF(ALT$6=0,RANK(ALV39,ALV$12:ALV$42,0),RANK(ALV39,ALV$12:ALV$42,1))</f>
      </c>
      <c r="ALY39" s="126">
        <v>99.62036</v>
      </c>
      <c r="ALZ39" s="126">
        <v>95.003109</v>
      </c>
      <c r="AMA39" s="126">
        <f>IF((COUNTA(ALY$12:ALY$42)+COUNTA(ALZ$12:ALZ$42)=0),0.6*ALY$5,IF(OR(ALY39="",ALZ39=""),0,IF(ALY$6=0,IF(ALY39&gt;=ALY$8,ALY$5,IF(ALY39&lt;ALZ39,0,ALY$5*(ALY39-ALZ39)/(ALY$8-ALZ39))),IF(ALY39&lt;=ALY$8,ALY$5,IF(ALY39&gt;ALZ39,0,ALY$5*(ALY39-ALZ39)/(ALY$8-ALZ39))))))</f>
      </c>
      <c r="AMB39" s="126">
        <f>IF(OR(ALY39="",ALZ39=""),0,ALY$5)</f>
      </c>
      <c r="AMC39" s="125">
        <f>IF(ALY$6=0,RANK(AMA39,AMA$12:AMA$42,0),RANK(AMA39,AMA$12:AMA$42,1))</f>
      </c>
      <c r="AMD39" s="126">
        <v>99.62036</v>
      </c>
      <c r="AME39" s="126">
        <v>91.18172</v>
      </c>
      <c r="AMF39" s="126">
        <f>IF((COUNTA(AMD$12:AMD$42)+COUNTA(AME$12:AME$42)=0),0.6*AMD$5,IF(OR(AMD39="",AME39=""),0,IF(AMD$6=0,IF(AMD39&gt;=AMD$8,AMD$5,IF(AMD39&lt;AME39,0,AMD$5*(AMD39-AME39)/(AMD$8-AME39))),IF(AMD39&lt;=AMD$8,AMD$5,IF(AMD39&gt;AME39,0,AMD$5*(AMD39-AME39)/(AMD$8-AME39))))))</f>
      </c>
      <c r="AMG39" s="126">
        <f>IF(OR(AMD39="",AME39=""),0,AMD$5)</f>
      </c>
      <c r="AMH39" s="125">
        <f>IF(AMD$6=0,RANK(AMF39,AMF$12:AMF$42,0),RANK(AMF39,AMF$12:AMF$42,1))</f>
      </c>
      <c r="AMI39" s="126">
        <v>100</v>
      </c>
      <c r="AMJ39" s="126">
        <v>96.27</v>
      </c>
      <c r="AMK39" s="126">
        <f>IF((COUNTA(AMI$12:AMI$42)+COUNTA(AMJ$12:AMJ$42)=0),0.6*AMI$5,IF(OR(AMI39="",AMJ39=""),0,IF(AMI$6=0,IF(AMI39&gt;=AMI$8,AMI$5,IF(AMI39&lt;AMJ39,0,AMI$5*(AMI39-AMJ39)/(AMI$8-AMJ39))),IF(AMI39&lt;=AMI$8,AMI$5,IF(AMI39&gt;AMJ39,0,AMI$5*(AMI39-AMJ39)/(AMI$8-AMJ39))))))</f>
      </c>
      <c r="AML39" s="126">
        <f>IF(OR(AMI39="",AMJ39=""),0,AMI$5)</f>
      </c>
      <c r="AMM39" s="125">
        <f>IF(AMI$6=0,RANK(AMK39,AMK$12:AMK$42,0),RANK(AMK39,AMK$12:AMK$42,1))</f>
      </c>
      <c r="AMN39" s="126">
        <v>100</v>
      </c>
      <c r="AMO39" s="126">
        <v>98.33</v>
      </c>
      <c r="AMP39" s="126">
        <f>IF((COUNTA(AMN$12:AMN$42)+COUNTA(AMO$12:AMO$42)=0),0.6*AMN$5,IF(OR(AMN39="",AMO39=""),0,IF(AMN$6=0,IF(AMN39&gt;=AMN$8,AMN$5,IF(AMN39&lt;AMO39,0,AMN$5*(AMN39-AMO39)/(AMN$8-AMO39))),IF(AMN39&lt;=AMN$8,AMN$5,IF(AMN39&gt;AMO39,0,AMN$5*(AMN39-AMO39)/(AMN$8-AMO39))))))</f>
      </c>
      <c r="AMQ39" s="126">
        <f>IF(OR(AMN39="",AMO39=""),0,AMN$5)</f>
      </c>
      <c r="AMR39" s="125">
        <f>IF(AMN$6=0,RANK(AMP39,AMP$12:AMP$42,0),RANK(AMP39,AMP$12:AMP$42,1))</f>
      </c>
      <c r="AMS39" s="126">
        <v>9.58</v>
      </c>
      <c r="AMT39" s="126">
        <v>3.77</v>
      </c>
      <c r="AMU39" s="126">
        <f>IF((COUNTA(AMS$12:AMS$42)+COUNTA(AMT$12:AMT$42)=0),0.6*AMS$5,IF(OR(AMS39="",AMT39=""),0,IF(AMS$6=0,IF(AMS39&gt;=AMS$8,AMS$5,IF(AMS39&lt;AMT39,0,AMS$5*(AMS39-AMT39)/(AMS$8-AMT39))),IF(AMS39&lt;=AMS$8,AMS$5,IF(AMS39&gt;AMT39,0,AMS$5*(AMS39-AMT39)/(AMS$8-AMT39))))))</f>
      </c>
      <c r="AMV39" s="126">
        <f>IF(OR(AMS39="",AMT39=""),0,AMS$5)</f>
      </c>
      <c r="AMW39" s="125">
        <f>IF(AMS$6=0,RANK(AMU39,AMU$12:AMU$42,0),RANK(AMU39,AMU$12:AMU$42,1))</f>
      </c>
      <c r="AMX39" s="126">
        <v>9.58</v>
      </c>
      <c r="AMY39" s="126">
        <v>3.84</v>
      </c>
      <c r="AMZ39" s="126">
        <f>IF((COUNTA(AMX$12:AMX$42)+COUNTA(AMY$12:AMY$42)=0),0.6*AMX$5,IF(OR(AMX39="",AMY39=""),0,IF(AMX$6=0,IF(AMX39&gt;=AMX$8,AMX$5,IF(AMX39&lt;AMY39,0,AMX$5*(AMX39-AMY39)/(AMX$8-AMY39))),IF(AMX39&lt;=AMX$8,AMX$5,IF(AMX39&gt;AMY39,0,AMX$5*(AMX39-AMY39)/(AMX$8-AMY39))))))</f>
      </c>
      <c r="ANA39" s="126">
        <f>IF(OR(AMX39="",AMY39=""),0,AMX$5)</f>
      </c>
      <c r="ANB39" s="125">
        <f>IF(AMX$6=0,RANK(AMZ39,AMZ$12:AMZ$42,0),RANK(AMZ39,AMZ$12:AMZ$42,1))</f>
      </c>
      <c r="ANC39"/>
      <c r="AND39"/>
      <c r="ANE39" s="126">
        <f>IF((COUNTA(ANC$12:ANC$42)+COUNTA(AND$12:AND$42)=0),0.6*ANC$5,IF(OR(ANC39="",AND39=""),0,IF(ANC$6=0,IF(ANC39&gt;=ANC$8,ANC$5,IF(ANC39&lt;AND39,0,ANC$5*(ANC39-AND39)/(ANC$8-AND39))),IF(ANC39&lt;=ANC$8,ANC$5,IF(ANC39&gt;AND39,0,ANC$5*(ANC39-AND39)/(ANC$8-AND39))))))</f>
      </c>
      <c r="ANF39" s="126">
        <f>IF(OR(ANC39="",AND39=""),0,ANC$5)</f>
      </c>
      <c r="ANG39" s="125">
        <f>IF(ANC$6=0,RANK(ANE39,ANE$12:ANE$42,0),RANK(ANE39,ANE$12:ANE$42,1))</f>
      </c>
      <c r="ANH39"/>
      <c r="ANI39"/>
      <c r="ANJ39" s="126">
        <f>IF((COUNTA(ANH$12:ANH$42)+COUNTA(ANI$12:ANI$42)=0),0.6*ANH$5,IF(OR(ANH39="",ANI39=""),0,IF(ANH$6=0,IF(ANH39&gt;=ANH$8,ANH$5,IF(ANH39&lt;ANI39,0,ANH$5*(ANH39-ANI39)/(ANH$8-ANI39))),IF(ANH39&lt;=ANH$8,ANH$5,IF(ANH39&gt;ANI39,0,ANH$5*(ANH39-ANI39)/(ANH$8-ANI39))))))</f>
      </c>
      <c r="ANK39" s="126">
        <f>IF(OR(ANH39="",ANI39=""),0,ANH$5)</f>
      </c>
      <c r="ANL39" s="125">
        <f>IF(ANH$6=0,RANK(ANJ39,ANJ$12:ANJ$42,0),RANK(ANJ39,ANJ$12:ANJ$42,1))</f>
      </c>
      <c r="ANM39" s="126">
        <v>100</v>
      </c>
      <c r="ANN39" s="126">
        <v>100</v>
      </c>
      <c r="ANO39" s="126">
        <f>IF((COUNTA(ANM$12:ANM$42)+COUNTA(ANN$12:ANN$42)=0),0.6*ANM$5,IF(OR(ANM39="",ANN39=""),0,IF(ANM$6=0,IF(ANM39&gt;=ANM$8,ANM$5,IF(ANM39&lt;ANN39,0,ANM$5*(ANM39-ANN39)/(ANM$8-ANN39))),IF(ANM39&lt;=ANM$8,ANM$5,IF(ANM39&gt;ANN39,0,ANM$5*(ANM39-ANN39)/(ANM$8-ANN39))))))</f>
      </c>
      <c r="ANP39" s="126">
        <f>IF(OR(ANM39="",ANN39=""),0,ANM$5)</f>
      </c>
      <c r="ANQ39" s="125">
        <f>IF(ANM$6=0,RANK(ANO39,ANO$12:ANO$42,0),RANK(ANO39,ANO$12:ANO$42,1))</f>
      </c>
      <c r="ANR39" s="126">
        <v>100</v>
      </c>
      <c r="ANS39" s="126">
        <v>96.61</v>
      </c>
      <c r="ANT39" s="126">
        <f>IF((COUNTA(ANR$12:ANR$42)+COUNTA(ANS$12:ANS$42)=0),0.6*ANR$5,IF(OR(ANR39="",ANS39=""),0,IF(ANR$6=0,IF(ANR39&gt;=ANR$8,ANR$5,IF(ANR39&lt;ANS39,0,ANR$5*(ANR39-ANS39)/(ANR$8-ANS39))),IF(ANR39&lt;=ANR$8,ANR$5,IF(ANR39&gt;ANS39,0,ANR$5*(ANR39-ANS39)/(ANR$8-ANS39))))))</f>
      </c>
      <c r="ANU39" s="126">
        <f>IF(OR(ANR39="",ANS39=""),0,ANR$5)</f>
      </c>
      <c r="ANV39" s="125">
        <f>IF(ANR$6=0,RANK(ANT39,ANT$12:ANT$42,0),RANK(ANT39,ANT$12:ANT$42,1))</f>
      </c>
      <c r="ANW39"/>
      <c r="ANX39"/>
      <c r="ANY39" s="126">
        <f>IF((COUNTA(ANW$12:ANW$42)+COUNTA(ANX$12:ANX$42)=0),0.6*ANW$5,IF(OR(ANW39="",ANX39=""),0,IF(ANW$6=0,IF(ANW39&gt;=ANW$8,ANW$5,IF(ANW39&lt;ANX39,0,ANW$5*(ANW39-ANX39)/(ANW$8-ANX39))),IF(ANW39&lt;=ANW$8,ANW$5,IF(ANW39&gt;ANX39,0,ANW$5*(ANW39-ANX39)/(ANW$8-ANX39))))))</f>
      </c>
      <c r="ANZ39" s="126">
        <f>IF(OR(ANW39="",ANX39=""),0,ANW$5)</f>
      </c>
      <c r="AOA39" s="125">
        <f>IF(ANW$6=0,RANK(ANY39,ANY$12:ANY$42,0),RANK(ANY39,ANY$12:ANY$42,1))</f>
      </c>
      <c r="AOB39"/>
      <c r="AOC39"/>
      <c r="AOD39" s="126">
        <f>IF((COUNTA(AOB$12:AOB$42)+COUNTA(AOC$12:AOC$42)=0),0.6*AOB$5,IF(OR(AOB39="",AOC39=""),0,IF(AOB$6=0,IF(AOB39&gt;=AOB$8,AOB$5,IF(AOB39&lt;AOC39,0,AOB$5*(AOB39-AOC39)/(AOB$8-AOC39))),IF(AOB39&lt;=AOB$8,AOB$5,IF(AOB39&gt;AOC39,0,AOB$5*(AOB39-AOC39)/(AOB$8-AOC39))))))</f>
      </c>
      <c r="AOE39" s="126">
        <f>IF(OR(AOB39="",AOC39=""),0,AOB$5)</f>
      </c>
      <c r="AOF39" s="125">
        <f>IF(AOB$6=0,RANK(AOD39,AOD$12:AOD$42,0),RANK(AOD39,AOD$12:AOD$42,1))</f>
      </c>
      <c r="AOG39" s="126">
        <v>100</v>
      </c>
      <c r="AOH39" s="126">
        <v>98.81</v>
      </c>
      <c r="AOI39" s="126">
        <f>IF((COUNTA(AOG$12:AOG$42)+COUNTA(AOH$12:AOH$42)=0),0.6*AOG$5,IF(OR(AOG39="",AOH39=""),0,IF(AOG$6=0,IF(AOG39&gt;=AOG$8,AOG$5,IF(AOG39&lt;AOH39,0,AOG$5*(AOG39-AOH39)/(AOG$8-AOH39))),IF(AOG39&lt;=AOG$8,AOG$5,IF(AOG39&gt;AOH39,0,AOG$5*(AOG39-AOH39)/(AOG$8-AOH39))))))</f>
      </c>
      <c r="AOJ39" s="126">
        <f>IF(OR(AOG39="",AOH39=""),0,AOG$5)</f>
      </c>
      <c r="AOK39" s="125">
        <f>IF(AOG$6=0,RANK(AOI39,AOI$12:AOI$42,0),RANK(AOI39,AOI$12:AOI$42,1))</f>
      </c>
      <c r="AOL39" s="126">
        <v>100</v>
      </c>
      <c r="AOM39" s="126">
        <v>100</v>
      </c>
      <c r="AON39" s="126">
        <f>IF((COUNTA(AOL$12:AOL$42)+COUNTA(AOM$12:AOM$42)=0),0.6*AOL$5,IF(OR(AOL39="",AOM39=""),0,IF(AOL$6=0,IF(AOL39&gt;=AOL$8,AOL$5,IF(AOL39&lt;AOM39,0,AOL$5*(AOL39-AOM39)/(AOL$8-AOM39))),IF(AOL39&lt;=AOL$8,AOL$5,IF(AOL39&gt;AOM39,0,AOL$5*(AOL39-AOM39)/(AOL$8-AOM39))))))</f>
      </c>
      <c r="AOO39" s="126">
        <f>IF(OR(AOL39="",AOM39=""),0,AOL$5)</f>
      </c>
      <c r="AOP39" s="125">
        <f>IF(AOL$6=0,RANK(AON39,AON$12:AON$42,0),RANK(AON39,AON$12:AON$42,1))</f>
      </c>
      <c r="AOQ39"/>
      <c r="AOR39"/>
      <c r="AOS39" s="126">
        <f>IF((COUNTA(AOQ$12:AOQ$42)+COUNTA(AOR$12:AOR$42)=0),0.6*AOQ$5,IF(OR(AOQ39="",AOR39=""),0,IF(AOQ$6=0,IF(AOQ39&gt;=AOQ$8,AOQ$5,IF(AOQ39&lt;AOR39,0,AOQ$5*(AOQ39-AOR39)/(AOQ$8-AOR39))),IF(AOQ39&lt;=AOQ$8,AOQ$5,IF(AOQ39&gt;AOR39,0,AOQ$5*(AOQ39-AOR39)/(AOQ$8-AOR39))))))</f>
      </c>
      <c r="AOT39" s="126">
        <f>IF(OR(AOQ39="",AOR39=""),0,AOQ$5)</f>
      </c>
      <c r="AOU39" s="125">
        <f>IF(AOQ$6=0,RANK(AOS39,AOS$12:AOS$42,0),RANK(AOS39,AOS$12:AOS$42,1))</f>
      </c>
      <c r="AOV39"/>
      <c r="AOW39"/>
      <c r="AOX39" s="126">
        <f>IF((COUNTA(AOV$12:AOV$42)+COUNTA(AOW$12:AOW$42)=0),0.6*AOV$5,IF(OR(AOV39="",AOW39=""),0,IF(AOV$6=0,IF(AOV39&gt;=AOV$8,AOV$5,IF(AOV39&lt;AOW39,0,AOV$5*(AOV39-AOW39)/(AOV$8-AOW39))),IF(AOV39&lt;=AOV$8,AOV$5,IF(AOV39&gt;AOW39,0,AOV$5*(AOV39-AOW39)/(AOV$8-AOW39))))))</f>
      </c>
      <c r="AOY39" s="126">
        <f>IF(OR(AOV39="",AOW39=""),0,AOV$5)</f>
      </c>
      <c r="AOZ39" s="125">
        <f>IF(AOV$6=0,RANK(AOX39,AOX$12:AOX$42,0),RANK(AOX39,AOX$12:AOX$42,1))</f>
      </c>
      <c r="APA39" s="126">
        <v>0</v>
      </c>
      <c r="APB39" s="126">
        <v>1.99117682127101</v>
      </c>
      <c r="APC39" s="126">
        <f>IF((COUNTA(APA$12:APA$42)+COUNTA(APB$12:APB$42)=0),0.6*APA$5,IF(OR(APA39="",APB39=""),0,IF(APA$6=0,IF(APA39&gt;=APA$8,APA$5,IF(APA39&lt;APB39,0,APA$5*(APA39-APB39)/(APA$8-APB39))),IF(APA39&lt;=APA$8,APA$5,IF(APA39&gt;APB39,0,APA$5*(APA39-APB39)/(APA$8-APB39))))))</f>
      </c>
      <c r="APD39" s="126">
        <f>IF(OR(APA39="",APB39=""),0,APA$5)</f>
      </c>
      <c r="APE39" s="125">
        <f>IF(APA$6=0,RANK(APC39,APC$12:APC$42,0),RANK(APC39,APC$12:APC$42,1))</f>
      </c>
      <c r="APF39" s="126">
        <v>0</v>
      </c>
      <c r="APG39" s="126">
        <v>0</v>
      </c>
      <c r="APH39" s="126">
        <f>IF((COUNTA(APF$12:APF$42)+COUNTA(APG$12:APG$42)=0),0.6*APF$5,IF(OR(APF39="",APG39=""),0,IF(APF$6=0,IF(APF39&gt;=APF$8,APF$5,IF(APF39&lt;APG39,0,APF$5*(APF39-APG39)/(APF$8-APG39))),IF(APF39&lt;=APF$8,APF$5,IF(APF39&gt;APG39,0,APF$5*(APF39-APG39)/(APF$8-APG39))))))</f>
      </c>
      <c r="API39" s="126">
        <f>IF(OR(APF39="",APG39=""),0,APF$5)</f>
      </c>
      <c r="APJ39" s="125">
        <f>IF(APF$6=0,RANK(APH39,APH$12:APH$42,0),RANK(APH39,APH$12:APH$42,1))</f>
      </c>
      <c r="APK39" s="126">
        <v>35.541259765625</v>
      </c>
      <c r="APL39"/>
      <c r="APM39" s="126">
        <f>IF((COUNTA(APK$12:APK$42)+COUNTA(APL$12:APL$42)=0),0.6*APK$5,IF(OR(APK39="",APL39=""),0,IF(APK$6=0,IF(APK39&gt;=APK$8,APK$5,IF(APK39&lt;APL39,0,APK$5*(APK39-APL39)/(APK$8-APL39))),IF(APK39&lt;=APK$8,APK$5,IF(APK39&gt;APL39,0,APK$5*(APK39-APL39)/(APK$8-APL39))))))</f>
      </c>
      <c r="APN39" s="126">
        <f>IF(OR(APK39="",APL39=""),0,APK$5)</f>
      </c>
      <c r="APO39" s="125">
        <f>IF(APK$6=0,RANK(APM39,APM$12:APM$42,0),RANK(APM39,APM$12:APM$42,1))</f>
      </c>
      <c r="APP39" s="126">
        <v>35.541259765625</v>
      </c>
      <c r="APQ39"/>
      <c r="APR39" s="126">
        <f>IF((COUNTA(APP$12:APP$42)+COUNTA(APQ$12:APQ$42)=0),0.6*APP$5,IF(OR(APP39="",APQ39=""),0,IF(APP$6=0,IF(APP39&gt;=APP$8,APP$5,IF(APP39&lt;APQ39,0,APP$5*(APP39-APQ39)/(APP$8-APQ39))),IF(APP39&lt;=APP$8,APP$5,IF(APP39&gt;APQ39,0,APP$5*(APP39-APQ39)/(APP$8-APQ39))))))</f>
      </c>
      <c r="APS39" s="126">
        <f>IF(OR(APP39="",APQ39=""),0,APP$5)</f>
      </c>
      <c r="APT39" s="125">
        <f>IF(APP$6=0,RANK(APR39,APR$12:APR$42,0),RANK(APR39,APR$12:APR$42,1))</f>
      </c>
      <c r="APU39" s="126">
        <v>5.174921875</v>
      </c>
      <c r="APV39" s="126">
        <v>16.83326171875</v>
      </c>
      <c r="APW39" s="126">
        <f>IF((COUNTA(APU$12:APU$42)+COUNTA(APV$12:APV$42)=0),0.6*APU$5,IF(OR(APU39="",APV39=""),0,IF(APU$6=0,IF(APU39&gt;=APU$8,APU$5,IF(APU39&lt;APV39,0,APU$5*(APU39-APV39)/(APU$8-APV39))),IF(APU39&lt;=APU$8,APU$5,IF(APU39&gt;APV39,0,APU$5*(APU39-APV39)/(APU$8-APV39))))))</f>
      </c>
      <c r="APX39" s="126">
        <f>IF(OR(APU39="",APV39=""),0,APU$5)</f>
      </c>
      <c r="APY39" s="125">
        <f>IF(APU$6=0,RANK(APW39,APW$12:APW$42,0),RANK(APW39,APW$12:APW$42,1))</f>
      </c>
      <c r="APZ39" s="126">
        <v>5.174921875</v>
      </c>
      <c r="AQA39" s="126">
        <v>0.58203125</v>
      </c>
      <c r="AQB39" s="126">
        <f>IF((COUNTA(APZ$12:APZ$42)+COUNTA(AQA$12:AQA$42)=0),0.6*APZ$5,IF(OR(APZ39="",AQA39=""),0,IF(APZ$6=0,IF(APZ39&gt;=APZ$8,APZ$5,IF(APZ39&lt;AQA39,0,APZ$5*(APZ39-AQA39)/(APZ$8-AQA39))),IF(APZ39&lt;=APZ$8,APZ$5,IF(APZ39&gt;AQA39,0,APZ$5*(APZ39-AQA39)/(APZ$8-AQA39))))))</f>
      </c>
      <c r="AQC39" s="126">
        <f>IF(OR(APZ39="",AQA39=""),0,APZ$5)</f>
      </c>
      <c r="AQD39" s="125">
        <f>IF(APZ$6=0,RANK(AQB39,AQB$12:AQB$42,0),RANK(AQB39,AQB$12:AQB$42,1))</f>
      </c>
      <c r="AQE39" s="126">
        <v>99.780021</v>
      </c>
      <c r="AQF39" s="126">
        <v>99.85</v>
      </c>
      <c r="AQG39" s="126">
        <f>IF((COUNTA(AQE$12:AQE$42)+COUNTA(AQF$12:AQF$42)=0),0.6*AQE$5,IF(OR(AQE39="",AQF39=""),0,IF(AQE$6=0,IF(AQE39&gt;=AQE$8,AQE$5,IF(AQE39&lt;AQF39,0,AQE$5*(AQE39-AQF39)/(AQE$8-AQF39))),IF(AQE39&lt;=AQE$8,AQE$5,IF(AQE39&gt;AQF39,0,AQE$5*(AQE39-AQF39)/(AQE$8-AQF39))))))</f>
      </c>
      <c r="AQH39" s="126">
        <f>IF(OR(AQE39="",AQF39=""),0,AQE$5)</f>
      </c>
      <c r="AQI39" s="125">
        <f>IF(AQE$6=0,RANK(AQG39,AQG$12:AQG$42,0),RANK(AQG39,AQG$12:AQG$42,1))</f>
      </c>
      <c r="AQJ39" s="126">
        <v>99.780021</v>
      </c>
      <c r="AQK39" s="126">
        <v>56.163604</v>
      </c>
      <c r="AQL39" s="126">
        <f>IF((COUNTA(AQJ$12:AQJ$42)+COUNTA(AQK$12:AQK$42)=0),0.6*AQJ$5,IF(OR(AQJ39="",AQK39=""),0,IF(AQJ$6=0,IF(AQJ39&gt;=AQJ$8,AQJ$5,IF(AQJ39&lt;AQK39,0,AQJ$5*(AQJ39-AQK39)/(AQJ$8-AQK39))),IF(AQJ39&lt;=AQJ$8,AQJ$5,IF(AQJ39&gt;AQK39,0,AQJ$5*(AQJ39-AQK39)/(AQJ$8-AQK39))))))</f>
      </c>
      <c r="AQM39" s="126">
        <f>IF(OR(AQJ39="",AQK39=""),0,AQJ$5)</f>
      </c>
      <c r="AQN39" s="125">
        <f>IF(AQJ$6=0,RANK(AQL39,AQL$12:AQL$42,0),RANK(AQL39,AQL$12:AQL$42,1))</f>
      </c>
      <c r="AQO39"/>
      <c r="AQP39"/>
      <c r="AQQ39" s="126">
        <f>IF((COUNTA(AQO$12:AQO$42)+COUNTA(AQP$12:AQP$42)=0),0.6*AQO$5,IF(OR(AQO39="",AQP39=""),0,IF(AQO$6=0,IF(AQO39&gt;=AQO$8,AQO$5,IF(AQO39&lt;AQP39,0,AQO$5*(AQO39-AQP39)/(AQO$8-AQP39))),IF(AQO39&lt;=AQO$8,AQO$5,IF(AQO39&gt;AQP39,0,AQO$5*(AQO39-AQP39)/(AQO$8-AQP39))))))</f>
      </c>
      <c r="AQR39" s="126">
        <f>IF(OR(AQO39="",AQP39=""),0,AQO$5)</f>
      </c>
      <c r="AQS39" s="125">
        <f>IF(AQO$6=0,RANK(AQQ39,AQQ$12:AQQ$42,0),RANK(AQQ39,AQQ$12:AQQ$42,1))</f>
      </c>
      <c r="AQT39"/>
      <c r="AQU39"/>
      <c r="AQV39" s="126">
        <f>IF((COUNTA(AQT$12:AQT$42)+COUNTA(AQU$12:AQU$42)=0),0.6*AQT$5,IF(OR(AQT39="",AQU39=""),0,IF(AQT$6=0,IF(AQT39&gt;=AQT$8,AQT$5,IF(AQT39&lt;AQU39,0,AQT$5*(AQT39-AQU39)/(AQT$8-AQU39))),IF(AQT39&lt;=AQT$8,AQT$5,IF(AQT39&gt;AQU39,0,AQT$5*(AQT39-AQU39)/(AQT$8-AQU39))))))</f>
      </c>
      <c r="AQW39" s="126">
        <f>IF(OR(AQT39="",AQU39=""),0,AQT$5)</f>
      </c>
      <c r="AQX39" s="125">
        <f>IF(AQT$6=0,RANK(AQV39,AQV$12:AQV$42,0),RANK(AQV39,AQV$12:AQV$42,1))</f>
      </c>
      <c r="AQY39" s="126">
        <v>9.2</v>
      </c>
      <c r="AQZ39" s="126">
        <v>4.05</v>
      </c>
      <c r="ARA39" s="126">
        <f>IF((COUNTA(AQY$12:AQY$42)+COUNTA(AQZ$12:AQZ$42)=0),0.6*AQY$5,IF(OR(AQY39="",AQZ39=""),0,IF(AQY$6=0,IF(AQY39&gt;=AQY$8,AQY$5,IF(AQY39&lt;AQZ39,0,AQY$5*(AQY39-AQZ39)/(AQY$8-AQZ39))),IF(AQY39&lt;=AQY$8,AQY$5,IF(AQY39&gt;AQZ39,0,AQY$5*(AQY39-AQZ39)/(AQY$8-AQZ39))))))</f>
      </c>
      <c r="ARB39" s="126">
        <f>IF(OR(AQY39="",AQZ39=""),0,AQY$5)</f>
      </c>
      <c r="ARC39" s="125">
        <f>IF(AQY$6=0,RANK(ARA39,ARA$12:ARA$42,0),RANK(ARA39,ARA$12:ARA$42,1))</f>
      </c>
      <c r="ARD39" s="126">
        <v>9.2</v>
      </c>
      <c r="ARE39" s="126">
        <v>4.36</v>
      </c>
      <c r="ARF39" s="126">
        <f>IF((COUNTA(ARD$12:ARD$42)+COUNTA(ARE$12:ARE$42)=0),0.6*ARD$5,IF(OR(ARD39="",ARE39=""),0,IF(ARD$6=0,IF(ARD39&gt;=ARD$8,ARD$5,IF(ARD39&lt;ARE39,0,ARD$5*(ARD39-ARE39)/(ARD$8-ARE39))),IF(ARD39&lt;=ARD$8,ARD$5,IF(ARD39&gt;ARE39,0,ARD$5*(ARD39-ARE39)/(ARD$8-ARE39))))))</f>
      </c>
      <c r="ARG39" s="126">
        <f>IF(OR(ARD39="",ARE39=""),0,ARD$5)</f>
      </c>
      <c r="ARH39" s="125">
        <f>IF(ARD$6=0,RANK(ARF39,ARF$12:ARF$42,0),RANK(ARF39,ARF$12:ARF$42,1))</f>
      </c>
      <c r="ARI39"/>
      <c r="ARJ39"/>
      <c r="ARK39" s="126">
        <f>IF((COUNTA(ARI$12:ARI$42)+COUNTA(ARJ$12:ARJ$42)=0),0.6*ARI$5,IF(OR(ARI39="",ARJ39=""),0,IF(ARI$6=0,IF(ARI39&gt;=ARI$8,ARI$5,IF(ARI39&lt;ARJ39,0,ARI$5*(ARI39-ARJ39)/(ARI$8-ARJ39))),IF(ARI39&lt;=ARI$8,ARI$5,IF(ARI39&gt;ARJ39,0,ARI$5*(ARI39-ARJ39)/(ARI$8-ARJ39))))))</f>
      </c>
      <c r="ARL39" s="126">
        <f>IF(OR(ARI39="",ARJ39=""),0,ARI$5)</f>
      </c>
      <c r="ARM39" s="125">
        <f>IF(ARI$6=0,RANK(ARK39,ARK$12:ARK$42,0),RANK(ARK39,ARK$12:ARK$42,1))</f>
      </c>
      <c r="ARN39"/>
      <c r="ARO39"/>
      <c r="ARP39" s="126">
        <f>IF((COUNTA(ARN$12:ARN$42)+COUNTA(ARO$12:ARO$42)=0),0.6*ARN$5,IF(OR(ARN39="",ARO39=""),0,IF(ARN$6=0,IF(ARN39&gt;=ARN$8,ARN$5,IF(ARN39&lt;ARO39,0,ARN$5*(ARN39-ARO39)/(ARN$8-ARO39))),IF(ARN39&lt;=ARN$8,ARN$5,IF(ARN39&gt;ARO39,0,ARN$5*(ARN39-ARO39)/(ARN$8-ARO39))))))</f>
      </c>
      <c r="ARQ39" s="126">
        <f>IF(OR(ARN39="",ARO39=""),0,ARN$5)</f>
      </c>
      <c r="ARR39" s="125">
        <f>IF(ARN$6=0,RANK(ARP39,ARP$12:ARP$42,0),RANK(ARP39,ARP$12:ARP$42,1))</f>
      </c>
      <c r="ARS39" s="126">
        <v>100</v>
      </c>
      <c r="ART39" s="126">
        <v>100</v>
      </c>
      <c r="ARU39" s="126">
        <f>IF((COUNTA(ARS$12:ARS$42)+COUNTA(ART$12:ART$42)=0),0.6*ARS$5,IF(OR(ARS39="",ART39=""),0,IF(ARS$6=0,IF(ARS39&gt;=ARS$8,ARS$5,IF(ARS39&lt;ART39,0,ARS$5*(ARS39-ART39)/(ARS$8-ART39))),IF(ARS39&lt;=ARS$8,ARS$5,IF(ARS39&gt;ART39,0,ARS$5*(ARS39-ART39)/(ARS$8-ART39))))))</f>
      </c>
      <c r="ARV39" s="126">
        <f>IF(OR(ARS39="",ART39=""),0,ARS$5)</f>
      </c>
      <c r="ARW39" s="125">
        <f>IF(ARS$6=0,RANK(ARU39,ARU$12:ARU$42,0),RANK(ARU39,ARU$12:ARU$42,1))</f>
      </c>
      <c r="ARX39" s="126">
        <v>100</v>
      </c>
      <c r="ARY39" s="126">
        <v>91.3</v>
      </c>
      <c r="ARZ39" s="126">
        <f>IF((COUNTA(ARX$12:ARX$42)+COUNTA(ARY$12:ARY$42)=0),0.6*ARX$5,IF(OR(ARX39="",ARY39=""),0,IF(ARX$6=0,IF(ARX39&gt;=ARX$8,ARX$5,IF(ARX39&lt;ARY39,0,ARX$5*(ARX39-ARY39)/(ARX$8-ARY39))),IF(ARX39&lt;=ARX$8,ARX$5,IF(ARX39&gt;ARY39,0,ARX$5*(ARX39-ARY39)/(ARX$8-ARY39))))))</f>
      </c>
      <c r="ASA39" s="126">
        <f>IF(OR(ARX39="",ARY39=""),0,ARX$5)</f>
      </c>
      <c r="ASB39" s="125">
        <f>IF(ARX$6=0,RANK(ARZ39,ARZ$12:ARZ$42,0),RANK(ARZ39,ARZ$12:ARZ$42,1))</f>
      </c>
      <c r="ASC39"/>
      <c r="ASD39"/>
      <c r="ASE39" s="126">
        <f>IF((COUNTA(ASC$12:ASC$42)+COUNTA(ASD$12:ASD$42)=0),0.6*ASC$5,IF(OR(ASC39="",ASD39=""),0,IF(ASC$6=0,IF(ASC39&gt;=ASC$8,ASC$5,IF(ASC39&lt;ASD39,0,ASC$5*(ASC39-ASD39)/(ASC$8-ASD39))),IF(ASC39&lt;=ASC$8,ASC$5,IF(ASC39&gt;ASD39,0,ASC$5*(ASC39-ASD39)/(ASC$8-ASD39))))))</f>
      </c>
      <c r="ASF39" s="126">
        <f>IF(OR(ASC39="",ASD39=""),0,ASC$5)</f>
      </c>
      <c r="ASG39" s="125">
        <f>IF(ASC$6=0,RANK(ASE39,ASE$12:ASE$42,0),RANK(ASE39,ASE$12:ASE$42,1))</f>
      </c>
      <c r="ASH39"/>
      <c r="ASI39"/>
      <c r="ASJ39" s="126">
        <f>IF((COUNTA(ASH$12:ASH$42)+COUNTA(ASI$12:ASI$42)=0),0.6*ASH$5,IF(OR(ASH39="",ASI39=""),0,IF(ASH$6=0,IF(ASH39&gt;=ASH$8,ASH$5,IF(ASH39&lt;ASI39,0,ASH$5*(ASH39-ASI39)/(ASH$8-ASI39))),IF(ASH39&lt;=ASH$8,ASH$5,IF(ASH39&gt;ASI39,0,ASH$5*(ASH39-ASI39)/(ASH$8-ASI39))))))</f>
      </c>
      <c r="ASK39" s="126">
        <f>IF(OR(ASH39="",ASI39=""),0,ASH$5)</f>
      </c>
      <c r="ASL39" s="125">
        <f>IF(ASH$6=0,RANK(ASJ39,ASJ$12:ASJ$42,0),RANK(ASJ39,ASJ$12:ASJ$42,1))</f>
      </c>
      <c r="ASM39" s="126">
        <v>100</v>
      </c>
      <c r="ASN39" s="126">
        <v>88.89</v>
      </c>
      <c r="ASO39" s="126">
        <f>IF((COUNTA(ASM$12:ASM$42)+COUNTA(ASN$12:ASN$42)=0),0.6*ASM$5,IF(OR(ASM39="",ASN39=""),0,IF(ASM$6=0,IF(ASM39&gt;=ASM$8,ASM$5,IF(ASM39&lt;ASN39,0,ASM$5*(ASM39-ASN39)/(ASM$8-ASN39))),IF(ASM39&lt;=ASM$8,ASM$5,IF(ASM39&gt;ASN39,0,ASM$5*(ASM39-ASN39)/(ASM$8-ASN39))))))</f>
      </c>
      <c r="ASP39" s="126">
        <f>IF(OR(ASM39="",ASN39=""),0,ASM$5)</f>
      </c>
      <c r="ASQ39" s="125">
        <f>IF(ASM$6=0,RANK(ASO39,ASO$12:ASO$42,0),RANK(ASO39,ASO$12:ASO$42,1))</f>
      </c>
      <c r="ASR39" s="126">
        <v>100</v>
      </c>
      <c r="ASS39" s="126">
        <v>100</v>
      </c>
      <c r="AST39" s="126">
        <f>IF((COUNTA(ASR$12:ASR$42)+COUNTA(ASS$12:ASS$42)=0),0.6*ASR$5,IF(OR(ASR39="",ASS39=""),0,IF(ASR$6=0,IF(ASR39&gt;=ASR$8,ASR$5,IF(ASR39&lt;ASS39,0,ASR$5*(ASR39-ASS39)/(ASR$8-ASS39))),IF(ASR39&lt;=ASR$8,ASR$5,IF(ASR39&gt;ASS39,0,ASR$5*(ASR39-ASS39)/(ASR$8-ASS39))))))</f>
      </c>
      <c r="ASU39" s="126">
        <f>IF(OR(ASR39="",ASS39=""),0,ASR$5)</f>
      </c>
      <c r="ASV39" s="125">
        <f>IF(ASR$6=0,RANK(AST39,AST$12:AST$42,0),RANK(AST39,AST$12:AST$42,1))</f>
      </c>
      <c r="ASW39"/>
      <c r="ASX39"/>
      <c r="ASY39" s="126">
        <f>IF((COUNTA(ASW$12:ASW$42)+COUNTA(ASX$12:ASX$42)=0),0.6*ASW$5,IF(OR(ASW39="",ASX39=""),0,IF(ASW$6=0,IF(ASW39&gt;=ASW$8,ASW$5,IF(ASW39&lt;ASX39,0,ASW$5*(ASW39-ASX39)/(ASW$8-ASX39))),IF(ASW39&lt;=ASW$8,ASW$5,IF(ASW39&gt;ASX39,0,ASW$5*(ASW39-ASX39)/(ASW$8-ASX39))))))</f>
      </c>
      <c r="ASZ39" s="126">
        <f>IF(OR(ASW39="",ASX39=""),0,ASW$5)</f>
      </c>
      <c r="ATA39" s="125">
        <f>IF(ASW$6=0,RANK(ASY39,ASY$12:ASY$42,0),RANK(ASY39,ASY$12:ASY$42,1))</f>
      </c>
      <c r="ATB39"/>
      <c r="ATC39"/>
      <c r="ATD39" s="126">
        <f>IF((COUNTA(ATB$12:ATB$42)+COUNTA(ATC$12:ATC$42)=0),0.6*ATB$5,IF(OR(ATB39="",ATC39=""),0,IF(ATB$6=0,IF(ATB39&gt;=ATB$8,ATB$5,IF(ATB39&lt;ATC39,0,ATB$5*(ATB39-ATC39)/(ATB$8-ATC39))),IF(ATB39&lt;=ATB$8,ATB$5,IF(ATB39&gt;ATC39,0,ATB$5*(ATB39-ATC39)/(ATB$8-ATC39))))))</f>
      </c>
      <c r="ATE39" s="126">
        <f>IF(OR(ATB39="",ATC39=""),0,ATB$5)</f>
      </c>
      <c r="ATF39" s="125">
        <f>IF(ATB$6=0,RANK(ATD39,ATD$12:ATD$42,0),RANK(ATD39,ATD$12:ATD$42,1))</f>
      </c>
      <c r="ATG39" s="126">
        <v>0</v>
      </c>
      <c r="ATH39" s="126">
        <v>0.461942257217848</v>
      </c>
      <c r="ATI39" s="126">
        <f>IF((COUNTA(ATG$12:ATG$42)+COUNTA(ATH$12:ATH$42)=0),0.6*ATG$5,IF(OR(ATG39="",ATH39=""),0,IF(ATG$6=0,IF(ATG39&gt;=ATG$8,ATG$5,IF(ATG39&lt;ATH39,0,ATG$5*(ATG39-ATH39)/(ATG$8-ATH39))),IF(ATG39&lt;=ATG$8,ATG$5,IF(ATG39&gt;ATH39,0,ATG$5*(ATG39-ATH39)/(ATG$8-ATH39))))))</f>
      </c>
      <c r="ATJ39" s="126">
        <f>IF(OR(ATG39="",ATH39=""),0,ATG$5)</f>
      </c>
      <c r="ATK39" s="125">
        <f>IF(ATG$6=0,RANK(ATI39,ATI$12:ATI$42,0),RANK(ATI39,ATI$12:ATI$42,1))</f>
      </c>
      <c r="ATL39" s="126">
        <v>0</v>
      </c>
      <c r="ATM39" s="126">
        <v>0</v>
      </c>
      <c r="ATN39" s="126">
        <f>IF((COUNTA(ATL$12:ATL$42)+COUNTA(ATM$12:ATM$42)=0),0.6*ATL$5,IF(OR(ATL39="",ATM39=""),0,IF(ATL$6=0,IF(ATL39&gt;=ATL$8,ATL$5,IF(ATL39&lt;ATM39,0,ATL$5*(ATL39-ATM39)/(ATL$8-ATM39))),IF(ATL39&lt;=ATL$8,ATL$5,IF(ATL39&gt;ATM39,0,ATL$5*(ATL39-ATM39)/(ATL$8-ATM39))))))</f>
      </c>
      <c r="ATO39" s="126">
        <f>IF(OR(ATL39="",ATM39=""),0,ATL$5)</f>
      </c>
      <c r="ATP39" s="125">
        <f>IF(ATL$6=0,RANK(ATN39,ATN$12:ATN$42,0),RANK(ATN39,ATN$12:ATN$42,1))</f>
      </c>
      <c r="ATQ39" s="126">
        <v>35.910400390625</v>
      </c>
      <c r="ATR39"/>
      <c r="ATS39" s="126">
        <f>IF((COUNTA(ATQ$12:ATQ$42)+COUNTA(ATR$12:ATR$42)=0),0.6*ATQ$5,IF(OR(ATQ39="",ATR39=""),0,IF(ATQ$6=0,IF(ATQ39&gt;=ATQ$8,ATQ$5,IF(ATQ39&lt;ATR39,0,ATQ$5*(ATQ39-ATR39)/(ATQ$8-ATR39))),IF(ATQ39&lt;=ATQ$8,ATQ$5,IF(ATQ39&gt;ATR39,0,ATQ$5*(ATQ39-ATR39)/(ATQ$8-ATR39))))))</f>
      </c>
      <c r="ATT39" s="126">
        <f>IF(OR(ATQ39="",ATR39=""),0,ATQ$5)</f>
      </c>
      <c r="ATU39" s="125">
        <f>IF(ATQ$6=0,RANK(ATS39,ATS$12:ATS$42,0),RANK(ATS39,ATS$12:ATS$42,1))</f>
      </c>
      <c r="ATV39" s="126">
        <v>35.910400390625</v>
      </c>
      <c r="ATW39"/>
      <c r="ATX39" s="126">
        <f>IF((COUNTA(ATV$12:ATV$42)+COUNTA(ATW$12:ATW$42)=0),0.6*ATV$5,IF(OR(ATV39="",ATW39=""),0,IF(ATV$6=0,IF(ATV39&gt;=ATV$8,ATV$5,IF(ATV39&lt;ATW39,0,ATV$5*(ATV39-ATW39)/(ATV$8-ATW39))),IF(ATV39&lt;=ATV$8,ATV$5,IF(ATV39&gt;ATW39,0,ATV$5*(ATV39-ATW39)/(ATV$8-ATW39))))))</f>
      </c>
      <c r="ATY39" s="126">
        <f>IF(OR(ATV39="",ATW39=""),0,ATV$5)</f>
      </c>
      <c r="ATZ39" s="125">
        <f>IF(ATV$6=0,RANK(ATX39,ATX$12:ATX$42,0),RANK(ATX39,ATX$12:ATX$42,1))</f>
      </c>
      <c r="AUA39" s="126">
        <v>4.465908203125</v>
      </c>
      <c r="AUB39" s="126">
        <v>1.26388671875</v>
      </c>
      <c r="AUC39" s="126">
        <f>IF((COUNTA(AUA$12:AUA$42)+COUNTA(AUB$12:AUB$42)=0),0.6*AUA$5,IF(OR(AUA39="",AUB39=""),0,IF(AUA$6=0,IF(AUA39&gt;=AUA$8,AUA$5,IF(AUA39&lt;AUB39,0,AUA$5*(AUA39-AUB39)/(AUA$8-AUB39))),IF(AUA39&lt;=AUA$8,AUA$5,IF(AUA39&gt;AUB39,0,AUA$5*(AUA39-AUB39)/(AUA$8-AUB39))))))</f>
      </c>
      <c r="AUD39" s="126">
        <f>IF(OR(AUA39="",AUB39=""),0,AUA$5)</f>
      </c>
      <c r="AUE39" s="125">
        <f>IF(AUA$6=0,RANK(AUC39,AUC$12:AUC$42,0),RANK(AUC39,AUC$12:AUC$42,1))</f>
      </c>
      <c r="AUF39" s="126">
        <v>4.465908203125</v>
      </c>
      <c r="AUG39" s="126">
        <v>0.599794921875</v>
      </c>
      <c r="AUH39" s="126">
        <f>IF((COUNTA(AUF$12:AUF$42)+COUNTA(AUG$12:AUG$42)=0),0.6*AUF$5,IF(OR(AUF39="",AUG39=""),0,IF(AUF$6=0,IF(AUF39&gt;=AUF$8,AUF$5,IF(AUF39&lt;AUG39,0,AUF$5*(AUF39-AUG39)/(AUF$8-AUG39))),IF(AUF39&lt;=AUF$8,AUF$5,IF(AUF39&gt;AUG39,0,AUF$5*(AUF39-AUG39)/(AUF$8-AUG39))))))</f>
      </c>
      <c r="AUI39" s="126">
        <f>IF(OR(AUF39="",AUG39=""),0,AUF$5)</f>
      </c>
      <c r="AUJ39" s="125">
        <f>IF(AUF$6=0,RANK(AUH39,AUH$12:AUH$42,0),RANK(AUH39,AUH$12:AUH$42,1))</f>
      </c>
      <c r="AUK39" s="126">
        <v>97.42</v>
      </c>
      <c r="AUL39" s="126">
        <f>IF(COUNTA(AUK$12:AUK$42)=0,0.6*AUK$5,IF(AUK39="",0,IF(AUK$6=0,IF(AUK39&gt;=AUK$8,AUK$5,IF(AUK39&lt;AUK$6,0,0.6*AUK$5+0.4*AUK$5*(AUK39-AUK$7)/(AUK$8-AUK$7))),IF(AUK39&lt;=AUK$8,AUK$5,IF(AUK39&gt;AUK$6,0,0.6*AUK$5+0.4*AUK$5*(AUK39-AUK$7)/(AUK$8-AUK$7))))))</f>
      </c>
      <c r="AUM39" s="126">
        <f>IF(AUK39&lt;&gt;"",AUK$5,0)</f>
      </c>
      <c r="AUN39" s="125">
        <f>IF(AUK$6=0,RANK(AUK39,AUK$12:AUK$42,0),RANK(AUK39,AUK$12:AUK$42,1))</f>
      </c>
      <c r="AUO39"/>
      <c r="AUP39" s="126">
        <f>IF(COUNTA(AUO$12:AUO$42)=0,0.6*AUO$5,IF(AUO39="",0,IF(AUO$6=0,IF(AUO39&gt;=AUO$8,AUO$5,IF(AUO39&lt;AUO$6,0,0.6*AUO$5+0.4*AUO$5*(AUO39-AUO$7)/(AUO$8-AUO$7))),IF(AUO39&lt;=AUO$8,AUO$5,IF(AUO39&gt;AUO$6,0,0.6*AUO$5+0.4*AUO$5*(AUO39-AUO$7)/(AUO$8-AUO$7))))))</f>
      </c>
      <c r="AUQ39" s="126">
        <f>IF(AUO39&lt;&gt;"",AUO$5,0)</f>
      </c>
      <c r="AUR39" s="125">
        <f>IF(AUO$6=0,RANK(AUO39,AUO$12:AUO$42,0),RANK(AUO39,AUO$12:AUO$42,1))</f>
      </c>
      <c r="AUS39"/>
      <c r="AUT39" s="126">
        <f>IF(COUNTA(AUS$12:AUS$42)=0,0.6*AUS$5,IF(AUS39="",0,IF(AUS$6=0,IF(AUS39&gt;=AUS$8,AUS$5,IF(AUS39&lt;AUS$6,0,0.6*AUS$5+0.4*AUS$5*(AUS39-AUS$7)/(AUS$8-AUS$7))),IF(AUS39&lt;=AUS$8,AUS$5,IF(AUS39&gt;AUS$6,0,0.6*AUS$5+0.4*AUS$5*(AUS39-AUS$7)/(AUS$8-AUS$7))))))</f>
      </c>
      <c r="AUU39" s="126">
        <f>IF(AUS39&lt;&gt;"",AUS$5,0)</f>
      </c>
      <c r="AUV39" s="125">
        <f>IF(AUS$6=0,RANK(AUS39,AUS$12:AUS$42,0),RANK(AUS39,AUS$12:AUS$42,1))</f>
      </c>
      <c r="AUW39"/>
      <c r="AUX39" s="126">
        <f>IF(COUNTA(AUW$12:AUW$42)=0,0.6*AUW$5,IF(AUW39="",0,IF(AUW$6=0,IF(AUW39&gt;=AUW$8,AUW$5,IF(AUW39&lt;AUW$6,0,0.6*AUW$5+0.4*AUW$5*(AUW39-AUW$7)/(AUW$8-AUW$7))),IF(AUW39&lt;=AUW$8,AUW$5,IF(AUW39&gt;AUW$6,0,0.6*AUW$5+0.4*AUW$5*(AUW39-AUW$7)/(AUW$8-AUW$7))))))</f>
      </c>
      <c r="AUY39" s="126">
        <f>IF(AUW39&lt;&gt;"",AUW$5,0)</f>
      </c>
      <c r="AUZ39" s="125">
        <f>IF(AUW$6=0,RANK(AUW39,AUW$12:AUW$42,0),RANK(AUW39,AUW$12:AUW$42,1))</f>
      </c>
      <c r="AVA39"/>
      <c r="AVB39" s="126">
        <f>IF(COUNTA(AVA$12:AVA$42)=0,0.6*AVA$5,IF(AVA39="",0,IF(AVA$6=0,IF(AVA39&gt;=AVA$8,AVA$5,IF(AVA39&lt;AVA$6,0,0.6*AVA$5+0.4*AVA$5*(AVA39-AVA$7)/(AVA$8-AVA$7))),IF(AVA39&lt;=AVA$8,AVA$5,IF(AVA39&gt;AVA$6,0,0.6*AVA$5+0.4*AVA$5*(AVA39-AVA$7)/(AVA$8-AVA$7))))))</f>
      </c>
      <c r="AVC39" s="126">
        <f>IF(AVA39&lt;&gt;"",AVA$5,0)</f>
      </c>
      <c r="AVD39" s="125">
        <f>IF(AVA$6=0,RANK(AVA39,AVA$12:AVA$42,0),RANK(AVA39,AVA$12:AVA$42,1))</f>
      </c>
      <c r="AVE39" s="126">
        <v>97.996318</v>
      </c>
      <c r="AVF39" s="126">
        <f>IF(COUNTA(AVE$12:AVE$42)=0,0.6*AVE$5,IF(AVE39="",0,IF(AVE$6=0,IF(AVE39&gt;=AVE$8,AVE$5,IF(AVE39&lt;AVE$6,0,0.6*AVE$5+0.4*AVE$5*(AVE39-AVE$7)/(AVE$8-AVE$7))),IF(AVE39&lt;=AVE$8,AVE$5,IF(AVE39&gt;AVE$6,0,0.6*AVE$5+0.4*AVE$5*(AVE39-AVE$7)/(AVE$8-AVE$7))))))</f>
      </c>
      <c r="AVG39" s="126">
        <f>IF(AVE39&lt;&gt;"",AVE$5,0)</f>
      </c>
      <c r="AVH39" s="125">
        <f>IF(AVE$6=0,RANK(AVE39,AVE$12:AVE$42,0),RANK(AVE39,AVE$12:AVE$42,1))</f>
      </c>
      <c r="AVI39" s="126">
        <v>97.56</v>
      </c>
      <c r="AVJ39" s="126">
        <f>IF(COUNTA(AVI$12:AVI$42)=0,0.6*AVI$5,IF(AVI39="",0,IF(AVI$6=0,IF(AVI39&gt;=AVI$8,AVI$5,IF(AVI39&lt;AVI$6,0,0.6*AVI$5+0.4*AVI$5*(AVI39-AVI$7)/(AVI$8-AVI$7))),IF(AVI39&lt;=AVI$8,AVI$5,IF(AVI39&gt;AVI$6,0,0.6*AVI$5+0.4*AVI$5*(AVI39-AVI$7)/(AVI$8-AVI$7))))))</f>
      </c>
      <c r="AVK39" s="126">
        <f>IF(AVI39&lt;&gt;"",AVI$5,0)</f>
      </c>
      <c r="AVL39" s="125">
        <f>IF(AVI$6=0,RANK(AVI39,AVI$12:AVI$42,0),RANK(AVI39,AVI$12:AVI$42,1))</f>
      </c>
      <c r="AVM39" s="126">
        <v>10.67</v>
      </c>
      <c r="AVN39" s="126">
        <f>IF(COUNTA(AVM$12:AVM$42)=0,0.6*AVM$5,IF(AVM39="",0,IF(AVM$6=0,IF(AVM39&gt;=AVM$8,AVM$5,IF(AVM39&lt;AVM$6,0,0.6*AVM$5+0.4*AVM$5*(AVM39-AVM$7)/(AVM$8-AVM$7))),IF(AVM39&lt;=AVM$8,AVM$5,IF(AVM39&gt;AVM$6,0,0.6*AVM$5+0.4*AVM$5*(AVM39-AVM$7)/(AVM$8-AVM$7))))))</f>
      </c>
      <c r="AVO39" s="126">
        <f>IF(AVM39&lt;&gt;"",AVM$5,0)</f>
      </c>
      <c r="AVP39" s="125">
        <f>IF(AVM$6=0,RANK(AVM39,AVM$12:AVM$42,0),RANK(AVM39,AVM$12:AVM$42,1))</f>
      </c>
      <c r="AVQ39"/>
      <c r="AVR39" s="126">
        <f>IF(COUNTA(AVQ$12:AVQ$42)=0,0.6*AVQ$5,IF(AVQ39="",0,IF(AVQ$6=0,IF(AVQ39&gt;=AVQ$8,AVQ$5,IF(AVQ39&lt;AVQ$6,0,0.6*AVQ$5+0.4*AVQ$5*(AVQ39-AVQ$7)/(AVQ$8-AVQ$7))),IF(AVQ39&lt;=AVQ$8,AVQ$5,IF(AVQ39&gt;AVQ$6,0,0.6*AVQ$5+0.4*AVQ$5*(AVQ39-AVQ$7)/(AVQ$8-AVQ$7))))))</f>
      </c>
      <c r="AVS39" s="126">
        <f>IF(AVQ39&lt;&gt;"",AVQ$5,0)</f>
      </c>
      <c r="AVT39" s="125">
        <f>IF(AVQ$6=0,RANK(AVQ39,AVQ$12:AVQ$42,0),RANK(AVQ39,AVQ$12:AVQ$42,1))</f>
      </c>
      <c r="AVU39" s="126">
        <v>99.88</v>
      </c>
      <c r="AVV39" s="126">
        <f>IF(COUNTA(AVU$12:AVU$42)=0,0.6*AVU$5,IF(AVU39="",0,IF(AVU$6=0,IF(AVU39&gt;=AVU$8,AVU$5,IF(AVU39&lt;AVU$6,0,0.6*AVU$5+0.4*AVU$5*(AVU39-AVU$7)/(AVU$8-AVU$7))),IF(AVU39&lt;=AVU$8,AVU$5,IF(AVU39&gt;AVU$6,0,0.6*AVU$5+0.4*AVU$5*(AVU39-AVU$7)/(AVU$8-AVU$7))))))</f>
      </c>
      <c r="AVW39" s="126">
        <f>IF(AVU39&lt;&gt;"",AVU$5,0)</f>
      </c>
      <c r="AVX39" s="125">
        <f>IF(AVU$6=0,RANK(AVU39,AVU$12:AVU$42,0),RANK(AVU39,AVU$12:AVU$42,1))</f>
      </c>
      <c r="AVY39"/>
      <c r="AVZ39" s="126">
        <f>IF(COUNTA(AVY$12:AVY$42)=0,0.6*AVY$5,IF(AVY39="",0,IF(AVY$6=0,IF(AVY39&gt;=AVY$8,AVY$5,IF(AVY39&lt;AVY$6,0,0.6*AVY$5+0.4*AVY$5*(AVY39-AVY$7)/(AVY$8-AVY$7))),IF(AVY39&lt;=AVY$8,AVY$5,IF(AVY39&gt;AVY$6,0,0.6*AVY$5+0.4*AVY$5*(AVY39-AVY$7)/(AVY$8-AVY$7))))))</f>
      </c>
      <c r="AWA39" s="126">
        <f>IF(AVY39&lt;&gt;"",AVY$5,0)</f>
      </c>
      <c r="AWB39" s="125">
        <f>IF(AVY$6=0,RANK(AVY39,AVY$12:AVY$42,0),RANK(AVY39,AVY$12:AVY$42,1))</f>
      </c>
      <c r="AWC39" s="126">
        <v>100</v>
      </c>
      <c r="AWD39" s="126">
        <f>IF(COUNTA(AWC$12:AWC$42)=0,0.6*AWC$5,IF(AWC39="",0,IF(AWC$6=0,IF(AWC39&gt;=AWC$8,AWC$5,IF(AWC39&lt;AWC$6,0,0.6*AWC$5+0.4*AWC$5*(AWC39-AWC$7)/(AWC$8-AWC$7))),IF(AWC39&lt;=AWC$8,AWC$5,IF(AWC39&gt;AWC$6,0,0.6*AWC$5+0.4*AWC$5*(AWC39-AWC$7)/(AWC$8-AWC$7))))))</f>
      </c>
      <c r="AWE39" s="126">
        <f>IF(AWC39&lt;&gt;"",AWC$5,0)</f>
      </c>
      <c r="AWF39" s="125">
        <f>IF(AWC$6=0,RANK(AWC39,AWC$12:AWC$42,0),RANK(AWC39,AWC$12:AWC$42,1))</f>
      </c>
      <c r="AWG39"/>
      <c r="AWH39" s="126">
        <f>IF(COUNTA(AWG$12:AWG$42)=0,0.6*AWG$5,IF(AWG39="",0,IF(AWG$6=0,IF(AWG39&gt;=AWG$8,AWG$5,IF(AWG39&lt;AWG$6,0,0.6*AWG$5+0.4*AWG$5*(AWG39-AWG$7)/(AWG$8-AWG$7))),IF(AWG39&lt;=AWG$8,AWG$5,IF(AWG39&gt;AWG$6,0,0.6*AWG$5+0.4*AWG$5*(AWG39-AWG$7)/(AWG$8-AWG$7))))))</f>
      </c>
      <c r="AWI39" s="126">
        <f>IF(AWG39&lt;&gt;"",AWG$5,0)</f>
      </c>
      <c r="AWJ39" s="125">
        <f>IF(AWG$6=0,RANK(AWG39,AWG$12:AWG$42,0),RANK(AWG39,AWG$12:AWG$42,1))</f>
      </c>
      <c r="AWK39" s="126">
        <v>0</v>
      </c>
      <c r="AWL39" s="126">
        <f>IF(COUNTA(AWK$12:AWK$42)=0,0.6*AWK$5,IF(AWK39="",0,IF(AWK$6=0,IF(AWK39&gt;=AWK$8,AWK$5,IF(AWK39&lt;AWK$6,0,0.6*AWK$5+0.4*AWK$5*(AWK39-AWK$7)/(AWK$8-AWK$7))),IF(AWK39&lt;=AWK$8,AWK$5,IF(AWK39&gt;AWK$6,0,0.6*AWK$5+0.4*AWK$5*(AWK39-AWK$7)/(AWK$8-AWK$7))))))</f>
      </c>
      <c r="AWM39" s="126">
        <f>IF(AWK39&lt;&gt;"",AWK$5,0)</f>
      </c>
      <c r="AWN39" s="125">
        <f>IF(AWK$6=0,RANK(AWK39,AWK$12:AWK$42,0),RANK(AWK39,AWK$12:AWK$42,1))</f>
      </c>
      <c r="AWO39" s="126">
        <v>32.22</v>
      </c>
      <c r="AWP39" s="126">
        <f>IF(COUNTA(AWO$12:AWO$42)=0,0.6*AWO$5,IF(AWO39="",0,IF(AWO$6=0,IF(AWO39&gt;=AWO$8,AWO$5,IF(AWO39&lt;AWO$6,0,0.6*AWO$5+0.4*AWO$5*(AWO39-AWO$7)/(AWO$8-AWO$7))),IF(AWO39&lt;=AWO$8,AWO$5,IF(AWO39&gt;AWO$6,0,0.6*AWO$5+0.4*AWO$5*(AWO39-AWO$7)/(AWO$8-AWO$7))))))</f>
      </c>
      <c r="AWQ39" s="126">
        <f>IF(AWO39&lt;&gt;"",AWO$5,0)</f>
      </c>
      <c r="AWR39" s="125">
        <f>IF(AWO$6=0,RANK(AWO39,AWO$12:AWO$42,0),RANK(AWO39,AWO$12:AWO$42,1))</f>
      </c>
      <c r="AWS39" s="126">
        <v>5.57</v>
      </c>
      <c r="AWT39" s="126">
        <f>IF(COUNTA(AWS$12:AWS$42)=0,0.6*AWS$5,IF(AWS39="",0,IF(AWS$6=0,IF(AWS39&gt;=AWS$8,AWS$5,IF(AWS39&lt;AWS$6,0,0.6*AWS$5+0.4*AWS$5*(AWS39-AWS$7)/(AWS$8-AWS$7))),IF(AWS39&lt;=AWS$8,AWS$5,IF(AWS39&gt;AWS$6,0,0.6*AWS$5+0.4*AWS$5*(AWS39-AWS$7)/(AWS$8-AWS$7))))))</f>
      </c>
      <c r="AWU39" s="126">
        <f>IF(AWS39&lt;&gt;"",AWS$5,0)</f>
      </c>
      <c r="AWV39" s="125">
        <f>IF(AWS$6=0,RANK(AWS39,AWS$12:AWS$42,0),RANK(AWS39,AWS$12:AWS$42,1))</f>
      </c>
      <c r="AWW39" s="126">
        <v>96.39</v>
      </c>
      <c r="AWX39" s="126">
        <f>IF(COUNTA(AWW$12:AWW$42)=0,0.6*AWW$5,IF(AWW39="",0,IF(AWW$6=0,IF(AWW39&gt;=AWW$8,AWW$5,IF(AWW39&lt;AWW$6,0,0.6*AWW$5+0.4*AWW$5*(AWW39-AWW$7)/(AWW$8-AWW$7))),IF(AWW39&lt;=AWW$8,AWW$5,IF(AWW39&gt;AWW$6,0,0.6*AWW$5+0.4*AWW$5*(AWW39-AWW$7)/(AWW$8-AWW$7))))))</f>
      </c>
      <c r="AWY39" s="126">
        <f>IF(AWW39&lt;&gt;"",AWW$5,0)</f>
      </c>
      <c r="AWZ39" s="125">
        <f>IF(AWW$6=0,RANK(AWW39,AWW$12:AWW$42,0),RANK(AWW39,AWW$12:AWW$42,1))</f>
      </c>
      <c r="AXA39"/>
      <c r="AXB39" s="126">
        <f>IF(COUNTA(AXA$12:AXA$42)=0,0.6*AXA$5,IF(AXA39="",0,IF(AXA$6=0,IF(AXA39&gt;=AXA$8,AXA$5,IF(AXA39&lt;AXA$6,0,0.6*AXA$5+0.4*AXA$5*(AXA39-AXA$7)/(AXA$8-AXA$7))),IF(AXA39&lt;=AXA$8,AXA$5,IF(AXA39&gt;AXA$6,0,0.6*AXA$5+0.4*AXA$5*(AXA39-AXA$7)/(AXA$8-AXA$7))))))</f>
      </c>
      <c r="AXC39" s="126">
        <f>IF(AXA39&lt;&gt;"",AXA$5,0)</f>
      </c>
      <c r="AXD39" s="125">
        <f>IF(AXA$6=0,RANK(AXA39,AXA$12:AXA$42,0),RANK(AXA39,AXA$12:AXA$42,1))</f>
      </c>
      <c r="AXE39"/>
      <c r="AXF39" s="126">
        <f>IF(COUNTA(AXE$12:AXE$42)=0,0.6*AXE$5,IF(AXE39="",0,IF(AXE$6=0,IF(AXE39&gt;=AXE$8,AXE$5,IF(AXE39&lt;AXE$6,0,0.6*AXE$5+0.4*AXE$5*(AXE39-AXE$7)/(AXE$8-AXE$7))),IF(AXE39&lt;=AXE$8,AXE$5,IF(AXE39&gt;AXE$6,0,0.6*AXE$5+0.4*AXE$5*(AXE39-AXE$7)/(AXE$8-AXE$7))))))</f>
      </c>
      <c r="AXG39" s="126">
        <f>IF(AXE39&lt;&gt;"",AXE$5,0)</f>
      </c>
      <c r="AXH39" s="125">
        <f>IF(AXE$6=0,RANK(AXE39,AXE$12:AXE$42,0),RANK(AXE39,AXE$12:AXE$42,1))</f>
      </c>
      <c r="AXI39"/>
      <c r="AXJ39" s="126">
        <f>IF(COUNTA(AXI$12:AXI$42)=0,0.6*AXI$5,IF(AXI39="",0,IF(AXI$6=0,IF(AXI39&gt;=AXI$8,AXI$5,IF(AXI39&lt;AXI$6,0,0.6*AXI$5+0.4*AXI$5*(AXI39-AXI$7)/(AXI$8-AXI$7))),IF(AXI39&lt;=AXI$8,AXI$5,IF(AXI39&gt;AXI$6,0,0.6*AXI$5+0.4*AXI$5*(AXI39-AXI$7)/(AXI$8-AXI$7))))))</f>
      </c>
      <c r="AXK39" s="126">
        <f>IF(AXI39&lt;&gt;"",AXI$5,0)</f>
      </c>
      <c r="AXL39" s="125">
        <f>IF(AXI$6=0,RANK(AXI39,AXI$12:AXI$42,0),RANK(AXI39,AXI$12:AXI$42,1))</f>
      </c>
      <c r="AXM39"/>
      <c r="AXN39" s="126">
        <f>IF(COUNTA(AXM$12:AXM$42)=0,0.6*AXM$5,IF(AXM39="",0,IF(AXM$6=0,IF(AXM39&gt;=AXM$8,AXM$5,IF(AXM39&lt;AXM$6,0,0.6*AXM$5+0.4*AXM$5*(AXM39-AXM$7)/(AXM$8-AXM$7))),IF(AXM39&lt;=AXM$8,AXM$5,IF(AXM39&gt;AXM$6,0,0.6*AXM$5+0.4*AXM$5*(AXM39-AXM$7)/(AXM$8-AXM$7))))))</f>
      </c>
      <c r="AXO39" s="126">
        <f>IF(AXM39&lt;&gt;"",AXM$5,0)</f>
      </c>
      <c r="AXP39" s="125">
        <f>IF(AXM$6=0,RANK(AXM39,AXM$12:AXM$42,0),RANK(AXM39,AXM$12:AXM$42,1))</f>
      </c>
      <c r="AXQ39"/>
      <c r="AXR39" s="126">
        <f>IF(COUNTA(AXQ$12:AXQ$42)=0,0.6*AXQ$5,IF(AXQ39="",0,IF(AXQ$6=0,IF(AXQ39&gt;=AXQ$8,AXQ$5,IF(AXQ39&lt;AXQ$6,0,0.6*AXQ$5+0.4*AXQ$5*(AXQ39-AXQ$7)/(AXQ$8-AXQ$7))),IF(AXQ39&lt;=AXQ$8,AXQ$5,IF(AXQ39&gt;AXQ$6,0,0.6*AXQ$5+0.4*AXQ$5*(AXQ39-AXQ$7)/(AXQ$8-AXQ$7))))))</f>
      </c>
      <c r="AXS39" s="126">
        <f>IF(AXQ39&lt;&gt;"",AXQ$5,0)</f>
      </c>
      <c r="AXT39" s="125">
        <f>IF(AXQ$6=0,RANK(AXQ39,AXQ$12:AXQ$42,0),RANK(AXQ39,AXQ$12:AXQ$42,1))</f>
      </c>
      <c r="AXU39" s="126">
        <v>99.181456</v>
      </c>
      <c r="AXV39" s="126">
        <f>IF(COUNTA(AXU$12:AXU$42)=0,0.6*AXU$5,IF(AXU39="",0,IF(AXU$6=0,IF(AXU39&gt;=AXU$8,AXU$5,IF(AXU39&lt;AXU$6,0,0.6*AXU$5+0.4*AXU$5*(AXU39-AXU$7)/(AXU$8-AXU$7))),IF(AXU39&lt;=AXU$8,AXU$5,IF(AXU39&gt;AXU$6,0,0.6*AXU$5+0.4*AXU$5*(AXU39-AXU$7)/(AXU$8-AXU$7))))))</f>
      </c>
      <c r="AXW39" s="126">
        <f>IF(AXU39&lt;&gt;"",AXU$5,0)</f>
      </c>
      <c r="AXX39" s="125">
        <f>IF(AXU$6=0,RANK(AXU39,AXU$12:AXU$42,0),RANK(AXU39,AXU$12:AXU$42,1))</f>
      </c>
      <c r="AXY39"/>
      <c r="AXZ39" s="126">
        <f>IF(COUNTA(AXY$12:AXY$42)=0,0.6*AXY$5,IF(AXY39="",0,IF(AXY$6=0,IF(AXY39&gt;=AXY$8,AXY$5,IF(AXY39&lt;AXY$6,0,0.6*AXY$5+0.4*AXY$5*(AXY39-AXY$7)/(AXY$8-AXY$7))),IF(AXY39&lt;=AXY$8,AXY$5,IF(AXY39&gt;AXY$6,0,0.6*AXY$5+0.4*AXY$5*(AXY39-AXY$7)/(AXY$8-AXY$7))))))</f>
      </c>
      <c r="AYA39" s="126">
        <f>IF(AXY39&lt;&gt;"",AXY$5,0)</f>
      </c>
      <c r="AYB39" s="125">
        <f>IF(AXY$6=0,RANK(AXY39,AXY$12:AXY$42,0),RANK(AXY39,AXY$12:AXY$42,1))</f>
      </c>
      <c r="AYC39" s="126">
        <v>7.7</v>
      </c>
      <c r="AYD39" s="126">
        <f>IF(COUNTA(AYC$12:AYC$42)=0,0.6*AYC$5,IF(AYC39="",0,IF(AYC$6=0,IF(AYC39&gt;=AYC$8,AYC$5,IF(AYC39&lt;AYC$6,0,0.6*AYC$5+0.4*AYC$5*(AYC39-AYC$7)/(AYC$8-AYC$7))),IF(AYC39&lt;=AYC$8,AYC$5,IF(AYC39&gt;AYC$6,0,0.6*AYC$5+0.4*AYC$5*(AYC39-AYC$7)/(AYC$8-AYC$7))))))</f>
      </c>
      <c r="AYE39" s="126">
        <f>IF(AYC39&lt;&gt;"",AYC$5,0)</f>
      </c>
      <c r="AYF39" s="125">
        <f>IF(AYC$6=0,RANK(AYC39,AYC$12:AYC$42,0),RANK(AYC39,AYC$12:AYC$42,1))</f>
      </c>
      <c r="AYG39"/>
      <c r="AYH39" s="126">
        <f>IF(COUNTA(AYG$12:AYG$42)=0,0.6*AYG$5,IF(AYG39="",0,IF(AYG$6=0,IF(AYG39&gt;=AYG$8,AYG$5,IF(AYG39&lt;AYG$6,0,0.6*AYG$5+0.4*AYG$5*(AYG39-AYG$7)/(AYG$8-AYG$7))),IF(AYG39&lt;=AYG$8,AYG$5,IF(AYG39&gt;AYG$6,0,0.6*AYG$5+0.4*AYG$5*(AYG39-AYG$7)/(AYG$8-AYG$7))))))</f>
      </c>
      <c r="AYI39" s="126">
        <f>IF(AYG39&lt;&gt;"",AYG$5,0)</f>
      </c>
      <c r="AYJ39" s="125">
        <f>IF(AYG$6=0,RANK(AYG39,AYG$12:AYG$42,0),RANK(AYG39,AYG$12:AYG$42,1))</f>
      </c>
      <c r="AYK39" s="126">
        <v>100</v>
      </c>
      <c r="AYL39" s="126">
        <f>IF(COUNTA(AYK$12:AYK$42)=0,0.6*AYK$5,IF(AYK39="",0,IF(AYK$6=0,IF(AYK39&gt;=AYK$8,AYK$5,IF(AYK39&lt;AYK$6,0,0.6*AYK$5+0.4*AYK$5*(AYK39-AYK$7)/(AYK$8-AYK$7))),IF(AYK39&lt;=AYK$8,AYK$5,IF(AYK39&gt;AYK$6,0,0.6*AYK$5+0.4*AYK$5*(AYK39-AYK$7)/(AYK$8-AYK$7))))))</f>
      </c>
      <c r="AYM39" s="126">
        <f>IF(AYK39&lt;&gt;"",AYK$5,0)</f>
      </c>
      <c r="AYN39" s="125">
        <f>IF(AYK$6=0,RANK(AYK39,AYK$12:AYK$42,0),RANK(AYK39,AYK$12:AYK$42,1))</f>
      </c>
      <c r="AYO39" s="126">
        <v>2.57</v>
      </c>
      <c r="AYP39" s="126">
        <f>IF(COUNTA(AYO$12:AYO$42)=0,0.6*AYO$5,IF(AYO39="",0,IF(AYO$6=0,IF(AYO39&gt;=AYO$8,AYO$5,IF(AYO39&lt;AYO$6,0,0.6*AYO$5+0.4*AYO$5*(AYO39-AYO$7)/(AYO$8-AYO$7))),IF(AYO39&lt;=AYO$8,AYO$5,IF(AYO39&gt;AYO$6,0,0.6*AYO$5+0.4*AYO$5*(AYO39-AYO$7)/(AYO$8-AYO$7))))))</f>
      </c>
      <c r="AYQ39" s="126">
        <f>IF(AYO39&lt;&gt;"",AYO$5,0)</f>
      </c>
      <c r="AYR39" s="125">
        <f>IF(AYO$6=0,RANK(AYO39,AYO$12:AYO$42,0),RANK(AYO39,AYO$12:AYO$42,1))</f>
      </c>
      <c r="AYS39" s="126">
        <v>100</v>
      </c>
      <c r="AYT39" s="126">
        <f>IF(COUNTA(AYS$12:AYS$42)=0,0.6*AYS$5,IF(AYS39="",0,IF(AYS$6=0,IF(AYS39&gt;=AYS$8,AYS$5,IF(AYS39&lt;AYS$6,0,0.6*AYS$5+0.4*AYS$5*(AYS39-AYS$7)/(AYS$8-AYS$7))),IF(AYS39&lt;=AYS$8,AYS$5,IF(AYS39&gt;AYS$6,0,0.6*AYS$5+0.4*AYS$5*(AYS39-AYS$7)/(AYS$8-AYS$7))))))</f>
      </c>
      <c r="AYU39" s="126">
        <f>IF(AYS39&lt;&gt;"",AYS$5,0)</f>
      </c>
      <c r="AYV39" s="125">
        <f>IF(AYS$6=0,RANK(AYS39,AYS$12:AYS$42,0),RANK(AYS39,AYS$12:AYS$42,1))</f>
      </c>
      <c r="AYW39" s="126">
        <v>0.44</v>
      </c>
      <c r="AYX39" s="126">
        <f>IF(COUNTA(AYW$12:AYW$42)=0,0.6*AYW$5,IF(AYW39="",0,IF(AYW$6=0,IF(AYW39&gt;=AYW$8,AYW$5,IF(AYW39&lt;AYW$6,0,0.6*AYW$5+0.4*AYW$5*(AYW39-AYW$7)/(AYW$8-AYW$7))),IF(AYW39&lt;=AYW$8,AYW$5,IF(AYW39&gt;AYW$6,0,0.6*AYW$5+0.4*AYW$5*(AYW39-AYW$7)/(AYW$8-AYW$7))))))</f>
      </c>
      <c r="AYY39" s="126">
        <f>IF(AYW39&lt;&gt;"",AYW$5,0)</f>
      </c>
      <c r="AYZ39" s="125">
        <f>IF(AYW$6=0,RANK(AYW39,AYW$12:AYW$42,0),RANK(AYW39,AYW$12:AYW$42,1))</f>
      </c>
      <c r="AZA39" s="126">
        <v>0</v>
      </c>
      <c r="AZB39" s="126">
        <f>IF(COUNTA(AZA$12:AZA$42)=0,0.6*AZA$5,IF(AZA39="",0,IF(AZA$6=0,IF(AZA39&gt;=AZA$8,AZA$5,IF(AZA39&lt;AZA$6,0,0.6*AZA$5+0.4*AZA$5*(AZA39-AZA$7)/(AZA$8-AZA$7))),IF(AZA39&lt;=AZA$8,AZA$5,IF(AZA39&gt;AZA$6,0,0.6*AZA$5+0.4*AZA$5*(AZA39-AZA$7)/(AZA$8-AZA$7))))))</f>
      </c>
      <c r="AZC39" s="126">
        <f>IF(AZA39&lt;&gt;"",AZA$5,0)</f>
      </c>
      <c r="AZD39" s="125">
        <f>IF(AZA$6=0,RANK(AZA39,AZA$12:AZA$42,0),RANK(AZA39,AZA$12:AZA$42,1))</f>
      </c>
      <c r="AZE39" s="126">
        <v>37.65</v>
      </c>
      <c r="AZF39" s="126">
        <f>IF(COUNTA(AZE$12:AZE$42)=0,0.6*AZE$5,IF(AZE39="",0,IF(AZE$6=0,IF(AZE39&gt;=AZE$8,AZE$5,IF(AZE39&lt;AZE$6,0,0.6*AZE$5+0.4*AZE$5*(AZE39-AZE$7)/(AZE$8-AZE$7))),IF(AZE39&lt;=AZE$8,AZE$5,IF(AZE39&gt;AZE$6,0,0.6*AZE$5+0.4*AZE$5*(AZE39-AZE$7)/(AZE$8-AZE$7))))))</f>
      </c>
      <c r="AZG39" s="126">
        <f>IF(AZE39&lt;&gt;"",AZE$5,0)</f>
      </c>
      <c r="AZH39" s="125">
        <f>IF(AZE$6=0,RANK(AZE39,AZE$12:AZE$42,0),RANK(AZE39,AZE$12:AZE$42,1))</f>
      </c>
      <c r="AZI39" s="126">
        <v>6.22</v>
      </c>
      <c r="AZJ39" s="126">
        <f>IF(COUNTA(AZI$12:AZI$42)=0,0.6*AZI$5,IF(AZI39="",0,IF(AZI$6=0,IF(AZI39&gt;=AZI$8,AZI$5,IF(AZI39&lt;AZI$6,0,0.6*AZI$5+0.4*AZI$5*(AZI39-AZI$7)/(AZI$8-AZI$7))),IF(AZI39&lt;=AZI$8,AZI$5,IF(AZI39&gt;AZI$6,0,0.6*AZI$5+0.4*AZI$5*(AZI39-AZI$7)/(AZI$8-AZI$7))))))</f>
      </c>
      <c r="AZK39" s="126">
        <f>IF(AZI39&lt;&gt;"",AZI$5,0)</f>
      </c>
      <c r="AZL39" s="125">
        <f>IF(AZI$6=0,RANK(AZI39,AZI$12:AZI$42,0),RANK(AZI39,AZI$12:AZI$42,1))</f>
      </c>
      <c r="AZM39"/>
      <c r="AZN39" s="126">
        <f>IF(COUNTA(AZM$12:AZM$42)=0,0.6*AZM$5,IF(AZM39="",0,IF(AZM$6=0,IF(AZM39&gt;=AZM$8,AZM$5,IF(AZM39&lt;AZM$6,0,0.6*AZM$5+0.4*AZM$5*(AZM39-AZM$7)/(AZM$8-AZM$7))),IF(AZM39&lt;=AZM$8,AZM$5,IF(AZM39&gt;AZM$6,0,0.6*AZM$5+0.4*AZM$5*(AZM39-AZM$7)/(AZM$8-AZM$7))))))</f>
      </c>
      <c r="AZO39" s="126">
        <f>IF(AZM39&lt;&gt;"",AZM$5,0)</f>
      </c>
      <c r="AZP39" s="125">
        <f>IF(AZM$6=0,RANK(AZM39,AZM$12:AZM$42,0),RANK(AZM39,AZM$12:AZM$42,1))</f>
      </c>
      <c r="AZQ39"/>
      <c r="AZR39" s="126">
        <f>IF(COUNTA(AZQ$12:AZQ$42)=0,0.6*AZQ$5,IF(AZQ39="",0,IF(AZQ$6=0,IF(AZQ39&gt;=AZQ$8,AZQ$5,IF(AZQ39&lt;AZQ$6,0,0.6*AZQ$5+0.4*AZQ$5*(AZQ39-AZQ$7)/(AZQ$8-AZQ$7))),IF(AZQ39&lt;=AZQ$8,AZQ$5,IF(AZQ39&gt;AZQ$6,0,0.6*AZQ$5+0.4*AZQ$5*(AZQ39-AZQ$7)/(AZQ$8-AZQ$7))))))</f>
      </c>
      <c r="AZS39" s="126">
        <f>IF(AZQ39&lt;&gt;"",AZQ$5,0)</f>
      </c>
      <c r="AZT39" s="125">
        <f>IF(AZQ$6=0,RANK(AZQ39,AZQ$12:AZQ$42,0),RANK(AZQ39,AZQ$12:AZQ$42,1))</f>
      </c>
      <c r="AZU39"/>
      <c r="AZV39" s="126">
        <f>IF(COUNTA(AZU$12:AZU$42)=0,0.6*AZU$5,IF(AZU39="",0,IF(AZU$6=0,IF(AZU39&gt;=AZU$8,AZU$5,IF(AZU39&lt;AZU$6,0,0.6*AZU$5+0.4*AZU$5*(AZU39-AZU$7)/(AZU$8-AZU$7))),IF(AZU39&lt;=AZU$8,AZU$5,IF(AZU39&gt;AZU$6,0,0.6*AZU$5+0.4*AZU$5*(AZU39-AZU$7)/(AZU$8-AZU$7))))))</f>
      </c>
      <c r="AZW39" s="126">
        <f>IF(AZU39&lt;&gt;"",AZU$5,0)</f>
      </c>
      <c r="AZX39" s="125">
        <f>IF(AZU$6=0,RANK(AZU39,AZU$12:AZU$42,0),RANK(AZU39,AZU$12:AZU$42,1))</f>
      </c>
      <c r="AZY39"/>
      <c r="AZZ39" s="126">
        <f>IF(COUNTA(AZY$12:AZY$42)=0,0.6*AZY$5,IF(AZY39="",0,IF(AZY$6=0,IF(AZY39&gt;=AZY$8,AZY$5,IF(AZY39&lt;AZY$6,0,0.6*AZY$5+0.4*AZY$5*(AZY39-AZY$7)/(AZY$8-AZY$7))),IF(AZY39&lt;=AZY$8,AZY$5,IF(AZY39&gt;AZY$6,0,0.6*AZY$5+0.4*AZY$5*(AZY39-AZY$7)/(AZY$8-AZY$7))))))</f>
      </c>
      <c r="BAA39" s="126">
        <f>IF(AZY39&lt;&gt;"",AZY$5,0)</f>
      </c>
      <c r="BAB39" s="125">
        <f>IF(AZY$6=0,RANK(AZY39,AZY$12:AZY$42,0),RANK(AZY39,AZY$12:AZY$42,1))</f>
      </c>
      <c r="BAC39"/>
      <c r="BAD39" s="126">
        <f>IF(COUNTA(BAC$12:BAC$42)=0,0.6*BAC$5,IF(BAC39="",0,IF(BAC$6=0,IF(BAC39&gt;=BAC$8,BAC$5,IF(BAC39&lt;BAC$6,0,0.6*BAC$5+0.4*BAC$5*(BAC39-BAC$7)/(BAC$8-BAC$7))),IF(BAC39&lt;=BAC$8,BAC$5,IF(BAC39&gt;BAC$6,0,0.6*BAC$5+0.4*BAC$5*(BAC39-BAC$7)/(BAC$8-BAC$7))))))</f>
      </c>
      <c r="BAE39" s="126">
        <f>IF(BAC39&lt;&gt;"",BAC$5,0)</f>
      </c>
      <c r="BAF39" s="125">
        <f>IF(BAC$6=0,RANK(BAC39,BAC$12:BAC$42,0),RANK(BAC39,BAC$12:BAC$42,1))</f>
      </c>
      <c r="BAG39"/>
      <c r="BAH39" s="126">
        <f>IF(COUNTA(BAG$12:BAG$42)=0,0.6*BAG$5,IF(BAG39="",0,IF(BAG$6=0,IF(BAG39&gt;=BAG$8,BAG$5,IF(BAG39&lt;BAG$6,0,0.6*BAG$5+0.4*BAG$5*(BAG39-BAG$7)/(BAG$8-BAG$7))),IF(BAG39&lt;=BAG$8,BAG$5,IF(BAG39&gt;BAG$6,0,0.6*BAG$5+0.4*BAG$5*(BAG39-BAG$7)/(BAG$8-BAG$7))))))</f>
      </c>
      <c r="BAI39" s="126">
        <f>IF(BAG39&lt;&gt;"",BAG$5,0)</f>
      </c>
      <c r="BAJ39" s="125">
        <f>IF(BAG$6=0,RANK(BAG39,BAG$12:BAG$42,0),RANK(BAG39,BAG$12:BAG$42,1))</f>
      </c>
      <c r="BAK39"/>
      <c r="BAL39" s="126">
        <f>IF(COUNTA(BAK$12:BAK$42)=0,0.6*BAK$5,IF(BAK39="",0,IF(BAK$6=0,IF(BAK39&gt;=BAK$8,BAK$5,IF(BAK39&lt;BAK$6,0,0.6*BAK$5+0.4*BAK$5*(BAK39-BAK$7)/(BAK$8-BAK$7))),IF(BAK39&lt;=BAK$8,BAK$5,IF(BAK39&gt;BAK$6,0,0.6*BAK$5+0.4*BAK$5*(BAK39-BAK$7)/(BAK$8-BAK$7))))))</f>
      </c>
      <c r="BAM39" s="126">
        <f>IF(BAK39&lt;&gt;"",BAK$5,0)</f>
      </c>
      <c r="BAN39" s="125">
        <f>IF(BAK$6=0,RANK(BAK39,BAK$12:BAK$42,0),RANK(BAK39,BAK$12:BAK$42,1))</f>
      </c>
      <c r="BAO39"/>
      <c r="BAP39" s="126">
        <f>IF(COUNTA(BAO$12:BAO$42)=0,0.6*BAO$5,IF(BAO39="",0,IF(BAO$6=0,IF(BAO39&gt;=BAO$8,BAO$5,IF(BAO39&lt;BAO$6,0,0.6*BAO$5+0.4*BAO$5*(BAO39-BAO$7)/(BAO$8-BAO$7))),IF(BAO39&lt;=BAO$8,BAO$5,IF(BAO39&gt;BAO$6,0,0.6*BAO$5+0.4*BAO$5*(BAO39-BAO$7)/(BAO$8-BAO$7))))))</f>
      </c>
      <c r="BAQ39" s="126">
        <f>IF(BAO39&lt;&gt;"",BAO$5,0)</f>
      </c>
      <c r="BAR39" s="125">
        <f>IF(BAO$6=0,RANK(BAO39,BAO$12:BAO$42,0),RANK(BAO39,BAO$12:BAO$42,1))</f>
      </c>
      <c r="BAS39"/>
      <c r="BAT39" s="126">
        <f>IF(COUNTA(BAS$12:BAS$42)=0,0.6*BAS$5,IF(BAS39="",0,IF(BAS$6=0,IF(BAS39&gt;=BAS$8,BAS$5,IF(BAS39&lt;BAS$6,0,0.6*BAS$5+0.4*BAS$5*(BAS39-BAS$7)/(BAS$8-BAS$7))),IF(BAS39&lt;=BAS$8,BAS$5,IF(BAS39&gt;BAS$6,0,0.6*BAS$5+0.4*BAS$5*(BAS39-BAS$7)/(BAS$8-BAS$7))))))</f>
      </c>
      <c r="BAU39" s="126">
        <f>IF(BAS39&lt;&gt;"",BAS$5,0)</f>
      </c>
      <c r="BAV39" s="125">
        <f>IF(BAS$6=0,RANK(BAS39,BAS$12:BAS$42,0),RANK(BAS39,BAS$12:BAS$42,1))</f>
      </c>
      <c r="BAW39"/>
      <c r="BAX39" s="126">
        <f>IF(COUNTA(BAW$12:BAW$42)=0,0.6*BAW$5,IF(BAW39="",0,IF(BAW$6=0,IF(BAW39&gt;=BAW$8,BAW$5,IF(BAW39&lt;BAW$6,0,0.6*BAW$5+0.4*BAW$5*(BAW39-BAW$7)/(BAW$8-BAW$7))),IF(BAW39&lt;=BAW$8,BAW$5,IF(BAW39&gt;BAW$6,0,0.6*BAW$5+0.4*BAW$5*(BAW39-BAW$7)/(BAW$8-BAW$7))))))</f>
      </c>
      <c r="BAY39" s="126">
        <f>IF(BAW39&lt;&gt;"",BAW$5,0)</f>
      </c>
      <c r="BAZ39" s="125">
        <f>IF(BAW$6=0,RANK(BAW39,BAW$12:BAW$42,0),RANK(BAW39,BAW$12:BAW$42,1))</f>
      </c>
      <c r="BBA39"/>
      <c r="BBB39" s="126">
        <f>IF(COUNTA(BBA$12:BBA$42)=0,0.6*BBA$5,IF(BBA39="",0,IF(BBA$6=0,IF(BBA39&gt;=BBA$8,BBA$5,IF(BBA39&lt;BBA$6,0,0.6*BBA$5+0.4*BBA$5*(BBA39-BBA$7)/(BBA$8-BBA$7))),IF(BBA39&lt;=BBA$8,BBA$5,IF(BBA39&gt;BBA$6,0,0.6*BBA$5+0.4*BBA$5*(BBA39-BBA$7)/(BBA$8-BBA$7))))))</f>
      </c>
      <c r="BBC39" s="126">
        <f>IF(BBA39&lt;&gt;"",BBA$5,0)</f>
      </c>
      <c r="BBD39" s="125">
        <f>IF(BBA$6=0,RANK(BBA39,BBA$12:BBA$42,0),RANK(BBA39,BBA$12:BBA$42,1))</f>
      </c>
      <c r="BBE39"/>
      <c r="BBF39" s="126">
        <f>IF(COUNTA(BBE$12:BBE$42)=0,0.6*BBE$5,IF(BBE39="",0,IF(BBE$6=0,IF(BBE39&gt;=BBE$8,BBE$5,IF(BBE39&lt;BBE$6,0,0.6*BBE$5+0.4*BBE$5*(BBE39-BBE$7)/(BBE$8-BBE$7))),IF(BBE39&lt;=BBE$8,BBE$5,IF(BBE39&gt;BBE$6,0,0.6*BBE$5+0.4*BBE$5*(BBE39-BBE$7)/(BBE$8-BBE$7))))))</f>
      </c>
      <c r="BBG39" s="126">
        <f>IF(BBE39&lt;&gt;"",BBE$5,0)</f>
      </c>
      <c r="BBH39" s="125">
        <f>IF(BBE$6=0,RANK(BBE39,BBE$12:BBE$42,0),RANK(BBE39,BBE$12:BBE$42,1))</f>
      </c>
      <c r="BBI39"/>
      <c r="BBJ39" s="126">
        <f>IF(COUNTA(BBI$12:BBI$42)=0,0.6*BBI$5,IF(BBI39="",0,IF(BBI$6=0,IF(BBI39&gt;=BBI$8,BBI$5,IF(BBI39&lt;BBI$6,0,0.6*BBI$5+0.4*BBI$5*(BBI39-BBI$7)/(BBI$8-BBI$7))),IF(BBI39&lt;=BBI$8,BBI$5,IF(BBI39&gt;BBI$6,0,0.6*BBI$5+0.4*BBI$5*(BBI39-BBI$7)/(BBI$8-BBI$7))))))</f>
      </c>
      <c r="BBK39" s="126">
        <f>IF(BBI39&lt;&gt;"",BBI$5,0)</f>
      </c>
      <c r="BBL39" s="125">
        <f>IF(BBI$6=0,RANK(BBI39,BBI$12:BBI$42,0),RANK(BBI39,BBI$12:BBI$42,1))</f>
      </c>
      <c r="BBM39" s="126">
        <v>97.140615</v>
      </c>
      <c r="BBN39" s="126">
        <f>IF(COUNTA(BBM$12:BBM$42)=0,0.6*BBM$5,IF(BBM39="",0,IF(BBM$6=0,IF(BBM39&gt;=BBM$8,BBM$5,IF(BBM39&lt;BBM$6,0,0.6*BBM$5+0.4*BBM$5*(BBM39-BBM$7)/(BBM$8-BBM$7))),IF(BBM39&lt;=BBM$8,BBM$5,IF(BBM39&gt;BBM$6,0,0.6*BBM$5+0.4*BBM$5*(BBM39-BBM$7)/(BBM$8-BBM$7))))))</f>
      </c>
      <c r="BBO39" s="126">
        <f>IF(BBM39&lt;&gt;"",BBM$5,0)</f>
      </c>
      <c r="BBP39" s="125">
        <f>IF(BBM$6=0,RANK(BBM39,BBM$12:BBM$42,0),RANK(BBM39,BBM$12:BBM$42,1))</f>
      </c>
      <c r="BBQ39"/>
      <c r="BBR39" s="126">
        <f>IF(COUNTA(BBQ$12:BBQ$42)=0,0.6*BBQ$5,IF(BBQ39="",0,IF(BBQ$6=0,IF(BBQ39&gt;=BBQ$8,BBQ$5,IF(BBQ39&lt;BBQ$6,0,0.6*BBQ$5+0.4*BBQ$5*(BBQ39-BBQ$7)/(BBQ$8-BBQ$7))),IF(BBQ39&lt;=BBQ$8,BBQ$5,IF(BBQ39&gt;BBQ$6,0,0.6*BBQ$5+0.4*BBQ$5*(BBQ39-BBQ$7)/(BBQ$8-BBQ$7))))))</f>
      </c>
      <c r="BBS39" s="126">
        <f>IF(BBQ39&lt;&gt;"",BBQ$5,0)</f>
      </c>
      <c r="BBT39" s="125">
        <f>IF(BBQ$6=0,RANK(BBQ39,BBQ$12:BBQ$42,0),RANK(BBQ39,BBQ$12:BBQ$42,1))</f>
      </c>
      <c r="BBU39" s="126">
        <v>11.22</v>
      </c>
      <c r="BBV39" s="126">
        <f>IF(COUNTA(BBU$12:BBU$42)=0,0.6*BBU$5,IF(BBU39="",0,IF(BBU$6=0,IF(BBU39&gt;=BBU$8,BBU$5,IF(BBU39&lt;BBU$6,0,0.6*BBU$5+0.4*BBU$5*(BBU39-BBU$7)/(BBU$8-BBU$7))),IF(BBU39&lt;=BBU$8,BBU$5,IF(BBU39&gt;BBU$6,0,0.6*BBU$5+0.4*BBU$5*(BBU39-BBU$7)/(BBU$8-BBU$7))))))</f>
      </c>
      <c r="BBW39" s="126">
        <f>IF(BBU39&lt;&gt;"",BBU$5,0)</f>
      </c>
      <c r="BBX39" s="125">
        <f>IF(BBU$6=0,RANK(BBU39,BBU$12:BBU$42,0),RANK(BBU39,BBU$12:BBU$42,1))</f>
      </c>
      <c r="BBY39"/>
      <c r="BBZ39" s="126">
        <f>IF(COUNTA(BBY$12:BBY$42)=0,0.6*BBY$5,IF(BBY39="",0,IF(BBY$6=0,IF(BBY39&gt;=BBY$8,BBY$5,IF(BBY39&lt;BBY$6,0,0.6*BBY$5+0.4*BBY$5*(BBY39-BBY$7)/(BBY$8-BBY$7))),IF(BBY39&lt;=BBY$8,BBY$5,IF(BBY39&gt;BBY$6,0,0.6*BBY$5+0.4*BBY$5*(BBY39-BBY$7)/(BBY$8-BBY$7))))))</f>
      </c>
      <c r="BCA39" s="126">
        <f>IF(BBY39&lt;&gt;"",BBY$5,0)</f>
      </c>
      <c r="BCB39" s="125">
        <f>IF(BBY$6=0,RANK(BBY39,BBY$12:BBY$42,0),RANK(BBY39,BBY$12:BBY$42,1))</f>
      </c>
      <c r="BCC39"/>
      <c r="BCD39" s="126">
        <f>IF(COUNTA(BCC$12:BCC$42)=0,0.6*BCC$5,IF(BCC39="",0,IF(BCC$6=0,IF(BCC39&gt;=BCC$8,BCC$5,IF(BCC39&lt;BCC$6,0,0.6*BCC$5+0.4*BCC$5*(BCC39-BCC$7)/(BCC$8-BCC$7))),IF(BCC39&lt;=BCC$8,BCC$5,IF(BCC39&gt;BCC$6,0,0.6*BCC$5+0.4*BCC$5*(BCC39-BCC$7)/(BCC$8-BCC$7))))))</f>
      </c>
      <c r="BCE39" s="126">
        <f>IF(BCC39&lt;&gt;"",BCC$5,0)</f>
      </c>
      <c r="BCF39" s="125">
        <f>IF(BCC$6=0,RANK(BCC39,BCC$12:BCC$42,0),RANK(BCC39,BCC$12:BCC$42,1))</f>
      </c>
      <c r="BCG39"/>
      <c r="BCH39" s="126">
        <f>IF(COUNTA(BCG$12:BCG$42)=0,0.6*BCG$5,IF(BCG39="",0,IF(BCG$6=0,IF(BCG39&gt;=BCG$8,BCG$5,IF(BCG39&lt;BCG$6,0,0.6*BCG$5+0.4*BCG$5*(BCG39-BCG$7)/(BCG$8-BCG$7))),IF(BCG39&lt;=BCG$8,BCG$5,IF(BCG39&gt;BCG$6,0,0.6*BCG$5+0.4*BCG$5*(BCG39-BCG$7)/(BCG$8-BCG$7))))))</f>
      </c>
      <c r="BCI39" s="126">
        <f>IF(BCG39&lt;&gt;"",BCG$5,0)</f>
      </c>
      <c r="BCJ39" s="125">
        <f>IF(BCG$6=0,RANK(BCG39,BCG$12:BCG$42,0),RANK(BCG39,BCG$12:BCG$42,1))</f>
      </c>
      <c r="BCK39" s="126">
        <v>100</v>
      </c>
      <c r="BCL39" s="126">
        <f>IF(COUNTA(BCK$12:BCK$42)=0,0.6*BCK$5,IF(BCK39="",0,IF(BCK$6=0,IF(BCK39&gt;=BCK$8,BCK$5,IF(BCK39&lt;BCK$6,0,0.6*BCK$5+0.4*BCK$5*(BCK39-BCK$7)/(BCK$8-BCK$7))),IF(BCK39&lt;=BCK$8,BCK$5,IF(BCK39&gt;BCK$6,0,0.6*BCK$5+0.4*BCK$5*(BCK39-BCK$7)/(BCK$8-BCK$7))))))</f>
      </c>
      <c r="BCM39" s="126">
        <f>IF(BCK39&lt;&gt;"",BCK$5,0)</f>
      </c>
      <c r="BCN39" s="125">
        <f>IF(BCK$6=0,RANK(BCK39,BCK$12:BCK$42,0),RANK(BCK39,BCK$12:BCK$42,1))</f>
      </c>
      <c r="BCO39"/>
      <c r="BCP39" s="126">
        <f>IF(COUNTA(BCO$12:BCO$42)=0,0.6*BCO$5,IF(BCO39="",0,IF(BCO$6=0,IF(BCO39&gt;=BCO$8,BCO$5,IF(BCO39&lt;BCO$6,0,0.6*BCO$5+0.4*BCO$5*(BCO39-BCO$7)/(BCO$8-BCO$7))),IF(BCO39&lt;=BCO$8,BCO$5,IF(BCO39&gt;BCO$6,0,0.6*BCO$5+0.4*BCO$5*(BCO39-BCO$7)/(BCO$8-BCO$7))))))</f>
      </c>
      <c r="BCQ39" s="126">
        <f>IF(BCO39&lt;&gt;"",BCO$5,0)</f>
      </c>
      <c r="BCR39" s="125">
        <f>IF(BCO$6=0,RANK(BCO39,BCO$12:BCO$42,0),RANK(BCO39,BCO$12:BCO$42,1))</f>
      </c>
      <c r="BCS39" s="126">
        <v>0</v>
      </c>
      <c r="BCT39" s="126">
        <f>IF(COUNTA(BCS$12:BCS$42)=0,0.6*BCS$5,IF(BCS39="",0,IF(BCS$6=0,IF(BCS39&gt;=BCS$8,BCS$5,IF(BCS39&lt;BCS$6,0,0.6*BCS$5+0.4*BCS$5*(BCS39-BCS$7)/(BCS$8-BCS$7))),IF(BCS39&lt;=BCS$8,BCS$5,IF(BCS39&gt;BCS$6,0,0.6*BCS$5+0.4*BCS$5*(BCS39-BCS$7)/(BCS$8-BCS$7))))))</f>
      </c>
      <c r="BCU39" s="126">
        <f>IF(BCS39&lt;&gt;"",BCS$5,0)</f>
      </c>
      <c r="BCV39" s="125">
        <f>IF(BCS$6=0,RANK(BCS39,BCS$12:BCS$42,0),RANK(BCS39,BCS$12:BCS$42,1))</f>
      </c>
      <c r="BCW39" s="126">
        <v>26.16</v>
      </c>
      <c r="BCX39" s="126">
        <f>IF(COUNTA(BCW$12:BCW$42)=0,0.6*BCW$5,IF(BCW39="",0,IF(BCW$6=0,IF(BCW39&gt;=BCW$8,BCW$5,IF(BCW39&lt;BCW$6,0,0.6*BCW$5+0.4*BCW$5*(BCW39-BCW$7)/(BCW$8-BCW$7))),IF(BCW39&lt;=BCW$8,BCW$5,IF(BCW39&gt;BCW$6,0,0.6*BCW$5+0.4*BCW$5*(BCW39-BCW$7)/(BCW$8-BCW$7))))))</f>
      </c>
      <c r="BCY39" s="126">
        <f>IF(BCW39&lt;&gt;"",BCW$5,0)</f>
      </c>
      <c r="BCZ39" s="125">
        <f>IF(BCW$6=0,RANK(BCW39,BCW$12:BCW$42,0),RANK(BCW39,BCW$12:BCW$42,1))</f>
      </c>
      <c r="BDA39" s="126">
        <v>5.72</v>
      </c>
      <c r="BDB39" s="126">
        <f>IF(COUNTA(BDA$12:BDA$42)=0,0.6*BDA$5,IF(BDA39="",0,IF(BDA$6=0,IF(BDA39&gt;=BDA$8,BDA$5,IF(BDA39&lt;BDA$6,0,0.6*BDA$5+0.4*BDA$5*(BDA39-BDA$7)/(BDA$8-BDA$7))),IF(BDA39&lt;=BDA$8,BDA$5,IF(BDA39&gt;BDA$6,0,0.6*BDA$5+0.4*BDA$5*(BDA39-BDA$7)/(BDA$8-BDA$7))))))</f>
      </c>
      <c r="BDC39" s="126">
        <f>IF(BDA39&lt;&gt;"",BDA$5,0)</f>
      </c>
      <c r="BDD39" s="125">
        <f>IF(BDA$6=0,RANK(BDA39,BDA$12:BDA$42,0),RANK(BDA39,BDA$12:BDA$42,1))</f>
      </c>
      <c r="BDE39" s="126">
        <v>98.62</v>
      </c>
      <c r="BDF39" s="126">
        <f>IF(COUNTA(BDE$12:BDE$42)=0,0.6*BDE$5,IF(BDE39="",0,IF(BDE$6=0,IF(BDE39&gt;=BDE$8,BDE$5,IF(BDE39&lt;BDE$6,0,0.6*BDE$5+0.4*BDE$5*(BDE39-BDE$7)/(BDE$8-BDE$7))),IF(BDE39&lt;=BDE$8,BDE$5,IF(BDE39&gt;BDE$6,0,0.6*BDE$5+0.4*BDE$5*(BDE39-BDE$7)/(BDE$8-BDE$7))))))</f>
      </c>
      <c r="BDG39" s="126">
        <f>IF(BDE39&lt;&gt;"",BDE$5,0)</f>
      </c>
      <c r="BDH39" s="125">
        <f>IF(BDE$6=0,RANK(BDE39,BDE$12:BDE$42,0),RANK(BDE39,BDE$12:BDE$42,1))</f>
      </c>
      <c r="BDI39"/>
      <c r="BDJ39" s="126">
        <f>IF(COUNTA(BDI$12:BDI$42)=0,0.6*BDI$5,IF(BDI39="",0,IF(BDI$6=0,IF(BDI39&gt;=BDI$8,BDI$5,IF(BDI39&lt;BDI$6,0,0.6*BDI$5+0.4*BDI$5*(BDI39-BDI$7)/(BDI$8-BDI$7))),IF(BDI39&lt;=BDI$8,BDI$5,IF(BDI39&gt;BDI$6,0,0.6*BDI$5+0.4*BDI$5*(BDI39-BDI$7)/(BDI$8-BDI$7))))))</f>
      </c>
      <c r="BDK39" s="126">
        <f>IF(BDI39&lt;&gt;"",BDI$5,0)</f>
      </c>
      <c r="BDL39" s="125">
        <f>IF(BDI$6=0,RANK(BDI39,BDI$12:BDI$42,0),RANK(BDI39,BDI$12:BDI$42,1))</f>
      </c>
      <c r="BDM39"/>
      <c r="BDN39" s="126">
        <f>IF(COUNTA(BDM$12:BDM$42)=0,0.6*BDM$5,IF(BDM39="",0,IF(BDM$6=0,IF(BDM39&gt;=BDM$8,BDM$5,IF(BDM39&lt;BDM$6,0,0.6*BDM$5+0.4*BDM$5*(BDM39-BDM$7)/(BDM$8-BDM$7))),IF(BDM39&lt;=BDM$8,BDM$5,IF(BDM39&gt;BDM$6,0,0.6*BDM$5+0.4*BDM$5*(BDM39-BDM$7)/(BDM$8-BDM$7))))))</f>
      </c>
      <c r="BDO39" s="126">
        <f>IF(BDM39&lt;&gt;"",BDM$5,0)</f>
      </c>
      <c r="BDP39" s="125">
        <f>IF(BDM$6=0,RANK(BDM39,BDM$12:BDM$42,0),RANK(BDM39,BDM$12:BDM$42,1))</f>
      </c>
      <c r="BDQ39"/>
      <c r="BDR39" s="126">
        <f>IF(COUNTA(BDQ$12:BDQ$42)=0,0.6*BDQ$5,IF(BDQ39="",0,IF(BDQ$6=0,IF(BDQ39&gt;=BDQ$8,BDQ$5,IF(BDQ39&lt;BDQ$6,0,0.6*BDQ$5+0.4*BDQ$5*(BDQ39-BDQ$7)/(BDQ$8-BDQ$7))),IF(BDQ39&lt;=BDQ$8,BDQ$5,IF(BDQ39&gt;BDQ$6,0,0.6*BDQ$5+0.4*BDQ$5*(BDQ39-BDQ$7)/(BDQ$8-BDQ$7))))))</f>
      </c>
      <c r="BDS39" s="126">
        <f>IF(BDQ39&lt;&gt;"",BDQ$5,0)</f>
      </c>
      <c r="BDT39" s="125">
        <f>IF(BDQ$6=0,RANK(BDQ39,BDQ$12:BDQ$42,0),RANK(BDQ39,BDQ$12:BDQ$42,1))</f>
      </c>
      <c r="BDU39"/>
      <c r="BDV39" s="126">
        <f>IF(COUNTA(BDU$12:BDU$42)=0,0.6*BDU$5,IF(BDU39="",0,IF(BDU$6=0,IF(BDU39&gt;=BDU$8,BDU$5,IF(BDU39&lt;BDU$6,0,0.6*BDU$5+0.4*BDU$5*(BDU39-BDU$7)/(BDU$8-BDU$7))),IF(BDU39&lt;=BDU$8,BDU$5,IF(BDU39&gt;BDU$6,0,0.6*BDU$5+0.4*BDU$5*(BDU39-BDU$7)/(BDU$8-BDU$7))))))</f>
      </c>
      <c r="BDW39" s="126">
        <f>IF(BDU39&lt;&gt;"",BDU$5,0)</f>
      </c>
      <c r="BDX39" s="125">
        <f>IF(BDU$6=0,RANK(BDU39,BDU$12:BDU$42,0),RANK(BDU39,BDU$12:BDU$42,1))</f>
      </c>
      <c r="BDY39" s="126">
        <v>99.56042</v>
      </c>
      <c r="BDZ39" s="126">
        <f>IF(COUNTA(BDY$12:BDY$42)=0,0.6*BDY$5,IF(BDY39="",0,IF(BDY$6=0,IF(BDY39&gt;=BDY$8,BDY$5,IF(BDY39&lt;BDY$6,0,0.6*BDY$5+0.4*BDY$5*(BDY39-BDY$7)/(BDY$8-BDY$7))),IF(BDY39&lt;=BDY$8,BDY$5,IF(BDY39&gt;BDY$6,0,0.6*BDY$5+0.4*BDY$5*(BDY39-BDY$7)/(BDY$8-BDY$7))))))</f>
      </c>
      <c r="BEA39" s="126">
        <f>IF(BDY39&lt;&gt;"",BDY$5,0)</f>
      </c>
      <c r="BEB39" s="125">
        <f>IF(BDY$6=0,RANK(BDY39,BDY$12:BDY$42,0),RANK(BDY39,BDY$12:BDY$42,1))</f>
      </c>
      <c r="BEC39" s="126">
        <v>100</v>
      </c>
      <c r="BED39" s="126">
        <f>IF(COUNTA(BEC$12:BEC$42)=0,0.6*BEC$5,IF(BEC39="",0,IF(BEC$6=0,IF(BEC39&gt;=BEC$8,BEC$5,IF(BEC39&lt;BEC$6,0,0.6*BEC$5+0.4*BEC$5*(BEC39-BEC$7)/(BEC$8-BEC$7))),IF(BEC39&lt;=BEC$8,BEC$5,IF(BEC39&gt;BEC$6,0,0.6*BEC$5+0.4*BEC$5*(BEC39-BEC$7)/(BEC$8-BEC$7))))))</f>
      </c>
      <c r="BEE39" s="126">
        <f>IF(BEC39&lt;&gt;"",BEC$5,0)</f>
      </c>
      <c r="BEF39" s="125">
        <f>IF(BEC$6=0,RANK(BEC39,BEC$12:BEC$42,0),RANK(BEC39,BEC$12:BEC$42,1))</f>
      </c>
      <c r="BEG39" s="126">
        <v>10.3</v>
      </c>
      <c r="BEH39" s="126">
        <f>IF(COUNTA(BEG$12:BEG$42)=0,0.6*BEG$5,IF(BEG39="",0,IF(BEG$6=0,IF(BEG39&gt;=BEG$8,BEG$5,IF(BEG39&lt;BEG$6,0,0.6*BEG$5+0.4*BEG$5*(BEG39-BEG$7)/(BEG$8-BEG$7))),IF(BEG39&lt;=BEG$8,BEG$5,IF(BEG39&gt;BEG$6,0,0.6*BEG$5+0.4*BEG$5*(BEG39-BEG$7)/(BEG$8-BEG$7))))))</f>
      </c>
      <c r="BEI39" s="126">
        <f>IF(BEG39&lt;&gt;"",BEG$5,0)</f>
      </c>
      <c r="BEJ39" s="125">
        <f>IF(BEG$6=0,RANK(BEG39,BEG$12:BEG$42,0),RANK(BEG39,BEG$12:BEG$42,1))</f>
      </c>
      <c r="BEK39"/>
      <c r="BEL39" s="126">
        <f>IF(COUNTA(BEK$12:BEK$42)=0,0.6*BEK$5,IF(BEK39="",0,IF(BEK$6=0,IF(BEK39&gt;=BEK$8,BEK$5,IF(BEK39&lt;BEK$6,0,0.6*BEK$5+0.4*BEK$5*(BEK39-BEK$7)/(BEK$8-BEK$7))),IF(BEK39&lt;=BEK$8,BEK$5,IF(BEK39&gt;BEK$6,0,0.6*BEK$5+0.4*BEK$5*(BEK39-BEK$7)/(BEK$8-BEK$7))))))</f>
      </c>
      <c r="BEM39" s="126">
        <f>IF(BEK39&lt;&gt;"",BEK$5,0)</f>
      </c>
      <c r="BEN39" s="125">
        <f>IF(BEK$6=0,RANK(BEK39,BEK$12:BEK$42,0),RANK(BEK39,BEK$12:BEK$42,1))</f>
      </c>
      <c r="BEO39" s="126">
        <v>100</v>
      </c>
      <c r="BEP39" s="126">
        <f>IF(COUNTA(BEO$12:BEO$42)=0,0.6*BEO$5,IF(BEO39="",0,IF(BEO$6=0,IF(BEO39&gt;=BEO$8,BEO$5,IF(BEO39&lt;BEO$6,0,0.6*BEO$5+0.4*BEO$5*(BEO39-BEO$7)/(BEO$8-BEO$7))),IF(BEO39&lt;=BEO$8,BEO$5,IF(BEO39&gt;BEO$6,0,0.6*BEO$5+0.4*BEO$5*(BEO39-BEO$7)/(BEO$8-BEO$7))))))</f>
      </c>
      <c r="BEQ39" s="126">
        <f>IF(BEO39&lt;&gt;"",BEO$5,0)</f>
      </c>
      <c r="BER39" s="125">
        <f>IF(BEO$6=0,RANK(BEO39,BEO$12:BEO$42,0),RANK(BEO39,BEO$12:BEO$42,1))</f>
      </c>
      <c r="BES39"/>
      <c r="BET39" s="126">
        <f>IF(COUNTA(BES$12:BES$42)=0,0.6*BES$5,IF(BES39="",0,IF(BES$6=0,IF(BES39&gt;=BES$8,BES$5,IF(BES39&lt;BES$6,0,0.6*BES$5+0.4*BES$5*(BES39-BES$7)/(BES$8-BES$7))),IF(BES39&lt;=BES$8,BES$5,IF(BES39&gt;BES$6,0,0.6*BES$5+0.4*BES$5*(BES39-BES$7)/(BES$8-BES$7))))))</f>
      </c>
      <c r="BEU39" s="126">
        <f>IF(BES39&lt;&gt;"",BES$5,0)</f>
      </c>
      <c r="BEV39" s="125">
        <f>IF(BES$6=0,RANK(BES39,BES$12:BES$42,0),RANK(BES39,BES$12:BES$42,1))</f>
      </c>
      <c r="BEW39" s="126">
        <v>100</v>
      </c>
      <c r="BEX39" s="126">
        <f>IF(COUNTA(BEW$12:BEW$42)=0,0.6*BEW$5,IF(BEW39="",0,IF(BEW$6=0,IF(BEW39&gt;=BEW$8,BEW$5,IF(BEW39&lt;BEW$6,0,0.6*BEW$5+0.4*BEW$5*(BEW39-BEW$7)/(BEW$8-BEW$7))),IF(BEW39&lt;=BEW$8,BEW$5,IF(BEW39&gt;BEW$6,0,0.6*BEW$5+0.4*BEW$5*(BEW39-BEW$7)/(BEW$8-BEW$7))))))</f>
      </c>
      <c r="BEY39" s="126">
        <f>IF(BEW39&lt;&gt;"",BEW$5,0)</f>
      </c>
      <c r="BEZ39" s="125">
        <f>IF(BEW$6=0,RANK(BEW39,BEW$12:BEW$42,0),RANK(BEW39,BEW$12:BEW$42,1))</f>
      </c>
      <c r="BFA39"/>
      <c r="BFB39" s="126">
        <f>IF(COUNTA(BFA$12:BFA$42)=0,0.6*BFA$5,IF(BFA39="",0,IF(BFA$6=0,IF(BFA39&gt;=BFA$8,BFA$5,IF(BFA39&lt;BFA$6,0,0.6*BFA$5+0.4*BFA$5*(BFA39-BFA$7)/(BFA$8-BFA$7))),IF(BFA39&lt;=BFA$8,BFA$5,IF(BFA39&gt;BFA$6,0,0.6*BFA$5+0.4*BFA$5*(BFA39-BFA$7)/(BFA$8-BFA$7))))))</f>
      </c>
      <c r="BFC39" s="126">
        <f>IF(BFA39&lt;&gt;"",BFA$5,0)</f>
      </c>
      <c r="BFD39" s="125">
        <f>IF(BFA$6=0,RANK(BFA39,BFA$12:BFA$42,0),RANK(BFA39,BFA$12:BFA$42,1))</f>
      </c>
      <c r="BFE39" s="126">
        <v>0</v>
      </c>
      <c r="BFF39" s="126">
        <f>IF(COUNTA(BFE$12:BFE$42)=0,0.6*BFE$5,IF(BFE39="",0,IF(BFE$6=0,IF(BFE39&gt;=BFE$8,BFE$5,IF(BFE39&lt;BFE$6,0,0.6*BFE$5+0.4*BFE$5*(BFE39-BFE$7)/(BFE$8-BFE$7))),IF(BFE39&lt;=BFE$8,BFE$5,IF(BFE39&gt;BFE$6,0,0.6*BFE$5+0.4*BFE$5*(BFE39-BFE$7)/(BFE$8-BFE$7))))))</f>
      </c>
      <c r="BFG39" s="126">
        <f>IF(BFE39&lt;&gt;"",BFE$5,0)</f>
      </c>
      <c r="BFH39" s="125">
        <f>IF(BFE$6=0,RANK(BFE39,BFE$12:BFE$42,0),RANK(BFE39,BFE$12:BFE$42,1))</f>
      </c>
      <c r="BFI39" s="126">
        <v>31.284716796875</v>
      </c>
      <c r="BFJ39" s="126">
        <f>IF(COUNTA(BFI$12:BFI$42)=0,0.6*BFI$5,IF(BFI39="",0,IF(BFI$6=0,IF(BFI39&gt;=BFI$8,BFI$5,IF(BFI39&lt;BFI$6,0,0.6*BFI$5+0.4*BFI$5*(BFI39-BFI$7)/(BFI$8-BFI$7))),IF(BFI39&lt;=BFI$8,BFI$5,IF(BFI39&gt;BFI$6,0,0.6*BFI$5+0.4*BFI$5*(BFI39-BFI$7)/(BFI$8-BFI$7))))))</f>
      </c>
      <c r="BFK39" s="126">
        <f>IF(BFI39&lt;&gt;"",BFI$5,0)</f>
      </c>
      <c r="BFL39" s="125">
        <f>IF(BFI$6=0,RANK(BFI39,BFI$12:BFI$42,0),RANK(BFI39,BFI$12:BFI$42,1))</f>
      </c>
      <c r="BFM39" s="126">
        <v>7.11291015625</v>
      </c>
      <c r="BFN39" s="126">
        <f>IF(COUNTA(BFM$12:BFM$42)=0,0.6*BFM$5,IF(BFM39="",0,IF(BFM$6=0,IF(BFM39&gt;=BFM$8,BFM$5,IF(BFM39&lt;BFM$6,0,0.6*BFM$5+0.4*BFM$5*(BFM39-BFM$7)/(BFM$8-BFM$7))),IF(BFM39&lt;=BFM$8,BFM$5,IF(BFM39&gt;BFM$6,0,0.6*BFM$5+0.4*BFM$5*(BFM39-BFM$7)/(BFM$8-BFM$7))))))</f>
      </c>
      <c r="BFO39" s="126">
        <f>IF(BFM39&lt;&gt;"",BFM$5,0)</f>
      </c>
      <c r="BFP39" s="125">
        <f>IF(BFM$6=0,RANK(BFM39,BFM$12:BFM$42,0),RANK(BFM39,BFM$12:BFM$42,1))</f>
      </c>
      <c r="BFQ39" s="126">
        <v>2</v>
      </c>
      <c r="BFR39" s="126">
        <f>IF(COUNTA(BFQ$12:BFQ$42)=0,0.6*BFQ$5,IF(BFQ39="",0,IF(BFQ$6=0,IF(BFQ39&gt;=BFQ$8,BFQ$5,IF(BFQ39&lt;BFQ$6,0,0.6*BFQ$5+0.4*BFQ$5*(BFQ39-BFQ$7)/(BFQ$8-BFQ$7))),IF(BFQ39&lt;=BFQ$8,BFQ$5,IF(BFQ39&gt;BFQ$6,0,0.6*BFQ$5+0.4*BFQ$5*(BFQ39-BFQ$7)/(BFQ$8-BFQ$7))))))</f>
      </c>
      <c r="BFS39" s="126">
        <f>IF(BFQ39&lt;&gt;"",BFQ$5,0)</f>
      </c>
      <c r="BFT39" s="125">
        <f>IF(BFQ$6=0,RANK(BFQ39,BFQ$12:BFQ$42,0),RANK(BFQ39,BFQ$12:BFQ$42,1))</f>
      </c>
      <c r="BFU39" s="126">
        <v>96.92</v>
      </c>
      <c r="BFV39" s="126">
        <f>IF(COUNTA(BFU$12:BFU$42)=0,0.6*BFU$5,IF(BFU39="",0,IF(BFU$6=0,IF(BFU39&gt;=BFU$8,BFU$5,IF(BFU39&lt;BFU$6,0,0.6*BFU$5+0.4*BFU$5*(BFU39-BFU$7)/(BFU$8-BFU$7))),IF(BFU39&lt;=BFU$8,BFU$5,IF(BFU39&gt;BFU$6,0,0.6*BFU$5+0.4*BFU$5*(BFU39-BFU$7)/(BFU$8-BFU$7))))))</f>
      </c>
      <c r="BFW39" s="126">
        <f>IF(BFU39&lt;&gt;"",BFU$5,0)</f>
      </c>
      <c r="BFX39" s="125">
        <f>IF(BFU$6=0,RANK(BFU39,BFU$12:BFU$42,0),RANK(BFU39,BFU$12:BFU$42,1))</f>
      </c>
      <c r="BFY39"/>
      <c r="BFZ39" s="126">
        <f>IF(COUNTA(BFY$12:BFY$42)=0,0.6*BFY$5,IF(BFY39="",0,IF(BFY$6=0,IF(BFY39&gt;=BFY$8,BFY$5,IF(BFY39&lt;BFY$6,0,0.6*BFY$5+0.4*BFY$5*(BFY39-BFY$7)/(BFY$8-BFY$7))),IF(BFY39&lt;=BFY$8,BFY$5,IF(BFY39&gt;BFY$6,0,0.6*BFY$5+0.4*BFY$5*(BFY39-BFY$7)/(BFY$8-BFY$7))))))</f>
      </c>
      <c r="BGA39" s="126">
        <f>IF(BFY39&lt;&gt;"",BFY$5,0)</f>
      </c>
      <c r="BGB39" s="125">
        <f>IF(BFY$6=0,RANK(BFY39,BFY$12:BFY$42,0),RANK(BFY39,BFY$12:BFY$42,1))</f>
      </c>
      <c r="BGC39"/>
      <c r="BGD39" s="126">
        <f>IF(COUNTA(BGC$12:BGC$42)=0,0.6*BGC$5,IF(BGC39="",0,IF(BGC$6=0,IF(BGC39&gt;=BGC$8,BGC$5,IF(BGC39&lt;BGC$6,0,0.6*BGC$5+0.4*BGC$5*(BGC39-BGC$7)/(BGC$8-BGC$7))),IF(BGC39&lt;=BGC$8,BGC$5,IF(BGC39&gt;BGC$6,0,0.6*BGC$5+0.4*BGC$5*(BGC39-BGC$7)/(BGC$8-BGC$7))))))</f>
      </c>
      <c r="BGE39" s="126">
        <f>IF(BGC39&lt;&gt;"",BGC$5,0)</f>
      </c>
      <c r="BGF39" s="125">
        <f>IF(BGC$6=0,RANK(BGC39,BGC$12:BGC$42,0),RANK(BGC39,BGC$12:BGC$42,1))</f>
      </c>
      <c r="BGG39"/>
      <c r="BGH39" s="126">
        <f>IF(COUNTA(BGG$12:BGG$42)=0,0.6*BGG$5,IF(BGG39="",0,IF(BGG$6=0,IF(BGG39&gt;=BGG$8,BGG$5,IF(BGG39&lt;BGG$6,0,0.6*BGG$5+0.4*BGG$5*(BGG39-BGG$7)/(BGG$8-BGG$7))),IF(BGG39&lt;=BGG$8,BGG$5,IF(BGG39&gt;BGG$6,0,0.6*BGG$5+0.4*BGG$5*(BGG39-BGG$7)/(BGG$8-BGG$7))))))</f>
      </c>
      <c r="BGI39" s="126">
        <f>IF(BGG39&lt;&gt;"",BGG$5,0)</f>
      </c>
      <c r="BGJ39" s="125">
        <f>IF(BGG$6=0,RANK(BGG39,BGG$12:BGG$42,0),RANK(BGG39,BGG$12:BGG$42,1))</f>
      </c>
      <c r="BGK39"/>
      <c r="BGL39" s="126">
        <f>IF(COUNTA(BGK$12:BGK$42)=0,0.6*BGK$5,IF(BGK39="",0,IF(BGK$6=0,IF(BGK39&gt;=BGK$8,BGK$5,IF(BGK39&lt;BGK$6,0,0.6*BGK$5+0.4*BGK$5*(BGK39-BGK$7)/(BGK$8-BGK$7))),IF(BGK39&lt;=BGK$8,BGK$5,IF(BGK39&gt;BGK$6,0,0.6*BGK$5+0.4*BGK$5*(BGK39-BGK$7)/(BGK$8-BGK$7))))))</f>
      </c>
      <c r="BGM39" s="126">
        <f>IF(BGK39&lt;&gt;"",BGK$5,0)</f>
      </c>
      <c r="BGN39" s="125">
        <f>IF(BGK$6=0,RANK(BGK39,BGK$12:BGK$42,0),RANK(BGK39,BGK$12:BGK$42,1))</f>
      </c>
      <c r="BGO39" s="126">
        <v>99.390658</v>
      </c>
      <c r="BGP39" s="126">
        <f>IF(COUNTA(BGO$12:BGO$42)=0,0.6*BGO$5,IF(BGO39="",0,IF(BGO$6=0,IF(BGO39&gt;=BGO$8,BGO$5,IF(BGO39&lt;BGO$6,0,0.6*BGO$5+0.4*BGO$5*(BGO39-BGO$7)/(BGO$8-BGO$7))),IF(BGO39&lt;=BGO$8,BGO$5,IF(BGO39&gt;BGO$6,0,0.6*BGO$5+0.4*BGO$5*(BGO39-BGO$7)/(BGO$8-BGO$7))))))</f>
      </c>
      <c r="BGQ39" s="126">
        <f>IF(BGO39&lt;&gt;"",BGO$5,0)</f>
      </c>
      <c r="BGR39" s="125">
        <f>IF(BGO$6=0,RANK(BGO39,BGO$12:BGO$42,0),RANK(BGO39,BGO$12:BGO$42,1))</f>
      </c>
      <c r="BGS39" s="126">
        <v>100</v>
      </c>
      <c r="BGT39" s="126">
        <f>IF(COUNTA(BGS$12:BGS$42)=0,0.6*BGS$5,IF(BGS39="",0,IF(BGS$6=0,IF(BGS39&gt;=BGS$8,BGS$5,IF(BGS39&lt;BGS$6,0,0.6*BGS$5+0.4*BGS$5*(BGS39-BGS$7)/(BGS$8-BGS$7))),IF(BGS39&lt;=BGS$8,BGS$5,IF(BGS39&gt;BGS$6,0,0.6*BGS$5+0.4*BGS$5*(BGS39-BGS$7)/(BGS$8-BGS$7))))))</f>
      </c>
      <c r="BGU39" s="126">
        <f>IF(BGS39&lt;&gt;"",BGS$5,0)</f>
      </c>
      <c r="BGV39" s="125">
        <f>IF(BGS$6=0,RANK(BGS39,BGS$12:BGS$42,0),RANK(BGS39,BGS$12:BGS$42,1))</f>
      </c>
      <c r="BGW39" s="126">
        <v>10.92</v>
      </c>
      <c r="BGX39" s="126">
        <f>IF(COUNTA(BGW$12:BGW$42)=0,0.6*BGW$5,IF(BGW39="",0,IF(BGW$6=0,IF(BGW39&gt;=BGW$8,BGW$5,IF(BGW39&lt;BGW$6,0,0.6*BGW$5+0.4*BGW$5*(BGW39-BGW$7)/(BGW$8-BGW$7))),IF(BGW39&lt;=BGW$8,BGW$5,IF(BGW39&gt;BGW$6,0,0.6*BGW$5+0.4*BGW$5*(BGW39-BGW$7)/(BGW$8-BGW$7))))))</f>
      </c>
      <c r="BGY39" s="126">
        <f>IF(BGW39&lt;&gt;"",BGW$5,0)</f>
      </c>
      <c r="BGZ39" s="125">
        <f>IF(BGW$6=0,RANK(BGW39,BGW$12:BGW$42,0),RANK(BGW39,BGW$12:BGW$42,1))</f>
      </c>
      <c r="BHA39"/>
      <c r="BHB39" s="126">
        <f>IF(COUNTA(BHA$12:BHA$42)=0,0.6*BHA$5,IF(BHA39="",0,IF(BHA$6=0,IF(BHA39&gt;=BHA$8,BHA$5,IF(BHA39&lt;BHA$6,0,0.6*BHA$5+0.4*BHA$5*(BHA39-BHA$7)/(BHA$8-BHA$7))),IF(BHA39&lt;=BHA$8,BHA$5,IF(BHA39&gt;BHA$6,0,0.6*BHA$5+0.4*BHA$5*(BHA39-BHA$7)/(BHA$8-BHA$7))))))</f>
      </c>
      <c r="BHC39" s="126">
        <f>IF(BHA39&lt;&gt;"",BHA$5,0)</f>
      </c>
      <c r="BHD39" s="125">
        <f>IF(BHA$6=0,RANK(BHA39,BHA$12:BHA$42,0),RANK(BHA39,BHA$12:BHA$42,1))</f>
      </c>
      <c r="BHE39" s="126">
        <v>100</v>
      </c>
      <c r="BHF39" s="126">
        <f>IF(COUNTA(BHE$12:BHE$42)=0,0.6*BHE$5,IF(BHE39="",0,IF(BHE$6=0,IF(BHE39&gt;=BHE$8,BHE$5,IF(BHE39&lt;BHE$6,0,0.6*BHE$5+0.4*BHE$5*(BHE39-BHE$7)/(BHE$8-BHE$7))),IF(BHE39&lt;=BHE$8,BHE$5,IF(BHE39&gt;BHE$6,0,0.6*BHE$5+0.4*BHE$5*(BHE39-BHE$7)/(BHE$8-BHE$7))))))</f>
      </c>
      <c r="BHG39" s="126">
        <f>IF(BHE39&lt;&gt;"",BHE$5,0)</f>
      </c>
      <c r="BHH39" s="125">
        <f>IF(BHE$6=0,RANK(BHE39,BHE$12:BHE$42,0),RANK(BHE39,BHE$12:BHE$42,1))</f>
      </c>
      <c r="BHI39"/>
      <c r="BHJ39" s="126">
        <f>IF(COUNTA(BHI$12:BHI$42)=0,0.6*BHI$5,IF(BHI39="",0,IF(BHI$6=0,IF(BHI39&gt;=BHI$8,BHI$5,IF(BHI39&lt;BHI$6,0,0.6*BHI$5+0.4*BHI$5*(BHI39-BHI$7)/(BHI$8-BHI$7))),IF(BHI39&lt;=BHI$8,BHI$5,IF(BHI39&gt;BHI$6,0,0.6*BHI$5+0.4*BHI$5*(BHI39-BHI$7)/(BHI$8-BHI$7))))))</f>
      </c>
      <c r="BHK39" s="126">
        <f>IF(BHI39&lt;&gt;"",BHI$5,0)</f>
      </c>
      <c r="BHL39" s="125">
        <f>IF(BHI$6=0,RANK(BHI39,BHI$12:BHI$42,0),RANK(BHI39,BHI$12:BHI$42,1))</f>
      </c>
      <c r="BHM39" s="126">
        <v>100</v>
      </c>
      <c r="BHN39" s="126">
        <f>IF(COUNTA(BHM$12:BHM$42)=0,0.6*BHM$5,IF(BHM39="",0,IF(BHM$6=0,IF(BHM39&gt;=BHM$8,BHM$5,IF(BHM39&lt;BHM$6,0,0.6*BHM$5+0.4*BHM$5*(BHM39-BHM$7)/(BHM$8-BHM$7))),IF(BHM39&lt;=BHM$8,BHM$5,IF(BHM39&gt;BHM$6,0,0.6*BHM$5+0.4*BHM$5*(BHM39-BHM$7)/(BHM$8-BHM$7))))))</f>
      </c>
      <c r="BHO39" s="126">
        <f>IF(BHM39&lt;&gt;"",BHM$5,0)</f>
      </c>
      <c r="BHP39" s="125">
        <f>IF(BHM$6=0,RANK(BHM39,BHM$12:BHM$42,0),RANK(BHM39,BHM$12:BHM$42,1))</f>
      </c>
      <c r="BHQ39"/>
      <c r="BHR39" s="126">
        <f>IF(COUNTA(BHQ$12:BHQ$42)=0,0.6*BHQ$5,IF(BHQ39="",0,IF(BHQ$6=0,IF(BHQ39&gt;=BHQ$8,BHQ$5,IF(BHQ39&lt;BHQ$6,0,0.6*BHQ$5+0.4*BHQ$5*(BHQ39-BHQ$7)/(BHQ$8-BHQ$7))),IF(BHQ39&lt;=BHQ$8,BHQ$5,IF(BHQ39&gt;BHQ$6,0,0.6*BHQ$5+0.4*BHQ$5*(BHQ39-BHQ$7)/(BHQ$8-BHQ$7))))))</f>
      </c>
      <c r="BHS39" s="126">
        <f>IF(BHQ39&lt;&gt;"",BHQ$5,0)</f>
      </c>
      <c r="BHT39" s="125">
        <f>IF(BHQ$6=0,RANK(BHQ39,BHQ$12:BHQ$42,0),RANK(BHQ39,BHQ$12:BHQ$42,1))</f>
      </c>
      <c r="BHU39" s="126">
        <v>0</v>
      </c>
      <c r="BHV39" s="126">
        <f>IF(COUNTA(BHU$12:BHU$42)=0,0.6*BHU$5,IF(BHU39="",0,IF(BHU$6=0,IF(BHU39&gt;=BHU$8,BHU$5,IF(BHU39&lt;BHU$6,0,0.6*BHU$5+0.4*BHU$5*(BHU39-BHU$7)/(BHU$8-BHU$7))),IF(BHU39&lt;=BHU$8,BHU$5,IF(BHU39&gt;BHU$6,0,0.6*BHU$5+0.4*BHU$5*(BHU39-BHU$7)/(BHU$8-BHU$7))))))</f>
      </c>
      <c r="BHW39" s="126">
        <f>IF(BHU39&lt;&gt;"",BHU$5,0)</f>
      </c>
      <c r="BHX39" s="125">
        <f>IF(BHU$6=0,RANK(BHU39,BHU$12:BHU$42,0),RANK(BHU39,BHU$12:BHU$42,1))</f>
      </c>
      <c r="BHY39" s="126">
        <v>37.0223828125</v>
      </c>
      <c r="BHZ39" s="126">
        <f>IF(COUNTA(BHY$12:BHY$42)=0,0.6*BHY$5,IF(BHY39="",0,IF(BHY$6=0,IF(BHY39&gt;=BHY$8,BHY$5,IF(BHY39&lt;BHY$6,0,0.6*BHY$5+0.4*BHY$5*(BHY39-BHY$7)/(BHY$8-BHY$7))),IF(BHY39&lt;=BHY$8,BHY$5,IF(BHY39&gt;BHY$6,0,0.6*BHY$5+0.4*BHY$5*(BHY39-BHY$7)/(BHY$8-BHY$7))))))</f>
      </c>
      <c r="BIA39" s="126">
        <f>IF(BHY39&lt;&gt;"",BHY$5,0)</f>
      </c>
      <c r="BIB39" s="125">
        <f>IF(BHY$6=0,RANK(BHY39,BHY$12:BHY$42,0),RANK(BHY39,BHY$12:BHY$42,1))</f>
      </c>
      <c r="BIC39" s="126">
        <v>5.688583984375</v>
      </c>
      <c r="BID39" s="126">
        <f>IF(COUNTA(BIC$12:BIC$42)=0,0.6*BIC$5,IF(BIC39="",0,IF(BIC$6=0,IF(BIC39&gt;=BIC$8,BIC$5,IF(BIC39&lt;BIC$6,0,0.6*BIC$5+0.4*BIC$5*(BIC39-BIC$7)/(BIC$8-BIC$7))),IF(BIC39&lt;=BIC$8,BIC$5,IF(BIC39&gt;BIC$6,0,0.6*BIC$5+0.4*BIC$5*(BIC39-BIC$7)/(BIC$8-BIC$7))))))</f>
      </c>
      <c r="BIE39" s="126">
        <f>IF(BIC39&lt;&gt;"",BIC$5,0)</f>
      </c>
      <c r="BIF39" s="125">
        <f>IF(BIC$6=0,RANK(BIC39,BIC$12:BIC$42,0),RANK(BIC39,BIC$12:BIC$42,1))</f>
      </c>
      <c r="BIG39"/>
      <c r="BIH39" s="126">
        <f>IF(COUNTA(BIG$12:BIG$42)=0,0.6*BIG$5,IF(BIG39="",0,IF(BIG$6=0,IF(BIG39&gt;=BIG$8,BIG$5,IF(BIG39&lt;BIG$6,0,0.6*BIG$5+0.4*BIG$5*(BIG39-BIG$7)/(BIG$8-BIG$7))),IF(BIG39&lt;=BIG$8,BIG$5,IF(BIG39&gt;BIG$6,0,0.6*BIG$5+0.4*BIG$5*(BIG39-BIG$7)/(BIG$8-BIG$7))))))</f>
      </c>
      <c r="BII39" s="126">
        <f>IF(BIG39&lt;&gt;"",BIG$5,0)</f>
      </c>
      <c r="BIJ39" s="125">
        <f>IF(BIG$6=0,RANK(BIG39,BIG$12:BIG$42,0),RANK(BIG39,BIG$12:BIG$42,1))</f>
      </c>
      <c r="BIK39"/>
      <c r="BIL39" s="126">
        <f>IF(COUNTA(BIK$12:BIK$42)=0,0.6*BIK$5,IF(BIK39="",0,IF(BIK$6=0,IF(BIK39&gt;=BIK$8,BIK$5,IF(BIK39&lt;BIK$6,0,0.6*BIK$5+0.4*BIK$5*(BIK39-BIK$7)/(BIK$8-BIK$7))),IF(BIK39&lt;=BIK$8,BIK$5,IF(BIK39&gt;BIK$6,0,0.6*BIK$5+0.4*BIK$5*(BIK39-BIK$7)/(BIK$8-BIK$7))))))</f>
      </c>
      <c r="BIM39" s="126">
        <f>IF(BIK39&lt;&gt;"",BIK$5,0)</f>
      </c>
      <c r="BIN39" s="125">
        <f>IF(BIK$6=0,RANK(BIK39,BIK$12:BIK$42,0),RANK(BIK39,BIK$12:BIK$42,1))</f>
      </c>
      <c r="BIO39"/>
      <c r="BIP39" s="126">
        <f>IF(COUNTA(BIO$12:BIO$42)=0,0.6*BIO$5,IF(BIO39="",0,IF(BIO$6=0,IF(BIO39&gt;=BIO$8,BIO$5,IF(BIO39&lt;BIO$6,0,0.6*BIO$5+0.4*BIO$5*(BIO39-BIO$7)/(BIO$8-BIO$7))),IF(BIO39&lt;=BIO$8,BIO$5,IF(BIO39&gt;BIO$6,0,0.6*BIO$5+0.4*BIO$5*(BIO39-BIO$7)/(BIO$8-BIO$7))))))</f>
      </c>
      <c r="BIQ39" s="126">
        <f>IF(BIO39&lt;&gt;"",BIO$5,0)</f>
      </c>
      <c r="BIR39" s="125">
        <f>IF(BIO$6=0,RANK(BIO39,BIO$12:BIO$42,0),RANK(BIO39,BIO$12:BIO$42,1))</f>
      </c>
      <c r="BIS39"/>
      <c r="BIT39" s="126">
        <f>IF(COUNTA(BIS$12:BIS$42)=0,0.6*BIS$5,IF(BIS39="",0,IF(BIS$6=0,IF(BIS39&gt;=BIS$8,BIS$5,IF(BIS39&lt;BIS$6,0,0.6*BIS$5+0.4*BIS$5*(BIS39-BIS$7)/(BIS$8-BIS$7))),IF(BIS39&lt;=BIS$8,BIS$5,IF(BIS39&gt;BIS$6,0,0.6*BIS$5+0.4*BIS$5*(BIS39-BIS$7)/(BIS$8-BIS$7))))))</f>
      </c>
      <c r="BIU39" s="126">
        <f>IF(BIS39&lt;&gt;"",BIS$5,0)</f>
      </c>
      <c r="BIV39" s="125">
        <f>IF(BIS$6=0,RANK(BIS39,BIS$12:BIS$42,0),RANK(BIS39,BIS$12:BIS$42,1))</f>
      </c>
      <c r="BIW39"/>
      <c r="BIX39" s="126">
        <f>IF(COUNTA(BIW$12:BIW$42)=0,0.6*BIW$5,IF(BIW39="",0,IF(BIW$6=0,IF(BIW39&gt;=BIW$8,BIW$5,IF(BIW39&lt;BIW$6,0,0.6*BIW$5+0.4*BIW$5*(BIW39-BIW$7)/(BIW$8-BIW$7))),IF(BIW39&lt;=BIW$8,BIW$5,IF(BIW39&gt;BIW$6,0,0.6*BIW$5+0.4*BIW$5*(BIW39-BIW$7)/(BIW$8-BIW$7))))))</f>
      </c>
      <c r="BIY39" s="126">
        <f>IF(BIW39&lt;&gt;"",BIW$5,0)</f>
      </c>
      <c r="BIZ39" s="125">
        <f>IF(BIW$6=0,RANK(BIW39,BIW$12:BIW$42,0),RANK(BIW39,BIW$12:BIW$42,1))</f>
      </c>
      <c r="BJA39"/>
      <c r="BJB39" s="126">
        <f>IF(COUNTA(BJA$12:BJA$42)=0,0.6*BJA$5,IF(BJA39="",0,IF(BJA$6=0,IF(BJA39&gt;=BJA$8,BJA$5,IF(BJA39&lt;BJA$6,0,0.6*BJA$5+0.4*BJA$5*(BJA39-BJA$7)/(BJA$8-BJA$7))),IF(BJA39&lt;=BJA$8,BJA$5,IF(BJA39&gt;BJA$6,0,0.6*BJA$5+0.4*BJA$5*(BJA39-BJA$7)/(BJA$8-BJA$7))))))</f>
      </c>
      <c r="BJC39" s="126">
        <f>IF(BJA39&lt;&gt;"",BJA$5,0)</f>
      </c>
      <c r="BJD39" s="125">
        <f>IF(BJA$6=0,RANK(BJA39,BJA$12:BJA$42,0),RANK(BJA39,BJA$12:BJA$42,1))</f>
      </c>
      <c r="BJE39"/>
      <c r="BJF39" s="126">
        <f>IF(COUNTA(BJE$12:BJE$42)=0,0.6*BJE$5,IF(BJE39="",0,IF(BJE$6=0,IF(BJE39&gt;=BJE$8,BJE$5,IF(BJE39&lt;BJE$6,0,0.6*BJE$5+0.4*BJE$5*(BJE39-BJE$7)/(BJE$8-BJE$7))),IF(BJE39&lt;=BJE$8,BJE$5,IF(BJE39&gt;BJE$6,0,0.6*BJE$5+0.4*BJE$5*(BJE39-BJE$7)/(BJE$8-BJE$7))))))</f>
      </c>
      <c r="BJG39" s="126">
        <f>IF(BJE39&lt;&gt;"",BJE$5,0)</f>
      </c>
      <c r="BJH39" s="125">
        <f>IF(BJE$6=0,RANK(BJE39,BJE$12:BJE$42,0),RANK(BJE39,BJE$12:BJE$42,1))</f>
      </c>
      <c r="BJI39"/>
      <c r="BJJ39" s="126">
        <f>IF(COUNTA(BJI$12:BJI$42)=0,0.6*BJI$5,IF(BJI39="",0,IF(BJI$6=0,IF(BJI39&gt;=BJI$8,BJI$5,IF(BJI39&lt;BJI$6,0,0.6*BJI$5+0.4*BJI$5*(BJI39-BJI$7)/(BJI$8-BJI$7))),IF(BJI39&lt;=BJI$8,BJI$5,IF(BJI39&gt;BJI$6,0,0.6*BJI$5+0.4*BJI$5*(BJI39-BJI$7)/(BJI$8-BJI$7))))))</f>
      </c>
      <c r="BJK39" s="126">
        <f>IF(BJI39&lt;&gt;"",BJI$5,0)</f>
      </c>
      <c r="BJL39" s="125">
        <f>IF(BJI$6=0,RANK(BJI39,BJI$12:BJI$42,0),RANK(BJI39,BJI$12:BJI$42,1))</f>
      </c>
      <c r="BJM39"/>
      <c r="BJN39" s="126">
        <f>IF(COUNTA(BJM$12:BJM$42)=0,0.6*BJM$5,IF(BJM39="",0,IF(BJM$6=0,IF(BJM39&gt;=BJM$8,BJM$5,IF(BJM39&lt;BJM$6,0,0.6*BJM$5+0.4*BJM$5*(BJM39-BJM$7)/(BJM$8-BJM$7))),IF(BJM39&lt;=BJM$8,BJM$5,IF(BJM39&gt;BJM$6,0,0.6*BJM$5+0.4*BJM$5*(BJM39-BJM$7)/(BJM$8-BJM$7))))))</f>
      </c>
      <c r="BJO39" s="126">
        <f>IF(BJM39&lt;&gt;"",BJM$5,0)</f>
      </c>
      <c r="BJP39" s="125">
        <f>IF(BJM$6=0,RANK(BJM39,BJM$12:BJM$42,0),RANK(BJM39,BJM$12:BJM$42,1))</f>
      </c>
      <c r="BJQ39"/>
      <c r="BJR39" s="126">
        <f>IF(COUNTA(BJQ$12:BJQ$42)=0,0.6*BJQ$5,IF(BJQ39="",0,IF(BJQ$6=0,IF(BJQ39&gt;=BJQ$8,BJQ$5,IF(BJQ39&lt;BJQ$6,0,0.6*BJQ$5+0.4*BJQ$5*(BJQ39-BJQ$7)/(BJQ$8-BJQ$7))),IF(BJQ39&lt;=BJQ$8,BJQ$5,IF(BJQ39&gt;BJQ$6,0,0.6*BJQ$5+0.4*BJQ$5*(BJQ39-BJQ$7)/(BJQ$8-BJQ$7))))))</f>
      </c>
      <c r="BJS39" s="126">
        <f>IF(BJQ39&lt;&gt;"",BJQ$5,0)</f>
      </c>
      <c r="BJT39" s="125">
        <f>IF(BJQ$6=0,RANK(BJQ39,BJQ$12:BJQ$42,0),RANK(BJQ39,BJQ$12:BJQ$42,1))</f>
      </c>
      <c r="BJU39"/>
      <c r="BJV39" s="126">
        <f>IF(COUNTA(BJU$12:BJU$42)=0,0.6*BJU$5,IF(BJU39="",0,IF(BJU$6=0,IF(BJU39&gt;=BJU$8,BJU$5,IF(BJU39&lt;BJU$6,0,0.6*BJU$5+0.4*BJU$5*(BJU39-BJU$7)/(BJU$8-BJU$7))),IF(BJU39&lt;=BJU$8,BJU$5,IF(BJU39&gt;BJU$6,0,0.6*BJU$5+0.4*BJU$5*(BJU39-BJU$7)/(BJU$8-BJU$7))))))</f>
      </c>
      <c r="BJW39" s="126">
        <f>IF(BJU39&lt;&gt;"",BJU$5,0)</f>
      </c>
      <c r="BJX39" s="125">
        <f>IF(BJU$6=0,RANK(BJU39,BJU$12:BJU$42,0),RANK(BJU39,BJU$12:BJU$42,1))</f>
      </c>
      <c r="BJY39" s="126">
        <v>96.38</v>
      </c>
      <c r="BJZ39" s="126">
        <f>IF(COUNTA(BJY$12:BJY$42)=0,0.6*BJY$5,IF(BJY39="",0,IF(BJY$6=0,IF(BJY39&gt;=BJY$8,BJY$5,IF(BJY39&lt;BJY$6,0,0.6*BJY$5+0.4*BJY$5*(BJY39-BJY$7)/(BJY$8-BJY$7))),IF(BJY39&lt;=BJY$8,BJY$5,IF(BJY39&gt;BJY$6,0,0.6*BJY$5+0.4*BJY$5*(BJY39-BJY$7)/(BJY$8-BJY$7))))))</f>
      </c>
      <c r="BKA39" s="126">
        <f>IF(BJY39&lt;&gt;"",BJY$5,0)</f>
      </c>
      <c r="BKB39" s="125">
        <f>IF(BJY$6=0,RANK(BJY39,BJY$12:BJY$42,0),RANK(BJY39,BJY$12:BJY$42,1))</f>
      </c>
      <c r="BKC39"/>
      <c r="BKD39" s="126">
        <f>IF(COUNTA(BKC$12:BKC$42)=0,0.6*BKC$5,IF(BKC39="",0,IF(BKC$6=0,IF(BKC39&gt;=BKC$8,BKC$5,IF(BKC39&lt;BKC$6,0,0.6*BKC$5+0.4*BKC$5*(BKC39-BKC$7)/(BKC$8-BKC$7))),IF(BKC39&lt;=BKC$8,BKC$5,IF(BKC39&gt;BKC$6,0,0.6*BKC$5+0.4*BKC$5*(BKC39-BKC$7)/(BKC$8-BKC$7))))))</f>
      </c>
      <c r="BKE39" s="126">
        <f>IF(BKC39&lt;&gt;"",BKC$5,0)</f>
      </c>
      <c r="BKF39" s="125">
        <f>IF(BKC$6=0,RANK(BKC39,BKC$12:BKC$42,0),RANK(BKC39,BKC$12:BKC$42,1))</f>
      </c>
      <c r="BKG39"/>
      <c r="BKH39" s="126">
        <f>IF(COUNTA(BKG$12:BKG$42)=0,0.6*BKG$5,IF(BKG39="",0,IF(BKG$6=0,IF(BKG39&gt;=BKG$8,BKG$5,IF(BKG39&lt;BKG$6,0,0.6*BKG$5+0.4*BKG$5*(BKG39-BKG$7)/(BKG$8-BKG$7))),IF(BKG39&lt;=BKG$8,BKG$5,IF(BKG39&gt;BKG$6,0,0.6*BKG$5+0.4*BKG$5*(BKG39-BKG$7)/(BKG$8-BKG$7))))))</f>
      </c>
      <c r="BKI39" s="126">
        <f>IF(BKG39&lt;&gt;"",BKG$5,0)</f>
      </c>
      <c r="BKJ39" s="125">
        <f>IF(BKG$6=0,RANK(BKG39,BKG$12:BKG$42,0),RANK(BKG39,BKG$12:BKG$42,1))</f>
      </c>
      <c r="BKK39"/>
      <c r="BKL39" s="126">
        <f>IF(COUNTA(BKK$12:BKK$42)=0,0.6*BKK$5,IF(BKK39="",0,IF(BKK$6=0,IF(BKK39&gt;=BKK$8,BKK$5,IF(BKK39&lt;BKK$6,0,0.6*BKK$5+0.4*BKK$5*(BKK39-BKK$7)/(BKK$8-BKK$7))),IF(BKK39&lt;=BKK$8,BKK$5,IF(BKK39&gt;BKK$6,0,0.6*BKK$5+0.4*BKK$5*(BKK39-BKK$7)/(BKK$8-BKK$7))))))</f>
      </c>
      <c r="BKM39" s="126">
        <f>IF(BKK39&lt;&gt;"",BKK$5,0)</f>
      </c>
      <c r="BKN39" s="125">
        <f>IF(BKK$6=0,RANK(BKK39,BKK$12:BKK$42,0),RANK(BKK39,BKK$12:BKK$42,1))</f>
      </c>
      <c r="BKO39" s="126">
        <v>95.976448</v>
      </c>
      <c r="BKP39" s="126">
        <f>IF(COUNTA(BKO$12:BKO$42)=0,0.6*BKO$5,IF(BKO39="",0,IF(BKO$6=0,IF(BKO39&gt;=BKO$8,BKO$5,IF(BKO39&lt;BKO$6,0,0.6*BKO$5+0.4*BKO$5*(BKO39-BKO$7)/(BKO$8-BKO$7))),IF(BKO39&lt;=BKO$8,BKO$5,IF(BKO39&gt;BKO$6,0,0.6*BKO$5+0.4*BKO$5*(BKO39-BKO$7)/(BKO$8-BKO$7))))))</f>
      </c>
      <c r="BKQ39" s="126">
        <f>IF(BKO39&lt;&gt;"",BKO$5,0)</f>
      </c>
      <c r="BKR39" s="125">
        <f>IF(BKO$6=0,RANK(BKO39,BKO$12:BKO$42,0),RANK(BKO39,BKO$12:BKO$42,1))</f>
      </c>
      <c r="BKS39" s="126">
        <v>98.41</v>
      </c>
      <c r="BKT39" s="126">
        <f>IF(COUNTA(BKS$12:BKS$42)=0,0.6*BKS$5,IF(BKS39="",0,IF(BKS$6=0,IF(BKS39&gt;=BKS$8,BKS$5,IF(BKS39&lt;BKS$6,0,0.6*BKS$5+0.4*BKS$5*(BKS39-BKS$7)/(BKS$8-BKS$7))),IF(BKS39&lt;=BKS$8,BKS$5,IF(BKS39&gt;BKS$6,0,0.6*BKS$5+0.4*BKS$5*(BKS39-BKS$7)/(BKS$8-BKS$7))))))</f>
      </c>
      <c r="BKU39" s="126">
        <f>IF(BKS39&lt;&gt;"",BKS$5,0)</f>
      </c>
      <c r="BKV39" s="125">
        <f>IF(BKS$6=0,RANK(BKS39,BKS$12:BKS$42,0),RANK(BKS39,BKS$12:BKS$42,1))</f>
      </c>
      <c r="BKW39" s="126">
        <v>9.07</v>
      </c>
      <c r="BKX39" s="126">
        <f>IF(COUNTA(BKW$12:BKW$42)=0,0.6*BKW$5,IF(BKW39="",0,IF(BKW$6=0,IF(BKW39&gt;=BKW$8,BKW$5,IF(BKW39&lt;BKW$6,0,0.6*BKW$5+0.4*BKW$5*(BKW39-BKW$7)/(BKW$8-BKW$7))),IF(BKW39&lt;=BKW$8,BKW$5,IF(BKW39&gt;BKW$6,0,0.6*BKW$5+0.4*BKW$5*(BKW39-BKW$7)/(BKW$8-BKW$7))))))</f>
      </c>
      <c r="BKY39" s="126">
        <f>IF(BKW39&lt;&gt;"",BKW$5,0)</f>
      </c>
      <c r="BKZ39" s="125">
        <f>IF(BKW$6=0,RANK(BKW39,BKW$12:BKW$42,0),RANK(BKW39,BKW$12:BKW$42,1))</f>
      </c>
      <c r="BLA39"/>
      <c r="BLB39" s="126">
        <f>IF(COUNTA(BLA$12:BLA$42)=0,0.6*BLA$5,IF(BLA39="",0,IF(BLA$6=0,IF(BLA39&gt;=BLA$8,BLA$5,IF(BLA39&lt;BLA$6,0,0.6*BLA$5+0.4*BLA$5*(BLA39-BLA$7)/(BLA$8-BLA$7))),IF(BLA39&lt;=BLA$8,BLA$5,IF(BLA39&gt;BLA$6,0,0.6*BLA$5+0.4*BLA$5*(BLA39-BLA$7)/(BLA$8-BLA$7))))))</f>
      </c>
      <c r="BLC39" s="126">
        <f>IF(BLA39&lt;&gt;"",BLA$5,0)</f>
      </c>
      <c r="BLD39" s="125">
        <f>IF(BLA$6=0,RANK(BLA39,BLA$12:BLA$42,0),RANK(BLA39,BLA$12:BLA$42,1))</f>
      </c>
      <c r="BLE39" s="126">
        <v>99.44</v>
      </c>
      <c r="BLF39" s="126">
        <f>IF(COUNTA(BLE$12:BLE$42)=0,0.6*BLE$5,IF(BLE39="",0,IF(BLE$6=0,IF(BLE39&gt;=BLE$8,BLE$5,IF(BLE39&lt;BLE$6,0,0.6*BLE$5+0.4*BLE$5*(BLE39-BLE$7)/(BLE$8-BLE$7))),IF(BLE39&lt;=BLE$8,BLE$5,IF(BLE39&gt;BLE$6,0,0.6*BLE$5+0.4*BLE$5*(BLE39-BLE$7)/(BLE$8-BLE$7))))))</f>
      </c>
      <c r="BLG39" s="126">
        <f>IF(BLE39&lt;&gt;"",BLE$5,0)</f>
      </c>
      <c r="BLH39" s="125">
        <f>IF(BLE$6=0,RANK(BLE39,BLE$12:BLE$42,0),RANK(BLE39,BLE$12:BLE$42,1))</f>
      </c>
      <c r="BLI39"/>
      <c r="BLJ39" s="126">
        <f>IF(COUNTA(BLI$12:BLI$42)=0,0.6*BLI$5,IF(BLI39="",0,IF(BLI$6=0,IF(BLI39&gt;=BLI$8,BLI$5,IF(BLI39&lt;BLI$6,0,0.6*BLI$5+0.4*BLI$5*(BLI39-BLI$7)/(BLI$8-BLI$7))),IF(BLI39&lt;=BLI$8,BLI$5,IF(BLI39&gt;BLI$6,0,0.6*BLI$5+0.4*BLI$5*(BLI39-BLI$7)/(BLI$8-BLI$7))))))</f>
      </c>
      <c r="BLK39" s="126">
        <f>IF(BLI39&lt;&gt;"",BLI$5,0)</f>
      </c>
      <c r="BLL39" s="125">
        <f>IF(BLI$6=0,RANK(BLI39,BLI$12:BLI$42,0),RANK(BLI39,BLI$12:BLI$42,1))</f>
      </c>
      <c r="BLM39" s="126">
        <v>98.57</v>
      </c>
      <c r="BLN39" s="126">
        <f>IF(COUNTA(BLM$12:BLM$42)=0,0.6*BLM$5,IF(BLM39="",0,IF(BLM$6=0,IF(BLM39&gt;=BLM$8,BLM$5,IF(BLM39&lt;BLM$6,0,0.6*BLM$5+0.4*BLM$5*(BLM39-BLM$7)/(BLM$8-BLM$7))),IF(BLM39&lt;=BLM$8,BLM$5,IF(BLM39&gt;BLM$6,0,0.6*BLM$5+0.4*BLM$5*(BLM39-BLM$7)/(BLM$8-BLM$7))))))</f>
      </c>
      <c r="BLO39" s="126">
        <f>IF(BLM39&lt;&gt;"",BLM$5,0)</f>
      </c>
      <c r="BLP39" s="125">
        <f>IF(BLM$6=0,RANK(BLM39,BLM$12:BLM$42,0),RANK(BLM39,BLM$12:BLM$42,1))</f>
      </c>
      <c r="BLQ39"/>
      <c r="BLR39" s="126">
        <f>IF(COUNTA(BLQ$12:BLQ$42)=0,0.6*BLQ$5,IF(BLQ39="",0,IF(BLQ$6=0,IF(BLQ39&gt;=BLQ$8,BLQ$5,IF(BLQ39&lt;BLQ$6,0,0.6*BLQ$5+0.4*BLQ$5*(BLQ39-BLQ$7)/(BLQ$8-BLQ$7))),IF(BLQ39&lt;=BLQ$8,BLQ$5,IF(BLQ39&gt;BLQ$6,0,0.6*BLQ$5+0.4*BLQ$5*(BLQ39-BLQ$7)/(BLQ$8-BLQ$7))))))</f>
      </c>
      <c r="BLS39" s="126">
        <f>IF(BLQ39&lt;&gt;"",BLQ$5,0)</f>
      </c>
      <c r="BLT39" s="125">
        <f>IF(BLQ$6=0,RANK(BLQ39,BLQ$12:BLQ$42,0),RANK(BLQ39,BLQ$12:BLQ$42,1))</f>
      </c>
      <c r="BLU39" s="126">
        <v>0</v>
      </c>
      <c r="BLV39" s="126">
        <f>IF(COUNTA(BLU$12:BLU$42)=0,0.6*BLU$5,IF(BLU39="",0,IF(BLU$6=0,IF(BLU39&gt;=BLU$8,BLU$5,IF(BLU39&lt;BLU$6,0,0.6*BLU$5+0.4*BLU$5*(BLU39-BLU$7)/(BLU$8-BLU$7))),IF(BLU39&lt;=BLU$8,BLU$5,IF(BLU39&gt;BLU$6,0,0.6*BLU$5+0.4*BLU$5*(BLU39-BLU$7)/(BLU$8-BLU$7))))))</f>
      </c>
      <c r="BLW39" s="126">
        <f>IF(BLU39&lt;&gt;"",BLU$5,0)</f>
      </c>
      <c r="BLX39" s="125">
        <f>IF(BLU$6=0,RANK(BLU39,BLU$12:BLU$42,0),RANK(BLU39,BLU$12:BLU$42,1))</f>
      </c>
      <c r="BLY39" s="126">
        <v>26.26552734375</v>
      </c>
      <c r="BLZ39" s="126">
        <f>IF(COUNTA(BLY$12:BLY$42)=0,0.6*BLY$5,IF(BLY39="",0,IF(BLY$6=0,IF(BLY39&gt;=BLY$8,BLY$5,IF(BLY39&lt;BLY$6,0,0.6*BLY$5+0.4*BLY$5*(BLY39-BLY$7)/(BLY$8-BLY$7))),IF(BLY39&lt;=BLY$8,BLY$5,IF(BLY39&gt;BLY$6,0,0.6*BLY$5+0.4*BLY$5*(BLY39-BLY$7)/(BLY$8-BLY$7))))))</f>
      </c>
      <c r="BMA39" s="126">
        <f>IF(BLY39&lt;&gt;"",BLY$5,0)</f>
      </c>
      <c r="BMB39" s="125">
        <f>IF(BLY$6=0,RANK(BLY39,BLY$12:BLY$42,0),RANK(BLY39,BLY$12:BLY$42,1))</f>
      </c>
      <c r="BMC39" s="126">
        <v>5.566005859375</v>
      </c>
      <c r="BMD39" s="126">
        <f>IF(COUNTA(BMC$12:BMC$42)=0,0.6*BMC$5,IF(BMC39="",0,IF(BMC$6=0,IF(BMC39&gt;=BMC$8,BMC$5,IF(BMC39&lt;BMC$6,0,0.6*BMC$5+0.4*BMC$5*(BMC39-BMC$7)/(BMC$8-BMC$7))),IF(BMC39&lt;=BMC$8,BMC$5,IF(BMC39&gt;BMC$6,0,0.6*BMC$5+0.4*BMC$5*(BMC39-BMC$7)/(BMC$8-BMC$7))))))</f>
      </c>
      <c r="BME39" s="126">
        <f>IF(BMC39&lt;&gt;"",BMC$5,0)</f>
      </c>
      <c r="BMF39" s="125">
        <f>IF(BMC$6=0,RANK(BMC39,BMC$12:BMC$42,0),RANK(BMC39,BMC$12:BMC$42,1))</f>
      </c>
      <c r="BMG39" s="126">
        <v>17.29</v>
      </c>
      <c r="BMH39" s="126">
        <f>IF(COUNTA(BMG$12:BMG$42)=0,0.6*BMG$5,IF(BMG39="",0,IF(AND(BMG39&gt;=BMG$7,BMG39&lt;=BMG$8),BMG$5,0)))</f>
      </c>
      <c r="BMI39" s="126">
        <f>IF(BMG39&lt;&gt;"",BMG$5,0)</f>
      </c>
      <c r="BMJ39" s="125">
        <f>IF(BMG$6=0,RANK(BMG39,BMG$12:BMG$42,0),RANK(BMG39,BMG$12:BMG$42,1))</f>
      </c>
      <c r="BMK39" s="126">
        <v>98.46</v>
      </c>
      <c r="BML39" s="126">
        <f>IF(COUNTA(BMK$12:BMK$42)=0,0.6*BMK$5,IF(BMK39="",0,IF(BMK$6=0,IF(BMK39&gt;=BMK$8,BMK$5,IF(BMK39&lt;BMK$6,0,0.6*BMK$5+0.4*BMK$5*(BMK39-BMK$7)/(BMK$8-BMK$7))),IF(BMK39&lt;=BMK$8,BMK$5,IF(BMK39&gt;BMK$6,0,0.6*BMK$5+0.4*BMK$5*(BMK39-BMK$7)/(BMK$8-BMK$7))))))</f>
      </c>
      <c r="BMM39" s="126">
        <f>IF(BMK39&lt;&gt;"",BMK$5,0)</f>
      </c>
      <c r="BMN39" s="125">
        <f>IF(BMK$6=0,RANK(BMK39,BMK$12:BMK$42,0),RANK(BMK39,BMK$12:BMK$42,1))</f>
      </c>
      <c r="BMO39"/>
      <c r="BMP39" s="126">
        <f>IF(COUNTA(BMO$12:BMO$42)=0,0.6*BMO$5,IF(BMO39="",0,IF(BMO$6=0,IF(BMO39&gt;=BMO$8,BMO$5,IF(BMO39&lt;BMO$6,0,0.6*BMO$5+0.4*BMO$5*(BMO39-BMO$7)/(BMO$8-BMO$7))),IF(BMO39&lt;=BMO$8,BMO$5,IF(BMO39&gt;BMO$6,0,0.6*BMO$5+0.4*BMO$5*(BMO39-BMO$7)/(BMO$8-BMO$7))))))</f>
      </c>
      <c r="BMQ39" s="126">
        <f>IF(BMO39&lt;&gt;"",BMO$5,0)</f>
      </c>
      <c r="BMR39" s="125">
        <f>IF(BMO$6=0,RANK(BMO39,BMO$12:BMO$42,0),RANK(BMO39,BMO$12:BMO$42,1))</f>
      </c>
      <c r="BMS39"/>
      <c r="BMT39" s="126">
        <f>IF(COUNTA(BMS$12:BMS$42)=0,0.6*BMS$5,IF(BMS39="",0,IF(BMS$6=0,IF(BMS39&gt;=BMS$8,BMS$5,IF(BMS39&lt;BMS$6,0,0.6*BMS$5+0.4*BMS$5*(BMS39-BMS$7)/(BMS$8-BMS$7))),IF(BMS39&lt;=BMS$8,BMS$5,IF(BMS39&gt;BMS$6,0,0.6*BMS$5+0.4*BMS$5*(BMS39-BMS$7)/(BMS$8-BMS$7))))))</f>
      </c>
      <c r="BMU39" s="126">
        <f>IF(BMS39&lt;&gt;"",BMS$5,0)</f>
      </c>
      <c r="BMV39" s="125">
        <f>IF(BMS$6=0,RANK(BMS39,BMS$12:BMS$42,0),RANK(BMS39,BMS$12:BMS$42,1))</f>
      </c>
      <c r="BMW39"/>
      <c r="BMX39" s="126">
        <f>IF(COUNTA(BMW$12:BMW$42)=0,0.6*BMW$5,IF(BMW39="",0,IF(BMW$6=0,IF(BMW39&gt;=BMW$8,BMW$5,IF(BMW39&lt;BMW$6,0,0.6*BMW$5+0.4*BMW$5*(BMW39-BMW$7)/(BMW$8-BMW$7))),IF(BMW39&lt;=BMW$8,BMW$5,IF(BMW39&gt;BMW$6,0,0.6*BMW$5+0.4*BMW$5*(BMW39-BMW$7)/(BMW$8-BMW$7))))))</f>
      </c>
      <c r="BMY39" s="126">
        <f>IF(BMW39&lt;&gt;"",BMW$5,0)</f>
      </c>
      <c r="BMZ39" s="125">
        <f>IF(BMW$6=0,RANK(BMW39,BMW$12:BMW$42,0),RANK(BMW39,BMW$12:BMW$42,1))</f>
      </c>
      <c r="BNA39" s="126">
        <v>99.62036</v>
      </c>
      <c r="BNB39" s="126">
        <f>IF(COUNTA(BNA$12:BNA$42)=0,0.6*BNA$5,IF(BNA39="",0,IF(BNA$6=0,IF(BNA39&gt;=BNA$8,BNA$5,IF(BNA39&lt;BNA$6,0,0.6*BNA$5+0.4*BNA$5*(BNA39-BNA$7)/(BNA$8-BNA$7))),IF(BNA39&lt;=BNA$8,BNA$5,IF(BNA39&gt;BNA$6,0,0.6*BNA$5+0.4*BNA$5*(BNA39-BNA$7)/(BNA$8-BNA$7))))))</f>
      </c>
      <c r="BNC39" s="126">
        <f>IF(BNA39&lt;&gt;"",BNA$5,0)</f>
      </c>
      <c r="BND39" s="125">
        <f>IF(BNA$6=0,RANK(BNA39,BNA$12:BNA$42,0),RANK(BNA39,BNA$12:BNA$42,1))</f>
      </c>
      <c r="BNE39" s="126">
        <v>100</v>
      </c>
      <c r="BNF39" s="126">
        <f>IF(COUNTA(BNE$12:BNE$42)=0,0.6*BNE$5,IF(BNE39="",0,IF(BNE$6=0,IF(BNE39&gt;=BNE$8,BNE$5,IF(BNE39&lt;BNE$6,0,0.6*BNE$5+0.4*BNE$5*(BNE39-BNE$7)/(BNE$8-BNE$7))),IF(BNE39&lt;=BNE$8,BNE$5,IF(BNE39&gt;BNE$6,0,0.6*BNE$5+0.4*BNE$5*(BNE39-BNE$7)/(BNE$8-BNE$7))))))</f>
      </c>
      <c r="BNG39" s="126">
        <f>IF(BNE39&lt;&gt;"",BNE$5,0)</f>
      </c>
      <c r="BNH39" s="125">
        <f>IF(BNE$6=0,RANK(BNE39,BNE$12:BNE$42,0),RANK(BNE39,BNE$12:BNE$42,1))</f>
      </c>
      <c r="BNI39" s="126">
        <v>9.58</v>
      </c>
      <c r="BNJ39" s="126">
        <f>IF(COUNTA(BNI$12:BNI$42)=0,0.6*BNI$5,IF(BNI39="",0,IF(BNI$6=0,IF(BNI39&gt;=BNI$8,BNI$5,IF(BNI39&lt;BNI$6,0,0.6*BNI$5+0.4*BNI$5*(BNI39-BNI$7)/(BNI$8-BNI$7))),IF(BNI39&lt;=BNI$8,BNI$5,IF(BNI39&gt;BNI$6,0,0.6*BNI$5+0.4*BNI$5*(BNI39-BNI$7)/(BNI$8-BNI$7))))))</f>
      </c>
      <c r="BNK39" s="126">
        <f>IF(BNI39&lt;&gt;"",BNI$5,0)</f>
      </c>
      <c r="BNL39" s="125">
        <f>IF(BNI$6=0,RANK(BNI39,BNI$12:BNI$42,0),RANK(BNI39,BNI$12:BNI$42,1))</f>
      </c>
      <c r="BNM39"/>
      <c r="BNN39" s="126">
        <f>IF(COUNTA(BNM$12:BNM$42)=0,0.6*BNM$5,IF(BNM39="",0,IF(BNM$6=0,IF(BNM39&gt;=BNM$8,BNM$5,IF(BNM39&lt;BNM$6,0,0.6*BNM$5+0.4*BNM$5*(BNM39-BNM$7)/(BNM$8-BNM$7))),IF(BNM39&lt;=BNM$8,BNM$5,IF(BNM39&gt;BNM$6,0,0.6*BNM$5+0.4*BNM$5*(BNM39-BNM$7)/(BNM$8-BNM$7))))))</f>
      </c>
      <c r="BNO39" s="126">
        <f>IF(BNM39&lt;&gt;"",BNM$5,0)</f>
      </c>
      <c r="BNP39" s="125">
        <f>IF(BNM$6=0,RANK(BNM39,BNM$12:BNM$42,0),RANK(BNM39,BNM$12:BNM$42,1))</f>
      </c>
      <c r="BNQ39" s="126">
        <v>100</v>
      </c>
      <c r="BNR39" s="126">
        <f>IF(COUNTA(BNQ$12:BNQ$42)=0,0.6*BNQ$5,IF(BNQ39="",0,IF(BNQ$6=0,IF(BNQ39&gt;=BNQ$8,BNQ$5,IF(BNQ39&lt;BNQ$6,0,0.6*BNQ$5+0.4*BNQ$5*(BNQ39-BNQ$7)/(BNQ$8-BNQ$7))),IF(BNQ39&lt;=BNQ$8,BNQ$5,IF(BNQ39&gt;BNQ$6,0,0.6*BNQ$5+0.4*BNQ$5*(BNQ39-BNQ$7)/(BNQ$8-BNQ$7))))))</f>
      </c>
      <c r="BNS39" s="126">
        <f>IF(BNQ39&lt;&gt;"",BNQ$5,0)</f>
      </c>
      <c r="BNT39" s="125">
        <f>IF(BNQ$6=0,RANK(BNQ39,BNQ$12:BNQ$42,0),RANK(BNQ39,BNQ$12:BNQ$42,1))</f>
      </c>
      <c r="BNU39"/>
      <c r="BNV39" s="126">
        <f>IF(COUNTA(BNU$12:BNU$42)=0,0.6*BNU$5,IF(BNU39="",0,IF(BNU$6=0,IF(BNU39&gt;=BNU$8,BNU$5,IF(BNU39&lt;BNU$6,0,0.6*BNU$5+0.4*BNU$5*(BNU39-BNU$7)/(BNU$8-BNU$7))),IF(BNU39&lt;=BNU$8,BNU$5,IF(BNU39&gt;BNU$6,0,0.6*BNU$5+0.4*BNU$5*(BNU39-BNU$7)/(BNU$8-BNU$7))))))</f>
      </c>
      <c r="BNW39" s="126">
        <f>IF(BNU39&lt;&gt;"",BNU$5,0)</f>
      </c>
      <c r="BNX39" s="125">
        <f>IF(BNU$6=0,RANK(BNU39,BNU$12:BNU$42,0),RANK(BNU39,BNU$12:BNU$42,1))</f>
      </c>
      <c r="BNY39" s="126">
        <v>100</v>
      </c>
      <c r="BNZ39" s="126">
        <f>IF(COUNTA(BNY$12:BNY$42)=0,0.6*BNY$5,IF(BNY39="",0,IF(BNY$6=0,IF(BNY39&gt;=BNY$8,BNY$5,IF(BNY39&lt;BNY$6,0,0.6*BNY$5+0.4*BNY$5*(BNY39-BNY$7)/(BNY$8-BNY$7))),IF(BNY39&lt;=BNY$8,BNY$5,IF(BNY39&gt;BNY$6,0,0.6*BNY$5+0.4*BNY$5*(BNY39-BNY$7)/(BNY$8-BNY$7))))))</f>
      </c>
      <c r="BOA39" s="126">
        <f>IF(BNY39&lt;&gt;"",BNY$5,0)</f>
      </c>
      <c r="BOB39" s="125">
        <f>IF(BNY$6=0,RANK(BNY39,BNY$12:BNY$42,0),RANK(BNY39,BNY$12:BNY$42,1))</f>
      </c>
      <c r="BOC39"/>
      <c r="BOD39" s="126">
        <f>IF(COUNTA(BOC$12:BOC$42)=0,0.6*BOC$5,IF(BOC39="",0,IF(BOC$6=0,IF(BOC39&gt;=BOC$8,BOC$5,IF(BOC39&lt;BOC$6,0,0.6*BOC$5+0.4*BOC$5*(BOC39-BOC$7)/(BOC$8-BOC$7))),IF(BOC39&lt;=BOC$8,BOC$5,IF(BOC39&gt;BOC$6,0,0.6*BOC$5+0.4*BOC$5*(BOC39-BOC$7)/(BOC$8-BOC$7))))))</f>
      </c>
      <c r="BOE39" s="126">
        <f>IF(BOC39&lt;&gt;"",BOC$5,0)</f>
      </c>
      <c r="BOF39" s="125">
        <f>IF(BOC$6=0,RANK(BOC39,BOC$12:BOC$42,0),RANK(BOC39,BOC$12:BOC$42,1))</f>
      </c>
      <c r="BOG39" s="126">
        <v>0</v>
      </c>
      <c r="BOH39" s="126">
        <f>IF(COUNTA(BOG$12:BOG$42)=0,0.6*BOG$5,IF(BOG39="",0,IF(BOG$6=0,IF(BOG39&gt;=BOG$8,BOG$5,IF(BOG39&lt;BOG$6,0,0.6*BOG$5+0.4*BOG$5*(BOG39-BOG$7)/(BOG$8-BOG$7))),IF(BOG39&lt;=BOG$8,BOG$5,IF(BOG39&gt;BOG$6,0,0.6*BOG$5+0.4*BOG$5*(BOG39-BOG$7)/(BOG$8-BOG$7))))))</f>
      </c>
      <c r="BOI39" s="126">
        <f>IF(BOG39&lt;&gt;"",BOG$5,0)</f>
      </c>
      <c r="BOJ39" s="125">
        <f>IF(BOG$6=0,RANK(BOG39,BOG$12:BOG$42,0),RANK(BOG39,BOG$12:BOG$42,1))</f>
      </c>
      <c r="BOK39" s="126">
        <v>35.541259765625</v>
      </c>
      <c r="BOL39" s="126">
        <f>IF(COUNTA(BOK$12:BOK$42)=0,0.6*BOK$5,IF(BOK39="",0,IF(BOK$6=0,IF(BOK39&gt;=BOK$8,BOK$5,IF(BOK39&lt;BOK$6,0,0.6*BOK$5+0.4*BOK$5*(BOK39-BOK$7)/(BOK$8-BOK$7))),IF(BOK39&lt;=BOK$8,BOK$5,IF(BOK39&gt;BOK$6,0,0.6*BOK$5+0.4*BOK$5*(BOK39-BOK$7)/(BOK$8-BOK$7))))))</f>
      </c>
      <c r="BOM39" s="126">
        <f>IF(BOK39&lt;&gt;"",BOK$5,0)</f>
      </c>
      <c r="BON39" s="125">
        <f>IF(BOK$6=0,RANK(BOK39,BOK$12:BOK$42,0),RANK(BOK39,BOK$12:BOK$42,1))</f>
      </c>
      <c r="BOO39" s="126">
        <v>5.174921875</v>
      </c>
      <c r="BOP39" s="126">
        <f>IF(COUNTA(BOO$12:BOO$42)=0,0.6*BOO$5,IF(BOO39="",0,IF(BOO$6=0,IF(BOO39&gt;=BOO$8,BOO$5,IF(BOO39&lt;BOO$6,0,0.6*BOO$5+0.4*BOO$5*(BOO39-BOO$7)/(BOO$8-BOO$7))),IF(BOO39&lt;=BOO$8,BOO$5,IF(BOO39&gt;BOO$6,0,0.6*BOO$5+0.4*BOO$5*(BOO39-BOO$7)/(BOO$8-BOO$7))))))</f>
      </c>
      <c r="BOQ39" s="126">
        <f>IF(BOO39&lt;&gt;"",BOO$5,0)</f>
      </c>
      <c r="BOR39" s="125">
        <f>IF(BOO$6=0,RANK(BOO39,BOO$12:BOO$42,0),RANK(BOO39,BOO$12:BOO$42,1))</f>
      </c>
      <c r="BOS39" s="126">
        <v>97.57</v>
      </c>
      <c r="BOT39" s="126">
        <f>IF(COUNTA(BOS$12:BOS$42)=0,0.6*BOS$5,IF(BOS39="",0,IF(BOS$6=0,IF(BOS39&gt;=BOS$8,BOS$5,IF(BOS39&lt;BOS$6,0,0.6*BOS$5+0.4*BOS$5*(BOS39-BOS$7)/(BOS$8-BOS$7))),IF(BOS39&lt;=BOS$8,BOS$5,IF(BOS39&gt;BOS$6,0,0.6*BOS$5+0.4*BOS$5*(BOS39-BOS$7)/(BOS$8-BOS$7))))))</f>
      </c>
      <c r="BOU39" s="126">
        <f>IF(BOS39&lt;&gt;"",BOS$5,0)</f>
      </c>
      <c r="BOV39" s="125">
        <f>IF(BOS$6=0,RANK(BOS39,BOS$12:BOS$42,0),RANK(BOS39,BOS$12:BOS$42,1))</f>
      </c>
      <c r="BOW39"/>
      <c r="BOX39" s="126">
        <f>IF(COUNTA(BOW$12:BOW$42)=0,0.6*BOW$5,IF(BOW39="",0,IF(BOW$6=0,IF(BOW39&gt;=BOW$8,BOW$5,IF(BOW39&lt;BOW$6,0,0.6*BOW$5+0.4*BOW$5*(BOW39-BOW$7)/(BOW$8-BOW$7))),IF(BOW39&lt;=BOW$8,BOW$5,IF(BOW39&gt;BOW$6,0,0.6*BOW$5+0.4*BOW$5*(BOW39-BOW$7)/(BOW$8-BOW$7))))))</f>
      </c>
      <c r="BOY39" s="126">
        <f>IF(BOW39&lt;&gt;"",BOW$5,0)</f>
      </c>
      <c r="BOZ39" s="125">
        <f>IF(BOW$6=0,RANK(BOW39,BOW$12:BOW$42,0),RANK(BOW39,BOW$12:BOW$42,1))</f>
      </c>
      <c r="BPA39"/>
      <c r="BPB39" s="126">
        <f>IF(COUNTA(BPA$12:BPA$42)=0,0.6*BPA$5,IF(BPA39="",0,IF(BPA$6=0,IF(BPA39&gt;=BPA$8,BPA$5,IF(BPA39&lt;BPA$6,0,0.6*BPA$5+0.4*BPA$5*(BPA39-BPA$7)/(BPA$8-BPA$7))),IF(BPA39&lt;=BPA$8,BPA$5,IF(BPA39&gt;BPA$6,0,0.6*BPA$5+0.4*BPA$5*(BPA39-BPA$7)/(BPA$8-BPA$7))))))</f>
      </c>
      <c r="BPC39" s="126">
        <f>IF(BPA39&lt;&gt;"",BPA$5,0)</f>
      </c>
      <c r="BPD39" s="125">
        <f>IF(BPA$6=0,RANK(BPA39,BPA$12:BPA$42,0),RANK(BPA39,BPA$12:BPA$42,1))</f>
      </c>
      <c r="BPE39"/>
      <c r="BPF39" s="126">
        <f>IF(COUNTA(BPE$12:BPE$42)=0,0.6*BPE$5,IF(BPE39="",0,IF(BPE$6=0,IF(BPE39&gt;=BPE$8,BPE$5,IF(BPE39&lt;BPE$6,0,0.6*BPE$5+0.4*BPE$5*(BPE39-BPE$7)/(BPE$8-BPE$7))),IF(BPE39&lt;=BPE$8,BPE$5,IF(BPE39&gt;BPE$6,0,0.6*BPE$5+0.4*BPE$5*(BPE39-BPE$7)/(BPE$8-BPE$7))))))</f>
      </c>
      <c r="BPG39" s="126">
        <f>IF(BPE39&lt;&gt;"",BPE$5,0)</f>
      </c>
      <c r="BPH39" s="125">
        <f>IF(BPE$6=0,RANK(BPE39,BPE$12:BPE$42,0),RANK(BPE39,BPE$12:BPE$42,1))</f>
      </c>
      <c r="BPI39"/>
      <c r="BPJ39" s="126">
        <f>IF(COUNTA(BPI$12:BPI$42)=0,0.6*BPI$5,IF(BPI39="",0,IF(BPI$6=0,IF(BPI39&gt;=BPI$8,BPI$5,IF(BPI39&lt;BPI$6,0,0.6*BPI$5+0.4*BPI$5*(BPI39-BPI$7)/(BPI$8-BPI$7))),IF(BPI39&lt;=BPI$8,BPI$5,IF(BPI39&gt;BPI$6,0,0.6*BPI$5+0.4*BPI$5*(BPI39-BPI$7)/(BPI$8-BPI$7))))))</f>
      </c>
      <c r="BPK39" s="126">
        <f>IF(BPI39&lt;&gt;"",BPI$5,0)</f>
      </c>
      <c r="BPL39" s="125">
        <f>IF(BPI$6=0,RANK(BPI39,BPI$12:BPI$42,0),RANK(BPI39,BPI$12:BPI$42,1))</f>
      </c>
      <c r="BPM39" s="126">
        <v>99.780021</v>
      </c>
      <c r="BPN39" s="126">
        <f>IF(COUNTA(BPM$12:BPM$42)=0,0.6*BPM$5,IF(BPM39="",0,IF(BPM$6=0,IF(BPM39&gt;=BPM$8,BPM$5,IF(BPM39&lt;BPM$6,0,0.6*BPM$5+0.4*BPM$5*(BPM39-BPM$7)/(BPM$8-BPM$7))),IF(BPM39&lt;=BPM$8,BPM$5,IF(BPM39&gt;BPM$6,0,0.6*BPM$5+0.4*BPM$5*(BPM39-BPM$7)/(BPM$8-BPM$7))))))</f>
      </c>
      <c r="BPO39" s="126">
        <f>IF(BPM39&lt;&gt;"",BPM$5,0)</f>
      </c>
      <c r="BPP39" s="125">
        <f>IF(BPM$6=0,RANK(BPM39,BPM$12:BPM$42,0),RANK(BPM39,BPM$12:BPM$42,1))</f>
      </c>
      <c r="BPQ39"/>
      <c r="BPR39" s="126">
        <f>IF(COUNTA(BPQ$12:BPQ$42)=0,0.6*BPQ$5,IF(BPQ39="",0,IF(BPQ$6=0,IF(BPQ39&gt;=BPQ$8,BPQ$5,IF(BPQ39&lt;BPQ$6,0,0.6*BPQ$5+0.4*BPQ$5*(BPQ39-BPQ$7)/(BPQ$8-BPQ$7))),IF(BPQ39&lt;=BPQ$8,BPQ$5,IF(BPQ39&gt;BPQ$6,0,0.6*BPQ$5+0.4*BPQ$5*(BPQ39-BPQ$7)/(BPQ$8-BPQ$7))))))</f>
      </c>
      <c r="BPS39" s="126">
        <f>IF(BPQ39&lt;&gt;"",BPQ$5,0)</f>
      </c>
      <c r="BPT39" s="125">
        <f>IF(BPQ$6=0,RANK(BPQ39,BPQ$12:BPQ$42,0),RANK(BPQ39,BPQ$12:BPQ$42,1))</f>
      </c>
      <c r="BPU39" s="126">
        <v>9.2</v>
      </c>
      <c r="BPV39" s="126">
        <f>IF(COUNTA(BPU$12:BPU$42)=0,0.6*BPU$5,IF(BPU39="",0,IF(BPU$6=0,IF(BPU39&gt;=BPU$8,BPU$5,IF(BPU39&lt;BPU$6,0,0.6*BPU$5+0.4*BPU$5*(BPU39-BPU$7)/(BPU$8-BPU$7))),IF(BPU39&lt;=BPU$8,BPU$5,IF(BPU39&gt;BPU$6,0,0.6*BPU$5+0.4*BPU$5*(BPU39-BPU$7)/(BPU$8-BPU$7))))))</f>
      </c>
      <c r="BPW39" s="126">
        <f>IF(BPU39&lt;&gt;"",BPU$5,0)</f>
      </c>
      <c r="BPX39" s="125">
        <f>IF(BPU$6=0,RANK(BPU39,BPU$12:BPU$42,0),RANK(BPU39,BPU$12:BPU$42,1))</f>
      </c>
      <c r="BPY39"/>
      <c r="BPZ39" s="126">
        <f>IF(COUNTA(BPY$12:BPY$42)=0,0.6*BPY$5,IF(BPY39="",0,IF(BPY$6=0,IF(BPY39&gt;=BPY$8,BPY$5,IF(BPY39&lt;BPY$6,0,0.6*BPY$5+0.4*BPY$5*(BPY39-BPY$7)/(BPY$8-BPY$7))),IF(BPY39&lt;=BPY$8,BPY$5,IF(BPY39&gt;BPY$6,0,0.6*BPY$5+0.4*BPY$5*(BPY39-BPY$7)/(BPY$8-BPY$7))))))</f>
      </c>
      <c r="BQA39" s="126">
        <f>IF(BPY39&lt;&gt;"",BPY$5,0)</f>
      </c>
      <c r="BQB39" s="125">
        <f>IF(BPY$6=0,RANK(BPY39,BPY$12:BPY$42,0),RANK(BPY39,BPY$12:BPY$42,1))</f>
      </c>
      <c r="BQC39" s="126">
        <v>100</v>
      </c>
      <c r="BQD39" s="126">
        <f>IF(COUNTA(BQC$12:BQC$42)=0,0.6*BQC$5,IF(BQC39="",0,IF(BQC$6=0,IF(BQC39&gt;=BQC$8,BQC$5,IF(BQC39&lt;BQC$6,0,0.6*BQC$5+0.4*BQC$5*(BQC39-BQC$7)/(BQC$8-BQC$7))),IF(BQC39&lt;=BQC$8,BQC$5,IF(BQC39&gt;BQC$6,0,0.6*BQC$5+0.4*BQC$5*(BQC39-BQC$7)/(BQC$8-BQC$7))))))</f>
      </c>
      <c r="BQE39" s="126">
        <f>IF(BQC39&lt;&gt;"",BQC$5,0)</f>
      </c>
      <c r="BQF39" s="125">
        <f>IF(BQC$6=0,RANK(BQC39,BQC$12:BQC$42,0),RANK(BQC39,BQC$12:BQC$42,1))</f>
      </c>
      <c r="BQG39"/>
      <c r="BQH39" s="126">
        <f>IF(COUNTA(BQG$12:BQG$42)=0,0.6*BQG$5,IF(BQG39="",0,IF(BQG$6=0,IF(BQG39&gt;=BQG$8,BQG$5,IF(BQG39&lt;BQG$6,0,0.6*BQG$5+0.4*BQG$5*(BQG39-BQG$7)/(BQG$8-BQG$7))),IF(BQG39&lt;=BQG$8,BQG$5,IF(BQG39&gt;BQG$6,0,0.6*BQG$5+0.4*BQG$5*(BQG39-BQG$7)/(BQG$8-BQG$7))))))</f>
      </c>
      <c r="BQI39" s="126">
        <f>IF(BQG39&lt;&gt;"",BQG$5,0)</f>
      </c>
      <c r="BQJ39" s="125">
        <f>IF(BQG$6=0,RANK(BQG39,BQG$12:BQG$42,0),RANK(BQG39,BQG$12:BQG$42,1))</f>
      </c>
      <c r="BQK39" s="126">
        <v>100</v>
      </c>
      <c r="BQL39" s="126">
        <f>IF(COUNTA(BQK$12:BQK$42)=0,0.6*BQK$5,IF(BQK39="",0,IF(BQK$6=0,IF(BQK39&gt;=BQK$8,BQK$5,IF(BQK39&lt;BQK$6,0,0.6*BQK$5+0.4*BQK$5*(BQK39-BQK$7)/(BQK$8-BQK$7))),IF(BQK39&lt;=BQK$8,BQK$5,IF(BQK39&gt;BQK$6,0,0.6*BQK$5+0.4*BQK$5*(BQK39-BQK$7)/(BQK$8-BQK$7))))))</f>
      </c>
      <c r="BQM39" s="126">
        <f>IF(BQK39&lt;&gt;"",BQK$5,0)</f>
      </c>
      <c r="BQN39" s="125">
        <f>IF(BQK$6=0,RANK(BQK39,BQK$12:BQK$42,0),RANK(BQK39,BQK$12:BQK$42,1))</f>
      </c>
      <c r="BQO39"/>
      <c r="BQP39" s="126">
        <f>IF(COUNTA(BQO$12:BQO$42)=0,0.6*BQO$5,IF(BQO39="",0,IF(BQO$6=0,IF(BQO39&gt;=BQO$8,BQO$5,IF(BQO39&lt;BQO$6,0,0.6*BQO$5+0.4*BQO$5*(BQO39-BQO$7)/(BQO$8-BQO$7))),IF(BQO39&lt;=BQO$8,BQO$5,IF(BQO39&gt;BQO$6,0,0.6*BQO$5+0.4*BQO$5*(BQO39-BQO$7)/(BQO$8-BQO$7))))))</f>
      </c>
      <c r="BQQ39" s="126">
        <f>IF(BQO39&lt;&gt;"",BQO$5,0)</f>
      </c>
      <c r="BQR39" s="125">
        <f>IF(BQO$6=0,RANK(BQO39,BQO$12:BQO$42,0),RANK(BQO39,BQO$12:BQO$42,1))</f>
      </c>
      <c r="BQS39" s="126">
        <v>0</v>
      </c>
      <c r="BQT39" s="126">
        <f>IF(COUNTA(BQS$12:BQS$42)=0,0.6*BQS$5,IF(BQS39="",0,IF(BQS$6=0,IF(BQS39&gt;=BQS$8,BQS$5,IF(BQS39&lt;BQS$6,0,0.6*BQS$5+0.4*BQS$5*(BQS39-BQS$7)/(BQS$8-BQS$7))),IF(BQS39&lt;=BQS$8,BQS$5,IF(BQS39&gt;BQS$6,0,0.6*BQS$5+0.4*BQS$5*(BQS39-BQS$7)/(BQS$8-BQS$7))))))</f>
      </c>
      <c r="BQU39" s="126">
        <f>IF(BQS39&lt;&gt;"",BQS$5,0)</f>
      </c>
      <c r="BQV39" s="125">
        <f>IF(BQS$6=0,RANK(BQS39,BQS$12:BQS$42,0),RANK(BQS39,BQS$12:BQS$42,1))</f>
      </c>
      <c r="BQW39" s="126">
        <v>35.910400390625</v>
      </c>
      <c r="BQX39" s="126">
        <f>IF(COUNTA(BQW$12:BQW$42)=0,0.6*BQW$5,IF(BQW39="",0,IF(BQW$6=0,IF(BQW39&gt;=BQW$8,BQW$5,IF(BQW39&lt;BQW$6,0,0.6*BQW$5+0.4*BQW$5*(BQW39-BQW$7)/(BQW$8-BQW$7))),IF(BQW39&lt;=BQW$8,BQW$5,IF(BQW39&gt;BQW$6,0,0.6*BQW$5+0.4*BQW$5*(BQW39-BQW$7)/(BQW$8-BQW$7))))))</f>
      </c>
      <c r="BQY39" s="126">
        <f>IF(BQW39&lt;&gt;"",BQW$5,0)</f>
      </c>
      <c r="BQZ39" s="125">
        <f>IF(BQW$6=0,RANK(BQW39,BQW$12:BQW$42,0),RANK(BQW39,BQW$12:BQW$42,1))</f>
      </c>
      <c r="BRA39" s="126">
        <v>4.465908203125</v>
      </c>
      <c r="BRB39" s="126">
        <f>IF(COUNTA(BRA$12:BRA$42)=0,0.6*BRA$5,IF(BRA39="",0,IF(BRA$6=0,IF(BRA39&gt;=BRA$8,BRA$5,IF(BRA39&lt;BRA$6,0,0.6*BRA$5+0.4*BRA$5*(BRA39-BRA$7)/(BRA$8-BRA$7))),IF(BRA39&lt;=BRA$8,BRA$5,IF(BRA39&gt;BRA$6,0,0.6*BRA$5+0.4*BRA$5*(BRA39-BRA$7)/(BRA$8-BRA$7))))))</f>
      </c>
      <c r="BRC39" s="126">
        <f>IF(BRA39&lt;&gt;"",BRA$5,0)</f>
      </c>
      <c r="BRD39" s="125">
        <f>IF(BRA$6=0,RANK(BRA39,BRA$12:BRA$42,0),RANK(BRA39,BRA$12:BRA$42,1))</f>
      </c>
      <c r="BRE39"/>
      <c r="BRF39" s="126">
        <f>IF(COUNTA(BRE$12:BRE$42)=0,0.6*BRE$5,IF(BRE39="",0,IF(BRE$6=0,IF(BRE39&gt;=BRE$8,BRE$5,IF(BRE39&lt;BRE$6,0,0.6*BRE$5+0.4*BRE$5*(BRE39-BRE$7)/(BRE$8-BRE$7))),IF(BRE39&lt;=BRE$8,BRE$5,IF(BRE39&gt;BRE$6,0,0.6*BRE$5+0.4*BRE$5*(BRE39-BRE$7)/(BRE$8-BRE$7))))))</f>
      </c>
      <c r="BRG39" s="126">
        <f>IF(BRE39&lt;&gt;"",BRE$5,0)</f>
      </c>
      <c r="BRH39" s="125">
        <f>IF(BRE$6=0,RANK(BRE39,BRE$12:BRE$42,0),RANK(BRE39,BRE$12:BRE$42,1))</f>
      </c>
      <c r="BRI39" s="126">
        <v>0.1</v>
      </c>
      <c r="BRJ39" s="126">
        <f>IF(COUNTA(BRI$12:BRI$42)=0,0.6*BRI$5,IF(BRI39="",0,IF(BRI$6=0,IF(BRI39&gt;=BRI$8,BRI$5,IF(BRI39&lt;BRI$6,0,0.6*BRI$5+0.4*BRI$5*(BRI39-BRI$7)/(BRI$8-BRI$7))),IF(BRI39&lt;=BRI$8,BRI$5,IF(BRI39&gt;BRI$6,0,0.6*BRI$5+0.4*BRI$5*(BRI39-BRI$7)/(BRI$8-BRI$7))))))</f>
      </c>
      <c r="BRK39" s="126">
        <f>IF(BRI39&lt;&gt;"",BRI$5,0)</f>
      </c>
      <c r="BRL39" s="125">
        <f>IF(BRI$6=0,RANK(BRI39,BRI$12:BRI$42,0),RANK(BRI39,BRI$12:BRI$42,1))</f>
      </c>
      <c r="BRM39" s="126">
        <v>0.15</v>
      </c>
      <c r="BRN39" s="126">
        <f>IF(COUNTA(BRM$12:BRM$42)=0,0.6*BRM$5,IF(BRM39="",0,IF(BRM$6=0,IF(BRM39&gt;=BRM$8,BRM$5,IF(BRM39&lt;BRM$6,0,0.6*BRM$5+0.4*BRM$5*(BRM39-BRM$7)/(BRM$8-BRM$7))),IF(BRM39&lt;=BRM$8,BRM$5,IF(BRM39&gt;BRM$6,0,0.6*BRM$5+0.4*BRM$5*(BRM39-BRM$7)/(BRM$8-BRM$7))))))</f>
      </c>
      <c r="BRO39" s="126">
        <f>IF(BRM39&lt;&gt;"",BRM$5,0)</f>
      </c>
      <c r="BRP39" s="125">
        <f>IF(BRM$6=0,RANK(BRM39,BRM$12:BRM$42,0),RANK(BRM39,BRM$12:BRM$42,1))</f>
      </c>
      <c r="BRQ39"/>
      <c r="BRR39" s="126">
        <f>IF(COUNTA(BRQ$12:BRQ$42)=0,0.6*BRQ$5,IF(BRQ39="",0,IF(BRQ$6=0,IF(BRQ39&gt;=BRQ$8,BRQ$5,IF(BRQ39&lt;BRQ$6,0,0.6*BRQ$5+0.4*BRQ$5*(BRQ39-BRQ$7)/(BRQ$8-BRQ$7))),IF(BRQ39&lt;=BRQ$8,BRQ$5,IF(BRQ39&gt;BRQ$6,0,0.6*BRQ$5+0.4*BRQ$5*(BRQ39-BRQ$7)/(BRQ$8-BRQ$7))))))</f>
      </c>
      <c r="BRS39" s="126">
        <f>IF(BRQ39&lt;&gt;"",BRQ$5,0)</f>
      </c>
      <c r="BRT39" s="125">
        <f>IF(BRQ$6=0,RANK(BRQ39,BRQ$12:BRQ$42,0),RANK(BRQ39,BRQ$12:BRQ$42,1))</f>
      </c>
      <c r="BRU39"/>
      <c r="BRV39" s="126">
        <f>IF(COUNTA(BRU$12:BRU$42)=0,0.6*BRU$5,IF(BRU39="",0,IF(BRU$6=0,IF(BRU39&gt;=BRU$8,BRU$5,IF(BRU39&lt;BRU$6,0,0.6*BRU$5+0.4*BRU$5*(BRU39-BRU$7)/(BRU$8-BRU$7))),IF(BRU39&lt;=BRU$8,BRU$5,IF(BRU39&gt;BRU$6,0,0.6*BRU$5+0.4*BRU$5*(BRU39-BRU$7)/(BRU$8-BRU$7))))))</f>
      </c>
      <c r="BRW39" s="126">
        <f>IF(BRU39&lt;&gt;"",BRU$5,0)</f>
      </c>
      <c r="BRX39" s="125">
        <f>IF(BRU$6=0,RANK(BRU39,BRU$12:BRU$42,0),RANK(BRU39,BRU$12:BRU$42,1))</f>
      </c>
      <c r="BRY39"/>
      <c r="BRZ39" s="126">
        <f>IF(COUNTA(BRY$12:BRY$42)=0,0.6*BRY$5,IF(BRY39="",0,IF(BRY$6=0,IF(BRY39&gt;=BRY$8,BRY$5,IF(BRY39&lt;BRY$6,0,0.6*BRY$5+0.4*BRY$5*(BRY39-BRY$7)/(BRY$8-BRY$7))),IF(BRY39&lt;=BRY$8,BRY$5,IF(BRY39&gt;BRY$6,0,0.6*BRY$5+0.4*BRY$5*(BRY39-BRY$7)/(BRY$8-BRY$7))))))</f>
      </c>
      <c r="BSA39" s="126">
        <f>IF(BRY39&lt;&gt;"",BRY$5,0)</f>
      </c>
      <c r="BSB39" s="125">
        <f>IF(BRY$6=0,RANK(BRY39,BRY$12:BRY$42,0),RANK(BRY39,BRY$12:BRY$42,1))</f>
      </c>
      <c r="BSC39"/>
      <c r="BSD39" s="126">
        <f>IF(COUNTA(BSC$12:BSC$42)=0,0.6*BSC$5,IF(BSC39="",0,IF(BSC$6=0,IF(BSC39&gt;=BSC$8,BSC$5,IF(BSC39&lt;BSC$6,0,0.6*BSC$5+0.4*BSC$5*(BSC39-BSC$7)/(BSC$8-BSC$7))),IF(BSC39&lt;=BSC$8,BSC$5,IF(BSC39&gt;BSC$6,0,0.6*BSC$5+0.4*BSC$5*(BSC39-BSC$7)/(BSC$8-BSC$7))))))</f>
      </c>
      <c r="BSE39" s="126">
        <f>IF(BSC39&lt;&gt;"",BSC$5,0)</f>
      </c>
      <c r="BSF39" s="125">
        <f>IF(BSC$6=0,RANK(BSC39,BSC$12:BSC$42,0),RANK(BSC39,BSC$12:BSC$42,1))</f>
      </c>
      <c r="BSG39"/>
      <c r="BSH39" s="126">
        <f>IF(COUNTA(BSG$12:BSG$42)=0,0.6*BSG$5,IF(BSG39="",0,IF(BSG$6=0,IF(BSG39&gt;=BSG$8,BSG$5,IF(BSG39&lt;BSG$6,0,0.6*BSG$5+0.4*BSG$5*(BSG39-BSG$7)/(BSG$8-BSG$7))),IF(BSG39&lt;=BSG$8,BSG$5,IF(BSG39&gt;BSG$6,0,0.6*BSG$5+0.4*BSG$5*(BSG39-BSG$7)/(BSG$8-BSG$7))))))</f>
      </c>
      <c r="BSI39" s="126">
        <f>IF(BSG39&lt;&gt;"",BSG$5,0)</f>
      </c>
      <c r="BSJ39" s="125">
        <f>IF(BSG$6=0,RANK(BSG39,BSG$12:BSG$42,0),RANK(BSG39,BSG$12:BSG$42,1))</f>
      </c>
      <c r="BSK39"/>
      <c r="BSL39" s="126">
        <f>IF(COUNTA(BSK$12:BSK$42)=0,0.6*BSK$5,IF(BSK39="",0,IF(BSK$6=0,IF(BSK39&gt;=BSK$8,BSK$5,IF(BSK39&lt;BSK$6,0,0.6*BSK$5+0.4*BSK$5*(BSK39-BSK$7)/(BSK$8-BSK$7))),IF(BSK39&lt;=BSK$8,BSK$5,IF(BSK39&gt;BSK$6,0,0.6*BSK$5+0.4*BSK$5*(BSK39-BSK$7)/(BSK$8-BSK$7))))))</f>
      </c>
      <c r="BSM39" s="126">
        <f>IF(BSK39&lt;&gt;"",BSK$5,0)</f>
      </c>
      <c r="BSN39" s="125">
        <f>IF(BSK$6=0,RANK(BSK39,BSK$12:BSK$42,0),RANK(BSK39,BSK$12:BSK$42,1))</f>
      </c>
      <c r="BSO39"/>
      <c r="BSP39" s="126">
        <f>IF(COUNTA(BSO$12:BSO$42)=0,0.6*BSO$5,IF(BSO39="",0,IF(BSO$6=0,IF(BSO39&gt;=BSO$8,BSO$5,IF(BSO39&lt;BSO$6,0,0.6*BSO$5+0.4*BSO$5*(BSO39-BSO$7)/(BSO$8-BSO$7))),IF(BSO39&lt;=BSO$8,BSO$5,IF(BSO39&gt;BSO$6,0,0.6*BSO$5+0.4*BSO$5*(BSO39-BSO$7)/(BSO$8-BSO$7))))))</f>
      </c>
      <c r="BSQ39" s="126">
        <f>IF(BSO39&lt;&gt;"",BSO$5,0)</f>
      </c>
      <c r="BSR39" s="125">
        <f>IF(BSO$6=0,RANK(BSO39,BSO$12:BSO$42,0),RANK(BSO39,BSO$12:BSO$42,1))</f>
      </c>
      <c r="BSS39"/>
      <c r="BST39" s="126">
        <f>IF(COUNTA(BSS$12:BSS$42)=0,0.6*BSS$5,IF(BSS39="",0,IF(BSS$6=0,IF(BSS39&gt;=BSS$8,BSS$5,IF(BSS39&lt;BSS$6,0,0.6*BSS$5+0.4*BSS$5*(BSS39-BSS$7)/(BSS$8-BSS$7))),IF(BSS39&lt;=BSS$8,BSS$5,IF(BSS39&gt;BSS$6,0,0.6*BSS$5+0.4*BSS$5*(BSS39-BSS$7)/(BSS$8-BSS$7))))))</f>
      </c>
      <c r="BSU39" s="126">
        <f>IF(BSS39&lt;&gt;"",BSS$5,0)</f>
      </c>
      <c r="BSV39" s="125">
        <f>IF(BSS$6=0,RANK(BSS39,BSS$12:BSS$42,0),RANK(BSS39,BSS$12:BSS$42,1))</f>
      </c>
      <c r="BSW39"/>
      <c r="BSX39" s="126">
        <f>IF(COUNTA(BSW$12:BSW$42)=0,0.6*BSW$5,IF(BSW39="",0,IF(BSW$6=0,IF(BSW39&gt;=BSW$8,BSW$5,IF(BSW39&lt;BSW$6,0,0.6*BSW$5+0.4*BSW$5*(BSW39-BSW$7)/(BSW$8-BSW$7))),IF(BSW39&lt;=BSW$8,BSW$5,IF(BSW39&gt;BSW$6,0,0.6*BSW$5+0.4*BSW$5*(BSW39-BSW$7)/(BSW$8-BSW$7))))))</f>
      </c>
      <c r="BSY39" s="126">
        <f>IF(BSW39&lt;&gt;"",BSW$5,0)</f>
      </c>
      <c r="BSZ39" s="125">
        <f>IF(BSW$6=0,RANK(BSW39,BSW$12:BSW$42,0),RANK(BSW39,BSW$12:BSW$42,1))</f>
      </c>
      <c r="BTA39"/>
      <c r="BTB39" s="126">
        <f>IF(COUNTA(BTA$12:BTA$42)=0,0.6*BTA$5,IF(BTA39="",0,IF(BTA$6=0,IF(BTA39&gt;=BTA$8,BTA$5,IF(BTA39&lt;BTA$6,0,0.6*BTA$5+0.4*BTA$5*(BTA39-BTA$7)/(BTA$8-BTA$7))),IF(BTA39&lt;=BTA$8,BTA$5,IF(BTA39&gt;BTA$6,0,0.6*BTA$5+0.4*BTA$5*(BTA39-BTA$7)/(BTA$8-BTA$7))))))</f>
      </c>
      <c r="BTC39" s="126">
        <f>IF(BTA39&lt;&gt;"",BTA$5,0)</f>
      </c>
      <c r="BTD39" s="125">
        <f>IF(BTA$6=0,RANK(BTA39,BTA$12:BTA$42,0),RANK(BTA39,BTA$12:BTA$42,1))</f>
      </c>
      <c r="BTE39"/>
      <c r="BTF39" s="126">
        <f>IF(COUNTA(BTE$12:BTE$42)=0,0.6*BTE$5,IF(BTE39="",0,IF(BTE$6=0,IF(BTE39&gt;=BTE$8,BTE$5,IF(BTE39&lt;BTE$6,0,0.6*BTE$5+0.4*BTE$5*(BTE39-BTE$7)/(BTE$8-BTE$7))),IF(BTE39&lt;=BTE$8,BTE$5,IF(BTE39&gt;BTE$6,0,0.6*BTE$5+0.4*BTE$5*(BTE39-BTE$7)/(BTE$8-BTE$7))))))</f>
      </c>
      <c r="BTG39" s="126">
        <f>IF(BTE39&lt;&gt;"",BTE$5,0)</f>
      </c>
      <c r="BTH39" s="125">
        <f>IF(BTE$6=0,RANK(BTE39,BTE$12:BTE$42,0),RANK(BTE39,BTE$12:BTE$42,1))</f>
      </c>
      <c r="BTI39" s="126">
        <v>2.2</v>
      </c>
      <c r="BTJ39" s="126">
        <f>IF(COUNTA(BTI$12:BTI$42)=0,0.6*BTI$5,IF(BTI39="",0,IF(BTI$6=0,IF(BTI39&gt;=BTI$8,BTI$5,IF(BTI39&lt;BTI$6,0,0.6*BTI$5+0.4*BTI$5*(BTI39-BTI$7)/(BTI$8-BTI$7))),IF(BTI39&lt;=BTI$8,BTI$5,IF(BTI39&gt;BTI$6,0,0.6*BTI$5+0.4*BTI$5*(BTI39-BTI$7)/(BTI$8-BTI$7))))))</f>
      </c>
      <c r="BTK39" s="126">
        <f>IF(BTI39&lt;&gt;"",BTI$5,0)</f>
      </c>
      <c r="BTL39" s="125">
        <f>IF(BTI$6=0,RANK(BTI39,BTI$12:BTI$42,0),RANK(BTI39,BTI$12:BTI$42,1))</f>
      </c>
      <c r="BTM39" s="126">
        <v>8.95</v>
      </c>
      <c r="BTN39" s="126">
        <f>IF(COUNTA(BTM$12:BTM$42)=0,0.6*BTM$5,IF(BTM39="",0,IF(BTM$6=0,IF(BTM39&gt;=BTM$8,BTM$5,IF(BTM39&lt;BTM$6,0,0.6*BTM$5+0.4*BTM$5*(BTM39-BTM$7)/(BTM$8-BTM$7))),IF(BTM39&lt;=BTM$8,BTM$5,IF(BTM39&gt;BTM$6,0,0.6*BTM$5+0.4*BTM$5*(BTM39-BTM$7)/(BTM$8-BTM$7))))))</f>
      </c>
      <c r="BTO39" s="126">
        <f>IF(BTM39&lt;&gt;"",BTM$5,0)</f>
      </c>
      <c r="BTP39" s="125">
        <f>IF(BTM$6=0,RANK(BTM39,BTM$12:BTM$42,0),RANK(BTM39,BTM$12:BTM$42,1))</f>
      </c>
      <c r="BTQ39" s="126">
        <v>8.85</v>
      </c>
      <c r="BTR39" s="126">
        <f>IF(COUNTA(BTQ$12:BTQ$42)=0,0.6*BTQ$5,IF(BTQ39="",0,IF(BTQ$6=0,IF(BTQ39&gt;=BTQ$8,BTQ$5,IF(BTQ39&lt;BTQ$6,0,0.6*BTQ$5+0.4*BTQ$5*(BTQ39-BTQ$7)/(BTQ$8-BTQ$7))),IF(BTQ39&lt;=BTQ$8,BTQ$5,IF(BTQ39&gt;BTQ$6,0,0.6*BTQ$5+0.4*BTQ$5*(BTQ39-BTQ$7)/(BTQ$8-BTQ$7))))))</f>
      </c>
      <c r="BTS39" s="126">
        <f>IF(BTQ39&lt;&gt;"",BTQ$5,0)</f>
      </c>
      <c r="BTT39" s="125">
        <f>IF(BTQ$6=0,RANK(BTQ39,BTQ$12:BTQ$42,0),RANK(BTQ39,BTQ$12:BTQ$42,1))</f>
      </c>
      <c r="BTU39" s="126">
        <v>97.16</v>
      </c>
      <c r="BTV39" s="126">
        <f>IF(COUNTA(BTU$12:BTU$42)=0,0.6*BTU$5,IF(BTU39="",0,IF(BTU$6=0,IF(BTU39&gt;=BTU$8,BTU$5,IF(BTU39&lt;BTU$6,0,0.6*BTU$5+0.4*BTU$5*(BTU39-BTU$7)/(BTU$8-BTU$7))),IF(BTU39&lt;=BTU$8,BTU$5,IF(BTU39&gt;BTU$6,0,0.6*BTU$5+0.4*BTU$5*(BTU39-BTU$7)/(BTU$8-BTU$7))))))</f>
      </c>
      <c r="BTW39" s="126">
        <f>IF(BTU39&lt;&gt;"",BTU$5,0)</f>
      </c>
      <c r="BTX39" s="125">
        <f>IF(BTU$6=0,RANK(BTU39,BTU$12:BTU$42,0),RANK(BTU39,BTU$12:BTU$42,1))</f>
      </c>
      <c r="BTY39" s="126">
        <v>96.42</v>
      </c>
      <c r="BTZ39" s="126">
        <f>IF(COUNTA(BTY$12:BTY$42)=0,0.6*BTY$5,IF(BTY39="",0,IF(BTY$6=0,IF(BTY39&gt;=BTY$8,BTY$5,IF(BTY39&lt;BTY$6,0,0.6*BTY$5+0.4*BTY$5*(BTY39-BTY$7)/(BTY$8-BTY$7))),IF(BTY39&lt;=BTY$8,BTY$5,IF(BTY39&gt;BTY$6,0,0.6*BTY$5+0.4*BTY$5*(BTY39-BTY$7)/(BTY$8-BTY$7))))))</f>
      </c>
      <c r="BUA39" s="126">
        <f>IF(BTY39&lt;&gt;"",BTY$5,0)</f>
      </c>
      <c r="BUB39" s="125">
        <f>IF(BTY$6=0,RANK(BTY39,BTY$12:BTY$42,0),RANK(BTY39,BTY$12:BTY$42,1))</f>
      </c>
      <c r="BUC39" s="126">
        <v>98.51</v>
      </c>
      <c r="BUD39" s="126">
        <f>IF(COUNTA(BUC$12:BUC$42)=0,0.6*BUC$5,IF(BUC39="",0,IF(BUC$6=0,IF(BUC39&gt;=BUC$8,BUC$5,IF(BUC39&lt;BUC$6,0,0.6*BUC$5+0.4*BUC$5*(BUC39-BUC$7)/(BUC$8-BUC$7))),IF(BUC39&lt;=BUC$8,BUC$5,IF(BUC39&gt;BUC$6,0,0.6*BUC$5+0.4*BUC$5*(BUC39-BUC$7)/(BUC$8-BUC$7))))))</f>
      </c>
      <c r="BUE39" s="126">
        <f>IF(BUC39&lt;&gt;"",BUC$5,0)</f>
      </c>
      <c r="BUF39" s="125">
        <f>IF(BUC$6=0,RANK(BUC39,BUC$12:BUC$42,0),RANK(BUC39,BUC$12:BUC$42,1))</f>
      </c>
      <c r="BUG39" s="126">
        <v>4.78</v>
      </c>
      <c r="BUH39" s="126">
        <f>IF(COUNTA(BUG$12:BUG$42)=0,0.6*BUG$5,IF(BUG39="",0,IF(BUG$6=0,IF(BUG39&gt;=BUG$8,BUG$5,IF(BUG39&lt;BUG$6,0,0.6*BUG$5+0.4*BUG$5*(BUG39-BUG$7)/(BUG$8-BUG$7))),IF(BUG39&lt;=BUG$8,BUG$5,IF(BUG39&gt;BUG$6,0,0.6*BUG$5+0.4*BUG$5*(BUG39-BUG$7)/(BUG$8-BUG$7))))))</f>
      </c>
      <c r="BUI39" s="126">
        <f>IF(BUG39&lt;&gt;"",BUG$5,0)</f>
      </c>
      <c r="BUJ39" s="125">
        <f>IF(BUG$6=0,RANK(BUG39,BUG$12:BUG$42,0),RANK(BUG39,BUG$12:BUG$42,1))</f>
      </c>
      <c r="BUK39" s="126">
        <v>3.27</v>
      </c>
      <c r="BUL39" s="126">
        <f>IF(COUNTA(BUK$12:BUK$42)=0,0.6*BUK$5,IF(BUK39="",0,IF(BUK$6=0,IF(BUK39&gt;=BUK$8,BUK$5,IF(BUK39&lt;BUK$6,0,0.6*BUK$5+0.4*BUK$5*(BUK39-BUK$7)/(BUK$8-BUK$7))),IF(BUK39&lt;=BUK$8,BUK$5,IF(BUK39&gt;BUK$6,0,0.6*BUK$5+0.4*BUK$5*(BUK39-BUK$7)/(BUK$8-BUK$7))))))</f>
      </c>
      <c r="BUM39" s="126">
        <f>IF(BUK39&lt;&gt;"",BUK$5,0)</f>
      </c>
      <c r="BUN39" s="125">
        <f>IF(BUK$6=0,RANK(BUK39,BUK$12:BUK$42,0),RANK(BUK39,BUK$12:BUK$42,1))</f>
      </c>
      <c r="BUO39" s="126">
        <v>29.89</v>
      </c>
      <c r="BUP39" s="126">
        <f>IF(COUNTA(BUO$12:BUO$42)=0,0.6*BUO$5,IF(BUO39="",0,IF(AND(BUO39&gt;=BUO$7,BUO39&lt;=BUO$8),BUO$5,0)))</f>
      </c>
      <c r="BUQ39" s="126">
        <f>IF(BUO39&lt;&gt;"",BUO$5,0)</f>
      </c>
      <c r="BUR39" s="125">
        <f>IF(BUO$6=0,RANK(BUO39,BUO$12:BUO$42,0),RANK(BUO39,BUO$12:BUO$42,1))</f>
      </c>
      <c r="BUS39" s="126">
        <v>0.7</v>
      </c>
      <c r="BUT39" s="126">
        <f>IF(COUNTA(BUS$12:BUS$42)=0,0.6*BUS$5,IF(BUS39="",0,IF(BUS$6=0,IF(BUS39&gt;=BUS$8,BUS$5,IF(BUS39&lt;BUS$6,0,0.6*BUS$5+0.4*BUS$5*(BUS39-BUS$7)/(BUS$8-BUS$7))),IF(BUS39&lt;=BUS$8,BUS$5,IF(BUS39&gt;BUS$6,0,0.6*BUS$5+0.4*BUS$5*(BUS39-BUS$7)/(BUS$8-BUS$7))))))</f>
      </c>
      <c r="BUU39" s="126">
        <f>IF(BUS39&lt;&gt;"",BUS$5,0)</f>
      </c>
      <c r="BUV39" s="125">
        <f>IF(BUS$6=0,RANK(BUS39,BUS$12:BUS$42,0),RANK(BUS39,BUS$12:BUS$42,1))</f>
      </c>
      <c r="BUW39" s="126">
        <v>0</v>
      </c>
      <c r="BUX39" s="126">
        <f>IF(COUNTA(BUW$12:BUW$42)=0,0.6*BUW$5,IF(BUW39="",0,IF(BUW$6=0,IF(BUW39&gt;=BUW$8,BUW$5,IF(BUW39&lt;BUW$6,0,0.6*BUW$5+0.4*BUW$5*(BUW39-BUW$7)/(BUW$8-BUW$7))),IF(BUW39&lt;=BUW$8,BUW$5,IF(BUW39&gt;BUW$6,0,0.6*BUW$5+0.4*BUW$5*(BUW39-BUW$7)/(BUW$8-BUW$7))))))</f>
      </c>
      <c r="BUY39" s="126">
        <f>IF(BUW39&lt;&gt;"",BUW$5,0)</f>
      </c>
      <c r="BUZ39" s="125">
        <f>IF(BUW$6=0,RANK(BUW39,BUW$12:BUW$42,0),RANK(BUW39,BUW$12:BUW$42,1))</f>
      </c>
      <c r="BVA39" s="126">
        <v>0.08</v>
      </c>
      <c r="BVB39" s="126">
        <f>IF(COUNTA(BVA$12:BVA$42)=0,0.6*BVA$5,IF(BVA39="",0,IF(BVA$6=0,IF(BVA39&gt;=BVA$8,BVA$5,IF(BVA39&lt;BVA$6,0,0.6*BVA$5+0.4*BVA$5*(BVA39-BVA$7)/(BVA$8-BVA$7))),IF(BVA39&lt;=BVA$8,BVA$5,IF(BVA39&gt;BVA$6,0,0.6*BVA$5+0.4*BVA$5*(BVA39-BVA$7)/(BVA$8-BVA$7))))))</f>
      </c>
      <c r="BVC39" s="126">
        <f>IF(BVA39&lt;&gt;"",BVA$5,0)</f>
      </c>
      <c r="BVD39" s="125">
        <f>IF(BVA$6=0,RANK(BVA39,BVA$12:BVA$42,0),RANK(BVA39,BVA$12:BVA$42,1))</f>
      </c>
      <c r="BVE39" s="126">
        <v>0.1</v>
      </c>
      <c r="BVF39" s="126">
        <f>IF(COUNTA(BVE$12:BVE$42)=0,0.6*BVE$5,IF(BVE39="",0,IF(BVE$6=0,IF(BVE39&gt;=BVE$8,BVE$5,IF(BVE39&lt;BVE$6,0,0.6*BVE$5+0.4*BVE$5*(BVE39-BVE$7)/(BVE$8-BVE$7))),IF(BVE39&lt;=BVE$8,BVE$5,IF(BVE39&gt;BVE$6,0,0.6*BVE$5+0.4*BVE$5*(BVE39-BVE$7)/(BVE$8-BVE$7))))))</f>
      </c>
      <c r="BVG39" s="126">
        <f>IF(BVE39&lt;&gt;"",BVE$5,0)</f>
      </c>
      <c r="BVH39" s="125">
        <f>IF(BVE$6=0,RANK(BVE39,BVE$12:BVE$42,0),RANK(BVE39,BVE$12:BVE$42,1))</f>
      </c>
      <c r="BVI39"/>
      <c r="BVJ39" s="126">
        <f>IF(COUNTA(BVI$12:BVI$42)=0,0.6*BVI$5,IF(BVI39="",0,IF(BVI$6=0,IF(BVI39&gt;=BVI$8,BVI$5,IF(BVI39&lt;BVI$6,0,0.6*BVI$5+0.4*BVI$5*(BVI39-BVI$7)/(BVI$8-BVI$7))),IF(BVI39&lt;=BVI$8,BVI$5,IF(BVI39&gt;BVI$6,0,0.6*BVI$5+0.4*BVI$5*(BVI39-BVI$7)/(BVI$8-BVI$7))))))</f>
      </c>
      <c r="BVK39" s="126">
        <f>IF(BVI39&lt;&gt;"",BVI$5,0)</f>
      </c>
      <c r="BVL39" s="125">
        <f>IF(BVI$6=0,RANK(BVI39,BVI$12:BVI$42,0),RANK(BVI39,BVI$12:BVI$42,1))</f>
      </c>
      <c r="BVM39" s="126">
        <v>5.1</v>
      </c>
      <c r="BVN39" s="126">
        <f>IF(COUNTA(BVM$12:BVM$42)=0,0.6*BVM$5,IF(BVM39="",0,IF(BVM$6=0,IF(BVM39&gt;=BVM$8,BVM$5,IF(BVM39&lt;BVM$6,0,0.6*BVM$5+0.4*BVM$5*(BVM39-BVM$7)/(BVM$8-BVM$7))),IF(BVM39&lt;=BVM$8,BVM$5,IF(BVM39&gt;BVM$6,0,0.6*BVM$5+0.4*BVM$5*(BVM39-BVM$7)/(BVM$8-BVM$7))))))</f>
      </c>
      <c r="BVO39" s="126">
        <f>IF(BVM39&lt;&gt;"",BVM$5,0)</f>
      </c>
      <c r="BVP39" s="125">
        <f>IF(BVM$6=0,RANK(BVM39,BVM$12:BVM$42,0),RANK(BVM39,BVM$12:BVM$42,1))</f>
      </c>
      <c r="BVQ39" s="126">
        <v>5.72</v>
      </c>
      <c r="BVR39" s="126">
        <f>IF(COUNTA(BVQ$12:BVQ$42)=0,0.6*BVQ$5,IF(BVQ39="",0,IF(BVQ$6=0,IF(BVQ39&gt;=BVQ$8,BVQ$5,IF(BVQ39&lt;BVQ$6,0,0.6*BVQ$5+0.4*BVQ$5*(BVQ39-BVQ$7)/(BVQ$8-BVQ$7))),IF(BVQ39&lt;=BVQ$8,BVQ$5,IF(BVQ39&gt;BVQ$6,0,0.6*BVQ$5+0.4*BVQ$5*(BVQ39-BVQ$7)/(BVQ$8-BVQ$7))))))</f>
      </c>
      <c r="BVS39" s="126">
        <f>IF(BVQ39&lt;&gt;"",BVQ$5,0)</f>
      </c>
      <c r="BVT39" s="125">
        <f>IF(BVQ$6=0,RANK(BVQ39,BVQ$12:BVQ$42,0),RANK(BVQ39,BVQ$12:BVQ$42,1))</f>
      </c>
      <c r="BVU39" s="126">
        <v>63.41094983772</v>
      </c>
      <c r="BVV39" s="126">
        <f>IF(COUNTA(BVU$12:BVU$42)=0,0.6*BVU$5,IF(BVU39="",0,IF(BVU$6=0,IF(BVU39&gt;=BVU$8,BVU$5,IF(BVU39&lt;BVU$6,0,0.6*BVU$5+0.4*BVU$5*(BVU39-BVU$7)/(BVU$8-BVU$7))),IF(BVU39&lt;=BVU$8,BVU$5,IF(BVU39&gt;BVU$6,0,0.6*BVU$5+0.4*BVU$5*(BVU39-BVU$7)/(BVU$8-BVU$7))))))</f>
      </c>
      <c r="BVW39" s="126">
        <f>IF(BVU39&lt;&gt;"",BVU$5,0)</f>
      </c>
      <c r="BVX39" s="125">
        <f>IF(BVU$6=0,RANK(BVU39,BVU$12:BVU$42,0),RANK(BVU39,BVU$12:BVU$42,1))</f>
      </c>
      <c r="BVY39" s="126">
        <v>99.0160802419997</v>
      </c>
      <c r="BVZ39" s="126">
        <f>IF(COUNTA(BVY$12:BVY$42)=0,0.6*BVY$5,IF(BVY39="",0,IF(BVY$6=0,IF(BVY39&gt;=BVY$8,BVY$5,IF(BVY39&lt;BVY$6,0,0.6*BVY$5+0.4*BVY$5*(BVY39-BVY$7)/(BVY$8-BVY$7))),IF(BVY39&lt;=BVY$8,BVY$5,IF(BVY39&gt;BVY$6,0,0.6*BVY$5+0.4*BVY$5*(BVY39-BVY$7)/(BVY$8-BVY$7))))))</f>
      </c>
      <c r="BWA39" s="126">
        <f>IF(BVY39&lt;&gt;"",BVY$5,0)</f>
      </c>
      <c r="BWB39" s="125">
        <f>IF(BVY$6=0,RANK(BVY39,BVY$12:BVY$42,0),RANK(BVY39,BVY$12:BVY$42,1))</f>
      </c>
      <c r="BWC39" s="126">
        <v>100</v>
      </c>
      <c r="BWD39" s="126">
        <f>IF(COUNTA(BWC$12:BWC$42)=0,0.6*BWC$5,IF(BWC39="",0,IF(BWC$6=0,IF(BWC39&gt;=BWC$8,BWC$5,IF(BWC39&lt;BWC$6,0,0.6*BWC$5+0.4*BWC$5*(BWC39-BWC$7)/(BWC$8-BWC$7))),IF(BWC39&lt;=BWC$8,BWC$5,IF(BWC39&gt;BWC$6,0,0.6*BWC$5+0.4*BWC$5*(BWC39-BWC$7)/(BWC$8-BWC$7))))))</f>
      </c>
      <c r="BWE39" s="126">
        <f>IF(BWC39&lt;&gt;"",BWC$5,0)</f>
      </c>
      <c r="BWF39" s="125">
        <f>IF(BWC$6=0,RANK(BWC39,BWC$12:BWC$42,0),RANK(BWC39,BWC$12:BWC$42,1))</f>
      </c>
      <c r="BWG39" s="126">
        <v>96.8890304091705</v>
      </c>
      <c r="BWH39" s="126">
        <f>IF(COUNTA(BWG$12:BWG$42)=0,0.6*BWG$5,IF(BWG39="",0,IF(BWG$6=0,IF(BWG39&gt;=BWG$8,BWG$5,IF(BWG39&lt;BWG$6,0,0.6*BWG$5+0.4*BWG$5*(BWG39-BWG$7)/(BWG$8-BWG$7))),IF(BWG39&lt;=BWG$8,BWG$5,IF(BWG39&gt;BWG$6,0,0.6*BWG$5+0.4*BWG$5*(BWG39-BWG$7)/(BWG$8-BWG$7))))))</f>
      </c>
      <c r="BWI39" s="126">
        <f>IF(BWG39&lt;&gt;"",BWG$5,0)</f>
      </c>
      <c r="BWJ39" s="125">
        <f>IF(BWG$6=0,RANK(BWG39,BWG$12:BWG$42,0),RANK(BWG39,BWG$12:BWG$42,1))</f>
      </c>
      <c r="BWK39" s="126">
        <v>7</v>
      </c>
      <c r="BWL39" s="126">
        <f>IF(COUNTA(BWK$12:BWK$42)=0,0.6*BWK$5,IF(BWK39="",0,IF(AND(BWK39&gt;=BWK$7,BWK39&lt;=BWK$8),BWK$5,0)))</f>
      </c>
      <c r="BWM39" s="126">
        <f>IF(BWK39&lt;&gt;"",BWK$5,0)</f>
      </c>
      <c r="BWN39" s="125">
        <f>IF(BWK$6=0,RANK(BWK39,BWK$12:BWK$42,0),RANK(BWK39,BWK$12:BWK$42,1))</f>
      </c>
      <c r="BWO39" s="126">
        <v>0.22</v>
      </c>
      <c r="BWP39" s="126">
        <f>IF(COUNTA(BWO$12:BWO$42)=0,0.6*BWO$5,IF(BWO39="",0,IF(BWO$6=0,IF(BWO39&gt;=BWO$8,BWO$5,IF(BWO39&lt;BWO$6,0,0.6*BWO$5+0.4*BWO$5*(BWO39-BWO$7)/(BWO$8-BWO$7))),IF(BWO39&lt;=BWO$8,BWO$5,IF(BWO39&gt;BWO$6,0,0.6*BWO$5+0.4*BWO$5*(BWO39-BWO$7)/(BWO$8-BWO$7))))))</f>
      </c>
      <c r="BWQ39" s="126">
        <f>IF(BWO39&lt;&gt;"",BWO$5,0)</f>
      </c>
      <c r="BWR39" s="125">
        <f>IF(BWO$6=0,RANK(BWO39,BWO$12:BWO$42,0),RANK(BWO39,BWO$12:BWO$42,1))</f>
      </c>
      <c r="BWS39" s="126">
        <v>0.12</v>
      </c>
      <c r="BWT39" s="126">
        <f>IF(COUNTA(BWS$12:BWS$42)=0,0.6*BWS$5,IF(BWS39="",0,IF(BWS$6=0,IF(BWS39&gt;=BWS$8,BWS$5,IF(BWS39&lt;BWS$6,0,0.6*BWS$5+0.4*BWS$5*(BWS39-BWS$7)/(BWS$8-BWS$7))),IF(BWS39&lt;=BWS$8,BWS$5,IF(BWS39&gt;BWS$6,0,0.6*BWS$5+0.4*BWS$5*(BWS39-BWS$7)/(BWS$8-BWS$7))))))</f>
      </c>
      <c r="BWU39" s="126">
        <f>IF(BWS39&lt;&gt;"",BWS$5,0)</f>
      </c>
      <c r="BWV39" s="125">
        <f>IF(BWS$6=0,RANK(BWS39,BWS$12:BWS$42,0),RANK(BWS39,BWS$12:BWS$42,1))</f>
      </c>
      <c r="BWW39" s="125" t="s">
        <v>43</v>
      </c>
      <c r="BWX39" s="125">
        <f>(F39+J39+N39+R39+V39+Z39+AD39+AH39+AL39)*100</f>
      </c>
      <c r="BWY39" s="125">
        <f>RANK(BWX39,BWX$12:BWX$42,0)</f>
      </c>
      <c r="BWZ39" s="125" t="s">
        <v>43</v>
      </c>
      <c r="BXA39" s="125">
        <f>(AP39+AT39+AX39+BB39+BF39+BJ39+BN39+BR39+BV39+BZ39+CD39+CH39+CL39+CP39)*100</f>
      </c>
      <c r="BXB39" s="125">
        <f>RANK(BXA39,BXA$12:BXA$42,0)</f>
      </c>
      <c r="BXC39" s="125" t="s">
        <v>43</v>
      </c>
      <c r="BXD39" s="125">
        <f>(CT39)*100</f>
      </c>
      <c r="BXE39" s="125">
        <f>RANK(BXD39,BXD$12:BXD$42,0)</f>
      </c>
      <c r="BXF39" s="125" t="s">
        <v>43</v>
      </c>
      <c r="BXG39" s="125">
        <f>(CX39+DB39+DF39+DJ39+DN39+DR39+DV39+DZ39+EE39+EJ39+EO39+ET39+EY39+FD39+FI39+FN39+FS39+FX39+GC39+GH39+GM39+GR39+GW39+HB39+HG39+HL39+HQ39+HV39+IA39+IF39+IK39+IP39+IU39+IZ39+JE39+JJ39+JO39+JT39+JY39+KD39+KI39+KN39+KS39+KX39+LC39+LH39+LM39+LR39+LW39+MB39+MG39+ML39+MQ39+MV39+NA39+NF39+NK39+NP39+NU39+NZ39+OE39+OJ39+OO39+OT39+OY39+PD39+PI39+PN39+PS39+PX39+QC39+QH39+QM39+QR39+QW39+RB39+RG39+RL39+RQ39+RV39+SA39+SF39+SK39+SP39+SU39+SZ39+TE39+TJ39+TO39+TT39+TY39+UD39+UI39+UN39+US39+UX39+VC39+VH39+VM39+VR39+VW39+WB39+WG39+WL39+WQ39+WV39+XA39+XF39+XK39+XP39+XU39+XZ39+YE39+YJ39+YO39+YT39+YY39+ZD39+ZI39+ZN39+ZS39+ZX39+AAC39+AAH39+AAM39+AAR39+AAW39+ABB39+ABG39+ABL39+ABQ39+ABV39+ACA39+ACF39+ACK39+ACP39+ACU39+ACZ39+ADE39+ADJ39+ADO39+ADT39+ADY39+AED39+AEI39+AEN39+AES39+AEX39+AFC39+AFH39+AFM39+AFR39+AFW39+AGB39+AGG39+AGL39+AGQ39+AGV39+AHA39+AHF39+AHK39+AHP39+AHU39+AHZ39+AIE39+AIJ39+AIO39+AIT39+AIY39+AJD39+AJI39+AJN39+AJS39+AJX39+AKC39+AKH39+AKM39+AKR39+AKW39+ALB39+ALG39+ALL39+ALQ39+ALV39+AMA39+AMF39+AMK39+AMP39+AMU39+AMZ39+ANE39+ANJ39+ANO39+ANT39+ANY39+AOD39+AOI39+AON39+AOS39+AOX39+APC39+APH39+APM39+APR39+APW39+AQB39+AQG39+AQL39+AQQ39+AQV39+ARA39+ARF39+ARK39+ARP39+ARU39+ARZ39+ASE39+ASJ39+ASO39+AST39+ASY39+ATD39+ATI39+ATN39+ATS39+ATX39+AUC39+AUH39)*100</f>
      </c>
      <c r="BXH39" s="125">
        <f>RANK(BXG39,BXG$12:BXG$42,0)</f>
      </c>
      <c r="BXI39" s="125" t="s">
        <v>43</v>
      </c>
      <c r="BXJ39" s="125">
        <f>(AUL39+AUP39+AUT39+AUX39+AVB39+AVF39+AVJ39+AVN39+AVR39+AVV39+AVZ39+AWD39+AWH39+AWL39+AWP39+AWT39+AWX39+AXB39+AXF39+AXJ39+AXN39+AXR39+AXV39+AXZ39+AYD39+AYH39+AYL39+AYP39+AYT39+AYX39+AZB39+AZF39+AZJ39+AZN39+AZR39+AZV39+AZZ39+BAD39+BAH39+BAL39+BAP39+BAT39+BAX39+BBB39+BBF39+BBJ39+BBN39+BBR39+BBV39+BBZ39+BCD39+BCH39+BCL39+BCP39+BCT39+BCX39+BDB39+BDF39+BDJ39+BDN39+BDR39+BDV39+BDZ39+BED39+BEH39+BEL39+BEP39+BET39+BEX39+BFB39+BFF39+BFJ39+BFN39+BFR39+BFV39+BFZ39+BGD39+BGH39+BGL39+BGP39+BGT39+BGX39+BHB39+BHF39+BHJ39+BHN39+BHR39+BHV39+BHZ39+BID39+BIH39+BIL39+BIP39+BIT39+BIX39+BJB39+BJF39+BJJ39+BJN39+BJR39+BJV39+BJZ39+BKD39+BKH39+BKL39+BKP39+BKT39+BKX39+BLB39+BLF39+BLJ39+BLN39+BLR39+BLV39+BLZ39+BMD39+BMH39+BML39+BMP39+BMT39+BMX39+BNB39+BNF39+BNJ39+BNN39+BNR39+BNV39+BNZ39+BOD39+BOH39+BOL39+BOP39+BOT39+BOX39+BPB39+BPF39+BPJ39+BPN39+BPR39+BPV39+BPZ39+BQD39+BQH39+BQL39+BQP39+BQT39+BQX39+BRB39)*100</f>
      </c>
      <c r="BXK39" s="125">
        <f>RANK(BXJ39,BXJ$12:BXJ$42,0)</f>
      </c>
      <c r="BXL39" s="125" t="s">
        <v>43</v>
      </c>
      <c r="BXM39" s="125">
        <f>(BRF39+BRJ39+BRN39+BRR39+BRV39+BRZ39+BSD39+BSH39+BSL39+BSP39+BST39+BSX39+BTB39+BTF39+BTJ39+BTN39+BTR39)*100</f>
      </c>
      <c r="BXN39" s="125">
        <f>RANK(BXM39,BXM$12:BXM$42,0)</f>
      </c>
      <c r="BXO39" s="125" t="s">
        <v>43</v>
      </c>
      <c r="BXP39" s="125">
        <f>(BTV39+BTZ39+BUD39+BUH39+BUL39)*100</f>
      </c>
      <c r="BXQ39" s="125">
        <f>RANK(BXP39,BXP$12:BXP$42,0)</f>
      </c>
      <c r="BXR39" s="125" t="s">
        <v>43</v>
      </c>
      <c r="BXS39" s="125">
        <f>(BUP39+BUT39+BUX39)*100</f>
      </c>
      <c r="BXT39" s="125">
        <f>RANK(BXS39,BXS$12:BXS$42,0)</f>
      </c>
      <c r="BXU39" s="125" t="s">
        <v>43</v>
      </c>
      <c r="BXV39" s="125">
        <f>(BVB39+BVF39+BVJ39+BVN39+BVR39+BVV39+BVZ39+BWD39+BWH39+BWL39+BWP39+BWT39)*100</f>
      </c>
      <c r="BXW39" s="125">
        <f>RANK(BXV39,BXV$12:BXV$42,0)</f>
      </c>
    </row>
    <row r="40">
      <c r="A40" s="125" t="s">
        <v>44</v>
      </c>
      <c r="B40" s="125">
        <f>A40</f>
      </c>
      <c r="C40" s="125">
        <f>(F40+J40+N40+R40+V40+Z40+AD40+AH40+AL40+AP40+AT40+AX40+BB40+BF40+BJ40+BN40+BR40+BV40+BZ40+CD40+CH40+CL40+CP40+CT40+CX40+DB40+DF40+DJ40+DN40+DR40+DV40+DZ40+EE40+EJ40+EO40+ET40+EY40+FD40+FI40+FN40+FS40+FX40+GC40+GH40+GM40+GR40+GW40+HB40+HG40+HL40+HQ40+HV40+IA40+IF40+IK40+IP40+IU40+IZ40+JE40+JJ40+JO40+JT40+JY40+KD40+KI40+KN40+KS40+KX40+LC40+LH40+LM40+LR40+LW40+MB40+MG40+ML40+MQ40+MV40+NA40+NF40+NK40+NP40+NU40+NZ40+OE40+OJ40+OO40+OT40+OY40+PD40+PI40+PN40+PS40+PX40+QC40+QH40+QM40+QR40+QW40+RB40+RG40+RL40+RQ40+RV40+SA40+SF40+SK40+SP40+SU40+SZ40+TE40+TJ40+TO40+TT40+TY40+UD40+UI40+UN40+US40+UX40+VC40+VH40+VM40+VR40+VW40+WB40+WG40+WL40+WQ40+WV40+XA40+XF40+XK40+XP40+XU40+XZ40+YE40+YJ40+YO40+YT40+YY40+ZD40+ZI40+ZN40+ZS40+ZX40+AAC40+AAH40+AAM40+AAR40+AAW40+ABB40+ABG40+ABL40+ABQ40+ABV40+ACA40+ACF40+ACK40+ACP40+ACU40+ACZ40+ADE40+ADJ40+ADO40+ADT40+ADY40+AED40+AEI40+AEN40+AES40+AEX40+AFC40+AFH40+AFM40+AFR40+AFW40+AGB40+AGG40+AGL40+AGQ40+AGV40+AHA40+AHF40+AHK40+AHP40+AHU40+AHZ40+AIE40+AIJ40+AIO40+AIT40+AIY40+AJD40+AJI40+AJN40+AJS40+AJX40+AKC40+AKH40+AKM40+AKR40+AKW40+ALB40+ALG40+ALL40+ALQ40+ALV40+AMA40+AMF40+AMK40+AMP40+AMU40+AMZ40+ANE40+ANJ40+ANO40+ANT40+ANY40+AOD40+AOI40+AON40+AOS40+AOX40+APC40+APH40+APM40+APR40+APW40+AQB40+AQG40+AQL40+AQQ40+AQV40+ARA40+ARF40+ARK40+ARP40+ARU40+ARZ40+ASE40+ASJ40+ASO40+AST40+ASY40+ATD40+ATI40+ATN40+ATS40+ATX40+AUC40+AUH40+AUL40+AUP40+AUT40+AUX40+AVB40+AVF40+AVJ40+AVN40+AVR40+AVV40+AVZ40+AWD40+AWH40+AWL40+AWP40+AWT40+AWX40+AXB40+AXF40+AXJ40+AXN40+AXR40+AXV40+AXZ40+AYD40+AYH40+AYL40+AYP40+AYT40+AYX40+AZB40+AZF40+AZJ40+AZN40+AZR40+AZV40+AZZ40+BAD40+BAH40+BAL40+BAP40+BAT40+BAX40+BBB40+BBF40+BBJ40+BBN40+BBR40+BBV40+BBZ40+BCD40+BCH40+BCL40+BCP40+BCT40+BCX40+BDB40+BDF40+BDJ40+BDN40+BDR40+BDV40+BDZ40+BED40+BEH40+BEL40+BEP40+BET40+BEX40+BFB40+BFF40+BFJ40+BFN40+BFR40+BFV40+BFZ40+BGD40+BGH40+BGL40+BGP40+BGT40+BGX40+BHB40+BHF40+BHJ40+BHN40+BHR40+BHV40+BHZ40+BID40+BIH40+BIL40+BIP40+BIT40+BIX40+BJB40+BJF40+BJJ40+BJN40+BJR40+BJV40+BJZ40+BKD40+BKH40+BKL40+BKP40+BKT40+BKX40+BLB40+BLF40+BLJ40+BLN40+BLR40+BLV40+BLZ40+BMD40+BMH40+BML40+BMP40+BMT40+BMX40+BNB40+BNF40+BNJ40+BNN40+BNR40+BNV40+BNZ40+BOD40+BOH40+BOL40+BOP40+BOT40+BOX40+BPB40+BPF40+BPJ40+BPN40+BPR40+BPV40+BPZ40+BQD40+BQH40+BQL40+BQP40+BQT40+BQX40+BRB40+BRF40+BRJ40+BRN40+BRR40+BRV40+BRZ40+BSD40+BSH40+BSL40+BSP40+BST40+BSX40+BTB40+BTF40+BTJ40+BTN40+BTR40+BTV40+BTZ40+BUD40+BUH40+BUL40+BUP40+BUT40+BUX40+BVB40+BVF40+BVJ40+BVN40+BVR40+BVV40+BVZ40+BWD40+BWH40+BWL40+BWP40+BWT40)*100</f>
      </c>
      <c r="D40" s="125">
        <f>RANK(C40,C$12:C$42,0)</f>
      </c>
      <c r="E40" s="126">
        <v>73.2667711984264</v>
      </c>
      <c r="F40" s="126">
        <f>IF(COUNTA(E$12:E$42)=0,0.6*E$5,IF(E40="",0,IF(E$6=0,IF(E40&gt;=E$8,E$5,IF(E40&lt;E$6,0,0.6*E$5+0.4*E$5*(E40-E$7)/(E$8-E$7))),IF(E40&lt;=E$8,E$5,IF(E40&gt;E$6,0,0.6*E$5+0.4*E$5*(E40-E$7)/(E$8-E$7))))))</f>
      </c>
      <c r="G40" s="126">
        <f>IF(E40&lt;&gt;"",E$5,0)</f>
      </c>
      <c r="H40" s="125">
        <f>IF(E$6=0,RANK(E40,E$12:E$42,0),RANK(E40,E$12:E$42,1))</f>
      </c>
      <c r="I40" s="126">
        <v>86.813834857343</v>
      </c>
      <c r="J40" s="126">
        <f>IF(COUNTA(I$12:I$42)=0,0.6*I$5,IF(I40="",0,IF(I$6=0,IF(I40&gt;=I$8,I$5,IF(I40&lt;I$6,0,0.6*I$5+0.4*I$5*(I40-I$7)/(I$8-I$7))),IF(I40&lt;=I$8,I$5,IF(I40&gt;I$6,0,0.6*I$5+0.4*I$5*(I40-I$7)/(I$8-I$7))))))</f>
      </c>
      <c r="K40" s="126">
        <f>IF(I40&lt;&gt;"",I$5,0)</f>
      </c>
      <c r="L40" s="125">
        <f>IF(I$6=0,RANK(I40,I$12:I$42,0),RANK(I40,I$12:I$42,1))</f>
      </c>
      <c r="M40"/>
      <c r="N40" s="126">
        <f>IF(COUNTA(M$12:M$42)=0,0.6*M$5,IF(M40="",0,IF(M$6=0,IF(M40&gt;=M$8,M$5,IF(M40&lt;M$6,0,0.6*M$5+0.4*M$5*(M40-M$7)/(M$8-M$7))),IF(M40&lt;=M$8,M$5,IF(M40&gt;M$6,0,0.6*M$5+0.4*M$5*(M40-M$7)/(M$8-M$7))))))</f>
      </c>
      <c r="O40" s="126">
        <f>IF(M40&lt;&gt;"",M$5,0)</f>
      </c>
      <c r="P40" s="125">
        <f>IF(M$6=0,RANK(M40,M$12:M$42,0),RANK(M40,M$12:M$42,1))</f>
      </c>
      <c r="Q40"/>
      <c r="R40" s="126">
        <f>IF(COUNTA(Q$12:Q$42)=0,0.6*Q$5,IF(Q40="",0,IF(Q$6=0,IF(Q40&gt;=Q$8,Q$5,IF(Q40&lt;Q$6,0,0.6*Q$5+0.4*Q$5*(Q40-Q$7)/(Q$8-Q$7))),IF(Q40&lt;=Q$8,Q$5,IF(Q40&gt;Q$6,0,0.6*Q$5+0.4*Q$5*(Q40-Q$7)/(Q$8-Q$7))))))</f>
      </c>
      <c r="S40" s="126">
        <f>IF(Q40&lt;&gt;"",Q$5,0)</f>
      </c>
      <c r="T40" s="125">
        <f>IF(Q$6=0,RANK(Q40,Q$12:Q$42,0),RANK(Q40,Q$12:Q$42,1))</f>
      </c>
      <c r="U40"/>
      <c r="V40" s="126">
        <f>IF(COUNTA(U$12:U$42)=0,0.6*U$5,IF(U40="",0,IF(U$6=0,IF(U40&gt;=U$8,U$5,IF(U40&lt;U$6,0,0.6*U$5+0.4*U$5*(U40-U$7)/(U$8-U$7))),IF(U40&lt;=U$8,U$5,IF(U40&gt;U$6,0,0.6*U$5+0.4*U$5*(U40-U$7)/(U$8-U$7))))))</f>
      </c>
      <c r="W40" s="126">
        <f>IF(U40&lt;&gt;"",U$5,0)</f>
      </c>
      <c r="X40" s="125">
        <f>IF(U$6=0,RANK(U40,U$12:U$42,0),RANK(U40,U$12:U$42,1))</f>
      </c>
      <c r="Y40"/>
      <c r="Z40" s="126">
        <f>IF(COUNTA(Y$12:Y$42)=0,0.6*Y$5,IF(Y40="",0,IF(Y$6=0,IF(Y40&gt;=Y$8,Y$5,IF(Y40&lt;Y$6,0,0.6*Y$5+0.4*Y$5*(Y40-Y$7)/(Y$8-Y$7))),IF(Y40&lt;=Y$8,Y$5,IF(Y40&gt;Y$6,0,0.6*Y$5+0.4*Y$5*(Y40-Y$7)/(Y$8-Y$7))))))</f>
      </c>
      <c r="AA40" s="126">
        <f>IF(Y40&lt;&gt;"",Y$5,0)</f>
      </c>
      <c r="AB40" s="125">
        <f>IF(Y$6=0,RANK(Y40,Y$12:Y$42,0),RANK(Y40,Y$12:Y$42,1))</f>
      </c>
      <c r="AC40"/>
      <c r="AD40" s="126">
        <f>IF(COUNTA(AC$12:AC$42)=0,0.6*AC$5,IF(AC40="",0,IF(AC$6=0,IF(AC40&gt;=AC$8,AC$5,IF(AC40&lt;AC$6,0,0.6*AC$5+0.4*AC$5*(AC40-AC$7)/(AC$8-AC$7))),IF(AC40&lt;=AC$8,AC$5,IF(AC40&gt;AC$6,0,0.6*AC$5+0.4*AC$5*(AC40-AC$7)/(AC$8-AC$7))))))</f>
      </c>
      <c r="AE40" s="126">
        <f>IF(AC40&lt;&gt;"",AC$5,0)</f>
      </c>
      <c r="AF40" s="125">
        <f>IF(AC$6=0,RANK(AC40,AC$12:AC$42,0),RANK(AC40,AC$12:AC$42,1))</f>
      </c>
      <c r="AG40"/>
      <c r="AH40" s="126">
        <f>IF(COUNTA(AG$12:AG$42)=0,0.6*AG$5,IF(AG40="",0,IF(AG$6=0,IF(AG40&gt;=AG$8,AG$5,IF(AG40&lt;AG$6,0,0.6*AG$5+0.4*AG$5*(AG40-AG$7)/(AG$8-AG$7))),IF(AG40&lt;=AG$8,AG$5,IF(AG40&gt;AG$6,0,0.6*AG$5+0.4*AG$5*(AG40-AG$7)/(AG$8-AG$7))))))</f>
      </c>
      <c r="AI40" s="126">
        <f>IF(AG40&lt;&gt;"",AG$5,0)</f>
      </c>
      <c r="AJ40" s="125">
        <f>IF(AG$6=0,RANK(AG40,AG$12:AG$42,0),RANK(AG40,AG$12:AG$42,1))</f>
      </c>
      <c r="AK40"/>
      <c r="AL40" s="126">
        <f>IF(COUNTA(AK$12:AK$42)=0,0.6*AK$5,IF(AK40="",0,IF(AK$6=0,IF(AK40&gt;=AK$8,AK$5,IF(AK40&lt;AK$6,0,0.6*AK$5+0.4*AK$5*(AK40-AK$7)/(AK$8-AK$7))),IF(AK40&lt;=AK$8,AK$5,IF(AK40&gt;AK$6,0,0.6*AK$5+0.4*AK$5*(AK40-AK$7)/(AK$8-AK$7))))))</f>
      </c>
      <c r="AM40" s="126">
        <f>IF(AK40&lt;&gt;"",AK$5,0)</f>
      </c>
      <c r="AN40" s="125">
        <f>IF(AK$6=0,RANK(AK40,AK$12:AK$42,0),RANK(AK40,AK$12:AK$42,1))</f>
      </c>
      <c r="AO40" s="126">
        <v>99.94</v>
      </c>
      <c r="AP40" s="126">
        <f>IF(COUNTA(AO$12:AO$42)=0,0.6*AO$5,IF(AO40="",0,IF(AO$6=0,IF(AO40&gt;=AO$8,AO$5,IF(AO40&lt;AO$6,0,0.6*AO$5+0.4*AO$5*(AO40-AO$7)/(AO$8-AO$7))),IF(AO40&lt;=AO$8,AO$5,IF(AO40&gt;AO$6,0,0.6*AO$5+0.4*AO$5*(AO40-AO$7)/(AO$8-AO$7))))))</f>
      </c>
      <c r="AQ40" s="126">
        <f>IF(AO40&lt;&gt;"",AO$5,0)</f>
      </c>
      <c r="AR40" s="125">
        <f>IF(AO$6=0,RANK(AO40,AO$12:AO$42,0),RANK(AO40,AO$12:AO$42,1))</f>
      </c>
      <c r="AS40" s="126">
        <v>0.01</v>
      </c>
      <c r="AT40" s="126">
        <f>IF(COUNTA(AS$12:AS$42)=0,0.6*AS$5,IF(AS40="",0,IF(AS$6=0,IF(AS40&gt;=AS$8,AS$5,IF(AS40&lt;AS$6,0,0.6*AS$5+0.4*AS$5*(AS40-AS$7)/(AS$8-AS$7))),IF(AS40&lt;=AS$8,AS$5,IF(AS40&gt;AS$6,0,0.6*AS$5+0.4*AS$5*(AS40-AS$7)/(AS$8-AS$7))))))</f>
      </c>
      <c r="AU40" s="126">
        <f>IF(AS40&lt;&gt;"",AS$5,0)</f>
      </c>
      <c r="AV40" s="125">
        <f>IF(AS$6=0,RANK(AS40,AS$12:AS$42,0),RANK(AS40,AS$12:AS$42,1))</f>
      </c>
      <c r="AW40" s="126">
        <v>99.65</v>
      </c>
      <c r="AX40" s="126">
        <f>IF(COUNTA(AW$12:AW$42)=0,0.6*AW$5,IF(AW40="",0,IF(AW$6=0,IF(AW40&gt;=AW$8,AW$5,IF(AW40&lt;AW$6,0,0.6*AW$5+0.4*AW$5*(AW40-AW$7)/(AW$8-AW$7))),IF(AW40&lt;=AW$8,AW$5,IF(AW40&gt;AW$6,0,0.6*AW$5+0.4*AW$5*(AW40-AW$7)/(AW$8-AW$7))))))</f>
      </c>
      <c r="AY40" s="126">
        <f>IF(AW40&lt;&gt;"",AW$5,0)</f>
      </c>
      <c r="AZ40" s="125">
        <f>IF(AW$6=0,RANK(AW40,AW$12:AW$42,0),RANK(AW40,AW$12:AW$42,1))</f>
      </c>
      <c r="BA40" s="126">
        <v>1.08626392948428</v>
      </c>
      <c r="BB40" s="126">
        <f>IF(COUNTA(BA$12:BA$42)=0,0.6*BA$5,IF(BA40="",0,IF(BA$6=0,IF(BA40&gt;=BA$8,BA$5,IF(BA40&lt;BA$6,0,0.6*BA$5+0.4*BA$5*(BA40-BA$7)/(BA$8-BA$7))),IF(BA40&lt;=BA$8,BA$5,IF(BA40&gt;BA$6,0,0.6*BA$5+0.4*BA$5*(BA40-BA$7)/(BA$8-BA$7))))))</f>
      </c>
      <c r="BC40" s="126">
        <f>IF(BA40&lt;&gt;"",BA$5,0)</f>
      </c>
      <c r="BD40" s="125">
        <f>IF(BA$6=0,RANK(BA40,BA$12:BA$42,0),RANK(BA40,BA$12:BA$42,1))</f>
      </c>
      <c r="BE40" s="126">
        <v>98.55</v>
      </c>
      <c r="BF40" s="126">
        <f>IF(COUNTA(BE$12:BE$42)=0,0.6*BE$5,IF(BE40="",0,IF(BE$6=0,IF(BE40&gt;=BE$8,BE$5,IF(BE40&lt;BE$6,0,0.6*BE$5+0.4*BE$5*(BE40-BE$7)/(BE$8-BE$7))),IF(BE40&lt;=BE$8,BE$5,IF(BE40&gt;BE$6,0,0.6*BE$5+0.4*BE$5*(BE40-BE$7)/(BE$8-BE$7))))))</f>
      </c>
      <c r="BG40" s="126">
        <f>IF(BE40&lt;&gt;"",BE$5,0)</f>
      </c>
      <c r="BH40" s="125">
        <f>IF(BE$6=0,RANK(BE40,BE$12:BE$42,0),RANK(BE40,BE$12:BE$42,1))</f>
      </c>
      <c r="BI40" s="126">
        <v>21</v>
      </c>
      <c r="BJ40" s="126">
        <f>IF(COUNTA(BI$12:BI$42)=0,0.6*BI$5,IF(BI40="",0,IF(BI$6=0,IF(BI40&gt;=BI$8,BI$5,IF(BI40&lt;BI$6,0,0.6*BI$5+0.4*BI$5*(BI40-BI$7)/(BI$8-BI$7))),IF(BI40&lt;=BI$8,BI$5,IF(BI40&gt;BI$6,0,0.6*BI$5+0.4*BI$5*(BI40-BI$7)/(BI$8-BI$7))))))</f>
      </c>
      <c r="BK40" s="126">
        <f>IF(BI40&lt;&gt;"",BI$5,0)</f>
      </c>
      <c r="BL40" s="125">
        <f>IF(BI$6=0,RANK(BI40,BI$12:BI$42,0),RANK(BI40,BI$12:BI$42,1))</f>
      </c>
      <c r="BM40" s="126">
        <v>99.6364</v>
      </c>
      <c r="BN40" s="126">
        <f>IF(COUNTA(BM$12:BM$42)=0,0.6*BM$5,IF(BM40="",0,IF(BM$6=0,IF(BM40&gt;=BM$8,BM$5,IF(BM40&lt;BM$6,0,0.6*BM$5+0.4*BM$5*(BM40-BM$7)/(BM$8-BM$7))),IF(BM40&lt;=BM$8,BM$5,IF(BM40&gt;BM$6,0,0.6*BM$5+0.4*BM$5*(BM40-BM$7)/(BM$8-BM$7))))))</f>
      </c>
      <c r="BO40" s="126">
        <f>IF(BM40&lt;&gt;"",BM$5,0)</f>
      </c>
      <c r="BP40" s="125">
        <f>IF(BM$6=0,RANK(BM40,BM$12:BM$42,0),RANK(BM40,BM$12:BM$42,1))</f>
      </c>
      <c r="BQ40" s="126">
        <v>41</v>
      </c>
      <c r="BR40" s="126">
        <f>IF(COUNTA(BQ$12:BQ$42)=0,0.6*BQ$5,IF(BQ40="",0,IF(BQ$6=0,IF(BQ40&gt;=BQ$8,BQ$5,IF(BQ40&lt;BQ$6,0,0.6*BQ$5+0.4*BQ$5*(BQ40-BQ$7)/(BQ$8-BQ$7))),IF(BQ40&lt;=BQ$8,BQ$5,IF(BQ40&gt;BQ$6,0,0.6*BQ$5+0.4*BQ$5*(BQ40-BQ$7)/(BQ$8-BQ$7))))))</f>
      </c>
      <c r="BS40" s="126">
        <f>IF(BQ40&lt;&gt;"",BQ$5,0)</f>
      </c>
      <c r="BT40" s="125">
        <f>IF(BQ$6=0,RANK(BQ40,BQ$12:BQ$42,0),RANK(BQ40,BQ$12:BQ$42,1))</f>
      </c>
      <c r="BU40" s="126">
        <v>5.6122</v>
      </c>
      <c r="BV40" s="126">
        <f>IF(COUNTA(BU$12:BU$42)=0,0.6*BU$5,IF(BU40="",0,IF(BU$6=0,IF(BU40&gt;=BU$8,BU$5,IF(BU40&lt;BU$6,0,0.6*BU$5+0.4*BU$5*(BU40-BU$7)/(BU$8-BU$7))),IF(BU40&lt;=BU$8,BU$5,IF(BU40&gt;BU$6,0,0.6*BU$5+0.4*BU$5*(BU40-BU$7)/(BU$8-BU$7))))))</f>
      </c>
      <c r="BW40" s="126">
        <f>IF(BU40&lt;&gt;"",BU$5,0)</f>
      </c>
      <c r="BX40" s="125">
        <f>IF(BU$6=0,RANK(BU40,BU$12:BU$42,0),RANK(BU40,BU$12:BU$42,1))</f>
      </c>
      <c r="BY40" s="126">
        <v>99.59</v>
      </c>
      <c r="BZ40" s="126">
        <f>IF(COUNTA(BY$12:BY$42)=0,0.6*BY$5,IF(BY40="",0,IF(BY$6=0,IF(BY40&gt;=BY$8,BY$5,IF(BY40&lt;BY$6,0,0.6*BY$5+0.4*BY$5*(BY40-BY$7)/(BY$8-BY$7))),IF(BY40&lt;=BY$8,BY$5,IF(BY40&gt;BY$6,0,0.6*BY$5+0.4*BY$5*(BY40-BY$7)/(BY$8-BY$7))))))</f>
      </c>
      <c r="CA40" s="126">
        <f>IF(BY40&lt;&gt;"",BY$5,0)</f>
      </c>
      <c r="CB40" s="125">
        <f>IF(BY$6=0,RANK(BY40,BY$12:BY$42,0),RANK(BY40,BY$12:BY$42,1))</f>
      </c>
      <c r="CC40"/>
      <c r="CD40" s="126">
        <f>IF(COUNTA(CC$12:CC$42)=0,0.6*CC$5,IF(CC40="",0,IF(CC$6=0,IF(CC40&gt;=CC$8,CC$5,IF(CC40&lt;CC$6,0,0.6*CC$5+0.4*CC$5*(CC40-CC$7)/(CC$8-CC$7))),IF(CC40&lt;=CC$8,CC$5,IF(CC40&gt;CC$6,0,0.6*CC$5+0.4*CC$5*(CC40-CC$7)/(CC$8-CC$7))))))</f>
      </c>
      <c r="CE40" s="126">
        <f>IF(CC40&lt;&gt;"",CC$5,0)</f>
      </c>
      <c r="CF40" s="125">
        <f>IF(CC$6=0,RANK(CC40,CC$12:CC$42,0),RANK(CC40,CC$12:CC$42,1))</f>
      </c>
      <c r="CG40"/>
      <c r="CH40" s="126">
        <f>IF(COUNTA(CG$12:CG$42)=0,0.6*CG$5,IF(CG40="",0,IF(CG$6=0,IF(CG40&gt;=CG$8,CG$5,IF(CG40&lt;CG$6,0,0.6*CG$5+0.4*CG$5*(CG40-CG$7)/(CG$8-CG$7))),IF(CG40&lt;=CG$8,CG$5,IF(CG40&gt;CG$6,0,0.6*CG$5+0.4*CG$5*(CG40-CG$7)/(CG$8-CG$7))))))</f>
      </c>
      <c r="CI40" s="126">
        <f>IF(CG40&lt;&gt;"",CG$5,0)</f>
      </c>
      <c r="CJ40" s="125">
        <f>IF(CG$6=0,RANK(CG40,CG$12:CG$42,0),RANK(CG40,CG$12:CG$42,1))</f>
      </c>
      <c r="CK40"/>
      <c r="CL40" s="126">
        <f>IF(COUNTA(CK$12:CK$42)=0,0.6*CK$5,IF(CK40="",0,IF(CK$6=0,IF(CK40&gt;=CK$8,CK$5,IF(CK40&lt;CK$6,0,0.6*CK$5+0.4*CK$5*(CK40-CK$7)/(CK$8-CK$7))),IF(CK40&lt;=CK$8,CK$5,IF(CK40&gt;CK$6,0,0.6*CK$5+0.4*CK$5*(CK40-CK$7)/(CK$8-CK$7))))))</f>
      </c>
      <c r="CM40" s="126">
        <f>IF(CK40&lt;&gt;"",CK$5,0)</f>
      </c>
      <c r="CN40" s="125">
        <f>IF(CK$6=0,RANK(CK40,CK$12:CK$42,0),RANK(CK40,CK$12:CK$42,1))</f>
      </c>
      <c r="CO40"/>
      <c r="CP40" s="126">
        <f>IF(COUNTA(CO$12:CO$42)=0,0.6*CO$5,IF(CO40="",0,IF(CO$6=0,IF(CO40&gt;=CO$8,CO$5,IF(CO40&lt;CO$6,0,0.6*CO$5+0.4*CO$5*(CO40-CO$7)/(CO$8-CO$7))),IF(CO40&lt;=CO$8,CO$5,IF(CO40&gt;CO$6,0,0.6*CO$5+0.4*CO$5*(CO40-CO$7)/(CO$8-CO$7))))))</f>
      </c>
      <c r="CQ40" s="126">
        <f>IF(CO40&lt;&gt;"",CO$5,0)</f>
      </c>
      <c r="CR40" s="125">
        <f>IF(CO$6=0,RANK(CO40,CO$12:CO$42,0),RANK(CO40,CO$12:CO$42,1))</f>
      </c>
      <c r="CS40"/>
      <c r="CT40" s="126">
        <f>IF(COUNTA(CS$12:CS$42)=0,0.6*CS$5,IF(CS40="",0,IF(CS$6=0,IF(CS40&gt;=CS$8,CS$5,IF(CS40&lt;CS$6,0,0.6*CS$5+0.4*CS$5*(CS40-CS$7)/(CS$8-CS$7))),IF(CS40&lt;=CS$8,CS$5,IF(CS40&gt;CS$6,0,0.6*CS$5+0.4*CS$5*(CS40-CS$7)/(CS$8-CS$7))))))</f>
      </c>
      <c r="CU40" s="126">
        <f>IF(CS40&lt;&gt;"",CS$5,0)</f>
      </c>
      <c r="CV40" s="125">
        <f>IF(CS$6=0,RANK(CS40,CS$12:CS$42,0),RANK(CS40,CS$12:CS$42,1))</f>
      </c>
      <c r="CW40" s="126">
        <v>-1.22518983476249</v>
      </c>
      <c r="CX40" s="126">
        <f>IF(COUNTA(CW$12:CW$42)=0,0.6*CW$5,IF(CW40="",0,IF(CW$6=0,IF(CW40&gt;=CW$8,CW$5,IF(CW40&lt;CW$6,0,0.6*CW$5+0.4*CW$5*(CW40-CW$7)/(CW$8-CW$7))),IF(CW40&lt;=CW$8,CW$5,IF(CW40&gt;CW$6,0,0.6*CW$5+0.4*CW$5*(CW40-CW$7)/(CW$8-CW$7))))))</f>
      </c>
      <c r="CY40" s="126">
        <f>IF(CW40&lt;&gt;"",CW$5,0)</f>
      </c>
      <c r="CZ40" s="125">
        <f>IF(CW$6=0,RANK(CW40,CW$12:CW$42,0),RANK(CW40,CW$12:CW$42,1))</f>
      </c>
      <c r="DA40" s="126">
        <v>1.24991230213463</v>
      </c>
      <c r="DB40" s="126">
        <f>IF(COUNTA(DA$12:DA$42)=0,0.6*DA$5,IF(DA40="",0,IF(DA$6=0,IF(DA40&gt;=DA$8,DA$5,IF(DA40&lt;DA$6,0,0.6*DA$5+0.4*DA$5*(DA40-DA$7)/(DA$8-DA$7))),IF(DA40&lt;=DA$8,DA$5,IF(DA40&gt;DA$6,0,0.6*DA$5+0.4*DA$5*(DA40-DA$7)/(DA$8-DA$7))))))</f>
      </c>
      <c r="DC40" s="126">
        <f>IF(DA40&lt;&gt;"",DA$5,0)</f>
      </c>
      <c r="DD40" s="125">
        <f>IF(DA$6=0,RANK(DA40,DA$12:DA$42,0),RANK(DA40,DA$12:DA$42,1))</f>
      </c>
      <c r="DE40" s="126">
        <v>1.89166050280113</v>
      </c>
      <c r="DF40" s="126">
        <f>IF(COUNTA(DE$12:DE$42)=0,0.6*DE$5,IF(DE40="",0,IF(DE$6=0,IF(DE40&gt;=DE$8,DE$5,IF(DE40&lt;DE$6,0,0.6*DE$5+0.4*DE$5*(DE40-DE$7)/(DE$8-DE$7))),IF(DE40&lt;=DE$8,DE$5,IF(DE40&gt;DE$6,0,0.6*DE$5+0.4*DE$5*(DE40-DE$7)/(DE$8-DE$7))))))</f>
      </c>
      <c r="DG40" s="126">
        <f>IF(DE40&lt;&gt;"",DE$5,0)</f>
      </c>
      <c r="DH40" s="125">
        <f>IF(DE$6=0,RANK(DE40,DE$12:DE$42,0),RANK(DE40,DE$12:DE$42,1))</f>
      </c>
      <c r="DI40" s="126">
        <v>6.00475235041085</v>
      </c>
      <c r="DJ40" s="126">
        <f>IF(COUNTA(DI$12:DI$42)=0,0.6*DI$5,IF(DI40="",0,IF(DI$6=0,IF(DI40&gt;=DI$8,DI$5,IF(DI40&lt;DI$6,0,0.6*DI$5+0.4*DI$5*(DI40-DI$7)/(DI$8-DI$7))),IF(DI40&lt;=DI$8,DI$5,IF(DI40&gt;DI$6,0,0.6*DI$5+0.4*DI$5*(DI40-DI$7)/(DI$8-DI$7))))))</f>
      </c>
      <c r="DK40" s="126">
        <f>IF(DI40&lt;&gt;"",DI$5,0)</f>
      </c>
      <c r="DL40" s="125">
        <f>IF(DI$6=0,RANK(DI40,DI$12:DI$42,0),RANK(DI40,DI$12:DI$42,1))</f>
      </c>
      <c r="DM40" s="126">
        <v>4.54</v>
      </c>
      <c r="DN40" s="126">
        <f>IF(COUNTA(DM$12:DM$42)=0,0.6*DM$5,IF(DM40="",0,IF(DM$6=0,IF(DM40&gt;=DM$8,DM$5,IF(DM40&lt;DM$6,0,0.6*DM$5+0.4*DM$5*(DM40-DM$7)/(DM$8-DM$7))),IF(DM40&lt;=DM$8,DM$5,IF(DM40&gt;DM$6,0,0.6*DM$5+0.4*DM$5*(DM40-DM$7)/(DM$8-DM$7))))))</f>
      </c>
      <c r="DO40" s="126">
        <f>IF(DM40&lt;&gt;"",DM$5,0)</f>
      </c>
      <c r="DP40" s="125">
        <f>IF(DM$6=0,RANK(DM40,DM$12:DM$42,0),RANK(DM40,DM$12:DM$42,1))</f>
      </c>
      <c r="DQ40" s="126">
        <v>3.01</v>
      </c>
      <c r="DR40" s="126">
        <f>IF(COUNTA(DQ$12:DQ$42)=0,0.6*DQ$5,IF(DQ40="",0,IF(DQ$6=0,IF(DQ40&gt;=DQ$8,DQ$5,IF(DQ40&lt;DQ$6,0,0.6*DQ$5+0.4*DQ$5*(DQ40-DQ$7)/(DQ$8-DQ$7))),IF(DQ40&lt;=DQ$8,DQ$5,IF(DQ40&gt;DQ$6,0,0.6*DQ$5+0.4*DQ$5*(DQ40-DQ$7)/(DQ$8-DQ$7))))))</f>
      </c>
      <c r="DS40" s="126">
        <f>IF(DQ40&lt;&gt;"",DQ$5,0)</f>
      </c>
      <c r="DT40" s="125">
        <f>IF(DQ$6=0,RANK(DQ40,DQ$12:DQ$42,0),RANK(DQ40,DQ$12:DQ$42,1))</f>
      </c>
      <c r="DU40" s="126">
        <v>1.83</v>
      </c>
      <c r="DV40" s="126">
        <f>IF(COUNTA(DU$12:DU$42)=0,0.6*DU$5,IF(DU40="",0,IF(DU$6=0,IF(DU40&gt;=DU$8,DU$5,IF(DU40&lt;DU$6,0,0.6*DU$5+0.4*DU$5*(DU40-DU$7)/(DU$8-DU$7))),IF(DU40&lt;=DU$8,DU$5,IF(DU40&gt;DU$6,0,0.6*DU$5+0.4*DU$5*(DU40-DU$7)/(DU$8-DU$7))))))</f>
      </c>
      <c r="DW40" s="126">
        <f>IF(DU40&lt;&gt;"",DU$5,0)</f>
      </c>
      <c r="DX40" s="125">
        <f>IF(DU$6=0,RANK(DU40,DU$12:DU$42,0),RANK(DU40,DU$12:DU$42,1))</f>
      </c>
      <c r="DY40" s="126">
        <v>3.19</v>
      </c>
      <c r="DZ40" s="126">
        <f>IF(COUNTA(DY$12:DY$42)=0,0.6*DY$5,IF(DY40="",0,IF(DY$6=0,IF(DY40&gt;=DY$8,DY$5,IF(DY40&lt;DY$6,0,0.6*DY$5+0.4*DY$5*(DY40-DY$7)/(DY$8-DY$7))),IF(DY40&lt;=DY$8,DY$5,IF(DY40&gt;DY$6,0,0.6*DY$5+0.4*DY$5*(DY40-DY$7)/(DY$8-DY$7))))))</f>
      </c>
      <c r="EA40" s="126">
        <f>IF(DY40&lt;&gt;"",DY$5,0)</f>
      </c>
      <c r="EB40" s="125">
        <f>IF(DY$6=0,RANK(DY40,DY$12:DY$42,0),RANK(DY40,DY$12:DY$42,1))</f>
      </c>
      <c r="EC40" s="126">
        <v>99.17</v>
      </c>
      <c r="ED40" s="126">
        <v>86.9575</v>
      </c>
      <c r="EE40" s="126">
        <f>IF((COUNTA(EC$12:EC$42)+COUNTA(ED$12:ED$42)=0),0.6*EC$5,IF(OR(EC40="",ED40=""),0,IF(EC$6=0,IF(EC40&gt;=EC$8,EC$5,IF(EC40&lt;ED40,0,EC$5*(EC40-ED40)/(EC$8-ED40))),IF(EC40&lt;=EC$8,EC$5,IF(EC40&gt;ED40,0,EC$5*(EC40-ED40)/(EC$8-ED40))))))</f>
      </c>
      <c r="EF40" s="126">
        <f>IF(OR(EC40="",ED40=""),0,EC$5)</f>
      </c>
      <c r="EG40" s="125">
        <f>IF(EC$6=0,RANK(EE40,EE$12:EE$42,0),RANK(EE40,EE$12:EE$42,1))</f>
      </c>
      <c r="EH40" s="126">
        <v>99.17</v>
      </c>
      <c r="EI40" s="126">
        <v>81.8249</v>
      </c>
      <c r="EJ40" s="126">
        <f>IF((COUNTA(EH$12:EH$42)+COUNTA(EI$12:EI$42)=0),0.6*EH$5,IF(OR(EH40="",EI40=""),0,IF(EH$6=0,IF(EH40&gt;=EH$8,EH$5,IF(EH40&lt;EI40,0,EH$5*(EH40-EI40)/(EH$8-EI40))),IF(EH40&lt;=EH$8,EH$5,IF(EH40&gt;EI40,0,EH$5*(EH40-EI40)/(EH$8-EI40))))))</f>
      </c>
      <c r="EK40" s="126">
        <f>IF(OR(EH40="",EI40=""),0,EH$5)</f>
      </c>
      <c r="EL40" s="125">
        <f>IF(EH$6=0,RANK(EJ40,EJ$12:EJ$42,0),RANK(EJ40,EJ$12:EJ$42,1))</f>
      </c>
      <c r="EM40" s="126">
        <v>100</v>
      </c>
      <c r="EN40"/>
      <c r="EO40" s="126">
        <f>IF((COUNTA(EM$12:EM$42)+COUNTA(EN$12:EN$42)=0),0.6*EM$5,IF(OR(EM40="",EN40=""),0,IF(EM$6=0,IF(EM40&gt;=EM$8,EM$5,IF(EM40&lt;EN40,0,EM$5*(EM40-EN40)/(EM$8-EN40))),IF(EM40&lt;=EM$8,EM$5,IF(EM40&gt;EN40,0,EM$5*(EM40-EN40)/(EM$8-EN40))))))</f>
      </c>
      <c r="EP40" s="126">
        <f>IF(OR(EM40="",EN40=""),0,EM$5)</f>
      </c>
      <c r="EQ40" s="125">
        <f>IF(EM$6=0,RANK(EO40,EO$12:EO$42,0),RANK(EO40,EO$12:EO$42,1))</f>
      </c>
      <c r="ER40" s="126">
        <v>100</v>
      </c>
      <c r="ES40"/>
      <c r="ET40" s="126">
        <f>IF((COUNTA(ER$12:ER$42)+COUNTA(ES$12:ES$42)=0),0.6*ER$5,IF(OR(ER40="",ES40=""),0,IF(ER$6=0,IF(ER40&gt;=ER$8,ER$5,IF(ER40&lt;ES40,0,ER$5*(ER40-ES40)/(ER$8-ES40))),IF(ER40&lt;=ER$8,ER$5,IF(ER40&gt;ES40,0,ER$5*(ER40-ES40)/(ER$8-ES40))))))</f>
      </c>
      <c r="EU40" s="126">
        <f>IF(OR(ER40="",ES40=""),0,ER$5)</f>
      </c>
      <c r="EV40" s="125">
        <f>IF(ER$6=0,RANK(ET40,ET$12:ET$42,0),RANK(ET40,ET$12:ET$42,1))</f>
      </c>
      <c r="EW40" s="126">
        <v>1.77</v>
      </c>
      <c r="EX40" s="126">
        <v>6.25</v>
      </c>
      <c r="EY40" s="126">
        <f>IF((COUNTA(EW$12:EW$42)+COUNTA(EX$12:EX$42)=0),0.6*EW$5,IF(OR(EW40="",EX40=""),0,IF(EW$6=0,IF(EW40&gt;=EW$8,EW$5,IF(EW40&lt;EX40,0,EW$5*(EW40-EX40)/(EW$8-EX40))),IF(EW40&lt;=EW$8,EW$5,IF(EW40&gt;EX40,0,EW$5*(EW40-EX40)/(EW$8-EX40))))))</f>
      </c>
      <c r="EZ40" s="126">
        <f>IF(OR(EW40="",EX40=""),0,EW$5)</f>
      </c>
      <c r="FA40" s="125">
        <f>IF(EW$6=0,RANK(EY40,EY$12:EY$42,0),RANK(EY40,EY$12:EY$42,1))</f>
      </c>
      <c r="FB40" s="126">
        <v>1.77</v>
      </c>
      <c r="FC40" s="126">
        <v>5.7</v>
      </c>
      <c r="FD40" s="126">
        <f>IF((COUNTA(FB$12:FB$42)+COUNTA(FC$12:FC$42)=0),0.6*FB$5,IF(OR(FB40="",FC40=""),0,IF(FB$6=0,IF(FB40&gt;=FB$8,FB$5,IF(FB40&lt;FC40,0,FB$5*(FB40-FC40)/(FB$8-FC40))),IF(FB40&lt;=FB$8,FB$5,IF(FB40&gt;FC40,0,FB$5*(FB40-FC40)/(FB$8-FC40))))))</f>
      </c>
      <c r="FE40" s="126">
        <f>IF(OR(FB40="",FC40=""),0,FB$5)</f>
      </c>
      <c r="FF40" s="125">
        <f>IF(FB$6=0,RANK(FD40,FD$12:FD$42,0),RANK(FD40,FD$12:FD$42,1))</f>
      </c>
      <c r="FG40" s="126">
        <v>98.93</v>
      </c>
      <c r="FH40"/>
      <c r="FI40" s="126">
        <f>IF((COUNTA(FG$12:FG$42)+COUNTA(FH$12:FH$42)=0),0.6*FG$5,IF(OR(FG40="",FH40=""),0,IF(FG$6=0,IF(FG40&gt;=FG$8,FG$5,IF(FG40&lt;FH40,0,FG$5*(FG40-FH40)/(FG$8-FH40))),IF(FG40&lt;=FG$8,FG$5,IF(FG40&gt;FH40,0,FG$5*(FG40-FH40)/(FG$8-FH40))))))</f>
      </c>
      <c r="FJ40" s="126">
        <f>IF(OR(FG40="",FH40=""),0,FG$5)</f>
      </c>
      <c r="FK40" s="125">
        <f>IF(FG$6=0,RANK(FI40,FI$12:FI$42,0),RANK(FI40,FI$12:FI$42,1))</f>
      </c>
      <c r="FL40" s="126">
        <v>98.93</v>
      </c>
      <c r="FM40"/>
      <c r="FN40" s="126">
        <f>IF((COUNTA(FL$12:FL$42)+COUNTA(FM$12:FM$42)=0),0.6*FL$5,IF(OR(FL40="",FM40=""),0,IF(FL$6=0,IF(FL40&gt;=FL$8,FL$5,IF(FL40&lt;FM40,0,FL$5*(FL40-FM40)/(FL$8-FM40))),IF(FL40&lt;=FL$8,FL$5,IF(FL40&gt;FM40,0,FL$5*(FL40-FM40)/(FL$8-FM40))))))</f>
      </c>
      <c r="FO40" s="126">
        <f>IF(OR(FL40="",FM40=""),0,FL$5)</f>
      </c>
      <c r="FP40" s="125">
        <f>IF(FL$6=0,RANK(FN40,FN$12:FN$42,0),RANK(FN40,FN$12:FN$42,1))</f>
      </c>
      <c r="FQ40" s="126">
        <v>100</v>
      </c>
      <c r="FR40" s="126">
        <v>97.28</v>
      </c>
      <c r="FS40" s="126">
        <f>IF((COUNTA(FQ$12:FQ$42)+COUNTA(FR$12:FR$42)=0),0.6*FQ$5,IF(OR(FQ40="",FR40=""),0,IF(FQ$6=0,IF(FQ40&gt;=FQ$8,FQ$5,IF(FQ40&lt;FR40,0,FQ$5*(FQ40-FR40)/(FQ$8-FR40))),IF(FQ40&lt;=FQ$8,FQ$5,IF(FQ40&gt;FR40,0,FQ$5*(FQ40-FR40)/(FQ$8-FR40))))))</f>
      </c>
      <c r="FT40" s="126">
        <f>IF(OR(FQ40="",FR40=""),0,FQ$5)</f>
      </c>
      <c r="FU40" s="125">
        <f>IF(FQ$6=0,RANK(FS40,FS$12:FS$42,0),RANK(FS40,FS$12:FS$42,1))</f>
      </c>
      <c r="FV40" s="126">
        <v>100</v>
      </c>
      <c r="FW40" s="126">
        <v>100</v>
      </c>
      <c r="FX40" s="126">
        <f>IF((COUNTA(FV$12:FV$42)+COUNTA(FW$12:FW$42)=0),0.6*FV$5,IF(OR(FV40="",FW40=""),0,IF(FV$6=0,IF(FV40&gt;=FV$8,FV$5,IF(FV40&lt;FW40,0,FV$5*(FV40-FW40)/(FV$8-FW40))),IF(FV40&lt;=FV$8,FV$5,IF(FV40&gt;FW40,0,FV$5*(FV40-FW40)/(FV$8-FW40))))))</f>
      </c>
      <c r="FY40" s="126">
        <f>IF(OR(FV40="",FW40=""),0,FV$5)</f>
      </c>
      <c r="FZ40" s="125">
        <f>IF(FV$6=0,RANK(FX40,FX$12:FX$42,0),RANK(FX40,FX$12:FX$42,1))</f>
      </c>
      <c r="GA40" s="126">
        <v>3.14</v>
      </c>
      <c r="GB40" s="126">
        <v>5.37</v>
      </c>
      <c r="GC40" s="126">
        <f>IF((COUNTA(GA$12:GA$42)+COUNTA(GB$12:GB$42)=0),0.6*GA$5,IF(OR(GA40="",GB40=""),0,IF(GA$6=0,IF(GA40&gt;=GA$8,GA$5,IF(GA40&lt;GB40,0,GA$5*(GA40-GB40)/(GA$8-GB40))),IF(GA40&lt;=GA$8,GA$5,IF(GA40&gt;GB40,0,GA$5*(GA40-GB40)/(GA$8-GB40))))))</f>
      </c>
      <c r="GD40" s="126">
        <f>IF(OR(GA40="",GB40=""),0,GA$5)</f>
      </c>
      <c r="GE40" s="125">
        <f>IF(GA$6=0,RANK(GC40,GC$12:GC$42,0),RANK(GC40,GC$12:GC$42,1))</f>
      </c>
      <c r="GF40" s="126">
        <v>3.14</v>
      </c>
      <c r="GG40" s="126">
        <v>3.4</v>
      </c>
      <c r="GH40" s="126">
        <f>IF((COUNTA(GF$12:GF$42)+COUNTA(GG$12:GG$42)=0),0.6*GF$5,IF(OR(GF40="",GG40=""),0,IF(GF$6=0,IF(GF40&gt;=GF$8,GF$5,IF(GF40&lt;GG40,0,GF$5*(GF40-GG40)/(GF$8-GG40))),IF(GF40&lt;=GF$8,GF$5,IF(GF40&gt;GG40,0,GF$5*(GF40-GG40)/(GF$8-GG40))))))</f>
      </c>
      <c r="GI40" s="126">
        <f>IF(OR(GF40="",GG40=""),0,GF$5)</f>
      </c>
      <c r="GJ40" s="125">
        <f>IF(GF$6=0,RANK(GH40,GH$12:GH$42,0),RANK(GH40,GH$12:GH$42,1))</f>
      </c>
      <c r="GK40" s="126">
        <v>100</v>
      </c>
      <c r="GL40" s="126">
        <v>65.22</v>
      </c>
      <c r="GM40" s="126">
        <f>IF((COUNTA(GK$12:GK$42)+COUNTA(GL$12:GL$42)=0),0.6*GK$5,IF(OR(GK40="",GL40=""),0,IF(GK$6=0,IF(GK40&gt;=GK$8,GK$5,IF(GK40&lt;GL40,0,GK$5*(GK40-GL40)/(GK$8-GL40))),IF(GK40&lt;=GK$8,GK$5,IF(GK40&gt;GL40,0,GK$5*(GK40-GL40)/(GK$8-GL40))))))</f>
      </c>
      <c r="GN40" s="126">
        <f>IF(OR(GK40="",GL40=""),0,GK$5)</f>
      </c>
      <c r="GO40" s="125">
        <f>IF(GK$6=0,RANK(GM40,GM$12:GM$42,0),RANK(GM40,GM$12:GM$42,1))</f>
      </c>
      <c r="GP40" s="126">
        <v>100</v>
      </c>
      <c r="GQ40"/>
      <c r="GR40" s="126">
        <f>IF((COUNTA(GP$12:GP$42)+COUNTA(GQ$12:GQ$42)=0),0.6*GP$5,IF(OR(GP40="",GQ40=""),0,IF(GP$6=0,IF(GP40&gt;=GP$8,GP$5,IF(GP40&lt;GQ40,0,GP$5*(GP40-GQ40)/(GP$8-GQ40))),IF(GP40&lt;=GP$8,GP$5,IF(GP40&gt;GQ40,0,GP$5*(GP40-GQ40)/(GP$8-GQ40))))))</f>
      </c>
      <c r="GS40" s="126">
        <f>IF(OR(GP40="",GQ40=""),0,GP$5)</f>
      </c>
      <c r="GT40" s="125">
        <f>IF(GP$6=0,RANK(GR40,GR$12:GR$42,0),RANK(GR40,GR$12:GR$42,1))</f>
      </c>
      <c r="GU40" s="126">
        <v>0.5231</v>
      </c>
      <c r="GV40" s="126">
        <v>0.5798</v>
      </c>
      <c r="GW40" s="126">
        <f>IF((COUNTA(GU$12:GU$42)+COUNTA(GV$12:GV$42)=0),0.6*GU$5,IF(OR(GU40="",GV40=""),0,IF(GU$6=0,IF(GU40&gt;=GU$8,GU$5,IF(GU40&lt;GV40,0,GU$5*(GU40-GV40)/(GU$8-GV40))),IF(GU40&lt;=GU$8,GU$5,IF(GU40&gt;GV40,0,GU$5*(GU40-GV40)/(GU$8-GV40))))))</f>
      </c>
      <c r="GX40" s="126">
        <f>IF(OR(GU40="",GV40=""),0,GU$5)</f>
      </c>
      <c r="GY40" s="125">
        <f>IF(GU$6=0,RANK(GW40,GW$12:GW$42,0),RANK(GW40,GW$12:GW$42,1))</f>
      </c>
      <c r="GZ40" s="126">
        <v>0.5231</v>
      </c>
      <c r="HA40"/>
      <c r="HB40" s="126">
        <f>IF((COUNTA(GZ$12:GZ$42)+COUNTA(HA$12:HA$42)=0),0.6*GZ$5,IF(OR(GZ40="",HA40=""),0,IF(GZ$6=0,IF(GZ40&gt;=GZ$8,GZ$5,IF(GZ40&lt;HA40,0,GZ$5*(GZ40-HA40)/(GZ$8-HA40))),IF(GZ40&lt;=GZ$8,GZ$5,IF(GZ40&gt;HA40,0,GZ$5*(GZ40-HA40)/(GZ$8-HA40))))))</f>
      </c>
      <c r="HC40" s="126">
        <f>IF(OR(GZ40="",HA40=""),0,GZ$5)</f>
      </c>
      <c r="HD40" s="125">
        <f>IF(GZ$6=0,RANK(HB40,HB$12:HB$42,0),RANK(HB40,HB$12:HB$42,1))</f>
      </c>
      <c r="HE40" s="126">
        <v>0</v>
      </c>
      <c r="HF40" s="126">
        <v>0</v>
      </c>
      <c r="HG40" s="126">
        <f>IF((COUNTA(HE$12:HE$42)+COUNTA(HF$12:HF$42)=0),0.6*HE$5,IF(OR(HE40="",HF40=""),0,IF(HE$6=0,IF(HE40&gt;=HE$8,HE$5,IF(HE40&lt;HF40,0,HE$5*(HE40-HF40)/(HE$8-HF40))),IF(HE40&lt;=HE$8,HE$5,IF(HE40&gt;HF40,0,HE$5*(HE40-HF40)/(HE$8-HF40))))))</f>
      </c>
      <c r="HH40" s="126">
        <f>IF(OR(HE40="",HF40=""),0,HE$5)</f>
      </c>
      <c r="HI40" s="125">
        <f>IF(HE$6=0,RANK(HG40,HG$12:HG$42,0),RANK(HG40,HG$12:HG$42,1))</f>
      </c>
      <c r="HJ40" s="126">
        <v>0</v>
      </c>
      <c r="HK40"/>
      <c r="HL40" s="126">
        <f>IF((COUNTA(HJ$12:HJ$42)+COUNTA(HK$12:HK$42)=0),0.6*HJ$5,IF(OR(HJ40="",HK40=""),0,IF(HJ$6=0,IF(HJ40&gt;=HJ$8,HJ$5,IF(HJ40&lt;HK40,0,HJ$5*(HJ40-HK40)/(HJ$8-HK40))),IF(HJ40&lt;=HJ$8,HJ$5,IF(HJ40&gt;HK40,0,HJ$5*(HJ40-HK40)/(HJ$8-HK40))))))</f>
      </c>
      <c r="HM40" s="126">
        <f>IF(OR(HJ40="",HK40=""),0,HJ$5)</f>
      </c>
      <c r="HN40" s="125">
        <f>IF(HJ$6=0,RANK(HL40,HL$12:HL$42,0),RANK(HL40,HL$12:HL$42,1))</f>
      </c>
      <c r="HO40" s="126">
        <v>57.38</v>
      </c>
      <c r="HP40" s="126">
        <v>13.6975</v>
      </c>
      <c r="HQ40" s="126">
        <f>IF((COUNTA(HO$12:HO$42)+COUNTA(HP$12:HP$42)=0),0.6*HO$5,IF(OR(HO40="",HP40=""),0,IF(HO$6=0,IF(HO40&gt;=HO$8,HO$5,IF(HO40&lt;HP40,0,HO$5*(HO40-HP40)/(HO$8-HP40))),IF(HO40&lt;=HO$8,HO$5,IF(HO40&gt;HP40,0,HO$5*(HO40-HP40)/(HO$8-HP40))))))</f>
      </c>
      <c r="HR40" s="126">
        <f>IF(OR(HO40="",HP40=""),0,HO$5)</f>
      </c>
      <c r="HS40" s="125">
        <f>IF(HO$6=0,RANK(HQ40,HQ$12:HQ$42,0),RANK(HQ40,HQ$12:HQ$42,1))</f>
      </c>
      <c r="HT40" s="126">
        <v>57.38</v>
      </c>
      <c r="HU40" s="126">
        <v>19.6057</v>
      </c>
      <c r="HV40" s="126">
        <f>IF((COUNTA(HT$12:HT$42)+COUNTA(HU$12:HU$42)=0),0.6*HT$5,IF(OR(HT40="",HU40=""),0,IF(HT$6=0,IF(HT40&gt;=HT$8,HT$5,IF(HT40&lt;HU40,0,HT$5*(HT40-HU40)/(HT$8-HU40))),IF(HT40&lt;=HT$8,HT$5,IF(HT40&gt;HU40,0,HT$5*(HT40-HU40)/(HT$8-HU40))))))</f>
      </c>
      <c r="HW40" s="126">
        <f>IF(OR(HT40="",HU40=""),0,HT$5)</f>
      </c>
      <c r="HX40" s="125">
        <f>IF(HT$6=0,RANK(HV40,HV$12:HV$42,0),RANK(HV40,HV$12:HV$42,1))</f>
      </c>
      <c r="HY40" s="126">
        <v>7.73</v>
      </c>
      <c r="HZ40" s="126">
        <v>1.9748</v>
      </c>
      <c r="IA40" s="126">
        <f>IF((COUNTA(HY$12:HY$42)+COUNTA(HZ$12:HZ$42)=0),0.6*HY$5,IF(OR(HY40="",HZ40=""),0,IF(HY$6=0,IF(HY40&gt;=HY$8,HY$5,IF(HY40&lt;HZ40,0,HY$5*(HY40-HZ40)/(HY$8-HZ40))),IF(HY40&lt;=HY$8,HY$5,IF(HY40&gt;HZ40,0,HY$5*(HY40-HZ40)/(HY$8-HZ40))))))</f>
      </c>
      <c r="IB40" s="126">
        <f>IF(OR(HY40="",HZ40=""),0,HY$5)</f>
      </c>
      <c r="IC40" s="125">
        <f>IF(HY$6=0,RANK(IA40,IA$12:IA$42,0),RANK(IA40,IA$12:IA$42,1))</f>
      </c>
      <c r="ID40" s="126">
        <v>7.73</v>
      </c>
      <c r="IE40" s="126">
        <v>2.3836</v>
      </c>
      <c r="IF40" s="126">
        <f>IF((COUNTA(ID$12:ID$42)+COUNTA(IE$12:IE$42)=0),0.6*ID$5,IF(OR(ID40="",IE40=""),0,IF(ID$6=0,IF(ID40&gt;=ID$8,ID$5,IF(ID40&lt;IE40,0,ID$5*(ID40-IE40)/(ID$8-IE40))),IF(ID40&lt;=ID$8,ID$5,IF(ID40&gt;IE40,0,ID$5*(ID40-IE40)/(ID$8-IE40))))))</f>
      </c>
      <c r="IG40" s="126">
        <f>IF(OR(ID40="",IE40=""),0,ID$5)</f>
      </c>
      <c r="IH40" s="125">
        <f>IF(ID$6=0,RANK(IF40,IF$12:IF$42,0),RANK(IF40,IF$12:IF$42,1))</f>
      </c>
      <c r="II40" s="126">
        <v>99.27</v>
      </c>
      <c r="IJ40" s="126">
        <v>85.969788</v>
      </c>
      <c r="IK40" s="126">
        <f>IF((COUNTA(II$12:II$42)+COUNTA(IJ$12:IJ$42)=0),0.6*II$5,IF(OR(II40="",IJ40=""),0,IF(II$6=0,IF(II40&gt;=II$8,II$5,IF(II40&lt;IJ40,0,II$5*(II40-IJ40)/(II$8-IJ40))),IF(II40&lt;=II$8,II$5,IF(II40&gt;IJ40,0,II$5*(II40-IJ40)/(II$8-IJ40))))))</f>
      </c>
      <c r="IL40" s="126">
        <f>IF(OR(II40="",IJ40=""),0,II$5)</f>
      </c>
      <c r="IM40" s="125">
        <f>IF(II$6=0,RANK(IK40,IK$12:IK$42,0),RANK(IK40,IK$12:IK$42,1))</f>
      </c>
      <c r="IN40" s="126">
        <v>99.27</v>
      </c>
      <c r="IO40" s="126">
        <v>81.458796</v>
      </c>
      <c r="IP40" s="126">
        <f>IF((COUNTA(IN$12:IN$42)+COUNTA(IO$12:IO$42)=0),0.6*IN$5,IF(OR(IN40="",IO40=""),0,IF(IN$6=0,IF(IN40&gt;=IN$8,IN$5,IF(IN40&lt;IO40,0,IN$5*(IN40-IO40)/(IN$8-IO40))),IF(IN40&lt;=IN$8,IN$5,IF(IN40&gt;IO40,0,IN$5*(IN40-IO40)/(IN$8-IO40))))))</f>
      </c>
      <c r="IQ40" s="126">
        <f>IF(OR(IN40="",IO40=""),0,IN$5)</f>
      </c>
      <c r="IR40" s="125">
        <f>IF(IN$6=0,RANK(IP40,IP$12:IP$42,0),RANK(IP40,IP$12:IP$42,1))</f>
      </c>
      <c r="IS40" s="126">
        <v>100</v>
      </c>
      <c r="IT40"/>
      <c r="IU40" s="126">
        <f>IF((COUNTA(IS$12:IS$42)+COUNTA(IT$12:IT$42)=0),0.6*IS$5,IF(OR(IS40="",IT40=""),0,IF(IS$6=0,IF(IS40&gt;=IS$8,IS$5,IF(IS40&lt;IT40,0,IS$5*(IS40-IT40)/(IS$8-IT40))),IF(IS40&lt;=IS$8,IS$5,IF(IS40&gt;IT40,0,IS$5*(IS40-IT40)/(IS$8-IT40))))))</f>
      </c>
      <c r="IV40" s="126">
        <f>IF(OR(IS40="",IT40=""),0,IS$5)</f>
      </c>
      <c r="IW40" s="125">
        <f>IF(IS$6=0,RANK(IU40,IU$12:IU$42,0),RANK(IU40,IU$12:IU$42,1))</f>
      </c>
      <c r="IX40" s="126">
        <v>100</v>
      </c>
      <c r="IY40"/>
      <c r="IZ40" s="126">
        <f>IF((COUNTA(IX$12:IX$42)+COUNTA(IY$12:IY$42)=0),0.6*IX$5,IF(OR(IX40="",IY40=""),0,IF(IX$6=0,IF(IX40&gt;=IX$8,IX$5,IF(IX40&lt;IY40,0,IX$5*(IX40-IY40)/(IX$8-IY40))),IF(IX40&lt;=IX$8,IX$5,IF(IX40&gt;IY40,0,IX$5*(IX40-IY40)/(IX$8-IY40))))))</f>
      </c>
      <c r="JA40" s="126">
        <f>IF(OR(IX40="",IY40=""),0,IX$5)</f>
      </c>
      <c r="JB40" s="125">
        <f>IF(IX$6=0,RANK(IZ40,IZ$12:IZ$42,0),RANK(IZ40,IZ$12:IZ$42,1))</f>
      </c>
      <c r="JC40" s="126">
        <v>2.47</v>
      </c>
      <c r="JD40" s="126">
        <v>5.82</v>
      </c>
      <c r="JE40" s="126">
        <f>IF((COUNTA(JC$12:JC$42)+COUNTA(JD$12:JD$42)=0),0.6*JC$5,IF(OR(JC40="",JD40=""),0,IF(JC$6=0,IF(JC40&gt;=JC$8,JC$5,IF(JC40&lt;JD40,0,JC$5*(JC40-JD40)/(JC$8-JD40))),IF(JC40&lt;=JC$8,JC$5,IF(JC40&gt;JD40,0,JC$5*(JC40-JD40)/(JC$8-JD40))))))</f>
      </c>
      <c r="JF40" s="126">
        <f>IF(OR(JC40="",JD40=""),0,JC$5)</f>
      </c>
      <c r="JG40" s="125">
        <f>IF(JC$6=0,RANK(JE40,JE$12:JE$42,0),RANK(JE40,JE$12:JE$42,1))</f>
      </c>
      <c r="JH40" s="126">
        <v>2.47</v>
      </c>
      <c r="JI40" s="126">
        <v>5.31</v>
      </c>
      <c r="JJ40" s="126">
        <f>IF((COUNTA(JH$12:JH$42)+COUNTA(JI$12:JI$42)=0),0.6*JH$5,IF(OR(JH40="",JI40=""),0,IF(JH$6=0,IF(JH40&gt;=JH$8,JH$5,IF(JH40&lt;JI40,0,JH$5*(JH40-JI40)/(JH$8-JI40))),IF(JH40&lt;=JH$8,JH$5,IF(JH40&gt;JI40,0,JH$5*(JH40-JI40)/(JH$8-JI40))))))</f>
      </c>
      <c r="JK40" s="126">
        <f>IF(OR(JH40="",JI40=""),0,JH$5)</f>
      </c>
      <c r="JL40" s="125">
        <f>IF(JH$6=0,RANK(JJ40,JJ$12:JJ$42,0),RANK(JJ40,JJ$12:JJ$42,1))</f>
      </c>
      <c r="JM40" s="126">
        <v>98.89</v>
      </c>
      <c r="JN40"/>
      <c r="JO40" s="126">
        <f>IF((COUNTA(JM$12:JM$42)+COUNTA(JN$12:JN$42)=0),0.6*JM$5,IF(OR(JM40="",JN40=""),0,IF(JM$6=0,IF(JM40&gt;=JM$8,JM$5,IF(JM40&lt;JN40,0,JM$5*(JM40-JN40)/(JM$8-JN40))),IF(JM40&lt;=JM$8,JM$5,IF(JM40&gt;JN40,0,JM$5*(JM40-JN40)/(JM$8-JN40))))))</f>
      </c>
      <c r="JP40" s="126">
        <f>IF(OR(JM40="",JN40=""),0,JM$5)</f>
      </c>
      <c r="JQ40" s="125">
        <f>IF(JM$6=0,RANK(JO40,JO$12:JO$42,0),RANK(JO40,JO$12:JO$42,1))</f>
      </c>
      <c r="JR40" s="126">
        <v>98.89</v>
      </c>
      <c r="JS40"/>
      <c r="JT40" s="126">
        <f>IF((COUNTA(JR$12:JR$42)+COUNTA(JS$12:JS$42)=0),0.6*JR$5,IF(OR(JR40="",JS40=""),0,IF(JR$6=0,IF(JR40&gt;=JR$8,JR$5,IF(JR40&lt;JS40,0,JR$5*(JR40-JS40)/(JR$8-JS40))),IF(JR40&lt;=JR$8,JR$5,IF(JR40&gt;JS40,0,JR$5*(JR40-JS40)/(JR$8-JS40))))))</f>
      </c>
      <c r="JU40" s="126">
        <f>IF(OR(JR40="",JS40=""),0,JR$5)</f>
      </c>
      <c r="JV40" s="125">
        <f>IF(JR$6=0,RANK(JT40,JT$12:JT$42,0),RANK(JT40,JT$12:JT$42,1))</f>
      </c>
      <c r="JW40" s="126">
        <v>98.21</v>
      </c>
      <c r="JX40" s="126">
        <v>98.9</v>
      </c>
      <c r="JY40" s="126">
        <f>IF((COUNTA(JW$12:JW$42)+COUNTA(JX$12:JX$42)=0),0.6*JW$5,IF(OR(JW40="",JX40=""),0,IF(JW$6=0,IF(JW40&gt;=JW$8,JW$5,IF(JW40&lt;JX40,0,JW$5*(JW40-JX40)/(JW$8-JX40))),IF(JW40&lt;=JW$8,JW$5,IF(JW40&gt;JX40,0,JW$5*(JW40-JX40)/(JW$8-JX40))))))</f>
      </c>
      <c r="JZ40" s="126">
        <f>IF(OR(JW40="",JX40=""),0,JW$5)</f>
      </c>
      <c r="KA40" s="125">
        <f>IF(JW$6=0,RANK(JY40,JY$12:JY$42,0),RANK(JY40,JY$12:JY$42,1))</f>
      </c>
      <c r="KB40" s="126">
        <v>98.21</v>
      </c>
      <c r="KC40" s="126">
        <v>97.47</v>
      </c>
      <c r="KD40" s="126">
        <f>IF((COUNTA(KB$12:KB$42)+COUNTA(KC$12:KC$42)=0),0.6*KB$5,IF(OR(KB40="",KC40=""),0,IF(KB$6=0,IF(KB40&gt;=KB$8,KB$5,IF(KB40&lt;KC40,0,KB$5*(KB40-KC40)/(KB$8-KC40))),IF(KB40&lt;=KB$8,KB$5,IF(KB40&gt;KC40,0,KB$5*(KB40-KC40)/(KB$8-KC40))))))</f>
      </c>
      <c r="KE40" s="126">
        <f>IF(OR(KB40="",KC40=""),0,KB$5)</f>
      </c>
      <c r="KF40" s="125">
        <f>IF(KB$6=0,RANK(KD40,KD$12:KD$42,0),RANK(KD40,KD$12:KD$42,1))</f>
      </c>
      <c r="KG40" s="126">
        <v>3.85</v>
      </c>
      <c r="KH40" s="126">
        <v>3.87</v>
      </c>
      <c r="KI40" s="126">
        <f>IF((COUNTA(KG$12:KG$42)+COUNTA(KH$12:KH$42)=0),0.6*KG$5,IF(OR(KG40="",KH40=""),0,IF(KG$6=0,IF(KG40&gt;=KG$8,KG$5,IF(KG40&lt;KH40,0,KG$5*(KG40-KH40)/(KG$8-KH40))),IF(KG40&lt;=KG$8,KG$5,IF(KG40&gt;KH40,0,KG$5*(KG40-KH40)/(KG$8-KH40))))))</f>
      </c>
      <c r="KJ40" s="126">
        <f>IF(OR(KG40="",KH40=""),0,KG$5)</f>
      </c>
      <c r="KK40" s="125">
        <f>IF(KG$6=0,RANK(KI40,KI$12:KI$42,0),RANK(KI40,KI$12:KI$42,1))</f>
      </c>
      <c r="KL40" s="126">
        <v>3.85</v>
      </c>
      <c r="KM40" s="126">
        <v>2.52</v>
      </c>
      <c r="KN40" s="126">
        <f>IF((COUNTA(KL$12:KL$42)+COUNTA(KM$12:KM$42)=0),0.6*KL$5,IF(OR(KL40="",KM40=""),0,IF(KL$6=0,IF(KL40&gt;=KL$8,KL$5,IF(KL40&lt;KM40,0,KL$5*(KL40-KM40)/(KL$8-KM40))),IF(KL40&lt;=KL$8,KL$5,IF(KL40&gt;KM40,0,KL$5*(KL40-KM40)/(KL$8-KM40))))))</f>
      </c>
      <c r="KO40" s="126">
        <f>IF(OR(KL40="",KM40=""),0,KL$5)</f>
      </c>
      <c r="KP40" s="125">
        <f>IF(KL$6=0,RANK(KN40,KN$12:KN$42,0),RANK(KN40,KN$12:KN$42,1))</f>
      </c>
      <c r="KQ40" s="126">
        <v>100</v>
      </c>
      <c r="KR40" s="126">
        <v>100</v>
      </c>
      <c r="KS40" s="126">
        <f>IF((COUNTA(KQ$12:KQ$42)+COUNTA(KR$12:KR$42)=0),0.6*KQ$5,IF(OR(KQ40="",KR40=""),0,IF(KQ$6=0,IF(KQ40&gt;=KQ$8,KQ$5,IF(KQ40&lt;KR40,0,KQ$5*(KQ40-KR40)/(KQ$8-KR40))),IF(KQ40&lt;=KQ$8,KQ$5,IF(KQ40&gt;KR40,0,KQ$5*(KQ40-KR40)/(KQ$8-KR40))))))</f>
      </c>
      <c r="KT40" s="126">
        <f>IF(OR(KQ40="",KR40=""),0,KQ$5)</f>
      </c>
      <c r="KU40" s="125">
        <f>IF(KQ$6=0,RANK(KS40,KS$12:KS$42,0),RANK(KS40,KS$12:KS$42,1))</f>
      </c>
      <c r="KV40" s="126">
        <v>100</v>
      </c>
      <c r="KW40" s="126">
        <v>100</v>
      </c>
      <c r="KX40" s="126">
        <f>IF((COUNTA(KV$12:KV$42)+COUNTA(KW$12:KW$42)=0),0.6*KV$5,IF(OR(KV40="",KW40=""),0,IF(KV$6=0,IF(KV40&gt;=KV$8,KV$5,IF(KV40&lt;KW40,0,KV$5*(KV40-KW40)/(KV$8-KW40))),IF(KV40&lt;=KV$8,KV$5,IF(KV40&gt;KW40,0,KV$5*(KV40-KW40)/(KV$8-KW40))))))</f>
      </c>
      <c r="KY40" s="126">
        <f>IF(OR(KV40="",KW40=""),0,KV$5)</f>
      </c>
      <c r="KZ40" s="125">
        <f>IF(KV$6=0,RANK(KX40,KX$12:KX$42,0),RANK(KX40,KX$12:KX$42,1))</f>
      </c>
      <c r="LA40" s="126">
        <v>0.55</v>
      </c>
      <c r="LB40" s="126">
        <v>0.5</v>
      </c>
      <c r="LC40" s="126">
        <f>IF((COUNTA(LA$12:LA$42)+COUNTA(LB$12:LB$42)=0),0.6*LA$5,IF(OR(LA40="",LB40=""),0,IF(LA$6=0,IF(LA40&gt;=LA$8,LA$5,IF(LA40&lt;LB40,0,LA$5*(LA40-LB40)/(LA$8-LB40))),IF(LA40&lt;=LA$8,LA$5,IF(LA40&gt;LB40,0,LA$5*(LA40-LB40)/(LA$8-LB40))))))</f>
      </c>
      <c r="LD40" s="126">
        <f>IF(OR(LA40="",LB40=""),0,LA$5)</f>
      </c>
      <c r="LE40" s="125">
        <f>IF(LA$6=0,RANK(LC40,LC$12:LC$42,0),RANK(LC40,LC$12:LC$42,1))</f>
      </c>
      <c r="LF40" s="126">
        <v>0.55</v>
      </c>
      <c r="LG40" s="126">
        <v>1.26</v>
      </c>
      <c r="LH40" s="126">
        <f>IF((COUNTA(LF$12:LF$42)+COUNTA(LG$12:LG$42)=0),0.6*LF$5,IF(OR(LF40="",LG40=""),0,IF(LF$6=0,IF(LF40&gt;=LF$8,LF$5,IF(LF40&lt;LG40,0,LF$5*(LF40-LG40)/(LF$8-LG40))),IF(LF40&lt;=LF$8,LF$5,IF(LF40&gt;LG40,0,LF$5*(LF40-LG40)/(LF$8-LG40))))))</f>
      </c>
      <c r="LI40" s="126">
        <f>IF(OR(LF40="",LG40=""),0,LF$5)</f>
      </c>
      <c r="LJ40" s="125">
        <f>IF(LF$6=0,RANK(LH40,LH$12:LH$42,0),RANK(LH40,LH$12:LH$42,1))</f>
      </c>
      <c r="LK40" s="126">
        <v>0</v>
      </c>
      <c r="LL40" s="126">
        <v>0</v>
      </c>
      <c r="LM40" s="126">
        <f>IF((COUNTA(LK$12:LK$42)+COUNTA(LL$12:LL$42)=0),0.6*LK$5,IF(OR(LK40="",LL40=""),0,IF(LK$6=0,IF(LK40&gt;=LK$8,LK$5,IF(LK40&lt;LL40,0,LK$5*(LK40-LL40)/(LK$8-LL40))),IF(LK40&lt;=LK$8,LK$5,IF(LK40&gt;LL40,0,LK$5*(LK40-LL40)/(LK$8-LL40))))))</f>
      </c>
      <c r="LN40" s="126">
        <f>IF(OR(LK40="",LL40=""),0,LK$5)</f>
      </c>
      <c r="LO40" s="125">
        <f>IF(LK$6=0,RANK(LM40,LM$12:LM$42,0),RANK(LM40,LM$12:LM$42,1))</f>
      </c>
      <c r="LP40" s="126">
        <v>0</v>
      </c>
      <c r="LQ40" s="126">
        <v>0.93</v>
      </c>
      <c r="LR40" s="126">
        <f>IF((COUNTA(LP$12:LP$42)+COUNTA(LQ$12:LQ$42)=0),0.6*LP$5,IF(OR(LP40="",LQ40=""),0,IF(LP$6=0,IF(LP40&gt;=LP$8,LP$5,IF(LP40&lt;LQ40,0,LP$5*(LP40-LQ40)/(LP$8-LQ40))),IF(LP40&lt;=LP$8,LP$5,IF(LP40&gt;LQ40,0,LP$5*(LP40-LQ40)/(LP$8-LQ40))))))</f>
      </c>
      <c r="LS40" s="126">
        <f>IF(OR(LP40="",LQ40=""),0,LP$5)</f>
      </c>
      <c r="LT40" s="125">
        <f>IF(LP$6=0,RANK(LR40,LR$12:LR$42,0),RANK(LR40,LR$12:LR$42,1))</f>
      </c>
      <c r="LU40" s="126">
        <v>35.041015625</v>
      </c>
      <c r="LV40"/>
      <c r="LW40" s="126">
        <f>IF((COUNTA(LU$12:LU$42)+COUNTA(LV$12:LV$42)=0),0.6*LU$5,IF(OR(LU40="",LV40=""),0,IF(LU$6=0,IF(LU40&gt;=LU$8,LU$5,IF(LU40&lt;LV40,0,LU$5*(LU40-LV40)/(LU$8-LV40))),IF(LU40&lt;=LU$8,LU$5,IF(LU40&gt;LV40,0,LU$5*(LU40-LV40)/(LU$8-LV40))))))</f>
      </c>
      <c r="LX40" s="126">
        <f>IF(OR(LU40="",LV40=""),0,LU$5)</f>
      </c>
      <c r="LY40" s="125">
        <f>IF(LU$6=0,RANK(LW40,LW$12:LW$42,0),RANK(LW40,LW$12:LW$42,1))</f>
      </c>
      <c r="LZ40" s="126">
        <v>35.041015625</v>
      </c>
      <c r="MA40"/>
      <c r="MB40" s="126">
        <f>IF((COUNTA(LZ$12:LZ$42)+COUNTA(MA$12:MA$42)=0),0.6*LZ$5,IF(OR(LZ40="",MA40=""),0,IF(LZ$6=0,IF(LZ40&gt;=LZ$8,LZ$5,IF(LZ40&lt;MA40,0,LZ$5*(LZ40-MA40)/(LZ$8-MA40))),IF(LZ40&lt;=LZ$8,LZ$5,IF(LZ40&gt;MA40,0,LZ$5*(LZ40-MA40)/(LZ$8-MA40))))))</f>
      </c>
      <c r="MC40" s="126">
        <f>IF(OR(LZ40="",MA40=""),0,LZ$5)</f>
      </c>
      <c r="MD40" s="125">
        <f>IF(LZ$6=0,RANK(MB40,MB$12:MB$42,0),RANK(MB40,MB$12:MB$42,1))</f>
      </c>
      <c r="ME40" s="126">
        <v>5.35</v>
      </c>
      <c r="MF40" s="126">
        <v>4.04</v>
      </c>
      <c r="MG40" s="126">
        <f>IF((COUNTA(ME$12:ME$42)+COUNTA(MF$12:MF$42)=0),0.6*ME$5,IF(OR(ME40="",MF40=""),0,IF(ME$6=0,IF(ME40&gt;=ME$8,ME$5,IF(ME40&lt;MF40,0,ME$5*(ME40-MF40)/(ME$8-MF40))),IF(ME40&lt;=ME$8,ME$5,IF(ME40&gt;MF40,0,ME$5*(ME40-MF40)/(ME$8-MF40))))))</f>
      </c>
      <c r="MH40" s="126">
        <f>IF(OR(ME40="",MF40=""),0,ME$5)</f>
      </c>
      <c r="MI40" s="125">
        <f>IF(ME$6=0,RANK(MG40,MG$12:MG$42,0),RANK(MG40,MG$12:MG$42,1))</f>
      </c>
      <c r="MJ40" s="126">
        <v>5.35</v>
      </c>
      <c r="MK40" s="126">
        <v>4.04</v>
      </c>
      <c r="ML40" s="126">
        <f>IF((COUNTA(MJ$12:MJ$42)+COUNTA(MK$12:MK$42)=0),0.6*MJ$5,IF(OR(MJ40="",MK40=""),0,IF(MJ$6=0,IF(MJ40&gt;=MJ$8,MJ$5,IF(MJ40&lt;MK40,0,MJ$5*(MJ40-MK40)/(MJ$8-MK40))),IF(MJ40&lt;=MJ$8,MJ$5,IF(MJ40&gt;MK40,0,MJ$5*(MJ40-MK40)/(MJ$8-MK40))))))</f>
      </c>
      <c r="MM40" s="126">
        <f>IF(OR(MJ40="",MK40=""),0,MJ$5)</f>
      </c>
      <c r="MN40" s="125">
        <f>IF(MJ$6=0,RANK(ML40,ML$12:ML$42,0),RANK(ML40,ML$12:ML$42,1))</f>
      </c>
      <c r="MO40"/>
      <c r="MP40"/>
      <c r="MQ40" s="126">
        <f>IF((COUNTA(MO$12:MO$42)+COUNTA(MP$12:MP$42)=0),0.6*MO$5,IF(OR(MO40="",MP40=""),0,IF(MO$6=0,IF(MO40&gt;=MO$8,MO$5,IF(MO40&lt;MP40,0,MO$5*(MO40-MP40)/(MO$8-MP40))),IF(MO40&lt;=MO$8,MO$5,IF(MO40&gt;MP40,0,MO$5*(MO40-MP40)/(MO$8-MP40))))))</f>
      </c>
      <c r="MR40" s="126">
        <f>IF(OR(MO40="",MP40=""),0,MO$5)</f>
      </c>
      <c r="MS40" s="125">
        <f>IF(MO$6=0,RANK(MQ40,MQ$12:MQ$42,0),RANK(MQ40,MQ$12:MQ$42,1))</f>
      </c>
      <c r="MT40"/>
      <c r="MU40"/>
      <c r="MV40" s="126">
        <f>IF((COUNTA(MT$12:MT$42)+COUNTA(MU$12:MU$42)=0),0.6*MT$5,IF(OR(MT40="",MU40=""),0,IF(MT$6=0,IF(MT40&gt;=MT$8,MT$5,IF(MT40&lt;MU40,0,MT$5*(MT40-MU40)/(MT$8-MU40))),IF(MT40&lt;=MT$8,MT$5,IF(MT40&gt;MU40,0,MT$5*(MT40-MU40)/(MT$8-MU40))))))</f>
      </c>
      <c r="MW40" s="126">
        <f>IF(OR(MT40="",MU40=""),0,MT$5)</f>
      </c>
      <c r="MX40" s="125">
        <f>IF(MT$6=0,RANK(MV40,MV$12:MV$42,0),RANK(MV40,MV$12:MV$42,1))</f>
      </c>
      <c r="MY40"/>
      <c r="MZ40"/>
      <c r="NA40" s="126">
        <f>IF((COUNTA(MY$12:MY$42)+COUNTA(MZ$12:MZ$42)=0),0.6*MY$5,IF(OR(MY40="",MZ40=""),0,IF(MY$6=0,IF(MY40&gt;=MY$8,MY$5,IF(MY40&lt;MZ40,0,MY$5*(MY40-MZ40)/(MY$8-MZ40))),IF(MY40&lt;=MY$8,MY$5,IF(MY40&gt;MZ40,0,MY$5*(MY40-MZ40)/(MY$8-MZ40))))))</f>
      </c>
      <c r="NB40" s="126">
        <f>IF(OR(MY40="",MZ40=""),0,MY$5)</f>
      </c>
      <c r="NC40" s="125">
        <f>IF(MY$6=0,RANK(NA40,NA$12:NA$42,0),RANK(NA40,NA$12:NA$42,1))</f>
      </c>
      <c r="ND40"/>
      <c r="NE40"/>
      <c r="NF40" s="126">
        <f>IF((COUNTA(ND$12:ND$42)+COUNTA(NE$12:NE$42)=0),0.6*ND$5,IF(OR(ND40="",NE40=""),0,IF(ND$6=0,IF(ND40&gt;=ND$8,ND$5,IF(ND40&lt;NE40,0,ND$5*(ND40-NE40)/(ND$8-NE40))),IF(ND40&lt;=ND$8,ND$5,IF(ND40&gt;NE40,0,ND$5*(ND40-NE40)/(ND$8-NE40))))))</f>
      </c>
      <c r="NG40" s="126">
        <f>IF(OR(ND40="",NE40=""),0,ND$5)</f>
      </c>
      <c r="NH40" s="125">
        <f>IF(ND$6=0,RANK(NF40,NF$12:NF$42,0),RANK(NF40,NF$12:NF$42,1))</f>
      </c>
      <c r="NI40"/>
      <c r="NJ40"/>
      <c r="NK40" s="126">
        <f>IF((COUNTA(NI$12:NI$42)+COUNTA(NJ$12:NJ$42)=0),0.6*NI$5,IF(OR(NI40="",NJ40=""),0,IF(NI$6=0,IF(NI40&gt;=NI$8,NI$5,IF(NI40&lt;NJ40,0,NI$5*(NI40-NJ40)/(NI$8-NJ40))),IF(NI40&lt;=NI$8,NI$5,IF(NI40&gt;NJ40,0,NI$5*(NI40-NJ40)/(NI$8-NJ40))))))</f>
      </c>
      <c r="NL40" s="126">
        <f>IF(OR(NI40="",NJ40=""),0,NI$5)</f>
      </c>
      <c r="NM40" s="125">
        <f>IF(NI$6=0,RANK(NK40,NK$12:NK$42,0),RANK(NK40,NK$12:NK$42,1))</f>
      </c>
      <c r="NN40"/>
      <c r="NO40"/>
      <c r="NP40" s="126">
        <f>IF((COUNTA(NN$12:NN$42)+COUNTA(NO$12:NO$42)=0),0.6*NN$5,IF(OR(NN40="",NO40=""),0,IF(NN$6=0,IF(NN40&gt;=NN$8,NN$5,IF(NN40&lt;NO40,0,NN$5*(NN40-NO40)/(NN$8-NO40))),IF(NN40&lt;=NN$8,NN$5,IF(NN40&gt;NO40,0,NN$5*(NN40-NO40)/(NN$8-NO40))))))</f>
      </c>
      <c r="NQ40" s="126">
        <f>IF(OR(NN40="",NO40=""),0,NN$5)</f>
      </c>
      <c r="NR40" s="125">
        <f>IF(NN$6=0,RANK(NP40,NP$12:NP$42,0),RANK(NP40,NP$12:NP$42,1))</f>
      </c>
      <c r="NS40"/>
      <c r="NT40"/>
      <c r="NU40" s="126">
        <f>IF((COUNTA(NS$12:NS$42)+COUNTA(NT$12:NT$42)=0),0.6*NS$5,IF(OR(NS40="",NT40=""),0,IF(NS$6=0,IF(NS40&gt;=NS$8,NS$5,IF(NS40&lt;NT40,0,NS$5*(NS40-NT40)/(NS$8-NT40))),IF(NS40&lt;=NS$8,NS$5,IF(NS40&gt;NT40,0,NS$5*(NS40-NT40)/(NS$8-NT40))))))</f>
      </c>
      <c r="NV40" s="126">
        <f>IF(OR(NS40="",NT40=""),0,NS$5)</f>
      </c>
      <c r="NW40" s="125">
        <f>IF(NS$6=0,RANK(NU40,NU$12:NU$42,0),RANK(NU40,NU$12:NU$42,1))</f>
      </c>
      <c r="NX40"/>
      <c r="NY40"/>
      <c r="NZ40" s="126">
        <f>IF((COUNTA(NX$12:NX$42)+COUNTA(NY$12:NY$42)=0),0.6*NX$5,IF(OR(NX40="",NY40=""),0,IF(NX$6=0,IF(NX40&gt;=NX$8,NX$5,IF(NX40&lt;NY40,0,NX$5*(NX40-NY40)/(NX$8-NY40))),IF(NX40&lt;=NX$8,NX$5,IF(NX40&gt;NY40,0,NX$5*(NX40-NY40)/(NX$8-NY40))))))</f>
      </c>
      <c r="OA40" s="126">
        <f>IF(OR(NX40="",NY40=""),0,NX$5)</f>
      </c>
      <c r="OB40" s="125">
        <f>IF(NX$6=0,RANK(NZ40,NZ$12:NZ$42,0),RANK(NZ40,NZ$12:NZ$42,1))</f>
      </c>
      <c r="OC40"/>
      <c r="OD40"/>
      <c r="OE40" s="126">
        <f>IF((COUNTA(OC$12:OC$42)+COUNTA(OD$12:OD$42)=0),0.6*OC$5,IF(OR(OC40="",OD40=""),0,IF(OC$6=0,IF(OC40&gt;=OC$8,OC$5,IF(OC40&lt;OD40,0,OC$5*(OC40-OD40)/(OC$8-OD40))),IF(OC40&lt;=OC$8,OC$5,IF(OC40&gt;OD40,0,OC$5*(OC40-OD40)/(OC$8-OD40))))))</f>
      </c>
      <c r="OF40" s="126">
        <f>IF(OR(OC40="",OD40=""),0,OC$5)</f>
      </c>
      <c r="OG40" s="125">
        <f>IF(OC$6=0,RANK(OE40,OE$12:OE$42,0),RANK(OE40,OE$12:OE$42,1))</f>
      </c>
      <c r="OH40"/>
      <c r="OI40"/>
      <c r="OJ40" s="126">
        <f>IF((COUNTA(OH$12:OH$42)+COUNTA(OI$12:OI$42)=0),0.6*OH$5,IF(OR(OH40="",OI40=""),0,IF(OH$6=0,IF(OH40&gt;=OH$8,OH$5,IF(OH40&lt;OI40,0,OH$5*(OH40-OI40)/(OH$8-OI40))),IF(OH40&lt;=OH$8,OH$5,IF(OH40&gt;OI40,0,OH$5*(OH40-OI40)/(OH$8-OI40))))))</f>
      </c>
      <c r="OK40" s="126">
        <f>IF(OR(OH40="",OI40=""),0,OH$5)</f>
      </c>
      <c r="OL40" s="125">
        <f>IF(OH$6=0,RANK(OJ40,OJ$12:OJ$42,0),RANK(OJ40,OJ$12:OJ$42,1))</f>
      </c>
      <c r="OM40"/>
      <c r="ON40"/>
      <c r="OO40" s="126">
        <f>IF((COUNTA(OM$12:OM$42)+COUNTA(ON$12:ON$42)=0),0.6*OM$5,IF(OR(OM40="",ON40=""),0,IF(OM$6=0,IF(OM40&gt;=OM$8,OM$5,IF(OM40&lt;ON40,0,OM$5*(OM40-ON40)/(OM$8-ON40))),IF(OM40&lt;=OM$8,OM$5,IF(OM40&gt;ON40,0,OM$5*(OM40-ON40)/(OM$8-ON40))))))</f>
      </c>
      <c r="OP40" s="126">
        <f>IF(OR(OM40="",ON40=""),0,OM$5)</f>
      </c>
      <c r="OQ40" s="125">
        <f>IF(OM$6=0,RANK(OO40,OO$12:OO$42,0),RANK(OO40,OO$12:OO$42,1))</f>
      </c>
      <c r="OR40"/>
      <c r="OS40"/>
      <c r="OT40" s="126">
        <f>IF((COUNTA(OR$12:OR$42)+COUNTA(OS$12:OS$42)=0),0.6*OR$5,IF(OR(OR40="",OS40=""),0,IF(OR$6=0,IF(OR40&gt;=OR$8,OR$5,IF(OR40&lt;OS40,0,OR$5*(OR40-OS40)/(OR$8-OS40))),IF(OR40&lt;=OR$8,OR$5,IF(OR40&gt;OS40,0,OR$5*(OR40-OS40)/(OR$8-OS40))))))</f>
      </c>
      <c r="OU40" s="126">
        <f>IF(OR(OR40="",OS40=""),0,OR$5)</f>
      </c>
      <c r="OV40" s="125">
        <f>IF(OR$6=0,RANK(OT40,OT$12:OT$42,0),RANK(OT40,OT$12:OT$42,1))</f>
      </c>
      <c r="OW40"/>
      <c r="OX40"/>
      <c r="OY40" s="126">
        <f>IF((COUNTA(OW$12:OW$42)+COUNTA(OX$12:OX$42)=0),0.6*OW$5,IF(OR(OW40="",OX40=""),0,IF(OW$6=0,IF(OW40&gt;=OW$8,OW$5,IF(OW40&lt;OX40,0,OW$5*(OW40-OX40)/(OW$8-OX40))),IF(OW40&lt;=OW$8,OW$5,IF(OW40&gt;OX40,0,OW$5*(OW40-OX40)/(OW$8-OX40))))))</f>
      </c>
      <c r="OZ40" s="126">
        <f>IF(OR(OW40="",OX40=""),0,OW$5)</f>
      </c>
      <c r="PA40" s="125">
        <f>IF(OW$6=0,RANK(OY40,OY$12:OY$42,0),RANK(OY40,OY$12:OY$42,1))</f>
      </c>
      <c r="PB40"/>
      <c r="PC40"/>
      <c r="PD40" s="126">
        <f>IF((COUNTA(PB$12:PB$42)+COUNTA(PC$12:PC$42)=0),0.6*PB$5,IF(OR(PB40="",PC40=""),0,IF(PB$6=0,IF(PB40&gt;=PB$8,PB$5,IF(PB40&lt;PC40,0,PB$5*(PB40-PC40)/(PB$8-PC40))),IF(PB40&lt;=PB$8,PB$5,IF(PB40&gt;PC40,0,PB$5*(PB40-PC40)/(PB$8-PC40))))))</f>
      </c>
      <c r="PE40" s="126">
        <f>IF(OR(PB40="",PC40=""),0,PB$5)</f>
      </c>
      <c r="PF40" s="125">
        <f>IF(PB$6=0,RANK(PD40,PD$12:PD$42,0),RANK(PD40,PD$12:PD$42,1))</f>
      </c>
      <c r="PG40"/>
      <c r="PH40"/>
      <c r="PI40" s="126">
        <f>IF((COUNTA(PG$12:PG$42)+COUNTA(PH$12:PH$42)=0),0.6*PG$5,IF(OR(PG40="",PH40=""),0,IF(PG$6=0,IF(PG40&gt;=PG$8,PG$5,IF(PG40&lt;PH40,0,PG$5*(PG40-PH40)/(PG$8-PH40))),IF(PG40&lt;=PG$8,PG$5,IF(PG40&gt;PH40,0,PG$5*(PG40-PH40)/(PG$8-PH40))))))</f>
      </c>
      <c r="PJ40" s="126">
        <f>IF(OR(PG40="",PH40=""),0,PG$5)</f>
      </c>
      <c r="PK40" s="125">
        <f>IF(PG$6=0,RANK(PI40,PI$12:PI$42,0),RANK(PI40,PI$12:PI$42,1))</f>
      </c>
      <c r="PL40"/>
      <c r="PM40"/>
      <c r="PN40" s="126">
        <f>IF((COUNTA(PL$12:PL$42)+COUNTA(PM$12:PM$42)=0),0.6*PL$5,IF(OR(PL40="",PM40=""),0,IF(PL$6=0,IF(PL40&gt;=PL$8,PL$5,IF(PL40&lt;PM40,0,PL$5*(PL40-PM40)/(PL$8-PM40))),IF(PL40&lt;=PL$8,PL$5,IF(PL40&gt;PM40,0,PL$5*(PL40-PM40)/(PL$8-PM40))))))</f>
      </c>
      <c r="PO40" s="126">
        <f>IF(OR(PL40="",PM40=""),0,PL$5)</f>
      </c>
      <c r="PP40" s="125">
        <f>IF(PL$6=0,RANK(PN40,PN$12:PN$42,0),RANK(PN40,PN$12:PN$42,1))</f>
      </c>
      <c r="PQ40"/>
      <c r="PR40"/>
      <c r="PS40" s="126">
        <f>IF((COUNTA(PQ$12:PQ$42)+COUNTA(PR$12:PR$42)=0),0.6*PQ$5,IF(OR(PQ40="",PR40=""),0,IF(PQ$6=0,IF(PQ40&gt;=PQ$8,PQ$5,IF(PQ40&lt;PR40,0,PQ$5*(PQ40-PR40)/(PQ$8-PR40))),IF(PQ40&lt;=PQ$8,PQ$5,IF(PQ40&gt;PR40,0,PQ$5*(PQ40-PR40)/(PQ$8-PR40))))))</f>
      </c>
      <c r="PT40" s="126">
        <f>IF(OR(PQ40="",PR40=""),0,PQ$5)</f>
      </c>
      <c r="PU40" s="125">
        <f>IF(PQ$6=0,RANK(PS40,PS$12:PS$42,0),RANK(PS40,PS$12:PS$42,1))</f>
      </c>
      <c r="PV40"/>
      <c r="PW40"/>
      <c r="PX40" s="126">
        <f>IF((COUNTA(PV$12:PV$42)+COUNTA(PW$12:PW$42)=0),0.6*PV$5,IF(OR(PV40="",PW40=""),0,IF(PV$6=0,IF(PV40&gt;=PV$8,PV$5,IF(PV40&lt;PW40,0,PV$5*(PV40-PW40)/(PV$8-PW40))),IF(PV40&lt;=PV$8,PV$5,IF(PV40&gt;PW40,0,PV$5*(PV40-PW40)/(PV$8-PW40))))))</f>
      </c>
      <c r="PY40" s="126">
        <f>IF(OR(PV40="",PW40=""),0,PV$5)</f>
      </c>
      <c r="PZ40" s="125">
        <f>IF(PV$6=0,RANK(PX40,PX$12:PX$42,0),RANK(PX40,PX$12:PX$42,1))</f>
      </c>
      <c r="QA40"/>
      <c r="QB40"/>
      <c r="QC40" s="126">
        <f>IF((COUNTA(QA$12:QA$42)+COUNTA(QB$12:QB$42)=0),0.6*QA$5,IF(OR(QA40="",QB40=""),0,IF(QA$6=0,IF(QA40&gt;=QA$8,QA$5,IF(QA40&lt;QB40,0,QA$5*(QA40-QB40)/(QA$8-QB40))),IF(QA40&lt;=QA$8,QA$5,IF(QA40&gt;QB40,0,QA$5*(QA40-QB40)/(QA$8-QB40))))))</f>
      </c>
      <c r="QD40" s="126">
        <f>IF(OR(QA40="",QB40=""),0,QA$5)</f>
      </c>
      <c r="QE40" s="125">
        <f>IF(QA$6=0,RANK(QC40,QC$12:QC$42,0),RANK(QC40,QC$12:QC$42,1))</f>
      </c>
      <c r="QF40"/>
      <c r="QG40"/>
      <c r="QH40" s="126">
        <f>IF((COUNTA(QF$12:QF$42)+COUNTA(QG$12:QG$42)=0),0.6*QF$5,IF(OR(QF40="",QG40=""),0,IF(QF$6=0,IF(QF40&gt;=QF$8,QF$5,IF(QF40&lt;QG40,0,QF$5*(QF40-QG40)/(QF$8-QG40))),IF(QF40&lt;=QF$8,QF$5,IF(QF40&gt;QG40,0,QF$5*(QF40-QG40)/(QF$8-QG40))))))</f>
      </c>
      <c r="QI40" s="126">
        <f>IF(OR(QF40="",QG40=""),0,QF$5)</f>
      </c>
      <c r="QJ40" s="125">
        <f>IF(QF$6=0,RANK(QH40,QH$12:QH$42,0),RANK(QH40,QH$12:QH$42,1))</f>
      </c>
      <c r="QK40"/>
      <c r="QL40"/>
      <c r="QM40" s="126">
        <f>IF((COUNTA(QK$12:QK$42)+COUNTA(QL$12:QL$42)=0),0.6*QK$5,IF(OR(QK40="",QL40=""),0,IF(QK$6=0,IF(QK40&gt;=QK$8,QK$5,IF(QK40&lt;QL40,0,QK$5*(QK40-QL40)/(QK$8-QL40))),IF(QK40&lt;=QK$8,QK$5,IF(QK40&gt;QL40,0,QK$5*(QK40-QL40)/(QK$8-QL40))))))</f>
      </c>
      <c r="QN40" s="126">
        <f>IF(OR(QK40="",QL40=""),0,QK$5)</f>
      </c>
      <c r="QO40" s="125">
        <f>IF(QK$6=0,RANK(QM40,QM$12:QM$42,0),RANK(QM40,QM$12:QM$42,1))</f>
      </c>
      <c r="QP40"/>
      <c r="QQ40"/>
      <c r="QR40" s="126">
        <f>IF((COUNTA(QP$12:QP$42)+COUNTA(QQ$12:QQ$42)=0),0.6*QP$5,IF(OR(QP40="",QQ40=""),0,IF(QP$6=0,IF(QP40&gt;=QP$8,QP$5,IF(QP40&lt;QQ40,0,QP$5*(QP40-QQ40)/(QP$8-QQ40))),IF(QP40&lt;=QP$8,QP$5,IF(QP40&gt;QQ40,0,QP$5*(QP40-QQ40)/(QP$8-QQ40))))))</f>
      </c>
      <c r="QS40" s="126">
        <f>IF(OR(QP40="",QQ40=""),0,QP$5)</f>
      </c>
      <c r="QT40" s="125">
        <f>IF(QP$6=0,RANK(QR40,QR$12:QR$42,0),RANK(QR40,QR$12:QR$42,1))</f>
      </c>
      <c r="QU40" s="126">
        <v>98.5434</v>
      </c>
      <c r="QV40" s="126">
        <v>95.1863</v>
      </c>
      <c r="QW40" s="126">
        <f>IF((COUNTA(QU$12:QU$42)+COUNTA(QV$12:QV$42)=0),0.6*QU$5,IF(OR(QU40="",QV40=""),0,IF(QU$6=0,IF(QU40&gt;=QU$8,QU$5,IF(QU40&lt;QV40,0,QU$5*(QU40-QV40)/(QU$8-QV40))),IF(QU40&lt;=QU$8,QU$5,IF(QU40&gt;QV40,0,QU$5*(QU40-QV40)/(QU$8-QV40))))))</f>
      </c>
      <c r="QX40" s="126">
        <f>IF(OR(QU40="",QV40=""),0,QU$5)</f>
      </c>
      <c r="QY40" s="125">
        <f>IF(QU$6=0,RANK(QW40,QW$12:QW$42,0),RANK(QW40,QW$12:QW$42,1))</f>
      </c>
      <c r="QZ40" s="126">
        <v>98.5434</v>
      </c>
      <c r="RA40" s="126">
        <v>84.742</v>
      </c>
      <c r="RB40" s="126">
        <f>IF((COUNTA(QZ$12:QZ$42)+COUNTA(RA$12:RA$42)=0),0.6*QZ$5,IF(OR(QZ40="",RA40=""),0,IF(QZ$6=0,IF(QZ40&gt;=QZ$8,QZ$5,IF(QZ40&lt;RA40,0,QZ$5*(QZ40-RA40)/(QZ$8-RA40))),IF(QZ40&lt;=QZ$8,QZ$5,IF(QZ40&gt;RA40,0,QZ$5*(QZ40-RA40)/(QZ$8-RA40))))))</f>
      </c>
      <c r="RC40" s="126">
        <f>IF(OR(QZ40="",RA40=""),0,QZ$5)</f>
      </c>
      <c r="RD40" s="125">
        <f>IF(QZ$6=0,RANK(RB40,RB$12:RB$42,0),RANK(RB40,RB$12:RB$42,1))</f>
      </c>
      <c r="RE40" s="126">
        <v>100</v>
      </c>
      <c r="RF40"/>
      <c r="RG40" s="126">
        <f>IF((COUNTA(RE$12:RE$42)+COUNTA(RF$12:RF$42)=0),0.6*RE$5,IF(OR(RE40="",RF40=""),0,IF(RE$6=0,IF(RE40&gt;=RE$8,RE$5,IF(RE40&lt;RF40,0,RE$5*(RE40-RF40)/(RE$8-RF40))),IF(RE40&lt;=RE$8,RE$5,IF(RE40&gt;RF40,0,RE$5*(RE40-RF40)/(RE$8-RF40))))))</f>
      </c>
      <c r="RH40" s="126">
        <f>IF(OR(RE40="",RF40=""),0,RE$5)</f>
      </c>
      <c r="RI40" s="125">
        <f>IF(RE$6=0,RANK(RG40,RG$12:RG$42,0),RANK(RG40,RG$12:RG$42,1))</f>
      </c>
      <c r="RJ40" s="126">
        <v>100</v>
      </c>
      <c r="RK40"/>
      <c r="RL40" s="126">
        <f>IF((COUNTA(RJ$12:RJ$42)+COUNTA(RK$12:RK$42)=0),0.6*RJ$5,IF(OR(RJ40="",RK40=""),0,IF(RJ$6=0,IF(RJ40&gt;=RJ$8,RJ$5,IF(RJ40&lt;RK40,0,RJ$5*(RJ40-RK40)/(RJ$8-RK40))),IF(RJ40&lt;=RJ$8,RJ$5,IF(RJ40&gt;RK40,0,RJ$5*(RJ40-RK40)/(RJ$8-RK40))))))</f>
      </c>
      <c r="RM40" s="126">
        <f>IF(OR(RJ40="",RK40=""),0,RJ$5)</f>
      </c>
      <c r="RN40" s="125">
        <f>IF(RJ$6=0,RANK(RL40,RL$12:RL$42,0),RANK(RL40,RL$12:RL$42,1))</f>
      </c>
      <c r="RO40" s="126">
        <v>2.4453</v>
      </c>
      <c r="RP40"/>
      <c r="RQ40" s="126">
        <f>IF((COUNTA(RO$12:RO$42)+COUNTA(RP$12:RP$42)=0),0.6*RO$5,IF(OR(RO40="",RP40=""),0,IF(RO$6=0,IF(RO40&gt;=RO$8,RO$5,IF(RO40&lt;RP40,0,RO$5*(RO40-RP40)/(RO$8-RP40))),IF(RO40&lt;=RO$8,RO$5,IF(RO40&gt;RP40,0,RO$5*(RO40-RP40)/(RO$8-RP40))))))</f>
      </c>
      <c r="RR40" s="126">
        <f>IF(OR(RO40="",RP40=""),0,RO$5)</f>
      </c>
      <c r="RS40" s="125">
        <f>IF(RO$6=0,RANK(RQ40,RQ$12:RQ$42,0),RANK(RQ40,RQ$12:RQ$42,1))</f>
      </c>
      <c r="RT40" s="126">
        <v>2.4453</v>
      </c>
      <c r="RU40"/>
      <c r="RV40" s="126">
        <f>IF((COUNTA(RT$12:RT$42)+COUNTA(RU$12:RU$42)=0),0.6*RT$5,IF(OR(RT40="",RU40=""),0,IF(RT$6=0,IF(RT40&gt;=RT$8,RT$5,IF(RT40&lt;RU40,0,RT$5*(RT40-RU40)/(RT$8-RU40))),IF(RT40&lt;=RT$8,RT$5,IF(RT40&gt;RU40,0,RT$5*(RT40-RU40)/(RT$8-RU40))))))</f>
      </c>
      <c r="RW40" s="126">
        <f>IF(OR(RT40="",RU40=""),0,RT$5)</f>
      </c>
      <c r="RX40" s="125">
        <f>IF(RT$6=0,RANK(RV40,RV$12:RV$42,0),RANK(RV40,RV$12:RV$42,1))</f>
      </c>
      <c r="RY40" s="126">
        <v>98.08</v>
      </c>
      <c r="RZ40"/>
      <c r="SA40" s="126">
        <f>IF((COUNTA(RY$12:RY$42)+COUNTA(RZ$12:RZ$42)=0),0.6*RY$5,IF(OR(RY40="",RZ40=""),0,IF(RY$6=0,IF(RY40&gt;=RY$8,RY$5,IF(RY40&lt;RZ40,0,RY$5*(RY40-RZ40)/(RY$8-RZ40))),IF(RY40&lt;=RY$8,RY$5,IF(RY40&gt;RZ40,0,RY$5*(RY40-RZ40)/(RY$8-RZ40))))))</f>
      </c>
      <c r="SB40" s="126">
        <f>IF(OR(RY40="",RZ40=""),0,RY$5)</f>
      </c>
      <c r="SC40" s="125">
        <f>IF(RY$6=0,RANK(SA40,SA$12:SA$42,0),RANK(SA40,SA$12:SA$42,1))</f>
      </c>
      <c r="SD40" s="126">
        <v>98.08</v>
      </c>
      <c r="SE40"/>
      <c r="SF40" s="126">
        <f>IF((COUNTA(SD$12:SD$42)+COUNTA(SE$12:SE$42)=0),0.6*SD$5,IF(OR(SD40="",SE40=""),0,IF(SD$6=0,IF(SD40&gt;=SD$8,SD$5,IF(SD40&lt;SE40,0,SD$5*(SD40-SE40)/(SD$8-SE40))),IF(SD40&lt;=SD$8,SD$5,IF(SD40&gt;SE40,0,SD$5*(SD40-SE40)/(SD$8-SE40))))))</f>
      </c>
      <c r="SG40" s="126">
        <f>IF(OR(SD40="",SE40=""),0,SD$5)</f>
      </c>
      <c r="SH40" s="125">
        <f>IF(SD$6=0,RANK(SF40,SF$12:SF$42,0),RANK(SF40,SF$12:SF$42,1))</f>
      </c>
      <c r="SI40" s="126">
        <v>98.7105</v>
      </c>
      <c r="SJ40" s="126">
        <v>98.4906</v>
      </c>
      <c r="SK40" s="126">
        <f>IF((COUNTA(SI$12:SI$42)+COUNTA(SJ$12:SJ$42)=0),0.6*SI$5,IF(OR(SI40="",SJ40=""),0,IF(SI$6=0,IF(SI40&gt;=SI$8,SI$5,IF(SI40&lt;SJ40,0,SI$5*(SI40-SJ40)/(SI$8-SJ40))),IF(SI40&lt;=SI$8,SI$5,IF(SI40&gt;SJ40,0,SI$5*(SI40-SJ40)/(SI$8-SJ40))))))</f>
      </c>
      <c r="SL40" s="126">
        <f>IF(OR(SI40="",SJ40=""),0,SI$5)</f>
      </c>
      <c r="SM40" s="125">
        <f>IF(SI$6=0,RANK(SK40,SK$12:SK$42,0),RANK(SK40,SK$12:SK$42,1))</f>
      </c>
      <c r="SN40" s="126">
        <v>98.7105</v>
      </c>
      <c r="SO40" s="126">
        <v>89.0584</v>
      </c>
      <c r="SP40" s="126">
        <f>IF((COUNTA(SN$12:SN$42)+COUNTA(SO$12:SO$42)=0),0.6*SN$5,IF(OR(SN40="",SO40=""),0,IF(SN$6=0,IF(SN40&gt;=SN$8,SN$5,IF(SN40&lt;SO40,0,SN$5*(SN40-SO40)/(SN$8-SO40))),IF(SN40&lt;=SN$8,SN$5,IF(SN40&gt;SO40,0,SN$5*(SN40-SO40)/(SN$8-SO40))))))</f>
      </c>
      <c r="SQ40" s="126">
        <f>IF(OR(SN40="",SO40=""),0,SN$5)</f>
      </c>
      <c r="SR40" s="125">
        <f>IF(SN$6=0,RANK(SP40,SP$12:SP$42,0),RANK(SP40,SP$12:SP$42,1))</f>
      </c>
      <c r="SS40" s="126">
        <v>3.5294</v>
      </c>
      <c r="ST40" s="126">
        <v>4.845</v>
      </c>
      <c r="SU40" s="126">
        <f>IF((COUNTA(SS$12:SS$42)+COUNTA(ST$12:ST$42)=0),0.6*SS$5,IF(OR(SS40="",ST40=""),0,IF(SS$6=0,IF(SS40&gt;=SS$8,SS$5,IF(SS40&lt;ST40,0,SS$5*(SS40-ST40)/(SS$8-ST40))),IF(SS40&lt;=SS$8,SS$5,IF(SS40&gt;ST40,0,SS$5*(SS40-ST40)/(SS$8-ST40))))))</f>
      </c>
      <c r="SV40" s="126">
        <f>IF(OR(SS40="",ST40=""),0,SS$5)</f>
      </c>
      <c r="SW40" s="125">
        <f>IF(SS$6=0,RANK(SU40,SU$12:SU$42,0),RANK(SU40,SU$12:SU$42,1))</f>
      </c>
      <c r="SX40" s="126">
        <v>3.5294</v>
      </c>
      <c r="SY40" s="126">
        <v>4.3859</v>
      </c>
      <c r="SZ40" s="126">
        <f>IF((COUNTA(SX$12:SX$42)+COUNTA(SY$12:SY$42)=0),0.6*SX$5,IF(OR(SX40="",SY40=""),0,IF(SX$6=0,IF(SX40&gt;=SX$8,SX$5,IF(SX40&lt;SY40,0,SX$5*(SX40-SY40)/(SX$8-SY40))),IF(SX40&lt;=SX$8,SX$5,IF(SX40&gt;SY40,0,SX$5*(SX40-SY40)/(SX$8-SY40))))))</f>
      </c>
      <c r="TA40" s="126">
        <f>IF(OR(SX40="",SY40=""),0,SX$5)</f>
      </c>
      <c r="TB40" s="125">
        <f>IF(SX$6=0,RANK(SZ40,SZ$12:SZ$42,0),RANK(SZ40,SZ$12:SZ$42,1))</f>
      </c>
      <c r="TC40" s="126">
        <v>100</v>
      </c>
      <c r="TD40" s="126">
        <v>66.6667</v>
      </c>
      <c r="TE40" s="126">
        <f>IF((COUNTA(TC$12:TC$42)+COUNTA(TD$12:TD$42)=0),0.6*TC$5,IF(OR(TC40="",TD40=""),0,IF(TC$6=0,IF(TC40&gt;=TC$8,TC$5,IF(TC40&lt;TD40,0,TC$5*(TC40-TD40)/(TC$8-TD40))),IF(TC40&lt;=TC$8,TC$5,IF(TC40&gt;TD40,0,TC$5*(TC40-TD40)/(TC$8-TD40))))))</f>
      </c>
      <c r="TF40" s="126">
        <f>IF(OR(TC40="",TD40=""),0,TC$5)</f>
      </c>
      <c r="TG40" s="125">
        <f>IF(TC$6=0,RANK(TE40,TE$12:TE$42,0),RANK(TE40,TE$12:TE$42,1))</f>
      </c>
      <c r="TH40" s="126">
        <v>100</v>
      </c>
      <c r="TI40" s="126">
        <v>83.3333</v>
      </c>
      <c r="TJ40" s="126">
        <f>IF((COUNTA(TH$12:TH$42)+COUNTA(TI$12:TI$42)=0),0.6*TH$5,IF(OR(TH40="",TI40=""),0,IF(TH$6=0,IF(TH40&gt;=TH$8,TH$5,IF(TH40&lt;TI40,0,TH$5*(TH40-TI40)/(TH$8-TI40))),IF(TH40&lt;=TH$8,TH$5,IF(TH40&gt;TI40,0,TH$5*(TH40-TI40)/(TH$8-TI40))))))</f>
      </c>
      <c r="TK40" s="126">
        <f>IF(OR(TH40="",TI40=""),0,TH$5)</f>
      </c>
      <c r="TL40" s="125">
        <f>IF(TH$6=0,RANK(TJ40,TJ$12:TJ$42,0),RANK(TJ40,TJ$12:TJ$42,1))</f>
      </c>
      <c r="TM40" s="126">
        <v>0.7542</v>
      </c>
      <c r="TN40" s="126">
        <v>1.362</v>
      </c>
      <c r="TO40" s="126">
        <f>IF((COUNTA(TM$12:TM$42)+COUNTA(TN$12:TN$42)=0),0.6*TM$5,IF(OR(TM40="",TN40=""),0,IF(TM$6=0,IF(TM40&gt;=TM$8,TM$5,IF(TM40&lt;TN40,0,TM$5*(TM40-TN40)/(TM$8-TN40))),IF(TM40&lt;=TM$8,TM$5,IF(TM40&gt;TN40,0,TM$5*(TM40-TN40)/(TM$8-TN40))))))</f>
      </c>
      <c r="TP40" s="126">
        <f>IF(OR(TM40="",TN40=""),0,TM$5)</f>
      </c>
      <c r="TQ40" s="125">
        <f>IF(TM$6=0,RANK(TO40,TO$12:TO$42,0),RANK(TO40,TO$12:TO$42,1))</f>
      </c>
      <c r="TR40" s="126">
        <v>0.7542</v>
      </c>
      <c r="TS40" s="126">
        <v>1.2458</v>
      </c>
      <c r="TT40" s="126">
        <f>IF((COUNTA(TR$12:TR$42)+COUNTA(TS$12:TS$42)=0),0.6*TR$5,IF(OR(TR40="",TS40=""),0,IF(TR$6=0,IF(TR40&gt;=TR$8,TR$5,IF(TR40&lt;TS40,0,TR$5*(TR40-TS40)/(TR$8-TS40))),IF(TR40&lt;=TR$8,TR$5,IF(TR40&gt;TS40,0,TR$5*(TR40-TS40)/(TR$8-TS40))))))</f>
      </c>
      <c r="TU40" s="126">
        <f>IF(OR(TR40="",TS40=""),0,TR$5)</f>
      </c>
      <c r="TV40" s="125">
        <f>IF(TR$6=0,RANK(TT40,TT$12:TT$42,0),RANK(TT40,TT$12:TT$42,1))</f>
      </c>
      <c r="TW40" s="126">
        <v>0</v>
      </c>
      <c r="TX40" s="126">
        <v>0</v>
      </c>
      <c r="TY40" s="126">
        <f>IF((COUNTA(TW$12:TW$42)+COUNTA(TX$12:TX$42)=0),0.6*TW$5,IF(OR(TW40="",TX40=""),0,IF(TW$6=0,IF(TW40&gt;=TW$8,TW$5,IF(TW40&lt;TX40,0,TW$5*(TW40-TX40)/(TW$8-TX40))),IF(TW40&lt;=TW$8,TW$5,IF(TW40&gt;TX40,0,TW$5*(TW40-TX40)/(TW$8-TX40))))))</f>
      </c>
      <c r="TZ40" s="126">
        <f>IF(OR(TW40="",TX40=""),0,TW$5)</f>
      </c>
      <c r="UA40" s="125">
        <f>IF(TW$6=0,RANK(TY40,TY$12:TY$42,0),RANK(TY40,TY$12:TY$42,1))</f>
      </c>
      <c r="UB40" s="126">
        <v>0</v>
      </c>
      <c r="UC40" s="126">
        <v>0</v>
      </c>
      <c r="UD40" s="126">
        <f>IF((COUNTA(UB$12:UB$42)+COUNTA(UC$12:UC$42)=0),0.6*UB$5,IF(OR(UB40="",UC40=""),0,IF(UB$6=0,IF(UB40&gt;=UB$8,UB$5,IF(UB40&lt;UC40,0,UB$5*(UB40-UC40)/(UB$8-UC40))),IF(UB40&lt;=UB$8,UB$5,IF(UB40&gt;UC40,0,UB$5*(UB40-UC40)/(UB$8-UC40))))))</f>
      </c>
      <c r="UE40" s="126">
        <f>IF(OR(UB40="",UC40=""),0,UB$5)</f>
      </c>
      <c r="UF40" s="125">
        <f>IF(UB$6=0,RANK(UD40,UD$12:UD$42,0),RANK(UD40,UD$12:UD$42,1))</f>
      </c>
      <c r="UG40" s="126">
        <v>43.3</v>
      </c>
      <c r="UH40" s="126">
        <v>18.3622</v>
      </c>
      <c r="UI40" s="126">
        <f>IF((COUNTA(UG$12:UG$42)+COUNTA(UH$12:UH$42)=0),0.6*UG$5,IF(OR(UG40="",UH40=""),0,IF(UG$6=0,IF(UG40&gt;=UG$8,UG$5,IF(UG40&lt;UH40,0,UG$5*(UG40-UH40)/(UG$8-UH40))),IF(UG40&lt;=UG$8,UG$5,IF(UG40&gt;UH40,0,UG$5*(UG40-UH40)/(UG$8-UH40))))))</f>
      </c>
      <c r="UJ40" s="126">
        <f>IF(OR(UG40="",UH40=""),0,UG$5)</f>
      </c>
      <c r="UK40" s="125">
        <f>IF(UG$6=0,RANK(UI40,UI$12:UI$42,0),RANK(UI40,UI$12:UI$42,1))</f>
      </c>
      <c r="UL40" s="126">
        <v>43.3</v>
      </c>
      <c r="UM40"/>
      <c r="UN40" s="126">
        <f>IF((COUNTA(UL$12:UL$42)+COUNTA(UM$12:UM$42)=0),0.6*UL$5,IF(OR(UL40="",UM40=""),0,IF(UL$6=0,IF(UL40&gt;=UL$8,UL$5,IF(UL40&lt;UM40,0,UL$5*(UL40-UM40)/(UL$8-UM40))),IF(UL40&lt;=UL$8,UL$5,IF(UL40&gt;UM40,0,UL$5*(UL40-UM40)/(UL$8-UM40))))))</f>
      </c>
      <c r="UO40" s="126">
        <f>IF(OR(UL40="",UM40=""),0,UL$5)</f>
      </c>
      <c r="UP40" s="125">
        <f>IF(UL$6=0,RANK(UN40,UN$12:UN$42,0),RANK(UN40,UN$12:UN$42,1))</f>
      </c>
      <c r="UQ40" s="126">
        <v>5.09</v>
      </c>
      <c r="UR40" s="126">
        <v>4.9319</v>
      </c>
      <c r="US40" s="126">
        <f>IF((COUNTA(UQ$12:UQ$42)+COUNTA(UR$12:UR$42)=0),0.6*UQ$5,IF(OR(UQ40="",UR40=""),0,IF(UQ$6=0,IF(UQ40&gt;=UQ$8,UQ$5,IF(UQ40&lt;UR40,0,UQ$5*(UQ40-UR40)/(UQ$8-UR40))),IF(UQ40&lt;=UQ$8,UQ$5,IF(UQ40&gt;UR40,0,UQ$5*(UQ40-UR40)/(UQ$8-UR40))))))</f>
      </c>
      <c r="UT40" s="126">
        <f>IF(OR(UQ40="",UR40=""),0,UQ$5)</f>
      </c>
      <c r="UU40" s="125">
        <f>IF(UQ$6=0,RANK(US40,US$12:US$42,0),RANK(US40,US$12:US$42,1))</f>
      </c>
      <c r="UV40" s="126">
        <v>5.09</v>
      </c>
      <c r="UW40" s="126">
        <v>2.6318</v>
      </c>
      <c r="UX40" s="126">
        <f>IF((COUNTA(UV$12:UV$42)+COUNTA(UW$12:UW$42)=0),0.6*UV$5,IF(OR(UV40="",UW40=""),0,IF(UV$6=0,IF(UV40&gt;=UV$8,UV$5,IF(UV40&lt;UW40,0,UV$5*(UV40-UW40)/(UV$8-UW40))),IF(UV40&lt;=UV$8,UV$5,IF(UV40&gt;UW40,0,UV$5*(UV40-UW40)/(UV$8-UW40))))))</f>
      </c>
      <c r="UY40" s="126">
        <f>IF(OR(UV40="",UW40=""),0,UV$5)</f>
      </c>
      <c r="UZ40" s="125">
        <f>IF(UV$6=0,RANK(UX40,UX$12:UX$42,0),RANK(UX40,UX$12:UX$42,1))</f>
      </c>
      <c r="VA40" s="126">
        <v>98.83</v>
      </c>
      <c r="VB40" s="126">
        <v>96.7663</v>
      </c>
      <c r="VC40" s="126">
        <f>IF((COUNTA(VA$12:VA$42)+COUNTA(VB$12:VB$42)=0),0.6*VA$5,IF(OR(VA40="",VB40=""),0,IF(VA$6=0,IF(VA40&gt;=VA$8,VA$5,IF(VA40&lt;VB40,0,VA$5*(VA40-VB40)/(VA$8-VB40))),IF(VA40&lt;=VA$8,VA$5,IF(VA40&gt;VB40,0,VA$5*(VA40-VB40)/(VA$8-VB40))))))</f>
      </c>
      <c r="VD40" s="126">
        <f>IF(OR(VA40="",VB40=""),0,VA$5)</f>
      </c>
      <c r="VE40" s="125">
        <f>IF(VA$6=0,RANK(VC40,VC$12:VC$42,0),RANK(VC40,VC$12:VC$42,1))</f>
      </c>
      <c r="VF40" s="126">
        <v>98.83</v>
      </c>
      <c r="VG40" s="126">
        <v>94.5144</v>
      </c>
      <c r="VH40" s="126">
        <f>IF((COUNTA(VF$12:VF$42)+COUNTA(VG$12:VG$42)=0),0.6*VF$5,IF(OR(VF40="",VG40=""),0,IF(VF$6=0,IF(VF40&gt;=VF$8,VF$5,IF(VF40&lt;VG40,0,VF$5*(VF40-VG40)/(VF$8-VG40))),IF(VF40&lt;=VF$8,VF$5,IF(VF40&gt;VG40,0,VF$5*(VF40-VG40)/(VF$8-VG40))))))</f>
      </c>
      <c r="VI40" s="126">
        <f>IF(OR(VF40="",VG40=""),0,VF$5)</f>
      </c>
      <c r="VJ40" s="125">
        <f>IF(VF$6=0,RANK(VH40,VH$12:VH$42,0),RANK(VH40,VH$12:VH$42,1))</f>
      </c>
      <c r="VK40" s="126">
        <v>100</v>
      </c>
      <c r="VL40"/>
      <c r="VM40" s="126">
        <f>IF((COUNTA(VK$12:VK$42)+COUNTA(VL$12:VL$42)=0),0.6*VK$5,IF(OR(VK40="",VL40=""),0,IF(VK$6=0,IF(VK40&gt;=VK$8,VK$5,IF(VK40&lt;VL40,0,VK$5*(VK40-VL40)/(VK$8-VL40))),IF(VK40&lt;=VK$8,VK$5,IF(VK40&gt;VL40,0,VK$5*(VK40-VL40)/(VK$8-VL40))))))</f>
      </c>
      <c r="VN40" s="126">
        <f>IF(OR(VK40="",VL40=""),0,VK$5)</f>
      </c>
      <c r="VO40" s="125">
        <f>IF(VK$6=0,RANK(VM40,VM$12:VM$42,0),RANK(VM40,VM$12:VM$42,1))</f>
      </c>
      <c r="VP40" s="126">
        <v>100</v>
      </c>
      <c r="VQ40"/>
      <c r="VR40" s="126">
        <f>IF((COUNTA(VP$12:VP$42)+COUNTA(VQ$12:VQ$42)=0),0.6*VP$5,IF(OR(VP40="",VQ40=""),0,IF(VP$6=0,IF(VP40&gt;=VP$8,VP$5,IF(VP40&lt;VQ40,0,VP$5*(VP40-VQ40)/(VP$8-VQ40))),IF(VP40&lt;=VP$8,VP$5,IF(VP40&gt;VQ40,0,VP$5*(VP40-VQ40)/(VP$8-VQ40))))))</f>
      </c>
      <c r="VS40" s="126">
        <f>IF(OR(VP40="",VQ40=""),0,VP$5)</f>
      </c>
      <c r="VT40" s="125">
        <f>IF(VP$6=0,RANK(VR40,VR$12:VR$42,0),RANK(VR40,VR$12:VR$42,1))</f>
      </c>
      <c r="VU40" s="126">
        <v>2.2125</v>
      </c>
      <c r="VV40"/>
      <c r="VW40" s="126">
        <f>IF((COUNTA(VU$12:VU$42)+COUNTA(VV$12:VV$42)=0),0.6*VU$5,IF(OR(VU40="",VV40=""),0,IF(VU$6=0,IF(VU40&gt;=VU$8,VU$5,IF(VU40&lt;VV40,0,VU$5*(VU40-VV40)/(VU$8-VV40))),IF(VU40&lt;=VU$8,VU$5,IF(VU40&gt;VV40,0,VU$5*(VU40-VV40)/(VU$8-VV40))))))</f>
      </c>
      <c r="VX40" s="126">
        <f>IF(OR(VU40="",VV40=""),0,VU$5)</f>
      </c>
      <c r="VY40" s="125">
        <f>IF(VU$6=0,RANK(VW40,VW$12:VW$42,0),RANK(VW40,VW$12:VW$42,1))</f>
      </c>
      <c r="VZ40" s="126">
        <v>2.2125</v>
      </c>
      <c r="WA40"/>
      <c r="WB40" s="126">
        <f>IF((COUNTA(VZ$12:VZ$42)+COUNTA(WA$12:WA$42)=0),0.6*VZ$5,IF(OR(VZ40="",WA40=""),0,IF(VZ$6=0,IF(VZ40&gt;=VZ$8,VZ$5,IF(VZ40&lt;WA40,0,VZ$5*(VZ40-WA40)/(VZ$8-WA40))),IF(VZ40&lt;=VZ$8,VZ$5,IF(VZ40&gt;WA40,0,VZ$5*(VZ40-WA40)/(VZ$8-WA40))))))</f>
      </c>
      <c r="WC40" s="126">
        <f>IF(OR(VZ40="",WA40=""),0,VZ$5)</f>
      </c>
      <c r="WD40" s="125">
        <f>IF(VZ$6=0,RANK(WB40,WB$12:WB$42,0),RANK(WB40,WB$12:WB$42,1))</f>
      </c>
      <c r="WE40" s="126">
        <v>97.95</v>
      </c>
      <c r="WF40"/>
      <c r="WG40" s="126">
        <f>IF((COUNTA(WE$12:WE$42)+COUNTA(WF$12:WF$42)=0),0.6*WE$5,IF(OR(WE40="",WF40=""),0,IF(WE$6=0,IF(WE40&gt;=WE$8,WE$5,IF(WE40&lt;WF40,0,WE$5*(WE40-WF40)/(WE$8-WF40))),IF(WE40&lt;=WE$8,WE$5,IF(WE40&gt;WF40,0,WE$5*(WE40-WF40)/(WE$8-WF40))))))</f>
      </c>
      <c r="WH40" s="126">
        <f>IF(OR(WE40="",WF40=""),0,WE$5)</f>
      </c>
      <c r="WI40" s="125">
        <f>IF(WE$6=0,RANK(WG40,WG$12:WG$42,0),RANK(WG40,WG$12:WG$42,1))</f>
      </c>
      <c r="WJ40" s="126">
        <v>97.95</v>
      </c>
      <c r="WK40"/>
      <c r="WL40" s="126">
        <f>IF((COUNTA(WJ$12:WJ$42)+COUNTA(WK$12:WK$42)=0),0.6*WJ$5,IF(OR(WJ40="",WK40=""),0,IF(WJ$6=0,IF(WJ40&gt;=WJ$8,WJ$5,IF(WJ40&lt;WK40,0,WJ$5*(WJ40-WK40)/(WJ$8-WK40))),IF(WJ40&lt;=WJ$8,WJ$5,IF(WJ40&gt;WK40,0,WJ$5*(WJ40-WK40)/(WJ$8-WK40))))))</f>
      </c>
      <c r="WM40" s="126">
        <f>IF(OR(WJ40="",WK40=""),0,WJ$5)</f>
      </c>
      <c r="WN40" s="125">
        <f>IF(WJ$6=0,RANK(WL40,WL$12:WL$42,0),RANK(WL40,WL$12:WL$42,1))</f>
      </c>
      <c r="WO40" s="126">
        <v>100</v>
      </c>
      <c r="WP40" s="126">
        <v>97.1963</v>
      </c>
      <c r="WQ40" s="126">
        <f>IF((COUNTA(WO$12:WO$42)+COUNTA(WP$12:WP$42)=0),0.6*WO$5,IF(OR(WO40="",WP40=""),0,IF(WO$6=0,IF(WO40&gt;=WO$8,WO$5,IF(WO40&lt;WP40,0,WO$5*(WO40-WP40)/(WO$8-WP40))),IF(WO40&lt;=WO$8,WO$5,IF(WO40&gt;WP40,0,WO$5*(WO40-WP40)/(WO$8-WP40))))))</f>
      </c>
      <c r="WR40" s="126">
        <f>IF(OR(WO40="",WP40=""),0,WO$5)</f>
      </c>
      <c r="WS40" s="125">
        <f>IF(WO$6=0,RANK(WQ40,WQ$12:WQ$42,0),RANK(WQ40,WQ$12:WQ$42,1))</f>
      </c>
      <c r="WT40" s="126">
        <v>100</v>
      </c>
      <c r="WU40" s="126">
        <v>98.1818</v>
      </c>
      <c r="WV40" s="126">
        <f>IF((COUNTA(WT$12:WT$42)+COUNTA(WU$12:WU$42)=0),0.6*WT$5,IF(OR(WT40="",WU40=""),0,IF(WT$6=0,IF(WT40&gt;=WT$8,WT$5,IF(WT40&lt;WU40,0,WT$5*(WT40-WU40)/(WT$8-WU40))),IF(WT40&lt;=WT$8,WT$5,IF(WT40&gt;WU40,0,WT$5*(WT40-WU40)/(WT$8-WU40))))))</f>
      </c>
      <c r="WW40" s="126">
        <f>IF(OR(WT40="",WU40=""),0,WT$5)</f>
      </c>
      <c r="WX40" s="125">
        <f>IF(WT$6=0,RANK(WV40,WV$12:WV$42,0),RANK(WV40,WV$12:WV$42,1))</f>
      </c>
      <c r="WY40" s="126">
        <v>2.79</v>
      </c>
      <c r="WZ40" s="126">
        <v>4.3448</v>
      </c>
      <c r="XA40" s="126">
        <f>IF((COUNTA(WY$12:WY$42)+COUNTA(WZ$12:WZ$42)=0),0.6*WY$5,IF(OR(WY40="",WZ40=""),0,IF(WY$6=0,IF(WY40&gt;=WY$8,WY$5,IF(WY40&lt;WZ40,0,WY$5*(WY40-WZ40)/(WY$8-WZ40))),IF(WY40&lt;=WY$8,WY$5,IF(WY40&gt;WZ40,0,WY$5*(WY40-WZ40)/(WY$8-WZ40))))))</f>
      </c>
      <c r="XB40" s="126">
        <f>IF(OR(WY40="",WZ40=""),0,WY$5)</f>
      </c>
      <c r="XC40" s="125">
        <f>IF(WY$6=0,RANK(XA40,XA$12:XA$42,0),RANK(XA40,XA$12:XA$42,1))</f>
      </c>
      <c r="XD40" s="126">
        <v>2.79</v>
      </c>
      <c r="XE40" s="126">
        <v>3.177</v>
      </c>
      <c r="XF40" s="126">
        <f>IF((COUNTA(XD$12:XD$42)+COUNTA(XE$12:XE$42)=0),0.6*XD$5,IF(OR(XD40="",XE40=""),0,IF(XD$6=0,IF(XD40&gt;=XD$8,XD$5,IF(XD40&lt;XE40,0,XD$5*(XD40-XE40)/(XD$8-XE40))),IF(XD40&lt;=XD$8,XD$5,IF(XD40&gt;XE40,0,XD$5*(XD40-XE40)/(XD$8-XE40))))))</f>
      </c>
      <c r="XG40" s="126">
        <f>IF(OR(XD40="",XE40=""),0,XD$5)</f>
      </c>
      <c r="XH40" s="125">
        <f>IF(XD$6=0,RANK(XF40,XF$12:XF$42,0),RANK(XF40,XF$12:XF$42,1))</f>
      </c>
      <c r="XI40" s="126">
        <v>100</v>
      </c>
      <c r="XJ40" s="126">
        <v>94.7368</v>
      </c>
      <c r="XK40" s="126">
        <f>IF((COUNTA(XI$12:XI$42)+COUNTA(XJ$12:XJ$42)=0),0.6*XI$5,IF(OR(XI40="",XJ40=""),0,IF(XI$6=0,IF(XI40&gt;=XI$8,XI$5,IF(XI40&lt;XJ40,0,XI$5*(XI40-XJ40)/(XI$8-XJ40))),IF(XI40&lt;=XI$8,XI$5,IF(XI40&gt;XJ40,0,XI$5*(XI40-XJ40)/(XI$8-XJ40))))))</f>
      </c>
      <c r="XL40" s="126">
        <f>IF(OR(XI40="",XJ40=""),0,XI$5)</f>
      </c>
      <c r="XM40" s="125">
        <f>IF(XI$6=0,RANK(XK40,XK$12:XK$42,0),RANK(XK40,XK$12:XK$42,1))</f>
      </c>
      <c r="XN40" s="126">
        <v>100</v>
      </c>
      <c r="XO40" s="126">
        <v>93.75</v>
      </c>
      <c r="XP40" s="126">
        <f>IF((COUNTA(XN$12:XN$42)+COUNTA(XO$12:XO$42)=0),0.6*XN$5,IF(OR(XN40="",XO40=""),0,IF(XN$6=0,IF(XN40&gt;=XN$8,XN$5,IF(XN40&lt;XO40,0,XN$5*(XN40-XO40)/(XN$8-XO40))),IF(XN40&lt;=XN$8,XN$5,IF(XN40&gt;XO40,0,XN$5*(XN40-XO40)/(XN$8-XO40))))))</f>
      </c>
      <c r="XQ40" s="126">
        <f>IF(OR(XN40="",XO40=""),0,XN$5)</f>
      </c>
      <c r="XR40" s="125">
        <f>IF(XN$6=0,RANK(XP40,XP$12:XP$42,0),RANK(XP40,XP$12:XP$42,1))</f>
      </c>
      <c r="XS40" s="126">
        <v>1.0955</v>
      </c>
      <c r="XT40" s="126">
        <v>0.67</v>
      </c>
      <c r="XU40" s="126">
        <f>IF((COUNTA(XS$12:XS$42)+COUNTA(XT$12:XT$42)=0),0.6*XS$5,IF(OR(XS40="",XT40=""),0,IF(XS$6=0,IF(XS40&gt;=XS$8,XS$5,IF(XS40&lt;XT40,0,XS$5*(XS40-XT40)/(XS$8-XT40))),IF(XS40&lt;=XS$8,XS$5,IF(XS40&gt;XT40,0,XS$5*(XS40-XT40)/(XS$8-XT40))))))</f>
      </c>
      <c r="XV40" s="126">
        <f>IF(OR(XS40="",XT40=""),0,XS$5)</f>
      </c>
      <c r="XW40" s="125">
        <f>IF(XS$6=0,RANK(XU40,XU$12:XU$42,0),RANK(XU40,XU$12:XU$42,1))</f>
      </c>
      <c r="XX40" s="126">
        <v>1.0955</v>
      </c>
      <c r="XY40" s="126">
        <v>0.9186</v>
      </c>
      <c r="XZ40" s="126">
        <f>IF((COUNTA(XX$12:XX$42)+COUNTA(XY$12:XY$42)=0),0.6*XX$5,IF(OR(XX40="",XY40=""),0,IF(XX$6=0,IF(XX40&gt;=XX$8,XX$5,IF(XX40&lt;XY40,0,XX$5*(XX40-XY40)/(XX$8-XY40))),IF(XX40&lt;=XX$8,XX$5,IF(XX40&gt;XY40,0,XX$5*(XX40-XY40)/(XX$8-XY40))))))</f>
      </c>
      <c r="YA40" s="126">
        <f>IF(OR(XX40="",XY40=""),0,XX$5)</f>
      </c>
      <c r="YB40" s="125">
        <f>IF(XX$6=0,RANK(XZ40,XZ$12:XZ$42,0),RANK(XZ40,XZ$12:XZ$42,1))</f>
      </c>
      <c r="YC40" s="126">
        <v>0</v>
      </c>
      <c r="YD40" s="126">
        <v>0</v>
      </c>
      <c r="YE40" s="126">
        <f>IF((COUNTA(YC$12:YC$42)+COUNTA(YD$12:YD$42)=0),0.6*YC$5,IF(OR(YC40="",YD40=""),0,IF(YC$6=0,IF(YC40&gt;=YC$8,YC$5,IF(YC40&lt;YD40,0,YC$5*(YC40-YD40)/(YC$8-YD40))),IF(YC40&lt;=YC$8,YC$5,IF(YC40&gt;YD40,0,YC$5*(YC40-YD40)/(YC$8-YD40))))))</f>
      </c>
      <c r="YF40" s="126">
        <f>IF(OR(YC40="",YD40=""),0,YC$5)</f>
      </c>
      <c r="YG40" s="125">
        <f>IF(YC$6=0,RANK(YE40,YE$12:YE$42,0),RANK(YE40,YE$12:YE$42,1))</f>
      </c>
      <c r="YH40" s="126">
        <v>0</v>
      </c>
      <c r="YI40" s="126">
        <v>0</v>
      </c>
      <c r="YJ40" s="126">
        <f>IF((COUNTA(YH$12:YH$42)+COUNTA(YI$12:YI$42)=0),0.6*YH$5,IF(OR(YH40="",YI40=""),0,IF(YH$6=0,IF(YH40&gt;=YH$8,YH$5,IF(YH40&lt;YI40,0,YH$5*(YH40-YI40)/(YH$8-YI40))),IF(YH40&lt;=YH$8,YH$5,IF(YH40&gt;YI40,0,YH$5*(YH40-YI40)/(YH$8-YI40))))))</f>
      </c>
      <c r="YK40" s="126">
        <f>IF(OR(YH40="",YI40=""),0,YH$5)</f>
      </c>
      <c r="YL40" s="125">
        <f>IF(YH$6=0,RANK(YJ40,YJ$12:YJ$42,0),RANK(YJ40,YJ$12:YJ$42,1))</f>
      </c>
      <c r="YM40" s="126">
        <v>46.91</v>
      </c>
      <c r="YN40" s="126">
        <v>7.2825</v>
      </c>
      <c r="YO40" s="126">
        <f>IF((COUNTA(YM$12:YM$42)+COUNTA(YN$12:YN$42)=0),0.6*YM$5,IF(OR(YM40="",YN40=""),0,IF(YM$6=0,IF(YM40&gt;=YM$8,YM$5,IF(YM40&lt;YN40,0,YM$5*(YM40-YN40)/(YM$8-YN40))),IF(YM40&lt;=YM$8,YM$5,IF(YM40&gt;YN40,0,YM$5*(YM40-YN40)/(YM$8-YN40))))))</f>
      </c>
      <c r="YP40" s="126">
        <f>IF(OR(YM40="",YN40=""),0,YM$5)</f>
      </c>
      <c r="YQ40" s="125">
        <f>IF(YM$6=0,RANK(YO40,YO$12:YO$42,0),RANK(YO40,YO$12:YO$42,1))</f>
      </c>
      <c r="YR40" s="126">
        <v>46.91</v>
      </c>
      <c r="YS40" s="126">
        <v>7.0994</v>
      </c>
      <c r="YT40" s="126">
        <f>IF((COUNTA(YR$12:YR$42)+COUNTA(YS$12:YS$42)=0),0.6*YR$5,IF(OR(YR40="",YS40=""),0,IF(YR$6=0,IF(YR40&gt;=YR$8,YR$5,IF(YR40&lt;YS40,0,YR$5*(YR40-YS40)/(YR$8-YS40))),IF(YR40&lt;=YR$8,YR$5,IF(YR40&gt;YS40,0,YR$5*(YR40-YS40)/(YR$8-YS40))))))</f>
      </c>
      <c r="YU40" s="126">
        <f>IF(OR(YR40="",YS40=""),0,YR$5)</f>
      </c>
      <c r="YV40" s="125">
        <f>IF(YR$6=0,RANK(YT40,YT$12:YT$42,0),RANK(YT40,YT$12:YT$42,1))</f>
      </c>
      <c r="YW40" s="126">
        <v>7.15</v>
      </c>
      <c r="YX40" s="126">
        <v>10.969</v>
      </c>
      <c r="YY40" s="126">
        <f>IF((COUNTA(YW$12:YW$42)+COUNTA(YX$12:YX$42)=0),0.6*YW$5,IF(OR(YW40="",YX40=""),0,IF(YW$6=0,IF(YW40&gt;=YW$8,YW$5,IF(YW40&lt;YX40,0,YW$5*(YW40-YX40)/(YW$8-YX40))),IF(YW40&lt;=YW$8,YW$5,IF(YW40&gt;YX40,0,YW$5*(YW40-YX40)/(YW$8-YX40))))))</f>
      </c>
      <c r="YZ40" s="126">
        <f>IF(OR(YW40="",YX40=""),0,YW$5)</f>
      </c>
      <c r="ZA40" s="125">
        <f>IF(YW$6=0,RANK(YY40,YY$12:YY$42,0),RANK(YY40,YY$12:YY$42,1))</f>
      </c>
      <c r="ZB40" s="126">
        <v>7.15</v>
      </c>
      <c r="ZC40" s="126">
        <v>4.0251</v>
      </c>
      <c r="ZD40" s="126">
        <f>IF((COUNTA(ZB$12:ZB$42)+COUNTA(ZC$12:ZC$42)=0),0.6*ZB$5,IF(OR(ZB40="",ZC40=""),0,IF(ZB$6=0,IF(ZB40&gt;=ZB$8,ZB$5,IF(ZB40&lt;ZC40,0,ZB$5*(ZB40-ZC40)/(ZB$8-ZC40))),IF(ZB40&lt;=ZB$8,ZB$5,IF(ZB40&gt;ZC40,0,ZB$5*(ZB40-ZC40)/(ZB$8-ZC40))))))</f>
      </c>
      <c r="ZE40" s="126">
        <f>IF(OR(ZB40="",ZC40=""),0,ZB$5)</f>
      </c>
      <c r="ZF40" s="125">
        <f>IF(ZB$6=0,RANK(ZD40,ZD$12:ZD$42,0),RANK(ZD40,ZD$12:ZD$42,1))</f>
      </c>
      <c r="ZG40" s="126">
        <v>99.23</v>
      </c>
      <c r="ZH40" s="126">
        <v>87.5749</v>
      </c>
      <c r="ZI40" s="126">
        <f>IF((COUNTA(ZG$12:ZG$42)+COUNTA(ZH$12:ZH$42)=0),0.6*ZG$5,IF(OR(ZG40="",ZH40=""),0,IF(ZG$6=0,IF(ZG40&gt;=ZG$8,ZG$5,IF(ZG40&lt;ZH40,0,ZG$5*(ZG40-ZH40)/(ZG$8-ZH40))),IF(ZG40&lt;=ZG$8,ZG$5,IF(ZG40&gt;ZH40,0,ZG$5*(ZG40-ZH40)/(ZG$8-ZH40))))))</f>
      </c>
      <c r="ZJ40" s="126">
        <f>IF(OR(ZG40="",ZH40=""),0,ZG$5)</f>
      </c>
      <c r="ZK40" s="125">
        <f>IF(ZG$6=0,RANK(ZI40,ZI$12:ZI$42,0),RANK(ZI40,ZI$12:ZI$42,1))</f>
      </c>
      <c r="ZL40" s="126">
        <v>99.23</v>
      </c>
      <c r="ZM40" s="126">
        <v>86.9163</v>
      </c>
      <c r="ZN40" s="126">
        <f>IF((COUNTA(ZL$12:ZL$42)+COUNTA(ZM$12:ZM$42)=0),0.6*ZL$5,IF(OR(ZL40="",ZM40=""),0,IF(ZL$6=0,IF(ZL40&gt;=ZL$8,ZL$5,IF(ZL40&lt;ZM40,0,ZL$5*(ZL40-ZM40)/(ZL$8-ZM40))),IF(ZL40&lt;=ZL$8,ZL$5,IF(ZL40&gt;ZM40,0,ZL$5*(ZL40-ZM40)/(ZL$8-ZM40))))))</f>
      </c>
      <c r="ZO40" s="126">
        <f>IF(OR(ZL40="",ZM40=""),0,ZL$5)</f>
      </c>
      <c r="ZP40" s="125">
        <f>IF(ZL$6=0,RANK(ZN40,ZN$12:ZN$42,0),RANK(ZN40,ZN$12:ZN$42,1))</f>
      </c>
      <c r="ZQ40" s="126">
        <v>99.09</v>
      </c>
      <c r="ZR40"/>
      <c r="ZS40" s="126">
        <f>IF((COUNTA(ZQ$12:ZQ$42)+COUNTA(ZR$12:ZR$42)=0),0.6*ZQ$5,IF(OR(ZQ40="",ZR40=""),0,IF(ZQ$6=0,IF(ZQ40&gt;=ZQ$8,ZQ$5,IF(ZQ40&lt;ZR40,0,ZQ$5*(ZQ40-ZR40)/(ZQ$8-ZR40))),IF(ZQ40&lt;=ZQ$8,ZQ$5,IF(ZQ40&gt;ZR40,0,ZQ$5*(ZQ40-ZR40)/(ZQ$8-ZR40))))))</f>
      </c>
      <c r="ZT40" s="126">
        <f>IF(OR(ZQ40="",ZR40=""),0,ZQ$5)</f>
      </c>
      <c r="ZU40" s="125">
        <f>IF(ZQ$6=0,RANK(ZS40,ZS$12:ZS$42,0),RANK(ZS40,ZS$12:ZS$42,1))</f>
      </c>
      <c r="ZV40" s="126">
        <v>99.09</v>
      </c>
      <c r="ZW40"/>
      <c r="ZX40" s="126">
        <f>IF((COUNTA(ZV$12:ZV$42)+COUNTA(ZW$12:ZW$42)=0),0.6*ZV$5,IF(OR(ZV40="",ZW40=""),0,IF(ZV$6=0,IF(ZV40&gt;=ZV$8,ZV$5,IF(ZV40&lt;ZW40,0,ZV$5*(ZV40-ZW40)/(ZV$8-ZW40))),IF(ZV40&lt;=ZV$8,ZV$5,IF(ZV40&gt;ZW40,0,ZV$5*(ZV40-ZW40)/(ZV$8-ZW40))))))</f>
      </c>
      <c r="ZY40" s="126">
        <f>IF(OR(ZV40="",ZW40=""),0,ZV$5)</f>
      </c>
      <c r="ZZ40" s="125">
        <f>IF(ZV$6=0,RANK(ZX40,ZX$12:ZX$42,0),RANK(ZX40,ZX$12:ZX$42,1))</f>
      </c>
      <c r="AAA40" s="126">
        <v>2.14</v>
      </c>
      <c r="AAB40"/>
      <c r="AAC40" s="126">
        <f>IF((COUNTA(AAA$12:AAA$42)+COUNTA(AAB$12:AAB$42)=0),0.6*AAA$5,IF(OR(AAA40="",AAB40=""),0,IF(AAA$6=0,IF(AAA40&gt;=AAA$8,AAA$5,IF(AAA40&lt;AAB40,0,AAA$5*(AAA40-AAB40)/(AAA$8-AAB40))),IF(AAA40&lt;=AAA$8,AAA$5,IF(AAA40&gt;AAB40,0,AAA$5*(AAA40-AAB40)/(AAA$8-AAB40))))))</f>
      </c>
      <c r="AAD40" s="126">
        <f>IF(OR(AAA40="",AAB40=""),0,AAA$5)</f>
      </c>
      <c r="AAE40" s="125">
        <f>IF(AAA$6=0,RANK(AAC40,AAC$12:AAC$42,0),RANK(AAC40,AAC$12:AAC$42,1))</f>
      </c>
      <c r="AAF40" s="126">
        <v>2.14</v>
      </c>
      <c r="AAG40"/>
      <c r="AAH40" s="126">
        <f>IF((COUNTA(AAF$12:AAF$42)+COUNTA(AAG$12:AAG$42)=0),0.6*AAF$5,IF(OR(AAF40="",AAG40=""),0,IF(AAF$6=0,IF(AAF40&gt;=AAF$8,AAF$5,IF(AAF40&lt;AAG40,0,AAF$5*(AAF40-AAG40)/(AAF$8-AAG40))),IF(AAF40&lt;=AAF$8,AAF$5,IF(AAF40&gt;AAG40,0,AAF$5*(AAF40-AAG40)/(AAF$8-AAG40))))))</f>
      </c>
      <c r="AAI40" s="126">
        <f>IF(OR(AAF40="",AAG40=""),0,AAF$5)</f>
      </c>
      <c r="AAJ40" s="125">
        <f>IF(AAF$6=0,RANK(AAH40,AAH$12:AAH$42,0),RANK(AAH40,AAH$12:AAH$42,1))</f>
      </c>
      <c r="AAK40" s="126">
        <v>96.8703</v>
      </c>
      <c r="AAL40"/>
      <c r="AAM40" s="126">
        <f>IF((COUNTA(AAK$12:AAK$42)+COUNTA(AAL$12:AAL$42)=0),0.6*AAK$5,IF(OR(AAK40="",AAL40=""),0,IF(AAK$6=0,IF(AAK40&gt;=AAK$8,AAK$5,IF(AAK40&lt;AAL40,0,AAK$5*(AAK40-AAL40)/(AAK$8-AAL40))),IF(AAK40&lt;=AAK$8,AAK$5,IF(AAK40&gt;AAL40,0,AAK$5*(AAK40-AAL40)/(AAK$8-AAL40))))))</f>
      </c>
      <c r="AAN40" s="126">
        <f>IF(OR(AAK40="",AAL40=""),0,AAK$5)</f>
      </c>
      <c r="AAO40" s="125">
        <f>IF(AAK$6=0,RANK(AAM40,AAM$12:AAM$42,0),RANK(AAM40,AAM$12:AAM$42,1))</f>
      </c>
      <c r="AAP40" s="126">
        <v>96.8703</v>
      </c>
      <c r="AAQ40"/>
      <c r="AAR40" s="126">
        <f>IF((COUNTA(AAP$12:AAP$42)+COUNTA(AAQ$12:AAQ$42)=0),0.6*AAP$5,IF(OR(AAP40="",AAQ40=""),0,IF(AAP$6=0,IF(AAP40&gt;=AAP$8,AAP$5,IF(AAP40&lt;AAQ40,0,AAP$5*(AAP40-AAQ40)/(AAP$8-AAQ40))),IF(AAP40&lt;=AAP$8,AAP$5,IF(AAP40&gt;AAQ40,0,AAP$5*(AAP40-AAQ40)/(AAP$8-AAQ40))))))</f>
      </c>
      <c r="AAS40" s="126">
        <f>IF(OR(AAP40="",AAQ40=""),0,AAP$5)</f>
      </c>
      <c r="AAT40" s="125">
        <f>IF(AAP$6=0,RANK(AAR40,AAR$12:AAR$42,0),RANK(AAR40,AAR$12:AAR$42,1))</f>
      </c>
      <c r="AAU40" s="126">
        <v>100</v>
      </c>
      <c r="AAV40" s="126">
        <v>92.3706</v>
      </c>
      <c r="AAW40" s="126">
        <f>IF((COUNTA(AAU$12:AAU$42)+COUNTA(AAV$12:AAV$42)=0),0.6*AAU$5,IF(OR(AAU40="",AAV40=""),0,IF(AAU$6=0,IF(AAU40&gt;=AAU$8,AAU$5,IF(AAU40&lt;AAV40,0,AAU$5*(AAU40-AAV40)/(AAU$8-AAV40))),IF(AAU40&lt;=AAU$8,AAU$5,IF(AAU40&gt;AAV40,0,AAU$5*(AAU40-AAV40)/(AAU$8-AAV40))))))</f>
      </c>
      <c r="AAX40" s="126">
        <f>IF(OR(AAU40="",AAV40=""),0,AAU$5)</f>
      </c>
      <c r="AAY40" s="125">
        <f>IF(AAU$6=0,RANK(AAW40,AAW$12:AAW$42,0),RANK(AAW40,AAW$12:AAW$42,1))</f>
      </c>
      <c r="AAZ40" s="126">
        <v>100</v>
      </c>
      <c r="ABA40" s="126">
        <v>96.9314</v>
      </c>
      <c r="ABB40" s="126">
        <f>IF((COUNTA(AAZ$12:AAZ$42)+COUNTA(ABA$12:ABA$42)=0),0.6*AAZ$5,IF(OR(AAZ40="",ABA40=""),0,IF(AAZ$6=0,IF(AAZ40&gt;=AAZ$8,AAZ$5,IF(AAZ40&lt;ABA40,0,AAZ$5*(AAZ40-ABA40)/(AAZ$8-ABA40))),IF(AAZ40&lt;=AAZ$8,AAZ$5,IF(AAZ40&gt;ABA40,0,AAZ$5*(AAZ40-ABA40)/(AAZ$8-ABA40))))))</f>
      </c>
      <c r="ABC40" s="126">
        <f>IF(OR(AAZ40="",ABA40=""),0,AAZ$5)</f>
      </c>
      <c r="ABD40" s="125">
        <f>IF(AAZ$6=0,RANK(ABB40,ABB$12:ABB$42,0),RANK(ABB40,ABB$12:ABB$42,1))</f>
      </c>
      <c r="ABE40" s="126">
        <v>3.051</v>
      </c>
      <c r="ABF40" s="126">
        <v>5.5655</v>
      </c>
      <c r="ABG40" s="126">
        <f>IF((COUNTA(ABE$12:ABE$42)+COUNTA(ABF$12:ABF$42)=0),0.6*ABE$5,IF(OR(ABE40="",ABF40=""),0,IF(ABE$6=0,IF(ABE40&gt;=ABE$8,ABE$5,IF(ABE40&lt;ABF40,0,ABE$5*(ABE40-ABF40)/(ABE$8-ABF40))),IF(ABE40&lt;=ABE$8,ABE$5,IF(ABE40&gt;ABF40,0,ABE$5*(ABE40-ABF40)/(ABE$8-ABF40))))))</f>
      </c>
      <c r="ABH40" s="126">
        <f>IF(OR(ABE40="",ABF40=""),0,ABE$5)</f>
      </c>
      <c r="ABI40" s="125">
        <f>IF(ABE$6=0,RANK(ABG40,ABG$12:ABG$42,0),RANK(ABG40,ABG$12:ABG$42,1))</f>
      </c>
      <c r="ABJ40" s="126">
        <v>3.051</v>
      </c>
      <c r="ABK40" s="126">
        <v>4.2886</v>
      </c>
      <c r="ABL40" s="126">
        <f>IF((COUNTA(ABJ$12:ABJ$42)+COUNTA(ABK$12:ABK$42)=0),0.6*ABJ$5,IF(OR(ABJ40="",ABK40=""),0,IF(ABJ$6=0,IF(ABJ40&gt;=ABJ$8,ABJ$5,IF(ABJ40&lt;ABK40,0,ABJ$5*(ABJ40-ABK40)/(ABJ$8-ABK40))),IF(ABJ40&lt;=ABJ$8,ABJ$5,IF(ABJ40&gt;ABK40,0,ABJ$5*(ABJ40-ABK40)/(ABJ$8-ABK40))))))</f>
      </c>
      <c r="ABM40" s="126">
        <f>IF(OR(ABJ40="",ABK40=""),0,ABJ$5)</f>
      </c>
      <c r="ABN40" s="125">
        <f>IF(ABJ$6=0,RANK(ABL40,ABL$12:ABL$42,0),RANK(ABL40,ABL$12:ABL$42,1))</f>
      </c>
      <c r="ABO40" s="126">
        <v>100</v>
      </c>
      <c r="ABP40" s="126">
        <v>86.9565</v>
      </c>
      <c r="ABQ40" s="126">
        <f>IF((COUNTA(ABO$12:ABO$42)+COUNTA(ABP$12:ABP$42)=0),0.6*ABO$5,IF(OR(ABO40="",ABP40=""),0,IF(ABO$6=0,IF(ABO40&gt;=ABO$8,ABO$5,IF(ABO40&lt;ABP40,0,ABO$5*(ABO40-ABP40)/(ABO$8-ABP40))),IF(ABO40&lt;=ABO$8,ABO$5,IF(ABO40&gt;ABP40,0,ABO$5*(ABO40-ABP40)/(ABO$8-ABP40))))))</f>
      </c>
      <c r="ABR40" s="126">
        <f>IF(OR(ABO40="",ABP40=""),0,ABO$5)</f>
      </c>
      <c r="ABS40" s="125">
        <f>IF(ABO$6=0,RANK(ABQ40,ABQ$12:ABQ$42,0),RANK(ABQ40,ABQ$12:ABQ$42,1))</f>
      </c>
      <c r="ABT40" s="126">
        <v>100</v>
      </c>
      <c r="ABU40" s="126">
        <v>97.2973</v>
      </c>
      <c r="ABV40" s="126">
        <f>IF((COUNTA(ABT$12:ABT$42)+COUNTA(ABU$12:ABU$42)=0),0.6*ABT$5,IF(OR(ABT40="",ABU40=""),0,IF(ABT$6=0,IF(ABT40&gt;=ABT$8,ABT$5,IF(ABT40&lt;ABU40,0,ABT$5*(ABT40-ABU40)/(ABT$8-ABU40))),IF(ABT40&lt;=ABT$8,ABT$5,IF(ABT40&gt;ABU40,0,ABT$5*(ABT40-ABU40)/(ABT$8-ABU40))))))</f>
      </c>
      <c r="ABW40" s="126">
        <f>IF(OR(ABT40="",ABU40=""),0,ABT$5)</f>
      </c>
      <c r="ABX40" s="125">
        <f>IF(ABT$6=0,RANK(ABV40,ABV$12:ABV$42,0),RANK(ABV40,ABV$12:ABV$42,1))</f>
      </c>
      <c r="ABY40" s="126">
        <v>0.6323</v>
      </c>
      <c r="ABZ40" s="126">
        <v>0.9077</v>
      </c>
      <c r="ACA40" s="126">
        <f>IF((COUNTA(ABY$12:ABY$42)+COUNTA(ABZ$12:ABZ$42)=0),0.6*ABY$5,IF(OR(ABY40="",ABZ40=""),0,IF(ABY$6=0,IF(ABY40&gt;=ABY$8,ABY$5,IF(ABY40&lt;ABZ40,0,ABY$5*(ABY40-ABZ40)/(ABY$8-ABZ40))),IF(ABY40&lt;=ABY$8,ABY$5,IF(ABY40&gt;ABZ40,0,ABY$5*(ABY40-ABZ40)/(ABY$8-ABZ40))))))</f>
      </c>
      <c r="ACB40" s="126">
        <f>IF(OR(ABY40="",ABZ40=""),0,ABY$5)</f>
      </c>
      <c r="ACC40" s="125">
        <f>IF(ABY$6=0,RANK(ACA40,ACA$12:ACA$42,0),RANK(ACA40,ACA$12:ACA$42,1))</f>
      </c>
      <c r="ACD40" s="126">
        <v>0.6323</v>
      </c>
      <c r="ACE40" s="126">
        <v>1.0195</v>
      </c>
      <c r="ACF40" s="126">
        <f>IF((COUNTA(ACD$12:ACD$42)+COUNTA(ACE$12:ACE$42)=0),0.6*ACD$5,IF(OR(ACD40="",ACE40=""),0,IF(ACD$6=0,IF(ACD40&gt;=ACD$8,ACD$5,IF(ACD40&lt;ACE40,0,ACD$5*(ACD40-ACE40)/(ACD$8-ACE40))),IF(ACD40&lt;=ACD$8,ACD$5,IF(ACD40&gt;ACE40,0,ACD$5*(ACD40-ACE40)/(ACD$8-ACE40))))))</f>
      </c>
      <c r="ACG40" s="126">
        <f>IF(OR(ACD40="",ACE40=""),0,ACD$5)</f>
      </c>
      <c r="ACH40" s="125">
        <f>IF(ACD$6=0,RANK(ACF40,ACF$12:ACF$42,0),RANK(ACF40,ACF$12:ACF$42,1))</f>
      </c>
      <c r="ACI40" s="126">
        <v>0</v>
      </c>
      <c r="ACJ40" s="126">
        <v>0</v>
      </c>
      <c r="ACK40" s="126">
        <f>IF((COUNTA(ACI$12:ACI$42)+COUNTA(ACJ$12:ACJ$42)=0),0.6*ACI$5,IF(OR(ACI40="",ACJ40=""),0,IF(ACI$6=0,IF(ACI40&gt;=ACI$8,ACI$5,IF(ACI40&lt;ACJ40,0,ACI$5*(ACI40-ACJ40)/(ACI$8-ACJ40))),IF(ACI40&lt;=ACI$8,ACI$5,IF(ACI40&gt;ACJ40,0,ACI$5*(ACI40-ACJ40)/(ACI$8-ACJ40))))))</f>
      </c>
      <c r="ACL40" s="126">
        <f>IF(OR(ACI40="",ACJ40=""),0,ACI$5)</f>
      </c>
      <c r="ACM40" s="125">
        <f>IF(ACI$6=0,RANK(ACK40,ACK$12:ACK$42,0),RANK(ACK40,ACK$12:ACK$42,1))</f>
      </c>
      <c r="ACN40" s="126">
        <v>0</v>
      </c>
      <c r="ACO40" s="126">
        <v>0</v>
      </c>
      <c r="ACP40" s="126">
        <f>IF((COUNTA(ACN$12:ACN$42)+COUNTA(ACO$12:ACO$42)=0),0.6*ACN$5,IF(OR(ACN40="",ACO40=""),0,IF(ACN$6=0,IF(ACN40&gt;=ACN$8,ACN$5,IF(ACN40&lt;ACO40,0,ACN$5*(ACN40-ACO40)/(ACN$8-ACO40))),IF(ACN40&lt;=ACN$8,ACN$5,IF(ACN40&gt;ACO40,0,ACN$5*(ACN40-ACO40)/(ACN$8-ACO40))))))</f>
      </c>
      <c r="ACQ40" s="126">
        <f>IF(OR(ACN40="",ACO40=""),0,ACN$5)</f>
      </c>
      <c r="ACR40" s="125">
        <f>IF(ACN$6=0,RANK(ACP40,ACP$12:ACP$42,0),RANK(ACP40,ACP$12:ACP$42,1))</f>
      </c>
      <c r="ACS40" s="126">
        <v>52.8369</v>
      </c>
      <c r="ACT40" s="126">
        <v>13.9042</v>
      </c>
      <c r="ACU40" s="126">
        <f>IF((COUNTA(ACS$12:ACS$42)+COUNTA(ACT$12:ACT$42)=0),0.6*ACS$5,IF(OR(ACS40="",ACT40=""),0,IF(ACS$6=0,IF(ACS40&gt;=ACS$8,ACS$5,IF(ACS40&lt;ACT40,0,ACS$5*(ACS40-ACT40)/(ACS$8-ACT40))),IF(ACS40&lt;=ACS$8,ACS$5,IF(ACS40&gt;ACT40,0,ACS$5*(ACS40-ACT40)/(ACS$8-ACT40))))))</f>
      </c>
      <c r="ACV40" s="126">
        <f>IF(OR(ACS40="",ACT40=""),0,ACS$5)</f>
      </c>
      <c r="ACW40" s="125">
        <f>IF(ACS$6=0,RANK(ACU40,ACU$12:ACU$42,0),RANK(ACU40,ACU$12:ACU$42,1))</f>
      </c>
      <c r="ACX40" s="126">
        <v>52.8369</v>
      </c>
      <c r="ACY40" s="126">
        <v>30.6578</v>
      </c>
      <c r="ACZ40" s="126">
        <f>IF((COUNTA(ACX$12:ACX$42)+COUNTA(ACY$12:ACY$42)=0),0.6*ACX$5,IF(OR(ACX40="",ACY40=""),0,IF(ACX$6=0,IF(ACX40&gt;=ACX$8,ACX$5,IF(ACX40&lt;ACY40,0,ACX$5*(ACX40-ACY40)/(ACX$8-ACY40))),IF(ACX40&lt;=ACX$8,ACX$5,IF(ACX40&gt;ACY40,0,ACX$5*(ACX40-ACY40)/(ACX$8-ACY40))))))</f>
      </c>
      <c r="ADA40" s="126">
        <f>IF(OR(ACX40="",ACY40=""),0,ACX$5)</f>
      </c>
      <c r="ADB40" s="125">
        <f>IF(ACX$6=0,RANK(ACZ40,ACZ$12:ACZ$42,0),RANK(ACZ40,ACZ$12:ACZ$42,1))</f>
      </c>
      <c r="ADC40" s="126">
        <v>16.1</v>
      </c>
      <c r="ADD40" s="126">
        <v>3.1545</v>
      </c>
      <c r="ADE40" s="126">
        <f>IF((COUNTA(ADC$12:ADC$42)+COUNTA(ADD$12:ADD$42)=0),0.6*ADC$5,IF(OR(ADC40="",ADD40=""),0,IF(ADC$6=0,IF(ADC40&gt;=ADC$8,ADC$5,IF(ADC40&lt;ADD40,0,ADC$5*(ADC40-ADD40)/(ADC$8-ADD40))),IF(ADC40&lt;=ADC$8,ADC$5,IF(ADC40&gt;ADD40,0,ADC$5*(ADC40-ADD40)/(ADC$8-ADD40))))))</f>
      </c>
      <c r="ADF40" s="126">
        <f>IF(OR(ADC40="",ADD40=""),0,ADC$5)</f>
      </c>
      <c r="ADG40" s="125">
        <f>IF(ADC$6=0,RANK(ADE40,ADE$12:ADE$42,0),RANK(ADE40,ADE$12:ADE$42,1))</f>
      </c>
      <c r="ADH40" s="126">
        <v>16.1</v>
      </c>
      <c r="ADI40" s="126">
        <v>4.0671</v>
      </c>
      <c r="ADJ40" s="126">
        <f>IF((COUNTA(ADH$12:ADH$42)+COUNTA(ADI$12:ADI$42)=0),0.6*ADH$5,IF(OR(ADH40="",ADI40=""),0,IF(ADH$6=0,IF(ADH40&gt;=ADH$8,ADH$5,IF(ADH40&lt;ADI40,0,ADH$5*(ADH40-ADI40)/(ADH$8-ADI40))),IF(ADH40&lt;=ADH$8,ADH$5,IF(ADH40&gt;ADI40,0,ADH$5*(ADH40-ADI40)/(ADH$8-ADI40))))))</f>
      </c>
      <c r="ADK40" s="126">
        <f>IF(OR(ADH40="",ADI40=""),0,ADH$5)</f>
      </c>
      <c r="ADL40" s="125">
        <f>IF(ADH$6=0,RANK(ADJ40,ADJ$12:ADJ$42,0),RANK(ADJ40,ADJ$12:ADJ$42,1))</f>
      </c>
      <c r="ADM40"/>
      <c r="ADN40"/>
      <c r="ADO40" s="126">
        <f>IF((COUNTA(ADM$12:ADM$42)+COUNTA(ADN$12:ADN$42)=0),0.6*ADM$5,IF(OR(ADM40="",ADN40=""),0,IF(ADM$6=0,IF(ADM40&gt;=ADM$8,ADM$5,IF(ADM40&lt;ADN40,0,ADM$5*(ADM40-ADN40)/(ADM$8-ADN40))),IF(ADM40&lt;=ADM$8,ADM$5,IF(ADM40&gt;ADN40,0,ADM$5*(ADM40-ADN40)/(ADM$8-ADN40))))))</f>
      </c>
      <c r="ADP40" s="126">
        <f>IF(OR(ADM40="",ADN40=""),0,ADM$5)</f>
      </c>
      <c r="ADQ40" s="125">
        <f>IF(ADM$6=0,RANK(ADO40,ADO$12:ADO$42,0),RANK(ADO40,ADO$12:ADO$42,1))</f>
      </c>
      <c r="ADR40"/>
      <c r="ADS40"/>
      <c r="ADT40" s="126">
        <f>IF((COUNTA(ADR$12:ADR$42)+COUNTA(ADS$12:ADS$42)=0),0.6*ADR$5,IF(OR(ADR40="",ADS40=""),0,IF(ADR$6=0,IF(ADR40&gt;=ADR$8,ADR$5,IF(ADR40&lt;ADS40,0,ADR$5*(ADR40-ADS40)/(ADR$8-ADS40))),IF(ADR40&lt;=ADR$8,ADR$5,IF(ADR40&gt;ADS40,0,ADR$5*(ADR40-ADS40)/(ADR$8-ADS40))))))</f>
      </c>
      <c r="ADU40" s="126">
        <f>IF(OR(ADR40="",ADS40=""),0,ADR$5)</f>
      </c>
      <c r="ADV40" s="125">
        <f>IF(ADR$6=0,RANK(ADT40,ADT$12:ADT$42,0),RANK(ADT40,ADT$12:ADT$42,1))</f>
      </c>
      <c r="ADW40"/>
      <c r="ADX40"/>
      <c r="ADY40" s="126">
        <f>IF((COUNTA(ADW$12:ADW$42)+COUNTA(ADX$12:ADX$42)=0),0.6*ADW$5,IF(OR(ADW40="",ADX40=""),0,IF(ADW$6=0,IF(ADW40&gt;=ADW$8,ADW$5,IF(ADW40&lt;ADX40,0,ADW$5*(ADW40-ADX40)/(ADW$8-ADX40))),IF(ADW40&lt;=ADW$8,ADW$5,IF(ADW40&gt;ADX40,0,ADW$5*(ADW40-ADX40)/(ADW$8-ADX40))))))</f>
      </c>
      <c r="ADZ40" s="126">
        <f>IF(OR(ADW40="",ADX40=""),0,ADW$5)</f>
      </c>
      <c r="AEA40" s="125">
        <f>IF(ADW$6=0,RANK(ADY40,ADY$12:ADY$42,0),RANK(ADY40,ADY$12:ADY$42,1))</f>
      </c>
      <c r="AEB40"/>
      <c r="AEC40"/>
      <c r="AED40" s="126">
        <f>IF((COUNTA(AEB$12:AEB$42)+COUNTA(AEC$12:AEC$42)=0),0.6*AEB$5,IF(OR(AEB40="",AEC40=""),0,IF(AEB$6=0,IF(AEB40&gt;=AEB$8,AEB$5,IF(AEB40&lt;AEC40,0,AEB$5*(AEB40-AEC40)/(AEB$8-AEC40))),IF(AEB40&lt;=AEB$8,AEB$5,IF(AEB40&gt;AEC40,0,AEB$5*(AEB40-AEC40)/(AEB$8-AEC40))))))</f>
      </c>
      <c r="AEE40" s="126">
        <f>IF(OR(AEB40="",AEC40=""),0,AEB$5)</f>
      </c>
      <c r="AEF40" s="125">
        <f>IF(AEB$6=0,RANK(AED40,AED$12:AED$42,0),RANK(AED40,AED$12:AED$42,1))</f>
      </c>
      <c r="AEG40"/>
      <c r="AEH40"/>
      <c r="AEI40" s="126">
        <f>IF((COUNTA(AEG$12:AEG$42)+COUNTA(AEH$12:AEH$42)=0),0.6*AEG$5,IF(OR(AEG40="",AEH40=""),0,IF(AEG$6=0,IF(AEG40&gt;=AEG$8,AEG$5,IF(AEG40&lt;AEH40,0,AEG$5*(AEG40-AEH40)/(AEG$8-AEH40))),IF(AEG40&lt;=AEG$8,AEG$5,IF(AEG40&gt;AEH40,0,AEG$5*(AEG40-AEH40)/(AEG$8-AEH40))))))</f>
      </c>
      <c r="AEJ40" s="126">
        <f>IF(OR(AEG40="",AEH40=""),0,AEG$5)</f>
      </c>
      <c r="AEK40" s="125">
        <f>IF(AEG$6=0,RANK(AEI40,AEI$12:AEI$42,0),RANK(AEI40,AEI$12:AEI$42,1))</f>
      </c>
      <c r="AEL40"/>
      <c r="AEM40"/>
      <c r="AEN40" s="126">
        <f>IF((COUNTA(AEL$12:AEL$42)+COUNTA(AEM$12:AEM$42)=0),0.6*AEL$5,IF(OR(AEL40="",AEM40=""),0,IF(AEL$6=0,IF(AEL40&gt;=AEL$8,AEL$5,IF(AEL40&lt;AEM40,0,AEL$5*(AEL40-AEM40)/(AEL$8-AEM40))),IF(AEL40&lt;=AEL$8,AEL$5,IF(AEL40&gt;AEM40,0,AEL$5*(AEL40-AEM40)/(AEL$8-AEM40))))))</f>
      </c>
      <c r="AEO40" s="126">
        <f>IF(OR(AEL40="",AEM40=""),0,AEL$5)</f>
      </c>
      <c r="AEP40" s="125">
        <f>IF(AEL$6=0,RANK(AEN40,AEN$12:AEN$42,0),RANK(AEN40,AEN$12:AEN$42,1))</f>
      </c>
      <c r="AEQ40"/>
      <c r="AER40"/>
      <c r="AES40" s="126">
        <f>IF((COUNTA(AEQ$12:AEQ$42)+COUNTA(AER$12:AER$42)=0),0.6*AEQ$5,IF(OR(AEQ40="",AER40=""),0,IF(AEQ$6=0,IF(AEQ40&gt;=AEQ$8,AEQ$5,IF(AEQ40&lt;AER40,0,AEQ$5*(AEQ40-AER40)/(AEQ$8-AER40))),IF(AEQ40&lt;=AEQ$8,AEQ$5,IF(AEQ40&gt;AER40,0,AEQ$5*(AEQ40-AER40)/(AEQ$8-AER40))))))</f>
      </c>
      <c r="AET40" s="126">
        <f>IF(OR(AEQ40="",AER40=""),0,AEQ$5)</f>
      </c>
      <c r="AEU40" s="125">
        <f>IF(AEQ$6=0,RANK(AES40,AES$12:AES$42,0),RANK(AES40,AES$12:AES$42,1))</f>
      </c>
      <c r="AEV40"/>
      <c r="AEW40"/>
      <c r="AEX40" s="126">
        <f>IF((COUNTA(AEV$12:AEV$42)+COUNTA(AEW$12:AEW$42)=0),0.6*AEV$5,IF(OR(AEV40="",AEW40=""),0,IF(AEV$6=0,IF(AEV40&gt;=AEV$8,AEV$5,IF(AEV40&lt;AEW40,0,AEV$5*(AEV40-AEW40)/(AEV$8-AEW40))),IF(AEV40&lt;=AEV$8,AEV$5,IF(AEV40&gt;AEW40,0,AEV$5*(AEV40-AEW40)/(AEV$8-AEW40))))))</f>
      </c>
      <c r="AEY40" s="126">
        <f>IF(OR(AEV40="",AEW40=""),0,AEV$5)</f>
      </c>
      <c r="AEZ40" s="125">
        <f>IF(AEV$6=0,RANK(AEX40,AEX$12:AEX$42,0),RANK(AEX40,AEX$12:AEX$42,1))</f>
      </c>
      <c r="AFA40"/>
      <c r="AFB40"/>
      <c r="AFC40" s="126">
        <f>IF((COUNTA(AFA$12:AFA$42)+COUNTA(AFB$12:AFB$42)=0),0.6*AFA$5,IF(OR(AFA40="",AFB40=""),0,IF(AFA$6=0,IF(AFA40&gt;=AFA$8,AFA$5,IF(AFA40&lt;AFB40,0,AFA$5*(AFA40-AFB40)/(AFA$8-AFB40))),IF(AFA40&lt;=AFA$8,AFA$5,IF(AFA40&gt;AFB40,0,AFA$5*(AFA40-AFB40)/(AFA$8-AFB40))))))</f>
      </c>
      <c r="AFD40" s="126">
        <f>IF(OR(AFA40="",AFB40=""),0,AFA$5)</f>
      </c>
      <c r="AFE40" s="125">
        <f>IF(AFA$6=0,RANK(AFC40,AFC$12:AFC$42,0),RANK(AFC40,AFC$12:AFC$42,1))</f>
      </c>
      <c r="AFF40"/>
      <c r="AFG40"/>
      <c r="AFH40" s="126">
        <f>IF((COUNTA(AFF$12:AFF$42)+COUNTA(AFG$12:AFG$42)=0),0.6*AFF$5,IF(OR(AFF40="",AFG40=""),0,IF(AFF$6=0,IF(AFF40&gt;=AFF$8,AFF$5,IF(AFF40&lt;AFG40,0,AFF$5*(AFF40-AFG40)/(AFF$8-AFG40))),IF(AFF40&lt;=AFF$8,AFF$5,IF(AFF40&gt;AFG40,0,AFF$5*(AFF40-AFG40)/(AFF$8-AFG40))))))</f>
      </c>
      <c r="AFI40" s="126">
        <f>IF(OR(AFF40="",AFG40=""),0,AFF$5)</f>
      </c>
      <c r="AFJ40" s="125">
        <f>IF(AFF$6=0,RANK(AFH40,AFH$12:AFH$42,0),RANK(AFH40,AFH$12:AFH$42,1))</f>
      </c>
      <c r="AFK40"/>
      <c r="AFL40"/>
      <c r="AFM40" s="126">
        <f>IF((COUNTA(AFK$12:AFK$42)+COUNTA(AFL$12:AFL$42)=0),0.6*AFK$5,IF(OR(AFK40="",AFL40=""),0,IF(AFK$6=0,IF(AFK40&gt;=AFK$8,AFK$5,IF(AFK40&lt;AFL40,0,AFK$5*(AFK40-AFL40)/(AFK$8-AFL40))),IF(AFK40&lt;=AFK$8,AFK$5,IF(AFK40&gt;AFL40,0,AFK$5*(AFK40-AFL40)/(AFK$8-AFL40))))))</f>
      </c>
      <c r="AFN40" s="126">
        <f>IF(OR(AFK40="",AFL40=""),0,AFK$5)</f>
      </c>
      <c r="AFO40" s="125">
        <f>IF(AFK$6=0,RANK(AFM40,AFM$12:AFM$42,0),RANK(AFM40,AFM$12:AFM$42,1))</f>
      </c>
      <c r="AFP40"/>
      <c r="AFQ40"/>
      <c r="AFR40" s="126">
        <f>IF((COUNTA(AFP$12:AFP$42)+COUNTA(AFQ$12:AFQ$42)=0),0.6*AFP$5,IF(OR(AFP40="",AFQ40=""),0,IF(AFP$6=0,IF(AFP40&gt;=AFP$8,AFP$5,IF(AFP40&lt;AFQ40,0,AFP$5*(AFP40-AFQ40)/(AFP$8-AFQ40))),IF(AFP40&lt;=AFP$8,AFP$5,IF(AFP40&gt;AFQ40,0,AFP$5*(AFP40-AFQ40)/(AFP$8-AFQ40))))))</f>
      </c>
      <c r="AFS40" s="126">
        <f>IF(OR(AFP40="",AFQ40=""),0,AFP$5)</f>
      </c>
      <c r="AFT40" s="125">
        <f>IF(AFP$6=0,RANK(AFR40,AFR$12:AFR$42,0),RANK(AFR40,AFR$12:AFR$42,1))</f>
      </c>
      <c r="AFU40"/>
      <c r="AFV40"/>
      <c r="AFW40" s="126">
        <f>IF((COUNTA(AFU$12:AFU$42)+COUNTA(AFV$12:AFV$42)=0),0.6*AFU$5,IF(OR(AFU40="",AFV40=""),0,IF(AFU$6=0,IF(AFU40&gt;=AFU$8,AFU$5,IF(AFU40&lt;AFV40,0,AFU$5*(AFU40-AFV40)/(AFU$8-AFV40))),IF(AFU40&lt;=AFU$8,AFU$5,IF(AFU40&gt;AFV40,0,AFU$5*(AFU40-AFV40)/(AFU$8-AFV40))))))</f>
      </c>
      <c r="AFX40" s="126">
        <f>IF(OR(AFU40="",AFV40=""),0,AFU$5)</f>
      </c>
      <c r="AFY40" s="125">
        <f>IF(AFU$6=0,RANK(AFW40,AFW$12:AFW$42,0),RANK(AFW40,AFW$12:AFW$42,1))</f>
      </c>
      <c r="AFZ40"/>
      <c r="AGA40"/>
      <c r="AGB40" s="126">
        <f>IF((COUNTA(AFZ$12:AFZ$42)+COUNTA(AGA$12:AGA$42)=0),0.6*AFZ$5,IF(OR(AFZ40="",AGA40=""),0,IF(AFZ$6=0,IF(AFZ40&gt;=AFZ$8,AFZ$5,IF(AFZ40&lt;AGA40,0,AFZ$5*(AFZ40-AGA40)/(AFZ$8-AGA40))),IF(AFZ40&lt;=AFZ$8,AFZ$5,IF(AFZ40&gt;AGA40,0,AFZ$5*(AFZ40-AGA40)/(AFZ$8-AGA40))))))</f>
      </c>
      <c r="AGC40" s="126">
        <f>IF(OR(AFZ40="",AGA40=""),0,AFZ$5)</f>
      </c>
      <c r="AGD40" s="125">
        <f>IF(AFZ$6=0,RANK(AGB40,AGB$12:AGB$42,0),RANK(AGB40,AGB$12:AGB$42,1))</f>
      </c>
      <c r="AGE40"/>
      <c r="AGF40"/>
      <c r="AGG40" s="126">
        <f>IF((COUNTA(AGE$12:AGE$42)+COUNTA(AGF$12:AGF$42)=0),0.6*AGE$5,IF(OR(AGE40="",AGF40=""),0,IF(AGE$6=0,IF(AGE40&gt;=AGE$8,AGE$5,IF(AGE40&lt;AGF40,0,AGE$5*(AGE40-AGF40)/(AGE$8-AGF40))),IF(AGE40&lt;=AGE$8,AGE$5,IF(AGE40&gt;AGF40,0,AGE$5*(AGE40-AGF40)/(AGE$8-AGF40))))))</f>
      </c>
      <c r="AGH40" s="126">
        <f>IF(OR(AGE40="",AGF40=""),0,AGE$5)</f>
      </c>
      <c r="AGI40" s="125">
        <f>IF(AGE$6=0,RANK(AGG40,AGG$12:AGG$42,0),RANK(AGG40,AGG$12:AGG$42,1))</f>
      </c>
      <c r="AGJ40"/>
      <c r="AGK40"/>
      <c r="AGL40" s="126">
        <f>IF((COUNTA(AGJ$12:AGJ$42)+COUNTA(AGK$12:AGK$42)=0),0.6*AGJ$5,IF(OR(AGJ40="",AGK40=""),0,IF(AGJ$6=0,IF(AGJ40&gt;=AGJ$8,AGJ$5,IF(AGJ40&lt;AGK40,0,AGJ$5*(AGJ40-AGK40)/(AGJ$8-AGK40))),IF(AGJ40&lt;=AGJ$8,AGJ$5,IF(AGJ40&gt;AGK40,0,AGJ$5*(AGJ40-AGK40)/(AGJ$8-AGK40))))))</f>
      </c>
      <c r="AGM40" s="126">
        <f>IF(OR(AGJ40="",AGK40=""),0,AGJ$5)</f>
      </c>
      <c r="AGN40" s="125">
        <f>IF(AGJ$6=0,RANK(AGL40,AGL$12:AGL$42,0),RANK(AGL40,AGL$12:AGL$42,1))</f>
      </c>
      <c r="AGO40"/>
      <c r="AGP40"/>
      <c r="AGQ40" s="126">
        <f>IF((COUNTA(AGO$12:AGO$42)+COUNTA(AGP$12:AGP$42)=0),0.6*AGO$5,IF(OR(AGO40="",AGP40=""),0,IF(AGO$6=0,IF(AGO40&gt;=AGO$8,AGO$5,IF(AGO40&lt;AGP40,0,AGO$5*(AGO40-AGP40)/(AGO$8-AGP40))),IF(AGO40&lt;=AGO$8,AGO$5,IF(AGO40&gt;AGP40,0,AGO$5*(AGO40-AGP40)/(AGO$8-AGP40))))))</f>
      </c>
      <c r="AGR40" s="126">
        <f>IF(OR(AGO40="",AGP40=""),0,AGO$5)</f>
      </c>
      <c r="AGS40" s="125">
        <f>IF(AGO$6=0,RANK(AGQ40,AGQ$12:AGQ$42,0),RANK(AGQ40,AGQ$12:AGQ$42,1))</f>
      </c>
      <c r="AGT40"/>
      <c r="AGU40"/>
      <c r="AGV40" s="126">
        <f>IF((COUNTA(AGT$12:AGT$42)+COUNTA(AGU$12:AGU$42)=0),0.6*AGT$5,IF(OR(AGT40="",AGU40=""),0,IF(AGT$6=0,IF(AGT40&gt;=AGT$8,AGT$5,IF(AGT40&lt;AGU40,0,AGT$5*(AGT40-AGU40)/(AGT$8-AGU40))),IF(AGT40&lt;=AGT$8,AGT$5,IF(AGT40&gt;AGU40,0,AGT$5*(AGT40-AGU40)/(AGT$8-AGU40))))))</f>
      </c>
      <c r="AGW40" s="126">
        <f>IF(OR(AGT40="",AGU40=""),0,AGT$5)</f>
      </c>
      <c r="AGX40" s="125">
        <f>IF(AGT$6=0,RANK(AGV40,AGV$12:AGV$42,0),RANK(AGV40,AGV$12:AGV$42,1))</f>
      </c>
      <c r="AGY40"/>
      <c r="AGZ40"/>
      <c r="AHA40" s="126">
        <f>IF((COUNTA(AGY$12:AGY$42)+COUNTA(AGZ$12:AGZ$42)=0),0.6*AGY$5,IF(OR(AGY40="",AGZ40=""),0,IF(AGY$6=0,IF(AGY40&gt;=AGY$8,AGY$5,IF(AGY40&lt;AGZ40,0,AGY$5*(AGY40-AGZ40)/(AGY$8-AGZ40))),IF(AGY40&lt;=AGY$8,AGY$5,IF(AGY40&gt;AGZ40,0,AGY$5*(AGY40-AGZ40)/(AGY$8-AGZ40))))))</f>
      </c>
      <c r="AHB40" s="126">
        <f>IF(OR(AGY40="",AGZ40=""),0,AGY$5)</f>
      </c>
      <c r="AHC40" s="125">
        <f>IF(AGY$6=0,RANK(AHA40,AHA$12:AHA$42,0),RANK(AHA40,AHA$12:AHA$42,1))</f>
      </c>
      <c r="AHD40"/>
      <c r="AHE40"/>
      <c r="AHF40" s="126">
        <f>IF((COUNTA(AHD$12:AHD$42)+COUNTA(AHE$12:AHE$42)=0),0.6*AHD$5,IF(OR(AHD40="",AHE40=""),0,IF(AHD$6=0,IF(AHD40&gt;=AHD$8,AHD$5,IF(AHD40&lt;AHE40,0,AHD$5*(AHD40-AHE40)/(AHD$8-AHE40))),IF(AHD40&lt;=AHD$8,AHD$5,IF(AHD40&gt;AHE40,0,AHD$5*(AHD40-AHE40)/(AHD$8-AHE40))))))</f>
      </c>
      <c r="AHG40" s="126">
        <f>IF(OR(AHD40="",AHE40=""),0,AHD$5)</f>
      </c>
      <c r="AHH40" s="125">
        <f>IF(AHD$6=0,RANK(AHF40,AHF$12:AHF$42,0),RANK(AHF40,AHF$12:AHF$42,1))</f>
      </c>
      <c r="AHI40"/>
      <c r="AHJ40"/>
      <c r="AHK40" s="126">
        <f>IF((COUNTA(AHI$12:AHI$42)+COUNTA(AHJ$12:AHJ$42)=0),0.6*AHI$5,IF(OR(AHI40="",AHJ40=""),0,IF(AHI$6=0,IF(AHI40&gt;=AHI$8,AHI$5,IF(AHI40&lt;AHJ40,0,AHI$5*(AHI40-AHJ40)/(AHI$8-AHJ40))),IF(AHI40&lt;=AHI$8,AHI$5,IF(AHI40&gt;AHJ40,0,AHI$5*(AHI40-AHJ40)/(AHI$8-AHJ40))))))</f>
      </c>
      <c r="AHL40" s="126">
        <f>IF(OR(AHI40="",AHJ40=""),0,AHI$5)</f>
      </c>
      <c r="AHM40" s="125">
        <f>IF(AHI$6=0,RANK(AHK40,AHK$12:AHK$42,0),RANK(AHK40,AHK$12:AHK$42,1))</f>
      </c>
      <c r="AHN40"/>
      <c r="AHO40"/>
      <c r="AHP40" s="126">
        <f>IF((COUNTA(AHN$12:AHN$42)+COUNTA(AHO$12:AHO$42)=0),0.6*AHN$5,IF(OR(AHN40="",AHO40=""),0,IF(AHN$6=0,IF(AHN40&gt;=AHN$8,AHN$5,IF(AHN40&lt;AHO40,0,AHN$5*(AHN40-AHO40)/(AHN$8-AHO40))),IF(AHN40&lt;=AHN$8,AHN$5,IF(AHN40&gt;AHO40,0,AHN$5*(AHN40-AHO40)/(AHN$8-AHO40))))))</f>
      </c>
      <c r="AHQ40" s="126">
        <f>IF(OR(AHN40="",AHO40=""),0,AHN$5)</f>
      </c>
      <c r="AHR40" s="125">
        <f>IF(AHN$6=0,RANK(AHP40,AHP$12:AHP$42,0),RANK(AHP40,AHP$12:AHP$42,1))</f>
      </c>
      <c r="AHS40" s="126">
        <v>98.39</v>
      </c>
      <c r="AHT40" s="126">
        <v>94.0976</v>
      </c>
      <c r="AHU40" s="126">
        <f>IF((COUNTA(AHS$12:AHS$42)+COUNTA(AHT$12:AHT$42)=0),0.6*AHS$5,IF(OR(AHS40="",AHT40=""),0,IF(AHS$6=0,IF(AHS40&gt;=AHS$8,AHS$5,IF(AHS40&lt;AHT40,0,AHS$5*(AHS40-AHT40)/(AHS$8-AHT40))),IF(AHS40&lt;=AHS$8,AHS$5,IF(AHS40&gt;AHT40,0,AHS$5*(AHS40-AHT40)/(AHS$8-AHT40))))))</f>
      </c>
      <c r="AHV40" s="126">
        <f>IF(OR(AHS40="",AHT40=""),0,AHS$5)</f>
      </c>
      <c r="AHW40" s="125">
        <f>IF(AHS$6=0,RANK(AHU40,AHU$12:AHU$42,0),RANK(AHU40,AHU$12:AHU$42,1))</f>
      </c>
      <c r="AHX40" s="126">
        <v>98.39</v>
      </c>
      <c r="AHY40" s="126">
        <v>78.1626</v>
      </c>
      <c r="AHZ40" s="126">
        <f>IF((COUNTA(AHX$12:AHX$42)+COUNTA(AHY$12:AHY$42)=0),0.6*AHX$5,IF(OR(AHX40="",AHY40=""),0,IF(AHX$6=0,IF(AHX40&gt;=AHX$8,AHX$5,IF(AHX40&lt;AHY40,0,AHX$5*(AHX40-AHY40)/(AHX$8-AHY40))),IF(AHX40&lt;=AHX$8,AHX$5,IF(AHX40&gt;AHY40,0,AHX$5*(AHX40-AHY40)/(AHX$8-AHY40))))))</f>
      </c>
      <c r="AIA40" s="126">
        <f>IF(OR(AHX40="",AHY40=""),0,AHX$5)</f>
      </c>
      <c r="AIB40" s="125">
        <f>IF(AHX$6=0,RANK(AHZ40,AHZ$12:AHZ$42,0),RANK(AHZ40,AHZ$12:AHZ$42,1))</f>
      </c>
      <c r="AIC40" s="126">
        <v>99.4652</v>
      </c>
      <c r="AID40"/>
      <c r="AIE40" s="126">
        <f>IF((COUNTA(AIC$12:AIC$42)+COUNTA(AID$12:AID$42)=0),0.6*AIC$5,IF(OR(AIC40="",AID40=""),0,IF(AIC$6=0,IF(AIC40&gt;=AIC$8,AIC$5,IF(AIC40&lt;AID40,0,AIC$5*(AIC40-AID40)/(AIC$8-AID40))),IF(AIC40&lt;=AIC$8,AIC$5,IF(AIC40&gt;AID40,0,AIC$5*(AIC40-AID40)/(AIC$8-AID40))))))</f>
      </c>
      <c r="AIF40" s="126">
        <f>IF(OR(AIC40="",AID40=""),0,AIC$5)</f>
      </c>
      <c r="AIG40" s="125">
        <f>IF(AIC$6=0,RANK(AIE40,AIE$12:AIE$42,0),RANK(AIE40,AIE$12:AIE$42,1))</f>
      </c>
      <c r="AIH40" s="126">
        <v>99.4652</v>
      </c>
      <c r="AII40"/>
      <c r="AIJ40" s="126">
        <f>IF((COUNTA(AIH$12:AIH$42)+COUNTA(AII$12:AII$42)=0),0.6*AIH$5,IF(OR(AIH40="",AII40=""),0,IF(AIH$6=0,IF(AIH40&gt;=AIH$8,AIH$5,IF(AIH40&lt;AII40,0,AIH$5*(AIH40-AII40)/(AIH$8-AII40))),IF(AIH40&lt;=AIH$8,AIH$5,IF(AIH40&gt;AII40,0,AIH$5*(AIH40-AII40)/(AIH$8-AII40))))))</f>
      </c>
      <c r="AIK40" s="126">
        <f>IF(OR(AIH40="",AII40=""),0,AIH$5)</f>
      </c>
      <c r="AIL40" s="125">
        <f>IF(AIH$6=0,RANK(AIJ40,AIJ$12:AIJ$42,0),RANK(AIJ40,AIJ$12:AIJ$42,1))</f>
      </c>
      <c r="AIM40" s="126">
        <v>2.24</v>
      </c>
      <c r="AIN40"/>
      <c r="AIO40" s="126">
        <f>IF((COUNTA(AIM$12:AIM$42)+COUNTA(AIN$12:AIN$42)=0),0.6*AIM$5,IF(OR(AIM40="",AIN40=""),0,IF(AIM$6=0,IF(AIM40&gt;=AIM$8,AIM$5,IF(AIM40&lt;AIN40,0,AIM$5*(AIM40-AIN40)/(AIM$8-AIN40))),IF(AIM40&lt;=AIM$8,AIM$5,IF(AIM40&gt;AIN40,0,AIM$5*(AIM40-AIN40)/(AIM$8-AIN40))))))</f>
      </c>
      <c r="AIP40" s="126">
        <f>IF(OR(AIM40="",AIN40=""),0,AIM$5)</f>
      </c>
      <c r="AIQ40" s="125">
        <f>IF(AIM$6=0,RANK(AIO40,AIO$12:AIO$42,0),RANK(AIO40,AIO$12:AIO$42,1))</f>
      </c>
      <c r="AIR40" s="126">
        <v>2.24</v>
      </c>
      <c r="AIS40"/>
      <c r="AIT40" s="126">
        <f>IF((COUNTA(AIR$12:AIR$42)+COUNTA(AIS$12:AIS$42)=0),0.6*AIR$5,IF(OR(AIR40="",AIS40=""),0,IF(AIR$6=0,IF(AIR40&gt;=AIR$8,AIR$5,IF(AIR40&lt;AIS40,0,AIR$5*(AIR40-AIS40)/(AIR$8-AIS40))),IF(AIR40&lt;=AIR$8,AIR$5,IF(AIR40&gt;AIS40,0,AIR$5*(AIR40-AIS40)/(AIR$8-AIS40))))))</f>
      </c>
      <c r="AIU40" s="126">
        <f>IF(OR(AIR40="",AIS40=""),0,AIR$5)</f>
      </c>
      <c r="AIV40" s="125">
        <f>IF(AIR$6=0,RANK(AIT40,AIT$12:AIT$42,0),RANK(AIT40,AIT$12:AIT$42,1))</f>
      </c>
      <c r="AIW40" s="126">
        <v>94.9988</v>
      </c>
      <c r="AIX40"/>
      <c r="AIY40" s="126">
        <f>IF((COUNTA(AIW$12:AIW$42)+COUNTA(AIX$12:AIX$42)=0),0.6*AIW$5,IF(OR(AIW40="",AIX40=""),0,IF(AIW$6=0,IF(AIW40&gt;=AIW$8,AIW$5,IF(AIW40&lt;AIX40,0,AIW$5*(AIW40-AIX40)/(AIW$8-AIX40))),IF(AIW40&lt;=AIW$8,AIW$5,IF(AIW40&gt;AIX40,0,AIW$5*(AIW40-AIX40)/(AIW$8-AIX40))))))</f>
      </c>
      <c r="AIZ40" s="126">
        <f>IF(OR(AIW40="",AIX40=""),0,AIW$5)</f>
      </c>
      <c r="AJA40" s="125">
        <f>IF(AIW$6=0,RANK(AIY40,AIY$12:AIY$42,0),RANK(AIY40,AIY$12:AIY$42,1))</f>
      </c>
      <c r="AJB40" s="126">
        <v>94.9988</v>
      </c>
      <c r="AJC40"/>
      <c r="AJD40" s="126">
        <f>IF((COUNTA(AJB$12:AJB$42)+COUNTA(AJC$12:AJC$42)=0),0.6*AJB$5,IF(OR(AJB40="",AJC40=""),0,IF(AJB$6=0,IF(AJB40&gt;=AJB$8,AJB$5,IF(AJB40&lt;AJC40,0,AJB$5*(AJB40-AJC40)/(AJB$8-AJC40))),IF(AJB40&lt;=AJB$8,AJB$5,IF(AJB40&gt;AJC40,0,AJB$5*(AJB40-AJC40)/(AJB$8-AJC40))))))</f>
      </c>
      <c r="AJE40" s="126">
        <f>IF(OR(AJB40="",AJC40=""),0,AJB$5)</f>
      </c>
      <c r="AJF40" s="125">
        <f>IF(AJB$6=0,RANK(AJD40,AJD$12:AJD$42,0),RANK(AJD40,AJD$12:AJD$42,1))</f>
      </c>
      <c r="AJG40" s="126">
        <v>98.1891</v>
      </c>
      <c r="AJH40" s="126">
        <v>99.5671</v>
      </c>
      <c r="AJI40" s="126">
        <f>IF((COUNTA(AJG$12:AJG$42)+COUNTA(AJH$12:AJH$42)=0),0.6*AJG$5,IF(OR(AJG40="",AJH40=""),0,IF(AJG$6=0,IF(AJG40&gt;=AJG$8,AJG$5,IF(AJG40&lt;AJH40,0,AJG$5*(AJG40-AJH40)/(AJG$8-AJH40))),IF(AJG40&lt;=AJG$8,AJG$5,IF(AJG40&gt;AJH40,0,AJG$5*(AJG40-AJH40)/(AJG$8-AJH40))))))</f>
      </c>
      <c r="AJJ40" s="126">
        <f>IF(OR(AJG40="",AJH40=""),0,AJG$5)</f>
      </c>
      <c r="AJK40" s="125">
        <f>IF(AJG$6=0,RANK(AJI40,AJI$12:AJI$42,0),RANK(AJI40,AJI$12:AJI$42,1))</f>
      </c>
      <c r="AJL40" s="126">
        <v>98.1891</v>
      </c>
      <c r="AJM40" s="126">
        <v>99.1525</v>
      </c>
      <c r="AJN40" s="126">
        <f>IF((COUNTA(AJL$12:AJL$42)+COUNTA(AJM$12:AJM$42)=0),0.6*AJL$5,IF(OR(AJL40="",AJM40=""),0,IF(AJL$6=0,IF(AJL40&gt;=AJL$8,AJL$5,IF(AJL40&lt;AJM40,0,AJL$5*(AJL40-AJM40)/(AJL$8-AJM40))),IF(AJL40&lt;=AJL$8,AJL$5,IF(AJL40&gt;AJM40,0,AJL$5*(AJL40-AJM40)/(AJL$8-AJM40))))))</f>
      </c>
      <c r="AJO40" s="126">
        <f>IF(OR(AJL40="",AJM40=""),0,AJL$5)</f>
      </c>
      <c r="AJP40" s="125">
        <f>IF(AJL$6=0,RANK(AJN40,AJN$12:AJN$42,0),RANK(AJN40,AJN$12:AJN$42,1))</f>
      </c>
      <c r="AJQ40" s="126">
        <v>2.8547</v>
      </c>
      <c r="AJR40" s="126">
        <v>4.0564</v>
      </c>
      <c r="AJS40" s="126">
        <f>IF((COUNTA(AJQ$12:AJQ$42)+COUNTA(AJR$12:AJR$42)=0),0.6*AJQ$5,IF(OR(AJQ40="",AJR40=""),0,IF(AJQ$6=0,IF(AJQ40&gt;=AJQ$8,AJQ$5,IF(AJQ40&lt;AJR40,0,AJQ$5*(AJQ40-AJR40)/(AJQ$8-AJR40))),IF(AJQ40&lt;=AJQ$8,AJQ$5,IF(AJQ40&gt;AJR40,0,AJQ$5*(AJQ40-AJR40)/(AJQ$8-AJR40))))))</f>
      </c>
      <c r="AJT40" s="126">
        <f>IF(OR(AJQ40="",AJR40=""),0,AJQ$5)</f>
      </c>
      <c r="AJU40" s="125">
        <f>IF(AJQ$6=0,RANK(AJS40,AJS$12:AJS$42,0),RANK(AJS40,AJS$12:AJS$42,1))</f>
      </c>
      <c r="AJV40" s="126">
        <v>2.8547</v>
      </c>
      <c r="AJW40" s="126">
        <v>3.6228</v>
      </c>
      <c r="AJX40" s="126">
        <f>IF((COUNTA(AJV$12:AJV$42)+COUNTA(AJW$12:AJW$42)=0),0.6*AJV$5,IF(OR(AJV40="",AJW40=""),0,IF(AJV$6=0,IF(AJV40&gt;=AJV$8,AJV$5,IF(AJV40&lt;AJW40,0,AJV$5*(AJV40-AJW40)/(AJV$8-AJW40))),IF(AJV40&lt;=AJV$8,AJV$5,IF(AJV40&gt;AJW40,0,AJV$5*(AJV40-AJW40)/(AJV$8-AJW40))))))</f>
      </c>
      <c r="AJY40" s="126">
        <f>IF(OR(AJV40="",AJW40=""),0,AJV$5)</f>
      </c>
      <c r="AJZ40" s="125">
        <f>IF(AJV$6=0,RANK(AJX40,AJX$12:AJX$42,0),RANK(AJX40,AJX$12:AJX$42,1))</f>
      </c>
      <c r="AKA40" s="126">
        <v>100</v>
      </c>
      <c r="AKB40" s="126">
        <v>97.0588</v>
      </c>
      <c r="AKC40" s="126">
        <f>IF((COUNTA(AKA$12:AKA$42)+COUNTA(AKB$12:AKB$42)=0),0.6*AKA$5,IF(OR(AKA40="",AKB40=""),0,IF(AKA$6=0,IF(AKA40&gt;=AKA$8,AKA$5,IF(AKA40&lt;AKB40,0,AKA$5*(AKA40-AKB40)/(AKA$8-AKB40))),IF(AKA40&lt;=AKA$8,AKA$5,IF(AKA40&gt;AKB40,0,AKA$5*(AKA40-AKB40)/(AKA$8-AKB40))))))</f>
      </c>
      <c r="AKD40" s="126">
        <f>IF(OR(AKA40="",AKB40=""),0,AKA$5)</f>
      </c>
      <c r="AKE40" s="125">
        <f>IF(AKA$6=0,RANK(AKC40,AKC$12:AKC$42,0),RANK(AKC40,AKC$12:AKC$42,1))</f>
      </c>
      <c r="AKF40" s="126">
        <v>100</v>
      </c>
      <c r="AKG40" s="126">
        <v>97.9167</v>
      </c>
      <c r="AKH40" s="126">
        <f>IF((COUNTA(AKF$12:AKF$42)+COUNTA(AKG$12:AKG$42)=0),0.6*AKF$5,IF(OR(AKF40="",AKG40=""),0,IF(AKF$6=0,IF(AKF40&gt;=AKF$8,AKF$5,IF(AKF40&lt;AKG40,0,AKF$5*(AKF40-AKG40)/(AKF$8-AKG40))),IF(AKF40&lt;=AKF$8,AKF$5,IF(AKF40&gt;AKG40,0,AKF$5*(AKF40-AKG40)/(AKF$8-AKG40))))))</f>
      </c>
      <c r="AKI40" s="126">
        <f>IF(OR(AKF40="",AKG40=""),0,AKF$5)</f>
      </c>
      <c r="AKJ40" s="125">
        <f>IF(AKF$6=0,RANK(AKH40,AKH$12:AKH$42,0),RANK(AKH40,AKH$12:AKH$42,1))</f>
      </c>
      <c r="AKK40" s="126">
        <v>1.6118</v>
      </c>
      <c r="AKL40" s="126">
        <v>1.1397</v>
      </c>
      <c r="AKM40" s="126">
        <f>IF((COUNTA(AKK$12:AKK$42)+COUNTA(AKL$12:AKL$42)=0),0.6*AKK$5,IF(OR(AKK40="",AKL40=""),0,IF(AKK$6=0,IF(AKK40&gt;=AKK$8,AKK$5,IF(AKK40&lt;AKL40,0,AKK$5*(AKK40-AKL40)/(AKK$8-AKL40))),IF(AKK40&lt;=AKK$8,AKK$5,IF(AKK40&gt;AKL40,0,AKK$5*(AKK40-AKL40)/(AKK$8-AKL40))))))</f>
      </c>
      <c r="AKN40" s="126">
        <f>IF(OR(AKK40="",AKL40=""),0,AKK$5)</f>
      </c>
      <c r="AKO40" s="125">
        <f>IF(AKK$6=0,RANK(AKM40,AKM$12:AKM$42,0),RANK(AKM40,AKM$12:AKM$42,1))</f>
      </c>
      <c r="AKP40" s="126">
        <v>1.6118</v>
      </c>
      <c r="AKQ40" s="126">
        <v>1.8734</v>
      </c>
      <c r="AKR40" s="126">
        <f>IF((COUNTA(AKP$12:AKP$42)+COUNTA(AKQ$12:AKQ$42)=0),0.6*AKP$5,IF(OR(AKP40="",AKQ40=""),0,IF(AKP$6=0,IF(AKP40&gt;=AKP$8,AKP$5,IF(AKP40&lt;AKQ40,0,AKP$5*(AKP40-AKQ40)/(AKP$8-AKQ40))),IF(AKP40&lt;=AKP$8,AKP$5,IF(AKP40&gt;AKQ40,0,AKP$5*(AKP40-AKQ40)/(AKP$8-AKQ40))))))</f>
      </c>
      <c r="AKS40" s="126">
        <f>IF(OR(AKP40="",AKQ40=""),0,AKP$5)</f>
      </c>
      <c r="AKT40" s="125">
        <f>IF(AKP$6=0,RANK(AKR40,AKR$12:AKR$42,0),RANK(AKR40,AKR$12:AKR$42,1))</f>
      </c>
      <c r="AKU40" s="126">
        <v>0</v>
      </c>
      <c r="AKV40" s="126">
        <v>0</v>
      </c>
      <c r="AKW40" s="126">
        <f>IF((COUNTA(AKU$12:AKU$42)+COUNTA(AKV$12:AKV$42)=0),0.6*AKU$5,IF(OR(AKU40="",AKV40=""),0,IF(AKU$6=0,IF(AKU40&gt;=AKU$8,AKU$5,IF(AKU40&lt;AKV40,0,AKU$5*(AKU40-AKV40)/(AKU$8-AKV40))),IF(AKU40&lt;=AKU$8,AKU$5,IF(AKU40&gt;AKV40,0,AKU$5*(AKU40-AKV40)/(AKU$8-AKV40))))))</f>
      </c>
      <c r="AKX40" s="126">
        <f>IF(OR(AKU40="",AKV40=""),0,AKU$5)</f>
      </c>
      <c r="AKY40" s="125">
        <f>IF(AKU$6=0,RANK(AKW40,AKW$12:AKW$42,0),RANK(AKW40,AKW$12:AKW$42,1))</f>
      </c>
      <c r="AKZ40" s="126">
        <v>0</v>
      </c>
      <c r="ALA40" s="126">
        <v>0</v>
      </c>
      <c r="ALB40" s="126">
        <f>IF((COUNTA(AKZ$12:AKZ$42)+COUNTA(ALA$12:ALA$42)=0),0.6*AKZ$5,IF(OR(AKZ40="",ALA40=""),0,IF(AKZ$6=0,IF(AKZ40&gt;=AKZ$8,AKZ$5,IF(AKZ40&lt;ALA40,0,AKZ$5*(AKZ40-ALA40)/(AKZ$8-ALA40))),IF(AKZ40&lt;=AKZ$8,AKZ$5,IF(AKZ40&gt;ALA40,0,AKZ$5*(AKZ40-ALA40)/(AKZ$8-ALA40))))))</f>
      </c>
      <c r="ALC40" s="126">
        <f>IF(OR(AKZ40="",ALA40=""),0,AKZ$5)</f>
      </c>
      <c r="ALD40" s="125">
        <f>IF(AKZ$6=0,RANK(ALB40,ALB$12:ALB$42,0),RANK(ALB40,ALB$12:ALB$42,1))</f>
      </c>
      <c r="ALE40" s="126">
        <v>46.77</v>
      </c>
      <c r="ALF40" s="126">
        <v>25.4451</v>
      </c>
      <c r="ALG40" s="126">
        <f>IF((COUNTA(ALE$12:ALE$42)+COUNTA(ALF$12:ALF$42)=0),0.6*ALE$5,IF(OR(ALE40="",ALF40=""),0,IF(ALE$6=0,IF(ALE40&gt;=ALE$8,ALE$5,IF(ALE40&lt;ALF40,0,ALE$5*(ALE40-ALF40)/(ALE$8-ALF40))),IF(ALE40&lt;=ALE$8,ALE$5,IF(ALE40&gt;ALF40,0,ALE$5*(ALE40-ALF40)/(ALE$8-ALF40))))))</f>
      </c>
      <c r="ALH40" s="126">
        <f>IF(OR(ALE40="",ALF40=""),0,ALE$5)</f>
      </c>
      <c r="ALI40" s="125">
        <f>IF(ALE$6=0,RANK(ALG40,ALG$12:ALG$42,0),RANK(ALG40,ALG$12:ALG$42,1))</f>
      </c>
      <c r="ALJ40" s="126">
        <v>46.77</v>
      </c>
      <c r="ALK40" s="126">
        <v>29.2158</v>
      </c>
      <c r="ALL40" s="126">
        <f>IF((COUNTA(ALJ$12:ALJ$42)+COUNTA(ALK$12:ALK$42)=0),0.6*ALJ$5,IF(OR(ALJ40="",ALK40=""),0,IF(ALJ$6=0,IF(ALJ40&gt;=ALJ$8,ALJ$5,IF(ALJ40&lt;ALK40,0,ALJ$5*(ALJ40-ALK40)/(ALJ$8-ALK40))),IF(ALJ40&lt;=ALJ$8,ALJ$5,IF(ALJ40&gt;ALK40,0,ALJ$5*(ALJ40-ALK40)/(ALJ$8-ALK40))))))</f>
      </c>
      <c r="ALM40" s="126">
        <f>IF(OR(ALJ40="",ALK40=""),0,ALJ$5)</f>
      </c>
      <c r="ALN40" s="125">
        <f>IF(ALJ$6=0,RANK(ALL40,ALL$12:ALL$42,0),RANK(ALL40,ALL$12:ALL$42,1))</f>
      </c>
      <c r="ALO40" s="126">
        <v>9.37</v>
      </c>
      <c r="ALP40" s="126">
        <v>8.5965</v>
      </c>
      <c r="ALQ40" s="126">
        <f>IF((COUNTA(ALO$12:ALO$42)+COUNTA(ALP$12:ALP$42)=0),0.6*ALO$5,IF(OR(ALO40="",ALP40=""),0,IF(ALO$6=0,IF(ALO40&gt;=ALO$8,ALO$5,IF(ALO40&lt;ALP40,0,ALO$5*(ALO40-ALP40)/(ALO$8-ALP40))),IF(ALO40&lt;=ALO$8,ALO$5,IF(ALO40&gt;ALP40,0,ALO$5*(ALO40-ALP40)/(ALO$8-ALP40))))))</f>
      </c>
      <c r="ALR40" s="126">
        <f>IF(OR(ALO40="",ALP40=""),0,ALO$5)</f>
      </c>
      <c r="ALS40" s="125">
        <f>IF(ALO$6=0,RANK(ALQ40,ALQ$12:ALQ$42,0),RANK(ALQ40,ALQ$12:ALQ$42,1))</f>
      </c>
      <c r="ALT40" s="126">
        <v>9.37</v>
      </c>
      <c r="ALU40" s="126">
        <v>2.8616</v>
      </c>
      <c r="ALV40" s="126">
        <f>IF((COUNTA(ALT$12:ALT$42)+COUNTA(ALU$12:ALU$42)=0),0.6*ALT$5,IF(OR(ALT40="",ALU40=""),0,IF(ALT$6=0,IF(ALT40&gt;=ALT$8,ALT$5,IF(ALT40&lt;ALU40,0,ALT$5*(ALT40-ALU40)/(ALT$8-ALU40))),IF(ALT40&lt;=ALT$8,ALT$5,IF(ALT40&gt;ALU40,0,ALT$5*(ALT40-ALU40)/(ALT$8-ALU40))))))</f>
      </c>
      <c r="ALW40" s="126">
        <f>IF(OR(ALT40="",ALU40=""),0,ALT$5)</f>
      </c>
      <c r="ALX40" s="125">
        <f>IF(ALT$6=0,RANK(ALV40,ALV$12:ALV$42,0),RANK(ALV40,ALV$12:ALV$42,1))</f>
      </c>
      <c r="ALY40" s="126">
        <v>99.93</v>
      </c>
      <c r="ALZ40" s="126">
        <v>96.79</v>
      </c>
      <c r="AMA40" s="126">
        <f>IF((COUNTA(ALY$12:ALY$42)+COUNTA(ALZ$12:ALZ$42)=0),0.6*ALY$5,IF(OR(ALY40="",ALZ40=""),0,IF(ALY$6=0,IF(ALY40&gt;=ALY$8,ALY$5,IF(ALY40&lt;ALZ40,0,ALY$5*(ALY40-ALZ40)/(ALY$8-ALZ40))),IF(ALY40&lt;=ALY$8,ALY$5,IF(ALY40&gt;ALZ40,0,ALY$5*(ALY40-ALZ40)/(ALY$8-ALZ40))))))</f>
      </c>
      <c r="AMB40" s="126">
        <f>IF(OR(ALY40="",ALZ40=""),0,ALY$5)</f>
      </c>
      <c r="AMC40" s="125">
        <f>IF(ALY$6=0,RANK(AMA40,AMA$12:AMA$42,0),RANK(AMA40,AMA$12:AMA$42,1))</f>
      </c>
      <c r="AMD40" s="126">
        <v>99.93</v>
      </c>
      <c r="AME40" s="126">
        <v>95.5722</v>
      </c>
      <c r="AMF40" s="126">
        <f>IF((COUNTA(AMD$12:AMD$42)+COUNTA(AME$12:AME$42)=0),0.6*AMD$5,IF(OR(AMD40="",AME40=""),0,IF(AMD$6=0,IF(AMD40&gt;=AMD$8,AMD$5,IF(AMD40&lt;AME40,0,AMD$5*(AMD40-AME40)/(AMD$8-AME40))),IF(AMD40&lt;=AMD$8,AMD$5,IF(AMD40&gt;AME40,0,AMD$5*(AMD40-AME40)/(AMD$8-AME40))))))</f>
      </c>
      <c r="AMG40" s="126">
        <f>IF(OR(AMD40="",AME40=""),0,AMD$5)</f>
      </c>
      <c r="AMH40" s="125">
        <f>IF(AMD$6=0,RANK(AMF40,AMF$12:AMF$42,0),RANK(AMF40,AMF$12:AMF$42,1))</f>
      </c>
      <c r="AMI40" s="126">
        <v>98.79</v>
      </c>
      <c r="AMJ40"/>
      <c r="AMK40" s="126">
        <f>IF((COUNTA(AMI$12:AMI$42)+COUNTA(AMJ$12:AMJ$42)=0),0.6*AMI$5,IF(OR(AMI40="",AMJ40=""),0,IF(AMI$6=0,IF(AMI40&gt;=AMI$8,AMI$5,IF(AMI40&lt;AMJ40,0,AMI$5*(AMI40-AMJ40)/(AMI$8-AMJ40))),IF(AMI40&lt;=AMI$8,AMI$5,IF(AMI40&gt;AMJ40,0,AMI$5*(AMI40-AMJ40)/(AMI$8-AMJ40))))))</f>
      </c>
      <c r="AML40" s="126">
        <f>IF(OR(AMI40="",AMJ40=""),0,AMI$5)</f>
      </c>
      <c r="AMM40" s="125">
        <f>IF(AMI$6=0,RANK(AMK40,AMK$12:AMK$42,0),RANK(AMK40,AMK$12:AMK$42,1))</f>
      </c>
      <c r="AMN40" s="126">
        <v>98.79</v>
      </c>
      <c r="AMO40"/>
      <c r="AMP40" s="126">
        <f>IF((COUNTA(AMN$12:AMN$42)+COUNTA(AMO$12:AMO$42)=0),0.6*AMN$5,IF(OR(AMN40="",AMO40=""),0,IF(AMN$6=0,IF(AMN40&gt;=AMN$8,AMN$5,IF(AMN40&lt;AMO40,0,AMN$5*(AMN40-AMO40)/(AMN$8-AMO40))),IF(AMN40&lt;=AMN$8,AMN$5,IF(AMN40&gt;AMO40,0,AMN$5*(AMN40-AMO40)/(AMN$8-AMO40))))))</f>
      </c>
      <c r="AMQ40" s="126">
        <f>IF(OR(AMN40="",AMO40=""),0,AMN$5)</f>
      </c>
      <c r="AMR40" s="125">
        <f>IF(AMN$6=0,RANK(AMP40,AMP$12:AMP$42,0),RANK(AMP40,AMP$12:AMP$42,1))</f>
      </c>
      <c r="AMS40" s="126">
        <v>2.25</v>
      </c>
      <c r="AMT40"/>
      <c r="AMU40" s="126">
        <f>IF((COUNTA(AMS$12:AMS$42)+COUNTA(AMT$12:AMT$42)=0),0.6*AMS$5,IF(OR(AMS40="",AMT40=""),0,IF(AMS$6=0,IF(AMS40&gt;=AMS$8,AMS$5,IF(AMS40&lt;AMT40,0,AMS$5*(AMS40-AMT40)/(AMS$8-AMT40))),IF(AMS40&lt;=AMS$8,AMS$5,IF(AMS40&gt;AMT40,0,AMS$5*(AMS40-AMT40)/(AMS$8-AMT40))))))</f>
      </c>
      <c r="AMV40" s="126">
        <f>IF(OR(AMS40="",AMT40=""),0,AMS$5)</f>
      </c>
      <c r="AMW40" s="125">
        <f>IF(AMS$6=0,RANK(AMU40,AMU$12:AMU$42,0),RANK(AMU40,AMU$12:AMU$42,1))</f>
      </c>
      <c r="AMX40" s="126">
        <v>2.25</v>
      </c>
      <c r="AMY40"/>
      <c r="AMZ40" s="126">
        <f>IF((COUNTA(AMX$12:AMX$42)+COUNTA(AMY$12:AMY$42)=0),0.6*AMX$5,IF(OR(AMX40="",AMY40=""),0,IF(AMX$6=0,IF(AMX40&gt;=AMX$8,AMX$5,IF(AMX40&lt;AMY40,0,AMX$5*(AMX40-AMY40)/(AMX$8-AMY40))),IF(AMX40&lt;=AMX$8,AMX$5,IF(AMX40&gt;AMY40,0,AMX$5*(AMX40-AMY40)/(AMX$8-AMY40))))))</f>
      </c>
      <c r="ANA40" s="126">
        <f>IF(OR(AMX40="",AMY40=""),0,AMX$5)</f>
      </c>
      <c r="ANB40" s="125">
        <f>IF(AMX$6=0,RANK(AMZ40,AMZ$12:AMZ$42,0),RANK(AMZ40,AMZ$12:AMZ$42,1))</f>
      </c>
      <c r="ANC40" s="126">
        <v>99.57</v>
      </c>
      <c r="AND40"/>
      <c r="ANE40" s="126">
        <f>IF((COUNTA(ANC$12:ANC$42)+COUNTA(AND$12:AND$42)=0),0.6*ANC$5,IF(OR(ANC40="",AND40=""),0,IF(ANC$6=0,IF(ANC40&gt;=ANC$8,ANC$5,IF(ANC40&lt;AND40,0,ANC$5*(ANC40-AND40)/(ANC$8-AND40))),IF(ANC40&lt;=ANC$8,ANC$5,IF(ANC40&gt;AND40,0,ANC$5*(ANC40-AND40)/(ANC$8-AND40))))))</f>
      </c>
      <c r="ANF40" s="126">
        <f>IF(OR(ANC40="",AND40=""),0,ANC$5)</f>
      </c>
      <c r="ANG40" s="125">
        <f>IF(ANC$6=0,RANK(ANE40,ANE$12:ANE$42,0),RANK(ANE40,ANE$12:ANE$42,1))</f>
      </c>
      <c r="ANH40" s="126">
        <v>99.57</v>
      </c>
      <c r="ANI40"/>
      <c r="ANJ40" s="126">
        <f>IF((COUNTA(ANH$12:ANH$42)+COUNTA(ANI$12:ANI$42)=0),0.6*ANH$5,IF(OR(ANH40="",ANI40=""),0,IF(ANH$6=0,IF(ANH40&gt;=ANH$8,ANH$5,IF(ANH40&lt;ANI40,0,ANH$5*(ANH40-ANI40)/(ANH$8-ANI40))),IF(ANH40&lt;=ANH$8,ANH$5,IF(ANH40&gt;ANI40,0,ANH$5*(ANH40-ANI40)/(ANH$8-ANI40))))))</f>
      </c>
      <c r="ANK40" s="126">
        <f>IF(OR(ANH40="",ANI40=""),0,ANH$5)</f>
      </c>
      <c r="ANL40" s="125">
        <f>IF(ANH$6=0,RANK(ANJ40,ANJ$12:ANJ$42,0),RANK(ANJ40,ANJ$12:ANJ$42,1))</f>
      </c>
      <c r="ANM40" s="126">
        <v>100</v>
      </c>
      <c r="ANN40" s="126">
        <v>100</v>
      </c>
      <c r="ANO40" s="126">
        <f>IF((COUNTA(ANM$12:ANM$42)+COUNTA(ANN$12:ANN$42)=0),0.6*ANM$5,IF(OR(ANM40="",ANN40=""),0,IF(ANM$6=0,IF(ANM40&gt;=ANM$8,ANM$5,IF(ANM40&lt;ANN40,0,ANM$5*(ANM40-ANN40)/(ANM$8-ANN40))),IF(ANM40&lt;=ANM$8,ANM$5,IF(ANM40&gt;ANN40,0,ANM$5*(ANM40-ANN40)/(ANM$8-ANN40))))))</f>
      </c>
      <c r="ANP40" s="126">
        <f>IF(OR(ANM40="",ANN40=""),0,ANM$5)</f>
      </c>
      <c r="ANQ40" s="125">
        <f>IF(ANM$6=0,RANK(ANO40,ANO$12:ANO$42,0),RANK(ANO40,ANO$12:ANO$42,1))</f>
      </c>
      <c r="ANR40" s="126">
        <v>100</v>
      </c>
      <c r="ANS40" s="126">
        <v>99.6564</v>
      </c>
      <c r="ANT40" s="126">
        <f>IF((COUNTA(ANR$12:ANR$42)+COUNTA(ANS$12:ANS$42)=0),0.6*ANR$5,IF(OR(ANR40="",ANS40=""),0,IF(ANR$6=0,IF(ANR40&gt;=ANR$8,ANR$5,IF(ANR40&lt;ANS40,0,ANR$5*(ANR40-ANS40)/(ANR$8-ANS40))),IF(ANR40&lt;=ANR$8,ANR$5,IF(ANR40&gt;ANS40,0,ANR$5*(ANR40-ANS40)/(ANR$8-ANS40))))))</f>
      </c>
      <c r="ANU40" s="126">
        <f>IF(OR(ANR40="",ANS40=""),0,ANR$5)</f>
      </c>
      <c r="ANV40" s="125">
        <f>IF(ANR$6=0,RANK(ANT40,ANT$12:ANT$42,0),RANK(ANT40,ANT$12:ANT$42,1))</f>
      </c>
      <c r="ANW40" s="126">
        <v>5.0271</v>
      </c>
      <c r="ANX40" s="126">
        <v>4.1814</v>
      </c>
      <c r="ANY40" s="126">
        <f>IF((COUNTA(ANW$12:ANW$42)+COUNTA(ANX$12:ANX$42)=0),0.6*ANW$5,IF(OR(ANW40="",ANX40=""),0,IF(ANW$6=0,IF(ANW40&gt;=ANW$8,ANW$5,IF(ANW40&lt;ANX40,0,ANW$5*(ANW40-ANX40)/(ANW$8-ANX40))),IF(ANW40&lt;=ANW$8,ANW$5,IF(ANW40&gt;ANX40,0,ANW$5*(ANW40-ANX40)/(ANW$8-ANX40))))))</f>
      </c>
      <c r="ANZ40" s="126">
        <f>IF(OR(ANW40="",ANX40=""),0,ANW$5)</f>
      </c>
      <c r="AOA40" s="125">
        <f>IF(ANW$6=0,RANK(ANY40,ANY$12:ANY$42,0),RANK(ANY40,ANY$12:ANY$42,1))</f>
      </c>
      <c r="AOB40" s="126">
        <v>5.0271</v>
      </c>
      <c r="AOC40" s="126">
        <v>4.4863</v>
      </c>
      <c r="AOD40" s="126">
        <f>IF((COUNTA(AOB$12:AOB$42)+COUNTA(AOC$12:AOC$42)=0),0.6*AOB$5,IF(OR(AOB40="",AOC40=""),0,IF(AOB$6=0,IF(AOB40&gt;=AOB$8,AOB$5,IF(AOB40&lt;AOC40,0,AOB$5*(AOB40-AOC40)/(AOB$8-AOC40))),IF(AOB40&lt;=AOB$8,AOB$5,IF(AOB40&gt;AOC40,0,AOB$5*(AOB40-AOC40)/(AOB$8-AOC40))))))</f>
      </c>
      <c r="AOE40" s="126">
        <f>IF(OR(AOB40="",AOC40=""),0,AOB$5)</f>
      </c>
      <c r="AOF40" s="125">
        <f>IF(AOB$6=0,RANK(AOD40,AOD$12:AOD$42,0),RANK(AOD40,AOD$12:AOD$42,1))</f>
      </c>
      <c r="AOG40" s="126">
        <v>100</v>
      </c>
      <c r="AOH40" s="126">
        <v>100</v>
      </c>
      <c r="AOI40" s="126">
        <f>IF((COUNTA(AOG$12:AOG$42)+COUNTA(AOH$12:AOH$42)=0),0.6*AOG$5,IF(OR(AOG40="",AOH40=""),0,IF(AOG$6=0,IF(AOG40&gt;=AOG$8,AOG$5,IF(AOG40&lt;AOH40,0,AOG$5*(AOG40-AOH40)/(AOG$8-AOH40))),IF(AOG40&lt;=AOG$8,AOG$5,IF(AOG40&gt;AOH40,0,AOG$5*(AOG40-AOH40)/(AOG$8-AOH40))))))</f>
      </c>
      <c r="AOJ40" s="126">
        <f>IF(OR(AOG40="",AOH40=""),0,AOG$5)</f>
      </c>
      <c r="AOK40" s="125">
        <f>IF(AOG$6=0,RANK(AOI40,AOI$12:AOI$42,0),RANK(AOI40,AOI$12:AOI$42,1))</f>
      </c>
      <c r="AOL40" s="126">
        <v>100</v>
      </c>
      <c r="AOM40" s="126">
        <v>100</v>
      </c>
      <c r="AON40" s="126">
        <f>IF((COUNTA(AOL$12:AOL$42)+COUNTA(AOM$12:AOM$42)=0),0.6*AOL$5,IF(OR(AOL40="",AOM40=""),0,IF(AOL$6=0,IF(AOL40&gt;=AOL$8,AOL$5,IF(AOL40&lt;AOM40,0,AOL$5*(AOL40-AOM40)/(AOL$8-AOM40))),IF(AOL40&lt;=AOL$8,AOL$5,IF(AOL40&gt;AOM40,0,AOL$5*(AOL40-AOM40)/(AOL$8-AOM40))))))</f>
      </c>
      <c r="AOO40" s="126">
        <f>IF(OR(AOL40="",AOM40=""),0,AOL$5)</f>
      </c>
      <c r="AOP40" s="125">
        <f>IF(AOL$6=0,RANK(AON40,AON$12:AON$42,0),RANK(AON40,AON$12:AON$42,1))</f>
      </c>
      <c r="AOQ40" s="126">
        <v>0.554</v>
      </c>
      <c r="AOR40" s="126">
        <v>0.5388</v>
      </c>
      <c r="AOS40" s="126">
        <f>IF((COUNTA(AOQ$12:AOQ$42)+COUNTA(AOR$12:AOR$42)=0),0.6*AOQ$5,IF(OR(AOQ40="",AOR40=""),0,IF(AOQ$6=0,IF(AOQ40&gt;=AOQ$8,AOQ$5,IF(AOQ40&lt;AOR40,0,AOQ$5*(AOQ40-AOR40)/(AOQ$8-AOR40))),IF(AOQ40&lt;=AOQ$8,AOQ$5,IF(AOQ40&gt;AOR40,0,AOQ$5*(AOQ40-AOR40)/(AOQ$8-AOR40))))))</f>
      </c>
      <c r="AOT40" s="126">
        <f>IF(OR(AOQ40="",AOR40=""),0,AOQ$5)</f>
      </c>
      <c r="AOU40" s="125">
        <f>IF(AOQ$6=0,RANK(AOS40,AOS$12:AOS$42,0),RANK(AOS40,AOS$12:AOS$42,1))</f>
      </c>
      <c r="AOV40" s="126">
        <v>0.554</v>
      </c>
      <c r="AOW40" s="126">
        <v>0.633</v>
      </c>
      <c r="AOX40" s="126">
        <f>IF((COUNTA(AOV$12:AOV$42)+COUNTA(AOW$12:AOW$42)=0),0.6*AOV$5,IF(OR(AOV40="",AOW40=""),0,IF(AOV$6=0,IF(AOV40&gt;=AOV$8,AOV$5,IF(AOV40&lt;AOW40,0,AOV$5*(AOV40-AOW40)/(AOV$8-AOW40))),IF(AOV40&lt;=AOV$8,AOV$5,IF(AOV40&gt;AOW40,0,AOV$5*(AOV40-AOW40)/(AOV$8-AOW40))))))</f>
      </c>
      <c r="AOY40" s="126">
        <f>IF(OR(AOV40="",AOW40=""),0,AOV$5)</f>
      </c>
      <c r="AOZ40" s="125">
        <f>IF(AOV$6=0,RANK(AOX40,AOX$12:AOX$42,0),RANK(AOX40,AOX$12:AOX$42,1))</f>
      </c>
      <c r="APA40" s="126">
        <v>0</v>
      </c>
      <c r="APB40" s="126">
        <v>0</v>
      </c>
      <c r="APC40" s="126">
        <f>IF((COUNTA(APA$12:APA$42)+COUNTA(APB$12:APB$42)=0),0.6*APA$5,IF(OR(APA40="",APB40=""),0,IF(APA$6=0,IF(APA40&gt;=APA$8,APA$5,IF(APA40&lt;APB40,0,APA$5*(APA40-APB40)/(APA$8-APB40))),IF(APA40&lt;=APA$8,APA$5,IF(APA40&gt;APB40,0,APA$5*(APA40-APB40)/(APA$8-APB40))))))</f>
      </c>
      <c r="APD40" s="126">
        <f>IF(OR(APA40="",APB40=""),0,APA$5)</f>
      </c>
      <c r="APE40" s="125">
        <f>IF(APA$6=0,RANK(APC40,APC$12:APC$42,0),RANK(APC40,APC$12:APC$42,1))</f>
      </c>
      <c r="APF40" s="126">
        <v>0</v>
      </c>
      <c r="APG40" s="126">
        <v>0</v>
      </c>
      <c r="APH40" s="126">
        <f>IF((COUNTA(APF$12:APF$42)+COUNTA(APG$12:APG$42)=0),0.6*APF$5,IF(OR(APF40="",APG40=""),0,IF(APF$6=0,IF(APF40&gt;=APF$8,APF$5,IF(APF40&lt;APG40,0,APF$5*(APF40-APG40)/(APF$8-APG40))),IF(APF40&lt;=APF$8,APF$5,IF(APF40&gt;APG40,0,APF$5*(APF40-APG40)/(APF$8-APG40))))))</f>
      </c>
      <c r="API40" s="126">
        <f>IF(OR(APF40="",APG40=""),0,APF$5)</f>
      </c>
      <c r="APJ40" s="125">
        <f>IF(APF$6=0,RANK(APH40,APH$12:APH$42,0),RANK(APH40,APH$12:APH$42,1))</f>
      </c>
      <c r="APK40" s="126">
        <v>34.25</v>
      </c>
      <c r="APL40" s="126">
        <v>11.7905</v>
      </c>
      <c r="APM40" s="126">
        <f>IF((COUNTA(APK$12:APK$42)+COUNTA(APL$12:APL$42)=0),0.6*APK$5,IF(OR(APK40="",APL40=""),0,IF(APK$6=0,IF(APK40&gt;=APK$8,APK$5,IF(APK40&lt;APL40,0,APK$5*(APK40-APL40)/(APK$8-APL40))),IF(APK40&lt;=APK$8,APK$5,IF(APK40&gt;APL40,0,APK$5*(APK40-APL40)/(APK$8-APL40))))))</f>
      </c>
      <c r="APN40" s="126">
        <f>IF(OR(APK40="",APL40=""),0,APK$5)</f>
      </c>
      <c r="APO40" s="125">
        <f>IF(APK$6=0,RANK(APM40,APM$12:APM$42,0),RANK(APM40,APM$12:APM$42,1))</f>
      </c>
      <c r="APP40" s="126">
        <v>34.25</v>
      </c>
      <c r="APQ40" s="126">
        <v>24.5</v>
      </c>
      <c r="APR40" s="126">
        <f>IF((COUNTA(APP$12:APP$42)+COUNTA(APQ$12:APQ$42)=0),0.6*APP$5,IF(OR(APP40="",APQ40=""),0,IF(APP$6=0,IF(APP40&gt;=APP$8,APP$5,IF(APP40&lt;APQ40,0,APP$5*(APP40-APQ40)/(APP$8-APQ40))),IF(APP40&lt;=APP$8,APP$5,IF(APP40&gt;APQ40,0,APP$5*(APP40-APQ40)/(APP$8-APQ40))))))</f>
      </c>
      <c r="APS40" s="126">
        <f>IF(OR(APP40="",APQ40=""),0,APP$5)</f>
      </c>
      <c r="APT40" s="125">
        <f>IF(APP$6=0,RANK(APR40,APR$12:APR$42,0),RANK(APR40,APR$12:APR$42,1))</f>
      </c>
      <c r="APU40" s="126">
        <v>7.71</v>
      </c>
      <c r="APV40" s="126">
        <v>4.1019</v>
      </c>
      <c r="APW40" s="126">
        <f>IF((COUNTA(APU$12:APU$42)+COUNTA(APV$12:APV$42)=0),0.6*APU$5,IF(OR(APU40="",APV40=""),0,IF(APU$6=0,IF(APU40&gt;=APU$8,APU$5,IF(APU40&lt;APV40,0,APU$5*(APU40-APV40)/(APU$8-APV40))),IF(APU40&lt;=APU$8,APU$5,IF(APU40&gt;APV40,0,APU$5*(APU40-APV40)/(APU$8-APV40))))))</f>
      </c>
      <c r="APX40" s="126">
        <f>IF(OR(APU40="",APV40=""),0,APU$5)</f>
      </c>
      <c r="APY40" s="125">
        <f>IF(APU$6=0,RANK(APW40,APW$12:APW$42,0),RANK(APW40,APW$12:APW$42,1))</f>
      </c>
      <c r="APZ40" s="126">
        <v>7.71</v>
      </c>
      <c r="AQA40" s="126">
        <v>3.3758</v>
      </c>
      <c r="AQB40" s="126">
        <f>IF((COUNTA(APZ$12:APZ$42)+COUNTA(AQA$12:AQA$42)=0),0.6*APZ$5,IF(OR(APZ40="",AQA40=""),0,IF(APZ$6=0,IF(APZ40&gt;=APZ$8,APZ$5,IF(APZ40&lt;AQA40,0,APZ$5*(APZ40-AQA40)/(APZ$8-AQA40))),IF(APZ40&lt;=APZ$8,APZ$5,IF(APZ40&gt;AQA40,0,APZ$5*(APZ40-AQA40)/(APZ$8-AQA40))))))</f>
      </c>
      <c r="AQC40" s="126">
        <f>IF(OR(APZ40="",AQA40=""),0,APZ$5)</f>
      </c>
      <c r="AQD40" s="125">
        <f>IF(APZ$6=0,RANK(AQB40,AQB$12:AQB$42,0),RANK(AQB40,AQB$12:AQB$42,1))</f>
      </c>
      <c r="AQE40" s="126">
        <v>99.97</v>
      </c>
      <c r="AQF40" s="126">
        <v>89.6872</v>
      </c>
      <c r="AQG40" s="126">
        <f>IF((COUNTA(AQE$12:AQE$42)+COUNTA(AQF$12:AQF$42)=0),0.6*AQE$5,IF(OR(AQE40="",AQF40=""),0,IF(AQE$6=0,IF(AQE40&gt;=AQE$8,AQE$5,IF(AQE40&lt;AQF40,0,AQE$5*(AQE40-AQF40)/(AQE$8-AQF40))),IF(AQE40&lt;=AQE$8,AQE$5,IF(AQE40&gt;AQF40,0,AQE$5*(AQE40-AQF40)/(AQE$8-AQF40))))))</f>
      </c>
      <c r="AQH40" s="126">
        <f>IF(OR(AQE40="",AQF40=""),0,AQE$5)</f>
      </c>
      <c r="AQI40" s="125">
        <f>IF(AQE$6=0,RANK(AQG40,AQG$12:AQG$42,0),RANK(AQG40,AQG$12:AQG$42,1))</f>
      </c>
      <c r="AQJ40" s="126">
        <v>99.97</v>
      </c>
      <c r="AQK40" s="126">
        <v>66.2771</v>
      </c>
      <c r="AQL40" s="126">
        <f>IF((COUNTA(AQJ$12:AQJ$42)+COUNTA(AQK$12:AQK$42)=0),0.6*AQJ$5,IF(OR(AQJ40="",AQK40=""),0,IF(AQJ$6=0,IF(AQJ40&gt;=AQJ$8,AQJ$5,IF(AQJ40&lt;AQK40,0,AQJ$5*(AQJ40-AQK40)/(AQJ$8-AQK40))),IF(AQJ40&lt;=AQJ$8,AQJ$5,IF(AQJ40&gt;AQK40,0,AQJ$5*(AQJ40-AQK40)/(AQJ$8-AQK40))))))</f>
      </c>
      <c r="AQM40" s="126">
        <f>IF(OR(AQJ40="",AQK40=""),0,AQJ$5)</f>
      </c>
      <c r="AQN40" s="125">
        <f>IF(AQJ$6=0,RANK(AQL40,AQL$12:AQL$42,0),RANK(AQL40,AQL$12:AQL$42,1))</f>
      </c>
      <c r="AQO40" s="126">
        <v>100</v>
      </c>
      <c r="AQP40"/>
      <c r="AQQ40" s="126">
        <f>IF((COUNTA(AQO$12:AQO$42)+COUNTA(AQP$12:AQP$42)=0),0.6*AQO$5,IF(OR(AQO40="",AQP40=""),0,IF(AQO$6=0,IF(AQO40&gt;=AQO$8,AQO$5,IF(AQO40&lt;AQP40,0,AQO$5*(AQO40-AQP40)/(AQO$8-AQP40))),IF(AQO40&lt;=AQO$8,AQO$5,IF(AQO40&gt;AQP40,0,AQO$5*(AQO40-AQP40)/(AQO$8-AQP40))))))</f>
      </c>
      <c r="AQR40" s="126">
        <f>IF(OR(AQO40="",AQP40=""),0,AQO$5)</f>
      </c>
      <c r="AQS40" s="125">
        <f>IF(AQO$6=0,RANK(AQQ40,AQQ$12:AQQ$42,0),RANK(AQQ40,AQQ$12:AQQ$42,1))</f>
      </c>
      <c r="AQT40" s="126">
        <v>100</v>
      </c>
      <c r="AQU40"/>
      <c r="AQV40" s="126">
        <f>IF((COUNTA(AQT$12:AQT$42)+COUNTA(AQU$12:AQU$42)=0),0.6*AQT$5,IF(OR(AQT40="",AQU40=""),0,IF(AQT$6=0,IF(AQT40&gt;=AQT$8,AQT$5,IF(AQT40&lt;AQU40,0,AQT$5*(AQT40-AQU40)/(AQT$8-AQU40))),IF(AQT40&lt;=AQT$8,AQT$5,IF(AQT40&gt;AQU40,0,AQT$5*(AQT40-AQU40)/(AQT$8-AQU40))))))</f>
      </c>
      <c r="AQW40" s="126">
        <f>IF(OR(AQT40="",AQU40=""),0,AQT$5)</f>
      </c>
      <c r="AQX40" s="125">
        <f>IF(AQT$6=0,RANK(AQV40,AQV$12:AQV$42,0),RANK(AQV40,AQV$12:AQV$42,1))</f>
      </c>
      <c r="AQY40" s="126">
        <v>2.091</v>
      </c>
      <c r="AQZ40"/>
      <c r="ARA40" s="126">
        <f>IF((COUNTA(AQY$12:AQY$42)+COUNTA(AQZ$12:AQZ$42)=0),0.6*AQY$5,IF(OR(AQY40="",AQZ40=""),0,IF(AQY$6=0,IF(AQY40&gt;=AQY$8,AQY$5,IF(AQY40&lt;AQZ40,0,AQY$5*(AQY40-AQZ40)/(AQY$8-AQZ40))),IF(AQY40&lt;=AQY$8,AQY$5,IF(AQY40&gt;AQZ40,0,AQY$5*(AQY40-AQZ40)/(AQY$8-AQZ40))))))</f>
      </c>
      <c r="ARB40" s="126">
        <f>IF(OR(AQY40="",AQZ40=""),0,AQY$5)</f>
      </c>
      <c r="ARC40" s="125">
        <f>IF(AQY$6=0,RANK(ARA40,ARA$12:ARA$42,0),RANK(ARA40,ARA$12:ARA$42,1))</f>
      </c>
      <c r="ARD40" s="126">
        <v>2.091</v>
      </c>
      <c r="ARE40"/>
      <c r="ARF40" s="126">
        <f>IF((COUNTA(ARD$12:ARD$42)+COUNTA(ARE$12:ARE$42)=0),0.6*ARD$5,IF(OR(ARD40="",ARE40=""),0,IF(ARD$6=0,IF(ARD40&gt;=ARD$8,ARD$5,IF(ARD40&lt;ARE40,0,ARD$5*(ARD40-ARE40)/(ARD$8-ARE40))),IF(ARD40&lt;=ARD$8,ARD$5,IF(ARD40&gt;ARE40,0,ARD$5*(ARD40-ARE40)/(ARD$8-ARE40))))))</f>
      </c>
      <c r="ARG40" s="126">
        <f>IF(OR(ARD40="",ARE40=""),0,ARD$5)</f>
      </c>
      <c r="ARH40" s="125">
        <f>IF(ARD$6=0,RANK(ARF40,ARF$12:ARF$42,0),RANK(ARF40,ARF$12:ARF$42,1))</f>
      </c>
      <c r="ARI40" s="126">
        <v>99.5541</v>
      </c>
      <c r="ARJ40"/>
      <c r="ARK40" s="126">
        <f>IF((COUNTA(ARI$12:ARI$42)+COUNTA(ARJ$12:ARJ$42)=0),0.6*ARI$5,IF(OR(ARI40="",ARJ40=""),0,IF(ARI$6=0,IF(ARI40&gt;=ARI$8,ARI$5,IF(ARI40&lt;ARJ40,0,ARI$5*(ARI40-ARJ40)/(ARI$8-ARJ40))),IF(ARI40&lt;=ARI$8,ARI$5,IF(ARI40&gt;ARJ40,0,ARI$5*(ARI40-ARJ40)/(ARI$8-ARJ40))))))</f>
      </c>
      <c r="ARL40" s="126">
        <f>IF(OR(ARI40="",ARJ40=""),0,ARI$5)</f>
      </c>
      <c r="ARM40" s="125">
        <f>IF(ARI$6=0,RANK(ARK40,ARK$12:ARK$42,0),RANK(ARK40,ARK$12:ARK$42,1))</f>
      </c>
      <c r="ARN40" s="126">
        <v>99.5541</v>
      </c>
      <c r="ARO40"/>
      <c r="ARP40" s="126">
        <f>IF((COUNTA(ARN$12:ARN$42)+COUNTA(ARO$12:ARO$42)=0),0.6*ARN$5,IF(OR(ARN40="",ARO40=""),0,IF(ARN$6=0,IF(ARN40&gt;=ARN$8,ARN$5,IF(ARN40&lt;ARO40,0,ARN$5*(ARN40-ARO40)/(ARN$8-ARO40))),IF(ARN40&lt;=ARN$8,ARN$5,IF(ARN40&gt;ARO40,0,ARN$5*(ARN40-ARO40)/(ARN$8-ARO40))))))</f>
      </c>
      <c r="ARQ40" s="126">
        <f>IF(OR(ARN40="",ARO40=""),0,ARN$5)</f>
      </c>
      <c r="ARR40" s="125">
        <f>IF(ARN$6=0,RANK(ARP40,ARP$12:ARP$42,0),RANK(ARP40,ARP$12:ARP$42,1))</f>
      </c>
      <c r="ARS40" s="126">
        <v>100</v>
      </c>
      <c r="ART40" s="126">
        <v>78.8462</v>
      </c>
      <c r="ARU40" s="126">
        <f>IF((COUNTA(ARS$12:ARS$42)+COUNTA(ART$12:ART$42)=0),0.6*ARS$5,IF(OR(ARS40="",ART40=""),0,IF(ARS$6=0,IF(ARS40&gt;=ARS$8,ARS$5,IF(ARS40&lt;ART40,0,ARS$5*(ARS40-ART40)/(ARS$8-ART40))),IF(ARS40&lt;=ARS$8,ARS$5,IF(ARS40&gt;ART40,0,ARS$5*(ARS40-ART40)/(ARS$8-ART40))))))</f>
      </c>
      <c r="ARV40" s="126">
        <f>IF(OR(ARS40="",ART40=""),0,ARS$5)</f>
      </c>
      <c r="ARW40" s="125">
        <f>IF(ARS$6=0,RANK(ARU40,ARU$12:ARU$42,0),RANK(ARU40,ARU$12:ARU$42,1))</f>
      </c>
      <c r="ARX40" s="126">
        <v>100</v>
      </c>
      <c r="ARY40" s="126">
        <v>100</v>
      </c>
      <c r="ARZ40" s="126">
        <f>IF((COUNTA(ARX$12:ARX$42)+COUNTA(ARY$12:ARY$42)=0),0.6*ARX$5,IF(OR(ARX40="",ARY40=""),0,IF(ARX$6=0,IF(ARX40&gt;=ARX$8,ARX$5,IF(ARX40&lt;ARY40,0,ARX$5*(ARX40-ARY40)/(ARX$8-ARY40))),IF(ARX40&lt;=ARX$8,ARX$5,IF(ARX40&gt;ARY40,0,ARX$5*(ARX40-ARY40)/(ARX$8-ARY40))))))</f>
      </c>
      <c r="ASA40" s="126">
        <f>IF(OR(ARX40="",ARY40=""),0,ARX$5)</f>
      </c>
      <c r="ASB40" s="125">
        <f>IF(ARX$6=0,RANK(ARZ40,ARZ$12:ARZ$42,0),RANK(ARZ40,ARZ$12:ARZ$42,1))</f>
      </c>
      <c r="ASC40" s="126">
        <v>2.4512</v>
      </c>
      <c r="ASD40" s="126">
        <v>2.96</v>
      </c>
      <c r="ASE40" s="126">
        <f>IF((COUNTA(ASC$12:ASC$42)+COUNTA(ASD$12:ASD$42)=0),0.6*ASC$5,IF(OR(ASC40="",ASD40=""),0,IF(ASC$6=0,IF(ASC40&gt;=ASC$8,ASC$5,IF(ASC40&lt;ASD40,0,ASC$5*(ASC40-ASD40)/(ASC$8-ASD40))),IF(ASC40&lt;=ASC$8,ASC$5,IF(ASC40&gt;ASD40,0,ASC$5*(ASC40-ASD40)/(ASC$8-ASD40))))))</f>
      </c>
      <c r="ASF40" s="126">
        <f>IF(OR(ASC40="",ASD40=""),0,ASC$5)</f>
      </c>
      <c r="ASG40" s="125">
        <f>IF(ASC$6=0,RANK(ASE40,ASE$12:ASE$42,0),RANK(ASE40,ASE$12:ASE$42,1))</f>
      </c>
      <c r="ASH40" s="126">
        <v>2.4512</v>
      </c>
      <c r="ASI40" s="126">
        <v>1.7874</v>
      </c>
      <c r="ASJ40" s="126">
        <f>IF((COUNTA(ASH$12:ASH$42)+COUNTA(ASI$12:ASI$42)=0),0.6*ASH$5,IF(OR(ASH40="",ASI40=""),0,IF(ASH$6=0,IF(ASH40&gt;=ASH$8,ASH$5,IF(ASH40&lt;ASI40,0,ASH$5*(ASH40-ASI40)/(ASH$8-ASI40))),IF(ASH40&lt;=ASH$8,ASH$5,IF(ASH40&gt;ASI40,0,ASH$5*(ASH40-ASI40)/(ASH$8-ASI40))))))</f>
      </c>
      <c r="ASK40" s="126">
        <f>IF(OR(ASH40="",ASI40=""),0,ASH$5)</f>
      </c>
      <c r="ASL40" s="125">
        <f>IF(ASH$6=0,RANK(ASJ40,ASJ$12:ASJ$42,0),RANK(ASJ40,ASJ$12:ASJ$42,1))</f>
      </c>
      <c r="ASM40" s="126">
        <v>100</v>
      </c>
      <c r="ASN40" s="126">
        <v>75</v>
      </c>
      <c r="ASO40" s="126">
        <f>IF((COUNTA(ASM$12:ASM$42)+COUNTA(ASN$12:ASN$42)=0),0.6*ASM$5,IF(OR(ASM40="",ASN40=""),0,IF(ASM$6=0,IF(ASM40&gt;=ASM$8,ASM$5,IF(ASM40&lt;ASN40,0,ASM$5*(ASM40-ASN40)/(ASM$8-ASN40))),IF(ASM40&lt;=ASM$8,ASM$5,IF(ASM40&gt;ASN40,0,ASM$5*(ASM40-ASN40)/(ASM$8-ASN40))))))</f>
      </c>
      <c r="ASP40" s="126">
        <f>IF(OR(ASM40="",ASN40=""),0,ASM$5)</f>
      </c>
      <c r="ASQ40" s="125">
        <f>IF(ASM$6=0,RANK(ASO40,ASO$12:ASO$42,0),RANK(ASO40,ASO$12:ASO$42,1))</f>
      </c>
      <c r="ASR40" s="126">
        <v>100</v>
      </c>
      <c r="ASS40" s="126">
        <v>100</v>
      </c>
      <c r="AST40" s="126">
        <f>IF((COUNTA(ASR$12:ASR$42)+COUNTA(ASS$12:ASS$42)=0),0.6*ASR$5,IF(OR(ASR40="",ASS40=""),0,IF(ASR$6=0,IF(ASR40&gt;=ASR$8,ASR$5,IF(ASR40&lt;ASS40,0,ASR$5*(ASR40-ASS40)/(ASR$8-ASS40))),IF(ASR40&lt;=ASR$8,ASR$5,IF(ASR40&gt;ASS40,0,ASR$5*(ASR40-ASS40)/(ASR$8-ASS40))))))</f>
      </c>
      <c r="ASU40" s="126">
        <f>IF(OR(ASR40="",ASS40=""),0,ASR$5)</f>
      </c>
      <c r="ASV40" s="125">
        <f>IF(ASR$6=0,RANK(AST40,AST$12:AST$42,0),RANK(AST40,AST$12:AST$42,1))</f>
      </c>
      <c r="ASW40" s="126">
        <v>1.6683</v>
      </c>
      <c r="ASX40" s="126">
        <v>0.9387</v>
      </c>
      <c r="ASY40" s="126">
        <f>IF((COUNTA(ASW$12:ASW$42)+COUNTA(ASX$12:ASX$42)=0),0.6*ASW$5,IF(OR(ASW40="",ASX40=""),0,IF(ASW$6=0,IF(ASW40&gt;=ASW$8,ASW$5,IF(ASW40&lt;ASX40,0,ASW$5*(ASW40-ASX40)/(ASW$8-ASX40))),IF(ASW40&lt;=ASW$8,ASW$5,IF(ASW40&gt;ASX40,0,ASW$5*(ASW40-ASX40)/(ASW$8-ASX40))))))</f>
      </c>
      <c r="ASZ40" s="126">
        <f>IF(OR(ASW40="",ASX40=""),0,ASW$5)</f>
      </c>
      <c r="ATA40" s="125">
        <f>IF(ASW$6=0,RANK(ASY40,ASY$12:ASY$42,0),RANK(ASY40,ASY$12:ASY$42,1))</f>
      </c>
      <c r="ATB40" s="126">
        <v>1.6683</v>
      </c>
      <c r="ATC40" s="126">
        <v>1.127</v>
      </c>
      <c r="ATD40" s="126">
        <f>IF((COUNTA(ATB$12:ATB$42)+COUNTA(ATC$12:ATC$42)=0),0.6*ATB$5,IF(OR(ATB40="",ATC40=""),0,IF(ATB$6=0,IF(ATB40&gt;=ATB$8,ATB$5,IF(ATB40&lt;ATC40,0,ATB$5*(ATB40-ATC40)/(ATB$8-ATC40))),IF(ATB40&lt;=ATB$8,ATB$5,IF(ATB40&gt;ATC40,0,ATB$5*(ATB40-ATC40)/(ATB$8-ATC40))))))</f>
      </c>
      <c r="ATE40" s="126">
        <f>IF(OR(ATB40="",ATC40=""),0,ATB$5)</f>
      </c>
      <c r="ATF40" s="125">
        <f>IF(ATB$6=0,RANK(ATD40,ATD$12:ATD$42,0),RANK(ATD40,ATD$12:ATD$42,1))</f>
      </c>
      <c r="ATG40" s="126">
        <v>0</v>
      </c>
      <c r="ATH40" s="126">
        <v>0</v>
      </c>
      <c r="ATI40" s="126">
        <f>IF((COUNTA(ATG$12:ATG$42)+COUNTA(ATH$12:ATH$42)=0),0.6*ATG$5,IF(OR(ATG40="",ATH40=""),0,IF(ATG$6=0,IF(ATG40&gt;=ATG$8,ATG$5,IF(ATG40&lt;ATH40,0,ATG$5*(ATG40-ATH40)/(ATG$8-ATH40))),IF(ATG40&lt;=ATG$8,ATG$5,IF(ATG40&gt;ATH40,0,ATG$5*(ATG40-ATH40)/(ATG$8-ATH40))))))</f>
      </c>
      <c r="ATJ40" s="126">
        <f>IF(OR(ATG40="",ATH40=""),0,ATG$5)</f>
      </c>
      <c r="ATK40" s="125">
        <f>IF(ATG$6=0,RANK(ATI40,ATI$12:ATI$42,0),RANK(ATI40,ATI$12:ATI$42,1))</f>
      </c>
      <c r="ATL40" s="126">
        <v>0</v>
      </c>
      <c r="ATM40" s="126">
        <v>0</v>
      </c>
      <c r="ATN40" s="126">
        <f>IF((COUNTA(ATL$12:ATL$42)+COUNTA(ATM$12:ATM$42)=0),0.6*ATL$5,IF(OR(ATL40="",ATM40=""),0,IF(ATL$6=0,IF(ATL40&gt;=ATL$8,ATL$5,IF(ATL40&lt;ATM40,0,ATL$5*(ATL40-ATM40)/(ATL$8-ATM40))),IF(ATL40&lt;=ATL$8,ATL$5,IF(ATL40&gt;ATM40,0,ATL$5*(ATL40-ATM40)/(ATL$8-ATM40))))))</f>
      </c>
      <c r="ATO40" s="126">
        <f>IF(OR(ATL40="",ATM40=""),0,ATL$5)</f>
      </c>
      <c r="ATP40" s="125">
        <f>IF(ATL$6=0,RANK(ATN40,ATN$12:ATN$42,0),RANK(ATN40,ATN$12:ATN$42,1))</f>
      </c>
      <c r="ATQ40" s="126">
        <v>62.12</v>
      </c>
      <c r="ATR40" s="126">
        <v>19.85</v>
      </c>
      <c r="ATS40" s="126">
        <f>IF((COUNTA(ATQ$12:ATQ$42)+COUNTA(ATR$12:ATR$42)=0),0.6*ATQ$5,IF(OR(ATQ40="",ATR40=""),0,IF(ATQ$6=0,IF(ATQ40&gt;=ATQ$8,ATQ$5,IF(ATQ40&lt;ATR40,0,ATQ$5*(ATQ40-ATR40)/(ATQ$8-ATR40))),IF(ATQ40&lt;=ATQ$8,ATQ$5,IF(ATQ40&gt;ATR40,0,ATQ$5*(ATQ40-ATR40)/(ATQ$8-ATR40))))))</f>
      </c>
      <c r="ATT40" s="126">
        <f>IF(OR(ATQ40="",ATR40=""),0,ATQ$5)</f>
      </c>
      <c r="ATU40" s="125">
        <f>IF(ATQ$6=0,RANK(ATS40,ATS$12:ATS$42,0),RANK(ATS40,ATS$12:ATS$42,1))</f>
      </c>
      <c r="ATV40" s="126">
        <v>62.12</v>
      </c>
      <c r="ATW40" s="126">
        <v>5.6146</v>
      </c>
      <c r="ATX40" s="126">
        <f>IF((COUNTA(ATV$12:ATV$42)+COUNTA(ATW$12:ATW$42)=0),0.6*ATV$5,IF(OR(ATV40="",ATW40=""),0,IF(ATV$6=0,IF(ATV40&gt;=ATV$8,ATV$5,IF(ATV40&lt;ATW40,0,ATV$5*(ATV40-ATW40)/(ATV$8-ATW40))),IF(ATV40&lt;=ATV$8,ATV$5,IF(ATV40&gt;ATW40,0,ATV$5*(ATV40-ATW40)/(ATV$8-ATW40))))))</f>
      </c>
      <c r="ATY40" s="126">
        <f>IF(OR(ATV40="",ATW40=""),0,ATV$5)</f>
      </c>
      <c r="ATZ40" s="125">
        <f>IF(ATV$6=0,RANK(ATX40,ATX$12:ATX$42,0),RANK(ATX40,ATX$12:ATX$42,1))</f>
      </c>
      <c r="AUA40" s="126">
        <v>8.53</v>
      </c>
      <c r="AUB40" s="126">
        <v>13.0483</v>
      </c>
      <c r="AUC40" s="126">
        <f>IF((COUNTA(AUA$12:AUA$42)+COUNTA(AUB$12:AUB$42)=0),0.6*AUA$5,IF(OR(AUA40="",AUB40=""),0,IF(AUA$6=0,IF(AUA40&gt;=AUA$8,AUA$5,IF(AUA40&lt;AUB40,0,AUA$5*(AUA40-AUB40)/(AUA$8-AUB40))),IF(AUA40&lt;=AUA$8,AUA$5,IF(AUA40&gt;AUB40,0,AUA$5*(AUA40-AUB40)/(AUA$8-AUB40))))))</f>
      </c>
      <c r="AUD40" s="126">
        <f>IF(OR(AUA40="",AUB40=""),0,AUA$5)</f>
      </c>
      <c r="AUE40" s="125">
        <f>IF(AUA$6=0,RANK(AUC40,AUC$12:AUC$42,0),RANK(AUC40,AUC$12:AUC$42,1))</f>
      </c>
      <c r="AUF40" s="126">
        <v>8.53</v>
      </c>
      <c r="AUG40" s="126">
        <v>3.0932</v>
      </c>
      <c r="AUH40" s="126">
        <f>IF((COUNTA(AUF$12:AUF$42)+COUNTA(AUG$12:AUG$42)=0),0.6*AUF$5,IF(OR(AUF40="",AUG40=""),0,IF(AUF$6=0,IF(AUF40&gt;=AUF$8,AUF$5,IF(AUF40&lt;AUG40,0,AUF$5*(AUF40-AUG40)/(AUF$8-AUG40))),IF(AUF40&lt;=AUF$8,AUF$5,IF(AUF40&gt;AUG40,0,AUF$5*(AUF40-AUG40)/(AUF$8-AUG40))))))</f>
      </c>
      <c r="AUI40" s="126">
        <f>IF(OR(AUF40="",AUG40=""),0,AUF$5)</f>
      </c>
      <c r="AUJ40" s="125">
        <f>IF(AUF$6=0,RANK(AUH40,AUH$12:AUH$42,0),RANK(AUH40,AUH$12:AUH$42,1))</f>
      </c>
      <c r="AUK40" s="126">
        <v>97.3</v>
      </c>
      <c r="AUL40" s="126">
        <f>IF(COUNTA(AUK$12:AUK$42)=0,0.6*AUK$5,IF(AUK40="",0,IF(AUK$6=0,IF(AUK40&gt;=AUK$8,AUK$5,IF(AUK40&lt;AUK$6,0,0.6*AUK$5+0.4*AUK$5*(AUK40-AUK$7)/(AUK$8-AUK$7))),IF(AUK40&lt;=AUK$8,AUK$5,IF(AUK40&gt;AUK$6,0,0.6*AUK$5+0.4*AUK$5*(AUK40-AUK$7)/(AUK$8-AUK$7))))))</f>
      </c>
      <c r="AUM40" s="126">
        <f>IF(AUK40&lt;&gt;"",AUK$5,0)</f>
      </c>
      <c r="AUN40" s="125">
        <f>IF(AUK$6=0,RANK(AUK40,AUK$12:AUK$42,0),RANK(AUK40,AUK$12:AUK$42,1))</f>
      </c>
      <c r="AUO40"/>
      <c r="AUP40" s="126">
        <f>IF(COUNTA(AUO$12:AUO$42)=0,0.6*AUO$5,IF(AUO40="",0,IF(AUO$6=0,IF(AUO40&gt;=AUO$8,AUO$5,IF(AUO40&lt;AUO$6,0,0.6*AUO$5+0.4*AUO$5*(AUO40-AUO$7)/(AUO$8-AUO$7))),IF(AUO40&lt;=AUO$8,AUO$5,IF(AUO40&gt;AUO$6,0,0.6*AUO$5+0.4*AUO$5*(AUO40-AUO$7)/(AUO$8-AUO$7))))))</f>
      </c>
      <c r="AUQ40" s="126">
        <f>IF(AUO40&lt;&gt;"",AUO$5,0)</f>
      </c>
      <c r="AUR40" s="125">
        <f>IF(AUO$6=0,RANK(AUO40,AUO$12:AUO$42,0),RANK(AUO40,AUO$12:AUO$42,1))</f>
      </c>
      <c r="AUS40"/>
      <c r="AUT40" s="126">
        <f>IF(COUNTA(AUS$12:AUS$42)=0,0.6*AUS$5,IF(AUS40="",0,IF(AUS$6=0,IF(AUS40&gt;=AUS$8,AUS$5,IF(AUS40&lt;AUS$6,0,0.6*AUS$5+0.4*AUS$5*(AUS40-AUS$7)/(AUS$8-AUS$7))),IF(AUS40&lt;=AUS$8,AUS$5,IF(AUS40&gt;AUS$6,0,0.6*AUS$5+0.4*AUS$5*(AUS40-AUS$7)/(AUS$8-AUS$7))))))</f>
      </c>
      <c r="AUU40" s="126">
        <f>IF(AUS40&lt;&gt;"",AUS$5,0)</f>
      </c>
      <c r="AUV40" s="125">
        <f>IF(AUS$6=0,RANK(AUS40,AUS$12:AUS$42,0),RANK(AUS40,AUS$12:AUS$42,1))</f>
      </c>
      <c r="AUW40"/>
      <c r="AUX40" s="126">
        <f>IF(COUNTA(AUW$12:AUW$42)=0,0.6*AUW$5,IF(AUW40="",0,IF(AUW$6=0,IF(AUW40&gt;=AUW$8,AUW$5,IF(AUW40&lt;AUW$6,0,0.6*AUW$5+0.4*AUW$5*(AUW40-AUW$7)/(AUW$8-AUW$7))),IF(AUW40&lt;=AUW$8,AUW$5,IF(AUW40&gt;AUW$6,0,0.6*AUW$5+0.4*AUW$5*(AUW40-AUW$7)/(AUW$8-AUW$7))))))</f>
      </c>
      <c r="AUY40" s="126">
        <f>IF(AUW40&lt;&gt;"",AUW$5,0)</f>
      </c>
      <c r="AUZ40" s="125">
        <f>IF(AUW$6=0,RANK(AUW40,AUW$12:AUW$42,0),RANK(AUW40,AUW$12:AUW$42,1))</f>
      </c>
      <c r="AVA40"/>
      <c r="AVB40" s="126">
        <f>IF(COUNTA(AVA$12:AVA$42)=0,0.6*AVA$5,IF(AVA40="",0,IF(AVA$6=0,IF(AVA40&gt;=AVA$8,AVA$5,IF(AVA40&lt;AVA$6,0,0.6*AVA$5+0.4*AVA$5*(AVA40-AVA$7)/(AVA$8-AVA$7))),IF(AVA40&lt;=AVA$8,AVA$5,IF(AVA40&gt;AVA$6,0,0.6*AVA$5+0.4*AVA$5*(AVA40-AVA$7)/(AVA$8-AVA$7))))))</f>
      </c>
      <c r="AVC40" s="126">
        <f>IF(AVA40&lt;&gt;"",AVA$5,0)</f>
      </c>
      <c r="AVD40" s="125">
        <f>IF(AVA$6=0,RANK(AVA40,AVA$12:AVA$42,0),RANK(AVA40,AVA$12:AVA$42,1))</f>
      </c>
      <c r="AVE40" s="126">
        <v>99.17</v>
      </c>
      <c r="AVF40" s="126">
        <f>IF(COUNTA(AVE$12:AVE$42)=0,0.6*AVE$5,IF(AVE40="",0,IF(AVE$6=0,IF(AVE40&gt;=AVE$8,AVE$5,IF(AVE40&lt;AVE$6,0,0.6*AVE$5+0.4*AVE$5*(AVE40-AVE$7)/(AVE$8-AVE$7))),IF(AVE40&lt;=AVE$8,AVE$5,IF(AVE40&gt;AVE$6,0,0.6*AVE$5+0.4*AVE$5*(AVE40-AVE$7)/(AVE$8-AVE$7))))))</f>
      </c>
      <c r="AVG40" s="126">
        <f>IF(AVE40&lt;&gt;"",AVE$5,0)</f>
      </c>
      <c r="AVH40" s="125">
        <f>IF(AVE$6=0,RANK(AVE40,AVE$12:AVE$42,0),RANK(AVE40,AVE$12:AVE$42,1))</f>
      </c>
      <c r="AVI40" s="126">
        <v>100</v>
      </c>
      <c r="AVJ40" s="126">
        <f>IF(COUNTA(AVI$12:AVI$42)=0,0.6*AVI$5,IF(AVI40="",0,IF(AVI$6=0,IF(AVI40&gt;=AVI$8,AVI$5,IF(AVI40&lt;AVI$6,0,0.6*AVI$5+0.4*AVI$5*(AVI40-AVI$7)/(AVI$8-AVI$7))),IF(AVI40&lt;=AVI$8,AVI$5,IF(AVI40&gt;AVI$6,0,0.6*AVI$5+0.4*AVI$5*(AVI40-AVI$7)/(AVI$8-AVI$7))))))</f>
      </c>
      <c r="AVK40" s="126">
        <f>IF(AVI40&lt;&gt;"",AVI$5,0)</f>
      </c>
      <c r="AVL40" s="125">
        <f>IF(AVI$6=0,RANK(AVI40,AVI$12:AVI$42,0),RANK(AVI40,AVI$12:AVI$42,1))</f>
      </c>
      <c r="AVM40" s="126">
        <v>1.77</v>
      </c>
      <c r="AVN40" s="126">
        <f>IF(COUNTA(AVM$12:AVM$42)=0,0.6*AVM$5,IF(AVM40="",0,IF(AVM$6=0,IF(AVM40&gt;=AVM$8,AVM$5,IF(AVM40&lt;AVM$6,0,0.6*AVM$5+0.4*AVM$5*(AVM40-AVM$7)/(AVM$8-AVM$7))),IF(AVM40&lt;=AVM$8,AVM$5,IF(AVM40&gt;AVM$6,0,0.6*AVM$5+0.4*AVM$5*(AVM40-AVM$7)/(AVM$8-AVM$7))))))</f>
      </c>
      <c r="AVO40" s="126">
        <f>IF(AVM40&lt;&gt;"",AVM$5,0)</f>
      </c>
      <c r="AVP40" s="125">
        <f>IF(AVM$6=0,RANK(AVM40,AVM$12:AVM$42,0),RANK(AVM40,AVM$12:AVM$42,1))</f>
      </c>
      <c r="AVQ40" s="126">
        <v>98.93</v>
      </c>
      <c r="AVR40" s="126">
        <f>IF(COUNTA(AVQ$12:AVQ$42)=0,0.6*AVQ$5,IF(AVQ40="",0,IF(AVQ$6=0,IF(AVQ40&gt;=AVQ$8,AVQ$5,IF(AVQ40&lt;AVQ$6,0,0.6*AVQ$5+0.4*AVQ$5*(AVQ40-AVQ$7)/(AVQ$8-AVQ$7))),IF(AVQ40&lt;=AVQ$8,AVQ$5,IF(AVQ40&gt;AVQ$6,0,0.6*AVQ$5+0.4*AVQ$5*(AVQ40-AVQ$7)/(AVQ$8-AVQ$7))))))</f>
      </c>
      <c r="AVS40" s="126">
        <f>IF(AVQ40&lt;&gt;"",AVQ$5,0)</f>
      </c>
      <c r="AVT40" s="125">
        <f>IF(AVQ$6=0,RANK(AVQ40,AVQ$12:AVQ$42,0),RANK(AVQ40,AVQ$12:AVQ$42,1))</f>
      </c>
      <c r="AVU40" s="126">
        <v>100</v>
      </c>
      <c r="AVV40" s="126">
        <f>IF(COUNTA(AVU$12:AVU$42)=0,0.6*AVU$5,IF(AVU40="",0,IF(AVU$6=0,IF(AVU40&gt;=AVU$8,AVU$5,IF(AVU40&lt;AVU$6,0,0.6*AVU$5+0.4*AVU$5*(AVU40-AVU$7)/(AVU$8-AVU$7))),IF(AVU40&lt;=AVU$8,AVU$5,IF(AVU40&gt;AVU$6,0,0.6*AVU$5+0.4*AVU$5*(AVU40-AVU$7)/(AVU$8-AVU$7))))))</f>
      </c>
      <c r="AVW40" s="126">
        <f>IF(AVU40&lt;&gt;"",AVU$5,0)</f>
      </c>
      <c r="AVX40" s="125">
        <f>IF(AVU$6=0,RANK(AVU40,AVU$12:AVU$42,0),RANK(AVU40,AVU$12:AVU$42,1))</f>
      </c>
      <c r="AVY40" s="126">
        <v>3.14</v>
      </c>
      <c r="AVZ40" s="126">
        <f>IF(COUNTA(AVY$12:AVY$42)=0,0.6*AVY$5,IF(AVY40="",0,IF(AVY$6=0,IF(AVY40&gt;=AVY$8,AVY$5,IF(AVY40&lt;AVY$6,0,0.6*AVY$5+0.4*AVY$5*(AVY40-AVY$7)/(AVY$8-AVY$7))),IF(AVY40&lt;=AVY$8,AVY$5,IF(AVY40&gt;AVY$6,0,0.6*AVY$5+0.4*AVY$5*(AVY40-AVY$7)/(AVY$8-AVY$7))))))</f>
      </c>
      <c r="AWA40" s="126">
        <f>IF(AVY40&lt;&gt;"",AVY$5,0)</f>
      </c>
      <c r="AWB40" s="125">
        <f>IF(AVY$6=0,RANK(AVY40,AVY$12:AVY$42,0),RANK(AVY40,AVY$12:AVY$42,1))</f>
      </c>
      <c r="AWC40" s="126">
        <v>100</v>
      </c>
      <c r="AWD40" s="126">
        <f>IF(COUNTA(AWC$12:AWC$42)=0,0.6*AWC$5,IF(AWC40="",0,IF(AWC$6=0,IF(AWC40&gt;=AWC$8,AWC$5,IF(AWC40&lt;AWC$6,0,0.6*AWC$5+0.4*AWC$5*(AWC40-AWC$7)/(AWC$8-AWC$7))),IF(AWC40&lt;=AWC$8,AWC$5,IF(AWC40&gt;AWC$6,0,0.6*AWC$5+0.4*AWC$5*(AWC40-AWC$7)/(AWC$8-AWC$7))))))</f>
      </c>
      <c r="AWE40" s="126">
        <f>IF(AWC40&lt;&gt;"",AWC$5,0)</f>
      </c>
      <c r="AWF40" s="125">
        <f>IF(AWC$6=0,RANK(AWC40,AWC$12:AWC$42,0),RANK(AWC40,AWC$12:AWC$42,1))</f>
      </c>
      <c r="AWG40" s="126">
        <v>0.5231</v>
      </c>
      <c r="AWH40" s="126">
        <f>IF(COUNTA(AWG$12:AWG$42)=0,0.6*AWG$5,IF(AWG40="",0,IF(AWG$6=0,IF(AWG40&gt;=AWG$8,AWG$5,IF(AWG40&lt;AWG$6,0,0.6*AWG$5+0.4*AWG$5*(AWG40-AWG$7)/(AWG$8-AWG$7))),IF(AWG40&lt;=AWG$8,AWG$5,IF(AWG40&gt;AWG$6,0,0.6*AWG$5+0.4*AWG$5*(AWG40-AWG$7)/(AWG$8-AWG$7))))))</f>
      </c>
      <c r="AWI40" s="126">
        <f>IF(AWG40&lt;&gt;"",AWG$5,0)</f>
      </c>
      <c r="AWJ40" s="125">
        <f>IF(AWG$6=0,RANK(AWG40,AWG$12:AWG$42,0),RANK(AWG40,AWG$12:AWG$42,1))</f>
      </c>
      <c r="AWK40" s="126">
        <v>0</v>
      </c>
      <c r="AWL40" s="126">
        <f>IF(COUNTA(AWK$12:AWK$42)=0,0.6*AWK$5,IF(AWK40="",0,IF(AWK$6=0,IF(AWK40&gt;=AWK$8,AWK$5,IF(AWK40&lt;AWK$6,0,0.6*AWK$5+0.4*AWK$5*(AWK40-AWK$7)/(AWK$8-AWK$7))),IF(AWK40&lt;=AWK$8,AWK$5,IF(AWK40&gt;AWK$6,0,0.6*AWK$5+0.4*AWK$5*(AWK40-AWK$7)/(AWK$8-AWK$7))))))</f>
      </c>
      <c r="AWM40" s="126">
        <f>IF(AWK40&lt;&gt;"",AWK$5,0)</f>
      </c>
      <c r="AWN40" s="125">
        <f>IF(AWK$6=0,RANK(AWK40,AWK$12:AWK$42,0),RANK(AWK40,AWK$12:AWK$42,1))</f>
      </c>
      <c r="AWO40" s="126">
        <v>57.38</v>
      </c>
      <c r="AWP40" s="126">
        <f>IF(COUNTA(AWO$12:AWO$42)=0,0.6*AWO$5,IF(AWO40="",0,IF(AWO$6=0,IF(AWO40&gt;=AWO$8,AWO$5,IF(AWO40&lt;AWO$6,0,0.6*AWO$5+0.4*AWO$5*(AWO40-AWO$7)/(AWO$8-AWO$7))),IF(AWO40&lt;=AWO$8,AWO$5,IF(AWO40&gt;AWO$6,0,0.6*AWO$5+0.4*AWO$5*(AWO40-AWO$7)/(AWO$8-AWO$7))))))</f>
      </c>
      <c r="AWQ40" s="126">
        <f>IF(AWO40&lt;&gt;"",AWO$5,0)</f>
      </c>
      <c r="AWR40" s="125">
        <f>IF(AWO$6=0,RANK(AWO40,AWO$12:AWO$42,0),RANK(AWO40,AWO$12:AWO$42,1))</f>
      </c>
      <c r="AWS40" s="126">
        <v>7.73</v>
      </c>
      <c r="AWT40" s="126">
        <f>IF(COUNTA(AWS$12:AWS$42)=0,0.6*AWS$5,IF(AWS40="",0,IF(AWS$6=0,IF(AWS40&gt;=AWS$8,AWS$5,IF(AWS40&lt;AWS$6,0,0.6*AWS$5+0.4*AWS$5*(AWS40-AWS$7)/(AWS$8-AWS$7))),IF(AWS40&lt;=AWS$8,AWS$5,IF(AWS40&gt;AWS$6,0,0.6*AWS$5+0.4*AWS$5*(AWS40-AWS$7)/(AWS$8-AWS$7))))))</f>
      </c>
      <c r="AWU40" s="126">
        <f>IF(AWS40&lt;&gt;"",AWS$5,0)</f>
      </c>
      <c r="AWV40" s="125">
        <f>IF(AWS$6=0,RANK(AWS40,AWS$12:AWS$42,0),RANK(AWS40,AWS$12:AWS$42,1))</f>
      </c>
      <c r="AWW40" s="126">
        <v>93.38</v>
      </c>
      <c r="AWX40" s="126">
        <f>IF(COUNTA(AWW$12:AWW$42)=0,0.6*AWW$5,IF(AWW40="",0,IF(AWW$6=0,IF(AWW40&gt;=AWW$8,AWW$5,IF(AWW40&lt;AWW$6,0,0.6*AWW$5+0.4*AWW$5*(AWW40-AWW$7)/(AWW$8-AWW$7))),IF(AWW40&lt;=AWW$8,AWW$5,IF(AWW40&gt;AWW$6,0,0.6*AWW$5+0.4*AWW$5*(AWW40-AWW$7)/(AWW$8-AWW$7))))))</f>
      </c>
      <c r="AWY40" s="126">
        <f>IF(AWW40&lt;&gt;"",AWW$5,0)</f>
      </c>
      <c r="AWZ40" s="125">
        <f>IF(AWW$6=0,RANK(AWW40,AWW$12:AWW$42,0),RANK(AWW40,AWW$12:AWW$42,1))</f>
      </c>
      <c r="AXA40"/>
      <c r="AXB40" s="126">
        <f>IF(COUNTA(AXA$12:AXA$42)=0,0.6*AXA$5,IF(AXA40="",0,IF(AXA$6=0,IF(AXA40&gt;=AXA$8,AXA$5,IF(AXA40&lt;AXA$6,0,0.6*AXA$5+0.4*AXA$5*(AXA40-AXA$7)/(AXA$8-AXA$7))),IF(AXA40&lt;=AXA$8,AXA$5,IF(AXA40&gt;AXA$6,0,0.6*AXA$5+0.4*AXA$5*(AXA40-AXA$7)/(AXA$8-AXA$7))))))</f>
      </c>
      <c r="AXC40" s="126">
        <f>IF(AXA40&lt;&gt;"",AXA$5,0)</f>
      </c>
      <c r="AXD40" s="125">
        <f>IF(AXA$6=0,RANK(AXA40,AXA$12:AXA$42,0),RANK(AXA40,AXA$12:AXA$42,1))</f>
      </c>
      <c r="AXE40"/>
      <c r="AXF40" s="126">
        <f>IF(COUNTA(AXE$12:AXE$42)=0,0.6*AXE$5,IF(AXE40="",0,IF(AXE$6=0,IF(AXE40&gt;=AXE$8,AXE$5,IF(AXE40&lt;AXE$6,0,0.6*AXE$5+0.4*AXE$5*(AXE40-AXE$7)/(AXE$8-AXE$7))),IF(AXE40&lt;=AXE$8,AXE$5,IF(AXE40&gt;AXE$6,0,0.6*AXE$5+0.4*AXE$5*(AXE40-AXE$7)/(AXE$8-AXE$7))))))</f>
      </c>
      <c r="AXG40" s="126">
        <f>IF(AXE40&lt;&gt;"",AXE$5,0)</f>
      </c>
      <c r="AXH40" s="125">
        <f>IF(AXE$6=0,RANK(AXE40,AXE$12:AXE$42,0),RANK(AXE40,AXE$12:AXE$42,1))</f>
      </c>
      <c r="AXI40"/>
      <c r="AXJ40" s="126">
        <f>IF(COUNTA(AXI$12:AXI$42)=0,0.6*AXI$5,IF(AXI40="",0,IF(AXI$6=0,IF(AXI40&gt;=AXI$8,AXI$5,IF(AXI40&lt;AXI$6,0,0.6*AXI$5+0.4*AXI$5*(AXI40-AXI$7)/(AXI$8-AXI$7))),IF(AXI40&lt;=AXI$8,AXI$5,IF(AXI40&gt;AXI$6,0,0.6*AXI$5+0.4*AXI$5*(AXI40-AXI$7)/(AXI$8-AXI$7))))))</f>
      </c>
      <c r="AXK40" s="126">
        <f>IF(AXI40&lt;&gt;"",AXI$5,0)</f>
      </c>
      <c r="AXL40" s="125">
        <f>IF(AXI$6=0,RANK(AXI40,AXI$12:AXI$42,0),RANK(AXI40,AXI$12:AXI$42,1))</f>
      </c>
      <c r="AXM40"/>
      <c r="AXN40" s="126">
        <f>IF(COUNTA(AXM$12:AXM$42)=0,0.6*AXM$5,IF(AXM40="",0,IF(AXM$6=0,IF(AXM40&gt;=AXM$8,AXM$5,IF(AXM40&lt;AXM$6,0,0.6*AXM$5+0.4*AXM$5*(AXM40-AXM$7)/(AXM$8-AXM$7))),IF(AXM40&lt;=AXM$8,AXM$5,IF(AXM40&gt;AXM$6,0,0.6*AXM$5+0.4*AXM$5*(AXM40-AXM$7)/(AXM$8-AXM$7))))))</f>
      </c>
      <c r="AXO40" s="126">
        <f>IF(AXM40&lt;&gt;"",AXM$5,0)</f>
      </c>
      <c r="AXP40" s="125">
        <f>IF(AXM$6=0,RANK(AXM40,AXM$12:AXM$42,0),RANK(AXM40,AXM$12:AXM$42,1))</f>
      </c>
      <c r="AXQ40" s="126">
        <v>98.68</v>
      </c>
      <c r="AXR40" s="126">
        <f>IF(COUNTA(AXQ$12:AXQ$42)=0,0.6*AXQ$5,IF(AXQ40="",0,IF(AXQ$6=0,IF(AXQ40&gt;=AXQ$8,AXQ$5,IF(AXQ40&lt;AXQ$6,0,0.6*AXQ$5+0.4*AXQ$5*(AXQ40-AXQ$7)/(AXQ$8-AXQ$7))),IF(AXQ40&lt;=AXQ$8,AXQ$5,IF(AXQ40&gt;AXQ$6,0,0.6*AXQ$5+0.4*AXQ$5*(AXQ40-AXQ$7)/(AXQ$8-AXQ$7))))))</f>
      </c>
      <c r="AXS40" s="126">
        <f>IF(AXQ40&lt;&gt;"",AXQ$5,0)</f>
      </c>
      <c r="AXT40" s="125">
        <f>IF(AXQ$6=0,RANK(AXQ40,AXQ$12:AXQ$42,0),RANK(AXQ40,AXQ$12:AXQ$42,1))</f>
      </c>
      <c r="AXU40" s="126">
        <v>99.27</v>
      </c>
      <c r="AXV40" s="126">
        <f>IF(COUNTA(AXU$12:AXU$42)=0,0.6*AXU$5,IF(AXU40="",0,IF(AXU$6=0,IF(AXU40&gt;=AXU$8,AXU$5,IF(AXU40&lt;AXU$6,0,0.6*AXU$5+0.4*AXU$5*(AXU40-AXU$7)/(AXU$8-AXU$7))),IF(AXU40&lt;=AXU$8,AXU$5,IF(AXU40&gt;AXU$6,0,0.6*AXU$5+0.4*AXU$5*(AXU40-AXU$7)/(AXU$8-AXU$7))))))</f>
      </c>
      <c r="AXW40" s="126">
        <f>IF(AXU40&lt;&gt;"",AXU$5,0)</f>
      </c>
      <c r="AXX40" s="125">
        <f>IF(AXU$6=0,RANK(AXU40,AXU$12:AXU$42,0),RANK(AXU40,AXU$12:AXU$42,1))</f>
      </c>
      <c r="AXY40" s="126">
        <v>100</v>
      </c>
      <c r="AXZ40" s="126">
        <f>IF(COUNTA(AXY$12:AXY$42)=0,0.6*AXY$5,IF(AXY40="",0,IF(AXY$6=0,IF(AXY40&gt;=AXY$8,AXY$5,IF(AXY40&lt;AXY$6,0,0.6*AXY$5+0.4*AXY$5*(AXY40-AXY$7)/(AXY$8-AXY$7))),IF(AXY40&lt;=AXY$8,AXY$5,IF(AXY40&gt;AXY$6,0,0.6*AXY$5+0.4*AXY$5*(AXY40-AXY$7)/(AXY$8-AXY$7))))))</f>
      </c>
      <c r="AYA40" s="126">
        <f>IF(AXY40&lt;&gt;"",AXY$5,0)</f>
      </c>
      <c r="AYB40" s="125">
        <f>IF(AXY$6=0,RANK(AXY40,AXY$12:AXY$42,0),RANK(AXY40,AXY$12:AXY$42,1))</f>
      </c>
      <c r="AYC40" s="126">
        <v>2.47</v>
      </c>
      <c r="AYD40" s="126">
        <f>IF(COUNTA(AYC$12:AYC$42)=0,0.6*AYC$5,IF(AYC40="",0,IF(AYC$6=0,IF(AYC40&gt;=AYC$8,AYC$5,IF(AYC40&lt;AYC$6,0,0.6*AYC$5+0.4*AYC$5*(AYC40-AYC$7)/(AYC$8-AYC$7))),IF(AYC40&lt;=AYC$8,AYC$5,IF(AYC40&gt;AYC$6,0,0.6*AYC$5+0.4*AYC$5*(AYC40-AYC$7)/(AYC$8-AYC$7))))))</f>
      </c>
      <c r="AYE40" s="126">
        <f>IF(AYC40&lt;&gt;"",AYC$5,0)</f>
      </c>
      <c r="AYF40" s="125">
        <f>IF(AYC$6=0,RANK(AYC40,AYC$12:AYC$42,0),RANK(AYC40,AYC$12:AYC$42,1))</f>
      </c>
      <c r="AYG40" s="126">
        <v>98.89</v>
      </c>
      <c r="AYH40" s="126">
        <f>IF(COUNTA(AYG$12:AYG$42)=0,0.6*AYG$5,IF(AYG40="",0,IF(AYG$6=0,IF(AYG40&gt;=AYG$8,AYG$5,IF(AYG40&lt;AYG$6,0,0.6*AYG$5+0.4*AYG$5*(AYG40-AYG$7)/(AYG$8-AYG$7))),IF(AYG40&lt;=AYG$8,AYG$5,IF(AYG40&gt;AYG$6,0,0.6*AYG$5+0.4*AYG$5*(AYG40-AYG$7)/(AYG$8-AYG$7))))))</f>
      </c>
      <c r="AYI40" s="126">
        <f>IF(AYG40&lt;&gt;"",AYG$5,0)</f>
      </c>
      <c r="AYJ40" s="125">
        <f>IF(AYG$6=0,RANK(AYG40,AYG$12:AYG$42,0),RANK(AYG40,AYG$12:AYG$42,1))</f>
      </c>
      <c r="AYK40" s="126">
        <v>98.21</v>
      </c>
      <c r="AYL40" s="126">
        <f>IF(COUNTA(AYK$12:AYK$42)=0,0.6*AYK$5,IF(AYK40="",0,IF(AYK$6=0,IF(AYK40&gt;=AYK$8,AYK$5,IF(AYK40&lt;AYK$6,0,0.6*AYK$5+0.4*AYK$5*(AYK40-AYK$7)/(AYK$8-AYK$7))),IF(AYK40&lt;=AYK$8,AYK$5,IF(AYK40&gt;AYK$6,0,0.6*AYK$5+0.4*AYK$5*(AYK40-AYK$7)/(AYK$8-AYK$7))))))</f>
      </c>
      <c r="AYM40" s="126">
        <f>IF(AYK40&lt;&gt;"",AYK$5,0)</f>
      </c>
      <c r="AYN40" s="125">
        <f>IF(AYK$6=0,RANK(AYK40,AYK$12:AYK$42,0),RANK(AYK40,AYK$12:AYK$42,1))</f>
      </c>
      <c r="AYO40" s="126">
        <v>3.85</v>
      </c>
      <c r="AYP40" s="126">
        <f>IF(COUNTA(AYO$12:AYO$42)=0,0.6*AYO$5,IF(AYO40="",0,IF(AYO$6=0,IF(AYO40&gt;=AYO$8,AYO$5,IF(AYO40&lt;AYO$6,0,0.6*AYO$5+0.4*AYO$5*(AYO40-AYO$7)/(AYO$8-AYO$7))),IF(AYO40&lt;=AYO$8,AYO$5,IF(AYO40&gt;AYO$6,0,0.6*AYO$5+0.4*AYO$5*(AYO40-AYO$7)/(AYO$8-AYO$7))))))</f>
      </c>
      <c r="AYQ40" s="126">
        <f>IF(AYO40&lt;&gt;"",AYO$5,0)</f>
      </c>
      <c r="AYR40" s="125">
        <f>IF(AYO$6=0,RANK(AYO40,AYO$12:AYO$42,0),RANK(AYO40,AYO$12:AYO$42,1))</f>
      </c>
      <c r="AYS40" s="126">
        <v>100</v>
      </c>
      <c r="AYT40" s="126">
        <f>IF(COUNTA(AYS$12:AYS$42)=0,0.6*AYS$5,IF(AYS40="",0,IF(AYS$6=0,IF(AYS40&gt;=AYS$8,AYS$5,IF(AYS40&lt;AYS$6,0,0.6*AYS$5+0.4*AYS$5*(AYS40-AYS$7)/(AYS$8-AYS$7))),IF(AYS40&lt;=AYS$8,AYS$5,IF(AYS40&gt;AYS$6,0,0.6*AYS$5+0.4*AYS$5*(AYS40-AYS$7)/(AYS$8-AYS$7))))))</f>
      </c>
      <c r="AYU40" s="126">
        <f>IF(AYS40&lt;&gt;"",AYS$5,0)</f>
      </c>
      <c r="AYV40" s="125">
        <f>IF(AYS$6=0,RANK(AYS40,AYS$12:AYS$42,0),RANK(AYS40,AYS$12:AYS$42,1))</f>
      </c>
      <c r="AYW40" s="126">
        <v>0.55</v>
      </c>
      <c r="AYX40" s="126">
        <f>IF(COUNTA(AYW$12:AYW$42)=0,0.6*AYW$5,IF(AYW40="",0,IF(AYW$6=0,IF(AYW40&gt;=AYW$8,AYW$5,IF(AYW40&lt;AYW$6,0,0.6*AYW$5+0.4*AYW$5*(AYW40-AYW$7)/(AYW$8-AYW$7))),IF(AYW40&lt;=AYW$8,AYW$5,IF(AYW40&gt;AYW$6,0,0.6*AYW$5+0.4*AYW$5*(AYW40-AYW$7)/(AYW$8-AYW$7))))))</f>
      </c>
      <c r="AYY40" s="126">
        <f>IF(AYW40&lt;&gt;"",AYW$5,0)</f>
      </c>
      <c r="AYZ40" s="125">
        <f>IF(AYW$6=0,RANK(AYW40,AYW$12:AYW$42,0),RANK(AYW40,AYW$12:AYW$42,1))</f>
      </c>
      <c r="AZA40" s="126">
        <v>0</v>
      </c>
      <c r="AZB40" s="126">
        <f>IF(COUNTA(AZA$12:AZA$42)=0,0.6*AZA$5,IF(AZA40="",0,IF(AZA$6=0,IF(AZA40&gt;=AZA$8,AZA$5,IF(AZA40&lt;AZA$6,0,0.6*AZA$5+0.4*AZA$5*(AZA40-AZA$7)/(AZA$8-AZA$7))),IF(AZA40&lt;=AZA$8,AZA$5,IF(AZA40&gt;AZA$6,0,0.6*AZA$5+0.4*AZA$5*(AZA40-AZA$7)/(AZA$8-AZA$7))))))</f>
      </c>
      <c r="AZC40" s="126">
        <f>IF(AZA40&lt;&gt;"",AZA$5,0)</f>
      </c>
      <c r="AZD40" s="125">
        <f>IF(AZA$6=0,RANK(AZA40,AZA$12:AZA$42,0),RANK(AZA40,AZA$12:AZA$42,1))</f>
      </c>
      <c r="AZE40" s="126">
        <v>35.041015625</v>
      </c>
      <c r="AZF40" s="126">
        <f>IF(COUNTA(AZE$12:AZE$42)=0,0.6*AZE$5,IF(AZE40="",0,IF(AZE$6=0,IF(AZE40&gt;=AZE$8,AZE$5,IF(AZE40&lt;AZE$6,0,0.6*AZE$5+0.4*AZE$5*(AZE40-AZE$7)/(AZE$8-AZE$7))),IF(AZE40&lt;=AZE$8,AZE$5,IF(AZE40&gt;AZE$6,0,0.6*AZE$5+0.4*AZE$5*(AZE40-AZE$7)/(AZE$8-AZE$7))))))</f>
      </c>
      <c r="AZG40" s="126">
        <f>IF(AZE40&lt;&gt;"",AZE$5,0)</f>
      </c>
      <c r="AZH40" s="125">
        <f>IF(AZE$6=0,RANK(AZE40,AZE$12:AZE$42,0),RANK(AZE40,AZE$12:AZE$42,1))</f>
      </c>
      <c r="AZI40" s="126">
        <v>5.35</v>
      </c>
      <c r="AZJ40" s="126">
        <f>IF(COUNTA(AZI$12:AZI$42)=0,0.6*AZI$5,IF(AZI40="",0,IF(AZI$6=0,IF(AZI40&gt;=AZI$8,AZI$5,IF(AZI40&lt;AZI$6,0,0.6*AZI$5+0.4*AZI$5*(AZI40-AZI$7)/(AZI$8-AZI$7))),IF(AZI40&lt;=AZI$8,AZI$5,IF(AZI40&gt;AZI$6,0,0.6*AZI$5+0.4*AZI$5*(AZI40-AZI$7)/(AZI$8-AZI$7))))))</f>
      </c>
      <c r="AZK40" s="126">
        <f>IF(AZI40&lt;&gt;"",AZI$5,0)</f>
      </c>
      <c r="AZL40" s="125">
        <f>IF(AZI$6=0,RANK(AZI40,AZI$12:AZI$42,0),RANK(AZI40,AZI$12:AZI$42,1))</f>
      </c>
      <c r="AZM40"/>
      <c r="AZN40" s="126">
        <f>IF(COUNTA(AZM$12:AZM$42)=0,0.6*AZM$5,IF(AZM40="",0,IF(AZM$6=0,IF(AZM40&gt;=AZM$8,AZM$5,IF(AZM40&lt;AZM$6,0,0.6*AZM$5+0.4*AZM$5*(AZM40-AZM$7)/(AZM$8-AZM$7))),IF(AZM40&lt;=AZM$8,AZM$5,IF(AZM40&gt;AZM$6,0,0.6*AZM$5+0.4*AZM$5*(AZM40-AZM$7)/(AZM$8-AZM$7))))))</f>
      </c>
      <c r="AZO40" s="126">
        <f>IF(AZM40&lt;&gt;"",AZM$5,0)</f>
      </c>
      <c r="AZP40" s="125">
        <f>IF(AZM$6=0,RANK(AZM40,AZM$12:AZM$42,0),RANK(AZM40,AZM$12:AZM$42,1))</f>
      </c>
      <c r="AZQ40"/>
      <c r="AZR40" s="126">
        <f>IF(COUNTA(AZQ$12:AZQ$42)=0,0.6*AZQ$5,IF(AZQ40="",0,IF(AZQ$6=0,IF(AZQ40&gt;=AZQ$8,AZQ$5,IF(AZQ40&lt;AZQ$6,0,0.6*AZQ$5+0.4*AZQ$5*(AZQ40-AZQ$7)/(AZQ$8-AZQ$7))),IF(AZQ40&lt;=AZQ$8,AZQ$5,IF(AZQ40&gt;AZQ$6,0,0.6*AZQ$5+0.4*AZQ$5*(AZQ40-AZQ$7)/(AZQ$8-AZQ$7))))))</f>
      </c>
      <c r="AZS40" s="126">
        <f>IF(AZQ40&lt;&gt;"",AZQ$5,0)</f>
      </c>
      <c r="AZT40" s="125">
        <f>IF(AZQ$6=0,RANK(AZQ40,AZQ$12:AZQ$42,0),RANK(AZQ40,AZQ$12:AZQ$42,1))</f>
      </c>
      <c r="AZU40"/>
      <c r="AZV40" s="126">
        <f>IF(COUNTA(AZU$12:AZU$42)=0,0.6*AZU$5,IF(AZU40="",0,IF(AZU$6=0,IF(AZU40&gt;=AZU$8,AZU$5,IF(AZU40&lt;AZU$6,0,0.6*AZU$5+0.4*AZU$5*(AZU40-AZU$7)/(AZU$8-AZU$7))),IF(AZU40&lt;=AZU$8,AZU$5,IF(AZU40&gt;AZU$6,0,0.6*AZU$5+0.4*AZU$5*(AZU40-AZU$7)/(AZU$8-AZU$7))))))</f>
      </c>
      <c r="AZW40" s="126">
        <f>IF(AZU40&lt;&gt;"",AZU$5,0)</f>
      </c>
      <c r="AZX40" s="125">
        <f>IF(AZU$6=0,RANK(AZU40,AZU$12:AZU$42,0),RANK(AZU40,AZU$12:AZU$42,1))</f>
      </c>
      <c r="AZY40"/>
      <c r="AZZ40" s="126">
        <f>IF(COUNTA(AZY$12:AZY$42)=0,0.6*AZY$5,IF(AZY40="",0,IF(AZY$6=0,IF(AZY40&gt;=AZY$8,AZY$5,IF(AZY40&lt;AZY$6,0,0.6*AZY$5+0.4*AZY$5*(AZY40-AZY$7)/(AZY$8-AZY$7))),IF(AZY40&lt;=AZY$8,AZY$5,IF(AZY40&gt;AZY$6,0,0.6*AZY$5+0.4*AZY$5*(AZY40-AZY$7)/(AZY$8-AZY$7))))))</f>
      </c>
      <c r="BAA40" s="126">
        <f>IF(AZY40&lt;&gt;"",AZY$5,0)</f>
      </c>
      <c r="BAB40" s="125">
        <f>IF(AZY$6=0,RANK(AZY40,AZY$12:AZY$42,0),RANK(AZY40,AZY$12:AZY$42,1))</f>
      </c>
      <c r="BAC40"/>
      <c r="BAD40" s="126">
        <f>IF(COUNTA(BAC$12:BAC$42)=0,0.6*BAC$5,IF(BAC40="",0,IF(BAC$6=0,IF(BAC40&gt;=BAC$8,BAC$5,IF(BAC40&lt;BAC$6,0,0.6*BAC$5+0.4*BAC$5*(BAC40-BAC$7)/(BAC$8-BAC$7))),IF(BAC40&lt;=BAC$8,BAC$5,IF(BAC40&gt;BAC$6,0,0.6*BAC$5+0.4*BAC$5*(BAC40-BAC$7)/(BAC$8-BAC$7))))))</f>
      </c>
      <c r="BAE40" s="126">
        <f>IF(BAC40&lt;&gt;"",BAC$5,0)</f>
      </c>
      <c r="BAF40" s="125">
        <f>IF(BAC$6=0,RANK(BAC40,BAC$12:BAC$42,0),RANK(BAC40,BAC$12:BAC$42,1))</f>
      </c>
      <c r="BAG40"/>
      <c r="BAH40" s="126">
        <f>IF(COUNTA(BAG$12:BAG$42)=0,0.6*BAG$5,IF(BAG40="",0,IF(BAG$6=0,IF(BAG40&gt;=BAG$8,BAG$5,IF(BAG40&lt;BAG$6,0,0.6*BAG$5+0.4*BAG$5*(BAG40-BAG$7)/(BAG$8-BAG$7))),IF(BAG40&lt;=BAG$8,BAG$5,IF(BAG40&gt;BAG$6,0,0.6*BAG$5+0.4*BAG$5*(BAG40-BAG$7)/(BAG$8-BAG$7))))))</f>
      </c>
      <c r="BAI40" s="126">
        <f>IF(BAG40&lt;&gt;"",BAG$5,0)</f>
      </c>
      <c r="BAJ40" s="125">
        <f>IF(BAG$6=0,RANK(BAG40,BAG$12:BAG$42,0),RANK(BAG40,BAG$12:BAG$42,1))</f>
      </c>
      <c r="BAK40"/>
      <c r="BAL40" s="126">
        <f>IF(COUNTA(BAK$12:BAK$42)=0,0.6*BAK$5,IF(BAK40="",0,IF(BAK$6=0,IF(BAK40&gt;=BAK$8,BAK$5,IF(BAK40&lt;BAK$6,0,0.6*BAK$5+0.4*BAK$5*(BAK40-BAK$7)/(BAK$8-BAK$7))),IF(BAK40&lt;=BAK$8,BAK$5,IF(BAK40&gt;BAK$6,0,0.6*BAK$5+0.4*BAK$5*(BAK40-BAK$7)/(BAK$8-BAK$7))))))</f>
      </c>
      <c r="BAM40" s="126">
        <f>IF(BAK40&lt;&gt;"",BAK$5,0)</f>
      </c>
      <c r="BAN40" s="125">
        <f>IF(BAK$6=0,RANK(BAK40,BAK$12:BAK$42,0),RANK(BAK40,BAK$12:BAK$42,1))</f>
      </c>
      <c r="BAO40"/>
      <c r="BAP40" s="126">
        <f>IF(COUNTA(BAO$12:BAO$42)=0,0.6*BAO$5,IF(BAO40="",0,IF(BAO$6=0,IF(BAO40&gt;=BAO$8,BAO$5,IF(BAO40&lt;BAO$6,0,0.6*BAO$5+0.4*BAO$5*(BAO40-BAO$7)/(BAO$8-BAO$7))),IF(BAO40&lt;=BAO$8,BAO$5,IF(BAO40&gt;BAO$6,0,0.6*BAO$5+0.4*BAO$5*(BAO40-BAO$7)/(BAO$8-BAO$7))))))</f>
      </c>
      <c r="BAQ40" s="126">
        <f>IF(BAO40&lt;&gt;"",BAO$5,0)</f>
      </c>
      <c r="BAR40" s="125">
        <f>IF(BAO$6=0,RANK(BAO40,BAO$12:BAO$42,0),RANK(BAO40,BAO$12:BAO$42,1))</f>
      </c>
      <c r="BAS40"/>
      <c r="BAT40" s="126">
        <f>IF(COUNTA(BAS$12:BAS$42)=0,0.6*BAS$5,IF(BAS40="",0,IF(BAS$6=0,IF(BAS40&gt;=BAS$8,BAS$5,IF(BAS40&lt;BAS$6,0,0.6*BAS$5+0.4*BAS$5*(BAS40-BAS$7)/(BAS$8-BAS$7))),IF(BAS40&lt;=BAS$8,BAS$5,IF(BAS40&gt;BAS$6,0,0.6*BAS$5+0.4*BAS$5*(BAS40-BAS$7)/(BAS$8-BAS$7))))))</f>
      </c>
      <c r="BAU40" s="126">
        <f>IF(BAS40&lt;&gt;"",BAS$5,0)</f>
      </c>
      <c r="BAV40" s="125">
        <f>IF(BAS$6=0,RANK(BAS40,BAS$12:BAS$42,0),RANK(BAS40,BAS$12:BAS$42,1))</f>
      </c>
      <c r="BAW40"/>
      <c r="BAX40" s="126">
        <f>IF(COUNTA(BAW$12:BAW$42)=0,0.6*BAW$5,IF(BAW40="",0,IF(BAW$6=0,IF(BAW40&gt;=BAW$8,BAW$5,IF(BAW40&lt;BAW$6,0,0.6*BAW$5+0.4*BAW$5*(BAW40-BAW$7)/(BAW$8-BAW$7))),IF(BAW40&lt;=BAW$8,BAW$5,IF(BAW40&gt;BAW$6,0,0.6*BAW$5+0.4*BAW$5*(BAW40-BAW$7)/(BAW$8-BAW$7))))))</f>
      </c>
      <c r="BAY40" s="126">
        <f>IF(BAW40&lt;&gt;"",BAW$5,0)</f>
      </c>
      <c r="BAZ40" s="125">
        <f>IF(BAW$6=0,RANK(BAW40,BAW$12:BAW$42,0),RANK(BAW40,BAW$12:BAW$42,1))</f>
      </c>
      <c r="BBA40"/>
      <c r="BBB40" s="126">
        <f>IF(COUNTA(BBA$12:BBA$42)=0,0.6*BBA$5,IF(BBA40="",0,IF(BBA$6=0,IF(BBA40&gt;=BBA$8,BBA$5,IF(BBA40&lt;BBA$6,0,0.6*BBA$5+0.4*BBA$5*(BBA40-BBA$7)/(BBA$8-BBA$7))),IF(BBA40&lt;=BBA$8,BBA$5,IF(BBA40&gt;BBA$6,0,0.6*BBA$5+0.4*BBA$5*(BBA40-BBA$7)/(BBA$8-BBA$7))))))</f>
      </c>
      <c r="BBC40" s="126">
        <f>IF(BBA40&lt;&gt;"",BBA$5,0)</f>
      </c>
      <c r="BBD40" s="125">
        <f>IF(BBA$6=0,RANK(BBA40,BBA$12:BBA$42,0),RANK(BBA40,BBA$12:BBA$42,1))</f>
      </c>
      <c r="BBE40"/>
      <c r="BBF40" s="126">
        <f>IF(COUNTA(BBE$12:BBE$42)=0,0.6*BBE$5,IF(BBE40="",0,IF(BBE$6=0,IF(BBE40&gt;=BBE$8,BBE$5,IF(BBE40&lt;BBE$6,0,0.6*BBE$5+0.4*BBE$5*(BBE40-BBE$7)/(BBE$8-BBE$7))),IF(BBE40&lt;=BBE$8,BBE$5,IF(BBE40&gt;BBE$6,0,0.6*BBE$5+0.4*BBE$5*(BBE40-BBE$7)/(BBE$8-BBE$7))))))</f>
      </c>
      <c r="BBG40" s="126">
        <f>IF(BBE40&lt;&gt;"",BBE$5,0)</f>
      </c>
      <c r="BBH40" s="125">
        <f>IF(BBE$6=0,RANK(BBE40,BBE$12:BBE$42,0),RANK(BBE40,BBE$12:BBE$42,1))</f>
      </c>
      <c r="BBI40"/>
      <c r="BBJ40" s="126">
        <f>IF(COUNTA(BBI$12:BBI$42)=0,0.6*BBI$5,IF(BBI40="",0,IF(BBI$6=0,IF(BBI40&gt;=BBI$8,BBI$5,IF(BBI40&lt;BBI$6,0,0.6*BBI$5+0.4*BBI$5*(BBI40-BBI$7)/(BBI$8-BBI$7))),IF(BBI40&lt;=BBI$8,BBI$5,IF(BBI40&gt;BBI$6,0,0.6*BBI$5+0.4*BBI$5*(BBI40-BBI$7)/(BBI$8-BBI$7))))))</f>
      </c>
      <c r="BBK40" s="126">
        <f>IF(BBI40&lt;&gt;"",BBI$5,0)</f>
      </c>
      <c r="BBL40" s="125">
        <f>IF(BBI$6=0,RANK(BBI40,BBI$12:BBI$42,0),RANK(BBI40,BBI$12:BBI$42,1))</f>
      </c>
      <c r="BBM40" s="126">
        <v>98.5434</v>
      </c>
      <c r="BBN40" s="126">
        <f>IF(COUNTA(BBM$12:BBM$42)=0,0.6*BBM$5,IF(BBM40="",0,IF(BBM$6=0,IF(BBM40&gt;=BBM$8,BBM$5,IF(BBM40&lt;BBM$6,0,0.6*BBM$5+0.4*BBM$5*(BBM40-BBM$7)/(BBM$8-BBM$7))),IF(BBM40&lt;=BBM$8,BBM$5,IF(BBM40&gt;BBM$6,0,0.6*BBM$5+0.4*BBM$5*(BBM40-BBM$7)/(BBM$8-BBM$7))))))</f>
      </c>
      <c r="BBO40" s="126">
        <f>IF(BBM40&lt;&gt;"",BBM$5,0)</f>
      </c>
      <c r="BBP40" s="125">
        <f>IF(BBM$6=0,RANK(BBM40,BBM$12:BBM$42,0),RANK(BBM40,BBM$12:BBM$42,1))</f>
      </c>
      <c r="BBQ40" s="126">
        <v>100</v>
      </c>
      <c r="BBR40" s="126">
        <f>IF(COUNTA(BBQ$12:BBQ$42)=0,0.6*BBQ$5,IF(BBQ40="",0,IF(BBQ$6=0,IF(BBQ40&gt;=BBQ$8,BBQ$5,IF(BBQ40&lt;BBQ$6,0,0.6*BBQ$5+0.4*BBQ$5*(BBQ40-BBQ$7)/(BBQ$8-BBQ$7))),IF(BBQ40&lt;=BBQ$8,BBQ$5,IF(BBQ40&gt;BBQ$6,0,0.6*BBQ$5+0.4*BBQ$5*(BBQ40-BBQ$7)/(BBQ$8-BBQ$7))))))</f>
      </c>
      <c r="BBS40" s="126">
        <f>IF(BBQ40&lt;&gt;"",BBQ$5,0)</f>
      </c>
      <c r="BBT40" s="125">
        <f>IF(BBQ$6=0,RANK(BBQ40,BBQ$12:BBQ$42,0),RANK(BBQ40,BBQ$12:BBQ$42,1))</f>
      </c>
      <c r="BBU40" s="126">
        <v>2.4453</v>
      </c>
      <c r="BBV40" s="126">
        <f>IF(COUNTA(BBU$12:BBU$42)=0,0.6*BBU$5,IF(BBU40="",0,IF(BBU$6=0,IF(BBU40&gt;=BBU$8,BBU$5,IF(BBU40&lt;BBU$6,0,0.6*BBU$5+0.4*BBU$5*(BBU40-BBU$7)/(BBU$8-BBU$7))),IF(BBU40&lt;=BBU$8,BBU$5,IF(BBU40&gt;BBU$6,0,0.6*BBU$5+0.4*BBU$5*(BBU40-BBU$7)/(BBU$8-BBU$7))))))</f>
      </c>
      <c r="BBW40" s="126">
        <f>IF(BBU40&lt;&gt;"",BBU$5,0)</f>
      </c>
      <c r="BBX40" s="125">
        <f>IF(BBU$6=0,RANK(BBU40,BBU$12:BBU$42,0),RANK(BBU40,BBU$12:BBU$42,1))</f>
      </c>
      <c r="BBY40" s="126">
        <v>98.08</v>
      </c>
      <c r="BBZ40" s="126">
        <f>IF(COUNTA(BBY$12:BBY$42)=0,0.6*BBY$5,IF(BBY40="",0,IF(BBY$6=0,IF(BBY40&gt;=BBY$8,BBY$5,IF(BBY40&lt;BBY$6,0,0.6*BBY$5+0.4*BBY$5*(BBY40-BBY$7)/(BBY$8-BBY$7))),IF(BBY40&lt;=BBY$8,BBY$5,IF(BBY40&gt;BBY$6,0,0.6*BBY$5+0.4*BBY$5*(BBY40-BBY$7)/(BBY$8-BBY$7))))))</f>
      </c>
      <c r="BCA40" s="126">
        <f>IF(BBY40&lt;&gt;"",BBY$5,0)</f>
      </c>
      <c r="BCB40" s="125">
        <f>IF(BBY$6=0,RANK(BBY40,BBY$12:BBY$42,0),RANK(BBY40,BBY$12:BBY$42,1))</f>
      </c>
      <c r="BCC40" s="126">
        <v>98.7105</v>
      </c>
      <c r="BCD40" s="126">
        <f>IF(COUNTA(BCC$12:BCC$42)=0,0.6*BCC$5,IF(BCC40="",0,IF(BCC$6=0,IF(BCC40&gt;=BCC$8,BCC$5,IF(BCC40&lt;BCC$6,0,0.6*BCC$5+0.4*BCC$5*(BCC40-BCC$7)/(BCC$8-BCC$7))),IF(BCC40&lt;=BCC$8,BCC$5,IF(BCC40&gt;BCC$6,0,0.6*BCC$5+0.4*BCC$5*(BCC40-BCC$7)/(BCC$8-BCC$7))))))</f>
      </c>
      <c r="BCE40" s="126">
        <f>IF(BCC40&lt;&gt;"",BCC$5,0)</f>
      </c>
      <c r="BCF40" s="125">
        <f>IF(BCC$6=0,RANK(BCC40,BCC$12:BCC$42,0),RANK(BCC40,BCC$12:BCC$42,1))</f>
      </c>
      <c r="BCG40" s="126">
        <v>3.5294</v>
      </c>
      <c r="BCH40" s="126">
        <f>IF(COUNTA(BCG$12:BCG$42)=0,0.6*BCG$5,IF(BCG40="",0,IF(BCG$6=0,IF(BCG40&gt;=BCG$8,BCG$5,IF(BCG40&lt;BCG$6,0,0.6*BCG$5+0.4*BCG$5*(BCG40-BCG$7)/(BCG$8-BCG$7))),IF(BCG40&lt;=BCG$8,BCG$5,IF(BCG40&gt;BCG$6,0,0.6*BCG$5+0.4*BCG$5*(BCG40-BCG$7)/(BCG$8-BCG$7))))))</f>
      </c>
      <c r="BCI40" s="126">
        <f>IF(BCG40&lt;&gt;"",BCG$5,0)</f>
      </c>
      <c r="BCJ40" s="125">
        <f>IF(BCG$6=0,RANK(BCG40,BCG$12:BCG$42,0),RANK(BCG40,BCG$12:BCG$42,1))</f>
      </c>
      <c r="BCK40" s="126">
        <v>100</v>
      </c>
      <c r="BCL40" s="126">
        <f>IF(COUNTA(BCK$12:BCK$42)=0,0.6*BCK$5,IF(BCK40="",0,IF(BCK$6=0,IF(BCK40&gt;=BCK$8,BCK$5,IF(BCK40&lt;BCK$6,0,0.6*BCK$5+0.4*BCK$5*(BCK40-BCK$7)/(BCK$8-BCK$7))),IF(BCK40&lt;=BCK$8,BCK$5,IF(BCK40&gt;BCK$6,0,0.6*BCK$5+0.4*BCK$5*(BCK40-BCK$7)/(BCK$8-BCK$7))))))</f>
      </c>
      <c r="BCM40" s="126">
        <f>IF(BCK40&lt;&gt;"",BCK$5,0)</f>
      </c>
      <c r="BCN40" s="125">
        <f>IF(BCK$6=0,RANK(BCK40,BCK$12:BCK$42,0),RANK(BCK40,BCK$12:BCK$42,1))</f>
      </c>
      <c r="BCO40" s="126">
        <v>0.7542</v>
      </c>
      <c r="BCP40" s="126">
        <f>IF(COUNTA(BCO$12:BCO$42)=0,0.6*BCO$5,IF(BCO40="",0,IF(BCO$6=0,IF(BCO40&gt;=BCO$8,BCO$5,IF(BCO40&lt;BCO$6,0,0.6*BCO$5+0.4*BCO$5*(BCO40-BCO$7)/(BCO$8-BCO$7))),IF(BCO40&lt;=BCO$8,BCO$5,IF(BCO40&gt;BCO$6,0,0.6*BCO$5+0.4*BCO$5*(BCO40-BCO$7)/(BCO$8-BCO$7))))))</f>
      </c>
      <c r="BCQ40" s="126">
        <f>IF(BCO40&lt;&gt;"",BCO$5,0)</f>
      </c>
      <c r="BCR40" s="125">
        <f>IF(BCO$6=0,RANK(BCO40,BCO$12:BCO$42,0),RANK(BCO40,BCO$12:BCO$42,1))</f>
      </c>
      <c r="BCS40" s="126">
        <v>0</v>
      </c>
      <c r="BCT40" s="126">
        <f>IF(COUNTA(BCS$12:BCS$42)=0,0.6*BCS$5,IF(BCS40="",0,IF(BCS$6=0,IF(BCS40&gt;=BCS$8,BCS$5,IF(BCS40&lt;BCS$6,0,0.6*BCS$5+0.4*BCS$5*(BCS40-BCS$7)/(BCS$8-BCS$7))),IF(BCS40&lt;=BCS$8,BCS$5,IF(BCS40&gt;BCS$6,0,0.6*BCS$5+0.4*BCS$5*(BCS40-BCS$7)/(BCS$8-BCS$7))))))</f>
      </c>
      <c r="BCU40" s="126">
        <f>IF(BCS40&lt;&gt;"",BCS$5,0)</f>
      </c>
      <c r="BCV40" s="125">
        <f>IF(BCS$6=0,RANK(BCS40,BCS$12:BCS$42,0),RANK(BCS40,BCS$12:BCS$42,1))</f>
      </c>
      <c r="BCW40" s="126">
        <v>43.3</v>
      </c>
      <c r="BCX40" s="126">
        <f>IF(COUNTA(BCW$12:BCW$42)=0,0.6*BCW$5,IF(BCW40="",0,IF(BCW$6=0,IF(BCW40&gt;=BCW$8,BCW$5,IF(BCW40&lt;BCW$6,0,0.6*BCW$5+0.4*BCW$5*(BCW40-BCW$7)/(BCW$8-BCW$7))),IF(BCW40&lt;=BCW$8,BCW$5,IF(BCW40&gt;BCW$6,0,0.6*BCW$5+0.4*BCW$5*(BCW40-BCW$7)/(BCW$8-BCW$7))))))</f>
      </c>
      <c r="BCY40" s="126">
        <f>IF(BCW40&lt;&gt;"",BCW$5,0)</f>
      </c>
      <c r="BCZ40" s="125">
        <f>IF(BCW$6=0,RANK(BCW40,BCW$12:BCW$42,0),RANK(BCW40,BCW$12:BCW$42,1))</f>
      </c>
      <c r="BDA40" s="126">
        <v>5.09</v>
      </c>
      <c r="BDB40" s="126">
        <f>IF(COUNTA(BDA$12:BDA$42)=0,0.6*BDA$5,IF(BDA40="",0,IF(BDA$6=0,IF(BDA40&gt;=BDA$8,BDA$5,IF(BDA40&lt;BDA$6,0,0.6*BDA$5+0.4*BDA$5*(BDA40-BDA$7)/(BDA$8-BDA$7))),IF(BDA40&lt;=BDA$8,BDA$5,IF(BDA40&gt;BDA$6,0,0.6*BDA$5+0.4*BDA$5*(BDA40-BDA$7)/(BDA$8-BDA$7))))))</f>
      </c>
      <c r="BDC40" s="126">
        <f>IF(BDA40&lt;&gt;"",BDA$5,0)</f>
      </c>
      <c r="BDD40" s="125">
        <f>IF(BDA$6=0,RANK(BDA40,BDA$12:BDA$42,0),RANK(BDA40,BDA$12:BDA$42,1))</f>
      </c>
      <c r="BDE40" s="126">
        <v>98.08</v>
      </c>
      <c r="BDF40" s="126">
        <f>IF(COUNTA(BDE$12:BDE$42)=0,0.6*BDE$5,IF(BDE40="",0,IF(BDE$6=0,IF(BDE40&gt;=BDE$8,BDE$5,IF(BDE40&lt;BDE$6,0,0.6*BDE$5+0.4*BDE$5*(BDE40-BDE$7)/(BDE$8-BDE$7))),IF(BDE40&lt;=BDE$8,BDE$5,IF(BDE40&gt;BDE$6,0,0.6*BDE$5+0.4*BDE$5*(BDE40-BDE$7)/(BDE$8-BDE$7))))))</f>
      </c>
      <c r="BDG40" s="126">
        <f>IF(BDE40&lt;&gt;"",BDE$5,0)</f>
      </c>
      <c r="BDH40" s="125">
        <f>IF(BDE$6=0,RANK(BDE40,BDE$12:BDE$42,0),RANK(BDE40,BDE$12:BDE$42,1))</f>
      </c>
      <c r="BDI40"/>
      <c r="BDJ40" s="126">
        <f>IF(COUNTA(BDI$12:BDI$42)=0,0.6*BDI$5,IF(BDI40="",0,IF(BDI$6=0,IF(BDI40&gt;=BDI$8,BDI$5,IF(BDI40&lt;BDI$6,0,0.6*BDI$5+0.4*BDI$5*(BDI40-BDI$7)/(BDI$8-BDI$7))),IF(BDI40&lt;=BDI$8,BDI$5,IF(BDI40&gt;BDI$6,0,0.6*BDI$5+0.4*BDI$5*(BDI40-BDI$7)/(BDI$8-BDI$7))))))</f>
      </c>
      <c r="BDK40" s="126">
        <f>IF(BDI40&lt;&gt;"",BDI$5,0)</f>
      </c>
      <c r="BDL40" s="125">
        <f>IF(BDI$6=0,RANK(BDI40,BDI$12:BDI$42,0),RANK(BDI40,BDI$12:BDI$42,1))</f>
      </c>
      <c r="BDM40"/>
      <c r="BDN40" s="126">
        <f>IF(COUNTA(BDM$12:BDM$42)=0,0.6*BDM$5,IF(BDM40="",0,IF(BDM$6=0,IF(BDM40&gt;=BDM$8,BDM$5,IF(BDM40&lt;BDM$6,0,0.6*BDM$5+0.4*BDM$5*(BDM40-BDM$7)/(BDM$8-BDM$7))),IF(BDM40&lt;=BDM$8,BDM$5,IF(BDM40&gt;BDM$6,0,0.6*BDM$5+0.4*BDM$5*(BDM40-BDM$7)/(BDM$8-BDM$7))))))</f>
      </c>
      <c r="BDO40" s="126">
        <f>IF(BDM40&lt;&gt;"",BDM$5,0)</f>
      </c>
      <c r="BDP40" s="125">
        <f>IF(BDM$6=0,RANK(BDM40,BDM$12:BDM$42,0),RANK(BDM40,BDM$12:BDM$42,1))</f>
      </c>
      <c r="BDQ40"/>
      <c r="BDR40" s="126">
        <f>IF(COUNTA(BDQ$12:BDQ$42)=0,0.6*BDQ$5,IF(BDQ40="",0,IF(BDQ$6=0,IF(BDQ40&gt;=BDQ$8,BDQ$5,IF(BDQ40&lt;BDQ$6,0,0.6*BDQ$5+0.4*BDQ$5*(BDQ40-BDQ$7)/(BDQ$8-BDQ$7))),IF(BDQ40&lt;=BDQ$8,BDQ$5,IF(BDQ40&gt;BDQ$6,0,0.6*BDQ$5+0.4*BDQ$5*(BDQ40-BDQ$7)/(BDQ$8-BDQ$7))))))</f>
      </c>
      <c r="BDS40" s="126">
        <f>IF(BDQ40&lt;&gt;"",BDQ$5,0)</f>
      </c>
      <c r="BDT40" s="125">
        <f>IF(BDQ$6=0,RANK(BDQ40,BDQ$12:BDQ$42,0),RANK(BDQ40,BDQ$12:BDQ$42,1))</f>
      </c>
      <c r="BDU40"/>
      <c r="BDV40" s="126">
        <f>IF(COUNTA(BDU$12:BDU$42)=0,0.6*BDU$5,IF(BDU40="",0,IF(BDU$6=0,IF(BDU40&gt;=BDU$8,BDU$5,IF(BDU40&lt;BDU$6,0,0.6*BDU$5+0.4*BDU$5*(BDU40-BDU$7)/(BDU$8-BDU$7))),IF(BDU40&lt;=BDU$8,BDU$5,IF(BDU40&gt;BDU$6,0,0.6*BDU$5+0.4*BDU$5*(BDU40-BDU$7)/(BDU$8-BDU$7))))))</f>
      </c>
      <c r="BDW40" s="126">
        <f>IF(BDU40&lt;&gt;"",BDU$5,0)</f>
      </c>
      <c r="BDX40" s="125">
        <f>IF(BDU$6=0,RANK(BDU40,BDU$12:BDU$42,0),RANK(BDU40,BDU$12:BDU$42,1))</f>
      </c>
      <c r="BDY40" s="126">
        <v>98.83</v>
      </c>
      <c r="BDZ40" s="126">
        <f>IF(COUNTA(BDY$12:BDY$42)=0,0.6*BDY$5,IF(BDY40="",0,IF(BDY$6=0,IF(BDY40&gt;=BDY$8,BDY$5,IF(BDY40&lt;BDY$6,0,0.6*BDY$5+0.4*BDY$5*(BDY40-BDY$7)/(BDY$8-BDY$7))),IF(BDY40&lt;=BDY$8,BDY$5,IF(BDY40&gt;BDY$6,0,0.6*BDY$5+0.4*BDY$5*(BDY40-BDY$7)/(BDY$8-BDY$7))))))</f>
      </c>
      <c r="BEA40" s="126">
        <f>IF(BDY40&lt;&gt;"",BDY$5,0)</f>
      </c>
      <c r="BEB40" s="125">
        <f>IF(BDY$6=0,RANK(BDY40,BDY$12:BDY$42,0),RANK(BDY40,BDY$12:BDY$42,1))</f>
      </c>
      <c r="BEC40" s="126">
        <v>100</v>
      </c>
      <c r="BED40" s="126">
        <f>IF(COUNTA(BEC$12:BEC$42)=0,0.6*BEC$5,IF(BEC40="",0,IF(BEC$6=0,IF(BEC40&gt;=BEC$8,BEC$5,IF(BEC40&lt;BEC$6,0,0.6*BEC$5+0.4*BEC$5*(BEC40-BEC$7)/(BEC$8-BEC$7))),IF(BEC40&lt;=BEC$8,BEC$5,IF(BEC40&gt;BEC$6,0,0.6*BEC$5+0.4*BEC$5*(BEC40-BEC$7)/(BEC$8-BEC$7))))))</f>
      </c>
      <c r="BEE40" s="126">
        <f>IF(BEC40&lt;&gt;"",BEC$5,0)</f>
      </c>
      <c r="BEF40" s="125">
        <f>IF(BEC$6=0,RANK(BEC40,BEC$12:BEC$42,0),RANK(BEC40,BEC$12:BEC$42,1))</f>
      </c>
      <c r="BEG40" s="126">
        <v>2.2125</v>
      </c>
      <c r="BEH40" s="126">
        <f>IF(COUNTA(BEG$12:BEG$42)=0,0.6*BEG$5,IF(BEG40="",0,IF(BEG$6=0,IF(BEG40&gt;=BEG$8,BEG$5,IF(BEG40&lt;BEG$6,0,0.6*BEG$5+0.4*BEG$5*(BEG40-BEG$7)/(BEG$8-BEG$7))),IF(BEG40&lt;=BEG$8,BEG$5,IF(BEG40&gt;BEG$6,0,0.6*BEG$5+0.4*BEG$5*(BEG40-BEG$7)/(BEG$8-BEG$7))))))</f>
      </c>
      <c r="BEI40" s="126">
        <f>IF(BEG40&lt;&gt;"",BEG$5,0)</f>
      </c>
      <c r="BEJ40" s="125">
        <f>IF(BEG$6=0,RANK(BEG40,BEG$12:BEG$42,0),RANK(BEG40,BEG$12:BEG$42,1))</f>
      </c>
      <c r="BEK40" s="126">
        <v>97.95</v>
      </c>
      <c r="BEL40" s="126">
        <f>IF(COUNTA(BEK$12:BEK$42)=0,0.6*BEK$5,IF(BEK40="",0,IF(BEK$6=0,IF(BEK40&gt;=BEK$8,BEK$5,IF(BEK40&lt;BEK$6,0,0.6*BEK$5+0.4*BEK$5*(BEK40-BEK$7)/(BEK$8-BEK$7))),IF(BEK40&lt;=BEK$8,BEK$5,IF(BEK40&gt;BEK$6,0,0.6*BEK$5+0.4*BEK$5*(BEK40-BEK$7)/(BEK$8-BEK$7))))))</f>
      </c>
      <c r="BEM40" s="126">
        <f>IF(BEK40&lt;&gt;"",BEK$5,0)</f>
      </c>
      <c r="BEN40" s="125">
        <f>IF(BEK$6=0,RANK(BEK40,BEK$12:BEK$42,0),RANK(BEK40,BEK$12:BEK$42,1))</f>
      </c>
      <c r="BEO40" s="126">
        <v>100</v>
      </c>
      <c r="BEP40" s="126">
        <f>IF(COUNTA(BEO$12:BEO$42)=0,0.6*BEO$5,IF(BEO40="",0,IF(BEO$6=0,IF(BEO40&gt;=BEO$8,BEO$5,IF(BEO40&lt;BEO$6,0,0.6*BEO$5+0.4*BEO$5*(BEO40-BEO$7)/(BEO$8-BEO$7))),IF(BEO40&lt;=BEO$8,BEO$5,IF(BEO40&gt;BEO$6,0,0.6*BEO$5+0.4*BEO$5*(BEO40-BEO$7)/(BEO$8-BEO$7))))))</f>
      </c>
      <c r="BEQ40" s="126">
        <f>IF(BEO40&lt;&gt;"",BEO$5,0)</f>
      </c>
      <c r="BER40" s="125">
        <f>IF(BEO$6=0,RANK(BEO40,BEO$12:BEO$42,0),RANK(BEO40,BEO$12:BEO$42,1))</f>
      </c>
      <c r="BES40" s="126">
        <v>2.79</v>
      </c>
      <c r="BET40" s="126">
        <f>IF(COUNTA(BES$12:BES$42)=0,0.6*BES$5,IF(BES40="",0,IF(BES$6=0,IF(BES40&gt;=BES$8,BES$5,IF(BES40&lt;BES$6,0,0.6*BES$5+0.4*BES$5*(BES40-BES$7)/(BES$8-BES$7))),IF(BES40&lt;=BES$8,BES$5,IF(BES40&gt;BES$6,0,0.6*BES$5+0.4*BES$5*(BES40-BES$7)/(BES$8-BES$7))))))</f>
      </c>
      <c r="BEU40" s="126">
        <f>IF(BES40&lt;&gt;"",BES$5,0)</f>
      </c>
      <c r="BEV40" s="125">
        <f>IF(BES$6=0,RANK(BES40,BES$12:BES$42,0),RANK(BES40,BES$12:BES$42,1))</f>
      </c>
      <c r="BEW40" s="126">
        <v>100</v>
      </c>
      <c r="BEX40" s="126">
        <f>IF(COUNTA(BEW$12:BEW$42)=0,0.6*BEW$5,IF(BEW40="",0,IF(BEW$6=0,IF(BEW40&gt;=BEW$8,BEW$5,IF(BEW40&lt;BEW$6,0,0.6*BEW$5+0.4*BEW$5*(BEW40-BEW$7)/(BEW$8-BEW$7))),IF(BEW40&lt;=BEW$8,BEW$5,IF(BEW40&gt;BEW$6,0,0.6*BEW$5+0.4*BEW$5*(BEW40-BEW$7)/(BEW$8-BEW$7))))))</f>
      </c>
      <c r="BEY40" s="126">
        <f>IF(BEW40&lt;&gt;"",BEW$5,0)</f>
      </c>
      <c r="BEZ40" s="125">
        <f>IF(BEW$6=0,RANK(BEW40,BEW$12:BEW$42,0),RANK(BEW40,BEW$12:BEW$42,1))</f>
      </c>
      <c r="BFA40" s="126">
        <v>1.0955</v>
      </c>
      <c r="BFB40" s="126">
        <f>IF(COUNTA(BFA$12:BFA$42)=0,0.6*BFA$5,IF(BFA40="",0,IF(BFA$6=0,IF(BFA40&gt;=BFA$8,BFA$5,IF(BFA40&lt;BFA$6,0,0.6*BFA$5+0.4*BFA$5*(BFA40-BFA$7)/(BFA$8-BFA$7))),IF(BFA40&lt;=BFA$8,BFA$5,IF(BFA40&gt;BFA$6,0,0.6*BFA$5+0.4*BFA$5*(BFA40-BFA$7)/(BFA$8-BFA$7))))))</f>
      </c>
      <c r="BFC40" s="126">
        <f>IF(BFA40&lt;&gt;"",BFA$5,0)</f>
      </c>
      <c r="BFD40" s="125">
        <f>IF(BFA$6=0,RANK(BFA40,BFA$12:BFA$42,0),RANK(BFA40,BFA$12:BFA$42,1))</f>
      </c>
      <c r="BFE40" s="126">
        <v>0</v>
      </c>
      <c r="BFF40" s="126">
        <f>IF(COUNTA(BFE$12:BFE$42)=0,0.6*BFE$5,IF(BFE40="",0,IF(BFE$6=0,IF(BFE40&gt;=BFE$8,BFE$5,IF(BFE40&lt;BFE$6,0,0.6*BFE$5+0.4*BFE$5*(BFE40-BFE$7)/(BFE$8-BFE$7))),IF(BFE40&lt;=BFE$8,BFE$5,IF(BFE40&gt;BFE$6,0,0.6*BFE$5+0.4*BFE$5*(BFE40-BFE$7)/(BFE$8-BFE$7))))))</f>
      </c>
      <c r="BFG40" s="126">
        <f>IF(BFE40&lt;&gt;"",BFE$5,0)</f>
      </c>
      <c r="BFH40" s="125">
        <f>IF(BFE$6=0,RANK(BFE40,BFE$12:BFE$42,0),RANK(BFE40,BFE$12:BFE$42,1))</f>
      </c>
      <c r="BFI40" s="126">
        <v>46.91</v>
      </c>
      <c r="BFJ40" s="126">
        <f>IF(COUNTA(BFI$12:BFI$42)=0,0.6*BFI$5,IF(BFI40="",0,IF(BFI$6=0,IF(BFI40&gt;=BFI$8,BFI$5,IF(BFI40&lt;BFI$6,0,0.6*BFI$5+0.4*BFI$5*(BFI40-BFI$7)/(BFI$8-BFI$7))),IF(BFI40&lt;=BFI$8,BFI$5,IF(BFI40&gt;BFI$6,0,0.6*BFI$5+0.4*BFI$5*(BFI40-BFI$7)/(BFI$8-BFI$7))))))</f>
      </c>
      <c r="BFK40" s="126">
        <f>IF(BFI40&lt;&gt;"",BFI$5,0)</f>
      </c>
      <c r="BFL40" s="125">
        <f>IF(BFI$6=0,RANK(BFI40,BFI$12:BFI$42,0),RANK(BFI40,BFI$12:BFI$42,1))</f>
      </c>
      <c r="BFM40" s="126">
        <v>7.15</v>
      </c>
      <c r="BFN40" s="126">
        <f>IF(COUNTA(BFM$12:BFM$42)=0,0.6*BFM$5,IF(BFM40="",0,IF(BFM$6=0,IF(BFM40&gt;=BFM$8,BFM$5,IF(BFM40&lt;BFM$6,0,0.6*BFM$5+0.4*BFM$5*(BFM40-BFM$7)/(BFM$8-BFM$7))),IF(BFM40&lt;=BFM$8,BFM$5,IF(BFM40&gt;BFM$6,0,0.6*BFM$5+0.4*BFM$5*(BFM40-BFM$7)/(BFM$8-BFM$7))))))</f>
      </c>
      <c r="BFO40" s="126">
        <f>IF(BFM40&lt;&gt;"",BFM$5,0)</f>
      </c>
      <c r="BFP40" s="125">
        <f>IF(BFM$6=0,RANK(BFM40,BFM$12:BFM$42,0),RANK(BFM40,BFM$12:BFM$42,1))</f>
      </c>
      <c r="BFQ40" s="126">
        <v>4.73</v>
      </c>
      <c r="BFR40" s="126">
        <f>IF(COUNTA(BFQ$12:BFQ$42)=0,0.6*BFQ$5,IF(BFQ40="",0,IF(BFQ$6=0,IF(BFQ40&gt;=BFQ$8,BFQ$5,IF(BFQ40&lt;BFQ$6,0,0.6*BFQ$5+0.4*BFQ$5*(BFQ40-BFQ$7)/(BFQ$8-BFQ$7))),IF(BFQ40&lt;=BFQ$8,BFQ$5,IF(BFQ40&gt;BFQ$6,0,0.6*BFQ$5+0.4*BFQ$5*(BFQ40-BFQ$7)/(BFQ$8-BFQ$7))))))</f>
      </c>
      <c r="BFS40" s="126">
        <f>IF(BFQ40&lt;&gt;"",BFQ$5,0)</f>
      </c>
      <c r="BFT40" s="125">
        <f>IF(BFQ$6=0,RANK(BFQ40,BFQ$12:BFQ$42,0),RANK(BFQ40,BFQ$12:BFQ$42,1))</f>
      </c>
      <c r="BFU40" s="126">
        <v>97.08</v>
      </c>
      <c r="BFV40" s="126">
        <f>IF(COUNTA(BFU$12:BFU$42)=0,0.6*BFU$5,IF(BFU40="",0,IF(BFU$6=0,IF(BFU40&gt;=BFU$8,BFU$5,IF(BFU40&lt;BFU$6,0,0.6*BFU$5+0.4*BFU$5*(BFU40-BFU$7)/(BFU$8-BFU$7))),IF(BFU40&lt;=BFU$8,BFU$5,IF(BFU40&gt;BFU$6,0,0.6*BFU$5+0.4*BFU$5*(BFU40-BFU$7)/(BFU$8-BFU$7))))))</f>
      </c>
      <c r="BFW40" s="126">
        <f>IF(BFU40&lt;&gt;"",BFU$5,0)</f>
      </c>
      <c r="BFX40" s="125">
        <f>IF(BFU$6=0,RANK(BFU40,BFU$12:BFU$42,0),RANK(BFU40,BFU$12:BFU$42,1))</f>
      </c>
      <c r="BFY40"/>
      <c r="BFZ40" s="126">
        <f>IF(COUNTA(BFY$12:BFY$42)=0,0.6*BFY$5,IF(BFY40="",0,IF(BFY$6=0,IF(BFY40&gt;=BFY$8,BFY$5,IF(BFY40&lt;BFY$6,0,0.6*BFY$5+0.4*BFY$5*(BFY40-BFY$7)/(BFY$8-BFY$7))),IF(BFY40&lt;=BFY$8,BFY$5,IF(BFY40&gt;BFY$6,0,0.6*BFY$5+0.4*BFY$5*(BFY40-BFY$7)/(BFY$8-BFY$7))))))</f>
      </c>
      <c r="BGA40" s="126">
        <f>IF(BFY40&lt;&gt;"",BFY$5,0)</f>
      </c>
      <c r="BGB40" s="125">
        <f>IF(BFY$6=0,RANK(BFY40,BFY$12:BFY$42,0),RANK(BFY40,BFY$12:BFY$42,1))</f>
      </c>
      <c r="BGC40"/>
      <c r="BGD40" s="126">
        <f>IF(COUNTA(BGC$12:BGC$42)=0,0.6*BGC$5,IF(BGC40="",0,IF(BGC$6=0,IF(BGC40&gt;=BGC$8,BGC$5,IF(BGC40&lt;BGC$6,0,0.6*BGC$5+0.4*BGC$5*(BGC40-BGC$7)/(BGC$8-BGC$7))),IF(BGC40&lt;=BGC$8,BGC$5,IF(BGC40&gt;BGC$6,0,0.6*BGC$5+0.4*BGC$5*(BGC40-BGC$7)/(BGC$8-BGC$7))))))</f>
      </c>
      <c r="BGE40" s="126">
        <f>IF(BGC40&lt;&gt;"",BGC$5,0)</f>
      </c>
      <c r="BGF40" s="125">
        <f>IF(BGC$6=0,RANK(BGC40,BGC$12:BGC$42,0),RANK(BGC40,BGC$12:BGC$42,1))</f>
      </c>
      <c r="BGG40"/>
      <c r="BGH40" s="126">
        <f>IF(COUNTA(BGG$12:BGG$42)=0,0.6*BGG$5,IF(BGG40="",0,IF(BGG$6=0,IF(BGG40&gt;=BGG$8,BGG$5,IF(BGG40&lt;BGG$6,0,0.6*BGG$5+0.4*BGG$5*(BGG40-BGG$7)/(BGG$8-BGG$7))),IF(BGG40&lt;=BGG$8,BGG$5,IF(BGG40&gt;BGG$6,0,0.6*BGG$5+0.4*BGG$5*(BGG40-BGG$7)/(BGG$8-BGG$7))))))</f>
      </c>
      <c r="BGI40" s="126">
        <f>IF(BGG40&lt;&gt;"",BGG$5,0)</f>
      </c>
      <c r="BGJ40" s="125">
        <f>IF(BGG$6=0,RANK(BGG40,BGG$12:BGG$42,0),RANK(BGG40,BGG$12:BGG$42,1))</f>
      </c>
      <c r="BGK40"/>
      <c r="BGL40" s="126">
        <f>IF(COUNTA(BGK$12:BGK$42)=0,0.6*BGK$5,IF(BGK40="",0,IF(BGK$6=0,IF(BGK40&gt;=BGK$8,BGK$5,IF(BGK40&lt;BGK$6,0,0.6*BGK$5+0.4*BGK$5*(BGK40-BGK$7)/(BGK$8-BGK$7))),IF(BGK40&lt;=BGK$8,BGK$5,IF(BGK40&gt;BGK$6,0,0.6*BGK$5+0.4*BGK$5*(BGK40-BGK$7)/(BGK$8-BGK$7))))))</f>
      </c>
      <c r="BGM40" s="126">
        <f>IF(BGK40&lt;&gt;"",BGK$5,0)</f>
      </c>
      <c r="BGN40" s="125">
        <f>IF(BGK$6=0,RANK(BGK40,BGK$12:BGK$42,0),RANK(BGK40,BGK$12:BGK$42,1))</f>
      </c>
      <c r="BGO40" s="126">
        <v>99.23</v>
      </c>
      <c r="BGP40" s="126">
        <f>IF(COUNTA(BGO$12:BGO$42)=0,0.6*BGO$5,IF(BGO40="",0,IF(BGO$6=0,IF(BGO40&gt;=BGO$8,BGO$5,IF(BGO40&lt;BGO$6,0,0.6*BGO$5+0.4*BGO$5*(BGO40-BGO$7)/(BGO$8-BGO$7))),IF(BGO40&lt;=BGO$8,BGO$5,IF(BGO40&gt;BGO$6,0,0.6*BGO$5+0.4*BGO$5*(BGO40-BGO$7)/(BGO$8-BGO$7))))))</f>
      </c>
      <c r="BGQ40" s="126">
        <f>IF(BGO40&lt;&gt;"",BGO$5,0)</f>
      </c>
      <c r="BGR40" s="125">
        <f>IF(BGO$6=0,RANK(BGO40,BGO$12:BGO$42,0),RANK(BGO40,BGO$12:BGO$42,1))</f>
      </c>
      <c r="BGS40" s="126">
        <v>99.09</v>
      </c>
      <c r="BGT40" s="126">
        <f>IF(COUNTA(BGS$12:BGS$42)=0,0.6*BGS$5,IF(BGS40="",0,IF(BGS$6=0,IF(BGS40&gt;=BGS$8,BGS$5,IF(BGS40&lt;BGS$6,0,0.6*BGS$5+0.4*BGS$5*(BGS40-BGS$7)/(BGS$8-BGS$7))),IF(BGS40&lt;=BGS$8,BGS$5,IF(BGS40&gt;BGS$6,0,0.6*BGS$5+0.4*BGS$5*(BGS40-BGS$7)/(BGS$8-BGS$7))))))</f>
      </c>
      <c r="BGU40" s="126">
        <f>IF(BGS40&lt;&gt;"",BGS$5,0)</f>
      </c>
      <c r="BGV40" s="125">
        <f>IF(BGS$6=0,RANK(BGS40,BGS$12:BGS$42,0),RANK(BGS40,BGS$12:BGS$42,1))</f>
      </c>
      <c r="BGW40" s="126">
        <v>2.14</v>
      </c>
      <c r="BGX40" s="126">
        <f>IF(COUNTA(BGW$12:BGW$42)=0,0.6*BGW$5,IF(BGW40="",0,IF(BGW$6=0,IF(BGW40&gt;=BGW$8,BGW$5,IF(BGW40&lt;BGW$6,0,0.6*BGW$5+0.4*BGW$5*(BGW40-BGW$7)/(BGW$8-BGW$7))),IF(BGW40&lt;=BGW$8,BGW$5,IF(BGW40&gt;BGW$6,0,0.6*BGW$5+0.4*BGW$5*(BGW40-BGW$7)/(BGW$8-BGW$7))))))</f>
      </c>
      <c r="BGY40" s="126">
        <f>IF(BGW40&lt;&gt;"",BGW$5,0)</f>
      </c>
      <c r="BGZ40" s="125">
        <f>IF(BGW$6=0,RANK(BGW40,BGW$12:BGW$42,0),RANK(BGW40,BGW$12:BGW$42,1))</f>
      </c>
      <c r="BHA40" s="126">
        <v>96.8703</v>
      </c>
      <c r="BHB40" s="126">
        <f>IF(COUNTA(BHA$12:BHA$42)=0,0.6*BHA$5,IF(BHA40="",0,IF(BHA$6=0,IF(BHA40&gt;=BHA$8,BHA$5,IF(BHA40&lt;BHA$6,0,0.6*BHA$5+0.4*BHA$5*(BHA40-BHA$7)/(BHA$8-BHA$7))),IF(BHA40&lt;=BHA$8,BHA$5,IF(BHA40&gt;BHA$6,0,0.6*BHA$5+0.4*BHA$5*(BHA40-BHA$7)/(BHA$8-BHA$7))))))</f>
      </c>
      <c r="BHC40" s="126">
        <f>IF(BHA40&lt;&gt;"",BHA$5,0)</f>
      </c>
      <c r="BHD40" s="125">
        <f>IF(BHA$6=0,RANK(BHA40,BHA$12:BHA$42,0),RANK(BHA40,BHA$12:BHA$42,1))</f>
      </c>
      <c r="BHE40" s="126">
        <v>100</v>
      </c>
      <c r="BHF40" s="126">
        <f>IF(COUNTA(BHE$12:BHE$42)=0,0.6*BHE$5,IF(BHE40="",0,IF(BHE$6=0,IF(BHE40&gt;=BHE$8,BHE$5,IF(BHE40&lt;BHE$6,0,0.6*BHE$5+0.4*BHE$5*(BHE40-BHE$7)/(BHE$8-BHE$7))),IF(BHE40&lt;=BHE$8,BHE$5,IF(BHE40&gt;BHE$6,0,0.6*BHE$5+0.4*BHE$5*(BHE40-BHE$7)/(BHE$8-BHE$7))))))</f>
      </c>
      <c r="BHG40" s="126">
        <f>IF(BHE40&lt;&gt;"",BHE$5,0)</f>
      </c>
      <c r="BHH40" s="125">
        <f>IF(BHE$6=0,RANK(BHE40,BHE$12:BHE$42,0),RANK(BHE40,BHE$12:BHE$42,1))</f>
      </c>
      <c r="BHI40" s="126">
        <v>3.051</v>
      </c>
      <c r="BHJ40" s="126">
        <f>IF(COUNTA(BHI$12:BHI$42)=0,0.6*BHI$5,IF(BHI40="",0,IF(BHI$6=0,IF(BHI40&gt;=BHI$8,BHI$5,IF(BHI40&lt;BHI$6,0,0.6*BHI$5+0.4*BHI$5*(BHI40-BHI$7)/(BHI$8-BHI$7))),IF(BHI40&lt;=BHI$8,BHI$5,IF(BHI40&gt;BHI$6,0,0.6*BHI$5+0.4*BHI$5*(BHI40-BHI$7)/(BHI$8-BHI$7))))))</f>
      </c>
      <c r="BHK40" s="126">
        <f>IF(BHI40&lt;&gt;"",BHI$5,0)</f>
      </c>
      <c r="BHL40" s="125">
        <f>IF(BHI$6=0,RANK(BHI40,BHI$12:BHI$42,0),RANK(BHI40,BHI$12:BHI$42,1))</f>
      </c>
      <c r="BHM40" s="126">
        <v>100</v>
      </c>
      <c r="BHN40" s="126">
        <f>IF(COUNTA(BHM$12:BHM$42)=0,0.6*BHM$5,IF(BHM40="",0,IF(BHM$6=0,IF(BHM40&gt;=BHM$8,BHM$5,IF(BHM40&lt;BHM$6,0,0.6*BHM$5+0.4*BHM$5*(BHM40-BHM$7)/(BHM$8-BHM$7))),IF(BHM40&lt;=BHM$8,BHM$5,IF(BHM40&gt;BHM$6,0,0.6*BHM$5+0.4*BHM$5*(BHM40-BHM$7)/(BHM$8-BHM$7))))))</f>
      </c>
      <c r="BHO40" s="126">
        <f>IF(BHM40&lt;&gt;"",BHM$5,0)</f>
      </c>
      <c r="BHP40" s="125">
        <f>IF(BHM$6=0,RANK(BHM40,BHM$12:BHM$42,0),RANK(BHM40,BHM$12:BHM$42,1))</f>
      </c>
      <c r="BHQ40" s="126">
        <v>0.6323</v>
      </c>
      <c r="BHR40" s="126">
        <f>IF(COUNTA(BHQ$12:BHQ$42)=0,0.6*BHQ$5,IF(BHQ40="",0,IF(BHQ$6=0,IF(BHQ40&gt;=BHQ$8,BHQ$5,IF(BHQ40&lt;BHQ$6,0,0.6*BHQ$5+0.4*BHQ$5*(BHQ40-BHQ$7)/(BHQ$8-BHQ$7))),IF(BHQ40&lt;=BHQ$8,BHQ$5,IF(BHQ40&gt;BHQ$6,0,0.6*BHQ$5+0.4*BHQ$5*(BHQ40-BHQ$7)/(BHQ$8-BHQ$7))))))</f>
      </c>
      <c r="BHS40" s="126">
        <f>IF(BHQ40&lt;&gt;"",BHQ$5,0)</f>
      </c>
      <c r="BHT40" s="125">
        <f>IF(BHQ$6=0,RANK(BHQ40,BHQ$12:BHQ$42,0),RANK(BHQ40,BHQ$12:BHQ$42,1))</f>
      </c>
      <c r="BHU40" s="126">
        <v>0</v>
      </c>
      <c r="BHV40" s="126">
        <f>IF(COUNTA(BHU$12:BHU$42)=0,0.6*BHU$5,IF(BHU40="",0,IF(BHU$6=0,IF(BHU40&gt;=BHU$8,BHU$5,IF(BHU40&lt;BHU$6,0,0.6*BHU$5+0.4*BHU$5*(BHU40-BHU$7)/(BHU$8-BHU$7))),IF(BHU40&lt;=BHU$8,BHU$5,IF(BHU40&gt;BHU$6,0,0.6*BHU$5+0.4*BHU$5*(BHU40-BHU$7)/(BHU$8-BHU$7))))))</f>
      </c>
      <c r="BHW40" s="126">
        <f>IF(BHU40&lt;&gt;"",BHU$5,0)</f>
      </c>
      <c r="BHX40" s="125">
        <f>IF(BHU$6=0,RANK(BHU40,BHU$12:BHU$42,0),RANK(BHU40,BHU$12:BHU$42,1))</f>
      </c>
      <c r="BHY40" s="126">
        <v>52.8369</v>
      </c>
      <c r="BHZ40" s="126">
        <f>IF(COUNTA(BHY$12:BHY$42)=0,0.6*BHY$5,IF(BHY40="",0,IF(BHY$6=0,IF(BHY40&gt;=BHY$8,BHY$5,IF(BHY40&lt;BHY$6,0,0.6*BHY$5+0.4*BHY$5*(BHY40-BHY$7)/(BHY$8-BHY$7))),IF(BHY40&lt;=BHY$8,BHY$5,IF(BHY40&gt;BHY$6,0,0.6*BHY$5+0.4*BHY$5*(BHY40-BHY$7)/(BHY$8-BHY$7))))))</f>
      </c>
      <c r="BIA40" s="126">
        <f>IF(BHY40&lt;&gt;"",BHY$5,0)</f>
      </c>
      <c r="BIB40" s="125">
        <f>IF(BHY$6=0,RANK(BHY40,BHY$12:BHY$42,0),RANK(BHY40,BHY$12:BHY$42,1))</f>
      </c>
      <c r="BIC40" s="126">
        <v>16.1</v>
      </c>
      <c r="BID40" s="126">
        <f>IF(COUNTA(BIC$12:BIC$42)=0,0.6*BIC$5,IF(BIC40="",0,IF(BIC$6=0,IF(BIC40&gt;=BIC$8,BIC$5,IF(BIC40&lt;BIC$6,0,0.6*BIC$5+0.4*BIC$5*(BIC40-BIC$7)/(BIC$8-BIC$7))),IF(BIC40&lt;=BIC$8,BIC$5,IF(BIC40&gt;BIC$6,0,0.6*BIC$5+0.4*BIC$5*(BIC40-BIC$7)/(BIC$8-BIC$7))))))</f>
      </c>
      <c r="BIE40" s="126">
        <f>IF(BIC40&lt;&gt;"",BIC$5,0)</f>
      </c>
      <c r="BIF40" s="125">
        <f>IF(BIC$6=0,RANK(BIC40,BIC$12:BIC$42,0),RANK(BIC40,BIC$12:BIC$42,1))</f>
      </c>
      <c r="BIG40"/>
      <c r="BIH40" s="126">
        <f>IF(COUNTA(BIG$12:BIG$42)=0,0.6*BIG$5,IF(BIG40="",0,IF(BIG$6=0,IF(BIG40&gt;=BIG$8,BIG$5,IF(BIG40&lt;BIG$6,0,0.6*BIG$5+0.4*BIG$5*(BIG40-BIG$7)/(BIG$8-BIG$7))),IF(BIG40&lt;=BIG$8,BIG$5,IF(BIG40&gt;BIG$6,0,0.6*BIG$5+0.4*BIG$5*(BIG40-BIG$7)/(BIG$8-BIG$7))))))</f>
      </c>
      <c r="BII40" s="126">
        <f>IF(BIG40&lt;&gt;"",BIG$5,0)</f>
      </c>
      <c r="BIJ40" s="125">
        <f>IF(BIG$6=0,RANK(BIG40,BIG$12:BIG$42,0),RANK(BIG40,BIG$12:BIG$42,1))</f>
      </c>
      <c r="BIK40"/>
      <c r="BIL40" s="126">
        <f>IF(COUNTA(BIK$12:BIK$42)=0,0.6*BIK$5,IF(BIK40="",0,IF(BIK$6=0,IF(BIK40&gt;=BIK$8,BIK$5,IF(BIK40&lt;BIK$6,0,0.6*BIK$5+0.4*BIK$5*(BIK40-BIK$7)/(BIK$8-BIK$7))),IF(BIK40&lt;=BIK$8,BIK$5,IF(BIK40&gt;BIK$6,0,0.6*BIK$5+0.4*BIK$5*(BIK40-BIK$7)/(BIK$8-BIK$7))))))</f>
      </c>
      <c r="BIM40" s="126">
        <f>IF(BIK40&lt;&gt;"",BIK$5,0)</f>
      </c>
      <c r="BIN40" s="125">
        <f>IF(BIK$6=0,RANK(BIK40,BIK$12:BIK$42,0),RANK(BIK40,BIK$12:BIK$42,1))</f>
      </c>
      <c r="BIO40"/>
      <c r="BIP40" s="126">
        <f>IF(COUNTA(BIO$12:BIO$42)=0,0.6*BIO$5,IF(BIO40="",0,IF(BIO$6=0,IF(BIO40&gt;=BIO$8,BIO$5,IF(BIO40&lt;BIO$6,0,0.6*BIO$5+0.4*BIO$5*(BIO40-BIO$7)/(BIO$8-BIO$7))),IF(BIO40&lt;=BIO$8,BIO$5,IF(BIO40&gt;BIO$6,0,0.6*BIO$5+0.4*BIO$5*(BIO40-BIO$7)/(BIO$8-BIO$7))))))</f>
      </c>
      <c r="BIQ40" s="126">
        <f>IF(BIO40&lt;&gt;"",BIO$5,0)</f>
      </c>
      <c r="BIR40" s="125">
        <f>IF(BIO$6=0,RANK(BIO40,BIO$12:BIO$42,0),RANK(BIO40,BIO$12:BIO$42,1))</f>
      </c>
      <c r="BIS40"/>
      <c r="BIT40" s="126">
        <f>IF(COUNTA(BIS$12:BIS$42)=0,0.6*BIS$5,IF(BIS40="",0,IF(BIS$6=0,IF(BIS40&gt;=BIS$8,BIS$5,IF(BIS40&lt;BIS$6,0,0.6*BIS$5+0.4*BIS$5*(BIS40-BIS$7)/(BIS$8-BIS$7))),IF(BIS40&lt;=BIS$8,BIS$5,IF(BIS40&gt;BIS$6,0,0.6*BIS$5+0.4*BIS$5*(BIS40-BIS$7)/(BIS$8-BIS$7))))))</f>
      </c>
      <c r="BIU40" s="126">
        <f>IF(BIS40&lt;&gt;"",BIS$5,0)</f>
      </c>
      <c r="BIV40" s="125">
        <f>IF(BIS$6=0,RANK(BIS40,BIS$12:BIS$42,0),RANK(BIS40,BIS$12:BIS$42,1))</f>
      </c>
      <c r="BIW40"/>
      <c r="BIX40" s="126">
        <f>IF(COUNTA(BIW$12:BIW$42)=0,0.6*BIW$5,IF(BIW40="",0,IF(BIW$6=0,IF(BIW40&gt;=BIW$8,BIW$5,IF(BIW40&lt;BIW$6,0,0.6*BIW$5+0.4*BIW$5*(BIW40-BIW$7)/(BIW$8-BIW$7))),IF(BIW40&lt;=BIW$8,BIW$5,IF(BIW40&gt;BIW$6,0,0.6*BIW$5+0.4*BIW$5*(BIW40-BIW$7)/(BIW$8-BIW$7))))))</f>
      </c>
      <c r="BIY40" s="126">
        <f>IF(BIW40&lt;&gt;"",BIW$5,0)</f>
      </c>
      <c r="BIZ40" s="125">
        <f>IF(BIW$6=0,RANK(BIW40,BIW$12:BIW$42,0),RANK(BIW40,BIW$12:BIW$42,1))</f>
      </c>
      <c r="BJA40"/>
      <c r="BJB40" s="126">
        <f>IF(COUNTA(BJA$12:BJA$42)=0,0.6*BJA$5,IF(BJA40="",0,IF(BJA$6=0,IF(BJA40&gt;=BJA$8,BJA$5,IF(BJA40&lt;BJA$6,0,0.6*BJA$5+0.4*BJA$5*(BJA40-BJA$7)/(BJA$8-BJA$7))),IF(BJA40&lt;=BJA$8,BJA$5,IF(BJA40&gt;BJA$6,0,0.6*BJA$5+0.4*BJA$5*(BJA40-BJA$7)/(BJA$8-BJA$7))))))</f>
      </c>
      <c r="BJC40" s="126">
        <f>IF(BJA40&lt;&gt;"",BJA$5,0)</f>
      </c>
      <c r="BJD40" s="125">
        <f>IF(BJA$6=0,RANK(BJA40,BJA$12:BJA$42,0),RANK(BJA40,BJA$12:BJA$42,1))</f>
      </c>
      <c r="BJE40"/>
      <c r="BJF40" s="126">
        <f>IF(COUNTA(BJE$12:BJE$42)=0,0.6*BJE$5,IF(BJE40="",0,IF(BJE$6=0,IF(BJE40&gt;=BJE$8,BJE$5,IF(BJE40&lt;BJE$6,0,0.6*BJE$5+0.4*BJE$5*(BJE40-BJE$7)/(BJE$8-BJE$7))),IF(BJE40&lt;=BJE$8,BJE$5,IF(BJE40&gt;BJE$6,0,0.6*BJE$5+0.4*BJE$5*(BJE40-BJE$7)/(BJE$8-BJE$7))))))</f>
      </c>
      <c r="BJG40" s="126">
        <f>IF(BJE40&lt;&gt;"",BJE$5,0)</f>
      </c>
      <c r="BJH40" s="125">
        <f>IF(BJE$6=0,RANK(BJE40,BJE$12:BJE$42,0),RANK(BJE40,BJE$12:BJE$42,1))</f>
      </c>
      <c r="BJI40"/>
      <c r="BJJ40" s="126">
        <f>IF(COUNTA(BJI$12:BJI$42)=0,0.6*BJI$5,IF(BJI40="",0,IF(BJI$6=0,IF(BJI40&gt;=BJI$8,BJI$5,IF(BJI40&lt;BJI$6,0,0.6*BJI$5+0.4*BJI$5*(BJI40-BJI$7)/(BJI$8-BJI$7))),IF(BJI40&lt;=BJI$8,BJI$5,IF(BJI40&gt;BJI$6,0,0.6*BJI$5+0.4*BJI$5*(BJI40-BJI$7)/(BJI$8-BJI$7))))))</f>
      </c>
      <c r="BJK40" s="126">
        <f>IF(BJI40&lt;&gt;"",BJI$5,0)</f>
      </c>
      <c r="BJL40" s="125">
        <f>IF(BJI$6=0,RANK(BJI40,BJI$12:BJI$42,0),RANK(BJI40,BJI$12:BJI$42,1))</f>
      </c>
      <c r="BJM40"/>
      <c r="BJN40" s="126">
        <f>IF(COUNTA(BJM$12:BJM$42)=0,0.6*BJM$5,IF(BJM40="",0,IF(BJM$6=0,IF(BJM40&gt;=BJM$8,BJM$5,IF(BJM40&lt;BJM$6,0,0.6*BJM$5+0.4*BJM$5*(BJM40-BJM$7)/(BJM$8-BJM$7))),IF(BJM40&lt;=BJM$8,BJM$5,IF(BJM40&gt;BJM$6,0,0.6*BJM$5+0.4*BJM$5*(BJM40-BJM$7)/(BJM$8-BJM$7))))))</f>
      </c>
      <c r="BJO40" s="126">
        <f>IF(BJM40&lt;&gt;"",BJM$5,0)</f>
      </c>
      <c r="BJP40" s="125">
        <f>IF(BJM$6=0,RANK(BJM40,BJM$12:BJM$42,0),RANK(BJM40,BJM$12:BJM$42,1))</f>
      </c>
      <c r="BJQ40"/>
      <c r="BJR40" s="126">
        <f>IF(COUNTA(BJQ$12:BJQ$42)=0,0.6*BJQ$5,IF(BJQ40="",0,IF(BJQ$6=0,IF(BJQ40&gt;=BJQ$8,BJQ$5,IF(BJQ40&lt;BJQ$6,0,0.6*BJQ$5+0.4*BJQ$5*(BJQ40-BJQ$7)/(BJQ$8-BJQ$7))),IF(BJQ40&lt;=BJQ$8,BJQ$5,IF(BJQ40&gt;BJQ$6,0,0.6*BJQ$5+0.4*BJQ$5*(BJQ40-BJQ$7)/(BJQ$8-BJQ$7))))))</f>
      </c>
      <c r="BJS40" s="126">
        <f>IF(BJQ40&lt;&gt;"",BJQ$5,0)</f>
      </c>
      <c r="BJT40" s="125">
        <f>IF(BJQ$6=0,RANK(BJQ40,BJQ$12:BJQ$42,0),RANK(BJQ40,BJQ$12:BJQ$42,1))</f>
      </c>
      <c r="BJU40"/>
      <c r="BJV40" s="126">
        <f>IF(COUNTA(BJU$12:BJU$42)=0,0.6*BJU$5,IF(BJU40="",0,IF(BJU$6=0,IF(BJU40&gt;=BJU$8,BJU$5,IF(BJU40&lt;BJU$6,0,0.6*BJU$5+0.4*BJU$5*(BJU40-BJU$7)/(BJU$8-BJU$7))),IF(BJU40&lt;=BJU$8,BJU$5,IF(BJU40&gt;BJU$6,0,0.6*BJU$5+0.4*BJU$5*(BJU40-BJU$7)/(BJU$8-BJU$7))))))</f>
      </c>
      <c r="BJW40" s="126">
        <f>IF(BJU40&lt;&gt;"",BJU$5,0)</f>
      </c>
      <c r="BJX40" s="125">
        <f>IF(BJU$6=0,RANK(BJU40,BJU$12:BJU$42,0),RANK(BJU40,BJU$12:BJU$42,1))</f>
      </c>
      <c r="BJY40" s="126">
        <v>97.07</v>
      </c>
      <c r="BJZ40" s="126">
        <f>IF(COUNTA(BJY$12:BJY$42)=0,0.6*BJY$5,IF(BJY40="",0,IF(BJY$6=0,IF(BJY40&gt;=BJY$8,BJY$5,IF(BJY40&lt;BJY$6,0,0.6*BJY$5+0.4*BJY$5*(BJY40-BJY$7)/(BJY$8-BJY$7))),IF(BJY40&lt;=BJY$8,BJY$5,IF(BJY40&gt;BJY$6,0,0.6*BJY$5+0.4*BJY$5*(BJY40-BJY$7)/(BJY$8-BJY$7))))))</f>
      </c>
      <c r="BKA40" s="126">
        <f>IF(BJY40&lt;&gt;"",BJY$5,0)</f>
      </c>
      <c r="BKB40" s="125">
        <f>IF(BJY$6=0,RANK(BJY40,BJY$12:BJY$42,0),RANK(BJY40,BJY$12:BJY$42,1))</f>
      </c>
      <c r="BKC40"/>
      <c r="BKD40" s="126">
        <f>IF(COUNTA(BKC$12:BKC$42)=0,0.6*BKC$5,IF(BKC40="",0,IF(BKC$6=0,IF(BKC40&gt;=BKC$8,BKC$5,IF(BKC40&lt;BKC$6,0,0.6*BKC$5+0.4*BKC$5*(BKC40-BKC$7)/(BKC$8-BKC$7))),IF(BKC40&lt;=BKC$8,BKC$5,IF(BKC40&gt;BKC$6,0,0.6*BKC$5+0.4*BKC$5*(BKC40-BKC$7)/(BKC$8-BKC$7))))))</f>
      </c>
      <c r="BKE40" s="126">
        <f>IF(BKC40&lt;&gt;"",BKC$5,0)</f>
      </c>
      <c r="BKF40" s="125">
        <f>IF(BKC$6=0,RANK(BKC40,BKC$12:BKC$42,0),RANK(BKC40,BKC$12:BKC$42,1))</f>
      </c>
      <c r="BKG40"/>
      <c r="BKH40" s="126">
        <f>IF(COUNTA(BKG$12:BKG$42)=0,0.6*BKG$5,IF(BKG40="",0,IF(BKG$6=0,IF(BKG40&gt;=BKG$8,BKG$5,IF(BKG40&lt;BKG$6,0,0.6*BKG$5+0.4*BKG$5*(BKG40-BKG$7)/(BKG$8-BKG$7))),IF(BKG40&lt;=BKG$8,BKG$5,IF(BKG40&gt;BKG$6,0,0.6*BKG$5+0.4*BKG$5*(BKG40-BKG$7)/(BKG$8-BKG$7))))))</f>
      </c>
      <c r="BKI40" s="126">
        <f>IF(BKG40&lt;&gt;"",BKG$5,0)</f>
      </c>
      <c r="BKJ40" s="125">
        <f>IF(BKG$6=0,RANK(BKG40,BKG$12:BKG$42,0),RANK(BKG40,BKG$12:BKG$42,1))</f>
      </c>
      <c r="BKK40"/>
      <c r="BKL40" s="126">
        <f>IF(COUNTA(BKK$12:BKK$42)=0,0.6*BKK$5,IF(BKK40="",0,IF(BKK$6=0,IF(BKK40&gt;=BKK$8,BKK$5,IF(BKK40&lt;BKK$6,0,0.6*BKK$5+0.4*BKK$5*(BKK40-BKK$7)/(BKK$8-BKK$7))),IF(BKK40&lt;=BKK$8,BKK$5,IF(BKK40&gt;BKK$6,0,0.6*BKK$5+0.4*BKK$5*(BKK40-BKK$7)/(BKK$8-BKK$7))))))</f>
      </c>
      <c r="BKM40" s="126">
        <f>IF(BKK40&lt;&gt;"",BKK$5,0)</f>
      </c>
      <c r="BKN40" s="125">
        <f>IF(BKK$6=0,RANK(BKK40,BKK$12:BKK$42,0),RANK(BKK40,BKK$12:BKK$42,1))</f>
      </c>
      <c r="BKO40" s="126">
        <v>98.39</v>
      </c>
      <c r="BKP40" s="126">
        <f>IF(COUNTA(BKO$12:BKO$42)=0,0.6*BKO$5,IF(BKO40="",0,IF(BKO$6=0,IF(BKO40&gt;=BKO$8,BKO$5,IF(BKO40&lt;BKO$6,0,0.6*BKO$5+0.4*BKO$5*(BKO40-BKO$7)/(BKO$8-BKO$7))),IF(BKO40&lt;=BKO$8,BKO$5,IF(BKO40&gt;BKO$6,0,0.6*BKO$5+0.4*BKO$5*(BKO40-BKO$7)/(BKO$8-BKO$7))))))</f>
      </c>
      <c r="BKQ40" s="126">
        <f>IF(BKO40&lt;&gt;"",BKO$5,0)</f>
      </c>
      <c r="BKR40" s="125">
        <f>IF(BKO$6=0,RANK(BKO40,BKO$12:BKO$42,0),RANK(BKO40,BKO$12:BKO$42,1))</f>
      </c>
      <c r="BKS40" s="126">
        <v>99.4652</v>
      </c>
      <c r="BKT40" s="126">
        <f>IF(COUNTA(BKS$12:BKS$42)=0,0.6*BKS$5,IF(BKS40="",0,IF(BKS$6=0,IF(BKS40&gt;=BKS$8,BKS$5,IF(BKS40&lt;BKS$6,0,0.6*BKS$5+0.4*BKS$5*(BKS40-BKS$7)/(BKS$8-BKS$7))),IF(BKS40&lt;=BKS$8,BKS$5,IF(BKS40&gt;BKS$6,0,0.6*BKS$5+0.4*BKS$5*(BKS40-BKS$7)/(BKS$8-BKS$7))))))</f>
      </c>
      <c r="BKU40" s="126">
        <f>IF(BKS40&lt;&gt;"",BKS$5,0)</f>
      </c>
      <c r="BKV40" s="125">
        <f>IF(BKS$6=0,RANK(BKS40,BKS$12:BKS$42,0),RANK(BKS40,BKS$12:BKS$42,1))</f>
      </c>
      <c r="BKW40" s="126">
        <v>2.24</v>
      </c>
      <c r="BKX40" s="126">
        <f>IF(COUNTA(BKW$12:BKW$42)=0,0.6*BKW$5,IF(BKW40="",0,IF(BKW$6=0,IF(BKW40&gt;=BKW$8,BKW$5,IF(BKW40&lt;BKW$6,0,0.6*BKW$5+0.4*BKW$5*(BKW40-BKW$7)/(BKW$8-BKW$7))),IF(BKW40&lt;=BKW$8,BKW$5,IF(BKW40&gt;BKW$6,0,0.6*BKW$5+0.4*BKW$5*(BKW40-BKW$7)/(BKW$8-BKW$7))))))</f>
      </c>
      <c r="BKY40" s="126">
        <f>IF(BKW40&lt;&gt;"",BKW$5,0)</f>
      </c>
      <c r="BKZ40" s="125">
        <f>IF(BKW$6=0,RANK(BKW40,BKW$12:BKW$42,0),RANK(BKW40,BKW$12:BKW$42,1))</f>
      </c>
      <c r="BLA40" s="126">
        <v>94.9988</v>
      </c>
      <c r="BLB40" s="126">
        <f>IF(COUNTA(BLA$12:BLA$42)=0,0.6*BLA$5,IF(BLA40="",0,IF(BLA$6=0,IF(BLA40&gt;=BLA$8,BLA$5,IF(BLA40&lt;BLA$6,0,0.6*BLA$5+0.4*BLA$5*(BLA40-BLA$7)/(BLA$8-BLA$7))),IF(BLA40&lt;=BLA$8,BLA$5,IF(BLA40&gt;BLA$6,0,0.6*BLA$5+0.4*BLA$5*(BLA40-BLA$7)/(BLA$8-BLA$7))))))</f>
      </c>
      <c r="BLC40" s="126">
        <f>IF(BLA40&lt;&gt;"",BLA$5,0)</f>
      </c>
      <c r="BLD40" s="125">
        <f>IF(BLA$6=0,RANK(BLA40,BLA$12:BLA$42,0),RANK(BLA40,BLA$12:BLA$42,1))</f>
      </c>
      <c r="BLE40" s="126">
        <v>98.1891</v>
      </c>
      <c r="BLF40" s="126">
        <f>IF(COUNTA(BLE$12:BLE$42)=0,0.6*BLE$5,IF(BLE40="",0,IF(BLE$6=0,IF(BLE40&gt;=BLE$8,BLE$5,IF(BLE40&lt;BLE$6,0,0.6*BLE$5+0.4*BLE$5*(BLE40-BLE$7)/(BLE$8-BLE$7))),IF(BLE40&lt;=BLE$8,BLE$5,IF(BLE40&gt;BLE$6,0,0.6*BLE$5+0.4*BLE$5*(BLE40-BLE$7)/(BLE$8-BLE$7))))))</f>
      </c>
      <c r="BLG40" s="126">
        <f>IF(BLE40&lt;&gt;"",BLE$5,0)</f>
      </c>
      <c r="BLH40" s="125">
        <f>IF(BLE$6=0,RANK(BLE40,BLE$12:BLE$42,0),RANK(BLE40,BLE$12:BLE$42,1))</f>
      </c>
      <c r="BLI40" s="126">
        <v>2.8547</v>
      </c>
      <c r="BLJ40" s="126">
        <f>IF(COUNTA(BLI$12:BLI$42)=0,0.6*BLI$5,IF(BLI40="",0,IF(BLI$6=0,IF(BLI40&gt;=BLI$8,BLI$5,IF(BLI40&lt;BLI$6,0,0.6*BLI$5+0.4*BLI$5*(BLI40-BLI$7)/(BLI$8-BLI$7))),IF(BLI40&lt;=BLI$8,BLI$5,IF(BLI40&gt;BLI$6,0,0.6*BLI$5+0.4*BLI$5*(BLI40-BLI$7)/(BLI$8-BLI$7))))))</f>
      </c>
      <c r="BLK40" s="126">
        <f>IF(BLI40&lt;&gt;"",BLI$5,0)</f>
      </c>
      <c r="BLL40" s="125">
        <f>IF(BLI$6=0,RANK(BLI40,BLI$12:BLI$42,0),RANK(BLI40,BLI$12:BLI$42,1))</f>
      </c>
      <c r="BLM40" s="126">
        <v>100</v>
      </c>
      <c r="BLN40" s="126">
        <f>IF(COUNTA(BLM$12:BLM$42)=0,0.6*BLM$5,IF(BLM40="",0,IF(BLM$6=0,IF(BLM40&gt;=BLM$8,BLM$5,IF(BLM40&lt;BLM$6,0,0.6*BLM$5+0.4*BLM$5*(BLM40-BLM$7)/(BLM$8-BLM$7))),IF(BLM40&lt;=BLM$8,BLM$5,IF(BLM40&gt;BLM$6,0,0.6*BLM$5+0.4*BLM$5*(BLM40-BLM$7)/(BLM$8-BLM$7))))))</f>
      </c>
      <c r="BLO40" s="126">
        <f>IF(BLM40&lt;&gt;"",BLM$5,0)</f>
      </c>
      <c r="BLP40" s="125">
        <f>IF(BLM$6=0,RANK(BLM40,BLM$12:BLM$42,0),RANK(BLM40,BLM$12:BLM$42,1))</f>
      </c>
      <c r="BLQ40" s="126">
        <v>1.6118</v>
      </c>
      <c r="BLR40" s="126">
        <f>IF(COUNTA(BLQ$12:BLQ$42)=0,0.6*BLQ$5,IF(BLQ40="",0,IF(BLQ$6=0,IF(BLQ40&gt;=BLQ$8,BLQ$5,IF(BLQ40&lt;BLQ$6,0,0.6*BLQ$5+0.4*BLQ$5*(BLQ40-BLQ$7)/(BLQ$8-BLQ$7))),IF(BLQ40&lt;=BLQ$8,BLQ$5,IF(BLQ40&gt;BLQ$6,0,0.6*BLQ$5+0.4*BLQ$5*(BLQ40-BLQ$7)/(BLQ$8-BLQ$7))))))</f>
      </c>
      <c r="BLS40" s="126">
        <f>IF(BLQ40&lt;&gt;"",BLQ$5,0)</f>
      </c>
      <c r="BLT40" s="125">
        <f>IF(BLQ$6=0,RANK(BLQ40,BLQ$12:BLQ$42,0),RANK(BLQ40,BLQ$12:BLQ$42,1))</f>
      </c>
      <c r="BLU40" s="126">
        <v>0</v>
      </c>
      <c r="BLV40" s="126">
        <f>IF(COUNTA(BLU$12:BLU$42)=0,0.6*BLU$5,IF(BLU40="",0,IF(BLU$6=0,IF(BLU40&gt;=BLU$8,BLU$5,IF(BLU40&lt;BLU$6,0,0.6*BLU$5+0.4*BLU$5*(BLU40-BLU$7)/(BLU$8-BLU$7))),IF(BLU40&lt;=BLU$8,BLU$5,IF(BLU40&gt;BLU$6,0,0.6*BLU$5+0.4*BLU$5*(BLU40-BLU$7)/(BLU$8-BLU$7))))))</f>
      </c>
      <c r="BLW40" s="126">
        <f>IF(BLU40&lt;&gt;"",BLU$5,0)</f>
      </c>
      <c r="BLX40" s="125">
        <f>IF(BLU$6=0,RANK(BLU40,BLU$12:BLU$42,0),RANK(BLU40,BLU$12:BLU$42,1))</f>
      </c>
      <c r="BLY40" s="126">
        <v>46.77</v>
      </c>
      <c r="BLZ40" s="126">
        <f>IF(COUNTA(BLY$12:BLY$42)=0,0.6*BLY$5,IF(BLY40="",0,IF(BLY$6=0,IF(BLY40&gt;=BLY$8,BLY$5,IF(BLY40&lt;BLY$6,0,0.6*BLY$5+0.4*BLY$5*(BLY40-BLY$7)/(BLY$8-BLY$7))),IF(BLY40&lt;=BLY$8,BLY$5,IF(BLY40&gt;BLY$6,0,0.6*BLY$5+0.4*BLY$5*(BLY40-BLY$7)/(BLY$8-BLY$7))))))</f>
      </c>
      <c r="BMA40" s="126">
        <f>IF(BLY40&lt;&gt;"",BLY$5,0)</f>
      </c>
      <c r="BMB40" s="125">
        <f>IF(BLY$6=0,RANK(BLY40,BLY$12:BLY$42,0),RANK(BLY40,BLY$12:BLY$42,1))</f>
      </c>
      <c r="BMC40" s="126">
        <v>9.37</v>
      </c>
      <c r="BMD40" s="126">
        <f>IF(COUNTA(BMC$12:BMC$42)=0,0.6*BMC$5,IF(BMC40="",0,IF(BMC$6=0,IF(BMC40&gt;=BMC$8,BMC$5,IF(BMC40&lt;BMC$6,0,0.6*BMC$5+0.4*BMC$5*(BMC40-BMC$7)/(BMC$8-BMC$7))),IF(BMC40&lt;=BMC$8,BMC$5,IF(BMC40&gt;BMC$6,0,0.6*BMC$5+0.4*BMC$5*(BMC40-BMC$7)/(BMC$8-BMC$7))))))</f>
      </c>
      <c r="BME40" s="126">
        <f>IF(BMC40&lt;&gt;"",BMC$5,0)</f>
      </c>
      <c r="BMF40" s="125">
        <f>IF(BMC$6=0,RANK(BMC40,BMC$12:BMC$42,0),RANK(BMC40,BMC$12:BMC$42,1))</f>
      </c>
      <c r="BMG40" s="126">
        <v>16.2</v>
      </c>
      <c r="BMH40" s="126">
        <f>IF(COUNTA(BMG$12:BMG$42)=0,0.6*BMG$5,IF(BMG40="",0,IF(AND(BMG40&gt;=BMG$7,BMG40&lt;=BMG$8),BMG$5,0)))</f>
      </c>
      <c r="BMI40" s="126">
        <f>IF(BMG40&lt;&gt;"",BMG$5,0)</f>
      </c>
      <c r="BMJ40" s="125">
        <f>IF(BMG$6=0,RANK(BMG40,BMG$12:BMG$42,0),RANK(BMG40,BMG$12:BMG$42,1))</f>
      </c>
      <c r="BMK40" s="126">
        <v>98.18</v>
      </c>
      <c r="BML40" s="126">
        <f>IF(COUNTA(BMK$12:BMK$42)=0,0.6*BMK$5,IF(BMK40="",0,IF(BMK$6=0,IF(BMK40&gt;=BMK$8,BMK$5,IF(BMK40&lt;BMK$6,0,0.6*BMK$5+0.4*BMK$5*(BMK40-BMK$7)/(BMK$8-BMK$7))),IF(BMK40&lt;=BMK$8,BMK$5,IF(BMK40&gt;BMK$6,0,0.6*BMK$5+0.4*BMK$5*(BMK40-BMK$7)/(BMK$8-BMK$7))))))</f>
      </c>
      <c r="BMM40" s="126">
        <f>IF(BMK40&lt;&gt;"",BMK$5,0)</f>
      </c>
      <c r="BMN40" s="125">
        <f>IF(BMK$6=0,RANK(BMK40,BMK$12:BMK$42,0),RANK(BMK40,BMK$12:BMK$42,1))</f>
      </c>
      <c r="BMO40"/>
      <c r="BMP40" s="126">
        <f>IF(COUNTA(BMO$12:BMO$42)=0,0.6*BMO$5,IF(BMO40="",0,IF(BMO$6=0,IF(BMO40&gt;=BMO$8,BMO$5,IF(BMO40&lt;BMO$6,0,0.6*BMO$5+0.4*BMO$5*(BMO40-BMO$7)/(BMO$8-BMO$7))),IF(BMO40&lt;=BMO$8,BMO$5,IF(BMO40&gt;BMO$6,0,0.6*BMO$5+0.4*BMO$5*(BMO40-BMO$7)/(BMO$8-BMO$7))))))</f>
      </c>
      <c r="BMQ40" s="126">
        <f>IF(BMO40&lt;&gt;"",BMO$5,0)</f>
      </c>
      <c r="BMR40" s="125">
        <f>IF(BMO$6=0,RANK(BMO40,BMO$12:BMO$42,0),RANK(BMO40,BMO$12:BMO$42,1))</f>
      </c>
      <c r="BMS40"/>
      <c r="BMT40" s="126">
        <f>IF(COUNTA(BMS$12:BMS$42)=0,0.6*BMS$5,IF(BMS40="",0,IF(BMS$6=0,IF(BMS40&gt;=BMS$8,BMS$5,IF(BMS40&lt;BMS$6,0,0.6*BMS$5+0.4*BMS$5*(BMS40-BMS$7)/(BMS$8-BMS$7))),IF(BMS40&lt;=BMS$8,BMS$5,IF(BMS40&gt;BMS$6,0,0.6*BMS$5+0.4*BMS$5*(BMS40-BMS$7)/(BMS$8-BMS$7))))))</f>
      </c>
      <c r="BMU40" s="126">
        <f>IF(BMS40&lt;&gt;"",BMS$5,0)</f>
      </c>
      <c r="BMV40" s="125">
        <f>IF(BMS$6=0,RANK(BMS40,BMS$12:BMS$42,0),RANK(BMS40,BMS$12:BMS$42,1))</f>
      </c>
      <c r="BMW40"/>
      <c r="BMX40" s="126">
        <f>IF(COUNTA(BMW$12:BMW$42)=0,0.6*BMW$5,IF(BMW40="",0,IF(BMW$6=0,IF(BMW40&gt;=BMW$8,BMW$5,IF(BMW40&lt;BMW$6,0,0.6*BMW$5+0.4*BMW$5*(BMW40-BMW$7)/(BMW$8-BMW$7))),IF(BMW40&lt;=BMW$8,BMW$5,IF(BMW40&gt;BMW$6,0,0.6*BMW$5+0.4*BMW$5*(BMW40-BMW$7)/(BMW$8-BMW$7))))))</f>
      </c>
      <c r="BMY40" s="126">
        <f>IF(BMW40&lt;&gt;"",BMW$5,0)</f>
      </c>
      <c r="BMZ40" s="125">
        <f>IF(BMW$6=0,RANK(BMW40,BMW$12:BMW$42,0),RANK(BMW40,BMW$12:BMW$42,1))</f>
      </c>
      <c r="BNA40" s="126">
        <v>99.93</v>
      </c>
      <c r="BNB40" s="126">
        <f>IF(COUNTA(BNA$12:BNA$42)=0,0.6*BNA$5,IF(BNA40="",0,IF(BNA$6=0,IF(BNA40&gt;=BNA$8,BNA$5,IF(BNA40&lt;BNA$6,0,0.6*BNA$5+0.4*BNA$5*(BNA40-BNA$7)/(BNA$8-BNA$7))),IF(BNA40&lt;=BNA$8,BNA$5,IF(BNA40&gt;BNA$6,0,0.6*BNA$5+0.4*BNA$5*(BNA40-BNA$7)/(BNA$8-BNA$7))))))</f>
      </c>
      <c r="BNC40" s="126">
        <f>IF(BNA40&lt;&gt;"",BNA$5,0)</f>
      </c>
      <c r="BND40" s="125">
        <f>IF(BNA$6=0,RANK(BNA40,BNA$12:BNA$42,0),RANK(BNA40,BNA$12:BNA$42,1))</f>
      </c>
      <c r="BNE40" s="126">
        <v>98.79</v>
      </c>
      <c r="BNF40" s="126">
        <f>IF(COUNTA(BNE$12:BNE$42)=0,0.6*BNE$5,IF(BNE40="",0,IF(BNE$6=0,IF(BNE40&gt;=BNE$8,BNE$5,IF(BNE40&lt;BNE$6,0,0.6*BNE$5+0.4*BNE$5*(BNE40-BNE$7)/(BNE$8-BNE$7))),IF(BNE40&lt;=BNE$8,BNE$5,IF(BNE40&gt;BNE$6,0,0.6*BNE$5+0.4*BNE$5*(BNE40-BNE$7)/(BNE$8-BNE$7))))))</f>
      </c>
      <c r="BNG40" s="126">
        <f>IF(BNE40&lt;&gt;"",BNE$5,0)</f>
      </c>
      <c r="BNH40" s="125">
        <f>IF(BNE$6=0,RANK(BNE40,BNE$12:BNE$42,0),RANK(BNE40,BNE$12:BNE$42,1))</f>
      </c>
      <c r="BNI40" s="126">
        <v>2.25</v>
      </c>
      <c r="BNJ40" s="126">
        <f>IF(COUNTA(BNI$12:BNI$42)=0,0.6*BNI$5,IF(BNI40="",0,IF(BNI$6=0,IF(BNI40&gt;=BNI$8,BNI$5,IF(BNI40&lt;BNI$6,0,0.6*BNI$5+0.4*BNI$5*(BNI40-BNI$7)/(BNI$8-BNI$7))),IF(BNI40&lt;=BNI$8,BNI$5,IF(BNI40&gt;BNI$6,0,0.6*BNI$5+0.4*BNI$5*(BNI40-BNI$7)/(BNI$8-BNI$7))))))</f>
      </c>
      <c r="BNK40" s="126">
        <f>IF(BNI40&lt;&gt;"",BNI$5,0)</f>
      </c>
      <c r="BNL40" s="125">
        <f>IF(BNI$6=0,RANK(BNI40,BNI$12:BNI$42,0),RANK(BNI40,BNI$12:BNI$42,1))</f>
      </c>
      <c r="BNM40" s="126">
        <v>99.57</v>
      </c>
      <c r="BNN40" s="126">
        <f>IF(COUNTA(BNM$12:BNM$42)=0,0.6*BNM$5,IF(BNM40="",0,IF(BNM$6=0,IF(BNM40&gt;=BNM$8,BNM$5,IF(BNM40&lt;BNM$6,0,0.6*BNM$5+0.4*BNM$5*(BNM40-BNM$7)/(BNM$8-BNM$7))),IF(BNM40&lt;=BNM$8,BNM$5,IF(BNM40&gt;BNM$6,0,0.6*BNM$5+0.4*BNM$5*(BNM40-BNM$7)/(BNM$8-BNM$7))))))</f>
      </c>
      <c r="BNO40" s="126">
        <f>IF(BNM40&lt;&gt;"",BNM$5,0)</f>
      </c>
      <c r="BNP40" s="125">
        <f>IF(BNM$6=0,RANK(BNM40,BNM$12:BNM$42,0),RANK(BNM40,BNM$12:BNM$42,1))</f>
      </c>
      <c r="BNQ40" s="126">
        <v>100</v>
      </c>
      <c r="BNR40" s="126">
        <f>IF(COUNTA(BNQ$12:BNQ$42)=0,0.6*BNQ$5,IF(BNQ40="",0,IF(BNQ$6=0,IF(BNQ40&gt;=BNQ$8,BNQ$5,IF(BNQ40&lt;BNQ$6,0,0.6*BNQ$5+0.4*BNQ$5*(BNQ40-BNQ$7)/(BNQ$8-BNQ$7))),IF(BNQ40&lt;=BNQ$8,BNQ$5,IF(BNQ40&gt;BNQ$6,0,0.6*BNQ$5+0.4*BNQ$5*(BNQ40-BNQ$7)/(BNQ$8-BNQ$7))))))</f>
      </c>
      <c r="BNS40" s="126">
        <f>IF(BNQ40&lt;&gt;"",BNQ$5,0)</f>
      </c>
      <c r="BNT40" s="125">
        <f>IF(BNQ$6=0,RANK(BNQ40,BNQ$12:BNQ$42,0),RANK(BNQ40,BNQ$12:BNQ$42,1))</f>
      </c>
      <c r="BNU40" s="126">
        <v>5.0271</v>
      </c>
      <c r="BNV40" s="126">
        <f>IF(COUNTA(BNU$12:BNU$42)=0,0.6*BNU$5,IF(BNU40="",0,IF(BNU$6=0,IF(BNU40&gt;=BNU$8,BNU$5,IF(BNU40&lt;BNU$6,0,0.6*BNU$5+0.4*BNU$5*(BNU40-BNU$7)/(BNU$8-BNU$7))),IF(BNU40&lt;=BNU$8,BNU$5,IF(BNU40&gt;BNU$6,0,0.6*BNU$5+0.4*BNU$5*(BNU40-BNU$7)/(BNU$8-BNU$7))))))</f>
      </c>
      <c r="BNW40" s="126">
        <f>IF(BNU40&lt;&gt;"",BNU$5,0)</f>
      </c>
      <c r="BNX40" s="125">
        <f>IF(BNU$6=0,RANK(BNU40,BNU$12:BNU$42,0),RANK(BNU40,BNU$12:BNU$42,1))</f>
      </c>
      <c r="BNY40" s="126">
        <v>100</v>
      </c>
      <c r="BNZ40" s="126">
        <f>IF(COUNTA(BNY$12:BNY$42)=0,0.6*BNY$5,IF(BNY40="",0,IF(BNY$6=0,IF(BNY40&gt;=BNY$8,BNY$5,IF(BNY40&lt;BNY$6,0,0.6*BNY$5+0.4*BNY$5*(BNY40-BNY$7)/(BNY$8-BNY$7))),IF(BNY40&lt;=BNY$8,BNY$5,IF(BNY40&gt;BNY$6,0,0.6*BNY$5+0.4*BNY$5*(BNY40-BNY$7)/(BNY$8-BNY$7))))))</f>
      </c>
      <c r="BOA40" s="126">
        <f>IF(BNY40&lt;&gt;"",BNY$5,0)</f>
      </c>
      <c r="BOB40" s="125">
        <f>IF(BNY$6=0,RANK(BNY40,BNY$12:BNY$42,0),RANK(BNY40,BNY$12:BNY$42,1))</f>
      </c>
      <c r="BOC40" s="126">
        <v>0.554</v>
      </c>
      <c r="BOD40" s="126">
        <f>IF(COUNTA(BOC$12:BOC$42)=0,0.6*BOC$5,IF(BOC40="",0,IF(BOC$6=0,IF(BOC40&gt;=BOC$8,BOC$5,IF(BOC40&lt;BOC$6,0,0.6*BOC$5+0.4*BOC$5*(BOC40-BOC$7)/(BOC$8-BOC$7))),IF(BOC40&lt;=BOC$8,BOC$5,IF(BOC40&gt;BOC$6,0,0.6*BOC$5+0.4*BOC$5*(BOC40-BOC$7)/(BOC$8-BOC$7))))))</f>
      </c>
      <c r="BOE40" s="126">
        <f>IF(BOC40&lt;&gt;"",BOC$5,0)</f>
      </c>
      <c r="BOF40" s="125">
        <f>IF(BOC$6=0,RANK(BOC40,BOC$12:BOC$42,0),RANK(BOC40,BOC$12:BOC$42,1))</f>
      </c>
      <c r="BOG40" s="126">
        <v>0</v>
      </c>
      <c r="BOH40" s="126">
        <f>IF(COUNTA(BOG$12:BOG$42)=0,0.6*BOG$5,IF(BOG40="",0,IF(BOG$6=0,IF(BOG40&gt;=BOG$8,BOG$5,IF(BOG40&lt;BOG$6,0,0.6*BOG$5+0.4*BOG$5*(BOG40-BOG$7)/(BOG$8-BOG$7))),IF(BOG40&lt;=BOG$8,BOG$5,IF(BOG40&gt;BOG$6,0,0.6*BOG$5+0.4*BOG$5*(BOG40-BOG$7)/(BOG$8-BOG$7))))))</f>
      </c>
      <c r="BOI40" s="126">
        <f>IF(BOG40&lt;&gt;"",BOG$5,0)</f>
      </c>
      <c r="BOJ40" s="125">
        <f>IF(BOG$6=0,RANK(BOG40,BOG$12:BOG$42,0),RANK(BOG40,BOG$12:BOG$42,1))</f>
      </c>
      <c r="BOK40" s="126">
        <v>34.25</v>
      </c>
      <c r="BOL40" s="126">
        <f>IF(COUNTA(BOK$12:BOK$42)=0,0.6*BOK$5,IF(BOK40="",0,IF(BOK$6=0,IF(BOK40&gt;=BOK$8,BOK$5,IF(BOK40&lt;BOK$6,0,0.6*BOK$5+0.4*BOK$5*(BOK40-BOK$7)/(BOK$8-BOK$7))),IF(BOK40&lt;=BOK$8,BOK$5,IF(BOK40&gt;BOK$6,0,0.6*BOK$5+0.4*BOK$5*(BOK40-BOK$7)/(BOK$8-BOK$7))))))</f>
      </c>
      <c r="BOM40" s="126">
        <f>IF(BOK40&lt;&gt;"",BOK$5,0)</f>
      </c>
      <c r="BON40" s="125">
        <f>IF(BOK$6=0,RANK(BOK40,BOK$12:BOK$42,0),RANK(BOK40,BOK$12:BOK$42,1))</f>
      </c>
      <c r="BOO40" s="126">
        <v>7.71</v>
      </c>
      <c r="BOP40" s="126">
        <f>IF(COUNTA(BOO$12:BOO$42)=0,0.6*BOO$5,IF(BOO40="",0,IF(BOO$6=0,IF(BOO40&gt;=BOO$8,BOO$5,IF(BOO40&lt;BOO$6,0,0.6*BOO$5+0.4*BOO$5*(BOO40-BOO$7)/(BOO$8-BOO$7))),IF(BOO40&lt;=BOO$8,BOO$5,IF(BOO40&gt;BOO$6,0,0.6*BOO$5+0.4*BOO$5*(BOO40-BOO$7)/(BOO$8-BOO$7))))))</f>
      </c>
      <c r="BOQ40" s="126">
        <f>IF(BOO40&lt;&gt;"",BOO$5,0)</f>
      </c>
      <c r="BOR40" s="125">
        <f>IF(BOO$6=0,RANK(BOO40,BOO$12:BOO$42,0),RANK(BOO40,BOO$12:BOO$42,1))</f>
      </c>
      <c r="BOS40" s="126">
        <v>98.37</v>
      </c>
      <c r="BOT40" s="126">
        <f>IF(COUNTA(BOS$12:BOS$42)=0,0.6*BOS$5,IF(BOS40="",0,IF(BOS$6=0,IF(BOS40&gt;=BOS$8,BOS$5,IF(BOS40&lt;BOS$6,0,0.6*BOS$5+0.4*BOS$5*(BOS40-BOS$7)/(BOS$8-BOS$7))),IF(BOS40&lt;=BOS$8,BOS$5,IF(BOS40&gt;BOS$6,0,0.6*BOS$5+0.4*BOS$5*(BOS40-BOS$7)/(BOS$8-BOS$7))))))</f>
      </c>
      <c r="BOU40" s="126">
        <f>IF(BOS40&lt;&gt;"",BOS$5,0)</f>
      </c>
      <c r="BOV40" s="125">
        <f>IF(BOS$6=0,RANK(BOS40,BOS$12:BOS$42,0),RANK(BOS40,BOS$12:BOS$42,1))</f>
      </c>
      <c r="BOW40"/>
      <c r="BOX40" s="126">
        <f>IF(COUNTA(BOW$12:BOW$42)=0,0.6*BOW$5,IF(BOW40="",0,IF(BOW$6=0,IF(BOW40&gt;=BOW$8,BOW$5,IF(BOW40&lt;BOW$6,0,0.6*BOW$5+0.4*BOW$5*(BOW40-BOW$7)/(BOW$8-BOW$7))),IF(BOW40&lt;=BOW$8,BOW$5,IF(BOW40&gt;BOW$6,0,0.6*BOW$5+0.4*BOW$5*(BOW40-BOW$7)/(BOW$8-BOW$7))))))</f>
      </c>
      <c r="BOY40" s="126">
        <f>IF(BOW40&lt;&gt;"",BOW$5,0)</f>
      </c>
      <c r="BOZ40" s="125">
        <f>IF(BOW$6=0,RANK(BOW40,BOW$12:BOW$42,0),RANK(BOW40,BOW$12:BOW$42,1))</f>
      </c>
      <c r="BPA40"/>
      <c r="BPB40" s="126">
        <f>IF(COUNTA(BPA$12:BPA$42)=0,0.6*BPA$5,IF(BPA40="",0,IF(BPA$6=0,IF(BPA40&gt;=BPA$8,BPA$5,IF(BPA40&lt;BPA$6,0,0.6*BPA$5+0.4*BPA$5*(BPA40-BPA$7)/(BPA$8-BPA$7))),IF(BPA40&lt;=BPA$8,BPA$5,IF(BPA40&gt;BPA$6,0,0.6*BPA$5+0.4*BPA$5*(BPA40-BPA$7)/(BPA$8-BPA$7))))))</f>
      </c>
      <c r="BPC40" s="126">
        <f>IF(BPA40&lt;&gt;"",BPA$5,0)</f>
      </c>
      <c r="BPD40" s="125">
        <f>IF(BPA$6=0,RANK(BPA40,BPA$12:BPA$42,0),RANK(BPA40,BPA$12:BPA$42,1))</f>
      </c>
      <c r="BPE40"/>
      <c r="BPF40" s="126">
        <f>IF(COUNTA(BPE$12:BPE$42)=0,0.6*BPE$5,IF(BPE40="",0,IF(BPE$6=0,IF(BPE40&gt;=BPE$8,BPE$5,IF(BPE40&lt;BPE$6,0,0.6*BPE$5+0.4*BPE$5*(BPE40-BPE$7)/(BPE$8-BPE$7))),IF(BPE40&lt;=BPE$8,BPE$5,IF(BPE40&gt;BPE$6,0,0.6*BPE$5+0.4*BPE$5*(BPE40-BPE$7)/(BPE$8-BPE$7))))))</f>
      </c>
      <c r="BPG40" s="126">
        <f>IF(BPE40&lt;&gt;"",BPE$5,0)</f>
      </c>
      <c r="BPH40" s="125">
        <f>IF(BPE$6=0,RANK(BPE40,BPE$12:BPE$42,0),RANK(BPE40,BPE$12:BPE$42,1))</f>
      </c>
      <c r="BPI40"/>
      <c r="BPJ40" s="126">
        <f>IF(COUNTA(BPI$12:BPI$42)=0,0.6*BPI$5,IF(BPI40="",0,IF(BPI$6=0,IF(BPI40&gt;=BPI$8,BPI$5,IF(BPI40&lt;BPI$6,0,0.6*BPI$5+0.4*BPI$5*(BPI40-BPI$7)/(BPI$8-BPI$7))),IF(BPI40&lt;=BPI$8,BPI$5,IF(BPI40&gt;BPI$6,0,0.6*BPI$5+0.4*BPI$5*(BPI40-BPI$7)/(BPI$8-BPI$7))))))</f>
      </c>
      <c r="BPK40" s="126">
        <f>IF(BPI40&lt;&gt;"",BPI$5,0)</f>
      </c>
      <c r="BPL40" s="125">
        <f>IF(BPI$6=0,RANK(BPI40,BPI$12:BPI$42,0),RANK(BPI40,BPI$12:BPI$42,1))</f>
      </c>
      <c r="BPM40" s="126">
        <v>99.97</v>
      </c>
      <c r="BPN40" s="126">
        <f>IF(COUNTA(BPM$12:BPM$42)=0,0.6*BPM$5,IF(BPM40="",0,IF(BPM$6=0,IF(BPM40&gt;=BPM$8,BPM$5,IF(BPM40&lt;BPM$6,0,0.6*BPM$5+0.4*BPM$5*(BPM40-BPM$7)/(BPM$8-BPM$7))),IF(BPM40&lt;=BPM$8,BPM$5,IF(BPM40&gt;BPM$6,0,0.6*BPM$5+0.4*BPM$5*(BPM40-BPM$7)/(BPM$8-BPM$7))))))</f>
      </c>
      <c r="BPO40" s="126">
        <f>IF(BPM40&lt;&gt;"",BPM$5,0)</f>
      </c>
      <c r="BPP40" s="125">
        <f>IF(BPM$6=0,RANK(BPM40,BPM$12:BPM$42,0),RANK(BPM40,BPM$12:BPM$42,1))</f>
      </c>
      <c r="BPQ40" s="126">
        <v>100</v>
      </c>
      <c r="BPR40" s="126">
        <f>IF(COUNTA(BPQ$12:BPQ$42)=0,0.6*BPQ$5,IF(BPQ40="",0,IF(BPQ$6=0,IF(BPQ40&gt;=BPQ$8,BPQ$5,IF(BPQ40&lt;BPQ$6,0,0.6*BPQ$5+0.4*BPQ$5*(BPQ40-BPQ$7)/(BPQ$8-BPQ$7))),IF(BPQ40&lt;=BPQ$8,BPQ$5,IF(BPQ40&gt;BPQ$6,0,0.6*BPQ$5+0.4*BPQ$5*(BPQ40-BPQ$7)/(BPQ$8-BPQ$7))))))</f>
      </c>
      <c r="BPS40" s="126">
        <f>IF(BPQ40&lt;&gt;"",BPQ$5,0)</f>
      </c>
      <c r="BPT40" s="125">
        <f>IF(BPQ$6=0,RANK(BPQ40,BPQ$12:BPQ$42,0),RANK(BPQ40,BPQ$12:BPQ$42,1))</f>
      </c>
      <c r="BPU40" s="126">
        <v>2.091</v>
      </c>
      <c r="BPV40" s="126">
        <f>IF(COUNTA(BPU$12:BPU$42)=0,0.6*BPU$5,IF(BPU40="",0,IF(BPU$6=0,IF(BPU40&gt;=BPU$8,BPU$5,IF(BPU40&lt;BPU$6,0,0.6*BPU$5+0.4*BPU$5*(BPU40-BPU$7)/(BPU$8-BPU$7))),IF(BPU40&lt;=BPU$8,BPU$5,IF(BPU40&gt;BPU$6,0,0.6*BPU$5+0.4*BPU$5*(BPU40-BPU$7)/(BPU$8-BPU$7))))))</f>
      </c>
      <c r="BPW40" s="126">
        <f>IF(BPU40&lt;&gt;"",BPU$5,0)</f>
      </c>
      <c r="BPX40" s="125">
        <f>IF(BPU$6=0,RANK(BPU40,BPU$12:BPU$42,0),RANK(BPU40,BPU$12:BPU$42,1))</f>
      </c>
      <c r="BPY40" s="126">
        <v>99.5541</v>
      </c>
      <c r="BPZ40" s="126">
        <f>IF(COUNTA(BPY$12:BPY$42)=0,0.6*BPY$5,IF(BPY40="",0,IF(BPY$6=0,IF(BPY40&gt;=BPY$8,BPY$5,IF(BPY40&lt;BPY$6,0,0.6*BPY$5+0.4*BPY$5*(BPY40-BPY$7)/(BPY$8-BPY$7))),IF(BPY40&lt;=BPY$8,BPY$5,IF(BPY40&gt;BPY$6,0,0.6*BPY$5+0.4*BPY$5*(BPY40-BPY$7)/(BPY$8-BPY$7))))))</f>
      </c>
      <c r="BQA40" s="126">
        <f>IF(BPY40&lt;&gt;"",BPY$5,0)</f>
      </c>
      <c r="BQB40" s="125">
        <f>IF(BPY$6=0,RANK(BPY40,BPY$12:BPY$42,0),RANK(BPY40,BPY$12:BPY$42,1))</f>
      </c>
      <c r="BQC40" s="126">
        <v>100</v>
      </c>
      <c r="BQD40" s="126">
        <f>IF(COUNTA(BQC$12:BQC$42)=0,0.6*BQC$5,IF(BQC40="",0,IF(BQC$6=0,IF(BQC40&gt;=BQC$8,BQC$5,IF(BQC40&lt;BQC$6,0,0.6*BQC$5+0.4*BQC$5*(BQC40-BQC$7)/(BQC$8-BQC$7))),IF(BQC40&lt;=BQC$8,BQC$5,IF(BQC40&gt;BQC$6,0,0.6*BQC$5+0.4*BQC$5*(BQC40-BQC$7)/(BQC$8-BQC$7))))))</f>
      </c>
      <c r="BQE40" s="126">
        <f>IF(BQC40&lt;&gt;"",BQC$5,0)</f>
      </c>
      <c r="BQF40" s="125">
        <f>IF(BQC$6=0,RANK(BQC40,BQC$12:BQC$42,0),RANK(BQC40,BQC$12:BQC$42,1))</f>
      </c>
      <c r="BQG40" s="126">
        <v>2.4512</v>
      </c>
      <c r="BQH40" s="126">
        <f>IF(COUNTA(BQG$12:BQG$42)=0,0.6*BQG$5,IF(BQG40="",0,IF(BQG$6=0,IF(BQG40&gt;=BQG$8,BQG$5,IF(BQG40&lt;BQG$6,0,0.6*BQG$5+0.4*BQG$5*(BQG40-BQG$7)/(BQG$8-BQG$7))),IF(BQG40&lt;=BQG$8,BQG$5,IF(BQG40&gt;BQG$6,0,0.6*BQG$5+0.4*BQG$5*(BQG40-BQG$7)/(BQG$8-BQG$7))))))</f>
      </c>
      <c r="BQI40" s="126">
        <f>IF(BQG40&lt;&gt;"",BQG$5,0)</f>
      </c>
      <c r="BQJ40" s="125">
        <f>IF(BQG$6=0,RANK(BQG40,BQG$12:BQG$42,0),RANK(BQG40,BQG$12:BQG$42,1))</f>
      </c>
      <c r="BQK40" s="126">
        <v>100</v>
      </c>
      <c r="BQL40" s="126">
        <f>IF(COUNTA(BQK$12:BQK$42)=0,0.6*BQK$5,IF(BQK40="",0,IF(BQK$6=0,IF(BQK40&gt;=BQK$8,BQK$5,IF(BQK40&lt;BQK$6,0,0.6*BQK$5+0.4*BQK$5*(BQK40-BQK$7)/(BQK$8-BQK$7))),IF(BQK40&lt;=BQK$8,BQK$5,IF(BQK40&gt;BQK$6,0,0.6*BQK$5+0.4*BQK$5*(BQK40-BQK$7)/(BQK$8-BQK$7))))))</f>
      </c>
      <c r="BQM40" s="126">
        <f>IF(BQK40&lt;&gt;"",BQK$5,0)</f>
      </c>
      <c r="BQN40" s="125">
        <f>IF(BQK$6=0,RANK(BQK40,BQK$12:BQK$42,0),RANK(BQK40,BQK$12:BQK$42,1))</f>
      </c>
      <c r="BQO40" s="126">
        <v>1.6683</v>
      </c>
      <c r="BQP40" s="126">
        <f>IF(COUNTA(BQO$12:BQO$42)=0,0.6*BQO$5,IF(BQO40="",0,IF(BQO$6=0,IF(BQO40&gt;=BQO$8,BQO$5,IF(BQO40&lt;BQO$6,0,0.6*BQO$5+0.4*BQO$5*(BQO40-BQO$7)/(BQO$8-BQO$7))),IF(BQO40&lt;=BQO$8,BQO$5,IF(BQO40&gt;BQO$6,0,0.6*BQO$5+0.4*BQO$5*(BQO40-BQO$7)/(BQO$8-BQO$7))))))</f>
      </c>
      <c r="BQQ40" s="126">
        <f>IF(BQO40&lt;&gt;"",BQO$5,0)</f>
      </c>
      <c r="BQR40" s="125">
        <f>IF(BQO$6=0,RANK(BQO40,BQO$12:BQO$42,0),RANK(BQO40,BQO$12:BQO$42,1))</f>
      </c>
      <c r="BQS40" s="126">
        <v>0</v>
      </c>
      <c r="BQT40" s="126">
        <f>IF(COUNTA(BQS$12:BQS$42)=0,0.6*BQS$5,IF(BQS40="",0,IF(BQS$6=0,IF(BQS40&gt;=BQS$8,BQS$5,IF(BQS40&lt;BQS$6,0,0.6*BQS$5+0.4*BQS$5*(BQS40-BQS$7)/(BQS$8-BQS$7))),IF(BQS40&lt;=BQS$8,BQS$5,IF(BQS40&gt;BQS$6,0,0.6*BQS$5+0.4*BQS$5*(BQS40-BQS$7)/(BQS$8-BQS$7))))))</f>
      </c>
      <c r="BQU40" s="126">
        <f>IF(BQS40&lt;&gt;"",BQS$5,0)</f>
      </c>
      <c r="BQV40" s="125">
        <f>IF(BQS$6=0,RANK(BQS40,BQS$12:BQS$42,0),RANK(BQS40,BQS$12:BQS$42,1))</f>
      </c>
      <c r="BQW40" s="126">
        <v>62.12</v>
      </c>
      <c r="BQX40" s="126">
        <f>IF(COUNTA(BQW$12:BQW$42)=0,0.6*BQW$5,IF(BQW40="",0,IF(BQW$6=0,IF(BQW40&gt;=BQW$8,BQW$5,IF(BQW40&lt;BQW$6,0,0.6*BQW$5+0.4*BQW$5*(BQW40-BQW$7)/(BQW$8-BQW$7))),IF(BQW40&lt;=BQW$8,BQW$5,IF(BQW40&gt;BQW$6,0,0.6*BQW$5+0.4*BQW$5*(BQW40-BQW$7)/(BQW$8-BQW$7))))))</f>
      </c>
      <c r="BQY40" s="126">
        <f>IF(BQW40&lt;&gt;"",BQW$5,0)</f>
      </c>
      <c r="BQZ40" s="125">
        <f>IF(BQW$6=0,RANK(BQW40,BQW$12:BQW$42,0),RANK(BQW40,BQW$12:BQW$42,1))</f>
      </c>
      <c r="BRA40" s="126">
        <v>8.53</v>
      </c>
      <c r="BRB40" s="126">
        <f>IF(COUNTA(BRA$12:BRA$42)=0,0.6*BRA$5,IF(BRA40="",0,IF(BRA$6=0,IF(BRA40&gt;=BRA$8,BRA$5,IF(BRA40&lt;BRA$6,0,0.6*BRA$5+0.4*BRA$5*(BRA40-BRA$7)/(BRA$8-BRA$7))),IF(BRA40&lt;=BRA$8,BRA$5,IF(BRA40&gt;BRA$6,0,0.6*BRA$5+0.4*BRA$5*(BRA40-BRA$7)/(BRA$8-BRA$7))))))</f>
      </c>
      <c r="BRC40" s="126">
        <f>IF(BRA40&lt;&gt;"",BRA$5,0)</f>
      </c>
      <c r="BRD40" s="125">
        <f>IF(BRA$6=0,RANK(BRA40,BRA$12:BRA$42,0),RANK(BRA40,BRA$12:BRA$42,1))</f>
      </c>
      <c r="BRE40" s="126">
        <v>0.29</v>
      </c>
      <c r="BRF40" s="126">
        <f>IF(COUNTA(BRE$12:BRE$42)=0,0.6*BRE$5,IF(BRE40="",0,IF(BRE$6=0,IF(BRE40&gt;=BRE$8,BRE$5,IF(BRE40&lt;BRE$6,0,0.6*BRE$5+0.4*BRE$5*(BRE40-BRE$7)/(BRE$8-BRE$7))),IF(BRE40&lt;=BRE$8,BRE$5,IF(BRE40&gt;BRE$6,0,0.6*BRE$5+0.4*BRE$5*(BRE40-BRE$7)/(BRE$8-BRE$7))))))</f>
      </c>
      <c r="BRG40" s="126">
        <f>IF(BRE40&lt;&gt;"",BRE$5,0)</f>
      </c>
      <c r="BRH40" s="125">
        <f>IF(BRE$6=0,RANK(BRE40,BRE$12:BRE$42,0),RANK(BRE40,BRE$12:BRE$42,1))</f>
      </c>
      <c r="BRI40" s="126">
        <v>0.06</v>
      </c>
      <c r="BRJ40" s="126">
        <f>IF(COUNTA(BRI$12:BRI$42)=0,0.6*BRI$5,IF(BRI40="",0,IF(BRI$6=0,IF(BRI40&gt;=BRI$8,BRI$5,IF(BRI40&lt;BRI$6,0,0.6*BRI$5+0.4*BRI$5*(BRI40-BRI$7)/(BRI$8-BRI$7))),IF(BRI40&lt;=BRI$8,BRI$5,IF(BRI40&gt;BRI$6,0,0.6*BRI$5+0.4*BRI$5*(BRI40-BRI$7)/(BRI$8-BRI$7))))))</f>
      </c>
      <c r="BRK40" s="126">
        <f>IF(BRI40&lt;&gt;"",BRI$5,0)</f>
      </c>
      <c r="BRL40" s="125">
        <f>IF(BRI$6=0,RANK(BRI40,BRI$12:BRI$42,0),RANK(BRI40,BRI$12:BRI$42,1))</f>
      </c>
      <c r="BRM40" s="126">
        <v>0.15</v>
      </c>
      <c r="BRN40" s="126">
        <f>IF(COUNTA(BRM$12:BRM$42)=0,0.6*BRM$5,IF(BRM40="",0,IF(BRM$6=0,IF(BRM40&gt;=BRM$8,BRM$5,IF(BRM40&lt;BRM$6,0,0.6*BRM$5+0.4*BRM$5*(BRM40-BRM$7)/(BRM$8-BRM$7))),IF(BRM40&lt;=BRM$8,BRM$5,IF(BRM40&gt;BRM$6,0,0.6*BRM$5+0.4*BRM$5*(BRM40-BRM$7)/(BRM$8-BRM$7))))))</f>
      </c>
      <c r="BRO40" s="126">
        <f>IF(BRM40&lt;&gt;"",BRM$5,0)</f>
      </c>
      <c r="BRP40" s="125">
        <f>IF(BRM$6=0,RANK(BRM40,BRM$12:BRM$42,0),RANK(BRM40,BRM$12:BRM$42,1))</f>
      </c>
      <c r="BRQ40"/>
      <c r="BRR40" s="126">
        <f>IF(COUNTA(BRQ$12:BRQ$42)=0,0.6*BRQ$5,IF(BRQ40="",0,IF(BRQ$6=0,IF(BRQ40&gt;=BRQ$8,BRQ$5,IF(BRQ40&lt;BRQ$6,0,0.6*BRQ$5+0.4*BRQ$5*(BRQ40-BRQ$7)/(BRQ$8-BRQ$7))),IF(BRQ40&lt;=BRQ$8,BRQ$5,IF(BRQ40&gt;BRQ$6,0,0.6*BRQ$5+0.4*BRQ$5*(BRQ40-BRQ$7)/(BRQ$8-BRQ$7))))))</f>
      </c>
      <c r="BRS40" s="126">
        <f>IF(BRQ40&lt;&gt;"",BRQ$5,0)</f>
      </c>
      <c r="BRT40" s="125">
        <f>IF(BRQ$6=0,RANK(BRQ40,BRQ$12:BRQ$42,0),RANK(BRQ40,BRQ$12:BRQ$42,1))</f>
      </c>
      <c r="BRU40"/>
      <c r="BRV40" s="126">
        <f>IF(COUNTA(BRU$12:BRU$42)=0,0.6*BRU$5,IF(BRU40="",0,IF(BRU$6=0,IF(BRU40&gt;=BRU$8,BRU$5,IF(BRU40&lt;BRU$6,0,0.6*BRU$5+0.4*BRU$5*(BRU40-BRU$7)/(BRU$8-BRU$7))),IF(BRU40&lt;=BRU$8,BRU$5,IF(BRU40&gt;BRU$6,0,0.6*BRU$5+0.4*BRU$5*(BRU40-BRU$7)/(BRU$8-BRU$7))))))</f>
      </c>
      <c r="BRW40" s="126">
        <f>IF(BRU40&lt;&gt;"",BRU$5,0)</f>
      </c>
      <c r="BRX40" s="125">
        <f>IF(BRU$6=0,RANK(BRU40,BRU$12:BRU$42,0),RANK(BRU40,BRU$12:BRU$42,1))</f>
      </c>
      <c r="BRY40"/>
      <c r="BRZ40" s="126">
        <f>IF(COUNTA(BRY$12:BRY$42)=0,0.6*BRY$5,IF(BRY40="",0,IF(BRY$6=0,IF(BRY40&gt;=BRY$8,BRY$5,IF(BRY40&lt;BRY$6,0,0.6*BRY$5+0.4*BRY$5*(BRY40-BRY$7)/(BRY$8-BRY$7))),IF(BRY40&lt;=BRY$8,BRY$5,IF(BRY40&gt;BRY$6,0,0.6*BRY$5+0.4*BRY$5*(BRY40-BRY$7)/(BRY$8-BRY$7))))))</f>
      </c>
      <c r="BSA40" s="126">
        <f>IF(BRY40&lt;&gt;"",BRY$5,0)</f>
      </c>
      <c r="BSB40" s="125">
        <f>IF(BRY$6=0,RANK(BRY40,BRY$12:BRY$42,0),RANK(BRY40,BRY$12:BRY$42,1))</f>
      </c>
      <c r="BSC40"/>
      <c r="BSD40" s="126">
        <f>IF(COUNTA(BSC$12:BSC$42)=0,0.6*BSC$5,IF(BSC40="",0,IF(BSC$6=0,IF(BSC40&gt;=BSC$8,BSC$5,IF(BSC40&lt;BSC$6,0,0.6*BSC$5+0.4*BSC$5*(BSC40-BSC$7)/(BSC$8-BSC$7))),IF(BSC40&lt;=BSC$8,BSC$5,IF(BSC40&gt;BSC$6,0,0.6*BSC$5+0.4*BSC$5*(BSC40-BSC$7)/(BSC$8-BSC$7))))))</f>
      </c>
      <c r="BSE40" s="126">
        <f>IF(BSC40&lt;&gt;"",BSC$5,0)</f>
      </c>
      <c r="BSF40" s="125">
        <f>IF(BSC$6=0,RANK(BSC40,BSC$12:BSC$42,0),RANK(BSC40,BSC$12:BSC$42,1))</f>
      </c>
      <c r="BSG40"/>
      <c r="BSH40" s="126">
        <f>IF(COUNTA(BSG$12:BSG$42)=0,0.6*BSG$5,IF(BSG40="",0,IF(BSG$6=0,IF(BSG40&gt;=BSG$8,BSG$5,IF(BSG40&lt;BSG$6,0,0.6*BSG$5+0.4*BSG$5*(BSG40-BSG$7)/(BSG$8-BSG$7))),IF(BSG40&lt;=BSG$8,BSG$5,IF(BSG40&gt;BSG$6,0,0.6*BSG$5+0.4*BSG$5*(BSG40-BSG$7)/(BSG$8-BSG$7))))))</f>
      </c>
      <c r="BSI40" s="126">
        <f>IF(BSG40&lt;&gt;"",BSG$5,0)</f>
      </c>
      <c r="BSJ40" s="125">
        <f>IF(BSG$6=0,RANK(BSG40,BSG$12:BSG$42,0),RANK(BSG40,BSG$12:BSG$42,1))</f>
      </c>
      <c r="BSK40"/>
      <c r="BSL40" s="126">
        <f>IF(COUNTA(BSK$12:BSK$42)=0,0.6*BSK$5,IF(BSK40="",0,IF(BSK$6=0,IF(BSK40&gt;=BSK$8,BSK$5,IF(BSK40&lt;BSK$6,0,0.6*BSK$5+0.4*BSK$5*(BSK40-BSK$7)/(BSK$8-BSK$7))),IF(BSK40&lt;=BSK$8,BSK$5,IF(BSK40&gt;BSK$6,0,0.6*BSK$5+0.4*BSK$5*(BSK40-BSK$7)/(BSK$8-BSK$7))))))</f>
      </c>
      <c r="BSM40" s="126">
        <f>IF(BSK40&lt;&gt;"",BSK$5,0)</f>
      </c>
      <c r="BSN40" s="125">
        <f>IF(BSK$6=0,RANK(BSK40,BSK$12:BSK$42,0),RANK(BSK40,BSK$12:BSK$42,1))</f>
      </c>
      <c r="BSO40"/>
      <c r="BSP40" s="126">
        <f>IF(COUNTA(BSO$12:BSO$42)=0,0.6*BSO$5,IF(BSO40="",0,IF(BSO$6=0,IF(BSO40&gt;=BSO$8,BSO$5,IF(BSO40&lt;BSO$6,0,0.6*BSO$5+0.4*BSO$5*(BSO40-BSO$7)/(BSO$8-BSO$7))),IF(BSO40&lt;=BSO$8,BSO$5,IF(BSO40&gt;BSO$6,0,0.6*BSO$5+0.4*BSO$5*(BSO40-BSO$7)/(BSO$8-BSO$7))))))</f>
      </c>
      <c r="BSQ40" s="126">
        <f>IF(BSO40&lt;&gt;"",BSO$5,0)</f>
      </c>
      <c r="BSR40" s="125">
        <f>IF(BSO$6=0,RANK(BSO40,BSO$12:BSO$42,0),RANK(BSO40,BSO$12:BSO$42,1))</f>
      </c>
      <c r="BSS40"/>
      <c r="BST40" s="126">
        <f>IF(COUNTA(BSS$12:BSS$42)=0,0.6*BSS$5,IF(BSS40="",0,IF(BSS$6=0,IF(BSS40&gt;=BSS$8,BSS$5,IF(BSS40&lt;BSS$6,0,0.6*BSS$5+0.4*BSS$5*(BSS40-BSS$7)/(BSS$8-BSS$7))),IF(BSS40&lt;=BSS$8,BSS$5,IF(BSS40&gt;BSS$6,0,0.6*BSS$5+0.4*BSS$5*(BSS40-BSS$7)/(BSS$8-BSS$7))))))</f>
      </c>
      <c r="BSU40" s="126">
        <f>IF(BSS40&lt;&gt;"",BSS$5,0)</f>
      </c>
      <c r="BSV40" s="125">
        <f>IF(BSS$6=0,RANK(BSS40,BSS$12:BSS$42,0),RANK(BSS40,BSS$12:BSS$42,1))</f>
      </c>
      <c r="BSW40"/>
      <c r="BSX40" s="126">
        <f>IF(COUNTA(BSW$12:BSW$42)=0,0.6*BSW$5,IF(BSW40="",0,IF(BSW$6=0,IF(BSW40&gt;=BSW$8,BSW$5,IF(BSW40&lt;BSW$6,0,0.6*BSW$5+0.4*BSW$5*(BSW40-BSW$7)/(BSW$8-BSW$7))),IF(BSW40&lt;=BSW$8,BSW$5,IF(BSW40&gt;BSW$6,0,0.6*BSW$5+0.4*BSW$5*(BSW40-BSW$7)/(BSW$8-BSW$7))))))</f>
      </c>
      <c r="BSY40" s="126">
        <f>IF(BSW40&lt;&gt;"",BSW$5,0)</f>
      </c>
      <c r="BSZ40" s="125">
        <f>IF(BSW$6=0,RANK(BSW40,BSW$12:BSW$42,0),RANK(BSW40,BSW$12:BSW$42,1))</f>
      </c>
      <c r="BTA40"/>
      <c r="BTB40" s="126">
        <f>IF(COUNTA(BTA$12:BTA$42)=0,0.6*BTA$5,IF(BTA40="",0,IF(BTA$6=0,IF(BTA40&gt;=BTA$8,BTA$5,IF(BTA40&lt;BTA$6,0,0.6*BTA$5+0.4*BTA$5*(BTA40-BTA$7)/(BTA$8-BTA$7))),IF(BTA40&lt;=BTA$8,BTA$5,IF(BTA40&gt;BTA$6,0,0.6*BTA$5+0.4*BTA$5*(BTA40-BTA$7)/(BTA$8-BTA$7))))))</f>
      </c>
      <c r="BTC40" s="126">
        <f>IF(BTA40&lt;&gt;"",BTA$5,0)</f>
      </c>
      <c r="BTD40" s="125">
        <f>IF(BTA$6=0,RANK(BTA40,BTA$12:BTA$42,0),RANK(BTA40,BTA$12:BTA$42,1))</f>
      </c>
      <c r="BTE40"/>
      <c r="BTF40" s="126">
        <f>IF(COUNTA(BTE$12:BTE$42)=0,0.6*BTE$5,IF(BTE40="",0,IF(BTE$6=0,IF(BTE40&gt;=BTE$8,BTE$5,IF(BTE40&lt;BTE$6,0,0.6*BTE$5+0.4*BTE$5*(BTE40-BTE$7)/(BTE$8-BTE$7))),IF(BTE40&lt;=BTE$8,BTE$5,IF(BTE40&gt;BTE$6,0,0.6*BTE$5+0.4*BTE$5*(BTE40-BTE$7)/(BTE$8-BTE$7))))))</f>
      </c>
      <c r="BTG40" s="126">
        <f>IF(BTE40&lt;&gt;"",BTE$5,0)</f>
      </c>
      <c r="BTH40" s="125">
        <f>IF(BTE$6=0,RANK(BTE40,BTE$12:BTE$42,0),RANK(BTE40,BTE$12:BTE$42,1))</f>
      </c>
      <c r="BTI40" s="126">
        <v>0.98</v>
      </c>
      <c r="BTJ40" s="126">
        <f>IF(COUNTA(BTI$12:BTI$42)=0,0.6*BTI$5,IF(BTI40="",0,IF(BTI$6=0,IF(BTI40&gt;=BTI$8,BTI$5,IF(BTI40&lt;BTI$6,0,0.6*BTI$5+0.4*BTI$5*(BTI40-BTI$7)/(BTI$8-BTI$7))),IF(BTI40&lt;=BTI$8,BTI$5,IF(BTI40&gt;BTI$6,0,0.6*BTI$5+0.4*BTI$5*(BTI40-BTI$7)/(BTI$8-BTI$7))))))</f>
      </c>
      <c r="BTK40" s="126">
        <f>IF(BTI40&lt;&gt;"",BTI$5,0)</f>
      </c>
      <c r="BTL40" s="125">
        <f>IF(BTI$6=0,RANK(BTI40,BTI$12:BTI$42,0),RANK(BTI40,BTI$12:BTI$42,1))</f>
      </c>
      <c r="BTM40" s="126">
        <v>8.06</v>
      </c>
      <c r="BTN40" s="126">
        <f>IF(COUNTA(BTM$12:BTM$42)=0,0.6*BTM$5,IF(BTM40="",0,IF(BTM$6=0,IF(BTM40&gt;=BTM$8,BTM$5,IF(BTM40&lt;BTM$6,0,0.6*BTM$5+0.4*BTM$5*(BTM40-BTM$7)/(BTM$8-BTM$7))),IF(BTM40&lt;=BTM$8,BTM$5,IF(BTM40&gt;BTM$6,0,0.6*BTM$5+0.4*BTM$5*(BTM40-BTM$7)/(BTM$8-BTM$7))))))</f>
      </c>
      <c r="BTO40" s="126">
        <f>IF(BTM40&lt;&gt;"",BTM$5,0)</f>
      </c>
      <c r="BTP40" s="125">
        <f>IF(BTM$6=0,RANK(BTM40,BTM$12:BTM$42,0),RANK(BTM40,BTM$12:BTM$42,1))</f>
      </c>
      <c r="BTQ40" s="126">
        <v>2.15</v>
      </c>
      <c r="BTR40" s="126">
        <f>IF(COUNTA(BTQ$12:BTQ$42)=0,0.6*BTQ$5,IF(BTQ40="",0,IF(BTQ$6=0,IF(BTQ40&gt;=BTQ$8,BTQ$5,IF(BTQ40&lt;BTQ$6,0,0.6*BTQ$5+0.4*BTQ$5*(BTQ40-BTQ$7)/(BTQ$8-BTQ$7))),IF(BTQ40&lt;=BTQ$8,BTQ$5,IF(BTQ40&gt;BTQ$6,0,0.6*BTQ$5+0.4*BTQ$5*(BTQ40-BTQ$7)/(BTQ$8-BTQ$7))))))</f>
      </c>
      <c r="BTS40" s="126">
        <f>IF(BTQ40&lt;&gt;"",BTQ$5,0)</f>
      </c>
      <c r="BTT40" s="125">
        <f>IF(BTQ$6=0,RANK(BTQ40,BTQ$12:BTQ$42,0),RANK(BTQ40,BTQ$12:BTQ$42,1))</f>
      </c>
      <c r="BTU40" s="126">
        <v>98.27</v>
      </c>
      <c r="BTV40" s="126">
        <f>IF(COUNTA(BTU$12:BTU$42)=0,0.6*BTU$5,IF(BTU40="",0,IF(BTU$6=0,IF(BTU40&gt;=BTU$8,BTU$5,IF(BTU40&lt;BTU$6,0,0.6*BTU$5+0.4*BTU$5*(BTU40-BTU$7)/(BTU$8-BTU$7))),IF(BTU40&lt;=BTU$8,BTU$5,IF(BTU40&gt;BTU$6,0,0.6*BTU$5+0.4*BTU$5*(BTU40-BTU$7)/(BTU$8-BTU$7))))))</f>
      </c>
      <c r="BTW40" s="126">
        <f>IF(BTU40&lt;&gt;"",BTU$5,0)</f>
      </c>
      <c r="BTX40" s="125">
        <f>IF(BTU$6=0,RANK(BTU40,BTU$12:BTU$42,0),RANK(BTU40,BTU$12:BTU$42,1))</f>
      </c>
      <c r="BTY40" s="126">
        <v>95.02</v>
      </c>
      <c r="BTZ40" s="126">
        <f>IF(COUNTA(BTY$12:BTY$42)=0,0.6*BTY$5,IF(BTY40="",0,IF(BTY$6=0,IF(BTY40&gt;=BTY$8,BTY$5,IF(BTY40&lt;BTY$6,0,0.6*BTY$5+0.4*BTY$5*(BTY40-BTY$7)/(BTY$8-BTY$7))),IF(BTY40&lt;=BTY$8,BTY$5,IF(BTY40&gt;BTY$6,0,0.6*BTY$5+0.4*BTY$5*(BTY40-BTY$7)/(BTY$8-BTY$7))))))</f>
      </c>
      <c r="BUA40" s="126">
        <f>IF(BTY40&lt;&gt;"",BTY$5,0)</f>
      </c>
      <c r="BUB40" s="125">
        <f>IF(BTY$6=0,RANK(BTY40,BTY$12:BTY$42,0),RANK(BTY40,BTY$12:BTY$42,1))</f>
      </c>
      <c r="BUC40" s="126">
        <v>98.17</v>
      </c>
      <c r="BUD40" s="126">
        <f>IF(COUNTA(BUC$12:BUC$42)=0,0.6*BUC$5,IF(BUC40="",0,IF(BUC$6=0,IF(BUC40&gt;=BUC$8,BUC$5,IF(BUC40&lt;BUC$6,0,0.6*BUC$5+0.4*BUC$5*(BUC40-BUC$7)/(BUC$8-BUC$7))),IF(BUC40&lt;=BUC$8,BUC$5,IF(BUC40&gt;BUC$6,0,0.6*BUC$5+0.4*BUC$5*(BUC40-BUC$7)/(BUC$8-BUC$7))))))</f>
      </c>
      <c r="BUE40" s="126">
        <f>IF(BUC40&lt;&gt;"",BUC$5,0)</f>
      </c>
      <c r="BUF40" s="125">
        <f>IF(BUC$6=0,RANK(BUC40,BUC$12:BUC$42,0),RANK(BUC40,BUC$12:BUC$42,1))</f>
      </c>
      <c r="BUG40" s="126">
        <v>7.93</v>
      </c>
      <c r="BUH40" s="126">
        <f>IF(COUNTA(BUG$12:BUG$42)=0,0.6*BUG$5,IF(BUG40="",0,IF(BUG$6=0,IF(BUG40&gt;=BUG$8,BUG$5,IF(BUG40&lt;BUG$6,0,0.6*BUG$5+0.4*BUG$5*(BUG40-BUG$7)/(BUG$8-BUG$7))),IF(BUG40&lt;=BUG$8,BUG$5,IF(BUG40&gt;BUG$6,0,0.6*BUG$5+0.4*BUG$5*(BUG40-BUG$7)/(BUG$8-BUG$7))))))</f>
      </c>
      <c r="BUI40" s="126">
        <f>IF(BUG40&lt;&gt;"",BUG$5,0)</f>
      </c>
      <c r="BUJ40" s="125">
        <f>IF(BUG$6=0,RANK(BUG40,BUG$12:BUG$42,0),RANK(BUG40,BUG$12:BUG$42,1))</f>
      </c>
      <c r="BUK40" s="126">
        <v>2.6</v>
      </c>
      <c r="BUL40" s="126">
        <f>IF(COUNTA(BUK$12:BUK$42)=0,0.6*BUK$5,IF(BUK40="",0,IF(BUK$6=0,IF(BUK40&gt;=BUK$8,BUK$5,IF(BUK40&lt;BUK$6,0,0.6*BUK$5+0.4*BUK$5*(BUK40-BUK$7)/(BUK$8-BUK$7))),IF(BUK40&lt;=BUK$8,BUK$5,IF(BUK40&gt;BUK$6,0,0.6*BUK$5+0.4*BUK$5*(BUK40-BUK$7)/(BUK$8-BUK$7))))))</f>
      </c>
      <c r="BUM40" s="126">
        <f>IF(BUK40&lt;&gt;"",BUK$5,0)</f>
      </c>
      <c r="BUN40" s="125">
        <f>IF(BUK$6=0,RANK(BUK40,BUK$12:BUK$42,0),RANK(BUK40,BUK$12:BUK$42,1))</f>
      </c>
      <c r="BUO40" s="126">
        <v>26.62</v>
      </c>
      <c r="BUP40" s="126">
        <f>IF(COUNTA(BUO$12:BUO$42)=0,0.6*BUO$5,IF(BUO40="",0,IF(AND(BUO40&gt;=BUO$7,BUO40&lt;=BUO$8),BUO$5,0)))</f>
      </c>
      <c r="BUQ40" s="126">
        <f>IF(BUO40&lt;&gt;"",BUO$5,0)</f>
      </c>
      <c r="BUR40" s="125">
        <f>IF(BUO$6=0,RANK(BUO40,BUO$12:BUO$42,0),RANK(BUO40,BUO$12:BUO$42,1))</f>
      </c>
      <c r="BUS40" s="126">
        <v>1.11</v>
      </c>
      <c r="BUT40" s="126">
        <f>IF(COUNTA(BUS$12:BUS$42)=0,0.6*BUS$5,IF(BUS40="",0,IF(BUS$6=0,IF(BUS40&gt;=BUS$8,BUS$5,IF(BUS40&lt;BUS$6,0,0.6*BUS$5+0.4*BUS$5*(BUS40-BUS$7)/(BUS$8-BUS$7))),IF(BUS40&lt;=BUS$8,BUS$5,IF(BUS40&gt;BUS$6,0,0.6*BUS$5+0.4*BUS$5*(BUS40-BUS$7)/(BUS$8-BUS$7))))))</f>
      </c>
      <c r="BUU40" s="126">
        <f>IF(BUS40&lt;&gt;"",BUS$5,0)</f>
      </c>
      <c r="BUV40" s="125">
        <f>IF(BUS$6=0,RANK(BUS40,BUS$12:BUS$42,0),RANK(BUS40,BUS$12:BUS$42,1))</f>
      </c>
      <c r="BUW40" s="126">
        <v>0.00231123026787159</v>
      </c>
      <c r="BUX40" s="126">
        <f>IF(COUNTA(BUW$12:BUW$42)=0,0.6*BUW$5,IF(BUW40="",0,IF(BUW$6=0,IF(BUW40&gt;=BUW$8,BUW$5,IF(BUW40&lt;BUW$6,0,0.6*BUW$5+0.4*BUW$5*(BUW40-BUW$7)/(BUW$8-BUW$7))),IF(BUW40&lt;=BUW$8,BUW$5,IF(BUW40&gt;BUW$6,0,0.6*BUW$5+0.4*BUW$5*(BUW40-BUW$7)/(BUW$8-BUW$7))))))</f>
      </c>
      <c r="BUY40" s="126">
        <f>IF(BUW40&lt;&gt;"",BUW$5,0)</f>
      </c>
      <c r="BUZ40" s="125">
        <f>IF(BUW$6=0,RANK(BUW40,BUW$12:BUW$42,0),RANK(BUW40,BUW$12:BUW$42,1))</f>
      </c>
      <c r="BVA40" s="126">
        <v>0.127</v>
      </c>
      <c r="BVB40" s="126">
        <f>IF(COUNTA(BVA$12:BVA$42)=0,0.6*BVA$5,IF(BVA40="",0,IF(BVA$6=0,IF(BVA40&gt;=BVA$8,BVA$5,IF(BVA40&lt;BVA$6,0,0.6*BVA$5+0.4*BVA$5*(BVA40-BVA$7)/(BVA$8-BVA$7))),IF(BVA40&lt;=BVA$8,BVA$5,IF(BVA40&gt;BVA$6,0,0.6*BVA$5+0.4*BVA$5*(BVA40-BVA$7)/(BVA$8-BVA$7))))))</f>
      </c>
      <c r="BVC40" s="126">
        <f>IF(BVA40&lt;&gt;"",BVA$5,0)</f>
      </c>
      <c r="BVD40" s="125">
        <f>IF(BVA$6=0,RANK(BVA40,BVA$12:BVA$42,0),RANK(BVA40,BVA$12:BVA$42,1))</f>
      </c>
      <c r="BVE40" s="126">
        <v>0.173</v>
      </c>
      <c r="BVF40" s="126">
        <f>IF(COUNTA(BVE$12:BVE$42)=0,0.6*BVE$5,IF(BVE40="",0,IF(BVE$6=0,IF(BVE40&gt;=BVE$8,BVE$5,IF(BVE40&lt;BVE$6,0,0.6*BVE$5+0.4*BVE$5*(BVE40-BVE$7)/(BVE$8-BVE$7))),IF(BVE40&lt;=BVE$8,BVE$5,IF(BVE40&gt;BVE$6,0,0.6*BVE$5+0.4*BVE$5*(BVE40-BVE$7)/(BVE$8-BVE$7))))))</f>
      </c>
      <c r="BVG40" s="126">
        <f>IF(BVE40&lt;&gt;"",BVE$5,0)</f>
      </c>
      <c r="BVH40" s="125">
        <f>IF(BVE$6=0,RANK(BVE40,BVE$12:BVE$42,0),RANK(BVE40,BVE$12:BVE$42,1))</f>
      </c>
      <c r="BVI40" s="126">
        <v>42.9303478444346</v>
      </c>
      <c r="BVJ40" s="126">
        <f>IF(COUNTA(BVI$12:BVI$42)=0,0.6*BVI$5,IF(BVI40="",0,IF(BVI$6=0,IF(BVI40&gt;=BVI$8,BVI$5,IF(BVI40&lt;BVI$6,0,0.6*BVI$5+0.4*BVI$5*(BVI40-BVI$7)/(BVI$8-BVI$7))),IF(BVI40&lt;=BVI$8,BVI$5,IF(BVI40&gt;BVI$6,0,0.6*BVI$5+0.4*BVI$5*(BVI40-BVI$7)/(BVI$8-BVI$7))))))</f>
      </c>
      <c r="BVK40" s="126">
        <f>IF(BVI40&lt;&gt;"",BVI$5,0)</f>
      </c>
      <c r="BVL40" s="125">
        <f>IF(BVI$6=0,RANK(BVI40,BVI$12:BVI$42,0),RANK(BVI40,BVI$12:BVI$42,1))</f>
      </c>
      <c r="BVM40" s="126">
        <v>0.48</v>
      </c>
      <c r="BVN40" s="126">
        <f>IF(COUNTA(BVM$12:BVM$42)=0,0.6*BVM$5,IF(BVM40="",0,IF(BVM$6=0,IF(BVM40&gt;=BVM$8,BVM$5,IF(BVM40&lt;BVM$6,0,0.6*BVM$5+0.4*BVM$5*(BVM40-BVM$7)/(BVM$8-BVM$7))),IF(BVM40&lt;=BVM$8,BVM$5,IF(BVM40&gt;BVM$6,0,0.6*BVM$5+0.4*BVM$5*(BVM40-BVM$7)/(BVM$8-BVM$7))))))</f>
      </c>
      <c r="BVO40" s="126">
        <f>IF(BVM40&lt;&gt;"",BVM$5,0)</f>
      </c>
      <c r="BVP40" s="125">
        <f>IF(BVM$6=0,RANK(BVM40,BVM$12:BVM$42,0),RANK(BVM40,BVM$12:BVM$42,1))</f>
      </c>
      <c r="BVQ40" s="126">
        <v>1.12</v>
      </c>
      <c r="BVR40" s="126">
        <f>IF(COUNTA(BVQ$12:BVQ$42)=0,0.6*BVQ$5,IF(BVQ40="",0,IF(BVQ$6=0,IF(BVQ40&gt;=BVQ$8,BVQ$5,IF(BVQ40&lt;BVQ$6,0,0.6*BVQ$5+0.4*BVQ$5*(BVQ40-BVQ$7)/(BVQ$8-BVQ$7))),IF(BVQ40&lt;=BVQ$8,BVQ$5,IF(BVQ40&gt;BVQ$6,0,0.6*BVQ$5+0.4*BVQ$5*(BVQ40-BVQ$7)/(BVQ$8-BVQ$7))))))</f>
      </c>
      <c r="BVS40" s="126">
        <f>IF(BVQ40&lt;&gt;"",BVQ$5,0)</f>
      </c>
      <c r="BVT40" s="125">
        <f>IF(BVQ$6=0,RANK(BVQ40,BVQ$12:BVQ$42,0),RANK(BVQ40,BVQ$12:BVQ$42,1))</f>
      </c>
      <c r="BVU40" s="126">
        <v>99.198669177513</v>
      </c>
      <c r="BVV40" s="126">
        <f>IF(COUNTA(BVU$12:BVU$42)=0,0.6*BVU$5,IF(BVU40="",0,IF(BVU$6=0,IF(BVU40&gt;=BVU$8,BVU$5,IF(BVU40&lt;BVU$6,0,0.6*BVU$5+0.4*BVU$5*(BVU40-BVU$7)/(BVU$8-BVU$7))),IF(BVU40&lt;=BVU$8,BVU$5,IF(BVU40&gt;BVU$6,0,0.6*BVU$5+0.4*BVU$5*(BVU40-BVU$7)/(BVU$8-BVU$7))))))</f>
      </c>
      <c r="BVW40" s="126">
        <f>IF(BVU40&lt;&gt;"",BVU$5,0)</f>
      </c>
      <c r="BVX40" s="125">
        <f>IF(BVU$6=0,RANK(BVU40,BVU$12:BVU$42,0),RANK(BVU40,BVU$12:BVU$42,1))</f>
      </c>
      <c r="BVY40" s="126">
        <v>97.9419385231421</v>
      </c>
      <c r="BVZ40" s="126">
        <f>IF(COUNTA(BVY$12:BVY$42)=0,0.6*BVY$5,IF(BVY40="",0,IF(BVY$6=0,IF(BVY40&gt;=BVY$8,BVY$5,IF(BVY40&lt;BVY$6,0,0.6*BVY$5+0.4*BVY$5*(BVY40-BVY$7)/(BVY$8-BVY$7))),IF(BVY40&lt;=BVY$8,BVY$5,IF(BVY40&gt;BVY$6,0,0.6*BVY$5+0.4*BVY$5*(BVY40-BVY$7)/(BVY$8-BVY$7))))))</f>
      </c>
      <c r="BWA40" s="126">
        <f>IF(BVY40&lt;&gt;"",BVY$5,0)</f>
      </c>
      <c r="BWB40" s="125">
        <f>IF(BVY$6=0,RANK(BVY40,BVY$12:BVY$42,0),RANK(BVY40,BVY$12:BVY$42,1))</f>
      </c>
      <c r="BWC40" s="126">
        <v>100</v>
      </c>
      <c r="BWD40" s="126">
        <f>IF(COUNTA(BWC$12:BWC$42)=0,0.6*BWC$5,IF(BWC40="",0,IF(BWC$6=0,IF(BWC40&gt;=BWC$8,BWC$5,IF(BWC40&lt;BWC$6,0,0.6*BWC$5+0.4*BWC$5*(BWC40-BWC$7)/(BWC$8-BWC$7))),IF(BWC40&lt;=BWC$8,BWC$5,IF(BWC40&gt;BWC$6,0,0.6*BWC$5+0.4*BWC$5*(BWC40-BWC$7)/(BWC$8-BWC$7))))))</f>
      </c>
      <c r="BWE40" s="126">
        <f>IF(BWC40&lt;&gt;"",BWC$5,0)</f>
      </c>
      <c r="BWF40" s="125">
        <f>IF(BWC$6=0,RANK(BWC40,BWC$12:BWC$42,0),RANK(BWC40,BWC$12:BWC$42,1))</f>
      </c>
      <c r="BWG40" s="126">
        <v>96.3902956071134</v>
      </c>
      <c r="BWH40" s="126">
        <f>IF(COUNTA(BWG$12:BWG$42)=0,0.6*BWG$5,IF(BWG40="",0,IF(BWG$6=0,IF(BWG40&gt;=BWG$8,BWG$5,IF(BWG40&lt;BWG$6,0,0.6*BWG$5+0.4*BWG$5*(BWG40-BWG$7)/(BWG$8-BWG$7))),IF(BWG40&lt;=BWG$8,BWG$5,IF(BWG40&gt;BWG$6,0,0.6*BWG$5+0.4*BWG$5*(BWG40-BWG$7)/(BWG$8-BWG$7))))))</f>
      </c>
      <c r="BWI40" s="126">
        <f>IF(BWG40&lt;&gt;"",BWG$5,0)</f>
      </c>
      <c r="BWJ40" s="125">
        <f>IF(BWG$6=0,RANK(BWG40,BWG$12:BWG$42,0),RANK(BWG40,BWG$12:BWG$42,1))</f>
      </c>
      <c r="BWK40" s="126">
        <v>15</v>
      </c>
      <c r="BWL40" s="126">
        <f>IF(COUNTA(BWK$12:BWK$42)=0,0.6*BWK$5,IF(BWK40="",0,IF(AND(BWK40&gt;=BWK$7,BWK40&lt;=BWK$8),BWK$5,0)))</f>
      </c>
      <c r="BWM40" s="126">
        <f>IF(BWK40&lt;&gt;"",BWK$5,0)</f>
      </c>
      <c r="BWN40" s="125">
        <f>IF(BWK$6=0,RANK(BWK40,BWK$12:BWK$42,0),RANK(BWK40,BWK$12:BWK$42,1))</f>
      </c>
      <c r="BWO40" s="126">
        <v>1.13</v>
      </c>
      <c r="BWP40" s="126">
        <f>IF(COUNTA(BWO$12:BWO$42)=0,0.6*BWO$5,IF(BWO40="",0,IF(BWO$6=0,IF(BWO40&gt;=BWO$8,BWO$5,IF(BWO40&lt;BWO$6,0,0.6*BWO$5+0.4*BWO$5*(BWO40-BWO$7)/(BWO$8-BWO$7))),IF(BWO40&lt;=BWO$8,BWO$5,IF(BWO40&gt;BWO$6,0,0.6*BWO$5+0.4*BWO$5*(BWO40-BWO$7)/(BWO$8-BWO$7))))))</f>
      </c>
      <c r="BWQ40" s="126">
        <f>IF(BWO40&lt;&gt;"",BWO$5,0)</f>
      </c>
      <c r="BWR40" s="125">
        <f>IF(BWO$6=0,RANK(BWO40,BWO$12:BWO$42,0),RANK(BWO40,BWO$12:BWO$42,1))</f>
      </c>
      <c r="BWS40" s="126">
        <v>2.05</v>
      </c>
      <c r="BWT40" s="126">
        <f>IF(COUNTA(BWS$12:BWS$42)=0,0.6*BWS$5,IF(BWS40="",0,IF(BWS$6=0,IF(BWS40&gt;=BWS$8,BWS$5,IF(BWS40&lt;BWS$6,0,0.6*BWS$5+0.4*BWS$5*(BWS40-BWS$7)/(BWS$8-BWS$7))),IF(BWS40&lt;=BWS$8,BWS$5,IF(BWS40&gt;BWS$6,0,0.6*BWS$5+0.4*BWS$5*(BWS40-BWS$7)/(BWS$8-BWS$7))))))</f>
      </c>
      <c r="BWU40" s="126">
        <f>IF(BWS40&lt;&gt;"",BWS$5,0)</f>
      </c>
      <c r="BWV40" s="125">
        <f>IF(BWS$6=0,RANK(BWS40,BWS$12:BWS$42,0),RANK(BWS40,BWS$12:BWS$42,1))</f>
      </c>
      <c r="BWW40" s="125" t="s">
        <v>44</v>
      </c>
      <c r="BWX40" s="125">
        <f>(F40+J40+N40+R40+V40+Z40+AD40+AH40+AL40)*100</f>
      </c>
      <c r="BWY40" s="125">
        <f>RANK(BWX40,BWX$12:BWX$42,0)</f>
      </c>
      <c r="BWZ40" s="125" t="s">
        <v>44</v>
      </c>
      <c r="BXA40" s="125">
        <f>(AP40+AT40+AX40+BB40+BF40+BJ40+BN40+BR40+BV40+BZ40+CD40+CH40+CL40+CP40)*100</f>
      </c>
      <c r="BXB40" s="125">
        <f>RANK(BXA40,BXA$12:BXA$42,0)</f>
      </c>
      <c r="BXC40" s="125" t="s">
        <v>44</v>
      </c>
      <c r="BXD40" s="125">
        <f>(CT40)*100</f>
      </c>
      <c r="BXE40" s="125">
        <f>RANK(BXD40,BXD$12:BXD$42,0)</f>
      </c>
      <c r="BXF40" s="125" t="s">
        <v>44</v>
      </c>
      <c r="BXG40" s="125">
        <f>(CX40+DB40+DF40+DJ40+DN40+DR40+DV40+DZ40+EE40+EJ40+EO40+ET40+EY40+FD40+FI40+FN40+FS40+FX40+GC40+GH40+GM40+GR40+GW40+HB40+HG40+HL40+HQ40+HV40+IA40+IF40+IK40+IP40+IU40+IZ40+JE40+JJ40+JO40+JT40+JY40+KD40+KI40+KN40+KS40+KX40+LC40+LH40+LM40+LR40+LW40+MB40+MG40+ML40+MQ40+MV40+NA40+NF40+NK40+NP40+NU40+NZ40+OE40+OJ40+OO40+OT40+OY40+PD40+PI40+PN40+PS40+PX40+QC40+QH40+QM40+QR40+QW40+RB40+RG40+RL40+RQ40+RV40+SA40+SF40+SK40+SP40+SU40+SZ40+TE40+TJ40+TO40+TT40+TY40+UD40+UI40+UN40+US40+UX40+VC40+VH40+VM40+VR40+VW40+WB40+WG40+WL40+WQ40+WV40+XA40+XF40+XK40+XP40+XU40+XZ40+YE40+YJ40+YO40+YT40+YY40+ZD40+ZI40+ZN40+ZS40+ZX40+AAC40+AAH40+AAM40+AAR40+AAW40+ABB40+ABG40+ABL40+ABQ40+ABV40+ACA40+ACF40+ACK40+ACP40+ACU40+ACZ40+ADE40+ADJ40+ADO40+ADT40+ADY40+AED40+AEI40+AEN40+AES40+AEX40+AFC40+AFH40+AFM40+AFR40+AFW40+AGB40+AGG40+AGL40+AGQ40+AGV40+AHA40+AHF40+AHK40+AHP40+AHU40+AHZ40+AIE40+AIJ40+AIO40+AIT40+AIY40+AJD40+AJI40+AJN40+AJS40+AJX40+AKC40+AKH40+AKM40+AKR40+AKW40+ALB40+ALG40+ALL40+ALQ40+ALV40+AMA40+AMF40+AMK40+AMP40+AMU40+AMZ40+ANE40+ANJ40+ANO40+ANT40+ANY40+AOD40+AOI40+AON40+AOS40+AOX40+APC40+APH40+APM40+APR40+APW40+AQB40+AQG40+AQL40+AQQ40+AQV40+ARA40+ARF40+ARK40+ARP40+ARU40+ARZ40+ASE40+ASJ40+ASO40+AST40+ASY40+ATD40+ATI40+ATN40+ATS40+ATX40+AUC40+AUH40)*100</f>
      </c>
      <c r="BXH40" s="125">
        <f>RANK(BXG40,BXG$12:BXG$42,0)</f>
      </c>
      <c r="BXI40" s="125" t="s">
        <v>44</v>
      </c>
      <c r="BXJ40" s="125">
        <f>(AUL40+AUP40+AUT40+AUX40+AVB40+AVF40+AVJ40+AVN40+AVR40+AVV40+AVZ40+AWD40+AWH40+AWL40+AWP40+AWT40+AWX40+AXB40+AXF40+AXJ40+AXN40+AXR40+AXV40+AXZ40+AYD40+AYH40+AYL40+AYP40+AYT40+AYX40+AZB40+AZF40+AZJ40+AZN40+AZR40+AZV40+AZZ40+BAD40+BAH40+BAL40+BAP40+BAT40+BAX40+BBB40+BBF40+BBJ40+BBN40+BBR40+BBV40+BBZ40+BCD40+BCH40+BCL40+BCP40+BCT40+BCX40+BDB40+BDF40+BDJ40+BDN40+BDR40+BDV40+BDZ40+BED40+BEH40+BEL40+BEP40+BET40+BEX40+BFB40+BFF40+BFJ40+BFN40+BFR40+BFV40+BFZ40+BGD40+BGH40+BGL40+BGP40+BGT40+BGX40+BHB40+BHF40+BHJ40+BHN40+BHR40+BHV40+BHZ40+BID40+BIH40+BIL40+BIP40+BIT40+BIX40+BJB40+BJF40+BJJ40+BJN40+BJR40+BJV40+BJZ40+BKD40+BKH40+BKL40+BKP40+BKT40+BKX40+BLB40+BLF40+BLJ40+BLN40+BLR40+BLV40+BLZ40+BMD40+BMH40+BML40+BMP40+BMT40+BMX40+BNB40+BNF40+BNJ40+BNN40+BNR40+BNV40+BNZ40+BOD40+BOH40+BOL40+BOP40+BOT40+BOX40+BPB40+BPF40+BPJ40+BPN40+BPR40+BPV40+BPZ40+BQD40+BQH40+BQL40+BQP40+BQT40+BQX40+BRB40)*100</f>
      </c>
      <c r="BXK40" s="125">
        <f>RANK(BXJ40,BXJ$12:BXJ$42,0)</f>
      </c>
      <c r="BXL40" s="125" t="s">
        <v>44</v>
      </c>
      <c r="BXM40" s="125">
        <f>(BRF40+BRJ40+BRN40+BRR40+BRV40+BRZ40+BSD40+BSH40+BSL40+BSP40+BST40+BSX40+BTB40+BTF40+BTJ40+BTN40+BTR40)*100</f>
      </c>
      <c r="BXN40" s="125">
        <f>RANK(BXM40,BXM$12:BXM$42,0)</f>
      </c>
      <c r="BXO40" s="125" t="s">
        <v>44</v>
      </c>
      <c r="BXP40" s="125">
        <f>(BTV40+BTZ40+BUD40+BUH40+BUL40)*100</f>
      </c>
      <c r="BXQ40" s="125">
        <f>RANK(BXP40,BXP$12:BXP$42,0)</f>
      </c>
      <c r="BXR40" s="125" t="s">
        <v>44</v>
      </c>
      <c r="BXS40" s="125">
        <f>(BUP40+BUT40+BUX40)*100</f>
      </c>
      <c r="BXT40" s="125">
        <f>RANK(BXS40,BXS$12:BXS$42,0)</f>
      </c>
      <c r="BXU40" s="125" t="s">
        <v>44</v>
      </c>
      <c r="BXV40" s="125">
        <f>(BVB40+BVF40+BVJ40+BVN40+BVR40+BVV40+BVZ40+BWD40+BWH40+BWL40+BWP40+BWT40)*100</f>
      </c>
      <c r="BXW40" s="125">
        <f>RANK(BXV40,BXV$12:BXV$42,0)</f>
      </c>
    </row>
    <row r="41">
      <c r="A41" s="125" t="s">
        <v>45</v>
      </c>
      <c r="B41" s="125">
        <f>A41</f>
      </c>
      <c r="C41" s="125">
        <f>(F41+J41+N41+R41+V41+Z41+AD41+AH41+AL41+AP41+AT41+AX41+BB41+BF41+BJ41+BN41+BR41+BV41+BZ41+CD41+CH41+CL41+CP41+CT41+CX41+DB41+DF41+DJ41+DN41+DR41+DV41+DZ41+EE41+EJ41+EO41+ET41+EY41+FD41+FI41+FN41+FS41+FX41+GC41+GH41+GM41+GR41+GW41+HB41+HG41+HL41+HQ41+HV41+IA41+IF41+IK41+IP41+IU41+IZ41+JE41+JJ41+JO41+JT41+JY41+KD41+KI41+KN41+KS41+KX41+LC41+LH41+LM41+LR41+LW41+MB41+MG41+ML41+MQ41+MV41+NA41+NF41+NK41+NP41+NU41+NZ41+OE41+OJ41+OO41+OT41+OY41+PD41+PI41+PN41+PS41+PX41+QC41+QH41+QM41+QR41+QW41+RB41+RG41+RL41+RQ41+RV41+SA41+SF41+SK41+SP41+SU41+SZ41+TE41+TJ41+TO41+TT41+TY41+UD41+UI41+UN41+US41+UX41+VC41+VH41+VM41+VR41+VW41+WB41+WG41+WL41+WQ41+WV41+XA41+XF41+XK41+XP41+XU41+XZ41+YE41+YJ41+YO41+YT41+YY41+ZD41+ZI41+ZN41+ZS41+ZX41+AAC41+AAH41+AAM41+AAR41+AAW41+ABB41+ABG41+ABL41+ABQ41+ABV41+ACA41+ACF41+ACK41+ACP41+ACU41+ACZ41+ADE41+ADJ41+ADO41+ADT41+ADY41+AED41+AEI41+AEN41+AES41+AEX41+AFC41+AFH41+AFM41+AFR41+AFW41+AGB41+AGG41+AGL41+AGQ41+AGV41+AHA41+AHF41+AHK41+AHP41+AHU41+AHZ41+AIE41+AIJ41+AIO41+AIT41+AIY41+AJD41+AJI41+AJN41+AJS41+AJX41+AKC41+AKH41+AKM41+AKR41+AKW41+ALB41+ALG41+ALL41+ALQ41+ALV41+AMA41+AMF41+AMK41+AMP41+AMU41+AMZ41+ANE41+ANJ41+ANO41+ANT41+ANY41+AOD41+AOI41+AON41+AOS41+AOX41+APC41+APH41+APM41+APR41+APW41+AQB41+AQG41+AQL41+AQQ41+AQV41+ARA41+ARF41+ARK41+ARP41+ARU41+ARZ41+ASE41+ASJ41+ASO41+AST41+ASY41+ATD41+ATI41+ATN41+ATS41+ATX41+AUC41+AUH41+AUL41+AUP41+AUT41+AUX41+AVB41+AVF41+AVJ41+AVN41+AVR41+AVV41+AVZ41+AWD41+AWH41+AWL41+AWP41+AWT41+AWX41+AXB41+AXF41+AXJ41+AXN41+AXR41+AXV41+AXZ41+AYD41+AYH41+AYL41+AYP41+AYT41+AYX41+AZB41+AZF41+AZJ41+AZN41+AZR41+AZV41+AZZ41+BAD41+BAH41+BAL41+BAP41+BAT41+BAX41+BBB41+BBF41+BBJ41+BBN41+BBR41+BBV41+BBZ41+BCD41+BCH41+BCL41+BCP41+BCT41+BCX41+BDB41+BDF41+BDJ41+BDN41+BDR41+BDV41+BDZ41+BED41+BEH41+BEL41+BEP41+BET41+BEX41+BFB41+BFF41+BFJ41+BFN41+BFR41+BFV41+BFZ41+BGD41+BGH41+BGL41+BGP41+BGT41+BGX41+BHB41+BHF41+BHJ41+BHN41+BHR41+BHV41+BHZ41+BID41+BIH41+BIL41+BIP41+BIT41+BIX41+BJB41+BJF41+BJJ41+BJN41+BJR41+BJV41+BJZ41+BKD41+BKH41+BKL41+BKP41+BKT41+BKX41+BLB41+BLF41+BLJ41+BLN41+BLR41+BLV41+BLZ41+BMD41+BMH41+BML41+BMP41+BMT41+BMX41+BNB41+BNF41+BNJ41+BNN41+BNR41+BNV41+BNZ41+BOD41+BOH41+BOL41+BOP41+BOT41+BOX41+BPB41+BPF41+BPJ41+BPN41+BPR41+BPV41+BPZ41+BQD41+BQH41+BQL41+BQP41+BQT41+BQX41+BRB41+BRF41+BRJ41+BRN41+BRR41+BRV41+BRZ41+BSD41+BSH41+BSL41+BSP41+BST41+BSX41+BTB41+BTF41+BTJ41+BTN41+BTR41+BTV41+BTZ41+BUD41+BUH41+BUL41+BUP41+BUT41+BUX41+BVB41+BVF41+BVJ41+BVN41+BVR41+BVV41+BVZ41+BWD41+BWH41+BWL41+BWP41+BWT41)*100</f>
      </c>
      <c r="D41" s="125">
        <f>RANK(C41,C$12:C$42,0)</f>
      </c>
      <c r="E41" s="126">
        <v>77.4141799106219</v>
      </c>
      <c r="F41" s="126">
        <f>IF(COUNTA(E$12:E$42)=0,0.6*E$5,IF(E41="",0,IF(E$6=0,IF(E41&gt;=E$8,E$5,IF(E41&lt;E$6,0,0.6*E$5+0.4*E$5*(E41-E$7)/(E$8-E$7))),IF(E41&lt;=E$8,E$5,IF(E41&gt;E$6,0,0.6*E$5+0.4*E$5*(E41-E$7)/(E$8-E$7))))))</f>
      </c>
      <c r="G41" s="126">
        <f>IF(E41&lt;&gt;"",E$5,0)</f>
      </c>
      <c r="H41" s="125">
        <f>IF(E$6=0,RANK(E41,E$12:E$42,0),RANK(E41,E$12:E$42,1))</f>
      </c>
      <c r="I41" s="126">
        <v>88.7516364849703</v>
      </c>
      <c r="J41" s="126">
        <f>IF(COUNTA(I$12:I$42)=0,0.6*I$5,IF(I41="",0,IF(I$6=0,IF(I41&gt;=I$8,I$5,IF(I41&lt;I$6,0,0.6*I$5+0.4*I$5*(I41-I$7)/(I$8-I$7))),IF(I41&lt;=I$8,I$5,IF(I41&gt;I$6,0,0.6*I$5+0.4*I$5*(I41-I$7)/(I$8-I$7))))))</f>
      </c>
      <c r="K41" s="126">
        <f>IF(I41&lt;&gt;"",I$5,0)</f>
      </c>
      <c r="L41" s="125">
        <f>IF(I$6=0,RANK(I41,I$12:I$42,0),RANK(I41,I$12:I$42,1))</f>
      </c>
      <c r="M41"/>
      <c r="N41" s="126">
        <f>IF(COUNTA(M$12:M$42)=0,0.6*M$5,IF(M41="",0,IF(M$6=0,IF(M41&gt;=M$8,M$5,IF(M41&lt;M$6,0,0.6*M$5+0.4*M$5*(M41-M$7)/(M$8-M$7))),IF(M41&lt;=M$8,M$5,IF(M41&gt;M$6,0,0.6*M$5+0.4*M$5*(M41-M$7)/(M$8-M$7))))))</f>
      </c>
      <c r="O41" s="126">
        <f>IF(M41&lt;&gt;"",M$5,0)</f>
      </c>
      <c r="P41" s="125">
        <f>IF(M$6=0,RANK(M41,M$12:M$42,0),RANK(M41,M$12:M$42,1))</f>
      </c>
      <c r="Q41"/>
      <c r="R41" s="126">
        <f>IF(COUNTA(Q$12:Q$42)=0,0.6*Q$5,IF(Q41="",0,IF(Q$6=0,IF(Q41&gt;=Q$8,Q$5,IF(Q41&lt;Q$6,0,0.6*Q$5+0.4*Q$5*(Q41-Q$7)/(Q$8-Q$7))),IF(Q41&lt;=Q$8,Q$5,IF(Q41&gt;Q$6,0,0.6*Q$5+0.4*Q$5*(Q41-Q$7)/(Q$8-Q$7))))))</f>
      </c>
      <c r="S41" s="126">
        <f>IF(Q41&lt;&gt;"",Q$5,0)</f>
      </c>
      <c r="T41" s="125">
        <f>IF(Q$6=0,RANK(Q41,Q$12:Q$42,0),RANK(Q41,Q$12:Q$42,1))</f>
      </c>
      <c r="U41"/>
      <c r="V41" s="126">
        <f>IF(COUNTA(U$12:U$42)=0,0.6*U$5,IF(U41="",0,IF(U$6=0,IF(U41&gt;=U$8,U$5,IF(U41&lt;U$6,0,0.6*U$5+0.4*U$5*(U41-U$7)/(U$8-U$7))),IF(U41&lt;=U$8,U$5,IF(U41&gt;U$6,0,0.6*U$5+0.4*U$5*(U41-U$7)/(U$8-U$7))))))</f>
      </c>
      <c r="W41" s="126">
        <f>IF(U41&lt;&gt;"",U$5,0)</f>
      </c>
      <c r="X41" s="125">
        <f>IF(U$6=0,RANK(U41,U$12:U$42,0),RANK(U41,U$12:U$42,1))</f>
      </c>
      <c r="Y41"/>
      <c r="Z41" s="126">
        <f>IF(COUNTA(Y$12:Y$42)=0,0.6*Y$5,IF(Y41="",0,IF(Y$6=0,IF(Y41&gt;=Y$8,Y$5,IF(Y41&lt;Y$6,0,0.6*Y$5+0.4*Y$5*(Y41-Y$7)/(Y$8-Y$7))),IF(Y41&lt;=Y$8,Y$5,IF(Y41&gt;Y$6,0,0.6*Y$5+0.4*Y$5*(Y41-Y$7)/(Y$8-Y$7))))))</f>
      </c>
      <c r="AA41" s="126">
        <f>IF(Y41&lt;&gt;"",Y$5,0)</f>
      </c>
      <c r="AB41" s="125">
        <f>IF(Y$6=0,RANK(Y41,Y$12:Y$42,0),RANK(Y41,Y$12:Y$42,1))</f>
      </c>
      <c r="AC41"/>
      <c r="AD41" s="126">
        <f>IF(COUNTA(AC$12:AC$42)=0,0.6*AC$5,IF(AC41="",0,IF(AC$6=0,IF(AC41&gt;=AC$8,AC$5,IF(AC41&lt;AC$6,0,0.6*AC$5+0.4*AC$5*(AC41-AC$7)/(AC$8-AC$7))),IF(AC41&lt;=AC$8,AC$5,IF(AC41&gt;AC$6,0,0.6*AC$5+0.4*AC$5*(AC41-AC$7)/(AC$8-AC$7))))))</f>
      </c>
      <c r="AE41" s="126">
        <f>IF(AC41&lt;&gt;"",AC$5,0)</f>
      </c>
      <c r="AF41" s="125">
        <f>IF(AC$6=0,RANK(AC41,AC$12:AC$42,0),RANK(AC41,AC$12:AC$42,1))</f>
      </c>
      <c r="AG41"/>
      <c r="AH41" s="126">
        <f>IF(COUNTA(AG$12:AG$42)=0,0.6*AG$5,IF(AG41="",0,IF(AG$6=0,IF(AG41&gt;=AG$8,AG$5,IF(AG41&lt;AG$6,0,0.6*AG$5+0.4*AG$5*(AG41-AG$7)/(AG$8-AG$7))),IF(AG41&lt;=AG$8,AG$5,IF(AG41&gt;AG$6,0,0.6*AG$5+0.4*AG$5*(AG41-AG$7)/(AG$8-AG$7))))))</f>
      </c>
      <c r="AI41" s="126">
        <f>IF(AG41&lt;&gt;"",AG$5,0)</f>
      </c>
      <c r="AJ41" s="125">
        <f>IF(AG$6=0,RANK(AG41,AG$12:AG$42,0),RANK(AG41,AG$12:AG$42,1))</f>
      </c>
      <c r="AK41"/>
      <c r="AL41" s="126">
        <f>IF(COUNTA(AK$12:AK$42)=0,0.6*AK$5,IF(AK41="",0,IF(AK$6=0,IF(AK41&gt;=AK$8,AK$5,IF(AK41&lt;AK$6,0,0.6*AK$5+0.4*AK$5*(AK41-AK$7)/(AK$8-AK$7))),IF(AK41&lt;=AK$8,AK$5,IF(AK41&gt;AK$6,0,0.6*AK$5+0.4*AK$5*(AK41-AK$7)/(AK$8-AK$7))))))</f>
      </c>
      <c r="AM41" s="126">
        <f>IF(AK41&lt;&gt;"",AK$5,0)</f>
      </c>
      <c r="AN41" s="125">
        <f>IF(AK$6=0,RANK(AK41,AK$12:AK$42,0),RANK(AK41,AK$12:AK$42,1))</f>
      </c>
      <c r="AO41" s="126">
        <v>99.94</v>
      </c>
      <c r="AP41" s="126">
        <f>IF(COUNTA(AO$12:AO$42)=0,0.6*AO$5,IF(AO41="",0,IF(AO$6=0,IF(AO41&gt;=AO$8,AO$5,IF(AO41&lt;AO$6,0,0.6*AO$5+0.4*AO$5*(AO41-AO$7)/(AO$8-AO$7))),IF(AO41&lt;=AO$8,AO$5,IF(AO41&gt;AO$6,0,0.6*AO$5+0.4*AO$5*(AO41-AO$7)/(AO$8-AO$7))))))</f>
      </c>
      <c r="AQ41" s="126">
        <f>IF(AO41&lt;&gt;"",AO$5,0)</f>
      </c>
      <c r="AR41" s="125">
        <f>IF(AO$6=0,RANK(AO41,AO$12:AO$42,0),RANK(AO41,AO$12:AO$42,1))</f>
      </c>
      <c r="AS41" s="126">
        <v>0.01</v>
      </c>
      <c r="AT41" s="126">
        <f>IF(COUNTA(AS$12:AS$42)=0,0.6*AS$5,IF(AS41="",0,IF(AS$6=0,IF(AS41&gt;=AS$8,AS$5,IF(AS41&lt;AS$6,0,0.6*AS$5+0.4*AS$5*(AS41-AS$7)/(AS$8-AS$7))),IF(AS41&lt;=AS$8,AS$5,IF(AS41&gt;AS$6,0,0.6*AS$5+0.4*AS$5*(AS41-AS$7)/(AS$8-AS$7))))))</f>
      </c>
      <c r="AU41" s="126">
        <f>IF(AS41&lt;&gt;"",AS$5,0)</f>
      </c>
      <c r="AV41" s="125">
        <f>IF(AS$6=0,RANK(AS41,AS$12:AS$42,0),RANK(AS41,AS$12:AS$42,1))</f>
      </c>
      <c r="AW41" s="126">
        <v>99.71</v>
      </c>
      <c r="AX41" s="126">
        <f>IF(COUNTA(AW$12:AW$42)=0,0.6*AW$5,IF(AW41="",0,IF(AW$6=0,IF(AW41&gt;=AW$8,AW$5,IF(AW41&lt;AW$6,0,0.6*AW$5+0.4*AW$5*(AW41-AW$7)/(AW$8-AW$7))),IF(AW41&lt;=AW$8,AW$5,IF(AW41&gt;AW$6,0,0.6*AW$5+0.4*AW$5*(AW41-AW$7)/(AW$8-AW$7))))))</f>
      </c>
      <c r="AY41" s="126">
        <f>IF(AW41&lt;&gt;"",AW$5,0)</f>
      </c>
      <c r="AZ41" s="125">
        <f>IF(AW$6=0,RANK(AW41,AW$12:AW$42,0),RANK(AW41,AW$12:AW$42,1))</f>
      </c>
      <c r="BA41" s="126">
        <v>0.614619067743918</v>
      </c>
      <c r="BB41" s="126">
        <f>IF(COUNTA(BA$12:BA$42)=0,0.6*BA$5,IF(BA41="",0,IF(BA$6=0,IF(BA41&gt;=BA$8,BA$5,IF(BA41&lt;BA$6,0,0.6*BA$5+0.4*BA$5*(BA41-BA$7)/(BA$8-BA$7))),IF(BA41&lt;=BA$8,BA$5,IF(BA41&gt;BA$6,0,0.6*BA$5+0.4*BA$5*(BA41-BA$7)/(BA$8-BA$7))))))</f>
      </c>
      <c r="BC41" s="126">
        <f>IF(BA41&lt;&gt;"",BA$5,0)</f>
      </c>
      <c r="BD41" s="125">
        <f>IF(BA$6=0,RANK(BA41,BA$12:BA$42,0),RANK(BA41,BA$12:BA$42,1))</f>
      </c>
      <c r="BE41" s="126">
        <v>98.68</v>
      </c>
      <c r="BF41" s="126">
        <f>IF(COUNTA(BE$12:BE$42)=0,0.6*BE$5,IF(BE41="",0,IF(BE$6=0,IF(BE41&gt;=BE$8,BE$5,IF(BE41&lt;BE$6,0,0.6*BE$5+0.4*BE$5*(BE41-BE$7)/(BE$8-BE$7))),IF(BE41&lt;=BE$8,BE$5,IF(BE41&gt;BE$6,0,0.6*BE$5+0.4*BE$5*(BE41-BE$7)/(BE$8-BE$7))))))</f>
      </c>
      <c r="BG41" s="126">
        <f>IF(BE41&lt;&gt;"",BE$5,0)</f>
      </c>
      <c r="BH41" s="125">
        <f>IF(BE$6=0,RANK(BE41,BE$12:BE$42,0),RANK(BE41,BE$12:BE$42,1))</f>
      </c>
      <c r="BI41" s="126">
        <v>27</v>
      </c>
      <c r="BJ41" s="126">
        <f>IF(COUNTA(BI$12:BI$42)=0,0.6*BI$5,IF(BI41="",0,IF(BI$6=0,IF(BI41&gt;=BI$8,BI$5,IF(BI41&lt;BI$6,0,0.6*BI$5+0.4*BI$5*(BI41-BI$7)/(BI$8-BI$7))),IF(BI41&lt;=BI$8,BI$5,IF(BI41&gt;BI$6,0,0.6*BI$5+0.4*BI$5*(BI41-BI$7)/(BI$8-BI$7))))))</f>
      </c>
      <c r="BK41" s="126">
        <f>IF(BI41&lt;&gt;"",BI$5,0)</f>
      </c>
      <c r="BL41" s="125">
        <f>IF(BI$6=0,RANK(BI41,BI$12:BI$42,0),RANK(BI41,BI$12:BI$42,1))</f>
      </c>
      <c r="BM41" s="126">
        <v>99.948</v>
      </c>
      <c r="BN41" s="126">
        <f>IF(COUNTA(BM$12:BM$42)=0,0.6*BM$5,IF(BM41="",0,IF(BM$6=0,IF(BM41&gt;=BM$8,BM$5,IF(BM41&lt;BM$6,0,0.6*BM$5+0.4*BM$5*(BM41-BM$7)/(BM$8-BM$7))),IF(BM41&lt;=BM$8,BM$5,IF(BM41&gt;BM$6,0,0.6*BM$5+0.4*BM$5*(BM41-BM$7)/(BM$8-BM$7))))))</f>
      </c>
      <c r="BO41" s="126">
        <f>IF(BM41&lt;&gt;"",BM$5,0)</f>
      </c>
      <c r="BP41" s="125">
        <f>IF(BM$6=0,RANK(BM41,BM$12:BM$42,0),RANK(BM41,BM$12:BM$42,1))</f>
      </c>
      <c r="BQ41" s="126">
        <v>43</v>
      </c>
      <c r="BR41" s="126">
        <f>IF(COUNTA(BQ$12:BQ$42)=0,0.6*BQ$5,IF(BQ41="",0,IF(BQ$6=0,IF(BQ41&gt;=BQ$8,BQ$5,IF(BQ41&lt;BQ$6,0,0.6*BQ$5+0.4*BQ$5*(BQ41-BQ$7)/(BQ$8-BQ$7))),IF(BQ41&lt;=BQ$8,BQ$5,IF(BQ41&gt;BQ$6,0,0.6*BQ$5+0.4*BQ$5*(BQ41-BQ$7)/(BQ$8-BQ$7))))))</f>
      </c>
      <c r="BS41" s="126">
        <f>IF(BQ41&lt;&gt;"",BQ$5,0)</f>
      </c>
      <c r="BT41" s="125">
        <f>IF(BQ$6=0,RANK(BQ41,BQ$12:BQ$42,0),RANK(BQ41,BQ$12:BQ$42,1))</f>
      </c>
      <c r="BU41" s="126">
        <v>7.5315</v>
      </c>
      <c r="BV41" s="126">
        <f>IF(COUNTA(BU$12:BU$42)=0,0.6*BU$5,IF(BU41="",0,IF(BU$6=0,IF(BU41&gt;=BU$8,BU$5,IF(BU41&lt;BU$6,0,0.6*BU$5+0.4*BU$5*(BU41-BU$7)/(BU$8-BU$7))),IF(BU41&lt;=BU$8,BU$5,IF(BU41&gt;BU$6,0,0.6*BU$5+0.4*BU$5*(BU41-BU$7)/(BU$8-BU$7))))))</f>
      </c>
      <c r="BW41" s="126">
        <f>IF(BU41&lt;&gt;"",BU$5,0)</f>
      </c>
      <c r="BX41" s="125">
        <f>IF(BU$6=0,RANK(BU41,BU$12:BU$42,0),RANK(BU41,BU$12:BU$42,1))</f>
      </c>
      <c r="BY41" s="126">
        <v>99.92</v>
      </c>
      <c r="BZ41" s="126">
        <f>IF(COUNTA(BY$12:BY$42)=0,0.6*BY$5,IF(BY41="",0,IF(BY$6=0,IF(BY41&gt;=BY$8,BY$5,IF(BY41&lt;BY$6,0,0.6*BY$5+0.4*BY$5*(BY41-BY$7)/(BY$8-BY$7))),IF(BY41&lt;=BY$8,BY$5,IF(BY41&gt;BY$6,0,0.6*BY$5+0.4*BY$5*(BY41-BY$7)/(BY$8-BY$7))))))</f>
      </c>
      <c r="CA41" s="126">
        <f>IF(BY41&lt;&gt;"",BY$5,0)</f>
      </c>
      <c r="CB41" s="125">
        <f>IF(BY$6=0,RANK(BY41,BY$12:BY$42,0),RANK(BY41,BY$12:BY$42,1))</f>
      </c>
      <c r="CC41"/>
      <c r="CD41" s="126">
        <f>IF(COUNTA(CC$12:CC$42)=0,0.6*CC$5,IF(CC41="",0,IF(CC$6=0,IF(CC41&gt;=CC$8,CC$5,IF(CC41&lt;CC$6,0,0.6*CC$5+0.4*CC$5*(CC41-CC$7)/(CC$8-CC$7))),IF(CC41&lt;=CC$8,CC$5,IF(CC41&gt;CC$6,0,0.6*CC$5+0.4*CC$5*(CC41-CC$7)/(CC$8-CC$7))))))</f>
      </c>
      <c r="CE41" s="126">
        <f>IF(CC41&lt;&gt;"",CC$5,0)</f>
      </c>
      <c r="CF41" s="125">
        <f>IF(CC$6=0,RANK(CC41,CC$12:CC$42,0),RANK(CC41,CC$12:CC$42,1))</f>
      </c>
      <c r="CG41"/>
      <c r="CH41" s="126">
        <f>IF(COUNTA(CG$12:CG$42)=0,0.6*CG$5,IF(CG41="",0,IF(CG$6=0,IF(CG41&gt;=CG$8,CG$5,IF(CG41&lt;CG$6,0,0.6*CG$5+0.4*CG$5*(CG41-CG$7)/(CG$8-CG$7))),IF(CG41&lt;=CG$8,CG$5,IF(CG41&gt;CG$6,0,0.6*CG$5+0.4*CG$5*(CG41-CG$7)/(CG$8-CG$7))))))</f>
      </c>
      <c r="CI41" s="126">
        <f>IF(CG41&lt;&gt;"",CG$5,0)</f>
      </c>
      <c r="CJ41" s="125">
        <f>IF(CG$6=0,RANK(CG41,CG$12:CG$42,0),RANK(CG41,CG$12:CG$42,1))</f>
      </c>
      <c r="CK41"/>
      <c r="CL41" s="126">
        <f>IF(COUNTA(CK$12:CK$42)=0,0.6*CK$5,IF(CK41="",0,IF(CK$6=0,IF(CK41&gt;=CK$8,CK$5,IF(CK41&lt;CK$6,0,0.6*CK$5+0.4*CK$5*(CK41-CK$7)/(CK$8-CK$7))),IF(CK41&lt;=CK$8,CK$5,IF(CK41&gt;CK$6,0,0.6*CK$5+0.4*CK$5*(CK41-CK$7)/(CK$8-CK$7))))))</f>
      </c>
      <c r="CM41" s="126">
        <f>IF(CK41&lt;&gt;"",CK$5,0)</f>
      </c>
      <c r="CN41" s="125">
        <f>IF(CK$6=0,RANK(CK41,CK$12:CK$42,0),RANK(CK41,CK$12:CK$42,1))</f>
      </c>
      <c r="CO41"/>
      <c r="CP41" s="126">
        <f>IF(COUNTA(CO$12:CO$42)=0,0.6*CO$5,IF(CO41="",0,IF(CO$6=0,IF(CO41&gt;=CO$8,CO$5,IF(CO41&lt;CO$6,0,0.6*CO$5+0.4*CO$5*(CO41-CO$7)/(CO$8-CO$7))),IF(CO41&lt;=CO$8,CO$5,IF(CO41&gt;CO$6,0,0.6*CO$5+0.4*CO$5*(CO41-CO$7)/(CO$8-CO$7))))))</f>
      </c>
      <c r="CQ41" s="126">
        <f>IF(CO41&lt;&gt;"",CO$5,0)</f>
      </c>
      <c r="CR41" s="125">
        <f>IF(CO$6=0,RANK(CO41,CO$12:CO$42,0),RANK(CO41,CO$12:CO$42,1))</f>
      </c>
      <c r="CS41"/>
      <c r="CT41" s="126">
        <f>IF(COUNTA(CS$12:CS$42)=0,0.6*CS$5,IF(CS41="",0,IF(CS$6=0,IF(CS41&gt;=CS$8,CS$5,IF(CS41&lt;CS$6,0,0.6*CS$5+0.4*CS$5*(CS41-CS$7)/(CS$8-CS$7))),IF(CS41&lt;=CS$8,CS$5,IF(CS41&gt;CS$6,0,0.6*CS$5+0.4*CS$5*(CS41-CS$7)/(CS$8-CS$7))))))</f>
      </c>
      <c r="CU41" s="126">
        <f>IF(CS41&lt;&gt;"",CS$5,0)</f>
      </c>
      <c r="CV41" s="125">
        <f>IF(CS$6=0,RANK(CS41,CS$12:CS$42,0),RANK(CS41,CS$12:CS$42,1))</f>
      </c>
      <c r="CW41" s="126">
        <v>0.534906701572964</v>
      </c>
      <c r="CX41" s="126">
        <f>IF(COUNTA(CW$12:CW$42)=0,0.6*CW$5,IF(CW41="",0,IF(CW$6=0,IF(CW41&gt;=CW$8,CW$5,IF(CW41&lt;CW$6,0,0.6*CW$5+0.4*CW$5*(CW41-CW$7)/(CW$8-CW$7))),IF(CW41&lt;=CW$8,CW$5,IF(CW41&gt;CW$6,0,0.6*CW$5+0.4*CW$5*(CW41-CW$7)/(CW$8-CW$7))))))</f>
      </c>
      <c r="CY41" s="126">
        <f>IF(CW41&lt;&gt;"",CW$5,0)</f>
      </c>
      <c r="CZ41" s="125">
        <f>IF(CW$6=0,RANK(CW41,CW$12:CW$42,0),RANK(CW41,CW$12:CW$42,1))</f>
      </c>
      <c r="DA41" s="126">
        <v>4.03668703312881</v>
      </c>
      <c r="DB41" s="126">
        <f>IF(COUNTA(DA$12:DA$42)=0,0.6*DA$5,IF(DA41="",0,IF(DA$6=0,IF(DA41&gt;=DA$8,DA$5,IF(DA41&lt;DA$6,0,0.6*DA$5+0.4*DA$5*(DA41-DA$7)/(DA$8-DA$7))),IF(DA41&lt;=DA$8,DA$5,IF(DA41&gt;DA$6,0,0.6*DA$5+0.4*DA$5*(DA41-DA$7)/(DA$8-DA$7))))))</f>
      </c>
      <c r="DC41" s="126">
        <f>IF(DA41&lt;&gt;"",DA$5,0)</f>
      </c>
      <c r="DD41" s="125">
        <f>IF(DA$6=0,RANK(DA41,DA$12:DA$42,0),RANK(DA41,DA$12:DA$42,1))</f>
      </c>
      <c r="DE41" s="126">
        <v>1.4157072810255</v>
      </c>
      <c r="DF41" s="126">
        <f>IF(COUNTA(DE$12:DE$42)=0,0.6*DE$5,IF(DE41="",0,IF(DE$6=0,IF(DE41&gt;=DE$8,DE$5,IF(DE41&lt;DE$6,0,0.6*DE$5+0.4*DE$5*(DE41-DE$7)/(DE$8-DE$7))),IF(DE41&lt;=DE$8,DE$5,IF(DE41&gt;DE$6,0,0.6*DE$5+0.4*DE$5*(DE41-DE$7)/(DE$8-DE$7))))))</f>
      </c>
      <c r="DG41" s="126">
        <f>IF(DE41&lt;&gt;"",DE$5,0)</f>
      </c>
      <c r="DH41" s="125">
        <f>IF(DE$6=0,RANK(DE41,DE$12:DE$42,0),RANK(DE41,DE$12:DE$42,1))</f>
      </c>
      <c r="DI41" s="126">
        <v>5.03783938609145</v>
      </c>
      <c r="DJ41" s="126">
        <f>IF(COUNTA(DI$12:DI$42)=0,0.6*DI$5,IF(DI41="",0,IF(DI$6=0,IF(DI41&gt;=DI$8,DI$5,IF(DI41&lt;DI$6,0,0.6*DI$5+0.4*DI$5*(DI41-DI$7)/(DI$8-DI$7))),IF(DI41&lt;=DI$8,DI$5,IF(DI41&gt;DI$6,0,0.6*DI$5+0.4*DI$5*(DI41-DI$7)/(DI$8-DI$7))))))</f>
      </c>
      <c r="DK41" s="126">
        <f>IF(DI41&lt;&gt;"",DI$5,0)</f>
      </c>
      <c r="DL41" s="125">
        <f>IF(DI$6=0,RANK(DI41,DI$12:DI$42,0),RANK(DI41,DI$12:DI$42,1))</f>
      </c>
      <c r="DM41" s="126">
        <v>0.5</v>
      </c>
      <c r="DN41" s="126">
        <f>IF(COUNTA(DM$12:DM$42)=0,0.6*DM$5,IF(DM41="",0,IF(DM$6=0,IF(DM41&gt;=DM$8,DM$5,IF(DM41&lt;DM$6,0,0.6*DM$5+0.4*DM$5*(DM41-DM$7)/(DM$8-DM$7))),IF(DM41&lt;=DM$8,DM$5,IF(DM41&gt;DM$6,0,0.6*DM$5+0.4*DM$5*(DM41-DM$7)/(DM$8-DM$7))))))</f>
      </c>
      <c r="DO41" s="126">
        <f>IF(DM41&lt;&gt;"",DM$5,0)</f>
      </c>
      <c r="DP41" s="125">
        <f>IF(DM$6=0,RANK(DM41,DM$12:DM$42,0),RANK(DM41,DM$12:DM$42,1))</f>
      </c>
      <c r="DQ41" s="126">
        <v>0.46</v>
      </c>
      <c r="DR41" s="126">
        <f>IF(COUNTA(DQ$12:DQ$42)=0,0.6*DQ$5,IF(DQ41="",0,IF(DQ$6=0,IF(DQ41&gt;=DQ$8,DQ$5,IF(DQ41&lt;DQ$6,0,0.6*DQ$5+0.4*DQ$5*(DQ41-DQ$7)/(DQ$8-DQ$7))),IF(DQ41&lt;=DQ$8,DQ$5,IF(DQ41&gt;DQ$6,0,0.6*DQ$5+0.4*DQ$5*(DQ41-DQ$7)/(DQ$8-DQ$7))))))</f>
      </c>
      <c r="DS41" s="126">
        <f>IF(DQ41&lt;&gt;"",DQ$5,0)</f>
      </c>
      <c r="DT41" s="125">
        <f>IF(DQ$6=0,RANK(DQ41,DQ$12:DQ$42,0),RANK(DQ41,DQ$12:DQ$42,1))</f>
      </c>
      <c r="DU41" s="126">
        <v>0.36</v>
      </c>
      <c r="DV41" s="126">
        <f>IF(COUNTA(DU$12:DU$42)=0,0.6*DU$5,IF(DU41="",0,IF(DU$6=0,IF(DU41&gt;=DU$8,DU$5,IF(DU41&lt;DU$6,0,0.6*DU$5+0.4*DU$5*(DU41-DU$7)/(DU$8-DU$7))),IF(DU41&lt;=DU$8,DU$5,IF(DU41&gt;DU$6,0,0.6*DU$5+0.4*DU$5*(DU41-DU$7)/(DU$8-DU$7))))))</f>
      </c>
      <c r="DW41" s="126">
        <f>IF(DU41&lt;&gt;"",DU$5,0)</f>
      </c>
      <c r="DX41" s="125">
        <f>IF(DU$6=0,RANK(DU41,DU$12:DU$42,0),RANK(DU41,DU$12:DU$42,1))</f>
      </c>
      <c r="DY41" s="126">
        <v>0.29</v>
      </c>
      <c r="DZ41" s="126">
        <f>IF(COUNTA(DY$12:DY$42)=0,0.6*DY$5,IF(DY41="",0,IF(DY$6=0,IF(DY41&gt;=DY$8,DY$5,IF(DY41&lt;DY$6,0,0.6*DY$5+0.4*DY$5*(DY41-DY$7)/(DY$8-DY$7))),IF(DY41&lt;=DY$8,DY$5,IF(DY41&gt;DY$6,0,0.6*DY$5+0.4*DY$5*(DY41-DY$7)/(DY$8-DY$7))))))</f>
      </c>
      <c r="EA41" s="126">
        <f>IF(DY41&lt;&gt;"",DY$5,0)</f>
      </c>
      <c r="EB41" s="125">
        <f>IF(DY$6=0,RANK(DY41,DY$12:DY$42,0),RANK(DY41,DY$12:DY$42,1))</f>
      </c>
      <c r="EC41" s="126">
        <v>98.9700012207031</v>
      </c>
      <c r="ED41" s="126">
        <v>89.1</v>
      </c>
      <c r="EE41" s="126">
        <f>IF((COUNTA(EC$12:EC$42)+COUNTA(ED$12:ED$42)=0),0.6*EC$5,IF(OR(EC41="",ED41=""),0,IF(EC$6=0,IF(EC41&gt;=EC$8,EC$5,IF(EC41&lt;ED41,0,EC$5*(EC41-ED41)/(EC$8-ED41))),IF(EC41&lt;=EC$8,EC$5,IF(EC41&gt;ED41,0,EC$5*(EC41-ED41)/(EC$8-ED41))))))</f>
      </c>
      <c r="EF41" s="126">
        <f>IF(OR(EC41="",ED41=""),0,EC$5)</f>
      </c>
      <c r="EG41" s="125">
        <f>IF(EC$6=0,RANK(EE41,EE$12:EE$42,0),RANK(EE41,EE$12:EE$42,1))</f>
      </c>
      <c r="EH41" s="126">
        <v>98.9700012207031</v>
      </c>
      <c r="EI41" s="126">
        <v>92.06</v>
      </c>
      <c r="EJ41" s="126">
        <f>IF((COUNTA(EH$12:EH$42)+COUNTA(EI$12:EI$42)=0),0.6*EH$5,IF(OR(EH41="",EI41=""),0,IF(EH$6=0,IF(EH41&gt;=EH$8,EH$5,IF(EH41&lt;EI41,0,EH$5*(EH41-EI41)/(EH$8-EI41))),IF(EH41&lt;=EH$8,EH$5,IF(EH41&gt;EI41,0,EH$5*(EH41-EI41)/(EH$8-EI41))))))</f>
      </c>
      <c r="EK41" s="126">
        <f>IF(OR(EH41="",EI41=""),0,EH$5)</f>
      </c>
      <c r="EL41" s="125">
        <f>IF(EH$6=0,RANK(EJ41,EJ$12:EJ$42,0),RANK(EJ41,EJ$12:EJ$42,1))</f>
      </c>
      <c r="EM41" s="126">
        <v>99.2</v>
      </c>
      <c r="EN41" s="126">
        <v>90.78</v>
      </c>
      <c r="EO41" s="126">
        <f>IF((COUNTA(EM$12:EM$42)+COUNTA(EN$12:EN$42)=0),0.6*EM$5,IF(OR(EM41="",EN41=""),0,IF(EM$6=0,IF(EM41&gt;=EM$8,EM$5,IF(EM41&lt;EN41,0,EM$5*(EM41-EN41)/(EM$8-EN41))),IF(EM41&lt;=EM$8,EM$5,IF(EM41&gt;EN41,0,EM$5*(EM41-EN41)/(EM$8-EN41))))))</f>
      </c>
      <c r="EP41" s="126">
        <f>IF(OR(EM41="",EN41=""),0,EM$5)</f>
      </c>
      <c r="EQ41" s="125">
        <f>IF(EM$6=0,RANK(EO41,EO$12:EO$42,0),RANK(EO41,EO$12:EO$42,1))</f>
      </c>
      <c r="ER41" s="126">
        <v>99.2</v>
      </c>
      <c r="ES41" s="126">
        <v>94.45</v>
      </c>
      <c r="ET41" s="126">
        <f>IF((COUNTA(ER$12:ER$42)+COUNTA(ES$12:ES$42)=0),0.6*ER$5,IF(OR(ER41="",ES41=""),0,IF(ER$6=0,IF(ER41&gt;=ER$8,ER$5,IF(ER41&lt;ES41,0,ER$5*(ER41-ES41)/(ER$8-ES41))),IF(ER41&lt;=ER$8,ER$5,IF(ER41&gt;ES41,0,ER$5*(ER41-ES41)/(ER$8-ES41))))))</f>
      </c>
      <c r="EU41" s="126">
        <f>IF(OR(ER41="",ES41=""),0,ER$5)</f>
      </c>
      <c r="EV41" s="125">
        <f>IF(ER$6=0,RANK(ET41,ET$12:ET$42,0),RANK(ET41,ET$12:ET$42,1))</f>
      </c>
      <c r="EW41" s="126">
        <v>1.4546875</v>
      </c>
      <c r="EX41" s="126">
        <v>4.63</v>
      </c>
      <c r="EY41" s="126">
        <f>IF((COUNTA(EW$12:EW$42)+COUNTA(EX$12:EX$42)=0),0.6*EW$5,IF(OR(EW41="",EX41=""),0,IF(EW$6=0,IF(EW41&gt;=EW$8,EW$5,IF(EW41&lt;EX41,0,EW$5*(EW41-EX41)/(EW$8-EX41))),IF(EW41&lt;=EW$8,EW$5,IF(EW41&gt;EX41,0,EW$5*(EW41-EX41)/(EW$8-EX41))))))</f>
      </c>
      <c r="EZ41" s="126">
        <f>IF(OR(EW41="",EX41=""),0,EW$5)</f>
      </c>
      <c r="FA41" s="125">
        <f>IF(EW$6=0,RANK(EY41,EY$12:EY$42,0),RANK(EY41,EY$12:EY$42,1))</f>
      </c>
      <c r="FB41" s="126">
        <v>1.4546875</v>
      </c>
      <c r="FC41" s="126">
        <v>4.83</v>
      </c>
      <c r="FD41" s="126">
        <f>IF((COUNTA(FB$12:FB$42)+COUNTA(FC$12:FC$42)=0),0.6*FB$5,IF(OR(FB41="",FC41=""),0,IF(FB$6=0,IF(FB41&gt;=FB$8,FB$5,IF(FB41&lt;FC41,0,FB$5*(FB41-FC41)/(FB$8-FC41))),IF(FB41&lt;=FB$8,FB$5,IF(FB41&gt;FC41,0,FB$5*(FB41-FC41)/(FB$8-FC41))))))</f>
      </c>
      <c r="FE41" s="126">
        <f>IF(OR(FB41="",FC41=""),0,FB$5)</f>
      </c>
      <c r="FF41" s="125">
        <f>IF(FB$6=0,RANK(FD41,FD$12:FD$42,0),RANK(FD41,FD$12:FD$42,1))</f>
      </c>
      <c r="FG41" s="126">
        <v>99.2320670025251</v>
      </c>
      <c r="FH41"/>
      <c r="FI41" s="126">
        <f>IF((COUNTA(FG$12:FG$42)+COUNTA(FH$12:FH$42)=0),0.6*FG$5,IF(OR(FG41="",FH41=""),0,IF(FG$6=0,IF(FG41&gt;=FG$8,FG$5,IF(FG41&lt;FH41,0,FG$5*(FG41-FH41)/(FG$8-FH41))),IF(FG41&lt;=FG$8,FG$5,IF(FG41&gt;FH41,0,FG$5*(FG41-FH41)/(FG$8-FH41))))))</f>
      </c>
      <c r="FJ41" s="126">
        <f>IF(OR(FG41="",FH41=""),0,FG$5)</f>
      </c>
      <c r="FK41" s="125">
        <f>IF(FG$6=0,RANK(FI41,FI$12:FI$42,0),RANK(FI41,FI$12:FI$42,1))</f>
      </c>
      <c r="FL41" s="126">
        <v>99.2320670025251</v>
      </c>
      <c r="FM41"/>
      <c r="FN41" s="126">
        <f>IF((COUNTA(FL$12:FL$42)+COUNTA(FM$12:FM$42)=0),0.6*FL$5,IF(OR(FL41="",FM41=""),0,IF(FL$6=0,IF(FL41&gt;=FL$8,FL$5,IF(FL41&lt;FM41,0,FL$5*(FL41-FM41)/(FL$8-FM41))),IF(FL41&lt;=FL$8,FL$5,IF(FL41&gt;FM41,0,FL$5*(FL41-FM41)/(FL$8-FM41))))))</f>
      </c>
      <c r="FO41" s="126">
        <f>IF(OR(FL41="",FM41=""),0,FL$5)</f>
      </c>
      <c r="FP41" s="125">
        <f>IF(FL$6=0,RANK(FN41,FN$12:FN$42,0),RANK(FN41,FN$12:FN$42,1))</f>
      </c>
      <c r="FQ41" s="126">
        <v>99.8853186645992</v>
      </c>
      <c r="FR41" s="126">
        <v>99.83</v>
      </c>
      <c r="FS41" s="126">
        <f>IF((COUNTA(FQ$12:FQ$42)+COUNTA(FR$12:FR$42)=0),0.6*FQ$5,IF(OR(FQ41="",FR41=""),0,IF(FQ$6=0,IF(FQ41&gt;=FQ$8,FQ$5,IF(FQ41&lt;FR41,0,FQ$5*(FQ41-FR41)/(FQ$8-FR41))),IF(FQ41&lt;=FQ$8,FQ$5,IF(FQ41&gt;FR41,0,FQ$5*(FQ41-FR41)/(FQ$8-FR41))))))</f>
      </c>
      <c r="FT41" s="126">
        <f>IF(OR(FQ41="",FR41=""),0,FQ$5)</f>
      </c>
      <c r="FU41" s="125">
        <f>IF(FQ$6=0,RANK(FS41,FS$12:FS$42,0),RANK(FS41,FS$12:FS$42,1))</f>
      </c>
      <c r="FV41" s="126">
        <v>99.8853186645992</v>
      </c>
      <c r="FW41" s="126">
        <v>99.83</v>
      </c>
      <c r="FX41" s="126">
        <f>IF((COUNTA(FV$12:FV$42)+COUNTA(FW$12:FW$42)=0),0.6*FV$5,IF(OR(FV41="",FW41=""),0,IF(FV$6=0,IF(FV41&gt;=FV$8,FV$5,IF(FV41&lt;FW41,0,FV$5*(FV41-FW41)/(FV$8-FW41))),IF(FV41&lt;=FV$8,FV$5,IF(FV41&gt;FW41,0,FV$5*(FV41-FW41)/(FV$8-FW41))))))</f>
      </c>
      <c r="FY41" s="126">
        <f>IF(OR(FV41="",FW41=""),0,FV$5)</f>
      </c>
      <c r="FZ41" s="125">
        <f>IF(FV$6=0,RANK(FX41,FX$12:FX$42,0),RANK(FX41,FX$12:FX$42,1))</f>
      </c>
      <c r="GA41" s="126">
        <v>0.405074691053657</v>
      </c>
      <c r="GB41" s="126">
        <v>0.58</v>
      </c>
      <c r="GC41" s="126">
        <f>IF((COUNTA(GA$12:GA$42)+COUNTA(GB$12:GB$42)=0),0.6*GA$5,IF(OR(GA41="",GB41=""),0,IF(GA$6=0,IF(GA41&gt;=GA$8,GA$5,IF(GA41&lt;GB41,0,GA$5*(GA41-GB41)/(GA$8-GB41))),IF(GA41&lt;=GA$8,GA$5,IF(GA41&gt;GB41,0,GA$5*(GA41-GB41)/(GA$8-GB41))))))</f>
      </c>
      <c r="GD41" s="126">
        <f>IF(OR(GA41="",GB41=""),0,GA$5)</f>
      </c>
      <c r="GE41" s="125">
        <f>IF(GA$6=0,RANK(GC41,GC$12:GC$42,0),RANK(GC41,GC$12:GC$42,1))</f>
      </c>
      <c r="GF41" s="126">
        <v>0.405074691053657</v>
      </c>
      <c r="GG41" s="126">
        <v>0.45</v>
      </c>
      <c r="GH41" s="126">
        <f>IF((COUNTA(GF$12:GF$42)+COUNTA(GG$12:GG$42)=0),0.6*GF$5,IF(OR(GF41="",GG41=""),0,IF(GF$6=0,IF(GF41&gt;=GF$8,GF$5,IF(GF41&lt;GG41,0,GF$5*(GF41-GG41)/(GF$8-GG41))),IF(GF41&lt;=GF$8,GF$5,IF(GF41&gt;GG41,0,GF$5*(GF41-GG41)/(GF$8-GG41))))))</f>
      </c>
      <c r="GI41" s="126">
        <f>IF(OR(GF41="",GG41=""),0,GF$5)</f>
      </c>
      <c r="GJ41" s="125">
        <f>IF(GF$6=0,RANK(GH41,GH$12:GH$42,0),RANK(GH41,GH$12:GH$42,1))</f>
      </c>
      <c r="GK41" s="126">
        <v>100</v>
      </c>
      <c r="GL41" s="126">
        <v>100</v>
      </c>
      <c r="GM41" s="126">
        <f>IF((COUNTA(GK$12:GK$42)+COUNTA(GL$12:GL$42)=0),0.6*GK$5,IF(OR(GK41="",GL41=""),0,IF(GK$6=0,IF(GK41&gt;=GK$8,GK$5,IF(GK41&lt;GL41,0,GK$5*(GK41-GL41)/(GK$8-GL41))),IF(GK41&lt;=GK$8,GK$5,IF(GK41&gt;GL41,0,GK$5*(GK41-GL41)/(GK$8-GL41))))))</f>
      </c>
      <c r="GN41" s="126">
        <f>IF(OR(GK41="",GL41=""),0,GK$5)</f>
      </c>
      <c r="GO41" s="125">
        <f>IF(GK$6=0,RANK(GM41,GM$12:GM$42,0),RANK(GM41,GM$12:GM$42,1))</f>
      </c>
      <c r="GP41" s="126">
        <v>100</v>
      </c>
      <c r="GQ41" s="126">
        <v>100</v>
      </c>
      <c r="GR41" s="126">
        <f>IF((COUNTA(GP$12:GP$42)+COUNTA(GQ$12:GQ$42)=0),0.6*GP$5,IF(OR(GP41="",GQ41=""),0,IF(GP$6=0,IF(GP41&gt;=GP$8,GP$5,IF(GP41&lt;GQ41,0,GP$5*(GP41-GQ41)/(GP$8-GQ41))),IF(GP41&lt;=GP$8,GP$5,IF(GP41&gt;GQ41,0,GP$5*(GP41-GQ41)/(GP$8-GQ41))))))</f>
      </c>
      <c r="GS41" s="126">
        <f>IF(OR(GP41="",GQ41=""),0,GP$5)</f>
      </c>
      <c r="GT41" s="125">
        <f>IF(GP$6=0,RANK(GR41,GR$12:GR$42,0),RANK(GR41,GR$12:GR$42,1))</f>
      </c>
      <c r="GU41" s="126">
        <v>1.00604280907584</v>
      </c>
      <c r="GV41" s="126">
        <v>0.547413768933014</v>
      </c>
      <c r="GW41" s="126">
        <f>IF((COUNTA(GU$12:GU$42)+COUNTA(GV$12:GV$42)=0),0.6*GU$5,IF(OR(GU41="",GV41=""),0,IF(GU$6=0,IF(GU41&gt;=GU$8,GU$5,IF(GU41&lt;GV41,0,GU$5*(GU41-GV41)/(GU$8-GV41))),IF(GU41&lt;=GU$8,GU$5,IF(GU41&gt;GV41,0,GU$5*(GU41-GV41)/(GU$8-GV41))))))</f>
      </c>
      <c r="GX41" s="126">
        <f>IF(OR(GU41="",GV41=""),0,GU$5)</f>
      </c>
      <c r="GY41" s="125">
        <f>IF(GU$6=0,RANK(GW41,GW$12:GW$42,0),RANK(GW41,GW$12:GW$42,1))</f>
      </c>
      <c r="GZ41" s="126">
        <v>1.00604280907584</v>
      </c>
      <c r="HA41" s="126">
        <v>0.569349174950328</v>
      </c>
      <c r="HB41" s="126">
        <f>IF((COUNTA(GZ$12:GZ$42)+COUNTA(HA$12:HA$42)=0),0.6*GZ$5,IF(OR(GZ41="",HA41=""),0,IF(GZ$6=0,IF(GZ41&gt;=GZ$8,GZ$5,IF(GZ41&lt;HA41,0,GZ$5*(GZ41-HA41)/(GZ$8-HA41))),IF(GZ41&lt;=GZ$8,GZ$5,IF(GZ41&gt;HA41,0,GZ$5*(GZ41-HA41)/(GZ$8-HA41))))))</f>
      </c>
      <c r="HC41" s="126">
        <f>IF(OR(GZ41="",HA41=""),0,GZ$5)</f>
      </c>
      <c r="HD41" s="125">
        <f>IF(GZ$6=0,RANK(HB41,HB$12:HB$42,0),RANK(HB41,HB$12:HB$42,1))</f>
      </c>
      <c r="HE41" s="126">
        <v>0</v>
      </c>
      <c r="HF41" s="126">
        <v>0</v>
      </c>
      <c r="HG41" s="126">
        <f>IF((COUNTA(HE$12:HE$42)+COUNTA(HF$12:HF$42)=0),0.6*HE$5,IF(OR(HE41="",HF41=""),0,IF(HE$6=0,IF(HE41&gt;=HE$8,HE$5,IF(HE41&lt;HF41,0,HE$5*(HE41-HF41)/(HE$8-HF41))),IF(HE41&lt;=HE$8,HE$5,IF(HE41&gt;HF41,0,HE$5*(HE41-HF41)/(HE$8-HF41))))))</f>
      </c>
      <c r="HH41" s="126">
        <f>IF(OR(HE41="",HF41=""),0,HE$5)</f>
      </c>
      <c r="HI41" s="125">
        <f>IF(HE$6=0,RANK(HG41,HG$12:HG$42,0),RANK(HG41,HG$12:HG$42,1))</f>
      </c>
      <c r="HJ41" s="126">
        <v>0</v>
      </c>
      <c r="HK41" s="126">
        <v>0.06</v>
      </c>
      <c r="HL41" s="126">
        <f>IF((COUNTA(HJ$12:HJ$42)+COUNTA(HK$12:HK$42)=0),0.6*HJ$5,IF(OR(HJ41="",HK41=""),0,IF(HJ$6=0,IF(HJ41&gt;=HJ$8,HJ$5,IF(HJ41&lt;HK41,0,HJ$5*(HJ41-HK41)/(HJ$8-HK41))),IF(HJ41&lt;=HJ$8,HJ$5,IF(HJ41&gt;HK41,0,HJ$5*(HJ41-HK41)/(HJ$8-HK41))))))</f>
      </c>
      <c r="HM41" s="126">
        <f>IF(OR(HJ41="",HK41=""),0,HJ$5)</f>
      </c>
      <c r="HN41" s="125">
        <f>IF(HJ$6=0,RANK(HL41,HL$12:HL$42,0),RANK(HL41,HL$12:HL$42,1))</f>
      </c>
      <c r="HO41" s="126">
        <v>49.69</v>
      </c>
      <c r="HP41" s="126">
        <v>17.83</v>
      </c>
      <c r="HQ41" s="126">
        <f>IF((COUNTA(HO$12:HO$42)+COUNTA(HP$12:HP$42)=0),0.6*HO$5,IF(OR(HO41="",HP41=""),0,IF(HO$6=0,IF(HO41&gt;=HO$8,HO$5,IF(HO41&lt;HP41,0,HO$5*(HO41-HP41)/(HO$8-HP41))),IF(HO41&lt;=HO$8,HO$5,IF(HO41&gt;HP41,0,HO$5*(HO41-HP41)/(HO$8-HP41))))))</f>
      </c>
      <c r="HR41" s="126">
        <f>IF(OR(HO41="",HP41=""),0,HO$5)</f>
      </c>
      <c r="HS41" s="125">
        <f>IF(HO$6=0,RANK(HQ41,HQ$12:HQ$42,0),RANK(HQ41,HQ$12:HQ$42,1))</f>
      </c>
      <c r="HT41" s="126">
        <v>49.69</v>
      </c>
      <c r="HU41" s="126">
        <v>16.8</v>
      </c>
      <c r="HV41" s="126">
        <f>IF((COUNTA(HT$12:HT$42)+COUNTA(HU$12:HU$42)=0),0.6*HT$5,IF(OR(HT41="",HU41=""),0,IF(HT$6=0,IF(HT41&gt;=HT$8,HT$5,IF(HT41&lt;HU41,0,HT$5*(HT41-HU41)/(HT$8-HU41))),IF(HT41&lt;=HT$8,HT$5,IF(HT41&gt;HU41,0,HT$5*(HT41-HU41)/(HT$8-HU41))))))</f>
      </c>
      <c r="HW41" s="126">
        <f>IF(OR(HT41="",HU41=""),0,HT$5)</f>
      </c>
      <c r="HX41" s="125">
        <f>IF(HT$6=0,RANK(HV41,HV$12:HV$42,0),RANK(HV41,HV$12:HV$42,1))</f>
      </c>
      <c r="HY41" s="126">
        <v>11.22</v>
      </c>
      <c r="HZ41" s="126">
        <v>9.07</v>
      </c>
      <c r="IA41" s="126">
        <f>IF((COUNTA(HY$12:HY$42)+COUNTA(HZ$12:HZ$42)=0),0.6*HY$5,IF(OR(HY41="",HZ41=""),0,IF(HY$6=0,IF(HY41&gt;=HY$8,HY$5,IF(HY41&lt;HZ41,0,HY$5*(HY41-HZ41)/(HY$8-HZ41))),IF(HY41&lt;=HY$8,HY$5,IF(HY41&gt;HZ41,0,HY$5*(HY41-HZ41)/(HY$8-HZ41))))))</f>
      </c>
      <c r="IB41" s="126">
        <f>IF(OR(HY41="",HZ41=""),0,HY$5)</f>
      </c>
      <c r="IC41" s="125">
        <f>IF(HY$6=0,RANK(IA41,IA$12:IA$42,0),RANK(IA41,IA$12:IA$42,1))</f>
      </c>
      <c r="ID41" s="126">
        <v>11.22</v>
      </c>
      <c r="IE41" s="126">
        <v>16.46</v>
      </c>
      <c r="IF41" s="126">
        <f>IF((COUNTA(ID$12:ID$42)+COUNTA(IE$12:IE$42)=0),0.6*ID$5,IF(OR(ID41="",IE41=""),0,IF(ID$6=0,IF(ID41&gt;=ID$8,ID$5,IF(ID41&lt;IE41,0,ID$5*(ID41-IE41)/(ID$8-IE41))),IF(ID41&lt;=ID$8,ID$5,IF(ID41&gt;IE41,0,ID$5*(ID41-IE41)/(ID$8-IE41))))))</f>
      </c>
      <c r="IG41" s="126">
        <f>IF(OR(ID41="",IE41=""),0,ID$5)</f>
      </c>
      <c r="IH41" s="125">
        <f>IF(ID$6=0,RANK(IF41,IF$12:IF$42,0),RANK(IF41,IF$12:IF$42,1))</f>
      </c>
      <c r="II41" s="126">
        <v>99.8000030517578</v>
      </c>
      <c r="IJ41" s="126">
        <v>93.6825561523437</v>
      </c>
      <c r="IK41" s="126">
        <f>IF((COUNTA(II$12:II$42)+COUNTA(IJ$12:IJ$42)=0),0.6*II$5,IF(OR(II41="",IJ41=""),0,IF(II$6=0,IF(II41&gt;=II$8,II$5,IF(II41&lt;IJ41,0,II$5*(II41-IJ41)/(II$8-IJ41))),IF(II41&lt;=II$8,II$5,IF(II41&gt;IJ41,0,II$5*(II41-IJ41)/(II$8-IJ41))))))</f>
      </c>
      <c r="IL41" s="126">
        <f>IF(OR(II41="",IJ41=""),0,II$5)</f>
      </c>
      <c r="IM41" s="125">
        <f>IF(II$6=0,RANK(IK41,IK$12:IK$42,0),RANK(IK41,IK$12:IK$42,1))</f>
      </c>
      <c r="IN41" s="126">
        <v>99.8000030517578</v>
      </c>
      <c r="IO41" s="126">
        <v>93.9548110961914</v>
      </c>
      <c r="IP41" s="126">
        <f>IF((COUNTA(IN$12:IN$42)+COUNTA(IO$12:IO$42)=0),0.6*IN$5,IF(OR(IN41="",IO41=""),0,IF(IN$6=0,IF(IN41&gt;=IN$8,IN$5,IF(IN41&lt;IO41,0,IN$5*(IN41-IO41)/(IN$8-IO41))),IF(IN41&lt;=IN$8,IN$5,IF(IN41&gt;IO41,0,IN$5*(IN41-IO41)/(IN$8-IO41))))))</f>
      </c>
      <c r="IQ41" s="126">
        <f>IF(OR(IN41="",IO41=""),0,IN$5)</f>
      </c>
      <c r="IR41" s="125">
        <f>IF(IN$6=0,RANK(IP41,IP$12:IP$42,0),RANK(IP41,IP$12:IP$42,1))</f>
      </c>
      <c r="IS41" s="126">
        <v>100</v>
      </c>
      <c r="IT41"/>
      <c r="IU41" s="126">
        <f>IF((COUNTA(IS$12:IS$42)+COUNTA(IT$12:IT$42)=0),0.6*IS$5,IF(OR(IS41="",IT41=""),0,IF(IS$6=0,IF(IS41&gt;=IS$8,IS$5,IF(IS41&lt;IT41,0,IS$5*(IS41-IT41)/(IS$8-IT41))),IF(IS41&lt;=IS$8,IS$5,IF(IS41&gt;IT41,0,IS$5*(IS41-IT41)/(IS$8-IT41))))))</f>
      </c>
      <c r="IV41" s="126">
        <f>IF(OR(IS41="",IT41=""),0,IS$5)</f>
      </c>
      <c r="IW41" s="125">
        <f>IF(IS$6=0,RANK(IU41,IU$12:IU$42,0),RANK(IU41,IU$12:IU$42,1))</f>
      </c>
      <c r="IX41" s="126">
        <v>100</v>
      </c>
      <c r="IY41"/>
      <c r="IZ41" s="126">
        <f>IF((COUNTA(IX$12:IX$42)+COUNTA(IY$12:IY$42)=0),0.6*IX$5,IF(OR(IX41="",IY41=""),0,IF(IX$6=0,IF(IX41&gt;=IX$8,IX$5,IF(IX41&lt;IY41,0,IX$5*(IX41-IY41)/(IX$8-IY41))),IF(IX41&lt;=IX$8,IX$5,IF(IX41&gt;IY41,0,IX$5*(IX41-IY41)/(IX$8-IY41))))))</f>
      </c>
      <c r="JA41" s="126">
        <f>IF(OR(IX41="",IY41=""),0,IX$5)</f>
      </c>
      <c r="JB41" s="125">
        <f>IF(IX$6=0,RANK(IZ41,IZ$12:IZ$42,0),RANK(IZ41,IZ$12:IZ$42,1))</f>
      </c>
      <c r="JC41" s="126">
        <v>1.33</v>
      </c>
      <c r="JD41" s="126">
        <v>4.7</v>
      </c>
      <c r="JE41" s="126">
        <f>IF((COUNTA(JC$12:JC$42)+COUNTA(JD$12:JD$42)=0),0.6*JC$5,IF(OR(JC41="",JD41=""),0,IF(JC$6=0,IF(JC41&gt;=JC$8,JC$5,IF(JC41&lt;JD41,0,JC$5*(JC41-JD41)/(JC$8-JD41))),IF(JC41&lt;=JC$8,JC$5,IF(JC41&gt;JD41,0,JC$5*(JC41-JD41)/(JC$8-JD41))))))</f>
      </c>
      <c r="JF41" s="126">
        <f>IF(OR(JC41="",JD41=""),0,JC$5)</f>
      </c>
      <c r="JG41" s="125">
        <f>IF(JC$6=0,RANK(JE41,JE$12:JE$42,0),RANK(JE41,JE$12:JE$42,1))</f>
      </c>
      <c r="JH41" s="126">
        <v>1.33</v>
      </c>
      <c r="JI41" s="126">
        <v>5.3</v>
      </c>
      <c r="JJ41" s="126">
        <f>IF((COUNTA(JH$12:JH$42)+COUNTA(JI$12:JI$42)=0),0.6*JH$5,IF(OR(JH41="",JI41=""),0,IF(JH$6=0,IF(JH41&gt;=JH$8,JH$5,IF(JH41&lt;JI41,0,JH$5*(JH41-JI41)/(JH$8-JI41))),IF(JH41&lt;=JH$8,JH$5,IF(JH41&gt;JI41,0,JH$5*(JH41-JI41)/(JH$8-JI41))))))</f>
      </c>
      <c r="JK41" s="126">
        <f>IF(OR(JH41="",JI41=""),0,JH$5)</f>
      </c>
      <c r="JL41" s="125">
        <f>IF(JH$6=0,RANK(JJ41,JJ$12:JJ$42,0),RANK(JJ41,JJ$12:JJ$42,1))</f>
      </c>
      <c r="JM41" s="126">
        <v>99.511328298534</v>
      </c>
      <c r="JN41"/>
      <c r="JO41" s="126">
        <f>IF((COUNTA(JM$12:JM$42)+COUNTA(JN$12:JN$42)=0),0.6*JM$5,IF(OR(JM41="",JN41=""),0,IF(JM$6=0,IF(JM41&gt;=JM$8,JM$5,IF(JM41&lt;JN41,0,JM$5*(JM41-JN41)/(JM$8-JN41))),IF(JM41&lt;=JM$8,JM$5,IF(JM41&gt;JN41,0,JM$5*(JM41-JN41)/(JM$8-JN41))))))</f>
      </c>
      <c r="JP41" s="126">
        <f>IF(OR(JM41="",JN41=""),0,JM$5)</f>
      </c>
      <c r="JQ41" s="125">
        <f>IF(JM$6=0,RANK(JO41,JO$12:JO$42,0),RANK(JO41,JO$12:JO$42,1))</f>
      </c>
      <c r="JR41" s="126">
        <v>99.511328298534</v>
      </c>
      <c r="JS41"/>
      <c r="JT41" s="126">
        <f>IF((COUNTA(JR$12:JR$42)+COUNTA(JS$12:JS$42)=0),0.6*JR$5,IF(OR(JR41="",JS41=""),0,IF(JR$6=0,IF(JR41&gt;=JR$8,JR$5,IF(JR41&lt;JS41,0,JR$5*(JR41-JS41)/(JR$8-JS41))),IF(JR41&lt;=JR$8,JR$5,IF(JR41&gt;JS41,0,JR$5*(JR41-JS41)/(JR$8-JS41))))))</f>
      </c>
      <c r="JU41" s="126">
        <f>IF(OR(JR41="",JS41=""),0,JR$5)</f>
      </c>
      <c r="JV41" s="125">
        <f>IF(JR$6=0,RANK(JT41,JT$12:JT$42,0),RANK(JT41,JT$12:JT$42,1))</f>
      </c>
      <c r="JW41" s="126">
        <v>100</v>
      </c>
      <c r="JX41" s="126">
        <v>99.64</v>
      </c>
      <c r="JY41" s="126">
        <f>IF((COUNTA(JW$12:JW$42)+COUNTA(JX$12:JX$42)=0),0.6*JW$5,IF(OR(JW41="",JX41=""),0,IF(JW$6=0,IF(JW41&gt;=JW$8,JW$5,IF(JW41&lt;JX41,0,JW$5*(JW41-JX41)/(JW$8-JX41))),IF(JW41&lt;=JW$8,JW$5,IF(JW41&gt;JX41,0,JW$5*(JW41-JX41)/(JW$8-JX41))))))</f>
      </c>
      <c r="JZ41" s="126">
        <f>IF(OR(JW41="",JX41=""),0,JW$5)</f>
      </c>
      <c r="KA41" s="125">
        <f>IF(JW$6=0,RANK(JY41,JY$12:JY$42,0),RANK(JY41,JY$12:JY$42,1))</f>
      </c>
      <c r="KB41" s="126">
        <v>100</v>
      </c>
      <c r="KC41" s="126">
        <v>99.13</v>
      </c>
      <c r="KD41" s="126">
        <f>IF((COUNTA(KB$12:KB$42)+COUNTA(KC$12:KC$42)=0),0.6*KB$5,IF(OR(KB41="",KC41=""),0,IF(KB$6=0,IF(KB41&gt;=KB$8,KB$5,IF(KB41&lt;KC41,0,KB$5*(KB41-KC41)/(KB$8-KC41))),IF(KB41&lt;=KB$8,KB$5,IF(KB41&gt;KC41,0,KB$5*(KB41-KC41)/(KB$8-KC41))))))</f>
      </c>
      <c r="KE41" s="126">
        <f>IF(OR(KB41="",KC41=""),0,KB$5)</f>
      </c>
      <c r="KF41" s="125">
        <f>IF(KB$6=0,RANK(KD41,KD$12:KD$42,0),RANK(KD41,KD$12:KD$42,1))</f>
      </c>
      <c r="KG41" s="126">
        <v>2.42</v>
      </c>
      <c r="KH41" s="126">
        <v>2.81</v>
      </c>
      <c r="KI41" s="126">
        <f>IF((COUNTA(KG$12:KG$42)+COUNTA(KH$12:KH$42)=0),0.6*KG$5,IF(OR(KG41="",KH41=""),0,IF(KG$6=0,IF(KG41&gt;=KG$8,KG$5,IF(KG41&lt;KH41,0,KG$5*(KG41-KH41)/(KG$8-KH41))),IF(KG41&lt;=KG$8,KG$5,IF(KG41&gt;KH41,0,KG$5*(KG41-KH41)/(KG$8-KH41))))))</f>
      </c>
      <c r="KJ41" s="126">
        <f>IF(OR(KG41="",KH41=""),0,KG$5)</f>
      </c>
      <c r="KK41" s="125">
        <f>IF(KG$6=0,RANK(KI41,KI$12:KI$42,0),RANK(KI41,KI$12:KI$42,1))</f>
      </c>
      <c r="KL41" s="126">
        <v>2.42</v>
      </c>
      <c r="KM41" s="126">
        <v>2.44</v>
      </c>
      <c r="KN41" s="126">
        <f>IF((COUNTA(KL$12:KL$42)+COUNTA(KM$12:KM$42)=0),0.6*KL$5,IF(OR(KL41="",KM41=""),0,IF(KL$6=0,IF(KL41&gt;=KL$8,KL$5,IF(KL41&lt;KM41,0,KL$5*(KL41-KM41)/(KL$8-KM41))),IF(KL41&lt;=KL$8,KL$5,IF(KL41&gt;KM41,0,KL$5*(KL41-KM41)/(KL$8-KM41))))))</f>
      </c>
      <c r="KO41" s="126">
        <f>IF(OR(KL41="",KM41=""),0,KL$5)</f>
      </c>
      <c r="KP41" s="125">
        <f>IF(KL$6=0,RANK(KN41,KN$12:KN$42,0),RANK(KN41,KN$12:KN$42,1))</f>
      </c>
      <c r="KQ41" s="126">
        <v>100</v>
      </c>
      <c r="KR41" s="126">
        <v>100</v>
      </c>
      <c r="KS41" s="126">
        <f>IF((COUNTA(KQ$12:KQ$42)+COUNTA(KR$12:KR$42)=0),0.6*KQ$5,IF(OR(KQ41="",KR41=""),0,IF(KQ$6=0,IF(KQ41&gt;=KQ$8,KQ$5,IF(KQ41&lt;KR41,0,KQ$5*(KQ41-KR41)/(KQ$8-KR41))),IF(KQ41&lt;=KQ$8,KQ$5,IF(KQ41&gt;KR41,0,KQ$5*(KQ41-KR41)/(KQ$8-KR41))))))</f>
      </c>
      <c r="KT41" s="126">
        <f>IF(OR(KQ41="",KR41=""),0,KQ$5)</f>
      </c>
      <c r="KU41" s="125">
        <f>IF(KQ$6=0,RANK(KS41,KS$12:KS$42,0),RANK(KS41,KS$12:KS$42,1))</f>
      </c>
      <c r="KV41" s="126">
        <v>100</v>
      </c>
      <c r="KW41" s="126">
        <v>100</v>
      </c>
      <c r="KX41" s="126">
        <f>IF((COUNTA(KV$12:KV$42)+COUNTA(KW$12:KW$42)=0),0.6*KV$5,IF(OR(KV41="",KW41=""),0,IF(KV$6=0,IF(KV41&gt;=KV$8,KV$5,IF(KV41&lt;KW41,0,KV$5*(KV41-KW41)/(KV$8-KW41))),IF(KV41&lt;=KV$8,KV$5,IF(KV41&gt;KW41,0,KV$5*(KV41-KW41)/(KV$8-KW41))))))</f>
      </c>
      <c r="KY41" s="126">
        <f>IF(OR(KV41="",KW41=""),0,KV$5)</f>
      </c>
      <c r="KZ41" s="125">
        <f>IF(KV$6=0,RANK(KX41,KX$12:KX$42,0),RANK(KX41,KX$12:KX$42,1))</f>
      </c>
      <c r="LA41" s="126">
        <v>0.93</v>
      </c>
      <c r="LB41" s="126">
        <v>0.57</v>
      </c>
      <c r="LC41" s="126">
        <f>IF((COUNTA(LA$12:LA$42)+COUNTA(LB$12:LB$42)=0),0.6*LA$5,IF(OR(LA41="",LB41=""),0,IF(LA$6=0,IF(LA41&gt;=LA$8,LA$5,IF(LA41&lt;LB41,0,LA$5*(LA41-LB41)/(LA$8-LB41))),IF(LA41&lt;=LA$8,LA$5,IF(LA41&gt;LB41,0,LA$5*(LA41-LB41)/(LA$8-LB41))))))</f>
      </c>
      <c r="LD41" s="126">
        <f>IF(OR(LA41="",LB41=""),0,LA$5)</f>
      </c>
      <c r="LE41" s="125">
        <f>IF(LA$6=0,RANK(LC41,LC$12:LC$42,0),RANK(LC41,LC$12:LC$42,1))</f>
      </c>
      <c r="LF41" s="126">
        <v>0.93</v>
      </c>
      <c r="LG41" s="126">
        <v>0.78</v>
      </c>
      <c r="LH41" s="126">
        <f>IF((COUNTA(LF$12:LF$42)+COUNTA(LG$12:LG$42)=0),0.6*LF$5,IF(OR(LF41="",LG41=""),0,IF(LF$6=0,IF(LF41&gt;=LF$8,LF$5,IF(LF41&lt;LG41,0,LF$5*(LF41-LG41)/(LF$8-LG41))),IF(LF41&lt;=LF$8,LF$5,IF(LF41&gt;LG41,0,LF$5*(LF41-LG41)/(LF$8-LG41))))))</f>
      </c>
      <c r="LI41" s="126">
        <f>IF(OR(LF41="",LG41=""),0,LF$5)</f>
      </c>
      <c r="LJ41" s="125">
        <f>IF(LF$6=0,RANK(LH41,LH$12:LH$42,0),RANK(LH41,LH$12:LH$42,1))</f>
      </c>
      <c r="LK41" s="126">
        <v>0</v>
      </c>
      <c r="LL41" s="126">
        <v>0</v>
      </c>
      <c r="LM41" s="126">
        <f>IF((COUNTA(LK$12:LK$42)+COUNTA(LL$12:LL$42)=0),0.6*LK$5,IF(OR(LK41="",LL41=""),0,IF(LK$6=0,IF(LK41&gt;=LK$8,LK$5,IF(LK41&lt;LL41,0,LK$5*(LK41-LL41)/(LK$8-LL41))),IF(LK41&lt;=LK$8,LK$5,IF(LK41&gt;LL41,0,LK$5*(LK41-LL41)/(LK$8-LL41))))))</f>
      </c>
      <c r="LN41" s="126">
        <f>IF(OR(LK41="",LL41=""),0,LK$5)</f>
      </c>
      <c r="LO41" s="125">
        <f>IF(LK$6=0,RANK(LM41,LM$12:LM$42,0),RANK(LM41,LM$12:LM$42,1))</f>
      </c>
      <c r="LP41" s="126">
        <v>0</v>
      </c>
      <c r="LQ41" s="126">
        <v>0.0942848771810532</v>
      </c>
      <c r="LR41" s="126">
        <f>IF((COUNTA(LP$12:LP$42)+COUNTA(LQ$12:LQ$42)=0),0.6*LP$5,IF(OR(LP41="",LQ41=""),0,IF(LP$6=0,IF(LP41&gt;=LP$8,LP$5,IF(LP41&lt;LQ41,0,LP$5*(LP41-LQ41)/(LP$8-LQ41))),IF(LP41&lt;=LP$8,LP$5,IF(LP41&gt;LQ41,0,LP$5*(LP41-LQ41)/(LP$8-LQ41))))))</f>
      </c>
      <c r="LS41" s="126">
        <f>IF(OR(LP41="",LQ41=""),0,LP$5)</f>
      </c>
      <c r="LT41" s="125">
        <f>IF(LP$6=0,RANK(LR41,LR$12:LR$42,0),RANK(LR41,LR$12:LR$42,1))</f>
      </c>
      <c r="LU41" s="126">
        <v>55.5570703125</v>
      </c>
      <c r="LV41"/>
      <c r="LW41" s="126">
        <f>IF((COUNTA(LU$12:LU$42)+COUNTA(LV$12:LV$42)=0),0.6*LU$5,IF(OR(LU41="",LV41=""),0,IF(LU$6=0,IF(LU41&gt;=LU$8,LU$5,IF(LU41&lt;LV41,0,LU$5*(LU41-LV41)/(LU$8-LV41))),IF(LU41&lt;=LU$8,LU$5,IF(LU41&gt;LV41,0,LU$5*(LU41-LV41)/(LU$8-LV41))))))</f>
      </c>
      <c r="LX41" s="126">
        <f>IF(OR(LU41="",LV41=""),0,LU$5)</f>
      </c>
      <c r="LY41" s="125">
        <f>IF(LU$6=0,RANK(LW41,LW$12:LW$42,0),RANK(LW41,LW$12:LW$42,1))</f>
      </c>
      <c r="LZ41" s="126">
        <v>55.5570703125</v>
      </c>
      <c r="MA41"/>
      <c r="MB41" s="126">
        <f>IF((COUNTA(LZ$12:LZ$42)+COUNTA(MA$12:MA$42)=0),0.6*LZ$5,IF(OR(LZ41="",MA41=""),0,IF(LZ$6=0,IF(LZ41&gt;=LZ$8,LZ$5,IF(LZ41&lt;MA41,0,LZ$5*(LZ41-MA41)/(LZ$8-MA41))),IF(LZ41&lt;=LZ$8,LZ$5,IF(LZ41&gt;MA41,0,LZ$5*(LZ41-MA41)/(LZ$8-MA41))))))</f>
      </c>
      <c r="MC41" s="126">
        <f>IF(OR(LZ41="",MA41=""),0,LZ$5)</f>
      </c>
      <c r="MD41" s="125">
        <f>IF(LZ$6=0,RANK(MB41,MB$12:MB$42,0),RANK(MB41,MB$12:MB$42,1))</f>
      </c>
      <c r="ME41" s="126">
        <v>13.274716796875</v>
      </c>
      <c r="MF41" s="126">
        <v>17.156455078125</v>
      </c>
      <c r="MG41" s="126">
        <f>IF((COUNTA(ME$12:ME$42)+COUNTA(MF$12:MF$42)=0),0.6*ME$5,IF(OR(ME41="",MF41=""),0,IF(ME$6=0,IF(ME41&gt;=ME$8,ME$5,IF(ME41&lt;MF41,0,ME$5*(ME41-MF41)/(ME$8-MF41))),IF(ME41&lt;=ME$8,ME$5,IF(ME41&gt;MF41,0,ME$5*(ME41-MF41)/(ME$8-MF41))))))</f>
      </c>
      <c r="MH41" s="126">
        <f>IF(OR(ME41="",MF41=""),0,ME$5)</f>
      </c>
      <c r="MI41" s="125">
        <f>IF(ME$6=0,RANK(MG41,MG$12:MG$42,0),RANK(MG41,MG$12:MG$42,1))</f>
      </c>
      <c r="MJ41" s="126">
        <v>13.274716796875</v>
      </c>
      <c r="MK41" s="126">
        <v>17.156455078125</v>
      </c>
      <c r="ML41" s="126">
        <f>IF((COUNTA(MJ$12:MJ$42)+COUNTA(MK$12:MK$42)=0),0.6*MJ$5,IF(OR(MJ41="",MK41=""),0,IF(MJ$6=0,IF(MJ41&gt;=MJ$8,MJ$5,IF(MJ41&lt;MK41,0,MJ$5*(MJ41-MK41)/(MJ$8-MK41))),IF(MJ41&lt;=MJ$8,MJ$5,IF(MJ41&gt;MK41,0,MJ$5*(MJ41-MK41)/(MJ$8-MK41))))))</f>
      </c>
      <c r="MM41" s="126">
        <f>IF(OR(MJ41="",MK41=""),0,MJ$5)</f>
      </c>
      <c r="MN41" s="125">
        <f>IF(MJ$6=0,RANK(ML41,ML$12:ML$42,0),RANK(ML41,ML$12:ML$42,1))</f>
      </c>
      <c r="MO41"/>
      <c r="MP41"/>
      <c r="MQ41" s="126">
        <f>IF((COUNTA(MO$12:MO$42)+COUNTA(MP$12:MP$42)=0),0.6*MO$5,IF(OR(MO41="",MP41=""),0,IF(MO$6=0,IF(MO41&gt;=MO$8,MO$5,IF(MO41&lt;MP41,0,MO$5*(MO41-MP41)/(MO$8-MP41))),IF(MO41&lt;=MO$8,MO$5,IF(MO41&gt;MP41,0,MO$5*(MO41-MP41)/(MO$8-MP41))))))</f>
      </c>
      <c r="MR41" s="126">
        <f>IF(OR(MO41="",MP41=""),0,MO$5)</f>
      </c>
      <c r="MS41" s="125">
        <f>IF(MO$6=0,RANK(MQ41,MQ$12:MQ$42,0),RANK(MQ41,MQ$12:MQ$42,1))</f>
      </c>
      <c r="MT41"/>
      <c r="MU41"/>
      <c r="MV41" s="126">
        <f>IF((COUNTA(MT$12:MT$42)+COUNTA(MU$12:MU$42)=0),0.6*MT$5,IF(OR(MT41="",MU41=""),0,IF(MT$6=0,IF(MT41&gt;=MT$8,MT$5,IF(MT41&lt;MU41,0,MT$5*(MT41-MU41)/(MT$8-MU41))),IF(MT41&lt;=MT$8,MT$5,IF(MT41&gt;MU41,0,MT$5*(MT41-MU41)/(MT$8-MU41))))))</f>
      </c>
      <c r="MW41" s="126">
        <f>IF(OR(MT41="",MU41=""),0,MT$5)</f>
      </c>
      <c r="MX41" s="125">
        <f>IF(MT$6=0,RANK(MV41,MV$12:MV$42,0),RANK(MV41,MV$12:MV$42,1))</f>
      </c>
      <c r="MY41"/>
      <c r="MZ41"/>
      <c r="NA41" s="126">
        <f>IF((COUNTA(MY$12:MY$42)+COUNTA(MZ$12:MZ$42)=0),0.6*MY$5,IF(OR(MY41="",MZ41=""),0,IF(MY$6=0,IF(MY41&gt;=MY$8,MY$5,IF(MY41&lt;MZ41,0,MY$5*(MY41-MZ41)/(MY$8-MZ41))),IF(MY41&lt;=MY$8,MY$5,IF(MY41&gt;MZ41,0,MY$5*(MY41-MZ41)/(MY$8-MZ41))))))</f>
      </c>
      <c r="NB41" s="126">
        <f>IF(OR(MY41="",MZ41=""),0,MY$5)</f>
      </c>
      <c r="NC41" s="125">
        <f>IF(MY$6=0,RANK(NA41,NA$12:NA$42,0),RANK(NA41,NA$12:NA$42,1))</f>
      </c>
      <c r="ND41"/>
      <c r="NE41"/>
      <c r="NF41" s="126">
        <f>IF((COUNTA(ND$12:ND$42)+COUNTA(NE$12:NE$42)=0),0.6*ND$5,IF(OR(ND41="",NE41=""),0,IF(ND$6=0,IF(ND41&gt;=ND$8,ND$5,IF(ND41&lt;NE41,0,ND$5*(ND41-NE41)/(ND$8-NE41))),IF(ND41&lt;=ND$8,ND$5,IF(ND41&gt;NE41,0,ND$5*(ND41-NE41)/(ND$8-NE41))))))</f>
      </c>
      <c r="NG41" s="126">
        <f>IF(OR(ND41="",NE41=""),0,ND$5)</f>
      </c>
      <c r="NH41" s="125">
        <f>IF(ND$6=0,RANK(NF41,NF$12:NF$42,0),RANK(NF41,NF$12:NF$42,1))</f>
      </c>
      <c r="NI41"/>
      <c r="NJ41"/>
      <c r="NK41" s="126">
        <f>IF((COUNTA(NI$12:NI$42)+COUNTA(NJ$12:NJ$42)=0),0.6*NI$5,IF(OR(NI41="",NJ41=""),0,IF(NI$6=0,IF(NI41&gt;=NI$8,NI$5,IF(NI41&lt;NJ41,0,NI$5*(NI41-NJ41)/(NI$8-NJ41))),IF(NI41&lt;=NI$8,NI$5,IF(NI41&gt;NJ41,0,NI$5*(NI41-NJ41)/(NI$8-NJ41))))))</f>
      </c>
      <c r="NL41" s="126">
        <f>IF(OR(NI41="",NJ41=""),0,NI$5)</f>
      </c>
      <c r="NM41" s="125">
        <f>IF(NI$6=0,RANK(NK41,NK$12:NK$42,0),RANK(NK41,NK$12:NK$42,1))</f>
      </c>
      <c r="NN41"/>
      <c r="NO41"/>
      <c r="NP41" s="126">
        <f>IF((COUNTA(NN$12:NN$42)+COUNTA(NO$12:NO$42)=0),0.6*NN$5,IF(OR(NN41="",NO41=""),0,IF(NN$6=0,IF(NN41&gt;=NN$8,NN$5,IF(NN41&lt;NO41,0,NN$5*(NN41-NO41)/(NN$8-NO41))),IF(NN41&lt;=NN$8,NN$5,IF(NN41&gt;NO41,0,NN$5*(NN41-NO41)/(NN$8-NO41))))))</f>
      </c>
      <c r="NQ41" s="126">
        <f>IF(OR(NN41="",NO41=""),0,NN$5)</f>
      </c>
      <c r="NR41" s="125">
        <f>IF(NN$6=0,RANK(NP41,NP$12:NP$42,0),RANK(NP41,NP$12:NP$42,1))</f>
      </c>
      <c r="NS41"/>
      <c r="NT41"/>
      <c r="NU41" s="126">
        <f>IF((COUNTA(NS$12:NS$42)+COUNTA(NT$12:NT$42)=0),0.6*NS$5,IF(OR(NS41="",NT41=""),0,IF(NS$6=0,IF(NS41&gt;=NS$8,NS$5,IF(NS41&lt;NT41,0,NS$5*(NS41-NT41)/(NS$8-NT41))),IF(NS41&lt;=NS$8,NS$5,IF(NS41&gt;NT41,0,NS$5*(NS41-NT41)/(NS$8-NT41))))))</f>
      </c>
      <c r="NV41" s="126">
        <f>IF(OR(NS41="",NT41=""),0,NS$5)</f>
      </c>
      <c r="NW41" s="125">
        <f>IF(NS$6=0,RANK(NU41,NU$12:NU$42,0),RANK(NU41,NU$12:NU$42,1))</f>
      </c>
      <c r="NX41"/>
      <c r="NY41"/>
      <c r="NZ41" s="126">
        <f>IF((COUNTA(NX$12:NX$42)+COUNTA(NY$12:NY$42)=0),0.6*NX$5,IF(OR(NX41="",NY41=""),0,IF(NX$6=0,IF(NX41&gt;=NX$8,NX$5,IF(NX41&lt;NY41,0,NX$5*(NX41-NY41)/(NX$8-NY41))),IF(NX41&lt;=NX$8,NX$5,IF(NX41&gt;NY41,0,NX$5*(NX41-NY41)/(NX$8-NY41))))))</f>
      </c>
      <c r="OA41" s="126">
        <f>IF(OR(NX41="",NY41=""),0,NX$5)</f>
      </c>
      <c r="OB41" s="125">
        <f>IF(NX$6=0,RANK(NZ41,NZ$12:NZ$42,0),RANK(NZ41,NZ$12:NZ$42,1))</f>
      </c>
      <c r="OC41"/>
      <c r="OD41"/>
      <c r="OE41" s="126">
        <f>IF((COUNTA(OC$12:OC$42)+COUNTA(OD$12:OD$42)=0),0.6*OC$5,IF(OR(OC41="",OD41=""),0,IF(OC$6=0,IF(OC41&gt;=OC$8,OC$5,IF(OC41&lt;OD41,0,OC$5*(OC41-OD41)/(OC$8-OD41))),IF(OC41&lt;=OC$8,OC$5,IF(OC41&gt;OD41,0,OC$5*(OC41-OD41)/(OC$8-OD41))))))</f>
      </c>
      <c r="OF41" s="126">
        <f>IF(OR(OC41="",OD41=""),0,OC$5)</f>
      </c>
      <c r="OG41" s="125">
        <f>IF(OC$6=0,RANK(OE41,OE$12:OE$42,0),RANK(OE41,OE$12:OE$42,1))</f>
      </c>
      <c r="OH41"/>
      <c r="OI41"/>
      <c r="OJ41" s="126">
        <f>IF((COUNTA(OH$12:OH$42)+COUNTA(OI$12:OI$42)=0),0.6*OH$5,IF(OR(OH41="",OI41=""),0,IF(OH$6=0,IF(OH41&gt;=OH$8,OH$5,IF(OH41&lt;OI41,0,OH$5*(OH41-OI41)/(OH$8-OI41))),IF(OH41&lt;=OH$8,OH$5,IF(OH41&gt;OI41,0,OH$5*(OH41-OI41)/(OH$8-OI41))))))</f>
      </c>
      <c r="OK41" s="126">
        <f>IF(OR(OH41="",OI41=""),0,OH$5)</f>
      </c>
      <c r="OL41" s="125">
        <f>IF(OH$6=0,RANK(OJ41,OJ$12:OJ$42,0),RANK(OJ41,OJ$12:OJ$42,1))</f>
      </c>
      <c r="OM41"/>
      <c r="ON41"/>
      <c r="OO41" s="126">
        <f>IF((COUNTA(OM$12:OM$42)+COUNTA(ON$12:ON$42)=0),0.6*OM$5,IF(OR(OM41="",ON41=""),0,IF(OM$6=0,IF(OM41&gt;=OM$8,OM$5,IF(OM41&lt;ON41,0,OM$5*(OM41-ON41)/(OM$8-ON41))),IF(OM41&lt;=OM$8,OM$5,IF(OM41&gt;ON41,0,OM$5*(OM41-ON41)/(OM$8-ON41))))))</f>
      </c>
      <c r="OP41" s="126">
        <f>IF(OR(OM41="",ON41=""),0,OM$5)</f>
      </c>
      <c r="OQ41" s="125">
        <f>IF(OM$6=0,RANK(OO41,OO$12:OO$42,0),RANK(OO41,OO$12:OO$42,1))</f>
      </c>
      <c r="OR41"/>
      <c r="OS41"/>
      <c r="OT41" s="126">
        <f>IF((COUNTA(OR$12:OR$42)+COUNTA(OS$12:OS$42)=0),0.6*OR$5,IF(OR(OR41="",OS41=""),0,IF(OR$6=0,IF(OR41&gt;=OR$8,OR$5,IF(OR41&lt;OS41,0,OR$5*(OR41-OS41)/(OR$8-OS41))),IF(OR41&lt;=OR$8,OR$5,IF(OR41&gt;OS41,0,OR$5*(OR41-OS41)/(OR$8-OS41))))))</f>
      </c>
      <c r="OU41" s="126">
        <f>IF(OR(OR41="",OS41=""),0,OR$5)</f>
      </c>
      <c r="OV41" s="125">
        <f>IF(OR$6=0,RANK(OT41,OT$12:OT$42,0),RANK(OT41,OT$12:OT$42,1))</f>
      </c>
      <c r="OW41"/>
      <c r="OX41"/>
      <c r="OY41" s="126">
        <f>IF((COUNTA(OW$12:OW$42)+COUNTA(OX$12:OX$42)=0),0.6*OW$5,IF(OR(OW41="",OX41=""),0,IF(OW$6=0,IF(OW41&gt;=OW$8,OW$5,IF(OW41&lt;OX41,0,OW$5*(OW41-OX41)/(OW$8-OX41))),IF(OW41&lt;=OW$8,OW$5,IF(OW41&gt;OX41,0,OW$5*(OW41-OX41)/(OW$8-OX41))))))</f>
      </c>
      <c r="OZ41" s="126">
        <f>IF(OR(OW41="",OX41=""),0,OW$5)</f>
      </c>
      <c r="PA41" s="125">
        <f>IF(OW$6=0,RANK(OY41,OY$12:OY$42,0),RANK(OY41,OY$12:OY$42,1))</f>
      </c>
      <c r="PB41"/>
      <c r="PC41"/>
      <c r="PD41" s="126">
        <f>IF((COUNTA(PB$12:PB$42)+COUNTA(PC$12:PC$42)=0),0.6*PB$5,IF(OR(PB41="",PC41=""),0,IF(PB$6=0,IF(PB41&gt;=PB$8,PB$5,IF(PB41&lt;PC41,0,PB$5*(PB41-PC41)/(PB$8-PC41))),IF(PB41&lt;=PB$8,PB$5,IF(PB41&gt;PC41,0,PB$5*(PB41-PC41)/(PB$8-PC41))))))</f>
      </c>
      <c r="PE41" s="126">
        <f>IF(OR(PB41="",PC41=""),0,PB$5)</f>
      </c>
      <c r="PF41" s="125">
        <f>IF(PB$6=0,RANK(PD41,PD$12:PD$42,0),RANK(PD41,PD$12:PD$42,1))</f>
      </c>
      <c r="PG41"/>
      <c r="PH41"/>
      <c r="PI41" s="126">
        <f>IF((COUNTA(PG$12:PG$42)+COUNTA(PH$12:PH$42)=0),0.6*PG$5,IF(OR(PG41="",PH41=""),0,IF(PG$6=0,IF(PG41&gt;=PG$8,PG$5,IF(PG41&lt;PH41,0,PG$5*(PG41-PH41)/(PG$8-PH41))),IF(PG41&lt;=PG$8,PG$5,IF(PG41&gt;PH41,0,PG$5*(PG41-PH41)/(PG$8-PH41))))))</f>
      </c>
      <c r="PJ41" s="126">
        <f>IF(OR(PG41="",PH41=""),0,PG$5)</f>
      </c>
      <c r="PK41" s="125">
        <f>IF(PG$6=0,RANK(PI41,PI$12:PI$42,0),RANK(PI41,PI$12:PI$42,1))</f>
      </c>
      <c r="PL41"/>
      <c r="PM41"/>
      <c r="PN41" s="126">
        <f>IF((COUNTA(PL$12:PL$42)+COUNTA(PM$12:PM$42)=0),0.6*PL$5,IF(OR(PL41="",PM41=""),0,IF(PL$6=0,IF(PL41&gt;=PL$8,PL$5,IF(PL41&lt;PM41,0,PL$5*(PL41-PM41)/(PL$8-PM41))),IF(PL41&lt;=PL$8,PL$5,IF(PL41&gt;PM41,0,PL$5*(PL41-PM41)/(PL$8-PM41))))))</f>
      </c>
      <c r="PO41" s="126">
        <f>IF(OR(PL41="",PM41=""),0,PL$5)</f>
      </c>
      <c r="PP41" s="125">
        <f>IF(PL$6=0,RANK(PN41,PN$12:PN$42,0),RANK(PN41,PN$12:PN$42,1))</f>
      </c>
      <c r="PQ41"/>
      <c r="PR41"/>
      <c r="PS41" s="126">
        <f>IF((COUNTA(PQ$12:PQ$42)+COUNTA(PR$12:PR$42)=0),0.6*PQ$5,IF(OR(PQ41="",PR41=""),0,IF(PQ$6=0,IF(PQ41&gt;=PQ$8,PQ$5,IF(PQ41&lt;PR41,0,PQ$5*(PQ41-PR41)/(PQ$8-PR41))),IF(PQ41&lt;=PQ$8,PQ$5,IF(PQ41&gt;PR41,0,PQ$5*(PQ41-PR41)/(PQ$8-PR41))))))</f>
      </c>
      <c r="PT41" s="126">
        <f>IF(OR(PQ41="",PR41=""),0,PQ$5)</f>
      </c>
      <c r="PU41" s="125">
        <f>IF(PQ$6=0,RANK(PS41,PS$12:PS$42,0),RANK(PS41,PS$12:PS$42,1))</f>
      </c>
      <c r="PV41"/>
      <c r="PW41"/>
      <c r="PX41" s="126">
        <f>IF((COUNTA(PV$12:PV$42)+COUNTA(PW$12:PW$42)=0),0.6*PV$5,IF(OR(PV41="",PW41=""),0,IF(PV$6=0,IF(PV41&gt;=PV$8,PV$5,IF(PV41&lt;PW41,0,PV$5*(PV41-PW41)/(PV$8-PW41))),IF(PV41&lt;=PV$8,PV$5,IF(PV41&gt;PW41,0,PV$5*(PV41-PW41)/(PV$8-PW41))))))</f>
      </c>
      <c r="PY41" s="126">
        <f>IF(OR(PV41="",PW41=""),0,PV$5)</f>
      </c>
      <c r="PZ41" s="125">
        <f>IF(PV$6=0,RANK(PX41,PX$12:PX$42,0),RANK(PX41,PX$12:PX$42,1))</f>
      </c>
      <c r="QA41"/>
      <c r="QB41"/>
      <c r="QC41" s="126">
        <f>IF((COUNTA(QA$12:QA$42)+COUNTA(QB$12:QB$42)=0),0.6*QA$5,IF(OR(QA41="",QB41=""),0,IF(QA$6=0,IF(QA41&gt;=QA$8,QA$5,IF(QA41&lt;QB41,0,QA$5*(QA41-QB41)/(QA$8-QB41))),IF(QA41&lt;=QA$8,QA$5,IF(QA41&gt;QB41,0,QA$5*(QA41-QB41)/(QA$8-QB41))))))</f>
      </c>
      <c r="QD41" s="126">
        <f>IF(OR(QA41="",QB41=""),0,QA$5)</f>
      </c>
      <c r="QE41" s="125">
        <f>IF(QA$6=0,RANK(QC41,QC$12:QC$42,0),RANK(QC41,QC$12:QC$42,1))</f>
      </c>
      <c r="QF41"/>
      <c r="QG41"/>
      <c r="QH41" s="126">
        <f>IF((COUNTA(QF$12:QF$42)+COUNTA(QG$12:QG$42)=0),0.6*QF$5,IF(OR(QF41="",QG41=""),0,IF(QF$6=0,IF(QF41&gt;=QF$8,QF$5,IF(QF41&lt;QG41,0,QF$5*(QF41-QG41)/(QF$8-QG41))),IF(QF41&lt;=QF$8,QF$5,IF(QF41&gt;QG41,0,QF$5*(QF41-QG41)/(QF$8-QG41))))))</f>
      </c>
      <c r="QI41" s="126">
        <f>IF(OR(QF41="",QG41=""),0,QF$5)</f>
      </c>
      <c r="QJ41" s="125">
        <f>IF(QF$6=0,RANK(QH41,QH$12:QH$42,0),RANK(QH41,QH$12:QH$42,1))</f>
      </c>
      <c r="QK41"/>
      <c r="QL41"/>
      <c r="QM41" s="126">
        <f>IF((COUNTA(QK$12:QK$42)+COUNTA(QL$12:QL$42)=0),0.6*QK$5,IF(OR(QK41="",QL41=""),0,IF(QK$6=0,IF(QK41&gt;=QK$8,QK$5,IF(QK41&lt;QL41,0,QK$5*(QK41-QL41)/(QK$8-QL41))),IF(QK41&lt;=QK$8,QK$5,IF(QK41&gt;QL41,0,QK$5*(QK41-QL41)/(QK$8-QL41))))))</f>
      </c>
      <c r="QN41" s="126">
        <f>IF(OR(QK41="",QL41=""),0,QK$5)</f>
      </c>
      <c r="QO41" s="125">
        <f>IF(QK$6=0,RANK(QM41,QM$12:QM$42,0),RANK(QM41,QM$12:QM$42,1))</f>
      </c>
      <c r="QP41"/>
      <c r="QQ41"/>
      <c r="QR41" s="126">
        <f>IF((COUNTA(QP$12:QP$42)+COUNTA(QQ$12:QQ$42)=0),0.6*QP$5,IF(OR(QP41="",QQ41=""),0,IF(QP$6=0,IF(QP41&gt;=QP$8,QP$5,IF(QP41&lt;QQ41,0,QP$5*(QP41-QQ41)/(QP$8-QQ41))),IF(QP41&lt;=QP$8,QP$5,IF(QP41&gt;QQ41,0,QP$5*(QP41-QQ41)/(QP$8-QQ41))))))</f>
      </c>
      <c r="QS41" s="126">
        <f>IF(OR(QP41="",QQ41=""),0,QP$5)</f>
      </c>
      <c r="QT41" s="125">
        <f>IF(QP$6=0,RANK(QR41,QR$12:QR$42,0),RANK(QR41,QR$12:QR$42,1))</f>
      </c>
      <c r="QU41" s="126">
        <v>98.870002746582</v>
      </c>
      <c r="QV41" s="126">
        <v>84.48</v>
      </c>
      <c r="QW41" s="126">
        <f>IF((COUNTA(QU$12:QU$42)+COUNTA(QV$12:QV$42)=0),0.6*QU$5,IF(OR(QU41="",QV41=""),0,IF(QU$6=0,IF(QU41&gt;=QU$8,QU$5,IF(QU41&lt;QV41,0,QU$5*(QU41-QV41)/(QU$8-QV41))),IF(QU41&lt;=QU$8,QU$5,IF(QU41&gt;QV41,0,QU$5*(QU41-QV41)/(QU$8-QV41))))))</f>
      </c>
      <c r="QX41" s="126">
        <f>IF(OR(QU41="",QV41=""),0,QU$5)</f>
      </c>
      <c r="QY41" s="125">
        <f>IF(QU$6=0,RANK(QW41,QW$12:QW$42,0),RANK(QW41,QW$12:QW$42,1))</f>
      </c>
      <c r="QZ41" s="126">
        <v>98.870002746582</v>
      </c>
      <c r="RA41" s="126">
        <v>87.71</v>
      </c>
      <c r="RB41" s="126">
        <f>IF((COUNTA(QZ$12:QZ$42)+COUNTA(RA$12:RA$42)=0),0.6*QZ$5,IF(OR(QZ41="",RA41=""),0,IF(QZ$6=0,IF(QZ41&gt;=QZ$8,QZ$5,IF(QZ41&lt;RA41,0,QZ$5*(QZ41-RA41)/(QZ$8-RA41))),IF(QZ41&lt;=QZ$8,QZ$5,IF(QZ41&gt;RA41,0,QZ$5*(QZ41-RA41)/(QZ$8-RA41))))))</f>
      </c>
      <c r="RC41" s="126">
        <f>IF(OR(QZ41="",RA41=""),0,QZ$5)</f>
      </c>
      <c r="RD41" s="125">
        <f>IF(QZ$6=0,RANK(RB41,RB$12:RB$42,0),RANK(RB41,RB$12:RB$42,1))</f>
      </c>
      <c r="RE41" s="126">
        <v>100</v>
      </c>
      <c r="RF41" s="126">
        <v>85.71</v>
      </c>
      <c r="RG41" s="126">
        <f>IF((COUNTA(RE$12:RE$42)+COUNTA(RF$12:RF$42)=0),0.6*RE$5,IF(OR(RE41="",RF41=""),0,IF(RE$6=0,IF(RE41&gt;=RE$8,RE$5,IF(RE41&lt;RF41,0,RE$5*(RE41-RF41)/(RE$8-RF41))),IF(RE41&lt;=RE$8,RE$5,IF(RE41&gt;RF41,0,RE$5*(RE41-RF41)/(RE$8-RF41))))))</f>
      </c>
      <c r="RH41" s="126">
        <f>IF(OR(RE41="",RF41=""),0,RE$5)</f>
      </c>
      <c r="RI41" s="125">
        <f>IF(RE$6=0,RANK(RG41,RG$12:RG$42,0),RANK(RG41,RG$12:RG$42,1))</f>
      </c>
      <c r="RJ41" s="126">
        <v>100</v>
      </c>
      <c r="RK41" s="126">
        <v>100</v>
      </c>
      <c r="RL41" s="126">
        <f>IF((COUNTA(RJ$12:RJ$42)+COUNTA(RK$12:RK$42)=0),0.6*RJ$5,IF(OR(RJ41="",RK41=""),0,IF(RJ$6=0,IF(RJ41&gt;=RJ$8,RJ$5,IF(RJ41&lt;RK41,0,RJ$5*(RJ41-RK41)/(RJ$8-RK41))),IF(RJ41&lt;=RJ$8,RJ$5,IF(RJ41&gt;RK41,0,RJ$5*(RJ41-RK41)/(RJ$8-RK41))))))</f>
      </c>
      <c r="RM41" s="126">
        <f>IF(OR(RJ41="",RK41=""),0,RJ$5)</f>
      </c>
      <c r="RN41" s="125">
        <f>IF(RJ$6=0,RANK(RL41,RL$12:RL$42,0),RANK(RL41,RL$12:RL$42,1))</f>
      </c>
      <c r="RO41" s="126">
        <v>1.88</v>
      </c>
      <c r="RP41" s="126">
        <v>4.2</v>
      </c>
      <c r="RQ41" s="126">
        <f>IF((COUNTA(RO$12:RO$42)+COUNTA(RP$12:RP$42)=0),0.6*RO$5,IF(OR(RO41="",RP41=""),0,IF(RO$6=0,IF(RO41&gt;=RO$8,RO$5,IF(RO41&lt;RP41,0,RO$5*(RO41-RP41)/(RO$8-RP41))),IF(RO41&lt;=RO$8,RO$5,IF(RO41&gt;RP41,0,RO$5*(RO41-RP41)/(RO$8-RP41))))))</f>
      </c>
      <c r="RR41" s="126">
        <f>IF(OR(RO41="",RP41=""),0,RO$5)</f>
      </c>
      <c r="RS41" s="125">
        <f>IF(RO$6=0,RANK(RQ41,RQ$12:RQ$42,0),RANK(RQ41,RQ$12:RQ$42,1))</f>
      </c>
      <c r="RT41" s="126">
        <v>1.88</v>
      </c>
      <c r="RU41" s="126">
        <v>4.89</v>
      </c>
      <c r="RV41" s="126">
        <f>IF((COUNTA(RT$12:RT$42)+COUNTA(RU$12:RU$42)=0),0.6*RT$5,IF(OR(RT41="",RU41=""),0,IF(RT$6=0,IF(RT41&gt;=RT$8,RT$5,IF(RT41&lt;RU41,0,RT$5*(RT41-RU41)/(RT$8-RU41))),IF(RT41&lt;=RT$8,RT$5,IF(RT41&gt;RU41,0,RT$5*(RT41-RU41)/(RT$8-RU41))))))</f>
      </c>
      <c r="RW41" s="126">
        <f>IF(OR(RT41="",RU41=""),0,RT$5)</f>
      </c>
      <c r="RX41" s="125">
        <f>IF(RT$6=0,RANK(RV41,RV$12:RV$42,0),RANK(RV41,RV$12:RV$42,1))</f>
      </c>
      <c r="RY41" s="126">
        <v>99.5098039215686</v>
      </c>
      <c r="RZ41"/>
      <c r="SA41" s="126">
        <f>IF((COUNTA(RY$12:RY$42)+COUNTA(RZ$12:RZ$42)=0),0.6*RY$5,IF(OR(RY41="",RZ41=""),0,IF(RY$6=0,IF(RY41&gt;=RY$8,RY$5,IF(RY41&lt;RZ41,0,RY$5*(RY41-RZ41)/(RY$8-RZ41))),IF(RY41&lt;=RY$8,RY$5,IF(RY41&gt;RZ41,0,RY$5*(RY41-RZ41)/(RY$8-RZ41))))))</f>
      </c>
      <c r="SB41" s="126">
        <f>IF(OR(RY41="",RZ41=""),0,RY$5)</f>
      </c>
      <c r="SC41" s="125">
        <f>IF(RY$6=0,RANK(SA41,SA$12:SA$42,0),RANK(SA41,SA$12:SA$42,1))</f>
      </c>
      <c r="SD41" s="126">
        <v>99.5098039215686</v>
      </c>
      <c r="SE41"/>
      <c r="SF41" s="126">
        <f>IF((COUNTA(SD$12:SD$42)+COUNTA(SE$12:SE$42)=0),0.6*SD$5,IF(OR(SD41="",SE41=""),0,IF(SD$6=0,IF(SD41&gt;=SD$8,SD$5,IF(SD41&lt;SE41,0,SD$5*(SD41-SE41)/(SD$8-SE41))),IF(SD41&lt;=SD$8,SD$5,IF(SD41&gt;SE41,0,SD$5*(SD41-SE41)/(SD$8-SE41))))))</f>
      </c>
      <c r="SG41" s="126">
        <f>IF(OR(SD41="",SE41=""),0,SD$5)</f>
      </c>
      <c r="SH41" s="125">
        <f>IF(SD$6=0,RANK(SF41,SF$12:SF$42,0),RANK(SF41,SF$12:SF$42,1))</f>
      </c>
      <c r="SI41" s="126">
        <v>100</v>
      </c>
      <c r="SJ41" s="126">
        <v>100</v>
      </c>
      <c r="SK41" s="126">
        <f>IF((COUNTA(SI$12:SI$42)+COUNTA(SJ$12:SJ$42)=0),0.6*SI$5,IF(OR(SI41="",SJ41=""),0,IF(SI$6=0,IF(SI41&gt;=SI$8,SI$5,IF(SI41&lt;SJ41,0,SI$5*(SI41-SJ41)/(SI$8-SJ41))),IF(SI41&lt;=SI$8,SI$5,IF(SI41&gt;SJ41,0,SI$5*(SI41-SJ41)/(SI$8-SJ41))))))</f>
      </c>
      <c r="SL41" s="126">
        <f>IF(OR(SI41="",SJ41=""),0,SI$5)</f>
      </c>
      <c r="SM41" s="125">
        <f>IF(SI$6=0,RANK(SK41,SK$12:SK$42,0),RANK(SK41,SK$12:SK$42,1))</f>
      </c>
      <c r="SN41" s="126">
        <v>100</v>
      </c>
      <c r="SO41" s="126">
        <v>98.28</v>
      </c>
      <c r="SP41" s="126">
        <f>IF((COUNTA(SN$12:SN$42)+COUNTA(SO$12:SO$42)=0),0.6*SN$5,IF(OR(SN41="",SO41=""),0,IF(SN$6=0,IF(SN41&gt;=SN$8,SN$5,IF(SN41&lt;SO41,0,SN$5*(SN41-SO41)/(SN$8-SO41))),IF(SN41&lt;=SN$8,SN$5,IF(SN41&gt;SO41,0,SN$5*(SN41-SO41)/(SN$8-SO41))))))</f>
      </c>
      <c r="SQ41" s="126">
        <f>IF(OR(SN41="",SO41=""),0,SN$5)</f>
      </c>
      <c r="SR41" s="125">
        <f>IF(SN$6=0,RANK(SP41,SP$12:SP$42,0),RANK(SP41,SP$12:SP$42,1))</f>
      </c>
      <c r="SS41" s="126">
        <v>0.39</v>
      </c>
      <c r="ST41" s="126">
        <v>0.54</v>
      </c>
      <c r="SU41" s="126">
        <f>IF((COUNTA(SS$12:SS$42)+COUNTA(ST$12:ST$42)=0),0.6*SS$5,IF(OR(SS41="",ST41=""),0,IF(SS$6=0,IF(SS41&gt;=SS$8,SS$5,IF(SS41&lt;ST41,0,SS$5*(SS41-ST41)/(SS$8-ST41))),IF(SS41&lt;=SS$8,SS$5,IF(SS41&gt;ST41,0,SS$5*(SS41-ST41)/(SS$8-ST41))))))</f>
      </c>
      <c r="SV41" s="126">
        <f>IF(OR(SS41="",ST41=""),0,SS$5)</f>
      </c>
      <c r="SW41" s="125">
        <f>IF(SS$6=0,RANK(SU41,SU$12:SU$42,0),RANK(SU41,SU$12:SU$42,1))</f>
      </c>
      <c r="SX41" s="126">
        <v>0.39</v>
      </c>
      <c r="SY41" s="126">
        <v>0.6</v>
      </c>
      <c r="SZ41" s="126">
        <f>IF((COUNTA(SX$12:SX$42)+COUNTA(SY$12:SY$42)=0),0.6*SX$5,IF(OR(SX41="",SY41=""),0,IF(SX$6=0,IF(SX41&gt;=SX$8,SX$5,IF(SX41&lt;SY41,0,SX$5*(SX41-SY41)/(SX$8-SY41))),IF(SX41&lt;=SX$8,SX$5,IF(SX41&gt;SY41,0,SX$5*(SX41-SY41)/(SX$8-SY41))))))</f>
      </c>
      <c r="TA41" s="126">
        <f>IF(OR(SX41="",SY41=""),0,SX$5)</f>
      </c>
      <c r="TB41" s="125">
        <f>IF(SX$6=0,RANK(SZ41,SZ$12:SZ$42,0),RANK(SZ41,SZ$12:SZ$42,1))</f>
      </c>
      <c r="TC41" s="126">
        <v>100</v>
      </c>
      <c r="TD41" s="126">
        <v>100</v>
      </c>
      <c r="TE41" s="126">
        <f>IF((COUNTA(TC$12:TC$42)+COUNTA(TD$12:TD$42)=0),0.6*TC$5,IF(OR(TC41="",TD41=""),0,IF(TC$6=0,IF(TC41&gt;=TC$8,TC$5,IF(TC41&lt;TD41,0,TC$5*(TC41-TD41)/(TC$8-TD41))),IF(TC41&lt;=TC$8,TC$5,IF(TC41&gt;TD41,0,TC$5*(TC41-TD41)/(TC$8-TD41))))))</f>
      </c>
      <c r="TF41" s="126">
        <f>IF(OR(TC41="",TD41=""),0,TC$5)</f>
      </c>
      <c r="TG41" s="125">
        <f>IF(TC$6=0,RANK(TE41,TE$12:TE$42,0),RANK(TE41,TE$12:TE$42,1))</f>
      </c>
      <c r="TH41" s="126">
        <v>100</v>
      </c>
      <c r="TI41" s="126">
        <v>100</v>
      </c>
      <c r="TJ41" s="126">
        <f>IF((COUNTA(TH$12:TH$42)+COUNTA(TI$12:TI$42)=0),0.6*TH$5,IF(OR(TH41="",TI41=""),0,IF(TH$6=0,IF(TH41&gt;=TH$8,TH$5,IF(TH41&lt;TI41,0,TH$5*(TH41-TI41)/(TH$8-TI41))),IF(TH41&lt;=TH$8,TH$5,IF(TH41&gt;TI41,0,TH$5*(TH41-TI41)/(TH$8-TI41))))))</f>
      </c>
      <c r="TK41" s="126">
        <f>IF(OR(TH41="",TI41=""),0,TH$5)</f>
      </c>
      <c r="TL41" s="125">
        <f>IF(TH$6=0,RANK(TJ41,TJ$12:TJ$42,0),RANK(TJ41,TJ$12:TJ$42,1))</f>
      </c>
      <c r="TM41" s="126">
        <v>1.11</v>
      </c>
      <c r="TN41" s="126">
        <v>0.59</v>
      </c>
      <c r="TO41" s="126">
        <f>IF((COUNTA(TM$12:TM$42)+COUNTA(TN$12:TN$42)=0),0.6*TM$5,IF(OR(TM41="",TN41=""),0,IF(TM$6=0,IF(TM41&gt;=TM$8,TM$5,IF(TM41&lt;TN41,0,TM$5*(TM41-TN41)/(TM$8-TN41))),IF(TM41&lt;=TM$8,TM$5,IF(TM41&gt;TN41,0,TM$5*(TM41-TN41)/(TM$8-TN41))))))</f>
      </c>
      <c r="TP41" s="126">
        <f>IF(OR(TM41="",TN41=""),0,TM$5)</f>
      </c>
      <c r="TQ41" s="125">
        <f>IF(TM$6=0,RANK(TO41,TO$12:TO$42,0),RANK(TO41,TO$12:TO$42,1))</f>
      </c>
      <c r="TR41" s="126">
        <v>1.11</v>
      </c>
      <c r="TS41" s="126">
        <v>0.5</v>
      </c>
      <c r="TT41" s="126">
        <f>IF((COUNTA(TR$12:TR$42)+COUNTA(TS$12:TS$42)=0),0.6*TR$5,IF(OR(TR41="",TS41=""),0,IF(TR$6=0,IF(TR41&gt;=TR$8,TR$5,IF(TR41&lt;TS41,0,TR$5*(TR41-TS41)/(TR$8-TS41))),IF(TR41&lt;=TR$8,TR$5,IF(TR41&gt;TS41,0,TR$5*(TR41-TS41)/(TR$8-TS41))))))</f>
      </c>
      <c r="TU41" s="126">
        <f>IF(OR(TR41="",TS41=""),0,TR$5)</f>
      </c>
      <c r="TV41" s="125">
        <f>IF(TR$6=0,RANK(TT41,TT$12:TT$42,0),RANK(TT41,TT$12:TT$42,1))</f>
      </c>
      <c r="TW41" s="126">
        <v>0</v>
      </c>
      <c r="TX41" s="126">
        <v>0</v>
      </c>
      <c r="TY41" s="126">
        <f>IF((COUNTA(TW$12:TW$42)+COUNTA(TX$12:TX$42)=0),0.6*TW$5,IF(OR(TW41="",TX41=""),0,IF(TW$6=0,IF(TW41&gt;=TW$8,TW$5,IF(TW41&lt;TX41,0,TW$5*(TW41-TX41)/(TW$8-TX41))),IF(TW41&lt;=TW$8,TW$5,IF(TW41&gt;TX41,0,TW$5*(TW41-TX41)/(TW$8-TX41))))))</f>
      </c>
      <c r="TZ41" s="126">
        <f>IF(OR(TW41="",TX41=""),0,TW$5)</f>
      </c>
      <c r="UA41" s="125">
        <f>IF(TW$6=0,RANK(TY41,TY$12:TY$42,0),RANK(TY41,TY$12:TY$42,1))</f>
      </c>
      <c r="UB41" s="126">
        <v>0</v>
      </c>
      <c r="UC41" s="126">
        <v>0</v>
      </c>
      <c r="UD41" s="126">
        <f>IF((COUNTA(UB$12:UB$42)+COUNTA(UC$12:UC$42)=0),0.6*UB$5,IF(OR(UB41="",UC41=""),0,IF(UB$6=0,IF(UB41&gt;=UB$8,UB$5,IF(UB41&lt;UC41,0,UB$5*(UB41-UC41)/(UB$8-UC41))),IF(UB41&lt;=UB$8,UB$5,IF(UB41&gt;UC41,0,UB$5*(UB41-UC41)/(UB$8-UC41))))))</f>
      </c>
      <c r="UE41" s="126">
        <f>IF(OR(UB41="",UC41=""),0,UB$5)</f>
      </c>
      <c r="UF41" s="125">
        <f>IF(UB$6=0,RANK(UD41,UD$12:UD$42,0),RANK(UD41,UD$12:UD$42,1))</f>
      </c>
      <c r="UG41" s="126">
        <v>0.44562509765625</v>
      </c>
      <c r="UH41" s="126">
        <v>32.08</v>
      </c>
      <c r="UI41" s="126">
        <f>IF((COUNTA(UG$12:UG$42)+COUNTA(UH$12:UH$42)=0),0.6*UG$5,IF(OR(UG41="",UH41=""),0,IF(UG$6=0,IF(UG41&gt;=UG$8,UG$5,IF(UG41&lt;UH41,0,UG$5*(UG41-UH41)/(UG$8-UH41))),IF(UG41&lt;=UG$8,UG$5,IF(UG41&gt;UH41,0,UG$5*(UG41-UH41)/(UG$8-UH41))))))</f>
      </c>
      <c r="UJ41" s="126">
        <f>IF(OR(UG41="",UH41=""),0,UG$5)</f>
      </c>
      <c r="UK41" s="125">
        <f>IF(UG$6=0,RANK(UI41,UI$12:UI$42,0),RANK(UI41,UI$12:UI$42,1))</f>
      </c>
      <c r="UL41" s="126">
        <v>0.44562509765625</v>
      </c>
      <c r="UM41" s="126">
        <v>33.42</v>
      </c>
      <c r="UN41" s="126">
        <f>IF((COUNTA(UL$12:UL$42)+COUNTA(UM$12:UM$42)=0),0.6*UL$5,IF(OR(UL41="",UM41=""),0,IF(UL$6=0,IF(UL41&gt;=UL$8,UL$5,IF(UL41&lt;UM41,0,UL$5*(UL41-UM41)/(UL$8-UM41))),IF(UL41&lt;=UL$8,UL$5,IF(UL41&gt;UM41,0,UL$5*(UL41-UM41)/(UL$8-UM41))))))</f>
      </c>
      <c r="UO41" s="126">
        <f>IF(OR(UL41="",UM41=""),0,UL$5)</f>
      </c>
      <c r="UP41" s="125">
        <f>IF(UL$6=0,RANK(UN41,UN$12:UN$42,0),RANK(UN41,UN$12:UN$42,1))</f>
      </c>
      <c r="UQ41" s="126">
        <v>17.82466796875</v>
      </c>
      <c r="UR41" s="126">
        <v>12.33</v>
      </c>
      <c r="US41" s="126">
        <f>IF((COUNTA(UQ$12:UQ$42)+COUNTA(UR$12:UR$42)=0),0.6*UQ$5,IF(OR(UQ41="",UR41=""),0,IF(UQ$6=0,IF(UQ41&gt;=UQ$8,UQ$5,IF(UQ41&lt;UR41,0,UQ$5*(UQ41-UR41)/(UQ$8-UR41))),IF(UQ41&lt;=UQ$8,UQ$5,IF(UQ41&gt;UR41,0,UQ$5*(UQ41-UR41)/(UQ$8-UR41))))))</f>
      </c>
      <c r="UT41" s="126">
        <f>IF(OR(UQ41="",UR41=""),0,UQ$5)</f>
      </c>
      <c r="UU41" s="125">
        <f>IF(UQ$6=0,RANK(US41,US$12:US$42,0),RANK(US41,US$12:US$42,1))</f>
      </c>
      <c r="UV41" s="126">
        <v>17.82466796875</v>
      </c>
      <c r="UW41" s="126">
        <v>13.67</v>
      </c>
      <c r="UX41" s="126">
        <f>IF((COUNTA(UV$12:UV$42)+COUNTA(UW$12:UW$42)=0),0.6*UV$5,IF(OR(UV41="",UW41=""),0,IF(UV$6=0,IF(UV41&gt;=UV$8,UV$5,IF(UV41&lt;UW41,0,UV$5*(UV41-UW41)/(UV$8-UW41))),IF(UV41&lt;=UV$8,UV$5,IF(UV41&gt;UW41,0,UV$5*(UV41-UW41)/(UV$8-UW41))))))</f>
      </c>
      <c r="UY41" s="126">
        <f>IF(OR(UV41="",UW41=""),0,UV$5)</f>
      </c>
      <c r="UZ41" s="125">
        <f>IF(UV$6=0,RANK(UX41,UX$12:UX$42,0),RANK(UX41,UX$12:UX$42,1))</f>
      </c>
      <c r="VA41" s="126">
        <v>99.8899993896484</v>
      </c>
      <c r="VB41" s="126">
        <v>62.31</v>
      </c>
      <c r="VC41" s="126">
        <f>IF((COUNTA(VA$12:VA$42)+COUNTA(VB$12:VB$42)=0),0.6*VA$5,IF(OR(VA41="",VB41=""),0,IF(VA$6=0,IF(VA41&gt;=VA$8,VA$5,IF(VA41&lt;VB41,0,VA$5*(VA41-VB41)/(VA$8-VB41))),IF(VA41&lt;=VA$8,VA$5,IF(VA41&gt;VB41,0,VA$5*(VA41-VB41)/(VA$8-VB41))))))</f>
      </c>
      <c r="VD41" s="126">
        <f>IF(OR(VA41="",VB41=""),0,VA$5)</f>
      </c>
      <c r="VE41" s="125">
        <f>IF(VA$6=0,RANK(VC41,VC$12:VC$42,0),RANK(VC41,VC$12:VC$42,1))</f>
      </c>
      <c r="VF41" s="126">
        <v>99.8899993896484</v>
      </c>
      <c r="VG41" s="126">
        <v>75.25</v>
      </c>
      <c r="VH41" s="126">
        <f>IF((COUNTA(VF$12:VF$42)+COUNTA(VG$12:VG$42)=0),0.6*VF$5,IF(OR(VF41="",VG41=""),0,IF(VF$6=0,IF(VF41&gt;=VF$8,VF$5,IF(VF41&lt;VG41,0,VF$5*(VF41-VG41)/(VF$8-VG41))),IF(VF41&lt;=VF$8,VF$5,IF(VF41&gt;VG41,0,VF$5*(VF41-VG41)/(VF$8-VG41))))))</f>
      </c>
      <c r="VI41" s="126">
        <f>IF(OR(VF41="",VG41=""),0,VF$5)</f>
      </c>
      <c r="VJ41" s="125">
        <f>IF(VF$6=0,RANK(VH41,VH$12:VH$42,0),RANK(VH41,VH$12:VH$42,1))</f>
      </c>
      <c r="VK41" s="126">
        <v>100</v>
      </c>
      <c r="VL41" s="126">
        <v>91.16</v>
      </c>
      <c r="VM41" s="126">
        <f>IF((COUNTA(VK$12:VK$42)+COUNTA(VL$12:VL$42)=0),0.6*VK$5,IF(OR(VK41="",VL41=""),0,IF(VK$6=0,IF(VK41&gt;=VK$8,VK$5,IF(VK41&lt;VL41,0,VK$5*(VK41-VL41)/(VK$8-VL41))),IF(VK41&lt;=VK$8,VK$5,IF(VK41&gt;VL41,0,VK$5*(VK41-VL41)/(VK$8-VL41))))))</f>
      </c>
      <c r="VN41" s="126">
        <f>IF(OR(VK41="",VL41=""),0,VK$5)</f>
      </c>
      <c r="VO41" s="125">
        <f>IF(VK$6=0,RANK(VM41,VM$12:VM$42,0),RANK(VM41,VM$12:VM$42,1))</f>
      </c>
      <c r="VP41" s="126">
        <v>100</v>
      </c>
      <c r="VQ41" s="126">
        <v>95</v>
      </c>
      <c r="VR41" s="126">
        <f>IF((COUNTA(VP$12:VP$42)+COUNTA(VQ$12:VQ$42)=0),0.6*VP$5,IF(OR(VP41="",VQ41=""),0,IF(VP$6=0,IF(VP41&gt;=VP$8,VP$5,IF(VP41&lt;VQ41,0,VP$5*(VP41-VQ41)/(VP$8-VQ41))),IF(VP41&lt;=VP$8,VP$5,IF(VP41&gt;VQ41,0,VP$5*(VP41-VQ41)/(VP$8-VQ41))))))</f>
      </c>
      <c r="VS41" s="126">
        <f>IF(OR(VP41="",VQ41=""),0,VP$5)</f>
      </c>
      <c r="VT41" s="125">
        <f>IF(VP$6=0,RANK(VR41,VR$12:VR$42,0),RANK(VR41,VR$12:VR$42,1))</f>
      </c>
      <c r="VU41" s="126">
        <v>1.35</v>
      </c>
      <c r="VV41" s="126">
        <v>4.71</v>
      </c>
      <c r="VW41" s="126">
        <f>IF((COUNTA(VU$12:VU$42)+COUNTA(VV$12:VV$42)=0),0.6*VU$5,IF(OR(VU41="",VV41=""),0,IF(VU$6=0,IF(VU41&gt;=VU$8,VU$5,IF(VU41&lt;VV41,0,VU$5*(VU41-VV41)/(VU$8-VV41))),IF(VU41&lt;=VU$8,VU$5,IF(VU41&gt;VV41,0,VU$5*(VU41-VV41)/(VU$8-VV41))))))</f>
      </c>
      <c r="VX41" s="126">
        <f>IF(OR(VU41="",VV41=""),0,VU$5)</f>
      </c>
      <c r="VY41" s="125">
        <f>IF(VU$6=0,RANK(VW41,VW$12:VW$42,0),RANK(VW41,VW$12:VW$42,1))</f>
      </c>
      <c r="VZ41" s="126">
        <v>1.35</v>
      </c>
      <c r="WA41" s="126">
        <v>4.52</v>
      </c>
      <c r="WB41" s="126">
        <f>IF((COUNTA(VZ$12:VZ$42)+COUNTA(WA$12:WA$42)=0),0.6*VZ$5,IF(OR(VZ41="",WA41=""),0,IF(VZ$6=0,IF(VZ41&gt;=VZ$8,VZ$5,IF(VZ41&lt;WA41,0,VZ$5*(VZ41-WA41)/(VZ$8-WA41))),IF(VZ41&lt;=VZ$8,VZ$5,IF(VZ41&gt;WA41,0,VZ$5*(VZ41-WA41)/(VZ$8-WA41))))))</f>
      </c>
      <c r="WC41" s="126">
        <f>IF(OR(VZ41="",WA41=""),0,VZ$5)</f>
      </c>
      <c r="WD41" s="125">
        <f>IF(VZ$6=0,RANK(WB41,WB$12:WB$42,0),RANK(WB41,WB$12:WB$42,1))</f>
      </c>
      <c r="WE41" s="126">
        <v>100</v>
      </c>
      <c r="WF41"/>
      <c r="WG41" s="126">
        <f>IF((COUNTA(WE$12:WE$42)+COUNTA(WF$12:WF$42)=0),0.6*WE$5,IF(OR(WE41="",WF41=""),0,IF(WE$6=0,IF(WE41&gt;=WE$8,WE$5,IF(WE41&lt;WF41,0,WE$5*(WE41-WF41)/(WE$8-WF41))),IF(WE41&lt;=WE$8,WE$5,IF(WE41&gt;WF41,0,WE$5*(WE41-WF41)/(WE$8-WF41))))))</f>
      </c>
      <c r="WH41" s="126">
        <f>IF(OR(WE41="",WF41=""),0,WE$5)</f>
      </c>
      <c r="WI41" s="125">
        <f>IF(WE$6=0,RANK(WG41,WG$12:WG$42,0),RANK(WG41,WG$12:WG$42,1))</f>
      </c>
      <c r="WJ41" s="126">
        <v>100</v>
      </c>
      <c r="WK41"/>
      <c r="WL41" s="126">
        <f>IF((COUNTA(WJ$12:WJ$42)+COUNTA(WK$12:WK$42)=0),0.6*WJ$5,IF(OR(WJ41="",WK41=""),0,IF(WJ$6=0,IF(WJ41&gt;=WJ$8,WJ$5,IF(WJ41&lt;WK41,0,WJ$5*(WJ41-WK41)/(WJ$8-WK41))),IF(WJ41&lt;=WJ$8,WJ$5,IF(WJ41&gt;WK41,0,WJ$5*(WJ41-WK41)/(WJ$8-WK41))))))</f>
      </c>
      <c r="WM41" s="126">
        <f>IF(OR(WJ41="",WK41=""),0,WJ$5)</f>
      </c>
      <c r="WN41" s="125">
        <f>IF(WJ$6=0,RANK(WL41,WL$12:WL$42,0),RANK(WL41,WL$12:WL$42,1))</f>
      </c>
      <c r="WO41" s="126">
        <v>100</v>
      </c>
      <c r="WP41" s="126">
        <v>96.3</v>
      </c>
      <c r="WQ41" s="126">
        <f>IF((COUNTA(WO$12:WO$42)+COUNTA(WP$12:WP$42)=0),0.6*WO$5,IF(OR(WO41="",WP41=""),0,IF(WO$6=0,IF(WO41&gt;=WO$8,WO$5,IF(WO41&lt;WP41,0,WO$5*(WO41-WP41)/(WO$8-WP41))),IF(WO41&lt;=WO$8,WO$5,IF(WO41&gt;WP41,0,WO$5*(WO41-WP41)/(WO$8-WP41))))))</f>
      </c>
      <c r="WR41" s="126">
        <f>IF(OR(WO41="",WP41=""),0,WO$5)</f>
      </c>
      <c r="WS41" s="125">
        <f>IF(WO$6=0,RANK(WQ41,WQ$12:WQ$42,0),RANK(WQ41,WQ$12:WQ$42,1))</f>
      </c>
      <c r="WT41" s="126">
        <v>100</v>
      </c>
      <c r="WU41" s="126">
        <v>98.46</v>
      </c>
      <c r="WV41" s="126">
        <f>IF((COUNTA(WT$12:WT$42)+COUNTA(WU$12:WU$42)=0),0.6*WT$5,IF(OR(WT41="",WU41=""),0,IF(WT$6=0,IF(WT41&gt;=WT$8,WT$5,IF(WT41&lt;WU41,0,WT$5*(WT41-WU41)/(WT$8-WU41))),IF(WT41&lt;=WT$8,WT$5,IF(WT41&gt;WU41,0,WT$5*(WT41-WU41)/(WT$8-WU41))))))</f>
      </c>
      <c r="WW41" s="126">
        <f>IF(OR(WT41="",WU41=""),0,WT$5)</f>
      </c>
      <c r="WX41" s="125">
        <f>IF(WT$6=0,RANK(WV41,WV$12:WV$42,0),RANK(WV41,WV$12:WV$42,1))</f>
      </c>
      <c r="WY41" s="126">
        <v>0.33</v>
      </c>
      <c r="WZ41" s="126">
        <v>0.66</v>
      </c>
      <c r="XA41" s="126">
        <f>IF((COUNTA(WY$12:WY$42)+COUNTA(WZ$12:WZ$42)=0),0.6*WY$5,IF(OR(WY41="",WZ41=""),0,IF(WY$6=0,IF(WY41&gt;=WY$8,WY$5,IF(WY41&lt;WZ41,0,WY$5*(WY41-WZ41)/(WY$8-WZ41))),IF(WY41&lt;=WY$8,WY$5,IF(WY41&gt;WZ41,0,WY$5*(WY41-WZ41)/(WY$8-WZ41))))))</f>
      </c>
      <c r="XB41" s="126">
        <f>IF(OR(WY41="",WZ41=""),0,WY$5)</f>
      </c>
      <c r="XC41" s="125">
        <f>IF(WY$6=0,RANK(XA41,XA$12:XA$42,0),RANK(XA41,XA$12:XA$42,1))</f>
      </c>
      <c r="XD41" s="126">
        <v>0.33</v>
      </c>
      <c r="XE41" s="126">
        <v>0.58</v>
      </c>
      <c r="XF41" s="126">
        <f>IF((COUNTA(XD$12:XD$42)+COUNTA(XE$12:XE$42)=0),0.6*XD$5,IF(OR(XD41="",XE41=""),0,IF(XD$6=0,IF(XD41&gt;=XD$8,XD$5,IF(XD41&lt;XE41,0,XD$5*(XD41-XE41)/(XD$8-XE41))),IF(XD41&lt;=XD$8,XD$5,IF(XD41&gt;XE41,0,XD$5*(XD41-XE41)/(XD$8-XE41))))))</f>
      </c>
      <c r="XG41" s="126">
        <f>IF(OR(XD41="",XE41=""),0,XD$5)</f>
      </c>
      <c r="XH41" s="125">
        <f>IF(XD$6=0,RANK(XF41,XF$12:XF$42,0),RANK(XF41,XF$12:XF$42,1))</f>
      </c>
      <c r="XI41" s="126">
        <v>100</v>
      </c>
      <c r="XJ41" s="126">
        <v>91.67</v>
      </c>
      <c r="XK41" s="126">
        <f>IF((COUNTA(XI$12:XI$42)+COUNTA(XJ$12:XJ$42)=0),0.6*XI$5,IF(OR(XI41="",XJ41=""),0,IF(XI$6=0,IF(XI41&gt;=XI$8,XI$5,IF(XI41&lt;XJ41,0,XI$5*(XI41-XJ41)/(XI$8-XJ41))),IF(XI41&lt;=XI$8,XI$5,IF(XI41&gt;XJ41,0,XI$5*(XI41-XJ41)/(XI$8-XJ41))))))</f>
      </c>
      <c r="XL41" s="126">
        <f>IF(OR(XI41="",XJ41=""),0,XI$5)</f>
      </c>
      <c r="XM41" s="125">
        <f>IF(XI$6=0,RANK(XK41,XK$12:XK$42,0),RANK(XK41,XK$12:XK$42,1))</f>
      </c>
      <c r="XN41" s="126">
        <v>100</v>
      </c>
      <c r="XO41" s="126">
        <v>100</v>
      </c>
      <c r="XP41" s="126">
        <f>IF((COUNTA(XN$12:XN$42)+COUNTA(XO$12:XO$42)=0),0.6*XN$5,IF(OR(XN41="",XO41=""),0,IF(XN$6=0,IF(XN41&gt;=XN$8,XN$5,IF(XN41&lt;XO41,0,XN$5*(XN41-XO41)/(XN$8-XO41))),IF(XN41&lt;=XN$8,XN$5,IF(XN41&gt;XO41,0,XN$5*(XN41-XO41)/(XN$8-XO41))))))</f>
      </c>
      <c r="XQ41" s="126">
        <f>IF(OR(XN41="",XO41=""),0,XN$5)</f>
      </c>
      <c r="XR41" s="125">
        <f>IF(XN$6=0,RANK(XP41,XP$12:XP$42,0),RANK(XP41,XP$12:XP$42,1))</f>
      </c>
      <c r="XS41" s="126">
        <v>0.89</v>
      </c>
      <c r="XT41" s="126">
        <v>1.24</v>
      </c>
      <c r="XU41" s="126">
        <f>IF((COUNTA(XS$12:XS$42)+COUNTA(XT$12:XT$42)=0),0.6*XS$5,IF(OR(XS41="",XT41=""),0,IF(XS$6=0,IF(XS41&gt;=XS$8,XS$5,IF(XS41&lt;XT41,0,XS$5*(XS41-XT41)/(XS$8-XT41))),IF(XS41&lt;=XS$8,XS$5,IF(XS41&gt;XT41,0,XS$5*(XS41-XT41)/(XS$8-XT41))))))</f>
      </c>
      <c r="XV41" s="126">
        <f>IF(OR(XS41="",XT41=""),0,XS$5)</f>
      </c>
      <c r="XW41" s="125">
        <f>IF(XS$6=0,RANK(XU41,XU$12:XU$42,0),RANK(XU41,XU$12:XU$42,1))</f>
      </c>
      <c r="XX41" s="126">
        <v>0.89</v>
      </c>
      <c r="XY41" s="126">
        <v>0.84</v>
      </c>
      <c r="XZ41" s="126">
        <f>IF((COUNTA(XX$12:XX$42)+COUNTA(XY$12:XY$42)=0),0.6*XX$5,IF(OR(XX41="",XY41=""),0,IF(XX$6=0,IF(XX41&gt;=XX$8,XX$5,IF(XX41&lt;XY41,0,XX$5*(XX41-XY41)/(XX$8-XY41))),IF(XX41&lt;=XX$8,XX$5,IF(XX41&gt;XY41,0,XX$5*(XX41-XY41)/(XX$8-XY41))))))</f>
      </c>
      <c r="YA41" s="126">
        <f>IF(OR(XX41="",XY41=""),0,XX$5)</f>
      </c>
      <c r="YB41" s="125">
        <f>IF(XX$6=0,RANK(XZ41,XZ$12:XZ$42,0),RANK(XZ41,XZ$12:XZ$42,1))</f>
      </c>
      <c r="YC41" s="126">
        <v>0</v>
      </c>
      <c r="YD41" s="126">
        <v>0.83</v>
      </c>
      <c r="YE41" s="126">
        <f>IF((COUNTA(YC$12:YC$42)+COUNTA(YD$12:YD$42)=0),0.6*YC$5,IF(OR(YC41="",YD41=""),0,IF(YC$6=0,IF(YC41&gt;=YC$8,YC$5,IF(YC41&lt;YD41,0,YC$5*(YC41-YD41)/(YC$8-YD41))),IF(YC41&lt;=YC$8,YC$5,IF(YC41&gt;YD41,0,YC$5*(YC41-YD41)/(YC$8-YD41))))))</f>
      </c>
      <c r="YF41" s="126">
        <f>IF(OR(YC41="",YD41=""),0,YC$5)</f>
      </c>
      <c r="YG41" s="125">
        <f>IF(YC$6=0,RANK(YE41,YE$12:YE$42,0),RANK(YE41,YE$12:YE$42,1))</f>
      </c>
      <c r="YH41" s="126">
        <v>0</v>
      </c>
      <c r="YI41" s="126">
        <v>0</v>
      </c>
      <c r="YJ41" s="126">
        <f>IF((COUNTA(YH$12:YH$42)+COUNTA(YI$12:YI$42)=0),0.6*YH$5,IF(OR(YH41="",YI41=""),0,IF(YH$6=0,IF(YH41&gt;=YH$8,YH$5,IF(YH41&lt;YI41,0,YH$5*(YH41-YI41)/(YH$8-YI41))),IF(YH41&lt;=YH$8,YH$5,IF(YH41&gt;YI41,0,YH$5*(YH41-YI41)/(YH$8-YI41))))))</f>
      </c>
      <c r="YK41" s="126">
        <f>IF(OR(YH41="",YI41=""),0,YH$5)</f>
      </c>
      <c r="YL41" s="125">
        <f>IF(YH$6=0,RANK(YJ41,YJ$12:YJ$42,0),RANK(YJ41,YJ$12:YJ$42,1))</f>
      </c>
      <c r="YM41" s="126">
        <v>67.651787109375</v>
      </c>
      <c r="YN41" s="126">
        <v>49.25</v>
      </c>
      <c r="YO41" s="126">
        <f>IF((COUNTA(YM$12:YM$42)+COUNTA(YN$12:YN$42)=0),0.6*YM$5,IF(OR(YM41="",YN41=""),0,IF(YM$6=0,IF(YM41&gt;=YM$8,YM$5,IF(YM41&lt;YN41,0,YM$5*(YM41-YN41)/(YM$8-YN41))),IF(YM41&lt;=YM$8,YM$5,IF(YM41&gt;YN41,0,YM$5*(YM41-YN41)/(YM$8-YN41))))))</f>
      </c>
      <c r="YP41" s="126">
        <f>IF(OR(YM41="",YN41=""),0,YM$5)</f>
      </c>
      <c r="YQ41" s="125">
        <f>IF(YM$6=0,RANK(YO41,YO$12:YO$42,0),RANK(YO41,YO$12:YO$42,1))</f>
      </c>
      <c r="YR41" s="126">
        <v>67.651787109375</v>
      </c>
      <c r="YS41" s="126">
        <v>51.3</v>
      </c>
      <c r="YT41" s="126">
        <f>IF((COUNTA(YR$12:YR$42)+COUNTA(YS$12:YS$42)=0),0.6*YR$5,IF(OR(YR41="",YS41=""),0,IF(YR$6=0,IF(YR41&gt;=YR$8,YR$5,IF(YR41&lt;YS41,0,YR$5*(YR41-YS41)/(YR$8-YS41))),IF(YR41&lt;=YR$8,YR$5,IF(YR41&gt;YS41,0,YR$5*(YR41-YS41)/(YR$8-YS41))))))</f>
      </c>
      <c r="YU41" s="126">
        <f>IF(OR(YR41="",YS41=""),0,YR$5)</f>
      </c>
      <c r="YV41" s="125">
        <f>IF(YR$6=0,RANK(YT41,YT$12:YT$42,0),RANK(YT41,YT$12:YT$42,1))</f>
      </c>
      <c r="YW41" s="126">
        <v>22.18876953125</v>
      </c>
      <c r="YX41" s="126">
        <v>6.83</v>
      </c>
      <c r="YY41" s="126">
        <f>IF((COUNTA(YW$12:YW$42)+COUNTA(YX$12:YX$42)=0),0.6*YW$5,IF(OR(YW41="",YX41=""),0,IF(YW$6=0,IF(YW41&gt;=YW$8,YW$5,IF(YW41&lt;YX41,0,YW$5*(YW41-YX41)/(YW$8-YX41))),IF(YW41&lt;=YW$8,YW$5,IF(YW41&gt;YX41,0,YW$5*(YW41-YX41)/(YW$8-YX41))))))</f>
      </c>
      <c r="YZ41" s="126">
        <f>IF(OR(YW41="",YX41=""),0,YW$5)</f>
      </c>
      <c r="ZA41" s="125">
        <f>IF(YW$6=0,RANK(YY41,YY$12:YY$42,0),RANK(YY41,YY$12:YY$42,1))</f>
      </c>
      <c r="ZB41" s="126">
        <v>22.18876953125</v>
      </c>
      <c r="ZC41" s="126">
        <v>10.02</v>
      </c>
      <c r="ZD41" s="126">
        <f>IF((COUNTA(ZB$12:ZB$42)+COUNTA(ZC$12:ZC$42)=0),0.6*ZB$5,IF(OR(ZB41="",ZC41=""),0,IF(ZB$6=0,IF(ZB41&gt;=ZB$8,ZB$5,IF(ZB41&lt;ZC41,0,ZB$5*(ZB41-ZC41)/(ZB$8-ZC41))),IF(ZB41&lt;=ZB$8,ZB$5,IF(ZB41&gt;ZC41,0,ZB$5*(ZB41-ZC41)/(ZB$8-ZC41))))))</f>
      </c>
      <c r="ZE41" s="126">
        <f>IF(OR(ZB41="",ZC41=""),0,ZB$5)</f>
      </c>
      <c r="ZF41" s="125">
        <f>IF(ZB$6=0,RANK(ZD41,ZD$12:ZD$42,0),RANK(ZD41,ZD$12:ZD$42,1))</f>
      </c>
      <c r="ZG41" s="126">
        <v>99.879997253418</v>
      </c>
      <c r="ZH41" s="126">
        <v>92.59</v>
      </c>
      <c r="ZI41" s="126">
        <f>IF((COUNTA(ZG$12:ZG$42)+COUNTA(ZH$12:ZH$42)=0),0.6*ZG$5,IF(OR(ZG41="",ZH41=""),0,IF(ZG$6=0,IF(ZG41&gt;=ZG$8,ZG$5,IF(ZG41&lt;ZH41,0,ZG$5*(ZG41-ZH41)/(ZG$8-ZH41))),IF(ZG41&lt;=ZG$8,ZG$5,IF(ZG41&gt;ZH41,0,ZG$5*(ZG41-ZH41)/(ZG$8-ZH41))))))</f>
      </c>
      <c r="ZJ41" s="126">
        <f>IF(OR(ZG41="",ZH41=""),0,ZG$5)</f>
      </c>
      <c r="ZK41" s="125">
        <f>IF(ZG$6=0,RANK(ZI41,ZI$12:ZI$42,0),RANK(ZI41,ZI$12:ZI$42,1))</f>
      </c>
      <c r="ZL41" s="126">
        <v>99.879997253418</v>
      </c>
      <c r="ZM41" s="126">
        <v>90.09</v>
      </c>
      <c r="ZN41" s="126">
        <f>IF((COUNTA(ZL$12:ZL$42)+COUNTA(ZM$12:ZM$42)=0),0.6*ZL$5,IF(OR(ZL41="",ZM41=""),0,IF(ZL$6=0,IF(ZL41&gt;=ZL$8,ZL$5,IF(ZL41&lt;ZM41,0,ZL$5*(ZL41-ZM41)/(ZL$8-ZM41))),IF(ZL41&lt;=ZL$8,ZL$5,IF(ZL41&gt;ZM41,0,ZL$5*(ZL41-ZM41)/(ZL$8-ZM41))))))</f>
      </c>
      <c r="ZO41" s="126">
        <f>IF(OR(ZL41="",ZM41=""),0,ZL$5)</f>
      </c>
      <c r="ZP41" s="125">
        <f>IF(ZL$6=0,RANK(ZN41,ZN$12:ZN$42,0),RANK(ZN41,ZN$12:ZN$42,1))</f>
      </c>
      <c r="ZQ41" s="126">
        <v>100</v>
      </c>
      <c r="ZR41" s="126">
        <v>97.22</v>
      </c>
      <c r="ZS41" s="126">
        <f>IF((COUNTA(ZQ$12:ZQ$42)+COUNTA(ZR$12:ZR$42)=0),0.6*ZQ$5,IF(OR(ZQ41="",ZR41=""),0,IF(ZQ$6=0,IF(ZQ41&gt;=ZQ$8,ZQ$5,IF(ZQ41&lt;ZR41,0,ZQ$5*(ZQ41-ZR41)/(ZQ$8-ZR41))),IF(ZQ41&lt;=ZQ$8,ZQ$5,IF(ZQ41&gt;ZR41,0,ZQ$5*(ZQ41-ZR41)/(ZQ$8-ZR41))))))</f>
      </c>
      <c r="ZT41" s="126">
        <f>IF(OR(ZQ41="",ZR41=""),0,ZQ$5)</f>
      </c>
      <c r="ZU41" s="125">
        <f>IF(ZQ$6=0,RANK(ZS41,ZS$12:ZS$42,0),RANK(ZS41,ZS$12:ZS$42,1))</f>
      </c>
      <c r="ZV41" s="126">
        <v>100</v>
      </c>
      <c r="ZW41" s="126">
        <v>94.91</v>
      </c>
      <c r="ZX41" s="126">
        <f>IF((COUNTA(ZV$12:ZV$42)+COUNTA(ZW$12:ZW$42)=0),0.6*ZV$5,IF(OR(ZV41="",ZW41=""),0,IF(ZV$6=0,IF(ZV41&gt;=ZV$8,ZV$5,IF(ZV41&lt;ZW41,0,ZV$5*(ZV41-ZW41)/(ZV$8-ZW41))),IF(ZV41&lt;=ZV$8,ZV$5,IF(ZV41&gt;ZW41,0,ZV$5*(ZV41-ZW41)/(ZV$8-ZW41))))))</f>
      </c>
      <c r="ZY41" s="126">
        <f>IF(OR(ZV41="",ZW41=""),0,ZV$5)</f>
      </c>
      <c r="ZZ41" s="125">
        <f>IF(ZV$6=0,RANK(ZX41,ZX$12:ZX$42,0),RANK(ZX41,ZX$12:ZX$42,1))</f>
      </c>
      <c r="AAA41" s="126">
        <v>1.7</v>
      </c>
      <c r="AAB41" s="126">
        <v>6.54</v>
      </c>
      <c r="AAC41" s="126">
        <f>IF((COUNTA(AAA$12:AAA$42)+COUNTA(AAB$12:AAB$42)=0),0.6*AAA$5,IF(OR(AAA41="",AAB41=""),0,IF(AAA$6=0,IF(AAA41&gt;=AAA$8,AAA$5,IF(AAA41&lt;AAB41,0,AAA$5*(AAA41-AAB41)/(AAA$8-AAB41))),IF(AAA41&lt;=AAA$8,AAA$5,IF(AAA41&gt;AAB41,0,AAA$5*(AAA41-AAB41)/(AAA$8-AAB41))))))</f>
      </c>
      <c r="AAD41" s="126">
        <f>IF(OR(AAA41="",AAB41=""),0,AAA$5)</f>
      </c>
      <c r="AAE41" s="125">
        <f>IF(AAA$6=0,RANK(AAC41,AAC$12:AAC$42,0),RANK(AAC41,AAC$12:AAC$42,1))</f>
      </c>
      <c r="AAF41" s="126">
        <v>1.7</v>
      </c>
      <c r="AAG41" s="126">
        <v>4.75</v>
      </c>
      <c r="AAH41" s="126">
        <f>IF((COUNTA(AAF$12:AAF$42)+COUNTA(AAG$12:AAG$42)=0),0.6*AAF$5,IF(OR(AAF41="",AAG41=""),0,IF(AAF$6=0,IF(AAF41&gt;=AAF$8,AAF$5,IF(AAF41&lt;AAG41,0,AAF$5*(AAF41-AAG41)/(AAF$8-AAG41))),IF(AAF41&lt;=AAF$8,AAF$5,IF(AAF41&gt;AAG41,0,AAF$5*(AAF41-AAG41)/(AAF$8-AAG41))))))</f>
      </c>
      <c r="AAI41" s="126">
        <f>IF(OR(AAF41="",AAG41=""),0,AAF$5)</f>
      </c>
      <c r="AAJ41" s="125">
        <f>IF(AAF$6=0,RANK(AAH41,AAH$12:AAH$42,0),RANK(AAH41,AAH$12:AAH$42,1))</f>
      </c>
      <c r="AAK41" s="126">
        <v>99.8964803312629</v>
      </c>
      <c r="AAL41"/>
      <c r="AAM41" s="126">
        <f>IF((COUNTA(AAK$12:AAK$42)+COUNTA(AAL$12:AAL$42)=0),0.6*AAK$5,IF(OR(AAK41="",AAL41=""),0,IF(AAK$6=0,IF(AAK41&gt;=AAK$8,AAK$5,IF(AAK41&lt;AAL41,0,AAK$5*(AAK41-AAL41)/(AAK$8-AAL41))),IF(AAK41&lt;=AAK$8,AAK$5,IF(AAK41&gt;AAL41,0,AAK$5*(AAK41-AAL41)/(AAK$8-AAL41))))))</f>
      </c>
      <c r="AAN41" s="126">
        <f>IF(OR(AAK41="",AAL41=""),0,AAK$5)</f>
      </c>
      <c r="AAO41" s="125">
        <f>IF(AAK$6=0,RANK(AAM41,AAM$12:AAM$42,0),RANK(AAM41,AAM$12:AAM$42,1))</f>
      </c>
      <c r="AAP41" s="126">
        <v>99.8964803312629</v>
      </c>
      <c r="AAQ41"/>
      <c r="AAR41" s="126">
        <f>IF((COUNTA(AAP$12:AAP$42)+COUNTA(AAQ$12:AAQ$42)=0),0.6*AAP$5,IF(OR(AAP41="",AAQ41=""),0,IF(AAP$6=0,IF(AAP41&gt;=AAP$8,AAP$5,IF(AAP41&lt;AAQ41,0,AAP$5*(AAP41-AAQ41)/(AAP$8-AAQ41))),IF(AAP41&lt;=AAP$8,AAP$5,IF(AAP41&gt;AAQ41,0,AAP$5*(AAP41-AAQ41)/(AAP$8-AAQ41))))))</f>
      </c>
      <c r="AAS41" s="126">
        <f>IF(OR(AAP41="",AAQ41=""),0,AAP$5)</f>
      </c>
      <c r="AAT41" s="125">
        <f>IF(AAP$6=0,RANK(AAR41,AAR$12:AAR$42,0),RANK(AAR41,AAR$12:AAR$42,1))</f>
      </c>
      <c r="AAU41" s="126">
        <v>100</v>
      </c>
      <c r="AAV41" s="126">
        <v>99.67</v>
      </c>
      <c r="AAW41" s="126">
        <f>IF((COUNTA(AAU$12:AAU$42)+COUNTA(AAV$12:AAV$42)=0),0.6*AAU$5,IF(OR(AAU41="",AAV41=""),0,IF(AAU$6=0,IF(AAU41&gt;=AAU$8,AAU$5,IF(AAU41&lt;AAV41,0,AAU$5*(AAU41-AAV41)/(AAU$8-AAV41))),IF(AAU41&lt;=AAU$8,AAU$5,IF(AAU41&gt;AAV41,0,AAU$5*(AAU41-AAV41)/(AAU$8-AAV41))))))</f>
      </c>
      <c r="AAX41" s="126">
        <f>IF(OR(AAU41="",AAV41=""),0,AAU$5)</f>
      </c>
      <c r="AAY41" s="125">
        <f>IF(AAU$6=0,RANK(AAW41,AAW$12:AAW$42,0),RANK(AAW41,AAW$12:AAW$42,1))</f>
      </c>
      <c r="AAZ41" s="126">
        <v>100</v>
      </c>
      <c r="ABA41" s="126">
        <v>100</v>
      </c>
      <c r="ABB41" s="126">
        <f>IF((COUNTA(AAZ$12:AAZ$42)+COUNTA(ABA$12:ABA$42)=0),0.6*AAZ$5,IF(OR(AAZ41="",ABA41=""),0,IF(AAZ$6=0,IF(AAZ41&gt;=AAZ$8,AAZ$5,IF(AAZ41&lt;ABA41,0,AAZ$5*(AAZ41-ABA41)/(AAZ$8-ABA41))),IF(AAZ41&lt;=AAZ$8,AAZ$5,IF(AAZ41&gt;ABA41,0,AAZ$5*(AAZ41-ABA41)/(AAZ$8-ABA41))))))</f>
      </c>
      <c r="ABC41" s="126">
        <f>IF(OR(AAZ41="",ABA41=""),0,AAZ$5)</f>
      </c>
      <c r="ABD41" s="125">
        <f>IF(AAZ$6=0,RANK(ABB41,ABB$12:ABB$42,0),RANK(ABB41,ABB$12:ABB$42,1))</f>
      </c>
      <c r="ABE41" s="126">
        <v>0.4</v>
      </c>
      <c r="ABF41" s="126">
        <v>0.48</v>
      </c>
      <c r="ABG41" s="126">
        <f>IF((COUNTA(ABE$12:ABE$42)+COUNTA(ABF$12:ABF$42)=0),0.6*ABE$5,IF(OR(ABE41="",ABF41=""),0,IF(ABE$6=0,IF(ABE41&gt;=ABE$8,ABE$5,IF(ABE41&lt;ABF41,0,ABE$5*(ABE41-ABF41)/(ABE$8-ABF41))),IF(ABE41&lt;=ABE$8,ABE$5,IF(ABE41&gt;ABF41,0,ABE$5*(ABE41-ABF41)/(ABE$8-ABF41))))))</f>
      </c>
      <c r="ABH41" s="126">
        <f>IF(OR(ABE41="",ABF41=""),0,ABE$5)</f>
      </c>
      <c r="ABI41" s="125">
        <f>IF(ABE$6=0,RANK(ABG41,ABG$12:ABG$42,0),RANK(ABG41,ABG$12:ABG$42,1))</f>
      </c>
      <c r="ABJ41" s="126">
        <v>0.4</v>
      </c>
      <c r="ABK41" s="126">
        <v>0.5</v>
      </c>
      <c r="ABL41" s="126">
        <f>IF((COUNTA(ABJ$12:ABJ$42)+COUNTA(ABK$12:ABK$42)=0),0.6*ABJ$5,IF(OR(ABJ41="",ABK41=""),0,IF(ABJ$6=0,IF(ABJ41&gt;=ABJ$8,ABJ$5,IF(ABJ41&lt;ABK41,0,ABJ$5*(ABJ41-ABK41)/(ABJ$8-ABK41))),IF(ABJ41&lt;=ABJ$8,ABJ$5,IF(ABJ41&gt;ABK41,0,ABJ$5*(ABJ41-ABK41)/(ABJ$8-ABK41))))))</f>
      </c>
      <c r="ABM41" s="126">
        <f>IF(OR(ABJ41="",ABK41=""),0,ABJ$5)</f>
      </c>
      <c r="ABN41" s="125">
        <f>IF(ABJ$6=0,RANK(ABL41,ABL$12:ABL$42,0),RANK(ABL41,ABL$12:ABL$42,1))</f>
      </c>
      <c r="ABO41" s="126">
        <v>100</v>
      </c>
      <c r="ABP41" s="126">
        <v>100</v>
      </c>
      <c r="ABQ41" s="126">
        <f>IF((COUNTA(ABO$12:ABO$42)+COUNTA(ABP$12:ABP$42)=0),0.6*ABO$5,IF(OR(ABO41="",ABP41=""),0,IF(ABO$6=0,IF(ABO41&gt;=ABO$8,ABO$5,IF(ABO41&lt;ABP41,0,ABO$5*(ABO41-ABP41)/(ABO$8-ABP41))),IF(ABO41&lt;=ABO$8,ABO$5,IF(ABO41&gt;ABP41,0,ABO$5*(ABO41-ABP41)/(ABO$8-ABP41))))))</f>
      </c>
      <c r="ABR41" s="126">
        <f>IF(OR(ABO41="",ABP41=""),0,ABO$5)</f>
      </c>
      <c r="ABS41" s="125">
        <f>IF(ABO$6=0,RANK(ABQ41,ABQ$12:ABQ$42,0),RANK(ABQ41,ABQ$12:ABQ$42,1))</f>
      </c>
      <c r="ABT41" s="126">
        <v>100</v>
      </c>
      <c r="ABU41" s="126">
        <v>100</v>
      </c>
      <c r="ABV41" s="126">
        <f>IF((COUNTA(ABT$12:ABT$42)+COUNTA(ABU$12:ABU$42)=0),0.6*ABT$5,IF(OR(ABT41="",ABU41=""),0,IF(ABT$6=0,IF(ABT41&gt;=ABT$8,ABT$5,IF(ABT41&lt;ABU41,0,ABT$5*(ABT41-ABU41)/(ABT$8-ABU41))),IF(ABT41&lt;=ABT$8,ABT$5,IF(ABT41&gt;ABU41,0,ABT$5*(ABT41-ABU41)/(ABT$8-ABU41))))))</f>
      </c>
      <c r="ABW41" s="126">
        <f>IF(OR(ABT41="",ABU41=""),0,ABT$5)</f>
      </c>
      <c r="ABX41" s="125">
        <f>IF(ABT$6=0,RANK(ABV41,ABV$12:ABV$42,0),RANK(ABV41,ABV$12:ABV$42,1))</f>
      </c>
      <c r="ABY41" s="126">
        <v>0.49</v>
      </c>
      <c r="ABZ41" s="126">
        <v>0.69</v>
      </c>
      <c r="ACA41" s="126">
        <f>IF((COUNTA(ABY$12:ABY$42)+COUNTA(ABZ$12:ABZ$42)=0),0.6*ABY$5,IF(OR(ABY41="",ABZ41=""),0,IF(ABY$6=0,IF(ABY41&gt;=ABY$8,ABY$5,IF(ABY41&lt;ABZ41,0,ABY$5*(ABY41-ABZ41)/(ABY$8-ABZ41))),IF(ABY41&lt;=ABY$8,ABY$5,IF(ABY41&gt;ABZ41,0,ABY$5*(ABY41-ABZ41)/(ABY$8-ABZ41))))))</f>
      </c>
      <c r="ACB41" s="126">
        <f>IF(OR(ABY41="",ABZ41=""),0,ABY$5)</f>
      </c>
      <c r="ACC41" s="125">
        <f>IF(ABY$6=0,RANK(ACA41,ACA$12:ACA$42,0),RANK(ACA41,ACA$12:ACA$42,1))</f>
      </c>
      <c r="ACD41" s="126">
        <v>0.49</v>
      </c>
      <c r="ACE41" s="126">
        <v>0.62</v>
      </c>
      <c r="ACF41" s="126">
        <f>IF((COUNTA(ACD$12:ACD$42)+COUNTA(ACE$12:ACE$42)=0),0.6*ACD$5,IF(OR(ACD41="",ACE41=""),0,IF(ACD$6=0,IF(ACD41&gt;=ACD$8,ACD$5,IF(ACD41&lt;ACE41,0,ACD$5*(ACD41-ACE41)/(ACD$8-ACE41))),IF(ACD41&lt;=ACD$8,ACD$5,IF(ACD41&gt;ACE41,0,ACD$5*(ACD41-ACE41)/(ACD$8-ACE41))))))</f>
      </c>
      <c r="ACG41" s="126">
        <f>IF(OR(ACD41="",ACE41=""),0,ACD$5)</f>
      </c>
      <c r="ACH41" s="125">
        <f>IF(ACD$6=0,RANK(ACF41,ACF$12:ACF$42,0),RANK(ACF41,ACF$12:ACF$42,1))</f>
      </c>
      <c r="ACI41" s="126">
        <v>0</v>
      </c>
      <c r="ACJ41" s="126">
        <v>0</v>
      </c>
      <c r="ACK41" s="126">
        <f>IF((COUNTA(ACI$12:ACI$42)+COUNTA(ACJ$12:ACJ$42)=0),0.6*ACI$5,IF(OR(ACI41="",ACJ41=""),0,IF(ACI$6=0,IF(ACI41&gt;=ACI$8,ACI$5,IF(ACI41&lt;ACJ41,0,ACI$5*(ACI41-ACJ41)/(ACI$8-ACJ41))),IF(ACI41&lt;=ACI$8,ACI$5,IF(ACI41&gt;ACJ41,0,ACI$5*(ACI41-ACJ41)/(ACI$8-ACJ41))))))</f>
      </c>
      <c r="ACL41" s="126">
        <f>IF(OR(ACI41="",ACJ41=""),0,ACI$5)</f>
      </c>
      <c r="ACM41" s="125">
        <f>IF(ACI$6=0,RANK(ACK41,ACK$12:ACK$42,0),RANK(ACK41,ACK$12:ACK$42,1))</f>
      </c>
      <c r="ACN41" s="126">
        <v>0</v>
      </c>
      <c r="ACO41" s="126">
        <v>0</v>
      </c>
      <c r="ACP41" s="126">
        <f>IF((COUNTA(ACN$12:ACN$42)+COUNTA(ACO$12:ACO$42)=0),0.6*ACN$5,IF(OR(ACN41="",ACO41=""),0,IF(ACN$6=0,IF(ACN41&gt;=ACN$8,ACN$5,IF(ACN41&lt;ACO41,0,ACN$5*(ACN41-ACO41)/(ACN$8-ACO41))),IF(ACN41&lt;=ACN$8,ACN$5,IF(ACN41&gt;ACO41,0,ACN$5*(ACN41-ACO41)/(ACN$8-ACO41))))))</f>
      </c>
      <c r="ACQ41" s="126">
        <f>IF(OR(ACN41="",ACO41=""),0,ACN$5)</f>
      </c>
      <c r="ACR41" s="125">
        <f>IF(ACN$6=0,RANK(ACP41,ACP$12:ACP$42,0),RANK(ACP41,ACP$12:ACP$42,1))</f>
      </c>
      <c r="ACS41" s="126">
        <v>70.171328125</v>
      </c>
      <c r="ACT41" s="126">
        <v>52.55</v>
      </c>
      <c r="ACU41" s="126">
        <f>IF((COUNTA(ACS$12:ACS$42)+COUNTA(ACT$12:ACT$42)=0),0.6*ACS$5,IF(OR(ACS41="",ACT41=""),0,IF(ACS$6=0,IF(ACS41&gt;=ACS$8,ACS$5,IF(ACS41&lt;ACT41,0,ACS$5*(ACS41-ACT41)/(ACS$8-ACT41))),IF(ACS41&lt;=ACS$8,ACS$5,IF(ACS41&gt;ACT41,0,ACS$5*(ACS41-ACT41)/(ACS$8-ACT41))))))</f>
      </c>
      <c r="ACV41" s="126">
        <f>IF(OR(ACS41="",ACT41=""),0,ACS$5)</f>
      </c>
      <c r="ACW41" s="125">
        <f>IF(ACS$6=0,RANK(ACU41,ACU$12:ACU$42,0),RANK(ACU41,ACU$12:ACU$42,1))</f>
      </c>
      <c r="ACX41" s="126">
        <v>70.171328125</v>
      </c>
      <c r="ACY41" s="126">
        <v>54.74</v>
      </c>
      <c r="ACZ41" s="126">
        <f>IF((COUNTA(ACX$12:ACX$42)+COUNTA(ACY$12:ACY$42)=0),0.6*ACX$5,IF(OR(ACX41="",ACY41=""),0,IF(ACX$6=0,IF(ACX41&gt;=ACX$8,ACX$5,IF(ACX41&lt;ACY41,0,ACX$5*(ACX41-ACY41)/(ACX$8-ACY41))),IF(ACX41&lt;=ACX$8,ACX$5,IF(ACX41&gt;ACY41,0,ACX$5*(ACX41-ACY41)/(ACX$8-ACY41))))))</f>
      </c>
      <c r="ADA41" s="126">
        <f>IF(OR(ACX41="",ACY41=""),0,ACX$5)</f>
      </c>
      <c r="ADB41" s="125">
        <f>IF(ACX$6=0,RANK(ACZ41,ACZ$12:ACZ$42,0),RANK(ACZ41,ACZ$12:ACZ$42,1))</f>
      </c>
      <c r="ADC41" s="126">
        <v>24.73166015625</v>
      </c>
      <c r="ADD41" s="126">
        <v>11.47</v>
      </c>
      <c r="ADE41" s="126">
        <f>IF((COUNTA(ADC$12:ADC$42)+COUNTA(ADD$12:ADD$42)=0),0.6*ADC$5,IF(OR(ADC41="",ADD41=""),0,IF(ADC$6=0,IF(ADC41&gt;=ADC$8,ADC$5,IF(ADC41&lt;ADD41,0,ADC$5*(ADC41-ADD41)/(ADC$8-ADD41))),IF(ADC41&lt;=ADC$8,ADC$5,IF(ADC41&gt;ADD41,0,ADC$5*(ADC41-ADD41)/(ADC$8-ADD41))))))</f>
      </c>
      <c r="ADF41" s="126">
        <f>IF(OR(ADC41="",ADD41=""),0,ADC$5)</f>
      </c>
      <c r="ADG41" s="125">
        <f>IF(ADC$6=0,RANK(ADE41,ADE$12:ADE$42,0),RANK(ADE41,ADE$12:ADE$42,1))</f>
      </c>
      <c r="ADH41" s="126">
        <v>24.73166015625</v>
      </c>
      <c r="ADI41" s="126">
        <v>12.52</v>
      </c>
      <c r="ADJ41" s="126">
        <f>IF((COUNTA(ADH$12:ADH$42)+COUNTA(ADI$12:ADI$42)=0),0.6*ADH$5,IF(OR(ADH41="",ADI41=""),0,IF(ADH$6=0,IF(ADH41&gt;=ADH$8,ADH$5,IF(ADH41&lt;ADI41,0,ADH$5*(ADH41-ADI41)/(ADH$8-ADI41))),IF(ADH41&lt;=ADH$8,ADH$5,IF(ADH41&gt;ADI41,0,ADH$5*(ADH41-ADI41)/(ADH$8-ADI41))))))</f>
      </c>
      <c r="ADK41" s="126">
        <f>IF(OR(ADH41="",ADI41=""),0,ADH$5)</f>
      </c>
      <c r="ADL41" s="125">
        <f>IF(ADH$6=0,RANK(ADJ41,ADJ$12:ADJ$42,0),RANK(ADJ41,ADJ$12:ADJ$42,1))</f>
      </c>
      <c r="ADM41"/>
      <c r="ADN41"/>
      <c r="ADO41" s="126">
        <f>IF((COUNTA(ADM$12:ADM$42)+COUNTA(ADN$12:ADN$42)=0),0.6*ADM$5,IF(OR(ADM41="",ADN41=""),0,IF(ADM$6=0,IF(ADM41&gt;=ADM$8,ADM$5,IF(ADM41&lt;ADN41,0,ADM$5*(ADM41-ADN41)/(ADM$8-ADN41))),IF(ADM41&lt;=ADM$8,ADM$5,IF(ADM41&gt;ADN41,0,ADM$5*(ADM41-ADN41)/(ADM$8-ADN41))))))</f>
      </c>
      <c r="ADP41" s="126">
        <f>IF(OR(ADM41="",ADN41=""),0,ADM$5)</f>
      </c>
      <c r="ADQ41" s="125">
        <f>IF(ADM$6=0,RANK(ADO41,ADO$12:ADO$42,0),RANK(ADO41,ADO$12:ADO$42,1))</f>
      </c>
      <c r="ADR41"/>
      <c r="ADS41"/>
      <c r="ADT41" s="126">
        <f>IF((COUNTA(ADR$12:ADR$42)+COUNTA(ADS$12:ADS$42)=0),0.6*ADR$5,IF(OR(ADR41="",ADS41=""),0,IF(ADR$6=0,IF(ADR41&gt;=ADR$8,ADR$5,IF(ADR41&lt;ADS41,0,ADR$5*(ADR41-ADS41)/(ADR$8-ADS41))),IF(ADR41&lt;=ADR$8,ADR$5,IF(ADR41&gt;ADS41,0,ADR$5*(ADR41-ADS41)/(ADR$8-ADS41))))))</f>
      </c>
      <c r="ADU41" s="126">
        <f>IF(OR(ADR41="",ADS41=""),0,ADR$5)</f>
      </c>
      <c r="ADV41" s="125">
        <f>IF(ADR$6=0,RANK(ADT41,ADT$12:ADT$42,0),RANK(ADT41,ADT$12:ADT$42,1))</f>
      </c>
      <c r="ADW41"/>
      <c r="ADX41"/>
      <c r="ADY41" s="126">
        <f>IF((COUNTA(ADW$12:ADW$42)+COUNTA(ADX$12:ADX$42)=0),0.6*ADW$5,IF(OR(ADW41="",ADX41=""),0,IF(ADW$6=0,IF(ADW41&gt;=ADW$8,ADW$5,IF(ADW41&lt;ADX41,0,ADW$5*(ADW41-ADX41)/(ADW$8-ADX41))),IF(ADW41&lt;=ADW$8,ADW$5,IF(ADW41&gt;ADX41,0,ADW$5*(ADW41-ADX41)/(ADW$8-ADX41))))))</f>
      </c>
      <c r="ADZ41" s="126">
        <f>IF(OR(ADW41="",ADX41=""),0,ADW$5)</f>
      </c>
      <c r="AEA41" s="125">
        <f>IF(ADW$6=0,RANK(ADY41,ADY$12:ADY$42,0),RANK(ADY41,ADY$12:ADY$42,1))</f>
      </c>
      <c r="AEB41"/>
      <c r="AEC41"/>
      <c r="AED41" s="126">
        <f>IF((COUNTA(AEB$12:AEB$42)+COUNTA(AEC$12:AEC$42)=0),0.6*AEB$5,IF(OR(AEB41="",AEC41=""),0,IF(AEB$6=0,IF(AEB41&gt;=AEB$8,AEB$5,IF(AEB41&lt;AEC41,0,AEB$5*(AEB41-AEC41)/(AEB$8-AEC41))),IF(AEB41&lt;=AEB$8,AEB$5,IF(AEB41&gt;AEC41,0,AEB$5*(AEB41-AEC41)/(AEB$8-AEC41))))))</f>
      </c>
      <c r="AEE41" s="126">
        <f>IF(OR(AEB41="",AEC41=""),0,AEB$5)</f>
      </c>
      <c r="AEF41" s="125">
        <f>IF(AEB$6=0,RANK(AED41,AED$12:AED$42,0),RANK(AED41,AED$12:AED$42,1))</f>
      </c>
      <c r="AEG41"/>
      <c r="AEH41"/>
      <c r="AEI41" s="126">
        <f>IF((COUNTA(AEG$12:AEG$42)+COUNTA(AEH$12:AEH$42)=0),0.6*AEG$5,IF(OR(AEG41="",AEH41=""),0,IF(AEG$6=0,IF(AEG41&gt;=AEG$8,AEG$5,IF(AEG41&lt;AEH41,0,AEG$5*(AEG41-AEH41)/(AEG$8-AEH41))),IF(AEG41&lt;=AEG$8,AEG$5,IF(AEG41&gt;AEH41,0,AEG$5*(AEG41-AEH41)/(AEG$8-AEH41))))))</f>
      </c>
      <c r="AEJ41" s="126">
        <f>IF(OR(AEG41="",AEH41=""),0,AEG$5)</f>
      </c>
      <c r="AEK41" s="125">
        <f>IF(AEG$6=0,RANK(AEI41,AEI$12:AEI$42,0),RANK(AEI41,AEI$12:AEI$42,1))</f>
      </c>
      <c r="AEL41"/>
      <c r="AEM41"/>
      <c r="AEN41" s="126">
        <f>IF((COUNTA(AEL$12:AEL$42)+COUNTA(AEM$12:AEM$42)=0),0.6*AEL$5,IF(OR(AEL41="",AEM41=""),0,IF(AEL$6=0,IF(AEL41&gt;=AEL$8,AEL$5,IF(AEL41&lt;AEM41,0,AEL$5*(AEL41-AEM41)/(AEL$8-AEM41))),IF(AEL41&lt;=AEL$8,AEL$5,IF(AEL41&gt;AEM41,0,AEL$5*(AEL41-AEM41)/(AEL$8-AEM41))))))</f>
      </c>
      <c r="AEO41" s="126">
        <f>IF(OR(AEL41="",AEM41=""),0,AEL$5)</f>
      </c>
      <c r="AEP41" s="125">
        <f>IF(AEL$6=0,RANK(AEN41,AEN$12:AEN$42,0),RANK(AEN41,AEN$12:AEN$42,1))</f>
      </c>
      <c r="AEQ41"/>
      <c r="AER41"/>
      <c r="AES41" s="126">
        <f>IF((COUNTA(AEQ$12:AEQ$42)+COUNTA(AER$12:AER$42)=0),0.6*AEQ$5,IF(OR(AEQ41="",AER41=""),0,IF(AEQ$6=0,IF(AEQ41&gt;=AEQ$8,AEQ$5,IF(AEQ41&lt;AER41,0,AEQ$5*(AEQ41-AER41)/(AEQ$8-AER41))),IF(AEQ41&lt;=AEQ$8,AEQ$5,IF(AEQ41&gt;AER41,0,AEQ$5*(AEQ41-AER41)/(AEQ$8-AER41))))))</f>
      </c>
      <c r="AET41" s="126">
        <f>IF(OR(AEQ41="",AER41=""),0,AEQ$5)</f>
      </c>
      <c r="AEU41" s="125">
        <f>IF(AEQ$6=0,RANK(AES41,AES$12:AES$42,0),RANK(AES41,AES$12:AES$42,1))</f>
      </c>
      <c r="AEV41"/>
      <c r="AEW41"/>
      <c r="AEX41" s="126">
        <f>IF((COUNTA(AEV$12:AEV$42)+COUNTA(AEW$12:AEW$42)=0),0.6*AEV$5,IF(OR(AEV41="",AEW41=""),0,IF(AEV$6=0,IF(AEV41&gt;=AEV$8,AEV$5,IF(AEV41&lt;AEW41,0,AEV$5*(AEV41-AEW41)/(AEV$8-AEW41))),IF(AEV41&lt;=AEV$8,AEV$5,IF(AEV41&gt;AEW41,0,AEV$5*(AEV41-AEW41)/(AEV$8-AEW41))))))</f>
      </c>
      <c r="AEY41" s="126">
        <f>IF(OR(AEV41="",AEW41=""),0,AEV$5)</f>
      </c>
      <c r="AEZ41" s="125">
        <f>IF(AEV$6=0,RANK(AEX41,AEX$12:AEX$42,0),RANK(AEX41,AEX$12:AEX$42,1))</f>
      </c>
      <c r="AFA41"/>
      <c r="AFB41"/>
      <c r="AFC41" s="126">
        <f>IF((COUNTA(AFA$12:AFA$42)+COUNTA(AFB$12:AFB$42)=0),0.6*AFA$5,IF(OR(AFA41="",AFB41=""),0,IF(AFA$6=0,IF(AFA41&gt;=AFA$8,AFA$5,IF(AFA41&lt;AFB41,0,AFA$5*(AFA41-AFB41)/(AFA$8-AFB41))),IF(AFA41&lt;=AFA$8,AFA$5,IF(AFA41&gt;AFB41,0,AFA$5*(AFA41-AFB41)/(AFA$8-AFB41))))))</f>
      </c>
      <c r="AFD41" s="126">
        <f>IF(OR(AFA41="",AFB41=""),0,AFA$5)</f>
      </c>
      <c r="AFE41" s="125">
        <f>IF(AFA$6=0,RANK(AFC41,AFC$12:AFC$42,0),RANK(AFC41,AFC$12:AFC$42,1))</f>
      </c>
      <c r="AFF41"/>
      <c r="AFG41"/>
      <c r="AFH41" s="126">
        <f>IF((COUNTA(AFF$12:AFF$42)+COUNTA(AFG$12:AFG$42)=0),0.6*AFF$5,IF(OR(AFF41="",AFG41=""),0,IF(AFF$6=0,IF(AFF41&gt;=AFF$8,AFF$5,IF(AFF41&lt;AFG41,0,AFF$5*(AFF41-AFG41)/(AFF$8-AFG41))),IF(AFF41&lt;=AFF$8,AFF$5,IF(AFF41&gt;AFG41,0,AFF$5*(AFF41-AFG41)/(AFF$8-AFG41))))))</f>
      </c>
      <c r="AFI41" s="126">
        <f>IF(OR(AFF41="",AFG41=""),0,AFF$5)</f>
      </c>
      <c r="AFJ41" s="125">
        <f>IF(AFF$6=0,RANK(AFH41,AFH$12:AFH$42,0),RANK(AFH41,AFH$12:AFH$42,1))</f>
      </c>
      <c r="AFK41"/>
      <c r="AFL41"/>
      <c r="AFM41" s="126">
        <f>IF((COUNTA(AFK$12:AFK$42)+COUNTA(AFL$12:AFL$42)=0),0.6*AFK$5,IF(OR(AFK41="",AFL41=""),0,IF(AFK$6=0,IF(AFK41&gt;=AFK$8,AFK$5,IF(AFK41&lt;AFL41,0,AFK$5*(AFK41-AFL41)/(AFK$8-AFL41))),IF(AFK41&lt;=AFK$8,AFK$5,IF(AFK41&gt;AFL41,0,AFK$5*(AFK41-AFL41)/(AFK$8-AFL41))))))</f>
      </c>
      <c r="AFN41" s="126">
        <f>IF(OR(AFK41="",AFL41=""),0,AFK$5)</f>
      </c>
      <c r="AFO41" s="125">
        <f>IF(AFK$6=0,RANK(AFM41,AFM$12:AFM$42,0),RANK(AFM41,AFM$12:AFM$42,1))</f>
      </c>
      <c r="AFP41"/>
      <c r="AFQ41"/>
      <c r="AFR41" s="126">
        <f>IF((COUNTA(AFP$12:AFP$42)+COUNTA(AFQ$12:AFQ$42)=0),0.6*AFP$5,IF(OR(AFP41="",AFQ41=""),0,IF(AFP$6=0,IF(AFP41&gt;=AFP$8,AFP$5,IF(AFP41&lt;AFQ41,0,AFP$5*(AFP41-AFQ41)/(AFP$8-AFQ41))),IF(AFP41&lt;=AFP$8,AFP$5,IF(AFP41&gt;AFQ41,0,AFP$5*(AFP41-AFQ41)/(AFP$8-AFQ41))))))</f>
      </c>
      <c r="AFS41" s="126">
        <f>IF(OR(AFP41="",AFQ41=""),0,AFP$5)</f>
      </c>
      <c r="AFT41" s="125">
        <f>IF(AFP$6=0,RANK(AFR41,AFR$12:AFR$42,0),RANK(AFR41,AFR$12:AFR$42,1))</f>
      </c>
      <c r="AFU41"/>
      <c r="AFV41"/>
      <c r="AFW41" s="126">
        <f>IF((COUNTA(AFU$12:AFU$42)+COUNTA(AFV$12:AFV$42)=0),0.6*AFU$5,IF(OR(AFU41="",AFV41=""),0,IF(AFU$6=0,IF(AFU41&gt;=AFU$8,AFU$5,IF(AFU41&lt;AFV41,0,AFU$5*(AFU41-AFV41)/(AFU$8-AFV41))),IF(AFU41&lt;=AFU$8,AFU$5,IF(AFU41&gt;AFV41,0,AFU$5*(AFU41-AFV41)/(AFU$8-AFV41))))))</f>
      </c>
      <c r="AFX41" s="126">
        <f>IF(OR(AFU41="",AFV41=""),0,AFU$5)</f>
      </c>
      <c r="AFY41" s="125">
        <f>IF(AFU$6=0,RANK(AFW41,AFW$12:AFW$42,0),RANK(AFW41,AFW$12:AFW$42,1))</f>
      </c>
      <c r="AFZ41"/>
      <c r="AGA41"/>
      <c r="AGB41" s="126">
        <f>IF((COUNTA(AFZ$12:AFZ$42)+COUNTA(AGA$12:AGA$42)=0),0.6*AFZ$5,IF(OR(AFZ41="",AGA41=""),0,IF(AFZ$6=0,IF(AFZ41&gt;=AFZ$8,AFZ$5,IF(AFZ41&lt;AGA41,0,AFZ$5*(AFZ41-AGA41)/(AFZ$8-AGA41))),IF(AFZ41&lt;=AFZ$8,AFZ$5,IF(AFZ41&gt;AGA41,0,AFZ$5*(AFZ41-AGA41)/(AFZ$8-AGA41))))))</f>
      </c>
      <c r="AGC41" s="126">
        <f>IF(OR(AFZ41="",AGA41=""),0,AFZ$5)</f>
      </c>
      <c r="AGD41" s="125">
        <f>IF(AFZ$6=0,RANK(AGB41,AGB$12:AGB$42,0),RANK(AGB41,AGB$12:AGB$42,1))</f>
      </c>
      <c r="AGE41"/>
      <c r="AGF41"/>
      <c r="AGG41" s="126">
        <f>IF((COUNTA(AGE$12:AGE$42)+COUNTA(AGF$12:AGF$42)=0),0.6*AGE$5,IF(OR(AGE41="",AGF41=""),0,IF(AGE$6=0,IF(AGE41&gt;=AGE$8,AGE$5,IF(AGE41&lt;AGF41,0,AGE$5*(AGE41-AGF41)/(AGE$8-AGF41))),IF(AGE41&lt;=AGE$8,AGE$5,IF(AGE41&gt;AGF41,0,AGE$5*(AGE41-AGF41)/(AGE$8-AGF41))))))</f>
      </c>
      <c r="AGH41" s="126">
        <f>IF(OR(AGE41="",AGF41=""),0,AGE$5)</f>
      </c>
      <c r="AGI41" s="125">
        <f>IF(AGE$6=0,RANK(AGG41,AGG$12:AGG$42,0),RANK(AGG41,AGG$12:AGG$42,1))</f>
      </c>
      <c r="AGJ41"/>
      <c r="AGK41"/>
      <c r="AGL41" s="126">
        <f>IF((COUNTA(AGJ$12:AGJ$42)+COUNTA(AGK$12:AGK$42)=0),0.6*AGJ$5,IF(OR(AGJ41="",AGK41=""),0,IF(AGJ$6=0,IF(AGJ41&gt;=AGJ$8,AGJ$5,IF(AGJ41&lt;AGK41,0,AGJ$5*(AGJ41-AGK41)/(AGJ$8-AGK41))),IF(AGJ41&lt;=AGJ$8,AGJ$5,IF(AGJ41&gt;AGK41,0,AGJ$5*(AGJ41-AGK41)/(AGJ$8-AGK41))))))</f>
      </c>
      <c r="AGM41" s="126">
        <f>IF(OR(AGJ41="",AGK41=""),0,AGJ$5)</f>
      </c>
      <c r="AGN41" s="125">
        <f>IF(AGJ$6=0,RANK(AGL41,AGL$12:AGL$42,0),RANK(AGL41,AGL$12:AGL$42,1))</f>
      </c>
      <c r="AGO41"/>
      <c r="AGP41"/>
      <c r="AGQ41" s="126">
        <f>IF((COUNTA(AGO$12:AGO$42)+COUNTA(AGP$12:AGP$42)=0),0.6*AGO$5,IF(OR(AGO41="",AGP41=""),0,IF(AGO$6=0,IF(AGO41&gt;=AGO$8,AGO$5,IF(AGO41&lt;AGP41,0,AGO$5*(AGO41-AGP41)/(AGO$8-AGP41))),IF(AGO41&lt;=AGO$8,AGO$5,IF(AGO41&gt;AGP41,0,AGO$5*(AGO41-AGP41)/(AGO$8-AGP41))))))</f>
      </c>
      <c r="AGR41" s="126">
        <f>IF(OR(AGO41="",AGP41=""),0,AGO$5)</f>
      </c>
      <c r="AGS41" s="125">
        <f>IF(AGO$6=0,RANK(AGQ41,AGQ$12:AGQ$42,0),RANK(AGQ41,AGQ$12:AGQ$42,1))</f>
      </c>
      <c r="AGT41"/>
      <c r="AGU41"/>
      <c r="AGV41" s="126">
        <f>IF((COUNTA(AGT$12:AGT$42)+COUNTA(AGU$12:AGU$42)=0),0.6*AGT$5,IF(OR(AGT41="",AGU41=""),0,IF(AGT$6=0,IF(AGT41&gt;=AGT$8,AGT$5,IF(AGT41&lt;AGU41,0,AGT$5*(AGT41-AGU41)/(AGT$8-AGU41))),IF(AGT41&lt;=AGT$8,AGT$5,IF(AGT41&gt;AGU41,0,AGT$5*(AGT41-AGU41)/(AGT$8-AGU41))))))</f>
      </c>
      <c r="AGW41" s="126">
        <f>IF(OR(AGT41="",AGU41=""),0,AGT$5)</f>
      </c>
      <c r="AGX41" s="125">
        <f>IF(AGT$6=0,RANK(AGV41,AGV$12:AGV$42,0),RANK(AGV41,AGV$12:AGV$42,1))</f>
      </c>
      <c r="AGY41"/>
      <c r="AGZ41"/>
      <c r="AHA41" s="126">
        <f>IF((COUNTA(AGY$12:AGY$42)+COUNTA(AGZ$12:AGZ$42)=0),0.6*AGY$5,IF(OR(AGY41="",AGZ41=""),0,IF(AGY$6=0,IF(AGY41&gt;=AGY$8,AGY$5,IF(AGY41&lt;AGZ41,0,AGY$5*(AGY41-AGZ41)/(AGY$8-AGZ41))),IF(AGY41&lt;=AGY$8,AGY$5,IF(AGY41&gt;AGZ41,0,AGY$5*(AGY41-AGZ41)/(AGY$8-AGZ41))))))</f>
      </c>
      <c r="AHB41" s="126">
        <f>IF(OR(AGY41="",AGZ41=""),0,AGY$5)</f>
      </c>
      <c r="AHC41" s="125">
        <f>IF(AGY$6=0,RANK(AHA41,AHA$12:AHA$42,0),RANK(AHA41,AHA$12:AHA$42,1))</f>
      </c>
      <c r="AHD41"/>
      <c r="AHE41"/>
      <c r="AHF41" s="126">
        <f>IF((COUNTA(AHD$12:AHD$42)+COUNTA(AHE$12:AHE$42)=0),0.6*AHD$5,IF(OR(AHD41="",AHE41=""),0,IF(AHD$6=0,IF(AHD41&gt;=AHD$8,AHD$5,IF(AHD41&lt;AHE41,0,AHD$5*(AHD41-AHE41)/(AHD$8-AHE41))),IF(AHD41&lt;=AHD$8,AHD$5,IF(AHD41&gt;AHE41,0,AHD$5*(AHD41-AHE41)/(AHD$8-AHE41))))))</f>
      </c>
      <c r="AHG41" s="126">
        <f>IF(OR(AHD41="",AHE41=""),0,AHD$5)</f>
      </c>
      <c r="AHH41" s="125">
        <f>IF(AHD$6=0,RANK(AHF41,AHF$12:AHF$42,0),RANK(AHF41,AHF$12:AHF$42,1))</f>
      </c>
      <c r="AHI41"/>
      <c r="AHJ41"/>
      <c r="AHK41" s="126">
        <f>IF((COUNTA(AHI$12:AHI$42)+COUNTA(AHJ$12:AHJ$42)=0),0.6*AHI$5,IF(OR(AHI41="",AHJ41=""),0,IF(AHI$6=0,IF(AHI41&gt;=AHI$8,AHI$5,IF(AHI41&lt;AHJ41,0,AHI$5*(AHI41-AHJ41)/(AHI$8-AHJ41))),IF(AHI41&lt;=AHI$8,AHI$5,IF(AHI41&gt;AHJ41,0,AHI$5*(AHI41-AHJ41)/(AHI$8-AHJ41))))))</f>
      </c>
      <c r="AHL41" s="126">
        <f>IF(OR(AHI41="",AHJ41=""),0,AHI$5)</f>
      </c>
      <c r="AHM41" s="125">
        <f>IF(AHI$6=0,RANK(AHK41,AHK$12:AHK$42,0),RANK(AHK41,AHK$12:AHK$42,1))</f>
      </c>
      <c r="AHN41"/>
      <c r="AHO41"/>
      <c r="AHP41" s="126">
        <f>IF((COUNTA(AHN$12:AHN$42)+COUNTA(AHO$12:AHO$42)=0),0.6*AHN$5,IF(OR(AHN41="",AHO41=""),0,IF(AHN$6=0,IF(AHN41&gt;=AHN$8,AHN$5,IF(AHN41&lt;AHO41,0,AHN$5*(AHN41-AHO41)/(AHN$8-AHO41))),IF(AHN41&lt;=AHN$8,AHN$5,IF(AHN41&gt;AHO41,0,AHN$5*(AHN41-AHO41)/(AHN$8-AHO41))))))</f>
      </c>
      <c r="AHQ41" s="126">
        <f>IF(OR(AHN41="",AHO41=""),0,AHN$5)</f>
      </c>
      <c r="AHR41" s="125">
        <f>IF(AHN$6=0,RANK(AHP41,AHP$12:AHP$42,0),RANK(AHP41,AHP$12:AHP$42,1))</f>
      </c>
      <c r="AHS41" s="126">
        <v>99.9400024414063</v>
      </c>
      <c r="AHT41" s="126">
        <v>91.31</v>
      </c>
      <c r="AHU41" s="126">
        <f>IF((COUNTA(AHS$12:AHS$42)+COUNTA(AHT$12:AHT$42)=0),0.6*AHS$5,IF(OR(AHS41="",AHT41=""),0,IF(AHS$6=0,IF(AHS41&gt;=AHS$8,AHS$5,IF(AHS41&lt;AHT41,0,AHS$5*(AHS41-AHT41)/(AHS$8-AHT41))),IF(AHS41&lt;=AHS$8,AHS$5,IF(AHS41&gt;AHT41,0,AHS$5*(AHS41-AHT41)/(AHS$8-AHT41))))))</f>
      </c>
      <c r="AHV41" s="126">
        <f>IF(OR(AHS41="",AHT41=""),0,AHS$5)</f>
      </c>
      <c r="AHW41" s="125">
        <f>IF(AHS$6=0,RANK(AHU41,AHU$12:AHU$42,0),RANK(AHU41,AHU$12:AHU$42,1))</f>
      </c>
      <c r="AHX41" s="126">
        <v>99.9400024414063</v>
      </c>
      <c r="AHY41" s="126">
        <v>90.57</v>
      </c>
      <c r="AHZ41" s="126">
        <f>IF((COUNTA(AHX$12:AHX$42)+COUNTA(AHY$12:AHY$42)=0),0.6*AHX$5,IF(OR(AHX41="",AHY41=""),0,IF(AHX$6=0,IF(AHX41&gt;=AHX$8,AHX$5,IF(AHX41&lt;AHY41,0,AHX$5*(AHX41-AHY41)/(AHX$8-AHY41))),IF(AHX41&lt;=AHX$8,AHX$5,IF(AHX41&gt;AHY41,0,AHX$5*(AHX41-AHY41)/(AHX$8-AHY41))))))</f>
      </c>
      <c r="AIA41" s="126">
        <f>IF(OR(AHX41="",AHY41=""),0,AHX$5)</f>
      </c>
      <c r="AIB41" s="125">
        <f>IF(AHX$6=0,RANK(AHZ41,AHZ$12:AHZ$42,0),RANK(AHZ41,AHZ$12:AHZ$42,1))</f>
      </c>
      <c r="AIC41" s="126">
        <v>100</v>
      </c>
      <c r="AID41" s="126">
        <v>77.62</v>
      </c>
      <c r="AIE41" s="126">
        <f>IF((COUNTA(AIC$12:AIC$42)+COUNTA(AID$12:AID$42)=0),0.6*AIC$5,IF(OR(AIC41="",AID41=""),0,IF(AIC$6=0,IF(AIC41&gt;=AIC$8,AIC$5,IF(AIC41&lt;AID41,0,AIC$5*(AIC41-AID41)/(AIC$8-AID41))),IF(AIC41&lt;=AIC$8,AIC$5,IF(AIC41&gt;AID41,0,AIC$5*(AIC41-AID41)/(AIC$8-AID41))))))</f>
      </c>
      <c r="AIF41" s="126">
        <f>IF(OR(AIC41="",AID41=""),0,AIC$5)</f>
      </c>
      <c r="AIG41" s="125">
        <f>IF(AIC$6=0,RANK(AIE41,AIE$12:AIE$42,0),RANK(AIE41,AIE$12:AIE$42,1))</f>
      </c>
      <c r="AIH41" s="126">
        <v>100</v>
      </c>
      <c r="AII41" s="126">
        <v>88.96</v>
      </c>
      <c r="AIJ41" s="126">
        <f>IF((COUNTA(AIH$12:AIH$42)+COUNTA(AII$12:AII$42)=0),0.6*AIH$5,IF(OR(AIH41="",AII41=""),0,IF(AIH$6=0,IF(AIH41&gt;=AIH$8,AIH$5,IF(AIH41&lt;AII41,0,AIH$5*(AIH41-AII41)/(AIH$8-AII41))),IF(AIH41&lt;=AIH$8,AIH$5,IF(AIH41&gt;AII41,0,AIH$5*(AIH41-AII41)/(AIH$8-AII41))))))</f>
      </c>
      <c r="AIK41" s="126">
        <f>IF(OR(AIH41="",AII41=""),0,AIH$5)</f>
      </c>
      <c r="AIL41" s="125">
        <f>IF(AIH$6=0,RANK(AIJ41,AIJ$12:AIJ$42,0),RANK(AIJ41,AIJ$12:AIJ$42,1))</f>
      </c>
      <c r="AIM41" s="126">
        <v>1.45</v>
      </c>
      <c r="AIN41" s="126">
        <v>5.01</v>
      </c>
      <c r="AIO41" s="126">
        <f>IF((COUNTA(AIM$12:AIM$42)+COUNTA(AIN$12:AIN$42)=0),0.6*AIM$5,IF(OR(AIM41="",AIN41=""),0,IF(AIM$6=0,IF(AIM41&gt;=AIM$8,AIM$5,IF(AIM41&lt;AIN41,0,AIM$5*(AIM41-AIN41)/(AIM$8-AIN41))),IF(AIM41&lt;=AIM$8,AIM$5,IF(AIM41&gt;AIN41,0,AIM$5*(AIM41-AIN41)/(AIM$8-AIN41))))))</f>
      </c>
      <c r="AIP41" s="126">
        <f>IF(OR(AIM41="",AIN41=""),0,AIM$5)</f>
      </c>
      <c r="AIQ41" s="125">
        <f>IF(AIM$6=0,RANK(AIO41,AIO$12:AIO$42,0),RANK(AIO41,AIO$12:AIO$42,1))</f>
      </c>
      <c r="AIR41" s="126">
        <v>1.45</v>
      </c>
      <c r="AIS41" s="126">
        <v>4.33</v>
      </c>
      <c r="AIT41" s="126">
        <f>IF((COUNTA(AIR$12:AIR$42)+COUNTA(AIS$12:AIS$42)=0),0.6*AIR$5,IF(OR(AIR41="",AIS41=""),0,IF(AIR$6=0,IF(AIR41&gt;=AIR$8,AIR$5,IF(AIR41&lt;AIS41,0,AIR$5*(AIR41-AIS41)/(AIR$8-AIS41))),IF(AIR41&lt;=AIR$8,AIR$5,IF(AIR41&gt;AIS41,0,AIR$5*(AIR41-AIS41)/(AIR$8-AIS41))))))</f>
      </c>
      <c r="AIU41" s="126">
        <f>IF(OR(AIR41="",AIS41=""),0,AIR$5)</f>
      </c>
      <c r="AIV41" s="125">
        <f>IF(AIR$6=0,RANK(AIT41,AIT$12:AIT$42,0),RANK(AIT41,AIT$12:AIT$42,1))</f>
      </c>
      <c r="AIW41" s="126">
        <v>99.7509339975093</v>
      </c>
      <c r="AIX41"/>
      <c r="AIY41" s="126">
        <f>IF((COUNTA(AIW$12:AIW$42)+COUNTA(AIX$12:AIX$42)=0),0.6*AIW$5,IF(OR(AIW41="",AIX41=""),0,IF(AIW$6=0,IF(AIW41&gt;=AIW$8,AIW$5,IF(AIW41&lt;AIX41,0,AIW$5*(AIW41-AIX41)/(AIW$8-AIX41))),IF(AIW41&lt;=AIW$8,AIW$5,IF(AIW41&gt;AIX41,0,AIW$5*(AIW41-AIX41)/(AIW$8-AIX41))))))</f>
      </c>
      <c r="AIZ41" s="126">
        <f>IF(OR(AIW41="",AIX41=""),0,AIW$5)</f>
      </c>
      <c r="AJA41" s="125">
        <f>IF(AIW$6=0,RANK(AIY41,AIY$12:AIY$42,0),RANK(AIY41,AIY$12:AIY$42,1))</f>
      </c>
      <c r="AJB41" s="126">
        <v>99.7509339975093</v>
      </c>
      <c r="AJC41"/>
      <c r="AJD41" s="126">
        <f>IF((COUNTA(AJB$12:AJB$42)+COUNTA(AJC$12:AJC$42)=0),0.6*AJB$5,IF(OR(AJB41="",AJC41=""),0,IF(AJB$6=0,IF(AJB41&gt;=AJB$8,AJB$5,IF(AJB41&lt;AJC41,0,AJB$5*(AJB41-AJC41)/(AJB$8-AJC41))),IF(AJB41&lt;=AJB$8,AJB$5,IF(AJB41&gt;AJC41,0,AJB$5*(AJB41-AJC41)/(AJB$8-AJC41))))))</f>
      </c>
      <c r="AJE41" s="126">
        <f>IF(OR(AJB41="",AJC41=""),0,AJB$5)</f>
      </c>
      <c r="AJF41" s="125">
        <f>IF(AJB$6=0,RANK(AJD41,AJD$12:AJD$42,0),RANK(AJD41,AJD$12:AJD$42,1))</f>
      </c>
      <c r="AJG41" s="126">
        <v>100</v>
      </c>
      <c r="AJH41" s="126">
        <v>100</v>
      </c>
      <c r="AJI41" s="126">
        <f>IF((COUNTA(AJG$12:AJG$42)+COUNTA(AJH$12:AJH$42)=0),0.6*AJG$5,IF(OR(AJG41="",AJH41=""),0,IF(AJG$6=0,IF(AJG41&gt;=AJG$8,AJG$5,IF(AJG41&lt;AJH41,0,AJG$5*(AJG41-AJH41)/(AJG$8-AJH41))),IF(AJG41&lt;=AJG$8,AJG$5,IF(AJG41&gt;AJH41,0,AJG$5*(AJG41-AJH41)/(AJG$8-AJH41))))))</f>
      </c>
      <c r="AJJ41" s="126">
        <f>IF(OR(AJG41="",AJH41=""),0,AJG$5)</f>
      </c>
      <c r="AJK41" s="125">
        <f>IF(AJG$6=0,RANK(AJI41,AJI$12:AJI$42,0),RANK(AJI41,AJI$12:AJI$42,1))</f>
      </c>
      <c r="AJL41" s="126">
        <v>100</v>
      </c>
      <c r="AJM41" s="126">
        <v>97.85</v>
      </c>
      <c r="AJN41" s="126">
        <f>IF((COUNTA(AJL$12:AJL$42)+COUNTA(AJM$12:AJM$42)=0),0.6*AJL$5,IF(OR(AJL41="",AJM41=""),0,IF(AJL$6=0,IF(AJL41&gt;=AJL$8,AJL$5,IF(AJL41&lt;AJM41,0,AJL$5*(AJL41-AJM41)/(AJL$8-AJM41))),IF(AJL41&lt;=AJL$8,AJL$5,IF(AJL41&gt;AJM41,0,AJL$5*(AJL41-AJM41)/(AJL$8-AJM41))))))</f>
      </c>
      <c r="AJO41" s="126">
        <f>IF(OR(AJL41="",AJM41=""),0,AJL$5)</f>
      </c>
      <c r="AJP41" s="125">
        <f>IF(AJL$6=0,RANK(AJN41,AJN$12:AJN$42,0),RANK(AJN41,AJN$12:AJN$42,1))</f>
      </c>
      <c r="AJQ41" s="126">
        <v>0.41</v>
      </c>
      <c r="AJR41" s="126">
        <v>0.49</v>
      </c>
      <c r="AJS41" s="126">
        <f>IF((COUNTA(AJQ$12:AJQ$42)+COUNTA(AJR$12:AJR$42)=0),0.6*AJQ$5,IF(OR(AJQ41="",AJR41=""),0,IF(AJQ$6=0,IF(AJQ41&gt;=AJQ$8,AJQ$5,IF(AJQ41&lt;AJR41,0,AJQ$5*(AJQ41-AJR41)/(AJQ$8-AJR41))),IF(AJQ41&lt;=AJQ$8,AJQ$5,IF(AJQ41&gt;AJR41,0,AJQ$5*(AJQ41-AJR41)/(AJQ$8-AJR41))))))</f>
      </c>
      <c r="AJT41" s="126">
        <f>IF(OR(AJQ41="",AJR41=""),0,AJQ$5)</f>
      </c>
      <c r="AJU41" s="125">
        <f>IF(AJQ$6=0,RANK(AJS41,AJS$12:AJS$42,0),RANK(AJS41,AJS$12:AJS$42,1))</f>
      </c>
      <c r="AJV41" s="126">
        <v>0.41</v>
      </c>
      <c r="AJW41" s="126">
        <v>0.52</v>
      </c>
      <c r="AJX41" s="126">
        <f>IF((COUNTA(AJV$12:AJV$42)+COUNTA(AJW$12:AJW$42)=0),0.6*AJV$5,IF(OR(AJV41="",AJW41=""),0,IF(AJV$6=0,IF(AJV41&gt;=AJV$8,AJV$5,IF(AJV41&lt;AJW41,0,AJV$5*(AJV41-AJW41)/(AJV$8-AJW41))),IF(AJV41&lt;=AJV$8,AJV$5,IF(AJV41&gt;AJW41,0,AJV$5*(AJV41-AJW41)/(AJV$8-AJW41))))))</f>
      </c>
      <c r="AJY41" s="126">
        <f>IF(OR(AJV41="",AJW41=""),0,AJV$5)</f>
      </c>
      <c r="AJZ41" s="125">
        <f>IF(AJV$6=0,RANK(AJX41,AJX$12:AJX$42,0),RANK(AJX41,AJX$12:AJX$42,1))</f>
      </c>
      <c r="AKA41" s="126">
        <v>100</v>
      </c>
      <c r="AKB41" s="126">
        <v>100</v>
      </c>
      <c r="AKC41" s="126">
        <f>IF((COUNTA(AKA$12:AKA$42)+COUNTA(AKB$12:AKB$42)=0),0.6*AKA$5,IF(OR(AKA41="",AKB41=""),0,IF(AKA$6=0,IF(AKA41&gt;=AKA$8,AKA$5,IF(AKA41&lt;AKB41,0,AKA$5*(AKA41-AKB41)/(AKA$8-AKB41))),IF(AKA41&lt;=AKA$8,AKA$5,IF(AKA41&gt;AKB41,0,AKA$5*(AKA41-AKB41)/(AKA$8-AKB41))))))</f>
      </c>
      <c r="AKD41" s="126">
        <f>IF(OR(AKA41="",AKB41=""),0,AKA$5)</f>
      </c>
      <c r="AKE41" s="125">
        <f>IF(AKA$6=0,RANK(AKC41,AKC$12:AKC$42,0),RANK(AKC41,AKC$12:AKC$42,1))</f>
      </c>
      <c r="AKF41" s="126">
        <v>100</v>
      </c>
      <c r="AKG41" s="126">
        <v>100</v>
      </c>
      <c r="AKH41" s="126">
        <f>IF((COUNTA(AKF$12:AKF$42)+COUNTA(AKG$12:AKG$42)=0),0.6*AKF$5,IF(OR(AKF41="",AKG41=""),0,IF(AKF$6=0,IF(AKF41&gt;=AKF$8,AKF$5,IF(AKF41&lt;AKG41,0,AKF$5*(AKF41-AKG41)/(AKF$8-AKG41))),IF(AKF41&lt;=AKF$8,AKF$5,IF(AKF41&gt;AKG41,0,AKF$5*(AKF41-AKG41)/(AKF$8-AKG41))))))</f>
      </c>
      <c r="AKI41" s="126">
        <f>IF(OR(AKF41="",AKG41=""),0,AKF$5)</f>
      </c>
      <c r="AKJ41" s="125">
        <f>IF(AKF$6=0,RANK(AKH41,AKH$12:AKH$42,0),RANK(AKH41,AKH$12:AKH$42,1))</f>
      </c>
      <c r="AKK41" s="126">
        <v>0.63</v>
      </c>
      <c r="AKL41" s="126">
        <v>1.22</v>
      </c>
      <c r="AKM41" s="126">
        <f>IF((COUNTA(AKK$12:AKK$42)+COUNTA(AKL$12:AKL$42)=0),0.6*AKK$5,IF(OR(AKK41="",AKL41=""),0,IF(AKK$6=0,IF(AKK41&gt;=AKK$8,AKK$5,IF(AKK41&lt;AKL41,0,AKK$5*(AKK41-AKL41)/(AKK$8-AKL41))),IF(AKK41&lt;=AKK$8,AKK$5,IF(AKK41&gt;AKL41,0,AKK$5*(AKK41-AKL41)/(AKK$8-AKL41))))))</f>
      </c>
      <c r="AKN41" s="126">
        <f>IF(OR(AKK41="",AKL41=""),0,AKK$5)</f>
      </c>
      <c r="AKO41" s="125">
        <f>IF(AKK$6=0,RANK(AKM41,AKM$12:AKM$42,0),RANK(AKM41,AKM$12:AKM$42,1))</f>
      </c>
      <c r="AKP41" s="126">
        <v>0.63</v>
      </c>
      <c r="AKQ41" s="126">
        <v>0.82</v>
      </c>
      <c r="AKR41" s="126">
        <f>IF((COUNTA(AKP$12:AKP$42)+COUNTA(AKQ$12:AKQ$42)=0),0.6*AKP$5,IF(OR(AKP41="",AKQ41=""),0,IF(AKP$6=0,IF(AKP41&gt;=AKP$8,AKP$5,IF(AKP41&lt;AKQ41,0,AKP$5*(AKP41-AKQ41)/(AKP$8-AKQ41))),IF(AKP41&lt;=AKP$8,AKP$5,IF(AKP41&gt;AKQ41,0,AKP$5*(AKP41-AKQ41)/(AKP$8-AKQ41))))))</f>
      </c>
      <c r="AKS41" s="126">
        <f>IF(OR(AKP41="",AKQ41=""),0,AKP$5)</f>
      </c>
      <c r="AKT41" s="125">
        <f>IF(AKP$6=0,RANK(AKR41,AKR$12:AKR$42,0),RANK(AKR41,AKR$12:AKR$42,1))</f>
      </c>
      <c r="AKU41" s="126">
        <v>0</v>
      </c>
      <c r="AKV41" s="126">
        <v>0</v>
      </c>
      <c r="AKW41" s="126">
        <f>IF((COUNTA(AKU$12:AKU$42)+COUNTA(AKV$12:AKV$42)=0),0.6*AKU$5,IF(OR(AKU41="",AKV41=""),0,IF(AKU$6=0,IF(AKU41&gt;=AKU$8,AKU$5,IF(AKU41&lt;AKV41,0,AKU$5*(AKU41-AKV41)/(AKU$8-AKV41))),IF(AKU41&lt;=AKU$8,AKU$5,IF(AKU41&gt;AKV41,0,AKU$5*(AKU41-AKV41)/(AKU$8-AKV41))))))</f>
      </c>
      <c r="AKX41" s="126">
        <f>IF(OR(AKU41="",AKV41=""),0,AKU$5)</f>
      </c>
      <c r="AKY41" s="125">
        <f>IF(AKU$6=0,RANK(AKW41,AKW$12:AKW$42,0),RANK(AKW41,AKW$12:AKW$42,1))</f>
      </c>
      <c r="AKZ41" s="126">
        <v>0</v>
      </c>
      <c r="ALA41" s="126">
        <v>0</v>
      </c>
      <c r="ALB41" s="126">
        <f>IF((COUNTA(AKZ$12:AKZ$42)+COUNTA(ALA$12:ALA$42)=0),0.6*AKZ$5,IF(OR(AKZ41="",ALA41=""),0,IF(AKZ$6=0,IF(AKZ41&gt;=AKZ$8,AKZ$5,IF(AKZ41&lt;ALA41,0,AKZ$5*(AKZ41-ALA41)/(AKZ$8-ALA41))),IF(AKZ41&lt;=AKZ$8,AKZ$5,IF(AKZ41&gt;ALA41,0,AKZ$5*(AKZ41-ALA41)/(AKZ$8-ALA41))))))</f>
      </c>
      <c r="ALC41" s="126">
        <f>IF(OR(AKZ41="",ALA41=""),0,AKZ$5)</f>
      </c>
      <c r="ALD41" s="125">
        <f>IF(AKZ$6=0,RANK(ALB41,ALB$12:ALB$42,0),RANK(ALB41,ALB$12:ALB$42,1))</f>
      </c>
      <c r="ALE41" s="126">
        <v>57.627021484375</v>
      </c>
      <c r="ALF41" s="126">
        <v>44.93</v>
      </c>
      <c r="ALG41" s="126">
        <f>IF((COUNTA(ALE$12:ALE$42)+COUNTA(ALF$12:ALF$42)=0),0.6*ALE$5,IF(OR(ALE41="",ALF41=""),0,IF(ALE$6=0,IF(ALE41&gt;=ALE$8,ALE$5,IF(ALE41&lt;ALF41,0,ALE$5*(ALE41-ALF41)/(ALE$8-ALF41))),IF(ALE41&lt;=ALE$8,ALE$5,IF(ALE41&gt;ALF41,0,ALE$5*(ALE41-ALF41)/(ALE$8-ALF41))))))</f>
      </c>
      <c r="ALH41" s="126">
        <f>IF(OR(ALE41="",ALF41=""),0,ALE$5)</f>
      </c>
      <c r="ALI41" s="125">
        <f>IF(ALE$6=0,RANK(ALG41,ALG$12:ALG$42,0),RANK(ALG41,ALG$12:ALG$42,1))</f>
      </c>
      <c r="ALJ41" s="126">
        <v>57.627021484375</v>
      </c>
      <c r="ALK41" s="126">
        <v>46.81</v>
      </c>
      <c r="ALL41" s="126">
        <f>IF((COUNTA(ALJ$12:ALJ$42)+COUNTA(ALK$12:ALK$42)=0),0.6*ALJ$5,IF(OR(ALJ41="",ALK41=""),0,IF(ALJ$6=0,IF(ALJ41&gt;=ALJ$8,ALJ$5,IF(ALJ41&lt;ALK41,0,ALJ$5*(ALJ41-ALK41)/(ALJ$8-ALK41))),IF(ALJ41&lt;=ALJ$8,ALJ$5,IF(ALJ41&gt;ALK41,0,ALJ$5*(ALJ41-ALK41)/(ALJ$8-ALK41))))))</f>
      </c>
      <c r="ALM41" s="126">
        <f>IF(OR(ALJ41="",ALK41=""),0,ALJ$5)</f>
      </c>
      <c r="ALN41" s="125">
        <f>IF(ALJ$6=0,RANK(ALL41,ALL$12:ALL$42,0),RANK(ALL41,ALL$12:ALL$42,1))</f>
      </c>
      <c r="ALO41" s="126">
        <v>20.102626953125</v>
      </c>
      <c r="ALP41" s="126">
        <v>4.99</v>
      </c>
      <c r="ALQ41" s="126">
        <f>IF((COUNTA(ALO$12:ALO$42)+COUNTA(ALP$12:ALP$42)=0),0.6*ALO$5,IF(OR(ALO41="",ALP41=""),0,IF(ALO$6=0,IF(ALO41&gt;=ALO$8,ALO$5,IF(ALO41&lt;ALP41,0,ALO$5*(ALO41-ALP41)/(ALO$8-ALP41))),IF(ALO41&lt;=ALO$8,ALO$5,IF(ALO41&gt;ALP41,0,ALO$5*(ALO41-ALP41)/(ALO$8-ALP41))))))</f>
      </c>
      <c r="ALR41" s="126">
        <f>IF(OR(ALO41="",ALP41=""),0,ALO$5)</f>
      </c>
      <c r="ALS41" s="125">
        <f>IF(ALO$6=0,RANK(ALQ41,ALQ$12:ALQ$42,0),RANK(ALQ41,ALQ$12:ALQ$42,1))</f>
      </c>
      <c r="ALT41" s="126">
        <v>20.102626953125</v>
      </c>
      <c r="ALU41" s="126">
        <v>8.52</v>
      </c>
      <c r="ALV41" s="126">
        <f>IF((COUNTA(ALT$12:ALT$42)+COUNTA(ALU$12:ALU$42)=0),0.6*ALT$5,IF(OR(ALT41="",ALU41=""),0,IF(ALT$6=0,IF(ALT41&gt;=ALT$8,ALT$5,IF(ALT41&lt;ALU41,0,ALT$5*(ALT41-ALU41)/(ALT$8-ALU41))),IF(ALT41&lt;=ALT$8,ALT$5,IF(ALT41&gt;ALU41,0,ALT$5*(ALT41-ALU41)/(ALT$8-ALU41))))))</f>
      </c>
      <c r="ALW41" s="126">
        <f>IF(OR(ALT41="",ALU41=""),0,ALT$5)</f>
      </c>
      <c r="ALX41" s="125">
        <f>IF(ALT$6=0,RANK(ALV41,ALV$12:ALV$42,0),RANK(ALV41,ALV$12:ALV$42,1))</f>
      </c>
      <c r="ALY41" s="126">
        <v>100</v>
      </c>
      <c r="ALZ41" s="126">
        <v>98.07</v>
      </c>
      <c r="AMA41" s="126">
        <f>IF((COUNTA(ALY$12:ALY$42)+COUNTA(ALZ$12:ALZ$42)=0),0.6*ALY$5,IF(OR(ALY41="",ALZ41=""),0,IF(ALY$6=0,IF(ALY41&gt;=ALY$8,ALY$5,IF(ALY41&lt;ALZ41,0,ALY$5*(ALY41-ALZ41)/(ALY$8-ALZ41))),IF(ALY41&lt;=ALY$8,ALY$5,IF(ALY41&gt;ALZ41,0,ALY$5*(ALY41-ALZ41)/(ALY$8-ALZ41))))))</f>
      </c>
      <c r="AMB41" s="126">
        <f>IF(OR(ALY41="",ALZ41=""),0,ALY$5)</f>
      </c>
      <c r="AMC41" s="125">
        <f>IF(ALY$6=0,RANK(AMA41,AMA$12:AMA$42,0),RANK(AMA41,AMA$12:AMA$42,1))</f>
      </c>
      <c r="AMD41" s="126">
        <v>100</v>
      </c>
      <c r="AME41" s="126">
        <v>92.75</v>
      </c>
      <c r="AMF41" s="126">
        <f>IF((COUNTA(AMD$12:AMD$42)+COUNTA(AME$12:AME$42)=0),0.6*AMD$5,IF(OR(AMD41="",AME41=""),0,IF(AMD$6=0,IF(AMD41&gt;=AMD$8,AMD$5,IF(AMD41&lt;AME41,0,AMD$5*(AMD41-AME41)/(AMD$8-AME41))),IF(AMD41&lt;=AMD$8,AMD$5,IF(AMD41&gt;AME41,0,AMD$5*(AMD41-AME41)/(AMD$8-AME41))))))</f>
      </c>
      <c r="AMG41" s="126">
        <f>IF(OR(AMD41="",AME41=""),0,AMD$5)</f>
      </c>
      <c r="AMH41" s="125">
        <f>IF(AMD$6=0,RANK(AMF41,AMF$12:AMF$42,0),RANK(AMF41,AMF$12:AMF$42,1))</f>
      </c>
      <c r="AMI41" s="126">
        <v>100</v>
      </c>
      <c r="AMJ41" s="126">
        <v>88.82</v>
      </c>
      <c r="AMK41" s="126">
        <f>IF((COUNTA(AMI$12:AMI$42)+COUNTA(AMJ$12:AMJ$42)=0),0.6*AMI$5,IF(OR(AMI41="",AMJ41=""),0,IF(AMI$6=0,IF(AMI41&gt;=AMI$8,AMI$5,IF(AMI41&lt;AMJ41,0,AMI$5*(AMI41-AMJ41)/(AMI$8-AMJ41))),IF(AMI41&lt;=AMI$8,AMI$5,IF(AMI41&gt;AMJ41,0,AMI$5*(AMI41-AMJ41)/(AMI$8-AMJ41))))))</f>
      </c>
      <c r="AML41" s="126">
        <f>IF(OR(AMI41="",AMJ41=""),0,AMI$5)</f>
      </c>
      <c r="AMM41" s="125">
        <f>IF(AMI$6=0,RANK(AMK41,AMK$12:AMK$42,0),RANK(AMK41,AMK$12:AMK$42,1))</f>
      </c>
      <c r="AMN41" s="126">
        <v>100</v>
      </c>
      <c r="AMO41" s="126">
        <v>79.94</v>
      </c>
      <c r="AMP41" s="126">
        <f>IF((COUNTA(AMN$12:AMN$42)+COUNTA(AMO$12:AMO$42)=0),0.6*AMN$5,IF(OR(AMN41="",AMO41=""),0,IF(AMN$6=0,IF(AMN41&gt;=AMN$8,AMN$5,IF(AMN41&lt;AMO41,0,AMN$5*(AMN41-AMO41)/(AMN$8-AMO41))),IF(AMN41&lt;=AMN$8,AMN$5,IF(AMN41&gt;AMO41,0,AMN$5*(AMN41-AMO41)/(AMN$8-AMO41))))))</f>
      </c>
      <c r="AMQ41" s="126">
        <f>IF(OR(AMN41="",AMO41=""),0,AMN$5)</f>
      </c>
      <c r="AMR41" s="125">
        <f>IF(AMN$6=0,RANK(AMP41,AMP$12:AMP$42,0),RANK(AMP41,AMP$12:AMP$42,1))</f>
      </c>
      <c r="AMS41" s="126">
        <v>1.4</v>
      </c>
      <c r="AMT41" s="126">
        <v>7.16</v>
      </c>
      <c r="AMU41" s="126">
        <f>IF((COUNTA(AMS$12:AMS$42)+COUNTA(AMT$12:AMT$42)=0),0.6*AMS$5,IF(OR(AMS41="",AMT41=""),0,IF(AMS$6=0,IF(AMS41&gt;=AMS$8,AMS$5,IF(AMS41&lt;AMT41,0,AMS$5*(AMS41-AMT41)/(AMS$8-AMT41))),IF(AMS41&lt;=AMS$8,AMS$5,IF(AMS41&gt;AMT41,0,AMS$5*(AMS41-AMT41)/(AMS$8-AMT41))))))</f>
      </c>
      <c r="AMV41" s="126">
        <f>IF(OR(AMS41="",AMT41=""),0,AMS$5)</f>
      </c>
      <c r="AMW41" s="125">
        <f>IF(AMS$6=0,RANK(AMU41,AMU$12:AMU$42,0),RANK(AMU41,AMU$12:AMU$42,1))</f>
      </c>
      <c r="AMX41" s="126">
        <v>1.4</v>
      </c>
      <c r="AMY41" s="126">
        <v>4.6</v>
      </c>
      <c r="AMZ41" s="126">
        <f>IF((COUNTA(AMX$12:AMX$42)+COUNTA(AMY$12:AMY$42)=0),0.6*AMX$5,IF(OR(AMX41="",AMY41=""),0,IF(AMX$6=0,IF(AMX41&gt;=AMX$8,AMX$5,IF(AMX41&lt;AMY41,0,AMX$5*(AMX41-AMY41)/(AMX$8-AMY41))),IF(AMX41&lt;=AMX$8,AMX$5,IF(AMX41&gt;AMY41,0,AMX$5*(AMX41-AMY41)/(AMX$8-AMY41))))))</f>
      </c>
      <c r="ANA41" s="126">
        <f>IF(OR(AMX41="",AMY41=""),0,AMX$5)</f>
      </c>
      <c r="ANB41" s="125">
        <f>IF(AMX$6=0,RANK(AMZ41,AMZ$12:AMZ$42,0),RANK(AMZ41,AMZ$12:AMZ$42,1))</f>
      </c>
      <c r="ANC41" s="126">
        <v>100</v>
      </c>
      <c r="AND41"/>
      <c r="ANE41" s="126">
        <f>IF((COUNTA(ANC$12:ANC$42)+COUNTA(AND$12:AND$42)=0),0.6*ANC$5,IF(OR(ANC41="",AND41=""),0,IF(ANC$6=0,IF(ANC41&gt;=ANC$8,ANC$5,IF(ANC41&lt;AND41,0,ANC$5*(ANC41-AND41)/(ANC$8-AND41))),IF(ANC41&lt;=ANC$8,ANC$5,IF(ANC41&gt;AND41,0,ANC$5*(ANC41-AND41)/(ANC$8-AND41))))))</f>
      </c>
      <c r="ANF41" s="126">
        <f>IF(OR(ANC41="",AND41=""),0,ANC$5)</f>
      </c>
      <c r="ANG41" s="125">
        <f>IF(ANC$6=0,RANK(ANE41,ANE$12:ANE$42,0),RANK(ANE41,ANE$12:ANE$42,1))</f>
      </c>
      <c r="ANH41" s="126">
        <v>100</v>
      </c>
      <c r="ANI41"/>
      <c r="ANJ41" s="126">
        <f>IF((COUNTA(ANH$12:ANH$42)+COUNTA(ANI$12:ANI$42)=0),0.6*ANH$5,IF(OR(ANH41="",ANI41=""),0,IF(ANH$6=0,IF(ANH41&gt;=ANH$8,ANH$5,IF(ANH41&lt;ANI41,0,ANH$5*(ANH41-ANI41)/(ANH$8-ANI41))),IF(ANH41&lt;=ANH$8,ANH$5,IF(ANH41&gt;ANI41,0,ANH$5*(ANH41-ANI41)/(ANH$8-ANI41))))))</f>
      </c>
      <c r="ANK41" s="126">
        <f>IF(OR(ANH41="",ANI41=""),0,ANH$5)</f>
      </c>
      <c r="ANL41" s="125">
        <f>IF(ANH$6=0,RANK(ANJ41,ANJ$12:ANJ$42,0),RANK(ANJ41,ANJ$12:ANJ$42,1))</f>
      </c>
      <c r="ANM41" s="126">
        <v>100</v>
      </c>
      <c r="ANN41" s="126">
        <v>100</v>
      </c>
      <c r="ANO41" s="126">
        <f>IF((COUNTA(ANM$12:ANM$42)+COUNTA(ANN$12:ANN$42)=0),0.6*ANM$5,IF(OR(ANM41="",ANN41=""),0,IF(ANM$6=0,IF(ANM41&gt;=ANM$8,ANM$5,IF(ANM41&lt;ANN41,0,ANM$5*(ANM41-ANN41)/(ANM$8-ANN41))),IF(ANM41&lt;=ANM$8,ANM$5,IF(ANM41&gt;ANN41,0,ANM$5*(ANM41-ANN41)/(ANM$8-ANN41))))))</f>
      </c>
      <c r="ANP41" s="126">
        <f>IF(OR(ANM41="",ANN41=""),0,ANM$5)</f>
      </c>
      <c r="ANQ41" s="125">
        <f>IF(ANM$6=0,RANK(ANO41,ANO$12:ANO$42,0),RANK(ANO41,ANO$12:ANO$42,1))</f>
      </c>
      <c r="ANR41" s="126">
        <v>100</v>
      </c>
      <c r="ANS41" s="126">
        <v>100</v>
      </c>
      <c r="ANT41" s="126">
        <f>IF((COUNTA(ANR$12:ANR$42)+COUNTA(ANS$12:ANS$42)=0),0.6*ANR$5,IF(OR(ANR41="",ANS41=""),0,IF(ANR$6=0,IF(ANR41&gt;=ANR$8,ANR$5,IF(ANR41&lt;ANS41,0,ANR$5*(ANR41-ANS41)/(ANR$8-ANS41))),IF(ANR41&lt;=ANR$8,ANR$5,IF(ANR41&gt;ANS41,0,ANR$5*(ANR41-ANS41)/(ANR$8-ANS41))))))</f>
      </c>
      <c r="ANU41" s="126">
        <f>IF(OR(ANR41="",ANS41=""),0,ANR$5)</f>
      </c>
      <c r="ANV41" s="125">
        <f>IF(ANR$6=0,RANK(ANT41,ANT$12:ANT$42,0),RANK(ANT41,ANT$12:ANT$42,1))</f>
      </c>
      <c r="ANW41" s="126">
        <v>0.43</v>
      </c>
      <c r="ANX41" s="126">
        <v>0.61</v>
      </c>
      <c r="ANY41" s="126">
        <f>IF((COUNTA(ANW$12:ANW$42)+COUNTA(ANX$12:ANX$42)=0),0.6*ANW$5,IF(OR(ANW41="",ANX41=""),0,IF(ANW$6=0,IF(ANW41&gt;=ANW$8,ANW$5,IF(ANW41&lt;ANX41,0,ANW$5*(ANW41-ANX41)/(ANW$8-ANX41))),IF(ANW41&lt;=ANW$8,ANW$5,IF(ANW41&gt;ANX41,0,ANW$5*(ANW41-ANX41)/(ANW$8-ANX41))))))</f>
      </c>
      <c r="ANZ41" s="126">
        <f>IF(OR(ANW41="",ANX41=""),0,ANW$5)</f>
      </c>
      <c r="AOA41" s="125">
        <f>IF(ANW$6=0,RANK(ANY41,ANY$12:ANY$42,0),RANK(ANY41,ANY$12:ANY$42,1))</f>
      </c>
      <c r="AOB41" s="126">
        <v>0.43</v>
      </c>
      <c r="AOC41" s="126">
        <v>0.46</v>
      </c>
      <c r="AOD41" s="126">
        <f>IF((COUNTA(AOB$12:AOB$42)+COUNTA(AOC$12:AOC$42)=0),0.6*AOB$5,IF(OR(AOB41="",AOC41=""),0,IF(AOB$6=0,IF(AOB41&gt;=AOB$8,AOB$5,IF(AOB41&lt;AOC41,0,AOB$5*(AOB41-AOC41)/(AOB$8-AOC41))),IF(AOB41&lt;=AOB$8,AOB$5,IF(AOB41&gt;AOC41,0,AOB$5*(AOB41-AOC41)/(AOB$8-AOC41))))))</f>
      </c>
      <c r="AOE41" s="126">
        <f>IF(OR(AOB41="",AOC41=""),0,AOB$5)</f>
      </c>
      <c r="AOF41" s="125">
        <f>IF(AOB$6=0,RANK(AOD41,AOD$12:AOD$42,0),RANK(AOD41,AOD$12:AOD$42,1))</f>
      </c>
      <c r="AOG41" s="126">
        <v>100</v>
      </c>
      <c r="AOH41" s="126">
        <v>100</v>
      </c>
      <c r="AOI41" s="126">
        <f>IF((COUNTA(AOG$12:AOG$42)+COUNTA(AOH$12:AOH$42)=0),0.6*AOG$5,IF(OR(AOG41="",AOH41=""),0,IF(AOG$6=0,IF(AOG41&gt;=AOG$8,AOG$5,IF(AOG41&lt;AOH41,0,AOG$5*(AOG41-AOH41)/(AOG$8-AOH41))),IF(AOG41&lt;=AOG$8,AOG$5,IF(AOG41&gt;AOH41,0,AOG$5*(AOG41-AOH41)/(AOG$8-AOH41))))))</f>
      </c>
      <c r="AOJ41" s="126">
        <f>IF(OR(AOG41="",AOH41=""),0,AOG$5)</f>
      </c>
      <c r="AOK41" s="125">
        <f>IF(AOG$6=0,RANK(AOI41,AOI$12:AOI$42,0),RANK(AOI41,AOI$12:AOI$42,1))</f>
      </c>
      <c r="AOL41" s="126">
        <v>100</v>
      </c>
      <c r="AOM41" s="126">
        <v>100</v>
      </c>
      <c r="AON41" s="126">
        <f>IF((COUNTA(AOL$12:AOL$42)+COUNTA(AOM$12:AOM$42)=0),0.6*AOL$5,IF(OR(AOL41="",AOM41=""),0,IF(AOL$6=0,IF(AOL41&gt;=AOL$8,AOL$5,IF(AOL41&lt;AOM41,0,AOL$5*(AOL41-AOM41)/(AOL$8-AOM41))),IF(AOL41&lt;=AOL$8,AOL$5,IF(AOL41&gt;AOM41,0,AOL$5*(AOL41-AOM41)/(AOL$8-AOM41))))))</f>
      </c>
      <c r="AOO41" s="126">
        <f>IF(OR(AOL41="",AOM41=""),0,AOL$5)</f>
      </c>
      <c r="AOP41" s="125">
        <f>IF(AOL$6=0,RANK(AON41,AON$12:AON$42,0),RANK(AON41,AON$12:AON$42,1))</f>
      </c>
      <c r="AOQ41" s="126">
        <v>0.85</v>
      </c>
      <c r="AOR41" s="126">
        <v>0.45</v>
      </c>
      <c r="AOS41" s="126">
        <f>IF((COUNTA(AOQ$12:AOQ$42)+COUNTA(AOR$12:AOR$42)=0),0.6*AOQ$5,IF(OR(AOQ41="",AOR41=""),0,IF(AOQ$6=0,IF(AOQ41&gt;=AOQ$8,AOQ$5,IF(AOQ41&lt;AOR41,0,AOQ$5*(AOQ41-AOR41)/(AOQ$8-AOR41))),IF(AOQ41&lt;=AOQ$8,AOQ$5,IF(AOQ41&gt;AOR41,0,AOQ$5*(AOQ41-AOR41)/(AOQ$8-AOR41))))))</f>
      </c>
      <c r="AOT41" s="126">
        <f>IF(OR(AOQ41="",AOR41=""),0,AOQ$5)</f>
      </c>
      <c r="AOU41" s="125">
        <f>IF(AOQ$6=0,RANK(AOS41,AOS$12:AOS$42,0),RANK(AOS41,AOS$12:AOS$42,1))</f>
      </c>
      <c r="AOV41" s="126">
        <v>0.85</v>
      </c>
      <c r="AOW41" s="126">
        <v>0.47</v>
      </c>
      <c r="AOX41" s="126">
        <f>IF((COUNTA(AOV$12:AOV$42)+COUNTA(AOW$12:AOW$42)=0),0.6*AOV$5,IF(OR(AOV41="",AOW41=""),0,IF(AOV$6=0,IF(AOV41&gt;=AOV$8,AOV$5,IF(AOV41&lt;AOW41,0,AOV$5*(AOV41-AOW41)/(AOV$8-AOW41))),IF(AOV41&lt;=AOV$8,AOV$5,IF(AOV41&gt;AOW41,0,AOV$5*(AOV41-AOW41)/(AOV$8-AOW41))))))</f>
      </c>
      <c r="AOY41" s="126">
        <f>IF(OR(AOV41="",AOW41=""),0,AOV$5)</f>
      </c>
      <c r="AOZ41" s="125">
        <f>IF(AOV$6=0,RANK(AOX41,AOX$12:AOX$42,0),RANK(AOX41,AOX$12:AOX$42,1))</f>
      </c>
      <c r="APA41" s="126">
        <v>0</v>
      </c>
      <c r="APB41" s="126">
        <v>0</v>
      </c>
      <c r="APC41" s="126">
        <f>IF((COUNTA(APA$12:APA$42)+COUNTA(APB$12:APB$42)=0),0.6*APA$5,IF(OR(APA41="",APB41=""),0,IF(APA$6=0,IF(APA41&gt;=APA$8,APA$5,IF(APA41&lt;APB41,0,APA$5*(APA41-APB41)/(APA$8-APB41))),IF(APA41&lt;=APA$8,APA$5,IF(APA41&gt;APB41,0,APA$5*(APA41-APB41)/(APA$8-APB41))))))</f>
      </c>
      <c r="APD41" s="126">
        <f>IF(OR(APA41="",APB41=""),0,APA$5)</f>
      </c>
      <c r="APE41" s="125">
        <f>IF(APA$6=0,RANK(APC41,APC$12:APC$42,0),RANK(APC41,APC$12:APC$42,1))</f>
      </c>
      <c r="APF41" s="126">
        <v>0</v>
      </c>
      <c r="APG41" s="126">
        <v>0</v>
      </c>
      <c r="APH41" s="126">
        <f>IF((COUNTA(APF$12:APF$42)+COUNTA(APG$12:APG$42)=0),0.6*APF$5,IF(OR(APF41="",APG41=""),0,IF(APF$6=0,IF(APF41&gt;=APF$8,APF$5,IF(APF41&lt;APG41,0,APF$5*(APF41-APG41)/(APF$8-APG41))),IF(APF41&lt;=APF$8,APF$5,IF(APF41&gt;APG41,0,APF$5*(APF41-APG41)/(APF$8-APG41))))))</f>
      </c>
      <c r="API41" s="126">
        <f>IF(OR(APF41="",APG41=""),0,APF$5)</f>
      </c>
      <c r="APJ41" s="125">
        <f>IF(APF$6=0,RANK(APH41,APH$12:APH$42,0),RANK(APH41,APH$12:APH$42,1))</f>
      </c>
      <c r="APK41" s="126">
        <v>55.109189453125</v>
      </c>
      <c r="APL41" s="126">
        <v>40.88</v>
      </c>
      <c r="APM41" s="126">
        <f>IF((COUNTA(APK$12:APK$42)+COUNTA(APL$12:APL$42)=0),0.6*APK$5,IF(OR(APK41="",APL41=""),0,IF(APK$6=0,IF(APK41&gt;=APK$8,APK$5,IF(APK41&lt;APL41,0,APK$5*(APK41-APL41)/(APK$8-APL41))),IF(APK41&lt;=APK$8,APK$5,IF(APK41&gt;APL41,0,APK$5*(APK41-APL41)/(APK$8-APL41))))))</f>
      </c>
      <c r="APN41" s="126">
        <f>IF(OR(APK41="",APL41=""),0,APK$5)</f>
      </c>
      <c r="APO41" s="125">
        <f>IF(APK$6=0,RANK(APM41,APM$12:APM$42,0),RANK(APM41,APM$12:APM$42,1))</f>
      </c>
      <c r="APP41" s="126">
        <v>55.109189453125</v>
      </c>
      <c r="APQ41" s="126">
        <v>42.58</v>
      </c>
      <c r="APR41" s="126">
        <f>IF((COUNTA(APP$12:APP$42)+COUNTA(APQ$12:APQ$42)=0),0.6*APP$5,IF(OR(APP41="",APQ41=""),0,IF(APP$6=0,IF(APP41&gt;=APP$8,APP$5,IF(APP41&lt;APQ41,0,APP$5*(APP41-APQ41)/(APP$8-APQ41))),IF(APP41&lt;=APP$8,APP$5,IF(APP41&gt;APQ41,0,APP$5*(APP41-APQ41)/(APP$8-APQ41))))))</f>
      </c>
      <c r="APS41" s="126">
        <f>IF(OR(APP41="",APQ41=""),0,APP$5)</f>
      </c>
      <c r="APT41" s="125">
        <f>IF(APP$6=0,RANK(APR41,APR$12:APR$42,0),RANK(APR41,APR$12:APR$42,1))</f>
      </c>
      <c r="APU41" s="126">
        <v>22.078544921875</v>
      </c>
      <c r="APV41" s="126">
        <v>18.21</v>
      </c>
      <c r="APW41" s="126">
        <f>IF((COUNTA(APU$12:APU$42)+COUNTA(APV$12:APV$42)=0),0.6*APU$5,IF(OR(APU41="",APV41=""),0,IF(APU$6=0,IF(APU41&gt;=APU$8,APU$5,IF(APU41&lt;APV41,0,APU$5*(APU41-APV41)/(APU$8-APV41))),IF(APU41&lt;=APU$8,APU$5,IF(APU41&gt;APV41,0,APU$5*(APU41-APV41)/(APU$8-APV41))))))</f>
      </c>
      <c r="APX41" s="126">
        <f>IF(OR(APU41="",APV41=""),0,APU$5)</f>
      </c>
      <c r="APY41" s="125">
        <f>IF(APU$6=0,RANK(APW41,APW$12:APW$42,0),RANK(APW41,APW$12:APW$42,1))</f>
      </c>
      <c r="APZ41" s="126">
        <v>22.078544921875</v>
      </c>
      <c r="AQA41" s="126">
        <v>17.26</v>
      </c>
      <c r="AQB41" s="126">
        <f>IF((COUNTA(APZ$12:APZ$42)+COUNTA(AQA$12:AQA$42)=0),0.6*APZ$5,IF(OR(APZ41="",AQA41=""),0,IF(APZ$6=0,IF(APZ41&gt;=APZ$8,APZ$5,IF(APZ41&lt;AQA41,0,APZ$5*(APZ41-AQA41)/(APZ$8-AQA41))),IF(APZ41&lt;=APZ$8,APZ$5,IF(APZ41&gt;AQA41,0,APZ$5*(APZ41-AQA41)/(APZ$8-AQA41))))))</f>
      </c>
      <c r="AQC41" s="126">
        <f>IF(OR(APZ41="",AQA41=""),0,APZ$5)</f>
      </c>
      <c r="AQD41" s="125">
        <f>IF(APZ$6=0,RANK(AQB41,AQB$12:AQB$42,0),RANK(AQB41,AQB$12:AQB$42,1))</f>
      </c>
      <c r="AQE41" s="126">
        <v>100</v>
      </c>
      <c r="AQF41" s="126">
        <v>99.46</v>
      </c>
      <c r="AQG41" s="126">
        <f>IF((COUNTA(AQE$12:AQE$42)+COUNTA(AQF$12:AQF$42)=0),0.6*AQE$5,IF(OR(AQE41="",AQF41=""),0,IF(AQE$6=0,IF(AQE41&gt;=AQE$8,AQE$5,IF(AQE41&lt;AQF41,0,AQE$5*(AQE41-AQF41)/(AQE$8-AQF41))),IF(AQE41&lt;=AQE$8,AQE$5,IF(AQE41&gt;AQF41,0,AQE$5*(AQE41-AQF41)/(AQE$8-AQF41))))))</f>
      </c>
      <c r="AQH41" s="126">
        <f>IF(OR(AQE41="",AQF41=""),0,AQE$5)</f>
      </c>
      <c r="AQI41" s="125">
        <f>IF(AQE$6=0,RANK(AQG41,AQG$12:AQG$42,0),RANK(AQG41,AQG$12:AQG$42,1))</f>
      </c>
      <c r="AQJ41" s="126">
        <v>100</v>
      </c>
      <c r="AQK41" s="126">
        <v>84.54</v>
      </c>
      <c r="AQL41" s="126">
        <f>IF((COUNTA(AQJ$12:AQJ$42)+COUNTA(AQK$12:AQK$42)=0),0.6*AQJ$5,IF(OR(AQJ41="",AQK41=""),0,IF(AQJ$6=0,IF(AQJ41&gt;=AQJ$8,AQJ$5,IF(AQJ41&lt;AQK41,0,AQJ$5*(AQJ41-AQK41)/(AQJ$8-AQK41))),IF(AQJ41&lt;=AQJ$8,AQJ$5,IF(AQJ41&gt;AQK41,0,AQJ$5*(AQJ41-AQK41)/(AQJ$8-AQK41))))))</f>
      </c>
      <c r="AQM41" s="126">
        <f>IF(OR(AQJ41="",AQK41=""),0,AQJ$5)</f>
      </c>
      <c r="AQN41" s="125">
        <f>IF(AQJ$6=0,RANK(AQL41,AQL$12:AQL$42,0),RANK(AQL41,AQL$12:AQL$42,1))</f>
      </c>
      <c r="AQO41" s="126">
        <v>100</v>
      </c>
      <c r="AQP41"/>
      <c r="AQQ41" s="126">
        <f>IF((COUNTA(AQO$12:AQO$42)+COUNTA(AQP$12:AQP$42)=0),0.6*AQO$5,IF(OR(AQO41="",AQP41=""),0,IF(AQO$6=0,IF(AQO41&gt;=AQO$8,AQO$5,IF(AQO41&lt;AQP41,0,AQO$5*(AQO41-AQP41)/(AQO$8-AQP41))),IF(AQO41&lt;=AQO$8,AQO$5,IF(AQO41&gt;AQP41,0,AQO$5*(AQO41-AQP41)/(AQO$8-AQP41))))))</f>
      </c>
      <c r="AQR41" s="126">
        <f>IF(OR(AQO41="",AQP41=""),0,AQO$5)</f>
      </c>
      <c r="AQS41" s="125">
        <f>IF(AQO$6=0,RANK(AQQ41,AQQ$12:AQQ$42,0),RANK(AQQ41,AQQ$12:AQQ$42,1))</f>
      </c>
      <c r="AQT41" s="126">
        <v>100</v>
      </c>
      <c r="AQU41"/>
      <c r="AQV41" s="126">
        <f>IF((COUNTA(AQT$12:AQT$42)+COUNTA(AQU$12:AQU$42)=0),0.6*AQT$5,IF(OR(AQT41="",AQU41=""),0,IF(AQT$6=0,IF(AQT41&gt;=AQT$8,AQT$5,IF(AQT41&lt;AQU41,0,AQT$5*(AQT41-AQU41)/(AQT$8-AQU41))),IF(AQT41&lt;=AQT$8,AQT$5,IF(AQT41&gt;AQU41,0,AQT$5*(AQT41-AQU41)/(AQT$8-AQU41))))))</f>
      </c>
      <c r="AQW41" s="126">
        <f>IF(OR(AQT41="",AQU41=""),0,AQT$5)</f>
      </c>
      <c r="AQX41" s="125">
        <f>IF(AQT$6=0,RANK(AQV41,AQV$12:AQV$42,0),RANK(AQV41,AQV$12:AQV$42,1))</f>
      </c>
      <c r="AQY41" s="126">
        <v>1.43</v>
      </c>
      <c r="AQZ41" s="126">
        <v>6.8</v>
      </c>
      <c r="ARA41" s="126">
        <f>IF((COUNTA(AQY$12:AQY$42)+COUNTA(AQZ$12:AQZ$42)=0),0.6*AQY$5,IF(OR(AQY41="",AQZ41=""),0,IF(AQY$6=0,IF(AQY41&gt;=AQY$8,AQY$5,IF(AQY41&lt;AQZ41,0,AQY$5*(AQY41-AQZ41)/(AQY$8-AQZ41))),IF(AQY41&lt;=AQY$8,AQY$5,IF(AQY41&gt;AQZ41,0,AQY$5*(AQY41-AQZ41)/(AQY$8-AQZ41))))))</f>
      </c>
      <c r="ARB41" s="126">
        <f>IF(OR(AQY41="",AQZ41=""),0,AQY$5)</f>
      </c>
      <c r="ARC41" s="125">
        <f>IF(AQY$6=0,RANK(ARA41,ARA$12:ARA$42,0),RANK(ARA41,ARA$12:ARA$42,1))</f>
      </c>
      <c r="ARD41" s="126">
        <v>1.43</v>
      </c>
      <c r="ARE41" s="126">
        <v>3.66</v>
      </c>
      <c r="ARF41" s="126">
        <f>IF((COUNTA(ARD$12:ARD$42)+COUNTA(ARE$12:ARE$42)=0),0.6*ARD$5,IF(OR(ARD41="",ARE41=""),0,IF(ARD$6=0,IF(ARD41&gt;=ARD$8,ARD$5,IF(ARD41&lt;ARE41,0,ARD$5*(ARD41-ARE41)/(ARD$8-ARE41))),IF(ARD41&lt;=ARD$8,ARD$5,IF(ARD41&gt;ARE41,0,ARD$5*(ARD41-ARE41)/(ARD$8-ARE41))))))</f>
      </c>
      <c r="ARG41" s="126">
        <f>IF(OR(ARD41="",ARE41=""),0,ARD$5)</f>
      </c>
      <c r="ARH41" s="125">
        <f>IF(ARD$6=0,RANK(ARF41,ARF$12:ARF$42,0),RANK(ARF41,ARF$12:ARF$42,1))</f>
      </c>
      <c r="ARI41" s="126">
        <v>100</v>
      </c>
      <c r="ARJ41"/>
      <c r="ARK41" s="126">
        <f>IF((COUNTA(ARI$12:ARI$42)+COUNTA(ARJ$12:ARJ$42)=0),0.6*ARI$5,IF(OR(ARI41="",ARJ41=""),0,IF(ARI$6=0,IF(ARI41&gt;=ARI$8,ARI$5,IF(ARI41&lt;ARJ41,0,ARI$5*(ARI41-ARJ41)/(ARI$8-ARJ41))),IF(ARI41&lt;=ARI$8,ARI$5,IF(ARI41&gt;ARJ41,0,ARI$5*(ARI41-ARJ41)/(ARI$8-ARJ41))))))</f>
      </c>
      <c r="ARL41" s="126">
        <f>IF(OR(ARI41="",ARJ41=""),0,ARI$5)</f>
      </c>
      <c r="ARM41" s="125">
        <f>IF(ARI$6=0,RANK(ARK41,ARK$12:ARK$42,0),RANK(ARK41,ARK$12:ARK$42,1))</f>
      </c>
      <c r="ARN41" s="126">
        <v>100</v>
      </c>
      <c r="ARO41"/>
      <c r="ARP41" s="126">
        <f>IF((COUNTA(ARN$12:ARN$42)+COUNTA(ARO$12:ARO$42)=0),0.6*ARN$5,IF(OR(ARN41="",ARO41=""),0,IF(ARN$6=0,IF(ARN41&gt;=ARN$8,ARN$5,IF(ARN41&lt;ARO41,0,ARN$5*(ARN41-ARO41)/(ARN$8-ARO41))),IF(ARN41&lt;=ARN$8,ARN$5,IF(ARN41&gt;ARO41,0,ARN$5*(ARN41-ARO41)/(ARN$8-ARO41))))))</f>
      </c>
      <c r="ARQ41" s="126">
        <f>IF(OR(ARN41="",ARO41=""),0,ARN$5)</f>
      </c>
      <c r="ARR41" s="125">
        <f>IF(ARN$6=0,RANK(ARP41,ARP$12:ARP$42,0),RANK(ARP41,ARP$12:ARP$42,1))</f>
      </c>
      <c r="ARS41" s="126">
        <v>100</v>
      </c>
      <c r="ART41" s="126">
        <v>100</v>
      </c>
      <c r="ARU41" s="126">
        <f>IF((COUNTA(ARS$12:ARS$42)+COUNTA(ART$12:ART$42)=0),0.6*ARS$5,IF(OR(ARS41="",ART41=""),0,IF(ARS$6=0,IF(ARS41&gt;=ARS$8,ARS$5,IF(ARS41&lt;ART41,0,ARS$5*(ARS41-ART41)/(ARS$8-ART41))),IF(ARS41&lt;=ARS$8,ARS$5,IF(ARS41&gt;ART41,0,ARS$5*(ARS41-ART41)/(ARS$8-ART41))))))</f>
      </c>
      <c r="ARV41" s="126">
        <f>IF(OR(ARS41="",ART41=""),0,ARS$5)</f>
      </c>
      <c r="ARW41" s="125">
        <f>IF(ARS$6=0,RANK(ARU41,ARU$12:ARU$42,0),RANK(ARU41,ARU$12:ARU$42,1))</f>
      </c>
      <c r="ARX41" s="126">
        <v>100</v>
      </c>
      <c r="ARY41" s="126">
        <v>97.89</v>
      </c>
      <c r="ARZ41" s="126">
        <f>IF((COUNTA(ARX$12:ARX$42)+COUNTA(ARY$12:ARY$42)=0),0.6*ARX$5,IF(OR(ARX41="",ARY41=""),0,IF(ARX$6=0,IF(ARX41&gt;=ARX$8,ARX$5,IF(ARX41&lt;ARY41,0,ARX$5*(ARX41-ARY41)/(ARX$8-ARY41))),IF(ARX41&lt;=ARX$8,ARX$5,IF(ARX41&gt;ARY41,0,ARX$5*(ARX41-ARY41)/(ARX$8-ARY41))))))</f>
      </c>
      <c r="ASA41" s="126">
        <f>IF(OR(ARX41="",ARY41=""),0,ARX$5)</f>
      </c>
      <c r="ASB41" s="125">
        <f>IF(ARX$6=0,RANK(ARZ41,ARZ$12:ARZ$42,0),RANK(ARZ41,ARZ$12:ARZ$42,1))</f>
      </c>
      <c r="ASC41" s="126">
        <v>0.43</v>
      </c>
      <c r="ASD41" s="126">
        <v>0.53</v>
      </c>
      <c r="ASE41" s="126">
        <f>IF((COUNTA(ASC$12:ASC$42)+COUNTA(ASD$12:ASD$42)=0),0.6*ASC$5,IF(OR(ASC41="",ASD41=""),0,IF(ASC$6=0,IF(ASC41&gt;=ASC$8,ASC$5,IF(ASC41&lt;ASD41,0,ASC$5*(ASC41-ASD41)/(ASC$8-ASD41))),IF(ASC41&lt;=ASC$8,ASC$5,IF(ASC41&gt;ASD41,0,ASC$5*(ASC41-ASD41)/(ASC$8-ASD41))))))</f>
      </c>
      <c r="ASF41" s="126">
        <f>IF(OR(ASC41="",ASD41=""),0,ASC$5)</f>
      </c>
      <c r="ASG41" s="125">
        <f>IF(ASC$6=0,RANK(ASE41,ASE$12:ASE$42,0),RANK(ASE41,ASE$12:ASE$42,1))</f>
      </c>
      <c r="ASH41" s="126">
        <v>0.43</v>
      </c>
      <c r="ASI41" s="126">
        <v>0.59</v>
      </c>
      <c r="ASJ41" s="126">
        <f>IF((COUNTA(ASH$12:ASH$42)+COUNTA(ASI$12:ASI$42)=0),0.6*ASH$5,IF(OR(ASH41="",ASI41=""),0,IF(ASH$6=0,IF(ASH41&gt;=ASH$8,ASH$5,IF(ASH41&lt;ASI41,0,ASH$5*(ASH41-ASI41)/(ASH$8-ASI41))),IF(ASH41&lt;=ASH$8,ASH$5,IF(ASH41&gt;ASI41,0,ASH$5*(ASH41-ASI41)/(ASH$8-ASI41))))))</f>
      </c>
      <c r="ASK41" s="126">
        <f>IF(OR(ASH41="",ASI41=""),0,ASH$5)</f>
      </c>
      <c r="ASL41" s="125">
        <f>IF(ASH$6=0,RANK(ASJ41,ASJ$12:ASJ$42,0),RANK(ASJ41,ASJ$12:ASJ$42,1))</f>
      </c>
      <c r="ASM41" s="126">
        <v>100</v>
      </c>
      <c r="ASN41" s="126">
        <v>100</v>
      </c>
      <c r="ASO41" s="126">
        <f>IF((COUNTA(ASM$12:ASM$42)+COUNTA(ASN$12:ASN$42)=0),0.6*ASM$5,IF(OR(ASM41="",ASN41=""),0,IF(ASM$6=0,IF(ASM41&gt;=ASM$8,ASM$5,IF(ASM41&lt;ASN41,0,ASM$5*(ASM41-ASN41)/(ASM$8-ASN41))),IF(ASM41&lt;=ASM$8,ASM$5,IF(ASM41&gt;ASN41,0,ASM$5*(ASM41-ASN41)/(ASM$8-ASN41))))))</f>
      </c>
      <c r="ASP41" s="126">
        <f>IF(OR(ASM41="",ASN41=""),0,ASM$5)</f>
      </c>
      <c r="ASQ41" s="125">
        <f>IF(ASM$6=0,RANK(ASO41,ASO$12:ASO$42,0),RANK(ASO41,ASO$12:ASO$42,1))</f>
      </c>
      <c r="ASR41" s="126">
        <v>100</v>
      </c>
      <c r="ASS41" s="126">
        <v>100</v>
      </c>
      <c r="AST41" s="126">
        <f>IF((COUNTA(ASR$12:ASR$42)+COUNTA(ASS$12:ASS$42)=0),0.6*ASR$5,IF(OR(ASR41="",ASS41=""),0,IF(ASR$6=0,IF(ASR41&gt;=ASR$8,ASR$5,IF(ASR41&lt;ASS41,0,ASR$5*(ASR41-ASS41)/(ASR$8-ASS41))),IF(ASR41&lt;=ASR$8,ASR$5,IF(ASR41&gt;ASS41,0,ASR$5*(ASR41-ASS41)/(ASR$8-ASS41))))))</f>
      </c>
      <c r="ASU41" s="126">
        <f>IF(OR(ASR41="",ASS41=""),0,ASR$5)</f>
      </c>
      <c r="ASV41" s="125">
        <f>IF(ASR$6=0,RANK(AST41,AST$12:AST$42,0),RANK(AST41,AST$12:AST$42,1))</f>
      </c>
      <c r="ASW41" s="126">
        <v>0.61</v>
      </c>
      <c r="ASX41" s="126">
        <v>0.69</v>
      </c>
      <c r="ASY41" s="126">
        <f>IF((COUNTA(ASW$12:ASW$42)+COUNTA(ASX$12:ASX$42)=0),0.6*ASW$5,IF(OR(ASW41="",ASX41=""),0,IF(ASW$6=0,IF(ASW41&gt;=ASW$8,ASW$5,IF(ASW41&lt;ASX41,0,ASW$5*(ASW41-ASX41)/(ASW$8-ASX41))),IF(ASW41&lt;=ASW$8,ASW$5,IF(ASW41&gt;ASX41,0,ASW$5*(ASW41-ASX41)/(ASW$8-ASX41))))))</f>
      </c>
      <c r="ASZ41" s="126">
        <f>IF(OR(ASW41="",ASX41=""),0,ASW$5)</f>
      </c>
      <c r="ATA41" s="125">
        <f>IF(ASW$6=0,RANK(ASY41,ASY$12:ASY$42,0),RANK(ASY41,ASY$12:ASY$42,1))</f>
      </c>
      <c r="ATB41" s="126">
        <v>0.61</v>
      </c>
      <c r="ATC41" s="126">
        <v>0.64</v>
      </c>
      <c r="ATD41" s="126">
        <f>IF((COUNTA(ATB$12:ATB$42)+COUNTA(ATC$12:ATC$42)=0),0.6*ATB$5,IF(OR(ATB41="",ATC41=""),0,IF(ATB$6=0,IF(ATB41&gt;=ATB$8,ATB$5,IF(ATB41&lt;ATC41,0,ATB$5*(ATB41-ATC41)/(ATB$8-ATC41))),IF(ATB41&lt;=ATB$8,ATB$5,IF(ATB41&gt;ATC41,0,ATB$5*(ATB41-ATC41)/(ATB$8-ATC41))))))</f>
      </c>
      <c r="ATE41" s="126">
        <f>IF(OR(ATB41="",ATC41=""),0,ATB$5)</f>
      </c>
      <c r="ATF41" s="125">
        <f>IF(ATB$6=0,RANK(ATD41,ATD$12:ATD$42,0),RANK(ATD41,ATD$12:ATD$42,1))</f>
      </c>
      <c r="ATG41" s="126">
        <v>0</v>
      </c>
      <c r="ATH41" s="126">
        <v>0</v>
      </c>
      <c r="ATI41" s="126">
        <f>IF((COUNTA(ATG$12:ATG$42)+COUNTA(ATH$12:ATH$42)=0),0.6*ATG$5,IF(OR(ATG41="",ATH41=""),0,IF(ATG$6=0,IF(ATG41&gt;=ATG$8,ATG$5,IF(ATG41&lt;ATH41,0,ATG$5*(ATG41-ATH41)/(ATG$8-ATH41))),IF(ATG41&lt;=ATG$8,ATG$5,IF(ATG41&gt;ATH41,0,ATG$5*(ATG41-ATH41)/(ATG$8-ATH41))))))</f>
      </c>
      <c r="ATJ41" s="126">
        <f>IF(OR(ATG41="",ATH41=""),0,ATG$5)</f>
      </c>
      <c r="ATK41" s="125">
        <f>IF(ATG$6=0,RANK(ATI41,ATI$12:ATI$42,0),RANK(ATI41,ATI$12:ATI$42,1))</f>
      </c>
      <c r="ATL41" s="126">
        <v>0</v>
      </c>
      <c r="ATM41" s="126">
        <v>0</v>
      </c>
      <c r="ATN41" s="126">
        <f>IF((COUNTA(ATL$12:ATL$42)+COUNTA(ATM$12:ATM$42)=0),0.6*ATL$5,IF(OR(ATL41="",ATM41=""),0,IF(ATL$6=0,IF(ATL41&gt;=ATL$8,ATL$5,IF(ATL41&lt;ATM41,0,ATL$5*(ATL41-ATM41)/(ATL$8-ATM41))),IF(ATL41&lt;=ATL$8,ATL$5,IF(ATL41&gt;ATM41,0,ATL$5*(ATL41-ATM41)/(ATL$8-ATM41))))))</f>
      </c>
      <c r="ATO41" s="126">
        <f>IF(OR(ATL41="",ATM41=""),0,ATL$5)</f>
      </c>
      <c r="ATP41" s="125">
        <f>IF(ATL$6=0,RANK(ATN41,ATN$12:ATN$42,0),RANK(ATN41,ATN$12:ATN$42,1))</f>
      </c>
      <c r="ATQ41" s="126">
        <v>73.28</v>
      </c>
      <c r="ATR41" s="126">
        <v>52.76</v>
      </c>
      <c r="ATS41" s="126">
        <f>IF((COUNTA(ATQ$12:ATQ$42)+COUNTA(ATR$12:ATR$42)=0),0.6*ATQ$5,IF(OR(ATQ41="",ATR41=""),0,IF(ATQ$6=0,IF(ATQ41&gt;=ATQ$8,ATQ$5,IF(ATQ41&lt;ATR41,0,ATQ$5*(ATQ41-ATR41)/(ATQ$8-ATR41))),IF(ATQ41&lt;=ATQ$8,ATQ$5,IF(ATQ41&gt;ATR41,0,ATQ$5*(ATQ41-ATR41)/(ATQ$8-ATR41))))))</f>
      </c>
      <c r="ATT41" s="126">
        <f>IF(OR(ATQ41="",ATR41=""),0,ATQ$5)</f>
      </c>
      <c r="ATU41" s="125">
        <f>IF(ATQ$6=0,RANK(ATS41,ATS$12:ATS$42,0),RANK(ATS41,ATS$12:ATS$42,1))</f>
      </c>
      <c r="ATV41" s="126">
        <v>73.28</v>
      </c>
      <c r="ATW41" s="126">
        <v>54.96</v>
      </c>
      <c r="ATX41" s="126">
        <f>IF((COUNTA(ATV$12:ATV$42)+COUNTA(ATW$12:ATW$42)=0),0.6*ATV$5,IF(OR(ATV41="",ATW41=""),0,IF(ATV$6=0,IF(ATV41&gt;=ATV$8,ATV$5,IF(ATV41&lt;ATW41,0,ATV$5*(ATV41-ATW41)/(ATV$8-ATW41))),IF(ATV41&lt;=ATV$8,ATV$5,IF(ATV41&gt;ATW41,0,ATV$5*(ATV41-ATW41)/(ATV$8-ATW41))))))</f>
      </c>
      <c r="ATY41" s="126">
        <f>IF(OR(ATV41="",ATW41=""),0,ATV$5)</f>
      </c>
      <c r="ATZ41" s="125">
        <f>IF(ATV$6=0,RANK(ATX41,ATX$12:ATX$42,0),RANK(ATX41,ATX$12:ATX$42,1))</f>
      </c>
      <c r="AUA41" s="126">
        <v>21.74</v>
      </c>
      <c r="AUB41" s="126">
        <v>13.95</v>
      </c>
      <c r="AUC41" s="126">
        <f>IF((COUNTA(AUA$12:AUA$42)+COUNTA(AUB$12:AUB$42)=0),0.6*AUA$5,IF(OR(AUA41="",AUB41=""),0,IF(AUA$6=0,IF(AUA41&gt;=AUA$8,AUA$5,IF(AUA41&lt;AUB41,0,AUA$5*(AUA41-AUB41)/(AUA$8-AUB41))),IF(AUA41&lt;=AUA$8,AUA$5,IF(AUA41&gt;AUB41,0,AUA$5*(AUA41-AUB41)/(AUA$8-AUB41))))))</f>
      </c>
      <c r="AUD41" s="126">
        <f>IF(OR(AUA41="",AUB41=""),0,AUA$5)</f>
      </c>
      <c r="AUE41" s="125">
        <f>IF(AUA$6=0,RANK(AUC41,AUC$12:AUC$42,0),RANK(AUC41,AUC$12:AUC$42,1))</f>
      </c>
      <c r="AUF41" s="126">
        <v>21.74</v>
      </c>
      <c r="AUG41" s="126">
        <v>19.95</v>
      </c>
      <c r="AUH41" s="126">
        <f>IF((COUNTA(AUF$12:AUF$42)+COUNTA(AUG$12:AUG$42)=0),0.6*AUF$5,IF(OR(AUF41="",AUG41=""),0,IF(AUF$6=0,IF(AUF41&gt;=AUF$8,AUF$5,IF(AUF41&lt;AUG41,0,AUF$5*(AUF41-AUG41)/(AUF$8-AUG41))),IF(AUF41&lt;=AUF$8,AUF$5,IF(AUF41&gt;AUG41,0,AUF$5*(AUF41-AUG41)/(AUF$8-AUG41))))))</f>
      </c>
      <c r="AUI41" s="126">
        <f>IF(OR(AUF41="",AUG41=""),0,AUF$5)</f>
      </c>
      <c r="AUJ41" s="125">
        <f>IF(AUF$6=0,RANK(AUH41,AUH$12:AUH$42,0),RANK(AUH41,AUH$12:AUH$42,1))</f>
      </c>
      <c r="AUK41" s="126">
        <v>98</v>
      </c>
      <c r="AUL41" s="126">
        <f>IF(COUNTA(AUK$12:AUK$42)=0,0.6*AUK$5,IF(AUK41="",0,IF(AUK$6=0,IF(AUK41&gt;=AUK$8,AUK$5,IF(AUK41&lt;AUK$6,0,0.6*AUK$5+0.4*AUK$5*(AUK41-AUK$7)/(AUK$8-AUK$7))),IF(AUK41&lt;=AUK$8,AUK$5,IF(AUK41&gt;AUK$6,0,0.6*AUK$5+0.4*AUK$5*(AUK41-AUK$7)/(AUK$8-AUK$7))))))</f>
      </c>
      <c r="AUM41" s="126">
        <f>IF(AUK41&lt;&gt;"",AUK$5,0)</f>
      </c>
      <c r="AUN41" s="125">
        <f>IF(AUK$6=0,RANK(AUK41,AUK$12:AUK$42,0),RANK(AUK41,AUK$12:AUK$42,1))</f>
      </c>
      <c r="AUO41"/>
      <c r="AUP41" s="126">
        <f>IF(COUNTA(AUO$12:AUO$42)=0,0.6*AUO$5,IF(AUO41="",0,IF(AUO$6=0,IF(AUO41&gt;=AUO$8,AUO$5,IF(AUO41&lt;AUO$6,0,0.6*AUO$5+0.4*AUO$5*(AUO41-AUO$7)/(AUO$8-AUO$7))),IF(AUO41&lt;=AUO$8,AUO$5,IF(AUO41&gt;AUO$6,0,0.6*AUO$5+0.4*AUO$5*(AUO41-AUO$7)/(AUO$8-AUO$7))))))</f>
      </c>
      <c r="AUQ41" s="126">
        <f>IF(AUO41&lt;&gt;"",AUO$5,0)</f>
      </c>
      <c r="AUR41" s="125">
        <f>IF(AUO$6=0,RANK(AUO41,AUO$12:AUO$42,0),RANK(AUO41,AUO$12:AUO$42,1))</f>
      </c>
      <c r="AUS41"/>
      <c r="AUT41" s="126">
        <f>IF(COUNTA(AUS$12:AUS$42)=0,0.6*AUS$5,IF(AUS41="",0,IF(AUS$6=0,IF(AUS41&gt;=AUS$8,AUS$5,IF(AUS41&lt;AUS$6,0,0.6*AUS$5+0.4*AUS$5*(AUS41-AUS$7)/(AUS$8-AUS$7))),IF(AUS41&lt;=AUS$8,AUS$5,IF(AUS41&gt;AUS$6,0,0.6*AUS$5+0.4*AUS$5*(AUS41-AUS$7)/(AUS$8-AUS$7))))))</f>
      </c>
      <c r="AUU41" s="126">
        <f>IF(AUS41&lt;&gt;"",AUS$5,0)</f>
      </c>
      <c r="AUV41" s="125">
        <f>IF(AUS$6=0,RANK(AUS41,AUS$12:AUS$42,0),RANK(AUS41,AUS$12:AUS$42,1))</f>
      </c>
      <c r="AUW41"/>
      <c r="AUX41" s="126">
        <f>IF(COUNTA(AUW$12:AUW$42)=0,0.6*AUW$5,IF(AUW41="",0,IF(AUW$6=0,IF(AUW41&gt;=AUW$8,AUW$5,IF(AUW41&lt;AUW$6,0,0.6*AUW$5+0.4*AUW$5*(AUW41-AUW$7)/(AUW$8-AUW$7))),IF(AUW41&lt;=AUW$8,AUW$5,IF(AUW41&gt;AUW$6,0,0.6*AUW$5+0.4*AUW$5*(AUW41-AUW$7)/(AUW$8-AUW$7))))))</f>
      </c>
      <c r="AUY41" s="126">
        <f>IF(AUW41&lt;&gt;"",AUW$5,0)</f>
      </c>
      <c r="AUZ41" s="125">
        <f>IF(AUW$6=0,RANK(AUW41,AUW$12:AUW$42,0),RANK(AUW41,AUW$12:AUW$42,1))</f>
      </c>
      <c r="AVA41"/>
      <c r="AVB41" s="126">
        <f>IF(COUNTA(AVA$12:AVA$42)=0,0.6*AVA$5,IF(AVA41="",0,IF(AVA$6=0,IF(AVA41&gt;=AVA$8,AVA$5,IF(AVA41&lt;AVA$6,0,0.6*AVA$5+0.4*AVA$5*(AVA41-AVA$7)/(AVA$8-AVA$7))),IF(AVA41&lt;=AVA$8,AVA$5,IF(AVA41&gt;AVA$6,0,0.6*AVA$5+0.4*AVA$5*(AVA41-AVA$7)/(AVA$8-AVA$7))))))</f>
      </c>
      <c r="AVC41" s="126">
        <f>IF(AVA41&lt;&gt;"",AVA$5,0)</f>
      </c>
      <c r="AVD41" s="125">
        <f>IF(AVA$6=0,RANK(AVA41,AVA$12:AVA$42,0),RANK(AVA41,AVA$12:AVA$42,1))</f>
      </c>
      <c r="AVE41" s="126">
        <v>98.9700012207031</v>
      </c>
      <c r="AVF41" s="126">
        <f>IF(COUNTA(AVE$12:AVE$42)=0,0.6*AVE$5,IF(AVE41="",0,IF(AVE$6=0,IF(AVE41&gt;=AVE$8,AVE$5,IF(AVE41&lt;AVE$6,0,0.6*AVE$5+0.4*AVE$5*(AVE41-AVE$7)/(AVE$8-AVE$7))),IF(AVE41&lt;=AVE$8,AVE$5,IF(AVE41&gt;AVE$6,0,0.6*AVE$5+0.4*AVE$5*(AVE41-AVE$7)/(AVE$8-AVE$7))))))</f>
      </c>
      <c r="AVG41" s="126">
        <f>IF(AVE41&lt;&gt;"",AVE$5,0)</f>
      </c>
      <c r="AVH41" s="125">
        <f>IF(AVE$6=0,RANK(AVE41,AVE$12:AVE$42,0),RANK(AVE41,AVE$12:AVE$42,1))</f>
      </c>
      <c r="AVI41" s="126">
        <v>99.2</v>
      </c>
      <c r="AVJ41" s="126">
        <f>IF(COUNTA(AVI$12:AVI$42)=0,0.6*AVI$5,IF(AVI41="",0,IF(AVI$6=0,IF(AVI41&gt;=AVI$8,AVI$5,IF(AVI41&lt;AVI$6,0,0.6*AVI$5+0.4*AVI$5*(AVI41-AVI$7)/(AVI$8-AVI$7))),IF(AVI41&lt;=AVI$8,AVI$5,IF(AVI41&gt;AVI$6,0,0.6*AVI$5+0.4*AVI$5*(AVI41-AVI$7)/(AVI$8-AVI$7))))))</f>
      </c>
      <c r="AVK41" s="126">
        <f>IF(AVI41&lt;&gt;"",AVI$5,0)</f>
      </c>
      <c r="AVL41" s="125">
        <f>IF(AVI$6=0,RANK(AVI41,AVI$12:AVI$42,0),RANK(AVI41,AVI$12:AVI$42,1))</f>
      </c>
      <c r="AVM41" s="126">
        <v>1.4546875</v>
      </c>
      <c r="AVN41" s="126">
        <f>IF(COUNTA(AVM$12:AVM$42)=0,0.6*AVM$5,IF(AVM41="",0,IF(AVM$6=0,IF(AVM41&gt;=AVM$8,AVM$5,IF(AVM41&lt;AVM$6,0,0.6*AVM$5+0.4*AVM$5*(AVM41-AVM$7)/(AVM$8-AVM$7))),IF(AVM41&lt;=AVM$8,AVM$5,IF(AVM41&gt;AVM$6,0,0.6*AVM$5+0.4*AVM$5*(AVM41-AVM$7)/(AVM$8-AVM$7))))))</f>
      </c>
      <c r="AVO41" s="126">
        <f>IF(AVM41&lt;&gt;"",AVM$5,0)</f>
      </c>
      <c r="AVP41" s="125">
        <f>IF(AVM$6=0,RANK(AVM41,AVM$12:AVM$42,0),RANK(AVM41,AVM$12:AVM$42,1))</f>
      </c>
      <c r="AVQ41" s="126">
        <v>99.2320670025251</v>
      </c>
      <c r="AVR41" s="126">
        <f>IF(COUNTA(AVQ$12:AVQ$42)=0,0.6*AVQ$5,IF(AVQ41="",0,IF(AVQ$6=0,IF(AVQ41&gt;=AVQ$8,AVQ$5,IF(AVQ41&lt;AVQ$6,0,0.6*AVQ$5+0.4*AVQ$5*(AVQ41-AVQ$7)/(AVQ$8-AVQ$7))),IF(AVQ41&lt;=AVQ$8,AVQ$5,IF(AVQ41&gt;AVQ$6,0,0.6*AVQ$5+0.4*AVQ$5*(AVQ41-AVQ$7)/(AVQ$8-AVQ$7))))))</f>
      </c>
      <c r="AVS41" s="126">
        <f>IF(AVQ41&lt;&gt;"",AVQ$5,0)</f>
      </c>
      <c r="AVT41" s="125">
        <f>IF(AVQ$6=0,RANK(AVQ41,AVQ$12:AVQ$42,0),RANK(AVQ41,AVQ$12:AVQ$42,1))</f>
      </c>
      <c r="AVU41" s="126">
        <v>99.8853186645992</v>
      </c>
      <c r="AVV41" s="126">
        <f>IF(COUNTA(AVU$12:AVU$42)=0,0.6*AVU$5,IF(AVU41="",0,IF(AVU$6=0,IF(AVU41&gt;=AVU$8,AVU$5,IF(AVU41&lt;AVU$6,0,0.6*AVU$5+0.4*AVU$5*(AVU41-AVU$7)/(AVU$8-AVU$7))),IF(AVU41&lt;=AVU$8,AVU$5,IF(AVU41&gt;AVU$6,0,0.6*AVU$5+0.4*AVU$5*(AVU41-AVU$7)/(AVU$8-AVU$7))))))</f>
      </c>
      <c r="AVW41" s="126">
        <f>IF(AVU41&lt;&gt;"",AVU$5,0)</f>
      </c>
      <c r="AVX41" s="125">
        <f>IF(AVU$6=0,RANK(AVU41,AVU$12:AVU$42,0),RANK(AVU41,AVU$12:AVU$42,1))</f>
      </c>
      <c r="AVY41" s="126">
        <v>0.405074691053657</v>
      </c>
      <c r="AVZ41" s="126">
        <f>IF(COUNTA(AVY$12:AVY$42)=0,0.6*AVY$5,IF(AVY41="",0,IF(AVY$6=0,IF(AVY41&gt;=AVY$8,AVY$5,IF(AVY41&lt;AVY$6,0,0.6*AVY$5+0.4*AVY$5*(AVY41-AVY$7)/(AVY$8-AVY$7))),IF(AVY41&lt;=AVY$8,AVY$5,IF(AVY41&gt;AVY$6,0,0.6*AVY$5+0.4*AVY$5*(AVY41-AVY$7)/(AVY$8-AVY$7))))))</f>
      </c>
      <c r="AWA41" s="126">
        <f>IF(AVY41&lt;&gt;"",AVY$5,0)</f>
      </c>
      <c r="AWB41" s="125">
        <f>IF(AVY$6=0,RANK(AVY41,AVY$12:AVY$42,0),RANK(AVY41,AVY$12:AVY$42,1))</f>
      </c>
      <c r="AWC41" s="126">
        <v>100</v>
      </c>
      <c r="AWD41" s="126">
        <f>IF(COUNTA(AWC$12:AWC$42)=0,0.6*AWC$5,IF(AWC41="",0,IF(AWC$6=0,IF(AWC41&gt;=AWC$8,AWC$5,IF(AWC41&lt;AWC$6,0,0.6*AWC$5+0.4*AWC$5*(AWC41-AWC$7)/(AWC$8-AWC$7))),IF(AWC41&lt;=AWC$8,AWC$5,IF(AWC41&gt;AWC$6,0,0.6*AWC$5+0.4*AWC$5*(AWC41-AWC$7)/(AWC$8-AWC$7))))))</f>
      </c>
      <c r="AWE41" s="126">
        <f>IF(AWC41&lt;&gt;"",AWC$5,0)</f>
      </c>
      <c r="AWF41" s="125">
        <f>IF(AWC$6=0,RANK(AWC41,AWC$12:AWC$42,0),RANK(AWC41,AWC$12:AWC$42,1))</f>
      </c>
      <c r="AWG41" s="126">
        <v>1.00604280907584</v>
      </c>
      <c r="AWH41" s="126">
        <f>IF(COUNTA(AWG$12:AWG$42)=0,0.6*AWG$5,IF(AWG41="",0,IF(AWG$6=0,IF(AWG41&gt;=AWG$8,AWG$5,IF(AWG41&lt;AWG$6,0,0.6*AWG$5+0.4*AWG$5*(AWG41-AWG$7)/(AWG$8-AWG$7))),IF(AWG41&lt;=AWG$8,AWG$5,IF(AWG41&gt;AWG$6,0,0.6*AWG$5+0.4*AWG$5*(AWG41-AWG$7)/(AWG$8-AWG$7))))))</f>
      </c>
      <c r="AWI41" s="126">
        <f>IF(AWG41&lt;&gt;"",AWG$5,0)</f>
      </c>
      <c r="AWJ41" s="125">
        <f>IF(AWG$6=0,RANK(AWG41,AWG$12:AWG$42,0),RANK(AWG41,AWG$12:AWG$42,1))</f>
      </c>
      <c r="AWK41" s="126">
        <v>0</v>
      </c>
      <c r="AWL41" s="126">
        <f>IF(COUNTA(AWK$12:AWK$42)=0,0.6*AWK$5,IF(AWK41="",0,IF(AWK$6=0,IF(AWK41&gt;=AWK$8,AWK$5,IF(AWK41&lt;AWK$6,0,0.6*AWK$5+0.4*AWK$5*(AWK41-AWK$7)/(AWK$8-AWK$7))),IF(AWK41&lt;=AWK$8,AWK$5,IF(AWK41&gt;AWK$6,0,0.6*AWK$5+0.4*AWK$5*(AWK41-AWK$7)/(AWK$8-AWK$7))))))</f>
      </c>
      <c r="AWM41" s="126">
        <f>IF(AWK41&lt;&gt;"",AWK$5,0)</f>
      </c>
      <c r="AWN41" s="125">
        <f>IF(AWK$6=0,RANK(AWK41,AWK$12:AWK$42,0),RANK(AWK41,AWK$12:AWK$42,1))</f>
      </c>
      <c r="AWO41" s="126">
        <v>49.69</v>
      </c>
      <c r="AWP41" s="126">
        <f>IF(COUNTA(AWO$12:AWO$42)=0,0.6*AWO$5,IF(AWO41="",0,IF(AWO$6=0,IF(AWO41&gt;=AWO$8,AWO$5,IF(AWO41&lt;AWO$6,0,0.6*AWO$5+0.4*AWO$5*(AWO41-AWO$7)/(AWO$8-AWO$7))),IF(AWO41&lt;=AWO$8,AWO$5,IF(AWO41&gt;AWO$6,0,0.6*AWO$5+0.4*AWO$5*(AWO41-AWO$7)/(AWO$8-AWO$7))))))</f>
      </c>
      <c r="AWQ41" s="126">
        <f>IF(AWO41&lt;&gt;"",AWO$5,0)</f>
      </c>
      <c r="AWR41" s="125">
        <f>IF(AWO$6=0,RANK(AWO41,AWO$12:AWO$42,0),RANK(AWO41,AWO$12:AWO$42,1))</f>
      </c>
      <c r="AWS41" s="126">
        <v>11.22</v>
      </c>
      <c r="AWT41" s="126">
        <f>IF(COUNTA(AWS$12:AWS$42)=0,0.6*AWS$5,IF(AWS41="",0,IF(AWS$6=0,IF(AWS41&gt;=AWS$8,AWS$5,IF(AWS41&lt;AWS$6,0,0.6*AWS$5+0.4*AWS$5*(AWS41-AWS$7)/(AWS$8-AWS$7))),IF(AWS41&lt;=AWS$8,AWS$5,IF(AWS41&gt;AWS$6,0,0.6*AWS$5+0.4*AWS$5*(AWS41-AWS$7)/(AWS$8-AWS$7))))))</f>
      </c>
      <c r="AWU41" s="126">
        <f>IF(AWS41&lt;&gt;"",AWS$5,0)</f>
      </c>
      <c r="AWV41" s="125">
        <f>IF(AWS$6=0,RANK(AWS41,AWS$12:AWS$42,0),RANK(AWS41,AWS$12:AWS$42,1))</f>
      </c>
      <c r="AWW41" s="126">
        <v>96.75</v>
      </c>
      <c r="AWX41" s="126">
        <f>IF(COUNTA(AWW$12:AWW$42)=0,0.6*AWW$5,IF(AWW41="",0,IF(AWW$6=0,IF(AWW41&gt;=AWW$8,AWW$5,IF(AWW41&lt;AWW$6,0,0.6*AWW$5+0.4*AWW$5*(AWW41-AWW$7)/(AWW$8-AWW$7))),IF(AWW41&lt;=AWW$8,AWW$5,IF(AWW41&gt;AWW$6,0,0.6*AWW$5+0.4*AWW$5*(AWW41-AWW$7)/(AWW$8-AWW$7))))))</f>
      </c>
      <c r="AWY41" s="126">
        <f>IF(AWW41&lt;&gt;"",AWW$5,0)</f>
      </c>
      <c r="AWZ41" s="125">
        <f>IF(AWW$6=0,RANK(AWW41,AWW$12:AWW$42,0),RANK(AWW41,AWW$12:AWW$42,1))</f>
      </c>
      <c r="AXA41"/>
      <c r="AXB41" s="126">
        <f>IF(COUNTA(AXA$12:AXA$42)=0,0.6*AXA$5,IF(AXA41="",0,IF(AXA$6=0,IF(AXA41&gt;=AXA$8,AXA$5,IF(AXA41&lt;AXA$6,0,0.6*AXA$5+0.4*AXA$5*(AXA41-AXA$7)/(AXA$8-AXA$7))),IF(AXA41&lt;=AXA$8,AXA$5,IF(AXA41&gt;AXA$6,0,0.6*AXA$5+0.4*AXA$5*(AXA41-AXA$7)/(AXA$8-AXA$7))))))</f>
      </c>
      <c r="AXC41" s="126">
        <f>IF(AXA41&lt;&gt;"",AXA$5,0)</f>
      </c>
      <c r="AXD41" s="125">
        <f>IF(AXA$6=0,RANK(AXA41,AXA$12:AXA$42,0),RANK(AXA41,AXA$12:AXA$42,1))</f>
      </c>
      <c r="AXE41"/>
      <c r="AXF41" s="126">
        <f>IF(COUNTA(AXE$12:AXE$42)=0,0.6*AXE$5,IF(AXE41="",0,IF(AXE$6=0,IF(AXE41&gt;=AXE$8,AXE$5,IF(AXE41&lt;AXE$6,0,0.6*AXE$5+0.4*AXE$5*(AXE41-AXE$7)/(AXE$8-AXE$7))),IF(AXE41&lt;=AXE$8,AXE$5,IF(AXE41&gt;AXE$6,0,0.6*AXE$5+0.4*AXE$5*(AXE41-AXE$7)/(AXE$8-AXE$7))))))</f>
      </c>
      <c r="AXG41" s="126">
        <f>IF(AXE41&lt;&gt;"",AXE$5,0)</f>
      </c>
      <c r="AXH41" s="125">
        <f>IF(AXE$6=0,RANK(AXE41,AXE$12:AXE$42,0),RANK(AXE41,AXE$12:AXE$42,1))</f>
      </c>
      <c r="AXI41"/>
      <c r="AXJ41" s="126">
        <f>IF(COUNTA(AXI$12:AXI$42)=0,0.6*AXI$5,IF(AXI41="",0,IF(AXI$6=0,IF(AXI41&gt;=AXI$8,AXI$5,IF(AXI41&lt;AXI$6,0,0.6*AXI$5+0.4*AXI$5*(AXI41-AXI$7)/(AXI$8-AXI$7))),IF(AXI41&lt;=AXI$8,AXI$5,IF(AXI41&gt;AXI$6,0,0.6*AXI$5+0.4*AXI$5*(AXI41-AXI$7)/(AXI$8-AXI$7))))))</f>
      </c>
      <c r="AXK41" s="126">
        <f>IF(AXI41&lt;&gt;"",AXI$5,0)</f>
      </c>
      <c r="AXL41" s="125">
        <f>IF(AXI$6=0,RANK(AXI41,AXI$12:AXI$42,0),RANK(AXI41,AXI$12:AXI$42,1))</f>
      </c>
      <c r="AXM41"/>
      <c r="AXN41" s="126">
        <f>IF(COUNTA(AXM$12:AXM$42)=0,0.6*AXM$5,IF(AXM41="",0,IF(AXM$6=0,IF(AXM41&gt;=AXM$8,AXM$5,IF(AXM41&lt;AXM$6,0,0.6*AXM$5+0.4*AXM$5*(AXM41-AXM$7)/(AXM$8-AXM$7))),IF(AXM41&lt;=AXM$8,AXM$5,IF(AXM41&gt;AXM$6,0,0.6*AXM$5+0.4*AXM$5*(AXM41-AXM$7)/(AXM$8-AXM$7))))))</f>
      </c>
      <c r="AXO41" s="126">
        <f>IF(AXM41&lt;&gt;"",AXM$5,0)</f>
      </c>
      <c r="AXP41" s="125">
        <f>IF(AXM$6=0,RANK(AXM41,AXM$12:AXM$42,0),RANK(AXM41,AXM$12:AXM$42,1))</f>
      </c>
      <c r="AXQ41" s="126">
        <v>99.13</v>
      </c>
      <c r="AXR41" s="126">
        <f>IF(COUNTA(AXQ$12:AXQ$42)=0,0.6*AXQ$5,IF(AXQ41="",0,IF(AXQ$6=0,IF(AXQ41&gt;=AXQ$8,AXQ$5,IF(AXQ41&lt;AXQ$6,0,0.6*AXQ$5+0.4*AXQ$5*(AXQ41-AXQ$7)/(AXQ$8-AXQ$7))),IF(AXQ41&lt;=AXQ$8,AXQ$5,IF(AXQ41&gt;AXQ$6,0,0.6*AXQ$5+0.4*AXQ$5*(AXQ41-AXQ$7)/(AXQ$8-AXQ$7))))))</f>
      </c>
      <c r="AXS41" s="126">
        <f>IF(AXQ41&lt;&gt;"",AXQ$5,0)</f>
      </c>
      <c r="AXT41" s="125">
        <f>IF(AXQ$6=0,RANK(AXQ41,AXQ$12:AXQ$42,0),RANK(AXQ41,AXQ$12:AXQ$42,1))</f>
      </c>
      <c r="AXU41" s="126">
        <v>99.8000030517578</v>
      </c>
      <c r="AXV41" s="126">
        <f>IF(COUNTA(AXU$12:AXU$42)=0,0.6*AXU$5,IF(AXU41="",0,IF(AXU$6=0,IF(AXU41&gt;=AXU$8,AXU$5,IF(AXU41&lt;AXU$6,0,0.6*AXU$5+0.4*AXU$5*(AXU41-AXU$7)/(AXU$8-AXU$7))),IF(AXU41&lt;=AXU$8,AXU$5,IF(AXU41&gt;AXU$6,0,0.6*AXU$5+0.4*AXU$5*(AXU41-AXU$7)/(AXU$8-AXU$7))))))</f>
      </c>
      <c r="AXW41" s="126">
        <f>IF(AXU41&lt;&gt;"",AXU$5,0)</f>
      </c>
      <c r="AXX41" s="125">
        <f>IF(AXU$6=0,RANK(AXU41,AXU$12:AXU$42,0),RANK(AXU41,AXU$12:AXU$42,1))</f>
      </c>
      <c r="AXY41" s="126">
        <v>100</v>
      </c>
      <c r="AXZ41" s="126">
        <f>IF(COUNTA(AXY$12:AXY$42)=0,0.6*AXY$5,IF(AXY41="",0,IF(AXY$6=0,IF(AXY41&gt;=AXY$8,AXY$5,IF(AXY41&lt;AXY$6,0,0.6*AXY$5+0.4*AXY$5*(AXY41-AXY$7)/(AXY$8-AXY$7))),IF(AXY41&lt;=AXY$8,AXY$5,IF(AXY41&gt;AXY$6,0,0.6*AXY$5+0.4*AXY$5*(AXY41-AXY$7)/(AXY$8-AXY$7))))))</f>
      </c>
      <c r="AYA41" s="126">
        <f>IF(AXY41&lt;&gt;"",AXY$5,0)</f>
      </c>
      <c r="AYB41" s="125">
        <f>IF(AXY$6=0,RANK(AXY41,AXY$12:AXY$42,0),RANK(AXY41,AXY$12:AXY$42,1))</f>
      </c>
      <c r="AYC41" s="126">
        <v>1.33</v>
      </c>
      <c r="AYD41" s="126">
        <f>IF(COUNTA(AYC$12:AYC$42)=0,0.6*AYC$5,IF(AYC41="",0,IF(AYC$6=0,IF(AYC41&gt;=AYC$8,AYC$5,IF(AYC41&lt;AYC$6,0,0.6*AYC$5+0.4*AYC$5*(AYC41-AYC$7)/(AYC$8-AYC$7))),IF(AYC41&lt;=AYC$8,AYC$5,IF(AYC41&gt;AYC$6,0,0.6*AYC$5+0.4*AYC$5*(AYC41-AYC$7)/(AYC$8-AYC$7))))))</f>
      </c>
      <c r="AYE41" s="126">
        <f>IF(AYC41&lt;&gt;"",AYC$5,0)</f>
      </c>
      <c r="AYF41" s="125">
        <f>IF(AYC$6=0,RANK(AYC41,AYC$12:AYC$42,0),RANK(AYC41,AYC$12:AYC$42,1))</f>
      </c>
      <c r="AYG41" s="126">
        <v>99.511328298534</v>
      </c>
      <c r="AYH41" s="126">
        <f>IF(COUNTA(AYG$12:AYG$42)=0,0.6*AYG$5,IF(AYG41="",0,IF(AYG$6=0,IF(AYG41&gt;=AYG$8,AYG$5,IF(AYG41&lt;AYG$6,0,0.6*AYG$5+0.4*AYG$5*(AYG41-AYG$7)/(AYG$8-AYG$7))),IF(AYG41&lt;=AYG$8,AYG$5,IF(AYG41&gt;AYG$6,0,0.6*AYG$5+0.4*AYG$5*(AYG41-AYG$7)/(AYG$8-AYG$7))))))</f>
      </c>
      <c r="AYI41" s="126">
        <f>IF(AYG41&lt;&gt;"",AYG$5,0)</f>
      </c>
      <c r="AYJ41" s="125">
        <f>IF(AYG$6=0,RANK(AYG41,AYG$12:AYG$42,0),RANK(AYG41,AYG$12:AYG$42,1))</f>
      </c>
      <c r="AYK41" s="126">
        <v>100</v>
      </c>
      <c r="AYL41" s="126">
        <f>IF(COUNTA(AYK$12:AYK$42)=0,0.6*AYK$5,IF(AYK41="",0,IF(AYK$6=0,IF(AYK41&gt;=AYK$8,AYK$5,IF(AYK41&lt;AYK$6,0,0.6*AYK$5+0.4*AYK$5*(AYK41-AYK$7)/(AYK$8-AYK$7))),IF(AYK41&lt;=AYK$8,AYK$5,IF(AYK41&gt;AYK$6,0,0.6*AYK$5+0.4*AYK$5*(AYK41-AYK$7)/(AYK$8-AYK$7))))))</f>
      </c>
      <c r="AYM41" s="126">
        <f>IF(AYK41&lt;&gt;"",AYK$5,0)</f>
      </c>
      <c r="AYN41" s="125">
        <f>IF(AYK$6=0,RANK(AYK41,AYK$12:AYK$42,0),RANK(AYK41,AYK$12:AYK$42,1))</f>
      </c>
      <c r="AYO41" s="126">
        <v>2.42</v>
      </c>
      <c r="AYP41" s="126">
        <f>IF(COUNTA(AYO$12:AYO$42)=0,0.6*AYO$5,IF(AYO41="",0,IF(AYO$6=0,IF(AYO41&gt;=AYO$8,AYO$5,IF(AYO41&lt;AYO$6,0,0.6*AYO$5+0.4*AYO$5*(AYO41-AYO$7)/(AYO$8-AYO$7))),IF(AYO41&lt;=AYO$8,AYO$5,IF(AYO41&gt;AYO$6,0,0.6*AYO$5+0.4*AYO$5*(AYO41-AYO$7)/(AYO$8-AYO$7))))))</f>
      </c>
      <c r="AYQ41" s="126">
        <f>IF(AYO41&lt;&gt;"",AYO$5,0)</f>
      </c>
      <c r="AYR41" s="125">
        <f>IF(AYO$6=0,RANK(AYO41,AYO$12:AYO$42,0),RANK(AYO41,AYO$12:AYO$42,1))</f>
      </c>
      <c r="AYS41" s="126">
        <v>100</v>
      </c>
      <c r="AYT41" s="126">
        <f>IF(COUNTA(AYS$12:AYS$42)=0,0.6*AYS$5,IF(AYS41="",0,IF(AYS$6=0,IF(AYS41&gt;=AYS$8,AYS$5,IF(AYS41&lt;AYS$6,0,0.6*AYS$5+0.4*AYS$5*(AYS41-AYS$7)/(AYS$8-AYS$7))),IF(AYS41&lt;=AYS$8,AYS$5,IF(AYS41&gt;AYS$6,0,0.6*AYS$5+0.4*AYS$5*(AYS41-AYS$7)/(AYS$8-AYS$7))))))</f>
      </c>
      <c r="AYU41" s="126">
        <f>IF(AYS41&lt;&gt;"",AYS$5,0)</f>
      </c>
      <c r="AYV41" s="125">
        <f>IF(AYS$6=0,RANK(AYS41,AYS$12:AYS$42,0),RANK(AYS41,AYS$12:AYS$42,1))</f>
      </c>
      <c r="AYW41" s="126">
        <v>0.93</v>
      </c>
      <c r="AYX41" s="126">
        <f>IF(COUNTA(AYW$12:AYW$42)=0,0.6*AYW$5,IF(AYW41="",0,IF(AYW$6=0,IF(AYW41&gt;=AYW$8,AYW$5,IF(AYW41&lt;AYW$6,0,0.6*AYW$5+0.4*AYW$5*(AYW41-AYW$7)/(AYW$8-AYW$7))),IF(AYW41&lt;=AYW$8,AYW$5,IF(AYW41&gt;AYW$6,0,0.6*AYW$5+0.4*AYW$5*(AYW41-AYW$7)/(AYW$8-AYW$7))))))</f>
      </c>
      <c r="AYY41" s="126">
        <f>IF(AYW41&lt;&gt;"",AYW$5,0)</f>
      </c>
      <c r="AYZ41" s="125">
        <f>IF(AYW$6=0,RANK(AYW41,AYW$12:AYW$42,0),RANK(AYW41,AYW$12:AYW$42,1))</f>
      </c>
      <c r="AZA41" s="126">
        <v>0</v>
      </c>
      <c r="AZB41" s="126">
        <f>IF(COUNTA(AZA$12:AZA$42)=0,0.6*AZA$5,IF(AZA41="",0,IF(AZA$6=0,IF(AZA41&gt;=AZA$8,AZA$5,IF(AZA41&lt;AZA$6,0,0.6*AZA$5+0.4*AZA$5*(AZA41-AZA$7)/(AZA$8-AZA$7))),IF(AZA41&lt;=AZA$8,AZA$5,IF(AZA41&gt;AZA$6,0,0.6*AZA$5+0.4*AZA$5*(AZA41-AZA$7)/(AZA$8-AZA$7))))))</f>
      </c>
      <c r="AZC41" s="126">
        <f>IF(AZA41&lt;&gt;"",AZA$5,0)</f>
      </c>
      <c r="AZD41" s="125">
        <f>IF(AZA$6=0,RANK(AZA41,AZA$12:AZA$42,0),RANK(AZA41,AZA$12:AZA$42,1))</f>
      </c>
      <c r="AZE41" s="126">
        <v>55.5570703125</v>
      </c>
      <c r="AZF41" s="126">
        <f>IF(COUNTA(AZE$12:AZE$42)=0,0.6*AZE$5,IF(AZE41="",0,IF(AZE$6=0,IF(AZE41&gt;=AZE$8,AZE$5,IF(AZE41&lt;AZE$6,0,0.6*AZE$5+0.4*AZE$5*(AZE41-AZE$7)/(AZE$8-AZE$7))),IF(AZE41&lt;=AZE$8,AZE$5,IF(AZE41&gt;AZE$6,0,0.6*AZE$5+0.4*AZE$5*(AZE41-AZE$7)/(AZE$8-AZE$7))))))</f>
      </c>
      <c r="AZG41" s="126">
        <f>IF(AZE41&lt;&gt;"",AZE$5,0)</f>
      </c>
      <c r="AZH41" s="125">
        <f>IF(AZE$6=0,RANK(AZE41,AZE$12:AZE$42,0),RANK(AZE41,AZE$12:AZE$42,1))</f>
      </c>
      <c r="AZI41" s="126">
        <v>13.274716796875</v>
      </c>
      <c r="AZJ41" s="126">
        <f>IF(COUNTA(AZI$12:AZI$42)=0,0.6*AZI$5,IF(AZI41="",0,IF(AZI$6=0,IF(AZI41&gt;=AZI$8,AZI$5,IF(AZI41&lt;AZI$6,0,0.6*AZI$5+0.4*AZI$5*(AZI41-AZI$7)/(AZI$8-AZI$7))),IF(AZI41&lt;=AZI$8,AZI$5,IF(AZI41&gt;AZI$6,0,0.6*AZI$5+0.4*AZI$5*(AZI41-AZI$7)/(AZI$8-AZI$7))))))</f>
      </c>
      <c r="AZK41" s="126">
        <f>IF(AZI41&lt;&gt;"",AZI$5,0)</f>
      </c>
      <c r="AZL41" s="125">
        <f>IF(AZI$6=0,RANK(AZI41,AZI$12:AZI$42,0),RANK(AZI41,AZI$12:AZI$42,1))</f>
      </c>
      <c r="AZM41"/>
      <c r="AZN41" s="126">
        <f>IF(COUNTA(AZM$12:AZM$42)=0,0.6*AZM$5,IF(AZM41="",0,IF(AZM$6=0,IF(AZM41&gt;=AZM$8,AZM$5,IF(AZM41&lt;AZM$6,0,0.6*AZM$5+0.4*AZM$5*(AZM41-AZM$7)/(AZM$8-AZM$7))),IF(AZM41&lt;=AZM$8,AZM$5,IF(AZM41&gt;AZM$6,0,0.6*AZM$5+0.4*AZM$5*(AZM41-AZM$7)/(AZM$8-AZM$7))))))</f>
      </c>
      <c r="AZO41" s="126">
        <f>IF(AZM41&lt;&gt;"",AZM$5,0)</f>
      </c>
      <c r="AZP41" s="125">
        <f>IF(AZM$6=0,RANK(AZM41,AZM$12:AZM$42,0),RANK(AZM41,AZM$12:AZM$42,1))</f>
      </c>
      <c r="AZQ41"/>
      <c r="AZR41" s="126">
        <f>IF(COUNTA(AZQ$12:AZQ$42)=0,0.6*AZQ$5,IF(AZQ41="",0,IF(AZQ$6=0,IF(AZQ41&gt;=AZQ$8,AZQ$5,IF(AZQ41&lt;AZQ$6,0,0.6*AZQ$5+0.4*AZQ$5*(AZQ41-AZQ$7)/(AZQ$8-AZQ$7))),IF(AZQ41&lt;=AZQ$8,AZQ$5,IF(AZQ41&gt;AZQ$6,0,0.6*AZQ$5+0.4*AZQ$5*(AZQ41-AZQ$7)/(AZQ$8-AZQ$7))))))</f>
      </c>
      <c r="AZS41" s="126">
        <f>IF(AZQ41&lt;&gt;"",AZQ$5,0)</f>
      </c>
      <c r="AZT41" s="125">
        <f>IF(AZQ$6=0,RANK(AZQ41,AZQ$12:AZQ$42,0),RANK(AZQ41,AZQ$12:AZQ$42,1))</f>
      </c>
      <c r="AZU41"/>
      <c r="AZV41" s="126">
        <f>IF(COUNTA(AZU$12:AZU$42)=0,0.6*AZU$5,IF(AZU41="",0,IF(AZU$6=0,IF(AZU41&gt;=AZU$8,AZU$5,IF(AZU41&lt;AZU$6,0,0.6*AZU$5+0.4*AZU$5*(AZU41-AZU$7)/(AZU$8-AZU$7))),IF(AZU41&lt;=AZU$8,AZU$5,IF(AZU41&gt;AZU$6,0,0.6*AZU$5+0.4*AZU$5*(AZU41-AZU$7)/(AZU$8-AZU$7))))))</f>
      </c>
      <c r="AZW41" s="126">
        <f>IF(AZU41&lt;&gt;"",AZU$5,0)</f>
      </c>
      <c r="AZX41" s="125">
        <f>IF(AZU$6=0,RANK(AZU41,AZU$12:AZU$42,0),RANK(AZU41,AZU$12:AZU$42,1))</f>
      </c>
      <c r="AZY41"/>
      <c r="AZZ41" s="126">
        <f>IF(COUNTA(AZY$12:AZY$42)=0,0.6*AZY$5,IF(AZY41="",0,IF(AZY$6=0,IF(AZY41&gt;=AZY$8,AZY$5,IF(AZY41&lt;AZY$6,0,0.6*AZY$5+0.4*AZY$5*(AZY41-AZY$7)/(AZY$8-AZY$7))),IF(AZY41&lt;=AZY$8,AZY$5,IF(AZY41&gt;AZY$6,0,0.6*AZY$5+0.4*AZY$5*(AZY41-AZY$7)/(AZY$8-AZY$7))))))</f>
      </c>
      <c r="BAA41" s="126">
        <f>IF(AZY41&lt;&gt;"",AZY$5,0)</f>
      </c>
      <c r="BAB41" s="125">
        <f>IF(AZY$6=0,RANK(AZY41,AZY$12:AZY$42,0),RANK(AZY41,AZY$12:AZY$42,1))</f>
      </c>
      <c r="BAC41"/>
      <c r="BAD41" s="126">
        <f>IF(COUNTA(BAC$12:BAC$42)=0,0.6*BAC$5,IF(BAC41="",0,IF(BAC$6=0,IF(BAC41&gt;=BAC$8,BAC$5,IF(BAC41&lt;BAC$6,0,0.6*BAC$5+0.4*BAC$5*(BAC41-BAC$7)/(BAC$8-BAC$7))),IF(BAC41&lt;=BAC$8,BAC$5,IF(BAC41&gt;BAC$6,0,0.6*BAC$5+0.4*BAC$5*(BAC41-BAC$7)/(BAC$8-BAC$7))))))</f>
      </c>
      <c r="BAE41" s="126">
        <f>IF(BAC41&lt;&gt;"",BAC$5,0)</f>
      </c>
      <c r="BAF41" s="125">
        <f>IF(BAC$6=0,RANK(BAC41,BAC$12:BAC$42,0),RANK(BAC41,BAC$12:BAC$42,1))</f>
      </c>
      <c r="BAG41"/>
      <c r="BAH41" s="126">
        <f>IF(COUNTA(BAG$12:BAG$42)=0,0.6*BAG$5,IF(BAG41="",0,IF(BAG$6=0,IF(BAG41&gt;=BAG$8,BAG$5,IF(BAG41&lt;BAG$6,0,0.6*BAG$5+0.4*BAG$5*(BAG41-BAG$7)/(BAG$8-BAG$7))),IF(BAG41&lt;=BAG$8,BAG$5,IF(BAG41&gt;BAG$6,0,0.6*BAG$5+0.4*BAG$5*(BAG41-BAG$7)/(BAG$8-BAG$7))))))</f>
      </c>
      <c r="BAI41" s="126">
        <f>IF(BAG41&lt;&gt;"",BAG$5,0)</f>
      </c>
      <c r="BAJ41" s="125">
        <f>IF(BAG$6=0,RANK(BAG41,BAG$12:BAG$42,0),RANK(BAG41,BAG$12:BAG$42,1))</f>
      </c>
      <c r="BAK41"/>
      <c r="BAL41" s="126">
        <f>IF(COUNTA(BAK$12:BAK$42)=0,0.6*BAK$5,IF(BAK41="",0,IF(BAK$6=0,IF(BAK41&gt;=BAK$8,BAK$5,IF(BAK41&lt;BAK$6,0,0.6*BAK$5+0.4*BAK$5*(BAK41-BAK$7)/(BAK$8-BAK$7))),IF(BAK41&lt;=BAK$8,BAK$5,IF(BAK41&gt;BAK$6,0,0.6*BAK$5+0.4*BAK$5*(BAK41-BAK$7)/(BAK$8-BAK$7))))))</f>
      </c>
      <c r="BAM41" s="126">
        <f>IF(BAK41&lt;&gt;"",BAK$5,0)</f>
      </c>
      <c r="BAN41" s="125">
        <f>IF(BAK$6=0,RANK(BAK41,BAK$12:BAK$42,0),RANK(BAK41,BAK$12:BAK$42,1))</f>
      </c>
      <c r="BAO41"/>
      <c r="BAP41" s="126">
        <f>IF(COUNTA(BAO$12:BAO$42)=0,0.6*BAO$5,IF(BAO41="",0,IF(BAO$6=0,IF(BAO41&gt;=BAO$8,BAO$5,IF(BAO41&lt;BAO$6,0,0.6*BAO$5+0.4*BAO$5*(BAO41-BAO$7)/(BAO$8-BAO$7))),IF(BAO41&lt;=BAO$8,BAO$5,IF(BAO41&gt;BAO$6,0,0.6*BAO$5+0.4*BAO$5*(BAO41-BAO$7)/(BAO$8-BAO$7))))))</f>
      </c>
      <c r="BAQ41" s="126">
        <f>IF(BAO41&lt;&gt;"",BAO$5,0)</f>
      </c>
      <c r="BAR41" s="125">
        <f>IF(BAO$6=0,RANK(BAO41,BAO$12:BAO$42,0),RANK(BAO41,BAO$12:BAO$42,1))</f>
      </c>
      <c r="BAS41"/>
      <c r="BAT41" s="126">
        <f>IF(COUNTA(BAS$12:BAS$42)=0,0.6*BAS$5,IF(BAS41="",0,IF(BAS$6=0,IF(BAS41&gt;=BAS$8,BAS$5,IF(BAS41&lt;BAS$6,0,0.6*BAS$5+0.4*BAS$5*(BAS41-BAS$7)/(BAS$8-BAS$7))),IF(BAS41&lt;=BAS$8,BAS$5,IF(BAS41&gt;BAS$6,0,0.6*BAS$5+0.4*BAS$5*(BAS41-BAS$7)/(BAS$8-BAS$7))))))</f>
      </c>
      <c r="BAU41" s="126">
        <f>IF(BAS41&lt;&gt;"",BAS$5,0)</f>
      </c>
      <c r="BAV41" s="125">
        <f>IF(BAS$6=0,RANK(BAS41,BAS$12:BAS$42,0),RANK(BAS41,BAS$12:BAS$42,1))</f>
      </c>
      <c r="BAW41"/>
      <c r="BAX41" s="126">
        <f>IF(COUNTA(BAW$12:BAW$42)=0,0.6*BAW$5,IF(BAW41="",0,IF(BAW$6=0,IF(BAW41&gt;=BAW$8,BAW$5,IF(BAW41&lt;BAW$6,0,0.6*BAW$5+0.4*BAW$5*(BAW41-BAW$7)/(BAW$8-BAW$7))),IF(BAW41&lt;=BAW$8,BAW$5,IF(BAW41&gt;BAW$6,0,0.6*BAW$5+0.4*BAW$5*(BAW41-BAW$7)/(BAW$8-BAW$7))))))</f>
      </c>
      <c r="BAY41" s="126">
        <f>IF(BAW41&lt;&gt;"",BAW$5,0)</f>
      </c>
      <c r="BAZ41" s="125">
        <f>IF(BAW$6=0,RANK(BAW41,BAW$12:BAW$42,0),RANK(BAW41,BAW$12:BAW$42,1))</f>
      </c>
      <c r="BBA41"/>
      <c r="BBB41" s="126">
        <f>IF(COUNTA(BBA$12:BBA$42)=0,0.6*BBA$5,IF(BBA41="",0,IF(BBA$6=0,IF(BBA41&gt;=BBA$8,BBA$5,IF(BBA41&lt;BBA$6,0,0.6*BBA$5+0.4*BBA$5*(BBA41-BBA$7)/(BBA$8-BBA$7))),IF(BBA41&lt;=BBA$8,BBA$5,IF(BBA41&gt;BBA$6,0,0.6*BBA$5+0.4*BBA$5*(BBA41-BBA$7)/(BBA$8-BBA$7))))))</f>
      </c>
      <c r="BBC41" s="126">
        <f>IF(BBA41&lt;&gt;"",BBA$5,0)</f>
      </c>
      <c r="BBD41" s="125">
        <f>IF(BBA$6=0,RANK(BBA41,BBA$12:BBA$42,0),RANK(BBA41,BBA$12:BBA$42,1))</f>
      </c>
      <c r="BBE41"/>
      <c r="BBF41" s="126">
        <f>IF(COUNTA(BBE$12:BBE$42)=0,0.6*BBE$5,IF(BBE41="",0,IF(BBE$6=0,IF(BBE41&gt;=BBE$8,BBE$5,IF(BBE41&lt;BBE$6,0,0.6*BBE$5+0.4*BBE$5*(BBE41-BBE$7)/(BBE$8-BBE$7))),IF(BBE41&lt;=BBE$8,BBE$5,IF(BBE41&gt;BBE$6,0,0.6*BBE$5+0.4*BBE$5*(BBE41-BBE$7)/(BBE$8-BBE$7))))))</f>
      </c>
      <c r="BBG41" s="126">
        <f>IF(BBE41&lt;&gt;"",BBE$5,0)</f>
      </c>
      <c r="BBH41" s="125">
        <f>IF(BBE$6=0,RANK(BBE41,BBE$12:BBE$42,0),RANK(BBE41,BBE$12:BBE$42,1))</f>
      </c>
      <c r="BBI41"/>
      <c r="BBJ41" s="126">
        <f>IF(COUNTA(BBI$12:BBI$42)=0,0.6*BBI$5,IF(BBI41="",0,IF(BBI$6=0,IF(BBI41&gt;=BBI$8,BBI$5,IF(BBI41&lt;BBI$6,0,0.6*BBI$5+0.4*BBI$5*(BBI41-BBI$7)/(BBI$8-BBI$7))),IF(BBI41&lt;=BBI$8,BBI$5,IF(BBI41&gt;BBI$6,0,0.6*BBI$5+0.4*BBI$5*(BBI41-BBI$7)/(BBI$8-BBI$7))))))</f>
      </c>
      <c r="BBK41" s="126">
        <f>IF(BBI41&lt;&gt;"",BBI$5,0)</f>
      </c>
      <c r="BBL41" s="125">
        <f>IF(BBI$6=0,RANK(BBI41,BBI$12:BBI$42,0),RANK(BBI41,BBI$12:BBI$42,1))</f>
      </c>
      <c r="BBM41" s="126">
        <v>98.870002746582</v>
      </c>
      <c r="BBN41" s="126">
        <f>IF(COUNTA(BBM$12:BBM$42)=0,0.6*BBM$5,IF(BBM41="",0,IF(BBM$6=0,IF(BBM41&gt;=BBM$8,BBM$5,IF(BBM41&lt;BBM$6,0,0.6*BBM$5+0.4*BBM$5*(BBM41-BBM$7)/(BBM$8-BBM$7))),IF(BBM41&lt;=BBM$8,BBM$5,IF(BBM41&gt;BBM$6,0,0.6*BBM$5+0.4*BBM$5*(BBM41-BBM$7)/(BBM$8-BBM$7))))))</f>
      </c>
      <c r="BBO41" s="126">
        <f>IF(BBM41&lt;&gt;"",BBM$5,0)</f>
      </c>
      <c r="BBP41" s="125">
        <f>IF(BBM$6=0,RANK(BBM41,BBM$12:BBM$42,0),RANK(BBM41,BBM$12:BBM$42,1))</f>
      </c>
      <c r="BBQ41" s="126">
        <v>100</v>
      </c>
      <c r="BBR41" s="126">
        <f>IF(COUNTA(BBQ$12:BBQ$42)=0,0.6*BBQ$5,IF(BBQ41="",0,IF(BBQ$6=0,IF(BBQ41&gt;=BBQ$8,BBQ$5,IF(BBQ41&lt;BBQ$6,0,0.6*BBQ$5+0.4*BBQ$5*(BBQ41-BBQ$7)/(BBQ$8-BBQ$7))),IF(BBQ41&lt;=BBQ$8,BBQ$5,IF(BBQ41&gt;BBQ$6,0,0.6*BBQ$5+0.4*BBQ$5*(BBQ41-BBQ$7)/(BBQ$8-BBQ$7))))))</f>
      </c>
      <c r="BBS41" s="126">
        <f>IF(BBQ41&lt;&gt;"",BBQ$5,0)</f>
      </c>
      <c r="BBT41" s="125">
        <f>IF(BBQ$6=0,RANK(BBQ41,BBQ$12:BBQ$42,0),RANK(BBQ41,BBQ$12:BBQ$42,1))</f>
      </c>
      <c r="BBU41" s="126">
        <v>1.88</v>
      </c>
      <c r="BBV41" s="126">
        <f>IF(COUNTA(BBU$12:BBU$42)=0,0.6*BBU$5,IF(BBU41="",0,IF(BBU$6=0,IF(BBU41&gt;=BBU$8,BBU$5,IF(BBU41&lt;BBU$6,0,0.6*BBU$5+0.4*BBU$5*(BBU41-BBU$7)/(BBU$8-BBU$7))),IF(BBU41&lt;=BBU$8,BBU$5,IF(BBU41&gt;BBU$6,0,0.6*BBU$5+0.4*BBU$5*(BBU41-BBU$7)/(BBU$8-BBU$7))))))</f>
      </c>
      <c r="BBW41" s="126">
        <f>IF(BBU41&lt;&gt;"",BBU$5,0)</f>
      </c>
      <c r="BBX41" s="125">
        <f>IF(BBU$6=0,RANK(BBU41,BBU$12:BBU$42,0),RANK(BBU41,BBU$12:BBU$42,1))</f>
      </c>
      <c r="BBY41" s="126">
        <v>99.5098039215686</v>
      </c>
      <c r="BBZ41" s="126">
        <f>IF(COUNTA(BBY$12:BBY$42)=0,0.6*BBY$5,IF(BBY41="",0,IF(BBY$6=0,IF(BBY41&gt;=BBY$8,BBY$5,IF(BBY41&lt;BBY$6,0,0.6*BBY$5+0.4*BBY$5*(BBY41-BBY$7)/(BBY$8-BBY$7))),IF(BBY41&lt;=BBY$8,BBY$5,IF(BBY41&gt;BBY$6,0,0.6*BBY$5+0.4*BBY$5*(BBY41-BBY$7)/(BBY$8-BBY$7))))))</f>
      </c>
      <c r="BCA41" s="126">
        <f>IF(BBY41&lt;&gt;"",BBY$5,0)</f>
      </c>
      <c r="BCB41" s="125">
        <f>IF(BBY$6=0,RANK(BBY41,BBY$12:BBY$42,0),RANK(BBY41,BBY$12:BBY$42,1))</f>
      </c>
      <c r="BCC41" s="126">
        <v>100</v>
      </c>
      <c r="BCD41" s="126">
        <f>IF(COUNTA(BCC$12:BCC$42)=0,0.6*BCC$5,IF(BCC41="",0,IF(BCC$6=0,IF(BCC41&gt;=BCC$8,BCC$5,IF(BCC41&lt;BCC$6,0,0.6*BCC$5+0.4*BCC$5*(BCC41-BCC$7)/(BCC$8-BCC$7))),IF(BCC41&lt;=BCC$8,BCC$5,IF(BCC41&gt;BCC$6,0,0.6*BCC$5+0.4*BCC$5*(BCC41-BCC$7)/(BCC$8-BCC$7))))))</f>
      </c>
      <c r="BCE41" s="126">
        <f>IF(BCC41&lt;&gt;"",BCC$5,0)</f>
      </c>
      <c r="BCF41" s="125">
        <f>IF(BCC$6=0,RANK(BCC41,BCC$12:BCC$42,0),RANK(BCC41,BCC$12:BCC$42,1))</f>
      </c>
      <c r="BCG41" s="126">
        <v>0.39</v>
      </c>
      <c r="BCH41" s="126">
        <f>IF(COUNTA(BCG$12:BCG$42)=0,0.6*BCG$5,IF(BCG41="",0,IF(BCG$6=0,IF(BCG41&gt;=BCG$8,BCG$5,IF(BCG41&lt;BCG$6,0,0.6*BCG$5+0.4*BCG$5*(BCG41-BCG$7)/(BCG$8-BCG$7))),IF(BCG41&lt;=BCG$8,BCG$5,IF(BCG41&gt;BCG$6,0,0.6*BCG$5+0.4*BCG$5*(BCG41-BCG$7)/(BCG$8-BCG$7))))))</f>
      </c>
      <c r="BCI41" s="126">
        <f>IF(BCG41&lt;&gt;"",BCG$5,0)</f>
      </c>
      <c r="BCJ41" s="125">
        <f>IF(BCG$6=0,RANK(BCG41,BCG$12:BCG$42,0),RANK(BCG41,BCG$12:BCG$42,1))</f>
      </c>
      <c r="BCK41" s="126">
        <v>100</v>
      </c>
      <c r="BCL41" s="126">
        <f>IF(COUNTA(BCK$12:BCK$42)=0,0.6*BCK$5,IF(BCK41="",0,IF(BCK$6=0,IF(BCK41&gt;=BCK$8,BCK$5,IF(BCK41&lt;BCK$6,0,0.6*BCK$5+0.4*BCK$5*(BCK41-BCK$7)/(BCK$8-BCK$7))),IF(BCK41&lt;=BCK$8,BCK$5,IF(BCK41&gt;BCK$6,0,0.6*BCK$5+0.4*BCK$5*(BCK41-BCK$7)/(BCK$8-BCK$7))))))</f>
      </c>
      <c r="BCM41" s="126">
        <f>IF(BCK41&lt;&gt;"",BCK$5,0)</f>
      </c>
      <c r="BCN41" s="125">
        <f>IF(BCK$6=0,RANK(BCK41,BCK$12:BCK$42,0),RANK(BCK41,BCK$12:BCK$42,1))</f>
      </c>
      <c r="BCO41" s="126">
        <v>1.11</v>
      </c>
      <c r="BCP41" s="126">
        <f>IF(COUNTA(BCO$12:BCO$42)=0,0.6*BCO$5,IF(BCO41="",0,IF(BCO$6=0,IF(BCO41&gt;=BCO$8,BCO$5,IF(BCO41&lt;BCO$6,0,0.6*BCO$5+0.4*BCO$5*(BCO41-BCO$7)/(BCO$8-BCO$7))),IF(BCO41&lt;=BCO$8,BCO$5,IF(BCO41&gt;BCO$6,0,0.6*BCO$5+0.4*BCO$5*(BCO41-BCO$7)/(BCO$8-BCO$7))))))</f>
      </c>
      <c r="BCQ41" s="126">
        <f>IF(BCO41&lt;&gt;"",BCO$5,0)</f>
      </c>
      <c r="BCR41" s="125">
        <f>IF(BCO$6=0,RANK(BCO41,BCO$12:BCO$42,0),RANK(BCO41,BCO$12:BCO$42,1))</f>
      </c>
      <c r="BCS41" s="126">
        <v>0</v>
      </c>
      <c r="BCT41" s="126">
        <f>IF(COUNTA(BCS$12:BCS$42)=0,0.6*BCS$5,IF(BCS41="",0,IF(BCS$6=0,IF(BCS41&gt;=BCS$8,BCS$5,IF(BCS41&lt;BCS$6,0,0.6*BCS$5+0.4*BCS$5*(BCS41-BCS$7)/(BCS$8-BCS$7))),IF(BCS41&lt;=BCS$8,BCS$5,IF(BCS41&gt;BCS$6,0,0.6*BCS$5+0.4*BCS$5*(BCS41-BCS$7)/(BCS$8-BCS$7))))))</f>
      </c>
      <c r="BCU41" s="126">
        <f>IF(BCS41&lt;&gt;"",BCS$5,0)</f>
      </c>
      <c r="BCV41" s="125">
        <f>IF(BCS$6=0,RANK(BCS41,BCS$12:BCS$42,0),RANK(BCS41,BCS$12:BCS$42,1))</f>
      </c>
      <c r="BCW41" s="126">
        <v>0.44562509765625</v>
      </c>
      <c r="BCX41" s="126">
        <f>IF(COUNTA(BCW$12:BCW$42)=0,0.6*BCW$5,IF(BCW41="",0,IF(BCW$6=0,IF(BCW41&gt;=BCW$8,BCW$5,IF(BCW41&lt;BCW$6,0,0.6*BCW$5+0.4*BCW$5*(BCW41-BCW$7)/(BCW$8-BCW$7))),IF(BCW41&lt;=BCW$8,BCW$5,IF(BCW41&gt;BCW$6,0,0.6*BCW$5+0.4*BCW$5*(BCW41-BCW$7)/(BCW$8-BCW$7))))))</f>
      </c>
      <c r="BCY41" s="126">
        <f>IF(BCW41&lt;&gt;"",BCW$5,0)</f>
      </c>
      <c r="BCZ41" s="125">
        <f>IF(BCW$6=0,RANK(BCW41,BCW$12:BCW$42,0),RANK(BCW41,BCW$12:BCW$42,1))</f>
      </c>
      <c r="BDA41" s="126">
        <v>17.82466796875</v>
      </c>
      <c r="BDB41" s="126">
        <f>IF(COUNTA(BDA$12:BDA$42)=0,0.6*BDA$5,IF(BDA41="",0,IF(BDA$6=0,IF(BDA41&gt;=BDA$8,BDA$5,IF(BDA41&lt;BDA$6,0,0.6*BDA$5+0.4*BDA$5*(BDA41-BDA$7)/(BDA$8-BDA$7))),IF(BDA41&lt;=BDA$8,BDA$5,IF(BDA41&gt;BDA$6,0,0.6*BDA$5+0.4*BDA$5*(BDA41-BDA$7)/(BDA$8-BDA$7))))))</f>
      </c>
      <c r="BDC41" s="126">
        <f>IF(BDA41&lt;&gt;"",BDA$5,0)</f>
      </c>
      <c r="BDD41" s="125">
        <f>IF(BDA$6=0,RANK(BDA41,BDA$12:BDA$42,0),RANK(BDA41,BDA$12:BDA$42,1))</f>
      </c>
      <c r="BDE41" s="126">
        <v>98.68</v>
      </c>
      <c r="BDF41" s="126">
        <f>IF(COUNTA(BDE$12:BDE$42)=0,0.6*BDE$5,IF(BDE41="",0,IF(BDE$6=0,IF(BDE41&gt;=BDE$8,BDE$5,IF(BDE41&lt;BDE$6,0,0.6*BDE$5+0.4*BDE$5*(BDE41-BDE$7)/(BDE$8-BDE$7))),IF(BDE41&lt;=BDE$8,BDE$5,IF(BDE41&gt;BDE$6,0,0.6*BDE$5+0.4*BDE$5*(BDE41-BDE$7)/(BDE$8-BDE$7))))))</f>
      </c>
      <c r="BDG41" s="126">
        <f>IF(BDE41&lt;&gt;"",BDE$5,0)</f>
      </c>
      <c r="BDH41" s="125">
        <f>IF(BDE$6=0,RANK(BDE41,BDE$12:BDE$42,0),RANK(BDE41,BDE$12:BDE$42,1))</f>
      </c>
      <c r="BDI41"/>
      <c r="BDJ41" s="126">
        <f>IF(COUNTA(BDI$12:BDI$42)=0,0.6*BDI$5,IF(BDI41="",0,IF(BDI$6=0,IF(BDI41&gt;=BDI$8,BDI$5,IF(BDI41&lt;BDI$6,0,0.6*BDI$5+0.4*BDI$5*(BDI41-BDI$7)/(BDI$8-BDI$7))),IF(BDI41&lt;=BDI$8,BDI$5,IF(BDI41&gt;BDI$6,0,0.6*BDI$5+0.4*BDI$5*(BDI41-BDI$7)/(BDI$8-BDI$7))))))</f>
      </c>
      <c r="BDK41" s="126">
        <f>IF(BDI41&lt;&gt;"",BDI$5,0)</f>
      </c>
      <c r="BDL41" s="125">
        <f>IF(BDI$6=0,RANK(BDI41,BDI$12:BDI$42,0),RANK(BDI41,BDI$12:BDI$42,1))</f>
      </c>
      <c r="BDM41"/>
      <c r="BDN41" s="126">
        <f>IF(COUNTA(BDM$12:BDM$42)=0,0.6*BDM$5,IF(BDM41="",0,IF(BDM$6=0,IF(BDM41&gt;=BDM$8,BDM$5,IF(BDM41&lt;BDM$6,0,0.6*BDM$5+0.4*BDM$5*(BDM41-BDM$7)/(BDM$8-BDM$7))),IF(BDM41&lt;=BDM$8,BDM$5,IF(BDM41&gt;BDM$6,0,0.6*BDM$5+0.4*BDM$5*(BDM41-BDM$7)/(BDM$8-BDM$7))))))</f>
      </c>
      <c r="BDO41" s="126">
        <f>IF(BDM41&lt;&gt;"",BDM$5,0)</f>
      </c>
      <c r="BDP41" s="125">
        <f>IF(BDM$6=0,RANK(BDM41,BDM$12:BDM$42,0),RANK(BDM41,BDM$12:BDM$42,1))</f>
      </c>
      <c r="BDQ41"/>
      <c r="BDR41" s="126">
        <f>IF(COUNTA(BDQ$12:BDQ$42)=0,0.6*BDQ$5,IF(BDQ41="",0,IF(BDQ$6=0,IF(BDQ41&gt;=BDQ$8,BDQ$5,IF(BDQ41&lt;BDQ$6,0,0.6*BDQ$5+0.4*BDQ$5*(BDQ41-BDQ$7)/(BDQ$8-BDQ$7))),IF(BDQ41&lt;=BDQ$8,BDQ$5,IF(BDQ41&gt;BDQ$6,0,0.6*BDQ$5+0.4*BDQ$5*(BDQ41-BDQ$7)/(BDQ$8-BDQ$7))))))</f>
      </c>
      <c r="BDS41" s="126">
        <f>IF(BDQ41&lt;&gt;"",BDQ$5,0)</f>
      </c>
      <c r="BDT41" s="125">
        <f>IF(BDQ$6=0,RANK(BDQ41,BDQ$12:BDQ$42,0),RANK(BDQ41,BDQ$12:BDQ$42,1))</f>
      </c>
      <c r="BDU41"/>
      <c r="BDV41" s="126">
        <f>IF(COUNTA(BDU$12:BDU$42)=0,0.6*BDU$5,IF(BDU41="",0,IF(BDU$6=0,IF(BDU41&gt;=BDU$8,BDU$5,IF(BDU41&lt;BDU$6,0,0.6*BDU$5+0.4*BDU$5*(BDU41-BDU$7)/(BDU$8-BDU$7))),IF(BDU41&lt;=BDU$8,BDU$5,IF(BDU41&gt;BDU$6,0,0.6*BDU$5+0.4*BDU$5*(BDU41-BDU$7)/(BDU$8-BDU$7))))))</f>
      </c>
      <c r="BDW41" s="126">
        <f>IF(BDU41&lt;&gt;"",BDU$5,0)</f>
      </c>
      <c r="BDX41" s="125">
        <f>IF(BDU$6=0,RANK(BDU41,BDU$12:BDU$42,0),RANK(BDU41,BDU$12:BDU$42,1))</f>
      </c>
      <c r="BDY41" s="126">
        <v>99.8899993896484</v>
      </c>
      <c r="BDZ41" s="126">
        <f>IF(COUNTA(BDY$12:BDY$42)=0,0.6*BDY$5,IF(BDY41="",0,IF(BDY$6=0,IF(BDY41&gt;=BDY$8,BDY$5,IF(BDY41&lt;BDY$6,0,0.6*BDY$5+0.4*BDY$5*(BDY41-BDY$7)/(BDY$8-BDY$7))),IF(BDY41&lt;=BDY$8,BDY$5,IF(BDY41&gt;BDY$6,0,0.6*BDY$5+0.4*BDY$5*(BDY41-BDY$7)/(BDY$8-BDY$7))))))</f>
      </c>
      <c r="BEA41" s="126">
        <f>IF(BDY41&lt;&gt;"",BDY$5,0)</f>
      </c>
      <c r="BEB41" s="125">
        <f>IF(BDY$6=0,RANK(BDY41,BDY$12:BDY$42,0),RANK(BDY41,BDY$12:BDY$42,1))</f>
      </c>
      <c r="BEC41" s="126">
        <v>100</v>
      </c>
      <c r="BED41" s="126">
        <f>IF(COUNTA(BEC$12:BEC$42)=0,0.6*BEC$5,IF(BEC41="",0,IF(BEC$6=0,IF(BEC41&gt;=BEC$8,BEC$5,IF(BEC41&lt;BEC$6,0,0.6*BEC$5+0.4*BEC$5*(BEC41-BEC$7)/(BEC$8-BEC$7))),IF(BEC41&lt;=BEC$8,BEC$5,IF(BEC41&gt;BEC$6,0,0.6*BEC$5+0.4*BEC$5*(BEC41-BEC$7)/(BEC$8-BEC$7))))))</f>
      </c>
      <c r="BEE41" s="126">
        <f>IF(BEC41&lt;&gt;"",BEC$5,0)</f>
      </c>
      <c r="BEF41" s="125">
        <f>IF(BEC$6=0,RANK(BEC41,BEC$12:BEC$42,0),RANK(BEC41,BEC$12:BEC$42,1))</f>
      </c>
      <c r="BEG41" s="126">
        <v>1.35</v>
      </c>
      <c r="BEH41" s="126">
        <f>IF(COUNTA(BEG$12:BEG$42)=0,0.6*BEG$5,IF(BEG41="",0,IF(BEG$6=0,IF(BEG41&gt;=BEG$8,BEG$5,IF(BEG41&lt;BEG$6,0,0.6*BEG$5+0.4*BEG$5*(BEG41-BEG$7)/(BEG$8-BEG$7))),IF(BEG41&lt;=BEG$8,BEG$5,IF(BEG41&gt;BEG$6,0,0.6*BEG$5+0.4*BEG$5*(BEG41-BEG$7)/(BEG$8-BEG$7))))))</f>
      </c>
      <c r="BEI41" s="126">
        <f>IF(BEG41&lt;&gt;"",BEG$5,0)</f>
      </c>
      <c r="BEJ41" s="125">
        <f>IF(BEG$6=0,RANK(BEG41,BEG$12:BEG$42,0),RANK(BEG41,BEG$12:BEG$42,1))</f>
      </c>
      <c r="BEK41" s="126">
        <v>100</v>
      </c>
      <c r="BEL41" s="126">
        <f>IF(COUNTA(BEK$12:BEK$42)=0,0.6*BEK$5,IF(BEK41="",0,IF(BEK$6=0,IF(BEK41&gt;=BEK$8,BEK$5,IF(BEK41&lt;BEK$6,0,0.6*BEK$5+0.4*BEK$5*(BEK41-BEK$7)/(BEK$8-BEK$7))),IF(BEK41&lt;=BEK$8,BEK$5,IF(BEK41&gt;BEK$6,0,0.6*BEK$5+0.4*BEK$5*(BEK41-BEK$7)/(BEK$8-BEK$7))))))</f>
      </c>
      <c r="BEM41" s="126">
        <f>IF(BEK41&lt;&gt;"",BEK$5,0)</f>
      </c>
      <c r="BEN41" s="125">
        <f>IF(BEK$6=0,RANK(BEK41,BEK$12:BEK$42,0),RANK(BEK41,BEK$12:BEK$42,1))</f>
      </c>
      <c r="BEO41" s="126">
        <v>100</v>
      </c>
      <c r="BEP41" s="126">
        <f>IF(COUNTA(BEO$12:BEO$42)=0,0.6*BEO$5,IF(BEO41="",0,IF(BEO$6=0,IF(BEO41&gt;=BEO$8,BEO$5,IF(BEO41&lt;BEO$6,0,0.6*BEO$5+0.4*BEO$5*(BEO41-BEO$7)/(BEO$8-BEO$7))),IF(BEO41&lt;=BEO$8,BEO$5,IF(BEO41&gt;BEO$6,0,0.6*BEO$5+0.4*BEO$5*(BEO41-BEO$7)/(BEO$8-BEO$7))))))</f>
      </c>
      <c r="BEQ41" s="126">
        <f>IF(BEO41&lt;&gt;"",BEO$5,0)</f>
      </c>
      <c r="BER41" s="125">
        <f>IF(BEO$6=0,RANK(BEO41,BEO$12:BEO$42,0),RANK(BEO41,BEO$12:BEO$42,1))</f>
      </c>
      <c r="BES41" s="126">
        <v>0.33</v>
      </c>
      <c r="BET41" s="126">
        <f>IF(COUNTA(BES$12:BES$42)=0,0.6*BES$5,IF(BES41="",0,IF(BES$6=0,IF(BES41&gt;=BES$8,BES$5,IF(BES41&lt;BES$6,0,0.6*BES$5+0.4*BES$5*(BES41-BES$7)/(BES$8-BES$7))),IF(BES41&lt;=BES$8,BES$5,IF(BES41&gt;BES$6,0,0.6*BES$5+0.4*BES$5*(BES41-BES$7)/(BES$8-BES$7))))))</f>
      </c>
      <c r="BEU41" s="126">
        <f>IF(BES41&lt;&gt;"",BES$5,0)</f>
      </c>
      <c r="BEV41" s="125">
        <f>IF(BES$6=0,RANK(BES41,BES$12:BES$42,0),RANK(BES41,BES$12:BES$42,1))</f>
      </c>
      <c r="BEW41" s="126">
        <v>100</v>
      </c>
      <c r="BEX41" s="126">
        <f>IF(COUNTA(BEW$12:BEW$42)=0,0.6*BEW$5,IF(BEW41="",0,IF(BEW$6=0,IF(BEW41&gt;=BEW$8,BEW$5,IF(BEW41&lt;BEW$6,0,0.6*BEW$5+0.4*BEW$5*(BEW41-BEW$7)/(BEW$8-BEW$7))),IF(BEW41&lt;=BEW$8,BEW$5,IF(BEW41&gt;BEW$6,0,0.6*BEW$5+0.4*BEW$5*(BEW41-BEW$7)/(BEW$8-BEW$7))))))</f>
      </c>
      <c r="BEY41" s="126">
        <f>IF(BEW41&lt;&gt;"",BEW$5,0)</f>
      </c>
      <c r="BEZ41" s="125">
        <f>IF(BEW$6=0,RANK(BEW41,BEW$12:BEW$42,0),RANK(BEW41,BEW$12:BEW$42,1))</f>
      </c>
      <c r="BFA41" s="126">
        <v>0.89</v>
      </c>
      <c r="BFB41" s="126">
        <f>IF(COUNTA(BFA$12:BFA$42)=0,0.6*BFA$5,IF(BFA41="",0,IF(BFA$6=0,IF(BFA41&gt;=BFA$8,BFA$5,IF(BFA41&lt;BFA$6,0,0.6*BFA$5+0.4*BFA$5*(BFA41-BFA$7)/(BFA$8-BFA$7))),IF(BFA41&lt;=BFA$8,BFA$5,IF(BFA41&gt;BFA$6,0,0.6*BFA$5+0.4*BFA$5*(BFA41-BFA$7)/(BFA$8-BFA$7))))))</f>
      </c>
      <c r="BFC41" s="126">
        <f>IF(BFA41&lt;&gt;"",BFA$5,0)</f>
      </c>
      <c r="BFD41" s="125">
        <f>IF(BFA$6=0,RANK(BFA41,BFA$12:BFA$42,0),RANK(BFA41,BFA$12:BFA$42,1))</f>
      </c>
      <c r="BFE41" s="126">
        <v>0</v>
      </c>
      <c r="BFF41" s="126">
        <f>IF(COUNTA(BFE$12:BFE$42)=0,0.6*BFE$5,IF(BFE41="",0,IF(BFE$6=0,IF(BFE41&gt;=BFE$8,BFE$5,IF(BFE41&lt;BFE$6,0,0.6*BFE$5+0.4*BFE$5*(BFE41-BFE$7)/(BFE$8-BFE$7))),IF(BFE41&lt;=BFE$8,BFE$5,IF(BFE41&gt;BFE$6,0,0.6*BFE$5+0.4*BFE$5*(BFE41-BFE$7)/(BFE$8-BFE$7))))))</f>
      </c>
      <c r="BFG41" s="126">
        <f>IF(BFE41&lt;&gt;"",BFE$5,0)</f>
      </c>
      <c r="BFH41" s="125">
        <f>IF(BFE$6=0,RANK(BFE41,BFE$12:BFE$42,0),RANK(BFE41,BFE$12:BFE$42,1))</f>
      </c>
      <c r="BFI41" s="126">
        <v>67.651787109375</v>
      </c>
      <c r="BFJ41" s="126">
        <f>IF(COUNTA(BFI$12:BFI$42)=0,0.6*BFI$5,IF(BFI41="",0,IF(BFI$6=0,IF(BFI41&gt;=BFI$8,BFI$5,IF(BFI41&lt;BFI$6,0,0.6*BFI$5+0.4*BFI$5*(BFI41-BFI$7)/(BFI$8-BFI$7))),IF(BFI41&lt;=BFI$8,BFI$5,IF(BFI41&gt;BFI$6,0,0.6*BFI$5+0.4*BFI$5*(BFI41-BFI$7)/(BFI$8-BFI$7))))))</f>
      </c>
      <c r="BFK41" s="126">
        <f>IF(BFI41&lt;&gt;"",BFI$5,0)</f>
      </c>
      <c r="BFL41" s="125">
        <f>IF(BFI$6=0,RANK(BFI41,BFI$12:BFI$42,0),RANK(BFI41,BFI$12:BFI$42,1))</f>
      </c>
      <c r="BFM41" s="126">
        <v>22.18876953125</v>
      </c>
      <c r="BFN41" s="126">
        <f>IF(COUNTA(BFM$12:BFM$42)=0,0.6*BFM$5,IF(BFM41="",0,IF(BFM$6=0,IF(BFM41&gt;=BFM$8,BFM$5,IF(BFM41&lt;BFM$6,0,0.6*BFM$5+0.4*BFM$5*(BFM41-BFM$7)/(BFM$8-BFM$7))),IF(BFM41&lt;=BFM$8,BFM$5,IF(BFM41&gt;BFM$6,0,0.6*BFM$5+0.4*BFM$5*(BFM41-BFM$7)/(BFM$8-BFM$7))))))</f>
      </c>
      <c r="BFO41" s="126">
        <f>IF(BFM41&lt;&gt;"",BFM$5,0)</f>
      </c>
      <c r="BFP41" s="125">
        <f>IF(BFM$6=0,RANK(BFM41,BFM$12:BFM$42,0),RANK(BFM41,BFM$12:BFM$42,1))</f>
      </c>
      <c r="BFQ41" s="126">
        <v>0.22</v>
      </c>
      <c r="BFR41" s="126">
        <f>IF(COUNTA(BFQ$12:BFQ$42)=0,0.6*BFQ$5,IF(BFQ41="",0,IF(BFQ$6=0,IF(BFQ41&gt;=BFQ$8,BFQ$5,IF(BFQ41&lt;BFQ$6,0,0.6*BFQ$5+0.4*BFQ$5*(BFQ41-BFQ$7)/(BFQ$8-BFQ$7))),IF(BFQ41&lt;=BFQ$8,BFQ$5,IF(BFQ41&gt;BFQ$6,0,0.6*BFQ$5+0.4*BFQ$5*(BFQ41-BFQ$7)/(BFQ$8-BFQ$7))))))</f>
      </c>
      <c r="BFS41" s="126">
        <f>IF(BFQ41&lt;&gt;"",BFQ$5,0)</f>
      </c>
      <c r="BFT41" s="125">
        <f>IF(BFQ$6=0,RANK(BFQ41,BFQ$12:BFQ$42,0),RANK(BFQ41,BFQ$12:BFQ$42,1))</f>
      </c>
      <c r="BFU41" s="126">
        <v>97.93</v>
      </c>
      <c r="BFV41" s="126">
        <f>IF(COUNTA(BFU$12:BFU$42)=0,0.6*BFU$5,IF(BFU41="",0,IF(BFU$6=0,IF(BFU41&gt;=BFU$8,BFU$5,IF(BFU41&lt;BFU$6,0,0.6*BFU$5+0.4*BFU$5*(BFU41-BFU$7)/(BFU$8-BFU$7))),IF(BFU41&lt;=BFU$8,BFU$5,IF(BFU41&gt;BFU$6,0,0.6*BFU$5+0.4*BFU$5*(BFU41-BFU$7)/(BFU$8-BFU$7))))))</f>
      </c>
      <c r="BFW41" s="126">
        <f>IF(BFU41&lt;&gt;"",BFU$5,0)</f>
      </c>
      <c r="BFX41" s="125">
        <f>IF(BFU$6=0,RANK(BFU41,BFU$12:BFU$42,0),RANK(BFU41,BFU$12:BFU$42,1))</f>
      </c>
      <c r="BFY41"/>
      <c r="BFZ41" s="126">
        <f>IF(COUNTA(BFY$12:BFY$42)=0,0.6*BFY$5,IF(BFY41="",0,IF(BFY$6=0,IF(BFY41&gt;=BFY$8,BFY$5,IF(BFY41&lt;BFY$6,0,0.6*BFY$5+0.4*BFY$5*(BFY41-BFY$7)/(BFY$8-BFY$7))),IF(BFY41&lt;=BFY$8,BFY$5,IF(BFY41&gt;BFY$6,0,0.6*BFY$5+0.4*BFY$5*(BFY41-BFY$7)/(BFY$8-BFY$7))))))</f>
      </c>
      <c r="BGA41" s="126">
        <f>IF(BFY41&lt;&gt;"",BFY$5,0)</f>
      </c>
      <c r="BGB41" s="125">
        <f>IF(BFY$6=0,RANK(BFY41,BFY$12:BFY$42,0),RANK(BFY41,BFY$12:BFY$42,1))</f>
      </c>
      <c r="BGC41"/>
      <c r="BGD41" s="126">
        <f>IF(COUNTA(BGC$12:BGC$42)=0,0.6*BGC$5,IF(BGC41="",0,IF(BGC$6=0,IF(BGC41&gt;=BGC$8,BGC$5,IF(BGC41&lt;BGC$6,0,0.6*BGC$5+0.4*BGC$5*(BGC41-BGC$7)/(BGC$8-BGC$7))),IF(BGC41&lt;=BGC$8,BGC$5,IF(BGC41&gt;BGC$6,0,0.6*BGC$5+0.4*BGC$5*(BGC41-BGC$7)/(BGC$8-BGC$7))))))</f>
      </c>
      <c r="BGE41" s="126">
        <f>IF(BGC41&lt;&gt;"",BGC$5,0)</f>
      </c>
      <c r="BGF41" s="125">
        <f>IF(BGC$6=0,RANK(BGC41,BGC$12:BGC$42,0),RANK(BGC41,BGC$12:BGC$42,1))</f>
      </c>
      <c r="BGG41"/>
      <c r="BGH41" s="126">
        <f>IF(COUNTA(BGG$12:BGG$42)=0,0.6*BGG$5,IF(BGG41="",0,IF(BGG$6=0,IF(BGG41&gt;=BGG$8,BGG$5,IF(BGG41&lt;BGG$6,0,0.6*BGG$5+0.4*BGG$5*(BGG41-BGG$7)/(BGG$8-BGG$7))),IF(BGG41&lt;=BGG$8,BGG$5,IF(BGG41&gt;BGG$6,0,0.6*BGG$5+0.4*BGG$5*(BGG41-BGG$7)/(BGG$8-BGG$7))))))</f>
      </c>
      <c r="BGI41" s="126">
        <f>IF(BGG41&lt;&gt;"",BGG$5,0)</f>
      </c>
      <c r="BGJ41" s="125">
        <f>IF(BGG$6=0,RANK(BGG41,BGG$12:BGG$42,0),RANK(BGG41,BGG$12:BGG$42,1))</f>
      </c>
      <c r="BGK41"/>
      <c r="BGL41" s="126">
        <f>IF(COUNTA(BGK$12:BGK$42)=0,0.6*BGK$5,IF(BGK41="",0,IF(BGK$6=0,IF(BGK41&gt;=BGK$8,BGK$5,IF(BGK41&lt;BGK$6,0,0.6*BGK$5+0.4*BGK$5*(BGK41-BGK$7)/(BGK$8-BGK$7))),IF(BGK41&lt;=BGK$8,BGK$5,IF(BGK41&gt;BGK$6,0,0.6*BGK$5+0.4*BGK$5*(BGK41-BGK$7)/(BGK$8-BGK$7))))))</f>
      </c>
      <c r="BGM41" s="126">
        <f>IF(BGK41&lt;&gt;"",BGK$5,0)</f>
      </c>
      <c r="BGN41" s="125">
        <f>IF(BGK$6=0,RANK(BGK41,BGK$12:BGK$42,0),RANK(BGK41,BGK$12:BGK$42,1))</f>
      </c>
      <c r="BGO41" s="126">
        <v>99.879997253418</v>
      </c>
      <c r="BGP41" s="126">
        <f>IF(COUNTA(BGO$12:BGO$42)=0,0.6*BGO$5,IF(BGO41="",0,IF(BGO$6=0,IF(BGO41&gt;=BGO$8,BGO$5,IF(BGO41&lt;BGO$6,0,0.6*BGO$5+0.4*BGO$5*(BGO41-BGO$7)/(BGO$8-BGO$7))),IF(BGO41&lt;=BGO$8,BGO$5,IF(BGO41&gt;BGO$6,0,0.6*BGO$5+0.4*BGO$5*(BGO41-BGO$7)/(BGO$8-BGO$7))))))</f>
      </c>
      <c r="BGQ41" s="126">
        <f>IF(BGO41&lt;&gt;"",BGO$5,0)</f>
      </c>
      <c r="BGR41" s="125">
        <f>IF(BGO$6=0,RANK(BGO41,BGO$12:BGO$42,0),RANK(BGO41,BGO$12:BGO$42,1))</f>
      </c>
      <c r="BGS41" s="126">
        <v>100</v>
      </c>
      <c r="BGT41" s="126">
        <f>IF(COUNTA(BGS$12:BGS$42)=0,0.6*BGS$5,IF(BGS41="",0,IF(BGS$6=0,IF(BGS41&gt;=BGS$8,BGS$5,IF(BGS41&lt;BGS$6,0,0.6*BGS$5+0.4*BGS$5*(BGS41-BGS$7)/(BGS$8-BGS$7))),IF(BGS41&lt;=BGS$8,BGS$5,IF(BGS41&gt;BGS$6,0,0.6*BGS$5+0.4*BGS$5*(BGS41-BGS$7)/(BGS$8-BGS$7))))))</f>
      </c>
      <c r="BGU41" s="126">
        <f>IF(BGS41&lt;&gt;"",BGS$5,0)</f>
      </c>
      <c r="BGV41" s="125">
        <f>IF(BGS$6=0,RANK(BGS41,BGS$12:BGS$42,0),RANK(BGS41,BGS$12:BGS$42,1))</f>
      </c>
      <c r="BGW41" s="126">
        <v>1.7</v>
      </c>
      <c r="BGX41" s="126">
        <f>IF(COUNTA(BGW$12:BGW$42)=0,0.6*BGW$5,IF(BGW41="",0,IF(BGW$6=0,IF(BGW41&gt;=BGW$8,BGW$5,IF(BGW41&lt;BGW$6,0,0.6*BGW$5+0.4*BGW$5*(BGW41-BGW$7)/(BGW$8-BGW$7))),IF(BGW41&lt;=BGW$8,BGW$5,IF(BGW41&gt;BGW$6,0,0.6*BGW$5+0.4*BGW$5*(BGW41-BGW$7)/(BGW$8-BGW$7))))))</f>
      </c>
      <c r="BGY41" s="126">
        <f>IF(BGW41&lt;&gt;"",BGW$5,0)</f>
      </c>
      <c r="BGZ41" s="125">
        <f>IF(BGW$6=0,RANK(BGW41,BGW$12:BGW$42,0),RANK(BGW41,BGW$12:BGW$42,1))</f>
      </c>
      <c r="BHA41" s="126">
        <v>99.8964803312629</v>
      </c>
      <c r="BHB41" s="126">
        <f>IF(COUNTA(BHA$12:BHA$42)=0,0.6*BHA$5,IF(BHA41="",0,IF(BHA$6=0,IF(BHA41&gt;=BHA$8,BHA$5,IF(BHA41&lt;BHA$6,0,0.6*BHA$5+0.4*BHA$5*(BHA41-BHA$7)/(BHA$8-BHA$7))),IF(BHA41&lt;=BHA$8,BHA$5,IF(BHA41&gt;BHA$6,0,0.6*BHA$5+0.4*BHA$5*(BHA41-BHA$7)/(BHA$8-BHA$7))))))</f>
      </c>
      <c r="BHC41" s="126">
        <f>IF(BHA41&lt;&gt;"",BHA$5,0)</f>
      </c>
      <c r="BHD41" s="125">
        <f>IF(BHA$6=0,RANK(BHA41,BHA$12:BHA$42,0),RANK(BHA41,BHA$12:BHA$42,1))</f>
      </c>
      <c r="BHE41" s="126">
        <v>100</v>
      </c>
      <c r="BHF41" s="126">
        <f>IF(COUNTA(BHE$12:BHE$42)=0,0.6*BHE$5,IF(BHE41="",0,IF(BHE$6=0,IF(BHE41&gt;=BHE$8,BHE$5,IF(BHE41&lt;BHE$6,0,0.6*BHE$5+0.4*BHE$5*(BHE41-BHE$7)/(BHE$8-BHE$7))),IF(BHE41&lt;=BHE$8,BHE$5,IF(BHE41&gt;BHE$6,0,0.6*BHE$5+0.4*BHE$5*(BHE41-BHE$7)/(BHE$8-BHE$7))))))</f>
      </c>
      <c r="BHG41" s="126">
        <f>IF(BHE41&lt;&gt;"",BHE$5,0)</f>
      </c>
      <c r="BHH41" s="125">
        <f>IF(BHE$6=0,RANK(BHE41,BHE$12:BHE$42,0),RANK(BHE41,BHE$12:BHE$42,1))</f>
      </c>
      <c r="BHI41" s="126">
        <v>0.4</v>
      </c>
      <c r="BHJ41" s="126">
        <f>IF(COUNTA(BHI$12:BHI$42)=0,0.6*BHI$5,IF(BHI41="",0,IF(BHI$6=0,IF(BHI41&gt;=BHI$8,BHI$5,IF(BHI41&lt;BHI$6,0,0.6*BHI$5+0.4*BHI$5*(BHI41-BHI$7)/(BHI$8-BHI$7))),IF(BHI41&lt;=BHI$8,BHI$5,IF(BHI41&gt;BHI$6,0,0.6*BHI$5+0.4*BHI$5*(BHI41-BHI$7)/(BHI$8-BHI$7))))))</f>
      </c>
      <c r="BHK41" s="126">
        <f>IF(BHI41&lt;&gt;"",BHI$5,0)</f>
      </c>
      <c r="BHL41" s="125">
        <f>IF(BHI$6=0,RANK(BHI41,BHI$12:BHI$42,0),RANK(BHI41,BHI$12:BHI$42,1))</f>
      </c>
      <c r="BHM41" s="126">
        <v>100</v>
      </c>
      <c r="BHN41" s="126">
        <f>IF(COUNTA(BHM$12:BHM$42)=0,0.6*BHM$5,IF(BHM41="",0,IF(BHM$6=0,IF(BHM41&gt;=BHM$8,BHM$5,IF(BHM41&lt;BHM$6,0,0.6*BHM$5+0.4*BHM$5*(BHM41-BHM$7)/(BHM$8-BHM$7))),IF(BHM41&lt;=BHM$8,BHM$5,IF(BHM41&gt;BHM$6,0,0.6*BHM$5+0.4*BHM$5*(BHM41-BHM$7)/(BHM$8-BHM$7))))))</f>
      </c>
      <c r="BHO41" s="126">
        <f>IF(BHM41&lt;&gt;"",BHM$5,0)</f>
      </c>
      <c r="BHP41" s="125">
        <f>IF(BHM$6=0,RANK(BHM41,BHM$12:BHM$42,0),RANK(BHM41,BHM$12:BHM$42,1))</f>
      </c>
      <c r="BHQ41" s="126">
        <v>0.49</v>
      </c>
      <c r="BHR41" s="126">
        <f>IF(COUNTA(BHQ$12:BHQ$42)=0,0.6*BHQ$5,IF(BHQ41="",0,IF(BHQ$6=0,IF(BHQ41&gt;=BHQ$8,BHQ$5,IF(BHQ41&lt;BHQ$6,0,0.6*BHQ$5+0.4*BHQ$5*(BHQ41-BHQ$7)/(BHQ$8-BHQ$7))),IF(BHQ41&lt;=BHQ$8,BHQ$5,IF(BHQ41&gt;BHQ$6,0,0.6*BHQ$5+0.4*BHQ$5*(BHQ41-BHQ$7)/(BHQ$8-BHQ$7))))))</f>
      </c>
      <c r="BHS41" s="126">
        <f>IF(BHQ41&lt;&gt;"",BHQ$5,0)</f>
      </c>
      <c r="BHT41" s="125">
        <f>IF(BHQ$6=0,RANK(BHQ41,BHQ$12:BHQ$42,0),RANK(BHQ41,BHQ$12:BHQ$42,1))</f>
      </c>
      <c r="BHU41" s="126">
        <v>0</v>
      </c>
      <c r="BHV41" s="126">
        <f>IF(COUNTA(BHU$12:BHU$42)=0,0.6*BHU$5,IF(BHU41="",0,IF(BHU$6=0,IF(BHU41&gt;=BHU$8,BHU$5,IF(BHU41&lt;BHU$6,0,0.6*BHU$5+0.4*BHU$5*(BHU41-BHU$7)/(BHU$8-BHU$7))),IF(BHU41&lt;=BHU$8,BHU$5,IF(BHU41&gt;BHU$6,0,0.6*BHU$5+0.4*BHU$5*(BHU41-BHU$7)/(BHU$8-BHU$7))))))</f>
      </c>
      <c r="BHW41" s="126">
        <f>IF(BHU41&lt;&gt;"",BHU$5,0)</f>
      </c>
      <c r="BHX41" s="125">
        <f>IF(BHU$6=0,RANK(BHU41,BHU$12:BHU$42,0),RANK(BHU41,BHU$12:BHU$42,1))</f>
      </c>
      <c r="BHY41" s="126">
        <v>70.171328125</v>
      </c>
      <c r="BHZ41" s="126">
        <f>IF(COUNTA(BHY$12:BHY$42)=0,0.6*BHY$5,IF(BHY41="",0,IF(BHY$6=0,IF(BHY41&gt;=BHY$8,BHY$5,IF(BHY41&lt;BHY$6,0,0.6*BHY$5+0.4*BHY$5*(BHY41-BHY$7)/(BHY$8-BHY$7))),IF(BHY41&lt;=BHY$8,BHY$5,IF(BHY41&gt;BHY$6,0,0.6*BHY$5+0.4*BHY$5*(BHY41-BHY$7)/(BHY$8-BHY$7))))))</f>
      </c>
      <c r="BIA41" s="126">
        <f>IF(BHY41&lt;&gt;"",BHY$5,0)</f>
      </c>
      <c r="BIB41" s="125">
        <f>IF(BHY$6=0,RANK(BHY41,BHY$12:BHY$42,0),RANK(BHY41,BHY$12:BHY$42,1))</f>
      </c>
      <c r="BIC41" s="126">
        <v>24.73166015625</v>
      </c>
      <c r="BID41" s="126">
        <f>IF(COUNTA(BIC$12:BIC$42)=0,0.6*BIC$5,IF(BIC41="",0,IF(BIC$6=0,IF(BIC41&gt;=BIC$8,BIC$5,IF(BIC41&lt;BIC$6,0,0.6*BIC$5+0.4*BIC$5*(BIC41-BIC$7)/(BIC$8-BIC$7))),IF(BIC41&lt;=BIC$8,BIC$5,IF(BIC41&gt;BIC$6,0,0.6*BIC$5+0.4*BIC$5*(BIC41-BIC$7)/(BIC$8-BIC$7))))))</f>
      </c>
      <c r="BIE41" s="126">
        <f>IF(BIC41&lt;&gt;"",BIC$5,0)</f>
      </c>
      <c r="BIF41" s="125">
        <f>IF(BIC$6=0,RANK(BIC41,BIC$12:BIC$42,0),RANK(BIC41,BIC$12:BIC$42,1))</f>
      </c>
      <c r="BIG41"/>
      <c r="BIH41" s="126">
        <f>IF(COUNTA(BIG$12:BIG$42)=0,0.6*BIG$5,IF(BIG41="",0,IF(BIG$6=0,IF(BIG41&gt;=BIG$8,BIG$5,IF(BIG41&lt;BIG$6,0,0.6*BIG$5+0.4*BIG$5*(BIG41-BIG$7)/(BIG$8-BIG$7))),IF(BIG41&lt;=BIG$8,BIG$5,IF(BIG41&gt;BIG$6,0,0.6*BIG$5+0.4*BIG$5*(BIG41-BIG$7)/(BIG$8-BIG$7))))))</f>
      </c>
      <c r="BII41" s="126">
        <f>IF(BIG41&lt;&gt;"",BIG$5,0)</f>
      </c>
      <c r="BIJ41" s="125">
        <f>IF(BIG$6=0,RANK(BIG41,BIG$12:BIG$42,0),RANK(BIG41,BIG$12:BIG$42,1))</f>
      </c>
      <c r="BIK41"/>
      <c r="BIL41" s="126">
        <f>IF(COUNTA(BIK$12:BIK$42)=0,0.6*BIK$5,IF(BIK41="",0,IF(BIK$6=0,IF(BIK41&gt;=BIK$8,BIK$5,IF(BIK41&lt;BIK$6,0,0.6*BIK$5+0.4*BIK$5*(BIK41-BIK$7)/(BIK$8-BIK$7))),IF(BIK41&lt;=BIK$8,BIK$5,IF(BIK41&gt;BIK$6,0,0.6*BIK$5+0.4*BIK$5*(BIK41-BIK$7)/(BIK$8-BIK$7))))))</f>
      </c>
      <c r="BIM41" s="126">
        <f>IF(BIK41&lt;&gt;"",BIK$5,0)</f>
      </c>
      <c r="BIN41" s="125">
        <f>IF(BIK$6=0,RANK(BIK41,BIK$12:BIK$42,0),RANK(BIK41,BIK$12:BIK$42,1))</f>
      </c>
      <c r="BIO41"/>
      <c r="BIP41" s="126">
        <f>IF(COUNTA(BIO$12:BIO$42)=0,0.6*BIO$5,IF(BIO41="",0,IF(BIO$6=0,IF(BIO41&gt;=BIO$8,BIO$5,IF(BIO41&lt;BIO$6,0,0.6*BIO$5+0.4*BIO$5*(BIO41-BIO$7)/(BIO$8-BIO$7))),IF(BIO41&lt;=BIO$8,BIO$5,IF(BIO41&gt;BIO$6,0,0.6*BIO$5+0.4*BIO$5*(BIO41-BIO$7)/(BIO$8-BIO$7))))))</f>
      </c>
      <c r="BIQ41" s="126">
        <f>IF(BIO41&lt;&gt;"",BIO$5,0)</f>
      </c>
      <c r="BIR41" s="125">
        <f>IF(BIO$6=0,RANK(BIO41,BIO$12:BIO$42,0),RANK(BIO41,BIO$12:BIO$42,1))</f>
      </c>
      <c r="BIS41"/>
      <c r="BIT41" s="126">
        <f>IF(COUNTA(BIS$12:BIS$42)=0,0.6*BIS$5,IF(BIS41="",0,IF(BIS$6=0,IF(BIS41&gt;=BIS$8,BIS$5,IF(BIS41&lt;BIS$6,0,0.6*BIS$5+0.4*BIS$5*(BIS41-BIS$7)/(BIS$8-BIS$7))),IF(BIS41&lt;=BIS$8,BIS$5,IF(BIS41&gt;BIS$6,0,0.6*BIS$5+0.4*BIS$5*(BIS41-BIS$7)/(BIS$8-BIS$7))))))</f>
      </c>
      <c r="BIU41" s="126">
        <f>IF(BIS41&lt;&gt;"",BIS$5,0)</f>
      </c>
      <c r="BIV41" s="125">
        <f>IF(BIS$6=0,RANK(BIS41,BIS$12:BIS$42,0),RANK(BIS41,BIS$12:BIS$42,1))</f>
      </c>
      <c r="BIW41"/>
      <c r="BIX41" s="126">
        <f>IF(COUNTA(BIW$12:BIW$42)=0,0.6*BIW$5,IF(BIW41="",0,IF(BIW$6=0,IF(BIW41&gt;=BIW$8,BIW$5,IF(BIW41&lt;BIW$6,0,0.6*BIW$5+0.4*BIW$5*(BIW41-BIW$7)/(BIW$8-BIW$7))),IF(BIW41&lt;=BIW$8,BIW$5,IF(BIW41&gt;BIW$6,0,0.6*BIW$5+0.4*BIW$5*(BIW41-BIW$7)/(BIW$8-BIW$7))))))</f>
      </c>
      <c r="BIY41" s="126">
        <f>IF(BIW41&lt;&gt;"",BIW$5,0)</f>
      </c>
      <c r="BIZ41" s="125">
        <f>IF(BIW$6=0,RANK(BIW41,BIW$12:BIW$42,0),RANK(BIW41,BIW$12:BIW$42,1))</f>
      </c>
      <c r="BJA41"/>
      <c r="BJB41" s="126">
        <f>IF(COUNTA(BJA$12:BJA$42)=0,0.6*BJA$5,IF(BJA41="",0,IF(BJA$6=0,IF(BJA41&gt;=BJA$8,BJA$5,IF(BJA41&lt;BJA$6,0,0.6*BJA$5+0.4*BJA$5*(BJA41-BJA$7)/(BJA$8-BJA$7))),IF(BJA41&lt;=BJA$8,BJA$5,IF(BJA41&gt;BJA$6,0,0.6*BJA$5+0.4*BJA$5*(BJA41-BJA$7)/(BJA$8-BJA$7))))))</f>
      </c>
      <c r="BJC41" s="126">
        <f>IF(BJA41&lt;&gt;"",BJA$5,0)</f>
      </c>
      <c r="BJD41" s="125">
        <f>IF(BJA$6=0,RANK(BJA41,BJA$12:BJA$42,0),RANK(BJA41,BJA$12:BJA$42,1))</f>
      </c>
      <c r="BJE41"/>
      <c r="BJF41" s="126">
        <f>IF(COUNTA(BJE$12:BJE$42)=0,0.6*BJE$5,IF(BJE41="",0,IF(BJE$6=0,IF(BJE41&gt;=BJE$8,BJE$5,IF(BJE41&lt;BJE$6,0,0.6*BJE$5+0.4*BJE$5*(BJE41-BJE$7)/(BJE$8-BJE$7))),IF(BJE41&lt;=BJE$8,BJE$5,IF(BJE41&gt;BJE$6,0,0.6*BJE$5+0.4*BJE$5*(BJE41-BJE$7)/(BJE$8-BJE$7))))))</f>
      </c>
      <c r="BJG41" s="126">
        <f>IF(BJE41&lt;&gt;"",BJE$5,0)</f>
      </c>
      <c r="BJH41" s="125">
        <f>IF(BJE$6=0,RANK(BJE41,BJE$12:BJE$42,0),RANK(BJE41,BJE$12:BJE$42,1))</f>
      </c>
      <c r="BJI41"/>
      <c r="BJJ41" s="126">
        <f>IF(COUNTA(BJI$12:BJI$42)=0,0.6*BJI$5,IF(BJI41="",0,IF(BJI$6=0,IF(BJI41&gt;=BJI$8,BJI$5,IF(BJI41&lt;BJI$6,0,0.6*BJI$5+0.4*BJI$5*(BJI41-BJI$7)/(BJI$8-BJI$7))),IF(BJI41&lt;=BJI$8,BJI$5,IF(BJI41&gt;BJI$6,0,0.6*BJI$5+0.4*BJI$5*(BJI41-BJI$7)/(BJI$8-BJI$7))))))</f>
      </c>
      <c r="BJK41" s="126">
        <f>IF(BJI41&lt;&gt;"",BJI$5,0)</f>
      </c>
      <c r="BJL41" s="125">
        <f>IF(BJI$6=0,RANK(BJI41,BJI$12:BJI$42,0),RANK(BJI41,BJI$12:BJI$42,1))</f>
      </c>
      <c r="BJM41"/>
      <c r="BJN41" s="126">
        <f>IF(COUNTA(BJM$12:BJM$42)=0,0.6*BJM$5,IF(BJM41="",0,IF(BJM$6=0,IF(BJM41&gt;=BJM$8,BJM$5,IF(BJM41&lt;BJM$6,0,0.6*BJM$5+0.4*BJM$5*(BJM41-BJM$7)/(BJM$8-BJM$7))),IF(BJM41&lt;=BJM$8,BJM$5,IF(BJM41&gt;BJM$6,0,0.6*BJM$5+0.4*BJM$5*(BJM41-BJM$7)/(BJM$8-BJM$7))))))</f>
      </c>
      <c r="BJO41" s="126">
        <f>IF(BJM41&lt;&gt;"",BJM$5,0)</f>
      </c>
      <c r="BJP41" s="125">
        <f>IF(BJM$6=0,RANK(BJM41,BJM$12:BJM$42,0),RANK(BJM41,BJM$12:BJM$42,1))</f>
      </c>
      <c r="BJQ41"/>
      <c r="BJR41" s="126">
        <f>IF(COUNTA(BJQ$12:BJQ$42)=0,0.6*BJQ$5,IF(BJQ41="",0,IF(BJQ$6=0,IF(BJQ41&gt;=BJQ$8,BJQ$5,IF(BJQ41&lt;BJQ$6,0,0.6*BJQ$5+0.4*BJQ$5*(BJQ41-BJQ$7)/(BJQ$8-BJQ$7))),IF(BJQ41&lt;=BJQ$8,BJQ$5,IF(BJQ41&gt;BJQ$6,0,0.6*BJQ$5+0.4*BJQ$5*(BJQ41-BJQ$7)/(BJQ$8-BJQ$7))))))</f>
      </c>
      <c r="BJS41" s="126">
        <f>IF(BJQ41&lt;&gt;"",BJQ$5,0)</f>
      </c>
      <c r="BJT41" s="125">
        <f>IF(BJQ$6=0,RANK(BJQ41,BJQ$12:BJQ$42,0),RANK(BJQ41,BJQ$12:BJQ$42,1))</f>
      </c>
      <c r="BJU41"/>
      <c r="BJV41" s="126">
        <f>IF(COUNTA(BJU$12:BJU$42)=0,0.6*BJU$5,IF(BJU41="",0,IF(BJU$6=0,IF(BJU41&gt;=BJU$8,BJU$5,IF(BJU41&lt;BJU$6,0,0.6*BJU$5+0.4*BJU$5*(BJU41-BJU$7)/(BJU$8-BJU$7))),IF(BJU41&lt;=BJU$8,BJU$5,IF(BJU41&gt;BJU$6,0,0.6*BJU$5+0.4*BJU$5*(BJU41-BJU$7)/(BJU$8-BJU$7))))))</f>
      </c>
      <c r="BJW41" s="126">
        <f>IF(BJU41&lt;&gt;"",BJU$5,0)</f>
      </c>
      <c r="BJX41" s="125">
        <f>IF(BJU$6=0,RANK(BJU41,BJU$12:BJU$42,0),RANK(BJU41,BJU$12:BJU$42,1))</f>
      </c>
      <c r="BJY41" s="126">
        <v>97.13</v>
      </c>
      <c r="BJZ41" s="126">
        <f>IF(COUNTA(BJY$12:BJY$42)=0,0.6*BJY$5,IF(BJY41="",0,IF(BJY$6=0,IF(BJY41&gt;=BJY$8,BJY$5,IF(BJY41&lt;BJY$6,0,0.6*BJY$5+0.4*BJY$5*(BJY41-BJY$7)/(BJY$8-BJY$7))),IF(BJY41&lt;=BJY$8,BJY$5,IF(BJY41&gt;BJY$6,0,0.6*BJY$5+0.4*BJY$5*(BJY41-BJY$7)/(BJY$8-BJY$7))))))</f>
      </c>
      <c r="BKA41" s="126">
        <f>IF(BJY41&lt;&gt;"",BJY$5,0)</f>
      </c>
      <c r="BKB41" s="125">
        <f>IF(BJY$6=0,RANK(BJY41,BJY$12:BJY$42,0),RANK(BJY41,BJY$12:BJY$42,1))</f>
      </c>
      <c r="BKC41"/>
      <c r="BKD41" s="126">
        <f>IF(COUNTA(BKC$12:BKC$42)=0,0.6*BKC$5,IF(BKC41="",0,IF(BKC$6=0,IF(BKC41&gt;=BKC$8,BKC$5,IF(BKC41&lt;BKC$6,0,0.6*BKC$5+0.4*BKC$5*(BKC41-BKC$7)/(BKC$8-BKC$7))),IF(BKC41&lt;=BKC$8,BKC$5,IF(BKC41&gt;BKC$6,0,0.6*BKC$5+0.4*BKC$5*(BKC41-BKC$7)/(BKC$8-BKC$7))))))</f>
      </c>
      <c r="BKE41" s="126">
        <f>IF(BKC41&lt;&gt;"",BKC$5,0)</f>
      </c>
      <c r="BKF41" s="125">
        <f>IF(BKC$6=0,RANK(BKC41,BKC$12:BKC$42,0),RANK(BKC41,BKC$12:BKC$42,1))</f>
      </c>
      <c r="BKG41"/>
      <c r="BKH41" s="126">
        <f>IF(COUNTA(BKG$12:BKG$42)=0,0.6*BKG$5,IF(BKG41="",0,IF(BKG$6=0,IF(BKG41&gt;=BKG$8,BKG$5,IF(BKG41&lt;BKG$6,0,0.6*BKG$5+0.4*BKG$5*(BKG41-BKG$7)/(BKG$8-BKG$7))),IF(BKG41&lt;=BKG$8,BKG$5,IF(BKG41&gt;BKG$6,0,0.6*BKG$5+0.4*BKG$5*(BKG41-BKG$7)/(BKG$8-BKG$7))))))</f>
      </c>
      <c r="BKI41" s="126">
        <f>IF(BKG41&lt;&gt;"",BKG$5,0)</f>
      </c>
      <c r="BKJ41" s="125">
        <f>IF(BKG$6=0,RANK(BKG41,BKG$12:BKG$42,0),RANK(BKG41,BKG$12:BKG$42,1))</f>
      </c>
      <c r="BKK41"/>
      <c r="BKL41" s="126">
        <f>IF(COUNTA(BKK$12:BKK$42)=0,0.6*BKK$5,IF(BKK41="",0,IF(BKK$6=0,IF(BKK41&gt;=BKK$8,BKK$5,IF(BKK41&lt;BKK$6,0,0.6*BKK$5+0.4*BKK$5*(BKK41-BKK$7)/(BKK$8-BKK$7))),IF(BKK41&lt;=BKK$8,BKK$5,IF(BKK41&gt;BKK$6,0,0.6*BKK$5+0.4*BKK$5*(BKK41-BKK$7)/(BKK$8-BKK$7))))))</f>
      </c>
      <c r="BKM41" s="126">
        <f>IF(BKK41&lt;&gt;"",BKK$5,0)</f>
      </c>
      <c r="BKN41" s="125">
        <f>IF(BKK$6=0,RANK(BKK41,BKK$12:BKK$42,0),RANK(BKK41,BKK$12:BKK$42,1))</f>
      </c>
      <c r="BKO41" s="126">
        <v>99.9400024414063</v>
      </c>
      <c r="BKP41" s="126">
        <f>IF(COUNTA(BKO$12:BKO$42)=0,0.6*BKO$5,IF(BKO41="",0,IF(BKO$6=0,IF(BKO41&gt;=BKO$8,BKO$5,IF(BKO41&lt;BKO$6,0,0.6*BKO$5+0.4*BKO$5*(BKO41-BKO$7)/(BKO$8-BKO$7))),IF(BKO41&lt;=BKO$8,BKO$5,IF(BKO41&gt;BKO$6,0,0.6*BKO$5+0.4*BKO$5*(BKO41-BKO$7)/(BKO$8-BKO$7))))))</f>
      </c>
      <c r="BKQ41" s="126">
        <f>IF(BKO41&lt;&gt;"",BKO$5,0)</f>
      </c>
      <c r="BKR41" s="125">
        <f>IF(BKO$6=0,RANK(BKO41,BKO$12:BKO$42,0),RANK(BKO41,BKO$12:BKO$42,1))</f>
      </c>
      <c r="BKS41" s="126">
        <v>100</v>
      </c>
      <c r="BKT41" s="126">
        <f>IF(COUNTA(BKS$12:BKS$42)=0,0.6*BKS$5,IF(BKS41="",0,IF(BKS$6=0,IF(BKS41&gt;=BKS$8,BKS$5,IF(BKS41&lt;BKS$6,0,0.6*BKS$5+0.4*BKS$5*(BKS41-BKS$7)/(BKS$8-BKS$7))),IF(BKS41&lt;=BKS$8,BKS$5,IF(BKS41&gt;BKS$6,0,0.6*BKS$5+0.4*BKS$5*(BKS41-BKS$7)/(BKS$8-BKS$7))))))</f>
      </c>
      <c r="BKU41" s="126">
        <f>IF(BKS41&lt;&gt;"",BKS$5,0)</f>
      </c>
      <c r="BKV41" s="125">
        <f>IF(BKS$6=0,RANK(BKS41,BKS$12:BKS$42,0),RANK(BKS41,BKS$12:BKS$42,1))</f>
      </c>
      <c r="BKW41" s="126">
        <v>1.45</v>
      </c>
      <c r="BKX41" s="126">
        <f>IF(COUNTA(BKW$12:BKW$42)=0,0.6*BKW$5,IF(BKW41="",0,IF(BKW$6=0,IF(BKW41&gt;=BKW$8,BKW$5,IF(BKW41&lt;BKW$6,0,0.6*BKW$5+0.4*BKW$5*(BKW41-BKW$7)/(BKW$8-BKW$7))),IF(BKW41&lt;=BKW$8,BKW$5,IF(BKW41&gt;BKW$6,0,0.6*BKW$5+0.4*BKW$5*(BKW41-BKW$7)/(BKW$8-BKW$7))))))</f>
      </c>
      <c r="BKY41" s="126">
        <f>IF(BKW41&lt;&gt;"",BKW$5,0)</f>
      </c>
      <c r="BKZ41" s="125">
        <f>IF(BKW$6=0,RANK(BKW41,BKW$12:BKW$42,0),RANK(BKW41,BKW$12:BKW$42,1))</f>
      </c>
      <c r="BLA41" s="126">
        <v>99.7509339975093</v>
      </c>
      <c r="BLB41" s="126">
        <f>IF(COUNTA(BLA$12:BLA$42)=0,0.6*BLA$5,IF(BLA41="",0,IF(BLA$6=0,IF(BLA41&gt;=BLA$8,BLA$5,IF(BLA41&lt;BLA$6,0,0.6*BLA$5+0.4*BLA$5*(BLA41-BLA$7)/(BLA$8-BLA$7))),IF(BLA41&lt;=BLA$8,BLA$5,IF(BLA41&gt;BLA$6,0,0.6*BLA$5+0.4*BLA$5*(BLA41-BLA$7)/(BLA$8-BLA$7))))))</f>
      </c>
      <c r="BLC41" s="126">
        <f>IF(BLA41&lt;&gt;"",BLA$5,0)</f>
      </c>
      <c r="BLD41" s="125">
        <f>IF(BLA$6=0,RANK(BLA41,BLA$12:BLA$42,0),RANK(BLA41,BLA$12:BLA$42,1))</f>
      </c>
      <c r="BLE41" s="126">
        <v>100</v>
      </c>
      <c r="BLF41" s="126">
        <f>IF(COUNTA(BLE$12:BLE$42)=0,0.6*BLE$5,IF(BLE41="",0,IF(BLE$6=0,IF(BLE41&gt;=BLE$8,BLE$5,IF(BLE41&lt;BLE$6,0,0.6*BLE$5+0.4*BLE$5*(BLE41-BLE$7)/(BLE$8-BLE$7))),IF(BLE41&lt;=BLE$8,BLE$5,IF(BLE41&gt;BLE$6,0,0.6*BLE$5+0.4*BLE$5*(BLE41-BLE$7)/(BLE$8-BLE$7))))))</f>
      </c>
      <c r="BLG41" s="126">
        <f>IF(BLE41&lt;&gt;"",BLE$5,0)</f>
      </c>
      <c r="BLH41" s="125">
        <f>IF(BLE$6=0,RANK(BLE41,BLE$12:BLE$42,0),RANK(BLE41,BLE$12:BLE$42,1))</f>
      </c>
      <c r="BLI41" s="126">
        <v>0.41</v>
      </c>
      <c r="BLJ41" s="126">
        <f>IF(COUNTA(BLI$12:BLI$42)=0,0.6*BLI$5,IF(BLI41="",0,IF(BLI$6=0,IF(BLI41&gt;=BLI$8,BLI$5,IF(BLI41&lt;BLI$6,0,0.6*BLI$5+0.4*BLI$5*(BLI41-BLI$7)/(BLI$8-BLI$7))),IF(BLI41&lt;=BLI$8,BLI$5,IF(BLI41&gt;BLI$6,0,0.6*BLI$5+0.4*BLI$5*(BLI41-BLI$7)/(BLI$8-BLI$7))))))</f>
      </c>
      <c r="BLK41" s="126">
        <f>IF(BLI41&lt;&gt;"",BLI$5,0)</f>
      </c>
      <c r="BLL41" s="125">
        <f>IF(BLI$6=0,RANK(BLI41,BLI$12:BLI$42,0),RANK(BLI41,BLI$12:BLI$42,1))</f>
      </c>
      <c r="BLM41" s="126">
        <v>100</v>
      </c>
      <c r="BLN41" s="126">
        <f>IF(COUNTA(BLM$12:BLM$42)=0,0.6*BLM$5,IF(BLM41="",0,IF(BLM$6=0,IF(BLM41&gt;=BLM$8,BLM$5,IF(BLM41&lt;BLM$6,0,0.6*BLM$5+0.4*BLM$5*(BLM41-BLM$7)/(BLM$8-BLM$7))),IF(BLM41&lt;=BLM$8,BLM$5,IF(BLM41&gt;BLM$6,0,0.6*BLM$5+0.4*BLM$5*(BLM41-BLM$7)/(BLM$8-BLM$7))))))</f>
      </c>
      <c r="BLO41" s="126">
        <f>IF(BLM41&lt;&gt;"",BLM$5,0)</f>
      </c>
      <c r="BLP41" s="125">
        <f>IF(BLM$6=0,RANK(BLM41,BLM$12:BLM$42,0),RANK(BLM41,BLM$12:BLM$42,1))</f>
      </c>
      <c r="BLQ41" s="126">
        <v>0.63</v>
      </c>
      <c r="BLR41" s="126">
        <f>IF(COUNTA(BLQ$12:BLQ$42)=0,0.6*BLQ$5,IF(BLQ41="",0,IF(BLQ$6=0,IF(BLQ41&gt;=BLQ$8,BLQ$5,IF(BLQ41&lt;BLQ$6,0,0.6*BLQ$5+0.4*BLQ$5*(BLQ41-BLQ$7)/(BLQ$8-BLQ$7))),IF(BLQ41&lt;=BLQ$8,BLQ$5,IF(BLQ41&gt;BLQ$6,0,0.6*BLQ$5+0.4*BLQ$5*(BLQ41-BLQ$7)/(BLQ$8-BLQ$7))))))</f>
      </c>
      <c r="BLS41" s="126">
        <f>IF(BLQ41&lt;&gt;"",BLQ$5,0)</f>
      </c>
      <c r="BLT41" s="125">
        <f>IF(BLQ$6=0,RANK(BLQ41,BLQ$12:BLQ$42,0),RANK(BLQ41,BLQ$12:BLQ$42,1))</f>
      </c>
      <c r="BLU41" s="126">
        <v>0</v>
      </c>
      <c r="BLV41" s="126">
        <f>IF(COUNTA(BLU$12:BLU$42)=0,0.6*BLU$5,IF(BLU41="",0,IF(BLU$6=0,IF(BLU41&gt;=BLU$8,BLU$5,IF(BLU41&lt;BLU$6,0,0.6*BLU$5+0.4*BLU$5*(BLU41-BLU$7)/(BLU$8-BLU$7))),IF(BLU41&lt;=BLU$8,BLU$5,IF(BLU41&gt;BLU$6,0,0.6*BLU$5+0.4*BLU$5*(BLU41-BLU$7)/(BLU$8-BLU$7))))))</f>
      </c>
      <c r="BLW41" s="126">
        <f>IF(BLU41&lt;&gt;"",BLU$5,0)</f>
      </c>
      <c r="BLX41" s="125">
        <f>IF(BLU$6=0,RANK(BLU41,BLU$12:BLU$42,0),RANK(BLU41,BLU$12:BLU$42,1))</f>
      </c>
      <c r="BLY41" s="126">
        <v>57.627021484375</v>
      </c>
      <c r="BLZ41" s="126">
        <f>IF(COUNTA(BLY$12:BLY$42)=0,0.6*BLY$5,IF(BLY41="",0,IF(BLY$6=0,IF(BLY41&gt;=BLY$8,BLY$5,IF(BLY41&lt;BLY$6,0,0.6*BLY$5+0.4*BLY$5*(BLY41-BLY$7)/(BLY$8-BLY$7))),IF(BLY41&lt;=BLY$8,BLY$5,IF(BLY41&gt;BLY$6,0,0.6*BLY$5+0.4*BLY$5*(BLY41-BLY$7)/(BLY$8-BLY$7))))))</f>
      </c>
      <c r="BMA41" s="126">
        <f>IF(BLY41&lt;&gt;"",BLY$5,0)</f>
      </c>
      <c r="BMB41" s="125">
        <f>IF(BLY$6=0,RANK(BLY41,BLY$12:BLY$42,0),RANK(BLY41,BLY$12:BLY$42,1))</f>
      </c>
      <c r="BMC41" s="126">
        <v>20.102626953125</v>
      </c>
      <c r="BMD41" s="126">
        <f>IF(COUNTA(BMC$12:BMC$42)=0,0.6*BMC$5,IF(BMC41="",0,IF(BMC$6=0,IF(BMC41&gt;=BMC$8,BMC$5,IF(BMC41&lt;BMC$6,0,0.6*BMC$5+0.4*BMC$5*(BMC41-BMC$7)/(BMC$8-BMC$7))),IF(BMC41&lt;=BMC$8,BMC$5,IF(BMC41&gt;BMC$6,0,0.6*BMC$5+0.4*BMC$5*(BMC41-BMC$7)/(BMC$8-BMC$7))))))</f>
      </c>
      <c r="BME41" s="126">
        <f>IF(BMC41&lt;&gt;"",BMC$5,0)</f>
      </c>
      <c r="BMF41" s="125">
        <f>IF(BMC$6=0,RANK(BMC41,BMC$12:BMC$42,0),RANK(BMC41,BMC$12:BMC$42,1))</f>
      </c>
      <c r="BMG41" s="126">
        <v>13.01</v>
      </c>
      <c r="BMH41" s="126">
        <f>IF(COUNTA(BMG$12:BMG$42)=0,0.6*BMG$5,IF(BMG41="",0,IF(AND(BMG41&gt;=BMG$7,BMG41&lt;=BMG$8),BMG$5,0)))</f>
      </c>
      <c r="BMI41" s="126">
        <f>IF(BMG41&lt;&gt;"",BMG$5,0)</f>
      </c>
      <c r="BMJ41" s="125">
        <f>IF(BMG$6=0,RANK(BMG41,BMG$12:BMG$42,0),RANK(BMG41,BMG$12:BMG$42,1))</f>
      </c>
      <c r="BMK41" s="126">
        <v>98.67</v>
      </c>
      <c r="BML41" s="126">
        <f>IF(COUNTA(BMK$12:BMK$42)=0,0.6*BMK$5,IF(BMK41="",0,IF(BMK$6=0,IF(BMK41&gt;=BMK$8,BMK$5,IF(BMK41&lt;BMK$6,0,0.6*BMK$5+0.4*BMK$5*(BMK41-BMK$7)/(BMK$8-BMK$7))),IF(BMK41&lt;=BMK$8,BMK$5,IF(BMK41&gt;BMK$6,0,0.6*BMK$5+0.4*BMK$5*(BMK41-BMK$7)/(BMK$8-BMK$7))))))</f>
      </c>
      <c r="BMM41" s="126">
        <f>IF(BMK41&lt;&gt;"",BMK$5,0)</f>
      </c>
      <c r="BMN41" s="125">
        <f>IF(BMK$6=0,RANK(BMK41,BMK$12:BMK$42,0),RANK(BMK41,BMK$12:BMK$42,1))</f>
      </c>
      <c r="BMO41"/>
      <c r="BMP41" s="126">
        <f>IF(COUNTA(BMO$12:BMO$42)=0,0.6*BMO$5,IF(BMO41="",0,IF(BMO$6=0,IF(BMO41&gt;=BMO$8,BMO$5,IF(BMO41&lt;BMO$6,0,0.6*BMO$5+0.4*BMO$5*(BMO41-BMO$7)/(BMO$8-BMO$7))),IF(BMO41&lt;=BMO$8,BMO$5,IF(BMO41&gt;BMO$6,0,0.6*BMO$5+0.4*BMO$5*(BMO41-BMO$7)/(BMO$8-BMO$7))))))</f>
      </c>
      <c r="BMQ41" s="126">
        <f>IF(BMO41&lt;&gt;"",BMO$5,0)</f>
      </c>
      <c r="BMR41" s="125">
        <f>IF(BMO$6=0,RANK(BMO41,BMO$12:BMO$42,0),RANK(BMO41,BMO$12:BMO$42,1))</f>
      </c>
      <c r="BMS41"/>
      <c r="BMT41" s="126">
        <f>IF(COUNTA(BMS$12:BMS$42)=0,0.6*BMS$5,IF(BMS41="",0,IF(BMS$6=0,IF(BMS41&gt;=BMS$8,BMS$5,IF(BMS41&lt;BMS$6,0,0.6*BMS$5+0.4*BMS$5*(BMS41-BMS$7)/(BMS$8-BMS$7))),IF(BMS41&lt;=BMS$8,BMS$5,IF(BMS41&gt;BMS$6,0,0.6*BMS$5+0.4*BMS$5*(BMS41-BMS$7)/(BMS$8-BMS$7))))))</f>
      </c>
      <c r="BMU41" s="126">
        <f>IF(BMS41&lt;&gt;"",BMS$5,0)</f>
      </c>
      <c r="BMV41" s="125">
        <f>IF(BMS$6=0,RANK(BMS41,BMS$12:BMS$42,0),RANK(BMS41,BMS$12:BMS$42,1))</f>
      </c>
      <c r="BMW41"/>
      <c r="BMX41" s="126">
        <f>IF(COUNTA(BMW$12:BMW$42)=0,0.6*BMW$5,IF(BMW41="",0,IF(BMW$6=0,IF(BMW41&gt;=BMW$8,BMW$5,IF(BMW41&lt;BMW$6,0,0.6*BMW$5+0.4*BMW$5*(BMW41-BMW$7)/(BMW$8-BMW$7))),IF(BMW41&lt;=BMW$8,BMW$5,IF(BMW41&gt;BMW$6,0,0.6*BMW$5+0.4*BMW$5*(BMW41-BMW$7)/(BMW$8-BMW$7))))))</f>
      </c>
      <c r="BMY41" s="126">
        <f>IF(BMW41&lt;&gt;"",BMW$5,0)</f>
      </c>
      <c r="BMZ41" s="125">
        <f>IF(BMW$6=0,RANK(BMW41,BMW$12:BMW$42,0),RANK(BMW41,BMW$12:BMW$42,1))</f>
      </c>
      <c r="BNA41" s="126">
        <v>100</v>
      </c>
      <c r="BNB41" s="126">
        <f>IF(COUNTA(BNA$12:BNA$42)=0,0.6*BNA$5,IF(BNA41="",0,IF(BNA$6=0,IF(BNA41&gt;=BNA$8,BNA$5,IF(BNA41&lt;BNA$6,0,0.6*BNA$5+0.4*BNA$5*(BNA41-BNA$7)/(BNA$8-BNA$7))),IF(BNA41&lt;=BNA$8,BNA$5,IF(BNA41&gt;BNA$6,0,0.6*BNA$5+0.4*BNA$5*(BNA41-BNA$7)/(BNA$8-BNA$7))))))</f>
      </c>
      <c r="BNC41" s="126">
        <f>IF(BNA41&lt;&gt;"",BNA$5,0)</f>
      </c>
      <c r="BND41" s="125">
        <f>IF(BNA$6=0,RANK(BNA41,BNA$12:BNA$42,0),RANK(BNA41,BNA$12:BNA$42,1))</f>
      </c>
      <c r="BNE41" s="126">
        <v>100</v>
      </c>
      <c r="BNF41" s="126">
        <f>IF(COUNTA(BNE$12:BNE$42)=0,0.6*BNE$5,IF(BNE41="",0,IF(BNE$6=0,IF(BNE41&gt;=BNE$8,BNE$5,IF(BNE41&lt;BNE$6,0,0.6*BNE$5+0.4*BNE$5*(BNE41-BNE$7)/(BNE$8-BNE$7))),IF(BNE41&lt;=BNE$8,BNE$5,IF(BNE41&gt;BNE$6,0,0.6*BNE$5+0.4*BNE$5*(BNE41-BNE$7)/(BNE$8-BNE$7))))))</f>
      </c>
      <c r="BNG41" s="126">
        <f>IF(BNE41&lt;&gt;"",BNE$5,0)</f>
      </c>
      <c r="BNH41" s="125">
        <f>IF(BNE$6=0,RANK(BNE41,BNE$12:BNE$42,0),RANK(BNE41,BNE$12:BNE$42,1))</f>
      </c>
      <c r="BNI41" s="126">
        <v>1.4</v>
      </c>
      <c r="BNJ41" s="126">
        <f>IF(COUNTA(BNI$12:BNI$42)=0,0.6*BNI$5,IF(BNI41="",0,IF(BNI$6=0,IF(BNI41&gt;=BNI$8,BNI$5,IF(BNI41&lt;BNI$6,0,0.6*BNI$5+0.4*BNI$5*(BNI41-BNI$7)/(BNI$8-BNI$7))),IF(BNI41&lt;=BNI$8,BNI$5,IF(BNI41&gt;BNI$6,0,0.6*BNI$5+0.4*BNI$5*(BNI41-BNI$7)/(BNI$8-BNI$7))))))</f>
      </c>
      <c r="BNK41" s="126">
        <f>IF(BNI41&lt;&gt;"",BNI$5,0)</f>
      </c>
      <c r="BNL41" s="125">
        <f>IF(BNI$6=0,RANK(BNI41,BNI$12:BNI$42,0),RANK(BNI41,BNI$12:BNI$42,1))</f>
      </c>
      <c r="BNM41" s="126">
        <v>100</v>
      </c>
      <c r="BNN41" s="126">
        <f>IF(COUNTA(BNM$12:BNM$42)=0,0.6*BNM$5,IF(BNM41="",0,IF(BNM$6=0,IF(BNM41&gt;=BNM$8,BNM$5,IF(BNM41&lt;BNM$6,0,0.6*BNM$5+0.4*BNM$5*(BNM41-BNM$7)/(BNM$8-BNM$7))),IF(BNM41&lt;=BNM$8,BNM$5,IF(BNM41&gt;BNM$6,0,0.6*BNM$5+0.4*BNM$5*(BNM41-BNM$7)/(BNM$8-BNM$7))))))</f>
      </c>
      <c r="BNO41" s="126">
        <f>IF(BNM41&lt;&gt;"",BNM$5,0)</f>
      </c>
      <c r="BNP41" s="125">
        <f>IF(BNM$6=0,RANK(BNM41,BNM$12:BNM$42,0),RANK(BNM41,BNM$12:BNM$42,1))</f>
      </c>
      <c r="BNQ41" s="126">
        <v>100</v>
      </c>
      <c r="BNR41" s="126">
        <f>IF(COUNTA(BNQ$12:BNQ$42)=0,0.6*BNQ$5,IF(BNQ41="",0,IF(BNQ$6=0,IF(BNQ41&gt;=BNQ$8,BNQ$5,IF(BNQ41&lt;BNQ$6,0,0.6*BNQ$5+0.4*BNQ$5*(BNQ41-BNQ$7)/(BNQ$8-BNQ$7))),IF(BNQ41&lt;=BNQ$8,BNQ$5,IF(BNQ41&gt;BNQ$6,0,0.6*BNQ$5+0.4*BNQ$5*(BNQ41-BNQ$7)/(BNQ$8-BNQ$7))))))</f>
      </c>
      <c r="BNS41" s="126">
        <f>IF(BNQ41&lt;&gt;"",BNQ$5,0)</f>
      </c>
      <c r="BNT41" s="125">
        <f>IF(BNQ$6=0,RANK(BNQ41,BNQ$12:BNQ$42,0),RANK(BNQ41,BNQ$12:BNQ$42,1))</f>
      </c>
      <c r="BNU41" s="126">
        <v>0.43</v>
      </c>
      <c r="BNV41" s="126">
        <f>IF(COUNTA(BNU$12:BNU$42)=0,0.6*BNU$5,IF(BNU41="",0,IF(BNU$6=0,IF(BNU41&gt;=BNU$8,BNU$5,IF(BNU41&lt;BNU$6,0,0.6*BNU$5+0.4*BNU$5*(BNU41-BNU$7)/(BNU$8-BNU$7))),IF(BNU41&lt;=BNU$8,BNU$5,IF(BNU41&gt;BNU$6,0,0.6*BNU$5+0.4*BNU$5*(BNU41-BNU$7)/(BNU$8-BNU$7))))))</f>
      </c>
      <c r="BNW41" s="126">
        <f>IF(BNU41&lt;&gt;"",BNU$5,0)</f>
      </c>
      <c r="BNX41" s="125">
        <f>IF(BNU$6=0,RANK(BNU41,BNU$12:BNU$42,0),RANK(BNU41,BNU$12:BNU$42,1))</f>
      </c>
      <c r="BNY41" s="126">
        <v>100</v>
      </c>
      <c r="BNZ41" s="126">
        <f>IF(COUNTA(BNY$12:BNY$42)=0,0.6*BNY$5,IF(BNY41="",0,IF(BNY$6=0,IF(BNY41&gt;=BNY$8,BNY$5,IF(BNY41&lt;BNY$6,0,0.6*BNY$5+0.4*BNY$5*(BNY41-BNY$7)/(BNY$8-BNY$7))),IF(BNY41&lt;=BNY$8,BNY$5,IF(BNY41&gt;BNY$6,0,0.6*BNY$5+0.4*BNY$5*(BNY41-BNY$7)/(BNY$8-BNY$7))))))</f>
      </c>
      <c r="BOA41" s="126">
        <f>IF(BNY41&lt;&gt;"",BNY$5,0)</f>
      </c>
      <c r="BOB41" s="125">
        <f>IF(BNY$6=0,RANK(BNY41,BNY$12:BNY$42,0),RANK(BNY41,BNY$12:BNY$42,1))</f>
      </c>
      <c r="BOC41" s="126">
        <v>0.85</v>
      </c>
      <c r="BOD41" s="126">
        <f>IF(COUNTA(BOC$12:BOC$42)=0,0.6*BOC$5,IF(BOC41="",0,IF(BOC$6=0,IF(BOC41&gt;=BOC$8,BOC$5,IF(BOC41&lt;BOC$6,0,0.6*BOC$5+0.4*BOC$5*(BOC41-BOC$7)/(BOC$8-BOC$7))),IF(BOC41&lt;=BOC$8,BOC$5,IF(BOC41&gt;BOC$6,0,0.6*BOC$5+0.4*BOC$5*(BOC41-BOC$7)/(BOC$8-BOC$7))))))</f>
      </c>
      <c r="BOE41" s="126">
        <f>IF(BOC41&lt;&gt;"",BOC$5,0)</f>
      </c>
      <c r="BOF41" s="125">
        <f>IF(BOC$6=0,RANK(BOC41,BOC$12:BOC$42,0),RANK(BOC41,BOC$12:BOC$42,1))</f>
      </c>
      <c r="BOG41" s="126">
        <v>0</v>
      </c>
      <c r="BOH41" s="126">
        <f>IF(COUNTA(BOG$12:BOG$42)=0,0.6*BOG$5,IF(BOG41="",0,IF(BOG$6=0,IF(BOG41&gt;=BOG$8,BOG$5,IF(BOG41&lt;BOG$6,0,0.6*BOG$5+0.4*BOG$5*(BOG41-BOG$7)/(BOG$8-BOG$7))),IF(BOG41&lt;=BOG$8,BOG$5,IF(BOG41&gt;BOG$6,0,0.6*BOG$5+0.4*BOG$5*(BOG41-BOG$7)/(BOG$8-BOG$7))))))</f>
      </c>
      <c r="BOI41" s="126">
        <f>IF(BOG41&lt;&gt;"",BOG$5,0)</f>
      </c>
      <c r="BOJ41" s="125">
        <f>IF(BOG$6=0,RANK(BOG41,BOG$12:BOG$42,0),RANK(BOG41,BOG$12:BOG$42,1))</f>
      </c>
      <c r="BOK41" s="126">
        <v>55.109189453125</v>
      </c>
      <c r="BOL41" s="126">
        <f>IF(COUNTA(BOK$12:BOK$42)=0,0.6*BOK$5,IF(BOK41="",0,IF(BOK$6=0,IF(BOK41&gt;=BOK$8,BOK$5,IF(BOK41&lt;BOK$6,0,0.6*BOK$5+0.4*BOK$5*(BOK41-BOK$7)/(BOK$8-BOK$7))),IF(BOK41&lt;=BOK$8,BOK$5,IF(BOK41&gt;BOK$6,0,0.6*BOK$5+0.4*BOK$5*(BOK41-BOK$7)/(BOK$8-BOK$7))))))</f>
      </c>
      <c r="BOM41" s="126">
        <f>IF(BOK41&lt;&gt;"",BOK$5,0)</f>
      </c>
      <c r="BON41" s="125">
        <f>IF(BOK$6=0,RANK(BOK41,BOK$12:BOK$42,0),RANK(BOK41,BOK$12:BOK$42,1))</f>
      </c>
      <c r="BOO41" s="126">
        <v>22.078544921875</v>
      </c>
      <c r="BOP41" s="126">
        <f>IF(COUNTA(BOO$12:BOO$42)=0,0.6*BOO$5,IF(BOO41="",0,IF(BOO$6=0,IF(BOO41&gt;=BOO$8,BOO$5,IF(BOO41&lt;BOO$6,0,0.6*BOO$5+0.4*BOO$5*(BOO41-BOO$7)/(BOO$8-BOO$7))),IF(BOO41&lt;=BOO$8,BOO$5,IF(BOO41&gt;BOO$6,0,0.6*BOO$5+0.4*BOO$5*(BOO41-BOO$7)/(BOO$8-BOO$7))))))</f>
      </c>
      <c r="BOQ41" s="126">
        <f>IF(BOO41&lt;&gt;"",BOO$5,0)</f>
      </c>
      <c r="BOR41" s="125">
        <f>IF(BOO$6=0,RANK(BOO41,BOO$12:BOO$42,0),RANK(BOO41,BOO$12:BOO$42,1))</f>
      </c>
      <c r="BOS41" s="126">
        <v>98.7</v>
      </c>
      <c r="BOT41" s="126">
        <f>IF(COUNTA(BOS$12:BOS$42)=0,0.6*BOS$5,IF(BOS41="",0,IF(BOS$6=0,IF(BOS41&gt;=BOS$8,BOS$5,IF(BOS41&lt;BOS$6,0,0.6*BOS$5+0.4*BOS$5*(BOS41-BOS$7)/(BOS$8-BOS$7))),IF(BOS41&lt;=BOS$8,BOS$5,IF(BOS41&gt;BOS$6,0,0.6*BOS$5+0.4*BOS$5*(BOS41-BOS$7)/(BOS$8-BOS$7))))))</f>
      </c>
      <c r="BOU41" s="126">
        <f>IF(BOS41&lt;&gt;"",BOS$5,0)</f>
      </c>
      <c r="BOV41" s="125">
        <f>IF(BOS$6=0,RANK(BOS41,BOS$12:BOS$42,0),RANK(BOS41,BOS$12:BOS$42,1))</f>
      </c>
      <c r="BOW41"/>
      <c r="BOX41" s="126">
        <f>IF(COUNTA(BOW$12:BOW$42)=0,0.6*BOW$5,IF(BOW41="",0,IF(BOW$6=0,IF(BOW41&gt;=BOW$8,BOW$5,IF(BOW41&lt;BOW$6,0,0.6*BOW$5+0.4*BOW$5*(BOW41-BOW$7)/(BOW$8-BOW$7))),IF(BOW41&lt;=BOW$8,BOW$5,IF(BOW41&gt;BOW$6,0,0.6*BOW$5+0.4*BOW$5*(BOW41-BOW$7)/(BOW$8-BOW$7))))))</f>
      </c>
      <c r="BOY41" s="126">
        <f>IF(BOW41&lt;&gt;"",BOW$5,0)</f>
      </c>
      <c r="BOZ41" s="125">
        <f>IF(BOW$6=0,RANK(BOW41,BOW$12:BOW$42,0),RANK(BOW41,BOW$12:BOW$42,1))</f>
      </c>
      <c r="BPA41"/>
      <c r="BPB41" s="126">
        <f>IF(COUNTA(BPA$12:BPA$42)=0,0.6*BPA$5,IF(BPA41="",0,IF(BPA$6=0,IF(BPA41&gt;=BPA$8,BPA$5,IF(BPA41&lt;BPA$6,0,0.6*BPA$5+0.4*BPA$5*(BPA41-BPA$7)/(BPA$8-BPA$7))),IF(BPA41&lt;=BPA$8,BPA$5,IF(BPA41&gt;BPA$6,0,0.6*BPA$5+0.4*BPA$5*(BPA41-BPA$7)/(BPA$8-BPA$7))))))</f>
      </c>
      <c r="BPC41" s="126">
        <f>IF(BPA41&lt;&gt;"",BPA$5,0)</f>
      </c>
      <c r="BPD41" s="125">
        <f>IF(BPA$6=0,RANK(BPA41,BPA$12:BPA$42,0),RANK(BPA41,BPA$12:BPA$42,1))</f>
      </c>
      <c r="BPE41"/>
      <c r="BPF41" s="126">
        <f>IF(COUNTA(BPE$12:BPE$42)=0,0.6*BPE$5,IF(BPE41="",0,IF(BPE$6=0,IF(BPE41&gt;=BPE$8,BPE$5,IF(BPE41&lt;BPE$6,0,0.6*BPE$5+0.4*BPE$5*(BPE41-BPE$7)/(BPE$8-BPE$7))),IF(BPE41&lt;=BPE$8,BPE$5,IF(BPE41&gt;BPE$6,0,0.6*BPE$5+0.4*BPE$5*(BPE41-BPE$7)/(BPE$8-BPE$7))))))</f>
      </c>
      <c r="BPG41" s="126">
        <f>IF(BPE41&lt;&gt;"",BPE$5,0)</f>
      </c>
      <c r="BPH41" s="125">
        <f>IF(BPE$6=0,RANK(BPE41,BPE$12:BPE$42,0),RANK(BPE41,BPE$12:BPE$42,1))</f>
      </c>
      <c r="BPI41"/>
      <c r="BPJ41" s="126">
        <f>IF(COUNTA(BPI$12:BPI$42)=0,0.6*BPI$5,IF(BPI41="",0,IF(BPI$6=0,IF(BPI41&gt;=BPI$8,BPI$5,IF(BPI41&lt;BPI$6,0,0.6*BPI$5+0.4*BPI$5*(BPI41-BPI$7)/(BPI$8-BPI$7))),IF(BPI41&lt;=BPI$8,BPI$5,IF(BPI41&gt;BPI$6,0,0.6*BPI$5+0.4*BPI$5*(BPI41-BPI$7)/(BPI$8-BPI$7))))))</f>
      </c>
      <c r="BPK41" s="126">
        <f>IF(BPI41&lt;&gt;"",BPI$5,0)</f>
      </c>
      <c r="BPL41" s="125">
        <f>IF(BPI$6=0,RANK(BPI41,BPI$12:BPI$42,0),RANK(BPI41,BPI$12:BPI$42,1))</f>
      </c>
      <c r="BPM41" s="126">
        <v>100</v>
      </c>
      <c r="BPN41" s="126">
        <f>IF(COUNTA(BPM$12:BPM$42)=0,0.6*BPM$5,IF(BPM41="",0,IF(BPM$6=0,IF(BPM41&gt;=BPM$8,BPM$5,IF(BPM41&lt;BPM$6,0,0.6*BPM$5+0.4*BPM$5*(BPM41-BPM$7)/(BPM$8-BPM$7))),IF(BPM41&lt;=BPM$8,BPM$5,IF(BPM41&gt;BPM$6,0,0.6*BPM$5+0.4*BPM$5*(BPM41-BPM$7)/(BPM$8-BPM$7))))))</f>
      </c>
      <c r="BPO41" s="126">
        <f>IF(BPM41&lt;&gt;"",BPM$5,0)</f>
      </c>
      <c r="BPP41" s="125">
        <f>IF(BPM$6=0,RANK(BPM41,BPM$12:BPM$42,0),RANK(BPM41,BPM$12:BPM$42,1))</f>
      </c>
      <c r="BPQ41" s="126">
        <v>100</v>
      </c>
      <c r="BPR41" s="126">
        <f>IF(COUNTA(BPQ$12:BPQ$42)=0,0.6*BPQ$5,IF(BPQ41="",0,IF(BPQ$6=0,IF(BPQ41&gt;=BPQ$8,BPQ$5,IF(BPQ41&lt;BPQ$6,0,0.6*BPQ$5+0.4*BPQ$5*(BPQ41-BPQ$7)/(BPQ$8-BPQ$7))),IF(BPQ41&lt;=BPQ$8,BPQ$5,IF(BPQ41&gt;BPQ$6,0,0.6*BPQ$5+0.4*BPQ$5*(BPQ41-BPQ$7)/(BPQ$8-BPQ$7))))))</f>
      </c>
      <c r="BPS41" s="126">
        <f>IF(BPQ41&lt;&gt;"",BPQ$5,0)</f>
      </c>
      <c r="BPT41" s="125">
        <f>IF(BPQ$6=0,RANK(BPQ41,BPQ$12:BPQ$42,0),RANK(BPQ41,BPQ$12:BPQ$42,1))</f>
      </c>
      <c r="BPU41" s="126">
        <v>1.43</v>
      </c>
      <c r="BPV41" s="126">
        <f>IF(COUNTA(BPU$12:BPU$42)=0,0.6*BPU$5,IF(BPU41="",0,IF(BPU$6=0,IF(BPU41&gt;=BPU$8,BPU$5,IF(BPU41&lt;BPU$6,0,0.6*BPU$5+0.4*BPU$5*(BPU41-BPU$7)/(BPU$8-BPU$7))),IF(BPU41&lt;=BPU$8,BPU$5,IF(BPU41&gt;BPU$6,0,0.6*BPU$5+0.4*BPU$5*(BPU41-BPU$7)/(BPU$8-BPU$7))))))</f>
      </c>
      <c r="BPW41" s="126">
        <f>IF(BPU41&lt;&gt;"",BPU$5,0)</f>
      </c>
      <c r="BPX41" s="125">
        <f>IF(BPU$6=0,RANK(BPU41,BPU$12:BPU$42,0),RANK(BPU41,BPU$12:BPU$42,1))</f>
      </c>
      <c r="BPY41" s="126">
        <v>100</v>
      </c>
      <c r="BPZ41" s="126">
        <f>IF(COUNTA(BPY$12:BPY$42)=0,0.6*BPY$5,IF(BPY41="",0,IF(BPY$6=0,IF(BPY41&gt;=BPY$8,BPY$5,IF(BPY41&lt;BPY$6,0,0.6*BPY$5+0.4*BPY$5*(BPY41-BPY$7)/(BPY$8-BPY$7))),IF(BPY41&lt;=BPY$8,BPY$5,IF(BPY41&gt;BPY$6,0,0.6*BPY$5+0.4*BPY$5*(BPY41-BPY$7)/(BPY$8-BPY$7))))))</f>
      </c>
      <c r="BQA41" s="126">
        <f>IF(BPY41&lt;&gt;"",BPY$5,0)</f>
      </c>
      <c r="BQB41" s="125">
        <f>IF(BPY$6=0,RANK(BPY41,BPY$12:BPY$42,0),RANK(BPY41,BPY$12:BPY$42,1))</f>
      </c>
      <c r="BQC41" s="126">
        <v>100</v>
      </c>
      <c r="BQD41" s="126">
        <f>IF(COUNTA(BQC$12:BQC$42)=0,0.6*BQC$5,IF(BQC41="",0,IF(BQC$6=0,IF(BQC41&gt;=BQC$8,BQC$5,IF(BQC41&lt;BQC$6,0,0.6*BQC$5+0.4*BQC$5*(BQC41-BQC$7)/(BQC$8-BQC$7))),IF(BQC41&lt;=BQC$8,BQC$5,IF(BQC41&gt;BQC$6,0,0.6*BQC$5+0.4*BQC$5*(BQC41-BQC$7)/(BQC$8-BQC$7))))))</f>
      </c>
      <c r="BQE41" s="126">
        <f>IF(BQC41&lt;&gt;"",BQC$5,0)</f>
      </c>
      <c r="BQF41" s="125">
        <f>IF(BQC$6=0,RANK(BQC41,BQC$12:BQC$42,0),RANK(BQC41,BQC$12:BQC$42,1))</f>
      </c>
      <c r="BQG41" s="126">
        <v>0.43</v>
      </c>
      <c r="BQH41" s="126">
        <f>IF(COUNTA(BQG$12:BQG$42)=0,0.6*BQG$5,IF(BQG41="",0,IF(BQG$6=0,IF(BQG41&gt;=BQG$8,BQG$5,IF(BQG41&lt;BQG$6,0,0.6*BQG$5+0.4*BQG$5*(BQG41-BQG$7)/(BQG$8-BQG$7))),IF(BQG41&lt;=BQG$8,BQG$5,IF(BQG41&gt;BQG$6,0,0.6*BQG$5+0.4*BQG$5*(BQG41-BQG$7)/(BQG$8-BQG$7))))))</f>
      </c>
      <c r="BQI41" s="126">
        <f>IF(BQG41&lt;&gt;"",BQG$5,0)</f>
      </c>
      <c r="BQJ41" s="125">
        <f>IF(BQG$6=0,RANK(BQG41,BQG$12:BQG$42,0),RANK(BQG41,BQG$12:BQG$42,1))</f>
      </c>
      <c r="BQK41" s="126">
        <v>100</v>
      </c>
      <c r="BQL41" s="126">
        <f>IF(COUNTA(BQK$12:BQK$42)=0,0.6*BQK$5,IF(BQK41="",0,IF(BQK$6=0,IF(BQK41&gt;=BQK$8,BQK$5,IF(BQK41&lt;BQK$6,0,0.6*BQK$5+0.4*BQK$5*(BQK41-BQK$7)/(BQK$8-BQK$7))),IF(BQK41&lt;=BQK$8,BQK$5,IF(BQK41&gt;BQK$6,0,0.6*BQK$5+0.4*BQK$5*(BQK41-BQK$7)/(BQK$8-BQK$7))))))</f>
      </c>
      <c r="BQM41" s="126">
        <f>IF(BQK41&lt;&gt;"",BQK$5,0)</f>
      </c>
      <c r="BQN41" s="125">
        <f>IF(BQK$6=0,RANK(BQK41,BQK$12:BQK$42,0),RANK(BQK41,BQK$12:BQK$42,1))</f>
      </c>
      <c r="BQO41" s="126">
        <v>0.61</v>
      </c>
      <c r="BQP41" s="126">
        <f>IF(COUNTA(BQO$12:BQO$42)=0,0.6*BQO$5,IF(BQO41="",0,IF(BQO$6=0,IF(BQO41&gt;=BQO$8,BQO$5,IF(BQO41&lt;BQO$6,0,0.6*BQO$5+0.4*BQO$5*(BQO41-BQO$7)/(BQO$8-BQO$7))),IF(BQO41&lt;=BQO$8,BQO$5,IF(BQO41&gt;BQO$6,0,0.6*BQO$5+0.4*BQO$5*(BQO41-BQO$7)/(BQO$8-BQO$7))))))</f>
      </c>
      <c r="BQQ41" s="126">
        <f>IF(BQO41&lt;&gt;"",BQO$5,0)</f>
      </c>
      <c r="BQR41" s="125">
        <f>IF(BQO$6=0,RANK(BQO41,BQO$12:BQO$42,0),RANK(BQO41,BQO$12:BQO$42,1))</f>
      </c>
      <c r="BQS41" s="126">
        <v>0</v>
      </c>
      <c r="BQT41" s="126">
        <f>IF(COUNTA(BQS$12:BQS$42)=0,0.6*BQS$5,IF(BQS41="",0,IF(BQS$6=0,IF(BQS41&gt;=BQS$8,BQS$5,IF(BQS41&lt;BQS$6,0,0.6*BQS$5+0.4*BQS$5*(BQS41-BQS$7)/(BQS$8-BQS$7))),IF(BQS41&lt;=BQS$8,BQS$5,IF(BQS41&gt;BQS$6,0,0.6*BQS$5+0.4*BQS$5*(BQS41-BQS$7)/(BQS$8-BQS$7))))))</f>
      </c>
      <c r="BQU41" s="126">
        <f>IF(BQS41&lt;&gt;"",BQS$5,0)</f>
      </c>
      <c r="BQV41" s="125">
        <f>IF(BQS$6=0,RANK(BQS41,BQS$12:BQS$42,0),RANK(BQS41,BQS$12:BQS$42,1))</f>
      </c>
      <c r="BQW41" s="126">
        <v>73.28</v>
      </c>
      <c r="BQX41" s="126">
        <f>IF(COUNTA(BQW$12:BQW$42)=0,0.6*BQW$5,IF(BQW41="",0,IF(BQW$6=0,IF(BQW41&gt;=BQW$8,BQW$5,IF(BQW41&lt;BQW$6,0,0.6*BQW$5+0.4*BQW$5*(BQW41-BQW$7)/(BQW$8-BQW$7))),IF(BQW41&lt;=BQW$8,BQW$5,IF(BQW41&gt;BQW$6,0,0.6*BQW$5+0.4*BQW$5*(BQW41-BQW$7)/(BQW$8-BQW$7))))))</f>
      </c>
      <c r="BQY41" s="126">
        <f>IF(BQW41&lt;&gt;"",BQW$5,0)</f>
      </c>
      <c r="BQZ41" s="125">
        <f>IF(BQW$6=0,RANK(BQW41,BQW$12:BQW$42,0),RANK(BQW41,BQW$12:BQW$42,1))</f>
      </c>
      <c r="BRA41" s="126">
        <v>21.74</v>
      </c>
      <c r="BRB41" s="126">
        <f>IF(COUNTA(BRA$12:BRA$42)=0,0.6*BRA$5,IF(BRA41="",0,IF(BRA$6=0,IF(BRA41&gt;=BRA$8,BRA$5,IF(BRA41&lt;BRA$6,0,0.6*BRA$5+0.4*BRA$5*(BRA41-BRA$7)/(BRA$8-BRA$7))),IF(BRA41&lt;=BRA$8,BRA$5,IF(BRA41&gt;BRA$6,0,0.6*BRA$5+0.4*BRA$5*(BRA41-BRA$7)/(BRA$8-BRA$7))))))</f>
      </c>
      <c r="BRC41" s="126">
        <f>IF(BRA41&lt;&gt;"",BRA$5,0)</f>
      </c>
      <c r="BRD41" s="125">
        <f>IF(BRA$6=0,RANK(BRA41,BRA$12:BRA$42,0),RANK(BRA41,BRA$12:BRA$42,1))</f>
      </c>
      <c r="BRE41" s="126">
        <v>0.118940348700535</v>
      </c>
      <c r="BRF41" s="126">
        <f>IF(COUNTA(BRE$12:BRE$42)=0,0.6*BRE$5,IF(BRE41="",0,IF(BRE$6=0,IF(BRE41&gt;=BRE$8,BRE$5,IF(BRE41&lt;BRE$6,0,0.6*BRE$5+0.4*BRE$5*(BRE41-BRE$7)/(BRE$8-BRE$7))),IF(BRE41&lt;=BRE$8,BRE$5,IF(BRE41&gt;BRE$6,0,0.6*BRE$5+0.4*BRE$5*(BRE41-BRE$7)/(BRE$8-BRE$7))))))</f>
      </c>
      <c r="BRG41" s="126">
        <f>IF(BRE41&lt;&gt;"",BRE$5,0)</f>
      </c>
      <c r="BRH41" s="125">
        <f>IF(BRE$6=0,RANK(BRE41,BRE$12:BRE$42,0),RANK(BRE41,BRE$12:BRE$42,1))</f>
      </c>
      <c r="BRI41" s="126">
        <v>0.05</v>
      </c>
      <c r="BRJ41" s="126">
        <f>IF(COUNTA(BRI$12:BRI$42)=0,0.6*BRI$5,IF(BRI41="",0,IF(BRI$6=0,IF(BRI41&gt;=BRI$8,BRI$5,IF(BRI41&lt;BRI$6,0,0.6*BRI$5+0.4*BRI$5*(BRI41-BRI$7)/(BRI$8-BRI$7))),IF(BRI41&lt;=BRI$8,BRI$5,IF(BRI41&gt;BRI$6,0,0.6*BRI$5+0.4*BRI$5*(BRI41-BRI$7)/(BRI$8-BRI$7))))))</f>
      </c>
      <c r="BRK41" s="126">
        <f>IF(BRI41&lt;&gt;"",BRI$5,0)</f>
      </c>
      <c r="BRL41" s="125">
        <f>IF(BRI$6=0,RANK(BRI41,BRI$12:BRI$42,0),RANK(BRI41,BRI$12:BRI$42,1))</f>
      </c>
      <c r="BRM41" s="126">
        <v>0.07</v>
      </c>
      <c r="BRN41" s="126">
        <f>IF(COUNTA(BRM$12:BRM$42)=0,0.6*BRM$5,IF(BRM41="",0,IF(BRM$6=0,IF(BRM41&gt;=BRM$8,BRM$5,IF(BRM41&lt;BRM$6,0,0.6*BRM$5+0.4*BRM$5*(BRM41-BRM$7)/(BRM$8-BRM$7))),IF(BRM41&lt;=BRM$8,BRM$5,IF(BRM41&gt;BRM$6,0,0.6*BRM$5+0.4*BRM$5*(BRM41-BRM$7)/(BRM$8-BRM$7))))))</f>
      </c>
      <c r="BRO41" s="126">
        <f>IF(BRM41&lt;&gt;"",BRM$5,0)</f>
      </c>
      <c r="BRP41" s="125">
        <f>IF(BRM$6=0,RANK(BRM41,BRM$12:BRM$42,0),RANK(BRM41,BRM$12:BRM$42,1))</f>
      </c>
      <c r="BRQ41"/>
      <c r="BRR41" s="126">
        <f>IF(COUNTA(BRQ$12:BRQ$42)=0,0.6*BRQ$5,IF(BRQ41="",0,IF(BRQ$6=0,IF(BRQ41&gt;=BRQ$8,BRQ$5,IF(BRQ41&lt;BRQ$6,0,0.6*BRQ$5+0.4*BRQ$5*(BRQ41-BRQ$7)/(BRQ$8-BRQ$7))),IF(BRQ41&lt;=BRQ$8,BRQ$5,IF(BRQ41&gt;BRQ$6,0,0.6*BRQ$5+0.4*BRQ$5*(BRQ41-BRQ$7)/(BRQ$8-BRQ$7))))))</f>
      </c>
      <c r="BRS41" s="126">
        <f>IF(BRQ41&lt;&gt;"",BRQ$5,0)</f>
      </c>
      <c r="BRT41" s="125">
        <f>IF(BRQ$6=0,RANK(BRQ41,BRQ$12:BRQ$42,0),RANK(BRQ41,BRQ$12:BRQ$42,1))</f>
      </c>
      <c r="BRU41"/>
      <c r="BRV41" s="126">
        <f>IF(COUNTA(BRU$12:BRU$42)=0,0.6*BRU$5,IF(BRU41="",0,IF(BRU$6=0,IF(BRU41&gt;=BRU$8,BRU$5,IF(BRU41&lt;BRU$6,0,0.6*BRU$5+0.4*BRU$5*(BRU41-BRU$7)/(BRU$8-BRU$7))),IF(BRU41&lt;=BRU$8,BRU$5,IF(BRU41&gt;BRU$6,0,0.6*BRU$5+0.4*BRU$5*(BRU41-BRU$7)/(BRU$8-BRU$7))))))</f>
      </c>
      <c r="BRW41" s="126">
        <f>IF(BRU41&lt;&gt;"",BRU$5,0)</f>
      </c>
      <c r="BRX41" s="125">
        <f>IF(BRU$6=0,RANK(BRU41,BRU$12:BRU$42,0),RANK(BRU41,BRU$12:BRU$42,1))</f>
      </c>
      <c r="BRY41"/>
      <c r="BRZ41" s="126">
        <f>IF(COUNTA(BRY$12:BRY$42)=0,0.6*BRY$5,IF(BRY41="",0,IF(BRY$6=0,IF(BRY41&gt;=BRY$8,BRY$5,IF(BRY41&lt;BRY$6,0,0.6*BRY$5+0.4*BRY$5*(BRY41-BRY$7)/(BRY$8-BRY$7))),IF(BRY41&lt;=BRY$8,BRY$5,IF(BRY41&gt;BRY$6,0,0.6*BRY$5+0.4*BRY$5*(BRY41-BRY$7)/(BRY$8-BRY$7))))))</f>
      </c>
      <c r="BSA41" s="126">
        <f>IF(BRY41&lt;&gt;"",BRY$5,0)</f>
      </c>
      <c r="BSB41" s="125">
        <f>IF(BRY$6=0,RANK(BRY41,BRY$12:BRY$42,0),RANK(BRY41,BRY$12:BRY$42,1))</f>
      </c>
      <c r="BSC41"/>
      <c r="BSD41" s="126">
        <f>IF(COUNTA(BSC$12:BSC$42)=0,0.6*BSC$5,IF(BSC41="",0,IF(BSC$6=0,IF(BSC41&gt;=BSC$8,BSC$5,IF(BSC41&lt;BSC$6,0,0.6*BSC$5+0.4*BSC$5*(BSC41-BSC$7)/(BSC$8-BSC$7))),IF(BSC41&lt;=BSC$8,BSC$5,IF(BSC41&gt;BSC$6,0,0.6*BSC$5+0.4*BSC$5*(BSC41-BSC$7)/(BSC$8-BSC$7))))))</f>
      </c>
      <c r="BSE41" s="126">
        <f>IF(BSC41&lt;&gt;"",BSC$5,0)</f>
      </c>
      <c r="BSF41" s="125">
        <f>IF(BSC$6=0,RANK(BSC41,BSC$12:BSC$42,0),RANK(BSC41,BSC$12:BSC$42,1))</f>
      </c>
      <c r="BSG41"/>
      <c r="BSH41" s="126">
        <f>IF(COUNTA(BSG$12:BSG$42)=0,0.6*BSG$5,IF(BSG41="",0,IF(BSG$6=0,IF(BSG41&gt;=BSG$8,BSG$5,IF(BSG41&lt;BSG$6,0,0.6*BSG$5+0.4*BSG$5*(BSG41-BSG$7)/(BSG$8-BSG$7))),IF(BSG41&lt;=BSG$8,BSG$5,IF(BSG41&gt;BSG$6,0,0.6*BSG$5+0.4*BSG$5*(BSG41-BSG$7)/(BSG$8-BSG$7))))))</f>
      </c>
      <c r="BSI41" s="126">
        <f>IF(BSG41&lt;&gt;"",BSG$5,0)</f>
      </c>
      <c r="BSJ41" s="125">
        <f>IF(BSG$6=0,RANK(BSG41,BSG$12:BSG$42,0),RANK(BSG41,BSG$12:BSG$42,1))</f>
      </c>
      <c r="BSK41"/>
      <c r="BSL41" s="126">
        <f>IF(COUNTA(BSK$12:BSK$42)=0,0.6*BSK$5,IF(BSK41="",0,IF(BSK$6=0,IF(BSK41&gt;=BSK$8,BSK$5,IF(BSK41&lt;BSK$6,0,0.6*BSK$5+0.4*BSK$5*(BSK41-BSK$7)/(BSK$8-BSK$7))),IF(BSK41&lt;=BSK$8,BSK$5,IF(BSK41&gt;BSK$6,0,0.6*BSK$5+0.4*BSK$5*(BSK41-BSK$7)/(BSK$8-BSK$7))))))</f>
      </c>
      <c r="BSM41" s="126">
        <f>IF(BSK41&lt;&gt;"",BSK$5,0)</f>
      </c>
      <c r="BSN41" s="125">
        <f>IF(BSK$6=0,RANK(BSK41,BSK$12:BSK$42,0),RANK(BSK41,BSK$12:BSK$42,1))</f>
      </c>
      <c r="BSO41"/>
      <c r="BSP41" s="126">
        <f>IF(COUNTA(BSO$12:BSO$42)=0,0.6*BSO$5,IF(BSO41="",0,IF(BSO$6=0,IF(BSO41&gt;=BSO$8,BSO$5,IF(BSO41&lt;BSO$6,0,0.6*BSO$5+0.4*BSO$5*(BSO41-BSO$7)/(BSO$8-BSO$7))),IF(BSO41&lt;=BSO$8,BSO$5,IF(BSO41&gt;BSO$6,0,0.6*BSO$5+0.4*BSO$5*(BSO41-BSO$7)/(BSO$8-BSO$7))))))</f>
      </c>
      <c r="BSQ41" s="126">
        <f>IF(BSO41&lt;&gt;"",BSO$5,0)</f>
      </c>
      <c r="BSR41" s="125">
        <f>IF(BSO$6=0,RANK(BSO41,BSO$12:BSO$42,0),RANK(BSO41,BSO$12:BSO$42,1))</f>
      </c>
      <c r="BSS41"/>
      <c r="BST41" s="126">
        <f>IF(COUNTA(BSS$12:BSS$42)=0,0.6*BSS$5,IF(BSS41="",0,IF(BSS$6=0,IF(BSS41&gt;=BSS$8,BSS$5,IF(BSS41&lt;BSS$6,0,0.6*BSS$5+0.4*BSS$5*(BSS41-BSS$7)/(BSS$8-BSS$7))),IF(BSS41&lt;=BSS$8,BSS$5,IF(BSS41&gt;BSS$6,0,0.6*BSS$5+0.4*BSS$5*(BSS41-BSS$7)/(BSS$8-BSS$7))))))</f>
      </c>
      <c r="BSU41" s="126">
        <f>IF(BSS41&lt;&gt;"",BSS$5,0)</f>
      </c>
      <c r="BSV41" s="125">
        <f>IF(BSS$6=0,RANK(BSS41,BSS$12:BSS$42,0),RANK(BSS41,BSS$12:BSS$42,1))</f>
      </c>
      <c r="BSW41"/>
      <c r="BSX41" s="126">
        <f>IF(COUNTA(BSW$12:BSW$42)=0,0.6*BSW$5,IF(BSW41="",0,IF(BSW$6=0,IF(BSW41&gt;=BSW$8,BSW$5,IF(BSW41&lt;BSW$6,0,0.6*BSW$5+0.4*BSW$5*(BSW41-BSW$7)/(BSW$8-BSW$7))),IF(BSW41&lt;=BSW$8,BSW$5,IF(BSW41&gt;BSW$6,0,0.6*BSW$5+0.4*BSW$5*(BSW41-BSW$7)/(BSW$8-BSW$7))))))</f>
      </c>
      <c r="BSY41" s="126">
        <f>IF(BSW41&lt;&gt;"",BSW$5,0)</f>
      </c>
      <c r="BSZ41" s="125">
        <f>IF(BSW$6=0,RANK(BSW41,BSW$12:BSW$42,0),RANK(BSW41,BSW$12:BSW$42,1))</f>
      </c>
      <c r="BTA41"/>
      <c r="BTB41" s="126">
        <f>IF(COUNTA(BTA$12:BTA$42)=0,0.6*BTA$5,IF(BTA41="",0,IF(BTA$6=0,IF(BTA41&gt;=BTA$8,BTA$5,IF(BTA41&lt;BTA$6,0,0.6*BTA$5+0.4*BTA$5*(BTA41-BTA$7)/(BTA$8-BTA$7))),IF(BTA41&lt;=BTA$8,BTA$5,IF(BTA41&gt;BTA$6,0,0.6*BTA$5+0.4*BTA$5*(BTA41-BTA$7)/(BTA$8-BTA$7))))))</f>
      </c>
      <c r="BTC41" s="126">
        <f>IF(BTA41&lt;&gt;"",BTA$5,0)</f>
      </c>
      <c r="BTD41" s="125">
        <f>IF(BTA$6=0,RANK(BTA41,BTA$12:BTA$42,0),RANK(BTA41,BTA$12:BTA$42,1))</f>
      </c>
      <c r="BTE41"/>
      <c r="BTF41" s="126">
        <f>IF(COUNTA(BTE$12:BTE$42)=0,0.6*BTE$5,IF(BTE41="",0,IF(BTE$6=0,IF(BTE41&gt;=BTE$8,BTE$5,IF(BTE41&lt;BTE$6,0,0.6*BTE$5+0.4*BTE$5*(BTE41-BTE$7)/(BTE$8-BTE$7))),IF(BTE41&lt;=BTE$8,BTE$5,IF(BTE41&gt;BTE$6,0,0.6*BTE$5+0.4*BTE$5*(BTE41-BTE$7)/(BTE$8-BTE$7))))))</f>
      </c>
      <c r="BTG41" s="126">
        <f>IF(BTE41&lt;&gt;"",BTE$5,0)</f>
      </c>
      <c r="BTH41" s="125">
        <f>IF(BTE$6=0,RANK(BTE41,BTE$12:BTE$42,0),RANK(BTE41,BTE$12:BTE$42,1))</f>
      </c>
      <c r="BTI41" s="126">
        <v>1.14</v>
      </c>
      <c r="BTJ41" s="126">
        <f>IF(COUNTA(BTI$12:BTI$42)=0,0.6*BTI$5,IF(BTI41="",0,IF(BTI$6=0,IF(BTI41&gt;=BTI$8,BTI$5,IF(BTI41&lt;BTI$6,0,0.6*BTI$5+0.4*BTI$5*(BTI41-BTI$7)/(BTI$8-BTI$7))),IF(BTI41&lt;=BTI$8,BTI$5,IF(BTI41&gt;BTI$6,0,0.6*BTI$5+0.4*BTI$5*(BTI41-BTI$7)/(BTI$8-BTI$7))))))</f>
      </c>
      <c r="BTK41" s="126">
        <f>IF(BTI41&lt;&gt;"",BTI$5,0)</f>
      </c>
      <c r="BTL41" s="125">
        <f>IF(BTI$6=0,RANK(BTI41,BTI$12:BTI$42,0),RANK(BTI41,BTI$12:BTI$42,1))</f>
      </c>
      <c r="BTM41" s="126">
        <v>0.71</v>
      </c>
      <c r="BTN41" s="126">
        <f>IF(COUNTA(BTM$12:BTM$42)=0,0.6*BTM$5,IF(BTM41="",0,IF(BTM$6=0,IF(BTM41&gt;=BTM$8,BTM$5,IF(BTM41&lt;BTM$6,0,0.6*BTM$5+0.4*BTM$5*(BTM41-BTM$7)/(BTM$8-BTM$7))),IF(BTM41&lt;=BTM$8,BTM$5,IF(BTM41&gt;BTM$6,0,0.6*BTM$5+0.4*BTM$5*(BTM41-BTM$7)/(BTM$8-BTM$7))))))</f>
      </c>
      <c r="BTO41" s="126">
        <f>IF(BTM41&lt;&gt;"",BTM$5,0)</f>
      </c>
      <c r="BTP41" s="125">
        <f>IF(BTM$6=0,RANK(BTM41,BTM$12:BTM$42,0),RANK(BTM41,BTM$12:BTM$42,1))</f>
      </c>
      <c r="BTQ41" s="126">
        <v>0.23</v>
      </c>
      <c r="BTR41" s="126">
        <f>IF(COUNTA(BTQ$12:BTQ$42)=0,0.6*BTQ$5,IF(BTQ41="",0,IF(BTQ$6=0,IF(BTQ41&gt;=BTQ$8,BTQ$5,IF(BTQ41&lt;BTQ$6,0,0.6*BTQ$5+0.4*BTQ$5*(BTQ41-BTQ$7)/(BTQ$8-BTQ$7))),IF(BTQ41&lt;=BTQ$8,BTQ$5,IF(BTQ41&gt;BTQ$6,0,0.6*BTQ$5+0.4*BTQ$5*(BTQ41-BTQ$7)/(BTQ$8-BTQ$7))))))</f>
      </c>
      <c r="BTS41" s="126">
        <f>IF(BTQ41&lt;&gt;"",BTQ$5,0)</f>
      </c>
      <c r="BTT41" s="125">
        <f>IF(BTQ$6=0,RANK(BTQ41,BTQ$12:BTQ$42,0),RANK(BTQ41,BTQ$12:BTQ$42,1))</f>
      </c>
      <c r="BTU41" s="126">
        <v>99.49</v>
      </c>
      <c r="BTV41" s="126">
        <f>IF(COUNTA(BTU$12:BTU$42)=0,0.6*BTU$5,IF(BTU41="",0,IF(BTU$6=0,IF(BTU41&gt;=BTU$8,BTU$5,IF(BTU41&lt;BTU$6,0,0.6*BTU$5+0.4*BTU$5*(BTU41-BTU$7)/(BTU$8-BTU$7))),IF(BTU41&lt;=BTU$8,BTU$5,IF(BTU41&gt;BTU$6,0,0.6*BTU$5+0.4*BTU$5*(BTU41-BTU$7)/(BTU$8-BTU$7))))))</f>
      </c>
      <c r="BTW41" s="126">
        <f>IF(BTU41&lt;&gt;"",BTU$5,0)</f>
      </c>
      <c r="BTX41" s="125">
        <f>IF(BTU$6=0,RANK(BTU41,BTU$12:BTU$42,0),RANK(BTU41,BTU$12:BTU$42,1))</f>
      </c>
      <c r="BTY41" s="126">
        <v>97.3</v>
      </c>
      <c r="BTZ41" s="126">
        <f>IF(COUNTA(BTY$12:BTY$42)=0,0.6*BTY$5,IF(BTY41="",0,IF(BTY$6=0,IF(BTY41&gt;=BTY$8,BTY$5,IF(BTY41&lt;BTY$6,0,0.6*BTY$5+0.4*BTY$5*(BTY41-BTY$7)/(BTY$8-BTY$7))),IF(BTY41&lt;=BTY$8,BTY$5,IF(BTY41&gt;BTY$6,0,0.6*BTY$5+0.4*BTY$5*(BTY41-BTY$7)/(BTY$8-BTY$7))))))</f>
      </c>
      <c r="BUA41" s="126">
        <f>IF(BTY41&lt;&gt;"",BTY$5,0)</f>
      </c>
      <c r="BUB41" s="125">
        <f>IF(BTY$6=0,RANK(BTY41,BTY$12:BTY$42,0),RANK(BTY41,BTY$12:BTY$42,1))</f>
      </c>
      <c r="BUC41" s="126">
        <v>98.62</v>
      </c>
      <c r="BUD41" s="126">
        <f>IF(COUNTA(BUC$12:BUC$42)=0,0.6*BUC$5,IF(BUC41="",0,IF(BUC$6=0,IF(BUC41&gt;=BUC$8,BUC$5,IF(BUC41&lt;BUC$6,0,0.6*BUC$5+0.4*BUC$5*(BUC41-BUC$7)/(BUC$8-BUC$7))),IF(BUC41&lt;=BUC$8,BUC$5,IF(BUC41&gt;BUC$6,0,0.6*BUC$5+0.4*BUC$5*(BUC41-BUC$7)/(BUC$8-BUC$7))))))</f>
      </c>
      <c r="BUE41" s="126">
        <f>IF(BUC41&lt;&gt;"",BUC$5,0)</f>
      </c>
      <c r="BUF41" s="125">
        <f>IF(BUC$6=0,RANK(BUC41,BUC$12:BUC$42,0),RANK(BUC41,BUC$12:BUC$42,1))</f>
      </c>
      <c r="BUG41" s="126">
        <v>0.65</v>
      </c>
      <c r="BUH41" s="126">
        <f>IF(COUNTA(BUG$12:BUG$42)=0,0.6*BUG$5,IF(BUG41="",0,IF(BUG$6=0,IF(BUG41&gt;=BUG$8,BUG$5,IF(BUG41&lt;BUG$6,0,0.6*BUG$5+0.4*BUG$5*(BUG41-BUG$7)/(BUG$8-BUG$7))),IF(BUG41&lt;=BUG$8,BUG$5,IF(BUG41&gt;BUG$6,0,0.6*BUG$5+0.4*BUG$5*(BUG41-BUG$7)/(BUG$8-BUG$7))))))</f>
      </c>
      <c r="BUI41" s="126">
        <f>IF(BUG41&lt;&gt;"",BUG$5,0)</f>
      </c>
      <c r="BUJ41" s="125">
        <f>IF(BUG$6=0,RANK(BUG41,BUG$12:BUG$42,0),RANK(BUG41,BUG$12:BUG$42,1))</f>
      </c>
      <c r="BUK41" s="126">
        <v>0.71</v>
      </c>
      <c r="BUL41" s="126">
        <f>IF(COUNTA(BUK$12:BUK$42)=0,0.6*BUK$5,IF(BUK41="",0,IF(BUK$6=0,IF(BUK41&gt;=BUK$8,BUK$5,IF(BUK41&lt;BUK$6,0,0.6*BUK$5+0.4*BUK$5*(BUK41-BUK$7)/(BUK$8-BUK$7))),IF(BUK41&lt;=BUK$8,BUK$5,IF(BUK41&gt;BUK$6,0,0.6*BUK$5+0.4*BUK$5*(BUK41-BUK$7)/(BUK$8-BUK$7))))))</f>
      </c>
      <c r="BUM41" s="126">
        <f>IF(BUK41&lt;&gt;"",BUK$5,0)</f>
      </c>
      <c r="BUN41" s="125">
        <f>IF(BUK$6=0,RANK(BUK41,BUK$12:BUK$42,0),RANK(BUK41,BUK$12:BUK$42,1))</f>
      </c>
      <c r="BUO41" s="126">
        <v>27.99</v>
      </c>
      <c r="BUP41" s="126">
        <f>IF(COUNTA(BUO$12:BUO$42)=0,0.6*BUO$5,IF(BUO41="",0,IF(AND(BUO41&gt;=BUO$7,BUO41&lt;=BUO$8),BUO$5,0)))</f>
      </c>
      <c r="BUQ41" s="126">
        <f>IF(BUO41&lt;&gt;"",BUO$5,0)</f>
      </c>
      <c r="BUR41" s="125">
        <f>IF(BUO$6=0,RANK(BUO41,BUO$12:BUO$42,0),RANK(BUO41,BUO$12:BUO$42,1))</f>
      </c>
      <c r="BUS41" s="126">
        <v>0.27</v>
      </c>
      <c r="BUT41" s="126">
        <f>IF(COUNTA(BUS$12:BUS$42)=0,0.6*BUS$5,IF(BUS41="",0,IF(BUS$6=0,IF(BUS41&gt;=BUS$8,BUS$5,IF(BUS41&lt;BUS$6,0,0.6*BUS$5+0.4*BUS$5*(BUS41-BUS$7)/(BUS$8-BUS$7))),IF(BUS41&lt;=BUS$8,BUS$5,IF(BUS41&gt;BUS$6,0,0.6*BUS$5+0.4*BUS$5*(BUS41-BUS$7)/(BUS$8-BUS$7))))))</f>
      </c>
      <c r="BUU41" s="126">
        <f>IF(BUS41&lt;&gt;"",BUS$5,0)</f>
      </c>
      <c r="BUV41" s="125">
        <f>IF(BUS$6=0,RANK(BUS41,BUS$12:BUS$42,0),RANK(BUS41,BUS$12:BUS$42,1))</f>
      </c>
      <c r="BUW41" s="126">
        <v>0</v>
      </c>
      <c r="BUX41" s="126">
        <f>IF(COUNTA(BUW$12:BUW$42)=0,0.6*BUW$5,IF(BUW41="",0,IF(BUW$6=0,IF(BUW41&gt;=BUW$8,BUW$5,IF(BUW41&lt;BUW$6,0,0.6*BUW$5+0.4*BUW$5*(BUW41-BUW$7)/(BUW$8-BUW$7))),IF(BUW41&lt;=BUW$8,BUW$5,IF(BUW41&gt;BUW$6,0,0.6*BUW$5+0.4*BUW$5*(BUW41-BUW$7)/(BUW$8-BUW$7))))))</f>
      </c>
      <c r="BUY41" s="126">
        <f>IF(BUW41&lt;&gt;"",BUW$5,0)</f>
      </c>
      <c r="BUZ41" s="125">
        <f>IF(BUW$6=0,RANK(BUW41,BUW$12:BUW$42,0),RANK(BUW41,BUW$12:BUW$42,1))</f>
      </c>
      <c r="BVA41" s="126">
        <v>0.011</v>
      </c>
      <c r="BVB41" s="126">
        <f>IF(COUNTA(BVA$12:BVA$42)=0,0.6*BVA$5,IF(BVA41="",0,IF(BVA$6=0,IF(BVA41&gt;=BVA$8,BVA$5,IF(BVA41&lt;BVA$6,0,0.6*BVA$5+0.4*BVA$5*(BVA41-BVA$7)/(BVA$8-BVA$7))),IF(BVA41&lt;=BVA$8,BVA$5,IF(BVA41&gt;BVA$6,0,0.6*BVA$5+0.4*BVA$5*(BVA41-BVA$7)/(BVA$8-BVA$7))))))</f>
      </c>
      <c r="BVC41" s="126">
        <f>IF(BVA41&lt;&gt;"",BVA$5,0)</f>
      </c>
      <c r="BVD41" s="125">
        <f>IF(BVA$6=0,RANK(BVA41,BVA$12:BVA$42,0),RANK(BVA41,BVA$12:BVA$42,1))</f>
      </c>
      <c r="BVE41" s="126">
        <v>0.011</v>
      </c>
      <c r="BVF41" s="126">
        <f>IF(COUNTA(BVE$12:BVE$42)=0,0.6*BVE$5,IF(BVE41="",0,IF(BVE$6=0,IF(BVE41&gt;=BVE$8,BVE$5,IF(BVE41&lt;BVE$6,0,0.6*BVE$5+0.4*BVE$5*(BVE41-BVE$7)/(BVE$8-BVE$7))),IF(BVE41&lt;=BVE$8,BVE$5,IF(BVE41&gt;BVE$6,0,0.6*BVE$5+0.4*BVE$5*(BVE41-BVE$7)/(BVE$8-BVE$7))))))</f>
      </c>
      <c r="BVG41" s="126">
        <f>IF(BVE41&lt;&gt;"",BVE$5,0)</f>
      </c>
      <c r="BVH41" s="125">
        <f>IF(BVE$6=0,RANK(BVE41,BVE$12:BVE$42,0),RANK(BVE41,BVE$12:BVE$42,1))</f>
      </c>
      <c r="BVI41" s="126">
        <v>56.9631305927781</v>
      </c>
      <c r="BVJ41" s="126">
        <f>IF(COUNTA(BVI$12:BVI$42)=0,0.6*BVI$5,IF(BVI41="",0,IF(BVI$6=0,IF(BVI41&gt;=BVI$8,BVI$5,IF(BVI41&lt;BVI$6,0,0.6*BVI$5+0.4*BVI$5*(BVI41-BVI$7)/(BVI$8-BVI$7))),IF(BVI41&lt;=BVI$8,BVI$5,IF(BVI41&gt;BVI$6,0,0.6*BVI$5+0.4*BVI$5*(BVI41-BVI$7)/(BVI$8-BVI$7))))))</f>
      </c>
      <c r="BVK41" s="126">
        <f>IF(BVI41&lt;&gt;"",BVI$5,0)</f>
      </c>
      <c r="BVL41" s="125">
        <f>IF(BVI$6=0,RANK(BVI41,BVI$12:BVI$42,0),RANK(BVI41,BVI$12:BVI$42,1))</f>
      </c>
      <c r="BVM41" s="126">
        <v>0.32</v>
      </c>
      <c r="BVN41" s="126">
        <f>IF(COUNTA(BVM$12:BVM$42)=0,0.6*BVM$5,IF(BVM41="",0,IF(BVM$6=0,IF(BVM41&gt;=BVM$8,BVM$5,IF(BVM41&lt;BVM$6,0,0.6*BVM$5+0.4*BVM$5*(BVM41-BVM$7)/(BVM$8-BVM$7))),IF(BVM41&lt;=BVM$8,BVM$5,IF(BVM41&gt;BVM$6,0,0.6*BVM$5+0.4*BVM$5*(BVM41-BVM$7)/(BVM$8-BVM$7))))))</f>
      </c>
      <c r="BVO41" s="126">
        <f>IF(BVM41&lt;&gt;"",BVM$5,0)</f>
      </c>
      <c r="BVP41" s="125">
        <f>IF(BVM$6=0,RANK(BVM41,BVM$12:BVM$42,0),RANK(BVM41,BVM$12:BVM$42,1))</f>
      </c>
      <c r="BVQ41" s="126">
        <v>1.35</v>
      </c>
      <c r="BVR41" s="126">
        <f>IF(COUNTA(BVQ$12:BVQ$42)=0,0.6*BVQ$5,IF(BVQ41="",0,IF(BVQ$6=0,IF(BVQ41&gt;=BVQ$8,BVQ$5,IF(BVQ41&lt;BVQ$6,0,0.6*BVQ$5+0.4*BVQ$5*(BVQ41-BVQ$7)/(BVQ$8-BVQ$7))),IF(BVQ41&lt;=BVQ$8,BVQ$5,IF(BVQ41&gt;BVQ$6,0,0.6*BVQ$5+0.4*BVQ$5*(BVQ41-BVQ$7)/(BVQ$8-BVQ$7))))))</f>
      </c>
      <c r="BVS41" s="126">
        <f>IF(BVQ41&lt;&gt;"",BVQ$5,0)</f>
      </c>
      <c r="BVT41" s="125">
        <f>IF(BVQ$6=0,RANK(BVQ41,BVQ$12:BVQ$42,0),RANK(BVQ41,BVQ$12:BVQ$42,1))</f>
      </c>
      <c r="BVU41" s="126">
        <v>77.8949115533318</v>
      </c>
      <c r="BVV41" s="126">
        <f>IF(COUNTA(BVU$12:BVU$42)=0,0.6*BVU$5,IF(BVU41="",0,IF(BVU$6=0,IF(BVU41&gt;=BVU$8,BVU$5,IF(BVU41&lt;BVU$6,0,0.6*BVU$5+0.4*BVU$5*(BVU41-BVU$7)/(BVU$8-BVU$7))),IF(BVU41&lt;=BVU$8,BVU$5,IF(BVU41&gt;BVU$6,0,0.6*BVU$5+0.4*BVU$5*(BVU41-BVU$7)/(BVU$8-BVU$7))))))</f>
      </c>
      <c r="BVW41" s="126">
        <f>IF(BVU41&lt;&gt;"",BVU$5,0)</f>
      </c>
      <c r="BVX41" s="125">
        <f>IF(BVU$6=0,RANK(BVU41,BVU$12:BVU$42,0),RANK(BVU41,BVU$12:BVU$42,1))</f>
      </c>
      <c r="BVY41" s="126">
        <v>99.5129472455582</v>
      </c>
      <c r="BVZ41" s="126">
        <f>IF(COUNTA(BVY$12:BVY$42)=0,0.6*BVY$5,IF(BVY41="",0,IF(BVY$6=0,IF(BVY41&gt;=BVY$8,BVY$5,IF(BVY41&lt;BVY$6,0,0.6*BVY$5+0.4*BVY$5*(BVY41-BVY$7)/(BVY$8-BVY$7))),IF(BVY41&lt;=BVY$8,BVY$5,IF(BVY41&gt;BVY$6,0,0.6*BVY$5+0.4*BVY$5*(BVY41-BVY$7)/(BVY$8-BVY$7))))))</f>
      </c>
      <c r="BWA41" s="126">
        <f>IF(BVY41&lt;&gt;"",BVY$5,0)</f>
      </c>
      <c r="BWB41" s="125">
        <f>IF(BVY$6=0,RANK(BVY41,BVY$12:BVY$42,0),RANK(BVY41,BVY$12:BVY$42,1))</f>
      </c>
      <c r="BWC41" s="126">
        <v>100</v>
      </c>
      <c r="BWD41" s="126">
        <f>IF(COUNTA(BWC$12:BWC$42)=0,0.6*BWC$5,IF(BWC41="",0,IF(BWC$6=0,IF(BWC41&gt;=BWC$8,BWC$5,IF(BWC41&lt;BWC$6,0,0.6*BWC$5+0.4*BWC$5*(BWC41-BWC$7)/(BWC$8-BWC$7))),IF(BWC41&lt;=BWC$8,BWC$5,IF(BWC41&gt;BWC$6,0,0.6*BWC$5+0.4*BWC$5*(BWC41-BWC$7)/(BWC$8-BWC$7))))))</f>
      </c>
      <c r="BWE41" s="126">
        <f>IF(BWC41&lt;&gt;"",BWC$5,0)</f>
      </c>
      <c r="BWF41" s="125">
        <f>IF(BWC$6=0,RANK(BWC41,BWC$12:BWC$42,0),RANK(BWC41,BWC$12:BWC$42,1))</f>
      </c>
      <c r="BWG41" s="126">
        <v>98.4192400247849</v>
      </c>
      <c r="BWH41" s="126">
        <f>IF(COUNTA(BWG$12:BWG$42)=0,0.6*BWG$5,IF(BWG41="",0,IF(BWG$6=0,IF(BWG41&gt;=BWG$8,BWG$5,IF(BWG41&lt;BWG$6,0,0.6*BWG$5+0.4*BWG$5*(BWG41-BWG$7)/(BWG$8-BWG$7))),IF(BWG41&lt;=BWG$8,BWG$5,IF(BWG41&gt;BWG$6,0,0.6*BWG$5+0.4*BWG$5*(BWG41-BWG$7)/(BWG$8-BWG$7))))))</f>
      </c>
      <c r="BWI41" s="126">
        <f>IF(BWG41&lt;&gt;"",BWG$5,0)</f>
      </c>
      <c r="BWJ41" s="125">
        <f>IF(BWG$6=0,RANK(BWG41,BWG$12:BWG$42,0),RANK(BWG41,BWG$12:BWG$42,1))</f>
      </c>
      <c r="BWK41" s="126">
        <v>26</v>
      </c>
      <c r="BWL41" s="126">
        <f>IF(COUNTA(BWK$12:BWK$42)=0,0.6*BWK$5,IF(BWK41="",0,IF(AND(BWK41&gt;=BWK$7,BWK41&lt;=BWK$8),BWK$5,0)))</f>
      </c>
      <c r="BWM41" s="126">
        <f>IF(BWK41&lt;&gt;"",BWK$5,0)</f>
      </c>
      <c r="BWN41" s="125">
        <f>IF(BWK$6=0,RANK(BWK41,BWK$12:BWK$42,0),RANK(BWK41,BWK$12:BWK$42,1))</f>
      </c>
      <c r="BWO41" s="126">
        <v>0.73</v>
      </c>
      <c r="BWP41" s="126">
        <f>IF(COUNTA(BWO$12:BWO$42)=0,0.6*BWO$5,IF(BWO41="",0,IF(BWO$6=0,IF(BWO41&gt;=BWO$8,BWO$5,IF(BWO41&lt;BWO$6,0,0.6*BWO$5+0.4*BWO$5*(BWO41-BWO$7)/(BWO$8-BWO$7))),IF(BWO41&lt;=BWO$8,BWO$5,IF(BWO41&gt;BWO$6,0,0.6*BWO$5+0.4*BWO$5*(BWO41-BWO$7)/(BWO$8-BWO$7))))))</f>
      </c>
      <c r="BWQ41" s="126">
        <f>IF(BWO41&lt;&gt;"",BWO$5,0)</f>
      </c>
      <c r="BWR41" s="125">
        <f>IF(BWO$6=0,RANK(BWO41,BWO$12:BWO$42,0),RANK(BWO41,BWO$12:BWO$42,1))</f>
      </c>
      <c r="BWS41" s="126">
        <v>0.73</v>
      </c>
      <c r="BWT41" s="126">
        <f>IF(COUNTA(BWS$12:BWS$42)=0,0.6*BWS$5,IF(BWS41="",0,IF(BWS$6=0,IF(BWS41&gt;=BWS$8,BWS$5,IF(BWS41&lt;BWS$6,0,0.6*BWS$5+0.4*BWS$5*(BWS41-BWS$7)/(BWS$8-BWS$7))),IF(BWS41&lt;=BWS$8,BWS$5,IF(BWS41&gt;BWS$6,0,0.6*BWS$5+0.4*BWS$5*(BWS41-BWS$7)/(BWS$8-BWS$7))))))</f>
      </c>
      <c r="BWU41" s="126">
        <f>IF(BWS41&lt;&gt;"",BWS$5,0)</f>
      </c>
      <c r="BWV41" s="125">
        <f>IF(BWS$6=0,RANK(BWS41,BWS$12:BWS$42,0),RANK(BWS41,BWS$12:BWS$42,1))</f>
      </c>
      <c r="BWW41" s="125" t="s">
        <v>45</v>
      </c>
      <c r="BWX41" s="125">
        <f>(F41+J41+N41+R41+V41+Z41+AD41+AH41+AL41)*100</f>
      </c>
      <c r="BWY41" s="125">
        <f>RANK(BWX41,BWX$12:BWX$42,0)</f>
      </c>
      <c r="BWZ41" s="125" t="s">
        <v>45</v>
      </c>
      <c r="BXA41" s="125">
        <f>(AP41+AT41+AX41+BB41+BF41+BJ41+BN41+BR41+BV41+BZ41+CD41+CH41+CL41+CP41)*100</f>
      </c>
      <c r="BXB41" s="125">
        <f>RANK(BXA41,BXA$12:BXA$42,0)</f>
      </c>
      <c r="BXC41" s="125" t="s">
        <v>45</v>
      </c>
      <c r="BXD41" s="125">
        <f>(CT41)*100</f>
      </c>
      <c r="BXE41" s="125">
        <f>RANK(BXD41,BXD$12:BXD$42,0)</f>
      </c>
      <c r="BXF41" s="125" t="s">
        <v>45</v>
      </c>
      <c r="BXG41" s="125">
        <f>(CX41+DB41+DF41+DJ41+DN41+DR41+DV41+DZ41+EE41+EJ41+EO41+ET41+EY41+FD41+FI41+FN41+FS41+FX41+GC41+GH41+GM41+GR41+GW41+HB41+HG41+HL41+HQ41+HV41+IA41+IF41+IK41+IP41+IU41+IZ41+JE41+JJ41+JO41+JT41+JY41+KD41+KI41+KN41+KS41+KX41+LC41+LH41+LM41+LR41+LW41+MB41+MG41+ML41+MQ41+MV41+NA41+NF41+NK41+NP41+NU41+NZ41+OE41+OJ41+OO41+OT41+OY41+PD41+PI41+PN41+PS41+PX41+QC41+QH41+QM41+QR41+QW41+RB41+RG41+RL41+RQ41+RV41+SA41+SF41+SK41+SP41+SU41+SZ41+TE41+TJ41+TO41+TT41+TY41+UD41+UI41+UN41+US41+UX41+VC41+VH41+VM41+VR41+VW41+WB41+WG41+WL41+WQ41+WV41+XA41+XF41+XK41+XP41+XU41+XZ41+YE41+YJ41+YO41+YT41+YY41+ZD41+ZI41+ZN41+ZS41+ZX41+AAC41+AAH41+AAM41+AAR41+AAW41+ABB41+ABG41+ABL41+ABQ41+ABV41+ACA41+ACF41+ACK41+ACP41+ACU41+ACZ41+ADE41+ADJ41+ADO41+ADT41+ADY41+AED41+AEI41+AEN41+AES41+AEX41+AFC41+AFH41+AFM41+AFR41+AFW41+AGB41+AGG41+AGL41+AGQ41+AGV41+AHA41+AHF41+AHK41+AHP41+AHU41+AHZ41+AIE41+AIJ41+AIO41+AIT41+AIY41+AJD41+AJI41+AJN41+AJS41+AJX41+AKC41+AKH41+AKM41+AKR41+AKW41+ALB41+ALG41+ALL41+ALQ41+ALV41+AMA41+AMF41+AMK41+AMP41+AMU41+AMZ41+ANE41+ANJ41+ANO41+ANT41+ANY41+AOD41+AOI41+AON41+AOS41+AOX41+APC41+APH41+APM41+APR41+APW41+AQB41+AQG41+AQL41+AQQ41+AQV41+ARA41+ARF41+ARK41+ARP41+ARU41+ARZ41+ASE41+ASJ41+ASO41+AST41+ASY41+ATD41+ATI41+ATN41+ATS41+ATX41+AUC41+AUH41)*100</f>
      </c>
      <c r="BXH41" s="125">
        <f>RANK(BXG41,BXG$12:BXG$42,0)</f>
      </c>
      <c r="BXI41" s="125" t="s">
        <v>45</v>
      </c>
      <c r="BXJ41" s="125">
        <f>(AUL41+AUP41+AUT41+AUX41+AVB41+AVF41+AVJ41+AVN41+AVR41+AVV41+AVZ41+AWD41+AWH41+AWL41+AWP41+AWT41+AWX41+AXB41+AXF41+AXJ41+AXN41+AXR41+AXV41+AXZ41+AYD41+AYH41+AYL41+AYP41+AYT41+AYX41+AZB41+AZF41+AZJ41+AZN41+AZR41+AZV41+AZZ41+BAD41+BAH41+BAL41+BAP41+BAT41+BAX41+BBB41+BBF41+BBJ41+BBN41+BBR41+BBV41+BBZ41+BCD41+BCH41+BCL41+BCP41+BCT41+BCX41+BDB41+BDF41+BDJ41+BDN41+BDR41+BDV41+BDZ41+BED41+BEH41+BEL41+BEP41+BET41+BEX41+BFB41+BFF41+BFJ41+BFN41+BFR41+BFV41+BFZ41+BGD41+BGH41+BGL41+BGP41+BGT41+BGX41+BHB41+BHF41+BHJ41+BHN41+BHR41+BHV41+BHZ41+BID41+BIH41+BIL41+BIP41+BIT41+BIX41+BJB41+BJF41+BJJ41+BJN41+BJR41+BJV41+BJZ41+BKD41+BKH41+BKL41+BKP41+BKT41+BKX41+BLB41+BLF41+BLJ41+BLN41+BLR41+BLV41+BLZ41+BMD41+BMH41+BML41+BMP41+BMT41+BMX41+BNB41+BNF41+BNJ41+BNN41+BNR41+BNV41+BNZ41+BOD41+BOH41+BOL41+BOP41+BOT41+BOX41+BPB41+BPF41+BPJ41+BPN41+BPR41+BPV41+BPZ41+BQD41+BQH41+BQL41+BQP41+BQT41+BQX41+BRB41)*100</f>
      </c>
      <c r="BXK41" s="125">
        <f>RANK(BXJ41,BXJ$12:BXJ$42,0)</f>
      </c>
      <c r="BXL41" s="125" t="s">
        <v>45</v>
      </c>
      <c r="BXM41" s="125">
        <f>(BRF41+BRJ41+BRN41+BRR41+BRV41+BRZ41+BSD41+BSH41+BSL41+BSP41+BST41+BSX41+BTB41+BTF41+BTJ41+BTN41+BTR41)*100</f>
      </c>
      <c r="BXN41" s="125">
        <f>RANK(BXM41,BXM$12:BXM$42,0)</f>
      </c>
      <c r="BXO41" s="125" t="s">
        <v>45</v>
      </c>
      <c r="BXP41" s="125">
        <f>(BTV41+BTZ41+BUD41+BUH41+BUL41)*100</f>
      </c>
      <c r="BXQ41" s="125">
        <f>RANK(BXP41,BXP$12:BXP$42,0)</f>
      </c>
      <c r="BXR41" s="125" t="s">
        <v>45</v>
      </c>
      <c r="BXS41" s="125">
        <f>(BUP41+BUT41+BUX41)*100</f>
      </c>
      <c r="BXT41" s="125">
        <f>RANK(BXS41,BXS$12:BXS$42,0)</f>
      </c>
      <c r="BXU41" s="125" t="s">
        <v>45</v>
      </c>
      <c r="BXV41" s="125">
        <f>(BVB41+BVF41+BVJ41+BVN41+BVR41+BVV41+BVZ41+BWD41+BWH41+BWL41+BWP41+BWT41)*100</f>
      </c>
      <c r="BXW41" s="125">
        <f>RANK(BXV41,BXV$12:BXV$42,0)</f>
      </c>
    </row>
    <row r="42">
      <c r="A42" s="125" t="s">
        <v>46</v>
      </c>
      <c r="B42" s="125">
        <f>A42</f>
      </c>
      <c r="C42" s="125">
        <f>(F42+J42+N42+R42+V42+Z42+AD42+AH42+AL42+AP42+AT42+AX42+BB42+BF42+BJ42+BN42+BR42+BV42+BZ42+CD42+CH42+CL42+CP42+CT42+CX42+DB42+DF42+DJ42+DN42+DR42+DV42+DZ42+EE42+EJ42+EO42+ET42+EY42+FD42+FI42+FN42+FS42+FX42+GC42+GH42+GM42+GR42+GW42+HB42+HG42+HL42+HQ42+HV42+IA42+IF42+IK42+IP42+IU42+IZ42+JE42+JJ42+JO42+JT42+JY42+KD42+KI42+KN42+KS42+KX42+LC42+LH42+LM42+LR42+LW42+MB42+MG42+ML42+MQ42+MV42+NA42+NF42+NK42+NP42+NU42+NZ42+OE42+OJ42+OO42+OT42+OY42+PD42+PI42+PN42+PS42+PX42+QC42+QH42+QM42+QR42+QW42+RB42+RG42+RL42+RQ42+RV42+SA42+SF42+SK42+SP42+SU42+SZ42+TE42+TJ42+TO42+TT42+TY42+UD42+UI42+UN42+US42+UX42+VC42+VH42+VM42+VR42+VW42+WB42+WG42+WL42+WQ42+WV42+XA42+XF42+XK42+XP42+XU42+XZ42+YE42+YJ42+YO42+YT42+YY42+ZD42+ZI42+ZN42+ZS42+ZX42+AAC42+AAH42+AAM42+AAR42+AAW42+ABB42+ABG42+ABL42+ABQ42+ABV42+ACA42+ACF42+ACK42+ACP42+ACU42+ACZ42+ADE42+ADJ42+ADO42+ADT42+ADY42+AED42+AEI42+AEN42+AES42+AEX42+AFC42+AFH42+AFM42+AFR42+AFW42+AGB42+AGG42+AGL42+AGQ42+AGV42+AHA42+AHF42+AHK42+AHP42+AHU42+AHZ42+AIE42+AIJ42+AIO42+AIT42+AIY42+AJD42+AJI42+AJN42+AJS42+AJX42+AKC42+AKH42+AKM42+AKR42+AKW42+ALB42+ALG42+ALL42+ALQ42+ALV42+AMA42+AMF42+AMK42+AMP42+AMU42+AMZ42+ANE42+ANJ42+ANO42+ANT42+ANY42+AOD42+AOI42+AON42+AOS42+AOX42+APC42+APH42+APM42+APR42+APW42+AQB42+AQG42+AQL42+AQQ42+AQV42+ARA42+ARF42+ARK42+ARP42+ARU42+ARZ42+ASE42+ASJ42+ASO42+AST42+ASY42+ATD42+ATI42+ATN42+ATS42+ATX42+AUC42+AUH42+AUL42+AUP42+AUT42+AUX42+AVB42+AVF42+AVJ42+AVN42+AVR42+AVV42+AVZ42+AWD42+AWH42+AWL42+AWP42+AWT42+AWX42+AXB42+AXF42+AXJ42+AXN42+AXR42+AXV42+AXZ42+AYD42+AYH42+AYL42+AYP42+AYT42+AYX42+AZB42+AZF42+AZJ42+AZN42+AZR42+AZV42+AZZ42+BAD42+BAH42+BAL42+BAP42+BAT42+BAX42+BBB42+BBF42+BBJ42+BBN42+BBR42+BBV42+BBZ42+BCD42+BCH42+BCL42+BCP42+BCT42+BCX42+BDB42+BDF42+BDJ42+BDN42+BDR42+BDV42+BDZ42+BED42+BEH42+BEL42+BEP42+BET42+BEX42+BFB42+BFF42+BFJ42+BFN42+BFR42+BFV42+BFZ42+BGD42+BGH42+BGL42+BGP42+BGT42+BGX42+BHB42+BHF42+BHJ42+BHN42+BHR42+BHV42+BHZ42+BID42+BIH42+BIL42+BIP42+BIT42+BIX42+BJB42+BJF42+BJJ42+BJN42+BJR42+BJV42+BJZ42+BKD42+BKH42+BKL42+BKP42+BKT42+BKX42+BLB42+BLF42+BLJ42+BLN42+BLR42+BLV42+BLZ42+BMD42+BMH42+BML42+BMP42+BMT42+BMX42+BNB42+BNF42+BNJ42+BNN42+BNR42+BNV42+BNZ42+BOD42+BOH42+BOL42+BOP42+BOT42+BOX42+BPB42+BPF42+BPJ42+BPN42+BPR42+BPV42+BPZ42+BQD42+BQH42+BQL42+BQP42+BQT42+BQX42+BRB42+BRF42+BRJ42+BRN42+BRR42+BRV42+BRZ42+BSD42+BSH42+BSL42+BSP42+BST42+BSX42+BTB42+BTF42+BTJ42+BTN42+BTR42+BTV42+BTZ42+BUD42+BUH42+BUL42+BUP42+BUT42+BUX42+BVB42+BVF42+BVJ42+BVN42+BVR42+BVV42+BVZ42+BWD42+BWH42+BWL42+BWP42+BWT42)*100</f>
      </c>
      <c r="D42" s="125">
        <f>RANK(C42,C$12:C$42,0)</f>
      </c>
      <c r="E42" s="126">
        <v>74.2643893750863</v>
      </c>
      <c r="F42" s="126">
        <f>IF(COUNTA(E$12:E$42)=0,0.6*E$5,IF(E42="",0,IF(E$6=0,IF(E42&gt;=E$8,E$5,IF(E42&lt;E$6,0,0.6*E$5+0.4*E$5*(E42-E$7)/(E$8-E$7))),IF(E42&lt;=E$8,E$5,IF(E42&gt;E$6,0,0.6*E$5+0.4*E$5*(E42-E$7)/(E$8-E$7))))))</f>
      </c>
      <c r="G42" s="126">
        <f>IF(E42&lt;&gt;"",E$5,0)</f>
      </c>
      <c r="H42" s="125">
        <f>IF(E$6=0,RANK(E42,E$12:E$42,0),RANK(E42,E$12:E$42,1))</f>
      </c>
      <c r="I42" s="126">
        <v>86.9333116059265</v>
      </c>
      <c r="J42" s="126">
        <f>IF(COUNTA(I$12:I$42)=0,0.6*I$5,IF(I42="",0,IF(I$6=0,IF(I42&gt;=I$8,I$5,IF(I42&lt;I$6,0,0.6*I$5+0.4*I$5*(I42-I$7)/(I$8-I$7))),IF(I42&lt;=I$8,I$5,IF(I42&gt;I$6,0,0.6*I$5+0.4*I$5*(I42-I$7)/(I$8-I$7))))))</f>
      </c>
      <c r="K42" s="126">
        <f>IF(I42&lt;&gt;"",I$5,0)</f>
      </c>
      <c r="L42" s="125">
        <f>IF(I$6=0,RANK(I42,I$12:I$42,0),RANK(I42,I$12:I$42,1))</f>
      </c>
      <c r="M42"/>
      <c r="N42" s="126">
        <f>IF(COUNTA(M$12:M$42)=0,0.6*M$5,IF(M42="",0,IF(M$6=0,IF(M42&gt;=M$8,M$5,IF(M42&lt;M$6,0,0.6*M$5+0.4*M$5*(M42-M$7)/(M$8-M$7))),IF(M42&lt;=M$8,M$5,IF(M42&gt;M$6,0,0.6*M$5+0.4*M$5*(M42-M$7)/(M$8-M$7))))))</f>
      </c>
      <c r="O42" s="126">
        <f>IF(M42&lt;&gt;"",M$5,0)</f>
      </c>
      <c r="P42" s="125">
        <f>IF(M$6=0,RANK(M42,M$12:M$42,0),RANK(M42,M$12:M$42,1))</f>
      </c>
      <c r="Q42"/>
      <c r="R42" s="126">
        <f>IF(COUNTA(Q$12:Q$42)=0,0.6*Q$5,IF(Q42="",0,IF(Q$6=0,IF(Q42&gt;=Q$8,Q$5,IF(Q42&lt;Q$6,0,0.6*Q$5+0.4*Q$5*(Q42-Q$7)/(Q$8-Q$7))),IF(Q42&lt;=Q$8,Q$5,IF(Q42&gt;Q$6,0,0.6*Q$5+0.4*Q$5*(Q42-Q$7)/(Q$8-Q$7))))))</f>
      </c>
      <c r="S42" s="126">
        <f>IF(Q42&lt;&gt;"",Q$5,0)</f>
      </c>
      <c r="T42" s="125">
        <f>IF(Q$6=0,RANK(Q42,Q$12:Q$42,0),RANK(Q42,Q$12:Q$42,1))</f>
      </c>
      <c r="U42"/>
      <c r="V42" s="126">
        <f>IF(COUNTA(U$12:U$42)=0,0.6*U$5,IF(U42="",0,IF(U$6=0,IF(U42&gt;=U$8,U$5,IF(U42&lt;U$6,0,0.6*U$5+0.4*U$5*(U42-U$7)/(U$8-U$7))),IF(U42&lt;=U$8,U$5,IF(U42&gt;U$6,0,0.6*U$5+0.4*U$5*(U42-U$7)/(U$8-U$7))))))</f>
      </c>
      <c r="W42" s="126">
        <f>IF(U42&lt;&gt;"",U$5,0)</f>
      </c>
      <c r="X42" s="125">
        <f>IF(U$6=0,RANK(U42,U$12:U$42,0),RANK(U42,U$12:U$42,1))</f>
      </c>
      <c r="Y42"/>
      <c r="Z42" s="126">
        <f>IF(COUNTA(Y$12:Y$42)=0,0.6*Y$5,IF(Y42="",0,IF(Y$6=0,IF(Y42&gt;=Y$8,Y$5,IF(Y42&lt;Y$6,0,0.6*Y$5+0.4*Y$5*(Y42-Y$7)/(Y$8-Y$7))),IF(Y42&lt;=Y$8,Y$5,IF(Y42&gt;Y$6,0,0.6*Y$5+0.4*Y$5*(Y42-Y$7)/(Y$8-Y$7))))))</f>
      </c>
      <c r="AA42" s="126">
        <f>IF(Y42&lt;&gt;"",Y$5,0)</f>
      </c>
      <c r="AB42" s="125">
        <f>IF(Y$6=0,RANK(Y42,Y$12:Y$42,0),RANK(Y42,Y$12:Y$42,1))</f>
      </c>
      <c r="AC42"/>
      <c r="AD42" s="126">
        <f>IF(COUNTA(AC$12:AC$42)=0,0.6*AC$5,IF(AC42="",0,IF(AC$6=0,IF(AC42&gt;=AC$8,AC$5,IF(AC42&lt;AC$6,0,0.6*AC$5+0.4*AC$5*(AC42-AC$7)/(AC$8-AC$7))),IF(AC42&lt;=AC$8,AC$5,IF(AC42&gt;AC$6,0,0.6*AC$5+0.4*AC$5*(AC42-AC$7)/(AC$8-AC$7))))))</f>
      </c>
      <c r="AE42" s="126">
        <f>IF(AC42&lt;&gt;"",AC$5,0)</f>
      </c>
      <c r="AF42" s="125">
        <f>IF(AC$6=0,RANK(AC42,AC$12:AC$42,0),RANK(AC42,AC$12:AC$42,1))</f>
      </c>
      <c r="AG42"/>
      <c r="AH42" s="126">
        <f>IF(COUNTA(AG$12:AG$42)=0,0.6*AG$5,IF(AG42="",0,IF(AG$6=0,IF(AG42&gt;=AG$8,AG$5,IF(AG42&lt;AG$6,0,0.6*AG$5+0.4*AG$5*(AG42-AG$7)/(AG$8-AG$7))),IF(AG42&lt;=AG$8,AG$5,IF(AG42&gt;AG$6,0,0.6*AG$5+0.4*AG$5*(AG42-AG$7)/(AG$8-AG$7))))))</f>
      </c>
      <c r="AI42" s="126">
        <f>IF(AG42&lt;&gt;"",AG$5,0)</f>
      </c>
      <c r="AJ42" s="125">
        <f>IF(AG$6=0,RANK(AG42,AG$12:AG$42,0),RANK(AG42,AG$12:AG$42,1))</f>
      </c>
      <c r="AK42"/>
      <c r="AL42" s="126">
        <f>IF(COUNTA(AK$12:AK$42)=0,0.6*AK$5,IF(AK42="",0,IF(AK$6=0,IF(AK42&gt;=AK$8,AK$5,IF(AK42&lt;AK$6,0,0.6*AK$5+0.4*AK$5*(AK42-AK$7)/(AK$8-AK$7))),IF(AK42&lt;=AK$8,AK$5,IF(AK42&gt;AK$6,0,0.6*AK$5+0.4*AK$5*(AK42-AK$7)/(AK$8-AK$7))))))</f>
      </c>
      <c r="AM42" s="126">
        <f>IF(AK42&lt;&gt;"",AK$5,0)</f>
      </c>
      <c r="AN42" s="125">
        <f>IF(AK$6=0,RANK(AK42,AK$12:AK$42,0),RANK(AK42,AK$12:AK$42,1))</f>
      </c>
      <c r="AO42" s="126">
        <v>99.92</v>
      </c>
      <c r="AP42" s="126">
        <f>IF(COUNTA(AO$12:AO$42)=0,0.6*AO$5,IF(AO42="",0,IF(AO$6=0,IF(AO42&gt;=AO$8,AO$5,IF(AO42&lt;AO$6,0,0.6*AO$5+0.4*AO$5*(AO42-AO$7)/(AO$8-AO$7))),IF(AO42&lt;=AO$8,AO$5,IF(AO42&gt;AO$6,0,0.6*AO$5+0.4*AO$5*(AO42-AO$7)/(AO$8-AO$7))))))</f>
      </c>
      <c r="AQ42" s="126">
        <f>IF(AO42&lt;&gt;"",AO$5,0)</f>
      </c>
      <c r="AR42" s="125">
        <f>IF(AO$6=0,RANK(AO42,AO$12:AO$42,0),RANK(AO42,AO$12:AO$42,1))</f>
      </c>
      <c r="AS42" s="126">
        <v>0.01</v>
      </c>
      <c r="AT42" s="126">
        <f>IF(COUNTA(AS$12:AS$42)=0,0.6*AS$5,IF(AS42="",0,IF(AS$6=0,IF(AS42&gt;=AS$8,AS$5,IF(AS42&lt;AS$6,0,0.6*AS$5+0.4*AS$5*(AS42-AS$7)/(AS$8-AS$7))),IF(AS42&lt;=AS$8,AS$5,IF(AS42&gt;AS$6,0,0.6*AS$5+0.4*AS$5*(AS42-AS$7)/(AS$8-AS$7))))))</f>
      </c>
      <c r="AU42" s="126">
        <f>IF(AS42&lt;&gt;"",AS$5,0)</f>
      </c>
      <c r="AV42" s="125">
        <f>IF(AS$6=0,RANK(AS42,AS$12:AS$42,0),RANK(AS42,AS$12:AS$42,1))</f>
      </c>
      <c r="AW42" s="126">
        <v>99.68</v>
      </c>
      <c r="AX42" s="126">
        <f>IF(COUNTA(AW$12:AW$42)=0,0.6*AW$5,IF(AW42="",0,IF(AW$6=0,IF(AW42&gt;=AW$8,AW$5,IF(AW42&lt;AW$6,0,0.6*AW$5+0.4*AW$5*(AW42-AW$7)/(AW$8-AW$7))),IF(AW42&lt;=AW$8,AW$5,IF(AW42&gt;AW$6,0,0.6*AW$5+0.4*AW$5*(AW42-AW$7)/(AW$8-AW$7))))))</f>
      </c>
      <c r="AY42" s="126">
        <f>IF(AW42&lt;&gt;"",AW$5,0)</f>
      </c>
      <c r="AZ42" s="125">
        <f>IF(AW$6=0,RANK(AW42,AW$12:AW$42,0),RANK(AW42,AW$12:AW$42,1))</f>
      </c>
      <c r="BA42" s="126">
        <v>0.593065286603015</v>
      </c>
      <c r="BB42" s="126">
        <f>IF(COUNTA(BA$12:BA$42)=0,0.6*BA$5,IF(BA42="",0,IF(BA$6=0,IF(BA42&gt;=BA$8,BA$5,IF(BA42&lt;BA$6,0,0.6*BA$5+0.4*BA$5*(BA42-BA$7)/(BA$8-BA$7))),IF(BA42&lt;=BA$8,BA$5,IF(BA42&gt;BA$6,0,0.6*BA$5+0.4*BA$5*(BA42-BA$7)/(BA$8-BA$7))))))</f>
      </c>
      <c r="BC42" s="126">
        <f>IF(BA42&lt;&gt;"",BA$5,0)</f>
      </c>
      <c r="BD42" s="125">
        <f>IF(BA$6=0,RANK(BA42,BA$12:BA$42,0),RANK(BA42,BA$12:BA$42,1))</f>
      </c>
      <c r="BE42" s="126">
        <v>98.69</v>
      </c>
      <c r="BF42" s="126">
        <f>IF(COUNTA(BE$12:BE$42)=0,0.6*BE$5,IF(BE42="",0,IF(BE$6=0,IF(BE42&gt;=BE$8,BE$5,IF(BE42&lt;BE$6,0,0.6*BE$5+0.4*BE$5*(BE42-BE$7)/(BE$8-BE$7))),IF(BE42&lt;=BE$8,BE$5,IF(BE42&gt;BE$6,0,0.6*BE$5+0.4*BE$5*(BE42-BE$7)/(BE$8-BE$7))))))</f>
      </c>
      <c r="BG42" s="126">
        <f>IF(BE42&lt;&gt;"",BE$5,0)</f>
      </c>
      <c r="BH42" s="125">
        <f>IF(BE$6=0,RANK(BE42,BE$12:BE$42,0),RANK(BE42,BE$12:BE$42,1))</f>
      </c>
      <c r="BI42" s="126">
        <v>23</v>
      </c>
      <c r="BJ42" s="126">
        <f>IF(COUNTA(BI$12:BI$42)=0,0.6*BI$5,IF(BI42="",0,IF(BI$6=0,IF(BI42&gt;=BI$8,BI$5,IF(BI42&lt;BI$6,0,0.6*BI$5+0.4*BI$5*(BI42-BI$7)/(BI$8-BI$7))),IF(BI42&lt;=BI$8,BI$5,IF(BI42&gt;BI$6,0,0.6*BI$5+0.4*BI$5*(BI42-BI$7)/(BI$8-BI$7))))))</f>
      </c>
      <c r="BK42" s="126">
        <f>IF(BI42&lt;&gt;"",BI$5,0)</f>
      </c>
      <c r="BL42" s="125">
        <f>IF(BI$6=0,RANK(BI42,BI$12:BI$42,0),RANK(BI42,BI$12:BI$42,1))</f>
      </c>
      <c r="BM42" s="126">
        <v>99.8621</v>
      </c>
      <c r="BN42" s="126">
        <f>IF(COUNTA(BM$12:BM$42)=0,0.6*BM$5,IF(BM42="",0,IF(BM$6=0,IF(BM42&gt;=BM$8,BM$5,IF(BM42&lt;BM$6,0,0.6*BM$5+0.4*BM$5*(BM42-BM$7)/(BM$8-BM$7))),IF(BM42&lt;=BM$8,BM$5,IF(BM42&gt;BM$6,0,0.6*BM$5+0.4*BM$5*(BM42-BM$7)/(BM$8-BM$7))))))</f>
      </c>
      <c r="BO42" s="126">
        <f>IF(BM42&lt;&gt;"",BM$5,0)</f>
      </c>
      <c r="BP42" s="125">
        <f>IF(BM$6=0,RANK(BM42,BM$12:BM$42,0),RANK(BM42,BM$12:BM$42,1))</f>
      </c>
      <c r="BQ42" s="126">
        <v>21</v>
      </c>
      <c r="BR42" s="126">
        <f>IF(COUNTA(BQ$12:BQ$42)=0,0.6*BQ$5,IF(BQ42="",0,IF(BQ$6=0,IF(BQ42&gt;=BQ$8,BQ$5,IF(BQ42&lt;BQ$6,0,0.6*BQ$5+0.4*BQ$5*(BQ42-BQ$7)/(BQ$8-BQ$7))),IF(BQ42&lt;=BQ$8,BQ$5,IF(BQ42&gt;BQ$6,0,0.6*BQ$5+0.4*BQ$5*(BQ42-BQ$7)/(BQ$8-BQ$7))))))</f>
      </c>
      <c r="BS42" s="126">
        <f>IF(BQ42&lt;&gt;"",BQ$5,0)</f>
      </c>
      <c r="BT42" s="125">
        <f>IF(BQ$6=0,RANK(BQ42,BQ$12:BQ$42,0),RANK(BQ42,BQ$12:BQ$42,1))</f>
      </c>
      <c r="BU42" s="126">
        <v>6.1356</v>
      </c>
      <c r="BV42" s="126">
        <f>IF(COUNTA(BU$12:BU$42)=0,0.6*BU$5,IF(BU42="",0,IF(BU$6=0,IF(BU42&gt;=BU$8,BU$5,IF(BU42&lt;BU$6,0,0.6*BU$5+0.4*BU$5*(BU42-BU$7)/(BU$8-BU$7))),IF(BU42&lt;=BU$8,BU$5,IF(BU42&gt;BU$6,0,0.6*BU$5+0.4*BU$5*(BU42-BU$7)/(BU$8-BU$7))))))</f>
      </c>
      <c r="BW42" s="126">
        <f>IF(BU42&lt;&gt;"",BU$5,0)</f>
      </c>
      <c r="BX42" s="125">
        <f>IF(BU$6=0,RANK(BU42,BU$12:BU$42,0),RANK(BU42,BU$12:BU$42,1))</f>
      </c>
      <c r="BY42" s="126">
        <v>99.77</v>
      </c>
      <c r="BZ42" s="126">
        <f>IF(COUNTA(BY$12:BY$42)=0,0.6*BY$5,IF(BY42="",0,IF(BY$6=0,IF(BY42&gt;=BY$8,BY$5,IF(BY42&lt;BY$6,0,0.6*BY$5+0.4*BY$5*(BY42-BY$7)/(BY$8-BY$7))),IF(BY42&lt;=BY$8,BY$5,IF(BY42&gt;BY$6,0,0.6*BY$5+0.4*BY$5*(BY42-BY$7)/(BY$8-BY$7))))))</f>
      </c>
      <c r="CA42" s="126">
        <f>IF(BY42&lt;&gt;"",BY$5,0)</f>
      </c>
      <c r="CB42" s="125">
        <f>IF(BY$6=0,RANK(BY42,BY$12:BY$42,0),RANK(BY42,BY$12:BY$42,1))</f>
      </c>
      <c r="CC42"/>
      <c r="CD42" s="126">
        <f>IF(COUNTA(CC$12:CC$42)=0,0.6*CC$5,IF(CC42="",0,IF(CC$6=0,IF(CC42&gt;=CC$8,CC$5,IF(CC42&lt;CC$6,0,0.6*CC$5+0.4*CC$5*(CC42-CC$7)/(CC$8-CC$7))),IF(CC42&lt;=CC$8,CC$5,IF(CC42&gt;CC$6,0,0.6*CC$5+0.4*CC$5*(CC42-CC$7)/(CC$8-CC$7))))))</f>
      </c>
      <c r="CE42" s="126">
        <f>IF(CC42&lt;&gt;"",CC$5,0)</f>
      </c>
      <c r="CF42" s="125">
        <f>IF(CC$6=0,RANK(CC42,CC$12:CC$42,0),RANK(CC42,CC$12:CC$42,1))</f>
      </c>
      <c r="CG42"/>
      <c r="CH42" s="126">
        <f>IF(COUNTA(CG$12:CG$42)=0,0.6*CG$5,IF(CG42="",0,IF(CG$6=0,IF(CG42&gt;=CG$8,CG$5,IF(CG42&lt;CG$6,0,0.6*CG$5+0.4*CG$5*(CG42-CG$7)/(CG$8-CG$7))),IF(CG42&lt;=CG$8,CG$5,IF(CG42&gt;CG$6,0,0.6*CG$5+0.4*CG$5*(CG42-CG$7)/(CG$8-CG$7))))))</f>
      </c>
      <c r="CI42" s="126">
        <f>IF(CG42&lt;&gt;"",CG$5,0)</f>
      </c>
      <c r="CJ42" s="125">
        <f>IF(CG$6=0,RANK(CG42,CG$12:CG$42,0),RANK(CG42,CG$12:CG$42,1))</f>
      </c>
      <c r="CK42"/>
      <c r="CL42" s="126">
        <f>IF(COUNTA(CK$12:CK$42)=0,0.6*CK$5,IF(CK42="",0,IF(CK$6=0,IF(CK42&gt;=CK$8,CK$5,IF(CK42&lt;CK$6,0,0.6*CK$5+0.4*CK$5*(CK42-CK$7)/(CK$8-CK$7))),IF(CK42&lt;=CK$8,CK$5,IF(CK42&gt;CK$6,0,0.6*CK$5+0.4*CK$5*(CK42-CK$7)/(CK$8-CK$7))))))</f>
      </c>
      <c r="CM42" s="126">
        <f>IF(CK42&lt;&gt;"",CK$5,0)</f>
      </c>
      <c r="CN42" s="125">
        <f>IF(CK$6=0,RANK(CK42,CK$12:CK$42,0),RANK(CK42,CK$12:CK$42,1))</f>
      </c>
      <c r="CO42"/>
      <c r="CP42" s="126">
        <f>IF(COUNTA(CO$12:CO$42)=0,0.6*CO$5,IF(CO42="",0,IF(CO$6=0,IF(CO42&gt;=CO$8,CO$5,IF(CO42&lt;CO$6,0,0.6*CO$5+0.4*CO$5*(CO42-CO$7)/(CO$8-CO$7))),IF(CO42&lt;=CO$8,CO$5,IF(CO42&gt;CO$6,0,0.6*CO$5+0.4*CO$5*(CO42-CO$7)/(CO$8-CO$7))))))</f>
      </c>
      <c r="CQ42" s="126">
        <f>IF(CO42&lt;&gt;"",CO$5,0)</f>
      </c>
      <c r="CR42" s="125">
        <f>IF(CO$6=0,RANK(CO42,CO$12:CO$42,0),RANK(CO42,CO$12:CO$42,1))</f>
      </c>
      <c r="CS42"/>
      <c r="CT42" s="126">
        <f>IF(COUNTA(CS$12:CS$42)=0,0.6*CS$5,IF(CS42="",0,IF(CS$6=0,IF(CS42&gt;=CS$8,CS$5,IF(CS42&lt;CS$6,0,0.6*CS$5+0.4*CS$5*(CS42-CS$7)/(CS$8-CS$7))),IF(CS42&lt;=CS$8,CS$5,IF(CS42&gt;CS$6,0,0.6*CS$5+0.4*CS$5*(CS42-CS$7)/(CS$8-CS$7))))))</f>
      </c>
      <c r="CU42" s="126">
        <f>IF(CS42&lt;&gt;"",CS$5,0)</f>
      </c>
      <c r="CV42" s="125">
        <f>IF(CS$6=0,RANK(CS42,CS$12:CS$42,0),RANK(CS42,CS$12:CS$42,1))</f>
      </c>
      <c r="CW42" s="126">
        <v>-1.0008436813286</v>
      </c>
      <c r="CX42" s="126">
        <f>IF(COUNTA(CW$12:CW$42)=0,0.6*CW$5,IF(CW42="",0,IF(CW$6=0,IF(CW42&gt;=CW$8,CW$5,IF(CW42&lt;CW$6,0,0.6*CW$5+0.4*CW$5*(CW42-CW$7)/(CW$8-CW$7))),IF(CW42&lt;=CW$8,CW$5,IF(CW42&gt;CW$6,0,0.6*CW$5+0.4*CW$5*(CW42-CW$7)/(CW$8-CW$7))))))</f>
      </c>
      <c r="CY42" s="126">
        <f>IF(CW42&lt;&gt;"",CW$5,0)</f>
      </c>
      <c r="CZ42" s="125">
        <f>IF(CW$6=0,RANK(CW42,CW$12:CW$42,0),RANK(CW42,CW$12:CW$42,1))</f>
      </c>
      <c r="DA42" s="126">
        <v>0.63383247844186</v>
      </c>
      <c r="DB42" s="126">
        <f>IF(COUNTA(DA$12:DA$42)=0,0.6*DA$5,IF(DA42="",0,IF(DA$6=0,IF(DA42&gt;=DA$8,DA$5,IF(DA42&lt;DA$6,0,0.6*DA$5+0.4*DA$5*(DA42-DA$7)/(DA$8-DA$7))),IF(DA42&lt;=DA$8,DA$5,IF(DA42&gt;DA$6,0,0.6*DA$5+0.4*DA$5*(DA42-DA$7)/(DA$8-DA$7))))))</f>
      </c>
      <c r="DC42" s="126">
        <f>IF(DA42&lt;&gt;"",DA$5,0)</f>
      </c>
      <c r="DD42" s="125">
        <f>IF(DA$6=0,RANK(DA42,DA$12:DA$42,0),RANK(DA42,DA$12:DA$42,1))</f>
      </c>
      <c r="DE42" s="126">
        <v>1.18869399653741</v>
      </c>
      <c r="DF42" s="126">
        <f>IF(COUNTA(DE$12:DE$42)=0,0.6*DE$5,IF(DE42="",0,IF(DE$6=0,IF(DE42&gt;=DE$8,DE$5,IF(DE42&lt;DE$6,0,0.6*DE$5+0.4*DE$5*(DE42-DE$7)/(DE$8-DE$7))),IF(DE42&lt;=DE$8,DE$5,IF(DE42&gt;DE$6,0,0.6*DE$5+0.4*DE$5*(DE42-DE$7)/(DE$8-DE$7))))))</f>
      </c>
      <c r="DG42" s="126">
        <f>IF(DE42&lt;&gt;"",DE$5,0)</f>
      </c>
      <c r="DH42" s="125">
        <f>IF(DE$6=0,RANK(DE42,DE$12:DE$42,0),RANK(DE42,DE$12:DE$42,1))</f>
      </c>
      <c r="DI42" s="126">
        <v>3.39046056141495</v>
      </c>
      <c r="DJ42" s="126">
        <f>IF(COUNTA(DI$12:DI$42)=0,0.6*DI$5,IF(DI42="",0,IF(DI$6=0,IF(DI42&gt;=DI$8,DI$5,IF(DI42&lt;DI$6,0,0.6*DI$5+0.4*DI$5*(DI42-DI$7)/(DI$8-DI$7))),IF(DI42&lt;=DI$8,DI$5,IF(DI42&gt;DI$6,0,0.6*DI$5+0.4*DI$5*(DI42-DI$7)/(DI$8-DI$7))))))</f>
      </c>
      <c r="DK42" s="126">
        <f>IF(DI42&lt;&gt;"",DI$5,0)</f>
      </c>
      <c r="DL42" s="125">
        <f>IF(DI$6=0,RANK(DI42,DI$12:DI$42,0),RANK(DI42,DI$12:DI$42,1))</f>
      </c>
      <c r="DM42" s="126">
        <v>1.32</v>
      </c>
      <c r="DN42" s="126">
        <f>IF(COUNTA(DM$12:DM$42)=0,0.6*DM$5,IF(DM42="",0,IF(DM$6=0,IF(DM42&gt;=DM$8,DM$5,IF(DM42&lt;DM$6,0,0.6*DM$5+0.4*DM$5*(DM42-DM$7)/(DM$8-DM$7))),IF(DM42&lt;=DM$8,DM$5,IF(DM42&gt;DM$6,0,0.6*DM$5+0.4*DM$5*(DM42-DM$7)/(DM$8-DM$7))))))</f>
      </c>
      <c r="DO42" s="126">
        <f>IF(DM42&lt;&gt;"",DM$5,0)</f>
      </c>
      <c r="DP42" s="125">
        <f>IF(DM$6=0,RANK(DM42,DM$12:DM$42,0),RANK(DM42,DM$12:DM$42,1))</f>
      </c>
      <c r="DQ42" s="126">
        <v>1.01</v>
      </c>
      <c r="DR42" s="126">
        <f>IF(COUNTA(DQ$12:DQ$42)=0,0.6*DQ$5,IF(DQ42="",0,IF(DQ$6=0,IF(DQ42&gt;=DQ$8,DQ$5,IF(DQ42&lt;DQ$6,0,0.6*DQ$5+0.4*DQ$5*(DQ42-DQ$7)/(DQ$8-DQ$7))),IF(DQ42&lt;=DQ$8,DQ$5,IF(DQ42&gt;DQ$6,0,0.6*DQ$5+0.4*DQ$5*(DQ42-DQ$7)/(DQ$8-DQ$7))))))</f>
      </c>
      <c r="DS42" s="126">
        <f>IF(DQ42&lt;&gt;"",DQ$5,0)</f>
      </c>
      <c r="DT42" s="125">
        <f>IF(DQ$6=0,RANK(DQ42,DQ$12:DQ$42,0),RANK(DQ42,DQ$12:DQ$42,1))</f>
      </c>
      <c r="DU42" s="126">
        <v>0.37</v>
      </c>
      <c r="DV42" s="126">
        <f>IF(COUNTA(DU$12:DU$42)=0,0.6*DU$5,IF(DU42="",0,IF(DU$6=0,IF(DU42&gt;=DU$8,DU$5,IF(DU42&lt;DU$6,0,0.6*DU$5+0.4*DU$5*(DU42-DU$7)/(DU$8-DU$7))),IF(DU42&lt;=DU$8,DU$5,IF(DU42&gt;DU$6,0,0.6*DU$5+0.4*DU$5*(DU42-DU$7)/(DU$8-DU$7))))))</f>
      </c>
      <c r="DW42" s="126">
        <f>IF(DU42&lt;&gt;"",DU$5,0)</f>
      </c>
      <c r="DX42" s="125">
        <f>IF(DU$6=0,RANK(DU42,DU$12:DU$42,0),RANK(DU42,DU$12:DU$42,1))</f>
      </c>
      <c r="DY42" s="126">
        <v>0.61</v>
      </c>
      <c r="DZ42" s="126">
        <f>IF(COUNTA(DY$12:DY$42)=0,0.6*DY$5,IF(DY42="",0,IF(DY$6=0,IF(DY42&gt;=DY$8,DY$5,IF(DY42&lt;DY$6,0,0.6*DY$5+0.4*DY$5*(DY42-DY$7)/(DY$8-DY$7))),IF(DY42&lt;=DY$8,DY$5,IF(DY42&gt;DY$6,0,0.6*DY$5+0.4*DY$5*(DY42-DY$7)/(DY$8-DY$7))))))</f>
      </c>
      <c r="EA42" s="126">
        <f>IF(DY42&lt;&gt;"",DY$5,0)</f>
      </c>
      <c r="EB42" s="125">
        <f>IF(DY$6=0,RANK(DY42,DY$12:DY$42,0),RANK(DY42,DY$12:DY$42,1))</f>
      </c>
      <c r="EC42" s="126">
        <v>98.266993</v>
      </c>
      <c r="ED42" s="126">
        <v>80.911116</v>
      </c>
      <c r="EE42" s="126">
        <f>IF((COUNTA(EC$12:EC$42)+COUNTA(ED$12:ED$42)=0),0.6*EC$5,IF(OR(EC42="",ED42=""),0,IF(EC$6=0,IF(EC42&gt;=EC$8,EC$5,IF(EC42&lt;ED42,0,EC$5*(EC42-ED42)/(EC$8-ED42))),IF(EC42&lt;=EC$8,EC$5,IF(EC42&gt;ED42,0,EC$5*(EC42-ED42)/(EC$8-ED42))))))</f>
      </c>
      <c r="EF42" s="126">
        <f>IF(OR(EC42="",ED42=""),0,EC$5)</f>
      </c>
      <c r="EG42" s="125">
        <f>IF(EC$6=0,RANK(EE42,EE$12:EE$42,0),RANK(EE42,EE$12:EE$42,1))</f>
      </c>
      <c r="EH42" s="126">
        <v>98.266993</v>
      </c>
      <c r="EI42" s="126">
        <v>81.898911</v>
      </c>
      <c r="EJ42" s="126">
        <f>IF((COUNTA(EH$12:EH$42)+COUNTA(EI$12:EI$42)=0),0.6*EH$5,IF(OR(EH42="",EI42=""),0,IF(EH$6=0,IF(EH42&gt;=EH$8,EH$5,IF(EH42&lt;EI42,0,EH$5*(EH42-EI42)/(EH$8-EI42))),IF(EH42&lt;=EH$8,EH$5,IF(EH42&gt;EI42,0,EH$5*(EH42-EI42)/(EH$8-EI42))))))</f>
      </c>
      <c r="EK42" s="126">
        <f>IF(OR(EH42="",EI42=""),0,EH$5)</f>
      </c>
      <c r="EL42" s="125">
        <f>IF(EH$6=0,RANK(EJ42,EJ$12:EJ$42,0),RANK(EJ42,EJ$12:EJ$42,1))</f>
      </c>
      <c r="EM42"/>
      <c r="EN42" s="126">
        <v>80.33</v>
      </c>
      <c r="EO42" s="126">
        <f>IF((COUNTA(EM$12:EM$42)+COUNTA(EN$12:EN$42)=0),0.6*EM$5,IF(OR(EM42="",EN42=""),0,IF(EM$6=0,IF(EM42&gt;=EM$8,EM$5,IF(EM42&lt;EN42,0,EM$5*(EM42-EN42)/(EM$8-EN42))),IF(EM42&lt;=EM$8,EM$5,IF(EM42&gt;EN42,0,EM$5*(EM42-EN42)/(EM$8-EN42))))))</f>
      </c>
      <c r="EP42" s="126">
        <f>IF(OR(EM42="",EN42=""),0,EM$5)</f>
      </c>
      <c r="EQ42" s="125">
        <f>IF(EM$6=0,RANK(EO42,EO$12:EO$42,0),RANK(EO42,EO$12:EO$42,1))</f>
      </c>
      <c r="ER42"/>
      <c r="ES42" s="126">
        <v>98.16</v>
      </c>
      <c r="ET42" s="126">
        <f>IF((COUNTA(ER$12:ER$42)+COUNTA(ES$12:ES$42)=0),0.6*ER$5,IF(OR(ER42="",ES42=""),0,IF(ER$6=0,IF(ER42&gt;=ER$8,ER$5,IF(ER42&lt;ES42,0,ER$5*(ER42-ES42)/(ER$8-ES42))),IF(ER42&lt;=ER$8,ER$5,IF(ER42&gt;ES42,0,ER$5*(ER42-ES42)/(ER$8-ES42))))))</f>
      </c>
      <c r="EU42" s="126">
        <f>IF(OR(ER42="",ES42=""),0,ER$5)</f>
      </c>
      <c r="EV42" s="125">
        <f>IF(ER$6=0,RANK(ET42,ET$12:ET$42,0),RANK(ET42,ET$12:ET$42,1))</f>
      </c>
      <c r="EW42" s="126">
        <v>1.72</v>
      </c>
      <c r="EX42" s="126">
        <v>6.22</v>
      </c>
      <c r="EY42" s="126">
        <f>IF((COUNTA(EW$12:EW$42)+COUNTA(EX$12:EX$42)=0),0.6*EW$5,IF(OR(EW42="",EX42=""),0,IF(EW$6=0,IF(EW42&gt;=EW$8,EW$5,IF(EW42&lt;EX42,0,EW$5*(EW42-EX42)/(EW$8-EX42))),IF(EW42&lt;=EW$8,EW$5,IF(EW42&gt;EX42,0,EW$5*(EW42-EX42)/(EW$8-EX42))))))</f>
      </c>
      <c r="EZ42" s="126">
        <f>IF(OR(EW42="",EX42=""),0,EW$5)</f>
      </c>
      <c r="FA42" s="125">
        <f>IF(EW$6=0,RANK(EY42,EY$12:EY$42,0),RANK(EY42,EY$12:EY$42,1))</f>
      </c>
      <c r="FB42" s="126">
        <v>1.72</v>
      </c>
      <c r="FC42" s="126">
        <v>4.81</v>
      </c>
      <c r="FD42" s="126">
        <f>IF((COUNTA(FB$12:FB$42)+COUNTA(FC$12:FC$42)=0),0.6*FB$5,IF(OR(FB42="",FC42=""),0,IF(FB$6=0,IF(FB42&gt;=FB$8,FB$5,IF(FB42&lt;FC42,0,FB$5*(FB42-FC42)/(FB$8-FC42))),IF(FB42&lt;=FB$8,FB$5,IF(FB42&gt;FC42,0,FB$5*(FB42-FC42)/(FB$8-FC42))))))</f>
      </c>
      <c r="FE42" s="126">
        <f>IF(OR(FB42="",FC42=""),0,FB$5)</f>
      </c>
      <c r="FF42" s="125">
        <f>IF(FB$6=0,RANK(FD42,FD$12:FD$42,0),RANK(FD42,FD$12:FD$42,1))</f>
      </c>
      <c r="FG42" s="126">
        <v>97.55</v>
      </c>
      <c r="FH42"/>
      <c r="FI42" s="126">
        <f>IF((COUNTA(FG$12:FG$42)+COUNTA(FH$12:FH$42)=0),0.6*FG$5,IF(OR(FG42="",FH42=""),0,IF(FG$6=0,IF(FG42&gt;=FG$8,FG$5,IF(FG42&lt;FH42,0,FG$5*(FG42-FH42)/(FG$8-FH42))),IF(FG42&lt;=FG$8,FG$5,IF(FG42&gt;FH42,0,FG$5*(FG42-FH42)/(FG$8-FH42))))))</f>
      </c>
      <c r="FJ42" s="126">
        <f>IF(OR(FG42="",FH42=""),0,FG$5)</f>
      </c>
      <c r="FK42" s="125">
        <f>IF(FG$6=0,RANK(FI42,FI$12:FI$42,0),RANK(FI42,FI$12:FI$42,1))</f>
      </c>
      <c r="FL42" s="126">
        <v>97.55</v>
      </c>
      <c r="FM42"/>
      <c r="FN42" s="126">
        <f>IF((COUNTA(FL$12:FL$42)+COUNTA(FM$12:FM$42)=0),0.6*FL$5,IF(OR(FL42="",FM42=""),0,IF(FL$6=0,IF(FL42&gt;=FL$8,FL$5,IF(FL42&lt;FM42,0,FL$5*(FL42-FM42)/(FL$8-FM42))),IF(FL42&lt;=FL$8,FL$5,IF(FL42&gt;FM42,0,FL$5*(FL42-FM42)/(FL$8-FM42))))))</f>
      </c>
      <c r="FO42" s="126">
        <f>IF(OR(FL42="",FM42=""),0,FL$5)</f>
      </c>
      <c r="FP42" s="125">
        <f>IF(FL$6=0,RANK(FN42,FN$12:FN$42,0),RANK(FN42,FN$12:FN$42,1))</f>
      </c>
      <c r="FQ42" s="126">
        <v>98.9</v>
      </c>
      <c r="FR42" s="126">
        <v>98.34</v>
      </c>
      <c r="FS42" s="126">
        <f>IF((COUNTA(FQ$12:FQ$42)+COUNTA(FR$12:FR$42)=0),0.6*FQ$5,IF(OR(FQ42="",FR42=""),0,IF(FQ$6=0,IF(FQ42&gt;=FQ$8,FQ$5,IF(FQ42&lt;FR42,0,FQ$5*(FQ42-FR42)/(FQ$8-FR42))),IF(FQ42&lt;=FQ$8,FQ$5,IF(FQ42&gt;FR42,0,FQ$5*(FQ42-FR42)/(FQ$8-FR42))))))</f>
      </c>
      <c r="FT42" s="126">
        <f>IF(OR(FQ42="",FR42=""),0,FQ$5)</f>
      </c>
      <c r="FU42" s="125">
        <f>IF(FQ$6=0,RANK(FS42,FS$12:FS$42,0),RANK(FS42,FS$12:FS$42,1))</f>
      </c>
      <c r="FV42" s="126">
        <v>98.9</v>
      </c>
      <c r="FW42" s="126">
        <v>97.2</v>
      </c>
      <c r="FX42" s="126">
        <f>IF((COUNTA(FV$12:FV$42)+COUNTA(FW$12:FW$42)=0),0.6*FV$5,IF(OR(FV42="",FW42=""),0,IF(FV$6=0,IF(FV42&gt;=FV$8,FV$5,IF(FV42&lt;FW42,0,FV$5*(FV42-FW42)/(FV$8-FW42))),IF(FV42&lt;=FV$8,FV$5,IF(FV42&gt;FW42,0,FV$5*(FV42-FW42)/(FV$8-FW42))))))</f>
      </c>
      <c r="FY42" s="126">
        <f>IF(OR(FV42="",FW42=""),0,FV$5)</f>
      </c>
      <c r="FZ42" s="125">
        <f>IF(FV$6=0,RANK(FX42,FX$12:FX$42,0),RANK(FX42,FX$12:FX$42,1))</f>
      </c>
      <c r="GA42" s="126">
        <v>4.55</v>
      </c>
      <c r="GB42" s="126">
        <v>3.31</v>
      </c>
      <c r="GC42" s="126">
        <f>IF((COUNTA(GA$12:GA$42)+COUNTA(GB$12:GB$42)=0),0.6*GA$5,IF(OR(GA42="",GB42=""),0,IF(GA$6=0,IF(GA42&gt;=GA$8,GA$5,IF(GA42&lt;GB42,0,GA$5*(GA42-GB42)/(GA$8-GB42))),IF(GA42&lt;=GA$8,GA$5,IF(GA42&gt;GB42,0,GA$5*(GA42-GB42)/(GA$8-GB42))))))</f>
      </c>
      <c r="GD42" s="126">
        <f>IF(OR(GA42="",GB42=""),0,GA$5)</f>
      </c>
      <c r="GE42" s="125">
        <f>IF(GA$6=0,RANK(GC42,GC$12:GC$42,0),RANK(GC42,GC$12:GC$42,1))</f>
      </c>
      <c r="GF42" s="126">
        <v>4.55</v>
      </c>
      <c r="GG42" s="126">
        <v>3.28</v>
      </c>
      <c r="GH42" s="126">
        <f>IF((COUNTA(GF$12:GF$42)+COUNTA(GG$12:GG$42)=0),0.6*GF$5,IF(OR(GF42="",GG42=""),0,IF(GF$6=0,IF(GF42&gt;=GF$8,GF$5,IF(GF42&lt;GG42,0,GF$5*(GF42-GG42)/(GF$8-GG42))),IF(GF42&lt;=GF$8,GF$5,IF(GF42&gt;GG42,0,GF$5*(GF42-GG42)/(GF$8-GG42))))))</f>
      </c>
      <c r="GI42" s="126">
        <f>IF(OR(GF42="",GG42=""),0,GF$5)</f>
      </c>
      <c r="GJ42" s="125">
        <f>IF(GF$6=0,RANK(GH42,GH$12:GH$42,0),RANK(GH42,GH$12:GH$42,1))</f>
      </c>
      <c r="GK42" s="126">
        <v>100</v>
      </c>
      <c r="GL42" s="126">
        <v>95.56</v>
      </c>
      <c r="GM42" s="126">
        <f>IF((COUNTA(GK$12:GK$42)+COUNTA(GL$12:GL$42)=0),0.6*GK$5,IF(OR(GK42="",GL42=""),0,IF(GK$6=0,IF(GK42&gt;=GK$8,GK$5,IF(GK42&lt;GL42,0,GK$5*(GK42-GL42)/(GK$8-GL42))),IF(GK42&lt;=GK$8,GK$5,IF(GK42&gt;GL42,0,GK$5*(GK42-GL42)/(GK$8-GL42))))))</f>
      </c>
      <c r="GN42" s="126">
        <f>IF(OR(GK42="",GL42=""),0,GK$5)</f>
      </c>
      <c r="GO42" s="125">
        <f>IF(GK$6=0,RANK(GM42,GM$12:GM$42,0),RANK(GM42,GM$12:GM$42,1))</f>
      </c>
      <c r="GP42" s="126">
        <v>100</v>
      </c>
      <c r="GQ42" s="126">
        <v>90</v>
      </c>
      <c r="GR42" s="126">
        <f>IF((COUNTA(GP$12:GP$42)+COUNTA(GQ$12:GQ$42)=0),0.6*GP$5,IF(OR(GP42="",GQ42=""),0,IF(GP$6=0,IF(GP42&gt;=GP$8,GP$5,IF(GP42&lt;GQ42,0,GP$5*(GP42-GQ42)/(GP$8-GQ42))),IF(GP42&lt;=GP$8,GP$5,IF(GP42&gt;GQ42,0,GP$5*(GP42-GQ42)/(GP$8-GQ42))))))</f>
      </c>
      <c r="GS42" s="126">
        <f>IF(OR(GP42="",GQ42=""),0,GP$5)</f>
      </c>
      <c r="GT42" s="125">
        <f>IF(GP$6=0,RANK(GR42,GR$12:GR$42,0),RANK(GR42,GR$12:GR$42,1))</f>
      </c>
      <c r="GU42" s="126">
        <v>0.45</v>
      </c>
      <c r="GV42" s="126">
        <v>0.79</v>
      </c>
      <c r="GW42" s="126">
        <f>IF((COUNTA(GU$12:GU$42)+COUNTA(GV$12:GV$42)=0),0.6*GU$5,IF(OR(GU42="",GV42=""),0,IF(GU$6=0,IF(GU42&gt;=GU$8,GU$5,IF(GU42&lt;GV42,0,GU$5*(GU42-GV42)/(GU$8-GV42))),IF(GU42&lt;=GU$8,GU$5,IF(GU42&gt;GV42,0,GU$5*(GU42-GV42)/(GU$8-GV42))))))</f>
      </c>
      <c r="GX42" s="126">
        <f>IF(OR(GU42="",GV42=""),0,GU$5)</f>
      </c>
      <c r="GY42" s="125">
        <f>IF(GU$6=0,RANK(GW42,GW$12:GW$42,0),RANK(GW42,GW$12:GW$42,1))</f>
      </c>
      <c r="GZ42" s="126">
        <v>0.45</v>
      </c>
      <c r="HA42" s="126">
        <v>0.72</v>
      </c>
      <c r="HB42" s="126">
        <f>IF((COUNTA(GZ$12:GZ$42)+COUNTA(HA$12:HA$42)=0),0.6*GZ$5,IF(OR(GZ42="",HA42=""),0,IF(GZ$6=0,IF(GZ42&gt;=GZ$8,GZ$5,IF(GZ42&lt;HA42,0,GZ$5*(GZ42-HA42)/(GZ$8-HA42))),IF(GZ42&lt;=GZ$8,GZ$5,IF(GZ42&gt;HA42,0,GZ$5*(GZ42-HA42)/(GZ$8-HA42))))))</f>
      </c>
      <c r="HC42" s="126">
        <f>IF(OR(GZ42="",HA42=""),0,GZ$5)</f>
      </c>
      <c r="HD42" s="125">
        <f>IF(GZ$6=0,RANK(HB42,HB$12:HB$42,0),RANK(HB42,HB$12:HB$42,1))</f>
      </c>
      <c r="HE42" s="126">
        <v>0</v>
      </c>
      <c r="HF42" s="126">
        <v>0</v>
      </c>
      <c r="HG42" s="126">
        <f>IF((COUNTA(HE$12:HE$42)+COUNTA(HF$12:HF$42)=0),0.6*HE$5,IF(OR(HE42="",HF42=""),0,IF(HE$6=0,IF(HE42&gt;=HE$8,HE$5,IF(HE42&lt;HF42,0,HE$5*(HE42-HF42)/(HE$8-HF42))),IF(HE42&lt;=HE$8,HE$5,IF(HE42&gt;HF42,0,HE$5*(HE42-HF42)/(HE$8-HF42))))))</f>
      </c>
      <c r="HH42" s="126">
        <f>IF(OR(HE42="",HF42=""),0,HE$5)</f>
      </c>
      <c r="HI42" s="125">
        <f>IF(HE$6=0,RANK(HG42,HG$12:HG$42,0),RANK(HG42,HG$12:HG$42,1))</f>
      </c>
      <c r="HJ42" s="126">
        <v>0</v>
      </c>
      <c r="HK42" s="126">
        <v>0</v>
      </c>
      <c r="HL42" s="126">
        <f>IF((COUNTA(HJ$12:HJ$42)+COUNTA(HK$12:HK$42)=0),0.6*HJ$5,IF(OR(HJ42="",HK42=""),0,IF(HJ$6=0,IF(HJ42&gt;=HJ$8,HJ$5,IF(HJ42&lt;HK42,0,HJ$5*(HJ42-HK42)/(HJ$8-HK42))),IF(HJ42&lt;=HJ$8,HJ$5,IF(HJ42&gt;HK42,0,HJ$5*(HJ42-HK42)/(HJ$8-HK42))))))</f>
      </c>
      <c r="HM42" s="126">
        <f>IF(OR(HJ42="",HK42=""),0,HJ$5)</f>
      </c>
      <c r="HN42" s="125">
        <f>IF(HJ$6=0,RANK(HL42,HL$12:HL$42,0),RANK(HL42,HL$12:HL$42,1))</f>
      </c>
      <c r="HO42" s="126">
        <v>53.129287109375</v>
      </c>
      <c r="HP42" s="126">
        <v>20.354814453125</v>
      </c>
      <c r="HQ42" s="126">
        <f>IF((COUNTA(HO$12:HO$42)+COUNTA(HP$12:HP$42)=0),0.6*HO$5,IF(OR(HO42="",HP42=""),0,IF(HO$6=0,IF(HO42&gt;=HO$8,HO$5,IF(HO42&lt;HP42,0,HO$5*(HO42-HP42)/(HO$8-HP42))),IF(HO42&lt;=HO$8,HO$5,IF(HO42&gt;HP42,0,HO$5*(HO42-HP42)/(HO$8-HP42))))))</f>
      </c>
      <c r="HR42" s="126">
        <f>IF(OR(HO42="",HP42=""),0,HO$5)</f>
      </c>
      <c r="HS42" s="125">
        <f>IF(HO$6=0,RANK(HQ42,HQ$12:HQ$42,0),RANK(HQ42,HQ$12:HQ$42,1))</f>
      </c>
      <c r="HT42" s="126">
        <v>53.129287109375</v>
      </c>
      <c r="HU42" s="126">
        <v>22.3573046875</v>
      </c>
      <c r="HV42" s="126">
        <f>IF((COUNTA(HT$12:HT$42)+COUNTA(HU$12:HU$42)=0),0.6*HT$5,IF(OR(HT42="",HU42=""),0,IF(HT$6=0,IF(HT42&gt;=HT$8,HT$5,IF(HT42&lt;HU42,0,HT$5*(HT42-HU42)/(HT$8-HU42))),IF(HT42&lt;=HT$8,HT$5,IF(HT42&gt;HU42,0,HT$5*(HT42-HU42)/(HT$8-HU42))))))</f>
      </c>
      <c r="HW42" s="126">
        <f>IF(OR(HT42="",HU42=""),0,HT$5)</f>
      </c>
      <c r="HX42" s="125">
        <f>IF(HT$6=0,RANK(HV42,HV$12:HV$42,0),RANK(HV42,HV$12:HV$42,1))</f>
      </c>
      <c r="HY42" s="126">
        <v>12.7053515625</v>
      </c>
      <c r="HZ42" s="126">
        <v>2.326328125</v>
      </c>
      <c r="IA42" s="126">
        <f>IF((COUNTA(HY$12:HY$42)+COUNTA(HZ$12:HZ$42)=0),0.6*HY$5,IF(OR(HY42="",HZ42=""),0,IF(HY$6=0,IF(HY42&gt;=HY$8,HY$5,IF(HY42&lt;HZ42,0,HY$5*(HY42-HZ42)/(HY$8-HZ42))),IF(HY42&lt;=HY$8,HY$5,IF(HY42&gt;HZ42,0,HY$5*(HY42-HZ42)/(HY$8-HZ42))))))</f>
      </c>
      <c r="IB42" s="126">
        <f>IF(OR(HY42="",HZ42=""),0,HY$5)</f>
      </c>
      <c r="IC42" s="125">
        <f>IF(HY$6=0,RANK(IA42,IA$12:IA$42,0),RANK(IA42,IA$12:IA$42,1))</f>
      </c>
      <c r="ID42" s="126">
        <v>12.7053515625</v>
      </c>
      <c r="IE42" s="126">
        <v>2.298251953125</v>
      </c>
      <c r="IF42" s="126">
        <f>IF((COUNTA(ID$12:ID$42)+COUNTA(IE$12:IE$42)=0),0.6*ID$5,IF(OR(ID42="",IE42=""),0,IF(ID$6=0,IF(ID42&gt;=ID$8,ID$5,IF(ID42&lt;IE42,0,ID$5*(ID42-IE42)/(ID$8-IE42))),IF(ID42&lt;=ID$8,ID$5,IF(ID42&gt;IE42,0,ID$5*(ID42-IE42)/(ID$8-IE42))))))</f>
      </c>
      <c r="IG42" s="126">
        <f>IF(OR(ID42="",IE42=""),0,ID$5)</f>
      </c>
      <c r="IH42" s="125">
        <f>IF(ID$6=0,RANK(IF42,IF$12:IF$42,0),RANK(IF42,IF$12:IF$42,1))</f>
      </c>
      <c r="II42" s="126">
        <v>99.650234</v>
      </c>
      <c r="IJ42" s="126">
        <v>94.702023</v>
      </c>
      <c r="IK42" s="126">
        <f>IF((COUNTA(II$12:II$42)+COUNTA(IJ$12:IJ$42)=0),0.6*II$5,IF(OR(II42="",IJ42=""),0,IF(II$6=0,IF(II42&gt;=II$8,II$5,IF(II42&lt;IJ42,0,II$5*(II42-IJ42)/(II$8-IJ42))),IF(II42&lt;=II$8,II$5,IF(II42&gt;IJ42,0,II$5*(II42-IJ42)/(II$8-IJ42))))))</f>
      </c>
      <c r="IL42" s="126">
        <f>IF(OR(II42="",IJ42=""),0,II$5)</f>
      </c>
      <c r="IM42" s="125">
        <f>IF(II$6=0,RANK(IK42,IK$12:IK$42,0),RANK(IK42,IK$12:IK$42,1))</f>
      </c>
      <c r="IN42" s="126">
        <v>99.650234</v>
      </c>
      <c r="IO42" s="126">
        <v>91.629333</v>
      </c>
      <c r="IP42" s="126">
        <f>IF((COUNTA(IN$12:IN$42)+COUNTA(IO$12:IO$42)=0),0.6*IN$5,IF(OR(IN42="",IO42=""),0,IF(IN$6=0,IF(IN42&gt;=IN$8,IN$5,IF(IN42&lt;IO42,0,IN$5*(IN42-IO42)/(IN$8-IO42))),IF(IN42&lt;=IN$8,IN$5,IF(IN42&gt;IO42,0,IN$5*(IN42-IO42)/(IN$8-IO42))))))</f>
      </c>
      <c r="IQ42" s="126">
        <f>IF(OR(IN42="",IO42=""),0,IN$5)</f>
      </c>
      <c r="IR42" s="125">
        <f>IF(IN$6=0,RANK(IP42,IP$12:IP$42,0),RANK(IP42,IP$12:IP$42,1))</f>
      </c>
      <c r="IS42" s="126">
        <v>100</v>
      </c>
      <c r="IT42"/>
      <c r="IU42" s="126">
        <f>IF((COUNTA(IS$12:IS$42)+COUNTA(IT$12:IT$42)=0),0.6*IS$5,IF(OR(IS42="",IT42=""),0,IF(IS$6=0,IF(IS42&gt;=IS$8,IS$5,IF(IS42&lt;IT42,0,IS$5*(IS42-IT42)/(IS$8-IT42))),IF(IS42&lt;=IS$8,IS$5,IF(IS42&gt;IT42,0,IS$5*(IS42-IT42)/(IS$8-IT42))))))</f>
      </c>
      <c r="IV42" s="126">
        <f>IF(OR(IS42="",IT42=""),0,IS$5)</f>
      </c>
      <c r="IW42" s="125">
        <f>IF(IS$6=0,RANK(IU42,IU$12:IU$42,0),RANK(IU42,IU$12:IU$42,1))</f>
      </c>
      <c r="IX42" s="126">
        <v>100</v>
      </c>
      <c r="IY42"/>
      <c r="IZ42" s="126">
        <f>IF((COUNTA(IX$12:IX$42)+COUNTA(IY$12:IY$42)=0),0.6*IX$5,IF(OR(IX42="",IY42=""),0,IF(IX$6=0,IF(IX42&gt;=IX$8,IX$5,IF(IX42&lt;IY42,0,IX$5*(IX42-IY42)/(IX$8-IY42))),IF(IX42&lt;=IX$8,IX$5,IF(IX42&gt;IY42,0,IX$5*(IX42-IY42)/(IX$8-IY42))))))</f>
      </c>
      <c r="JA42" s="126">
        <f>IF(OR(IX42="",IY42=""),0,IX$5)</f>
      </c>
      <c r="JB42" s="125">
        <f>IF(IX$6=0,RANK(IZ42,IZ$12:IZ$42,0),RANK(IZ42,IZ$12:IZ$42,1))</f>
      </c>
      <c r="JC42"/>
      <c r="JD42" s="126">
        <v>5.77</v>
      </c>
      <c r="JE42" s="126">
        <f>IF((COUNTA(JC$12:JC$42)+COUNTA(JD$12:JD$42)=0),0.6*JC$5,IF(OR(JC42="",JD42=""),0,IF(JC$6=0,IF(JC42&gt;=JC$8,JC$5,IF(JC42&lt;JD42,0,JC$5*(JC42-JD42)/(JC$8-JD42))),IF(JC42&lt;=JC$8,JC$5,IF(JC42&gt;JD42,0,JC$5*(JC42-JD42)/(JC$8-JD42))))))</f>
      </c>
      <c r="JF42" s="126">
        <f>IF(OR(JC42="",JD42=""),0,JC$5)</f>
      </c>
      <c r="JG42" s="125">
        <f>IF(JC$6=0,RANK(JE42,JE$12:JE$42,0),RANK(JE42,JE$12:JE$42,1))</f>
      </c>
      <c r="JH42"/>
      <c r="JI42" s="126">
        <v>4.82</v>
      </c>
      <c r="JJ42" s="126">
        <f>IF((COUNTA(JH$12:JH$42)+COUNTA(JI$12:JI$42)=0),0.6*JH$5,IF(OR(JH42="",JI42=""),0,IF(JH$6=0,IF(JH42&gt;=JH$8,JH$5,IF(JH42&lt;JI42,0,JH$5*(JH42-JI42)/(JH$8-JI42))),IF(JH42&lt;=JH$8,JH$5,IF(JH42&gt;JI42,0,JH$5*(JH42-JI42)/(JH$8-JI42))))))</f>
      </c>
      <c r="JK42" s="126">
        <f>IF(OR(JH42="",JI42=""),0,JH$5)</f>
      </c>
      <c r="JL42" s="125">
        <f>IF(JH$6=0,RANK(JJ42,JJ$12:JJ$42,0),RANK(JJ42,JJ$12:JJ$42,1))</f>
      </c>
      <c r="JM42" s="126">
        <v>99.66</v>
      </c>
      <c r="JN42"/>
      <c r="JO42" s="126">
        <f>IF((COUNTA(JM$12:JM$42)+COUNTA(JN$12:JN$42)=0),0.6*JM$5,IF(OR(JM42="",JN42=""),0,IF(JM$6=0,IF(JM42&gt;=JM$8,JM$5,IF(JM42&lt;JN42,0,JM$5*(JM42-JN42)/(JM$8-JN42))),IF(JM42&lt;=JM$8,JM$5,IF(JM42&gt;JN42,0,JM$5*(JM42-JN42)/(JM$8-JN42))))))</f>
      </c>
      <c r="JP42" s="126">
        <f>IF(OR(JM42="",JN42=""),0,JM$5)</f>
      </c>
      <c r="JQ42" s="125">
        <f>IF(JM$6=0,RANK(JO42,JO$12:JO$42,0),RANK(JO42,JO$12:JO$42,1))</f>
      </c>
      <c r="JR42" s="126">
        <v>99.66</v>
      </c>
      <c r="JS42"/>
      <c r="JT42" s="126">
        <f>IF((COUNTA(JR$12:JR$42)+COUNTA(JS$12:JS$42)=0),0.6*JR$5,IF(OR(JR42="",JS42=""),0,IF(JR$6=0,IF(JR42&gt;=JR$8,JR$5,IF(JR42&lt;JS42,0,JR$5*(JR42-JS42)/(JR$8-JS42))),IF(JR42&lt;=JR$8,JR$5,IF(JR42&gt;JS42,0,JR$5*(JR42-JS42)/(JR$8-JS42))))))</f>
      </c>
      <c r="JU42" s="126">
        <f>IF(OR(JR42="",JS42=""),0,JR$5)</f>
      </c>
      <c r="JV42" s="125">
        <f>IF(JR$6=0,RANK(JT42,JT$12:JT$42,0),RANK(JT42,JT$12:JT$42,1))</f>
      </c>
      <c r="JW42" s="126">
        <v>91.38</v>
      </c>
      <c r="JX42" s="126">
        <v>92.64</v>
      </c>
      <c r="JY42" s="126">
        <f>IF((COUNTA(JW$12:JW$42)+COUNTA(JX$12:JX$42)=0),0.6*JW$5,IF(OR(JW42="",JX42=""),0,IF(JW$6=0,IF(JW42&gt;=JW$8,JW$5,IF(JW42&lt;JX42,0,JW$5*(JW42-JX42)/(JW$8-JX42))),IF(JW42&lt;=JW$8,JW$5,IF(JW42&gt;JX42,0,JW$5*(JW42-JX42)/(JW$8-JX42))))))</f>
      </c>
      <c r="JZ42" s="126">
        <f>IF(OR(JW42="",JX42=""),0,JW$5)</f>
      </c>
      <c r="KA42" s="125">
        <f>IF(JW$6=0,RANK(JY42,JY$12:JY$42,0),RANK(JY42,JY$12:JY$42,1))</f>
      </c>
      <c r="KB42" s="126">
        <v>91.38</v>
      </c>
      <c r="KC42" s="126">
        <v>95.07</v>
      </c>
      <c r="KD42" s="126">
        <f>IF((COUNTA(KB$12:KB$42)+COUNTA(KC$12:KC$42)=0),0.6*KB$5,IF(OR(KB42="",KC42=""),0,IF(KB$6=0,IF(KB42&gt;=KB$8,KB$5,IF(KB42&lt;KC42,0,KB$5*(KB42-KC42)/(KB$8-KC42))),IF(KB42&lt;=KB$8,KB$5,IF(KB42&gt;KC42,0,KB$5*(KB42-KC42)/(KB$8-KC42))))))</f>
      </c>
      <c r="KE42" s="126">
        <f>IF(OR(KB42="",KC42=""),0,KB$5)</f>
      </c>
      <c r="KF42" s="125">
        <f>IF(KB$6=0,RANK(KD42,KD$12:KD$42,0),RANK(KD42,KD$12:KD$42,1))</f>
      </c>
      <c r="KG42" s="126">
        <v>9.07</v>
      </c>
      <c r="KH42" s="126">
        <v>7.38</v>
      </c>
      <c r="KI42" s="126">
        <f>IF((COUNTA(KG$12:KG$42)+COUNTA(KH$12:KH$42)=0),0.6*KG$5,IF(OR(KG42="",KH42=""),0,IF(KG$6=0,IF(KG42&gt;=KG$8,KG$5,IF(KG42&lt;KH42,0,KG$5*(KG42-KH42)/(KG$8-KH42))),IF(KG42&lt;=KG$8,KG$5,IF(KG42&gt;KH42,0,KG$5*(KG42-KH42)/(KG$8-KH42))))))</f>
      </c>
      <c r="KJ42" s="126">
        <f>IF(OR(KG42="",KH42=""),0,KG$5)</f>
      </c>
      <c r="KK42" s="125">
        <f>IF(KG$6=0,RANK(KI42,KI$12:KI$42,0),RANK(KI42,KI$12:KI$42,1))</f>
      </c>
      <c r="KL42" s="126">
        <v>9.07</v>
      </c>
      <c r="KM42" s="126">
        <v>9.68</v>
      </c>
      <c r="KN42" s="126">
        <f>IF((COUNTA(KL$12:KL$42)+COUNTA(KM$12:KM$42)=0),0.6*KL$5,IF(OR(KL42="",KM42=""),0,IF(KL$6=0,IF(KL42&gt;=KL$8,KL$5,IF(KL42&lt;KM42,0,KL$5*(KL42-KM42)/(KL$8-KM42))),IF(KL42&lt;=KL$8,KL$5,IF(KL42&gt;KM42,0,KL$5*(KL42-KM42)/(KL$8-KM42))))))</f>
      </c>
      <c r="KO42" s="126">
        <f>IF(OR(KL42="",KM42=""),0,KL$5)</f>
      </c>
      <c r="KP42" s="125">
        <f>IF(KL$6=0,RANK(KN42,KN$12:KN$42,0),RANK(KN42,KN$12:KN$42,1))</f>
      </c>
      <c r="KQ42" s="126">
        <v>100</v>
      </c>
      <c r="KR42" s="126">
        <v>75.64</v>
      </c>
      <c r="KS42" s="126">
        <f>IF((COUNTA(KQ$12:KQ$42)+COUNTA(KR$12:KR$42)=0),0.6*KQ$5,IF(OR(KQ42="",KR42=""),0,IF(KQ$6=0,IF(KQ42&gt;=KQ$8,KQ$5,IF(KQ42&lt;KR42,0,KQ$5*(KQ42-KR42)/(KQ$8-KR42))),IF(KQ42&lt;=KQ$8,KQ$5,IF(KQ42&gt;KR42,0,KQ$5*(KQ42-KR42)/(KQ$8-KR42))))))</f>
      </c>
      <c r="KT42" s="126">
        <f>IF(OR(KQ42="",KR42=""),0,KQ$5)</f>
      </c>
      <c r="KU42" s="125">
        <f>IF(KQ$6=0,RANK(KS42,KS$12:KS$42,0),RANK(KS42,KS$12:KS$42,1))</f>
      </c>
      <c r="KV42" s="126">
        <v>100</v>
      </c>
      <c r="KW42" s="126">
        <v>100</v>
      </c>
      <c r="KX42" s="126">
        <f>IF((COUNTA(KV$12:KV$42)+COUNTA(KW$12:KW$42)=0),0.6*KV$5,IF(OR(KV42="",KW42=""),0,IF(KV$6=0,IF(KV42&gt;=KV$8,KV$5,IF(KV42&lt;KW42,0,KV$5*(KV42-KW42)/(KV$8-KW42))),IF(KV42&lt;=KV$8,KV$5,IF(KV42&gt;KW42,0,KV$5*(KV42-KW42)/(KV$8-KW42))))))</f>
      </c>
      <c r="KY42" s="126">
        <f>IF(OR(KV42="",KW42=""),0,KV$5)</f>
      </c>
      <c r="KZ42" s="125">
        <f>IF(KV$6=0,RANK(KX42,KX$12:KX$42,0),RANK(KX42,KX$12:KX$42,1))</f>
      </c>
      <c r="LA42" s="126">
        <v>0.5</v>
      </c>
      <c r="LB42" s="126">
        <v>0.9</v>
      </c>
      <c r="LC42" s="126">
        <f>IF((COUNTA(LA$12:LA$42)+COUNTA(LB$12:LB$42)=0),0.6*LA$5,IF(OR(LA42="",LB42=""),0,IF(LA$6=0,IF(LA42&gt;=LA$8,LA$5,IF(LA42&lt;LB42,0,LA$5*(LA42-LB42)/(LA$8-LB42))),IF(LA42&lt;=LA$8,LA$5,IF(LA42&gt;LB42,0,LA$5*(LA42-LB42)/(LA$8-LB42))))))</f>
      </c>
      <c r="LD42" s="126">
        <f>IF(OR(LA42="",LB42=""),0,LA$5)</f>
      </c>
      <c r="LE42" s="125">
        <f>IF(LA$6=0,RANK(LC42,LC$12:LC$42,0),RANK(LC42,LC$12:LC$42,1))</f>
      </c>
      <c r="LF42" s="126">
        <v>0.5</v>
      </c>
      <c r="LG42" s="126">
        <v>0.46</v>
      </c>
      <c r="LH42" s="126">
        <f>IF((COUNTA(LF$12:LF$42)+COUNTA(LG$12:LG$42)=0),0.6*LF$5,IF(OR(LF42="",LG42=""),0,IF(LF$6=0,IF(LF42&gt;=LF$8,LF$5,IF(LF42&lt;LG42,0,LF$5*(LF42-LG42)/(LF$8-LG42))),IF(LF42&lt;=LF$8,LF$5,IF(LF42&gt;LG42,0,LF$5*(LF42-LG42)/(LF$8-LG42))))))</f>
      </c>
      <c r="LI42" s="126">
        <f>IF(OR(LF42="",LG42=""),0,LF$5)</f>
      </c>
      <c r="LJ42" s="125">
        <f>IF(LF$6=0,RANK(LH42,LH$12:LH$42,0),RANK(LH42,LH$12:LH$42,1))</f>
      </c>
      <c r="LK42" s="126">
        <v>0</v>
      </c>
      <c r="LL42" s="126">
        <v>0</v>
      </c>
      <c r="LM42" s="126">
        <f>IF((COUNTA(LK$12:LK$42)+COUNTA(LL$12:LL$42)=0),0.6*LK$5,IF(OR(LK42="",LL42=""),0,IF(LK$6=0,IF(LK42&gt;=LK$8,LK$5,IF(LK42&lt;LL42,0,LK$5*(LK42-LL42)/(LK$8-LL42))),IF(LK42&lt;=LK$8,LK$5,IF(LK42&gt;LL42,0,LK$5*(LK42-LL42)/(LK$8-LL42))))))</f>
      </c>
      <c r="LN42" s="126">
        <f>IF(OR(LK42="",LL42=""),0,LK$5)</f>
      </c>
      <c r="LO42" s="125">
        <f>IF(LK$6=0,RANK(LM42,LM$12:LM$42,0),RANK(LM42,LM$12:LM$42,1))</f>
      </c>
      <c r="LP42" s="126">
        <v>0</v>
      </c>
      <c r="LQ42" s="126">
        <v>0</v>
      </c>
      <c r="LR42" s="126">
        <f>IF((COUNTA(LP$12:LP$42)+COUNTA(LQ$12:LQ$42)=0),0.6*LP$5,IF(OR(LP42="",LQ42=""),0,IF(LP$6=0,IF(LP42&gt;=LP$8,LP$5,IF(LP42&lt;LQ42,0,LP$5*(LP42-LQ42)/(LP$8-LQ42))),IF(LP42&lt;=LP$8,LP$5,IF(LP42&gt;LQ42,0,LP$5*(LP42-LQ42)/(LP$8-LQ42))))))</f>
      </c>
      <c r="LS42" s="126">
        <f>IF(OR(LP42="",LQ42=""),0,LP$5)</f>
      </c>
      <c r="LT42" s="125">
        <f>IF(LP$6=0,RANK(LR42,LR$12:LR$42,0),RANK(LR42,LR$12:LR$42,1))</f>
      </c>
      <c r="LU42" s="126">
        <v>62.92248046875</v>
      </c>
      <c r="LV42"/>
      <c r="LW42" s="126">
        <f>IF((COUNTA(LU$12:LU$42)+COUNTA(LV$12:LV$42)=0),0.6*LU$5,IF(OR(LU42="",LV42=""),0,IF(LU$6=0,IF(LU42&gt;=LU$8,LU$5,IF(LU42&lt;LV42,0,LU$5*(LU42-LV42)/(LU$8-LV42))),IF(LU42&lt;=LU$8,LU$5,IF(LU42&gt;LV42,0,LU$5*(LU42-LV42)/(LU$8-LV42))))))</f>
      </c>
      <c r="LX42" s="126">
        <f>IF(OR(LU42="",LV42=""),0,LU$5)</f>
      </c>
      <c r="LY42" s="125">
        <f>IF(LU$6=0,RANK(LW42,LW$12:LW$42,0),RANK(LW42,LW$12:LW$42,1))</f>
      </c>
      <c r="LZ42" s="126">
        <v>62.92248046875</v>
      </c>
      <c r="MA42"/>
      <c r="MB42" s="126">
        <f>IF((COUNTA(LZ$12:LZ$42)+COUNTA(MA$12:MA$42)=0),0.6*LZ$5,IF(OR(LZ42="",MA42=""),0,IF(LZ$6=0,IF(LZ42&gt;=LZ$8,LZ$5,IF(LZ42&lt;MA42,0,LZ$5*(LZ42-MA42)/(LZ$8-MA42))),IF(LZ42&lt;=LZ$8,LZ$5,IF(LZ42&gt;MA42,0,LZ$5*(LZ42-MA42)/(LZ$8-MA42))))))</f>
      </c>
      <c r="MC42" s="126">
        <f>IF(OR(LZ42="",MA42=""),0,LZ$5)</f>
      </c>
      <c r="MD42" s="125">
        <f>IF(LZ$6=0,RANK(MB42,MB$12:MB$42,0),RANK(MB42,MB$12:MB$42,1))</f>
      </c>
      <c r="ME42" s="126">
        <v>12.760400390625</v>
      </c>
      <c r="MF42" s="126">
        <v>0.909951171875</v>
      </c>
      <c r="MG42" s="126">
        <f>IF((COUNTA(ME$12:ME$42)+COUNTA(MF$12:MF$42)=0),0.6*ME$5,IF(OR(ME42="",MF42=""),0,IF(ME$6=0,IF(ME42&gt;=ME$8,ME$5,IF(ME42&lt;MF42,0,ME$5*(ME42-MF42)/(ME$8-MF42))),IF(ME42&lt;=ME$8,ME$5,IF(ME42&gt;MF42,0,ME$5*(ME42-MF42)/(ME$8-MF42))))))</f>
      </c>
      <c r="MH42" s="126">
        <f>IF(OR(ME42="",MF42=""),0,ME$5)</f>
      </c>
      <c r="MI42" s="125">
        <f>IF(ME$6=0,RANK(MG42,MG$12:MG$42,0),RANK(MG42,MG$12:MG$42,1))</f>
      </c>
      <c r="MJ42" s="126">
        <v>12.760400390625</v>
      </c>
      <c r="MK42" s="126">
        <v>0.967470703125</v>
      </c>
      <c r="ML42" s="126">
        <f>IF((COUNTA(MJ$12:MJ$42)+COUNTA(MK$12:MK$42)=0),0.6*MJ$5,IF(OR(MJ42="",MK42=""),0,IF(MJ$6=0,IF(MJ42&gt;=MJ$8,MJ$5,IF(MJ42&lt;MK42,0,MJ$5*(MJ42-MK42)/(MJ$8-MK42))),IF(MJ42&lt;=MJ$8,MJ$5,IF(MJ42&gt;MK42,0,MJ$5*(MJ42-MK42)/(MJ$8-MK42))))))</f>
      </c>
      <c r="MM42" s="126">
        <f>IF(OR(MJ42="",MK42=""),0,MJ$5)</f>
      </c>
      <c r="MN42" s="125">
        <f>IF(MJ$6=0,RANK(ML42,ML$12:ML$42,0),RANK(ML42,ML$12:ML$42,1))</f>
      </c>
      <c r="MO42"/>
      <c r="MP42"/>
      <c r="MQ42" s="126">
        <f>IF((COUNTA(MO$12:MO$42)+COUNTA(MP$12:MP$42)=0),0.6*MO$5,IF(OR(MO42="",MP42=""),0,IF(MO$6=0,IF(MO42&gt;=MO$8,MO$5,IF(MO42&lt;MP42,0,MO$5*(MO42-MP42)/(MO$8-MP42))),IF(MO42&lt;=MO$8,MO$5,IF(MO42&gt;MP42,0,MO$5*(MO42-MP42)/(MO$8-MP42))))))</f>
      </c>
      <c r="MR42" s="126">
        <f>IF(OR(MO42="",MP42=""),0,MO$5)</f>
      </c>
      <c r="MS42" s="125">
        <f>IF(MO$6=0,RANK(MQ42,MQ$12:MQ$42,0),RANK(MQ42,MQ$12:MQ$42,1))</f>
      </c>
      <c r="MT42"/>
      <c r="MU42"/>
      <c r="MV42" s="126">
        <f>IF((COUNTA(MT$12:MT$42)+COUNTA(MU$12:MU$42)=0),0.6*MT$5,IF(OR(MT42="",MU42=""),0,IF(MT$6=0,IF(MT42&gt;=MT$8,MT$5,IF(MT42&lt;MU42,0,MT$5*(MT42-MU42)/(MT$8-MU42))),IF(MT42&lt;=MT$8,MT$5,IF(MT42&gt;MU42,0,MT$5*(MT42-MU42)/(MT$8-MU42))))))</f>
      </c>
      <c r="MW42" s="126">
        <f>IF(OR(MT42="",MU42=""),0,MT$5)</f>
      </c>
      <c r="MX42" s="125">
        <f>IF(MT$6=0,RANK(MV42,MV$12:MV$42,0),RANK(MV42,MV$12:MV$42,1))</f>
      </c>
      <c r="MY42"/>
      <c r="MZ42"/>
      <c r="NA42" s="126">
        <f>IF((COUNTA(MY$12:MY$42)+COUNTA(MZ$12:MZ$42)=0),0.6*MY$5,IF(OR(MY42="",MZ42=""),0,IF(MY$6=0,IF(MY42&gt;=MY$8,MY$5,IF(MY42&lt;MZ42,0,MY$5*(MY42-MZ42)/(MY$8-MZ42))),IF(MY42&lt;=MY$8,MY$5,IF(MY42&gt;MZ42,0,MY$5*(MY42-MZ42)/(MY$8-MZ42))))))</f>
      </c>
      <c r="NB42" s="126">
        <f>IF(OR(MY42="",MZ42=""),0,MY$5)</f>
      </c>
      <c r="NC42" s="125">
        <f>IF(MY$6=0,RANK(NA42,NA$12:NA$42,0),RANK(NA42,NA$12:NA$42,1))</f>
      </c>
      <c r="ND42"/>
      <c r="NE42"/>
      <c r="NF42" s="126">
        <f>IF((COUNTA(ND$12:ND$42)+COUNTA(NE$12:NE$42)=0),0.6*ND$5,IF(OR(ND42="",NE42=""),0,IF(ND$6=0,IF(ND42&gt;=ND$8,ND$5,IF(ND42&lt;NE42,0,ND$5*(ND42-NE42)/(ND$8-NE42))),IF(ND42&lt;=ND$8,ND$5,IF(ND42&gt;NE42,0,ND$5*(ND42-NE42)/(ND$8-NE42))))))</f>
      </c>
      <c r="NG42" s="126">
        <f>IF(OR(ND42="",NE42=""),0,ND$5)</f>
      </c>
      <c r="NH42" s="125">
        <f>IF(ND$6=0,RANK(NF42,NF$12:NF$42,0),RANK(NF42,NF$12:NF$42,1))</f>
      </c>
      <c r="NI42"/>
      <c r="NJ42"/>
      <c r="NK42" s="126">
        <f>IF((COUNTA(NI$12:NI$42)+COUNTA(NJ$12:NJ$42)=0),0.6*NI$5,IF(OR(NI42="",NJ42=""),0,IF(NI$6=0,IF(NI42&gt;=NI$8,NI$5,IF(NI42&lt;NJ42,0,NI$5*(NI42-NJ42)/(NI$8-NJ42))),IF(NI42&lt;=NI$8,NI$5,IF(NI42&gt;NJ42,0,NI$5*(NI42-NJ42)/(NI$8-NJ42))))))</f>
      </c>
      <c r="NL42" s="126">
        <f>IF(OR(NI42="",NJ42=""),0,NI$5)</f>
      </c>
      <c r="NM42" s="125">
        <f>IF(NI$6=0,RANK(NK42,NK$12:NK$42,0),RANK(NK42,NK$12:NK$42,1))</f>
      </c>
      <c r="NN42"/>
      <c r="NO42"/>
      <c r="NP42" s="126">
        <f>IF((COUNTA(NN$12:NN$42)+COUNTA(NO$12:NO$42)=0),0.6*NN$5,IF(OR(NN42="",NO42=""),0,IF(NN$6=0,IF(NN42&gt;=NN$8,NN$5,IF(NN42&lt;NO42,0,NN$5*(NN42-NO42)/(NN$8-NO42))),IF(NN42&lt;=NN$8,NN$5,IF(NN42&gt;NO42,0,NN$5*(NN42-NO42)/(NN$8-NO42))))))</f>
      </c>
      <c r="NQ42" s="126">
        <f>IF(OR(NN42="",NO42=""),0,NN$5)</f>
      </c>
      <c r="NR42" s="125">
        <f>IF(NN$6=0,RANK(NP42,NP$12:NP$42,0),RANK(NP42,NP$12:NP$42,1))</f>
      </c>
      <c r="NS42"/>
      <c r="NT42"/>
      <c r="NU42" s="126">
        <f>IF((COUNTA(NS$12:NS$42)+COUNTA(NT$12:NT$42)=0),0.6*NS$5,IF(OR(NS42="",NT42=""),0,IF(NS$6=0,IF(NS42&gt;=NS$8,NS$5,IF(NS42&lt;NT42,0,NS$5*(NS42-NT42)/(NS$8-NT42))),IF(NS42&lt;=NS$8,NS$5,IF(NS42&gt;NT42,0,NS$5*(NS42-NT42)/(NS$8-NT42))))))</f>
      </c>
      <c r="NV42" s="126">
        <f>IF(OR(NS42="",NT42=""),0,NS$5)</f>
      </c>
      <c r="NW42" s="125">
        <f>IF(NS$6=0,RANK(NU42,NU$12:NU$42,0),RANK(NU42,NU$12:NU$42,1))</f>
      </c>
      <c r="NX42"/>
      <c r="NY42"/>
      <c r="NZ42" s="126">
        <f>IF((COUNTA(NX$12:NX$42)+COUNTA(NY$12:NY$42)=0),0.6*NX$5,IF(OR(NX42="",NY42=""),0,IF(NX$6=0,IF(NX42&gt;=NX$8,NX$5,IF(NX42&lt;NY42,0,NX$5*(NX42-NY42)/(NX$8-NY42))),IF(NX42&lt;=NX$8,NX$5,IF(NX42&gt;NY42,0,NX$5*(NX42-NY42)/(NX$8-NY42))))))</f>
      </c>
      <c r="OA42" s="126">
        <f>IF(OR(NX42="",NY42=""),0,NX$5)</f>
      </c>
      <c r="OB42" s="125">
        <f>IF(NX$6=0,RANK(NZ42,NZ$12:NZ$42,0),RANK(NZ42,NZ$12:NZ$42,1))</f>
      </c>
      <c r="OC42"/>
      <c r="OD42"/>
      <c r="OE42" s="126">
        <f>IF((COUNTA(OC$12:OC$42)+COUNTA(OD$12:OD$42)=0),0.6*OC$5,IF(OR(OC42="",OD42=""),0,IF(OC$6=0,IF(OC42&gt;=OC$8,OC$5,IF(OC42&lt;OD42,0,OC$5*(OC42-OD42)/(OC$8-OD42))),IF(OC42&lt;=OC$8,OC$5,IF(OC42&gt;OD42,0,OC$5*(OC42-OD42)/(OC$8-OD42))))))</f>
      </c>
      <c r="OF42" s="126">
        <f>IF(OR(OC42="",OD42=""),0,OC$5)</f>
      </c>
      <c r="OG42" s="125">
        <f>IF(OC$6=0,RANK(OE42,OE$12:OE$42,0),RANK(OE42,OE$12:OE$42,1))</f>
      </c>
      <c r="OH42"/>
      <c r="OI42"/>
      <c r="OJ42" s="126">
        <f>IF((COUNTA(OH$12:OH$42)+COUNTA(OI$12:OI$42)=0),0.6*OH$5,IF(OR(OH42="",OI42=""),0,IF(OH$6=0,IF(OH42&gt;=OH$8,OH$5,IF(OH42&lt;OI42,0,OH$5*(OH42-OI42)/(OH$8-OI42))),IF(OH42&lt;=OH$8,OH$5,IF(OH42&gt;OI42,0,OH$5*(OH42-OI42)/(OH$8-OI42))))))</f>
      </c>
      <c r="OK42" s="126">
        <f>IF(OR(OH42="",OI42=""),0,OH$5)</f>
      </c>
      <c r="OL42" s="125">
        <f>IF(OH$6=0,RANK(OJ42,OJ$12:OJ$42,0),RANK(OJ42,OJ$12:OJ$42,1))</f>
      </c>
      <c r="OM42"/>
      <c r="ON42"/>
      <c r="OO42" s="126">
        <f>IF((COUNTA(OM$12:OM$42)+COUNTA(ON$12:ON$42)=0),0.6*OM$5,IF(OR(OM42="",ON42=""),0,IF(OM$6=0,IF(OM42&gt;=OM$8,OM$5,IF(OM42&lt;ON42,0,OM$5*(OM42-ON42)/(OM$8-ON42))),IF(OM42&lt;=OM$8,OM$5,IF(OM42&gt;ON42,0,OM$5*(OM42-ON42)/(OM$8-ON42))))))</f>
      </c>
      <c r="OP42" s="126">
        <f>IF(OR(OM42="",ON42=""),0,OM$5)</f>
      </c>
      <c r="OQ42" s="125">
        <f>IF(OM$6=0,RANK(OO42,OO$12:OO$42,0),RANK(OO42,OO$12:OO$42,1))</f>
      </c>
      <c r="OR42"/>
      <c r="OS42"/>
      <c r="OT42" s="126">
        <f>IF((COUNTA(OR$12:OR$42)+COUNTA(OS$12:OS$42)=0),0.6*OR$5,IF(OR(OR42="",OS42=""),0,IF(OR$6=0,IF(OR42&gt;=OR$8,OR$5,IF(OR42&lt;OS42,0,OR$5*(OR42-OS42)/(OR$8-OS42))),IF(OR42&lt;=OR$8,OR$5,IF(OR42&gt;OS42,0,OR$5*(OR42-OS42)/(OR$8-OS42))))))</f>
      </c>
      <c r="OU42" s="126">
        <f>IF(OR(OR42="",OS42=""),0,OR$5)</f>
      </c>
      <c r="OV42" s="125">
        <f>IF(OR$6=0,RANK(OT42,OT$12:OT$42,0),RANK(OT42,OT$12:OT$42,1))</f>
      </c>
      <c r="OW42"/>
      <c r="OX42"/>
      <c r="OY42" s="126">
        <f>IF((COUNTA(OW$12:OW$42)+COUNTA(OX$12:OX$42)=0),0.6*OW$5,IF(OR(OW42="",OX42=""),0,IF(OW$6=0,IF(OW42&gt;=OW$8,OW$5,IF(OW42&lt;OX42,0,OW$5*(OW42-OX42)/(OW$8-OX42))),IF(OW42&lt;=OW$8,OW$5,IF(OW42&gt;OX42,0,OW$5*(OW42-OX42)/(OW$8-OX42))))))</f>
      </c>
      <c r="OZ42" s="126">
        <f>IF(OR(OW42="",OX42=""),0,OW$5)</f>
      </c>
      <c r="PA42" s="125">
        <f>IF(OW$6=0,RANK(OY42,OY$12:OY$42,0),RANK(OY42,OY$12:OY$42,1))</f>
      </c>
      <c r="PB42"/>
      <c r="PC42"/>
      <c r="PD42" s="126">
        <f>IF((COUNTA(PB$12:PB$42)+COUNTA(PC$12:PC$42)=0),0.6*PB$5,IF(OR(PB42="",PC42=""),0,IF(PB$6=0,IF(PB42&gt;=PB$8,PB$5,IF(PB42&lt;PC42,0,PB$5*(PB42-PC42)/(PB$8-PC42))),IF(PB42&lt;=PB$8,PB$5,IF(PB42&gt;PC42,0,PB$5*(PB42-PC42)/(PB$8-PC42))))))</f>
      </c>
      <c r="PE42" s="126">
        <f>IF(OR(PB42="",PC42=""),0,PB$5)</f>
      </c>
      <c r="PF42" s="125">
        <f>IF(PB$6=0,RANK(PD42,PD$12:PD$42,0),RANK(PD42,PD$12:PD$42,1))</f>
      </c>
      <c r="PG42"/>
      <c r="PH42"/>
      <c r="PI42" s="126">
        <f>IF((COUNTA(PG$12:PG$42)+COUNTA(PH$12:PH$42)=0),0.6*PG$5,IF(OR(PG42="",PH42=""),0,IF(PG$6=0,IF(PG42&gt;=PG$8,PG$5,IF(PG42&lt;PH42,0,PG$5*(PG42-PH42)/(PG$8-PH42))),IF(PG42&lt;=PG$8,PG$5,IF(PG42&gt;PH42,0,PG$5*(PG42-PH42)/(PG$8-PH42))))))</f>
      </c>
      <c r="PJ42" s="126">
        <f>IF(OR(PG42="",PH42=""),0,PG$5)</f>
      </c>
      <c r="PK42" s="125">
        <f>IF(PG$6=0,RANK(PI42,PI$12:PI$42,0),RANK(PI42,PI$12:PI$42,1))</f>
      </c>
      <c r="PL42"/>
      <c r="PM42"/>
      <c r="PN42" s="126">
        <f>IF((COUNTA(PL$12:PL$42)+COUNTA(PM$12:PM$42)=0),0.6*PL$5,IF(OR(PL42="",PM42=""),0,IF(PL$6=0,IF(PL42&gt;=PL$8,PL$5,IF(PL42&lt;PM42,0,PL$5*(PL42-PM42)/(PL$8-PM42))),IF(PL42&lt;=PL$8,PL$5,IF(PL42&gt;PM42,0,PL$5*(PL42-PM42)/(PL$8-PM42))))))</f>
      </c>
      <c r="PO42" s="126">
        <f>IF(OR(PL42="",PM42=""),0,PL$5)</f>
      </c>
      <c r="PP42" s="125">
        <f>IF(PL$6=0,RANK(PN42,PN$12:PN$42,0),RANK(PN42,PN$12:PN$42,1))</f>
      </c>
      <c r="PQ42"/>
      <c r="PR42"/>
      <c r="PS42" s="126">
        <f>IF((COUNTA(PQ$12:PQ$42)+COUNTA(PR$12:PR$42)=0),0.6*PQ$5,IF(OR(PQ42="",PR42=""),0,IF(PQ$6=0,IF(PQ42&gt;=PQ$8,PQ$5,IF(PQ42&lt;PR42,0,PQ$5*(PQ42-PR42)/(PQ$8-PR42))),IF(PQ42&lt;=PQ$8,PQ$5,IF(PQ42&gt;PR42,0,PQ$5*(PQ42-PR42)/(PQ$8-PR42))))))</f>
      </c>
      <c r="PT42" s="126">
        <f>IF(OR(PQ42="",PR42=""),0,PQ$5)</f>
      </c>
      <c r="PU42" s="125">
        <f>IF(PQ$6=0,RANK(PS42,PS$12:PS$42,0),RANK(PS42,PS$12:PS$42,1))</f>
      </c>
      <c r="PV42"/>
      <c r="PW42"/>
      <c r="PX42" s="126">
        <f>IF((COUNTA(PV$12:PV$42)+COUNTA(PW$12:PW$42)=0),0.6*PV$5,IF(OR(PV42="",PW42=""),0,IF(PV$6=0,IF(PV42&gt;=PV$8,PV$5,IF(PV42&lt;PW42,0,PV$5*(PV42-PW42)/(PV$8-PW42))),IF(PV42&lt;=PV$8,PV$5,IF(PV42&gt;PW42,0,PV$5*(PV42-PW42)/(PV$8-PW42))))))</f>
      </c>
      <c r="PY42" s="126">
        <f>IF(OR(PV42="",PW42=""),0,PV$5)</f>
      </c>
      <c r="PZ42" s="125">
        <f>IF(PV$6=0,RANK(PX42,PX$12:PX$42,0),RANK(PX42,PX$12:PX$42,1))</f>
      </c>
      <c r="QA42"/>
      <c r="QB42"/>
      <c r="QC42" s="126">
        <f>IF((COUNTA(QA$12:QA$42)+COUNTA(QB$12:QB$42)=0),0.6*QA$5,IF(OR(QA42="",QB42=""),0,IF(QA$6=0,IF(QA42&gt;=QA$8,QA$5,IF(QA42&lt;QB42,0,QA$5*(QA42-QB42)/(QA$8-QB42))),IF(QA42&lt;=QA$8,QA$5,IF(QA42&gt;QB42,0,QA$5*(QA42-QB42)/(QA$8-QB42))))))</f>
      </c>
      <c r="QD42" s="126">
        <f>IF(OR(QA42="",QB42=""),0,QA$5)</f>
      </c>
      <c r="QE42" s="125">
        <f>IF(QA$6=0,RANK(QC42,QC$12:QC$42,0),RANK(QC42,QC$12:QC$42,1))</f>
      </c>
      <c r="QF42"/>
      <c r="QG42"/>
      <c r="QH42" s="126">
        <f>IF((COUNTA(QF$12:QF$42)+COUNTA(QG$12:QG$42)=0),0.6*QF$5,IF(OR(QF42="",QG42=""),0,IF(QF$6=0,IF(QF42&gt;=QF$8,QF$5,IF(QF42&lt;QG42,0,QF$5*(QF42-QG42)/(QF$8-QG42))),IF(QF42&lt;=QF$8,QF$5,IF(QF42&gt;QG42,0,QF$5*(QF42-QG42)/(QF$8-QG42))))))</f>
      </c>
      <c r="QI42" s="126">
        <f>IF(OR(QF42="",QG42=""),0,QF$5)</f>
      </c>
      <c r="QJ42" s="125">
        <f>IF(QF$6=0,RANK(QH42,QH$12:QH$42,0),RANK(QH42,QH$12:QH$42,1))</f>
      </c>
      <c r="QK42"/>
      <c r="QL42"/>
      <c r="QM42" s="126">
        <f>IF((COUNTA(QK$12:QK$42)+COUNTA(QL$12:QL$42)=0),0.6*QK$5,IF(OR(QK42="",QL42=""),0,IF(QK$6=0,IF(QK42&gt;=QK$8,QK$5,IF(QK42&lt;QL42,0,QK$5*(QK42-QL42)/(QK$8-QL42))),IF(QK42&lt;=QK$8,QK$5,IF(QK42&gt;QL42,0,QK$5*(QK42-QL42)/(QK$8-QL42))))))</f>
      </c>
      <c r="QN42" s="126">
        <f>IF(OR(QK42="",QL42=""),0,QK$5)</f>
      </c>
      <c r="QO42" s="125">
        <f>IF(QK$6=0,RANK(QM42,QM$12:QM$42,0),RANK(QM42,QM$12:QM$42,1))</f>
      </c>
      <c r="QP42"/>
      <c r="QQ42"/>
      <c r="QR42" s="126">
        <f>IF((COUNTA(QP$12:QP$42)+COUNTA(QQ$12:QQ$42)=0),0.6*QP$5,IF(OR(QP42="",QQ42=""),0,IF(QP$6=0,IF(QP42&gt;=QP$8,QP$5,IF(QP42&lt;QQ42,0,QP$5*(QP42-QQ42)/(QP$8-QQ42))),IF(QP42&lt;=QP$8,QP$5,IF(QP42&gt;QQ42,0,QP$5*(QP42-QQ42)/(QP$8-QQ42))))))</f>
      </c>
      <c r="QS42" s="126">
        <f>IF(OR(QP42="",QQ42=""),0,QP$5)</f>
      </c>
      <c r="QT42" s="125">
        <f>IF(QP$6=0,RANK(QR42,QR$12:QR$42,0),RANK(QR42,QR$12:QR$42,1))</f>
      </c>
      <c r="QU42" s="126">
        <v>99.41</v>
      </c>
      <c r="QV42" s="126">
        <v>99.17</v>
      </c>
      <c r="QW42" s="126">
        <f>IF((COUNTA(QU$12:QU$42)+COUNTA(QV$12:QV$42)=0),0.6*QU$5,IF(OR(QU42="",QV42=""),0,IF(QU$6=0,IF(QU42&gt;=QU$8,QU$5,IF(QU42&lt;QV42,0,QU$5*(QU42-QV42)/(QU$8-QV42))),IF(QU42&lt;=QU$8,QU$5,IF(QU42&gt;QV42,0,QU$5*(QU42-QV42)/(QU$8-QV42))))))</f>
      </c>
      <c r="QX42" s="126">
        <f>IF(OR(QU42="",QV42=""),0,QU$5)</f>
      </c>
      <c r="QY42" s="125">
        <f>IF(QU$6=0,RANK(QW42,QW$12:QW$42,0),RANK(QW42,QW$12:QW$42,1))</f>
      </c>
      <c r="QZ42" s="126">
        <v>99.41</v>
      </c>
      <c r="RA42" s="126">
        <v>99.06</v>
      </c>
      <c r="RB42" s="126">
        <f>IF((COUNTA(QZ$12:QZ$42)+COUNTA(RA$12:RA$42)=0),0.6*QZ$5,IF(OR(QZ42="",RA42=""),0,IF(QZ$6=0,IF(QZ42&gt;=QZ$8,QZ$5,IF(QZ42&lt;RA42,0,QZ$5*(QZ42-RA42)/(QZ$8-RA42))),IF(QZ42&lt;=QZ$8,QZ$5,IF(QZ42&gt;RA42,0,QZ$5*(QZ42-RA42)/(QZ$8-RA42))))))</f>
      </c>
      <c r="RC42" s="126">
        <f>IF(OR(QZ42="",RA42=""),0,QZ$5)</f>
      </c>
      <c r="RD42" s="125">
        <f>IF(QZ$6=0,RANK(RB42,RB$12:RB$42,0),RANK(RB42,RB$12:RB$42,1))</f>
      </c>
      <c r="RE42" s="126">
        <v>100</v>
      </c>
      <c r="RF42" s="126">
        <v>75</v>
      </c>
      <c r="RG42" s="126">
        <f>IF((COUNTA(RE$12:RE$42)+COUNTA(RF$12:RF$42)=0),0.6*RE$5,IF(OR(RE42="",RF42=""),0,IF(RE$6=0,IF(RE42&gt;=RE$8,RE$5,IF(RE42&lt;RF42,0,RE$5*(RE42-RF42)/(RE$8-RF42))),IF(RE42&lt;=RE$8,RE$5,IF(RE42&gt;RF42,0,RE$5*(RE42-RF42)/(RE$8-RF42))))))</f>
      </c>
      <c r="RH42" s="126">
        <f>IF(OR(RE42="",RF42=""),0,RE$5)</f>
      </c>
      <c r="RI42" s="125">
        <f>IF(RE$6=0,RANK(RG42,RG$12:RG$42,0),RANK(RG42,RG$12:RG$42,1))</f>
      </c>
      <c r="RJ42" s="126">
        <v>100</v>
      </c>
      <c r="RK42" s="126">
        <v>80</v>
      </c>
      <c r="RL42" s="126">
        <f>IF((COUNTA(RJ$12:RJ$42)+COUNTA(RK$12:RK$42)=0),0.6*RJ$5,IF(OR(RJ42="",RK42=""),0,IF(RJ$6=0,IF(RJ42&gt;=RJ$8,RJ$5,IF(RJ42&lt;RK42,0,RJ$5*(RJ42-RK42)/(RJ$8-RK42))),IF(RJ42&lt;=RJ$8,RJ$5,IF(RJ42&gt;RK42,0,RJ$5*(RJ42-RK42)/(RJ$8-RK42))))))</f>
      </c>
      <c r="RM42" s="126">
        <f>IF(OR(RJ42="",RK42=""),0,RJ$5)</f>
      </c>
      <c r="RN42" s="125">
        <f>IF(RJ$6=0,RANK(RL42,RL$12:RL$42,0),RANK(RL42,RL$12:RL$42,1))</f>
      </c>
      <c r="RO42" s="126">
        <v>1.71</v>
      </c>
      <c r="RP42" s="126">
        <v>6.68</v>
      </c>
      <c r="RQ42" s="126">
        <f>IF((COUNTA(RO$12:RO$42)+COUNTA(RP$12:RP$42)=0),0.6*RO$5,IF(OR(RO42="",RP42=""),0,IF(RO$6=0,IF(RO42&gt;=RO$8,RO$5,IF(RO42&lt;RP42,0,RO$5*(RO42-RP42)/(RO$8-RP42))),IF(RO42&lt;=RO$8,RO$5,IF(RO42&gt;RP42,0,RO$5*(RO42-RP42)/(RO$8-RP42))))))</f>
      </c>
      <c r="RR42" s="126">
        <f>IF(OR(RO42="",RP42=""),0,RO$5)</f>
      </c>
      <c r="RS42" s="125">
        <f>IF(RO$6=0,RANK(RQ42,RQ$12:RQ$42,0),RANK(RQ42,RQ$12:RQ$42,1))</f>
      </c>
      <c r="RT42" s="126">
        <v>1.71</v>
      </c>
      <c r="RU42" s="126">
        <v>3.97</v>
      </c>
      <c r="RV42" s="126">
        <f>IF((COUNTA(RT$12:RT$42)+COUNTA(RU$12:RU$42)=0),0.6*RT$5,IF(OR(RT42="",RU42=""),0,IF(RT$6=0,IF(RT42&gt;=RT$8,RT$5,IF(RT42&lt;RU42,0,RT$5*(RT42-RU42)/(RT$8-RU42))),IF(RT42&lt;=RT$8,RT$5,IF(RT42&gt;RU42,0,RT$5*(RT42-RU42)/(RT$8-RU42))))))</f>
      </c>
      <c r="RW42" s="126">
        <f>IF(OR(RT42="",RU42=""),0,RT$5)</f>
      </c>
      <c r="RX42" s="125">
        <f>IF(RT$6=0,RANK(RV42,RV$12:RV$42,0),RANK(RV42,RV$12:RV$42,1))</f>
      </c>
      <c r="RY42" s="126">
        <v>99.44</v>
      </c>
      <c r="RZ42"/>
      <c r="SA42" s="126">
        <f>IF((COUNTA(RY$12:RY$42)+COUNTA(RZ$12:RZ$42)=0),0.6*RY$5,IF(OR(RY42="",RZ42=""),0,IF(RY$6=0,IF(RY42&gt;=RY$8,RY$5,IF(RY42&lt;RZ42,0,RY$5*(RY42-RZ42)/(RY$8-RZ42))),IF(RY42&lt;=RY$8,RY$5,IF(RY42&gt;RZ42,0,RY$5*(RY42-RZ42)/(RY$8-RZ42))))))</f>
      </c>
      <c r="SB42" s="126">
        <f>IF(OR(RY42="",RZ42=""),0,RY$5)</f>
      </c>
      <c r="SC42" s="125">
        <f>IF(RY$6=0,RANK(SA42,SA$12:SA$42,0),RANK(SA42,SA$12:SA$42,1))</f>
      </c>
      <c r="SD42" s="126">
        <v>99.44</v>
      </c>
      <c r="SE42"/>
      <c r="SF42" s="126">
        <f>IF((COUNTA(SD$12:SD$42)+COUNTA(SE$12:SE$42)=0),0.6*SD$5,IF(OR(SD42="",SE42=""),0,IF(SD$6=0,IF(SD42&gt;=SD$8,SD$5,IF(SD42&lt;SE42,0,SD$5*(SD42-SE42)/(SD$8-SE42))),IF(SD42&lt;=SD$8,SD$5,IF(SD42&gt;SE42,0,SD$5*(SD42-SE42)/(SD$8-SE42))))))</f>
      </c>
      <c r="SG42" s="126">
        <f>IF(OR(SD42="",SE42=""),0,SD$5)</f>
      </c>
      <c r="SH42" s="125">
        <f>IF(SD$6=0,RANK(SF42,SF$12:SF$42,0),RANK(SF42,SF$12:SF$42,1))</f>
      </c>
      <c r="SI42" s="126">
        <v>100</v>
      </c>
      <c r="SJ42" s="126">
        <v>94.16</v>
      </c>
      <c r="SK42" s="126">
        <f>IF((COUNTA(SI$12:SI$42)+COUNTA(SJ$12:SJ$42)=0),0.6*SI$5,IF(OR(SI42="",SJ42=""),0,IF(SI$6=0,IF(SI42&gt;=SI$8,SI$5,IF(SI42&lt;SJ42,0,SI$5*(SI42-SJ42)/(SI$8-SJ42))),IF(SI42&lt;=SI$8,SI$5,IF(SI42&gt;SJ42,0,SI$5*(SI42-SJ42)/(SI$8-SJ42))))))</f>
      </c>
      <c r="SL42" s="126">
        <f>IF(OR(SI42="",SJ42=""),0,SI$5)</f>
      </c>
      <c r="SM42" s="125">
        <f>IF(SI$6=0,RANK(SK42,SK$12:SK$42,0),RANK(SK42,SK$12:SK$42,1))</f>
      </c>
      <c r="SN42" s="126">
        <v>100</v>
      </c>
      <c r="SO42" s="126">
        <v>98.79</v>
      </c>
      <c r="SP42" s="126">
        <f>IF((COUNTA(SN$12:SN$42)+COUNTA(SO$12:SO$42)=0),0.6*SN$5,IF(OR(SN42="",SO42=""),0,IF(SN$6=0,IF(SN42&gt;=SN$8,SN$5,IF(SN42&lt;SO42,0,SN$5*(SN42-SO42)/(SN$8-SO42))),IF(SN42&lt;=SN$8,SN$5,IF(SN42&gt;SO42,0,SN$5*(SN42-SO42)/(SN$8-SO42))))))</f>
      </c>
      <c r="SQ42" s="126">
        <f>IF(OR(SN42="",SO42=""),0,SN$5)</f>
      </c>
      <c r="SR42" s="125">
        <f>IF(SN$6=0,RANK(SP42,SP$12:SP$42,0),RANK(SP42,SP$12:SP$42,1))</f>
      </c>
      <c r="SS42" s="126">
        <v>4.97</v>
      </c>
      <c r="ST42" s="126">
        <v>6.71</v>
      </c>
      <c r="SU42" s="126">
        <f>IF((COUNTA(SS$12:SS$42)+COUNTA(ST$12:ST$42)=0),0.6*SS$5,IF(OR(SS42="",ST42=""),0,IF(SS$6=0,IF(SS42&gt;=SS$8,SS$5,IF(SS42&lt;ST42,0,SS$5*(SS42-ST42)/(SS$8-ST42))),IF(SS42&lt;=SS$8,SS$5,IF(SS42&gt;ST42,0,SS$5*(SS42-ST42)/(SS$8-ST42))))))</f>
      </c>
      <c r="SV42" s="126">
        <f>IF(OR(SS42="",ST42=""),0,SS$5)</f>
      </c>
      <c r="SW42" s="125">
        <f>IF(SS$6=0,RANK(SU42,SU$12:SU$42,0),RANK(SU42,SU$12:SU$42,1))</f>
      </c>
      <c r="SX42" s="126">
        <v>4.97</v>
      </c>
      <c r="SY42" s="126">
        <v>7.31</v>
      </c>
      <c r="SZ42" s="126">
        <f>IF((COUNTA(SX$12:SX$42)+COUNTA(SY$12:SY$42)=0),0.6*SX$5,IF(OR(SX42="",SY42=""),0,IF(SX$6=0,IF(SX42&gt;=SX$8,SX$5,IF(SX42&lt;SY42,0,SX$5*(SX42-SY42)/(SX$8-SY42))),IF(SX42&lt;=SX$8,SX$5,IF(SX42&gt;SY42,0,SX$5*(SX42-SY42)/(SX$8-SY42))))))</f>
      </c>
      <c r="TA42" s="126">
        <f>IF(OR(SX42="",SY42=""),0,SX$5)</f>
      </c>
      <c r="TB42" s="125">
        <f>IF(SX$6=0,RANK(SZ42,SZ$12:SZ$42,0),RANK(SZ42,SZ$12:SZ$42,1))</f>
      </c>
      <c r="TC42" s="126">
        <v>100</v>
      </c>
      <c r="TD42" s="126">
        <v>60</v>
      </c>
      <c r="TE42" s="126">
        <f>IF((COUNTA(TC$12:TC$42)+COUNTA(TD$12:TD$42)=0),0.6*TC$5,IF(OR(TC42="",TD42=""),0,IF(TC$6=0,IF(TC42&gt;=TC$8,TC$5,IF(TC42&lt;TD42,0,TC$5*(TC42-TD42)/(TC$8-TD42))),IF(TC42&lt;=TC$8,TC$5,IF(TC42&gt;TD42,0,TC$5*(TC42-TD42)/(TC$8-TD42))))))</f>
      </c>
      <c r="TF42" s="126">
        <f>IF(OR(TC42="",TD42=""),0,TC$5)</f>
      </c>
      <c r="TG42" s="125">
        <f>IF(TC$6=0,RANK(TE42,TE$12:TE$42,0),RANK(TE42,TE$12:TE$42,1))</f>
      </c>
      <c r="TH42" s="126">
        <v>100</v>
      </c>
      <c r="TI42" s="126">
        <v>100</v>
      </c>
      <c r="TJ42" s="126">
        <f>IF((COUNTA(TH$12:TH$42)+COUNTA(TI$12:TI$42)=0),0.6*TH$5,IF(OR(TH42="",TI42=""),0,IF(TH$6=0,IF(TH42&gt;=TH$8,TH$5,IF(TH42&lt;TI42,0,TH$5*(TH42-TI42)/(TH$8-TI42))),IF(TH42&lt;=TH$8,TH$5,IF(TH42&gt;TI42,0,TH$5*(TH42-TI42)/(TH$8-TI42))))))</f>
      </c>
      <c r="TK42" s="126">
        <f>IF(OR(TH42="",TI42=""),0,TH$5)</f>
      </c>
      <c r="TL42" s="125">
        <f>IF(TH$6=0,RANK(TJ42,TJ$12:TJ$42,0),RANK(TJ42,TJ$12:TJ$42,1))</f>
      </c>
      <c r="TM42" s="126">
        <v>0.49</v>
      </c>
      <c r="TN42" s="126">
        <v>1.35</v>
      </c>
      <c r="TO42" s="126">
        <f>IF((COUNTA(TM$12:TM$42)+COUNTA(TN$12:TN$42)=0),0.6*TM$5,IF(OR(TM42="",TN42=""),0,IF(TM$6=0,IF(TM42&gt;=TM$8,TM$5,IF(TM42&lt;TN42,0,TM$5*(TM42-TN42)/(TM$8-TN42))),IF(TM42&lt;=TM$8,TM$5,IF(TM42&gt;TN42,0,TM$5*(TM42-TN42)/(TM$8-TN42))))))</f>
      </c>
      <c r="TP42" s="126">
        <f>IF(OR(TM42="",TN42=""),0,TM$5)</f>
      </c>
      <c r="TQ42" s="125">
        <f>IF(TM$6=0,RANK(TO42,TO$12:TO$42,0),RANK(TO42,TO$12:TO$42,1))</f>
      </c>
      <c r="TR42" s="126">
        <v>0.49</v>
      </c>
      <c r="TS42" s="126">
        <v>0.49</v>
      </c>
      <c r="TT42" s="126">
        <f>IF((COUNTA(TR$12:TR$42)+COUNTA(TS$12:TS$42)=0),0.6*TR$5,IF(OR(TR42="",TS42=""),0,IF(TR$6=0,IF(TR42&gt;=TR$8,TR$5,IF(TR42&lt;TS42,0,TR$5*(TR42-TS42)/(TR$8-TS42))),IF(TR42&lt;=TR$8,TR$5,IF(TR42&gt;TS42,0,TR$5*(TR42-TS42)/(TR$8-TS42))))))</f>
      </c>
      <c r="TU42" s="126">
        <f>IF(OR(TR42="",TS42=""),0,TR$5)</f>
      </c>
      <c r="TV42" s="125">
        <f>IF(TR$6=0,RANK(TT42,TT$12:TT$42,0),RANK(TT42,TT$12:TT$42,1))</f>
      </c>
      <c r="TW42" s="126">
        <v>0</v>
      </c>
      <c r="TX42" s="126">
        <v>0</v>
      </c>
      <c r="TY42" s="126">
        <f>IF((COUNTA(TW$12:TW$42)+COUNTA(TX$12:TX$42)=0),0.6*TW$5,IF(OR(TW42="",TX42=""),0,IF(TW$6=0,IF(TW42&gt;=TW$8,TW$5,IF(TW42&lt;TX42,0,TW$5*(TW42-TX42)/(TW$8-TX42))),IF(TW42&lt;=TW$8,TW$5,IF(TW42&gt;TX42,0,TW$5*(TW42-TX42)/(TW$8-TX42))))))</f>
      </c>
      <c r="TZ42" s="126">
        <f>IF(OR(TW42="",TX42=""),0,TW$5)</f>
      </c>
      <c r="UA42" s="125">
        <f>IF(TW$6=0,RANK(TY42,TY$12:TY$42,0),RANK(TY42,TY$12:TY$42,1))</f>
      </c>
      <c r="UB42" s="126">
        <v>0</v>
      </c>
      <c r="UC42" s="126">
        <v>0</v>
      </c>
      <c r="UD42" s="126">
        <f>IF((COUNTA(UB$12:UB$42)+COUNTA(UC$12:UC$42)=0),0.6*UB$5,IF(OR(UB42="",UC42=""),0,IF(UB$6=0,IF(UB42&gt;=UB$8,UB$5,IF(UB42&lt;UC42,0,UB$5*(UB42-UC42)/(UB$8-UC42))),IF(UB42&lt;=UB$8,UB$5,IF(UB42&gt;UC42,0,UB$5*(UB42-UC42)/(UB$8-UC42))))))</f>
      </c>
      <c r="UE42" s="126">
        <f>IF(OR(UB42="",UC42=""),0,UB$5)</f>
      </c>
      <c r="UF42" s="125">
        <f>IF(UB$6=0,RANK(UD42,UD$12:UD$42,0),RANK(UD42,UD$12:UD$42,1))</f>
      </c>
      <c r="UG42" s="126">
        <v>42.10787109375</v>
      </c>
      <c r="UH42"/>
      <c r="UI42" s="126">
        <f>IF((COUNTA(UG$12:UG$42)+COUNTA(UH$12:UH$42)=0),0.6*UG$5,IF(OR(UG42="",UH42=""),0,IF(UG$6=0,IF(UG42&gt;=UG$8,UG$5,IF(UG42&lt;UH42,0,UG$5*(UG42-UH42)/(UG$8-UH42))),IF(UG42&lt;=UG$8,UG$5,IF(UG42&gt;UH42,0,UG$5*(UG42-UH42)/(UG$8-UH42))))))</f>
      </c>
      <c r="UJ42" s="126">
        <f>IF(OR(UG42="",UH42=""),0,UG$5)</f>
      </c>
      <c r="UK42" s="125">
        <f>IF(UG$6=0,RANK(UI42,UI$12:UI$42,0),RANK(UI42,UI$12:UI$42,1))</f>
      </c>
      <c r="UL42" s="126">
        <v>42.10787109375</v>
      </c>
      <c r="UM42"/>
      <c r="UN42" s="126">
        <f>IF((COUNTA(UL$12:UL$42)+COUNTA(UM$12:UM$42)=0),0.6*UL$5,IF(OR(UL42="",UM42=""),0,IF(UL$6=0,IF(UL42&gt;=UL$8,UL$5,IF(UL42&lt;UM42,0,UL$5*(UL42-UM42)/(UL$8-UM42))),IF(UL42&lt;=UL$8,UL$5,IF(UL42&gt;UM42,0,UL$5*(UL42-UM42)/(UL$8-UM42))))))</f>
      </c>
      <c r="UO42" s="126">
        <f>IF(OR(UL42="",UM42=""),0,UL$5)</f>
      </c>
      <c r="UP42" s="125">
        <f>IF(UL$6=0,RANK(UN42,UN$12:UN$42,0),RANK(UN42,UN$12:UN$42,1))</f>
      </c>
      <c r="UQ42" s="126">
        <v>6.299755859375</v>
      </c>
      <c r="UR42" s="126">
        <v>0.98892578125</v>
      </c>
      <c r="US42" s="126">
        <f>IF((COUNTA(UQ$12:UQ$42)+COUNTA(UR$12:UR$42)=0),0.6*UQ$5,IF(OR(UQ42="",UR42=""),0,IF(UQ$6=0,IF(UQ42&gt;=UQ$8,UQ$5,IF(UQ42&lt;UR42,0,UQ$5*(UQ42-UR42)/(UQ$8-UR42))),IF(UQ42&lt;=UQ$8,UQ$5,IF(UQ42&gt;UR42,0,UQ$5*(UQ42-UR42)/(UQ$8-UR42))))))</f>
      </c>
      <c r="UT42" s="126">
        <f>IF(OR(UQ42="",UR42=""),0,UQ$5)</f>
      </c>
      <c r="UU42" s="125">
        <f>IF(UQ$6=0,RANK(US42,US$12:US$42,0),RANK(US42,US$12:US$42,1))</f>
      </c>
      <c r="UV42" s="126">
        <v>6.299755859375</v>
      </c>
      <c r="UW42" s="126">
        <v>1.836416015625</v>
      </c>
      <c r="UX42" s="126">
        <f>IF((COUNTA(UV$12:UV$42)+COUNTA(UW$12:UW$42)=0),0.6*UV$5,IF(OR(UV42="",UW42=""),0,IF(UV$6=0,IF(UV42&gt;=UV$8,UV$5,IF(UV42&lt;UW42,0,UV$5*(UV42-UW42)/(UV$8-UW42))),IF(UV42&lt;=UV$8,UV$5,IF(UV42&gt;UW42,0,UV$5*(UV42-UW42)/(UV$8-UW42))))))</f>
      </c>
      <c r="UY42" s="126">
        <f>IF(OR(UV42="",UW42=""),0,UV$5)</f>
      </c>
      <c r="UZ42" s="125">
        <f>IF(UV$6=0,RANK(UX42,UX$12:UX$42,0),RANK(UX42,UX$12:UX$42,1))</f>
      </c>
      <c r="VA42" s="126">
        <v>99.19</v>
      </c>
      <c r="VB42" s="126">
        <v>80.517864</v>
      </c>
      <c r="VC42" s="126">
        <f>IF((COUNTA(VA$12:VA$42)+COUNTA(VB$12:VB$42)=0),0.6*VA$5,IF(OR(VA42="",VB42=""),0,IF(VA$6=0,IF(VA42&gt;=VA$8,VA$5,IF(VA42&lt;VB42,0,VA$5*(VA42-VB42)/(VA$8-VB42))),IF(VA42&lt;=VA$8,VA$5,IF(VA42&gt;VB42,0,VA$5*(VA42-VB42)/(VA$8-VB42))))))</f>
      </c>
      <c r="VD42" s="126">
        <f>IF(OR(VA42="",VB42=""),0,VA$5)</f>
      </c>
      <c r="VE42" s="125">
        <f>IF(VA$6=0,RANK(VC42,VC$12:VC$42,0),RANK(VC42,VC$12:VC$42,1))</f>
      </c>
      <c r="VF42" s="126">
        <v>99.19</v>
      </c>
      <c r="VG42" s="126">
        <v>61.703887</v>
      </c>
      <c r="VH42" s="126">
        <f>IF((COUNTA(VF$12:VF$42)+COUNTA(VG$12:VG$42)=0),0.6*VF$5,IF(OR(VF42="",VG42=""),0,IF(VF$6=0,IF(VF42&gt;=VF$8,VF$5,IF(VF42&lt;VG42,0,VF$5*(VF42-VG42)/(VF$8-VG42))),IF(VF42&lt;=VF$8,VF$5,IF(VF42&gt;VG42,0,VF$5*(VF42-VG42)/(VF$8-VG42))))))</f>
      </c>
      <c r="VI42" s="126">
        <f>IF(OR(VF42="",VG42=""),0,VF$5)</f>
      </c>
      <c r="VJ42" s="125">
        <f>IF(VF$6=0,RANK(VH42,VH$12:VH$42,0),RANK(VH42,VH$12:VH$42,1))</f>
      </c>
      <c r="VK42"/>
      <c r="VL42" s="126">
        <v>72.73</v>
      </c>
      <c r="VM42" s="126">
        <f>IF((COUNTA(VK$12:VK$42)+COUNTA(VL$12:VL$42)=0),0.6*VK$5,IF(OR(VK42="",VL42=""),0,IF(VK$6=0,IF(VK42&gt;=VK$8,VK$5,IF(VK42&lt;VL42,0,VK$5*(VK42-VL42)/(VK$8-VL42))),IF(VK42&lt;=VK$8,VK$5,IF(VK42&gt;VL42,0,VK$5*(VK42-VL42)/(VK$8-VL42))))))</f>
      </c>
      <c r="VN42" s="126">
        <f>IF(OR(VK42="",VL42=""),0,VK$5)</f>
      </c>
      <c r="VO42" s="125">
        <f>IF(VK$6=0,RANK(VM42,VM$12:VM$42,0),RANK(VM42,VM$12:VM$42,1))</f>
      </c>
      <c r="VP42"/>
      <c r="VQ42" s="126">
        <v>85</v>
      </c>
      <c r="VR42" s="126">
        <f>IF((COUNTA(VP$12:VP$42)+COUNTA(VQ$12:VQ$42)=0),0.6*VP$5,IF(OR(VP42="",VQ42=""),0,IF(VP$6=0,IF(VP42&gt;=VP$8,VP$5,IF(VP42&lt;VQ42,0,VP$5*(VP42-VQ42)/(VP$8-VQ42))),IF(VP42&lt;=VP$8,VP$5,IF(VP42&gt;VQ42,0,VP$5*(VP42-VQ42)/(VP$8-VQ42))))))</f>
      </c>
      <c r="VS42" s="126">
        <f>IF(OR(VP42="",VQ42=""),0,VP$5)</f>
      </c>
      <c r="VT42" s="125">
        <f>IF(VP$6=0,RANK(VR42,VR$12:VR$42,0),RANK(VR42,VR$12:VR$42,1))</f>
      </c>
      <c r="VU42" s="126">
        <v>2.24</v>
      </c>
      <c r="VV42" s="126">
        <v>7.07</v>
      </c>
      <c r="VW42" s="126">
        <f>IF((COUNTA(VU$12:VU$42)+COUNTA(VV$12:VV$42)=0),0.6*VU$5,IF(OR(VU42="",VV42=""),0,IF(VU$6=0,IF(VU42&gt;=VU$8,VU$5,IF(VU42&lt;VV42,0,VU$5*(VU42-VV42)/(VU$8-VV42))),IF(VU42&lt;=VU$8,VU$5,IF(VU42&gt;VV42,0,VU$5*(VU42-VV42)/(VU$8-VV42))))))</f>
      </c>
      <c r="VX42" s="126">
        <f>IF(OR(VU42="",VV42=""),0,VU$5)</f>
      </c>
      <c r="VY42" s="125">
        <f>IF(VU$6=0,RANK(VW42,VW$12:VW$42,0),RANK(VW42,VW$12:VW$42,1))</f>
      </c>
      <c r="VZ42" s="126">
        <v>2.24</v>
      </c>
      <c r="WA42" s="126">
        <v>5.96</v>
      </c>
      <c r="WB42" s="126">
        <f>IF((COUNTA(VZ$12:VZ$42)+COUNTA(WA$12:WA$42)=0),0.6*VZ$5,IF(OR(VZ42="",WA42=""),0,IF(VZ$6=0,IF(VZ42&gt;=VZ$8,VZ$5,IF(VZ42&lt;WA42,0,VZ$5*(VZ42-WA42)/(VZ$8-WA42))),IF(VZ42&lt;=VZ$8,VZ$5,IF(VZ42&gt;WA42,0,VZ$5*(VZ42-WA42)/(VZ$8-WA42))))))</f>
      </c>
      <c r="WC42" s="126">
        <f>IF(OR(VZ42="",WA42=""),0,VZ$5)</f>
      </c>
      <c r="WD42" s="125">
        <f>IF(VZ$6=0,RANK(WB42,WB$12:WB$42,0),RANK(WB42,WB$12:WB$42,1))</f>
      </c>
      <c r="WE42" s="126">
        <v>99.31</v>
      </c>
      <c r="WF42"/>
      <c r="WG42" s="126">
        <f>IF((COUNTA(WE$12:WE$42)+COUNTA(WF$12:WF$42)=0),0.6*WE$5,IF(OR(WE42="",WF42=""),0,IF(WE$6=0,IF(WE42&gt;=WE$8,WE$5,IF(WE42&lt;WF42,0,WE$5*(WE42-WF42)/(WE$8-WF42))),IF(WE42&lt;=WE$8,WE$5,IF(WE42&gt;WF42,0,WE$5*(WE42-WF42)/(WE$8-WF42))))))</f>
      </c>
      <c r="WH42" s="126">
        <f>IF(OR(WE42="",WF42=""),0,WE$5)</f>
      </c>
      <c r="WI42" s="125">
        <f>IF(WE$6=0,RANK(WG42,WG$12:WG$42,0),RANK(WG42,WG$12:WG$42,1))</f>
      </c>
      <c r="WJ42" s="126">
        <v>99.31</v>
      </c>
      <c r="WK42"/>
      <c r="WL42" s="126">
        <f>IF((COUNTA(WJ$12:WJ$42)+COUNTA(WK$12:WK$42)=0),0.6*WJ$5,IF(OR(WJ42="",WK42=""),0,IF(WJ$6=0,IF(WJ42&gt;=WJ$8,WJ$5,IF(WJ42&lt;WK42,0,WJ$5*(WJ42-WK42)/(WJ$8-WK42))),IF(WJ42&lt;=WJ$8,WJ$5,IF(WJ42&gt;WK42,0,WJ$5*(WJ42-WK42)/(WJ$8-WK42))))))</f>
      </c>
      <c r="WM42" s="126">
        <f>IF(OR(WJ42="",WK42=""),0,WJ$5)</f>
      </c>
      <c r="WN42" s="125">
        <f>IF(WJ$6=0,RANK(WL42,WL$12:WL$42,0),RANK(WL42,WL$12:WL$42,1))</f>
      </c>
      <c r="WO42" s="126">
        <v>95.34</v>
      </c>
      <c r="WP42" s="126">
        <v>84</v>
      </c>
      <c r="WQ42" s="126">
        <f>IF((COUNTA(WO$12:WO$42)+COUNTA(WP$12:WP$42)=0),0.6*WO$5,IF(OR(WO42="",WP42=""),0,IF(WO$6=0,IF(WO42&gt;=WO$8,WO$5,IF(WO42&lt;WP42,0,WO$5*(WO42-WP42)/(WO$8-WP42))),IF(WO42&lt;=WO$8,WO$5,IF(WO42&gt;WP42,0,WO$5*(WO42-WP42)/(WO$8-WP42))))))</f>
      </c>
      <c r="WR42" s="126">
        <f>IF(OR(WO42="",WP42=""),0,WO$5)</f>
      </c>
      <c r="WS42" s="125">
        <f>IF(WO$6=0,RANK(WQ42,WQ$12:WQ$42,0),RANK(WQ42,WQ$12:WQ$42,1))</f>
      </c>
      <c r="WT42" s="126">
        <v>95.34</v>
      </c>
      <c r="WU42" s="126">
        <v>94.29</v>
      </c>
      <c r="WV42" s="126">
        <f>IF((COUNTA(WT$12:WT$42)+COUNTA(WU$12:WU$42)=0),0.6*WT$5,IF(OR(WT42="",WU42=""),0,IF(WT$6=0,IF(WT42&gt;=WT$8,WT$5,IF(WT42&lt;WU42,0,WT$5*(WT42-WU42)/(WT$8-WU42))),IF(WT42&lt;=WT$8,WT$5,IF(WT42&gt;WU42,0,WT$5*(WT42-WU42)/(WT$8-WU42))))))</f>
      </c>
      <c r="WW42" s="126">
        <f>IF(OR(WT42="",WU42=""),0,WT$5)</f>
      </c>
      <c r="WX42" s="125">
        <f>IF(WT$6=0,RANK(WV42,WV$12:WV$42,0),RANK(WV42,WV$12:WV$42,1))</f>
      </c>
      <c r="WY42" s="126">
        <v>6.59</v>
      </c>
      <c r="WZ42" s="126">
        <v>8.17</v>
      </c>
      <c r="XA42" s="126">
        <f>IF((COUNTA(WY$12:WY$42)+COUNTA(WZ$12:WZ$42)=0),0.6*WY$5,IF(OR(WY42="",WZ42=""),0,IF(WY$6=0,IF(WY42&gt;=WY$8,WY$5,IF(WY42&lt;WZ42,0,WY$5*(WY42-WZ42)/(WY$8-WZ42))),IF(WY42&lt;=WY$8,WY$5,IF(WY42&gt;WZ42,0,WY$5*(WY42-WZ42)/(WY$8-WZ42))))))</f>
      </c>
      <c r="XB42" s="126">
        <f>IF(OR(WY42="",WZ42=""),0,WY$5)</f>
      </c>
      <c r="XC42" s="125">
        <f>IF(WY$6=0,RANK(XA42,XA$12:XA$42,0),RANK(XA42,XA$12:XA$42,1))</f>
      </c>
      <c r="XD42" s="126">
        <v>6.59</v>
      </c>
      <c r="XE42" s="126">
        <v>7.9</v>
      </c>
      <c r="XF42" s="126">
        <f>IF((COUNTA(XD$12:XD$42)+COUNTA(XE$12:XE$42)=0),0.6*XD$5,IF(OR(XD42="",XE42=""),0,IF(XD$6=0,IF(XD42&gt;=XD$8,XD$5,IF(XD42&lt;XE42,0,XD$5*(XD42-XE42)/(XD$8-XE42))),IF(XD42&lt;=XD$8,XD$5,IF(XD42&gt;XE42,0,XD$5*(XD42-XE42)/(XD$8-XE42))))))</f>
      </c>
      <c r="XG42" s="126">
        <f>IF(OR(XD42="",XE42=""),0,XD$5)</f>
      </c>
      <c r="XH42" s="125">
        <f>IF(XD$6=0,RANK(XF42,XF$12:XF$42,0),RANK(XF42,XF$12:XF$42,1))</f>
      </c>
      <c r="XI42" s="126">
        <v>100</v>
      </c>
      <c r="XJ42" s="126">
        <v>66.67</v>
      </c>
      <c r="XK42" s="126">
        <f>IF((COUNTA(XI$12:XI$42)+COUNTA(XJ$12:XJ$42)=0),0.6*XI$5,IF(OR(XI42="",XJ42=""),0,IF(XI$6=0,IF(XI42&gt;=XI$8,XI$5,IF(XI42&lt;XJ42,0,XI$5*(XI42-XJ42)/(XI$8-XJ42))),IF(XI42&lt;=XI$8,XI$5,IF(XI42&gt;XJ42,0,XI$5*(XI42-XJ42)/(XI$8-XJ42))))))</f>
      </c>
      <c r="XL42" s="126">
        <f>IF(OR(XI42="",XJ42=""),0,XI$5)</f>
      </c>
      <c r="XM42" s="125">
        <f>IF(XI$6=0,RANK(XK42,XK$12:XK$42,0),RANK(XK42,XK$12:XK$42,1))</f>
      </c>
      <c r="XN42" s="126">
        <v>100</v>
      </c>
      <c r="XO42" s="126">
        <v>100</v>
      </c>
      <c r="XP42" s="126">
        <f>IF((COUNTA(XN$12:XN$42)+COUNTA(XO$12:XO$42)=0),0.6*XN$5,IF(OR(XN42="",XO42=""),0,IF(XN$6=0,IF(XN42&gt;=XN$8,XN$5,IF(XN42&lt;XO42,0,XN$5*(XN42-XO42)/(XN$8-XO42))),IF(XN42&lt;=XN$8,XN$5,IF(XN42&gt;XO42,0,XN$5*(XN42-XO42)/(XN$8-XO42))))))</f>
      </c>
      <c r="XQ42" s="126">
        <f>IF(OR(XN42="",XO42=""),0,XN$5)</f>
      </c>
      <c r="XR42" s="125">
        <f>IF(XN$6=0,RANK(XP42,XP$12:XP$42,0),RANK(XP42,XP$12:XP$42,1))</f>
      </c>
      <c r="XS42" s="126">
        <v>0.44</v>
      </c>
      <c r="XT42" s="126">
        <v>1.87</v>
      </c>
      <c r="XU42" s="126">
        <f>IF((COUNTA(XS$12:XS$42)+COUNTA(XT$12:XT$42)=0),0.6*XS$5,IF(OR(XS42="",XT42=""),0,IF(XS$6=0,IF(XS42&gt;=XS$8,XS$5,IF(XS42&lt;XT42,0,XS$5*(XS42-XT42)/(XS$8-XT42))),IF(XS42&lt;=XS$8,XS$5,IF(XS42&gt;XT42,0,XS$5*(XS42-XT42)/(XS$8-XT42))))))</f>
      </c>
      <c r="XV42" s="126">
        <f>IF(OR(XS42="",XT42=""),0,XS$5)</f>
      </c>
      <c r="XW42" s="125">
        <f>IF(XS$6=0,RANK(XU42,XU$12:XU$42,0),RANK(XU42,XU$12:XU$42,1))</f>
      </c>
      <c r="XX42" s="126">
        <v>0.44</v>
      </c>
      <c r="XY42" s="126">
        <v>0.47</v>
      </c>
      <c r="XZ42" s="126">
        <f>IF((COUNTA(XX$12:XX$42)+COUNTA(XY$12:XY$42)=0),0.6*XX$5,IF(OR(XX42="",XY42=""),0,IF(XX$6=0,IF(XX42&gt;=XX$8,XX$5,IF(XX42&lt;XY42,0,XX$5*(XX42-XY42)/(XX$8-XY42))),IF(XX42&lt;=XX$8,XX$5,IF(XX42&gt;XY42,0,XX$5*(XX42-XY42)/(XX$8-XY42))))))</f>
      </c>
      <c r="YA42" s="126">
        <f>IF(OR(XX42="",XY42=""),0,XX$5)</f>
      </c>
      <c r="YB42" s="125">
        <f>IF(XX$6=0,RANK(XZ42,XZ$12:XZ$42,0),RANK(XZ42,XZ$12:XZ$42,1))</f>
      </c>
      <c r="YC42" s="126">
        <v>0</v>
      </c>
      <c r="YD42" s="126">
        <v>0</v>
      </c>
      <c r="YE42" s="126">
        <f>IF((COUNTA(YC$12:YC$42)+COUNTA(YD$12:YD$42)=0),0.6*YC$5,IF(OR(YC42="",YD42=""),0,IF(YC$6=0,IF(YC42&gt;=YC$8,YC$5,IF(YC42&lt;YD42,0,YC$5*(YC42-YD42)/(YC$8-YD42))),IF(YC42&lt;=YC$8,YC$5,IF(YC42&gt;YD42,0,YC$5*(YC42-YD42)/(YC$8-YD42))))))</f>
      </c>
      <c r="YF42" s="126">
        <f>IF(OR(YC42="",YD42=""),0,YC$5)</f>
      </c>
      <c r="YG42" s="125">
        <f>IF(YC$6=0,RANK(YE42,YE$12:YE$42,0),RANK(YE42,YE$12:YE$42,1))</f>
      </c>
      <c r="YH42" s="126">
        <v>0</v>
      </c>
      <c r="YI42" s="126">
        <v>0</v>
      </c>
      <c r="YJ42" s="126">
        <f>IF((COUNTA(YH$12:YH$42)+COUNTA(YI$12:YI$42)=0),0.6*YH$5,IF(OR(YH42="",YI42=""),0,IF(YH$6=0,IF(YH42&gt;=YH$8,YH$5,IF(YH42&lt;YI42,0,YH$5*(YH42-YI42)/(YH$8-YI42))),IF(YH42&lt;=YH$8,YH$5,IF(YH42&gt;YI42,0,YH$5*(YH42-YI42)/(YH$8-YI42))))))</f>
      </c>
      <c r="YK42" s="126">
        <f>IF(OR(YH42="",YI42=""),0,YH$5)</f>
      </c>
      <c r="YL42" s="125">
        <f>IF(YH$6=0,RANK(YJ42,YJ$12:YJ$42,0),RANK(YJ42,YJ$12:YJ$42,1))</f>
      </c>
      <c r="YM42" s="126">
        <v>55.387529296875</v>
      </c>
      <c r="YN42"/>
      <c r="YO42" s="126">
        <f>IF((COUNTA(YM$12:YM$42)+COUNTA(YN$12:YN$42)=0),0.6*YM$5,IF(OR(YM42="",YN42=""),0,IF(YM$6=0,IF(YM42&gt;=YM$8,YM$5,IF(YM42&lt;YN42,0,YM$5*(YM42-YN42)/(YM$8-YN42))),IF(YM42&lt;=YM$8,YM$5,IF(YM42&gt;YN42,0,YM$5*(YM42-YN42)/(YM$8-YN42))))))</f>
      </c>
      <c r="YP42" s="126">
        <f>IF(OR(YM42="",YN42=""),0,YM$5)</f>
      </c>
      <c r="YQ42" s="125">
        <f>IF(YM$6=0,RANK(YO42,YO$12:YO$42,0),RANK(YO42,YO$12:YO$42,1))</f>
      </c>
      <c r="YR42" s="126">
        <v>55.387529296875</v>
      </c>
      <c r="YS42"/>
      <c r="YT42" s="126">
        <f>IF((COUNTA(YR$12:YR$42)+COUNTA(YS$12:YS$42)=0),0.6*YR$5,IF(OR(YR42="",YS42=""),0,IF(YR$6=0,IF(YR42&gt;=YR$8,YR$5,IF(YR42&lt;YS42,0,YR$5*(YR42-YS42)/(YR$8-YS42))),IF(YR42&lt;=YR$8,YR$5,IF(YR42&gt;YS42,0,YR$5*(YR42-YS42)/(YR$8-YS42))))))</f>
      </c>
      <c r="YU42" s="126">
        <f>IF(OR(YR42="",YS42=""),0,YR$5)</f>
      </c>
      <c r="YV42" s="125">
        <f>IF(YR$6=0,RANK(YT42,YT$12:YT$42,0),RANK(YT42,YT$12:YT$42,1))</f>
      </c>
      <c r="YW42" s="126">
        <v>6.91484375</v>
      </c>
      <c r="YX42" s="126">
        <v>0.958828125</v>
      </c>
      <c r="YY42" s="126">
        <f>IF((COUNTA(YW$12:YW$42)+COUNTA(YX$12:YX$42)=0),0.6*YW$5,IF(OR(YW42="",YX42=""),0,IF(YW$6=0,IF(YW42&gt;=YW$8,YW$5,IF(YW42&lt;YX42,0,YW$5*(YW42-YX42)/(YW$8-YX42))),IF(YW42&lt;=YW$8,YW$5,IF(YW42&gt;YX42,0,YW$5*(YW42-YX42)/(YW$8-YX42))))))</f>
      </c>
      <c r="YZ42" s="126">
        <f>IF(OR(YW42="",YX42=""),0,YW$5)</f>
      </c>
      <c r="ZA42" s="125">
        <f>IF(YW$6=0,RANK(YY42,YY$12:YY$42,0),RANK(YY42,YY$12:YY$42,1))</f>
      </c>
      <c r="ZB42" s="126">
        <v>6.91484375</v>
      </c>
      <c r="ZC42" s="126">
        <v>1.16703125</v>
      </c>
      <c r="ZD42" s="126">
        <f>IF((COUNTA(ZB$12:ZB$42)+COUNTA(ZC$12:ZC$42)=0),0.6*ZB$5,IF(OR(ZB42="",ZC42=""),0,IF(ZB$6=0,IF(ZB42&gt;=ZB$8,ZB$5,IF(ZB42&lt;ZC42,0,ZB$5*(ZB42-ZC42)/(ZB$8-ZC42))),IF(ZB42&lt;=ZB$8,ZB$5,IF(ZB42&gt;ZC42,0,ZB$5*(ZB42-ZC42)/(ZB$8-ZC42))))))</f>
      </c>
      <c r="ZE42" s="126">
        <f>IF(OR(ZB42="",ZC42=""),0,ZB$5)</f>
      </c>
      <c r="ZF42" s="125">
        <f>IF(ZB$6=0,RANK(ZD42,ZD$12:ZD$42,0),RANK(ZD42,ZD$12:ZD$42,1))</f>
      </c>
      <c r="ZG42" s="126">
        <v>98.21</v>
      </c>
      <c r="ZH42" s="126">
        <v>86.49152</v>
      </c>
      <c r="ZI42" s="126">
        <f>IF((COUNTA(ZG$12:ZG$42)+COUNTA(ZH$12:ZH$42)=0),0.6*ZG$5,IF(OR(ZG42="",ZH42=""),0,IF(ZG$6=0,IF(ZG42&gt;=ZG$8,ZG$5,IF(ZG42&lt;ZH42,0,ZG$5*(ZG42-ZH42)/(ZG$8-ZH42))),IF(ZG42&lt;=ZG$8,ZG$5,IF(ZG42&gt;ZH42,0,ZG$5*(ZG42-ZH42)/(ZG$8-ZH42))))))</f>
      </c>
      <c r="ZJ42" s="126">
        <f>IF(OR(ZG42="",ZH42=""),0,ZG$5)</f>
      </c>
      <c r="ZK42" s="125">
        <f>IF(ZG$6=0,RANK(ZI42,ZI$12:ZI$42,0),RANK(ZI42,ZI$12:ZI$42,1))</f>
      </c>
      <c r="ZL42" s="126">
        <v>98.21</v>
      </c>
      <c r="ZM42" s="126">
        <v>67.24418</v>
      </c>
      <c r="ZN42" s="126">
        <f>IF((COUNTA(ZL$12:ZL$42)+COUNTA(ZM$12:ZM$42)=0),0.6*ZL$5,IF(OR(ZL42="",ZM42=""),0,IF(ZL$6=0,IF(ZL42&gt;=ZL$8,ZL$5,IF(ZL42&lt;ZM42,0,ZL$5*(ZL42-ZM42)/(ZL$8-ZM42))),IF(ZL42&lt;=ZL$8,ZL$5,IF(ZL42&gt;ZM42,0,ZL$5*(ZL42-ZM42)/(ZL$8-ZM42))))))</f>
      </c>
      <c r="ZO42" s="126">
        <f>IF(OR(ZL42="",ZM42=""),0,ZL$5)</f>
      </c>
      <c r="ZP42" s="125">
        <f>IF(ZL$6=0,RANK(ZN42,ZN$12:ZN$42,0),RANK(ZN42,ZN$12:ZN$42,1))</f>
      </c>
      <c r="ZQ42"/>
      <c r="ZR42" s="126">
        <v>94.6927784</v>
      </c>
      <c r="ZS42" s="126">
        <f>IF((COUNTA(ZQ$12:ZQ$42)+COUNTA(ZR$12:ZR$42)=0),0.6*ZQ$5,IF(OR(ZQ42="",ZR42=""),0,IF(ZQ$6=0,IF(ZQ42&gt;=ZQ$8,ZQ$5,IF(ZQ42&lt;ZR42,0,ZQ$5*(ZQ42-ZR42)/(ZQ$8-ZR42))),IF(ZQ42&lt;=ZQ$8,ZQ$5,IF(ZQ42&gt;ZR42,0,ZQ$5*(ZQ42-ZR42)/(ZQ$8-ZR42))))))</f>
      </c>
      <c r="ZT42" s="126">
        <f>IF(OR(ZQ42="",ZR42=""),0,ZQ$5)</f>
      </c>
      <c r="ZU42" s="125">
        <f>IF(ZQ$6=0,RANK(ZS42,ZS$12:ZS$42,0),RANK(ZS42,ZS$12:ZS$42,1))</f>
      </c>
      <c r="ZV42"/>
      <c r="ZW42" s="126">
        <v>85.471325</v>
      </c>
      <c r="ZX42" s="126">
        <f>IF((COUNTA(ZV$12:ZV$42)+COUNTA(ZW$12:ZW$42)=0),0.6*ZV$5,IF(OR(ZV42="",ZW42=""),0,IF(ZV$6=0,IF(ZV42&gt;=ZV$8,ZV$5,IF(ZV42&lt;ZW42,0,ZV$5*(ZV42-ZW42)/(ZV$8-ZW42))),IF(ZV42&lt;=ZV$8,ZV$5,IF(ZV42&gt;ZW42,0,ZV$5*(ZV42-ZW42)/(ZV$8-ZW42))))))</f>
      </c>
      <c r="ZY42" s="126">
        <f>IF(OR(ZV42="",ZW42=""),0,ZV$5)</f>
      </c>
      <c r="ZZ42" s="125">
        <f>IF(ZV$6=0,RANK(ZX42,ZX$12:ZX$42,0),RANK(ZX42,ZX$12:ZX$42,1))</f>
      </c>
      <c r="AAA42" s="126">
        <v>2.37</v>
      </c>
      <c r="AAB42" s="126">
        <v>5.87247230346356</v>
      </c>
      <c r="AAC42" s="126">
        <f>IF((COUNTA(AAA$12:AAA$42)+COUNTA(AAB$12:AAB$42)=0),0.6*AAA$5,IF(OR(AAA42="",AAB42=""),0,IF(AAA$6=0,IF(AAA42&gt;=AAA$8,AAA$5,IF(AAA42&lt;AAB42,0,AAA$5*(AAA42-AAB42)/(AAA$8-AAB42))),IF(AAA42&lt;=AAA$8,AAA$5,IF(AAA42&gt;AAB42,0,AAA$5*(AAA42-AAB42)/(AAA$8-AAB42))))))</f>
      </c>
      <c r="AAD42" s="126">
        <f>IF(OR(AAA42="",AAB42=""),0,AAA$5)</f>
      </c>
      <c r="AAE42" s="125">
        <f>IF(AAA$6=0,RANK(AAC42,AAC$12:AAC$42,0),RANK(AAC42,AAC$12:AAC$42,1))</f>
      </c>
      <c r="AAF42" s="126">
        <v>2.37</v>
      </c>
      <c r="AAG42" s="126">
        <v>5.55747853187665</v>
      </c>
      <c r="AAH42" s="126">
        <f>IF((COUNTA(AAF$12:AAF$42)+COUNTA(AAG$12:AAG$42)=0),0.6*AAF$5,IF(OR(AAF42="",AAG42=""),0,IF(AAF$6=0,IF(AAF42&gt;=AAF$8,AAF$5,IF(AAF42&lt;AAG42,0,AAF$5*(AAF42-AAG42)/(AAF$8-AAG42))),IF(AAF42&lt;=AAF$8,AAF$5,IF(AAF42&gt;AAG42,0,AAF$5*(AAF42-AAG42)/(AAF$8-AAG42))))))</f>
      </c>
      <c r="AAI42" s="126">
        <f>IF(OR(AAF42="",AAG42=""),0,AAF$5)</f>
      </c>
      <c r="AAJ42" s="125">
        <f>IF(AAF$6=0,RANK(AAH42,AAH$12:AAH$42,0),RANK(AAH42,AAH$12:AAH$42,1))</f>
      </c>
      <c r="AAK42" s="126">
        <v>99.21</v>
      </c>
      <c r="AAL42"/>
      <c r="AAM42" s="126">
        <f>IF((COUNTA(AAK$12:AAK$42)+COUNTA(AAL$12:AAL$42)=0),0.6*AAK$5,IF(OR(AAK42="",AAL42=""),0,IF(AAK$6=0,IF(AAK42&gt;=AAK$8,AAK$5,IF(AAK42&lt;AAL42,0,AAK$5*(AAK42-AAL42)/(AAK$8-AAL42))),IF(AAK42&lt;=AAK$8,AAK$5,IF(AAK42&gt;AAL42,0,AAK$5*(AAK42-AAL42)/(AAK$8-AAL42))))))</f>
      </c>
      <c r="AAN42" s="126">
        <f>IF(OR(AAK42="",AAL42=""),0,AAK$5)</f>
      </c>
      <c r="AAO42" s="125">
        <f>IF(AAK$6=0,RANK(AAM42,AAM$12:AAM$42,0),RANK(AAM42,AAM$12:AAM$42,1))</f>
      </c>
      <c r="AAP42" s="126">
        <v>99.21</v>
      </c>
      <c r="AAQ42"/>
      <c r="AAR42" s="126">
        <f>IF((COUNTA(AAP$12:AAP$42)+COUNTA(AAQ$12:AAQ$42)=0),0.6*AAP$5,IF(OR(AAP42="",AAQ42=""),0,IF(AAP$6=0,IF(AAP42&gt;=AAP$8,AAP$5,IF(AAP42&lt;AAQ42,0,AAP$5*(AAP42-AAQ42)/(AAP$8-AAQ42))),IF(AAP42&lt;=AAP$8,AAP$5,IF(AAP42&gt;AAQ42,0,AAP$5*(AAP42-AAQ42)/(AAP$8-AAQ42))))))</f>
      </c>
      <c r="AAS42" s="126">
        <f>IF(OR(AAP42="",AAQ42=""),0,AAP$5)</f>
      </c>
      <c r="AAT42" s="125">
        <f>IF(AAP$6=0,RANK(AAR42,AAR$12:AAR$42,0),RANK(AAR42,AAR$12:AAR$42,1))</f>
      </c>
      <c r="AAU42" s="126">
        <v>99.23</v>
      </c>
      <c r="AAV42" s="126">
        <v>94</v>
      </c>
      <c r="AAW42" s="126">
        <f>IF((COUNTA(AAU$12:AAU$42)+COUNTA(AAV$12:AAV$42)=0),0.6*AAU$5,IF(OR(AAU42="",AAV42=""),0,IF(AAU$6=0,IF(AAU42&gt;=AAU$8,AAU$5,IF(AAU42&lt;AAV42,0,AAU$5*(AAU42-AAV42)/(AAU$8-AAV42))),IF(AAU42&lt;=AAU$8,AAU$5,IF(AAU42&gt;AAV42,0,AAU$5*(AAU42-AAV42)/(AAU$8-AAV42))))))</f>
      </c>
      <c r="AAX42" s="126">
        <f>IF(OR(AAU42="",AAV42=""),0,AAU$5)</f>
      </c>
      <c r="AAY42" s="125">
        <f>IF(AAU$6=0,RANK(AAW42,AAW$12:AAW$42,0),RANK(AAW42,AAW$12:AAW$42,1))</f>
      </c>
      <c r="AAZ42" s="126">
        <v>99.23</v>
      </c>
      <c r="ABA42" s="126">
        <v>92.49</v>
      </c>
      <c r="ABB42" s="126">
        <f>IF((COUNTA(AAZ$12:AAZ$42)+COUNTA(ABA$12:ABA$42)=0),0.6*AAZ$5,IF(OR(AAZ42="",ABA42=""),0,IF(AAZ$6=0,IF(AAZ42&gt;=AAZ$8,AAZ$5,IF(AAZ42&lt;ABA42,0,AAZ$5*(AAZ42-ABA42)/(AAZ$8-ABA42))),IF(AAZ42&lt;=AAZ$8,AAZ$5,IF(AAZ42&gt;ABA42,0,AAZ$5*(AAZ42-ABA42)/(AAZ$8-ABA42))))))</f>
      </c>
      <c r="ABC42" s="126">
        <f>IF(OR(AAZ42="",ABA42=""),0,AAZ$5)</f>
      </c>
      <c r="ABD42" s="125">
        <f>IF(AAZ$6=0,RANK(ABB42,ABB$12:ABB$42,0),RANK(ABB42,ABB$12:ABB$42,1))</f>
      </c>
      <c r="ABE42" s="126">
        <v>3.33</v>
      </c>
      <c r="ABF42" s="126">
        <v>3.34</v>
      </c>
      <c r="ABG42" s="126">
        <f>IF((COUNTA(ABE$12:ABE$42)+COUNTA(ABF$12:ABF$42)=0),0.6*ABE$5,IF(OR(ABE42="",ABF42=""),0,IF(ABE$6=0,IF(ABE42&gt;=ABE$8,ABE$5,IF(ABE42&lt;ABF42,0,ABE$5*(ABE42-ABF42)/(ABE$8-ABF42))),IF(ABE42&lt;=ABE$8,ABE$5,IF(ABE42&gt;ABF42,0,ABE$5*(ABE42-ABF42)/(ABE$8-ABF42))))))</f>
      </c>
      <c r="ABH42" s="126">
        <f>IF(OR(ABE42="",ABF42=""),0,ABE$5)</f>
      </c>
      <c r="ABI42" s="125">
        <f>IF(ABE$6=0,RANK(ABG42,ABG$12:ABG$42,0),RANK(ABG42,ABG$12:ABG$42,1))</f>
      </c>
      <c r="ABJ42" s="126">
        <v>3.33</v>
      </c>
      <c r="ABK42" s="126">
        <v>6.02</v>
      </c>
      <c r="ABL42" s="126">
        <f>IF((COUNTA(ABJ$12:ABJ$42)+COUNTA(ABK$12:ABK$42)=0),0.6*ABJ$5,IF(OR(ABJ42="",ABK42=""),0,IF(ABJ$6=0,IF(ABJ42&gt;=ABJ$8,ABJ$5,IF(ABJ42&lt;ABK42,0,ABJ$5*(ABJ42-ABK42)/(ABJ$8-ABK42))),IF(ABJ42&lt;=ABJ$8,ABJ$5,IF(ABJ42&gt;ABK42,0,ABJ$5*(ABJ42-ABK42)/(ABJ$8-ABK42))))))</f>
      </c>
      <c r="ABM42" s="126">
        <f>IF(OR(ABJ42="",ABK42=""),0,ABJ$5)</f>
      </c>
      <c r="ABN42" s="125">
        <f>IF(ABJ$6=0,RANK(ABL42,ABL$12:ABL$42,0),RANK(ABL42,ABL$12:ABL$42,1))</f>
      </c>
      <c r="ABO42" s="126">
        <v>100</v>
      </c>
      <c r="ABP42" s="126">
        <v>90.91</v>
      </c>
      <c r="ABQ42" s="126">
        <f>IF((COUNTA(ABO$12:ABO$42)+COUNTA(ABP$12:ABP$42)=0),0.6*ABO$5,IF(OR(ABO42="",ABP42=""),0,IF(ABO$6=0,IF(ABO42&gt;=ABO$8,ABO$5,IF(ABO42&lt;ABP42,0,ABO$5*(ABO42-ABP42)/(ABO$8-ABP42))),IF(ABO42&lt;=ABO$8,ABO$5,IF(ABO42&gt;ABP42,0,ABO$5*(ABO42-ABP42)/(ABO$8-ABP42))))))</f>
      </c>
      <c r="ABR42" s="126">
        <f>IF(OR(ABO42="",ABP42=""),0,ABO$5)</f>
      </c>
      <c r="ABS42" s="125">
        <f>IF(ABO$6=0,RANK(ABQ42,ABQ$12:ABQ$42,0),RANK(ABQ42,ABQ$12:ABQ$42,1))</f>
      </c>
      <c r="ABT42" s="126">
        <v>100</v>
      </c>
      <c r="ABU42" s="126">
        <v>93.55</v>
      </c>
      <c r="ABV42" s="126">
        <f>IF((COUNTA(ABT$12:ABT$42)+COUNTA(ABU$12:ABU$42)=0),0.6*ABT$5,IF(OR(ABT42="",ABU42=""),0,IF(ABT$6=0,IF(ABT42&gt;=ABT$8,ABT$5,IF(ABT42&lt;ABU42,0,ABT$5*(ABT42-ABU42)/(ABT$8-ABU42))),IF(ABT42&lt;=ABT$8,ABT$5,IF(ABT42&gt;ABU42,0,ABT$5*(ABT42-ABU42)/(ABT$8-ABU42))))))</f>
      </c>
      <c r="ABW42" s="126">
        <f>IF(OR(ABT42="",ABU42=""),0,ABT$5)</f>
      </c>
      <c r="ABX42" s="125">
        <f>IF(ABT$6=0,RANK(ABV42,ABV$12:ABV$42,0),RANK(ABV42,ABV$12:ABV$42,1))</f>
      </c>
      <c r="ABY42" s="126">
        <v>0.52</v>
      </c>
      <c r="ABZ42" s="126">
        <v>0.54</v>
      </c>
      <c r="ACA42" s="126">
        <f>IF((COUNTA(ABY$12:ABY$42)+COUNTA(ABZ$12:ABZ$42)=0),0.6*ABY$5,IF(OR(ABY42="",ABZ42=""),0,IF(ABY$6=0,IF(ABY42&gt;=ABY$8,ABY$5,IF(ABY42&lt;ABZ42,0,ABY$5*(ABY42-ABZ42)/(ABY$8-ABZ42))),IF(ABY42&lt;=ABY$8,ABY$5,IF(ABY42&gt;ABZ42,0,ABY$5*(ABY42-ABZ42)/(ABY$8-ABZ42))))))</f>
      </c>
      <c r="ACB42" s="126">
        <f>IF(OR(ABY42="",ABZ42=""),0,ABY$5)</f>
      </c>
      <c r="ACC42" s="125">
        <f>IF(ABY$6=0,RANK(ACA42,ACA$12:ACA$42,0),RANK(ACA42,ACA$12:ACA$42,1))</f>
      </c>
      <c r="ACD42" s="126">
        <v>0.52</v>
      </c>
      <c r="ACE42" s="126">
        <v>0.53</v>
      </c>
      <c r="ACF42" s="126">
        <f>IF((COUNTA(ACD$12:ACD$42)+COUNTA(ACE$12:ACE$42)=0),0.6*ACD$5,IF(OR(ACD42="",ACE42=""),0,IF(ACD$6=0,IF(ACD42&gt;=ACD$8,ACD$5,IF(ACD42&lt;ACE42,0,ACD$5*(ACD42-ACE42)/(ACD$8-ACE42))),IF(ACD42&lt;=ACD$8,ACD$5,IF(ACD42&gt;ACE42,0,ACD$5*(ACD42-ACE42)/(ACD$8-ACE42))))))</f>
      </c>
      <c r="ACG42" s="126">
        <f>IF(OR(ACD42="",ACE42=""),0,ACD$5)</f>
      </c>
      <c r="ACH42" s="125">
        <f>IF(ACD$6=0,RANK(ACF42,ACF$12:ACF$42,0),RANK(ACF42,ACF$12:ACF$42,1))</f>
      </c>
      <c r="ACI42" s="126">
        <v>0.033831628638867</v>
      </c>
      <c r="ACJ42" s="126">
        <v>0.130622304374615</v>
      </c>
      <c r="ACK42" s="126">
        <f>IF((COUNTA(ACI$12:ACI$42)+COUNTA(ACJ$12:ACJ$42)=0),0.6*ACI$5,IF(OR(ACI42="",ACJ42=""),0,IF(ACI$6=0,IF(ACI42&gt;=ACI$8,ACI$5,IF(ACI42&lt;ACJ42,0,ACI$5*(ACI42-ACJ42)/(ACI$8-ACJ42))),IF(ACI42&lt;=ACI$8,ACI$5,IF(ACI42&gt;ACJ42,0,ACI$5*(ACI42-ACJ42)/(ACI$8-ACJ42))))))</f>
      </c>
      <c r="ACL42" s="126">
        <f>IF(OR(ACI42="",ACJ42=""),0,ACI$5)</f>
      </c>
      <c r="ACM42" s="125">
        <f>IF(ACI$6=0,RANK(ACK42,ACK$12:ACK$42,0),RANK(ACK42,ACK$12:ACK$42,1))</f>
      </c>
      <c r="ACN42" s="126">
        <v>0.033831628638867</v>
      </c>
      <c r="ACO42" s="126">
        <v>9.05174348157788</v>
      </c>
      <c r="ACP42" s="126">
        <f>IF((COUNTA(ACN$12:ACN$42)+COUNTA(ACO$12:ACO$42)=0),0.6*ACN$5,IF(OR(ACN42="",ACO42=""),0,IF(ACN$6=0,IF(ACN42&gt;=ACN$8,ACN$5,IF(ACN42&lt;ACO42,0,ACN$5*(ACN42-ACO42)/(ACN$8-ACO42))),IF(ACN42&lt;=ACN$8,ACN$5,IF(ACN42&gt;ACO42,0,ACN$5*(ACN42-ACO42)/(ACN$8-ACO42))))))</f>
      </c>
      <c r="ACQ42" s="126">
        <f>IF(OR(ACN42="",ACO42=""),0,ACN$5)</f>
      </c>
      <c r="ACR42" s="125">
        <f>IF(ACN$6=0,RANK(ACP42,ACP$12:ACP$42,0),RANK(ACP42,ACP$12:ACP$42,1))</f>
      </c>
      <c r="ACS42" s="126">
        <v>41.755009765625</v>
      </c>
      <c r="ACT42" s="126">
        <v>20.924521484375</v>
      </c>
      <c r="ACU42" s="126">
        <f>IF((COUNTA(ACS$12:ACS$42)+COUNTA(ACT$12:ACT$42)=0),0.6*ACS$5,IF(OR(ACS42="",ACT42=""),0,IF(ACS$6=0,IF(ACS42&gt;=ACS$8,ACS$5,IF(ACS42&lt;ACT42,0,ACS$5*(ACS42-ACT42)/(ACS$8-ACT42))),IF(ACS42&lt;=ACS$8,ACS$5,IF(ACS42&gt;ACT42,0,ACS$5*(ACS42-ACT42)/(ACS$8-ACT42))))))</f>
      </c>
      <c r="ACV42" s="126">
        <f>IF(OR(ACS42="",ACT42=""),0,ACS$5)</f>
      </c>
      <c r="ACW42" s="125">
        <f>IF(ACS$6=0,RANK(ACU42,ACU$12:ACU$42,0),RANK(ACU42,ACU$12:ACU$42,1))</f>
      </c>
      <c r="ACX42" s="126">
        <v>41.755009765625</v>
      </c>
      <c r="ACY42" s="126">
        <v>26.94625</v>
      </c>
      <c r="ACZ42" s="126">
        <f>IF((COUNTA(ACX$12:ACX$42)+COUNTA(ACY$12:ACY$42)=0),0.6*ACX$5,IF(OR(ACX42="",ACY42=""),0,IF(ACX$6=0,IF(ACX42&gt;=ACX$8,ACX$5,IF(ACX42&lt;ACY42,0,ACX$5*(ACX42-ACY42)/(ACX$8-ACY42))),IF(ACX42&lt;=ACX$8,ACX$5,IF(ACX42&gt;ACY42,0,ACX$5*(ACX42-ACY42)/(ACX$8-ACY42))))))</f>
      </c>
      <c r="ADA42" s="126">
        <f>IF(OR(ACX42="",ACY42=""),0,ACX$5)</f>
      </c>
      <c r="ADB42" s="125">
        <f>IF(ACX$6=0,RANK(ACZ42,ACZ$12:ACZ$42,0),RANK(ACZ42,ACZ$12:ACZ$42,1))</f>
      </c>
      <c r="ADC42" s="126">
        <v>6.57</v>
      </c>
      <c r="ADD42" s="126">
        <v>6.543330078125</v>
      </c>
      <c r="ADE42" s="126">
        <f>IF((COUNTA(ADC$12:ADC$42)+COUNTA(ADD$12:ADD$42)=0),0.6*ADC$5,IF(OR(ADC42="",ADD42=""),0,IF(ADC$6=0,IF(ADC42&gt;=ADC$8,ADC$5,IF(ADC42&lt;ADD42,0,ADC$5*(ADC42-ADD42)/(ADC$8-ADD42))),IF(ADC42&lt;=ADC$8,ADC$5,IF(ADC42&gt;ADD42,0,ADC$5*(ADC42-ADD42)/(ADC$8-ADD42))))))</f>
      </c>
      <c r="ADF42" s="126">
        <f>IF(OR(ADC42="",ADD42=""),0,ADC$5)</f>
      </c>
      <c r="ADG42" s="125">
        <f>IF(ADC$6=0,RANK(ADE42,ADE$12:ADE$42,0),RANK(ADE42,ADE$12:ADE$42,1))</f>
      </c>
      <c r="ADH42" s="126">
        <v>6.57</v>
      </c>
      <c r="ADI42" s="126">
        <v>2.79185546875</v>
      </c>
      <c r="ADJ42" s="126">
        <f>IF((COUNTA(ADH$12:ADH$42)+COUNTA(ADI$12:ADI$42)=0),0.6*ADH$5,IF(OR(ADH42="",ADI42=""),0,IF(ADH$6=0,IF(ADH42&gt;=ADH$8,ADH$5,IF(ADH42&lt;ADI42,0,ADH$5*(ADH42-ADI42)/(ADH$8-ADI42))),IF(ADH42&lt;=ADH$8,ADH$5,IF(ADH42&gt;ADI42,0,ADH$5*(ADH42-ADI42)/(ADH$8-ADI42))))))</f>
      </c>
      <c r="ADK42" s="126">
        <f>IF(OR(ADH42="",ADI42=""),0,ADH$5)</f>
      </c>
      <c r="ADL42" s="125">
        <f>IF(ADH$6=0,RANK(ADJ42,ADJ$12:ADJ$42,0),RANK(ADJ42,ADJ$12:ADJ$42,1))</f>
      </c>
      <c r="ADM42"/>
      <c r="ADN42"/>
      <c r="ADO42" s="126">
        <f>IF((COUNTA(ADM$12:ADM$42)+COUNTA(ADN$12:ADN$42)=0),0.6*ADM$5,IF(OR(ADM42="",ADN42=""),0,IF(ADM$6=0,IF(ADM42&gt;=ADM$8,ADM$5,IF(ADM42&lt;ADN42,0,ADM$5*(ADM42-ADN42)/(ADM$8-ADN42))),IF(ADM42&lt;=ADM$8,ADM$5,IF(ADM42&gt;ADN42,0,ADM$5*(ADM42-ADN42)/(ADM$8-ADN42))))))</f>
      </c>
      <c r="ADP42" s="126">
        <f>IF(OR(ADM42="",ADN42=""),0,ADM$5)</f>
      </c>
      <c r="ADQ42" s="125">
        <f>IF(ADM$6=0,RANK(ADO42,ADO$12:ADO$42,0),RANK(ADO42,ADO$12:ADO$42,1))</f>
      </c>
      <c r="ADR42"/>
      <c r="ADS42"/>
      <c r="ADT42" s="126">
        <f>IF((COUNTA(ADR$12:ADR$42)+COUNTA(ADS$12:ADS$42)=0),0.6*ADR$5,IF(OR(ADR42="",ADS42=""),0,IF(ADR$6=0,IF(ADR42&gt;=ADR$8,ADR$5,IF(ADR42&lt;ADS42,0,ADR$5*(ADR42-ADS42)/(ADR$8-ADS42))),IF(ADR42&lt;=ADR$8,ADR$5,IF(ADR42&gt;ADS42,0,ADR$5*(ADR42-ADS42)/(ADR$8-ADS42))))))</f>
      </c>
      <c r="ADU42" s="126">
        <f>IF(OR(ADR42="",ADS42=""),0,ADR$5)</f>
      </c>
      <c r="ADV42" s="125">
        <f>IF(ADR$6=0,RANK(ADT42,ADT$12:ADT$42,0),RANK(ADT42,ADT$12:ADT$42,1))</f>
      </c>
      <c r="ADW42"/>
      <c r="ADX42"/>
      <c r="ADY42" s="126">
        <f>IF((COUNTA(ADW$12:ADW$42)+COUNTA(ADX$12:ADX$42)=0),0.6*ADW$5,IF(OR(ADW42="",ADX42=""),0,IF(ADW$6=0,IF(ADW42&gt;=ADW$8,ADW$5,IF(ADW42&lt;ADX42,0,ADW$5*(ADW42-ADX42)/(ADW$8-ADX42))),IF(ADW42&lt;=ADW$8,ADW$5,IF(ADW42&gt;ADX42,0,ADW$5*(ADW42-ADX42)/(ADW$8-ADX42))))))</f>
      </c>
      <c r="ADZ42" s="126">
        <f>IF(OR(ADW42="",ADX42=""),0,ADW$5)</f>
      </c>
      <c r="AEA42" s="125">
        <f>IF(ADW$6=0,RANK(ADY42,ADY$12:ADY$42,0),RANK(ADY42,ADY$12:ADY$42,1))</f>
      </c>
      <c r="AEB42"/>
      <c r="AEC42"/>
      <c r="AED42" s="126">
        <f>IF((COUNTA(AEB$12:AEB$42)+COUNTA(AEC$12:AEC$42)=0),0.6*AEB$5,IF(OR(AEB42="",AEC42=""),0,IF(AEB$6=0,IF(AEB42&gt;=AEB$8,AEB$5,IF(AEB42&lt;AEC42,0,AEB$5*(AEB42-AEC42)/(AEB$8-AEC42))),IF(AEB42&lt;=AEB$8,AEB$5,IF(AEB42&gt;AEC42,0,AEB$5*(AEB42-AEC42)/(AEB$8-AEC42))))))</f>
      </c>
      <c r="AEE42" s="126">
        <f>IF(OR(AEB42="",AEC42=""),0,AEB$5)</f>
      </c>
      <c r="AEF42" s="125">
        <f>IF(AEB$6=0,RANK(AED42,AED$12:AED$42,0),RANK(AED42,AED$12:AED$42,1))</f>
      </c>
      <c r="AEG42"/>
      <c r="AEH42"/>
      <c r="AEI42" s="126">
        <f>IF((COUNTA(AEG$12:AEG$42)+COUNTA(AEH$12:AEH$42)=0),0.6*AEG$5,IF(OR(AEG42="",AEH42=""),0,IF(AEG$6=0,IF(AEG42&gt;=AEG$8,AEG$5,IF(AEG42&lt;AEH42,0,AEG$5*(AEG42-AEH42)/(AEG$8-AEH42))),IF(AEG42&lt;=AEG$8,AEG$5,IF(AEG42&gt;AEH42,0,AEG$5*(AEG42-AEH42)/(AEG$8-AEH42))))))</f>
      </c>
      <c r="AEJ42" s="126">
        <f>IF(OR(AEG42="",AEH42=""),0,AEG$5)</f>
      </c>
      <c r="AEK42" s="125">
        <f>IF(AEG$6=0,RANK(AEI42,AEI$12:AEI$42,0),RANK(AEI42,AEI$12:AEI$42,1))</f>
      </c>
      <c r="AEL42"/>
      <c r="AEM42"/>
      <c r="AEN42" s="126">
        <f>IF((COUNTA(AEL$12:AEL$42)+COUNTA(AEM$12:AEM$42)=0),0.6*AEL$5,IF(OR(AEL42="",AEM42=""),0,IF(AEL$6=0,IF(AEL42&gt;=AEL$8,AEL$5,IF(AEL42&lt;AEM42,0,AEL$5*(AEL42-AEM42)/(AEL$8-AEM42))),IF(AEL42&lt;=AEL$8,AEL$5,IF(AEL42&gt;AEM42,0,AEL$5*(AEL42-AEM42)/(AEL$8-AEM42))))))</f>
      </c>
      <c r="AEO42" s="126">
        <f>IF(OR(AEL42="",AEM42=""),0,AEL$5)</f>
      </c>
      <c r="AEP42" s="125">
        <f>IF(AEL$6=0,RANK(AEN42,AEN$12:AEN$42,0),RANK(AEN42,AEN$12:AEN$42,1))</f>
      </c>
      <c r="AEQ42"/>
      <c r="AER42"/>
      <c r="AES42" s="126">
        <f>IF((COUNTA(AEQ$12:AEQ$42)+COUNTA(AER$12:AER$42)=0),0.6*AEQ$5,IF(OR(AEQ42="",AER42=""),0,IF(AEQ$6=0,IF(AEQ42&gt;=AEQ$8,AEQ$5,IF(AEQ42&lt;AER42,0,AEQ$5*(AEQ42-AER42)/(AEQ$8-AER42))),IF(AEQ42&lt;=AEQ$8,AEQ$5,IF(AEQ42&gt;AER42,0,AEQ$5*(AEQ42-AER42)/(AEQ$8-AER42))))))</f>
      </c>
      <c r="AET42" s="126">
        <f>IF(OR(AEQ42="",AER42=""),0,AEQ$5)</f>
      </c>
      <c r="AEU42" s="125">
        <f>IF(AEQ$6=0,RANK(AES42,AES$12:AES$42,0),RANK(AES42,AES$12:AES$42,1))</f>
      </c>
      <c r="AEV42"/>
      <c r="AEW42"/>
      <c r="AEX42" s="126">
        <f>IF((COUNTA(AEV$12:AEV$42)+COUNTA(AEW$12:AEW$42)=0),0.6*AEV$5,IF(OR(AEV42="",AEW42=""),0,IF(AEV$6=0,IF(AEV42&gt;=AEV$8,AEV$5,IF(AEV42&lt;AEW42,0,AEV$5*(AEV42-AEW42)/(AEV$8-AEW42))),IF(AEV42&lt;=AEV$8,AEV$5,IF(AEV42&gt;AEW42,0,AEV$5*(AEV42-AEW42)/(AEV$8-AEW42))))))</f>
      </c>
      <c r="AEY42" s="126">
        <f>IF(OR(AEV42="",AEW42=""),0,AEV$5)</f>
      </c>
      <c r="AEZ42" s="125">
        <f>IF(AEV$6=0,RANK(AEX42,AEX$12:AEX$42,0),RANK(AEX42,AEX$12:AEX$42,1))</f>
      </c>
      <c r="AFA42"/>
      <c r="AFB42"/>
      <c r="AFC42" s="126">
        <f>IF((COUNTA(AFA$12:AFA$42)+COUNTA(AFB$12:AFB$42)=0),0.6*AFA$5,IF(OR(AFA42="",AFB42=""),0,IF(AFA$6=0,IF(AFA42&gt;=AFA$8,AFA$5,IF(AFA42&lt;AFB42,0,AFA$5*(AFA42-AFB42)/(AFA$8-AFB42))),IF(AFA42&lt;=AFA$8,AFA$5,IF(AFA42&gt;AFB42,0,AFA$5*(AFA42-AFB42)/(AFA$8-AFB42))))))</f>
      </c>
      <c r="AFD42" s="126">
        <f>IF(OR(AFA42="",AFB42=""),0,AFA$5)</f>
      </c>
      <c r="AFE42" s="125">
        <f>IF(AFA$6=0,RANK(AFC42,AFC$12:AFC$42,0),RANK(AFC42,AFC$12:AFC$42,1))</f>
      </c>
      <c r="AFF42"/>
      <c r="AFG42"/>
      <c r="AFH42" s="126">
        <f>IF((COUNTA(AFF$12:AFF$42)+COUNTA(AFG$12:AFG$42)=0),0.6*AFF$5,IF(OR(AFF42="",AFG42=""),0,IF(AFF$6=0,IF(AFF42&gt;=AFF$8,AFF$5,IF(AFF42&lt;AFG42,0,AFF$5*(AFF42-AFG42)/(AFF$8-AFG42))),IF(AFF42&lt;=AFF$8,AFF$5,IF(AFF42&gt;AFG42,0,AFF$5*(AFF42-AFG42)/(AFF$8-AFG42))))))</f>
      </c>
      <c r="AFI42" s="126">
        <f>IF(OR(AFF42="",AFG42=""),0,AFF$5)</f>
      </c>
      <c r="AFJ42" s="125">
        <f>IF(AFF$6=0,RANK(AFH42,AFH$12:AFH$42,0),RANK(AFH42,AFH$12:AFH$42,1))</f>
      </c>
      <c r="AFK42"/>
      <c r="AFL42"/>
      <c r="AFM42" s="126">
        <f>IF((COUNTA(AFK$12:AFK$42)+COUNTA(AFL$12:AFL$42)=0),0.6*AFK$5,IF(OR(AFK42="",AFL42=""),0,IF(AFK$6=0,IF(AFK42&gt;=AFK$8,AFK$5,IF(AFK42&lt;AFL42,0,AFK$5*(AFK42-AFL42)/(AFK$8-AFL42))),IF(AFK42&lt;=AFK$8,AFK$5,IF(AFK42&gt;AFL42,0,AFK$5*(AFK42-AFL42)/(AFK$8-AFL42))))))</f>
      </c>
      <c r="AFN42" s="126">
        <f>IF(OR(AFK42="",AFL42=""),0,AFK$5)</f>
      </c>
      <c r="AFO42" s="125">
        <f>IF(AFK$6=0,RANK(AFM42,AFM$12:AFM$42,0),RANK(AFM42,AFM$12:AFM$42,1))</f>
      </c>
      <c r="AFP42"/>
      <c r="AFQ42"/>
      <c r="AFR42" s="126">
        <f>IF((COUNTA(AFP$12:AFP$42)+COUNTA(AFQ$12:AFQ$42)=0),0.6*AFP$5,IF(OR(AFP42="",AFQ42=""),0,IF(AFP$6=0,IF(AFP42&gt;=AFP$8,AFP$5,IF(AFP42&lt;AFQ42,0,AFP$5*(AFP42-AFQ42)/(AFP$8-AFQ42))),IF(AFP42&lt;=AFP$8,AFP$5,IF(AFP42&gt;AFQ42,0,AFP$5*(AFP42-AFQ42)/(AFP$8-AFQ42))))))</f>
      </c>
      <c r="AFS42" s="126">
        <f>IF(OR(AFP42="",AFQ42=""),0,AFP$5)</f>
      </c>
      <c r="AFT42" s="125">
        <f>IF(AFP$6=0,RANK(AFR42,AFR$12:AFR$42,0),RANK(AFR42,AFR$12:AFR$42,1))</f>
      </c>
      <c r="AFU42"/>
      <c r="AFV42"/>
      <c r="AFW42" s="126">
        <f>IF((COUNTA(AFU$12:AFU$42)+COUNTA(AFV$12:AFV$42)=0),0.6*AFU$5,IF(OR(AFU42="",AFV42=""),0,IF(AFU$6=0,IF(AFU42&gt;=AFU$8,AFU$5,IF(AFU42&lt;AFV42,0,AFU$5*(AFU42-AFV42)/(AFU$8-AFV42))),IF(AFU42&lt;=AFU$8,AFU$5,IF(AFU42&gt;AFV42,0,AFU$5*(AFU42-AFV42)/(AFU$8-AFV42))))))</f>
      </c>
      <c r="AFX42" s="126">
        <f>IF(OR(AFU42="",AFV42=""),0,AFU$5)</f>
      </c>
      <c r="AFY42" s="125">
        <f>IF(AFU$6=0,RANK(AFW42,AFW$12:AFW$42,0),RANK(AFW42,AFW$12:AFW$42,1))</f>
      </c>
      <c r="AFZ42"/>
      <c r="AGA42"/>
      <c r="AGB42" s="126">
        <f>IF((COUNTA(AFZ$12:AFZ$42)+COUNTA(AGA$12:AGA$42)=0),0.6*AFZ$5,IF(OR(AFZ42="",AGA42=""),0,IF(AFZ$6=0,IF(AFZ42&gt;=AFZ$8,AFZ$5,IF(AFZ42&lt;AGA42,0,AFZ$5*(AFZ42-AGA42)/(AFZ$8-AGA42))),IF(AFZ42&lt;=AFZ$8,AFZ$5,IF(AFZ42&gt;AGA42,0,AFZ$5*(AFZ42-AGA42)/(AFZ$8-AGA42))))))</f>
      </c>
      <c r="AGC42" s="126">
        <f>IF(OR(AFZ42="",AGA42=""),0,AFZ$5)</f>
      </c>
      <c r="AGD42" s="125">
        <f>IF(AFZ$6=0,RANK(AGB42,AGB$12:AGB$42,0),RANK(AGB42,AGB$12:AGB$42,1))</f>
      </c>
      <c r="AGE42"/>
      <c r="AGF42"/>
      <c r="AGG42" s="126">
        <f>IF((COUNTA(AGE$12:AGE$42)+COUNTA(AGF$12:AGF$42)=0),0.6*AGE$5,IF(OR(AGE42="",AGF42=""),0,IF(AGE$6=0,IF(AGE42&gt;=AGE$8,AGE$5,IF(AGE42&lt;AGF42,0,AGE$5*(AGE42-AGF42)/(AGE$8-AGF42))),IF(AGE42&lt;=AGE$8,AGE$5,IF(AGE42&gt;AGF42,0,AGE$5*(AGE42-AGF42)/(AGE$8-AGF42))))))</f>
      </c>
      <c r="AGH42" s="126">
        <f>IF(OR(AGE42="",AGF42=""),0,AGE$5)</f>
      </c>
      <c r="AGI42" s="125">
        <f>IF(AGE$6=0,RANK(AGG42,AGG$12:AGG$42,0),RANK(AGG42,AGG$12:AGG$42,1))</f>
      </c>
      <c r="AGJ42"/>
      <c r="AGK42"/>
      <c r="AGL42" s="126">
        <f>IF((COUNTA(AGJ$12:AGJ$42)+COUNTA(AGK$12:AGK$42)=0),0.6*AGJ$5,IF(OR(AGJ42="",AGK42=""),0,IF(AGJ$6=0,IF(AGJ42&gt;=AGJ$8,AGJ$5,IF(AGJ42&lt;AGK42,0,AGJ$5*(AGJ42-AGK42)/(AGJ$8-AGK42))),IF(AGJ42&lt;=AGJ$8,AGJ$5,IF(AGJ42&gt;AGK42,0,AGJ$5*(AGJ42-AGK42)/(AGJ$8-AGK42))))))</f>
      </c>
      <c r="AGM42" s="126">
        <f>IF(OR(AGJ42="",AGK42=""),0,AGJ$5)</f>
      </c>
      <c r="AGN42" s="125">
        <f>IF(AGJ$6=0,RANK(AGL42,AGL$12:AGL$42,0),RANK(AGL42,AGL$12:AGL$42,1))</f>
      </c>
      <c r="AGO42"/>
      <c r="AGP42"/>
      <c r="AGQ42" s="126">
        <f>IF((COUNTA(AGO$12:AGO$42)+COUNTA(AGP$12:AGP$42)=0),0.6*AGO$5,IF(OR(AGO42="",AGP42=""),0,IF(AGO$6=0,IF(AGO42&gt;=AGO$8,AGO$5,IF(AGO42&lt;AGP42,0,AGO$5*(AGO42-AGP42)/(AGO$8-AGP42))),IF(AGO42&lt;=AGO$8,AGO$5,IF(AGO42&gt;AGP42,0,AGO$5*(AGO42-AGP42)/(AGO$8-AGP42))))))</f>
      </c>
      <c r="AGR42" s="126">
        <f>IF(OR(AGO42="",AGP42=""),0,AGO$5)</f>
      </c>
      <c r="AGS42" s="125">
        <f>IF(AGO$6=0,RANK(AGQ42,AGQ$12:AGQ$42,0),RANK(AGQ42,AGQ$12:AGQ$42,1))</f>
      </c>
      <c r="AGT42"/>
      <c r="AGU42"/>
      <c r="AGV42" s="126">
        <f>IF((COUNTA(AGT$12:AGT$42)+COUNTA(AGU$12:AGU$42)=0),0.6*AGT$5,IF(OR(AGT42="",AGU42=""),0,IF(AGT$6=0,IF(AGT42&gt;=AGT$8,AGT$5,IF(AGT42&lt;AGU42,0,AGT$5*(AGT42-AGU42)/(AGT$8-AGU42))),IF(AGT42&lt;=AGT$8,AGT$5,IF(AGT42&gt;AGU42,0,AGT$5*(AGT42-AGU42)/(AGT$8-AGU42))))))</f>
      </c>
      <c r="AGW42" s="126">
        <f>IF(OR(AGT42="",AGU42=""),0,AGT$5)</f>
      </c>
      <c r="AGX42" s="125">
        <f>IF(AGT$6=0,RANK(AGV42,AGV$12:AGV$42,0),RANK(AGV42,AGV$12:AGV$42,1))</f>
      </c>
      <c r="AGY42"/>
      <c r="AGZ42"/>
      <c r="AHA42" s="126">
        <f>IF((COUNTA(AGY$12:AGY$42)+COUNTA(AGZ$12:AGZ$42)=0),0.6*AGY$5,IF(OR(AGY42="",AGZ42=""),0,IF(AGY$6=0,IF(AGY42&gt;=AGY$8,AGY$5,IF(AGY42&lt;AGZ42,0,AGY$5*(AGY42-AGZ42)/(AGY$8-AGZ42))),IF(AGY42&lt;=AGY$8,AGY$5,IF(AGY42&gt;AGZ42,0,AGY$5*(AGY42-AGZ42)/(AGY$8-AGZ42))))))</f>
      </c>
      <c r="AHB42" s="126">
        <f>IF(OR(AGY42="",AGZ42=""),0,AGY$5)</f>
      </c>
      <c r="AHC42" s="125">
        <f>IF(AGY$6=0,RANK(AHA42,AHA$12:AHA$42,0),RANK(AHA42,AHA$12:AHA$42,1))</f>
      </c>
      <c r="AHD42"/>
      <c r="AHE42"/>
      <c r="AHF42" s="126">
        <f>IF((COUNTA(AHD$12:AHD$42)+COUNTA(AHE$12:AHE$42)=0),0.6*AHD$5,IF(OR(AHD42="",AHE42=""),0,IF(AHD$6=0,IF(AHD42&gt;=AHD$8,AHD$5,IF(AHD42&lt;AHE42,0,AHD$5*(AHD42-AHE42)/(AHD$8-AHE42))),IF(AHD42&lt;=AHD$8,AHD$5,IF(AHD42&gt;AHE42,0,AHD$5*(AHD42-AHE42)/(AHD$8-AHE42))))))</f>
      </c>
      <c r="AHG42" s="126">
        <f>IF(OR(AHD42="",AHE42=""),0,AHD$5)</f>
      </c>
      <c r="AHH42" s="125">
        <f>IF(AHD$6=0,RANK(AHF42,AHF$12:AHF$42,0),RANK(AHF42,AHF$12:AHF$42,1))</f>
      </c>
      <c r="AHI42"/>
      <c r="AHJ42"/>
      <c r="AHK42" s="126">
        <f>IF((COUNTA(AHI$12:AHI$42)+COUNTA(AHJ$12:AHJ$42)=0),0.6*AHI$5,IF(OR(AHI42="",AHJ42=""),0,IF(AHI$6=0,IF(AHI42&gt;=AHI$8,AHI$5,IF(AHI42&lt;AHJ42,0,AHI$5*(AHI42-AHJ42)/(AHI$8-AHJ42))),IF(AHI42&lt;=AHI$8,AHI$5,IF(AHI42&gt;AHJ42,0,AHI$5*(AHI42-AHJ42)/(AHI$8-AHJ42))))))</f>
      </c>
      <c r="AHL42" s="126">
        <f>IF(OR(AHI42="",AHJ42=""),0,AHI$5)</f>
      </c>
      <c r="AHM42" s="125">
        <f>IF(AHI$6=0,RANK(AHK42,AHK$12:AHK$42,0),RANK(AHK42,AHK$12:AHK$42,1))</f>
      </c>
      <c r="AHN42"/>
      <c r="AHO42"/>
      <c r="AHP42" s="126">
        <f>IF((COUNTA(AHN$12:AHN$42)+COUNTA(AHO$12:AHO$42)=0),0.6*AHN$5,IF(OR(AHN42="",AHO42=""),0,IF(AHN$6=0,IF(AHN42&gt;=AHN$8,AHN$5,IF(AHN42&lt;AHO42,0,AHN$5*(AHN42-AHO42)/(AHN$8-AHO42))),IF(AHN42&lt;=AHN$8,AHN$5,IF(AHN42&gt;AHO42,0,AHN$5*(AHN42-AHO42)/(AHN$8-AHO42))))))</f>
      </c>
      <c r="AHQ42" s="126">
        <f>IF(OR(AHN42="",AHO42=""),0,AHN$5)</f>
      </c>
      <c r="AHR42" s="125">
        <f>IF(AHN$6=0,RANK(AHP42,AHP$12:AHP$42,0),RANK(AHP42,AHP$12:AHP$42,1))</f>
      </c>
      <c r="AHS42" s="126">
        <v>99.42</v>
      </c>
      <c r="AHT42" s="126">
        <v>97.86</v>
      </c>
      <c r="AHU42" s="126">
        <f>IF((COUNTA(AHS$12:AHS$42)+COUNTA(AHT$12:AHT$42)=0),0.6*AHS$5,IF(OR(AHS42="",AHT42=""),0,IF(AHS$6=0,IF(AHS42&gt;=AHS$8,AHS$5,IF(AHS42&lt;AHT42,0,AHS$5*(AHS42-AHT42)/(AHS$8-AHT42))),IF(AHS42&lt;=AHS$8,AHS$5,IF(AHS42&gt;AHT42,0,AHS$5*(AHS42-AHT42)/(AHS$8-AHT42))))))</f>
      </c>
      <c r="AHV42" s="126">
        <f>IF(OR(AHS42="",AHT42=""),0,AHS$5)</f>
      </c>
      <c r="AHW42" s="125">
        <f>IF(AHS$6=0,RANK(AHU42,AHU$12:AHU$42,0),RANK(AHU42,AHU$12:AHU$42,1))</f>
      </c>
      <c r="AHX42" s="126">
        <v>99.42</v>
      </c>
      <c r="AHY42" s="126">
        <v>98.35</v>
      </c>
      <c r="AHZ42" s="126">
        <f>IF((COUNTA(AHX$12:AHX$42)+COUNTA(AHY$12:AHY$42)=0),0.6*AHX$5,IF(OR(AHX42="",AHY42=""),0,IF(AHX$6=0,IF(AHX42&gt;=AHX$8,AHX$5,IF(AHX42&lt;AHY42,0,AHX$5*(AHX42-AHY42)/(AHX$8-AHY42))),IF(AHX42&lt;=AHX$8,AHX$5,IF(AHX42&gt;AHY42,0,AHX$5*(AHX42-AHY42)/(AHX$8-AHY42))))))</f>
      </c>
      <c r="AIA42" s="126">
        <f>IF(OR(AHX42="",AHY42=""),0,AHX$5)</f>
      </c>
      <c r="AIB42" s="125">
        <f>IF(AHX$6=0,RANK(AHZ42,AHZ$12:AHZ$42,0),RANK(AHZ42,AHZ$12:AHZ$42,1))</f>
      </c>
      <c r="AIC42"/>
      <c r="AID42" s="126">
        <v>98.3999328</v>
      </c>
      <c r="AIE42" s="126">
        <f>IF((COUNTA(AIC$12:AIC$42)+COUNTA(AID$12:AID$42)=0),0.6*AIC$5,IF(OR(AIC42="",AID42=""),0,IF(AIC$6=0,IF(AIC42&gt;=AIC$8,AIC$5,IF(AIC42&lt;AID42,0,AIC$5*(AIC42-AID42)/(AIC$8-AID42))),IF(AIC42&lt;=AIC$8,AIC$5,IF(AIC42&gt;AID42,0,AIC$5*(AIC42-AID42)/(AIC$8-AID42))))))</f>
      </c>
      <c r="AIF42" s="126">
        <f>IF(OR(AIC42="",AID42=""),0,AIC$5)</f>
      </c>
      <c r="AIG42" s="125">
        <f>IF(AIC$6=0,RANK(AIE42,AIE$12:AIE$42,0),RANK(AIE42,AIE$12:AIE$42,1))</f>
      </c>
      <c r="AIH42"/>
      <c r="AII42" s="126">
        <v>89.49</v>
      </c>
      <c r="AIJ42" s="126">
        <f>IF((COUNTA(AIH$12:AIH$42)+COUNTA(AII$12:AII$42)=0),0.6*AIH$5,IF(OR(AIH42="",AII42=""),0,IF(AIH$6=0,IF(AIH42&gt;=AIH$8,AIH$5,IF(AIH42&lt;AII42,0,AIH$5*(AIH42-AII42)/(AIH$8-AII42))),IF(AIH42&lt;=AIH$8,AIH$5,IF(AIH42&gt;AII42,0,AIH$5*(AIH42-AII42)/(AIH$8-AII42))))))</f>
      </c>
      <c r="AIK42" s="126">
        <f>IF(OR(AIH42="",AII42=""),0,AIH$5)</f>
      </c>
      <c r="AIL42" s="125">
        <f>IF(AIH$6=0,RANK(AIJ42,AIJ$12:AIJ$42,0),RANK(AIJ42,AIJ$12:AIJ$42,1))</f>
      </c>
      <c r="AIM42" s="126">
        <v>2.64</v>
      </c>
      <c r="AIN42" s="126">
        <v>5.25</v>
      </c>
      <c r="AIO42" s="126">
        <f>IF((COUNTA(AIM$12:AIM$42)+COUNTA(AIN$12:AIN$42)=0),0.6*AIM$5,IF(OR(AIM42="",AIN42=""),0,IF(AIM$6=0,IF(AIM42&gt;=AIM$8,AIM$5,IF(AIM42&lt;AIN42,0,AIM$5*(AIM42-AIN42)/(AIM$8-AIN42))),IF(AIM42&lt;=AIM$8,AIM$5,IF(AIM42&gt;AIN42,0,AIM$5*(AIM42-AIN42)/(AIM$8-AIN42))))))</f>
      </c>
      <c r="AIP42" s="126">
        <f>IF(OR(AIM42="",AIN42=""),0,AIM$5)</f>
      </c>
      <c r="AIQ42" s="125">
        <f>IF(AIM$6=0,RANK(AIO42,AIO$12:AIO$42,0),RANK(AIO42,AIO$12:AIO$42,1))</f>
      </c>
      <c r="AIR42" s="126">
        <v>2.64</v>
      </c>
      <c r="AIS42" s="126">
        <v>5.31</v>
      </c>
      <c r="AIT42" s="126">
        <f>IF((COUNTA(AIR$12:AIR$42)+COUNTA(AIS$12:AIS$42)=0),0.6*AIR$5,IF(OR(AIR42="",AIS42=""),0,IF(AIR$6=0,IF(AIR42&gt;=AIR$8,AIR$5,IF(AIR42&lt;AIS42,0,AIR$5*(AIR42-AIS42)/(AIR$8-AIS42))),IF(AIR42&lt;=AIR$8,AIR$5,IF(AIR42&gt;AIS42,0,AIR$5*(AIR42-AIS42)/(AIR$8-AIS42))))))</f>
      </c>
      <c r="AIU42" s="126">
        <f>IF(OR(AIR42="",AIS42=""),0,AIR$5)</f>
      </c>
      <c r="AIV42" s="125">
        <f>IF(AIR$6=0,RANK(AIT42,AIT$12:AIT$42,0),RANK(AIT42,AIT$12:AIT$42,1))</f>
      </c>
      <c r="AIW42" s="126">
        <v>98.82</v>
      </c>
      <c r="AIX42"/>
      <c r="AIY42" s="126">
        <f>IF((COUNTA(AIW$12:AIW$42)+COUNTA(AIX$12:AIX$42)=0),0.6*AIW$5,IF(OR(AIW42="",AIX42=""),0,IF(AIW$6=0,IF(AIW42&gt;=AIW$8,AIW$5,IF(AIW42&lt;AIX42,0,AIW$5*(AIW42-AIX42)/(AIW$8-AIX42))),IF(AIW42&lt;=AIW$8,AIW$5,IF(AIW42&gt;AIX42,0,AIW$5*(AIW42-AIX42)/(AIW$8-AIX42))))))</f>
      </c>
      <c r="AIZ42" s="126">
        <f>IF(OR(AIW42="",AIX42=""),0,AIW$5)</f>
      </c>
      <c r="AJA42" s="125">
        <f>IF(AIW$6=0,RANK(AIY42,AIY$12:AIY$42,0),RANK(AIY42,AIY$12:AIY$42,1))</f>
      </c>
      <c r="AJB42" s="126">
        <v>98.82</v>
      </c>
      <c r="AJC42"/>
      <c r="AJD42" s="126">
        <f>IF((COUNTA(AJB$12:AJB$42)+COUNTA(AJC$12:AJC$42)=0),0.6*AJB$5,IF(OR(AJB42="",AJC42=""),0,IF(AJB$6=0,IF(AJB42&gt;=AJB$8,AJB$5,IF(AJB42&lt;AJC42,0,AJB$5*(AJB42-AJC42)/(AJB$8-AJC42))),IF(AJB42&lt;=AJB$8,AJB$5,IF(AJB42&gt;AJC42,0,AJB$5*(AJB42-AJC42)/(AJB$8-AJC42))))))</f>
      </c>
      <c r="AJE42" s="126">
        <f>IF(OR(AJB42="",AJC42=""),0,AJB$5)</f>
      </c>
      <c r="AJF42" s="125">
        <f>IF(AJB$6=0,RANK(AJD42,AJD$12:AJD$42,0),RANK(AJD42,AJD$12:AJD$42,1))</f>
      </c>
      <c r="AJG42" s="126">
        <v>100</v>
      </c>
      <c r="AJH42" s="126">
        <v>97.12</v>
      </c>
      <c r="AJI42" s="126">
        <f>IF((COUNTA(AJG$12:AJG$42)+COUNTA(AJH$12:AJH$42)=0),0.6*AJG$5,IF(OR(AJG42="",AJH42=""),0,IF(AJG$6=0,IF(AJG42&gt;=AJG$8,AJG$5,IF(AJG42&lt;AJH42,0,AJG$5*(AJG42-AJH42)/(AJG$8-AJH42))),IF(AJG42&lt;=AJG$8,AJG$5,IF(AJG42&gt;AJH42,0,AJG$5*(AJG42-AJH42)/(AJG$8-AJH42))))))</f>
      </c>
      <c r="AJJ42" s="126">
        <f>IF(OR(AJG42="",AJH42=""),0,AJG$5)</f>
      </c>
      <c r="AJK42" s="125">
        <f>IF(AJG$6=0,RANK(AJI42,AJI$12:AJI$42,0),RANK(AJI42,AJI$12:AJI$42,1))</f>
      </c>
      <c r="AJL42" s="126">
        <v>100</v>
      </c>
      <c r="AJM42" s="126">
        <v>97.72</v>
      </c>
      <c r="AJN42" s="126">
        <f>IF((COUNTA(AJL$12:AJL$42)+COUNTA(AJM$12:AJM$42)=0),0.6*AJL$5,IF(OR(AJL42="",AJM42=""),0,IF(AJL$6=0,IF(AJL42&gt;=AJL$8,AJL$5,IF(AJL42&lt;AJM42,0,AJL$5*(AJL42-AJM42)/(AJL$8-AJM42))),IF(AJL42&lt;=AJL$8,AJL$5,IF(AJL42&gt;AJM42,0,AJL$5*(AJL42-AJM42)/(AJL$8-AJM42))))))</f>
      </c>
      <c r="AJO42" s="126">
        <f>IF(OR(AJL42="",AJM42=""),0,AJL$5)</f>
      </c>
      <c r="AJP42" s="125">
        <f>IF(AJL$6=0,RANK(AJN42,AJN$12:AJN$42,0),RANK(AJN42,AJN$12:AJN$42,1))</f>
      </c>
      <c r="AJQ42" s="126">
        <v>4.55</v>
      </c>
      <c r="AJR42" s="126">
        <v>7.16</v>
      </c>
      <c r="AJS42" s="126">
        <f>IF((COUNTA(AJQ$12:AJQ$42)+COUNTA(AJR$12:AJR$42)=0),0.6*AJQ$5,IF(OR(AJQ42="",AJR42=""),0,IF(AJQ$6=0,IF(AJQ42&gt;=AJQ$8,AJQ$5,IF(AJQ42&lt;AJR42,0,AJQ$5*(AJQ42-AJR42)/(AJQ$8-AJR42))),IF(AJQ42&lt;=AJQ$8,AJQ$5,IF(AJQ42&gt;AJR42,0,AJQ$5*(AJQ42-AJR42)/(AJQ$8-AJR42))))))</f>
      </c>
      <c r="AJT42" s="126">
        <f>IF(OR(AJQ42="",AJR42=""),0,AJQ$5)</f>
      </c>
      <c r="AJU42" s="125">
        <f>IF(AJQ$6=0,RANK(AJS42,AJS$12:AJS$42,0),RANK(AJS42,AJS$12:AJS$42,1))</f>
      </c>
      <c r="AJV42" s="126">
        <v>4.55</v>
      </c>
      <c r="AJW42" s="126">
        <v>5.26</v>
      </c>
      <c r="AJX42" s="126">
        <f>IF((COUNTA(AJV$12:AJV$42)+COUNTA(AJW$12:AJW$42)=0),0.6*AJV$5,IF(OR(AJV42="",AJW42=""),0,IF(AJV$6=0,IF(AJV42&gt;=AJV$8,AJV$5,IF(AJV42&lt;AJW42,0,AJV$5*(AJV42-AJW42)/(AJV$8-AJW42))),IF(AJV42&lt;=AJV$8,AJV$5,IF(AJV42&gt;AJW42,0,AJV$5*(AJV42-AJW42)/(AJV$8-AJW42))))))</f>
      </c>
      <c r="AJY42" s="126">
        <f>IF(OR(AJV42="",AJW42=""),0,AJV$5)</f>
      </c>
      <c r="AJZ42" s="125">
        <f>IF(AJV$6=0,RANK(AJX42,AJX$12:AJX$42,0),RANK(AJX42,AJX$12:AJX$42,1))</f>
      </c>
      <c r="AKA42" s="126">
        <v>100</v>
      </c>
      <c r="AKB42" s="126">
        <v>96.88</v>
      </c>
      <c r="AKC42" s="126">
        <f>IF((COUNTA(AKA$12:AKA$42)+COUNTA(AKB$12:AKB$42)=0),0.6*AKA$5,IF(OR(AKA42="",AKB42=""),0,IF(AKA$6=0,IF(AKA42&gt;=AKA$8,AKA$5,IF(AKA42&lt;AKB42,0,AKA$5*(AKA42-AKB42)/(AKA$8-AKB42))),IF(AKA42&lt;=AKA$8,AKA$5,IF(AKA42&gt;AKB42,0,AKA$5*(AKA42-AKB42)/(AKA$8-AKB42))))))</f>
      </c>
      <c r="AKD42" s="126">
        <f>IF(OR(AKA42="",AKB42=""),0,AKA$5)</f>
      </c>
      <c r="AKE42" s="125">
        <f>IF(AKA$6=0,RANK(AKC42,AKC$12:AKC$42,0),RANK(AKC42,AKC$12:AKC$42,1))</f>
      </c>
      <c r="AKF42" s="126">
        <v>100</v>
      </c>
      <c r="AKG42" s="126">
        <v>100</v>
      </c>
      <c r="AKH42" s="126">
        <f>IF((COUNTA(AKF$12:AKF$42)+COUNTA(AKG$12:AKG$42)=0),0.6*AKF$5,IF(OR(AKF42="",AKG42=""),0,IF(AKF$6=0,IF(AKF42&gt;=AKF$8,AKF$5,IF(AKF42&lt;AKG42,0,AKF$5*(AKF42-AKG42)/(AKF$8-AKG42))),IF(AKF42&lt;=AKF$8,AKF$5,IF(AKF42&gt;AKG42,0,AKF$5*(AKF42-AKG42)/(AKF$8-AKG42))))))</f>
      </c>
      <c r="AKI42" s="126">
        <f>IF(OR(AKF42="",AKG42=""),0,AKF$5)</f>
      </c>
      <c r="AKJ42" s="125">
        <f>IF(AKF$6=0,RANK(AKH42,AKH$12:AKH$42,0),RANK(AKH42,AKH$12:AKH$42,1))</f>
      </c>
      <c r="AKK42" s="126">
        <v>0.78</v>
      </c>
      <c r="AKL42" s="126">
        <v>0.78</v>
      </c>
      <c r="AKM42" s="126">
        <f>IF((COUNTA(AKK$12:AKK$42)+COUNTA(AKL$12:AKL$42)=0),0.6*AKK$5,IF(OR(AKK42="",AKL42=""),0,IF(AKK$6=0,IF(AKK42&gt;=AKK$8,AKK$5,IF(AKK42&lt;AKL42,0,AKK$5*(AKK42-AKL42)/(AKK$8-AKL42))),IF(AKK42&lt;=AKK$8,AKK$5,IF(AKK42&gt;AKL42,0,AKK$5*(AKK42-AKL42)/(AKK$8-AKL42))))))</f>
      </c>
      <c r="AKN42" s="126">
        <f>IF(OR(AKK42="",AKL42=""),0,AKK$5)</f>
      </c>
      <c r="AKO42" s="125">
        <f>IF(AKK$6=0,RANK(AKM42,AKM$12:AKM$42,0),RANK(AKM42,AKM$12:AKM$42,1))</f>
      </c>
      <c r="AKP42" s="126">
        <v>0.78</v>
      </c>
      <c r="AKQ42" s="126">
        <v>0.73</v>
      </c>
      <c r="AKR42" s="126">
        <f>IF((COUNTA(AKP$12:AKP$42)+COUNTA(AKQ$12:AKQ$42)=0),0.6*AKP$5,IF(OR(AKP42="",AKQ42=""),0,IF(AKP$6=0,IF(AKP42&gt;=AKP$8,AKP$5,IF(AKP42&lt;AKQ42,0,AKP$5*(AKP42-AKQ42)/(AKP$8-AKQ42))),IF(AKP42&lt;=AKP$8,AKP$5,IF(AKP42&gt;AKQ42,0,AKP$5*(AKP42-AKQ42)/(AKP$8-AKQ42))))))</f>
      </c>
      <c r="AKS42" s="126">
        <f>IF(OR(AKP42="",AKQ42=""),0,AKP$5)</f>
      </c>
      <c r="AKT42" s="125">
        <f>IF(AKP$6=0,RANK(AKR42,AKR$12:AKR$42,0),RANK(AKR42,AKR$12:AKR$42,1))</f>
      </c>
      <c r="AKU42" s="126">
        <v>0</v>
      </c>
      <c r="AKV42" s="126">
        <v>0</v>
      </c>
      <c r="AKW42" s="126">
        <f>IF((COUNTA(AKU$12:AKU$42)+COUNTA(AKV$12:AKV$42)=0),0.6*AKU$5,IF(OR(AKU42="",AKV42=""),0,IF(AKU$6=0,IF(AKU42&gt;=AKU$8,AKU$5,IF(AKU42&lt;AKV42,0,AKU$5*(AKU42-AKV42)/(AKU$8-AKV42))),IF(AKU42&lt;=AKU$8,AKU$5,IF(AKU42&gt;AKV42,0,AKU$5*(AKU42-AKV42)/(AKU$8-AKV42))))))</f>
      </c>
      <c r="AKX42" s="126">
        <f>IF(OR(AKU42="",AKV42=""),0,AKU$5)</f>
      </c>
      <c r="AKY42" s="125">
        <f>IF(AKU$6=0,RANK(AKW42,AKW$12:AKW$42,0),RANK(AKW42,AKW$12:AKW$42,1))</f>
      </c>
      <c r="AKZ42" s="126">
        <v>0</v>
      </c>
      <c r="ALA42" s="126">
        <v>0</v>
      </c>
      <c r="ALB42" s="126">
        <f>IF((COUNTA(AKZ$12:AKZ$42)+COUNTA(ALA$12:ALA$42)=0),0.6*AKZ$5,IF(OR(AKZ42="",ALA42=""),0,IF(AKZ$6=0,IF(AKZ42&gt;=AKZ$8,AKZ$5,IF(AKZ42&lt;ALA42,0,AKZ$5*(AKZ42-ALA42)/(AKZ$8-ALA42))),IF(AKZ42&lt;=AKZ$8,AKZ$5,IF(AKZ42&gt;ALA42,0,AKZ$5*(AKZ42-ALA42)/(AKZ$8-ALA42))))))</f>
      </c>
      <c r="ALC42" s="126">
        <f>IF(OR(AKZ42="",ALA42=""),0,AKZ$5)</f>
      </c>
      <c r="ALD42" s="125">
        <f>IF(AKZ$6=0,RANK(ALB42,ALB$12:ALB$42,0),RANK(ALB42,ALB$12:ALB$42,1))</f>
      </c>
      <c r="ALE42" s="126">
        <v>43.86</v>
      </c>
      <c r="ALF42" s="126">
        <v>28.22</v>
      </c>
      <c r="ALG42" s="126">
        <f>IF((COUNTA(ALE$12:ALE$42)+COUNTA(ALF$12:ALF$42)=0),0.6*ALE$5,IF(OR(ALE42="",ALF42=""),0,IF(ALE$6=0,IF(ALE42&gt;=ALE$8,ALE$5,IF(ALE42&lt;ALF42,0,ALE$5*(ALE42-ALF42)/(ALE$8-ALF42))),IF(ALE42&lt;=ALE$8,ALE$5,IF(ALE42&gt;ALF42,0,ALE$5*(ALE42-ALF42)/(ALE$8-ALF42))))))</f>
      </c>
      <c r="ALH42" s="126">
        <f>IF(OR(ALE42="",ALF42=""),0,ALE$5)</f>
      </c>
      <c r="ALI42" s="125">
        <f>IF(ALE$6=0,RANK(ALG42,ALG$12:ALG$42,0),RANK(ALG42,ALG$12:ALG$42,1))</f>
      </c>
      <c r="ALJ42" s="126">
        <v>43.86</v>
      </c>
      <c r="ALK42" s="126">
        <v>29.08</v>
      </c>
      <c r="ALL42" s="126">
        <f>IF((COUNTA(ALJ$12:ALJ$42)+COUNTA(ALK$12:ALK$42)=0),0.6*ALJ$5,IF(OR(ALJ42="",ALK42=""),0,IF(ALJ$6=0,IF(ALJ42&gt;=ALJ$8,ALJ$5,IF(ALJ42&lt;ALK42,0,ALJ$5*(ALJ42-ALK42)/(ALJ$8-ALK42))),IF(ALJ42&lt;=ALJ$8,ALJ$5,IF(ALJ42&gt;ALK42,0,ALJ$5*(ALJ42-ALK42)/(ALJ$8-ALK42))))))</f>
      </c>
      <c r="ALM42" s="126">
        <f>IF(OR(ALJ42="",ALK42=""),0,ALJ$5)</f>
      </c>
      <c r="ALN42" s="125">
        <f>IF(ALJ$6=0,RANK(ALL42,ALL$12:ALL$42,0),RANK(ALL42,ALL$12:ALL$42,1))</f>
      </c>
      <c r="ALO42" s="126">
        <v>5.83</v>
      </c>
      <c r="ALP42" s="126">
        <v>4.57</v>
      </c>
      <c r="ALQ42" s="126">
        <f>IF((COUNTA(ALO$12:ALO$42)+COUNTA(ALP$12:ALP$42)=0),0.6*ALO$5,IF(OR(ALO42="",ALP42=""),0,IF(ALO$6=0,IF(ALO42&gt;=ALO$8,ALO$5,IF(ALO42&lt;ALP42,0,ALO$5*(ALO42-ALP42)/(ALO$8-ALP42))),IF(ALO42&lt;=ALO$8,ALO$5,IF(ALO42&gt;ALP42,0,ALO$5*(ALO42-ALP42)/(ALO$8-ALP42))))))</f>
      </c>
      <c r="ALR42" s="126">
        <f>IF(OR(ALO42="",ALP42=""),0,ALO$5)</f>
      </c>
      <c r="ALS42" s="125">
        <f>IF(ALO$6=0,RANK(ALQ42,ALQ$12:ALQ$42,0),RANK(ALQ42,ALQ$12:ALQ$42,1))</f>
      </c>
      <c r="ALT42" s="126">
        <v>5.83</v>
      </c>
      <c r="ALU42" s="126">
        <v>3.414</v>
      </c>
      <c r="ALV42" s="126">
        <f>IF((COUNTA(ALT$12:ALT$42)+COUNTA(ALU$12:ALU$42)=0),0.6*ALT$5,IF(OR(ALT42="",ALU42=""),0,IF(ALT$6=0,IF(ALT42&gt;=ALT$8,ALT$5,IF(ALT42&lt;ALU42,0,ALT$5*(ALT42-ALU42)/(ALT$8-ALU42))),IF(ALT42&lt;=ALT$8,ALT$5,IF(ALT42&gt;ALU42,0,ALT$5*(ALT42-ALU42)/(ALT$8-ALU42))))))</f>
      </c>
      <c r="ALW42" s="126">
        <f>IF(OR(ALT42="",ALU42=""),0,ALT$5)</f>
      </c>
      <c r="ALX42" s="125">
        <f>IF(ALT$6=0,RANK(ALV42,ALV$12:ALV$42,0),RANK(ALV42,ALV$12:ALV$42,1))</f>
      </c>
      <c r="ALY42" s="126">
        <v>99.68</v>
      </c>
      <c r="ALZ42" s="126">
        <v>94.182885</v>
      </c>
      <c r="AMA42" s="126">
        <f>IF((COUNTA(ALY$12:ALY$42)+COUNTA(ALZ$12:ALZ$42)=0),0.6*ALY$5,IF(OR(ALY42="",ALZ42=""),0,IF(ALY$6=0,IF(ALY42&gt;=ALY$8,ALY$5,IF(ALY42&lt;ALZ42,0,ALY$5*(ALY42-ALZ42)/(ALY$8-ALZ42))),IF(ALY42&lt;=ALY$8,ALY$5,IF(ALY42&gt;ALZ42,0,ALY$5*(ALY42-ALZ42)/(ALY$8-ALZ42))))))</f>
      </c>
      <c r="AMB42" s="126">
        <f>IF(OR(ALY42="",ALZ42=""),0,ALY$5)</f>
      </c>
      <c r="AMC42" s="125">
        <f>IF(ALY$6=0,RANK(AMA42,AMA$12:AMA$42,0),RANK(AMA42,AMA$12:AMA$42,1))</f>
      </c>
      <c r="AMD42" s="126">
        <v>99.68</v>
      </c>
      <c r="AME42" s="126">
        <v>74.093596</v>
      </c>
      <c r="AMF42" s="126">
        <f>IF((COUNTA(AMD$12:AMD$42)+COUNTA(AME$12:AME$42)=0),0.6*AMD$5,IF(OR(AMD42="",AME42=""),0,IF(AMD$6=0,IF(AMD42&gt;=AMD$8,AMD$5,IF(AMD42&lt;AME42,0,AMD$5*(AMD42-AME42)/(AMD$8-AME42))),IF(AMD42&lt;=AMD$8,AMD$5,IF(AMD42&gt;AME42,0,AMD$5*(AMD42-AME42)/(AMD$8-AME42))))))</f>
      </c>
      <c r="AMG42" s="126">
        <f>IF(OR(AMD42="",AME42=""),0,AMD$5)</f>
      </c>
      <c r="AMH42" s="125">
        <f>IF(AMD$6=0,RANK(AMF42,AMF$12:AMF$42,0),RANK(AMF42,AMF$12:AMF$42,1))</f>
      </c>
      <c r="AMI42"/>
      <c r="AMJ42" s="126">
        <v>96.53938492</v>
      </c>
      <c r="AMK42" s="126">
        <f>IF((COUNTA(AMI$12:AMI$42)+COUNTA(AMJ$12:AMJ$42)=0),0.6*AMI$5,IF(OR(AMI42="",AMJ42=""),0,IF(AMI$6=0,IF(AMI42&gt;=AMI$8,AMI$5,IF(AMI42&lt;AMJ42,0,AMI$5*(AMI42-AMJ42)/(AMI$8-AMJ42))),IF(AMI42&lt;=AMI$8,AMI$5,IF(AMI42&gt;AMJ42,0,AMI$5*(AMI42-AMJ42)/(AMI$8-AMJ42))))))</f>
      </c>
      <c r="AML42" s="126">
        <f>IF(OR(AMI42="",AMJ42=""),0,AMI$5)</f>
      </c>
      <c r="AMM42" s="125">
        <f>IF(AMI$6=0,RANK(AMK42,AMK$12:AMK$42,0),RANK(AMK42,AMK$12:AMK$42,1))</f>
      </c>
      <c r="AMN42"/>
      <c r="AMO42" s="126">
        <v>100</v>
      </c>
      <c r="AMP42" s="126">
        <f>IF((COUNTA(AMN$12:AMN$42)+COUNTA(AMO$12:AMO$42)=0),0.6*AMN$5,IF(OR(AMN42="",AMO42=""),0,IF(AMN$6=0,IF(AMN42&gt;=AMN$8,AMN$5,IF(AMN42&lt;AMO42,0,AMN$5*(AMN42-AMO42)/(AMN$8-AMO42))),IF(AMN42&lt;=AMN$8,AMN$5,IF(AMN42&gt;AMO42,0,AMN$5*(AMN42-AMO42)/(AMN$8-AMO42))))))</f>
      </c>
      <c r="AMQ42" s="126">
        <f>IF(OR(AMN42="",AMO42=""),0,AMN$5)</f>
      </c>
      <c r="AMR42" s="125">
        <f>IF(AMN$6=0,RANK(AMP42,AMP$12:AMP$42,0),RANK(AMP42,AMP$12:AMP$42,1))</f>
      </c>
      <c r="AMS42" s="126">
        <v>0.021</v>
      </c>
      <c r="AMT42" s="126">
        <v>4.99559471365639</v>
      </c>
      <c r="AMU42" s="126">
        <f>IF((COUNTA(AMS$12:AMS$42)+COUNTA(AMT$12:AMT$42)=0),0.6*AMS$5,IF(OR(AMS42="",AMT42=""),0,IF(AMS$6=0,IF(AMS42&gt;=AMS$8,AMS$5,IF(AMS42&lt;AMT42,0,AMS$5*(AMS42-AMT42)/(AMS$8-AMT42))),IF(AMS42&lt;=AMS$8,AMS$5,IF(AMS42&gt;AMT42,0,AMS$5*(AMS42-AMT42)/(AMS$8-AMT42))))))</f>
      </c>
      <c r="AMV42" s="126">
        <f>IF(OR(AMS42="",AMT42=""),0,AMS$5)</f>
      </c>
      <c r="AMW42" s="125">
        <f>IF(AMS$6=0,RANK(AMU42,AMU$12:AMU$42,0),RANK(AMU42,AMU$12:AMU$42,1))</f>
      </c>
      <c r="AMX42" s="126">
        <v>0.021</v>
      </c>
      <c r="AMY42" s="126">
        <v>4.6404717919568</v>
      </c>
      <c r="AMZ42" s="126">
        <f>IF((COUNTA(AMX$12:AMX$42)+COUNTA(AMY$12:AMY$42)=0),0.6*AMX$5,IF(OR(AMX42="",AMY42=""),0,IF(AMX$6=0,IF(AMX42&gt;=AMX$8,AMX$5,IF(AMX42&lt;AMY42,0,AMX$5*(AMX42-AMY42)/(AMX$8-AMY42))),IF(AMX42&lt;=AMX$8,AMX$5,IF(AMX42&gt;AMY42,0,AMX$5*(AMX42-AMY42)/(AMX$8-AMY42))))))</f>
      </c>
      <c r="ANA42" s="126">
        <f>IF(OR(AMX42="",AMY42=""),0,AMX$5)</f>
      </c>
      <c r="ANB42" s="125">
        <f>IF(AMX$6=0,RANK(AMZ42,AMZ$12:AMZ$42,0),RANK(AMZ42,AMZ$12:AMZ$42,1))</f>
      </c>
      <c r="ANC42" s="126">
        <v>99.42</v>
      </c>
      <c r="AND42"/>
      <c r="ANE42" s="126">
        <f>IF((COUNTA(ANC$12:ANC$42)+COUNTA(AND$12:AND$42)=0),0.6*ANC$5,IF(OR(ANC42="",AND42=""),0,IF(ANC$6=0,IF(ANC42&gt;=ANC$8,ANC$5,IF(ANC42&lt;AND42,0,ANC$5*(ANC42-AND42)/(ANC$8-AND42))),IF(ANC42&lt;=ANC$8,ANC$5,IF(ANC42&gt;AND42,0,ANC$5*(ANC42-AND42)/(ANC$8-AND42))))))</f>
      </c>
      <c r="ANF42" s="126">
        <f>IF(OR(ANC42="",AND42=""),0,ANC$5)</f>
      </c>
      <c r="ANG42" s="125">
        <f>IF(ANC$6=0,RANK(ANE42,ANE$12:ANE$42,0),RANK(ANE42,ANE$12:ANE$42,1))</f>
      </c>
      <c r="ANH42" s="126">
        <v>99.42</v>
      </c>
      <c r="ANI42"/>
      <c r="ANJ42" s="126">
        <f>IF((COUNTA(ANH$12:ANH$42)+COUNTA(ANI$12:ANI$42)=0),0.6*ANH$5,IF(OR(ANH42="",ANI42=""),0,IF(ANH$6=0,IF(ANH42&gt;=ANH$8,ANH$5,IF(ANH42&lt;ANI42,0,ANH$5*(ANH42-ANI42)/(ANH$8-ANI42))),IF(ANH42&lt;=ANH$8,ANH$5,IF(ANH42&gt;ANI42,0,ANH$5*(ANH42-ANI42)/(ANH$8-ANI42))))))</f>
      </c>
      <c r="ANK42" s="126">
        <f>IF(OR(ANH42="",ANI42=""),0,ANH$5)</f>
      </c>
      <c r="ANL42" s="125">
        <f>IF(ANH$6=0,RANK(ANJ42,ANJ$12:ANJ$42,0),RANK(ANJ42,ANJ$12:ANJ$42,1))</f>
      </c>
      <c r="ANM42" s="126">
        <v>100</v>
      </c>
      <c r="ANN42" s="126">
        <v>100</v>
      </c>
      <c r="ANO42" s="126">
        <f>IF((COUNTA(ANM$12:ANM$42)+COUNTA(ANN$12:ANN$42)=0),0.6*ANM$5,IF(OR(ANM42="",ANN42=""),0,IF(ANM$6=0,IF(ANM42&gt;=ANM$8,ANM$5,IF(ANM42&lt;ANN42,0,ANM$5*(ANM42-ANN42)/(ANM$8-ANN42))),IF(ANM42&lt;=ANM$8,ANM$5,IF(ANM42&gt;ANN42,0,ANM$5*(ANM42-ANN42)/(ANM$8-ANN42))))))</f>
      </c>
      <c r="ANP42" s="126">
        <f>IF(OR(ANM42="",ANN42=""),0,ANM$5)</f>
      </c>
      <c r="ANQ42" s="125">
        <f>IF(ANM$6=0,RANK(ANO42,ANO$12:ANO$42,0),RANK(ANO42,ANO$12:ANO$42,1))</f>
      </c>
      <c r="ANR42" s="126">
        <v>100</v>
      </c>
      <c r="ANS42" s="126">
        <v>91.87</v>
      </c>
      <c r="ANT42" s="126">
        <f>IF((COUNTA(ANR$12:ANR$42)+COUNTA(ANS$12:ANS$42)=0),0.6*ANR$5,IF(OR(ANR42="",ANS42=""),0,IF(ANR$6=0,IF(ANR42&gt;=ANR$8,ANR$5,IF(ANR42&lt;ANS42,0,ANR$5*(ANR42-ANS42)/(ANR$8-ANS42))),IF(ANR42&lt;=ANR$8,ANR$5,IF(ANR42&gt;ANS42,0,ANR$5*(ANR42-ANS42)/(ANR$8-ANS42))))))</f>
      </c>
      <c r="ANU42" s="126">
        <f>IF(OR(ANR42="",ANS42=""),0,ANR$5)</f>
      </c>
      <c r="ANV42" s="125">
        <f>IF(ANR$6=0,RANK(ANT42,ANT$12:ANT$42,0),RANK(ANT42,ANT$12:ANT$42,1))</f>
      </c>
      <c r="ANW42" s="126">
        <v>3.63</v>
      </c>
      <c r="ANX42" s="126">
        <v>4.09</v>
      </c>
      <c r="ANY42" s="126">
        <f>IF((COUNTA(ANW$12:ANW$42)+COUNTA(ANX$12:ANX$42)=0),0.6*ANW$5,IF(OR(ANW42="",ANX42=""),0,IF(ANW$6=0,IF(ANW42&gt;=ANW$8,ANW$5,IF(ANW42&lt;ANX42,0,ANW$5*(ANW42-ANX42)/(ANW$8-ANX42))),IF(ANW42&lt;=ANW$8,ANW$5,IF(ANW42&gt;ANX42,0,ANW$5*(ANW42-ANX42)/(ANW$8-ANX42))))))</f>
      </c>
      <c r="ANZ42" s="126">
        <f>IF(OR(ANW42="",ANX42=""),0,ANW$5)</f>
      </c>
      <c r="AOA42" s="125">
        <f>IF(ANW$6=0,RANK(ANY42,ANY$12:ANY$42,0),RANK(ANY42,ANY$12:ANY$42,1))</f>
      </c>
      <c r="AOB42" s="126">
        <v>3.63</v>
      </c>
      <c r="AOC42" s="126">
        <v>6.99</v>
      </c>
      <c r="AOD42" s="126">
        <f>IF((COUNTA(AOB$12:AOB$42)+COUNTA(AOC$12:AOC$42)=0),0.6*AOB$5,IF(OR(AOB42="",AOC42=""),0,IF(AOB$6=0,IF(AOB42&gt;=AOB$8,AOB$5,IF(AOB42&lt;AOC42,0,AOB$5*(AOB42-AOC42)/(AOB$8-AOC42))),IF(AOB42&lt;=AOB$8,AOB$5,IF(AOB42&gt;AOC42,0,AOB$5*(AOB42-AOC42)/(AOB$8-AOC42))))))</f>
      </c>
      <c r="AOE42" s="126">
        <f>IF(OR(AOB42="",AOC42=""),0,AOB$5)</f>
      </c>
      <c r="AOF42" s="125">
        <f>IF(AOB$6=0,RANK(AOD42,AOD$12:AOD$42,0),RANK(AOD42,AOD$12:AOD$42,1))</f>
      </c>
      <c r="AOG42" s="126">
        <v>100</v>
      </c>
      <c r="AOH42" s="126">
        <v>100</v>
      </c>
      <c r="AOI42" s="126">
        <f>IF((COUNTA(AOG$12:AOG$42)+COUNTA(AOH$12:AOH$42)=0),0.6*AOG$5,IF(OR(AOG42="",AOH42=""),0,IF(AOG$6=0,IF(AOG42&gt;=AOG$8,AOG$5,IF(AOG42&lt;AOH42,0,AOG$5*(AOG42-AOH42)/(AOG$8-AOH42))),IF(AOG42&lt;=AOG$8,AOG$5,IF(AOG42&gt;AOH42,0,AOG$5*(AOG42-AOH42)/(AOG$8-AOH42))))))</f>
      </c>
      <c r="AOJ42" s="126">
        <f>IF(OR(AOG42="",AOH42=""),0,AOG$5)</f>
      </c>
      <c r="AOK42" s="125">
        <f>IF(AOG$6=0,RANK(AOI42,AOI$12:AOI$42,0),RANK(AOI42,AOI$12:AOI$42,1))</f>
      </c>
      <c r="AOL42" s="126">
        <v>100</v>
      </c>
      <c r="AOM42" s="126">
        <v>100</v>
      </c>
      <c r="AON42" s="126">
        <f>IF((COUNTA(AOL$12:AOL$42)+COUNTA(AOM$12:AOM$42)=0),0.6*AOL$5,IF(OR(AOL42="",AOM42=""),0,IF(AOL$6=0,IF(AOL42&gt;=AOL$8,AOL$5,IF(AOL42&lt;AOM42,0,AOL$5*(AOL42-AOM42)/(AOL$8-AOM42))),IF(AOL42&lt;=AOL$8,AOL$5,IF(AOL42&gt;AOM42,0,AOL$5*(AOL42-AOM42)/(AOL$8-AOM42))))))</f>
      </c>
      <c r="AOO42" s="126">
        <f>IF(OR(AOL42="",AOM42=""),0,AOL$5)</f>
      </c>
      <c r="AOP42" s="125">
        <f>IF(AOL$6=0,RANK(AON42,AON$12:AON$42,0),RANK(AON42,AON$12:AON$42,1))</f>
      </c>
      <c r="AOQ42" s="126">
        <v>0.35</v>
      </c>
      <c r="AOR42" s="126">
        <v>0.46</v>
      </c>
      <c r="AOS42" s="126">
        <f>IF((COUNTA(AOQ$12:AOQ$42)+COUNTA(AOR$12:AOR$42)=0),0.6*AOQ$5,IF(OR(AOQ42="",AOR42=""),0,IF(AOQ$6=0,IF(AOQ42&gt;=AOQ$8,AOQ$5,IF(AOQ42&lt;AOR42,0,AOQ$5*(AOQ42-AOR42)/(AOQ$8-AOR42))),IF(AOQ42&lt;=AOQ$8,AOQ$5,IF(AOQ42&gt;AOR42,0,AOQ$5*(AOQ42-AOR42)/(AOQ$8-AOR42))))))</f>
      </c>
      <c r="AOT42" s="126">
        <f>IF(OR(AOQ42="",AOR42=""),0,AOQ$5)</f>
      </c>
      <c r="AOU42" s="125">
        <f>IF(AOQ$6=0,RANK(AOS42,AOS$12:AOS$42,0),RANK(AOS42,AOS$12:AOS$42,1))</f>
      </c>
      <c r="AOV42" s="126">
        <v>0.35</v>
      </c>
      <c r="AOW42" s="126">
        <v>0.43</v>
      </c>
      <c r="AOX42" s="126">
        <f>IF((COUNTA(AOV$12:AOV$42)+COUNTA(AOW$12:AOW$42)=0),0.6*AOV$5,IF(OR(AOV42="",AOW42=""),0,IF(AOV$6=0,IF(AOV42&gt;=AOV$8,AOV$5,IF(AOV42&lt;AOW42,0,AOV$5*(AOV42-AOW42)/(AOV$8-AOW42))),IF(AOV42&lt;=AOV$8,AOV$5,IF(AOV42&gt;AOW42,0,AOV$5*(AOV42-AOW42)/(AOV$8-AOW42))))))</f>
      </c>
      <c r="AOY42" s="126">
        <f>IF(OR(AOV42="",AOW42=""),0,AOV$5)</f>
      </c>
      <c r="AOZ42" s="125">
        <f>IF(AOV$6=0,RANK(AOX42,AOX$12:AOX$42,0),RANK(AOX42,AOX$12:AOX$42,1))</f>
      </c>
      <c r="APA42" s="126">
        <v>0</v>
      </c>
      <c r="APB42" s="126">
        <v>0</v>
      </c>
      <c r="APC42" s="126">
        <f>IF((COUNTA(APA$12:APA$42)+COUNTA(APB$12:APB$42)=0),0.6*APA$5,IF(OR(APA42="",APB42=""),0,IF(APA$6=0,IF(APA42&gt;=APA$8,APA$5,IF(APA42&lt;APB42,0,APA$5*(APA42-APB42)/(APA$8-APB42))),IF(APA42&lt;=APA$8,APA$5,IF(APA42&gt;APB42,0,APA$5*(APA42-APB42)/(APA$8-APB42))))))</f>
      </c>
      <c r="APD42" s="126">
        <f>IF(OR(APA42="",APB42=""),0,APA$5)</f>
      </c>
      <c r="APE42" s="125">
        <f>IF(APA$6=0,RANK(APC42,APC$12:APC$42,0),RANK(APC42,APC$12:APC$42,1))</f>
      </c>
      <c r="APF42" s="126">
        <v>0</v>
      </c>
      <c r="APG42" s="126">
        <v>0</v>
      </c>
      <c r="APH42" s="126">
        <f>IF((COUNTA(APF$12:APF$42)+COUNTA(APG$12:APG$42)=0),0.6*APF$5,IF(OR(APF42="",APG42=""),0,IF(APF$6=0,IF(APF42&gt;=APF$8,APF$5,IF(APF42&lt;APG42,0,APF$5*(APF42-APG42)/(APF$8-APG42))),IF(APF42&lt;=APF$8,APF$5,IF(APF42&gt;APG42,0,APF$5*(APF42-APG42)/(APF$8-APG42))))))</f>
      </c>
      <c r="API42" s="126">
        <f>IF(OR(APF42="",APG42=""),0,APF$5)</f>
      </c>
      <c r="APJ42" s="125">
        <f>IF(APF$6=0,RANK(APH42,APH$12:APH$42,0),RANK(APH42,APH$12:APH$42,1))</f>
      </c>
      <c r="APK42" s="126">
        <v>51.873896484375</v>
      </c>
      <c r="APL42" s="126">
        <v>7.009150390625</v>
      </c>
      <c r="APM42" s="126">
        <f>IF((COUNTA(APK$12:APK$42)+COUNTA(APL$12:APL$42)=0),0.6*APK$5,IF(OR(APK42="",APL42=""),0,IF(APK$6=0,IF(APK42&gt;=APK$8,APK$5,IF(APK42&lt;APL42,0,APK$5*(APK42-APL42)/(APK$8-APL42))),IF(APK42&lt;=APK$8,APK$5,IF(APK42&gt;APL42,0,APK$5*(APK42-APL42)/(APK$8-APL42))))))</f>
      </c>
      <c r="APN42" s="126">
        <f>IF(OR(APK42="",APL42=""),0,APK$5)</f>
      </c>
      <c r="APO42" s="125">
        <f>IF(APK$6=0,RANK(APM42,APM$12:APM$42,0),RANK(APM42,APM$12:APM$42,1))</f>
      </c>
      <c r="APP42" s="126">
        <v>51.873896484375</v>
      </c>
      <c r="APQ42" s="126">
        <v>19.0664574385005</v>
      </c>
      <c r="APR42" s="126">
        <f>IF((COUNTA(APP$12:APP$42)+COUNTA(APQ$12:APQ$42)=0),0.6*APP$5,IF(OR(APP42="",APQ42=""),0,IF(APP$6=0,IF(APP42&gt;=APP$8,APP$5,IF(APP42&lt;APQ42,0,APP$5*(APP42-APQ42)/(APP$8-APQ42))),IF(APP42&lt;=APP$8,APP$5,IF(APP42&gt;APQ42,0,APP$5*(APP42-APQ42)/(APP$8-APQ42))))))</f>
      </c>
      <c r="APS42" s="126">
        <f>IF(OR(APP42="",APQ42=""),0,APP$5)</f>
      </c>
      <c r="APT42" s="125">
        <f>IF(APP$6=0,RANK(APR42,APR$12:APR$42,0),RANK(APR42,APR$12:APR$42,1))</f>
      </c>
      <c r="APU42" s="126">
        <v>4.11248046875</v>
      </c>
      <c r="APV42" s="126">
        <v>4.054208984375</v>
      </c>
      <c r="APW42" s="126">
        <f>IF((COUNTA(APU$12:APU$42)+COUNTA(APV$12:APV$42)=0),0.6*APU$5,IF(OR(APU42="",APV42=""),0,IF(APU$6=0,IF(APU42&gt;=APU$8,APU$5,IF(APU42&lt;APV42,0,APU$5*(APU42-APV42)/(APU$8-APV42))),IF(APU42&lt;=APU$8,APU$5,IF(APU42&gt;APV42,0,APU$5*(APU42-APV42)/(APU$8-APV42))))))</f>
      </c>
      <c r="APX42" s="126">
        <f>IF(OR(APU42="",APV42=""),0,APU$5)</f>
      </c>
      <c r="APY42" s="125">
        <f>IF(APU$6=0,RANK(APW42,APW$12:APW$42,0),RANK(APW42,APW$12:APW$42,1))</f>
      </c>
      <c r="APZ42" s="126">
        <v>4.11248046875</v>
      </c>
      <c r="AQA42" s="126">
        <v>3.817197265625</v>
      </c>
      <c r="AQB42" s="126">
        <f>IF((COUNTA(APZ$12:APZ$42)+COUNTA(AQA$12:AQA$42)=0),0.6*APZ$5,IF(OR(APZ42="",AQA42=""),0,IF(APZ$6=0,IF(APZ42&gt;=APZ$8,APZ$5,IF(APZ42&lt;AQA42,0,APZ$5*(APZ42-AQA42)/(APZ$8-AQA42))),IF(APZ42&lt;=APZ$8,APZ$5,IF(APZ42&gt;AQA42,0,APZ$5*(APZ42-AQA42)/(APZ$8-AQA42))))))</f>
      </c>
      <c r="AQC42" s="126">
        <f>IF(OR(APZ42="",AQA42=""),0,APZ$5)</f>
      </c>
      <c r="AQD42" s="125">
        <f>IF(APZ$6=0,RANK(AQB42,AQB$12:AQB$42,0),RANK(AQB42,AQB$12:AQB$42,1))</f>
      </c>
      <c r="AQE42" s="126">
        <v>99.97</v>
      </c>
      <c r="AQF42" s="126">
        <v>99.39006</v>
      </c>
      <c r="AQG42" s="126">
        <f>IF((COUNTA(AQE$12:AQE$42)+COUNTA(AQF$12:AQF$42)=0),0.6*AQE$5,IF(OR(AQE42="",AQF42=""),0,IF(AQE$6=0,IF(AQE42&gt;=AQE$8,AQE$5,IF(AQE42&lt;AQF42,0,AQE$5*(AQE42-AQF42)/(AQE$8-AQF42))),IF(AQE42&lt;=AQE$8,AQE$5,IF(AQE42&gt;AQF42,0,AQE$5*(AQE42-AQF42)/(AQE$8-AQF42))))))</f>
      </c>
      <c r="AQH42" s="126">
        <f>IF(OR(AQE42="",AQF42=""),0,AQE$5)</f>
      </c>
      <c r="AQI42" s="125">
        <f>IF(AQE$6=0,RANK(AQG42,AQG$12:AQG$42,0),RANK(AQG42,AQG$12:AQG$42,1))</f>
      </c>
      <c r="AQJ42" s="126">
        <v>99.97</v>
      </c>
      <c r="AQK42" s="126">
        <v>98.87</v>
      </c>
      <c r="AQL42" s="126">
        <f>IF((COUNTA(AQJ$12:AQJ$42)+COUNTA(AQK$12:AQK$42)=0),0.6*AQJ$5,IF(OR(AQJ42="",AQK42=""),0,IF(AQJ$6=0,IF(AQJ42&gt;=AQJ$8,AQJ$5,IF(AQJ42&lt;AQK42,0,AQJ$5*(AQJ42-AQK42)/(AQJ$8-AQK42))),IF(AQJ42&lt;=AQJ$8,AQJ$5,IF(AQJ42&gt;AQK42,0,AQJ$5*(AQJ42-AQK42)/(AQJ$8-AQK42))))))</f>
      </c>
      <c r="AQM42" s="126">
        <f>IF(OR(AQJ42="",AQK42=""),0,AQJ$5)</f>
      </c>
      <c r="AQN42" s="125">
        <f>IF(AQJ$6=0,RANK(AQL42,AQL$12:AQL$42,0),RANK(AQL42,AQL$12:AQL$42,1))</f>
      </c>
      <c r="AQO42" s="126">
        <v>100</v>
      </c>
      <c r="AQP42"/>
      <c r="AQQ42" s="126">
        <f>IF((COUNTA(AQO$12:AQO$42)+COUNTA(AQP$12:AQP$42)=0),0.6*AQO$5,IF(OR(AQO42="",AQP42=""),0,IF(AQO$6=0,IF(AQO42&gt;=AQO$8,AQO$5,IF(AQO42&lt;AQP42,0,AQO$5*(AQO42-AQP42)/(AQO$8-AQP42))),IF(AQO42&lt;=AQO$8,AQO$5,IF(AQO42&gt;AQP42,0,AQO$5*(AQO42-AQP42)/(AQO$8-AQP42))))))</f>
      </c>
      <c r="AQR42" s="126">
        <f>IF(OR(AQO42="",AQP42=""),0,AQO$5)</f>
      </c>
      <c r="AQS42" s="125">
        <f>IF(AQO$6=0,RANK(AQQ42,AQQ$12:AQQ$42,0),RANK(AQQ42,AQQ$12:AQQ$42,1))</f>
      </c>
      <c r="AQT42" s="126">
        <v>100</v>
      </c>
      <c r="AQU42"/>
      <c r="AQV42" s="126">
        <f>IF((COUNTA(AQT$12:AQT$42)+COUNTA(AQU$12:AQU$42)=0),0.6*AQT$5,IF(OR(AQT42="",AQU42=""),0,IF(AQT$6=0,IF(AQT42&gt;=AQT$8,AQT$5,IF(AQT42&lt;AQU42,0,AQT$5*(AQT42-AQU42)/(AQT$8-AQU42))),IF(AQT42&lt;=AQT$8,AQT$5,IF(AQT42&gt;AQU42,0,AQT$5*(AQT42-AQU42)/(AQT$8-AQU42))))))</f>
      </c>
      <c r="AQW42" s="126">
        <f>IF(OR(AQT42="",AQU42=""),0,AQT$5)</f>
      </c>
      <c r="AQX42" s="125">
        <f>IF(AQT$6=0,RANK(AQV42,AQV$12:AQV$42,0),RANK(AQV42,AQV$12:AQV$42,1))</f>
      </c>
      <c r="AQY42" s="126">
        <v>2.64</v>
      </c>
      <c r="AQZ42" s="126">
        <v>6.36</v>
      </c>
      <c r="ARA42" s="126">
        <f>IF((COUNTA(AQY$12:AQY$42)+COUNTA(AQZ$12:AQZ$42)=0),0.6*AQY$5,IF(OR(AQY42="",AQZ42=""),0,IF(AQY$6=0,IF(AQY42&gt;=AQY$8,AQY$5,IF(AQY42&lt;AQZ42,0,AQY$5*(AQY42-AQZ42)/(AQY$8-AQZ42))),IF(AQY42&lt;=AQY$8,AQY$5,IF(AQY42&gt;AQZ42,0,AQY$5*(AQY42-AQZ42)/(AQY$8-AQZ42))))))</f>
      </c>
      <c r="ARB42" s="126">
        <f>IF(OR(AQY42="",AQZ42=""),0,AQY$5)</f>
      </c>
      <c r="ARC42" s="125">
        <f>IF(AQY$6=0,RANK(ARA42,ARA$12:ARA$42,0),RANK(ARA42,ARA$12:ARA$42,1))</f>
      </c>
      <c r="ARD42" s="126">
        <v>2.64</v>
      </c>
      <c r="ARE42" s="126">
        <v>4.91</v>
      </c>
      <c r="ARF42" s="126">
        <f>IF((COUNTA(ARD$12:ARD$42)+COUNTA(ARE$12:ARE$42)=0),0.6*ARD$5,IF(OR(ARD42="",ARE42=""),0,IF(ARD$6=0,IF(ARD42&gt;=ARD$8,ARD$5,IF(ARD42&lt;ARE42,0,ARD$5*(ARD42-ARE42)/(ARD$8-ARE42))),IF(ARD42&lt;=ARD$8,ARD$5,IF(ARD42&gt;ARE42,0,ARD$5*(ARD42-ARE42)/(ARD$8-ARE42))))))</f>
      </c>
      <c r="ARG42" s="126">
        <f>IF(OR(ARD42="",ARE42=""),0,ARD$5)</f>
      </c>
      <c r="ARH42" s="125">
        <f>IF(ARD$6=0,RANK(ARF42,ARF$12:ARF$42,0),RANK(ARF42,ARF$12:ARF$42,1))</f>
      </c>
      <c r="ARI42" s="126">
        <v>100</v>
      </c>
      <c r="ARJ42"/>
      <c r="ARK42" s="126">
        <f>IF((COUNTA(ARI$12:ARI$42)+COUNTA(ARJ$12:ARJ$42)=0),0.6*ARI$5,IF(OR(ARI42="",ARJ42=""),0,IF(ARI$6=0,IF(ARI42&gt;=ARI$8,ARI$5,IF(ARI42&lt;ARJ42,0,ARI$5*(ARI42-ARJ42)/(ARI$8-ARJ42))),IF(ARI42&lt;=ARI$8,ARI$5,IF(ARI42&gt;ARJ42,0,ARI$5*(ARI42-ARJ42)/(ARI$8-ARJ42))))))</f>
      </c>
      <c r="ARL42" s="126">
        <f>IF(OR(ARI42="",ARJ42=""),0,ARI$5)</f>
      </c>
      <c r="ARM42" s="125">
        <f>IF(ARI$6=0,RANK(ARK42,ARK$12:ARK$42,0),RANK(ARK42,ARK$12:ARK$42,1))</f>
      </c>
      <c r="ARN42" s="126">
        <v>100</v>
      </c>
      <c r="ARO42"/>
      <c r="ARP42" s="126">
        <f>IF((COUNTA(ARN$12:ARN$42)+COUNTA(ARO$12:ARO$42)=0),0.6*ARN$5,IF(OR(ARN42="",ARO42=""),0,IF(ARN$6=0,IF(ARN42&gt;=ARN$8,ARN$5,IF(ARN42&lt;ARO42,0,ARN$5*(ARN42-ARO42)/(ARN$8-ARO42))),IF(ARN42&lt;=ARN$8,ARN$5,IF(ARN42&gt;ARO42,0,ARN$5*(ARN42-ARO42)/(ARN$8-ARO42))))))</f>
      </c>
      <c r="ARQ42" s="126">
        <f>IF(OR(ARN42="",ARO42=""),0,ARN$5)</f>
      </c>
      <c r="ARR42" s="125">
        <f>IF(ARN$6=0,RANK(ARP42,ARP$12:ARP$42,0),RANK(ARP42,ARP$12:ARP$42,1))</f>
      </c>
      <c r="ARS42" s="126">
        <v>96.42</v>
      </c>
      <c r="ART42" s="126">
        <v>94</v>
      </c>
      <c r="ARU42" s="126">
        <f>IF((COUNTA(ARS$12:ARS$42)+COUNTA(ART$12:ART$42)=0),0.6*ARS$5,IF(OR(ARS42="",ART42=""),0,IF(ARS$6=0,IF(ARS42&gt;=ARS$8,ARS$5,IF(ARS42&lt;ART42,0,ARS$5*(ARS42-ART42)/(ARS$8-ART42))),IF(ARS42&lt;=ARS$8,ARS$5,IF(ARS42&gt;ART42,0,ARS$5*(ARS42-ART42)/(ARS$8-ART42))))))</f>
      </c>
      <c r="ARV42" s="126">
        <f>IF(OR(ARS42="",ART42=""),0,ARS$5)</f>
      </c>
      <c r="ARW42" s="125">
        <f>IF(ARS$6=0,RANK(ARU42,ARU$12:ARU$42,0),RANK(ARU42,ARU$12:ARU$42,1))</f>
      </c>
      <c r="ARX42" s="126">
        <v>96.42</v>
      </c>
      <c r="ARY42" s="126">
        <v>93.08</v>
      </c>
      <c r="ARZ42" s="126">
        <f>IF((COUNTA(ARX$12:ARX$42)+COUNTA(ARY$12:ARY$42)=0),0.6*ARX$5,IF(OR(ARX42="",ARY42=""),0,IF(ARX$6=0,IF(ARX42&gt;=ARX$8,ARX$5,IF(ARX42&lt;ARY42,0,ARX$5*(ARX42-ARY42)/(ARX$8-ARY42))),IF(ARX42&lt;=ARX$8,ARX$5,IF(ARX42&gt;ARY42,0,ARX$5*(ARX42-ARY42)/(ARX$8-ARY42))))))</f>
      </c>
      <c r="ASA42" s="126">
        <f>IF(OR(ARX42="",ARY42=""),0,ARX$5)</f>
      </c>
      <c r="ASB42" s="125">
        <f>IF(ARX$6=0,RANK(ARZ42,ARZ$12:ARZ$42,0),RANK(ARZ42,ARZ$12:ARZ$42,1))</f>
      </c>
      <c r="ASC42" s="126">
        <v>9.25</v>
      </c>
      <c r="ASD42" s="126">
        <v>7.16</v>
      </c>
      <c r="ASE42" s="126">
        <f>IF((COUNTA(ASC$12:ASC$42)+COUNTA(ASD$12:ASD$42)=0),0.6*ASC$5,IF(OR(ASC42="",ASD42=""),0,IF(ASC$6=0,IF(ASC42&gt;=ASC$8,ASC$5,IF(ASC42&lt;ASD42,0,ASC$5*(ASC42-ASD42)/(ASC$8-ASD42))),IF(ASC42&lt;=ASC$8,ASC$5,IF(ASC42&gt;ASD42,0,ASC$5*(ASC42-ASD42)/(ASC$8-ASD42))))))</f>
      </c>
      <c r="ASF42" s="126">
        <f>IF(OR(ASC42="",ASD42=""),0,ASC$5)</f>
      </c>
      <c r="ASG42" s="125">
        <f>IF(ASC$6=0,RANK(ASE42,ASE$12:ASE$42,0),RANK(ASE42,ASE$12:ASE$42,1))</f>
      </c>
      <c r="ASH42" s="126">
        <v>9.25</v>
      </c>
      <c r="ASI42" s="126">
        <v>9.79</v>
      </c>
      <c r="ASJ42" s="126">
        <f>IF((COUNTA(ASH$12:ASH$42)+COUNTA(ASI$12:ASI$42)=0),0.6*ASH$5,IF(OR(ASH42="",ASI42=""),0,IF(ASH$6=0,IF(ASH42&gt;=ASH$8,ASH$5,IF(ASH42&lt;ASI42,0,ASH$5*(ASH42-ASI42)/(ASH$8-ASI42))),IF(ASH42&lt;=ASH$8,ASH$5,IF(ASH42&gt;ASI42,0,ASH$5*(ASH42-ASI42)/(ASH$8-ASI42))))))</f>
      </c>
      <c r="ASK42" s="126">
        <f>IF(OR(ASH42="",ASI42=""),0,ASH$5)</f>
      </c>
      <c r="ASL42" s="125">
        <f>IF(ASH$6=0,RANK(ASJ42,ASJ$12:ASJ$42,0),RANK(ASJ42,ASJ$12:ASJ$42,1))</f>
      </c>
      <c r="ASM42" s="126">
        <v>100</v>
      </c>
      <c r="ASN42" s="126">
        <v>14.29</v>
      </c>
      <c r="ASO42" s="126">
        <f>IF((COUNTA(ASM$12:ASM$42)+COUNTA(ASN$12:ASN$42)=0),0.6*ASM$5,IF(OR(ASM42="",ASN42=""),0,IF(ASM$6=0,IF(ASM42&gt;=ASM$8,ASM$5,IF(ASM42&lt;ASN42,0,ASM$5*(ASM42-ASN42)/(ASM$8-ASN42))),IF(ASM42&lt;=ASM$8,ASM$5,IF(ASM42&gt;ASN42,0,ASM$5*(ASM42-ASN42)/(ASM$8-ASN42))))))</f>
      </c>
      <c r="ASP42" s="126">
        <f>IF(OR(ASM42="",ASN42=""),0,ASM$5)</f>
      </c>
      <c r="ASQ42" s="125">
        <f>IF(ASM$6=0,RANK(ASO42,ASO$12:ASO$42,0),RANK(ASO42,ASO$12:ASO$42,1))</f>
      </c>
      <c r="ASR42" s="126">
        <v>100</v>
      </c>
      <c r="ASS42" s="126">
        <v>100</v>
      </c>
      <c r="AST42" s="126">
        <f>IF((COUNTA(ASR$12:ASR$42)+COUNTA(ASS$12:ASS$42)=0),0.6*ASR$5,IF(OR(ASR42="",ASS42=""),0,IF(ASR$6=0,IF(ASR42&gt;=ASR$8,ASR$5,IF(ASR42&lt;ASS42,0,ASR$5*(ASR42-ASS42)/(ASR$8-ASS42))),IF(ASR42&lt;=ASR$8,ASR$5,IF(ASR42&gt;ASS42,0,ASR$5*(ASR42-ASS42)/(ASR$8-ASS42))))))</f>
      </c>
      <c r="ASU42" s="126">
        <f>IF(OR(ASR42="",ASS42=""),0,ASR$5)</f>
      </c>
      <c r="ASV42" s="125">
        <f>IF(ASR$6=0,RANK(AST42,AST$12:AST$42,0),RANK(AST42,AST$12:AST$42,1))</f>
      </c>
      <c r="ASW42" s="126">
        <v>0.44</v>
      </c>
      <c r="ASX42" s="126">
        <v>5.35</v>
      </c>
      <c r="ASY42" s="126">
        <f>IF((COUNTA(ASW$12:ASW$42)+COUNTA(ASX$12:ASX$42)=0),0.6*ASW$5,IF(OR(ASW42="",ASX42=""),0,IF(ASW$6=0,IF(ASW42&gt;=ASW$8,ASW$5,IF(ASW42&lt;ASX42,0,ASW$5*(ASW42-ASX42)/(ASW$8-ASX42))),IF(ASW42&lt;=ASW$8,ASW$5,IF(ASW42&gt;ASX42,0,ASW$5*(ASW42-ASX42)/(ASW$8-ASX42))))))</f>
      </c>
      <c r="ASZ42" s="126">
        <f>IF(OR(ASW42="",ASX42=""),0,ASW$5)</f>
      </c>
      <c r="ATA42" s="125">
        <f>IF(ASW$6=0,RANK(ASY42,ASY$12:ASY$42,0),RANK(ASY42,ASY$12:ASY$42,1))</f>
      </c>
      <c r="ATB42" s="126">
        <v>0.44</v>
      </c>
      <c r="ATC42" s="126">
        <v>0.49</v>
      </c>
      <c r="ATD42" s="126">
        <f>IF((COUNTA(ATB$12:ATB$42)+COUNTA(ATC$12:ATC$42)=0),0.6*ATB$5,IF(OR(ATB42="",ATC42=""),0,IF(ATB$6=0,IF(ATB42&gt;=ATB$8,ATB$5,IF(ATB42&lt;ATC42,0,ATB$5*(ATB42-ATC42)/(ATB$8-ATC42))),IF(ATB42&lt;=ATB$8,ATB$5,IF(ATB42&gt;ATC42,0,ATB$5*(ATB42-ATC42)/(ATB$8-ATC42))))))</f>
      </c>
      <c r="ATE42" s="126">
        <f>IF(OR(ATB42="",ATC42=""),0,ATB$5)</f>
      </c>
      <c r="ATF42" s="125">
        <f>IF(ATB$6=0,RANK(ATD42,ATD$12:ATD$42,0),RANK(ATD42,ATD$12:ATD$42,1))</f>
      </c>
      <c r="ATG42" s="126">
        <v>0</v>
      </c>
      <c r="ATH42" s="126">
        <v>0</v>
      </c>
      <c r="ATI42" s="126">
        <f>IF((COUNTA(ATG$12:ATG$42)+COUNTA(ATH$12:ATH$42)=0),0.6*ATG$5,IF(OR(ATG42="",ATH42=""),0,IF(ATG$6=0,IF(ATG42&gt;=ATG$8,ATG$5,IF(ATG42&lt;ATH42,0,ATG$5*(ATG42-ATH42)/(ATG$8-ATH42))),IF(ATG42&lt;=ATG$8,ATG$5,IF(ATG42&gt;ATH42,0,ATG$5*(ATG42-ATH42)/(ATG$8-ATH42))))))</f>
      </c>
      <c r="ATJ42" s="126">
        <f>IF(OR(ATG42="",ATH42=""),0,ATG$5)</f>
      </c>
      <c r="ATK42" s="125">
        <f>IF(ATG$6=0,RANK(ATI42,ATI$12:ATI$42,0),RANK(ATI42,ATI$12:ATI$42,1))</f>
      </c>
      <c r="ATL42" s="126">
        <v>0</v>
      </c>
      <c r="ATM42" s="126">
        <v>0</v>
      </c>
      <c r="ATN42" s="126">
        <f>IF((COUNTA(ATL$12:ATL$42)+COUNTA(ATM$12:ATM$42)=0),0.6*ATL$5,IF(OR(ATL42="",ATM42=""),0,IF(ATL$6=0,IF(ATL42&gt;=ATL$8,ATL$5,IF(ATL42&lt;ATM42,0,ATL$5*(ATL42-ATM42)/(ATL$8-ATM42))),IF(ATL42&lt;=ATL$8,ATL$5,IF(ATL42&gt;ATM42,0,ATL$5*(ATL42-ATM42)/(ATL$8-ATM42))))))</f>
      </c>
      <c r="ATO42" s="126">
        <f>IF(OR(ATL42="",ATM42=""),0,ATL$5)</f>
      </c>
      <c r="ATP42" s="125">
        <f>IF(ATL$6=0,RANK(ATN42,ATN$12:ATN$42,0),RANK(ATN42,ATN$12:ATN$42,1))</f>
      </c>
      <c r="ATQ42" s="126">
        <v>71.22015625</v>
      </c>
      <c r="ATR42"/>
      <c r="ATS42" s="126">
        <f>IF((COUNTA(ATQ$12:ATQ$42)+COUNTA(ATR$12:ATR$42)=0),0.6*ATQ$5,IF(OR(ATQ42="",ATR42=""),0,IF(ATQ$6=0,IF(ATQ42&gt;=ATQ$8,ATQ$5,IF(ATQ42&lt;ATR42,0,ATQ$5*(ATQ42-ATR42)/(ATQ$8-ATR42))),IF(ATQ42&lt;=ATQ$8,ATQ$5,IF(ATQ42&gt;ATR42,0,ATQ$5*(ATQ42-ATR42)/(ATQ$8-ATR42))))))</f>
      </c>
      <c r="ATT42" s="126">
        <f>IF(OR(ATQ42="",ATR42=""),0,ATQ$5)</f>
      </c>
      <c r="ATU42" s="125">
        <f>IF(ATQ$6=0,RANK(ATS42,ATS$12:ATS$42,0),RANK(ATS42,ATS$12:ATS$42,1))</f>
      </c>
      <c r="ATV42" s="126">
        <v>71.22015625</v>
      </c>
      <c r="ATW42"/>
      <c r="ATX42" s="126">
        <f>IF((COUNTA(ATV$12:ATV$42)+COUNTA(ATW$12:ATW$42)=0),0.6*ATV$5,IF(OR(ATV42="",ATW42=""),0,IF(ATV$6=0,IF(ATV42&gt;=ATV$8,ATV$5,IF(ATV42&lt;ATW42,0,ATV$5*(ATV42-ATW42)/(ATV$8-ATW42))),IF(ATV42&lt;=ATV$8,ATV$5,IF(ATV42&gt;ATW42,0,ATV$5*(ATV42-ATW42)/(ATV$8-ATW42))))))</f>
      </c>
      <c r="ATY42" s="126">
        <f>IF(OR(ATV42="",ATW42=""),0,ATV$5)</f>
      </c>
      <c r="ATZ42" s="125">
        <f>IF(ATV$6=0,RANK(ATX42,ATX$12:ATX$42,0),RANK(ATX42,ATX$12:ATX$42,1))</f>
      </c>
      <c r="AUA42" s="126">
        <v>16.585859375</v>
      </c>
      <c r="AUB42" s="126">
        <v>0.961572265625</v>
      </c>
      <c r="AUC42" s="126">
        <f>IF((COUNTA(AUA$12:AUA$42)+COUNTA(AUB$12:AUB$42)=0),0.6*AUA$5,IF(OR(AUA42="",AUB42=""),0,IF(AUA$6=0,IF(AUA42&gt;=AUA$8,AUA$5,IF(AUA42&lt;AUB42,0,AUA$5*(AUA42-AUB42)/(AUA$8-AUB42))),IF(AUA42&lt;=AUA$8,AUA$5,IF(AUA42&gt;AUB42,0,AUA$5*(AUA42-AUB42)/(AUA$8-AUB42))))))</f>
      </c>
      <c r="AUD42" s="126">
        <f>IF(OR(AUA42="",AUB42=""),0,AUA$5)</f>
      </c>
      <c r="AUE42" s="125">
        <f>IF(AUA$6=0,RANK(AUC42,AUC$12:AUC$42,0),RANK(AUC42,AUC$12:AUC$42,1))</f>
      </c>
      <c r="AUF42" s="126">
        <v>16.585859375</v>
      </c>
      <c r="AUG42" s="126">
        <v>0.827626953125</v>
      </c>
      <c r="AUH42" s="126">
        <f>IF((COUNTA(AUF$12:AUF$42)+COUNTA(AUG$12:AUG$42)=0),0.6*AUF$5,IF(OR(AUF42="",AUG42=""),0,IF(AUF$6=0,IF(AUF42&gt;=AUF$8,AUF$5,IF(AUF42&lt;AUG42,0,AUF$5*(AUF42-AUG42)/(AUF$8-AUG42))),IF(AUF42&lt;=AUF$8,AUF$5,IF(AUF42&gt;AUG42,0,AUF$5*(AUF42-AUG42)/(AUF$8-AUG42))))))</f>
      </c>
      <c r="AUI42" s="126">
        <f>IF(OR(AUF42="",AUG42=""),0,AUF$5)</f>
      </c>
      <c r="AUJ42" s="125">
        <f>IF(AUF$6=0,RANK(AUH42,AUH$12:AUH$42,0),RANK(AUH42,AUH$12:AUH$42,1))</f>
      </c>
      <c r="AUK42" s="126">
        <v>98.04</v>
      </c>
      <c r="AUL42" s="126">
        <f>IF(COUNTA(AUK$12:AUK$42)=0,0.6*AUK$5,IF(AUK42="",0,IF(AUK$6=0,IF(AUK42&gt;=AUK$8,AUK$5,IF(AUK42&lt;AUK$6,0,0.6*AUK$5+0.4*AUK$5*(AUK42-AUK$7)/(AUK$8-AUK$7))),IF(AUK42&lt;=AUK$8,AUK$5,IF(AUK42&gt;AUK$6,0,0.6*AUK$5+0.4*AUK$5*(AUK42-AUK$7)/(AUK$8-AUK$7))))))</f>
      </c>
      <c r="AUM42" s="126">
        <f>IF(AUK42&lt;&gt;"",AUK$5,0)</f>
      </c>
      <c r="AUN42" s="125">
        <f>IF(AUK$6=0,RANK(AUK42,AUK$12:AUK$42,0),RANK(AUK42,AUK$12:AUK$42,1))</f>
      </c>
      <c r="AUO42"/>
      <c r="AUP42" s="126">
        <f>IF(COUNTA(AUO$12:AUO$42)=0,0.6*AUO$5,IF(AUO42="",0,IF(AUO$6=0,IF(AUO42&gt;=AUO$8,AUO$5,IF(AUO42&lt;AUO$6,0,0.6*AUO$5+0.4*AUO$5*(AUO42-AUO$7)/(AUO$8-AUO$7))),IF(AUO42&lt;=AUO$8,AUO$5,IF(AUO42&gt;AUO$6,0,0.6*AUO$5+0.4*AUO$5*(AUO42-AUO$7)/(AUO$8-AUO$7))))))</f>
      </c>
      <c r="AUQ42" s="126">
        <f>IF(AUO42&lt;&gt;"",AUO$5,0)</f>
      </c>
      <c r="AUR42" s="125">
        <f>IF(AUO$6=0,RANK(AUO42,AUO$12:AUO$42,0),RANK(AUO42,AUO$12:AUO$42,1))</f>
      </c>
      <c r="AUS42"/>
      <c r="AUT42" s="126">
        <f>IF(COUNTA(AUS$12:AUS$42)=0,0.6*AUS$5,IF(AUS42="",0,IF(AUS$6=0,IF(AUS42&gt;=AUS$8,AUS$5,IF(AUS42&lt;AUS$6,0,0.6*AUS$5+0.4*AUS$5*(AUS42-AUS$7)/(AUS$8-AUS$7))),IF(AUS42&lt;=AUS$8,AUS$5,IF(AUS42&gt;AUS$6,0,0.6*AUS$5+0.4*AUS$5*(AUS42-AUS$7)/(AUS$8-AUS$7))))))</f>
      </c>
      <c r="AUU42" s="126">
        <f>IF(AUS42&lt;&gt;"",AUS$5,0)</f>
      </c>
      <c r="AUV42" s="125">
        <f>IF(AUS$6=0,RANK(AUS42,AUS$12:AUS$42,0),RANK(AUS42,AUS$12:AUS$42,1))</f>
      </c>
      <c r="AUW42"/>
      <c r="AUX42" s="126">
        <f>IF(COUNTA(AUW$12:AUW$42)=0,0.6*AUW$5,IF(AUW42="",0,IF(AUW$6=0,IF(AUW42&gt;=AUW$8,AUW$5,IF(AUW42&lt;AUW$6,0,0.6*AUW$5+0.4*AUW$5*(AUW42-AUW$7)/(AUW$8-AUW$7))),IF(AUW42&lt;=AUW$8,AUW$5,IF(AUW42&gt;AUW$6,0,0.6*AUW$5+0.4*AUW$5*(AUW42-AUW$7)/(AUW$8-AUW$7))))))</f>
      </c>
      <c r="AUY42" s="126">
        <f>IF(AUW42&lt;&gt;"",AUW$5,0)</f>
      </c>
      <c r="AUZ42" s="125">
        <f>IF(AUW$6=0,RANK(AUW42,AUW$12:AUW$42,0),RANK(AUW42,AUW$12:AUW$42,1))</f>
      </c>
      <c r="AVA42"/>
      <c r="AVB42" s="126">
        <f>IF(COUNTA(AVA$12:AVA$42)=0,0.6*AVA$5,IF(AVA42="",0,IF(AVA$6=0,IF(AVA42&gt;=AVA$8,AVA$5,IF(AVA42&lt;AVA$6,0,0.6*AVA$5+0.4*AVA$5*(AVA42-AVA$7)/(AVA$8-AVA$7))),IF(AVA42&lt;=AVA$8,AVA$5,IF(AVA42&gt;AVA$6,0,0.6*AVA$5+0.4*AVA$5*(AVA42-AVA$7)/(AVA$8-AVA$7))))))</f>
      </c>
      <c r="AVC42" s="126">
        <f>IF(AVA42&lt;&gt;"",AVA$5,0)</f>
      </c>
      <c r="AVD42" s="125">
        <f>IF(AVA$6=0,RANK(AVA42,AVA$12:AVA$42,0),RANK(AVA42,AVA$12:AVA$42,1))</f>
      </c>
      <c r="AVE42" s="126">
        <v>98.266993</v>
      </c>
      <c r="AVF42" s="126">
        <f>IF(COUNTA(AVE$12:AVE$42)=0,0.6*AVE$5,IF(AVE42="",0,IF(AVE$6=0,IF(AVE42&gt;=AVE$8,AVE$5,IF(AVE42&lt;AVE$6,0,0.6*AVE$5+0.4*AVE$5*(AVE42-AVE$7)/(AVE$8-AVE$7))),IF(AVE42&lt;=AVE$8,AVE$5,IF(AVE42&gt;AVE$6,0,0.6*AVE$5+0.4*AVE$5*(AVE42-AVE$7)/(AVE$8-AVE$7))))))</f>
      </c>
      <c r="AVG42" s="126">
        <f>IF(AVE42&lt;&gt;"",AVE$5,0)</f>
      </c>
      <c r="AVH42" s="125">
        <f>IF(AVE$6=0,RANK(AVE42,AVE$12:AVE$42,0),RANK(AVE42,AVE$12:AVE$42,1))</f>
      </c>
      <c r="AVI42"/>
      <c r="AVJ42" s="126">
        <f>IF(COUNTA(AVI$12:AVI$42)=0,0.6*AVI$5,IF(AVI42="",0,IF(AVI$6=0,IF(AVI42&gt;=AVI$8,AVI$5,IF(AVI42&lt;AVI$6,0,0.6*AVI$5+0.4*AVI$5*(AVI42-AVI$7)/(AVI$8-AVI$7))),IF(AVI42&lt;=AVI$8,AVI$5,IF(AVI42&gt;AVI$6,0,0.6*AVI$5+0.4*AVI$5*(AVI42-AVI$7)/(AVI$8-AVI$7))))))</f>
      </c>
      <c r="AVK42" s="126">
        <f>IF(AVI42&lt;&gt;"",AVI$5,0)</f>
      </c>
      <c r="AVL42" s="125">
        <f>IF(AVI$6=0,RANK(AVI42,AVI$12:AVI$42,0),RANK(AVI42,AVI$12:AVI$42,1))</f>
      </c>
      <c r="AVM42" s="126">
        <v>1.72</v>
      </c>
      <c r="AVN42" s="126">
        <f>IF(COUNTA(AVM$12:AVM$42)=0,0.6*AVM$5,IF(AVM42="",0,IF(AVM$6=0,IF(AVM42&gt;=AVM$8,AVM$5,IF(AVM42&lt;AVM$6,0,0.6*AVM$5+0.4*AVM$5*(AVM42-AVM$7)/(AVM$8-AVM$7))),IF(AVM42&lt;=AVM$8,AVM$5,IF(AVM42&gt;AVM$6,0,0.6*AVM$5+0.4*AVM$5*(AVM42-AVM$7)/(AVM$8-AVM$7))))))</f>
      </c>
      <c r="AVO42" s="126">
        <f>IF(AVM42&lt;&gt;"",AVM$5,0)</f>
      </c>
      <c r="AVP42" s="125">
        <f>IF(AVM$6=0,RANK(AVM42,AVM$12:AVM$42,0),RANK(AVM42,AVM$12:AVM$42,1))</f>
      </c>
      <c r="AVQ42" s="126">
        <v>97.55</v>
      </c>
      <c r="AVR42" s="126">
        <f>IF(COUNTA(AVQ$12:AVQ$42)=0,0.6*AVQ$5,IF(AVQ42="",0,IF(AVQ$6=0,IF(AVQ42&gt;=AVQ$8,AVQ$5,IF(AVQ42&lt;AVQ$6,0,0.6*AVQ$5+0.4*AVQ$5*(AVQ42-AVQ$7)/(AVQ$8-AVQ$7))),IF(AVQ42&lt;=AVQ$8,AVQ$5,IF(AVQ42&gt;AVQ$6,0,0.6*AVQ$5+0.4*AVQ$5*(AVQ42-AVQ$7)/(AVQ$8-AVQ$7))))))</f>
      </c>
      <c r="AVS42" s="126">
        <f>IF(AVQ42&lt;&gt;"",AVQ$5,0)</f>
      </c>
      <c r="AVT42" s="125">
        <f>IF(AVQ$6=0,RANK(AVQ42,AVQ$12:AVQ$42,0),RANK(AVQ42,AVQ$12:AVQ$42,1))</f>
      </c>
      <c r="AVU42" s="126">
        <v>98.9</v>
      </c>
      <c r="AVV42" s="126">
        <f>IF(COUNTA(AVU$12:AVU$42)=0,0.6*AVU$5,IF(AVU42="",0,IF(AVU$6=0,IF(AVU42&gt;=AVU$8,AVU$5,IF(AVU42&lt;AVU$6,0,0.6*AVU$5+0.4*AVU$5*(AVU42-AVU$7)/(AVU$8-AVU$7))),IF(AVU42&lt;=AVU$8,AVU$5,IF(AVU42&gt;AVU$6,0,0.6*AVU$5+0.4*AVU$5*(AVU42-AVU$7)/(AVU$8-AVU$7))))))</f>
      </c>
      <c r="AVW42" s="126">
        <f>IF(AVU42&lt;&gt;"",AVU$5,0)</f>
      </c>
      <c r="AVX42" s="125">
        <f>IF(AVU$6=0,RANK(AVU42,AVU$12:AVU$42,0),RANK(AVU42,AVU$12:AVU$42,1))</f>
      </c>
      <c r="AVY42" s="126">
        <v>4.55</v>
      </c>
      <c r="AVZ42" s="126">
        <f>IF(COUNTA(AVY$12:AVY$42)=0,0.6*AVY$5,IF(AVY42="",0,IF(AVY$6=0,IF(AVY42&gt;=AVY$8,AVY$5,IF(AVY42&lt;AVY$6,0,0.6*AVY$5+0.4*AVY$5*(AVY42-AVY$7)/(AVY$8-AVY$7))),IF(AVY42&lt;=AVY$8,AVY$5,IF(AVY42&gt;AVY$6,0,0.6*AVY$5+0.4*AVY$5*(AVY42-AVY$7)/(AVY$8-AVY$7))))))</f>
      </c>
      <c r="AWA42" s="126">
        <f>IF(AVY42&lt;&gt;"",AVY$5,0)</f>
      </c>
      <c r="AWB42" s="125">
        <f>IF(AVY$6=0,RANK(AVY42,AVY$12:AVY$42,0),RANK(AVY42,AVY$12:AVY$42,1))</f>
      </c>
      <c r="AWC42" s="126">
        <v>100</v>
      </c>
      <c r="AWD42" s="126">
        <f>IF(COUNTA(AWC$12:AWC$42)=0,0.6*AWC$5,IF(AWC42="",0,IF(AWC$6=0,IF(AWC42&gt;=AWC$8,AWC$5,IF(AWC42&lt;AWC$6,0,0.6*AWC$5+0.4*AWC$5*(AWC42-AWC$7)/(AWC$8-AWC$7))),IF(AWC42&lt;=AWC$8,AWC$5,IF(AWC42&gt;AWC$6,0,0.6*AWC$5+0.4*AWC$5*(AWC42-AWC$7)/(AWC$8-AWC$7))))))</f>
      </c>
      <c r="AWE42" s="126">
        <f>IF(AWC42&lt;&gt;"",AWC$5,0)</f>
      </c>
      <c r="AWF42" s="125">
        <f>IF(AWC$6=0,RANK(AWC42,AWC$12:AWC$42,0),RANK(AWC42,AWC$12:AWC$42,1))</f>
      </c>
      <c r="AWG42" s="126">
        <v>0.45</v>
      </c>
      <c r="AWH42" s="126">
        <f>IF(COUNTA(AWG$12:AWG$42)=0,0.6*AWG$5,IF(AWG42="",0,IF(AWG$6=0,IF(AWG42&gt;=AWG$8,AWG$5,IF(AWG42&lt;AWG$6,0,0.6*AWG$5+0.4*AWG$5*(AWG42-AWG$7)/(AWG$8-AWG$7))),IF(AWG42&lt;=AWG$8,AWG$5,IF(AWG42&gt;AWG$6,0,0.6*AWG$5+0.4*AWG$5*(AWG42-AWG$7)/(AWG$8-AWG$7))))))</f>
      </c>
      <c r="AWI42" s="126">
        <f>IF(AWG42&lt;&gt;"",AWG$5,0)</f>
      </c>
      <c r="AWJ42" s="125">
        <f>IF(AWG$6=0,RANK(AWG42,AWG$12:AWG$42,0),RANK(AWG42,AWG$12:AWG$42,1))</f>
      </c>
      <c r="AWK42" s="126">
        <v>0</v>
      </c>
      <c r="AWL42" s="126">
        <f>IF(COUNTA(AWK$12:AWK$42)=0,0.6*AWK$5,IF(AWK42="",0,IF(AWK$6=0,IF(AWK42&gt;=AWK$8,AWK$5,IF(AWK42&lt;AWK$6,0,0.6*AWK$5+0.4*AWK$5*(AWK42-AWK$7)/(AWK$8-AWK$7))),IF(AWK42&lt;=AWK$8,AWK$5,IF(AWK42&gt;AWK$6,0,0.6*AWK$5+0.4*AWK$5*(AWK42-AWK$7)/(AWK$8-AWK$7))))))</f>
      </c>
      <c r="AWM42" s="126">
        <f>IF(AWK42&lt;&gt;"",AWK$5,0)</f>
      </c>
      <c r="AWN42" s="125">
        <f>IF(AWK$6=0,RANK(AWK42,AWK$12:AWK$42,0),RANK(AWK42,AWK$12:AWK$42,1))</f>
      </c>
      <c r="AWO42" s="126">
        <v>53.129287109375</v>
      </c>
      <c r="AWP42" s="126">
        <f>IF(COUNTA(AWO$12:AWO$42)=0,0.6*AWO$5,IF(AWO42="",0,IF(AWO$6=0,IF(AWO42&gt;=AWO$8,AWO$5,IF(AWO42&lt;AWO$6,0,0.6*AWO$5+0.4*AWO$5*(AWO42-AWO$7)/(AWO$8-AWO$7))),IF(AWO42&lt;=AWO$8,AWO$5,IF(AWO42&gt;AWO$6,0,0.6*AWO$5+0.4*AWO$5*(AWO42-AWO$7)/(AWO$8-AWO$7))))))</f>
      </c>
      <c r="AWQ42" s="126">
        <f>IF(AWO42&lt;&gt;"",AWO$5,0)</f>
      </c>
      <c r="AWR42" s="125">
        <f>IF(AWO$6=0,RANK(AWO42,AWO$12:AWO$42,0),RANK(AWO42,AWO$12:AWO$42,1))</f>
      </c>
      <c r="AWS42" s="126">
        <v>12.7053515625</v>
      </c>
      <c r="AWT42" s="126">
        <f>IF(COUNTA(AWS$12:AWS$42)=0,0.6*AWS$5,IF(AWS42="",0,IF(AWS$6=0,IF(AWS42&gt;=AWS$8,AWS$5,IF(AWS42&lt;AWS$6,0,0.6*AWS$5+0.4*AWS$5*(AWS42-AWS$7)/(AWS$8-AWS$7))),IF(AWS42&lt;=AWS$8,AWS$5,IF(AWS42&gt;AWS$6,0,0.6*AWS$5+0.4*AWS$5*(AWS42-AWS$7)/(AWS$8-AWS$7))))))</f>
      </c>
      <c r="AWU42" s="126">
        <f>IF(AWS42&lt;&gt;"",AWS$5,0)</f>
      </c>
      <c r="AWV42" s="125">
        <f>IF(AWS$6=0,RANK(AWS42,AWS$12:AWS$42,0),RANK(AWS42,AWS$12:AWS$42,1))</f>
      </c>
      <c r="AWW42" s="126">
        <v>96.9</v>
      </c>
      <c r="AWX42" s="126">
        <f>IF(COUNTA(AWW$12:AWW$42)=0,0.6*AWW$5,IF(AWW42="",0,IF(AWW$6=0,IF(AWW42&gt;=AWW$8,AWW$5,IF(AWW42&lt;AWW$6,0,0.6*AWW$5+0.4*AWW$5*(AWW42-AWW$7)/(AWW$8-AWW$7))),IF(AWW42&lt;=AWW$8,AWW$5,IF(AWW42&gt;AWW$6,0,0.6*AWW$5+0.4*AWW$5*(AWW42-AWW$7)/(AWW$8-AWW$7))))))</f>
      </c>
      <c r="AWY42" s="126">
        <f>IF(AWW42&lt;&gt;"",AWW$5,0)</f>
      </c>
      <c r="AWZ42" s="125">
        <f>IF(AWW$6=0,RANK(AWW42,AWW$12:AWW$42,0),RANK(AWW42,AWW$12:AWW$42,1))</f>
      </c>
      <c r="AXA42"/>
      <c r="AXB42" s="126">
        <f>IF(COUNTA(AXA$12:AXA$42)=0,0.6*AXA$5,IF(AXA42="",0,IF(AXA$6=0,IF(AXA42&gt;=AXA$8,AXA$5,IF(AXA42&lt;AXA$6,0,0.6*AXA$5+0.4*AXA$5*(AXA42-AXA$7)/(AXA$8-AXA$7))),IF(AXA42&lt;=AXA$8,AXA$5,IF(AXA42&gt;AXA$6,0,0.6*AXA$5+0.4*AXA$5*(AXA42-AXA$7)/(AXA$8-AXA$7))))))</f>
      </c>
      <c r="AXC42" s="126">
        <f>IF(AXA42&lt;&gt;"",AXA$5,0)</f>
      </c>
      <c r="AXD42" s="125">
        <f>IF(AXA$6=0,RANK(AXA42,AXA$12:AXA$42,0),RANK(AXA42,AXA$12:AXA$42,1))</f>
      </c>
      <c r="AXE42"/>
      <c r="AXF42" s="126">
        <f>IF(COUNTA(AXE$12:AXE$42)=0,0.6*AXE$5,IF(AXE42="",0,IF(AXE$6=0,IF(AXE42&gt;=AXE$8,AXE$5,IF(AXE42&lt;AXE$6,0,0.6*AXE$5+0.4*AXE$5*(AXE42-AXE$7)/(AXE$8-AXE$7))),IF(AXE42&lt;=AXE$8,AXE$5,IF(AXE42&gt;AXE$6,0,0.6*AXE$5+0.4*AXE$5*(AXE42-AXE$7)/(AXE$8-AXE$7))))))</f>
      </c>
      <c r="AXG42" s="126">
        <f>IF(AXE42&lt;&gt;"",AXE$5,0)</f>
      </c>
      <c r="AXH42" s="125">
        <f>IF(AXE$6=0,RANK(AXE42,AXE$12:AXE$42,0),RANK(AXE42,AXE$12:AXE$42,1))</f>
      </c>
      <c r="AXI42"/>
      <c r="AXJ42" s="126">
        <f>IF(COUNTA(AXI$12:AXI$42)=0,0.6*AXI$5,IF(AXI42="",0,IF(AXI$6=0,IF(AXI42&gt;=AXI$8,AXI$5,IF(AXI42&lt;AXI$6,0,0.6*AXI$5+0.4*AXI$5*(AXI42-AXI$7)/(AXI$8-AXI$7))),IF(AXI42&lt;=AXI$8,AXI$5,IF(AXI42&gt;AXI$6,0,0.6*AXI$5+0.4*AXI$5*(AXI42-AXI$7)/(AXI$8-AXI$7))))))</f>
      </c>
      <c r="AXK42" s="126">
        <f>IF(AXI42&lt;&gt;"",AXI$5,0)</f>
      </c>
      <c r="AXL42" s="125">
        <f>IF(AXI$6=0,RANK(AXI42,AXI$12:AXI$42,0),RANK(AXI42,AXI$12:AXI$42,1))</f>
      </c>
      <c r="AXM42"/>
      <c r="AXN42" s="126">
        <f>IF(COUNTA(AXM$12:AXM$42)=0,0.6*AXM$5,IF(AXM42="",0,IF(AXM$6=0,IF(AXM42&gt;=AXM$8,AXM$5,IF(AXM42&lt;AXM$6,0,0.6*AXM$5+0.4*AXM$5*(AXM42-AXM$7)/(AXM$8-AXM$7))),IF(AXM42&lt;=AXM$8,AXM$5,IF(AXM42&gt;AXM$6,0,0.6*AXM$5+0.4*AXM$5*(AXM42-AXM$7)/(AXM$8-AXM$7))))))</f>
      </c>
      <c r="AXO42" s="126">
        <f>IF(AXM42&lt;&gt;"",AXM$5,0)</f>
      </c>
      <c r="AXP42" s="125">
        <f>IF(AXM$6=0,RANK(AXM42,AXM$12:AXM$42,0),RANK(AXM42,AXM$12:AXM$42,1))</f>
      </c>
      <c r="AXQ42" s="126">
        <v>99.39</v>
      </c>
      <c r="AXR42" s="126">
        <f>IF(COUNTA(AXQ$12:AXQ$42)=0,0.6*AXQ$5,IF(AXQ42="",0,IF(AXQ$6=0,IF(AXQ42&gt;=AXQ$8,AXQ$5,IF(AXQ42&lt;AXQ$6,0,0.6*AXQ$5+0.4*AXQ$5*(AXQ42-AXQ$7)/(AXQ$8-AXQ$7))),IF(AXQ42&lt;=AXQ$8,AXQ$5,IF(AXQ42&gt;AXQ$6,0,0.6*AXQ$5+0.4*AXQ$5*(AXQ42-AXQ$7)/(AXQ$8-AXQ$7))))))</f>
      </c>
      <c r="AXS42" s="126">
        <f>IF(AXQ42&lt;&gt;"",AXQ$5,0)</f>
      </c>
      <c r="AXT42" s="125">
        <f>IF(AXQ$6=0,RANK(AXQ42,AXQ$12:AXQ$42,0),RANK(AXQ42,AXQ$12:AXQ$42,1))</f>
      </c>
      <c r="AXU42" s="126">
        <v>99.650234</v>
      </c>
      <c r="AXV42" s="126">
        <f>IF(COUNTA(AXU$12:AXU$42)=0,0.6*AXU$5,IF(AXU42="",0,IF(AXU$6=0,IF(AXU42&gt;=AXU$8,AXU$5,IF(AXU42&lt;AXU$6,0,0.6*AXU$5+0.4*AXU$5*(AXU42-AXU$7)/(AXU$8-AXU$7))),IF(AXU42&lt;=AXU$8,AXU$5,IF(AXU42&gt;AXU$6,0,0.6*AXU$5+0.4*AXU$5*(AXU42-AXU$7)/(AXU$8-AXU$7))))))</f>
      </c>
      <c r="AXW42" s="126">
        <f>IF(AXU42&lt;&gt;"",AXU$5,0)</f>
      </c>
      <c r="AXX42" s="125">
        <f>IF(AXU$6=0,RANK(AXU42,AXU$12:AXU$42,0),RANK(AXU42,AXU$12:AXU$42,1))</f>
      </c>
      <c r="AXY42" s="126">
        <v>100</v>
      </c>
      <c r="AXZ42" s="126">
        <f>IF(COUNTA(AXY$12:AXY$42)=0,0.6*AXY$5,IF(AXY42="",0,IF(AXY$6=0,IF(AXY42&gt;=AXY$8,AXY$5,IF(AXY42&lt;AXY$6,0,0.6*AXY$5+0.4*AXY$5*(AXY42-AXY$7)/(AXY$8-AXY$7))),IF(AXY42&lt;=AXY$8,AXY$5,IF(AXY42&gt;AXY$6,0,0.6*AXY$5+0.4*AXY$5*(AXY42-AXY$7)/(AXY$8-AXY$7))))))</f>
      </c>
      <c r="AYA42" s="126">
        <f>IF(AXY42&lt;&gt;"",AXY$5,0)</f>
      </c>
      <c r="AYB42" s="125">
        <f>IF(AXY$6=0,RANK(AXY42,AXY$12:AXY$42,0),RANK(AXY42,AXY$12:AXY$42,1))</f>
      </c>
      <c r="AYC42"/>
      <c r="AYD42" s="126">
        <f>IF(COUNTA(AYC$12:AYC$42)=0,0.6*AYC$5,IF(AYC42="",0,IF(AYC$6=0,IF(AYC42&gt;=AYC$8,AYC$5,IF(AYC42&lt;AYC$6,0,0.6*AYC$5+0.4*AYC$5*(AYC42-AYC$7)/(AYC$8-AYC$7))),IF(AYC42&lt;=AYC$8,AYC$5,IF(AYC42&gt;AYC$6,0,0.6*AYC$5+0.4*AYC$5*(AYC42-AYC$7)/(AYC$8-AYC$7))))))</f>
      </c>
      <c r="AYE42" s="126">
        <f>IF(AYC42&lt;&gt;"",AYC$5,0)</f>
      </c>
      <c r="AYF42" s="125">
        <f>IF(AYC$6=0,RANK(AYC42,AYC$12:AYC$42,0),RANK(AYC42,AYC$12:AYC$42,1))</f>
      </c>
      <c r="AYG42" s="126">
        <v>99.66</v>
      </c>
      <c r="AYH42" s="126">
        <f>IF(COUNTA(AYG$12:AYG$42)=0,0.6*AYG$5,IF(AYG42="",0,IF(AYG$6=0,IF(AYG42&gt;=AYG$8,AYG$5,IF(AYG42&lt;AYG$6,0,0.6*AYG$5+0.4*AYG$5*(AYG42-AYG$7)/(AYG$8-AYG$7))),IF(AYG42&lt;=AYG$8,AYG$5,IF(AYG42&gt;AYG$6,0,0.6*AYG$5+0.4*AYG$5*(AYG42-AYG$7)/(AYG$8-AYG$7))))))</f>
      </c>
      <c r="AYI42" s="126">
        <f>IF(AYG42&lt;&gt;"",AYG$5,0)</f>
      </c>
      <c r="AYJ42" s="125">
        <f>IF(AYG$6=0,RANK(AYG42,AYG$12:AYG$42,0),RANK(AYG42,AYG$12:AYG$42,1))</f>
      </c>
      <c r="AYK42" s="126">
        <v>91.38</v>
      </c>
      <c r="AYL42" s="126">
        <f>IF(COUNTA(AYK$12:AYK$42)=0,0.6*AYK$5,IF(AYK42="",0,IF(AYK$6=0,IF(AYK42&gt;=AYK$8,AYK$5,IF(AYK42&lt;AYK$6,0,0.6*AYK$5+0.4*AYK$5*(AYK42-AYK$7)/(AYK$8-AYK$7))),IF(AYK42&lt;=AYK$8,AYK$5,IF(AYK42&gt;AYK$6,0,0.6*AYK$5+0.4*AYK$5*(AYK42-AYK$7)/(AYK$8-AYK$7))))))</f>
      </c>
      <c r="AYM42" s="126">
        <f>IF(AYK42&lt;&gt;"",AYK$5,0)</f>
      </c>
      <c r="AYN42" s="125">
        <f>IF(AYK$6=0,RANK(AYK42,AYK$12:AYK$42,0),RANK(AYK42,AYK$12:AYK$42,1))</f>
      </c>
      <c r="AYO42" s="126">
        <v>9.07</v>
      </c>
      <c r="AYP42" s="126">
        <f>IF(COUNTA(AYO$12:AYO$42)=0,0.6*AYO$5,IF(AYO42="",0,IF(AYO$6=0,IF(AYO42&gt;=AYO$8,AYO$5,IF(AYO42&lt;AYO$6,0,0.6*AYO$5+0.4*AYO$5*(AYO42-AYO$7)/(AYO$8-AYO$7))),IF(AYO42&lt;=AYO$8,AYO$5,IF(AYO42&gt;AYO$6,0,0.6*AYO$5+0.4*AYO$5*(AYO42-AYO$7)/(AYO$8-AYO$7))))))</f>
      </c>
      <c r="AYQ42" s="126">
        <f>IF(AYO42&lt;&gt;"",AYO$5,0)</f>
      </c>
      <c r="AYR42" s="125">
        <f>IF(AYO$6=0,RANK(AYO42,AYO$12:AYO$42,0),RANK(AYO42,AYO$12:AYO$42,1))</f>
      </c>
      <c r="AYS42" s="126">
        <v>100</v>
      </c>
      <c r="AYT42" s="126">
        <f>IF(COUNTA(AYS$12:AYS$42)=0,0.6*AYS$5,IF(AYS42="",0,IF(AYS$6=0,IF(AYS42&gt;=AYS$8,AYS$5,IF(AYS42&lt;AYS$6,0,0.6*AYS$5+0.4*AYS$5*(AYS42-AYS$7)/(AYS$8-AYS$7))),IF(AYS42&lt;=AYS$8,AYS$5,IF(AYS42&gt;AYS$6,0,0.6*AYS$5+0.4*AYS$5*(AYS42-AYS$7)/(AYS$8-AYS$7))))))</f>
      </c>
      <c r="AYU42" s="126">
        <f>IF(AYS42&lt;&gt;"",AYS$5,0)</f>
      </c>
      <c r="AYV42" s="125">
        <f>IF(AYS$6=0,RANK(AYS42,AYS$12:AYS$42,0),RANK(AYS42,AYS$12:AYS$42,1))</f>
      </c>
      <c r="AYW42" s="126">
        <v>0.5</v>
      </c>
      <c r="AYX42" s="126">
        <f>IF(COUNTA(AYW$12:AYW$42)=0,0.6*AYW$5,IF(AYW42="",0,IF(AYW$6=0,IF(AYW42&gt;=AYW$8,AYW$5,IF(AYW42&lt;AYW$6,0,0.6*AYW$5+0.4*AYW$5*(AYW42-AYW$7)/(AYW$8-AYW$7))),IF(AYW42&lt;=AYW$8,AYW$5,IF(AYW42&gt;AYW$6,0,0.6*AYW$5+0.4*AYW$5*(AYW42-AYW$7)/(AYW$8-AYW$7))))))</f>
      </c>
      <c r="AYY42" s="126">
        <f>IF(AYW42&lt;&gt;"",AYW$5,0)</f>
      </c>
      <c r="AYZ42" s="125">
        <f>IF(AYW$6=0,RANK(AYW42,AYW$12:AYW$42,0),RANK(AYW42,AYW$12:AYW$42,1))</f>
      </c>
      <c r="AZA42" s="126">
        <v>0</v>
      </c>
      <c r="AZB42" s="126">
        <f>IF(COUNTA(AZA$12:AZA$42)=0,0.6*AZA$5,IF(AZA42="",0,IF(AZA$6=0,IF(AZA42&gt;=AZA$8,AZA$5,IF(AZA42&lt;AZA$6,0,0.6*AZA$5+0.4*AZA$5*(AZA42-AZA$7)/(AZA$8-AZA$7))),IF(AZA42&lt;=AZA$8,AZA$5,IF(AZA42&gt;AZA$6,0,0.6*AZA$5+0.4*AZA$5*(AZA42-AZA$7)/(AZA$8-AZA$7))))))</f>
      </c>
      <c r="AZC42" s="126">
        <f>IF(AZA42&lt;&gt;"",AZA$5,0)</f>
      </c>
      <c r="AZD42" s="125">
        <f>IF(AZA$6=0,RANK(AZA42,AZA$12:AZA$42,0),RANK(AZA42,AZA$12:AZA$42,1))</f>
      </c>
      <c r="AZE42" s="126">
        <v>62.92248046875</v>
      </c>
      <c r="AZF42" s="126">
        <f>IF(COUNTA(AZE$12:AZE$42)=0,0.6*AZE$5,IF(AZE42="",0,IF(AZE$6=0,IF(AZE42&gt;=AZE$8,AZE$5,IF(AZE42&lt;AZE$6,0,0.6*AZE$5+0.4*AZE$5*(AZE42-AZE$7)/(AZE$8-AZE$7))),IF(AZE42&lt;=AZE$8,AZE$5,IF(AZE42&gt;AZE$6,0,0.6*AZE$5+0.4*AZE$5*(AZE42-AZE$7)/(AZE$8-AZE$7))))))</f>
      </c>
      <c r="AZG42" s="126">
        <f>IF(AZE42&lt;&gt;"",AZE$5,0)</f>
      </c>
      <c r="AZH42" s="125">
        <f>IF(AZE$6=0,RANK(AZE42,AZE$12:AZE$42,0),RANK(AZE42,AZE$12:AZE$42,1))</f>
      </c>
      <c r="AZI42" s="126">
        <v>12.760400390625</v>
      </c>
      <c r="AZJ42" s="126">
        <f>IF(COUNTA(AZI$12:AZI$42)=0,0.6*AZI$5,IF(AZI42="",0,IF(AZI$6=0,IF(AZI42&gt;=AZI$8,AZI$5,IF(AZI42&lt;AZI$6,0,0.6*AZI$5+0.4*AZI$5*(AZI42-AZI$7)/(AZI$8-AZI$7))),IF(AZI42&lt;=AZI$8,AZI$5,IF(AZI42&gt;AZI$6,0,0.6*AZI$5+0.4*AZI$5*(AZI42-AZI$7)/(AZI$8-AZI$7))))))</f>
      </c>
      <c r="AZK42" s="126">
        <f>IF(AZI42&lt;&gt;"",AZI$5,0)</f>
      </c>
      <c r="AZL42" s="125">
        <f>IF(AZI$6=0,RANK(AZI42,AZI$12:AZI$42,0),RANK(AZI42,AZI$12:AZI$42,1))</f>
      </c>
      <c r="AZM42"/>
      <c r="AZN42" s="126">
        <f>IF(COUNTA(AZM$12:AZM$42)=0,0.6*AZM$5,IF(AZM42="",0,IF(AZM$6=0,IF(AZM42&gt;=AZM$8,AZM$5,IF(AZM42&lt;AZM$6,0,0.6*AZM$5+0.4*AZM$5*(AZM42-AZM$7)/(AZM$8-AZM$7))),IF(AZM42&lt;=AZM$8,AZM$5,IF(AZM42&gt;AZM$6,0,0.6*AZM$5+0.4*AZM$5*(AZM42-AZM$7)/(AZM$8-AZM$7))))))</f>
      </c>
      <c r="AZO42" s="126">
        <f>IF(AZM42&lt;&gt;"",AZM$5,0)</f>
      </c>
      <c r="AZP42" s="125">
        <f>IF(AZM$6=0,RANK(AZM42,AZM$12:AZM$42,0),RANK(AZM42,AZM$12:AZM$42,1))</f>
      </c>
      <c r="AZQ42"/>
      <c r="AZR42" s="126">
        <f>IF(COUNTA(AZQ$12:AZQ$42)=0,0.6*AZQ$5,IF(AZQ42="",0,IF(AZQ$6=0,IF(AZQ42&gt;=AZQ$8,AZQ$5,IF(AZQ42&lt;AZQ$6,0,0.6*AZQ$5+0.4*AZQ$5*(AZQ42-AZQ$7)/(AZQ$8-AZQ$7))),IF(AZQ42&lt;=AZQ$8,AZQ$5,IF(AZQ42&gt;AZQ$6,0,0.6*AZQ$5+0.4*AZQ$5*(AZQ42-AZQ$7)/(AZQ$8-AZQ$7))))))</f>
      </c>
      <c r="AZS42" s="126">
        <f>IF(AZQ42&lt;&gt;"",AZQ$5,0)</f>
      </c>
      <c r="AZT42" s="125">
        <f>IF(AZQ$6=0,RANK(AZQ42,AZQ$12:AZQ$42,0),RANK(AZQ42,AZQ$12:AZQ$42,1))</f>
      </c>
      <c r="AZU42"/>
      <c r="AZV42" s="126">
        <f>IF(COUNTA(AZU$12:AZU$42)=0,0.6*AZU$5,IF(AZU42="",0,IF(AZU$6=0,IF(AZU42&gt;=AZU$8,AZU$5,IF(AZU42&lt;AZU$6,0,0.6*AZU$5+0.4*AZU$5*(AZU42-AZU$7)/(AZU$8-AZU$7))),IF(AZU42&lt;=AZU$8,AZU$5,IF(AZU42&gt;AZU$6,0,0.6*AZU$5+0.4*AZU$5*(AZU42-AZU$7)/(AZU$8-AZU$7))))))</f>
      </c>
      <c r="AZW42" s="126">
        <f>IF(AZU42&lt;&gt;"",AZU$5,0)</f>
      </c>
      <c r="AZX42" s="125">
        <f>IF(AZU$6=0,RANK(AZU42,AZU$12:AZU$42,0),RANK(AZU42,AZU$12:AZU$42,1))</f>
      </c>
      <c r="AZY42"/>
      <c r="AZZ42" s="126">
        <f>IF(COUNTA(AZY$12:AZY$42)=0,0.6*AZY$5,IF(AZY42="",0,IF(AZY$6=0,IF(AZY42&gt;=AZY$8,AZY$5,IF(AZY42&lt;AZY$6,0,0.6*AZY$5+0.4*AZY$5*(AZY42-AZY$7)/(AZY$8-AZY$7))),IF(AZY42&lt;=AZY$8,AZY$5,IF(AZY42&gt;AZY$6,0,0.6*AZY$5+0.4*AZY$5*(AZY42-AZY$7)/(AZY$8-AZY$7))))))</f>
      </c>
      <c r="BAA42" s="126">
        <f>IF(AZY42&lt;&gt;"",AZY$5,0)</f>
      </c>
      <c r="BAB42" s="125">
        <f>IF(AZY$6=0,RANK(AZY42,AZY$12:AZY$42,0),RANK(AZY42,AZY$12:AZY$42,1))</f>
      </c>
      <c r="BAC42"/>
      <c r="BAD42" s="126">
        <f>IF(COUNTA(BAC$12:BAC$42)=0,0.6*BAC$5,IF(BAC42="",0,IF(BAC$6=0,IF(BAC42&gt;=BAC$8,BAC$5,IF(BAC42&lt;BAC$6,0,0.6*BAC$5+0.4*BAC$5*(BAC42-BAC$7)/(BAC$8-BAC$7))),IF(BAC42&lt;=BAC$8,BAC$5,IF(BAC42&gt;BAC$6,0,0.6*BAC$5+0.4*BAC$5*(BAC42-BAC$7)/(BAC$8-BAC$7))))))</f>
      </c>
      <c r="BAE42" s="126">
        <f>IF(BAC42&lt;&gt;"",BAC$5,0)</f>
      </c>
      <c r="BAF42" s="125">
        <f>IF(BAC$6=0,RANK(BAC42,BAC$12:BAC$42,0),RANK(BAC42,BAC$12:BAC$42,1))</f>
      </c>
      <c r="BAG42"/>
      <c r="BAH42" s="126">
        <f>IF(COUNTA(BAG$12:BAG$42)=0,0.6*BAG$5,IF(BAG42="",0,IF(BAG$6=0,IF(BAG42&gt;=BAG$8,BAG$5,IF(BAG42&lt;BAG$6,0,0.6*BAG$5+0.4*BAG$5*(BAG42-BAG$7)/(BAG$8-BAG$7))),IF(BAG42&lt;=BAG$8,BAG$5,IF(BAG42&gt;BAG$6,0,0.6*BAG$5+0.4*BAG$5*(BAG42-BAG$7)/(BAG$8-BAG$7))))))</f>
      </c>
      <c r="BAI42" s="126">
        <f>IF(BAG42&lt;&gt;"",BAG$5,0)</f>
      </c>
      <c r="BAJ42" s="125">
        <f>IF(BAG$6=0,RANK(BAG42,BAG$12:BAG$42,0),RANK(BAG42,BAG$12:BAG$42,1))</f>
      </c>
      <c r="BAK42"/>
      <c r="BAL42" s="126">
        <f>IF(COUNTA(BAK$12:BAK$42)=0,0.6*BAK$5,IF(BAK42="",0,IF(BAK$6=0,IF(BAK42&gt;=BAK$8,BAK$5,IF(BAK42&lt;BAK$6,0,0.6*BAK$5+0.4*BAK$5*(BAK42-BAK$7)/(BAK$8-BAK$7))),IF(BAK42&lt;=BAK$8,BAK$5,IF(BAK42&gt;BAK$6,0,0.6*BAK$5+0.4*BAK$5*(BAK42-BAK$7)/(BAK$8-BAK$7))))))</f>
      </c>
      <c r="BAM42" s="126">
        <f>IF(BAK42&lt;&gt;"",BAK$5,0)</f>
      </c>
      <c r="BAN42" s="125">
        <f>IF(BAK$6=0,RANK(BAK42,BAK$12:BAK$42,0),RANK(BAK42,BAK$12:BAK$42,1))</f>
      </c>
      <c r="BAO42"/>
      <c r="BAP42" s="126">
        <f>IF(COUNTA(BAO$12:BAO$42)=0,0.6*BAO$5,IF(BAO42="",0,IF(BAO$6=0,IF(BAO42&gt;=BAO$8,BAO$5,IF(BAO42&lt;BAO$6,0,0.6*BAO$5+0.4*BAO$5*(BAO42-BAO$7)/(BAO$8-BAO$7))),IF(BAO42&lt;=BAO$8,BAO$5,IF(BAO42&gt;BAO$6,0,0.6*BAO$5+0.4*BAO$5*(BAO42-BAO$7)/(BAO$8-BAO$7))))))</f>
      </c>
      <c r="BAQ42" s="126">
        <f>IF(BAO42&lt;&gt;"",BAO$5,0)</f>
      </c>
      <c r="BAR42" s="125">
        <f>IF(BAO$6=0,RANK(BAO42,BAO$12:BAO$42,0),RANK(BAO42,BAO$12:BAO$42,1))</f>
      </c>
      <c r="BAS42"/>
      <c r="BAT42" s="126">
        <f>IF(COUNTA(BAS$12:BAS$42)=0,0.6*BAS$5,IF(BAS42="",0,IF(BAS$6=0,IF(BAS42&gt;=BAS$8,BAS$5,IF(BAS42&lt;BAS$6,0,0.6*BAS$5+0.4*BAS$5*(BAS42-BAS$7)/(BAS$8-BAS$7))),IF(BAS42&lt;=BAS$8,BAS$5,IF(BAS42&gt;BAS$6,0,0.6*BAS$5+0.4*BAS$5*(BAS42-BAS$7)/(BAS$8-BAS$7))))))</f>
      </c>
      <c r="BAU42" s="126">
        <f>IF(BAS42&lt;&gt;"",BAS$5,0)</f>
      </c>
      <c r="BAV42" s="125">
        <f>IF(BAS$6=0,RANK(BAS42,BAS$12:BAS$42,0),RANK(BAS42,BAS$12:BAS$42,1))</f>
      </c>
      <c r="BAW42"/>
      <c r="BAX42" s="126">
        <f>IF(COUNTA(BAW$12:BAW$42)=0,0.6*BAW$5,IF(BAW42="",0,IF(BAW$6=0,IF(BAW42&gt;=BAW$8,BAW$5,IF(BAW42&lt;BAW$6,0,0.6*BAW$5+0.4*BAW$5*(BAW42-BAW$7)/(BAW$8-BAW$7))),IF(BAW42&lt;=BAW$8,BAW$5,IF(BAW42&gt;BAW$6,0,0.6*BAW$5+0.4*BAW$5*(BAW42-BAW$7)/(BAW$8-BAW$7))))))</f>
      </c>
      <c r="BAY42" s="126">
        <f>IF(BAW42&lt;&gt;"",BAW$5,0)</f>
      </c>
      <c r="BAZ42" s="125">
        <f>IF(BAW$6=0,RANK(BAW42,BAW$12:BAW$42,0),RANK(BAW42,BAW$12:BAW$42,1))</f>
      </c>
      <c r="BBA42"/>
      <c r="BBB42" s="126">
        <f>IF(COUNTA(BBA$12:BBA$42)=0,0.6*BBA$5,IF(BBA42="",0,IF(BBA$6=0,IF(BBA42&gt;=BBA$8,BBA$5,IF(BBA42&lt;BBA$6,0,0.6*BBA$5+0.4*BBA$5*(BBA42-BBA$7)/(BBA$8-BBA$7))),IF(BBA42&lt;=BBA$8,BBA$5,IF(BBA42&gt;BBA$6,0,0.6*BBA$5+0.4*BBA$5*(BBA42-BBA$7)/(BBA$8-BBA$7))))))</f>
      </c>
      <c r="BBC42" s="126">
        <f>IF(BBA42&lt;&gt;"",BBA$5,0)</f>
      </c>
      <c r="BBD42" s="125">
        <f>IF(BBA$6=0,RANK(BBA42,BBA$12:BBA$42,0),RANK(BBA42,BBA$12:BBA$42,1))</f>
      </c>
      <c r="BBE42"/>
      <c r="BBF42" s="126">
        <f>IF(COUNTA(BBE$12:BBE$42)=0,0.6*BBE$5,IF(BBE42="",0,IF(BBE$6=0,IF(BBE42&gt;=BBE$8,BBE$5,IF(BBE42&lt;BBE$6,0,0.6*BBE$5+0.4*BBE$5*(BBE42-BBE$7)/(BBE$8-BBE$7))),IF(BBE42&lt;=BBE$8,BBE$5,IF(BBE42&gt;BBE$6,0,0.6*BBE$5+0.4*BBE$5*(BBE42-BBE$7)/(BBE$8-BBE$7))))))</f>
      </c>
      <c r="BBG42" s="126">
        <f>IF(BBE42&lt;&gt;"",BBE$5,0)</f>
      </c>
      <c r="BBH42" s="125">
        <f>IF(BBE$6=0,RANK(BBE42,BBE$12:BBE$42,0),RANK(BBE42,BBE$12:BBE$42,1))</f>
      </c>
      <c r="BBI42"/>
      <c r="BBJ42" s="126">
        <f>IF(COUNTA(BBI$12:BBI$42)=0,0.6*BBI$5,IF(BBI42="",0,IF(BBI$6=0,IF(BBI42&gt;=BBI$8,BBI$5,IF(BBI42&lt;BBI$6,0,0.6*BBI$5+0.4*BBI$5*(BBI42-BBI$7)/(BBI$8-BBI$7))),IF(BBI42&lt;=BBI$8,BBI$5,IF(BBI42&gt;BBI$6,0,0.6*BBI$5+0.4*BBI$5*(BBI42-BBI$7)/(BBI$8-BBI$7))))))</f>
      </c>
      <c r="BBK42" s="126">
        <f>IF(BBI42&lt;&gt;"",BBI$5,0)</f>
      </c>
      <c r="BBL42" s="125">
        <f>IF(BBI$6=0,RANK(BBI42,BBI$12:BBI$42,0),RANK(BBI42,BBI$12:BBI$42,1))</f>
      </c>
      <c r="BBM42" s="126">
        <v>99.41</v>
      </c>
      <c r="BBN42" s="126">
        <f>IF(COUNTA(BBM$12:BBM$42)=0,0.6*BBM$5,IF(BBM42="",0,IF(BBM$6=0,IF(BBM42&gt;=BBM$8,BBM$5,IF(BBM42&lt;BBM$6,0,0.6*BBM$5+0.4*BBM$5*(BBM42-BBM$7)/(BBM$8-BBM$7))),IF(BBM42&lt;=BBM$8,BBM$5,IF(BBM42&gt;BBM$6,0,0.6*BBM$5+0.4*BBM$5*(BBM42-BBM$7)/(BBM$8-BBM$7))))))</f>
      </c>
      <c r="BBO42" s="126">
        <f>IF(BBM42&lt;&gt;"",BBM$5,0)</f>
      </c>
      <c r="BBP42" s="125">
        <f>IF(BBM$6=0,RANK(BBM42,BBM$12:BBM$42,0),RANK(BBM42,BBM$12:BBM$42,1))</f>
      </c>
      <c r="BBQ42" s="126">
        <v>100</v>
      </c>
      <c r="BBR42" s="126">
        <f>IF(COUNTA(BBQ$12:BBQ$42)=0,0.6*BBQ$5,IF(BBQ42="",0,IF(BBQ$6=0,IF(BBQ42&gt;=BBQ$8,BBQ$5,IF(BBQ42&lt;BBQ$6,0,0.6*BBQ$5+0.4*BBQ$5*(BBQ42-BBQ$7)/(BBQ$8-BBQ$7))),IF(BBQ42&lt;=BBQ$8,BBQ$5,IF(BBQ42&gt;BBQ$6,0,0.6*BBQ$5+0.4*BBQ$5*(BBQ42-BBQ$7)/(BBQ$8-BBQ$7))))))</f>
      </c>
      <c r="BBS42" s="126">
        <f>IF(BBQ42&lt;&gt;"",BBQ$5,0)</f>
      </c>
      <c r="BBT42" s="125">
        <f>IF(BBQ$6=0,RANK(BBQ42,BBQ$12:BBQ$42,0),RANK(BBQ42,BBQ$12:BBQ$42,1))</f>
      </c>
      <c r="BBU42" s="126">
        <v>1.71</v>
      </c>
      <c r="BBV42" s="126">
        <f>IF(COUNTA(BBU$12:BBU$42)=0,0.6*BBU$5,IF(BBU42="",0,IF(BBU$6=0,IF(BBU42&gt;=BBU$8,BBU$5,IF(BBU42&lt;BBU$6,0,0.6*BBU$5+0.4*BBU$5*(BBU42-BBU$7)/(BBU$8-BBU$7))),IF(BBU42&lt;=BBU$8,BBU$5,IF(BBU42&gt;BBU$6,0,0.6*BBU$5+0.4*BBU$5*(BBU42-BBU$7)/(BBU$8-BBU$7))))))</f>
      </c>
      <c r="BBW42" s="126">
        <f>IF(BBU42&lt;&gt;"",BBU$5,0)</f>
      </c>
      <c r="BBX42" s="125">
        <f>IF(BBU$6=0,RANK(BBU42,BBU$12:BBU$42,0),RANK(BBU42,BBU$12:BBU$42,1))</f>
      </c>
      <c r="BBY42" s="126">
        <v>99.44</v>
      </c>
      <c r="BBZ42" s="126">
        <f>IF(COUNTA(BBY$12:BBY$42)=0,0.6*BBY$5,IF(BBY42="",0,IF(BBY$6=0,IF(BBY42&gt;=BBY$8,BBY$5,IF(BBY42&lt;BBY$6,0,0.6*BBY$5+0.4*BBY$5*(BBY42-BBY$7)/(BBY$8-BBY$7))),IF(BBY42&lt;=BBY$8,BBY$5,IF(BBY42&gt;BBY$6,0,0.6*BBY$5+0.4*BBY$5*(BBY42-BBY$7)/(BBY$8-BBY$7))))))</f>
      </c>
      <c r="BCA42" s="126">
        <f>IF(BBY42&lt;&gt;"",BBY$5,0)</f>
      </c>
      <c r="BCB42" s="125">
        <f>IF(BBY$6=0,RANK(BBY42,BBY$12:BBY$42,0),RANK(BBY42,BBY$12:BBY$42,1))</f>
      </c>
      <c r="BCC42" s="126">
        <v>100</v>
      </c>
      <c r="BCD42" s="126">
        <f>IF(COUNTA(BCC$12:BCC$42)=0,0.6*BCC$5,IF(BCC42="",0,IF(BCC$6=0,IF(BCC42&gt;=BCC$8,BCC$5,IF(BCC42&lt;BCC$6,0,0.6*BCC$5+0.4*BCC$5*(BCC42-BCC$7)/(BCC$8-BCC$7))),IF(BCC42&lt;=BCC$8,BCC$5,IF(BCC42&gt;BCC$6,0,0.6*BCC$5+0.4*BCC$5*(BCC42-BCC$7)/(BCC$8-BCC$7))))))</f>
      </c>
      <c r="BCE42" s="126">
        <f>IF(BCC42&lt;&gt;"",BCC$5,0)</f>
      </c>
      <c r="BCF42" s="125">
        <f>IF(BCC$6=0,RANK(BCC42,BCC$12:BCC$42,0),RANK(BCC42,BCC$12:BCC$42,1))</f>
      </c>
      <c r="BCG42" s="126">
        <v>4.97</v>
      </c>
      <c r="BCH42" s="126">
        <f>IF(COUNTA(BCG$12:BCG$42)=0,0.6*BCG$5,IF(BCG42="",0,IF(BCG$6=0,IF(BCG42&gt;=BCG$8,BCG$5,IF(BCG42&lt;BCG$6,0,0.6*BCG$5+0.4*BCG$5*(BCG42-BCG$7)/(BCG$8-BCG$7))),IF(BCG42&lt;=BCG$8,BCG$5,IF(BCG42&gt;BCG$6,0,0.6*BCG$5+0.4*BCG$5*(BCG42-BCG$7)/(BCG$8-BCG$7))))))</f>
      </c>
      <c r="BCI42" s="126">
        <f>IF(BCG42&lt;&gt;"",BCG$5,0)</f>
      </c>
      <c r="BCJ42" s="125">
        <f>IF(BCG$6=0,RANK(BCG42,BCG$12:BCG$42,0),RANK(BCG42,BCG$12:BCG$42,1))</f>
      </c>
      <c r="BCK42" s="126">
        <v>100</v>
      </c>
      <c r="BCL42" s="126">
        <f>IF(COUNTA(BCK$12:BCK$42)=0,0.6*BCK$5,IF(BCK42="",0,IF(BCK$6=0,IF(BCK42&gt;=BCK$8,BCK$5,IF(BCK42&lt;BCK$6,0,0.6*BCK$5+0.4*BCK$5*(BCK42-BCK$7)/(BCK$8-BCK$7))),IF(BCK42&lt;=BCK$8,BCK$5,IF(BCK42&gt;BCK$6,0,0.6*BCK$5+0.4*BCK$5*(BCK42-BCK$7)/(BCK$8-BCK$7))))))</f>
      </c>
      <c r="BCM42" s="126">
        <f>IF(BCK42&lt;&gt;"",BCK$5,0)</f>
      </c>
      <c r="BCN42" s="125">
        <f>IF(BCK$6=0,RANK(BCK42,BCK$12:BCK$42,0),RANK(BCK42,BCK$12:BCK$42,1))</f>
      </c>
      <c r="BCO42" s="126">
        <v>0.49</v>
      </c>
      <c r="BCP42" s="126">
        <f>IF(COUNTA(BCO$12:BCO$42)=0,0.6*BCO$5,IF(BCO42="",0,IF(BCO$6=0,IF(BCO42&gt;=BCO$8,BCO$5,IF(BCO42&lt;BCO$6,0,0.6*BCO$5+0.4*BCO$5*(BCO42-BCO$7)/(BCO$8-BCO$7))),IF(BCO42&lt;=BCO$8,BCO$5,IF(BCO42&gt;BCO$6,0,0.6*BCO$5+0.4*BCO$5*(BCO42-BCO$7)/(BCO$8-BCO$7))))))</f>
      </c>
      <c r="BCQ42" s="126">
        <f>IF(BCO42&lt;&gt;"",BCO$5,0)</f>
      </c>
      <c r="BCR42" s="125">
        <f>IF(BCO$6=0,RANK(BCO42,BCO$12:BCO$42,0),RANK(BCO42,BCO$12:BCO$42,1))</f>
      </c>
      <c r="BCS42" s="126">
        <v>0</v>
      </c>
      <c r="BCT42" s="126">
        <f>IF(COUNTA(BCS$12:BCS$42)=0,0.6*BCS$5,IF(BCS42="",0,IF(BCS$6=0,IF(BCS42&gt;=BCS$8,BCS$5,IF(BCS42&lt;BCS$6,0,0.6*BCS$5+0.4*BCS$5*(BCS42-BCS$7)/(BCS$8-BCS$7))),IF(BCS42&lt;=BCS$8,BCS$5,IF(BCS42&gt;BCS$6,0,0.6*BCS$5+0.4*BCS$5*(BCS42-BCS$7)/(BCS$8-BCS$7))))))</f>
      </c>
      <c r="BCU42" s="126">
        <f>IF(BCS42&lt;&gt;"",BCS$5,0)</f>
      </c>
      <c r="BCV42" s="125">
        <f>IF(BCS$6=0,RANK(BCS42,BCS$12:BCS$42,0),RANK(BCS42,BCS$12:BCS$42,1))</f>
      </c>
      <c r="BCW42" s="126">
        <v>42.10787109375</v>
      </c>
      <c r="BCX42" s="126">
        <f>IF(COUNTA(BCW$12:BCW$42)=0,0.6*BCW$5,IF(BCW42="",0,IF(BCW$6=0,IF(BCW42&gt;=BCW$8,BCW$5,IF(BCW42&lt;BCW$6,0,0.6*BCW$5+0.4*BCW$5*(BCW42-BCW$7)/(BCW$8-BCW$7))),IF(BCW42&lt;=BCW$8,BCW$5,IF(BCW42&gt;BCW$6,0,0.6*BCW$5+0.4*BCW$5*(BCW42-BCW$7)/(BCW$8-BCW$7))))))</f>
      </c>
      <c r="BCY42" s="126">
        <f>IF(BCW42&lt;&gt;"",BCW$5,0)</f>
      </c>
      <c r="BCZ42" s="125">
        <f>IF(BCW$6=0,RANK(BCW42,BCW$12:BCW$42,0),RANK(BCW42,BCW$12:BCW$42,1))</f>
      </c>
      <c r="BDA42" s="126">
        <v>6.299755859375</v>
      </c>
      <c r="BDB42" s="126">
        <f>IF(COUNTA(BDA$12:BDA$42)=0,0.6*BDA$5,IF(BDA42="",0,IF(BDA$6=0,IF(BDA42&gt;=BDA$8,BDA$5,IF(BDA42&lt;BDA$6,0,0.6*BDA$5+0.4*BDA$5*(BDA42-BDA$7)/(BDA$8-BDA$7))),IF(BDA42&lt;=BDA$8,BDA$5,IF(BDA42&gt;BDA$6,0,0.6*BDA$5+0.4*BDA$5*(BDA42-BDA$7)/(BDA$8-BDA$7))))))</f>
      </c>
      <c r="BDC42" s="126">
        <f>IF(BDA42&lt;&gt;"",BDA$5,0)</f>
      </c>
      <c r="BDD42" s="125">
        <f>IF(BDA$6=0,RANK(BDA42,BDA$12:BDA$42,0),RANK(BDA42,BDA$12:BDA$42,1))</f>
      </c>
      <c r="BDE42" s="126">
        <v>98.88</v>
      </c>
      <c r="BDF42" s="126">
        <f>IF(COUNTA(BDE$12:BDE$42)=0,0.6*BDE$5,IF(BDE42="",0,IF(BDE$6=0,IF(BDE42&gt;=BDE$8,BDE$5,IF(BDE42&lt;BDE$6,0,0.6*BDE$5+0.4*BDE$5*(BDE42-BDE$7)/(BDE$8-BDE$7))),IF(BDE42&lt;=BDE$8,BDE$5,IF(BDE42&gt;BDE$6,0,0.6*BDE$5+0.4*BDE$5*(BDE42-BDE$7)/(BDE$8-BDE$7))))))</f>
      </c>
      <c r="BDG42" s="126">
        <f>IF(BDE42&lt;&gt;"",BDE$5,0)</f>
      </c>
      <c r="BDH42" s="125">
        <f>IF(BDE$6=0,RANK(BDE42,BDE$12:BDE$42,0),RANK(BDE42,BDE$12:BDE$42,1))</f>
      </c>
      <c r="BDI42"/>
      <c r="BDJ42" s="126">
        <f>IF(COUNTA(BDI$12:BDI$42)=0,0.6*BDI$5,IF(BDI42="",0,IF(BDI$6=0,IF(BDI42&gt;=BDI$8,BDI$5,IF(BDI42&lt;BDI$6,0,0.6*BDI$5+0.4*BDI$5*(BDI42-BDI$7)/(BDI$8-BDI$7))),IF(BDI42&lt;=BDI$8,BDI$5,IF(BDI42&gt;BDI$6,0,0.6*BDI$5+0.4*BDI$5*(BDI42-BDI$7)/(BDI$8-BDI$7))))))</f>
      </c>
      <c r="BDK42" s="126">
        <f>IF(BDI42&lt;&gt;"",BDI$5,0)</f>
      </c>
      <c r="BDL42" s="125">
        <f>IF(BDI$6=0,RANK(BDI42,BDI$12:BDI$42,0),RANK(BDI42,BDI$12:BDI$42,1))</f>
      </c>
      <c r="BDM42"/>
      <c r="BDN42" s="126">
        <f>IF(COUNTA(BDM$12:BDM$42)=0,0.6*BDM$5,IF(BDM42="",0,IF(BDM$6=0,IF(BDM42&gt;=BDM$8,BDM$5,IF(BDM42&lt;BDM$6,0,0.6*BDM$5+0.4*BDM$5*(BDM42-BDM$7)/(BDM$8-BDM$7))),IF(BDM42&lt;=BDM$8,BDM$5,IF(BDM42&gt;BDM$6,0,0.6*BDM$5+0.4*BDM$5*(BDM42-BDM$7)/(BDM$8-BDM$7))))))</f>
      </c>
      <c r="BDO42" s="126">
        <f>IF(BDM42&lt;&gt;"",BDM$5,0)</f>
      </c>
      <c r="BDP42" s="125">
        <f>IF(BDM$6=0,RANK(BDM42,BDM$12:BDM$42,0),RANK(BDM42,BDM$12:BDM$42,1))</f>
      </c>
      <c r="BDQ42"/>
      <c r="BDR42" s="126">
        <f>IF(COUNTA(BDQ$12:BDQ$42)=0,0.6*BDQ$5,IF(BDQ42="",0,IF(BDQ$6=0,IF(BDQ42&gt;=BDQ$8,BDQ$5,IF(BDQ42&lt;BDQ$6,0,0.6*BDQ$5+0.4*BDQ$5*(BDQ42-BDQ$7)/(BDQ$8-BDQ$7))),IF(BDQ42&lt;=BDQ$8,BDQ$5,IF(BDQ42&gt;BDQ$6,0,0.6*BDQ$5+0.4*BDQ$5*(BDQ42-BDQ$7)/(BDQ$8-BDQ$7))))))</f>
      </c>
      <c r="BDS42" s="126">
        <f>IF(BDQ42&lt;&gt;"",BDQ$5,0)</f>
      </c>
      <c r="BDT42" s="125">
        <f>IF(BDQ$6=0,RANK(BDQ42,BDQ$12:BDQ$42,0),RANK(BDQ42,BDQ$12:BDQ$42,1))</f>
      </c>
      <c r="BDU42"/>
      <c r="BDV42" s="126">
        <f>IF(COUNTA(BDU$12:BDU$42)=0,0.6*BDU$5,IF(BDU42="",0,IF(BDU$6=0,IF(BDU42&gt;=BDU$8,BDU$5,IF(BDU42&lt;BDU$6,0,0.6*BDU$5+0.4*BDU$5*(BDU42-BDU$7)/(BDU$8-BDU$7))),IF(BDU42&lt;=BDU$8,BDU$5,IF(BDU42&gt;BDU$6,0,0.6*BDU$5+0.4*BDU$5*(BDU42-BDU$7)/(BDU$8-BDU$7))))))</f>
      </c>
      <c r="BDW42" s="126">
        <f>IF(BDU42&lt;&gt;"",BDU$5,0)</f>
      </c>
      <c r="BDX42" s="125">
        <f>IF(BDU$6=0,RANK(BDU42,BDU$12:BDU$42,0),RANK(BDU42,BDU$12:BDU$42,1))</f>
      </c>
      <c r="BDY42" s="126">
        <v>99.19</v>
      </c>
      <c r="BDZ42" s="126">
        <f>IF(COUNTA(BDY$12:BDY$42)=0,0.6*BDY$5,IF(BDY42="",0,IF(BDY$6=0,IF(BDY42&gt;=BDY$8,BDY$5,IF(BDY42&lt;BDY$6,0,0.6*BDY$5+0.4*BDY$5*(BDY42-BDY$7)/(BDY$8-BDY$7))),IF(BDY42&lt;=BDY$8,BDY$5,IF(BDY42&gt;BDY$6,0,0.6*BDY$5+0.4*BDY$5*(BDY42-BDY$7)/(BDY$8-BDY$7))))))</f>
      </c>
      <c r="BEA42" s="126">
        <f>IF(BDY42&lt;&gt;"",BDY$5,0)</f>
      </c>
      <c r="BEB42" s="125">
        <f>IF(BDY$6=0,RANK(BDY42,BDY$12:BDY$42,0),RANK(BDY42,BDY$12:BDY$42,1))</f>
      </c>
      <c r="BEC42"/>
      <c r="BED42" s="126">
        <f>IF(COUNTA(BEC$12:BEC$42)=0,0.6*BEC$5,IF(BEC42="",0,IF(BEC$6=0,IF(BEC42&gt;=BEC$8,BEC$5,IF(BEC42&lt;BEC$6,0,0.6*BEC$5+0.4*BEC$5*(BEC42-BEC$7)/(BEC$8-BEC$7))),IF(BEC42&lt;=BEC$8,BEC$5,IF(BEC42&gt;BEC$6,0,0.6*BEC$5+0.4*BEC$5*(BEC42-BEC$7)/(BEC$8-BEC$7))))))</f>
      </c>
      <c r="BEE42" s="126">
        <f>IF(BEC42&lt;&gt;"",BEC$5,0)</f>
      </c>
      <c r="BEF42" s="125">
        <f>IF(BEC$6=0,RANK(BEC42,BEC$12:BEC$42,0),RANK(BEC42,BEC$12:BEC$42,1))</f>
      </c>
      <c r="BEG42" s="126">
        <v>2.24</v>
      </c>
      <c r="BEH42" s="126">
        <f>IF(COUNTA(BEG$12:BEG$42)=0,0.6*BEG$5,IF(BEG42="",0,IF(BEG$6=0,IF(BEG42&gt;=BEG$8,BEG$5,IF(BEG42&lt;BEG$6,0,0.6*BEG$5+0.4*BEG$5*(BEG42-BEG$7)/(BEG$8-BEG$7))),IF(BEG42&lt;=BEG$8,BEG$5,IF(BEG42&gt;BEG$6,0,0.6*BEG$5+0.4*BEG$5*(BEG42-BEG$7)/(BEG$8-BEG$7))))))</f>
      </c>
      <c r="BEI42" s="126">
        <f>IF(BEG42&lt;&gt;"",BEG$5,0)</f>
      </c>
      <c r="BEJ42" s="125">
        <f>IF(BEG$6=0,RANK(BEG42,BEG$12:BEG$42,0),RANK(BEG42,BEG$12:BEG$42,1))</f>
      </c>
      <c r="BEK42" s="126">
        <v>99.31</v>
      </c>
      <c r="BEL42" s="126">
        <f>IF(COUNTA(BEK$12:BEK$42)=0,0.6*BEK$5,IF(BEK42="",0,IF(BEK$6=0,IF(BEK42&gt;=BEK$8,BEK$5,IF(BEK42&lt;BEK$6,0,0.6*BEK$5+0.4*BEK$5*(BEK42-BEK$7)/(BEK$8-BEK$7))),IF(BEK42&lt;=BEK$8,BEK$5,IF(BEK42&gt;BEK$6,0,0.6*BEK$5+0.4*BEK$5*(BEK42-BEK$7)/(BEK$8-BEK$7))))))</f>
      </c>
      <c r="BEM42" s="126">
        <f>IF(BEK42&lt;&gt;"",BEK$5,0)</f>
      </c>
      <c r="BEN42" s="125">
        <f>IF(BEK$6=0,RANK(BEK42,BEK$12:BEK$42,0),RANK(BEK42,BEK$12:BEK$42,1))</f>
      </c>
      <c r="BEO42" s="126">
        <v>95.34</v>
      </c>
      <c r="BEP42" s="126">
        <f>IF(COUNTA(BEO$12:BEO$42)=0,0.6*BEO$5,IF(BEO42="",0,IF(BEO$6=0,IF(BEO42&gt;=BEO$8,BEO$5,IF(BEO42&lt;BEO$6,0,0.6*BEO$5+0.4*BEO$5*(BEO42-BEO$7)/(BEO$8-BEO$7))),IF(BEO42&lt;=BEO$8,BEO$5,IF(BEO42&gt;BEO$6,0,0.6*BEO$5+0.4*BEO$5*(BEO42-BEO$7)/(BEO$8-BEO$7))))))</f>
      </c>
      <c r="BEQ42" s="126">
        <f>IF(BEO42&lt;&gt;"",BEO$5,0)</f>
      </c>
      <c r="BER42" s="125">
        <f>IF(BEO$6=0,RANK(BEO42,BEO$12:BEO$42,0),RANK(BEO42,BEO$12:BEO$42,1))</f>
      </c>
      <c r="BES42" s="126">
        <v>6.59</v>
      </c>
      <c r="BET42" s="126">
        <f>IF(COUNTA(BES$12:BES$42)=0,0.6*BES$5,IF(BES42="",0,IF(BES$6=0,IF(BES42&gt;=BES$8,BES$5,IF(BES42&lt;BES$6,0,0.6*BES$5+0.4*BES$5*(BES42-BES$7)/(BES$8-BES$7))),IF(BES42&lt;=BES$8,BES$5,IF(BES42&gt;BES$6,0,0.6*BES$5+0.4*BES$5*(BES42-BES$7)/(BES$8-BES$7))))))</f>
      </c>
      <c r="BEU42" s="126">
        <f>IF(BES42&lt;&gt;"",BES$5,0)</f>
      </c>
      <c r="BEV42" s="125">
        <f>IF(BES$6=0,RANK(BES42,BES$12:BES$42,0),RANK(BES42,BES$12:BES$42,1))</f>
      </c>
      <c r="BEW42" s="126">
        <v>100</v>
      </c>
      <c r="BEX42" s="126">
        <f>IF(COUNTA(BEW$12:BEW$42)=0,0.6*BEW$5,IF(BEW42="",0,IF(BEW$6=0,IF(BEW42&gt;=BEW$8,BEW$5,IF(BEW42&lt;BEW$6,0,0.6*BEW$5+0.4*BEW$5*(BEW42-BEW$7)/(BEW$8-BEW$7))),IF(BEW42&lt;=BEW$8,BEW$5,IF(BEW42&gt;BEW$6,0,0.6*BEW$5+0.4*BEW$5*(BEW42-BEW$7)/(BEW$8-BEW$7))))))</f>
      </c>
      <c r="BEY42" s="126">
        <f>IF(BEW42&lt;&gt;"",BEW$5,0)</f>
      </c>
      <c r="BEZ42" s="125">
        <f>IF(BEW$6=0,RANK(BEW42,BEW$12:BEW$42,0),RANK(BEW42,BEW$12:BEW$42,1))</f>
      </c>
      <c r="BFA42" s="126">
        <v>0.44</v>
      </c>
      <c r="BFB42" s="126">
        <f>IF(COUNTA(BFA$12:BFA$42)=0,0.6*BFA$5,IF(BFA42="",0,IF(BFA$6=0,IF(BFA42&gt;=BFA$8,BFA$5,IF(BFA42&lt;BFA$6,0,0.6*BFA$5+0.4*BFA$5*(BFA42-BFA$7)/(BFA$8-BFA$7))),IF(BFA42&lt;=BFA$8,BFA$5,IF(BFA42&gt;BFA$6,0,0.6*BFA$5+0.4*BFA$5*(BFA42-BFA$7)/(BFA$8-BFA$7))))))</f>
      </c>
      <c r="BFC42" s="126">
        <f>IF(BFA42&lt;&gt;"",BFA$5,0)</f>
      </c>
      <c r="BFD42" s="125">
        <f>IF(BFA$6=0,RANK(BFA42,BFA$12:BFA$42,0),RANK(BFA42,BFA$12:BFA$42,1))</f>
      </c>
      <c r="BFE42" s="126">
        <v>0</v>
      </c>
      <c r="BFF42" s="126">
        <f>IF(COUNTA(BFE$12:BFE$42)=0,0.6*BFE$5,IF(BFE42="",0,IF(BFE$6=0,IF(BFE42&gt;=BFE$8,BFE$5,IF(BFE42&lt;BFE$6,0,0.6*BFE$5+0.4*BFE$5*(BFE42-BFE$7)/(BFE$8-BFE$7))),IF(BFE42&lt;=BFE$8,BFE$5,IF(BFE42&gt;BFE$6,0,0.6*BFE$5+0.4*BFE$5*(BFE42-BFE$7)/(BFE$8-BFE$7))))))</f>
      </c>
      <c r="BFG42" s="126">
        <f>IF(BFE42&lt;&gt;"",BFE$5,0)</f>
      </c>
      <c r="BFH42" s="125">
        <f>IF(BFE$6=0,RANK(BFE42,BFE$12:BFE$42,0),RANK(BFE42,BFE$12:BFE$42,1))</f>
      </c>
      <c r="BFI42" s="126">
        <v>55.387529296875</v>
      </c>
      <c r="BFJ42" s="126">
        <f>IF(COUNTA(BFI$12:BFI$42)=0,0.6*BFI$5,IF(BFI42="",0,IF(BFI$6=0,IF(BFI42&gt;=BFI$8,BFI$5,IF(BFI42&lt;BFI$6,0,0.6*BFI$5+0.4*BFI$5*(BFI42-BFI$7)/(BFI$8-BFI$7))),IF(BFI42&lt;=BFI$8,BFI$5,IF(BFI42&gt;BFI$6,0,0.6*BFI$5+0.4*BFI$5*(BFI42-BFI$7)/(BFI$8-BFI$7))))))</f>
      </c>
      <c r="BFK42" s="126">
        <f>IF(BFI42&lt;&gt;"",BFI$5,0)</f>
      </c>
      <c r="BFL42" s="125">
        <f>IF(BFI$6=0,RANK(BFI42,BFI$12:BFI$42,0),RANK(BFI42,BFI$12:BFI$42,1))</f>
      </c>
      <c r="BFM42" s="126">
        <v>6.91484375</v>
      </c>
      <c r="BFN42" s="126">
        <f>IF(COUNTA(BFM$12:BFM$42)=0,0.6*BFM$5,IF(BFM42="",0,IF(BFM$6=0,IF(BFM42&gt;=BFM$8,BFM$5,IF(BFM42&lt;BFM$6,0,0.6*BFM$5+0.4*BFM$5*(BFM42-BFM$7)/(BFM$8-BFM$7))),IF(BFM42&lt;=BFM$8,BFM$5,IF(BFM42&gt;BFM$6,0,0.6*BFM$5+0.4*BFM$5*(BFM42-BFM$7)/(BFM$8-BFM$7))))))</f>
      </c>
      <c r="BFO42" s="126">
        <f>IF(BFM42&lt;&gt;"",BFM$5,0)</f>
      </c>
      <c r="BFP42" s="125">
        <f>IF(BFM$6=0,RANK(BFM42,BFM$12:BFM$42,0),RANK(BFM42,BFM$12:BFM$42,1))</f>
      </c>
      <c r="BFQ42" s="126">
        <v>0.22</v>
      </c>
      <c r="BFR42" s="126">
        <f>IF(COUNTA(BFQ$12:BFQ$42)=0,0.6*BFQ$5,IF(BFQ42="",0,IF(BFQ$6=0,IF(BFQ42&gt;=BFQ$8,BFQ$5,IF(BFQ42&lt;BFQ$6,0,0.6*BFQ$5+0.4*BFQ$5*(BFQ42-BFQ$7)/(BFQ$8-BFQ$7))),IF(BFQ42&lt;=BFQ$8,BFQ$5,IF(BFQ42&gt;BFQ$6,0,0.6*BFQ$5+0.4*BFQ$5*(BFQ42-BFQ$7)/(BFQ$8-BFQ$7))))))</f>
      </c>
      <c r="BFS42" s="126">
        <f>IF(BFQ42&lt;&gt;"",BFQ$5,0)</f>
      </c>
      <c r="BFT42" s="125">
        <f>IF(BFQ$6=0,RANK(BFQ42,BFQ$12:BFQ$42,0),RANK(BFQ42,BFQ$12:BFQ$42,1))</f>
      </c>
      <c r="BFU42" s="126">
        <v>98.25</v>
      </c>
      <c r="BFV42" s="126">
        <f>IF(COUNTA(BFU$12:BFU$42)=0,0.6*BFU$5,IF(BFU42="",0,IF(BFU$6=0,IF(BFU42&gt;=BFU$8,BFU$5,IF(BFU42&lt;BFU$6,0,0.6*BFU$5+0.4*BFU$5*(BFU42-BFU$7)/(BFU$8-BFU$7))),IF(BFU42&lt;=BFU$8,BFU$5,IF(BFU42&gt;BFU$6,0,0.6*BFU$5+0.4*BFU$5*(BFU42-BFU$7)/(BFU$8-BFU$7))))))</f>
      </c>
      <c r="BFW42" s="126">
        <f>IF(BFU42&lt;&gt;"",BFU$5,0)</f>
      </c>
      <c r="BFX42" s="125">
        <f>IF(BFU$6=0,RANK(BFU42,BFU$12:BFU$42,0),RANK(BFU42,BFU$12:BFU$42,1))</f>
      </c>
      <c r="BFY42"/>
      <c r="BFZ42" s="126">
        <f>IF(COUNTA(BFY$12:BFY$42)=0,0.6*BFY$5,IF(BFY42="",0,IF(BFY$6=0,IF(BFY42&gt;=BFY$8,BFY$5,IF(BFY42&lt;BFY$6,0,0.6*BFY$5+0.4*BFY$5*(BFY42-BFY$7)/(BFY$8-BFY$7))),IF(BFY42&lt;=BFY$8,BFY$5,IF(BFY42&gt;BFY$6,0,0.6*BFY$5+0.4*BFY$5*(BFY42-BFY$7)/(BFY$8-BFY$7))))))</f>
      </c>
      <c r="BGA42" s="126">
        <f>IF(BFY42&lt;&gt;"",BFY$5,0)</f>
      </c>
      <c r="BGB42" s="125">
        <f>IF(BFY$6=0,RANK(BFY42,BFY$12:BFY$42,0),RANK(BFY42,BFY$12:BFY$42,1))</f>
      </c>
      <c r="BGC42"/>
      <c r="BGD42" s="126">
        <f>IF(COUNTA(BGC$12:BGC$42)=0,0.6*BGC$5,IF(BGC42="",0,IF(BGC$6=0,IF(BGC42&gt;=BGC$8,BGC$5,IF(BGC42&lt;BGC$6,0,0.6*BGC$5+0.4*BGC$5*(BGC42-BGC$7)/(BGC$8-BGC$7))),IF(BGC42&lt;=BGC$8,BGC$5,IF(BGC42&gt;BGC$6,0,0.6*BGC$5+0.4*BGC$5*(BGC42-BGC$7)/(BGC$8-BGC$7))))))</f>
      </c>
      <c r="BGE42" s="126">
        <f>IF(BGC42&lt;&gt;"",BGC$5,0)</f>
      </c>
      <c r="BGF42" s="125">
        <f>IF(BGC$6=0,RANK(BGC42,BGC$12:BGC$42,0),RANK(BGC42,BGC$12:BGC$42,1))</f>
      </c>
      <c r="BGG42"/>
      <c r="BGH42" s="126">
        <f>IF(COUNTA(BGG$12:BGG$42)=0,0.6*BGG$5,IF(BGG42="",0,IF(BGG$6=0,IF(BGG42&gt;=BGG$8,BGG$5,IF(BGG42&lt;BGG$6,0,0.6*BGG$5+0.4*BGG$5*(BGG42-BGG$7)/(BGG$8-BGG$7))),IF(BGG42&lt;=BGG$8,BGG$5,IF(BGG42&gt;BGG$6,0,0.6*BGG$5+0.4*BGG$5*(BGG42-BGG$7)/(BGG$8-BGG$7))))))</f>
      </c>
      <c r="BGI42" s="126">
        <f>IF(BGG42&lt;&gt;"",BGG$5,0)</f>
      </c>
      <c r="BGJ42" s="125">
        <f>IF(BGG$6=0,RANK(BGG42,BGG$12:BGG$42,0),RANK(BGG42,BGG$12:BGG$42,1))</f>
      </c>
      <c r="BGK42"/>
      <c r="BGL42" s="126">
        <f>IF(COUNTA(BGK$12:BGK$42)=0,0.6*BGK$5,IF(BGK42="",0,IF(BGK$6=0,IF(BGK42&gt;=BGK$8,BGK$5,IF(BGK42&lt;BGK$6,0,0.6*BGK$5+0.4*BGK$5*(BGK42-BGK$7)/(BGK$8-BGK$7))),IF(BGK42&lt;=BGK$8,BGK$5,IF(BGK42&gt;BGK$6,0,0.6*BGK$5+0.4*BGK$5*(BGK42-BGK$7)/(BGK$8-BGK$7))))))</f>
      </c>
      <c r="BGM42" s="126">
        <f>IF(BGK42&lt;&gt;"",BGK$5,0)</f>
      </c>
      <c r="BGN42" s="125">
        <f>IF(BGK$6=0,RANK(BGK42,BGK$12:BGK$42,0),RANK(BGK42,BGK$12:BGK$42,1))</f>
      </c>
      <c r="BGO42" s="126">
        <v>98.21</v>
      </c>
      <c r="BGP42" s="126">
        <f>IF(COUNTA(BGO$12:BGO$42)=0,0.6*BGO$5,IF(BGO42="",0,IF(BGO$6=0,IF(BGO42&gt;=BGO$8,BGO$5,IF(BGO42&lt;BGO$6,0,0.6*BGO$5+0.4*BGO$5*(BGO42-BGO$7)/(BGO$8-BGO$7))),IF(BGO42&lt;=BGO$8,BGO$5,IF(BGO42&gt;BGO$6,0,0.6*BGO$5+0.4*BGO$5*(BGO42-BGO$7)/(BGO$8-BGO$7))))))</f>
      </c>
      <c r="BGQ42" s="126">
        <f>IF(BGO42&lt;&gt;"",BGO$5,0)</f>
      </c>
      <c r="BGR42" s="125">
        <f>IF(BGO$6=0,RANK(BGO42,BGO$12:BGO$42,0),RANK(BGO42,BGO$12:BGO$42,1))</f>
      </c>
      <c r="BGS42"/>
      <c r="BGT42" s="126">
        <f>IF(COUNTA(BGS$12:BGS$42)=0,0.6*BGS$5,IF(BGS42="",0,IF(BGS$6=0,IF(BGS42&gt;=BGS$8,BGS$5,IF(BGS42&lt;BGS$6,0,0.6*BGS$5+0.4*BGS$5*(BGS42-BGS$7)/(BGS$8-BGS$7))),IF(BGS42&lt;=BGS$8,BGS$5,IF(BGS42&gt;BGS$6,0,0.6*BGS$5+0.4*BGS$5*(BGS42-BGS$7)/(BGS$8-BGS$7))))))</f>
      </c>
      <c r="BGU42" s="126">
        <f>IF(BGS42&lt;&gt;"",BGS$5,0)</f>
      </c>
      <c r="BGV42" s="125">
        <f>IF(BGS$6=0,RANK(BGS42,BGS$12:BGS$42,0),RANK(BGS42,BGS$12:BGS$42,1))</f>
      </c>
      <c r="BGW42" s="126">
        <v>2.37</v>
      </c>
      <c r="BGX42" s="126">
        <f>IF(COUNTA(BGW$12:BGW$42)=0,0.6*BGW$5,IF(BGW42="",0,IF(BGW$6=0,IF(BGW42&gt;=BGW$8,BGW$5,IF(BGW42&lt;BGW$6,0,0.6*BGW$5+0.4*BGW$5*(BGW42-BGW$7)/(BGW$8-BGW$7))),IF(BGW42&lt;=BGW$8,BGW$5,IF(BGW42&gt;BGW$6,0,0.6*BGW$5+0.4*BGW$5*(BGW42-BGW$7)/(BGW$8-BGW$7))))))</f>
      </c>
      <c r="BGY42" s="126">
        <f>IF(BGW42&lt;&gt;"",BGW$5,0)</f>
      </c>
      <c r="BGZ42" s="125">
        <f>IF(BGW$6=0,RANK(BGW42,BGW$12:BGW$42,0),RANK(BGW42,BGW$12:BGW$42,1))</f>
      </c>
      <c r="BHA42" s="126">
        <v>99.21</v>
      </c>
      <c r="BHB42" s="126">
        <f>IF(COUNTA(BHA$12:BHA$42)=0,0.6*BHA$5,IF(BHA42="",0,IF(BHA$6=0,IF(BHA42&gt;=BHA$8,BHA$5,IF(BHA42&lt;BHA$6,0,0.6*BHA$5+0.4*BHA$5*(BHA42-BHA$7)/(BHA$8-BHA$7))),IF(BHA42&lt;=BHA$8,BHA$5,IF(BHA42&gt;BHA$6,0,0.6*BHA$5+0.4*BHA$5*(BHA42-BHA$7)/(BHA$8-BHA$7))))))</f>
      </c>
      <c r="BHC42" s="126">
        <f>IF(BHA42&lt;&gt;"",BHA$5,0)</f>
      </c>
      <c r="BHD42" s="125">
        <f>IF(BHA$6=0,RANK(BHA42,BHA$12:BHA$42,0),RANK(BHA42,BHA$12:BHA$42,1))</f>
      </c>
      <c r="BHE42" s="126">
        <v>99.23</v>
      </c>
      <c r="BHF42" s="126">
        <f>IF(COUNTA(BHE$12:BHE$42)=0,0.6*BHE$5,IF(BHE42="",0,IF(BHE$6=0,IF(BHE42&gt;=BHE$8,BHE$5,IF(BHE42&lt;BHE$6,0,0.6*BHE$5+0.4*BHE$5*(BHE42-BHE$7)/(BHE$8-BHE$7))),IF(BHE42&lt;=BHE$8,BHE$5,IF(BHE42&gt;BHE$6,0,0.6*BHE$5+0.4*BHE$5*(BHE42-BHE$7)/(BHE$8-BHE$7))))))</f>
      </c>
      <c r="BHG42" s="126">
        <f>IF(BHE42&lt;&gt;"",BHE$5,0)</f>
      </c>
      <c r="BHH42" s="125">
        <f>IF(BHE$6=0,RANK(BHE42,BHE$12:BHE$42,0),RANK(BHE42,BHE$12:BHE$42,1))</f>
      </c>
      <c r="BHI42" s="126">
        <v>3.33</v>
      </c>
      <c r="BHJ42" s="126">
        <f>IF(COUNTA(BHI$12:BHI$42)=0,0.6*BHI$5,IF(BHI42="",0,IF(BHI$6=0,IF(BHI42&gt;=BHI$8,BHI$5,IF(BHI42&lt;BHI$6,0,0.6*BHI$5+0.4*BHI$5*(BHI42-BHI$7)/(BHI$8-BHI$7))),IF(BHI42&lt;=BHI$8,BHI$5,IF(BHI42&gt;BHI$6,0,0.6*BHI$5+0.4*BHI$5*(BHI42-BHI$7)/(BHI$8-BHI$7))))))</f>
      </c>
      <c r="BHK42" s="126">
        <f>IF(BHI42&lt;&gt;"",BHI$5,0)</f>
      </c>
      <c r="BHL42" s="125">
        <f>IF(BHI$6=0,RANK(BHI42,BHI$12:BHI$42,0),RANK(BHI42,BHI$12:BHI$42,1))</f>
      </c>
      <c r="BHM42" s="126">
        <v>100</v>
      </c>
      <c r="BHN42" s="126">
        <f>IF(COUNTA(BHM$12:BHM$42)=0,0.6*BHM$5,IF(BHM42="",0,IF(BHM$6=0,IF(BHM42&gt;=BHM$8,BHM$5,IF(BHM42&lt;BHM$6,0,0.6*BHM$5+0.4*BHM$5*(BHM42-BHM$7)/(BHM$8-BHM$7))),IF(BHM42&lt;=BHM$8,BHM$5,IF(BHM42&gt;BHM$6,0,0.6*BHM$5+0.4*BHM$5*(BHM42-BHM$7)/(BHM$8-BHM$7))))))</f>
      </c>
      <c r="BHO42" s="126">
        <f>IF(BHM42&lt;&gt;"",BHM$5,0)</f>
      </c>
      <c r="BHP42" s="125">
        <f>IF(BHM$6=0,RANK(BHM42,BHM$12:BHM$42,0),RANK(BHM42,BHM$12:BHM$42,1))</f>
      </c>
      <c r="BHQ42" s="126">
        <v>0.52</v>
      </c>
      <c r="BHR42" s="126">
        <f>IF(COUNTA(BHQ$12:BHQ$42)=0,0.6*BHQ$5,IF(BHQ42="",0,IF(BHQ$6=0,IF(BHQ42&gt;=BHQ$8,BHQ$5,IF(BHQ42&lt;BHQ$6,0,0.6*BHQ$5+0.4*BHQ$5*(BHQ42-BHQ$7)/(BHQ$8-BHQ$7))),IF(BHQ42&lt;=BHQ$8,BHQ$5,IF(BHQ42&gt;BHQ$6,0,0.6*BHQ$5+0.4*BHQ$5*(BHQ42-BHQ$7)/(BHQ$8-BHQ$7))))))</f>
      </c>
      <c r="BHS42" s="126">
        <f>IF(BHQ42&lt;&gt;"",BHQ$5,0)</f>
      </c>
      <c r="BHT42" s="125">
        <f>IF(BHQ$6=0,RANK(BHQ42,BHQ$12:BHQ$42,0),RANK(BHQ42,BHQ$12:BHQ$42,1))</f>
      </c>
      <c r="BHU42" s="126">
        <v>0.033831628638867</v>
      </c>
      <c r="BHV42" s="126">
        <f>IF(COUNTA(BHU$12:BHU$42)=0,0.6*BHU$5,IF(BHU42="",0,IF(BHU$6=0,IF(BHU42&gt;=BHU$8,BHU$5,IF(BHU42&lt;BHU$6,0,0.6*BHU$5+0.4*BHU$5*(BHU42-BHU$7)/(BHU$8-BHU$7))),IF(BHU42&lt;=BHU$8,BHU$5,IF(BHU42&gt;BHU$6,0,0.6*BHU$5+0.4*BHU$5*(BHU42-BHU$7)/(BHU$8-BHU$7))))))</f>
      </c>
      <c r="BHW42" s="126">
        <f>IF(BHU42&lt;&gt;"",BHU$5,0)</f>
      </c>
      <c r="BHX42" s="125">
        <f>IF(BHU$6=0,RANK(BHU42,BHU$12:BHU$42,0),RANK(BHU42,BHU$12:BHU$42,1))</f>
      </c>
      <c r="BHY42" s="126">
        <v>41.755009765625</v>
      </c>
      <c r="BHZ42" s="126">
        <f>IF(COUNTA(BHY$12:BHY$42)=0,0.6*BHY$5,IF(BHY42="",0,IF(BHY$6=0,IF(BHY42&gt;=BHY$8,BHY$5,IF(BHY42&lt;BHY$6,0,0.6*BHY$5+0.4*BHY$5*(BHY42-BHY$7)/(BHY$8-BHY$7))),IF(BHY42&lt;=BHY$8,BHY$5,IF(BHY42&gt;BHY$6,0,0.6*BHY$5+0.4*BHY$5*(BHY42-BHY$7)/(BHY$8-BHY$7))))))</f>
      </c>
      <c r="BIA42" s="126">
        <f>IF(BHY42&lt;&gt;"",BHY$5,0)</f>
      </c>
      <c r="BIB42" s="125">
        <f>IF(BHY$6=0,RANK(BHY42,BHY$12:BHY$42,0),RANK(BHY42,BHY$12:BHY$42,1))</f>
      </c>
      <c r="BIC42" s="126">
        <v>6.57</v>
      </c>
      <c r="BID42" s="126">
        <f>IF(COUNTA(BIC$12:BIC$42)=0,0.6*BIC$5,IF(BIC42="",0,IF(BIC$6=0,IF(BIC42&gt;=BIC$8,BIC$5,IF(BIC42&lt;BIC$6,0,0.6*BIC$5+0.4*BIC$5*(BIC42-BIC$7)/(BIC$8-BIC$7))),IF(BIC42&lt;=BIC$8,BIC$5,IF(BIC42&gt;BIC$6,0,0.6*BIC$5+0.4*BIC$5*(BIC42-BIC$7)/(BIC$8-BIC$7))))))</f>
      </c>
      <c r="BIE42" s="126">
        <f>IF(BIC42&lt;&gt;"",BIC$5,0)</f>
      </c>
      <c r="BIF42" s="125">
        <f>IF(BIC$6=0,RANK(BIC42,BIC$12:BIC$42,0),RANK(BIC42,BIC$12:BIC$42,1))</f>
      </c>
      <c r="BIG42"/>
      <c r="BIH42" s="126">
        <f>IF(COUNTA(BIG$12:BIG$42)=0,0.6*BIG$5,IF(BIG42="",0,IF(BIG$6=0,IF(BIG42&gt;=BIG$8,BIG$5,IF(BIG42&lt;BIG$6,0,0.6*BIG$5+0.4*BIG$5*(BIG42-BIG$7)/(BIG$8-BIG$7))),IF(BIG42&lt;=BIG$8,BIG$5,IF(BIG42&gt;BIG$6,0,0.6*BIG$5+0.4*BIG$5*(BIG42-BIG$7)/(BIG$8-BIG$7))))))</f>
      </c>
      <c r="BII42" s="126">
        <f>IF(BIG42&lt;&gt;"",BIG$5,0)</f>
      </c>
      <c r="BIJ42" s="125">
        <f>IF(BIG$6=0,RANK(BIG42,BIG$12:BIG$42,0),RANK(BIG42,BIG$12:BIG$42,1))</f>
      </c>
      <c r="BIK42"/>
      <c r="BIL42" s="126">
        <f>IF(COUNTA(BIK$12:BIK$42)=0,0.6*BIK$5,IF(BIK42="",0,IF(BIK$6=0,IF(BIK42&gt;=BIK$8,BIK$5,IF(BIK42&lt;BIK$6,0,0.6*BIK$5+0.4*BIK$5*(BIK42-BIK$7)/(BIK$8-BIK$7))),IF(BIK42&lt;=BIK$8,BIK$5,IF(BIK42&gt;BIK$6,0,0.6*BIK$5+0.4*BIK$5*(BIK42-BIK$7)/(BIK$8-BIK$7))))))</f>
      </c>
      <c r="BIM42" s="126">
        <f>IF(BIK42&lt;&gt;"",BIK$5,0)</f>
      </c>
      <c r="BIN42" s="125">
        <f>IF(BIK$6=0,RANK(BIK42,BIK$12:BIK$42,0),RANK(BIK42,BIK$12:BIK$42,1))</f>
      </c>
      <c r="BIO42"/>
      <c r="BIP42" s="126">
        <f>IF(COUNTA(BIO$12:BIO$42)=0,0.6*BIO$5,IF(BIO42="",0,IF(BIO$6=0,IF(BIO42&gt;=BIO$8,BIO$5,IF(BIO42&lt;BIO$6,0,0.6*BIO$5+0.4*BIO$5*(BIO42-BIO$7)/(BIO$8-BIO$7))),IF(BIO42&lt;=BIO$8,BIO$5,IF(BIO42&gt;BIO$6,0,0.6*BIO$5+0.4*BIO$5*(BIO42-BIO$7)/(BIO$8-BIO$7))))))</f>
      </c>
      <c r="BIQ42" s="126">
        <f>IF(BIO42&lt;&gt;"",BIO$5,0)</f>
      </c>
      <c r="BIR42" s="125">
        <f>IF(BIO$6=0,RANK(BIO42,BIO$12:BIO$42,0),RANK(BIO42,BIO$12:BIO$42,1))</f>
      </c>
      <c r="BIS42"/>
      <c r="BIT42" s="126">
        <f>IF(COUNTA(BIS$12:BIS$42)=0,0.6*BIS$5,IF(BIS42="",0,IF(BIS$6=0,IF(BIS42&gt;=BIS$8,BIS$5,IF(BIS42&lt;BIS$6,0,0.6*BIS$5+0.4*BIS$5*(BIS42-BIS$7)/(BIS$8-BIS$7))),IF(BIS42&lt;=BIS$8,BIS$5,IF(BIS42&gt;BIS$6,0,0.6*BIS$5+0.4*BIS$5*(BIS42-BIS$7)/(BIS$8-BIS$7))))))</f>
      </c>
      <c r="BIU42" s="126">
        <f>IF(BIS42&lt;&gt;"",BIS$5,0)</f>
      </c>
      <c r="BIV42" s="125">
        <f>IF(BIS$6=0,RANK(BIS42,BIS$12:BIS$42,0),RANK(BIS42,BIS$12:BIS$42,1))</f>
      </c>
      <c r="BIW42"/>
      <c r="BIX42" s="126">
        <f>IF(COUNTA(BIW$12:BIW$42)=0,0.6*BIW$5,IF(BIW42="",0,IF(BIW$6=0,IF(BIW42&gt;=BIW$8,BIW$5,IF(BIW42&lt;BIW$6,0,0.6*BIW$5+0.4*BIW$5*(BIW42-BIW$7)/(BIW$8-BIW$7))),IF(BIW42&lt;=BIW$8,BIW$5,IF(BIW42&gt;BIW$6,0,0.6*BIW$5+0.4*BIW$5*(BIW42-BIW$7)/(BIW$8-BIW$7))))))</f>
      </c>
      <c r="BIY42" s="126">
        <f>IF(BIW42&lt;&gt;"",BIW$5,0)</f>
      </c>
      <c r="BIZ42" s="125">
        <f>IF(BIW$6=0,RANK(BIW42,BIW$12:BIW$42,0),RANK(BIW42,BIW$12:BIW$42,1))</f>
      </c>
      <c r="BJA42"/>
      <c r="BJB42" s="126">
        <f>IF(COUNTA(BJA$12:BJA$42)=0,0.6*BJA$5,IF(BJA42="",0,IF(BJA$6=0,IF(BJA42&gt;=BJA$8,BJA$5,IF(BJA42&lt;BJA$6,0,0.6*BJA$5+0.4*BJA$5*(BJA42-BJA$7)/(BJA$8-BJA$7))),IF(BJA42&lt;=BJA$8,BJA$5,IF(BJA42&gt;BJA$6,0,0.6*BJA$5+0.4*BJA$5*(BJA42-BJA$7)/(BJA$8-BJA$7))))))</f>
      </c>
      <c r="BJC42" s="126">
        <f>IF(BJA42&lt;&gt;"",BJA$5,0)</f>
      </c>
      <c r="BJD42" s="125">
        <f>IF(BJA$6=0,RANK(BJA42,BJA$12:BJA$42,0),RANK(BJA42,BJA$12:BJA$42,1))</f>
      </c>
      <c r="BJE42"/>
      <c r="BJF42" s="126">
        <f>IF(COUNTA(BJE$12:BJE$42)=0,0.6*BJE$5,IF(BJE42="",0,IF(BJE$6=0,IF(BJE42&gt;=BJE$8,BJE$5,IF(BJE42&lt;BJE$6,0,0.6*BJE$5+0.4*BJE$5*(BJE42-BJE$7)/(BJE$8-BJE$7))),IF(BJE42&lt;=BJE$8,BJE$5,IF(BJE42&gt;BJE$6,0,0.6*BJE$5+0.4*BJE$5*(BJE42-BJE$7)/(BJE$8-BJE$7))))))</f>
      </c>
      <c r="BJG42" s="126">
        <f>IF(BJE42&lt;&gt;"",BJE$5,0)</f>
      </c>
      <c r="BJH42" s="125">
        <f>IF(BJE$6=0,RANK(BJE42,BJE$12:BJE$42,0),RANK(BJE42,BJE$12:BJE$42,1))</f>
      </c>
      <c r="BJI42"/>
      <c r="BJJ42" s="126">
        <f>IF(COUNTA(BJI$12:BJI$42)=0,0.6*BJI$5,IF(BJI42="",0,IF(BJI$6=0,IF(BJI42&gt;=BJI$8,BJI$5,IF(BJI42&lt;BJI$6,0,0.6*BJI$5+0.4*BJI$5*(BJI42-BJI$7)/(BJI$8-BJI$7))),IF(BJI42&lt;=BJI$8,BJI$5,IF(BJI42&gt;BJI$6,0,0.6*BJI$5+0.4*BJI$5*(BJI42-BJI$7)/(BJI$8-BJI$7))))))</f>
      </c>
      <c r="BJK42" s="126">
        <f>IF(BJI42&lt;&gt;"",BJI$5,0)</f>
      </c>
      <c r="BJL42" s="125">
        <f>IF(BJI$6=0,RANK(BJI42,BJI$12:BJI$42,0),RANK(BJI42,BJI$12:BJI$42,1))</f>
      </c>
      <c r="BJM42"/>
      <c r="BJN42" s="126">
        <f>IF(COUNTA(BJM$12:BJM$42)=0,0.6*BJM$5,IF(BJM42="",0,IF(BJM$6=0,IF(BJM42&gt;=BJM$8,BJM$5,IF(BJM42&lt;BJM$6,0,0.6*BJM$5+0.4*BJM$5*(BJM42-BJM$7)/(BJM$8-BJM$7))),IF(BJM42&lt;=BJM$8,BJM$5,IF(BJM42&gt;BJM$6,0,0.6*BJM$5+0.4*BJM$5*(BJM42-BJM$7)/(BJM$8-BJM$7))))))</f>
      </c>
      <c r="BJO42" s="126">
        <f>IF(BJM42&lt;&gt;"",BJM$5,0)</f>
      </c>
      <c r="BJP42" s="125">
        <f>IF(BJM$6=0,RANK(BJM42,BJM$12:BJM$42,0),RANK(BJM42,BJM$12:BJM$42,1))</f>
      </c>
      <c r="BJQ42"/>
      <c r="BJR42" s="126">
        <f>IF(COUNTA(BJQ$12:BJQ$42)=0,0.6*BJQ$5,IF(BJQ42="",0,IF(BJQ$6=0,IF(BJQ42&gt;=BJQ$8,BJQ$5,IF(BJQ42&lt;BJQ$6,0,0.6*BJQ$5+0.4*BJQ$5*(BJQ42-BJQ$7)/(BJQ$8-BJQ$7))),IF(BJQ42&lt;=BJQ$8,BJQ$5,IF(BJQ42&gt;BJQ$6,0,0.6*BJQ$5+0.4*BJQ$5*(BJQ42-BJQ$7)/(BJQ$8-BJQ$7))))))</f>
      </c>
      <c r="BJS42" s="126">
        <f>IF(BJQ42&lt;&gt;"",BJQ$5,0)</f>
      </c>
      <c r="BJT42" s="125">
        <f>IF(BJQ$6=0,RANK(BJQ42,BJQ$12:BJQ$42,0),RANK(BJQ42,BJQ$12:BJQ$42,1))</f>
      </c>
      <c r="BJU42"/>
      <c r="BJV42" s="126">
        <f>IF(COUNTA(BJU$12:BJU$42)=0,0.6*BJU$5,IF(BJU42="",0,IF(BJU$6=0,IF(BJU42&gt;=BJU$8,BJU$5,IF(BJU42&lt;BJU$6,0,0.6*BJU$5+0.4*BJU$5*(BJU42-BJU$7)/(BJU$8-BJU$7))),IF(BJU42&lt;=BJU$8,BJU$5,IF(BJU42&gt;BJU$6,0,0.6*BJU$5+0.4*BJU$5*(BJU42-BJU$7)/(BJU$8-BJU$7))))))</f>
      </c>
      <c r="BJW42" s="126">
        <f>IF(BJU42&lt;&gt;"",BJU$5,0)</f>
      </c>
      <c r="BJX42" s="125">
        <f>IF(BJU$6=0,RANK(BJU42,BJU$12:BJU$42,0),RANK(BJU42,BJU$12:BJU$42,1))</f>
      </c>
      <c r="BJY42" s="126">
        <v>98.19</v>
      </c>
      <c r="BJZ42" s="126">
        <f>IF(COUNTA(BJY$12:BJY$42)=0,0.6*BJY$5,IF(BJY42="",0,IF(BJY$6=0,IF(BJY42&gt;=BJY$8,BJY$5,IF(BJY42&lt;BJY$6,0,0.6*BJY$5+0.4*BJY$5*(BJY42-BJY$7)/(BJY$8-BJY$7))),IF(BJY42&lt;=BJY$8,BJY$5,IF(BJY42&gt;BJY$6,0,0.6*BJY$5+0.4*BJY$5*(BJY42-BJY$7)/(BJY$8-BJY$7))))))</f>
      </c>
      <c r="BKA42" s="126">
        <f>IF(BJY42&lt;&gt;"",BJY$5,0)</f>
      </c>
      <c r="BKB42" s="125">
        <f>IF(BJY$6=0,RANK(BJY42,BJY$12:BJY$42,0),RANK(BJY42,BJY$12:BJY$42,1))</f>
      </c>
      <c r="BKC42"/>
      <c r="BKD42" s="126">
        <f>IF(COUNTA(BKC$12:BKC$42)=0,0.6*BKC$5,IF(BKC42="",0,IF(BKC$6=0,IF(BKC42&gt;=BKC$8,BKC$5,IF(BKC42&lt;BKC$6,0,0.6*BKC$5+0.4*BKC$5*(BKC42-BKC$7)/(BKC$8-BKC$7))),IF(BKC42&lt;=BKC$8,BKC$5,IF(BKC42&gt;BKC$6,0,0.6*BKC$5+0.4*BKC$5*(BKC42-BKC$7)/(BKC$8-BKC$7))))))</f>
      </c>
      <c r="BKE42" s="126">
        <f>IF(BKC42&lt;&gt;"",BKC$5,0)</f>
      </c>
      <c r="BKF42" s="125">
        <f>IF(BKC$6=0,RANK(BKC42,BKC$12:BKC$42,0),RANK(BKC42,BKC$12:BKC$42,1))</f>
      </c>
      <c r="BKG42"/>
      <c r="BKH42" s="126">
        <f>IF(COUNTA(BKG$12:BKG$42)=0,0.6*BKG$5,IF(BKG42="",0,IF(BKG$6=0,IF(BKG42&gt;=BKG$8,BKG$5,IF(BKG42&lt;BKG$6,0,0.6*BKG$5+0.4*BKG$5*(BKG42-BKG$7)/(BKG$8-BKG$7))),IF(BKG42&lt;=BKG$8,BKG$5,IF(BKG42&gt;BKG$6,0,0.6*BKG$5+0.4*BKG$5*(BKG42-BKG$7)/(BKG$8-BKG$7))))))</f>
      </c>
      <c r="BKI42" s="126">
        <f>IF(BKG42&lt;&gt;"",BKG$5,0)</f>
      </c>
      <c r="BKJ42" s="125">
        <f>IF(BKG$6=0,RANK(BKG42,BKG$12:BKG$42,0),RANK(BKG42,BKG$12:BKG$42,1))</f>
      </c>
      <c r="BKK42"/>
      <c r="BKL42" s="126">
        <f>IF(COUNTA(BKK$12:BKK$42)=0,0.6*BKK$5,IF(BKK42="",0,IF(BKK$6=0,IF(BKK42&gt;=BKK$8,BKK$5,IF(BKK42&lt;BKK$6,0,0.6*BKK$5+0.4*BKK$5*(BKK42-BKK$7)/(BKK$8-BKK$7))),IF(BKK42&lt;=BKK$8,BKK$5,IF(BKK42&gt;BKK$6,0,0.6*BKK$5+0.4*BKK$5*(BKK42-BKK$7)/(BKK$8-BKK$7))))))</f>
      </c>
      <c r="BKM42" s="126">
        <f>IF(BKK42&lt;&gt;"",BKK$5,0)</f>
      </c>
      <c r="BKN42" s="125">
        <f>IF(BKK$6=0,RANK(BKK42,BKK$12:BKK$42,0),RANK(BKK42,BKK$12:BKK$42,1))</f>
      </c>
      <c r="BKO42" s="126">
        <v>99.42</v>
      </c>
      <c r="BKP42" s="126">
        <f>IF(COUNTA(BKO$12:BKO$42)=0,0.6*BKO$5,IF(BKO42="",0,IF(BKO$6=0,IF(BKO42&gt;=BKO$8,BKO$5,IF(BKO42&lt;BKO$6,0,0.6*BKO$5+0.4*BKO$5*(BKO42-BKO$7)/(BKO$8-BKO$7))),IF(BKO42&lt;=BKO$8,BKO$5,IF(BKO42&gt;BKO$6,0,0.6*BKO$5+0.4*BKO$5*(BKO42-BKO$7)/(BKO$8-BKO$7))))))</f>
      </c>
      <c r="BKQ42" s="126">
        <f>IF(BKO42&lt;&gt;"",BKO$5,0)</f>
      </c>
      <c r="BKR42" s="125">
        <f>IF(BKO$6=0,RANK(BKO42,BKO$12:BKO$42,0),RANK(BKO42,BKO$12:BKO$42,1))</f>
      </c>
      <c r="BKS42"/>
      <c r="BKT42" s="126">
        <f>IF(COUNTA(BKS$12:BKS$42)=0,0.6*BKS$5,IF(BKS42="",0,IF(BKS$6=0,IF(BKS42&gt;=BKS$8,BKS$5,IF(BKS42&lt;BKS$6,0,0.6*BKS$5+0.4*BKS$5*(BKS42-BKS$7)/(BKS$8-BKS$7))),IF(BKS42&lt;=BKS$8,BKS$5,IF(BKS42&gt;BKS$6,0,0.6*BKS$5+0.4*BKS$5*(BKS42-BKS$7)/(BKS$8-BKS$7))))))</f>
      </c>
      <c r="BKU42" s="126">
        <f>IF(BKS42&lt;&gt;"",BKS$5,0)</f>
      </c>
      <c r="BKV42" s="125">
        <f>IF(BKS$6=0,RANK(BKS42,BKS$12:BKS$42,0),RANK(BKS42,BKS$12:BKS$42,1))</f>
      </c>
      <c r="BKW42" s="126">
        <v>2.64</v>
      </c>
      <c r="BKX42" s="126">
        <f>IF(COUNTA(BKW$12:BKW$42)=0,0.6*BKW$5,IF(BKW42="",0,IF(BKW$6=0,IF(BKW42&gt;=BKW$8,BKW$5,IF(BKW42&lt;BKW$6,0,0.6*BKW$5+0.4*BKW$5*(BKW42-BKW$7)/(BKW$8-BKW$7))),IF(BKW42&lt;=BKW$8,BKW$5,IF(BKW42&gt;BKW$6,0,0.6*BKW$5+0.4*BKW$5*(BKW42-BKW$7)/(BKW$8-BKW$7))))))</f>
      </c>
      <c r="BKY42" s="126">
        <f>IF(BKW42&lt;&gt;"",BKW$5,0)</f>
      </c>
      <c r="BKZ42" s="125">
        <f>IF(BKW$6=0,RANK(BKW42,BKW$12:BKW$42,0),RANK(BKW42,BKW$12:BKW$42,1))</f>
      </c>
      <c r="BLA42" s="126">
        <v>98.82</v>
      </c>
      <c r="BLB42" s="126">
        <f>IF(COUNTA(BLA$12:BLA$42)=0,0.6*BLA$5,IF(BLA42="",0,IF(BLA$6=0,IF(BLA42&gt;=BLA$8,BLA$5,IF(BLA42&lt;BLA$6,0,0.6*BLA$5+0.4*BLA$5*(BLA42-BLA$7)/(BLA$8-BLA$7))),IF(BLA42&lt;=BLA$8,BLA$5,IF(BLA42&gt;BLA$6,0,0.6*BLA$5+0.4*BLA$5*(BLA42-BLA$7)/(BLA$8-BLA$7))))))</f>
      </c>
      <c r="BLC42" s="126">
        <f>IF(BLA42&lt;&gt;"",BLA$5,0)</f>
      </c>
      <c r="BLD42" s="125">
        <f>IF(BLA$6=0,RANK(BLA42,BLA$12:BLA$42,0),RANK(BLA42,BLA$12:BLA$42,1))</f>
      </c>
      <c r="BLE42" s="126">
        <v>100</v>
      </c>
      <c r="BLF42" s="126">
        <f>IF(COUNTA(BLE$12:BLE$42)=0,0.6*BLE$5,IF(BLE42="",0,IF(BLE$6=0,IF(BLE42&gt;=BLE$8,BLE$5,IF(BLE42&lt;BLE$6,0,0.6*BLE$5+0.4*BLE$5*(BLE42-BLE$7)/(BLE$8-BLE$7))),IF(BLE42&lt;=BLE$8,BLE$5,IF(BLE42&gt;BLE$6,0,0.6*BLE$5+0.4*BLE$5*(BLE42-BLE$7)/(BLE$8-BLE$7))))))</f>
      </c>
      <c r="BLG42" s="126">
        <f>IF(BLE42&lt;&gt;"",BLE$5,0)</f>
      </c>
      <c r="BLH42" s="125">
        <f>IF(BLE$6=0,RANK(BLE42,BLE$12:BLE$42,0),RANK(BLE42,BLE$12:BLE$42,1))</f>
      </c>
      <c r="BLI42" s="126">
        <v>4.55</v>
      </c>
      <c r="BLJ42" s="126">
        <f>IF(COUNTA(BLI$12:BLI$42)=0,0.6*BLI$5,IF(BLI42="",0,IF(BLI$6=0,IF(BLI42&gt;=BLI$8,BLI$5,IF(BLI42&lt;BLI$6,0,0.6*BLI$5+0.4*BLI$5*(BLI42-BLI$7)/(BLI$8-BLI$7))),IF(BLI42&lt;=BLI$8,BLI$5,IF(BLI42&gt;BLI$6,0,0.6*BLI$5+0.4*BLI$5*(BLI42-BLI$7)/(BLI$8-BLI$7))))))</f>
      </c>
      <c r="BLK42" s="126">
        <f>IF(BLI42&lt;&gt;"",BLI$5,0)</f>
      </c>
      <c r="BLL42" s="125">
        <f>IF(BLI$6=0,RANK(BLI42,BLI$12:BLI$42,0),RANK(BLI42,BLI$12:BLI$42,1))</f>
      </c>
      <c r="BLM42" s="126">
        <v>100</v>
      </c>
      <c r="BLN42" s="126">
        <f>IF(COUNTA(BLM$12:BLM$42)=0,0.6*BLM$5,IF(BLM42="",0,IF(BLM$6=0,IF(BLM42&gt;=BLM$8,BLM$5,IF(BLM42&lt;BLM$6,0,0.6*BLM$5+0.4*BLM$5*(BLM42-BLM$7)/(BLM$8-BLM$7))),IF(BLM42&lt;=BLM$8,BLM$5,IF(BLM42&gt;BLM$6,0,0.6*BLM$5+0.4*BLM$5*(BLM42-BLM$7)/(BLM$8-BLM$7))))))</f>
      </c>
      <c r="BLO42" s="126">
        <f>IF(BLM42&lt;&gt;"",BLM$5,0)</f>
      </c>
      <c r="BLP42" s="125">
        <f>IF(BLM$6=0,RANK(BLM42,BLM$12:BLM$42,0),RANK(BLM42,BLM$12:BLM$42,1))</f>
      </c>
      <c r="BLQ42" s="126">
        <v>0.78</v>
      </c>
      <c r="BLR42" s="126">
        <f>IF(COUNTA(BLQ$12:BLQ$42)=0,0.6*BLQ$5,IF(BLQ42="",0,IF(BLQ$6=0,IF(BLQ42&gt;=BLQ$8,BLQ$5,IF(BLQ42&lt;BLQ$6,0,0.6*BLQ$5+0.4*BLQ$5*(BLQ42-BLQ$7)/(BLQ$8-BLQ$7))),IF(BLQ42&lt;=BLQ$8,BLQ$5,IF(BLQ42&gt;BLQ$6,0,0.6*BLQ$5+0.4*BLQ$5*(BLQ42-BLQ$7)/(BLQ$8-BLQ$7))))))</f>
      </c>
      <c r="BLS42" s="126">
        <f>IF(BLQ42&lt;&gt;"",BLQ$5,0)</f>
      </c>
      <c r="BLT42" s="125">
        <f>IF(BLQ$6=0,RANK(BLQ42,BLQ$12:BLQ$42,0),RANK(BLQ42,BLQ$12:BLQ$42,1))</f>
      </c>
      <c r="BLU42" s="126">
        <v>0</v>
      </c>
      <c r="BLV42" s="126">
        <f>IF(COUNTA(BLU$12:BLU$42)=0,0.6*BLU$5,IF(BLU42="",0,IF(BLU$6=0,IF(BLU42&gt;=BLU$8,BLU$5,IF(BLU42&lt;BLU$6,0,0.6*BLU$5+0.4*BLU$5*(BLU42-BLU$7)/(BLU$8-BLU$7))),IF(BLU42&lt;=BLU$8,BLU$5,IF(BLU42&gt;BLU$6,0,0.6*BLU$5+0.4*BLU$5*(BLU42-BLU$7)/(BLU$8-BLU$7))))))</f>
      </c>
      <c r="BLW42" s="126">
        <f>IF(BLU42&lt;&gt;"",BLU$5,0)</f>
      </c>
      <c r="BLX42" s="125">
        <f>IF(BLU$6=0,RANK(BLU42,BLU$12:BLU$42,0),RANK(BLU42,BLU$12:BLU$42,1))</f>
      </c>
      <c r="BLY42" s="126">
        <v>43.86</v>
      </c>
      <c r="BLZ42" s="126">
        <f>IF(COUNTA(BLY$12:BLY$42)=0,0.6*BLY$5,IF(BLY42="",0,IF(BLY$6=0,IF(BLY42&gt;=BLY$8,BLY$5,IF(BLY42&lt;BLY$6,0,0.6*BLY$5+0.4*BLY$5*(BLY42-BLY$7)/(BLY$8-BLY$7))),IF(BLY42&lt;=BLY$8,BLY$5,IF(BLY42&gt;BLY$6,0,0.6*BLY$5+0.4*BLY$5*(BLY42-BLY$7)/(BLY$8-BLY$7))))))</f>
      </c>
      <c r="BMA42" s="126">
        <f>IF(BLY42&lt;&gt;"",BLY$5,0)</f>
      </c>
      <c r="BMB42" s="125">
        <f>IF(BLY$6=0,RANK(BLY42,BLY$12:BLY$42,0),RANK(BLY42,BLY$12:BLY$42,1))</f>
      </c>
      <c r="BMC42" s="126">
        <v>5.83</v>
      </c>
      <c r="BMD42" s="126">
        <f>IF(COUNTA(BMC$12:BMC$42)=0,0.6*BMC$5,IF(BMC42="",0,IF(BMC$6=0,IF(BMC42&gt;=BMC$8,BMC$5,IF(BMC42&lt;BMC$6,0,0.6*BMC$5+0.4*BMC$5*(BMC42-BMC$7)/(BMC$8-BMC$7))),IF(BMC42&lt;=BMC$8,BMC$5,IF(BMC42&gt;BMC$6,0,0.6*BMC$5+0.4*BMC$5*(BMC42-BMC$7)/(BMC$8-BMC$7))))))</f>
      </c>
      <c r="BME42" s="126">
        <f>IF(BMC42&lt;&gt;"",BMC$5,0)</f>
      </c>
      <c r="BMF42" s="125">
        <f>IF(BMC$6=0,RANK(BMC42,BMC$12:BMC$42,0),RANK(BMC42,BMC$12:BMC$42,1))</f>
      </c>
      <c r="BMG42" s="126">
        <v>10.84</v>
      </c>
      <c r="BMH42" s="126">
        <f>IF(COUNTA(BMG$12:BMG$42)=0,0.6*BMG$5,IF(BMG42="",0,IF(AND(BMG42&gt;=BMG$7,BMG42&lt;=BMG$8),BMG$5,0)))</f>
      </c>
      <c r="BMI42" s="126">
        <f>IF(BMG42&lt;&gt;"",BMG$5,0)</f>
      </c>
      <c r="BMJ42" s="125">
        <f>IF(BMG$6=0,RANK(BMG42,BMG$12:BMG$42,0),RANK(BMG42,BMG$12:BMG$42,1))</f>
      </c>
      <c r="BMK42" s="126">
        <v>98.73</v>
      </c>
      <c r="BML42" s="126">
        <f>IF(COUNTA(BMK$12:BMK$42)=0,0.6*BMK$5,IF(BMK42="",0,IF(BMK$6=0,IF(BMK42&gt;=BMK$8,BMK$5,IF(BMK42&lt;BMK$6,0,0.6*BMK$5+0.4*BMK$5*(BMK42-BMK$7)/(BMK$8-BMK$7))),IF(BMK42&lt;=BMK$8,BMK$5,IF(BMK42&gt;BMK$6,0,0.6*BMK$5+0.4*BMK$5*(BMK42-BMK$7)/(BMK$8-BMK$7))))))</f>
      </c>
      <c r="BMM42" s="126">
        <f>IF(BMK42&lt;&gt;"",BMK$5,0)</f>
      </c>
      <c r="BMN42" s="125">
        <f>IF(BMK$6=0,RANK(BMK42,BMK$12:BMK$42,0),RANK(BMK42,BMK$12:BMK$42,1))</f>
      </c>
      <c r="BMO42"/>
      <c r="BMP42" s="126">
        <f>IF(COUNTA(BMO$12:BMO$42)=0,0.6*BMO$5,IF(BMO42="",0,IF(BMO$6=0,IF(BMO42&gt;=BMO$8,BMO$5,IF(BMO42&lt;BMO$6,0,0.6*BMO$5+0.4*BMO$5*(BMO42-BMO$7)/(BMO$8-BMO$7))),IF(BMO42&lt;=BMO$8,BMO$5,IF(BMO42&gt;BMO$6,0,0.6*BMO$5+0.4*BMO$5*(BMO42-BMO$7)/(BMO$8-BMO$7))))))</f>
      </c>
      <c r="BMQ42" s="126">
        <f>IF(BMO42&lt;&gt;"",BMO$5,0)</f>
      </c>
      <c r="BMR42" s="125">
        <f>IF(BMO$6=0,RANK(BMO42,BMO$12:BMO$42,0),RANK(BMO42,BMO$12:BMO$42,1))</f>
      </c>
      <c r="BMS42"/>
      <c r="BMT42" s="126">
        <f>IF(COUNTA(BMS$12:BMS$42)=0,0.6*BMS$5,IF(BMS42="",0,IF(BMS$6=0,IF(BMS42&gt;=BMS$8,BMS$5,IF(BMS42&lt;BMS$6,0,0.6*BMS$5+0.4*BMS$5*(BMS42-BMS$7)/(BMS$8-BMS$7))),IF(BMS42&lt;=BMS$8,BMS$5,IF(BMS42&gt;BMS$6,0,0.6*BMS$5+0.4*BMS$5*(BMS42-BMS$7)/(BMS$8-BMS$7))))))</f>
      </c>
      <c r="BMU42" s="126">
        <f>IF(BMS42&lt;&gt;"",BMS$5,0)</f>
      </c>
      <c r="BMV42" s="125">
        <f>IF(BMS$6=0,RANK(BMS42,BMS$12:BMS$42,0),RANK(BMS42,BMS$12:BMS$42,1))</f>
      </c>
      <c r="BMW42"/>
      <c r="BMX42" s="126">
        <f>IF(COUNTA(BMW$12:BMW$42)=0,0.6*BMW$5,IF(BMW42="",0,IF(BMW$6=0,IF(BMW42&gt;=BMW$8,BMW$5,IF(BMW42&lt;BMW$6,0,0.6*BMW$5+0.4*BMW$5*(BMW42-BMW$7)/(BMW$8-BMW$7))),IF(BMW42&lt;=BMW$8,BMW$5,IF(BMW42&gt;BMW$6,0,0.6*BMW$5+0.4*BMW$5*(BMW42-BMW$7)/(BMW$8-BMW$7))))))</f>
      </c>
      <c r="BMY42" s="126">
        <f>IF(BMW42&lt;&gt;"",BMW$5,0)</f>
      </c>
      <c r="BMZ42" s="125">
        <f>IF(BMW$6=0,RANK(BMW42,BMW$12:BMW$42,0),RANK(BMW42,BMW$12:BMW$42,1))</f>
      </c>
      <c r="BNA42" s="126">
        <v>99.68</v>
      </c>
      <c r="BNB42" s="126">
        <f>IF(COUNTA(BNA$12:BNA$42)=0,0.6*BNA$5,IF(BNA42="",0,IF(BNA$6=0,IF(BNA42&gt;=BNA$8,BNA$5,IF(BNA42&lt;BNA$6,0,0.6*BNA$5+0.4*BNA$5*(BNA42-BNA$7)/(BNA$8-BNA$7))),IF(BNA42&lt;=BNA$8,BNA$5,IF(BNA42&gt;BNA$6,0,0.6*BNA$5+0.4*BNA$5*(BNA42-BNA$7)/(BNA$8-BNA$7))))))</f>
      </c>
      <c r="BNC42" s="126">
        <f>IF(BNA42&lt;&gt;"",BNA$5,0)</f>
      </c>
      <c r="BND42" s="125">
        <f>IF(BNA$6=0,RANK(BNA42,BNA$12:BNA$42,0),RANK(BNA42,BNA$12:BNA$42,1))</f>
      </c>
      <c r="BNE42"/>
      <c r="BNF42" s="126">
        <f>IF(COUNTA(BNE$12:BNE$42)=0,0.6*BNE$5,IF(BNE42="",0,IF(BNE$6=0,IF(BNE42&gt;=BNE$8,BNE$5,IF(BNE42&lt;BNE$6,0,0.6*BNE$5+0.4*BNE$5*(BNE42-BNE$7)/(BNE$8-BNE$7))),IF(BNE42&lt;=BNE$8,BNE$5,IF(BNE42&gt;BNE$6,0,0.6*BNE$5+0.4*BNE$5*(BNE42-BNE$7)/(BNE$8-BNE$7))))))</f>
      </c>
      <c r="BNG42" s="126">
        <f>IF(BNE42&lt;&gt;"",BNE$5,0)</f>
      </c>
      <c r="BNH42" s="125">
        <f>IF(BNE$6=0,RANK(BNE42,BNE$12:BNE$42,0),RANK(BNE42,BNE$12:BNE$42,1))</f>
      </c>
      <c r="BNI42" s="126">
        <v>0.021</v>
      </c>
      <c r="BNJ42" s="126">
        <f>IF(COUNTA(BNI$12:BNI$42)=0,0.6*BNI$5,IF(BNI42="",0,IF(BNI$6=0,IF(BNI42&gt;=BNI$8,BNI$5,IF(BNI42&lt;BNI$6,0,0.6*BNI$5+0.4*BNI$5*(BNI42-BNI$7)/(BNI$8-BNI$7))),IF(BNI42&lt;=BNI$8,BNI$5,IF(BNI42&gt;BNI$6,0,0.6*BNI$5+0.4*BNI$5*(BNI42-BNI$7)/(BNI$8-BNI$7))))))</f>
      </c>
      <c r="BNK42" s="126">
        <f>IF(BNI42&lt;&gt;"",BNI$5,0)</f>
      </c>
      <c r="BNL42" s="125">
        <f>IF(BNI$6=0,RANK(BNI42,BNI$12:BNI$42,0),RANK(BNI42,BNI$12:BNI$42,1))</f>
      </c>
      <c r="BNM42" s="126">
        <v>99.42</v>
      </c>
      <c r="BNN42" s="126">
        <f>IF(COUNTA(BNM$12:BNM$42)=0,0.6*BNM$5,IF(BNM42="",0,IF(BNM$6=0,IF(BNM42&gt;=BNM$8,BNM$5,IF(BNM42&lt;BNM$6,0,0.6*BNM$5+0.4*BNM$5*(BNM42-BNM$7)/(BNM$8-BNM$7))),IF(BNM42&lt;=BNM$8,BNM$5,IF(BNM42&gt;BNM$6,0,0.6*BNM$5+0.4*BNM$5*(BNM42-BNM$7)/(BNM$8-BNM$7))))))</f>
      </c>
      <c r="BNO42" s="126">
        <f>IF(BNM42&lt;&gt;"",BNM$5,0)</f>
      </c>
      <c r="BNP42" s="125">
        <f>IF(BNM$6=0,RANK(BNM42,BNM$12:BNM$42,0),RANK(BNM42,BNM$12:BNM$42,1))</f>
      </c>
      <c r="BNQ42" s="126">
        <v>100</v>
      </c>
      <c r="BNR42" s="126">
        <f>IF(COUNTA(BNQ$12:BNQ$42)=0,0.6*BNQ$5,IF(BNQ42="",0,IF(BNQ$6=0,IF(BNQ42&gt;=BNQ$8,BNQ$5,IF(BNQ42&lt;BNQ$6,0,0.6*BNQ$5+0.4*BNQ$5*(BNQ42-BNQ$7)/(BNQ$8-BNQ$7))),IF(BNQ42&lt;=BNQ$8,BNQ$5,IF(BNQ42&gt;BNQ$6,0,0.6*BNQ$5+0.4*BNQ$5*(BNQ42-BNQ$7)/(BNQ$8-BNQ$7))))))</f>
      </c>
      <c r="BNS42" s="126">
        <f>IF(BNQ42&lt;&gt;"",BNQ$5,0)</f>
      </c>
      <c r="BNT42" s="125">
        <f>IF(BNQ$6=0,RANK(BNQ42,BNQ$12:BNQ$42,0),RANK(BNQ42,BNQ$12:BNQ$42,1))</f>
      </c>
      <c r="BNU42" s="126">
        <v>3.63</v>
      </c>
      <c r="BNV42" s="126">
        <f>IF(COUNTA(BNU$12:BNU$42)=0,0.6*BNU$5,IF(BNU42="",0,IF(BNU$6=0,IF(BNU42&gt;=BNU$8,BNU$5,IF(BNU42&lt;BNU$6,0,0.6*BNU$5+0.4*BNU$5*(BNU42-BNU$7)/(BNU$8-BNU$7))),IF(BNU42&lt;=BNU$8,BNU$5,IF(BNU42&gt;BNU$6,0,0.6*BNU$5+0.4*BNU$5*(BNU42-BNU$7)/(BNU$8-BNU$7))))))</f>
      </c>
      <c r="BNW42" s="126">
        <f>IF(BNU42&lt;&gt;"",BNU$5,0)</f>
      </c>
      <c r="BNX42" s="125">
        <f>IF(BNU$6=0,RANK(BNU42,BNU$12:BNU$42,0),RANK(BNU42,BNU$12:BNU$42,1))</f>
      </c>
      <c r="BNY42" s="126">
        <v>100</v>
      </c>
      <c r="BNZ42" s="126">
        <f>IF(COUNTA(BNY$12:BNY$42)=0,0.6*BNY$5,IF(BNY42="",0,IF(BNY$6=0,IF(BNY42&gt;=BNY$8,BNY$5,IF(BNY42&lt;BNY$6,0,0.6*BNY$5+0.4*BNY$5*(BNY42-BNY$7)/(BNY$8-BNY$7))),IF(BNY42&lt;=BNY$8,BNY$5,IF(BNY42&gt;BNY$6,0,0.6*BNY$5+0.4*BNY$5*(BNY42-BNY$7)/(BNY$8-BNY$7))))))</f>
      </c>
      <c r="BOA42" s="126">
        <f>IF(BNY42&lt;&gt;"",BNY$5,0)</f>
      </c>
      <c r="BOB42" s="125">
        <f>IF(BNY$6=0,RANK(BNY42,BNY$12:BNY$42,0),RANK(BNY42,BNY$12:BNY$42,1))</f>
      </c>
      <c r="BOC42" s="126">
        <v>0.35</v>
      </c>
      <c r="BOD42" s="126">
        <f>IF(COUNTA(BOC$12:BOC$42)=0,0.6*BOC$5,IF(BOC42="",0,IF(BOC$6=0,IF(BOC42&gt;=BOC$8,BOC$5,IF(BOC42&lt;BOC$6,0,0.6*BOC$5+0.4*BOC$5*(BOC42-BOC$7)/(BOC$8-BOC$7))),IF(BOC42&lt;=BOC$8,BOC$5,IF(BOC42&gt;BOC$6,0,0.6*BOC$5+0.4*BOC$5*(BOC42-BOC$7)/(BOC$8-BOC$7))))))</f>
      </c>
      <c r="BOE42" s="126">
        <f>IF(BOC42&lt;&gt;"",BOC$5,0)</f>
      </c>
      <c r="BOF42" s="125">
        <f>IF(BOC$6=0,RANK(BOC42,BOC$12:BOC$42,0),RANK(BOC42,BOC$12:BOC$42,1))</f>
      </c>
      <c r="BOG42" s="126">
        <v>0</v>
      </c>
      <c r="BOH42" s="126">
        <f>IF(COUNTA(BOG$12:BOG$42)=0,0.6*BOG$5,IF(BOG42="",0,IF(BOG$6=0,IF(BOG42&gt;=BOG$8,BOG$5,IF(BOG42&lt;BOG$6,0,0.6*BOG$5+0.4*BOG$5*(BOG42-BOG$7)/(BOG$8-BOG$7))),IF(BOG42&lt;=BOG$8,BOG$5,IF(BOG42&gt;BOG$6,0,0.6*BOG$5+0.4*BOG$5*(BOG42-BOG$7)/(BOG$8-BOG$7))))))</f>
      </c>
      <c r="BOI42" s="126">
        <f>IF(BOG42&lt;&gt;"",BOG$5,0)</f>
      </c>
      <c r="BOJ42" s="125">
        <f>IF(BOG$6=0,RANK(BOG42,BOG$12:BOG$42,0),RANK(BOG42,BOG$12:BOG$42,1))</f>
      </c>
      <c r="BOK42" s="126">
        <v>51.873896484375</v>
      </c>
      <c r="BOL42" s="126">
        <f>IF(COUNTA(BOK$12:BOK$42)=0,0.6*BOK$5,IF(BOK42="",0,IF(BOK$6=0,IF(BOK42&gt;=BOK$8,BOK$5,IF(BOK42&lt;BOK$6,0,0.6*BOK$5+0.4*BOK$5*(BOK42-BOK$7)/(BOK$8-BOK$7))),IF(BOK42&lt;=BOK$8,BOK$5,IF(BOK42&gt;BOK$6,0,0.6*BOK$5+0.4*BOK$5*(BOK42-BOK$7)/(BOK$8-BOK$7))))))</f>
      </c>
      <c r="BOM42" s="126">
        <f>IF(BOK42&lt;&gt;"",BOK$5,0)</f>
      </c>
      <c r="BON42" s="125">
        <f>IF(BOK$6=0,RANK(BOK42,BOK$12:BOK$42,0),RANK(BOK42,BOK$12:BOK$42,1))</f>
      </c>
      <c r="BOO42" s="126">
        <v>4.11248046875</v>
      </c>
      <c r="BOP42" s="126">
        <f>IF(COUNTA(BOO$12:BOO$42)=0,0.6*BOO$5,IF(BOO42="",0,IF(BOO$6=0,IF(BOO42&gt;=BOO$8,BOO$5,IF(BOO42&lt;BOO$6,0,0.6*BOO$5+0.4*BOO$5*(BOO42-BOO$7)/(BOO$8-BOO$7))),IF(BOO42&lt;=BOO$8,BOO$5,IF(BOO42&gt;BOO$6,0,0.6*BOO$5+0.4*BOO$5*(BOO42-BOO$7)/(BOO$8-BOO$7))))))</f>
      </c>
      <c r="BOQ42" s="126">
        <f>IF(BOO42&lt;&gt;"",BOO$5,0)</f>
      </c>
      <c r="BOR42" s="125">
        <f>IF(BOO$6=0,RANK(BOO42,BOO$12:BOO$42,0),RANK(BOO42,BOO$12:BOO$42,1))</f>
      </c>
      <c r="BOS42" s="126">
        <v>98.91</v>
      </c>
      <c r="BOT42" s="126">
        <f>IF(COUNTA(BOS$12:BOS$42)=0,0.6*BOS$5,IF(BOS42="",0,IF(BOS$6=0,IF(BOS42&gt;=BOS$8,BOS$5,IF(BOS42&lt;BOS$6,0,0.6*BOS$5+0.4*BOS$5*(BOS42-BOS$7)/(BOS$8-BOS$7))),IF(BOS42&lt;=BOS$8,BOS$5,IF(BOS42&gt;BOS$6,0,0.6*BOS$5+0.4*BOS$5*(BOS42-BOS$7)/(BOS$8-BOS$7))))))</f>
      </c>
      <c r="BOU42" s="126">
        <f>IF(BOS42&lt;&gt;"",BOS$5,0)</f>
      </c>
      <c r="BOV42" s="125">
        <f>IF(BOS$6=0,RANK(BOS42,BOS$12:BOS$42,0),RANK(BOS42,BOS$12:BOS$42,1))</f>
      </c>
      <c r="BOW42"/>
      <c r="BOX42" s="126">
        <f>IF(COUNTA(BOW$12:BOW$42)=0,0.6*BOW$5,IF(BOW42="",0,IF(BOW$6=0,IF(BOW42&gt;=BOW$8,BOW$5,IF(BOW42&lt;BOW$6,0,0.6*BOW$5+0.4*BOW$5*(BOW42-BOW$7)/(BOW$8-BOW$7))),IF(BOW42&lt;=BOW$8,BOW$5,IF(BOW42&gt;BOW$6,0,0.6*BOW$5+0.4*BOW$5*(BOW42-BOW$7)/(BOW$8-BOW$7))))))</f>
      </c>
      <c r="BOY42" s="126">
        <f>IF(BOW42&lt;&gt;"",BOW$5,0)</f>
      </c>
      <c r="BOZ42" s="125">
        <f>IF(BOW$6=0,RANK(BOW42,BOW$12:BOW$42,0),RANK(BOW42,BOW$12:BOW$42,1))</f>
      </c>
      <c r="BPA42"/>
      <c r="BPB42" s="126">
        <f>IF(COUNTA(BPA$12:BPA$42)=0,0.6*BPA$5,IF(BPA42="",0,IF(BPA$6=0,IF(BPA42&gt;=BPA$8,BPA$5,IF(BPA42&lt;BPA$6,0,0.6*BPA$5+0.4*BPA$5*(BPA42-BPA$7)/(BPA$8-BPA$7))),IF(BPA42&lt;=BPA$8,BPA$5,IF(BPA42&gt;BPA$6,0,0.6*BPA$5+0.4*BPA$5*(BPA42-BPA$7)/(BPA$8-BPA$7))))))</f>
      </c>
      <c r="BPC42" s="126">
        <f>IF(BPA42&lt;&gt;"",BPA$5,0)</f>
      </c>
      <c r="BPD42" s="125">
        <f>IF(BPA$6=0,RANK(BPA42,BPA$12:BPA$42,0),RANK(BPA42,BPA$12:BPA$42,1))</f>
      </c>
      <c r="BPE42"/>
      <c r="BPF42" s="126">
        <f>IF(COUNTA(BPE$12:BPE$42)=0,0.6*BPE$5,IF(BPE42="",0,IF(BPE$6=0,IF(BPE42&gt;=BPE$8,BPE$5,IF(BPE42&lt;BPE$6,0,0.6*BPE$5+0.4*BPE$5*(BPE42-BPE$7)/(BPE$8-BPE$7))),IF(BPE42&lt;=BPE$8,BPE$5,IF(BPE42&gt;BPE$6,0,0.6*BPE$5+0.4*BPE$5*(BPE42-BPE$7)/(BPE$8-BPE$7))))))</f>
      </c>
      <c r="BPG42" s="126">
        <f>IF(BPE42&lt;&gt;"",BPE$5,0)</f>
      </c>
      <c r="BPH42" s="125">
        <f>IF(BPE$6=0,RANK(BPE42,BPE$12:BPE$42,0),RANK(BPE42,BPE$12:BPE$42,1))</f>
      </c>
      <c r="BPI42"/>
      <c r="BPJ42" s="126">
        <f>IF(COUNTA(BPI$12:BPI$42)=0,0.6*BPI$5,IF(BPI42="",0,IF(BPI$6=0,IF(BPI42&gt;=BPI$8,BPI$5,IF(BPI42&lt;BPI$6,0,0.6*BPI$5+0.4*BPI$5*(BPI42-BPI$7)/(BPI$8-BPI$7))),IF(BPI42&lt;=BPI$8,BPI$5,IF(BPI42&gt;BPI$6,0,0.6*BPI$5+0.4*BPI$5*(BPI42-BPI$7)/(BPI$8-BPI$7))))))</f>
      </c>
      <c r="BPK42" s="126">
        <f>IF(BPI42&lt;&gt;"",BPI$5,0)</f>
      </c>
      <c r="BPL42" s="125">
        <f>IF(BPI$6=0,RANK(BPI42,BPI$12:BPI$42,0),RANK(BPI42,BPI$12:BPI$42,1))</f>
      </c>
      <c r="BPM42" s="126">
        <v>99.97</v>
      </c>
      <c r="BPN42" s="126">
        <f>IF(COUNTA(BPM$12:BPM$42)=0,0.6*BPM$5,IF(BPM42="",0,IF(BPM$6=0,IF(BPM42&gt;=BPM$8,BPM$5,IF(BPM42&lt;BPM$6,0,0.6*BPM$5+0.4*BPM$5*(BPM42-BPM$7)/(BPM$8-BPM$7))),IF(BPM42&lt;=BPM$8,BPM$5,IF(BPM42&gt;BPM$6,0,0.6*BPM$5+0.4*BPM$5*(BPM42-BPM$7)/(BPM$8-BPM$7))))))</f>
      </c>
      <c r="BPO42" s="126">
        <f>IF(BPM42&lt;&gt;"",BPM$5,0)</f>
      </c>
      <c r="BPP42" s="125">
        <f>IF(BPM$6=0,RANK(BPM42,BPM$12:BPM$42,0),RANK(BPM42,BPM$12:BPM$42,1))</f>
      </c>
      <c r="BPQ42" s="126">
        <v>100</v>
      </c>
      <c r="BPR42" s="126">
        <f>IF(COUNTA(BPQ$12:BPQ$42)=0,0.6*BPQ$5,IF(BPQ42="",0,IF(BPQ$6=0,IF(BPQ42&gt;=BPQ$8,BPQ$5,IF(BPQ42&lt;BPQ$6,0,0.6*BPQ$5+0.4*BPQ$5*(BPQ42-BPQ$7)/(BPQ$8-BPQ$7))),IF(BPQ42&lt;=BPQ$8,BPQ$5,IF(BPQ42&gt;BPQ$6,0,0.6*BPQ$5+0.4*BPQ$5*(BPQ42-BPQ$7)/(BPQ$8-BPQ$7))))))</f>
      </c>
      <c r="BPS42" s="126">
        <f>IF(BPQ42&lt;&gt;"",BPQ$5,0)</f>
      </c>
      <c r="BPT42" s="125">
        <f>IF(BPQ$6=0,RANK(BPQ42,BPQ$12:BPQ$42,0),RANK(BPQ42,BPQ$12:BPQ$42,1))</f>
      </c>
      <c r="BPU42" s="126">
        <v>2.64</v>
      </c>
      <c r="BPV42" s="126">
        <f>IF(COUNTA(BPU$12:BPU$42)=0,0.6*BPU$5,IF(BPU42="",0,IF(BPU$6=0,IF(BPU42&gt;=BPU$8,BPU$5,IF(BPU42&lt;BPU$6,0,0.6*BPU$5+0.4*BPU$5*(BPU42-BPU$7)/(BPU$8-BPU$7))),IF(BPU42&lt;=BPU$8,BPU$5,IF(BPU42&gt;BPU$6,0,0.6*BPU$5+0.4*BPU$5*(BPU42-BPU$7)/(BPU$8-BPU$7))))))</f>
      </c>
      <c r="BPW42" s="126">
        <f>IF(BPU42&lt;&gt;"",BPU$5,0)</f>
      </c>
      <c r="BPX42" s="125">
        <f>IF(BPU$6=0,RANK(BPU42,BPU$12:BPU$42,0),RANK(BPU42,BPU$12:BPU$42,1))</f>
      </c>
      <c r="BPY42" s="126">
        <v>100</v>
      </c>
      <c r="BPZ42" s="126">
        <f>IF(COUNTA(BPY$12:BPY$42)=0,0.6*BPY$5,IF(BPY42="",0,IF(BPY$6=0,IF(BPY42&gt;=BPY$8,BPY$5,IF(BPY42&lt;BPY$6,0,0.6*BPY$5+0.4*BPY$5*(BPY42-BPY$7)/(BPY$8-BPY$7))),IF(BPY42&lt;=BPY$8,BPY$5,IF(BPY42&gt;BPY$6,0,0.6*BPY$5+0.4*BPY$5*(BPY42-BPY$7)/(BPY$8-BPY$7))))))</f>
      </c>
      <c r="BQA42" s="126">
        <f>IF(BPY42&lt;&gt;"",BPY$5,0)</f>
      </c>
      <c r="BQB42" s="125">
        <f>IF(BPY$6=0,RANK(BPY42,BPY$12:BPY$42,0),RANK(BPY42,BPY$12:BPY$42,1))</f>
      </c>
      <c r="BQC42" s="126">
        <v>96.42</v>
      </c>
      <c r="BQD42" s="126">
        <f>IF(COUNTA(BQC$12:BQC$42)=0,0.6*BQC$5,IF(BQC42="",0,IF(BQC$6=0,IF(BQC42&gt;=BQC$8,BQC$5,IF(BQC42&lt;BQC$6,0,0.6*BQC$5+0.4*BQC$5*(BQC42-BQC$7)/(BQC$8-BQC$7))),IF(BQC42&lt;=BQC$8,BQC$5,IF(BQC42&gt;BQC$6,0,0.6*BQC$5+0.4*BQC$5*(BQC42-BQC$7)/(BQC$8-BQC$7))))))</f>
      </c>
      <c r="BQE42" s="126">
        <f>IF(BQC42&lt;&gt;"",BQC$5,0)</f>
      </c>
      <c r="BQF42" s="125">
        <f>IF(BQC$6=0,RANK(BQC42,BQC$12:BQC$42,0),RANK(BQC42,BQC$12:BQC$42,1))</f>
      </c>
      <c r="BQG42" s="126">
        <v>9.25</v>
      </c>
      <c r="BQH42" s="126">
        <f>IF(COUNTA(BQG$12:BQG$42)=0,0.6*BQG$5,IF(BQG42="",0,IF(BQG$6=0,IF(BQG42&gt;=BQG$8,BQG$5,IF(BQG42&lt;BQG$6,0,0.6*BQG$5+0.4*BQG$5*(BQG42-BQG$7)/(BQG$8-BQG$7))),IF(BQG42&lt;=BQG$8,BQG$5,IF(BQG42&gt;BQG$6,0,0.6*BQG$5+0.4*BQG$5*(BQG42-BQG$7)/(BQG$8-BQG$7))))))</f>
      </c>
      <c r="BQI42" s="126">
        <f>IF(BQG42&lt;&gt;"",BQG$5,0)</f>
      </c>
      <c r="BQJ42" s="125">
        <f>IF(BQG$6=0,RANK(BQG42,BQG$12:BQG$42,0),RANK(BQG42,BQG$12:BQG$42,1))</f>
      </c>
      <c r="BQK42" s="126">
        <v>100</v>
      </c>
      <c r="BQL42" s="126">
        <f>IF(COUNTA(BQK$12:BQK$42)=0,0.6*BQK$5,IF(BQK42="",0,IF(BQK$6=0,IF(BQK42&gt;=BQK$8,BQK$5,IF(BQK42&lt;BQK$6,0,0.6*BQK$5+0.4*BQK$5*(BQK42-BQK$7)/(BQK$8-BQK$7))),IF(BQK42&lt;=BQK$8,BQK$5,IF(BQK42&gt;BQK$6,0,0.6*BQK$5+0.4*BQK$5*(BQK42-BQK$7)/(BQK$8-BQK$7))))))</f>
      </c>
      <c r="BQM42" s="126">
        <f>IF(BQK42&lt;&gt;"",BQK$5,0)</f>
      </c>
      <c r="BQN42" s="125">
        <f>IF(BQK$6=0,RANK(BQK42,BQK$12:BQK$42,0),RANK(BQK42,BQK$12:BQK$42,1))</f>
      </c>
      <c r="BQO42" s="126">
        <v>0.44</v>
      </c>
      <c r="BQP42" s="126">
        <f>IF(COUNTA(BQO$12:BQO$42)=0,0.6*BQO$5,IF(BQO42="",0,IF(BQO$6=0,IF(BQO42&gt;=BQO$8,BQO$5,IF(BQO42&lt;BQO$6,0,0.6*BQO$5+0.4*BQO$5*(BQO42-BQO$7)/(BQO$8-BQO$7))),IF(BQO42&lt;=BQO$8,BQO$5,IF(BQO42&gt;BQO$6,0,0.6*BQO$5+0.4*BQO$5*(BQO42-BQO$7)/(BQO$8-BQO$7))))))</f>
      </c>
      <c r="BQQ42" s="126">
        <f>IF(BQO42&lt;&gt;"",BQO$5,0)</f>
      </c>
      <c r="BQR42" s="125">
        <f>IF(BQO$6=0,RANK(BQO42,BQO$12:BQO$42,0),RANK(BQO42,BQO$12:BQO$42,1))</f>
      </c>
      <c r="BQS42" s="126">
        <v>0</v>
      </c>
      <c r="BQT42" s="126">
        <f>IF(COUNTA(BQS$12:BQS$42)=0,0.6*BQS$5,IF(BQS42="",0,IF(BQS$6=0,IF(BQS42&gt;=BQS$8,BQS$5,IF(BQS42&lt;BQS$6,0,0.6*BQS$5+0.4*BQS$5*(BQS42-BQS$7)/(BQS$8-BQS$7))),IF(BQS42&lt;=BQS$8,BQS$5,IF(BQS42&gt;BQS$6,0,0.6*BQS$5+0.4*BQS$5*(BQS42-BQS$7)/(BQS$8-BQS$7))))))</f>
      </c>
      <c r="BQU42" s="126">
        <f>IF(BQS42&lt;&gt;"",BQS$5,0)</f>
      </c>
      <c r="BQV42" s="125">
        <f>IF(BQS$6=0,RANK(BQS42,BQS$12:BQS$42,0),RANK(BQS42,BQS$12:BQS$42,1))</f>
      </c>
      <c r="BQW42" s="126">
        <v>71.22015625</v>
      </c>
      <c r="BQX42" s="126">
        <f>IF(COUNTA(BQW$12:BQW$42)=0,0.6*BQW$5,IF(BQW42="",0,IF(BQW$6=0,IF(BQW42&gt;=BQW$8,BQW$5,IF(BQW42&lt;BQW$6,0,0.6*BQW$5+0.4*BQW$5*(BQW42-BQW$7)/(BQW$8-BQW$7))),IF(BQW42&lt;=BQW$8,BQW$5,IF(BQW42&gt;BQW$6,0,0.6*BQW$5+0.4*BQW$5*(BQW42-BQW$7)/(BQW$8-BQW$7))))))</f>
      </c>
      <c r="BQY42" s="126">
        <f>IF(BQW42&lt;&gt;"",BQW$5,0)</f>
      </c>
      <c r="BQZ42" s="125">
        <f>IF(BQW$6=0,RANK(BQW42,BQW$12:BQW$42,0),RANK(BQW42,BQW$12:BQW$42,1))</f>
      </c>
      <c r="BRA42" s="126">
        <v>16.585859375</v>
      </c>
      <c r="BRB42" s="126">
        <f>IF(COUNTA(BRA$12:BRA$42)=0,0.6*BRA$5,IF(BRA42="",0,IF(BRA$6=0,IF(BRA42&gt;=BRA$8,BRA$5,IF(BRA42&lt;BRA$6,0,0.6*BRA$5+0.4*BRA$5*(BRA42-BRA$7)/(BRA$8-BRA$7))),IF(BRA42&lt;=BRA$8,BRA$5,IF(BRA42&gt;BRA$6,0,0.6*BRA$5+0.4*BRA$5*(BRA42-BRA$7)/(BRA$8-BRA$7))))))</f>
      </c>
      <c r="BRC42" s="126">
        <f>IF(BRA42&lt;&gt;"",BRA$5,0)</f>
      </c>
      <c r="BRD42" s="125">
        <f>IF(BRA$6=0,RANK(BRA42,BRA$12:BRA$42,0),RANK(BRA42,BRA$12:BRA$42,1))</f>
      </c>
      <c r="BRE42" s="126">
        <v>0.05</v>
      </c>
      <c r="BRF42" s="126">
        <f>IF(COUNTA(BRE$12:BRE$42)=0,0.6*BRE$5,IF(BRE42="",0,IF(BRE$6=0,IF(BRE42&gt;=BRE$8,BRE$5,IF(BRE42&lt;BRE$6,0,0.6*BRE$5+0.4*BRE$5*(BRE42-BRE$7)/(BRE$8-BRE$7))),IF(BRE42&lt;=BRE$8,BRE$5,IF(BRE42&gt;BRE$6,0,0.6*BRE$5+0.4*BRE$5*(BRE42-BRE$7)/(BRE$8-BRE$7))))))</f>
      </c>
      <c r="BRG42" s="126">
        <f>IF(BRE42&lt;&gt;"",BRE$5,0)</f>
      </c>
      <c r="BRH42" s="125">
        <f>IF(BRE$6=0,RANK(BRE42,BRE$12:BRE$42,0),RANK(BRE42,BRE$12:BRE$42,1))</f>
      </c>
      <c r="BRI42" s="126">
        <v>0.08</v>
      </c>
      <c r="BRJ42" s="126">
        <f>IF(COUNTA(BRI$12:BRI$42)=0,0.6*BRI$5,IF(BRI42="",0,IF(BRI$6=0,IF(BRI42&gt;=BRI$8,BRI$5,IF(BRI42&lt;BRI$6,0,0.6*BRI$5+0.4*BRI$5*(BRI42-BRI$7)/(BRI$8-BRI$7))),IF(BRI42&lt;=BRI$8,BRI$5,IF(BRI42&gt;BRI$6,0,0.6*BRI$5+0.4*BRI$5*(BRI42-BRI$7)/(BRI$8-BRI$7))))))</f>
      </c>
      <c r="BRK42" s="126">
        <f>IF(BRI42&lt;&gt;"",BRI$5,0)</f>
      </c>
      <c r="BRL42" s="125">
        <f>IF(BRI$6=0,RANK(BRI42,BRI$12:BRI$42,0),RANK(BRI42,BRI$12:BRI$42,1))</f>
      </c>
      <c r="BRM42" s="126">
        <v>0.06</v>
      </c>
      <c r="BRN42" s="126">
        <f>IF(COUNTA(BRM$12:BRM$42)=0,0.6*BRM$5,IF(BRM42="",0,IF(BRM$6=0,IF(BRM42&gt;=BRM$8,BRM$5,IF(BRM42&lt;BRM$6,0,0.6*BRM$5+0.4*BRM$5*(BRM42-BRM$7)/(BRM$8-BRM$7))),IF(BRM42&lt;=BRM$8,BRM$5,IF(BRM42&gt;BRM$6,0,0.6*BRM$5+0.4*BRM$5*(BRM42-BRM$7)/(BRM$8-BRM$7))))))</f>
      </c>
      <c r="BRO42" s="126">
        <f>IF(BRM42&lt;&gt;"",BRM$5,0)</f>
      </c>
      <c r="BRP42" s="125">
        <f>IF(BRM$6=0,RANK(BRM42,BRM$12:BRM$42,0),RANK(BRM42,BRM$12:BRM$42,1))</f>
      </c>
      <c r="BRQ42"/>
      <c r="BRR42" s="126">
        <f>IF(COUNTA(BRQ$12:BRQ$42)=0,0.6*BRQ$5,IF(BRQ42="",0,IF(BRQ$6=0,IF(BRQ42&gt;=BRQ$8,BRQ$5,IF(BRQ42&lt;BRQ$6,0,0.6*BRQ$5+0.4*BRQ$5*(BRQ42-BRQ$7)/(BRQ$8-BRQ$7))),IF(BRQ42&lt;=BRQ$8,BRQ$5,IF(BRQ42&gt;BRQ$6,0,0.6*BRQ$5+0.4*BRQ$5*(BRQ42-BRQ$7)/(BRQ$8-BRQ$7))))))</f>
      </c>
      <c r="BRS42" s="126">
        <f>IF(BRQ42&lt;&gt;"",BRQ$5,0)</f>
      </c>
      <c r="BRT42" s="125">
        <f>IF(BRQ$6=0,RANK(BRQ42,BRQ$12:BRQ$42,0),RANK(BRQ42,BRQ$12:BRQ$42,1))</f>
      </c>
      <c r="BRU42"/>
      <c r="BRV42" s="126">
        <f>IF(COUNTA(BRU$12:BRU$42)=0,0.6*BRU$5,IF(BRU42="",0,IF(BRU$6=0,IF(BRU42&gt;=BRU$8,BRU$5,IF(BRU42&lt;BRU$6,0,0.6*BRU$5+0.4*BRU$5*(BRU42-BRU$7)/(BRU$8-BRU$7))),IF(BRU42&lt;=BRU$8,BRU$5,IF(BRU42&gt;BRU$6,0,0.6*BRU$5+0.4*BRU$5*(BRU42-BRU$7)/(BRU$8-BRU$7))))))</f>
      </c>
      <c r="BRW42" s="126">
        <f>IF(BRU42&lt;&gt;"",BRU$5,0)</f>
      </c>
      <c r="BRX42" s="125">
        <f>IF(BRU$6=0,RANK(BRU42,BRU$12:BRU$42,0),RANK(BRU42,BRU$12:BRU$42,1))</f>
      </c>
      <c r="BRY42"/>
      <c r="BRZ42" s="126">
        <f>IF(COUNTA(BRY$12:BRY$42)=0,0.6*BRY$5,IF(BRY42="",0,IF(BRY$6=0,IF(BRY42&gt;=BRY$8,BRY$5,IF(BRY42&lt;BRY$6,0,0.6*BRY$5+0.4*BRY$5*(BRY42-BRY$7)/(BRY$8-BRY$7))),IF(BRY42&lt;=BRY$8,BRY$5,IF(BRY42&gt;BRY$6,0,0.6*BRY$5+0.4*BRY$5*(BRY42-BRY$7)/(BRY$8-BRY$7))))))</f>
      </c>
      <c r="BSA42" s="126">
        <f>IF(BRY42&lt;&gt;"",BRY$5,0)</f>
      </c>
      <c r="BSB42" s="125">
        <f>IF(BRY$6=0,RANK(BRY42,BRY$12:BRY$42,0),RANK(BRY42,BRY$12:BRY$42,1))</f>
      </c>
      <c r="BSC42"/>
      <c r="BSD42" s="126">
        <f>IF(COUNTA(BSC$12:BSC$42)=0,0.6*BSC$5,IF(BSC42="",0,IF(BSC$6=0,IF(BSC42&gt;=BSC$8,BSC$5,IF(BSC42&lt;BSC$6,0,0.6*BSC$5+0.4*BSC$5*(BSC42-BSC$7)/(BSC$8-BSC$7))),IF(BSC42&lt;=BSC$8,BSC$5,IF(BSC42&gt;BSC$6,0,0.6*BSC$5+0.4*BSC$5*(BSC42-BSC$7)/(BSC$8-BSC$7))))))</f>
      </c>
      <c r="BSE42" s="126">
        <f>IF(BSC42&lt;&gt;"",BSC$5,0)</f>
      </c>
      <c r="BSF42" s="125">
        <f>IF(BSC$6=0,RANK(BSC42,BSC$12:BSC$42,0),RANK(BSC42,BSC$12:BSC$42,1))</f>
      </c>
      <c r="BSG42"/>
      <c r="BSH42" s="126">
        <f>IF(COUNTA(BSG$12:BSG$42)=0,0.6*BSG$5,IF(BSG42="",0,IF(BSG$6=0,IF(BSG42&gt;=BSG$8,BSG$5,IF(BSG42&lt;BSG$6,0,0.6*BSG$5+0.4*BSG$5*(BSG42-BSG$7)/(BSG$8-BSG$7))),IF(BSG42&lt;=BSG$8,BSG$5,IF(BSG42&gt;BSG$6,0,0.6*BSG$5+0.4*BSG$5*(BSG42-BSG$7)/(BSG$8-BSG$7))))))</f>
      </c>
      <c r="BSI42" s="126">
        <f>IF(BSG42&lt;&gt;"",BSG$5,0)</f>
      </c>
      <c r="BSJ42" s="125">
        <f>IF(BSG$6=0,RANK(BSG42,BSG$12:BSG$42,0),RANK(BSG42,BSG$12:BSG$42,1))</f>
      </c>
      <c r="BSK42"/>
      <c r="BSL42" s="126">
        <f>IF(COUNTA(BSK$12:BSK$42)=0,0.6*BSK$5,IF(BSK42="",0,IF(BSK$6=0,IF(BSK42&gt;=BSK$8,BSK$5,IF(BSK42&lt;BSK$6,0,0.6*BSK$5+0.4*BSK$5*(BSK42-BSK$7)/(BSK$8-BSK$7))),IF(BSK42&lt;=BSK$8,BSK$5,IF(BSK42&gt;BSK$6,0,0.6*BSK$5+0.4*BSK$5*(BSK42-BSK$7)/(BSK$8-BSK$7))))))</f>
      </c>
      <c r="BSM42" s="126">
        <f>IF(BSK42&lt;&gt;"",BSK$5,0)</f>
      </c>
      <c r="BSN42" s="125">
        <f>IF(BSK$6=0,RANK(BSK42,BSK$12:BSK$42,0),RANK(BSK42,BSK$12:BSK$42,1))</f>
      </c>
      <c r="BSO42"/>
      <c r="BSP42" s="126">
        <f>IF(COUNTA(BSO$12:BSO$42)=0,0.6*BSO$5,IF(BSO42="",0,IF(BSO$6=0,IF(BSO42&gt;=BSO$8,BSO$5,IF(BSO42&lt;BSO$6,0,0.6*BSO$5+0.4*BSO$5*(BSO42-BSO$7)/(BSO$8-BSO$7))),IF(BSO42&lt;=BSO$8,BSO$5,IF(BSO42&gt;BSO$6,0,0.6*BSO$5+0.4*BSO$5*(BSO42-BSO$7)/(BSO$8-BSO$7))))))</f>
      </c>
      <c r="BSQ42" s="126">
        <f>IF(BSO42&lt;&gt;"",BSO$5,0)</f>
      </c>
      <c r="BSR42" s="125">
        <f>IF(BSO$6=0,RANK(BSO42,BSO$12:BSO$42,0),RANK(BSO42,BSO$12:BSO$42,1))</f>
      </c>
      <c r="BSS42"/>
      <c r="BST42" s="126">
        <f>IF(COUNTA(BSS$12:BSS$42)=0,0.6*BSS$5,IF(BSS42="",0,IF(BSS$6=0,IF(BSS42&gt;=BSS$8,BSS$5,IF(BSS42&lt;BSS$6,0,0.6*BSS$5+0.4*BSS$5*(BSS42-BSS$7)/(BSS$8-BSS$7))),IF(BSS42&lt;=BSS$8,BSS$5,IF(BSS42&gt;BSS$6,0,0.6*BSS$5+0.4*BSS$5*(BSS42-BSS$7)/(BSS$8-BSS$7))))))</f>
      </c>
      <c r="BSU42" s="126">
        <f>IF(BSS42&lt;&gt;"",BSS$5,0)</f>
      </c>
      <c r="BSV42" s="125">
        <f>IF(BSS$6=0,RANK(BSS42,BSS$12:BSS$42,0),RANK(BSS42,BSS$12:BSS$42,1))</f>
      </c>
      <c r="BSW42"/>
      <c r="BSX42" s="126">
        <f>IF(COUNTA(BSW$12:BSW$42)=0,0.6*BSW$5,IF(BSW42="",0,IF(BSW$6=0,IF(BSW42&gt;=BSW$8,BSW$5,IF(BSW42&lt;BSW$6,0,0.6*BSW$5+0.4*BSW$5*(BSW42-BSW$7)/(BSW$8-BSW$7))),IF(BSW42&lt;=BSW$8,BSW$5,IF(BSW42&gt;BSW$6,0,0.6*BSW$5+0.4*BSW$5*(BSW42-BSW$7)/(BSW$8-BSW$7))))))</f>
      </c>
      <c r="BSY42" s="126">
        <f>IF(BSW42&lt;&gt;"",BSW$5,0)</f>
      </c>
      <c r="BSZ42" s="125">
        <f>IF(BSW$6=0,RANK(BSW42,BSW$12:BSW$42,0),RANK(BSW42,BSW$12:BSW$42,1))</f>
      </c>
      <c r="BTA42"/>
      <c r="BTB42" s="126">
        <f>IF(COUNTA(BTA$12:BTA$42)=0,0.6*BTA$5,IF(BTA42="",0,IF(BTA$6=0,IF(BTA42&gt;=BTA$8,BTA$5,IF(BTA42&lt;BTA$6,0,0.6*BTA$5+0.4*BTA$5*(BTA42-BTA$7)/(BTA$8-BTA$7))),IF(BTA42&lt;=BTA$8,BTA$5,IF(BTA42&gt;BTA$6,0,0.6*BTA$5+0.4*BTA$5*(BTA42-BTA$7)/(BTA$8-BTA$7))))))</f>
      </c>
      <c r="BTC42" s="126">
        <f>IF(BTA42&lt;&gt;"",BTA$5,0)</f>
      </c>
      <c r="BTD42" s="125">
        <f>IF(BTA$6=0,RANK(BTA42,BTA$12:BTA$42,0),RANK(BTA42,BTA$12:BTA$42,1))</f>
      </c>
      <c r="BTE42"/>
      <c r="BTF42" s="126">
        <f>IF(COUNTA(BTE$12:BTE$42)=0,0.6*BTE$5,IF(BTE42="",0,IF(BTE$6=0,IF(BTE42&gt;=BTE$8,BTE$5,IF(BTE42&lt;BTE$6,0,0.6*BTE$5+0.4*BTE$5*(BTE42-BTE$7)/(BTE$8-BTE$7))),IF(BTE42&lt;=BTE$8,BTE$5,IF(BTE42&gt;BTE$6,0,0.6*BTE$5+0.4*BTE$5*(BTE42-BTE$7)/(BTE$8-BTE$7))))))</f>
      </c>
      <c r="BTG42" s="126">
        <f>IF(BTE42&lt;&gt;"",BTE$5,0)</f>
      </c>
      <c r="BTH42" s="125">
        <f>IF(BTE$6=0,RANK(BTE42,BTE$12:BTE$42,0),RANK(BTE42,BTE$12:BTE$42,1))</f>
      </c>
      <c r="BTI42" s="126">
        <v>0.41</v>
      </c>
      <c r="BTJ42" s="126">
        <f>IF(COUNTA(BTI$12:BTI$42)=0,0.6*BTI$5,IF(BTI42="",0,IF(BTI$6=0,IF(BTI42&gt;=BTI$8,BTI$5,IF(BTI42&lt;BTI$6,0,0.6*BTI$5+0.4*BTI$5*(BTI42-BTI$7)/(BTI$8-BTI$7))),IF(BTI42&lt;=BTI$8,BTI$5,IF(BTI42&gt;BTI$6,0,0.6*BTI$5+0.4*BTI$5*(BTI42-BTI$7)/(BTI$8-BTI$7))))))</f>
      </c>
      <c r="BTK42" s="126">
        <f>IF(BTI42&lt;&gt;"",BTI$5,0)</f>
      </c>
      <c r="BTL42" s="125">
        <f>IF(BTI$6=0,RANK(BTI42,BTI$12:BTI$42,0),RANK(BTI42,BTI$12:BTI$42,1))</f>
      </c>
      <c r="BTM42" s="126">
        <v>1.46</v>
      </c>
      <c r="BTN42" s="126">
        <f>IF(COUNTA(BTM$12:BTM$42)=0,0.6*BTM$5,IF(BTM42="",0,IF(BTM$6=0,IF(BTM42&gt;=BTM$8,BTM$5,IF(BTM42&lt;BTM$6,0,0.6*BTM$5+0.4*BTM$5*(BTM42-BTM$7)/(BTM$8-BTM$7))),IF(BTM42&lt;=BTM$8,BTM$5,IF(BTM42&gt;BTM$6,0,0.6*BTM$5+0.4*BTM$5*(BTM42-BTM$7)/(BTM$8-BTM$7))))))</f>
      </c>
      <c r="BTO42" s="126">
        <f>IF(BTM42&lt;&gt;"",BTM$5,0)</f>
      </c>
      <c r="BTP42" s="125">
        <f>IF(BTM$6=0,RANK(BTM42,BTM$12:BTM$42,0),RANK(BTM42,BTM$12:BTM$42,1))</f>
      </c>
      <c r="BTQ42" s="126">
        <v>0.93</v>
      </c>
      <c r="BTR42" s="126">
        <f>IF(COUNTA(BTQ$12:BTQ$42)=0,0.6*BTQ$5,IF(BTQ42="",0,IF(BTQ$6=0,IF(BTQ42&gt;=BTQ$8,BTQ$5,IF(BTQ42&lt;BTQ$6,0,0.6*BTQ$5+0.4*BTQ$5*(BTQ42-BTQ$7)/(BTQ$8-BTQ$7))),IF(BTQ42&lt;=BTQ$8,BTQ$5,IF(BTQ42&gt;BTQ$6,0,0.6*BTQ$5+0.4*BTQ$5*(BTQ42-BTQ$7)/(BTQ$8-BTQ$7))))))</f>
      </c>
      <c r="BTS42" s="126">
        <f>IF(BTQ42&lt;&gt;"",BTQ$5,0)</f>
      </c>
      <c r="BTT42" s="125">
        <f>IF(BTQ$6=0,RANK(BTQ42,BTQ$12:BTQ$42,0),RANK(BTQ42,BTQ$12:BTQ$42,1))</f>
      </c>
      <c r="BTU42" s="126">
        <v>98.58</v>
      </c>
      <c r="BTV42" s="126">
        <f>IF(COUNTA(BTU$12:BTU$42)=0,0.6*BTU$5,IF(BTU42="",0,IF(BTU$6=0,IF(BTU42&gt;=BTU$8,BTU$5,IF(BTU42&lt;BTU$6,0,0.6*BTU$5+0.4*BTU$5*(BTU42-BTU$7)/(BTU$8-BTU$7))),IF(BTU42&lt;=BTU$8,BTU$5,IF(BTU42&gt;BTU$6,0,0.6*BTU$5+0.4*BTU$5*(BTU42-BTU$7)/(BTU$8-BTU$7))))))</f>
      </c>
      <c r="BTW42" s="126">
        <f>IF(BTU42&lt;&gt;"",BTU$5,0)</f>
      </c>
      <c r="BTX42" s="125">
        <f>IF(BTU$6=0,RANK(BTU42,BTU$12:BTU$42,0),RANK(BTU42,BTU$12:BTU$42,1))</f>
      </c>
      <c r="BTY42" s="126">
        <v>97.13</v>
      </c>
      <c r="BTZ42" s="126">
        <f>IF(COUNTA(BTY$12:BTY$42)=0,0.6*BTY$5,IF(BTY42="",0,IF(BTY$6=0,IF(BTY42&gt;=BTY$8,BTY$5,IF(BTY42&lt;BTY$6,0,0.6*BTY$5+0.4*BTY$5*(BTY42-BTY$7)/(BTY$8-BTY$7))),IF(BTY42&lt;=BTY$8,BTY$5,IF(BTY42&gt;BTY$6,0,0.6*BTY$5+0.4*BTY$5*(BTY42-BTY$7)/(BTY$8-BTY$7))))))</f>
      </c>
      <c r="BUA42" s="126">
        <f>IF(BTY42&lt;&gt;"",BTY$5,0)</f>
      </c>
      <c r="BUB42" s="125">
        <f>IF(BTY$6=0,RANK(BTY42,BTY$12:BTY$42,0),RANK(BTY42,BTY$12:BTY$42,1))</f>
      </c>
      <c r="BUC42" s="126">
        <v>98.9</v>
      </c>
      <c r="BUD42" s="126">
        <f>IF(COUNTA(BUC$12:BUC$42)=0,0.6*BUC$5,IF(BUC42="",0,IF(BUC$6=0,IF(BUC42&gt;=BUC$8,BUC$5,IF(BUC42&lt;BUC$6,0,0.6*BUC$5+0.4*BUC$5*(BUC42-BUC$7)/(BUC$8-BUC$7))),IF(BUC42&lt;=BUC$8,BUC$5,IF(BUC42&gt;BUC$6,0,0.6*BUC$5+0.4*BUC$5*(BUC42-BUC$7)/(BUC$8-BUC$7))))))</f>
      </c>
      <c r="BUE42" s="126">
        <f>IF(BUC42&lt;&gt;"",BUC$5,0)</f>
      </c>
      <c r="BUF42" s="125">
        <f>IF(BUC$6=0,RANK(BUC42,BUC$12:BUC$42,0),RANK(BUC42,BUC$12:BUC$42,1))</f>
      </c>
      <c r="BUG42" s="126">
        <v>1.04</v>
      </c>
      <c r="BUH42" s="126">
        <f>IF(COUNTA(BUG$12:BUG$42)=0,0.6*BUG$5,IF(BUG42="",0,IF(BUG$6=0,IF(BUG42&gt;=BUG$8,BUG$5,IF(BUG42&lt;BUG$6,0,0.6*BUG$5+0.4*BUG$5*(BUG42-BUG$7)/(BUG$8-BUG$7))),IF(BUG42&lt;=BUG$8,BUG$5,IF(BUG42&gt;BUG$6,0,0.6*BUG$5+0.4*BUG$5*(BUG42-BUG$7)/(BUG$8-BUG$7))))))</f>
      </c>
      <c r="BUI42" s="126">
        <f>IF(BUG42&lt;&gt;"",BUG$5,0)</f>
      </c>
      <c r="BUJ42" s="125">
        <f>IF(BUG$6=0,RANK(BUG42,BUG$12:BUG$42,0),RANK(BUG42,BUG$12:BUG$42,1))</f>
      </c>
      <c r="BUK42" s="126">
        <v>0.82</v>
      </c>
      <c r="BUL42" s="126">
        <f>IF(COUNTA(BUK$12:BUK$42)=0,0.6*BUK$5,IF(BUK42="",0,IF(BUK$6=0,IF(BUK42&gt;=BUK$8,BUK$5,IF(BUK42&lt;BUK$6,0,0.6*BUK$5+0.4*BUK$5*(BUK42-BUK$7)/(BUK$8-BUK$7))),IF(BUK42&lt;=BUK$8,BUK$5,IF(BUK42&gt;BUK$6,0,0.6*BUK$5+0.4*BUK$5*(BUK42-BUK$7)/(BUK$8-BUK$7))))))</f>
      </c>
      <c r="BUM42" s="126">
        <f>IF(BUK42&lt;&gt;"",BUK$5,0)</f>
      </c>
      <c r="BUN42" s="125">
        <f>IF(BUK$6=0,RANK(BUK42,BUK$12:BUK$42,0),RANK(BUK42,BUK$12:BUK$42,1))</f>
      </c>
      <c r="BUO42" s="126">
        <v>25.48</v>
      </c>
      <c r="BUP42" s="126">
        <f>IF(COUNTA(BUO$12:BUO$42)=0,0.6*BUO$5,IF(BUO42="",0,IF(AND(BUO42&gt;=BUO$7,BUO42&lt;=BUO$8),BUO$5,0)))</f>
      </c>
      <c r="BUQ42" s="126">
        <f>IF(BUO42&lt;&gt;"",BUO$5,0)</f>
      </c>
      <c r="BUR42" s="125">
        <f>IF(BUO$6=0,RANK(BUO42,BUO$12:BUO$42,0),RANK(BUO42,BUO$12:BUO$42,1))</f>
      </c>
      <c r="BUS42" s="126">
        <v>0.14</v>
      </c>
      <c r="BUT42" s="126">
        <f>IF(COUNTA(BUS$12:BUS$42)=0,0.6*BUS$5,IF(BUS42="",0,IF(BUS$6=0,IF(BUS42&gt;=BUS$8,BUS$5,IF(BUS42&lt;BUS$6,0,0.6*BUS$5+0.4*BUS$5*(BUS42-BUS$7)/(BUS$8-BUS$7))),IF(BUS42&lt;=BUS$8,BUS$5,IF(BUS42&gt;BUS$6,0,0.6*BUS$5+0.4*BUS$5*(BUS42-BUS$7)/(BUS$8-BUS$7))))))</f>
      </c>
      <c r="BUU42" s="126">
        <f>IF(BUS42&lt;&gt;"",BUS$5,0)</f>
      </c>
      <c r="BUV42" s="125">
        <f>IF(BUS$6=0,RANK(BUS42,BUS$12:BUS$42,0),RANK(BUS42,BUS$12:BUS$42,1))</f>
      </c>
      <c r="BUW42" s="126">
        <v>0.0429922613929493</v>
      </c>
      <c r="BUX42" s="126">
        <f>IF(COUNTA(BUW$12:BUW$42)=0,0.6*BUW$5,IF(BUW42="",0,IF(BUW$6=0,IF(BUW42&gt;=BUW$8,BUW$5,IF(BUW42&lt;BUW$6,0,0.6*BUW$5+0.4*BUW$5*(BUW42-BUW$7)/(BUW$8-BUW$7))),IF(BUW42&lt;=BUW$8,BUW$5,IF(BUW42&gt;BUW$6,0,0.6*BUW$5+0.4*BUW$5*(BUW42-BUW$7)/(BUW$8-BUW$7))))))</f>
      </c>
      <c r="BUY42" s="126">
        <f>IF(BUW42&lt;&gt;"",BUW$5,0)</f>
      </c>
      <c r="BUZ42" s="125">
        <f>IF(BUW$6=0,RANK(BUW42,BUW$12:BUW$42,0),RANK(BUW42,BUW$12:BUW$42,1))</f>
      </c>
      <c r="BVA42" s="126">
        <v>0.002</v>
      </c>
      <c r="BVB42" s="126">
        <f>IF(COUNTA(BVA$12:BVA$42)=0,0.6*BVA$5,IF(BVA42="",0,IF(BVA$6=0,IF(BVA42&gt;=BVA$8,BVA$5,IF(BVA42&lt;BVA$6,0,0.6*BVA$5+0.4*BVA$5*(BVA42-BVA$7)/(BVA$8-BVA$7))),IF(BVA42&lt;=BVA$8,BVA$5,IF(BVA42&gt;BVA$6,0,0.6*BVA$5+0.4*BVA$5*(BVA42-BVA$7)/(BVA$8-BVA$7))))))</f>
      </c>
      <c r="BVC42" s="126">
        <f>IF(BVA42&lt;&gt;"",BVA$5,0)</f>
      </c>
      <c r="BVD42" s="125">
        <f>IF(BVA$6=0,RANK(BVA42,BVA$12:BVA$42,0),RANK(BVA42,BVA$12:BVA$42,1))</f>
      </c>
      <c r="BVE42" s="126">
        <v>0.076</v>
      </c>
      <c r="BVF42" s="126">
        <f>IF(COUNTA(BVE$12:BVE$42)=0,0.6*BVE$5,IF(BVE42="",0,IF(BVE$6=0,IF(BVE42&gt;=BVE$8,BVE$5,IF(BVE42&lt;BVE$6,0,0.6*BVE$5+0.4*BVE$5*(BVE42-BVE$7)/(BVE$8-BVE$7))),IF(BVE42&lt;=BVE$8,BVE$5,IF(BVE42&gt;BVE$6,0,0.6*BVE$5+0.4*BVE$5*(BVE42-BVE$7)/(BVE$8-BVE$7))))))</f>
      </c>
      <c r="BVG42" s="126">
        <f>IF(BVE42&lt;&gt;"",BVE$5,0)</f>
      </c>
      <c r="BVH42" s="125">
        <f>IF(BVE$6=0,RANK(BVE42,BVE$12:BVE$42,0),RANK(BVE42,BVE$12:BVE$42,1))</f>
      </c>
      <c r="BVI42" s="126">
        <v>42.8022364961496</v>
      </c>
      <c r="BVJ42" s="126">
        <f>IF(COUNTA(BVI$12:BVI$42)=0,0.6*BVI$5,IF(BVI42="",0,IF(BVI$6=0,IF(BVI42&gt;=BVI$8,BVI$5,IF(BVI42&lt;BVI$6,0,0.6*BVI$5+0.4*BVI$5*(BVI42-BVI$7)/(BVI$8-BVI$7))),IF(BVI42&lt;=BVI$8,BVI$5,IF(BVI42&gt;BVI$6,0,0.6*BVI$5+0.4*BVI$5*(BVI42-BVI$7)/(BVI$8-BVI$7))))))</f>
      </c>
      <c r="BVK42" s="126">
        <f>IF(BVI42&lt;&gt;"",BVI$5,0)</f>
      </c>
      <c r="BVL42" s="125">
        <f>IF(BVI$6=0,RANK(BVI42,BVI$12:BVI$42,0),RANK(BVI42,BVI$12:BVI$42,1))</f>
      </c>
      <c r="BVM42" s="126">
        <v>0.46</v>
      </c>
      <c r="BVN42" s="126">
        <f>IF(COUNTA(BVM$12:BVM$42)=0,0.6*BVM$5,IF(BVM42="",0,IF(BVM$6=0,IF(BVM42&gt;=BVM$8,BVM$5,IF(BVM42&lt;BVM$6,0,0.6*BVM$5+0.4*BVM$5*(BVM42-BVM$7)/(BVM$8-BVM$7))),IF(BVM42&lt;=BVM$8,BVM$5,IF(BVM42&gt;BVM$6,0,0.6*BVM$5+0.4*BVM$5*(BVM42-BVM$7)/(BVM$8-BVM$7))))))</f>
      </c>
      <c r="BVO42" s="126">
        <f>IF(BVM42&lt;&gt;"",BVM$5,0)</f>
      </c>
      <c r="BVP42" s="125">
        <f>IF(BVM$6=0,RANK(BVM42,BVM$12:BVM$42,0),RANK(BVM42,BVM$12:BVM$42,1))</f>
      </c>
      <c r="BVQ42" s="126">
        <v>0.69</v>
      </c>
      <c r="BVR42" s="126">
        <f>IF(COUNTA(BVQ$12:BVQ$42)=0,0.6*BVQ$5,IF(BVQ42="",0,IF(BVQ$6=0,IF(BVQ42&gt;=BVQ$8,BVQ$5,IF(BVQ42&lt;BVQ$6,0,0.6*BVQ$5+0.4*BVQ$5*(BVQ42-BVQ$7)/(BVQ$8-BVQ$7))),IF(BVQ42&lt;=BVQ$8,BVQ$5,IF(BVQ42&gt;BVQ$6,0,0.6*BVQ$5+0.4*BVQ$5*(BVQ42-BVQ$7)/(BVQ$8-BVQ$7))))))</f>
      </c>
      <c r="BVS42" s="126">
        <f>IF(BVQ42&lt;&gt;"",BVQ$5,0)</f>
      </c>
      <c r="BVT42" s="125">
        <f>IF(BVQ$6=0,RANK(BVQ42,BVQ$12:BVQ$42,0),RANK(BVQ42,BVQ$12:BVQ$42,1))</f>
      </c>
      <c r="BVU42" s="126">
        <v>91.1988743706613</v>
      </c>
      <c r="BVV42" s="126">
        <f>IF(COUNTA(BVU$12:BVU$42)=0,0.6*BVU$5,IF(BVU42="",0,IF(BVU$6=0,IF(BVU42&gt;=BVU$8,BVU$5,IF(BVU42&lt;BVU$6,0,0.6*BVU$5+0.4*BVU$5*(BVU42-BVU$7)/(BVU$8-BVU$7))),IF(BVU42&lt;=BVU$8,BVU$5,IF(BVU42&gt;BVU$6,0,0.6*BVU$5+0.4*BVU$5*(BVU42-BVU$7)/(BVU$8-BVU$7))))))</f>
      </c>
      <c r="BVW42" s="126">
        <f>IF(BVU42&lt;&gt;"",BVU$5,0)</f>
      </c>
      <c r="BVX42" s="125">
        <f>IF(BVU$6=0,RANK(BVU42,BVU$12:BVU$42,0),RANK(BVU42,BVU$12:BVU$42,1))</f>
      </c>
      <c r="BVY42" s="126">
        <v>99.7989861912253</v>
      </c>
      <c r="BVZ42" s="126">
        <f>IF(COUNTA(BVY$12:BVY$42)=0,0.6*BVY$5,IF(BVY42="",0,IF(BVY$6=0,IF(BVY42&gt;=BVY$8,BVY$5,IF(BVY42&lt;BVY$6,0,0.6*BVY$5+0.4*BVY$5*(BVY42-BVY$7)/(BVY$8-BVY$7))),IF(BVY42&lt;=BVY$8,BVY$5,IF(BVY42&gt;BVY$6,0,0.6*BVY$5+0.4*BVY$5*(BVY42-BVY$7)/(BVY$8-BVY$7))))))</f>
      </c>
      <c r="BWA42" s="126">
        <f>IF(BVY42&lt;&gt;"",BVY$5,0)</f>
      </c>
      <c r="BWB42" s="125">
        <f>IF(BVY$6=0,RANK(BVY42,BVY$12:BVY$42,0),RANK(BVY42,BVY$12:BVY$42,1))</f>
      </c>
      <c r="BWC42" s="126">
        <v>100</v>
      </c>
      <c r="BWD42" s="126">
        <f>IF(COUNTA(BWC$12:BWC$42)=0,0.6*BWC$5,IF(BWC42="",0,IF(BWC$6=0,IF(BWC42&gt;=BWC$8,BWC$5,IF(BWC42&lt;BWC$6,0,0.6*BWC$5+0.4*BWC$5*(BWC42-BWC$7)/(BWC$8-BWC$7))),IF(BWC42&lt;=BWC$8,BWC$5,IF(BWC42&gt;BWC$6,0,0.6*BWC$5+0.4*BWC$5*(BWC42-BWC$7)/(BWC$8-BWC$7))))))</f>
      </c>
      <c r="BWE42" s="126">
        <f>IF(BWC42&lt;&gt;"",BWC$5,0)</f>
      </c>
      <c r="BWF42" s="125">
        <f>IF(BWC$6=0,RANK(BWC42,BWC$12:BWC$42,0),RANK(BWC42,BWC$12:BWC$42,1))</f>
      </c>
      <c r="BWG42" s="126">
        <v>98.6103828002097</v>
      </c>
      <c r="BWH42" s="126">
        <f>IF(COUNTA(BWG$12:BWG$42)=0,0.6*BWG$5,IF(BWG42="",0,IF(BWG$6=0,IF(BWG42&gt;=BWG$8,BWG$5,IF(BWG42&lt;BWG$6,0,0.6*BWG$5+0.4*BWG$5*(BWG42-BWG$7)/(BWG$8-BWG$7))),IF(BWG42&lt;=BWG$8,BWG$5,IF(BWG42&gt;BWG$6,0,0.6*BWG$5+0.4*BWG$5*(BWG42-BWG$7)/(BWG$8-BWG$7))))))</f>
      </c>
      <c r="BWI42" s="126">
        <f>IF(BWG42&lt;&gt;"",BWG$5,0)</f>
      </c>
      <c r="BWJ42" s="125">
        <f>IF(BWG$6=0,RANK(BWG42,BWG$12:BWG$42,0),RANK(BWG42,BWG$12:BWG$42,1))</f>
      </c>
      <c r="BWK42" s="126">
        <v>12</v>
      </c>
      <c r="BWL42" s="126">
        <f>IF(COUNTA(BWK$12:BWK$42)=0,0.6*BWK$5,IF(BWK42="",0,IF(AND(BWK42&gt;=BWK$7,BWK42&lt;=BWK$8),BWK$5,0)))</f>
      </c>
      <c r="BWM42" s="126">
        <f>IF(BWK42&lt;&gt;"",BWK$5,0)</f>
      </c>
      <c r="BWN42" s="125">
        <f>IF(BWK$6=0,RANK(BWK42,BWK$12:BWK$42,0),RANK(BWK42,BWK$12:BWK$42,1))</f>
      </c>
      <c r="BWO42" s="126">
        <v>0.94</v>
      </c>
      <c r="BWP42" s="126">
        <f>IF(COUNTA(BWO$12:BWO$42)=0,0.6*BWO$5,IF(BWO42="",0,IF(BWO$6=0,IF(BWO42&gt;=BWO$8,BWO$5,IF(BWO42&lt;BWO$6,0,0.6*BWO$5+0.4*BWO$5*(BWO42-BWO$7)/(BWO$8-BWO$7))),IF(BWO42&lt;=BWO$8,BWO$5,IF(BWO42&gt;BWO$6,0,0.6*BWO$5+0.4*BWO$5*(BWO42-BWO$7)/(BWO$8-BWO$7))))))</f>
      </c>
      <c r="BWQ42" s="126">
        <f>IF(BWO42&lt;&gt;"",BWO$5,0)</f>
      </c>
      <c r="BWR42" s="125">
        <f>IF(BWO$6=0,RANK(BWO42,BWO$12:BWO$42,0),RANK(BWO42,BWO$12:BWO$42,1))</f>
      </c>
      <c r="BWS42" s="126">
        <v>3.72</v>
      </c>
      <c r="BWT42" s="126">
        <f>IF(COUNTA(BWS$12:BWS$42)=0,0.6*BWS$5,IF(BWS42="",0,IF(BWS$6=0,IF(BWS42&gt;=BWS$8,BWS$5,IF(BWS42&lt;BWS$6,0,0.6*BWS$5+0.4*BWS$5*(BWS42-BWS$7)/(BWS$8-BWS$7))),IF(BWS42&lt;=BWS$8,BWS$5,IF(BWS42&gt;BWS$6,0,0.6*BWS$5+0.4*BWS$5*(BWS42-BWS$7)/(BWS$8-BWS$7))))))</f>
      </c>
      <c r="BWU42" s="126">
        <f>IF(BWS42&lt;&gt;"",BWS$5,0)</f>
      </c>
      <c r="BWV42" s="125">
        <f>IF(BWS$6=0,RANK(BWS42,BWS$12:BWS$42,0),RANK(BWS42,BWS$12:BWS$42,1))</f>
      </c>
      <c r="BWW42" s="125" t="s">
        <v>46</v>
      </c>
      <c r="BWX42" s="125">
        <f>(F42+J42+N42+R42+V42+Z42+AD42+AH42+AL42)*100</f>
      </c>
      <c r="BWY42" s="125">
        <f>RANK(BWX42,BWX$12:BWX$42,0)</f>
      </c>
      <c r="BWZ42" s="125" t="s">
        <v>46</v>
      </c>
      <c r="BXA42" s="125">
        <f>(AP42+AT42+AX42+BB42+BF42+BJ42+BN42+BR42+BV42+BZ42+CD42+CH42+CL42+CP42)*100</f>
      </c>
      <c r="BXB42" s="125">
        <f>RANK(BXA42,BXA$12:BXA$42,0)</f>
      </c>
      <c r="BXC42" s="125" t="s">
        <v>46</v>
      </c>
      <c r="BXD42" s="125">
        <f>(CT42)*100</f>
      </c>
      <c r="BXE42" s="125">
        <f>RANK(BXD42,BXD$12:BXD$42,0)</f>
      </c>
      <c r="BXF42" s="125" t="s">
        <v>46</v>
      </c>
      <c r="BXG42" s="125">
        <f>(CX42+DB42+DF42+DJ42+DN42+DR42+DV42+DZ42+EE42+EJ42+EO42+ET42+EY42+FD42+FI42+FN42+FS42+FX42+GC42+GH42+GM42+GR42+GW42+HB42+HG42+HL42+HQ42+HV42+IA42+IF42+IK42+IP42+IU42+IZ42+JE42+JJ42+JO42+JT42+JY42+KD42+KI42+KN42+KS42+KX42+LC42+LH42+LM42+LR42+LW42+MB42+MG42+ML42+MQ42+MV42+NA42+NF42+NK42+NP42+NU42+NZ42+OE42+OJ42+OO42+OT42+OY42+PD42+PI42+PN42+PS42+PX42+QC42+QH42+QM42+QR42+QW42+RB42+RG42+RL42+RQ42+RV42+SA42+SF42+SK42+SP42+SU42+SZ42+TE42+TJ42+TO42+TT42+TY42+UD42+UI42+UN42+US42+UX42+VC42+VH42+VM42+VR42+VW42+WB42+WG42+WL42+WQ42+WV42+XA42+XF42+XK42+XP42+XU42+XZ42+YE42+YJ42+YO42+YT42+YY42+ZD42+ZI42+ZN42+ZS42+ZX42+AAC42+AAH42+AAM42+AAR42+AAW42+ABB42+ABG42+ABL42+ABQ42+ABV42+ACA42+ACF42+ACK42+ACP42+ACU42+ACZ42+ADE42+ADJ42+ADO42+ADT42+ADY42+AED42+AEI42+AEN42+AES42+AEX42+AFC42+AFH42+AFM42+AFR42+AFW42+AGB42+AGG42+AGL42+AGQ42+AGV42+AHA42+AHF42+AHK42+AHP42+AHU42+AHZ42+AIE42+AIJ42+AIO42+AIT42+AIY42+AJD42+AJI42+AJN42+AJS42+AJX42+AKC42+AKH42+AKM42+AKR42+AKW42+ALB42+ALG42+ALL42+ALQ42+ALV42+AMA42+AMF42+AMK42+AMP42+AMU42+AMZ42+ANE42+ANJ42+ANO42+ANT42+ANY42+AOD42+AOI42+AON42+AOS42+AOX42+APC42+APH42+APM42+APR42+APW42+AQB42+AQG42+AQL42+AQQ42+AQV42+ARA42+ARF42+ARK42+ARP42+ARU42+ARZ42+ASE42+ASJ42+ASO42+AST42+ASY42+ATD42+ATI42+ATN42+ATS42+ATX42+AUC42+AUH42)*100</f>
      </c>
      <c r="BXH42" s="125">
        <f>RANK(BXG42,BXG$12:BXG$42,0)</f>
      </c>
      <c r="BXI42" s="125" t="s">
        <v>46</v>
      </c>
      <c r="BXJ42" s="125">
        <f>(AUL42+AUP42+AUT42+AUX42+AVB42+AVF42+AVJ42+AVN42+AVR42+AVV42+AVZ42+AWD42+AWH42+AWL42+AWP42+AWT42+AWX42+AXB42+AXF42+AXJ42+AXN42+AXR42+AXV42+AXZ42+AYD42+AYH42+AYL42+AYP42+AYT42+AYX42+AZB42+AZF42+AZJ42+AZN42+AZR42+AZV42+AZZ42+BAD42+BAH42+BAL42+BAP42+BAT42+BAX42+BBB42+BBF42+BBJ42+BBN42+BBR42+BBV42+BBZ42+BCD42+BCH42+BCL42+BCP42+BCT42+BCX42+BDB42+BDF42+BDJ42+BDN42+BDR42+BDV42+BDZ42+BED42+BEH42+BEL42+BEP42+BET42+BEX42+BFB42+BFF42+BFJ42+BFN42+BFR42+BFV42+BFZ42+BGD42+BGH42+BGL42+BGP42+BGT42+BGX42+BHB42+BHF42+BHJ42+BHN42+BHR42+BHV42+BHZ42+BID42+BIH42+BIL42+BIP42+BIT42+BIX42+BJB42+BJF42+BJJ42+BJN42+BJR42+BJV42+BJZ42+BKD42+BKH42+BKL42+BKP42+BKT42+BKX42+BLB42+BLF42+BLJ42+BLN42+BLR42+BLV42+BLZ42+BMD42+BMH42+BML42+BMP42+BMT42+BMX42+BNB42+BNF42+BNJ42+BNN42+BNR42+BNV42+BNZ42+BOD42+BOH42+BOL42+BOP42+BOT42+BOX42+BPB42+BPF42+BPJ42+BPN42+BPR42+BPV42+BPZ42+BQD42+BQH42+BQL42+BQP42+BQT42+BQX42+BRB42)*100</f>
      </c>
      <c r="BXK42" s="125">
        <f>RANK(BXJ42,BXJ$12:BXJ$42,0)</f>
      </c>
      <c r="BXL42" s="125" t="s">
        <v>46</v>
      </c>
      <c r="BXM42" s="125">
        <f>(BRF42+BRJ42+BRN42+BRR42+BRV42+BRZ42+BSD42+BSH42+BSL42+BSP42+BST42+BSX42+BTB42+BTF42+BTJ42+BTN42+BTR42)*100</f>
      </c>
      <c r="BXN42" s="125">
        <f>RANK(BXM42,BXM$12:BXM$42,0)</f>
      </c>
      <c r="BXO42" s="125" t="s">
        <v>46</v>
      </c>
      <c r="BXP42" s="125">
        <f>(BTV42+BTZ42+BUD42+BUH42+BUL42)*100</f>
      </c>
      <c r="BXQ42" s="125">
        <f>RANK(BXP42,BXP$12:BXP$42,0)</f>
      </c>
      <c r="BXR42" s="125" t="s">
        <v>46</v>
      </c>
      <c r="BXS42" s="125">
        <f>(BUP42+BUT42+BUX42)*100</f>
      </c>
      <c r="BXT42" s="125">
        <f>RANK(BXS42,BXS$12:BXS$42,0)</f>
      </c>
      <c r="BXU42" s="125" t="s">
        <v>46</v>
      </c>
      <c r="BXV42" s="125">
        <f>(BVB42+BVF42+BVJ42+BVN42+BVR42+BVV42+BVZ42+BWD42+BWH42+BWL42+BWP42+BWT42)*100</f>
      </c>
      <c r="BXW42" s="125">
        <f>RANK(BXV42,BXV$12:BXV$42,0)</f>
      </c>
    </row>
  </sheetData>
  <mergeCells>
    <mergeCell ref="E1:BWV1"/>
    <mergeCell ref="E2:AN2"/>
    <mergeCell ref="E3:L3"/>
    <mergeCell ref="F7:F8"/>
    <mergeCell ref="G7:G8"/>
    <mergeCell ref="H7:H8"/>
    <mergeCell ref="E4:H4"/>
    <mergeCell ref="E5:H5"/>
    <mergeCell ref="E6:H6"/>
    <mergeCell ref="J7:J8"/>
    <mergeCell ref="K7:K8"/>
    <mergeCell ref="L7:L8"/>
    <mergeCell ref="I4:L4"/>
    <mergeCell ref="I5:L5"/>
    <mergeCell ref="I6:L6"/>
    <mergeCell ref="M3:P3"/>
    <mergeCell ref="N7:N8"/>
    <mergeCell ref="O7:O8"/>
    <mergeCell ref="P7:P8"/>
    <mergeCell ref="M4:P4"/>
    <mergeCell ref="M5:P5"/>
    <mergeCell ref="M6:P6"/>
    <mergeCell ref="Q3:AN3"/>
    <mergeCell ref="R7:R8"/>
    <mergeCell ref="S7:S8"/>
    <mergeCell ref="T7:T8"/>
    <mergeCell ref="Q4:T4"/>
    <mergeCell ref="Q5:T5"/>
    <mergeCell ref="Q6:T6"/>
    <mergeCell ref="V7:V8"/>
    <mergeCell ref="W7:W8"/>
    <mergeCell ref="X7:X8"/>
    <mergeCell ref="U4:X4"/>
    <mergeCell ref="U5:X5"/>
    <mergeCell ref="U6:X6"/>
    <mergeCell ref="Z7:Z8"/>
    <mergeCell ref="AA7:AA8"/>
    <mergeCell ref="AB7:AB8"/>
    <mergeCell ref="Y4:AB4"/>
    <mergeCell ref="Y5:AB5"/>
    <mergeCell ref="Y6:AB6"/>
    <mergeCell ref="AD7:AD8"/>
    <mergeCell ref="AE7:AE8"/>
    <mergeCell ref="AF7:AF8"/>
    <mergeCell ref="AC4:AF4"/>
    <mergeCell ref="AC5:AF5"/>
    <mergeCell ref="AC6:AF6"/>
    <mergeCell ref="AH7:AH8"/>
    <mergeCell ref="AI7:AI8"/>
    <mergeCell ref="AJ7:AJ8"/>
    <mergeCell ref="AG4:AJ4"/>
    <mergeCell ref="AG5:AJ5"/>
    <mergeCell ref="AG6:AJ6"/>
    <mergeCell ref="AL7:AL8"/>
    <mergeCell ref="AM7:AM8"/>
    <mergeCell ref="AN7:AN8"/>
    <mergeCell ref="AK4:AN4"/>
    <mergeCell ref="AK5:AN5"/>
    <mergeCell ref="AK6:AN6"/>
    <mergeCell ref="AO2:CR2"/>
    <mergeCell ref="AO3:BH3"/>
    <mergeCell ref="AP7:AP8"/>
    <mergeCell ref="AQ7:AQ8"/>
    <mergeCell ref="AR7:AR8"/>
    <mergeCell ref="AO4:AR4"/>
    <mergeCell ref="AO5:AR5"/>
    <mergeCell ref="AO6:AR6"/>
    <mergeCell ref="AT7:AT8"/>
    <mergeCell ref="AU7:AU8"/>
    <mergeCell ref="AV7:AV8"/>
    <mergeCell ref="AS4:AV4"/>
    <mergeCell ref="AS5:AV5"/>
    <mergeCell ref="AS6:AV6"/>
    <mergeCell ref="AX7:AX8"/>
    <mergeCell ref="AY7:AY8"/>
    <mergeCell ref="AZ7:AZ8"/>
    <mergeCell ref="AW4:AZ4"/>
    <mergeCell ref="AW5:AZ5"/>
    <mergeCell ref="AW6:AZ6"/>
    <mergeCell ref="BB7:BB8"/>
    <mergeCell ref="BC7:BC8"/>
    <mergeCell ref="BD7:BD8"/>
    <mergeCell ref="BA4:BD4"/>
    <mergeCell ref="BA5:BD5"/>
    <mergeCell ref="BA6:BD6"/>
    <mergeCell ref="BF7:BF8"/>
    <mergeCell ref="BG7:BG8"/>
    <mergeCell ref="BH7:BH8"/>
    <mergeCell ref="BE4:BH4"/>
    <mergeCell ref="BE5:BH5"/>
    <mergeCell ref="BE6:BH6"/>
    <mergeCell ref="BI3:CR3"/>
    <mergeCell ref="BJ7:BJ8"/>
    <mergeCell ref="BK7:BK8"/>
    <mergeCell ref="BL7:BL8"/>
    <mergeCell ref="BI4:BL4"/>
    <mergeCell ref="BI5:BL5"/>
    <mergeCell ref="BI6:BL6"/>
    <mergeCell ref="BN7:BN8"/>
    <mergeCell ref="BO7:BO8"/>
    <mergeCell ref="BP7:BP8"/>
    <mergeCell ref="BM4:BP4"/>
    <mergeCell ref="BM5:BP5"/>
    <mergeCell ref="BM6:BP6"/>
    <mergeCell ref="BR7:BR8"/>
    <mergeCell ref="BS7:BS8"/>
    <mergeCell ref="BT7:BT8"/>
    <mergeCell ref="BQ4:BT4"/>
    <mergeCell ref="BQ5:BT5"/>
    <mergeCell ref="BQ6:BT6"/>
    <mergeCell ref="BV7:BV8"/>
    <mergeCell ref="BW7:BW8"/>
    <mergeCell ref="BX7:BX8"/>
    <mergeCell ref="BU4:BX4"/>
    <mergeCell ref="BU5:BX5"/>
    <mergeCell ref="BU6:BX6"/>
    <mergeCell ref="BZ7:BZ8"/>
    <mergeCell ref="CA7:CA8"/>
    <mergeCell ref="CB7:CB8"/>
    <mergeCell ref="BY4:CB4"/>
    <mergeCell ref="BY5:CB5"/>
    <mergeCell ref="BY6:CB6"/>
    <mergeCell ref="CD7:CD8"/>
    <mergeCell ref="CE7:CE8"/>
    <mergeCell ref="CF7:CF8"/>
    <mergeCell ref="CC4:CF4"/>
    <mergeCell ref="CC5:CF5"/>
    <mergeCell ref="CC6:CF6"/>
    <mergeCell ref="CH7:CH8"/>
    <mergeCell ref="CI7:CI8"/>
    <mergeCell ref="CJ7:CJ8"/>
    <mergeCell ref="CG4:CJ4"/>
    <mergeCell ref="CG5:CJ5"/>
    <mergeCell ref="CG6:CJ6"/>
    <mergeCell ref="CL7:CL8"/>
    <mergeCell ref="CM7:CM8"/>
    <mergeCell ref="CN7:CN8"/>
    <mergeCell ref="CK4:CN4"/>
    <mergeCell ref="CK5:CN5"/>
    <mergeCell ref="CK6:CN6"/>
    <mergeCell ref="CP7:CP8"/>
    <mergeCell ref="CQ7:CQ8"/>
    <mergeCell ref="CR7:CR8"/>
    <mergeCell ref="CO4:CR4"/>
    <mergeCell ref="CO5:CR5"/>
    <mergeCell ref="CO6:CR6"/>
    <mergeCell ref="CS2:CV2"/>
    <mergeCell ref="CS3:CV3"/>
    <mergeCell ref="CT7:CT8"/>
    <mergeCell ref="CU7:CU8"/>
    <mergeCell ref="CV7:CV8"/>
    <mergeCell ref="CS4:CV4"/>
    <mergeCell ref="CS5:CV5"/>
    <mergeCell ref="CS6:CV6"/>
    <mergeCell ref="CW2:AUJ2"/>
    <mergeCell ref="CW3:DL3"/>
    <mergeCell ref="CX7:CX8"/>
    <mergeCell ref="CY7:CY8"/>
    <mergeCell ref="CZ7:CZ8"/>
    <mergeCell ref="CW4:CZ4"/>
    <mergeCell ref="CW5:CZ5"/>
    <mergeCell ref="CW6:CZ6"/>
    <mergeCell ref="DB7:DB8"/>
    <mergeCell ref="DC7:DC8"/>
    <mergeCell ref="DD7:DD8"/>
    <mergeCell ref="DA4:DD4"/>
    <mergeCell ref="DA5:DD5"/>
    <mergeCell ref="DA6:DD6"/>
    <mergeCell ref="DF7:DF8"/>
    <mergeCell ref="DG7:DG8"/>
    <mergeCell ref="DH7:DH8"/>
    <mergeCell ref="DE4:DH4"/>
    <mergeCell ref="DE5:DH5"/>
    <mergeCell ref="DE6:DH6"/>
    <mergeCell ref="DJ7:DJ8"/>
    <mergeCell ref="DK7:DK8"/>
    <mergeCell ref="DL7:DL8"/>
    <mergeCell ref="DI4:DL4"/>
    <mergeCell ref="DI5:DL5"/>
    <mergeCell ref="DI6:DL6"/>
    <mergeCell ref="DM3:EB3"/>
    <mergeCell ref="DN7:DN8"/>
    <mergeCell ref="DO7:DO8"/>
    <mergeCell ref="DP7:DP8"/>
    <mergeCell ref="DM4:DP4"/>
    <mergeCell ref="DM5:DP5"/>
    <mergeCell ref="DM6:DP6"/>
    <mergeCell ref="DR7:DR8"/>
    <mergeCell ref="DS7:DS8"/>
    <mergeCell ref="DT7:DT8"/>
    <mergeCell ref="DQ4:DT4"/>
    <mergeCell ref="DQ5:DT5"/>
    <mergeCell ref="DQ6:DT6"/>
    <mergeCell ref="DV7:DV8"/>
    <mergeCell ref="DW7:DW8"/>
    <mergeCell ref="DX7:DX8"/>
    <mergeCell ref="DU4:DX4"/>
    <mergeCell ref="DU5:DX5"/>
    <mergeCell ref="DU6:DX6"/>
    <mergeCell ref="DZ7:DZ8"/>
    <mergeCell ref="EA7:EA8"/>
    <mergeCell ref="EB7:EB8"/>
    <mergeCell ref="DY4:EB4"/>
    <mergeCell ref="DY5:EB5"/>
    <mergeCell ref="DY6:EB6"/>
    <mergeCell ref="EC3:AUJ3"/>
    <mergeCell ref="EE7:EE8"/>
    <mergeCell ref="EF7:EF8"/>
    <mergeCell ref="EG7:EG8"/>
    <mergeCell ref="EC4:EG4"/>
    <mergeCell ref="EC5:EG5"/>
    <mergeCell ref="EC6:EG6"/>
    <mergeCell ref="EJ7:EJ8"/>
    <mergeCell ref="EK7:EK8"/>
    <mergeCell ref="EL7:EL8"/>
    <mergeCell ref="EH4:EL4"/>
    <mergeCell ref="EH5:EL5"/>
    <mergeCell ref="EH6:EL6"/>
    <mergeCell ref="EO7:EO8"/>
    <mergeCell ref="EP7:EP8"/>
    <mergeCell ref="EQ7:EQ8"/>
    <mergeCell ref="EM4:EQ4"/>
    <mergeCell ref="EM5:EQ5"/>
    <mergeCell ref="EM6:EQ6"/>
    <mergeCell ref="ET7:ET8"/>
    <mergeCell ref="EU7:EU8"/>
    <mergeCell ref="EV7:EV8"/>
    <mergeCell ref="ER4:EV4"/>
    <mergeCell ref="ER5:EV5"/>
    <mergeCell ref="ER6:EV6"/>
    <mergeCell ref="EY7:EY8"/>
    <mergeCell ref="EZ7:EZ8"/>
    <mergeCell ref="FA7:FA8"/>
    <mergeCell ref="EW4:FA4"/>
    <mergeCell ref="EW5:FA5"/>
    <mergeCell ref="EW6:FA6"/>
    <mergeCell ref="FD7:FD8"/>
    <mergeCell ref="FE7:FE8"/>
    <mergeCell ref="FF7:FF8"/>
    <mergeCell ref="FB4:FF4"/>
    <mergeCell ref="FB5:FF5"/>
    <mergeCell ref="FB6:FF6"/>
    <mergeCell ref="FI7:FI8"/>
    <mergeCell ref="FJ7:FJ8"/>
    <mergeCell ref="FK7:FK8"/>
    <mergeCell ref="FG4:FK4"/>
    <mergeCell ref="FG5:FK5"/>
    <mergeCell ref="FG6:FK6"/>
    <mergeCell ref="FN7:FN8"/>
    <mergeCell ref="FO7:FO8"/>
    <mergeCell ref="FP7:FP8"/>
    <mergeCell ref="FL4:FP4"/>
    <mergeCell ref="FL5:FP5"/>
    <mergeCell ref="FL6:FP6"/>
    <mergeCell ref="FS7:FS8"/>
    <mergeCell ref="FT7:FT8"/>
    <mergeCell ref="FU7:FU8"/>
    <mergeCell ref="FQ4:FU4"/>
    <mergeCell ref="FQ5:FU5"/>
    <mergeCell ref="FQ6:FU6"/>
    <mergeCell ref="FX7:FX8"/>
    <mergeCell ref="FY7:FY8"/>
    <mergeCell ref="FZ7:FZ8"/>
    <mergeCell ref="FV4:FZ4"/>
    <mergeCell ref="FV5:FZ5"/>
    <mergeCell ref="FV6:FZ6"/>
    <mergeCell ref="GC7:GC8"/>
    <mergeCell ref="GD7:GD8"/>
    <mergeCell ref="GE7:GE8"/>
    <mergeCell ref="GA4:GE4"/>
    <mergeCell ref="GA5:GE5"/>
    <mergeCell ref="GA6:GE6"/>
    <mergeCell ref="GH7:GH8"/>
    <mergeCell ref="GI7:GI8"/>
    <mergeCell ref="GJ7:GJ8"/>
    <mergeCell ref="GF4:GJ4"/>
    <mergeCell ref="GF5:GJ5"/>
    <mergeCell ref="GF6:GJ6"/>
    <mergeCell ref="GM7:GM8"/>
    <mergeCell ref="GN7:GN8"/>
    <mergeCell ref="GO7:GO8"/>
    <mergeCell ref="GK4:GO4"/>
    <mergeCell ref="GK5:GO5"/>
    <mergeCell ref="GK6:GO6"/>
    <mergeCell ref="GR7:GR8"/>
    <mergeCell ref="GS7:GS8"/>
    <mergeCell ref="GT7:GT8"/>
    <mergeCell ref="GP4:GT4"/>
    <mergeCell ref="GP5:GT5"/>
    <mergeCell ref="GP6:GT6"/>
    <mergeCell ref="GW7:GW8"/>
    <mergeCell ref="GX7:GX8"/>
    <mergeCell ref="GY7:GY8"/>
    <mergeCell ref="GU4:GY4"/>
    <mergeCell ref="GU5:GY5"/>
    <mergeCell ref="GU6:GY6"/>
    <mergeCell ref="HB7:HB8"/>
    <mergeCell ref="HC7:HC8"/>
    <mergeCell ref="HD7:HD8"/>
    <mergeCell ref="GZ4:HD4"/>
    <mergeCell ref="GZ5:HD5"/>
    <mergeCell ref="GZ6:HD6"/>
    <mergeCell ref="HG7:HG8"/>
    <mergeCell ref="HH7:HH8"/>
    <mergeCell ref="HI7:HI8"/>
    <mergeCell ref="HE4:HI4"/>
    <mergeCell ref="HE5:HI5"/>
    <mergeCell ref="HE6:HI6"/>
    <mergeCell ref="HL7:HL8"/>
    <mergeCell ref="HM7:HM8"/>
    <mergeCell ref="HN7:HN8"/>
    <mergeCell ref="HJ4:HN4"/>
    <mergeCell ref="HJ5:HN5"/>
    <mergeCell ref="HJ6:HN6"/>
    <mergeCell ref="HQ7:HQ8"/>
    <mergeCell ref="HR7:HR8"/>
    <mergeCell ref="HS7:HS8"/>
    <mergeCell ref="HO4:HS4"/>
    <mergeCell ref="HO5:HS5"/>
    <mergeCell ref="HO6:HS6"/>
    <mergeCell ref="HV7:HV8"/>
    <mergeCell ref="HW7:HW8"/>
    <mergeCell ref="HX7:HX8"/>
    <mergeCell ref="HT4:HX4"/>
    <mergeCell ref="HT5:HX5"/>
    <mergeCell ref="HT6:HX6"/>
    <mergeCell ref="IA7:IA8"/>
    <mergeCell ref="IB7:IB8"/>
    <mergeCell ref="IC7:IC8"/>
    <mergeCell ref="HY4:IC4"/>
    <mergeCell ref="HY5:IC5"/>
    <mergeCell ref="HY6:IC6"/>
    <mergeCell ref="IF7:IF8"/>
    <mergeCell ref="IG7:IG8"/>
    <mergeCell ref="IH7:IH8"/>
    <mergeCell ref="ID4:IH4"/>
    <mergeCell ref="ID5:IH5"/>
    <mergeCell ref="ID6:IH6"/>
    <mergeCell ref="IK7:IK8"/>
    <mergeCell ref="IL7:IL8"/>
    <mergeCell ref="IM7:IM8"/>
    <mergeCell ref="II4:IM4"/>
    <mergeCell ref="II5:IM5"/>
    <mergeCell ref="II6:IM6"/>
    <mergeCell ref="IP7:IP8"/>
    <mergeCell ref="IQ7:IQ8"/>
    <mergeCell ref="IR7:IR8"/>
    <mergeCell ref="IN4:IR4"/>
    <mergeCell ref="IN5:IR5"/>
    <mergeCell ref="IN6:IR6"/>
    <mergeCell ref="IU7:IU8"/>
    <mergeCell ref="IV7:IV8"/>
    <mergeCell ref="IW7:IW8"/>
    <mergeCell ref="IS4:IW4"/>
    <mergeCell ref="IS5:IW5"/>
    <mergeCell ref="IS6:IW6"/>
    <mergeCell ref="IZ7:IZ8"/>
    <mergeCell ref="JA7:JA8"/>
    <mergeCell ref="JB7:JB8"/>
    <mergeCell ref="IX4:JB4"/>
    <mergeCell ref="IX5:JB5"/>
    <mergeCell ref="IX6:JB6"/>
    <mergeCell ref="JE7:JE8"/>
    <mergeCell ref="JF7:JF8"/>
    <mergeCell ref="JG7:JG8"/>
    <mergeCell ref="JC4:JG4"/>
    <mergeCell ref="JC5:JG5"/>
    <mergeCell ref="JC6:JG6"/>
    <mergeCell ref="JJ7:JJ8"/>
    <mergeCell ref="JK7:JK8"/>
    <mergeCell ref="JL7:JL8"/>
    <mergeCell ref="JH4:JL4"/>
    <mergeCell ref="JH5:JL5"/>
    <mergeCell ref="JH6:JL6"/>
    <mergeCell ref="JO7:JO8"/>
    <mergeCell ref="JP7:JP8"/>
    <mergeCell ref="JQ7:JQ8"/>
    <mergeCell ref="JM4:JQ4"/>
    <mergeCell ref="JM5:JQ5"/>
    <mergeCell ref="JM6:JQ6"/>
    <mergeCell ref="JT7:JT8"/>
    <mergeCell ref="JU7:JU8"/>
    <mergeCell ref="JV7:JV8"/>
    <mergeCell ref="JR4:JV4"/>
    <mergeCell ref="JR5:JV5"/>
    <mergeCell ref="JR6:JV6"/>
    <mergeCell ref="JY7:JY8"/>
    <mergeCell ref="JZ7:JZ8"/>
    <mergeCell ref="KA7:KA8"/>
    <mergeCell ref="JW4:KA4"/>
    <mergeCell ref="JW5:KA5"/>
    <mergeCell ref="JW6:KA6"/>
    <mergeCell ref="KD7:KD8"/>
    <mergeCell ref="KE7:KE8"/>
    <mergeCell ref="KF7:KF8"/>
    <mergeCell ref="KB4:KF4"/>
    <mergeCell ref="KB5:KF5"/>
    <mergeCell ref="KB6:KF6"/>
    <mergeCell ref="KI7:KI8"/>
    <mergeCell ref="KJ7:KJ8"/>
    <mergeCell ref="KK7:KK8"/>
    <mergeCell ref="KG4:KK4"/>
    <mergeCell ref="KG5:KK5"/>
    <mergeCell ref="KG6:KK6"/>
    <mergeCell ref="KN7:KN8"/>
    <mergeCell ref="KO7:KO8"/>
    <mergeCell ref="KP7:KP8"/>
    <mergeCell ref="KL4:KP4"/>
    <mergeCell ref="KL5:KP5"/>
    <mergeCell ref="KL6:KP6"/>
    <mergeCell ref="KS7:KS8"/>
    <mergeCell ref="KT7:KT8"/>
    <mergeCell ref="KU7:KU8"/>
    <mergeCell ref="KQ4:KU4"/>
    <mergeCell ref="KQ5:KU5"/>
    <mergeCell ref="KQ6:KU6"/>
    <mergeCell ref="KX7:KX8"/>
    <mergeCell ref="KY7:KY8"/>
    <mergeCell ref="KZ7:KZ8"/>
    <mergeCell ref="KV4:KZ4"/>
    <mergeCell ref="KV5:KZ5"/>
    <mergeCell ref="KV6:KZ6"/>
    <mergeCell ref="LC7:LC8"/>
    <mergeCell ref="LD7:LD8"/>
    <mergeCell ref="LE7:LE8"/>
    <mergeCell ref="LA4:LE4"/>
    <mergeCell ref="LA5:LE5"/>
    <mergeCell ref="LA6:LE6"/>
    <mergeCell ref="LH7:LH8"/>
    <mergeCell ref="LI7:LI8"/>
    <mergeCell ref="LJ7:LJ8"/>
    <mergeCell ref="LF4:LJ4"/>
    <mergeCell ref="LF5:LJ5"/>
    <mergeCell ref="LF6:LJ6"/>
    <mergeCell ref="LM7:LM8"/>
    <mergeCell ref="LN7:LN8"/>
    <mergeCell ref="LO7:LO8"/>
    <mergeCell ref="LK4:LO4"/>
    <mergeCell ref="LK5:LO5"/>
    <mergeCell ref="LK6:LO6"/>
    <mergeCell ref="LR7:LR8"/>
    <mergeCell ref="LS7:LS8"/>
    <mergeCell ref="LT7:LT8"/>
    <mergeCell ref="LP4:LT4"/>
    <mergeCell ref="LP5:LT5"/>
    <mergeCell ref="LP6:LT6"/>
    <mergeCell ref="LW7:LW8"/>
    <mergeCell ref="LX7:LX8"/>
    <mergeCell ref="LY7:LY8"/>
    <mergeCell ref="LU4:LY4"/>
    <mergeCell ref="LU5:LY5"/>
    <mergeCell ref="LU6:LY6"/>
    <mergeCell ref="MB7:MB8"/>
    <mergeCell ref="MC7:MC8"/>
    <mergeCell ref="MD7:MD8"/>
    <mergeCell ref="LZ4:MD4"/>
    <mergeCell ref="LZ5:MD5"/>
    <mergeCell ref="LZ6:MD6"/>
    <mergeCell ref="MG7:MG8"/>
    <mergeCell ref="MH7:MH8"/>
    <mergeCell ref="MI7:MI8"/>
    <mergeCell ref="ME4:MI4"/>
    <mergeCell ref="ME5:MI5"/>
    <mergeCell ref="ME6:MI6"/>
    <mergeCell ref="ML7:ML8"/>
    <mergeCell ref="MM7:MM8"/>
    <mergeCell ref="MN7:MN8"/>
    <mergeCell ref="MJ4:MN4"/>
    <mergeCell ref="MJ5:MN5"/>
    <mergeCell ref="MJ6:MN6"/>
    <mergeCell ref="MQ7:MQ8"/>
    <mergeCell ref="MR7:MR8"/>
    <mergeCell ref="MS7:MS8"/>
    <mergeCell ref="MO4:MS4"/>
    <mergeCell ref="MO5:MS5"/>
    <mergeCell ref="MO6:MS6"/>
    <mergeCell ref="MV7:MV8"/>
    <mergeCell ref="MW7:MW8"/>
    <mergeCell ref="MX7:MX8"/>
    <mergeCell ref="MT4:MX4"/>
    <mergeCell ref="MT5:MX5"/>
    <mergeCell ref="MT6:MX6"/>
    <mergeCell ref="NA7:NA8"/>
    <mergeCell ref="NB7:NB8"/>
    <mergeCell ref="NC7:NC8"/>
    <mergeCell ref="MY4:NC4"/>
    <mergeCell ref="MY5:NC5"/>
    <mergeCell ref="MY6:NC6"/>
    <mergeCell ref="NF7:NF8"/>
    <mergeCell ref="NG7:NG8"/>
    <mergeCell ref="NH7:NH8"/>
    <mergeCell ref="ND4:NH4"/>
    <mergeCell ref="ND5:NH5"/>
    <mergeCell ref="ND6:NH6"/>
    <mergeCell ref="NK7:NK8"/>
    <mergeCell ref="NL7:NL8"/>
    <mergeCell ref="NM7:NM8"/>
    <mergeCell ref="NI4:NM4"/>
    <mergeCell ref="NI5:NM5"/>
    <mergeCell ref="NI6:NM6"/>
    <mergeCell ref="NP7:NP8"/>
    <mergeCell ref="NQ7:NQ8"/>
    <mergeCell ref="NR7:NR8"/>
    <mergeCell ref="NN4:NR4"/>
    <mergeCell ref="NN5:NR5"/>
    <mergeCell ref="NN6:NR6"/>
    <mergeCell ref="NU7:NU8"/>
    <mergeCell ref="NV7:NV8"/>
    <mergeCell ref="NW7:NW8"/>
    <mergeCell ref="NS4:NW4"/>
    <mergeCell ref="NS5:NW5"/>
    <mergeCell ref="NS6:NW6"/>
    <mergeCell ref="NZ7:NZ8"/>
    <mergeCell ref="OA7:OA8"/>
    <mergeCell ref="OB7:OB8"/>
    <mergeCell ref="NX4:OB4"/>
    <mergeCell ref="NX5:OB5"/>
    <mergeCell ref="NX6:OB6"/>
    <mergeCell ref="OE7:OE8"/>
    <mergeCell ref="OF7:OF8"/>
    <mergeCell ref="OG7:OG8"/>
    <mergeCell ref="OC4:OG4"/>
    <mergeCell ref="OC5:OG5"/>
    <mergeCell ref="OC6:OG6"/>
    <mergeCell ref="OJ7:OJ8"/>
    <mergeCell ref="OK7:OK8"/>
    <mergeCell ref="OL7:OL8"/>
    <mergeCell ref="OH4:OL4"/>
    <mergeCell ref="OH5:OL5"/>
    <mergeCell ref="OH6:OL6"/>
    <mergeCell ref="OO7:OO8"/>
    <mergeCell ref="OP7:OP8"/>
    <mergeCell ref="OQ7:OQ8"/>
    <mergeCell ref="OM4:OQ4"/>
    <mergeCell ref="OM5:OQ5"/>
    <mergeCell ref="OM6:OQ6"/>
    <mergeCell ref="OT7:OT8"/>
    <mergeCell ref="OU7:OU8"/>
    <mergeCell ref="OV7:OV8"/>
    <mergeCell ref="OR4:OV4"/>
    <mergeCell ref="OR5:OV5"/>
    <mergeCell ref="OR6:OV6"/>
    <mergeCell ref="OY7:OY8"/>
    <mergeCell ref="OZ7:OZ8"/>
    <mergeCell ref="PA7:PA8"/>
    <mergeCell ref="OW4:PA4"/>
    <mergeCell ref="OW5:PA5"/>
    <mergeCell ref="OW6:PA6"/>
    <mergeCell ref="PD7:PD8"/>
    <mergeCell ref="PE7:PE8"/>
    <mergeCell ref="PF7:PF8"/>
    <mergeCell ref="PB4:PF4"/>
    <mergeCell ref="PB5:PF5"/>
    <mergeCell ref="PB6:PF6"/>
    <mergeCell ref="PI7:PI8"/>
    <mergeCell ref="PJ7:PJ8"/>
    <mergeCell ref="PK7:PK8"/>
    <mergeCell ref="PG4:PK4"/>
    <mergeCell ref="PG5:PK5"/>
    <mergeCell ref="PG6:PK6"/>
    <mergeCell ref="PN7:PN8"/>
    <mergeCell ref="PO7:PO8"/>
    <mergeCell ref="PP7:PP8"/>
    <mergeCell ref="PL4:PP4"/>
    <mergeCell ref="PL5:PP5"/>
    <mergeCell ref="PL6:PP6"/>
    <mergeCell ref="PS7:PS8"/>
    <mergeCell ref="PT7:PT8"/>
    <mergeCell ref="PU7:PU8"/>
    <mergeCell ref="PQ4:PU4"/>
    <mergeCell ref="PQ5:PU5"/>
    <mergeCell ref="PQ6:PU6"/>
    <mergeCell ref="PX7:PX8"/>
    <mergeCell ref="PY7:PY8"/>
    <mergeCell ref="PZ7:PZ8"/>
    <mergeCell ref="PV4:PZ4"/>
    <mergeCell ref="PV5:PZ5"/>
    <mergeCell ref="PV6:PZ6"/>
    <mergeCell ref="QC7:QC8"/>
    <mergeCell ref="QD7:QD8"/>
    <mergeCell ref="QE7:QE8"/>
    <mergeCell ref="QA4:QE4"/>
    <mergeCell ref="QA5:QE5"/>
    <mergeCell ref="QA6:QE6"/>
    <mergeCell ref="QH7:QH8"/>
    <mergeCell ref="QI7:QI8"/>
    <mergeCell ref="QJ7:QJ8"/>
    <mergeCell ref="QF4:QJ4"/>
    <mergeCell ref="QF5:QJ5"/>
    <mergeCell ref="QF6:QJ6"/>
    <mergeCell ref="QM7:QM8"/>
    <mergeCell ref="QN7:QN8"/>
    <mergeCell ref="QO7:QO8"/>
    <mergeCell ref="QK4:QO4"/>
    <mergeCell ref="QK5:QO5"/>
    <mergeCell ref="QK6:QO6"/>
    <mergeCell ref="QR7:QR8"/>
    <mergeCell ref="QS7:QS8"/>
    <mergeCell ref="QT7:QT8"/>
    <mergeCell ref="QP4:QT4"/>
    <mergeCell ref="QP5:QT5"/>
    <mergeCell ref="QP6:QT6"/>
    <mergeCell ref="QW7:QW8"/>
    <mergeCell ref="QX7:QX8"/>
    <mergeCell ref="QY7:QY8"/>
    <mergeCell ref="QU4:QY4"/>
    <mergeCell ref="QU5:QY5"/>
    <mergeCell ref="QU6:QY6"/>
    <mergeCell ref="RB7:RB8"/>
    <mergeCell ref="RC7:RC8"/>
    <mergeCell ref="RD7:RD8"/>
    <mergeCell ref="QZ4:RD4"/>
    <mergeCell ref="QZ5:RD5"/>
    <mergeCell ref="QZ6:RD6"/>
    <mergeCell ref="RG7:RG8"/>
    <mergeCell ref="RH7:RH8"/>
    <mergeCell ref="RI7:RI8"/>
    <mergeCell ref="RE4:RI4"/>
    <mergeCell ref="RE5:RI5"/>
    <mergeCell ref="RE6:RI6"/>
    <mergeCell ref="RL7:RL8"/>
    <mergeCell ref="RM7:RM8"/>
    <mergeCell ref="RN7:RN8"/>
    <mergeCell ref="RJ4:RN4"/>
    <mergeCell ref="RJ5:RN5"/>
    <mergeCell ref="RJ6:RN6"/>
    <mergeCell ref="RQ7:RQ8"/>
    <mergeCell ref="RR7:RR8"/>
    <mergeCell ref="RS7:RS8"/>
    <mergeCell ref="RO4:RS4"/>
    <mergeCell ref="RO5:RS5"/>
    <mergeCell ref="RO6:RS6"/>
    <mergeCell ref="RV7:RV8"/>
    <mergeCell ref="RW7:RW8"/>
    <mergeCell ref="RX7:RX8"/>
    <mergeCell ref="RT4:RX4"/>
    <mergeCell ref="RT5:RX5"/>
    <mergeCell ref="RT6:RX6"/>
    <mergeCell ref="SA7:SA8"/>
    <mergeCell ref="SB7:SB8"/>
    <mergeCell ref="SC7:SC8"/>
    <mergeCell ref="RY4:SC4"/>
    <mergeCell ref="RY5:SC5"/>
    <mergeCell ref="RY6:SC6"/>
    <mergeCell ref="SF7:SF8"/>
    <mergeCell ref="SG7:SG8"/>
    <mergeCell ref="SH7:SH8"/>
    <mergeCell ref="SD4:SH4"/>
    <mergeCell ref="SD5:SH5"/>
    <mergeCell ref="SD6:SH6"/>
    <mergeCell ref="SK7:SK8"/>
    <mergeCell ref="SL7:SL8"/>
    <mergeCell ref="SM7:SM8"/>
    <mergeCell ref="SI4:SM4"/>
    <mergeCell ref="SI5:SM5"/>
    <mergeCell ref="SI6:SM6"/>
    <mergeCell ref="SP7:SP8"/>
    <mergeCell ref="SQ7:SQ8"/>
    <mergeCell ref="SR7:SR8"/>
    <mergeCell ref="SN4:SR4"/>
    <mergeCell ref="SN5:SR5"/>
    <mergeCell ref="SN6:SR6"/>
    <mergeCell ref="SU7:SU8"/>
    <mergeCell ref="SV7:SV8"/>
    <mergeCell ref="SW7:SW8"/>
    <mergeCell ref="SS4:SW4"/>
    <mergeCell ref="SS5:SW5"/>
    <mergeCell ref="SS6:SW6"/>
    <mergeCell ref="SZ7:SZ8"/>
    <mergeCell ref="TA7:TA8"/>
    <mergeCell ref="TB7:TB8"/>
    <mergeCell ref="SX4:TB4"/>
    <mergeCell ref="SX5:TB5"/>
    <mergeCell ref="SX6:TB6"/>
    <mergeCell ref="TE7:TE8"/>
    <mergeCell ref="TF7:TF8"/>
    <mergeCell ref="TG7:TG8"/>
    <mergeCell ref="TC4:TG4"/>
    <mergeCell ref="TC5:TG5"/>
    <mergeCell ref="TC6:TG6"/>
    <mergeCell ref="TJ7:TJ8"/>
    <mergeCell ref="TK7:TK8"/>
    <mergeCell ref="TL7:TL8"/>
    <mergeCell ref="TH4:TL4"/>
    <mergeCell ref="TH5:TL5"/>
    <mergeCell ref="TH6:TL6"/>
    <mergeCell ref="TO7:TO8"/>
    <mergeCell ref="TP7:TP8"/>
    <mergeCell ref="TQ7:TQ8"/>
    <mergeCell ref="TM4:TQ4"/>
    <mergeCell ref="TM5:TQ5"/>
    <mergeCell ref="TM6:TQ6"/>
    <mergeCell ref="TT7:TT8"/>
    <mergeCell ref="TU7:TU8"/>
    <mergeCell ref="TV7:TV8"/>
    <mergeCell ref="TR4:TV4"/>
    <mergeCell ref="TR5:TV5"/>
    <mergeCell ref="TR6:TV6"/>
    <mergeCell ref="TY7:TY8"/>
    <mergeCell ref="TZ7:TZ8"/>
    <mergeCell ref="UA7:UA8"/>
    <mergeCell ref="TW4:UA4"/>
    <mergeCell ref="TW5:UA5"/>
    <mergeCell ref="TW6:UA6"/>
    <mergeCell ref="UD7:UD8"/>
    <mergeCell ref="UE7:UE8"/>
    <mergeCell ref="UF7:UF8"/>
    <mergeCell ref="UB4:UF4"/>
    <mergeCell ref="UB5:UF5"/>
    <mergeCell ref="UB6:UF6"/>
    <mergeCell ref="UI7:UI8"/>
    <mergeCell ref="UJ7:UJ8"/>
    <mergeCell ref="UK7:UK8"/>
    <mergeCell ref="UG4:UK4"/>
    <mergeCell ref="UG5:UK5"/>
    <mergeCell ref="UG6:UK6"/>
    <mergeCell ref="UN7:UN8"/>
    <mergeCell ref="UO7:UO8"/>
    <mergeCell ref="UP7:UP8"/>
    <mergeCell ref="UL4:UP4"/>
    <mergeCell ref="UL5:UP5"/>
    <mergeCell ref="UL6:UP6"/>
    <mergeCell ref="US7:US8"/>
    <mergeCell ref="UT7:UT8"/>
    <mergeCell ref="UU7:UU8"/>
    <mergeCell ref="UQ4:UU4"/>
    <mergeCell ref="UQ5:UU5"/>
    <mergeCell ref="UQ6:UU6"/>
    <mergeCell ref="UX7:UX8"/>
    <mergeCell ref="UY7:UY8"/>
    <mergeCell ref="UZ7:UZ8"/>
    <mergeCell ref="UV4:UZ4"/>
    <mergeCell ref="UV5:UZ5"/>
    <mergeCell ref="UV6:UZ6"/>
    <mergeCell ref="VC7:VC8"/>
    <mergeCell ref="VD7:VD8"/>
    <mergeCell ref="VE7:VE8"/>
    <mergeCell ref="VA4:VE4"/>
    <mergeCell ref="VA5:VE5"/>
    <mergeCell ref="VA6:VE6"/>
    <mergeCell ref="VH7:VH8"/>
    <mergeCell ref="VI7:VI8"/>
    <mergeCell ref="VJ7:VJ8"/>
    <mergeCell ref="VF4:VJ4"/>
    <mergeCell ref="VF5:VJ5"/>
    <mergeCell ref="VF6:VJ6"/>
    <mergeCell ref="VM7:VM8"/>
    <mergeCell ref="VN7:VN8"/>
    <mergeCell ref="VO7:VO8"/>
    <mergeCell ref="VK4:VO4"/>
    <mergeCell ref="VK5:VO5"/>
    <mergeCell ref="VK6:VO6"/>
    <mergeCell ref="VR7:VR8"/>
    <mergeCell ref="VS7:VS8"/>
    <mergeCell ref="VT7:VT8"/>
    <mergeCell ref="VP4:VT4"/>
    <mergeCell ref="VP5:VT5"/>
    <mergeCell ref="VP6:VT6"/>
    <mergeCell ref="VW7:VW8"/>
    <mergeCell ref="VX7:VX8"/>
    <mergeCell ref="VY7:VY8"/>
    <mergeCell ref="VU4:VY4"/>
    <mergeCell ref="VU5:VY5"/>
    <mergeCell ref="VU6:VY6"/>
    <mergeCell ref="WB7:WB8"/>
    <mergeCell ref="WC7:WC8"/>
    <mergeCell ref="WD7:WD8"/>
    <mergeCell ref="VZ4:WD4"/>
    <mergeCell ref="VZ5:WD5"/>
    <mergeCell ref="VZ6:WD6"/>
    <mergeCell ref="WG7:WG8"/>
    <mergeCell ref="WH7:WH8"/>
    <mergeCell ref="WI7:WI8"/>
    <mergeCell ref="WE4:WI4"/>
    <mergeCell ref="WE5:WI5"/>
    <mergeCell ref="WE6:WI6"/>
    <mergeCell ref="WL7:WL8"/>
    <mergeCell ref="WM7:WM8"/>
    <mergeCell ref="WN7:WN8"/>
    <mergeCell ref="WJ4:WN4"/>
    <mergeCell ref="WJ5:WN5"/>
    <mergeCell ref="WJ6:WN6"/>
    <mergeCell ref="WQ7:WQ8"/>
    <mergeCell ref="WR7:WR8"/>
    <mergeCell ref="WS7:WS8"/>
    <mergeCell ref="WO4:WS4"/>
    <mergeCell ref="WO5:WS5"/>
    <mergeCell ref="WO6:WS6"/>
    <mergeCell ref="WV7:WV8"/>
    <mergeCell ref="WW7:WW8"/>
    <mergeCell ref="WX7:WX8"/>
    <mergeCell ref="WT4:WX4"/>
    <mergeCell ref="WT5:WX5"/>
    <mergeCell ref="WT6:WX6"/>
    <mergeCell ref="XA7:XA8"/>
    <mergeCell ref="XB7:XB8"/>
    <mergeCell ref="XC7:XC8"/>
    <mergeCell ref="WY4:XC4"/>
    <mergeCell ref="WY5:XC5"/>
    <mergeCell ref="WY6:XC6"/>
    <mergeCell ref="XF7:XF8"/>
    <mergeCell ref="XG7:XG8"/>
    <mergeCell ref="XH7:XH8"/>
    <mergeCell ref="XD4:XH4"/>
    <mergeCell ref="XD5:XH5"/>
    <mergeCell ref="XD6:XH6"/>
    <mergeCell ref="XK7:XK8"/>
    <mergeCell ref="XL7:XL8"/>
    <mergeCell ref="XM7:XM8"/>
    <mergeCell ref="XI4:XM4"/>
    <mergeCell ref="XI5:XM5"/>
    <mergeCell ref="XI6:XM6"/>
    <mergeCell ref="XP7:XP8"/>
    <mergeCell ref="XQ7:XQ8"/>
    <mergeCell ref="XR7:XR8"/>
    <mergeCell ref="XN4:XR4"/>
    <mergeCell ref="XN5:XR5"/>
    <mergeCell ref="XN6:XR6"/>
    <mergeCell ref="XU7:XU8"/>
    <mergeCell ref="XV7:XV8"/>
    <mergeCell ref="XW7:XW8"/>
    <mergeCell ref="XS4:XW4"/>
    <mergeCell ref="XS5:XW5"/>
    <mergeCell ref="XS6:XW6"/>
    <mergeCell ref="XZ7:XZ8"/>
    <mergeCell ref="YA7:YA8"/>
    <mergeCell ref="YB7:YB8"/>
    <mergeCell ref="XX4:YB4"/>
    <mergeCell ref="XX5:YB5"/>
    <mergeCell ref="XX6:YB6"/>
    <mergeCell ref="YE7:YE8"/>
    <mergeCell ref="YF7:YF8"/>
    <mergeCell ref="YG7:YG8"/>
    <mergeCell ref="YC4:YG4"/>
    <mergeCell ref="YC5:YG5"/>
    <mergeCell ref="YC6:YG6"/>
    <mergeCell ref="YJ7:YJ8"/>
    <mergeCell ref="YK7:YK8"/>
    <mergeCell ref="YL7:YL8"/>
    <mergeCell ref="YH4:YL4"/>
    <mergeCell ref="YH5:YL5"/>
    <mergeCell ref="YH6:YL6"/>
    <mergeCell ref="YO7:YO8"/>
    <mergeCell ref="YP7:YP8"/>
    <mergeCell ref="YQ7:YQ8"/>
    <mergeCell ref="YM4:YQ4"/>
    <mergeCell ref="YM5:YQ5"/>
    <mergeCell ref="YM6:YQ6"/>
    <mergeCell ref="YT7:YT8"/>
    <mergeCell ref="YU7:YU8"/>
    <mergeCell ref="YV7:YV8"/>
    <mergeCell ref="YR4:YV4"/>
    <mergeCell ref="YR5:YV5"/>
    <mergeCell ref="YR6:YV6"/>
    <mergeCell ref="YY7:YY8"/>
    <mergeCell ref="YZ7:YZ8"/>
    <mergeCell ref="ZA7:ZA8"/>
    <mergeCell ref="YW4:ZA4"/>
    <mergeCell ref="YW5:ZA5"/>
    <mergeCell ref="YW6:ZA6"/>
    <mergeCell ref="ZD7:ZD8"/>
    <mergeCell ref="ZE7:ZE8"/>
    <mergeCell ref="ZF7:ZF8"/>
    <mergeCell ref="ZB4:ZF4"/>
    <mergeCell ref="ZB5:ZF5"/>
    <mergeCell ref="ZB6:ZF6"/>
    <mergeCell ref="ZI7:ZI8"/>
    <mergeCell ref="ZJ7:ZJ8"/>
    <mergeCell ref="ZK7:ZK8"/>
    <mergeCell ref="ZG4:ZK4"/>
    <mergeCell ref="ZG5:ZK5"/>
    <mergeCell ref="ZG6:ZK6"/>
    <mergeCell ref="ZN7:ZN8"/>
    <mergeCell ref="ZO7:ZO8"/>
    <mergeCell ref="ZP7:ZP8"/>
    <mergeCell ref="ZL4:ZP4"/>
    <mergeCell ref="ZL5:ZP5"/>
    <mergeCell ref="ZL6:ZP6"/>
    <mergeCell ref="ZS7:ZS8"/>
    <mergeCell ref="ZT7:ZT8"/>
    <mergeCell ref="ZU7:ZU8"/>
    <mergeCell ref="ZQ4:ZU4"/>
    <mergeCell ref="ZQ5:ZU5"/>
    <mergeCell ref="ZQ6:ZU6"/>
    <mergeCell ref="ZX7:ZX8"/>
    <mergeCell ref="ZY7:ZY8"/>
    <mergeCell ref="ZZ7:ZZ8"/>
    <mergeCell ref="ZV4:ZZ4"/>
    <mergeCell ref="ZV5:ZZ5"/>
    <mergeCell ref="ZV6:ZZ6"/>
    <mergeCell ref="AAC7:AAC8"/>
    <mergeCell ref="AAD7:AAD8"/>
    <mergeCell ref="AAE7:AAE8"/>
    <mergeCell ref="AAA4:AAE4"/>
    <mergeCell ref="AAA5:AAE5"/>
    <mergeCell ref="AAA6:AAE6"/>
    <mergeCell ref="AAH7:AAH8"/>
    <mergeCell ref="AAI7:AAI8"/>
    <mergeCell ref="AAJ7:AAJ8"/>
    <mergeCell ref="AAF4:AAJ4"/>
    <mergeCell ref="AAF5:AAJ5"/>
    <mergeCell ref="AAF6:AAJ6"/>
    <mergeCell ref="AAM7:AAM8"/>
    <mergeCell ref="AAN7:AAN8"/>
    <mergeCell ref="AAO7:AAO8"/>
    <mergeCell ref="AAK4:AAO4"/>
    <mergeCell ref="AAK5:AAO5"/>
    <mergeCell ref="AAK6:AAO6"/>
    <mergeCell ref="AAR7:AAR8"/>
    <mergeCell ref="AAS7:AAS8"/>
    <mergeCell ref="AAT7:AAT8"/>
    <mergeCell ref="AAP4:AAT4"/>
    <mergeCell ref="AAP5:AAT5"/>
    <mergeCell ref="AAP6:AAT6"/>
    <mergeCell ref="AAW7:AAW8"/>
    <mergeCell ref="AAX7:AAX8"/>
    <mergeCell ref="AAY7:AAY8"/>
    <mergeCell ref="AAU4:AAY4"/>
    <mergeCell ref="AAU5:AAY5"/>
    <mergeCell ref="AAU6:AAY6"/>
    <mergeCell ref="ABB7:ABB8"/>
    <mergeCell ref="ABC7:ABC8"/>
    <mergeCell ref="ABD7:ABD8"/>
    <mergeCell ref="AAZ4:ABD4"/>
    <mergeCell ref="AAZ5:ABD5"/>
    <mergeCell ref="AAZ6:ABD6"/>
    <mergeCell ref="ABG7:ABG8"/>
    <mergeCell ref="ABH7:ABH8"/>
    <mergeCell ref="ABI7:ABI8"/>
    <mergeCell ref="ABE4:ABI4"/>
    <mergeCell ref="ABE5:ABI5"/>
    <mergeCell ref="ABE6:ABI6"/>
    <mergeCell ref="ABL7:ABL8"/>
    <mergeCell ref="ABM7:ABM8"/>
    <mergeCell ref="ABN7:ABN8"/>
    <mergeCell ref="ABJ4:ABN4"/>
    <mergeCell ref="ABJ5:ABN5"/>
    <mergeCell ref="ABJ6:ABN6"/>
    <mergeCell ref="ABQ7:ABQ8"/>
    <mergeCell ref="ABR7:ABR8"/>
    <mergeCell ref="ABS7:ABS8"/>
    <mergeCell ref="ABO4:ABS4"/>
    <mergeCell ref="ABO5:ABS5"/>
    <mergeCell ref="ABO6:ABS6"/>
    <mergeCell ref="ABV7:ABV8"/>
    <mergeCell ref="ABW7:ABW8"/>
    <mergeCell ref="ABX7:ABX8"/>
    <mergeCell ref="ABT4:ABX4"/>
    <mergeCell ref="ABT5:ABX5"/>
    <mergeCell ref="ABT6:ABX6"/>
    <mergeCell ref="ACA7:ACA8"/>
    <mergeCell ref="ACB7:ACB8"/>
    <mergeCell ref="ACC7:ACC8"/>
    <mergeCell ref="ABY4:ACC4"/>
    <mergeCell ref="ABY5:ACC5"/>
    <mergeCell ref="ABY6:ACC6"/>
    <mergeCell ref="ACF7:ACF8"/>
    <mergeCell ref="ACG7:ACG8"/>
    <mergeCell ref="ACH7:ACH8"/>
    <mergeCell ref="ACD4:ACH4"/>
    <mergeCell ref="ACD5:ACH5"/>
    <mergeCell ref="ACD6:ACH6"/>
    <mergeCell ref="ACK7:ACK8"/>
    <mergeCell ref="ACL7:ACL8"/>
    <mergeCell ref="ACM7:ACM8"/>
    <mergeCell ref="ACI4:ACM4"/>
    <mergeCell ref="ACI5:ACM5"/>
    <mergeCell ref="ACI6:ACM6"/>
    <mergeCell ref="ACP7:ACP8"/>
    <mergeCell ref="ACQ7:ACQ8"/>
    <mergeCell ref="ACR7:ACR8"/>
    <mergeCell ref="ACN4:ACR4"/>
    <mergeCell ref="ACN5:ACR5"/>
    <mergeCell ref="ACN6:ACR6"/>
    <mergeCell ref="ACU7:ACU8"/>
    <mergeCell ref="ACV7:ACV8"/>
    <mergeCell ref="ACW7:ACW8"/>
    <mergeCell ref="ACS4:ACW4"/>
    <mergeCell ref="ACS5:ACW5"/>
    <mergeCell ref="ACS6:ACW6"/>
    <mergeCell ref="ACZ7:ACZ8"/>
    <mergeCell ref="ADA7:ADA8"/>
    <mergeCell ref="ADB7:ADB8"/>
    <mergeCell ref="ACX4:ADB4"/>
    <mergeCell ref="ACX5:ADB5"/>
    <mergeCell ref="ACX6:ADB6"/>
    <mergeCell ref="ADE7:ADE8"/>
    <mergeCell ref="ADF7:ADF8"/>
    <mergeCell ref="ADG7:ADG8"/>
    <mergeCell ref="ADC4:ADG4"/>
    <mergeCell ref="ADC5:ADG5"/>
    <mergeCell ref="ADC6:ADG6"/>
    <mergeCell ref="ADJ7:ADJ8"/>
    <mergeCell ref="ADK7:ADK8"/>
    <mergeCell ref="ADL7:ADL8"/>
    <mergeCell ref="ADH4:ADL4"/>
    <mergeCell ref="ADH5:ADL5"/>
    <mergeCell ref="ADH6:ADL6"/>
    <mergeCell ref="ADO7:ADO8"/>
    <mergeCell ref="ADP7:ADP8"/>
    <mergeCell ref="ADQ7:ADQ8"/>
    <mergeCell ref="ADM4:ADQ4"/>
    <mergeCell ref="ADM5:ADQ5"/>
    <mergeCell ref="ADM6:ADQ6"/>
    <mergeCell ref="ADT7:ADT8"/>
    <mergeCell ref="ADU7:ADU8"/>
    <mergeCell ref="ADV7:ADV8"/>
    <mergeCell ref="ADR4:ADV4"/>
    <mergeCell ref="ADR5:ADV5"/>
    <mergeCell ref="ADR6:ADV6"/>
    <mergeCell ref="ADY7:ADY8"/>
    <mergeCell ref="ADZ7:ADZ8"/>
    <mergeCell ref="AEA7:AEA8"/>
    <mergeCell ref="ADW4:AEA4"/>
    <mergeCell ref="ADW5:AEA5"/>
    <mergeCell ref="ADW6:AEA6"/>
    <mergeCell ref="AED7:AED8"/>
    <mergeCell ref="AEE7:AEE8"/>
    <mergeCell ref="AEF7:AEF8"/>
    <mergeCell ref="AEB4:AEF4"/>
    <mergeCell ref="AEB5:AEF5"/>
    <mergeCell ref="AEB6:AEF6"/>
    <mergeCell ref="AEI7:AEI8"/>
    <mergeCell ref="AEJ7:AEJ8"/>
    <mergeCell ref="AEK7:AEK8"/>
    <mergeCell ref="AEG4:AEK4"/>
    <mergeCell ref="AEG5:AEK5"/>
    <mergeCell ref="AEG6:AEK6"/>
    <mergeCell ref="AEN7:AEN8"/>
    <mergeCell ref="AEO7:AEO8"/>
    <mergeCell ref="AEP7:AEP8"/>
    <mergeCell ref="AEL4:AEP4"/>
    <mergeCell ref="AEL5:AEP5"/>
    <mergeCell ref="AEL6:AEP6"/>
    <mergeCell ref="AES7:AES8"/>
    <mergeCell ref="AET7:AET8"/>
    <mergeCell ref="AEU7:AEU8"/>
    <mergeCell ref="AEQ4:AEU4"/>
    <mergeCell ref="AEQ5:AEU5"/>
    <mergeCell ref="AEQ6:AEU6"/>
    <mergeCell ref="AEX7:AEX8"/>
    <mergeCell ref="AEY7:AEY8"/>
    <mergeCell ref="AEZ7:AEZ8"/>
    <mergeCell ref="AEV4:AEZ4"/>
    <mergeCell ref="AEV5:AEZ5"/>
    <mergeCell ref="AEV6:AEZ6"/>
    <mergeCell ref="AFC7:AFC8"/>
    <mergeCell ref="AFD7:AFD8"/>
    <mergeCell ref="AFE7:AFE8"/>
    <mergeCell ref="AFA4:AFE4"/>
    <mergeCell ref="AFA5:AFE5"/>
    <mergeCell ref="AFA6:AFE6"/>
    <mergeCell ref="AFH7:AFH8"/>
    <mergeCell ref="AFI7:AFI8"/>
    <mergeCell ref="AFJ7:AFJ8"/>
    <mergeCell ref="AFF4:AFJ4"/>
    <mergeCell ref="AFF5:AFJ5"/>
    <mergeCell ref="AFF6:AFJ6"/>
    <mergeCell ref="AFM7:AFM8"/>
    <mergeCell ref="AFN7:AFN8"/>
    <mergeCell ref="AFO7:AFO8"/>
    <mergeCell ref="AFK4:AFO4"/>
    <mergeCell ref="AFK5:AFO5"/>
    <mergeCell ref="AFK6:AFO6"/>
    <mergeCell ref="AFR7:AFR8"/>
    <mergeCell ref="AFS7:AFS8"/>
    <mergeCell ref="AFT7:AFT8"/>
    <mergeCell ref="AFP4:AFT4"/>
    <mergeCell ref="AFP5:AFT5"/>
    <mergeCell ref="AFP6:AFT6"/>
    <mergeCell ref="AFW7:AFW8"/>
    <mergeCell ref="AFX7:AFX8"/>
    <mergeCell ref="AFY7:AFY8"/>
    <mergeCell ref="AFU4:AFY4"/>
    <mergeCell ref="AFU5:AFY5"/>
    <mergeCell ref="AFU6:AFY6"/>
    <mergeCell ref="AGB7:AGB8"/>
    <mergeCell ref="AGC7:AGC8"/>
    <mergeCell ref="AGD7:AGD8"/>
    <mergeCell ref="AFZ4:AGD4"/>
    <mergeCell ref="AFZ5:AGD5"/>
    <mergeCell ref="AFZ6:AGD6"/>
    <mergeCell ref="AGG7:AGG8"/>
    <mergeCell ref="AGH7:AGH8"/>
    <mergeCell ref="AGI7:AGI8"/>
    <mergeCell ref="AGE4:AGI4"/>
    <mergeCell ref="AGE5:AGI5"/>
    <mergeCell ref="AGE6:AGI6"/>
    <mergeCell ref="AGL7:AGL8"/>
    <mergeCell ref="AGM7:AGM8"/>
    <mergeCell ref="AGN7:AGN8"/>
    <mergeCell ref="AGJ4:AGN4"/>
    <mergeCell ref="AGJ5:AGN5"/>
    <mergeCell ref="AGJ6:AGN6"/>
    <mergeCell ref="AGQ7:AGQ8"/>
    <mergeCell ref="AGR7:AGR8"/>
    <mergeCell ref="AGS7:AGS8"/>
    <mergeCell ref="AGO4:AGS4"/>
    <mergeCell ref="AGO5:AGS5"/>
    <mergeCell ref="AGO6:AGS6"/>
    <mergeCell ref="AGV7:AGV8"/>
    <mergeCell ref="AGW7:AGW8"/>
    <mergeCell ref="AGX7:AGX8"/>
    <mergeCell ref="AGT4:AGX4"/>
    <mergeCell ref="AGT5:AGX5"/>
    <mergeCell ref="AGT6:AGX6"/>
    <mergeCell ref="AHA7:AHA8"/>
    <mergeCell ref="AHB7:AHB8"/>
    <mergeCell ref="AHC7:AHC8"/>
    <mergeCell ref="AGY4:AHC4"/>
    <mergeCell ref="AGY5:AHC5"/>
    <mergeCell ref="AGY6:AHC6"/>
    <mergeCell ref="AHF7:AHF8"/>
    <mergeCell ref="AHG7:AHG8"/>
    <mergeCell ref="AHH7:AHH8"/>
    <mergeCell ref="AHD4:AHH4"/>
    <mergeCell ref="AHD5:AHH5"/>
    <mergeCell ref="AHD6:AHH6"/>
    <mergeCell ref="AHK7:AHK8"/>
    <mergeCell ref="AHL7:AHL8"/>
    <mergeCell ref="AHM7:AHM8"/>
    <mergeCell ref="AHI4:AHM4"/>
    <mergeCell ref="AHI5:AHM5"/>
    <mergeCell ref="AHI6:AHM6"/>
    <mergeCell ref="AHP7:AHP8"/>
    <mergeCell ref="AHQ7:AHQ8"/>
    <mergeCell ref="AHR7:AHR8"/>
    <mergeCell ref="AHN4:AHR4"/>
    <mergeCell ref="AHN5:AHR5"/>
    <mergeCell ref="AHN6:AHR6"/>
    <mergeCell ref="AHU7:AHU8"/>
    <mergeCell ref="AHV7:AHV8"/>
    <mergeCell ref="AHW7:AHW8"/>
    <mergeCell ref="AHS4:AHW4"/>
    <mergeCell ref="AHS5:AHW5"/>
    <mergeCell ref="AHS6:AHW6"/>
    <mergeCell ref="AHZ7:AHZ8"/>
    <mergeCell ref="AIA7:AIA8"/>
    <mergeCell ref="AIB7:AIB8"/>
    <mergeCell ref="AHX4:AIB4"/>
    <mergeCell ref="AHX5:AIB5"/>
    <mergeCell ref="AHX6:AIB6"/>
    <mergeCell ref="AIE7:AIE8"/>
    <mergeCell ref="AIF7:AIF8"/>
    <mergeCell ref="AIG7:AIG8"/>
    <mergeCell ref="AIC4:AIG4"/>
    <mergeCell ref="AIC5:AIG5"/>
    <mergeCell ref="AIC6:AIG6"/>
    <mergeCell ref="AIJ7:AIJ8"/>
    <mergeCell ref="AIK7:AIK8"/>
    <mergeCell ref="AIL7:AIL8"/>
    <mergeCell ref="AIH4:AIL4"/>
    <mergeCell ref="AIH5:AIL5"/>
    <mergeCell ref="AIH6:AIL6"/>
    <mergeCell ref="AIO7:AIO8"/>
    <mergeCell ref="AIP7:AIP8"/>
    <mergeCell ref="AIQ7:AIQ8"/>
    <mergeCell ref="AIM4:AIQ4"/>
    <mergeCell ref="AIM5:AIQ5"/>
    <mergeCell ref="AIM6:AIQ6"/>
    <mergeCell ref="AIT7:AIT8"/>
    <mergeCell ref="AIU7:AIU8"/>
    <mergeCell ref="AIV7:AIV8"/>
    <mergeCell ref="AIR4:AIV4"/>
    <mergeCell ref="AIR5:AIV5"/>
    <mergeCell ref="AIR6:AIV6"/>
    <mergeCell ref="AIY7:AIY8"/>
    <mergeCell ref="AIZ7:AIZ8"/>
    <mergeCell ref="AJA7:AJA8"/>
    <mergeCell ref="AIW4:AJA4"/>
    <mergeCell ref="AIW5:AJA5"/>
    <mergeCell ref="AIW6:AJA6"/>
    <mergeCell ref="AJD7:AJD8"/>
    <mergeCell ref="AJE7:AJE8"/>
    <mergeCell ref="AJF7:AJF8"/>
    <mergeCell ref="AJB4:AJF4"/>
    <mergeCell ref="AJB5:AJF5"/>
    <mergeCell ref="AJB6:AJF6"/>
    <mergeCell ref="AJI7:AJI8"/>
    <mergeCell ref="AJJ7:AJJ8"/>
    <mergeCell ref="AJK7:AJK8"/>
    <mergeCell ref="AJG4:AJK4"/>
    <mergeCell ref="AJG5:AJK5"/>
    <mergeCell ref="AJG6:AJK6"/>
    <mergeCell ref="AJN7:AJN8"/>
    <mergeCell ref="AJO7:AJO8"/>
    <mergeCell ref="AJP7:AJP8"/>
    <mergeCell ref="AJL4:AJP4"/>
    <mergeCell ref="AJL5:AJP5"/>
    <mergeCell ref="AJL6:AJP6"/>
    <mergeCell ref="AJS7:AJS8"/>
    <mergeCell ref="AJT7:AJT8"/>
    <mergeCell ref="AJU7:AJU8"/>
    <mergeCell ref="AJQ4:AJU4"/>
    <mergeCell ref="AJQ5:AJU5"/>
    <mergeCell ref="AJQ6:AJU6"/>
    <mergeCell ref="AJX7:AJX8"/>
    <mergeCell ref="AJY7:AJY8"/>
    <mergeCell ref="AJZ7:AJZ8"/>
    <mergeCell ref="AJV4:AJZ4"/>
    <mergeCell ref="AJV5:AJZ5"/>
    <mergeCell ref="AJV6:AJZ6"/>
    <mergeCell ref="AKC7:AKC8"/>
    <mergeCell ref="AKD7:AKD8"/>
    <mergeCell ref="AKE7:AKE8"/>
    <mergeCell ref="AKA4:AKE4"/>
    <mergeCell ref="AKA5:AKE5"/>
    <mergeCell ref="AKA6:AKE6"/>
    <mergeCell ref="AKH7:AKH8"/>
    <mergeCell ref="AKI7:AKI8"/>
    <mergeCell ref="AKJ7:AKJ8"/>
    <mergeCell ref="AKF4:AKJ4"/>
    <mergeCell ref="AKF5:AKJ5"/>
    <mergeCell ref="AKF6:AKJ6"/>
    <mergeCell ref="AKM7:AKM8"/>
    <mergeCell ref="AKN7:AKN8"/>
    <mergeCell ref="AKO7:AKO8"/>
    <mergeCell ref="AKK4:AKO4"/>
    <mergeCell ref="AKK5:AKO5"/>
    <mergeCell ref="AKK6:AKO6"/>
    <mergeCell ref="AKR7:AKR8"/>
    <mergeCell ref="AKS7:AKS8"/>
    <mergeCell ref="AKT7:AKT8"/>
    <mergeCell ref="AKP4:AKT4"/>
    <mergeCell ref="AKP5:AKT5"/>
    <mergeCell ref="AKP6:AKT6"/>
    <mergeCell ref="AKW7:AKW8"/>
    <mergeCell ref="AKX7:AKX8"/>
    <mergeCell ref="AKY7:AKY8"/>
    <mergeCell ref="AKU4:AKY4"/>
    <mergeCell ref="AKU5:AKY5"/>
    <mergeCell ref="AKU6:AKY6"/>
    <mergeCell ref="ALB7:ALB8"/>
    <mergeCell ref="ALC7:ALC8"/>
    <mergeCell ref="ALD7:ALD8"/>
    <mergeCell ref="AKZ4:ALD4"/>
    <mergeCell ref="AKZ5:ALD5"/>
    <mergeCell ref="AKZ6:ALD6"/>
    <mergeCell ref="ALG7:ALG8"/>
    <mergeCell ref="ALH7:ALH8"/>
    <mergeCell ref="ALI7:ALI8"/>
    <mergeCell ref="ALE4:ALI4"/>
    <mergeCell ref="ALE5:ALI5"/>
    <mergeCell ref="ALE6:ALI6"/>
    <mergeCell ref="ALL7:ALL8"/>
    <mergeCell ref="ALM7:ALM8"/>
    <mergeCell ref="ALN7:ALN8"/>
    <mergeCell ref="ALJ4:ALN4"/>
    <mergeCell ref="ALJ5:ALN5"/>
    <mergeCell ref="ALJ6:ALN6"/>
    <mergeCell ref="ALQ7:ALQ8"/>
    <mergeCell ref="ALR7:ALR8"/>
    <mergeCell ref="ALS7:ALS8"/>
    <mergeCell ref="ALO4:ALS4"/>
    <mergeCell ref="ALO5:ALS5"/>
    <mergeCell ref="ALO6:ALS6"/>
    <mergeCell ref="ALV7:ALV8"/>
    <mergeCell ref="ALW7:ALW8"/>
    <mergeCell ref="ALX7:ALX8"/>
    <mergeCell ref="ALT4:ALX4"/>
    <mergeCell ref="ALT5:ALX5"/>
    <mergeCell ref="ALT6:ALX6"/>
    <mergeCell ref="AMA7:AMA8"/>
    <mergeCell ref="AMB7:AMB8"/>
    <mergeCell ref="AMC7:AMC8"/>
    <mergeCell ref="ALY4:AMC4"/>
    <mergeCell ref="ALY5:AMC5"/>
    <mergeCell ref="ALY6:AMC6"/>
    <mergeCell ref="AMF7:AMF8"/>
    <mergeCell ref="AMG7:AMG8"/>
    <mergeCell ref="AMH7:AMH8"/>
    <mergeCell ref="AMD4:AMH4"/>
    <mergeCell ref="AMD5:AMH5"/>
    <mergeCell ref="AMD6:AMH6"/>
    <mergeCell ref="AMK7:AMK8"/>
    <mergeCell ref="AML7:AML8"/>
    <mergeCell ref="AMM7:AMM8"/>
    <mergeCell ref="AMI4:AMM4"/>
    <mergeCell ref="AMI5:AMM5"/>
    <mergeCell ref="AMI6:AMM6"/>
    <mergeCell ref="AMP7:AMP8"/>
    <mergeCell ref="AMQ7:AMQ8"/>
    <mergeCell ref="AMR7:AMR8"/>
    <mergeCell ref="AMN4:AMR4"/>
    <mergeCell ref="AMN5:AMR5"/>
    <mergeCell ref="AMN6:AMR6"/>
    <mergeCell ref="AMU7:AMU8"/>
    <mergeCell ref="AMV7:AMV8"/>
    <mergeCell ref="AMW7:AMW8"/>
    <mergeCell ref="AMS4:AMW4"/>
    <mergeCell ref="AMS5:AMW5"/>
    <mergeCell ref="AMS6:AMW6"/>
    <mergeCell ref="AMZ7:AMZ8"/>
    <mergeCell ref="ANA7:ANA8"/>
    <mergeCell ref="ANB7:ANB8"/>
    <mergeCell ref="AMX4:ANB4"/>
    <mergeCell ref="AMX5:ANB5"/>
    <mergeCell ref="AMX6:ANB6"/>
    <mergeCell ref="ANE7:ANE8"/>
    <mergeCell ref="ANF7:ANF8"/>
    <mergeCell ref="ANG7:ANG8"/>
    <mergeCell ref="ANC4:ANG4"/>
    <mergeCell ref="ANC5:ANG5"/>
    <mergeCell ref="ANC6:ANG6"/>
    <mergeCell ref="ANJ7:ANJ8"/>
    <mergeCell ref="ANK7:ANK8"/>
    <mergeCell ref="ANL7:ANL8"/>
    <mergeCell ref="ANH4:ANL4"/>
    <mergeCell ref="ANH5:ANL5"/>
    <mergeCell ref="ANH6:ANL6"/>
    <mergeCell ref="ANO7:ANO8"/>
    <mergeCell ref="ANP7:ANP8"/>
    <mergeCell ref="ANQ7:ANQ8"/>
    <mergeCell ref="ANM4:ANQ4"/>
    <mergeCell ref="ANM5:ANQ5"/>
    <mergeCell ref="ANM6:ANQ6"/>
    <mergeCell ref="ANT7:ANT8"/>
    <mergeCell ref="ANU7:ANU8"/>
    <mergeCell ref="ANV7:ANV8"/>
    <mergeCell ref="ANR4:ANV4"/>
    <mergeCell ref="ANR5:ANV5"/>
    <mergeCell ref="ANR6:ANV6"/>
    <mergeCell ref="ANY7:ANY8"/>
    <mergeCell ref="ANZ7:ANZ8"/>
    <mergeCell ref="AOA7:AOA8"/>
    <mergeCell ref="ANW4:AOA4"/>
    <mergeCell ref="ANW5:AOA5"/>
    <mergeCell ref="ANW6:AOA6"/>
    <mergeCell ref="AOD7:AOD8"/>
    <mergeCell ref="AOE7:AOE8"/>
    <mergeCell ref="AOF7:AOF8"/>
    <mergeCell ref="AOB4:AOF4"/>
    <mergeCell ref="AOB5:AOF5"/>
    <mergeCell ref="AOB6:AOF6"/>
    <mergeCell ref="AOI7:AOI8"/>
    <mergeCell ref="AOJ7:AOJ8"/>
    <mergeCell ref="AOK7:AOK8"/>
    <mergeCell ref="AOG4:AOK4"/>
    <mergeCell ref="AOG5:AOK5"/>
    <mergeCell ref="AOG6:AOK6"/>
    <mergeCell ref="AON7:AON8"/>
    <mergeCell ref="AOO7:AOO8"/>
    <mergeCell ref="AOP7:AOP8"/>
    <mergeCell ref="AOL4:AOP4"/>
    <mergeCell ref="AOL5:AOP5"/>
    <mergeCell ref="AOL6:AOP6"/>
    <mergeCell ref="AOS7:AOS8"/>
    <mergeCell ref="AOT7:AOT8"/>
    <mergeCell ref="AOU7:AOU8"/>
    <mergeCell ref="AOQ4:AOU4"/>
    <mergeCell ref="AOQ5:AOU5"/>
    <mergeCell ref="AOQ6:AOU6"/>
    <mergeCell ref="AOX7:AOX8"/>
    <mergeCell ref="AOY7:AOY8"/>
    <mergeCell ref="AOZ7:AOZ8"/>
    <mergeCell ref="AOV4:AOZ4"/>
    <mergeCell ref="AOV5:AOZ5"/>
    <mergeCell ref="AOV6:AOZ6"/>
    <mergeCell ref="APC7:APC8"/>
    <mergeCell ref="APD7:APD8"/>
    <mergeCell ref="APE7:APE8"/>
    <mergeCell ref="APA4:APE4"/>
    <mergeCell ref="APA5:APE5"/>
    <mergeCell ref="APA6:APE6"/>
    <mergeCell ref="APH7:APH8"/>
    <mergeCell ref="API7:API8"/>
    <mergeCell ref="APJ7:APJ8"/>
    <mergeCell ref="APF4:APJ4"/>
    <mergeCell ref="APF5:APJ5"/>
    <mergeCell ref="APF6:APJ6"/>
    <mergeCell ref="APM7:APM8"/>
    <mergeCell ref="APN7:APN8"/>
    <mergeCell ref="APO7:APO8"/>
    <mergeCell ref="APK4:APO4"/>
    <mergeCell ref="APK5:APO5"/>
    <mergeCell ref="APK6:APO6"/>
    <mergeCell ref="APR7:APR8"/>
    <mergeCell ref="APS7:APS8"/>
    <mergeCell ref="APT7:APT8"/>
    <mergeCell ref="APP4:APT4"/>
    <mergeCell ref="APP5:APT5"/>
    <mergeCell ref="APP6:APT6"/>
    <mergeCell ref="APW7:APW8"/>
    <mergeCell ref="APX7:APX8"/>
    <mergeCell ref="APY7:APY8"/>
    <mergeCell ref="APU4:APY4"/>
    <mergeCell ref="APU5:APY5"/>
    <mergeCell ref="APU6:APY6"/>
    <mergeCell ref="AQB7:AQB8"/>
    <mergeCell ref="AQC7:AQC8"/>
    <mergeCell ref="AQD7:AQD8"/>
    <mergeCell ref="APZ4:AQD4"/>
    <mergeCell ref="APZ5:AQD5"/>
    <mergeCell ref="APZ6:AQD6"/>
    <mergeCell ref="AQG7:AQG8"/>
    <mergeCell ref="AQH7:AQH8"/>
    <mergeCell ref="AQI7:AQI8"/>
    <mergeCell ref="AQE4:AQI4"/>
    <mergeCell ref="AQE5:AQI5"/>
    <mergeCell ref="AQE6:AQI6"/>
    <mergeCell ref="AQL7:AQL8"/>
    <mergeCell ref="AQM7:AQM8"/>
    <mergeCell ref="AQN7:AQN8"/>
    <mergeCell ref="AQJ4:AQN4"/>
    <mergeCell ref="AQJ5:AQN5"/>
    <mergeCell ref="AQJ6:AQN6"/>
    <mergeCell ref="AQQ7:AQQ8"/>
    <mergeCell ref="AQR7:AQR8"/>
    <mergeCell ref="AQS7:AQS8"/>
    <mergeCell ref="AQO4:AQS4"/>
    <mergeCell ref="AQO5:AQS5"/>
    <mergeCell ref="AQO6:AQS6"/>
    <mergeCell ref="AQV7:AQV8"/>
    <mergeCell ref="AQW7:AQW8"/>
    <mergeCell ref="AQX7:AQX8"/>
    <mergeCell ref="AQT4:AQX4"/>
    <mergeCell ref="AQT5:AQX5"/>
    <mergeCell ref="AQT6:AQX6"/>
    <mergeCell ref="ARA7:ARA8"/>
    <mergeCell ref="ARB7:ARB8"/>
    <mergeCell ref="ARC7:ARC8"/>
    <mergeCell ref="AQY4:ARC4"/>
    <mergeCell ref="AQY5:ARC5"/>
    <mergeCell ref="AQY6:ARC6"/>
    <mergeCell ref="ARF7:ARF8"/>
    <mergeCell ref="ARG7:ARG8"/>
    <mergeCell ref="ARH7:ARH8"/>
    <mergeCell ref="ARD4:ARH4"/>
    <mergeCell ref="ARD5:ARH5"/>
    <mergeCell ref="ARD6:ARH6"/>
    <mergeCell ref="ARK7:ARK8"/>
    <mergeCell ref="ARL7:ARL8"/>
    <mergeCell ref="ARM7:ARM8"/>
    <mergeCell ref="ARI4:ARM4"/>
    <mergeCell ref="ARI5:ARM5"/>
    <mergeCell ref="ARI6:ARM6"/>
    <mergeCell ref="ARP7:ARP8"/>
    <mergeCell ref="ARQ7:ARQ8"/>
    <mergeCell ref="ARR7:ARR8"/>
    <mergeCell ref="ARN4:ARR4"/>
    <mergeCell ref="ARN5:ARR5"/>
    <mergeCell ref="ARN6:ARR6"/>
    <mergeCell ref="ARU7:ARU8"/>
    <mergeCell ref="ARV7:ARV8"/>
    <mergeCell ref="ARW7:ARW8"/>
    <mergeCell ref="ARS4:ARW4"/>
    <mergeCell ref="ARS5:ARW5"/>
    <mergeCell ref="ARS6:ARW6"/>
    <mergeCell ref="ARZ7:ARZ8"/>
    <mergeCell ref="ASA7:ASA8"/>
    <mergeCell ref="ASB7:ASB8"/>
    <mergeCell ref="ARX4:ASB4"/>
    <mergeCell ref="ARX5:ASB5"/>
    <mergeCell ref="ARX6:ASB6"/>
    <mergeCell ref="ASE7:ASE8"/>
    <mergeCell ref="ASF7:ASF8"/>
    <mergeCell ref="ASG7:ASG8"/>
    <mergeCell ref="ASC4:ASG4"/>
    <mergeCell ref="ASC5:ASG5"/>
    <mergeCell ref="ASC6:ASG6"/>
    <mergeCell ref="ASJ7:ASJ8"/>
    <mergeCell ref="ASK7:ASK8"/>
    <mergeCell ref="ASL7:ASL8"/>
    <mergeCell ref="ASH4:ASL4"/>
    <mergeCell ref="ASH5:ASL5"/>
    <mergeCell ref="ASH6:ASL6"/>
    <mergeCell ref="ASO7:ASO8"/>
    <mergeCell ref="ASP7:ASP8"/>
    <mergeCell ref="ASQ7:ASQ8"/>
    <mergeCell ref="ASM4:ASQ4"/>
    <mergeCell ref="ASM5:ASQ5"/>
    <mergeCell ref="ASM6:ASQ6"/>
    <mergeCell ref="AST7:AST8"/>
    <mergeCell ref="ASU7:ASU8"/>
    <mergeCell ref="ASV7:ASV8"/>
    <mergeCell ref="ASR4:ASV4"/>
    <mergeCell ref="ASR5:ASV5"/>
    <mergeCell ref="ASR6:ASV6"/>
    <mergeCell ref="ASY7:ASY8"/>
    <mergeCell ref="ASZ7:ASZ8"/>
    <mergeCell ref="ATA7:ATA8"/>
    <mergeCell ref="ASW4:ATA4"/>
    <mergeCell ref="ASW5:ATA5"/>
    <mergeCell ref="ASW6:ATA6"/>
    <mergeCell ref="ATD7:ATD8"/>
    <mergeCell ref="ATE7:ATE8"/>
    <mergeCell ref="ATF7:ATF8"/>
    <mergeCell ref="ATB4:ATF4"/>
    <mergeCell ref="ATB5:ATF5"/>
    <mergeCell ref="ATB6:ATF6"/>
    <mergeCell ref="ATI7:ATI8"/>
    <mergeCell ref="ATJ7:ATJ8"/>
    <mergeCell ref="ATK7:ATK8"/>
    <mergeCell ref="ATG4:ATK4"/>
    <mergeCell ref="ATG5:ATK5"/>
    <mergeCell ref="ATG6:ATK6"/>
    <mergeCell ref="ATN7:ATN8"/>
    <mergeCell ref="ATO7:ATO8"/>
    <mergeCell ref="ATP7:ATP8"/>
    <mergeCell ref="ATL4:ATP4"/>
    <mergeCell ref="ATL5:ATP5"/>
    <mergeCell ref="ATL6:ATP6"/>
    <mergeCell ref="ATS7:ATS8"/>
    <mergeCell ref="ATT7:ATT8"/>
    <mergeCell ref="ATU7:ATU8"/>
    <mergeCell ref="ATQ4:ATU4"/>
    <mergeCell ref="ATQ5:ATU5"/>
    <mergeCell ref="ATQ6:ATU6"/>
    <mergeCell ref="ATX7:ATX8"/>
    <mergeCell ref="ATY7:ATY8"/>
    <mergeCell ref="ATZ7:ATZ8"/>
    <mergeCell ref="ATV4:ATZ4"/>
    <mergeCell ref="ATV5:ATZ5"/>
    <mergeCell ref="ATV6:ATZ6"/>
    <mergeCell ref="AUC7:AUC8"/>
    <mergeCell ref="AUD7:AUD8"/>
    <mergeCell ref="AUE7:AUE8"/>
    <mergeCell ref="AUA4:AUE4"/>
    <mergeCell ref="AUA5:AUE5"/>
    <mergeCell ref="AUA6:AUE6"/>
    <mergeCell ref="AUH7:AUH8"/>
    <mergeCell ref="AUI7:AUI8"/>
    <mergeCell ref="AUJ7:AUJ8"/>
    <mergeCell ref="AUF4:AUJ4"/>
    <mergeCell ref="AUF5:AUJ5"/>
    <mergeCell ref="AUF6:AUJ6"/>
    <mergeCell ref="AUK2:BRD2"/>
    <mergeCell ref="AUK3:AWV3"/>
    <mergeCell ref="AUL7:AUL8"/>
    <mergeCell ref="AUM7:AUM8"/>
    <mergeCell ref="AUN7:AUN8"/>
    <mergeCell ref="AUK4:AUN4"/>
    <mergeCell ref="AUK5:AUN5"/>
    <mergeCell ref="AUK6:AUN6"/>
    <mergeCell ref="AUP7:AUP8"/>
    <mergeCell ref="AUQ7:AUQ8"/>
    <mergeCell ref="AUR7:AUR8"/>
    <mergeCell ref="AUO4:AUR4"/>
    <mergeCell ref="AUO5:AUR5"/>
    <mergeCell ref="AUO6:AUR6"/>
    <mergeCell ref="AUT7:AUT8"/>
    <mergeCell ref="AUU7:AUU8"/>
    <mergeCell ref="AUV7:AUV8"/>
    <mergeCell ref="AUS4:AUV4"/>
    <mergeCell ref="AUS5:AUV5"/>
    <mergeCell ref="AUS6:AUV6"/>
    <mergeCell ref="AUX7:AUX8"/>
    <mergeCell ref="AUY7:AUY8"/>
    <mergeCell ref="AUZ7:AUZ8"/>
    <mergeCell ref="AUW4:AUZ4"/>
    <mergeCell ref="AUW5:AUZ5"/>
    <mergeCell ref="AUW6:AUZ6"/>
    <mergeCell ref="AVB7:AVB8"/>
    <mergeCell ref="AVC7:AVC8"/>
    <mergeCell ref="AVD7:AVD8"/>
    <mergeCell ref="AVA4:AVD4"/>
    <mergeCell ref="AVA5:AVD5"/>
    <mergeCell ref="AVA6:AVD6"/>
    <mergeCell ref="AVF7:AVF8"/>
    <mergeCell ref="AVG7:AVG8"/>
    <mergeCell ref="AVH7:AVH8"/>
    <mergeCell ref="AVE4:AVH4"/>
    <mergeCell ref="AVE5:AVH5"/>
    <mergeCell ref="AVE6:AVH6"/>
    <mergeCell ref="AVJ7:AVJ8"/>
    <mergeCell ref="AVK7:AVK8"/>
    <mergeCell ref="AVL7:AVL8"/>
    <mergeCell ref="AVI4:AVL4"/>
    <mergeCell ref="AVI5:AVL5"/>
    <mergeCell ref="AVI6:AVL6"/>
    <mergeCell ref="AVN7:AVN8"/>
    <mergeCell ref="AVO7:AVO8"/>
    <mergeCell ref="AVP7:AVP8"/>
    <mergeCell ref="AVM4:AVP4"/>
    <mergeCell ref="AVM5:AVP5"/>
    <mergeCell ref="AVM6:AVP6"/>
    <mergeCell ref="AVR7:AVR8"/>
    <mergeCell ref="AVS7:AVS8"/>
    <mergeCell ref="AVT7:AVT8"/>
    <mergeCell ref="AVQ4:AVT4"/>
    <mergeCell ref="AVQ5:AVT5"/>
    <mergeCell ref="AVQ6:AVT6"/>
    <mergeCell ref="AVV7:AVV8"/>
    <mergeCell ref="AVW7:AVW8"/>
    <mergeCell ref="AVX7:AVX8"/>
    <mergeCell ref="AVU4:AVX4"/>
    <mergeCell ref="AVU5:AVX5"/>
    <mergeCell ref="AVU6:AVX6"/>
    <mergeCell ref="AVZ7:AVZ8"/>
    <mergeCell ref="AWA7:AWA8"/>
    <mergeCell ref="AWB7:AWB8"/>
    <mergeCell ref="AVY4:AWB4"/>
    <mergeCell ref="AVY5:AWB5"/>
    <mergeCell ref="AVY6:AWB6"/>
    <mergeCell ref="AWD7:AWD8"/>
    <mergeCell ref="AWE7:AWE8"/>
    <mergeCell ref="AWF7:AWF8"/>
    <mergeCell ref="AWC4:AWF4"/>
    <mergeCell ref="AWC5:AWF5"/>
    <mergeCell ref="AWC6:AWF6"/>
    <mergeCell ref="AWH7:AWH8"/>
    <mergeCell ref="AWI7:AWI8"/>
    <mergeCell ref="AWJ7:AWJ8"/>
    <mergeCell ref="AWG4:AWJ4"/>
    <mergeCell ref="AWG5:AWJ5"/>
    <mergeCell ref="AWG6:AWJ6"/>
    <mergeCell ref="AWL7:AWL8"/>
    <mergeCell ref="AWM7:AWM8"/>
    <mergeCell ref="AWN7:AWN8"/>
    <mergeCell ref="AWK4:AWN4"/>
    <mergeCell ref="AWK5:AWN5"/>
    <mergeCell ref="AWK6:AWN6"/>
    <mergeCell ref="AWP7:AWP8"/>
    <mergeCell ref="AWQ7:AWQ8"/>
    <mergeCell ref="AWR7:AWR8"/>
    <mergeCell ref="AWO4:AWR4"/>
    <mergeCell ref="AWO5:AWR5"/>
    <mergeCell ref="AWO6:AWR6"/>
    <mergeCell ref="AWT7:AWT8"/>
    <mergeCell ref="AWU7:AWU8"/>
    <mergeCell ref="AWV7:AWV8"/>
    <mergeCell ref="AWS4:AWV4"/>
    <mergeCell ref="AWS5:AWV5"/>
    <mergeCell ref="AWS6:AWV6"/>
    <mergeCell ref="AWW3:AXP3"/>
    <mergeCell ref="AWX7:AWX8"/>
    <mergeCell ref="AWY7:AWY8"/>
    <mergeCell ref="AWZ7:AWZ8"/>
    <mergeCell ref="AWW4:AWZ4"/>
    <mergeCell ref="AWW5:AWZ5"/>
    <mergeCell ref="AWW6:AWZ6"/>
    <mergeCell ref="AXB7:AXB8"/>
    <mergeCell ref="AXC7:AXC8"/>
    <mergeCell ref="AXD7:AXD8"/>
    <mergeCell ref="AXA4:AXD4"/>
    <mergeCell ref="AXA5:AXD5"/>
    <mergeCell ref="AXA6:AXD6"/>
    <mergeCell ref="AXF7:AXF8"/>
    <mergeCell ref="AXG7:AXG8"/>
    <mergeCell ref="AXH7:AXH8"/>
    <mergeCell ref="AXE4:AXH4"/>
    <mergeCell ref="AXE5:AXH5"/>
    <mergeCell ref="AXE6:AXH6"/>
    <mergeCell ref="AXJ7:AXJ8"/>
    <mergeCell ref="AXK7:AXK8"/>
    <mergeCell ref="AXL7:AXL8"/>
    <mergeCell ref="AXI4:AXL4"/>
    <mergeCell ref="AXI5:AXL5"/>
    <mergeCell ref="AXI6:AXL6"/>
    <mergeCell ref="AXN7:AXN8"/>
    <mergeCell ref="AXO7:AXO8"/>
    <mergeCell ref="AXP7:AXP8"/>
    <mergeCell ref="AXM4:AXP4"/>
    <mergeCell ref="AXM5:AXP5"/>
    <mergeCell ref="AXM6:AXP6"/>
    <mergeCell ref="AXQ3:AZP3"/>
    <mergeCell ref="AXR7:AXR8"/>
    <mergeCell ref="AXS7:AXS8"/>
    <mergeCell ref="AXT7:AXT8"/>
    <mergeCell ref="AXQ4:AXT4"/>
    <mergeCell ref="AXQ5:AXT5"/>
    <mergeCell ref="AXQ6:AXT6"/>
    <mergeCell ref="AXV7:AXV8"/>
    <mergeCell ref="AXW7:AXW8"/>
    <mergeCell ref="AXX7:AXX8"/>
    <mergeCell ref="AXU4:AXX4"/>
    <mergeCell ref="AXU5:AXX5"/>
    <mergeCell ref="AXU6:AXX6"/>
    <mergeCell ref="AXZ7:AXZ8"/>
    <mergeCell ref="AYA7:AYA8"/>
    <mergeCell ref="AYB7:AYB8"/>
    <mergeCell ref="AXY4:AYB4"/>
    <mergeCell ref="AXY5:AYB5"/>
    <mergeCell ref="AXY6:AYB6"/>
    <mergeCell ref="AYD7:AYD8"/>
    <mergeCell ref="AYE7:AYE8"/>
    <mergeCell ref="AYF7:AYF8"/>
    <mergeCell ref="AYC4:AYF4"/>
    <mergeCell ref="AYC5:AYF5"/>
    <mergeCell ref="AYC6:AYF6"/>
    <mergeCell ref="AYH7:AYH8"/>
    <mergeCell ref="AYI7:AYI8"/>
    <mergeCell ref="AYJ7:AYJ8"/>
    <mergeCell ref="AYG4:AYJ4"/>
    <mergeCell ref="AYG5:AYJ5"/>
    <mergeCell ref="AYG6:AYJ6"/>
    <mergeCell ref="AYL7:AYL8"/>
    <mergeCell ref="AYM7:AYM8"/>
    <mergeCell ref="AYN7:AYN8"/>
    <mergeCell ref="AYK4:AYN4"/>
    <mergeCell ref="AYK5:AYN5"/>
    <mergeCell ref="AYK6:AYN6"/>
    <mergeCell ref="AYP7:AYP8"/>
    <mergeCell ref="AYQ7:AYQ8"/>
    <mergeCell ref="AYR7:AYR8"/>
    <mergeCell ref="AYO4:AYR4"/>
    <mergeCell ref="AYO5:AYR5"/>
    <mergeCell ref="AYO6:AYR6"/>
    <mergeCell ref="AYT7:AYT8"/>
    <mergeCell ref="AYU7:AYU8"/>
    <mergeCell ref="AYV7:AYV8"/>
    <mergeCell ref="AYS4:AYV4"/>
    <mergeCell ref="AYS5:AYV5"/>
    <mergeCell ref="AYS6:AYV6"/>
    <mergeCell ref="AYX7:AYX8"/>
    <mergeCell ref="AYY7:AYY8"/>
    <mergeCell ref="AYZ7:AYZ8"/>
    <mergeCell ref="AYW4:AYZ4"/>
    <mergeCell ref="AYW5:AYZ5"/>
    <mergeCell ref="AYW6:AYZ6"/>
    <mergeCell ref="AZB7:AZB8"/>
    <mergeCell ref="AZC7:AZC8"/>
    <mergeCell ref="AZD7:AZD8"/>
    <mergeCell ref="AZA4:AZD4"/>
    <mergeCell ref="AZA5:AZD5"/>
    <mergeCell ref="AZA6:AZD6"/>
    <mergeCell ref="AZF7:AZF8"/>
    <mergeCell ref="AZG7:AZG8"/>
    <mergeCell ref="AZH7:AZH8"/>
    <mergeCell ref="AZE4:AZH4"/>
    <mergeCell ref="AZE5:AZH5"/>
    <mergeCell ref="AZE6:AZH6"/>
    <mergeCell ref="AZJ7:AZJ8"/>
    <mergeCell ref="AZK7:AZK8"/>
    <mergeCell ref="AZL7:AZL8"/>
    <mergeCell ref="AZI4:AZL4"/>
    <mergeCell ref="AZI5:AZL5"/>
    <mergeCell ref="AZI6:AZL6"/>
    <mergeCell ref="AZN7:AZN8"/>
    <mergeCell ref="AZO7:AZO8"/>
    <mergeCell ref="AZP7:AZP8"/>
    <mergeCell ref="AZM4:AZP4"/>
    <mergeCell ref="AZM5:AZP5"/>
    <mergeCell ref="AZM6:AZP6"/>
    <mergeCell ref="AZQ3:BBL3"/>
    <mergeCell ref="AZR7:AZR8"/>
    <mergeCell ref="AZS7:AZS8"/>
    <mergeCell ref="AZT7:AZT8"/>
    <mergeCell ref="AZQ4:AZT4"/>
    <mergeCell ref="AZQ5:AZT5"/>
    <mergeCell ref="AZQ6:AZT6"/>
    <mergeCell ref="AZV7:AZV8"/>
    <mergeCell ref="AZW7:AZW8"/>
    <mergeCell ref="AZX7:AZX8"/>
    <mergeCell ref="AZU4:AZX4"/>
    <mergeCell ref="AZU5:AZX5"/>
    <mergeCell ref="AZU6:AZX6"/>
    <mergeCell ref="AZZ7:AZZ8"/>
    <mergeCell ref="BAA7:BAA8"/>
    <mergeCell ref="BAB7:BAB8"/>
    <mergeCell ref="AZY4:BAB4"/>
    <mergeCell ref="AZY5:BAB5"/>
    <mergeCell ref="AZY6:BAB6"/>
    <mergeCell ref="BAD7:BAD8"/>
    <mergeCell ref="BAE7:BAE8"/>
    <mergeCell ref="BAF7:BAF8"/>
    <mergeCell ref="BAC4:BAF4"/>
    <mergeCell ref="BAC5:BAF5"/>
    <mergeCell ref="BAC6:BAF6"/>
    <mergeCell ref="BAH7:BAH8"/>
    <mergeCell ref="BAI7:BAI8"/>
    <mergeCell ref="BAJ7:BAJ8"/>
    <mergeCell ref="BAG4:BAJ4"/>
    <mergeCell ref="BAG5:BAJ5"/>
    <mergeCell ref="BAG6:BAJ6"/>
    <mergeCell ref="BAL7:BAL8"/>
    <mergeCell ref="BAM7:BAM8"/>
    <mergeCell ref="BAN7:BAN8"/>
    <mergeCell ref="BAK4:BAN4"/>
    <mergeCell ref="BAK5:BAN5"/>
    <mergeCell ref="BAK6:BAN6"/>
    <mergeCell ref="BAP7:BAP8"/>
    <mergeCell ref="BAQ7:BAQ8"/>
    <mergeCell ref="BAR7:BAR8"/>
    <mergeCell ref="BAO4:BAR4"/>
    <mergeCell ref="BAO5:BAR5"/>
    <mergeCell ref="BAO6:BAR6"/>
    <mergeCell ref="BAT7:BAT8"/>
    <mergeCell ref="BAU7:BAU8"/>
    <mergeCell ref="BAV7:BAV8"/>
    <mergeCell ref="BAS4:BAV4"/>
    <mergeCell ref="BAS5:BAV5"/>
    <mergeCell ref="BAS6:BAV6"/>
    <mergeCell ref="BAX7:BAX8"/>
    <mergeCell ref="BAY7:BAY8"/>
    <mergeCell ref="BAZ7:BAZ8"/>
    <mergeCell ref="BAW4:BAZ4"/>
    <mergeCell ref="BAW5:BAZ5"/>
    <mergeCell ref="BAW6:BAZ6"/>
    <mergeCell ref="BBB7:BBB8"/>
    <mergeCell ref="BBC7:BBC8"/>
    <mergeCell ref="BBD7:BBD8"/>
    <mergeCell ref="BBA4:BBD4"/>
    <mergeCell ref="BBA5:BBD5"/>
    <mergeCell ref="BBA6:BBD6"/>
    <mergeCell ref="BBF7:BBF8"/>
    <mergeCell ref="BBG7:BBG8"/>
    <mergeCell ref="BBH7:BBH8"/>
    <mergeCell ref="BBE4:BBH4"/>
    <mergeCell ref="BBE5:BBH5"/>
    <mergeCell ref="BBE6:BBH6"/>
    <mergeCell ref="BBJ7:BBJ8"/>
    <mergeCell ref="BBK7:BBK8"/>
    <mergeCell ref="BBL7:BBL8"/>
    <mergeCell ref="BBI4:BBL4"/>
    <mergeCell ref="BBI5:BBL5"/>
    <mergeCell ref="BBI6:BBL6"/>
    <mergeCell ref="BBM3:BDD3"/>
    <mergeCell ref="BBN7:BBN8"/>
    <mergeCell ref="BBO7:BBO8"/>
    <mergeCell ref="BBP7:BBP8"/>
    <mergeCell ref="BBM4:BBP4"/>
    <mergeCell ref="BBM5:BBP5"/>
    <mergeCell ref="BBM6:BBP6"/>
    <mergeCell ref="BBR7:BBR8"/>
    <mergeCell ref="BBS7:BBS8"/>
    <mergeCell ref="BBT7:BBT8"/>
    <mergeCell ref="BBQ4:BBT4"/>
    <mergeCell ref="BBQ5:BBT5"/>
    <mergeCell ref="BBQ6:BBT6"/>
    <mergeCell ref="BBV7:BBV8"/>
    <mergeCell ref="BBW7:BBW8"/>
    <mergeCell ref="BBX7:BBX8"/>
    <mergeCell ref="BBU4:BBX4"/>
    <mergeCell ref="BBU5:BBX5"/>
    <mergeCell ref="BBU6:BBX6"/>
    <mergeCell ref="BBZ7:BBZ8"/>
    <mergeCell ref="BCA7:BCA8"/>
    <mergeCell ref="BCB7:BCB8"/>
    <mergeCell ref="BBY4:BCB4"/>
    <mergeCell ref="BBY5:BCB5"/>
    <mergeCell ref="BBY6:BCB6"/>
    <mergeCell ref="BCD7:BCD8"/>
    <mergeCell ref="BCE7:BCE8"/>
    <mergeCell ref="BCF7:BCF8"/>
    <mergeCell ref="BCC4:BCF4"/>
    <mergeCell ref="BCC5:BCF5"/>
    <mergeCell ref="BCC6:BCF6"/>
    <mergeCell ref="BCH7:BCH8"/>
    <mergeCell ref="BCI7:BCI8"/>
    <mergeCell ref="BCJ7:BCJ8"/>
    <mergeCell ref="BCG4:BCJ4"/>
    <mergeCell ref="BCG5:BCJ5"/>
    <mergeCell ref="BCG6:BCJ6"/>
    <mergeCell ref="BCL7:BCL8"/>
    <mergeCell ref="BCM7:BCM8"/>
    <mergeCell ref="BCN7:BCN8"/>
    <mergeCell ref="BCK4:BCN4"/>
    <mergeCell ref="BCK5:BCN5"/>
    <mergeCell ref="BCK6:BCN6"/>
    <mergeCell ref="BCP7:BCP8"/>
    <mergeCell ref="BCQ7:BCQ8"/>
    <mergeCell ref="BCR7:BCR8"/>
    <mergeCell ref="BCO4:BCR4"/>
    <mergeCell ref="BCO5:BCR5"/>
    <mergeCell ref="BCO6:BCR6"/>
    <mergeCell ref="BCT7:BCT8"/>
    <mergeCell ref="BCU7:BCU8"/>
    <mergeCell ref="BCV7:BCV8"/>
    <mergeCell ref="BCS4:BCV4"/>
    <mergeCell ref="BCS5:BCV5"/>
    <mergeCell ref="BCS6:BCV6"/>
    <mergeCell ref="BCX7:BCX8"/>
    <mergeCell ref="BCY7:BCY8"/>
    <mergeCell ref="BCZ7:BCZ8"/>
    <mergeCell ref="BCW4:BCZ4"/>
    <mergeCell ref="BCW5:BCZ5"/>
    <mergeCell ref="BCW6:BCZ6"/>
    <mergeCell ref="BDB7:BDB8"/>
    <mergeCell ref="BDC7:BDC8"/>
    <mergeCell ref="BDD7:BDD8"/>
    <mergeCell ref="BDA4:BDD4"/>
    <mergeCell ref="BDA5:BDD5"/>
    <mergeCell ref="BDA6:BDD6"/>
    <mergeCell ref="BDE3:BFT3"/>
    <mergeCell ref="BDF7:BDF8"/>
    <mergeCell ref="BDG7:BDG8"/>
    <mergeCell ref="BDH7:BDH8"/>
    <mergeCell ref="BDE4:BDH4"/>
    <mergeCell ref="BDE5:BDH5"/>
    <mergeCell ref="BDE6:BDH6"/>
    <mergeCell ref="BDJ7:BDJ8"/>
    <mergeCell ref="BDK7:BDK8"/>
    <mergeCell ref="BDL7:BDL8"/>
    <mergeCell ref="BDI4:BDL4"/>
    <mergeCell ref="BDI5:BDL5"/>
    <mergeCell ref="BDI6:BDL6"/>
    <mergeCell ref="BDN7:BDN8"/>
    <mergeCell ref="BDO7:BDO8"/>
    <mergeCell ref="BDP7:BDP8"/>
    <mergeCell ref="BDM4:BDP4"/>
    <mergeCell ref="BDM5:BDP5"/>
    <mergeCell ref="BDM6:BDP6"/>
    <mergeCell ref="BDR7:BDR8"/>
    <mergeCell ref="BDS7:BDS8"/>
    <mergeCell ref="BDT7:BDT8"/>
    <mergeCell ref="BDQ4:BDT4"/>
    <mergeCell ref="BDQ5:BDT5"/>
    <mergeCell ref="BDQ6:BDT6"/>
    <mergeCell ref="BDV7:BDV8"/>
    <mergeCell ref="BDW7:BDW8"/>
    <mergeCell ref="BDX7:BDX8"/>
    <mergeCell ref="BDU4:BDX4"/>
    <mergeCell ref="BDU5:BDX5"/>
    <mergeCell ref="BDU6:BDX6"/>
    <mergeCell ref="BDZ7:BDZ8"/>
    <mergeCell ref="BEA7:BEA8"/>
    <mergeCell ref="BEB7:BEB8"/>
    <mergeCell ref="BDY4:BEB4"/>
    <mergeCell ref="BDY5:BEB5"/>
    <mergeCell ref="BDY6:BEB6"/>
    <mergeCell ref="BED7:BED8"/>
    <mergeCell ref="BEE7:BEE8"/>
    <mergeCell ref="BEF7:BEF8"/>
    <mergeCell ref="BEC4:BEF4"/>
    <mergeCell ref="BEC5:BEF5"/>
    <mergeCell ref="BEC6:BEF6"/>
    <mergeCell ref="BEH7:BEH8"/>
    <mergeCell ref="BEI7:BEI8"/>
    <mergeCell ref="BEJ7:BEJ8"/>
    <mergeCell ref="BEG4:BEJ4"/>
    <mergeCell ref="BEG5:BEJ5"/>
    <mergeCell ref="BEG6:BEJ6"/>
    <mergeCell ref="BEL7:BEL8"/>
    <mergeCell ref="BEM7:BEM8"/>
    <mergeCell ref="BEN7:BEN8"/>
    <mergeCell ref="BEK4:BEN4"/>
    <mergeCell ref="BEK5:BEN5"/>
    <mergeCell ref="BEK6:BEN6"/>
    <mergeCell ref="BEP7:BEP8"/>
    <mergeCell ref="BEQ7:BEQ8"/>
    <mergeCell ref="BER7:BER8"/>
    <mergeCell ref="BEO4:BER4"/>
    <mergeCell ref="BEO5:BER5"/>
    <mergeCell ref="BEO6:BER6"/>
    <mergeCell ref="BET7:BET8"/>
    <mergeCell ref="BEU7:BEU8"/>
    <mergeCell ref="BEV7:BEV8"/>
    <mergeCell ref="BES4:BEV4"/>
    <mergeCell ref="BES5:BEV5"/>
    <mergeCell ref="BES6:BEV6"/>
    <mergeCell ref="BEX7:BEX8"/>
    <mergeCell ref="BEY7:BEY8"/>
    <mergeCell ref="BEZ7:BEZ8"/>
    <mergeCell ref="BEW4:BEZ4"/>
    <mergeCell ref="BEW5:BEZ5"/>
    <mergeCell ref="BEW6:BEZ6"/>
    <mergeCell ref="BFB7:BFB8"/>
    <mergeCell ref="BFC7:BFC8"/>
    <mergeCell ref="BFD7:BFD8"/>
    <mergeCell ref="BFA4:BFD4"/>
    <mergeCell ref="BFA5:BFD5"/>
    <mergeCell ref="BFA6:BFD6"/>
    <mergeCell ref="BFF7:BFF8"/>
    <mergeCell ref="BFG7:BFG8"/>
    <mergeCell ref="BFH7:BFH8"/>
    <mergeCell ref="BFE4:BFH4"/>
    <mergeCell ref="BFE5:BFH5"/>
    <mergeCell ref="BFE6:BFH6"/>
    <mergeCell ref="BFJ7:BFJ8"/>
    <mergeCell ref="BFK7:BFK8"/>
    <mergeCell ref="BFL7:BFL8"/>
    <mergeCell ref="BFI4:BFL4"/>
    <mergeCell ref="BFI5:BFL5"/>
    <mergeCell ref="BFI6:BFL6"/>
    <mergeCell ref="BFN7:BFN8"/>
    <mergeCell ref="BFO7:BFO8"/>
    <mergeCell ref="BFP7:BFP8"/>
    <mergeCell ref="BFM4:BFP4"/>
    <mergeCell ref="BFM5:BFP5"/>
    <mergeCell ref="BFM6:BFP6"/>
    <mergeCell ref="BFR7:BFR8"/>
    <mergeCell ref="BFS7:BFS8"/>
    <mergeCell ref="BFT7:BFT8"/>
    <mergeCell ref="BFQ4:BFT4"/>
    <mergeCell ref="BFQ5:BFT5"/>
    <mergeCell ref="BFQ6:BFT6"/>
    <mergeCell ref="BFU3:BIF3"/>
    <mergeCell ref="BFV7:BFV8"/>
    <mergeCell ref="BFW7:BFW8"/>
    <mergeCell ref="BFX7:BFX8"/>
    <mergeCell ref="BFU4:BFX4"/>
    <mergeCell ref="BFU5:BFX5"/>
    <mergeCell ref="BFU6:BFX6"/>
    <mergeCell ref="BFZ7:BFZ8"/>
    <mergeCell ref="BGA7:BGA8"/>
    <mergeCell ref="BGB7:BGB8"/>
    <mergeCell ref="BFY4:BGB4"/>
    <mergeCell ref="BFY5:BGB5"/>
    <mergeCell ref="BFY6:BGB6"/>
    <mergeCell ref="BGD7:BGD8"/>
    <mergeCell ref="BGE7:BGE8"/>
    <mergeCell ref="BGF7:BGF8"/>
    <mergeCell ref="BGC4:BGF4"/>
    <mergeCell ref="BGC5:BGF5"/>
    <mergeCell ref="BGC6:BGF6"/>
    <mergeCell ref="BGH7:BGH8"/>
    <mergeCell ref="BGI7:BGI8"/>
    <mergeCell ref="BGJ7:BGJ8"/>
    <mergeCell ref="BGG4:BGJ4"/>
    <mergeCell ref="BGG5:BGJ5"/>
    <mergeCell ref="BGG6:BGJ6"/>
    <mergeCell ref="BGL7:BGL8"/>
    <mergeCell ref="BGM7:BGM8"/>
    <mergeCell ref="BGN7:BGN8"/>
    <mergeCell ref="BGK4:BGN4"/>
    <mergeCell ref="BGK5:BGN5"/>
    <mergeCell ref="BGK6:BGN6"/>
    <mergeCell ref="BGP7:BGP8"/>
    <mergeCell ref="BGQ7:BGQ8"/>
    <mergeCell ref="BGR7:BGR8"/>
    <mergeCell ref="BGO4:BGR4"/>
    <mergeCell ref="BGO5:BGR5"/>
    <mergeCell ref="BGO6:BGR6"/>
    <mergeCell ref="BGT7:BGT8"/>
    <mergeCell ref="BGU7:BGU8"/>
    <mergeCell ref="BGV7:BGV8"/>
    <mergeCell ref="BGS4:BGV4"/>
    <mergeCell ref="BGS5:BGV5"/>
    <mergeCell ref="BGS6:BGV6"/>
    <mergeCell ref="BGX7:BGX8"/>
    <mergeCell ref="BGY7:BGY8"/>
    <mergeCell ref="BGZ7:BGZ8"/>
    <mergeCell ref="BGW4:BGZ4"/>
    <mergeCell ref="BGW5:BGZ5"/>
    <mergeCell ref="BGW6:BGZ6"/>
    <mergeCell ref="BHB7:BHB8"/>
    <mergeCell ref="BHC7:BHC8"/>
    <mergeCell ref="BHD7:BHD8"/>
    <mergeCell ref="BHA4:BHD4"/>
    <mergeCell ref="BHA5:BHD5"/>
    <mergeCell ref="BHA6:BHD6"/>
    <mergeCell ref="BHF7:BHF8"/>
    <mergeCell ref="BHG7:BHG8"/>
    <mergeCell ref="BHH7:BHH8"/>
    <mergeCell ref="BHE4:BHH4"/>
    <mergeCell ref="BHE5:BHH5"/>
    <mergeCell ref="BHE6:BHH6"/>
    <mergeCell ref="BHJ7:BHJ8"/>
    <mergeCell ref="BHK7:BHK8"/>
    <mergeCell ref="BHL7:BHL8"/>
    <mergeCell ref="BHI4:BHL4"/>
    <mergeCell ref="BHI5:BHL5"/>
    <mergeCell ref="BHI6:BHL6"/>
    <mergeCell ref="BHN7:BHN8"/>
    <mergeCell ref="BHO7:BHO8"/>
    <mergeCell ref="BHP7:BHP8"/>
    <mergeCell ref="BHM4:BHP4"/>
    <mergeCell ref="BHM5:BHP5"/>
    <mergeCell ref="BHM6:BHP6"/>
    <mergeCell ref="BHR7:BHR8"/>
    <mergeCell ref="BHS7:BHS8"/>
    <mergeCell ref="BHT7:BHT8"/>
    <mergeCell ref="BHQ4:BHT4"/>
    <mergeCell ref="BHQ5:BHT5"/>
    <mergeCell ref="BHQ6:BHT6"/>
    <mergeCell ref="BHV7:BHV8"/>
    <mergeCell ref="BHW7:BHW8"/>
    <mergeCell ref="BHX7:BHX8"/>
    <mergeCell ref="BHU4:BHX4"/>
    <mergeCell ref="BHU5:BHX5"/>
    <mergeCell ref="BHU6:BHX6"/>
    <mergeCell ref="BHZ7:BHZ8"/>
    <mergeCell ref="BIA7:BIA8"/>
    <mergeCell ref="BIB7:BIB8"/>
    <mergeCell ref="BHY4:BIB4"/>
    <mergeCell ref="BHY5:BIB5"/>
    <mergeCell ref="BHY6:BIB6"/>
    <mergeCell ref="BID7:BID8"/>
    <mergeCell ref="BIE7:BIE8"/>
    <mergeCell ref="BIF7:BIF8"/>
    <mergeCell ref="BIC4:BIF4"/>
    <mergeCell ref="BIC5:BIF5"/>
    <mergeCell ref="BIC6:BIF6"/>
    <mergeCell ref="BIG3:BJX3"/>
    <mergeCell ref="BIH7:BIH8"/>
    <mergeCell ref="BII7:BII8"/>
    <mergeCell ref="BIJ7:BIJ8"/>
    <mergeCell ref="BIG4:BIJ4"/>
    <mergeCell ref="BIG5:BIJ5"/>
    <mergeCell ref="BIG6:BIJ6"/>
    <mergeCell ref="BIL7:BIL8"/>
    <mergeCell ref="BIM7:BIM8"/>
    <mergeCell ref="BIN7:BIN8"/>
    <mergeCell ref="BIK4:BIN4"/>
    <mergeCell ref="BIK5:BIN5"/>
    <mergeCell ref="BIK6:BIN6"/>
    <mergeCell ref="BIP7:BIP8"/>
    <mergeCell ref="BIQ7:BIQ8"/>
    <mergeCell ref="BIR7:BIR8"/>
    <mergeCell ref="BIO4:BIR4"/>
    <mergeCell ref="BIO5:BIR5"/>
    <mergeCell ref="BIO6:BIR6"/>
    <mergeCell ref="BIT7:BIT8"/>
    <mergeCell ref="BIU7:BIU8"/>
    <mergeCell ref="BIV7:BIV8"/>
    <mergeCell ref="BIS4:BIV4"/>
    <mergeCell ref="BIS5:BIV5"/>
    <mergeCell ref="BIS6:BIV6"/>
    <mergeCell ref="BIX7:BIX8"/>
    <mergeCell ref="BIY7:BIY8"/>
    <mergeCell ref="BIZ7:BIZ8"/>
    <mergeCell ref="BIW4:BIZ4"/>
    <mergeCell ref="BIW5:BIZ5"/>
    <mergeCell ref="BIW6:BIZ6"/>
    <mergeCell ref="BJB7:BJB8"/>
    <mergeCell ref="BJC7:BJC8"/>
    <mergeCell ref="BJD7:BJD8"/>
    <mergeCell ref="BJA4:BJD4"/>
    <mergeCell ref="BJA5:BJD5"/>
    <mergeCell ref="BJA6:BJD6"/>
    <mergeCell ref="BJF7:BJF8"/>
    <mergeCell ref="BJG7:BJG8"/>
    <mergeCell ref="BJH7:BJH8"/>
    <mergeCell ref="BJE4:BJH4"/>
    <mergeCell ref="BJE5:BJH5"/>
    <mergeCell ref="BJE6:BJH6"/>
    <mergeCell ref="BJJ7:BJJ8"/>
    <mergeCell ref="BJK7:BJK8"/>
    <mergeCell ref="BJL7:BJL8"/>
    <mergeCell ref="BJI4:BJL4"/>
    <mergeCell ref="BJI5:BJL5"/>
    <mergeCell ref="BJI6:BJL6"/>
    <mergeCell ref="BJN7:BJN8"/>
    <mergeCell ref="BJO7:BJO8"/>
    <mergeCell ref="BJP7:BJP8"/>
    <mergeCell ref="BJM4:BJP4"/>
    <mergeCell ref="BJM5:BJP5"/>
    <mergeCell ref="BJM6:BJP6"/>
    <mergeCell ref="BJR7:BJR8"/>
    <mergeCell ref="BJS7:BJS8"/>
    <mergeCell ref="BJT7:BJT8"/>
    <mergeCell ref="BJQ4:BJT4"/>
    <mergeCell ref="BJQ5:BJT5"/>
    <mergeCell ref="BJQ6:BJT6"/>
    <mergeCell ref="BJV7:BJV8"/>
    <mergeCell ref="BJW7:BJW8"/>
    <mergeCell ref="BJX7:BJX8"/>
    <mergeCell ref="BJU4:BJX4"/>
    <mergeCell ref="BJU5:BJX5"/>
    <mergeCell ref="BJU6:BJX6"/>
    <mergeCell ref="BJY3:BMJ3"/>
    <mergeCell ref="BJZ7:BJZ8"/>
    <mergeCell ref="BKA7:BKA8"/>
    <mergeCell ref="BKB7:BKB8"/>
    <mergeCell ref="BJY4:BKB4"/>
    <mergeCell ref="BJY5:BKB5"/>
    <mergeCell ref="BJY6:BKB6"/>
    <mergeCell ref="BKD7:BKD8"/>
    <mergeCell ref="BKE7:BKE8"/>
    <mergeCell ref="BKF7:BKF8"/>
    <mergeCell ref="BKC4:BKF4"/>
    <mergeCell ref="BKC5:BKF5"/>
    <mergeCell ref="BKC6:BKF6"/>
    <mergeCell ref="BKH7:BKH8"/>
    <mergeCell ref="BKI7:BKI8"/>
    <mergeCell ref="BKJ7:BKJ8"/>
    <mergeCell ref="BKG4:BKJ4"/>
    <mergeCell ref="BKG5:BKJ5"/>
    <mergeCell ref="BKG6:BKJ6"/>
    <mergeCell ref="BKL7:BKL8"/>
    <mergeCell ref="BKM7:BKM8"/>
    <mergeCell ref="BKN7:BKN8"/>
    <mergeCell ref="BKK4:BKN4"/>
    <mergeCell ref="BKK5:BKN5"/>
    <mergeCell ref="BKK6:BKN6"/>
    <mergeCell ref="BKP7:BKP8"/>
    <mergeCell ref="BKQ7:BKQ8"/>
    <mergeCell ref="BKR7:BKR8"/>
    <mergeCell ref="BKO4:BKR4"/>
    <mergeCell ref="BKO5:BKR5"/>
    <mergeCell ref="BKO6:BKR6"/>
    <mergeCell ref="BKT7:BKT8"/>
    <mergeCell ref="BKU7:BKU8"/>
    <mergeCell ref="BKV7:BKV8"/>
    <mergeCell ref="BKS4:BKV4"/>
    <mergeCell ref="BKS5:BKV5"/>
    <mergeCell ref="BKS6:BKV6"/>
    <mergeCell ref="BKX7:BKX8"/>
    <mergeCell ref="BKY7:BKY8"/>
    <mergeCell ref="BKZ7:BKZ8"/>
    <mergeCell ref="BKW4:BKZ4"/>
    <mergeCell ref="BKW5:BKZ5"/>
    <mergeCell ref="BKW6:BKZ6"/>
    <mergeCell ref="BLB7:BLB8"/>
    <mergeCell ref="BLC7:BLC8"/>
    <mergeCell ref="BLD7:BLD8"/>
    <mergeCell ref="BLA4:BLD4"/>
    <mergeCell ref="BLA5:BLD5"/>
    <mergeCell ref="BLA6:BLD6"/>
    <mergeCell ref="BLF7:BLF8"/>
    <mergeCell ref="BLG7:BLG8"/>
    <mergeCell ref="BLH7:BLH8"/>
    <mergeCell ref="BLE4:BLH4"/>
    <mergeCell ref="BLE5:BLH5"/>
    <mergeCell ref="BLE6:BLH6"/>
    <mergeCell ref="BLJ7:BLJ8"/>
    <mergeCell ref="BLK7:BLK8"/>
    <mergeCell ref="BLL7:BLL8"/>
    <mergeCell ref="BLI4:BLL4"/>
    <mergeCell ref="BLI5:BLL5"/>
    <mergeCell ref="BLI6:BLL6"/>
    <mergeCell ref="BLN7:BLN8"/>
    <mergeCell ref="BLO7:BLO8"/>
    <mergeCell ref="BLP7:BLP8"/>
    <mergeCell ref="BLM4:BLP4"/>
    <mergeCell ref="BLM5:BLP5"/>
    <mergeCell ref="BLM6:BLP6"/>
    <mergeCell ref="BLR7:BLR8"/>
    <mergeCell ref="BLS7:BLS8"/>
    <mergeCell ref="BLT7:BLT8"/>
    <mergeCell ref="BLQ4:BLT4"/>
    <mergeCell ref="BLQ5:BLT5"/>
    <mergeCell ref="BLQ6:BLT6"/>
    <mergeCell ref="BLV7:BLV8"/>
    <mergeCell ref="BLW7:BLW8"/>
    <mergeCell ref="BLX7:BLX8"/>
    <mergeCell ref="BLU4:BLX4"/>
    <mergeCell ref="BLU5:BLX5"/>
    <mergeCell ref="BLU6:BLX6"/>
    <mergeCell ref="BLZ7:BLZ8"/>
    <mergeCell ref="BMA7:BMA8"/>
    <mergeCell ref="BMB7:BMB8"/>
    <mergeCell ref="BLY4:BMB4"/>
    <mergeCell ref="BLY5:BMB5"/>
    <mergeCell ref="BLY6:BMB6"/>
    <mergeCell ref="BMD7:BMD8"/>
    <mergeCell ref="BME7:BME8"/>
    <mergeCell ref="BMF7:BMF8"/>
    <mergeCell ref="BMC4:BMF4"/>
    <mergeCell ref="BMC5:BMF5"/>
    <mergeCell ref="BMC6:BMF6"/>
    <mergeCell ref="BMH7:BMH8"/>
    <mergeCell ref="BMI7:BMI8"/>
    <mergeCell ref="BMJ7:BMJ8"/>
    <mergeCell ref="BMG4:BMJ4"/>
    <mergeCell ref="BMG5:BMJ5"/>
    <mergeCell ref="BMG6:BMJ6"/>
    <mergeCell ref="BMK3:BOR3"/>
    <mergeCell ref="BML7:BML8"/>
    <mergeCell ref="BMM7:BMM8"/>
    <mergeCell ref="BMN7:BMN8"/>
    <mergeCell ref="BMK4:BMN4"/>
    <mergeCell ref="BMK5:BMN5"/>
    <mergeCell ref="BMK6:BMN6"/>
    <mergeCell ref="BMP7:BMP8"/>
    <mergeCell ref="BMQ7:BMQ8"/>
    <mergeCell ref="BMR7:BMR8"/>
    <mergeCell ref="BMO4:BMR4"/>
    <mergeCell ref="BMO5:BMR5"/>
    <mergeCell ref="BMO6:BMR6"/>
    <mergeCell ref="BMT7:BMT8"/>
    <mergeCell ref="BMU7:BMU8"/>
    <mergeCell ref="BMV7:BMV8"/>
    <mergeCell ref="BMS4:BMV4"/>
    <mergeCell ref="BMS5:BMV5"/>
    <mergeCell ref="BMS6:BMV6"/>
    <mergeCell ref="BMX7:BMX8"/>
    <mergeCell ref="BMY7:BMY8"/>
    <mergeCell ref="BMZ7:BMZ8"/>
    <mergeCell ref="BMW4:BMZ4"/>
    <mergeCell ref="BMW5:BMZ5"/>
    <mergeCell ref="BMW6:BMZ6"/>
    <mergeCell ref="BNB7:BNB8"/>
    <mergeCell ref="BNC7:BNC8"/>
    <mergeCell ref="BND7:BND8"/>
    <mergeCell ref="BNA4:BND4"/>
    <mergeCell ref="BNA5:BND5"/>
    <mergeCell ref="BNA6:BND6"/>
    <mergeCell ref="BNF7:BNF8"/>
    <mergeCell ref="BNG7:BNG8"/>
    <mergeCell ref="BNH7:BNH8"/>
    <mergeCell ref="BNE4:BNH4"/>
    <mergeCell ref="BNE5:BNH5"/>
    <mergeCell ref="BNE6:BNH6"/>
    <mergeCell ref="BNJ7:BNJ8"/>
    <mergeCell ref="BNK7:BNK8"/>
    <mergeCell ref="BNL7:BNL8"/>
    <mergeCell ref="BNI4:BNL4"/>
    <mergeCell ref="BNI5:BNL5"/>
    <mergeCell ref="BNI6:BNL6"/>
    <mergeCell ref="BNN7:BNN8"/>
    <mergeCell ref="BNO7:BNO8"/>
    <mergeCell ref="BNP7:BNP8"/>
    <mergeCell ref="BNM4:BNP4"/>
    <mergeCell ref="BNM5:BNP5"/>
    <mergeCell ref="BNM6:BNP6"/>
    <mergeCell ref="BNR7:BNR8"/>
    <mergeCell ref="BNS7:BNS8"/>
    <mergeCell ref="BNT7:BNT8"/>
    <mergeCell ref="BNQ4:BNT4"/>
    <mergeCell ref="BNQ5:BNT5"/>
    <mergeCell ref="BNQ6:BNT6"/>
    <mergeCell ref="BNV7:BNV8"/>
    <mergeCell ref="BNW7:BNW8"/>
    <mergeCell ref="BNX7:BNX8"/>
    <mergeCell ref="BNU4:BNX4"/>
    <mergeCell ref="BNU5:BNX5"/>
    <mergeCell ref="BNU6:BNX6"/>
    <mergeCell ref="BNZ7:BNZ8"/>
    <mergeCell ref="BOA7:BOA8"/>
    <mergeCell ref="BOB7:BOB8"/>
    <mergeCell ref="BNY4:BOB4"/>
    <mergeCell ref="BNY5:BOB5"/>
    <mergeCell ref="BNY6:BOB6"/>
    <mergeCell ref="BOD7:BOD8"/>
    <mergeCell ref="BOE7:BOE8"/>
    <mergeCell ref="BOF7:BOF8"/>
    <mergeCell ref="BOC4:BOF4"/>
    <mergeCell ref="BOC5:BOF5"/>
    <mergeCell ref="BOC6:BOF6"/>
    <mergeCell ref="BOH7:BOH8"/>
    <mergeCell ref="BOI7:BOI8"/>
    <mergeCell ref="BOJ7:BOJ8"/>
    <mergeCell ref="BOG4:BOJ4"/>
    <mergeCell ref="BOG5:BOJ5"/>
    <mergeCell ref="BOG6:BOJ6"/>
    <mergeCell ref="BOL7:BOL8"/>
    <mergeCell ref="BOM7:BOM8"/>
    <mergeCell ref="BON7:BON8"/>
    <mergeCell ref="BOK4:BON4"/>
    <mergeCell ref="BOK5:BON5"/>
    <mergeCell ref="BOK6:BON6"/>
    <mergeCell ref="BOP7:BOP8"/>
    <mergeCell ref="BOQ7:BOQ8"/>
    <mergeCell ref="BOR7:BOR8"/>
    <mergeCell ref="BOO4:BOR4"/>
    <mergeCell ref="BOO5:BOR5"/>
    <mergeCell ref="BOO6:BOR6"/>
    <mergeCell ref="BOS3:BRD3"/>
    <mergeCell ref="BOT7:BOT8"/>
    <mergeCell ref="BOU7:BOU8"/>
    <mergeCell ref="BOV7:BOV8"/>
    <mergeCell ref="BOS4:BOV4"/>
    <mergeCell ref="BOS5:BOV5"/>
    <mergeCell ref="BOS6:BOV6"/>
    <mergeCell ref="BOX7:BOX8"/>
    <mergeCell ref="BOY7:BOY8"/>
    <mergeCell ref="BOZ7:BOZ8"/>
    <mergeCell ref="BOW4:BOZ4"/>
    <mergeCell ref="BOW5:BOZ5"/>
    <mergeCell ref="BOW6:BOZ6"/>
    <mergeCell ref="BPB7:BPB8"/>
    <mergeCell ref="BPC7:BPC8"/>
    <mergeCell ref="BPD7:BPD8"/>
    <mergeCell ref="BPA4:BPD4"/>
    <mergeCell ref="BPA5:BPD5"/>
    <mergeCell ref="BPA6:BPD6"/>
    <mergeCell ref="BPF7:BPF8"/>
    <mergeCell ref="BPG7:BPG8"/>
    <mergeCell ref="BPH7:BPH8"/>
    <mergeCell ref="BPE4:BPH4"/>
    <mergeCell ref="BPE5:BPH5"/>
    <mergeCell ref="BPE6:BPH6"/>
    <mergeCell ref="BPJ7:BPJ8"/>
    <mergeCell ref="BPK7:BPK8"/>
    <mergeCell ref="BPL7:BPL8"/>
    <mergeCell ref="BPI4:BPL4"/>
    <mergeCell ref="BPI5:BPL5"/>
    <mergeCell ref="BPI6:BPL6"/>
    <mergeCell ref="BPN7:BPN8"/>
    <mergeCell ref="BPO7:BPO8"/>
    <mergeCell ref="BPP7:BPP8"/>
    <mergeCell ref="BPM4:BPP4"/>
    <mergeCell ref="BPM5:BPP5"/>
    <mergeCell ref="BPM6:BPP6"/>
    <mergeCell ref="BPR7:BPR8"/>
    <mergeCell ref="BPS7:BPS8"/>
    <mergeCell ref="BPT7:BPT8"/>
    <mergeCell ref="BPQ4:BPT4"/>
    <mergeCell ref="BPQ5:BPT5"/>
    <mergeCell ref="BPQ6:BPT6"/>
    <mergeCell ref="BPV7:BPV8"/>
    <mergeCell ref="BPW7:BPW8"/>
    <mergeCell ref="BPX7:BPX8"/>
    <mergeCell ref="BPU4:BPX4"/>
    <mergeCell ref="BPU5:BPX5"/>
    <mergeCell ref="BPU6:BPX6"/>
    <mergeCell ref="BPZ7:BPZ8"/>
    <mergeCell ref="BQA7:BQA8"/>
    <mergeCell ref="BQB7:BQB8"/>
    <mergeCell ref="BPY4:BQB4"/>
    <mergeCell ref="BPY5:BQB5"/>
    <mergeCell ref="BPY6:BQB6"/>
    <mergeCell ref="BQD7:BQD8"/>
    <mergeCell ref="BQE7:BQE8"/>
    <mergeCell ref="BQF7:BQF8"/>
    <mergeCell ref="BQC4:BQF4"/>
    <mergeCell ref="BQC5:BQF5"/>
    <mergeCell ref="BQC6:BQF6"/>
    <mergeCell ref="BQH7:BQH8"/>
    <mergeCell ref="BQI7:BQI8"/>
    <mergeCell ref="BQJ7:BQJ8"/>
    <mergeCell ref="BQG4:BQJ4"/>
    <mergeCell ref="BQG5:BQJ5"/>
    <mergeCell ref="BQG6:BQJ6"/>
    <mergeCell ref="BQL7:BQL8"/>
    <mergeCell ref="BQM7:BQM8"/>
    <mergeCell ref="BQN7:BQN8"/>
    <mergeCell ref="BQK4:BQN4"/>
    <mergeCell ref="BQK5:BQN5"/>
    <mergeCell ref="BQK6:BQN6"/>
    <mergeCell ref="BQP7:BQP8"/>
    <mergeCell ref="BQQ7:BQQ8"/>
    <mergeCell ref="BQR7:BQR8"/>
    <mergeCell ref="BQO4:BQR4"/>
    <mergeCell ref="BQO5:BQR5"/>
    <mergeCell ref="BQO6:BQR6"/>
    <mergeCell ref="BQT7:BQT8"/>
    <mergeCell ref="BQU7:BQU8"/>
    <mergeCell ref="BQV7:BQV8"/>
    <mergeCell ref="BQS4:BQV4"/>
    <mergeCell ref="BQS5:BQV5"/>
    <mergeCell ref="BQS6:BQV6"/>
    <mergeCell ref="BQX7:BQX8"/>
    <mergeCell ref="BQY7:BQY8"/>
    <mergeCell ref="BQZ7:BQZ8"/>
    <mergeCell ref="BQW4:BQZ4"/>
    <mergeCell ref="BQW5:BQZ5"/>
    <mergeCell ref="BQW6:BQZ6"/>
    <mergeCell ref="BRB7:BRB8"/>
    <mergeCell ref="BRC7:BRC8"/>
    <mergeCell ref="BRD7:BRD8"/>
    <mergeCell ref="BRA4:BRD4"/>
    <mergeCell ref="BRA5:BRD5"/>
    <mergeCell ref="BRA6:BRD6"/>
    <mergeCell ref="BRE2:BTT2"/>
    <mergeCell ref="BRE3:BRL3"/>
    <mergeCell ref="BRF7:BRF8"/>
    <mergeCell ref="BRG7:BRG8"/>
    <mergeCell ref="BRH7:BRH8"/>
    <mergeCell ref="BRE4:BRH4"/>
    <mergeCell ref="BRE5:BRH5"/>
    <mergeCell ref="BRE6:BRH6"/>
    <mergeCell ref="BRJ7:BRJ8"/>
    <mergeCell ref="BRK7:BRK8"/>
    <mergeCell ref="BRL7:BRL8"/>
    <mergeCell ref="BRI4:BRL4"/>
    <mergeCell ref="BRI5:BRL5"/>
    <mergeCell ref="BRI6:BRL6"/>
    <mergeCell ref="BRM3:BTD3"/>
    <mergeCell ref="BRN7:BRN8"/>
    <mergeCell ref="BRO7:BRO8"/>
    <mergeCell ref="BRP7:BRP8"/>
    <mergeCell ref="BRM4:BRP4"/>
    <mergeCell ref="BRM5:BRP5"/>
    <mergeCell ref="BRM6:BRP6"/>
    <mergeCell ref="BRR7:BRR8"/>
    <mergeCell ref="BRS7:BRS8"/>
    <mergeCell ref="BRT7:BRT8"/>
    <mergeCell ref="BRQ4:BRT4"/>
    <mergeCell ref="BRQ5:BRT5"/>
    <mergeCell ref="BRQ6:BRT6"/>
    <mergeCell ref="BRV7:BRV8"/>
    <mergeCell ref="BRW7:BRW8"/>
    <mergeCell ref="BRX7:BRX8"/>
    <mergeCell ref="BRU4:BRX4"/>
    <mergeCell ref="BRU5:BRX5"/>
    <mergeCell ref="BRU6:BRX6"/>
    <mergeCell ref="BRZ7:BRZ8"/>
    <mergeCell ref="BSA7:BSA8"/>
    <mergeCell ref="BSB7:BSB8"/>
    <mergeCell ref="BRY4:BSB4"/>
    <mergeCell ref="BRY5:BSB5"/>
    <mergeCell ref="BRY6:BSB6"/>
    <mergeCell ref="BSD7:BSD8"/>
    <mergeCell ref="BSE7:BSE8"/>
    <mergeCell ref="BSF7:BSF8"/>
    <mergeCell ref="BSC4:BSF4"/>
    <mergeCell ref="BSC5:BSF5"/>
    <mergeCell ref="BSC6:BSF6"/>
    <mergeCell ref="BSH7:BSH8"/>
    <mergeCell ref="BSI7:BSI8"/>
    <mergeCell ref="BSJ7:BSJ8"/>
    <mergeCell ref="BSG4:BSJ4"/>
    <mergeCell ref="BSG5:BSJ5"/>
    <mergeCell ref="BSG6:BSJ6"/>
    <mergeCell ref="BSL7:BSL8"/>
    <mergeCell ref="BSM7:BSM8"/>
    <mergeCell ref="BSN7:BSN8"/>
    <mergeCell ref="BSK4:BSN4"/>
    <mergeCell ref="BSK5:BSN5"/>
    <mergeCell ref="BSK6:BSN6"/>
    <mergeCell ref="BSP7:BSP8"/>
    <mergeCell ref="BSQ7:BSQ8"/>
    <mergeCell ref="BSR7:BSR8"/>
    <mergeCell ref="BSO4:BSR4"/>
    <mergeCell ref="BSO5:BSR5"/>
    <mergeCell ref="BSO6:BSR6"/>
    <mergeCell ref="BST7:BST8"/>
    <mergeCell ref="BSU7:BSU8"/>
    <mergeCell ref="BSV7:BSV8"/>
    <mergeCell ref="BSS4:BSV4"/>
    <mergeCell ref="BSS5:BSV5"/>
    <mergeCell ref="BSS6:BSV6"/>
    <mergeCell ref="BSX7:BSX8"/>
    <mergeCell ref="BSY7:BSY8"/>
    <mergeCell ref="BSZ7:BSZ8"/>
    <mergeCell ref="BSW4:BSZ4"/>
    <mergeCell ref="BSW5:BSZ5"/>
    <mergeCell ref="BSW6:BSZ6"/>
    <mergeCell ref="BTB7:BTB8"/>
    <mergeCell ref="BTC7:BTC8"/>
    <mergeCell ref="BTD7:BTD8"/>
    <mergeCell ref="BTA4:BTD4"/>
    <mergeCell ref="BTA5:BTD5"/>
    <mergeCell ref="BTA6:BTD6"/>
    <mergeCell ref="BTE3:BTH3"/>
    <mergeCell ref="BTF7:BTF8"/>
    <mergeCell ref="BTG7:BTG8"/>
    <mergeCell ref="BTH7:BTH8"/>
    <mergeCell ref="BTE4:BTH4"/>
    <mergeCell ref="BTE5:BTH5"/>
    <mergeCell ref="BTE6:BTH6"/>
    <mergeCell ref="BTI3:BTT3"/>
    <mergeCell ref="BTJ7:BTJ8"/>
    <mergeCell ref="BTK7:BTK8"/>
    <mergeCell ref="BTL7:BTL8"/>
    <mergeCell ref="BTI4:BTL4"/>
    <mergeCell ref="BTI5:BTL5"/>
    <mergeCell ref="BTI6:BTL6"/>
    <mergeCell ref="BTN7:BTN8"/>
    <mergeCell ref="BTO7:BTO8"/>
    <mergeCell ref="BTP7:BTP8"/>
    <mergeCell ref="BTM4:BTP4"/>
    <mergeCell ref="BTM5:BTP5"/>
    <mergeCell ref="BTM6:BTP6"/>
    <mergeCell ref="BTR7:BTR8"/>
    <mergeCell ref="BTS7:BTS8"/>
    <mergeCell ref="BTT7:BTT8"/>
    <mergeCell ref="BTQ4:BTT4"/>
    <mergeCell ref="BTQ5:BTT5"/>
    <mergeCell ref="BTQ6:BTT6"/>
    <mergeCell ref="BTU2:BUN2"/>
    <mergeCell ref="BTU3:BTX3"/>
    <mergeCell ref="BTV7:BTV8"/>
    <mergeCell ref="BTW7:BTW8"/>
    <mergeCell ref="BTX7:BTX8"/>
    <mergeCell ref="BTU4:BTX4"/>
    <mergeCell ref="BTU5:BTX5"/>
    <mergeCell ref="BTU6:BTX6"/>
    <mergeCell ref="BTY3:BUN3"/>
    <mergeCell ref="BTZ7:BTZ8"/>
    <mergeCell ref="BUA7:BUA8"/>
    <mergeCell ref="BUB7:BUB8"/>
    <mergeCell ref="BTY4:BUB4"/>
    <mergeCell ref="BTY5:BUB5"/>
    <mergeCell ref="BTY6:BUB6"/>
    <mergeCell ref="BUD7:BUD8"/>
    <mergeCell ref="BUE7:BUE8"/>
    <mergeCell ref="BUF7:BUF8"/>
    <mergeCell ref="BUC4:BUF4"/>
    <mergeCell ref="BUC5:BUF5"/>
    <mergeCell ref="BUC6:BUF6"/>
    <mergeCell ref="BUH7:BUH8"/>
    <mergeCell ref="BUI7:BUI8"/>
    <mergeCell ref="BUJ7:BUJ8"/>
    <mergeCell ref="BUG4:BUJ4"/>
    <mergeCell ref="BUG5:BUJ5"/>
    <mergeCell ref="BUG6:BUJ6"/>
    <mergeCell ref="BUL7:BUL8"/>
    <mergeCell ref="BUM7:BUM8"/>
    <mergeCell ref="BUN7:BUN8"/>
    <mergeCell ref="BUK4:BUN4"/>
    <mergeCell ref="BUK5:BUN5"/>
    <mergeCell ref="BUK6:BUN6"/>
    <mergeCell ref="BUO2:BUZ2"/>
    <mergeCell ref="BUO3:BUZ3"/>
    <mergeCell ref="BUP7:BUP8"/>
    <mergeCell ref="BUQ7:BUQ8"/>
    <mergeCell ref="BUR7:BUR8"/>
    <mergeCell ref="BUO4:BUR4"/>
    <mergeCell ref="BUO5:BUR5"/>
    <mergeCell ref="BUO6:BUR6"/>
    <mergeCell ref="BUT7:BUT8"/>
    <mergeCell ref="BUU7:BUU8"/>
    <mergeCell ref="BUV7:BUV8"/>
    <mergeCell ref="BUS4:BUV4"/>
    <mergeCell ref="BUS5:BUV5"/>
    <mergeCell ref="BUS6:BUV6"/>
    <mergeCell ref="BUX7:BUX8"/>
    <mergeCell ref="BUY7:BUY8"/>
    <mergeCell ref="BUZ7:BUZ8"/>
    <mergeCell ref="BUW4:BUZ4"/>
    <mergeCell ref="BUW5:BUZ5"/>
    <mergeCell ref="BUW6:BUZ6"/>
    <mergeCell ref="BVA2:BWV2"/>
    <mergeCell ref="BVA3:BVH3"/>
    <mergeCell ref="BVB7:BVB8"/>
    <mergeCell ref="BVC7:BVC8"/>
    <mergeCell ref="BVD7:BVD8"/>
    <mergeCell ref="BVA4:BVD4"/>
    <mergeCell ref="BVA5:BVD5"/>
    <mergeCell ref="BVA6:BVD6"/>
    <mergeCell ref="BVF7:BVF8"/>
    <mergeCell ref="BVG7:BVG8"/>
    <mergeCell ref="BVH7:BVH8"/>
    <mergeCell ref="BVE4:BVH4"/>
    <mergeCell ref="BVE5:BVH5"/>
    <mergeCell ref="BVE6:BVH6"/>
    <mergeCell ref="BVI3:BWJ3"/>
    <mergeCell ref="BVJ7:BVJ8"/>
    <mergeCell ref="BVK7:BVK8"/>
    <mergeCell ref="BVL7:BVL8"/>
    <mergeCell ref="BVI4:BVL4"/>
    <mergeCell ref="BVI5:BVL5"/>
    <mergeCell ref="BVI6:BVL6"/>
    <mergeCell ref="BVN7:BVN8"/>
    <mergeCell ref="BVO7:BVO8"/>
    <mergeCell ref="BVP7:BVP8"/>
    <mergeCell ref="BVM4:BVP4"/>
    <mergeCell ref="BVM5:BVP5"/>
    <mergeCell ref="BVM6:BVP6"/>
    <mergeCell ref="BVR7:BVR8"/>
    <mergeCell ref="BVS7:BVS8"/>
    <mergeCell ref="BVT7:BVT8"/>
    <mergeCell ref="BVQ4:BVT4"/>
    <mergeCell ref="BVQ5:BVT5"/>
    <mergeCell ref="BVQ6:BVT6"/>
    <mergeCell ref="BVV7:BVV8"/>
    <mergeCell ref="BVW7:BVW8"/>
    <mergeCell ref="BVX7:BVX8"/>
    <mergeCell ref="BVU4:BVX4"/>
    <mergeCell ref="BVU5:BVX5"/>
    <mergeCell ref="BVU6:BVX6"/>
    <mergeCell ref="BVZ7:BVZ8"/>
    <mergeCell ref="BWA7:BWA8"/>
    <mergeCell ref="BWB7:BWB8"/>
    <mergeCell ref="BVY4:BWB4"/>
    <mergeCell ref="BVY5:BWB5"/>
    <mergeCell ref="BVY6:BWB6"/>
    <mergeCell ref="BWD7:BWD8"/>
    <mergeCell ref="BWE7:BWE8"/>
    <mergeCell ref="BWF7:BWF8"/>
    <mergeCell ref="BWC4:BWF4"/>
    <mergeCell ref="BWC5:BWF5"/>
    <mergeCell ref="BWC6:BWF6"/>
    <mergeCell ref="BWH7:BWH8"/>
    <mergeCell ref="BWI7:BWI8"/>
    <mergeCell ref="BWJ7:BWJ8"/>
    <mergeCell ref="BWG4:BWJ4"/>
    <mergeCell ref="BWG5:BWJ5"/>
    <mergeCell ref="BWG6:BWJ6"/>
    <mergeCell ref="BWK3:BWV3"/>
    <mergeCell ref="BWL7:BWL8"/>
    <mergeCell ref="BWM7:BWM8"/>
    <mergeCell ref="BWN7:BWN8"/>
    <mergeCell ref="BWK4:BWN4"/>
    <mergeCell ref="BWK5:BWN5"/>
    <mergeCell ref="BWK6:BWN6"/>
    <mergeCell ref="BWP7:BWP8"/>
    <mergeCell ref="BWQ7:BWQ8"/>
    <mergeCell ref="BWR7:BWR8"/>
    <mergeCell ref="BWO4:BWR4"/>
    <mergeCell ref="BWO5:BWR5"/>
    <mergeCell ref="BWO6:BWR6"/>
    <mergeCell ref="BWT7:BWT8"/>
    <mergeCell ref="BWU7:BWU8"/>
    <mergeCell ref="BWV7:BWV8"/>
    <mergeCell ref="BWS4:BWV4"/>
    <mergeCell ref="BWS5:BWV5"/>
    <mergeCell ref="BWS6:BWV6"/>
    <mergeCell ref="B1:D7"/>
    <mergeCell ref="B8:B11"/>
    <mergeCell ref="C8:C11"/>
    <mergeCell ref="D8:D11"/>
    <mergeCell ref="BWW1:BWY7"/>
    <mergeCell ref="BWW8:BWW11"/>
    <mergeCell ref="BWX8:BWX11"/>
    <mergeCell ref="BWY8:BWY11"/>
    <mergeCell ref="BWZ1:BXB7"/>
    <mergeCell ref="BWZ8:BWZ11"/>
    <mergeCell ref="BXA8:BXA11"/>
    <mergeCell ref="BXB8:BXB11"/>
    <mergeCell ref="BXC1:BXE7"/>
    <mergeCell ref="BXC8:BXC11"/>
    <mergeCell ref="BXD8:BXD11"/>
    <mergeCell ref="BXE8:BXE11"/>
    <mergeCell ref="BXF1:BXH7"/>
    <mergeCell ref="BXF8:BXF11"/>
    <mergeCell ref="BXG8:BXG11"/>
    <mergeCell ref="BXH8:BXH11"/>
    <mergeCell ref="BXI1:BXK7"/>
    <mergeCell ref="BXI8:BXI11"/>
    <mergeCell ref="BXJ8:BXJ11"/>
    <mergeCell ref="BXK8:BXK11"/>
    <mergeCell ref="BXL1:BXN7"/>
    <mergeCell ref="BXL8:BXL11"/>
    <mergeCell ref="BXM8:BXM11"/>
    <mergeCell ref="BXN8:BXN11"/>
    <mergeCell ref="BXO1:BXQ7"/>
    <mergeCell ref="BXO8:BXO11"/>
    <mergeCell ref="BXP8:BXP11"/>
    <mergeCell ref="BXQ8:BXQ11"/>
    <mergeCell ref="BXR1:BXT7"/>
    <mergeCell ref="BXR8:BXR11"/>
    <mergeCell ref="BXS8:BXS11"/>
    <mergeCell ref="BXT8:BXT11"/>
    <mergeCell ref="BXU1:BXW7"/>
    <mergeCell ref="BXU8:BXU11"/>
    <mergeCell ref="BXV8:BXV11"/>
    <mergeCell ref="BXW8:BXW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xSplit="4" ySplit="11" topLeftCell="F13" activePane="bottomRight" state="frozen"/>
      <selection pane="bottomRight"/>
    </sheetView>
  </sheetViews>
  <sheetFormatPr defaultRowHeight="15"/>
  <cols>
    <col min="1" max="1" width="30" style="0" customWidth="1" collapsed="1"/>
  </cols>
  <sheetData>
    <row r="1">
      <c r="A1" s="127" t="s">
        <v>0</v>
      </c>
      <c r="B1" s="129" t="s">
        <v>99</v>
      </c>
      <c r="C1"/>
      <c r="D1"/>
      <c r="E1" s="129">
        <f>'1、四轮驱动汇总表'!A439</f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 s="129" t="s">
        <v>3</v>
      </c>
      <c r="JP1"/>
      <c r="JQ1"/>
      <c r="JR1" s="129" t="s">
        <v>545</v>
      </c>
      <c r="JS1"/>
      <c r="JT1"/>
      <c r="JU1" s="129" t="s">
        <v>544</v>
      </c>
      <c r="JV1"/>
      <c r="JW1"/>
      <c r="JX1" s="129" t="s">
        <v>546</v>
      </c>
      <c r="JY1"/>
      <c r="JZ1"/>
      <c r="KA1" s="129" t="s">
        <v>549</v>
      </c>
      <c r="KB1"/>
      <c r="KC1"/>
      <c r="KD1" s="129" t="s">
        <v>547</v>
      </c>
      <c r="KE1"/>
      <c r="KF1"/>
      <c r="KG1" s="129" t="s">
        <v>550</v>
      </c>
      <c r="KH1"/>
      <c r="KI1"/>
      <c r="KJ1" s="129" t="s">
        <v>2151</v>
      </c>
    </row>
    <row r="2">
      <c r="A2" s="127" t="s">
        <v>54</v>
      </c>
      <c r="B2"/>
      <c r="C2"/>
      <c r="D2"/>
      <c r="E2" s="129">
        <f>'1、四轮驱动汇总表'!B439</f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 s="129">
        <f>'1、四轮驱动汇总表'!B446</f>
      </c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 s="129">
        <f>'1、四轮驱动汇总表'!B464</f>
      </c>
      <c r="DB2"/>
      <c r="DC2"/>
      <c r="DD2"/>
      <c r="DE2"/>
      <c r="DF2"/>
      <c r="DG2"/>
      <c r="DH2"/>
      <c r="DI2" s="129">
        <f>'1、四轮驱动汇总表'!B466</f>
      </c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 s="129">
        <f>'1、四轮驱动汇总表'!B488</f>
      </c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 s="129">
        <f>'1、四轮驱动汇总表'!B494</f>
      </c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 s="129">
        <f>'1、四轮驱动汇总表'!B499</f>
      </c>
      <c r="IZ2"/>
      <c r="JA2"/>
      <c r="JB2"/>
      <c r="JC2"/>
      <c r="JD2"/>
      <c r="JE2"/>
      <c r="JF2"/>
      <c r="JG2" s="129">
        <f>'1、四轮驱动汇总表'!B501</f>
      </c>
    </row>
    <row r="3">
      <c r="A3" s="127" t="s">
        <v>55</v>
      </c>
      <c r="B3"/>
      <c r="C3"/>
      <c r="D3"/>
      <c r="E3" s="129">
        <f>'1、四轮驱动汇总表'!C439</f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s="129">
        <f>'1、四轮驱动汇总表'!C444</f>
      </c>
      <c r="Z3"/>
      <c r="AA3"/>
      <c r="AB3"/>
      <c r="AC3"/>
      <c r="AD3"/>
      <c r="AE3"/>
      <c r="AF3"/>
      <c r="AG3" s="129">
        <f>'1、四轮驱动汇总表'!C446</f>
      </c>
      <c r="AH3"/>
      <c r="AI3"/>
      <c r="AJ3"/>
      <c r="AK3"/>
      <c r="AL3"/>
      <c r="AM3"/>
      <c r="AN3"/>
      <c r="AO3" s="129">
        <f>'1、四轮驱动汇总表'!C448</f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 s="129">
        <f>'1、四轮驱动汇总表'!C460</f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 s="129">
        <f>'1、四轮驱动汇总表'!C464</f>
      </c>
      <c r="DB3"/>
      <c r="DC3"/>
      <c r="DD3"/>
      <c r="DE3" s="129">
        <f>'1、四轮驱动汇总表'!C465</f>
      </c>
      <c r="DF3"/>
      <c r="DG3"/>
      <c r="DH3"/>
      <c r="DI3" s="129">
        <f>'1、四轮驱动汇总表'!C466</f>
      </c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 s="129">
        <f>'1、四轮驱动汇总表'!C472</f>
      </c>
      <c r="EH3"/>
      <c r="EI3"/>
      <c r="EJ3"/>
      <c r="EK3"/>
      <c r="EL3"/>
      <c r="EM3"/>
      <c r="EN3"/>
      <c r="EO3" s="129">
        <f>'1、四轮驱动汇总表'!C474</f>
      </c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 s="129">
        <f>'1、四轮驱动汇总表'!C478</f>
      </c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 s="129">
        <f>'1、四轮驱动汇总表'!C484</f>
      </c>
      <c r="GN3"/>
      <c r="GO3"/>
      <c r="GP3"/>
      <c r="GQ3"/>
      <c r="GR3"/>
      <c r="GS3"/>
      <c r="GT3"/>
      <c r="GU3"/>
      <c r="GV3"/>
      <c r="GW3" s="129">
        <f>'1、四轮驱动汇总表'!C486</f>
      </c>
      <c r="GX3"/>
      <c r="GY3"/>
      <c r="GZ3"/>
      <c r="HA3"/>
      <c r="HB3"/>
      <c r="HC3"/>
      <c r="HD3"/>
      <c r="HE3"/>
      <c r="HF3"/>
      <c r="HG3" s="129">
        <f>'1、四轮驱动汇总表'!C488</f>
      </c>
      <c r="HH3"/>
      <c r="HI3"/>
      <c r="HJ3"/>
      <c r="HK3"/>
      <c r="HL3"/>
      <c r="HM3"/>
      <c r="HN3"/>
      <c r="HO3"/>
      <c r="HP3"/>
      <c r="HQ3"/>
      <c r="HR3"/>
      <c r="HS3" s="129">
        <f>'1、四轮驱动汇总表'!C491</f>
      </c>
      <c r="HT3"/>
      <c r="HU3"/>
      <c r="HV3"/>
      <c r="HW3"/>
      <c r="HX3"/>
      <c r="HY3"/>
      <c r="HZ3"/>
      <c r="IA3" s="129">
        <f>'1、四轮驱动汇总表'!C493</f>
      </c>
      <c r="IB3"/>
      <c r="IC3"/>
      <c r="ID3"/>
      <c r="IE3" s="129">
        <f>'1、四轮驱动汇总表'!C494</f>
      </c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 s="129">
        <f>'1、四轮驱动汇总表'!C499</f>
      </c>
      <c r="IZ3"/>
      <c r="JA3"/>
      <c r="JB3"/>
      <c r="JC3" s="129">
        <f>'1、四轮驱动汇总表'!C500</f>
      </c>
      <c r="JD3"/>
      <c r="JE3"/>
      <c r="JF3"/>
      <c r="JG3" s="129">
        <f>'1、四轮驱动汇总表'!C501</f>
      </c>
      <c r="JH3"/>
      <c r="JI3"/>
      <c r="JJ3"/>
      <c r="JK3" s="129">
        <f>'1、四轮驱动汇总表'!C502</f>
      </c>
    </row>
    <row r="4">
      <c r="A4" s="127" t="s">
        <v>67</v>
      </c>
      <c r="B4"/>
      <c r="C4"/>
      <c r="D4"/>
      <c r="E4" s="129">
        <f>'1、四轮驱动汇总表'!E439</f>
      </c>
      <c r="F4"/>
      <c r="G4"/>
      <c r="H4"/>
      <c r="I4" s="129">
        <f>'1、四轮驱动汇总表'!E440</f>
      </c>
      <c r="J4"/>
      <c r="K4"/>
      <c r="L4"/>
      <c r="M4" s="129">
        <f>'1、四轮驱动汇总表'!E441</f>
      </c>
      <c r="N4"/>
      <c r="O4"/>
      <c r="P4"/>
      <c r="Q4" s="129">
        <f>'1、四轮驱动汇总表'!E442</f>
      </c>
      <c r="R4"/>
      <c r="S4"/>
      <c r="T4"/>
      <c r="U4" s="129">
        <f>'1、四轮驱动汇总表'!E443</f>
      </c>
      <c r="V4"/>
      <c r="W4"/>
      <c r="X4"/>
      <c r="Y4" s="129">
        <f>'1、四轮驱动汇总表'!E444</f>
      </c>
      <c r="Z4"/>
      <c r="AA4"/>
      <c r="AB4"/>
      <c r="AC4" s="129">
        <f>'1、四轮驱动汇总表'!E445</f>
      </c>
      <c r="AD4"/>
      <c r="AE4"/>
      <c r="AF4"/>
      <c r="AG4" s="129">
        <f>'1、四轮驱动汇总表'!E446</f>
      </c>
      <c r="AH4"/>
      <c r="AI4"/>
      <c r="AJ4"/>
      <c r="AK4" s="129">
        <f>'1、四轮驱动汇总表'!E447</f>
      </c>
      <c r="AL4"/>
      <c r="AM4"/>
      <c r="AN4"/>
      <c r="AO4" s="129">
        <f>'1、四轮驱动汇总表'!E448</f>
      </c>
      <c r="AP4"/>
      <c r="AQ4"/>
      <c r="AR4"/>
      <c r="AS4" s="129">
        <f>'1、四轮驱动汇总表'!E449</f>
      </c>
      <c r="AT4"/>
      <c r="AU4"/>
      <c r="AV4"/>
      <c r="AW4" s="129">
        <f>'1、四轮驱动汇总表'!E450</f>
      </c>
      <c r="AX4"/>
      <c r="AY4"/>
      <c r="AZ4"/>
      <c r="BA4" s="129">
        <f>'1、四轮驱动汇总表'!E451</f>
      </c>
      <c r="BB4"/>
      <c r="BC4"/>
      <c r="BD4"/>
      <c r="BE4" s="129">
        <f>'1、四轮驱动汇总表'!E452</f>
      </c>
      <c r="BF4"/>
      <c r="BG4"/>
      <c r="BH4"/>
      <c r="BI4" s="129">
        <f>'1、四轮驱动汇总表'!E453</f>
      </c>
      <c r="BJ4"/>
      <c r="BK4"/>
      <c r="BL4"/>
      <c r="BM4" s="129">
        <f>'1、四轮驱动汇总表'!E454</f>
      </c>
      <c r="BN4"/>
      <c r="BO4"/>
      <c r="BP4"/>
      <c r="BQ4" s="129">
        <f>'1、四轮驱动汇总表'!E455</f>
      </c>
      <c r="BR4"/>
      <c r="BS4"/>
      <c r="BT4"/>
      <c r="BU4" s="129">
        <f>'1、四轮驱动汇总表'!E456</f>
      </c>
      <c r="BV4"/>
      <c r="BW4"/>
      <c r="BX4"/>
      <c r="BY4" s="129">
        <f>'1、四轮驱动汇总表'!E457</f>
      </c>
      <c r="BZ4"/>
      <c r="CA4"/>
      <c r="CB4"/>
      <c r="CC4" s="129">
        <f>'1、四轮驱动汇总表'!E458</f>
      </c>
      <c r="CD4"/>
      <c r="CE4"/>
      <c r="CF4"/>
      <c r="CG4" s="129">
        <f>'1、四轮驱动汇总表'!E459</f>
      </c>
      <c r="CH4"/>
      <c r="CI4"/>
      <c r="CJ4"/>
      <c r="CK4" s="129">
        <f>'1、四轮驱动汇总表'!E460</f>
      </c>
      <c r="CL4"/>
      <c r="CM4"/>
      <c r="CN4"/>
      <c r="CO4" s="129">
        <f>'1、四轮驱动汇总表'!E461</f>
      </c>
      <c r="CP4"/>
      <c r="CQ4"/>
      <c r="CR4"/>
      <c r="CS4" s="129">
        <f>'1、四轮驱动汇总表'!E462</f>
      </c>
      <c r="CT4"/>
      <c r="CU4"/>
      <c r="CV4"/>
      <c r="CW4" s="129">
        <f>'1、四轮驱动汇总表'!E463</f>
      </c>
      <c r="CX4"/>
      <c r="CY4"/>
      <c r="CZ4"/>
      <c r="DA4" s="129">
        <f>'1、四轮驱动汇总表'!E464</f>
      </c>
      <c r="DB4"/>
      <c r="DC4"/>
      <c r="DD4"/>
      <c r="DE4" s="129">
        <f>'1、四轮驱动汇总表'!E465</f>
      </c>
      <c r="DF4"/>
      <c r="DG4"/>
      <c r="DH4"/>
      <c r="DI4" s="129">
        <f>'1、四轮驱动汇总表'!E466</f>
      </c>
      <c r="DJ4"/>
      <c r="DK4"/>
      <c r="DL4"/>
      <c r="DM4" s="129">
        <f>'1、四轮驱动汇总表'!E467</f>
      </c>
      <c r="DN4"/>
      <c r="DO4"/>
      <c r="DP4"/>
      <c r="DQ4" s="129">
        <f>'1、四轮驱动汇总表'!E468</f>
      </c>
      <c r="DR4"/>
      <c r="DS4"/>
      <c r="DT4"/>
      <c r="DU4" s="129">
        <f>'1、四轮驱动汇总表'!E469</f>
      </c>
      <c r="DV4"/>
      <c r="DW4"/>
      <c r="DX4"/>
      <c r="DY4" s="129">
        <f>'1、四轮驱动汇总表'!E470</f>
      </c>
      <c r="DZ4"/>
      <c r="EA4"/>
      <c r="EB4"/>
      <c r="EC4" s="129">
        <f>'1、四轮驱动汇总表'!E471</f>
      </c>
      <c r="ED4"/>
      <c r="EE4"/>
      <c r="EF4"/>
      <c r="EG4" s="129">
        <f>'1、四轮驱动汇总表'!E472</f>
      </c>
      <c r="EH4"/>
      <c r="EI4"/>
      <c r="EJ4"/>
      <c r="EK4" s="129">
        <f>'1、四轮驱动汇总表'!E473</f>
      </c>
      <c r="EL4"/>
      <c r="EM4"/>
      <c r="EN4"/>
      <c r="EO4" s="129">
        <f>'1、四轮驱动汇总表'!E474</f>
      </c>
      <c r="EP4"/>
      <c r="EQ4"/>
      <c r="ER4"/>
      <c r="ES4"/>
      <c r="ET4" s="129">
        <f>'1、四轮驱动汇总表'!E475</f>
      </c>
      <c r="EU4"/>
      <c r="EV4"/>
      <c r="EW4"/>
      <c r="EX4"/>
      <c r="EY4" s="129">
        <f>'1、四轮驱动汇总表'!E476</f>
      </c>
      <c r="EZ4"/>
      <c r="FA4"/>
      <c r="FB4"/>
      <c r="FC4"/>
      <c r="FD4" s="129">
        <f>'1、四轮驱动汇总表'!E477</f>
      </c>
      <c r="FE4"/>
      <c r="FF4"/>
      <c r="FG4"/>
      <c r="FH4"/>
      <c r="FI4" s="129">
        <f>'1、四轮驱动汇总表'!E478</f>
      </c>
      <c r="FJ4"/>
      <c r="FK4"/>
      <c r="FL4"/>
      <c r="FM4"/>
      <c r="FN4" s="129">
        <f>'1、四轮驱动汇总表'!E479</f>
      </c>
      <c r="FO4"/>
      <c r="FP4"/>
      <c r="FQ4"/>
      <c r="FR4"/>
      <c r="FS4" s="129">
        <f>'1、四轮驱动汇总表'!E480</f>
      </c>
      <c r="FT4"/>
      <c r="FU4"/>
      <c r="FV4"/>
      <c r="FW4"/>
      <c r="FX4" s="129">
        <f>'1、四轮驱动汇总表'!E481</f>
      </c>
      <c r="FY4"/>
      <c r="FZ4"/>
      <c r="GA4"/>
      <c r="GB4"/>
      <c r="GC4" s="129">
        <f>'1、四轮驱动汇总表'!E482</f>
      </c>
      <c r="GD4"/>
      <c r="GE4"/>
      <c r="GF4"/>
      <c r="GG4"/>
      <c r="GH4" s="129">
        <f>'1、四轮驱动汇总表'!E483</f>
      </c>
      <c r="GI4"/>
      <c r="GJ4"/>
      <c r="GK4"/>
      <c r="GL4"/>
      <c r="GM4" s="129">
        <f>'1、四轮驱动汇总表'!E484</f>
      </c>
      <c r="GN4"/>
      <c r="GO4"/>
      <c r="GP4"/>
      <c r="GQ4"/>
      <c r="GR4" s="129">
        <f>'1、四轮驱动汇总表'!E485</f>
      </c>
      <c r="GS4"/>
      <c r="GT4"/>
      <c r="GU4"/>
      <c r="GV4"/>
      <c r="GW4" s="129">
        <f>'1、四轮驱动汇总表'!E486</f>
      </c>
      <c r="GX4"/>
      <c r="GY4"/>
      <c r="GZ4"/>
      <c r="HA4"/>
      <c r="HB4" s="129">
        <f>'1、四轮驱动汇总表'!E487</f>
      </c>
      <c r="HC4"/>
      <c r="HD4"/>
      <c r="HE4"/>
      <c r="HF4"/>
      <c r="HG4" s="129">
        <f>'1、四轮驱动汇总表'!E488</f>
      </c>
      <c r="HH4"/>
      <c r="HI4"/>
      <c r="HJ4"/>
      <c r="HK4" s="129">
        <f>'1、四轮驱动汇总表'!E489</f>
      </c>
      <c r="HL4"/>
      <c r="HM4"/>
      <c r="HN4"/>
      <c r="HO4" s="129">
        <f>'1、四轮驱动汇总表'!E490</f>
      </c>
      <c r="HP4"/>
      <c r="HQ4"/>
      <c r="HR4"/>
      <c r="HS4" s="129">
        <f>'1、四轮驱动汇总表'!E491</f>
      </c>
      <c r="HT4"/>
      <c r="HU4"/>
      <c r="HV4"/>
      <c r="HW4" s="129">
        <f>'1、四轮驱动汇总表'!E492</f>
      </c>
      <c r="HX4"/>
      <c r="HY4"/>
      <c r="HZ4"/>
      <c r="IA4" s="129">
        <f>'1、四轮驱动汇总表'!E493</f>
      </c>
      <c r="IB4"/>
      <c r="IC4"/>
      <c r="ID4"/>
      <c r="IE4" s="129">
        <f>'1、四轮驱动汇总表'!E494</f>
      </c>
      <c r="IF4"/>
      <c r="IG4"/>
      <c r="IH4"/>
      <c r="II4" s="129">
        <f>'1、四轮驱动汇总表'!E495</f>
      </c>
      <c r="IJ4"/>
      <c r="IK4"/>
      <c r="IL4"/>
      <c r="IM4" s="129">
        <f>'1、四轮驱动汇总表'!E496</f>
      </c>
      <c r="IN4"/>
      <c r="IO4"/>
      <c r="IP4"/>
      <c r="IQ4" s="129">
        <f>'1、四轮驱动汇总表'!E497</f>
      </c>
      <c r="IR4"/>
      <c r="IS4"/>
      <c r="IT4"/>
      <c r="IU4" s="129">
        <f>'1、四轮驱动汇总表'!E498</f>
      </c>
      <c r="IV4"/>
      <c r="IW4"/>
      <c r="IX4"/>
      <c r="IY4" s="129">
        <f>'1、四轮驱动汇总表'!E499</f>
      </c>
      <c r="IZ4"/>
      <c r="JA4"/>
      <c r="JB4"/>
      <c r="JC4" s="129">
        <f>'1、四轮驱动汇总表'!E500</f>
      </c>
      <c r="JD4"/>
      <c r="JE4"/>
      <c r="JF4"/>
      <c r="JG4" s="129">
        <f>'1、四轮驱动汇总表'!E501</f>
      </c>
      <c r="JH4"/>
      <c r="JI4"/>
      <c r="JJ4"/>
      <c r="JK4" s="129">
        <f>'1、四轮驱动汇总表'!E502</f>
      </c>
    </row>
    <row r="5">
      <c r="A5" s="127" t="s">
        <v>57</v>
      </c>
      <c r="B5"/>
      <c r="C5"/>
      <c r="D5"/>
      <c r="E5" s="129">
        <f>VLOOKUP(E4,'1、四轮驱动汇总表'!$E:$K,3,0)</f>
      </c>
      <c r="F5"/>
      <c r="G5"/>
      <c r="H5"/>
      <c r="I5" s="129">
        <f>VLOOKUP(I4,'1、四轮驱动汇总表'!$E:$K,3,0)</f>
      </c>
      <c r="J5"/>
      <c r="K5"/>
      <c r="L5"/>
      <c r="M5" s="129">
        <f>VLOOKUP(M4,'1、四轮驱动汇总表'!$E:$K,3,0)</f>
      </c>
      <c r="N5"/>
      <c r="O5"/>
      <c r="P5"/>
      <c r="Q5" s="129">
        <f>VLOOKUP(Q4,'1、四轮驱动汇总表'!$E:$K,3,0)</f>
      </c>
      <c r="R5"/>
      <c r="S5"/>
      <c r="T5"/>
      <c r="U5" s="129">
        <f>VLOOKUP(U4,'1、四轮驱动汇总表'!$E:$K,3,0)</f>
      </c>
      <c r="V5"/>
      <c r="W5"/>
      <c r="X5"/>
      <c r="Y5" s="129">
        <f>VLOOKUP(Y4,'1、四轮驱动汇总表'!$E:$K,3,0)</f>
      </c>
      <c r="Z5"/>
      <c r="AA5"/>
      <c r="AB5"/>
      <c r="AC5" s="129">
        <f>VLOOKUP(AC4,'1、四轮驱动汇总表'!$E:$K,3,0)</f>
      </c>
      <c r="AD5"/>
      <c r="AE5"/>
      <c r="AF5"/>
      <c r="AG5" s="129">
        <f>VLOOKUP(AG4,'1、四轮驱动汇总表'!$E:$K,3,0)</f>
      </c>
      <c r="AH5"/>
      <c r="AI5"/>
      <c r="AJ5"/>
      <c r="AK5" s="129">
        <f>VLOOKUP(AK4,'1、四轮驱动汇总表'!$E:$K,3,0)</f>
      </c>
      <c r="AL5"/>
      <c r="AM5"/>
      <c r="AN5"/>
      <c r="AO5" s="129">
        <f>VLOOKUP(AO4,'1、四轮驱动汇总表'!$E:$K,3,0)</f>
      </c>
      <c r="AP5"/>
      <c r="AQ5"/>
      <c r="AR5"/>
      <c r="AS5" s="129">
        <f>VLOOKUP(AS4,'1、四轮驱动汇总表'!$E:$K,3,0)</f>
      </c>
      <c r="AT5"/>
      <c r="AU5"/>
      <c r="AV5"/>
      <c r="AW5" s="129">
        <f>VLOOKUP(AW4,'1、四轮驱动汇总表'!$E:$K,3,0)</f>
      </c>
      <c r="AX5"/>
      <c r="AY5"/>
      <c r="AZ5"/>
      <c r="BA5" s="129">
        <f>VLOOKUP(BA4,'1、四轮驱动汇总表'!$E:$K,3,0)</f>
      </c>
      <c r="BB5"/>
      <c r="BC5"/>
      <c r="BD5"/>
      <c r="BE5" s="129">
        <f>VLOOKUP(BE4,'1、四轮驱动汇总表'!$E:$K,3,0)</f>
      </c>
      <c r="BF5"/>
      <c r="BG5"/>
      <c r="BH5"/>
      <c r="BI5" s="129">
        <f>VLOOKUP(BI4,'1、四轮驱动汇总表'!$E:$K,3,0)</f>
      </c>
      <c r="BJ5"/>
      <c r="BK5"/>
      <c r="BL5"/>
      <c r="BM5" s="129">
        <f>VLOOKUP(BM4,'1、四轮驱动汇总表'!$E:$K,3,0)</f>
      </c>
      <c r="BN5"/>
      <c r="BO5"/>
      <c r="BP5"/>
      <c r="BQ5" s="129">
        <f>VLOOKUP(BQ4,'1、四轮驱动汇总表'!$E:$K,3,0)</f>
      </c>
      <c r="BR5"/>
      <c r="BS5"/>
      <c r="BT5"/>
      <c r="BU5" s="129">
        <f>VLOOKUP(BU4,'1、四轮驱动汇总表'!$E:$K,3,0)</f>
      </c>
      <c r="BV5"/>
      <c r="BW5"/>
      <c r="BX5"/>
      <c r="BY5" s="129">
        <f>VLOOKUP(BY4,'1、四轮驱动汇总表'!$E:$K,3,0)</f>
      </c>
      <c r="BZ5"/>
      <c r="CA5"/>
      <c r="CB5"/>
      <c r="CC5" s="129">
        <f>VLOOKUP(CC4,'1、四轮驱动汇总表'!$E:$K,3,0)</f>
      </c>
      <c r="CD5"/>
      <c r="CE5"/>
      <c r="CF5"/>
      <c r="CG5" s="129">
        <f>VLOOKUP(CG4,'1、四轮驱动汇总表'!$E:$K,3,0)</f>
      </c>
      <c r="CH5"/>
      <c r="CI5"/>
      <c r="CJ5"/>
      <c r="CK5" s="129">
        <f>VLOOKUP(CK4,'1、四轮驱动汇总表'!$E:$K,3,0)</f>
      </c>
      <c r="CL5"/>
      <c r="CM5"/>
      <c r="CN5"/>
      <c r="CO5" s="129">
        <f>VLOOKUP(CO4,'1、四轮驱动汇总表'!$E:$K,3,0)</f>
      </c>
      <c r="CP5"/>
      <c r="CQ5"/>
      <c r="CR5"/>
      <c r="CS5" s="129">
        <f>VLOOKUP(CS4,'1、四轮驱动汇总表'!$E:$K,3,0)</f>
      </c>
      <c r="CT5"/>
      <c r="CU5"/>
      <c r="CV5"/>
      <c r="CW5" s="129">
        <f>VLOOKUP(CW4,'1、四轮驱动汇总表'!$E:$K,3,0)</f>
      </c>
      <c r="CX5"/>
      <c r="CY5"/>
      <c r="CZ5"/>
      <c r="DA5" s="129">
        <f>VLOOKUP(DA4,'1、四轮驱动汇总表'!$E:$K,3,0)</f>
      </c>
      <c r="DB5"/>
      <c r="DC5"/>
      <c r="DD5"/>
      <c r="DE5" s="129">
        <f>VLOOKUP(DE4,'1、四轮驱动汇总表'!$E:$K,3,0)</f>
      </c>
      <c r="DF5"/>
      <c r="DG5"/>
      <c r="DH5"/>
      <c r="DI5" s="129">
        <f>VLOOKUP(DI4,'1、四轮驱动汇总表'!$E:$K,3,0)</f>
      </c>
      <c r="DJ5"/>
      <c r="DK5"/>
      <c r="DL5"/>
      <c r="DM5" s="129">
        <f>VLOOKUP(DM4,'1、四轮驱动汇总表'!$E:$K,3,0)</f>
      </c>
      <c r="DN5"/>
      <c r="DO5"/>
      <c r="DP5"/>
      <c r="DQ5" s="129">
        <f>VLOOKUP(DQ4,'1、四轮驱动汇总表'!$E:$K,3,0)</f>
      </c>
      <c r="DR5"/>
      <c r="DS5"/>
      <c r="DT5"/>
      <c r="DU5" s="129">
        <f>VLOOKUP(DU4,'1、四轮驱动汇总表'!$E:$K,3,0)</f>
      </c>
      <c r="DV5"/>
      <c r="DW5"/>
      <c r="DX5"/>
      <c r="DY5" s="129">
        <f>VLOOKUP(DY4,'1、四轮驱动汇总表'!$E:$K,3,0)</f>
      </c>
      <c r="DZ5"/>
      <c r="EA5"/>
      <c r="EB5"/>
      <c r="EC5" s="129">
        <f>VLOOKUP(EC4,'1、四轮驱动汇总表'!$E:$K,3,0)</f>
      </c>
      <c r="ED5"/>
      <c r="EE5"/>
      <c r="EF5"/>
      <c r="EG5" s="129">
        <f>VLOOKUP(EG4,'1、四轮驱动汇总表'!$E:$K,3,0)</f>
      </c>
      <c r="EH5"/>
      <c r="EI5"/>
      <c r="EJ5"/>
      <c r="EK5" s="129">
        <f>VLOOKUP(EK4,'1、四轮驱动汇总表'!$E:$K,3,0)</f>
      </c>
      <c r="EL5"/>
      <c r="EM5"/>
      <c r="EN5"/>
      <c r="EO5" s="129">
        <f>VLOOKUP(EO4,'1、四轮驱动汇总表'!$E:$K,3,0)</f>
      </c>
      <c r="EP5"/>
      <c r="EQ5"/>
      <c r="ER5"/>
      <c r="ES5"/>
      <c r="ET5" s="129">
        <f>VLOOKUP(ET4,'1、四轮驱动汇总表'!$E:$K,3,0)</f>
      </c>
      <c r="EU5"/>
      <c r="EV5"/>
      <c r="EW5"/>
      <c r="EX5"/>
      <c r="EY5" s="129">
        <f>VLOOKUP(EY4,'1、四轮驱动汇总表'!$E:$K,3,0)</f>
      </c>
      <c r="EZ5"/>
      <c r="FA5"/>
      <c r="FB5"/>
      <c r="FC5"/>
      <c r="FD5" s="129">
        <f>VLOOKUP(FD4,'1、四轮驱动汇总表'!$E:$K,3,0)</f>
      </c>
      <c r="FE5"/>
      <c r="FF5"/>
      <c r="FG5"/>
      <c r="FH5"/>
      <c r="FI5" s="129">
        <f>VLOOKUP(FI4,'1、四轮驱动汇总表'!$E:$K,3,0)</f>
      </c>
      <c r="FJ5"/>
      <c r="FK5"/>
      <c r="FL5"/>
      <c r="FM5"/>
      <c r="FN5" s="129">
        <f>VLOOKUP(FN4,'1、四轮驱动汇总表'!$E:$K,3,0)</f>
      </c>
      <c r="FO5"/>
      <c r="FP5"/>
      <c r="FQ5"/>
      <c r="FR5"/>
      <c r="FS5" s="129">
        <f>VLOOKUP(FS4,'1、四轮驱动汇总表'!$E:$K,3,0)</f>
      </c>
      <c r="FT5"/>
      <c r="FU5"/>
      <c r="FV5"/>
      <c r="FW5"/>
      <c r="FX5" s="129">
        <f>VLOOKUP(FX4,'1、四轮驱动汇总表'!$E:$K,3,0)</f>
      </c>
      <c r="FY5"/>
      <c r="FZ5"/>
      <c r="GA5"/>
      <c r="GB5"/>
      <c r="GC5" s="129">
        <f>VLOOKUP(GC4,'1、四轮驱动汇总表'!$E:$K,3,0)</f>
      </c>
      <c r="GD5"/>
      <c r="GE5"/>
      <c r="GF5"/>
      <c r="GG5"/>
      <c r="GH5" s="129">
        <f>VLOOKUP(GH4,'1、四轮驱动汇总表'!$E:$K,3,0)</f>
      </c>
      <c r="GI5"/>
      <c r="GJ5"/>
      <c r="GK5"/>
      <c r="GL5"/>
      <c r="GM5" s="129">
        <f>VLOOKUP(GM4,'1、四轮驱动汇总表'!$E:$K,3,0)</f>
      </c>
      <c r="GN5"/>
      <c r="GO5"/>
      <c r="GP5"/>
      <c r="GQ5"/>
      <c r="GR5" s="129">
        <f>VLOOKUP(GR4,'1、四轮驱动汇总表'!$E:$K,3,0)</f>
      </c>
      <c r="GS5"/>
      <c r="GT5"/>
      <c r="GU5"/>
      <c r="GV5"/>
      <c r="GW5" s="129">
        <f>VLOOKUP(GW4,'1、四轮驱动汇总表'!$E:$K,3,0)</f>
      </c>
      <c r="GX5"/>
      <c r="GY5"/>
      <c r="GZ5"/>
      <c r="HA5"/>
      <c r="HB5" s="129">
        <f>VLOOKUP(HB4,'1、四轮驱动汇总表'!$E:$K,3,0)</f>
      </c>
      <c r="HC5"/>
      <c r="HD5"/>
      <c r="HE5"/>
      <c r="HF5"/>
      <c r="HG5" s="129">
        <f>VLOOKUP(HG4,'1、四轮驱动汇总表'!$E:$K,3,0)</f>
      </c>
      <c r="HH5"/>
      <c r="HI5"/>
      <c r="HJ5"/>
      <c r="HK5" s="129">
        <f>VLOOKUP(HK4,'1、四轮驱动汇总表'!$E:$K,3,0)</f>
      </c>
      <c r="HL5"/>
      <c r="HM5"/>
      <c r="HN5"/>
      <c r="HO5" s="129">
        <f>VLOOKUP(HO4,'1、四轮驱动汇总表'!$E:$K,3,0)</f>
      </c>
      <c r="HP5"/>
      <c r="HQ5"/>
      <c r="HR5"/>
      <c r="HS5" s="129">
        <f>VLOOKUP(HS4,'1、四轮驱动汇总表'!$E:$K,3,0)</f>
      </c>
      <c r="HT5"/>
      <c r="HU5"/>
      <c r="HV5"/>
      <c r="HW5" s="129">
        <f>VLOOKUP(HW4,'1、四轮驱动汇总表'!$E:$K,3,0)</f>
      </c>
      <c r="HX5"/>
      <c r="HY5"/>
      <c r="HZ5"/>
      <c r="IA5" s="129">
        <f>VLOOKUP(IA4,'1、四轮驱动汇总表'!$E:$K,3,0)</f>
      </c>
      <c r="IB5"/>
      <c r="IC5"/>
      <c r="ID5"/>
      <c r="IE5" s="129">
        <f>VLOOKUP(IE4,'1、四轮驱动汇总表'!$E:$K,3,0)</f>
      </c>
      <c r="IF5"/>
      <c r="IG5"/>
      <c r="IH5"/>
      <c r="II5" s="129">
        <f>VLOOKUP(II4,'1、四轮驱动汇总表'!$E:$K,3,0)</f>
      </c>
      <c r="IJ5"/>
      <c r="IK5"/>
      <c r="IL5"/>
      <c r="IM5" s="129">
        <f>VLOOKUP(IM4,'1、四轮驱动汇总表'!$E:$K,3,0)</f>
      </c>
      <c r="IN5"/>
      <c r="IO5"/>
      <c r="IP5"/>
      <c r="IQ5" s="129">
        <f>VLOOKUP(IQ4,'1、四轮驱动汇总表'!$E:$K,3,0)</f>
      </c>
      <c r="IR5"/>
      <c r="IS5"/>
      <c r="IT5"/>
      <c r="IU5" s="129">
        <f>VLOOKUP(IU4,'1、四轮驱动汇总表'!$E:$K,3,0)</f>
      </c>
      <c r="IV5"/>
      <c r="IW5"/>
      <c r="IX5"/>
      <c r="IY5" s="129">
        <f>VLOOKUP(IY4,'1、四轮驱动汇总表'!$E:$K,3,0)</f>
      </c>
      <c r="IZ5"/>
      <c r="JA5"/>
      <c r="JB5"/>
      <c r="JC5" s="129">
        <f>VLOOKUP(JC4,'1、四轮驱动汇总表'!$E:$K,3,0)</f>
      </c>
      <c r="JD5"/>
      <c r="JE5"/>
      <c r="JF5"/>
      <c r="JG5" s="129">
        <f>VLOOKUP(JG4,'1、四轮驱动汇总表'!$E:$K,3,0)</f>
      </c>
      <c r="JH5"/>
      <c r="JI5"/>
      <c r="JJ5"/>
      <c r="JK5" s="129">
        <f>VLOOKUP(JK4,'1、四轮驱动汇总表'!$E:$K,3,0)</f>
      </c>
    </row>
    <row r="6">
      <c r="A6" s="127" t="s">
        <v>89</v>
      </c>
      <c r="B6"/>
      <c r="C6"/>
      <c r="D6"/>
      <c r="E6" s="129">
        <f>VLOOKUP(E4,'1、四轮驱动汇总表'!$E:$K,2,0)</f>
      </c>
      <c r="F6"/>
      <c r="G6"/>
      <c r="H6"/>
      <c r="I6" s="129">
        <f>VLOOKUP(I4,'1、四轮驱动汇总表'!$E:$K,2,0)</f>
      </c>
      <c r="J6"/>
      <c r="K6"/>
      <c r="L6"/>
      <c r="M6" s="129">
        <f>VLOOKUP(M4,'1、四轮驱动汇总表'!$E:$K,2,0)</f>
      </c>
      <c r="N6"/>
      <c r="O6"/>
      <c r="P6"/>
      <c r="Q6" s="129">
        <f>VLOOKUP(Q4,'1、四轮驱动汇总表'!$E:$K,2,0)</f>
      </c>
      <c r="R6"/>
      <c r="S6"/>
      <c r="T6"/>
      <c r="U6" s="129">
        <f>VLOOKUP(U4,'1、四轮驱动汇总表'!$E:$K,2,0)</f>
      </c>
      <c r="V6"/>
      <c r="W6"/>
      <c r="X6"/>
      <c r="Y6" s="129">
        <f>VLOOKUP(Y4,'1、四轮驱动汇总表'!$E:$K,2,0)</f>
      </c>
      <c r="Z6"/>
      <c r="AA6"/>
      <c r="AB6"/>
      <c r="AC6" s="129">
        <f>VLOOKUP(AC4,'1、四轮驱动汇总表'!$E:$K,2,0)</f>
      </c>
      <c r="AD6"/>
      <c r="AE6"/>
      <c r="AF6"/>
      <c r="AG6" s="129">
        <f>VLOOKUP(AG4,'1、四轮驱动汇总表'!$E:$K,2,0)</f>
      </c>
      <c r="AH6"/>
      <c r="AI6"/>
      <c r="AJ6"/>
      <c r="AK6" s="129">
        <f>VLOOKUP(AK4,'1、四轮驱动汇总表'!$E:$K,2,0)</f>
      </c>
      <c r="AL6"/>
      <c r="AM6"/>
      <c r="AN6"/>
      <c r="AO6" s="129">
        <f>VLOOKUP(AO4,'1、四轮驱动汇总表'!$E:$K,2,0)</f>
      </c>
      <c r="AP6"/>
      <c r="AQ6"/>
      <c r="AR6"/>
      <c r="AS6" s="129">
        <f>VLOOKUP(AS4,'1、四轮驱动汇总表'!$E:$K,2,0)</f>
      </c>
      <c r="AT6"/>
      <c r="AU6"/>
      <c r="AV6"/>
      <c r="AW6" s="129">
        <f>VLOOKUP(AW4,'1、四轮驱动汇总表'!$E:$K,2,0)</f>
      </c>
      <c r="AX6"/>
      <c r="AY6"/>
      <c r="AZ6"/>
      <c r="BA6" s="129">
        <f>VLOOKUP(BA4,'1、四轮驱动汇总表'!$E:$K,2,0)</f>
      </c>
      <c r="BB6"/>
      <c r="BC6"/>
      <c r="BD6"/>
      <c r="BE6" s="129">
        <f>VLOOKUP(BE4,'1、四轮驱动汇总表'!$E:$K,2,0)</f>
      </c>
      <c r="BF6"/>
      <c r="BG6"/>
      <c r="BH6"/>
      <c r="BI6" s="129">
        <f>VLOOKUP(BI4,'1、四轮驱动汇总表'!$E:$K,2,0)</f>
      </c>
      <c r="BJ6"/>
      <c r="BK6"/>
      <c r="BL6"/>
      <c r="BM6" s="129">
        <f>VLOOKUP(BM4,'1、四轮驱动汇总表'!$E:$K,2,0)</f>
      </c>
      <c r="BN6"/>
      <c r="BO6"/>
      <c r="BP6"/>
      <c r="BQ6" s="129">
        <f>VLOOKUP(BQ4,'1、四轮驱动汇总表'!$E:$K,2,0)</f>
      </c>
      <c r="BR6"/>
      <c r="BS6"/>
      <c r="BT6"/>
      <c r="BU6" s="129">
        <f>VLOOKUP(BU4,'1、四轮驱动汇总表'!$E:$K,2,0)</f>
      </c>
      <c r="BV6"/>
      <c r="BW6"/>
      <c r="BX6"/>
      <c r="BY6" s="129">
        <f>VLOOKUP(BY4,'1、四轮驱动汇总表'!$E:$K,2,0)</f>
      </c>
      <c r="BZ6"/>
      <c r="CA6"/>
      <c r="CB6"/>
      <c r="CC6" s="129">
        <f>VLOOKUP(CC4,'1、四轮驱动汇总表'!$E:$K,2,0)</f>
      </c>
      <c r="CD6"/>
      <c r="CE6"/>
      <c r="CF6"/>
      <c r="CG6" s="129">
        <f>VLOOKUP(CG4,'1、四轮驱动汇总表'!$E:$K,2,0)</f>
      </c>
      <c r="CH6"/>
      <c r="CI6"/>
      <c r="CJ6"/>
      <c r="CK6" s="129">
        <f>VLOOKUP(CK4,'1、四轮驱动汇总表'!$E:$K,2,0)</f>
      </c>
      <c r="CL6"/>
      <c r="CM6"/>
      <c r="CN6"/>
      <c r="CO6" s="129">
        <f>VLOOKUP(CO4,'1、四轮驱动汇总表'!$E:$K,2,0)</f>
      </c>
      <c r="CP6"/>
      <c r="CQ6"/>
      <c r="CR6"/>
      <c r="CS6" s="129">
        <f>VLOOKUP(CS4,'1、四轮驱动汇总表'!$E:$K,2,0)</f>
      </c>
      <c r="CT6"/>
      <c r="CU6"/>
      <c r="CV6"/>
      <c r="CW6" s="129">
        <f>VLOOKUP(CW4,'1、四轮驱动汇总表'!$E:$K,2,0)</f>
      </c>
      <c r="CX6"/>
      <c r="CY6"/>
      <c r="CZ6"/>
      <c r="DA6" s="129">
        <f>VLOOKUP(DA4,'1、四轮驱动汇总表'!$E:$K,2,0)</f>
      </c>
      <c r="DB6"/>
      <c r="DC6"/>
      <c r="DD6"/>
      <c r="DE6" s="129">
        <f>VLOOKUP(DE4,'1、四轮驱动汇总表'!$E:$K,2,0)</f>
      </c>
      <c r="DF6"/>
      <c r="DG6"/>
      <c r="DH6"/>
      <c r="DI6" s="129">
        <f>VLOOKUP(DI4,'1、四轮驱动汇总表'!$E:$K,2,0)</f>
      </c>
      <c r="DJ6"/>
      <c r="DK6"/>
      <c r="DL6"/>
      <c r="DM6" s="129">
        <f>VLOOKUP(DM4,'1、四轮驱动汇总表'!$E:$K,2,0)</f>
      </c>
      <c r="DN6"/>
      <c r="DO6"/>
      <c r="DP6"/>
      <c r="DQ6" s="129">
        <f>VLOOKUP(DQ4,'1、四轮驱动汇总表'!$E:$K,2,0)</f>
      </c>
      <c r="DR6"/>
      <c r="DS6"/>
      <c r="DT6"/>
      <c r="DU6" s="129">
        <f>VLOOKUP(DU4,'1、四轮驱动汇总表'!$E:$K,2,0)</f>
      </c>
      <c r="DV6"/>
      <c r="DW6"/>
      <c r="DX6"/>
      <c r="DY6" s="129">
        <f>VLOOKUP(DY4,'1、四轮驱动汇总表'!$E:$K,2,0)</f>
      </c>
      <c r="DZ6"/>
      <c r="EA6"/>
      <c r="EB6"/>
      <c r="EC6" s="129">
        <f>VLOOKUP(EC4,'1、四轮驱动汇总表'!$E:$K,2,0)</f>
      </c>
      <c r="ED6"/>
      <c r="EE6"/>
      <c r="EF6"/>
      <c r="EG6" s="129">
        <f>VLOOKUP(EG4,'1、四轮驱动汇总表'!$E:$K,2,0)</f>
      </c>
      <c r="EH6"/>
      <c r="EI6"/>
      <c r="EJ6"/>
      <c r="EK6" s="129">
        <f>VLOOKUP(EK4,'1、四轮驱动汇总表'!$E:$K,2,0)</f>
      </c>
      <c r="EL6"/>
      <c r="EM6"/>
      <c r="EN6"/>
      <c r="EO6" s="129">
        <f>VLOOKUP(EO4,'1、四轮驱动汇总表'!$E:$K,2,0)</f>
      </c>
      <c r="EP6"/>
      <c r="EQ6"/>
      <c r="ER6"/>
      <c r="ES6"/>
      <c r="ET6" s="129">
        <f>VLOOKUP(ET4,'1、四轮驱动汇总表'!$E:$K,2,0)</f>
      </c>
      <c r="EU6"/>
      <c r="EV6"/>
      <c r="EW6"/>
      <c r="EX6"/>
      <c r="EY6" s="129">
        <f>VLOOKUP(EY4,'1、四轮驱动汇总表'!$E:$K,2,0)</f>
      </c>
      <c r="EZ6"/>
      <c r="FA6"/>
      <c r="FB6"/>
      <c r="FC6"/>
      <c r="FD6" s="129">
        <f>VLOOKUP(FD4,'1、四轮驱动汇总表'!$E:$K,2,0)</f>
      </c>
      <c r="FE6"/>
      <c r="FF6"/>
      <c r="FG6"/>
      <c r="FH6"/>
      <c r="FI6" s="129">
        <f>VLOOKUP(FI4,'1、四轮驱动汇总表'!$E:$K,2,0)</f>
      </c>
      <c r="FJ6"/>
      <c r="FK6"/>
      <c r="FL6"/>
      <c r="FM6"/>
      <c r="FN6" s="129">
        <f>VLOOKUP(FN4,'1、四轮驱动汇总表'!$E:$K,2,0)</f>
      </c>
      <c r="FO6"/>
      <c r="FP6"/>
      <c r="FQ6"/>
      <c r="FR6"/>
      <c r="FS6" s="129">
        <f>VLOOKUP(FS4,'1、四轮驱动汇总表'!$E:$K,2,0)</f>
      </c>
      <c r="FT6"/>
      <c r="FU6"/>
      <c r="FV6"/>
      <c r="FW6"/>
      <c r="FX6" s="129">
        <f>VLOOKUP(FX4,'1、四轮驱动汇总表'!$E:$K,2,0)</f>
      </c>
      <c r="FY6"/>
      <c r="FZ6"/>
      <c r="GA6"/>
      <c r="GB6"/>
      <c r="GC6" s="129">
        <f>VLOOKUP(GC4,'1、四轮驱动汇总表'!$E:$K,2,0)</f>
      </c>
      <c r="GD6"/>
      <c r="GE6"/>
      <c r="GF6"/>
      <c r="GG6"/>
      <c r="GH6" s="129">
        <f>VLOOKUP(GH4,'1、四轮驱动汇总表'!$E:$K,2,0)</f>
      </c>
      <c r="GI6"/>
      <c r="GJ6"/>
      <c r="GK6"/>
      <c r="GL6"/>
      <c r="GM6" s="129">
        <f>VLOOKUP(GM4,'1、四轮驱动汇总表'!$E:$K,2,0)</f>
      </c>
      <c r="GN6"/>
      <c r="GO6"/>
      <c r="GP6"/>
      <c r="GQ6"/>
      <c r="GR6" s="129">
        <f>VLOOKUP(GR4,'1、四轮驱动汇总表'!$E:$K,2,0)</f>
      </c>
      <c r="GS6"/>
      <c r="GT6"/>
      <c r="GU6"/>
      <c r="GV6"/>
      <c r="GW6" s="129">
        <f>VLOOKUP(GW4,'1、四轮驱动汇总表'!$E:$K,2,0)</f>
      </c>
      <c r="GX6"/>
      <c r="GY6"/>
      <c r="GZ6"/>
      <c r="HA6"/>
      <c r="HB6" s="129">
        <f>VLOOKUP(HB4,'1、四轮驱动汇总表'!$E:$K,2,0)</f>
      </c>
      <c r="HC6"/>
      <c r="HD6"/>
      <c r="HE6"/>
      <c r="HF6"/>
      <c r="HG6" s="129">
        <f>VLOOKUP(HG4,'1、四轮驱动汇总表'!$E:$K,2,0)</f>
      </c>
      <c r="HH6"/>
      <c r="HI6"/>
      <c r="HJ6"/>
      <c r="HK6" s="129">
        <f>VLOOKUP(HK4,'1、四轮驱动汇总表'!$E:$K,2,0)</f>
      </c>
      <c r="HL6"/>
      <c r="HM6"/>
      <c r="HN6"/>
      <c r="HO6" s="129">
        <f>VLOOKUP(HO4,'1、四轮驱动汇总表'!$E:$K,2,0)</f>
      </c>
      <c r="HP6"/>
      <c r="HQ6"/>
      <c r="HR6"/>
      <c r="HS6" s="129">
        <f>VLOOKUP(HS4,'1、四轮驱动汇总表'!$E:$K,2,0)</f>
      </c>
      <c r="HT6"/>
      <c r="HU6"/>
      <c r="HV6"/>
      <c r="HW6" s="129">
        <f>VLOOKUP(HW4,'1、四轮驱动汇总表'!$E:$K,2,0)</f>
      </c>
      <c r="HX6"/>
      <c r="HY6"/>
      <c r="HZ6"/>
      <c r="IA6" s="129">
        <f>VLOOKUP(IA4,'1、四轮驱动汇总表'!$E:$K,2,0)</f>
      </c>
      <c r="IB6"/>
      <c r="IC6"/>
      <c r="ID6"/>
      <c r="IE6" s="129">
        <f>VLOOKUP(IE4,'1、四轮驱动汇总表'!$E:$K,2,0)</f>
      </c>
      <c r="IF6"/>
      <c r="IG6"/>
      <c r="IH6"/>
      <c r="II6" s="129">
        <f>VLOOKUP(II4,'1、四轮驱动汇总表'!$E:$K,2,0)</f>
      </c>
      <c r="IJ6"/>
      <c r="IK6"/>
      <c r="IL6"/>
      <c r="IM6" s="129">
        <f>VLOOKUP(IM4,'1、四轮驱动汇总表'!$E:$K,2,0)</f>
      </c>
      <c r="IN6"/>
      <c r="IO6"/>
      <c r="IP6"/>
      <c r="IQ6" s="129">
        <f>VLOOKUP(IQ4,'1、四轮驱动汇总表'!$E:$K,2,0)</f>
      </c>
      <c r="IR6"/>
      <c r="IS6"/>
      <c r="IT6"/>
      <c r="IU6" s="129">
        <f>VLOOKUP(IU4,'1、四轮驱动汇总表'!$E:$K,2,0)</f>
      </c>
      <c r="IV6"/>
      <c r="IW6"/>
      <c r="IX6"/>
      <c r="IY6" s="129">
        <f>VLOOKUP(IY4,'1、四轮驱动汇总表'!$E:$K,2,0)</f>
      </c>
      <c r="IZ6"/>
      <c r="JA6"/>
      <c r="JB6"/>
      <c r="JC6" s="129">
        <f>VLOOKUP(JC4,'1、四轮驱动汇总表'!$E:$K,2,0)</f>
      </c>
      <c r="JD6"/>
      <c r="JE6"/>
      <c r="JF6"/>
      <c r="JG6" s="129">
        <f>VLOOKUP(JG4,'1、四轮驱动汇总表'!$E:$K,2,0)</f>
      </c>
      <c r="JH6"/>
      <c r="JI6"/>
      <c r="JJ6"/>
      <c r="JK6" s="129">
        <f>VLOOKUP(JK4,'1、四轮驱动汇总表'!$E:$K,2,0)</f>
      </c>
    </row>
    <row r="7">
      <c r="A7" s="128" t="s">
        <v>58</v>
      </c>
      <c r="B7"/>
      <c r="C7"/>
      <c r="D7"/>
      <c r="E7" s="130">
        <f>VLOOKUP(E4,'1、四轮驱动汇总表'!$E:$K,4,0)</f>
      </c>
      <c r="F7" s="129" t="s">
        <v>7</v>
      </c>
      <c r="G7" s="129" t="s">
        <v>8</v>
      </c>
      <c r="H7" s="129" t="s">
        <v>9</v>
      </c>
      <c r="I7" s="130">
        <f>VLOOKUP(I4,'1、四轮驱动汇总表'!$E:$K,4,0)</f>
      </c>
      <c r="J7" s="129" t="s">
        <v>7</v>
      </c>
      <c r="K7" s="129" t="s">
        <v>8</v>
      </c>
      <c r="L7" s="129" t="s">
        <v>9</v>
      </c>
      <c r="M7" s="130">
        <f>VLOOKUP(M4,'1、四轮驱动汇总表'!$E:$K,4,0)</f>
      </c>
      <c r="N7" s="129" t="s">
        <v>7</v>
      </c>
      <c r="O7" s="129" t="s">
        <v>8</v>
      </c>
      <c r="P7" s="129" t="s">
        <v>9</v>
      </c>
      <c r="Q7" s="130">
        <f>VLOOKUP(Q4,'1、四轮驱动汇总表'!$E:$K,4,0)</f>
      </c>
      <c r="R7" s="129" t="s">
        <v>7</v>
      </c>
      <c r="S7" s="129" t="s">
        <v>8</v>
      </c>
      <c r="T7" s="129" t="s">
        <v>9</v>
      </c>
      <c r="U7" s="130">
        <f>VLOOKUP(U4,'1、四轮驱动汇总表'!$E:$K,4,0)</f>
      </c>
      <c r="V7" s="129" t="s">
        <v>7</v>
      </c>
      <c r="W7" s="129" t="s">
        <v>8</v>
      </c>
      <c r="X7" s="129" t="s">
        <v>9</v>
      </c>
      <c r="Y7" s="130">
        <f>VLOOKUP(Y4,'1、四轮驱动汇总表'!$E:$K,4,0)</f>
      </c>
      <c r="Z7" s="129" t="s">
        <v>7</v>
      </c>
      <c r="AA7" s="129" t="s">
        <v>8</v>
      </c>
      <c r="AB7" s="129" t="s">
        <v>9</v>
      </c>
      <c r="AC7" s="130">
        <f>VLOOKUP(AC4,'1、四轮驱动汇总表'!$E:$K,4,0)</f>
      </c>
      <c r="AD7" s="129" t="s">
        <v>7</v>
      </c>
      <c r="AE7" s="129" t="s">
        <v>8</v>
      </c>
      <c r="AF7" s="129" t="s">
        <v>9</v>
      </c>
      <c r="AG7" s="130">
        <f>VLOOKUP(AG4,'1、四轮驱动汇总表'!$E:$K,4,0)</f>
      </c>
      <c r="AH7" s="129" t="s">
        <v>7</v>
      </c>
      <c r="AI7" s="129" t="s">
        <v>8</v>
      </c>
      <c r="AJ7" s="129" t="s">
        <v>9</v>
      </c>
      <c r="AK7" s="130">
        <f>VLOOKUP(AK4,'1、四轮驱动汇总表'!$E:$K,4,0)</f>
      </c>
      <c r="AL7" s="129" t="s">
        <v>7</v>
      </c>
      <c r="AM7" s="129" t="s">
        <v>8</v>
      </c>
      <c r="AN7" s="129" t="s">
        <v>9</v>
      </c>
      <c r="AO7" s="130">
        <f>VLOOKUP(AO4,'1、四轮驱动汇总表'!$E:$K,4,0)</f>
      </c>
      <c r="AP7" s="129" t="s">
        <v>7</v>
      </c>
      <c r="AQ7" s="129" t="s">
        <v>8</v>
      </c>
      <c r="AR7" s="129" t="s">
        <v>9</v>
      </c>
      <c r="AS7" s="130">
        <f>VLOOKUP(AS4,'1、四轮驱动汇总表'!$E:$K,4,0)</f>
      </c>
      <c r="AT7" s="129" t="s">
        <v>7</v>
      </c>
      <c r="AU7" s="129" t="s">
        <v>8</v>
      </c>
      <c r="AV7" s="129" t="s">
        <v>9</v>
      </c>
      <c r="AW7" s="130">
        <f>VLOOKUP(AW4,'1、四轮驱动汇总表'!$E:$K,4,0)</f>
      </c>
      <c r="AX7" s="129" t="s">
        <v>7</v>
      </c>
      <c r="AY7" s="129" t="s">
        <v>8</v>
      </c>
      <c r="AZ7" s="129" t="s">
        <v>9</v>
      </c>
      <c r="BA7" s="130">
        <f>VLOOKUP(BA4,'1、四轮驱动汇总表'!$E:$K,4,0)</f>
      </c>
      <c r="BB7" s="129" t="s">
        <v>7</v>
      </c>
      <c r="BC7" s="129" t="s">
        <v>8</v>
      </c>
      <c r="BD7" s="129" t="s">
        <v>9</v>
      </c>
      <c r="BE7" s="130">
        <f>VLOOKUP(BE4,'1、四轮驱动汇总表'!$E:$K,4,0)</f>
      </c>
      <c r="BF7" s="129" t="s">
        <v>7</v>
      </c>
      <c r="BG7" s="129" t="s">
        <v>8</v>
      </c>
      <c r="BH7" s="129" t="s">
        <v>9</v>
      </c>
      <c r="BI7" s="130">
        <f>VLOOKUP(BI4,'1、四轮驱动汇总表'!$E:$K,4,0)</f>
      </c>
      <c r="BJ7" s="129" t="s">
        <v>7</v>
      </c>
      <c r="BK7" s="129" t="s">
        <v>8</v>
      </c>
      <c r="BL7" s="129" t="s">
        <v>9</v>
      </c>
      <c r="BM7" s="130">
        <f>VLOOKUP(BM4,'1、四轮驱动汇总表'!$E:$K,4,0)</f>
      </c>
      <c r="BN7" s="129" t="s">
        <v>7</v>
      </c>
      <c r="BO7" s="129" t="s">
        <v>8</v>
      </c>
      <c r="BP7" s="129" t="s">
        <v>9</v>
      </c>
      <c r="BQ7" s="130">
        <f>VLOOKUP(BQ4,'1、四轮驱动汇总表'!$E:$K,4,0)</f>
      </c>
      <c r="BR7" s="129" t="s">
        <v>7</v>
      </c>
      <c r="BS7" s="129" t="s">
        <v>8</v>
      </c>
      <c r="BT7" s="129" t="s">
        <v>9</v>
      </c>
      <c r="BU7" s="130">
        <f>VLOOKUP(BU4,'1、四轮驱动汇总表'!$E:$K,4,0)</f>
      </c>
      <c r="BV7" s="129" t="s">
        <v>7</v>
      </c>
      <c r="BW7" s="129" t="s">
        <v>8</v>
      </c>
      <c r="BX7" s="129" t="s">
        <v>9</v>
      </c>
      <c r="BY7" s="130">
        <f>VLOOKUP(BY4,'1、四轮驱动汇总表'!$E:$K,4,0)</f>
      </c>
      <c r="BZ7" s="129" t="s">
        <v>7</v>
      </c>
      <c r="CA7" s="129" t="s">
        <v>8</v>
      </c>
      <c r="CB7" s="129" t="s">
        <v>9</v>
      </c>
      <c r="CC7" s="130">
        <f>VLOOKUP(CC4,'1、四轮驱动汇总表'!$E:$K,4,0)</f>
      </c>
      <c r="CD7" s="129" t="s">
        <v>7</v>
      </c>
      <c r="CE7" s="129" t="s">
        <v>8</v>
      </c>
      <c r="CF7" s="129" t="s">
        <v>9</v>
      </c>
      <c r="CG7" s="130">
        <f>VLOOKUP(CG4,'1、四轮驱动汇总表'!$E:$K,4,0)</f>
      </c>
      <c r="CH7" s="129" t="s">
        <v>7</v>
      </c>
      <c r="CI7" s="129" t="s">
        <v>8</v>
      </c>
      <c r="CJ7" s="129" t="s">
        <v>9</v>
      </c>
      <c r="CK7" s="130">
        <f>VLOOKUP(CK4,'1、四轮驱动汇总表'!$E:$K,4,0)</f>
      </c>
      <c r="CL7" s="129" t="s">
        <v>7</v>
      </c>
      <c r="CM7" s="129" t="s">
        <v>8</v>
      </c>
      <c r="CN7" s="129" t="s">
        <v>9</v>
      </c>
      <c r="CO7" s="130">
        <f>VLOOKUP(CO4,'1、四轮驱动汇总表'!$E:$K,4,0)</f>
      </c>
      <c r="CP7" s="129" t="s">
        <v>7</v>
      </c>
      <c r="CQ7" s="129" t="s">
        <v>8</v>
      </c>
      <c r="CR7" s="129" t="s">
        <v>9</v>
      </c>
      <c r="CS7" s="130">
        <f>VLOOKUP(CS4,'1、四轮驱动汇总表'!$E:$K,4,0)</f>
      </c>
      <c r="CT7" s="129" t="s">
        <v>7</v>
      </c>
      <c r="CU7" s="129" t="s">
        <v>8</v>
      </c>
      <c r="CV7" s="129" t="s">
        <v>9</v>
      </c>
      <c r="CW7" s="130">
        <f>VLOOKUP(CW4,'1、四轮驱动汇总表'!$E:$K,4,0)</f>
      </c>
      <c r="CX7" s="129" t="s">
        <v>7</v>
      </c>
      <c r="CY7" s="129" t="s">
        <v>8</v>
      </c>
      <c r="CZ7" s="129" t="s">
        <v>9</v>
      </c>
      <c r="DA7" s="130">
        <f>VLOOKUP(DA4,'1、四轮驱动汇总表'!$E:$K,4,0)</f>
      </c>
      <c r="DB7" s="129" t="s">
        <v>7</v>
      </c>
      <c r="DC7" s="129" t="s">
        <v>8</v>
      </c>
      <c r="DD7" s="129" t="s">
        <v>9</v>
      </c>
      <c r="DE7" s="130">
        <f>VLOOKUP(DE4,'1、四轮驱动汇总表'!$E:$K,4,0)</f>
      </c>
      <c r="DF7" s="129" t="s">
        <v>7</v>
      </c>
      <c r="DG7" s="129" t="s">
        <v>8</v>
      </c>
      <c r="DH7" s="129" t="s">
        <v>9</v>
      </c>
      <c r="DI7" s="130">
        <f>VLOOKUP(DI4,'1、四轮驱动汇总表'!$E:$K,4,0)</f>
      </c>
      <c r="DJ7" s="129" t="s">
        <v>7</v>
      </c>
      <c r="DK7" s="129" t="s">
        <v>8</v>
      </c>
      <c r="DL7" s="129" t="s">
        <v>9</v>
      </c>
      <c r="DM7" s="130">
        <f>VLOOKUP(DM4,'1、四轮驱动汇总表'!$E:$K,4,0)</f>
      </c>
      <c r="DN7" s="129" t="s">
        <v>7</v>
      </c>
      <c r="DO7" s="129" t="s">
        <v>8</v>
      </c>
      <c r="DP7" s="129" t="s">
        <v>9</v>
      </c>
      <c r="DQ7" s="130">
        <f>VLOOKUP(DQ4,'1、四轮驱动汇总表'!$E:$K,4,0)</f>
      </c>
      <c r="DR7" s="129" t="s">
        <v>7</v>
      </c>
      <c r="DS7" s="129" t="s">
        <v>8</v>
      </c>
      <c r="DT7" s="129" t="s">
        <v>9</v>
      </c>
      <c r="DU7" s="130">
        <f>VLOOKUP(DU4,'1、四轮驱动汇总表'!$E:$K,4,0)</f>
      </c>
      <c r="DV7" s="129" t="s">
        <v>7</v>
      </c>
      <c r="DW7" s="129" t="s">
        <v>8</v>
      </c>
      <c r="DX7" s="129" t="s">
        <v>9</v>
      </c>
      <c r="DY7" s="130">
        <f>VLOOKUP(DY4,'1、四轮驱动汇总表'!$E:$K,4,0)</f>
      </c>
      <c r="DZ7" s="129" t="s">
        <v>7</v>
      </c>
      <c r="EA7" s="129" t="s">
        <v>8</v>
      </c>
      <c r="EB7" s="129" t="s">
        <v>9</v>
      </c>
      <c r="EC7" s="130">
        <f>VLOOKUP(EC4,'1、四轮驱动汇总表'!$E:$K,4,0)</f>
      </c>
      <c r="ED7" s="129" t="s">
        <v>7</v>
      </c>
      <c r="EE7" s="129" t="s">
        <v>8</v>
      </c>
      <c r="EF7" s="129" t="s">
        <v>9</v>
      </c>
      <c r="EG7" s="130">
        <f>VLOOKUP(EG4,'1、四轮驱动汇总表'!$E:$K,4,0)</f>
      </c>
      <c r="EH7" s="129" t="s">
        <v>7</v>
      </c>
      <c r="EI7" s="129" t="s">
        <v>8</v>
      </c>
      <c r="EJ7" s="129" t="s">
        <v>9</v>
      </c>
      <c r="EK7" s="130">
        <f>VLOOKUP(EK4,'1、四轮驱动汇总表'!$E:$K,4,0)</f>
      </c>
      <c r="EL7" s="129" t="s">
        <v>7</v>
      </c>
      <c r="EM7" s="129" t="s">
        <v>8</v>
      </c>
      <c r="EN7" s="129" t="s">
        <v>9</v>
      </c>
      <c r="EO7" s="129" t="s">
        <v>1349</v>
      </c>
      <c r="EP7" s="129" t="s">
        <v>49</v>
      </c>
      <c r="EQ7" s="129" t="s">
        <v>7</v>
      </c>
      <c r="ER7" s="129" t="s">
        <v>8</v>
      </c>
      <c r="ES7" s="129" t="s">
        <v>9</v>
      </c>
      <c r="ET7" s="129" t="s">
        <v>1349</v>
      </c>
      <c r="EU7" s="129" t="s">
        <v>53</v>
      </c>
      <c r="EV7" s="129" t="s">
        <v>7</v>
      </c>
      <c r="EW7" s="129" t="s">
        <v>8</v>
      </c>
      <c r="EX7" s="129" t="s">
        <v>9</v>
      </c>
      <c r="EY7" s="129" t="s">
        <v>1354</v>
      </c>
      <c r="EZ7" s="129" t="s">
        <v>49</v>
      </c>
      <c r="FA7" s="129" t="s">
        <v>7</v>
      </c>
      <c r="FB7" s="129" t="s">
        <v>8</v>
      </c>
      <c r="FC7" s="129" t="s">
        <v>9</v>
      </c>
      <c r="FD7" s="129" t="s">
        <v>1354</v>
      </c>
      <c r="FE7" s="129" t="s">
        <v>53</v>
      </c>
      <c r="FF7" s="129" t="s">
        <v>7</v>
      </c>
      <c r="FG7" s="129" t="s">
        <v>8</v>
      </c>
      <c r="FH7" s="129" t="s">
        <v>9</v>
      </c>
      <c r="FI7" s="129" t="s">
        <v>1360</v>
      </c>
      <c r="FJ7" s="129" t="s">
        <v>49</v>
      </c>
      <c r="FK7" s="129" t="s">
        <v>7</v>
      </c>
      <c r="FL7" s="129" t="s">
        <v>8</v>
      </c>
      <c r="FM7" s="129" t="s">
        <v>9</v>
      </c>
      <c r="FN7" s="129" t="s">
        <v>1360</v>
      </c>
      <c r="FO7" s="129" t="s">
        <v>53</v>
      </c>
      <c r="FP7" s="129" t="s">
        <v>7</v>
      </c>
      <c r="FQ7" s="129" t="s">
        <v>8</v>
      </c>
      <c r="FR7" s="129" t="s">
        <v>9</v>
      </c>
      <c r="FS7" s="129" t="s">
        <v>1365</v>
      </c>
      <c r="FT7" s="129" t="s">
        <v>49</v>
      </c>
      <c r="FU7" s="129" t="s">
        <v>7</v>
      </c>
      <c r="FV7" s="129" t="s">
        <v>8</v>
      </c>
      <c r="FW7" s="129" t="s">
        <v>9</v>
      </c>
      <c r="FX7" s="129" t="s">
        <v>1365</v>
      </c>
      <c r="FY7" s="129" t="s">
        <v>53</v>
      </c>
      <c r="FZ7" s="129" t="s">
        <v>7</v>
      </c>
      <c r="GA7" s="129" t="s">
        <v>8</v>
      </c>
      <c r="GB7" s="129" t="s">
        <v>9</v>
      </c>
      <c r="GC7" s="129" t="s">
        <v>1370</v>
      </c>
      <c r="GD7" s="129" t="s">
        <v>49</v>
      </c>
      <c r="GE7" s="129" t="s">
        <v>7</v>
      </c>
      <c r="GF7" s="129" t="s">
        <v>8</v>
      </c>
      <c r="GG7" s="129" t="s">
        <v>9</v>
      </c>
      <c r="GH7" s="129" t="s">
        <v>1370</v>
      </c>
      <c r="GI7" s="129" t="s">
        <v>53</v>
      </c>
      <c r="GJ7" s="129" t="s">
        <v>7</v>
      </c>
      <c r="GK7" s="129" t="s">
        <v>8</v>
      </c>
      <c r="GL7" s="129" t="s">
        <v>9</v>
      </c>
      <c r="GM7" s="129" t="s">
        <v>1376</v>
      </c>
      <c r="GN7" s="129" t="s">
        <v>49</v>
      </c>
      <c r="GO7" s="129" t="s">
        <v>7</v>
      </c>
      <c r="GP7" s="129" t="s">
        <v>8</v>
      </c>
      <c r="GQ7" s="129" t="s">
        <v>9</v>
      </c>
      <c r="GR7" s="129" t="s">
        <v>1376</v>
      </c>
      <c r="GS7" s="129" t="s">
        <v>53</v>
      </c>
      <c r="GT7" s="129" t="s">
        <v>7</v>
      </c>
      <c r="GU7" s="129" t="s">
        <v>8</v>
      </c>
      <c r="GV7" s="129" t="s">
        <v>9</v>
      </c>
      <c r="GW7" s="129" t="s">
        <v>1382</v>
      </c>
      <c r="GX7" s="129" t="s">
        <v>49</v>
      </c>
      <c r="GY7" s="129" t="s">
        <v>7</v>
      </c>
      <c r="GZ7" s="129" t="s">
        <v>8</v>
      </c>
      <c r="HA7" s="129" t="s">
        <v>9</v>
      </c>
      <c r="HB7" s="129" t="s">
        <v>1382</v>
      </c>
      <c r="HC7" s="129" t="s">
        <v>53</v>
      </c>
      <c r="HD7" s="129" t="s">
        <v>7</v>
      </c>
      <c r="HE7" s="129" t="s">
        <v>8</v>
      </c>
      <c r="HF7" s="129" t="s">
        <v>9</v>
      </c>
      <c r="HG7" s="130">
        <f>VLOOKUP(HG4,'1、四轮驱动汇总表'!$E:$K,4,0)</f>
      </c>
      <c r="HH7" s="129" t="s">
        <v>7</v>
      </c>
      <c r="HI7" s="129" t="s">
        <v>8</v>
      </c>
      <c r="HJ7" s="129" t="s">
        <v>9</v>
      </c>
      <c r="HK7" s="130">
        <f>VLOOKUP(HK4,'1、四轮驱动汇总表'!$E:$K,4,0)</f>
      </c>
      <c r="HL7" s="129" t="s">
        <v>7</v>
      </c>
      <c r="HM7" s="129" t="s">
        <v>8</v>
      </c>
      <c r="HN7" s="129" t="s">
        <v>9</v>
      </c>
      <c r="HO7" s="130">
        <f>VLOOKUP(HO4,'1、四轮驱动汇总表'!$E:$K,4,0)</f>
      </c>
      <c r="HP7" s="129" t="s">
        <v>7</v>
      </c>
      <c r="HQ7" s="129" t="s">
        <v>8</v>
      </c>
      <c r="HR7" s="129" t="s">
        <v>9</v>
      </c>
      <c r="HS7" s="130">
        <f>VLOOKUP(HS4,'1、四轮驱动汇总表'!$E:$K,4,0)</f>
      </c>
      <c r="HT7" s="129" t="s">
        <v>7</v>
      </c>
      <c r="HU7" s="129" t="s">
        <v>8</v>
      </c>
      <c r="HV7" s="129" t="s">
        <v>9</v>
      </c>
      <c r="HW7" s="130">
        <f>VLOOKUP(HW4,'1、四轮驱动汇总表'!$E:$K,4,0)</f>
      </c>
      <c r="HX7" s="129" t="s">
        <v>7</v>
      </c>
      <c r="HY7" s="129" t="s">
        <v>8</v>
      </c>
      <c r="HZ7" s="129" t="s">
        <v>9</v>
      </c>
      <c r="IA7" s="130">
        <f>VLOOKUP(IA4,'1、四轮驱动汇总表'!$E:$K,4,0)</f>
      </c>
      <c r="IB7" s="129" t="s">
        <v>7</v>
      </c>
      <c r="IC7" s="129" t="s">
        <v>8</v>
      </c>
      <c r="ID7" s="129" t="s">
        <v>9</v>
      </c>
      <c r="IE7" s="130">
        <f>VLOOKUP(IE4,'1、四轮驱动汇总表'!$E:$K,4,0)</f>
      </c>
      <c r="IF7" s="129" t="s">
        <v>7</v>
      </c>
      <c r="IG7" s="129" t="s">
        <v>8</v>
      </c>
      <c r="IH7" s="129" t="s">
        <v>9</v>
      </c>
      <c r="II7" s="130">
        <f>VLOOKUP(II4,'1、四轮驱动汇总表'!$E:$K,4,0)</f>
      </c>
      <c r="IJ7" s="129" t="s">
        <v>7</v>
      </c>
      <c r="IK7" s="129" t="s">
        <v>8</v>
      </c>
      <c r="IL7" s="129" t="s">
        <v>9</v>
      </c>
      <c r="IM7" s="130">
        <f>VLOOKUP(IM4,'1、四轮驱动汇总表'!$E:$K,4,0)</f>
      </c>
      <c r="IN7" s="129" t="s">
        <v>7</v>
      </c>
      <c r="IO7" s="129" t="s">
        <v>8</v>
      </c>
      <c r="IP7" s="129" t="s">
        <v>9</v>
      </c>
      <c r="IQ7" s="130">
        <f>VLOOKUP(IQ4,'1、四轮驱动汇总表'!$E:$K,4,0)</f>
      </c>
      <c r="IR7" s="129" t="s">
        <v>7</v>
      </c>
      <c r="IS7" s="129" t="s">
        <v>8</v>
      </c>
      <c r="IT7" s="129" t="s">
        <v>9</v>
      </c>
      <c r="IU7" s="130">
        <f>VLOOKUP(IU4,'1、四轮驱动汇总表'!$E:$K,4,0)</f>
      </c>
      <c r="IV7" s="129" t="s">
        <v>7</v>
      </c>
      <c r="IW7" s="129" t="s">
        <v>8</v>
      </c>
      <c r="IX7" s="129" t="s">
        <v>9</v>
      </c>
      <c r="IY7" s="130">
        <f>VLOOKUP(IY4,'1、四轮驱动汇总表'!$E:$K,4,0)</f>
      </c>
      <c r="IZ7" s="129" t="s">
        <v>7</v>
      </c>
      <c r="JA7" s="129" t="s">
        <v>8</v>
      </c>
      <c r="JB7" s="129" t="s">
        <v>9</v>
      </c>
      <c r="JC7" s="130">
        <f>VLOOKUP(JC4,'1、四轮驱动汇总表'!$E:$K,4,0)</f>
      </c>
      <c r="JD7" s="129" t="s">
        <v>7</v>
      </c>
      <c r="JE7" s="129" t="s">
        <v>8</v>
      </c>
      <c r="JF7" s="129" t="s">
        <v>9</v>
      </c>
      <c r="JG7" s="130">
        <f>VLOOKUP(JG4,'1、四轮驱动汇总表'!$E:$K,4,0)</f>
      </c>
      <c r="JH7" s="129" t="s">
        <v>7</v>
      </c>
      <c r="JI7" s="129" t="s">
        <v>8</v>
      </c>
      <c r="JJ7" s="129" t="s">
        <v>9</v>
      </c>
      <c r="JK7" s="130">
        <f>VLOOKUP(JK4,'1、四轮驱动汇总表'!$E:$K,4,0)</f>
      </c>
      <c r="JL7" s="129" t="s">
        <v>7</v>
      </c>
      <c r="JM7" s="129" t="s">
        <v>8</v>
      </c>
      <c r="JN7" s="129" t="s">
        <v>9</v>
      </c>
    </row>
    <row r="8">
      <c r="A8" s="128" t="s">
        <v>10</v>
      </c>
      <c r="B8" s="127" t="s">
        <v>11</v>
      </c>
      <c r="C8" s="127" t="s">
        <v>12</v>
      </c>
      <c r="D8" s="127" t="s">
        <v>9</v>
      </c>
      <c r="E8" s="129">
        <f>VLOOKUP(E4,'1、四轮驱动汇总表'!$E:$K,5,0)</f>
      </c>
      <c r="F8"/>
      <c r="G8"/>
      <c r="H8"/>
      <c r="I8" s="129">
        <f>VLOOKUP(I4,'1、四轮驱动汇总表'!$E:$K,5,0)</f>
      </c>
      <c r="J8"/>
      <c r="K8"/>
      <c r="L8"/>
      <c r="M8" s="129">
        <f>VLOOKUP(M4,'1、四轮驱动汇总表'!$E:$K,5,0)</f>
      </c>
      <c r="N8"/>
      <c r="O8"/>
      <c r="P8"/>
      <c r="Q8" s="129">
        <f>VLOOKUP(Q4,'1、四轮驱动汇总表'!$E:$K,5,0)</f>
      </c>
      <c r="R8"/>
      <c r="S8"/>
      <c r="T8"/>
      <c r="U8" s="129">
        <f>VLOOKUP(U4,'1、四轮驱动汇总表'!$E:$K,5,0)</f>
      </c>
      <c r="V8"/>
      <c r="W8"/>
      <c r="X8"/>
      <c r="Y8" s="129">
        <f>VLOOKUP(Y4,'1、四轮驱动汇总表'!$E:$K,5,0)</f>
      </c>
      <c r="Z8"/>
      <c r="AA8"/>
      <c r="AB8"/>
      <c r="AC8" s="129">
        <f>VLOOKUP(AC4,'1、四轮驱动汇总表'!$E:$K,5,0)</f>
      </c>
      <c r="AD8"/>
      <c r="AE8"/>
      <c r="AF8"/>
      <c r="AG8" s="129">
        <f>VLOOKUP(AG4,'1、四轮驱动汇总表'!$E:$K,5,0)</f>
      </c>
      <c r="AH8"/>
      <c r="AI8"/>
      <c r="AJ8"/>
      <c r="AK8" s="129">
        <f>VLOOKUP(AK4,'1、四轮驱动汇总表'!$E:$K,5,0)</f>
      </c>
      <c r="AL8"/>
      <c r="AM8"/>
      <c r="AN8"/>
      <c r="AO8" s="129">
        <f>VLOOKUP(AO4,'1、四轮驱动汇总表'!$E:$K,5,0)</f>
      </c>
      <c r="AP8"/>
      <c r="AQ8"/>
      <c r="AR8"/>
      <c r="AS8" s="129">
        <f>VLOOKUP(AS4,'1、四轮驱动汇总表'!$E:$K,5,0)</f>
      </c>
      <c r="AT8"/>
      <c r="AU8"/>
      <c r="AV8"/>
      <c r="AW8" s="129">
        <f>VLOOKUP(AW4,'1、四轮驱动汇总表'!$E:$K,5,0)</f>
      </c>
      <c r="AX8"/>
      <c r="AY8"/>
      <c r="AZ8"/>
      <c r="BA8" s="129">
        <f>VLOOKUP(BA4,'1、四轮驱动汇总表'!$E:$K,5,0)</f>
      </c>
      <c r="BB8"/>
      <c r="BC8"/>
      <c r="BD8"/>
      <c r="BE8" s="129">
        <f>VLOOKUP(BE4,'1、四轮驱动汇总表'!$E:$K,5,0)</f>
      </c>
      <c r="BF8"/>
      <c r="BG8"/>
      <c r="BH8"/>
      <c r="BI8" s="129">
        <f>VLOOKUP(BI4,'1、四轮驱动汇总表'!$E:$K,5,0)</f>
      </c>
      <c r="BJ8"/>
      <c r="BK8"/>
      <c r="BL8"/>
      <c r="BM8" s="129">
        <f>VLOOKUP(BM4,'1、四轮驱动汇总表'!$E:$K,5,0)</f>
      </c>
      <c r="BN8"/>
      <c r="BO8"/>
      <c r="BP8"/>
      <c r="BQ8" s="129">
        <f>VLOOKUP(BQ4,'1、四轮驱动汇总表'!$E:$K,5,0)</f>
      </c>
      <c r="BR8"/>
      <c r="BS8"/>
      <c r="BT8"/>
      <c r="BU8" s="129">
        <f>VLOOKUP(BU4,'1、四轮驱动汇总表'!$E:$K,5,0)</f>
      </c>
      <c r="BV8"/>
      <c r="BW8"/>
      <c r="BX8"/>
      <c r="BY8" s="129">
        <f>VLOOKUP(BY4,'1、四轮驱动汇总表'!$E:$K,5,0)</f>
      </c>
      <c r="BZ8"/>
      <c r="CA8"/>
      <c r="CB8"/>
      <c r="CC8" s="129">
        <f>VLOOKUP(CC4,'1、四轮驱动汇总表'!$E:$K,5,0)</f>
      </c>
      <c r="CD8"/>
      <c r="CE8"/>
      <c r="CF8"/>
      <c r="CG8" s="129">
        <f>VLOOKUP(CG4,'1、四轮驱动汇总表'!$E:$K,5,0)</f>
      </c>
      <c r="CH8"/>
      <c r="CI8"/>
      <c r="CJ8"/>
      <c r="CK8" s="129">
        <f>VLOOKUP(CK4,'1、四轮驱动汇总表'!$E:$K,5,0)</f>
      </c>
      <c r="CL8"/>
      <c r="CM8"/>
      <c r="CN8"/>
      <c r="CO8" s="129">
        <f>VLOOKUP(CO4,'1、四轮驱动汇总表'!$E:$K,5,0)</f>
      </c>
      <c r="CP8"/>
      <c r="CQ8"/>
      <c r="CR8"/>
      <c r="CS8" s="129">
        <f>VLOOKUP(CS4,'1、四轮驱动汇总表'!$E:$K,5,0)</f>
      </c>
      <c r="CT8"/>
      <c r="CU8"/>
      <c r="CV8"/>
      <c r="CW8" s="129">
        <f>VLOOKUP(CW4,'1、四轮驱动汇总表'!$E:$K,5,0)</f>
      </c>
      <c r="CX8"/>
      <c r="CY8"/>
      <c r="CZ8"/>
      <c r="DA8" s="129">
        <f>VLOOKUP(DA4,'1、四轮驱动汇总表'!$E:$K,5,0)</f>
      </c>
      <c r="DB8"/>
      <c r="DC8"/>
      <c r="DD8"/>
      <c r="DE8" s="129">
        <f>VLOOKUP(DE4,'1、四轮驱动汇总表'!$E:$K,5,0)</f>
      </c>
      <c r="DF8"/>
      <c r="DG8"/>
      <c r="DH8"/>
      <c r="DI8" s="129">
        <f>VLOOKUP(DI4,'1、四轮驱动汇总表'!$E:$K,5,0)</f>
      </c>
      <c r="DJ8"/>
      <c r="DK8"/>
      <c r="DL8"/>
      <c r="DM8" s="129">
        <f>VLOOKUP(DM4,'1、四轮驱动汇总表'!$E:$K,5,0)</f>
      </c>
      <c r="DN8"/>
      <c r="DO8"/>
      <c r="DP8"/>
      <c r="DQ8" s="129">
        <f>VLOOKUP(DQ4,'1、四轮驱动汇总表'!$E:$K,5,0)</f>
      </c>
      <c r="DR8"/>
      <c r="DS8"/>
      <c r="DT8"/>
      <c r="DU8" s="129">
        <f>VLOOKUP(DU4,'1、四轮驱动汇总表'!$E:$K,5,0)</f>
      </c>
      <c r="DV8"/>
      <c r="DW8"/>
      <c r="DX8"/>
      <c r="DY8" s="129">
        <f>VLOOKUP(DY4,'1、四轮驱动汇总表'!$E:$K,5,0)</f>
      </c>
      <c r="DZ8"/>
      <c r="EA8"/>
      <c r="EB8"/>
      <c r="EC8" s="129">
        <f>VLOOKUP(EC4,'1、四轮驱动汇总表'!$E:$K,5,0)</f>
      </c>
      <c r="ED8"/>
      <c r="EE8"/>
      <c r="EF8"/>
      <c r="EG8" s="129">
        <f>VLOOKUP(EG4,'1、四轮驱动汇总表'!$E:$K,5,0)</f>
      </c>
      <c r="EH8"/>
      <c r="EI8"/>
      <c r="EJ8"/>
      <c r="EK8" s="129">
        <f>VLOOKUP(EK4,'1、四轮驱动汇总表'!$E:$K,5,0)</f>
      </c>
      <c r="EL8"/>
      <c r="EM8"/>
      <c r="EN8"/>
      <c r="EO8" s="129">
        <f>VLOOKUP(EO4,'1、四轮驱动汇总表'!$E:$K,5,0)</f>
      </c>
      <c r="EP8"/>
      <c r="EQ8"/>
      <c r="ER8"/>
      <c r="ES8"/>
      <c r="ET8" s="129">
        <f>VLOOKUP(ET4,'1、四轮驱动汇总表'!$E:$K,5,0)</f>
      </c>
      <c r="EU8"/>
      <c r="EV8"/>
      <c r="EW8"/>
      <c r="EX8"/>
      <c r="EY8" s="129">
        <f>VLOOKUP(EY4,'1、四轮驱动汇总表'!$E:$K,5,0)</f>
      </c>
      <c r="EZ8"/>
      <c r="FA8"/>
      <c r="FB8"/>
      <c r="FC8"/>
      <c r="FD8" s="129">
        <f>VLOOKUP(FD4,'1、四轮驱动汇总表'!$E:$K,5,0)</f>
      </c>
      <c r="FE8"/>
      <c r="FF8"/>
      <c r="FG8"/>
      <c r="FH8"/>
      <c r="FI8" s="129">
        <f>VLOOKUP(FI4,'1、四轮驱动汇总表'!$E:$K,5,0)</f>
      </c>
      <c r="FJ8"/>
      <c r="FK8"/>
      <c r="FL8"/>
      <c r="FM8"/>
      <c r="FN8" s="129">
        <f>VLOOKUP(FN4,'1、四轮驱动汇总表'!$E:$K,5,0)</f>
      </c>
      <c r="FO8"/>
      <c r="FP8"/>
      <c r="FQ8"/>
      <c r="FR8"/>
      <c r="FS8" s="129">
        <f>VLOOKUP(FS4,'1、四轮驱动汇总表'!$E:$K,5,0)</f>
      </c>
      <c r="FT8"/>
      <c r="FU8"/>
      <c r="FV8"/>
      <c r="FW8"/>
      <c r="FX8" s="129">
        <f>VLOOKUP(FX4,'1、四轮驱动汇总表'!$E:$K,5,0)</f>
      </c>
      <c r="FY8"/>
      <c r="FZ8"/>
      <c r="GA8"/>
      <c r="GB8"/>
      <c r="GC8" s="129">
        <f>VLOOKUP(GC4,'1、四轮驱动汇总表'!$E:$K,5,0)</f>
      </c>
      <c r="GD8"/>
      <c r="GE8"/>
      <c r="GF8"/>
      <c r="GG8"/>
      <c r="GH8" s="129">
        <f>VLOOKUP(GH4,'1、四轮驱动汇总表'!$E:$K,5,0)</f>
      </c>
      <c r="GI8"/>
      <c r="GJ8"/>
      <c r="GK8"/>
      <c r="GL8"/>
      <c r="GM8" s="129">
        <f>VLOOKUP(GM4,'1、四轮驱动汇总表'!$E:$K,5,0)</f>
      </c>
      <c r="GN8"/>
      <c r="GO8"/>
      <c r="GP8"/>
      <c r="GQ8"/>
      <c r="GR8" s="129">
        <f>VLOOKUP(GR4,'1、四轮驱动汇总表'!$E:$K,5,0)</f>
      </c>
      <c r="GS8"/>
      <c r="GT8"/>
      <c r="GU8"/>
      <c r="GV8"/>
      <c r="GW8" s="129">
        <f>VLOOKUP(GW4,'1、四轮驱动汇总表'!$E:$K,5,0)</f>
      </c>
      <c r="GX8"/>
      <c r="GY8"/>
      <c r="GZ8"/>
      <c r="HA8"/>
      <c r="HB8" s="129">
        <f>VLOOKUP(HB4,'1、四轮驱动汇总表'!$E:$K,5,0)</f>
      </c>
      <c r="HC8"/>
      <c r="HD8"/>
      <c r="HE8"/>
      <c r="HF8"/>
      <c r="HG8" s="129">
        <f>VLOOKUP(HG4,'1、四轮驱动汇总表'!$E:$K,5,0)</f>
      </c>
      <c r="HH8"/>
      <c r="HI8"/>
      <c r="HJ8"/>
      <c r="HK8" s="129">
        <f>VLOOKUP(HK4,'1、四轮驱动汇总表'!$E:$K,5,0)</f>
      </c>
      <c r="HL8"/>
      <c r="HM8"/>
      <c r="HN8"/>
      <c r="HO8" s="129">
        <f>VLOOKUP(HO4,'1、四轮驱动汇总表'!$E:$K,5,0)</f>
      </c>
      <c r="HP8"/>
      <c r="HQ8"/>
      <c r="HR8"/>
      <c r="HS8" s="129">
        <f>VLOOKUP(HS4,'1、四轮驱动汇总表'!$E:$K,5,0)</f>
      </c>
      <c r="HT8"/>
      <c r="HU8"/>
      <c r="HV8"/>
      <c r="HW8" s="129">
        <f>VLOOKUP(HW4,'1、四轮驱动汇总表'!$E:$K,5,0)</f>
      </c>
      <c r="HX8"/>
      <c r="HY8"/>
      <c r="HZ8"/>
      <c r="IA8" s="129">
        <f>VLOOKUP(IA4,'1、四轮驱动汇总表'!$E:$K,5,0)</f>
      </c>
      <c r="IB8"/>
      <c r="IC8"/>
      <c r="ID8"/>
      <c r="IE8" s="129">
        <f>VLOOKUP(IE4,'1、四轮驱动汇总表'!$E:$K,5,0)</f>
      </c>
      <c r="IF8"/>
      <c r="IG8"/>
      <c r="IH8"/>
      <c r="II8" s="129">
        <f>VLOOKUP(II4,'1、四轮驱动汇总表'!$E:$K,5,0)</f>
      </c>
      <c r="IJ8"/>
      <c r="IK8"/>
      <c r="IL8"/>
      <c r="IM8" s="129">
        <f>VLOOKUP(IM4,'1、四轮驱动汇总表'!$E:$K,5,0)</f>
      </c>
      <c r="IN8"/>
      <c r="IO8"/>
      <c r="IP8"/>
      <c r="IQ8" s="129">
        <f>VLOOKUP(IQ4,'1、四轮驱动汇总表'!$E:$K,5,0)</f>
      </c>
      <c r="IR8"/>
      <c r="IS8"/>
      <c r="IT8"/>
      <c r="IU8" s="129">
        <f>VLOOKUP(IU4,'1、四轮驱动汇总表'!$E:$K,5,0)</f>
      </c>
      <c r="IV8"/>
      <c r="IW8"/>
      <c r="IX8"/>
      <c r="IY8" s="129">
        <f>VLOOKUP(IY4,'1、四轮驱动汇总表'!$E:$K,5,0)</f>
      </c>
      <c r="IZ8"/>
      <c r="JA8"/>
      <c r="JB8"/>
      <c r="JC8" s="129">
        <f>VLOOKUP(JC4,'1、四轮驱动汇总表'!$E:$K,5,0)</f>
      </c>
      <c r="JD8"/>
      <c r="JE8"/>
      <c r="JF8"/>
      <c r="JG8" s="129">
        <f>VLOOKUP(JG4,'1、四轮驱动汇总表'!$E:$K,5,0)</f>
      </c>
      <c r="JH8"/>
      <c r="JI8"/>
      <c r="JJ8"/>
      <c r="JK8" s="129">
        <f>VLOOKUP(JK4,'1、四轮驱动汇总表'!$E:$K,5,0)</f>
      </c>
      <c r="JL8"/>
      <c r="JM8"/>
      <c r="JN8"/>
      <c r="JO8" s="129" t="s">
        <v>11</v>
      </c>
      <c r="JP8" s="129" t="s">
        <v>12</v>
      </c>
      <c r="JQ8" s="129" t="s">
        <v>9</v>
      </c>
      <c r="JR8" s="129" t="s">
        <v>11</v>
      </c>
      <c r="JS8" s="129" t="s">
        <v>12</v>
      </c>
      <c r="JT8" s="129" t="s">
        <v>9</v>
      </c>
      <c r="JU8" s="129" t="s">
        <v>11</v>
      </c>
      <c r="JV8" s="129" t="s">
        <v>12</v>
      </c>
      <c r="JW8" s="129" t="s">
        <v>9</v>
      </c>
      <c r="JX8" s="129" t="s">
        <v>11</v>
      </c>
      <c r="JY8" s="129" t="s">
        <v>12</v>
      </c>
      <c r="JZ8" s="129" t="s">
        <v>9</v>
      </c>
      <c r="KA8" s="129" t="s">
        <v>11</v>
      </c>
      <c r="KB8" s="129" t="s">
        <v>12</v>
      </c>
      <c r="KC8" s="129" t="s">
        <v>9</v>
      </c>
      <c r="KD8" s="129" t="s">
        <v>11</v>
      </c>
      <c r="KE8" s="129" t="s">
        <v>12</v>
      </c>
      <c r="KF8" s="129" t="s">
        <v>9</v>
      </c>
      <c r="KG8" s="129" t="s">
        <v>11</v>
      </c>
      <c r="KH8" s="129" t="s">
        <v>12</v>
      </c>
      <c r="KI8" s="129" t="s">
        <v>9</v>
      </c>
      <c r="KJ8" s="129" t="s">
        <v>11</v>
      </c>
      <c r="KK8" s="129" t="s">
        <v>12</v>
      </c>
      <c r="KL8" s="129" t="s">
        <v>9</v>
      </c>
    </row>
    <row r="9">
      <c r="A9" s="127" t="s">
        <v>91</v>
      </c>
      <c r="B9"/>
      <c r="C9"/>
      <c r="D9"/>
      <c r="E9" s="130">
        <v>66.5913495150802</v>
      </c>
      <c r="F9"/>
      <c r="G9"/>
      <c r="H9"/>
      <c r="I9" s="130">
        <v>85.0551159885487</v>
      </c>
      <c r="J9"/>
      <c r="K9"/>
      <c r="L9"/>
      <c r="M9" s="130">
        <v>73.0208703732963</v>
      </c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 s="130">
        <v>69.79</v>
      </c>
      <c r="AD9"/>
      <c r="AE9"/>
      <c r="AF9"/>
      <c r="AG9" s="130">
        <v>0.794800347310444</v>
      </c>
      <c r="AH9"/>
      <c r="AI9"/>
      <c r="AJ9"/>
      <c r="AK9" s="130">
        <v>0.0251017410307518</v>
      </c>
      <c r="AL9"/>
      <c r="AM9"/>
      <c r="AN9"/>
      <c r="AO9" s="130">
        <v>0.7</v>
      </c>
      <c r="AP9"/>
      <c r="AQ9"/>
      <c r="AR9"/>
      <c r="AS9" s="130">
        <v>0.0016049844873791</v>
      </c>
      <c r="AT9"/>
      <c r="AU9"/>
      <c r="AV9"/>
      <c r="AW9" s="130">
        <v>0.000720043596134187</v>
      </c>
      <c r="AX9"/>
      <c r="AY9"/>
      <c r="AZ9"/>
      <c r="BA9" s="130">
        <v>25.9659871705041</v>
      </c>
      <c r="BB9"/>
      <c r="BC9"/>
      <c r="BD9"/>
      <c r="BE9" s="130">
        <v>0.00991325696469989</v>
      </c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 s="130">
        <v>99.63</v>
      </c>
      <c r="CT9"/>
      <c r="CU9"/>
      <c r="CV9"/>
      <c r="CW9" s="130">
        <v>0.12</v>
      </c>
      <c r="CX9"/>
      <c r="CY9"/>
      <c r="CZ9"/>
      <c r="DA9" s="130">
        <v>99.65</v>
      </c>
      <c r="DB9"/>
      <c r="DC9"/>
      <c r="DD9"/>
      <c r="DE9" s="130">
        <v>99.82</v>
      </c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 s="130"/>
      <c r="EQ9"/>
      <c r="ER9"/>
      <c r="ES9"/>
      <c r="ET9"/>
      <c r="EU9" s="130"/>
      <c r="EV9"/>
      <c r="EW9"/>
      <c r="EX9"/>
      <c r="EY9"/>
      <c r="EZ9" s="130"/>
      <c r="FA9"/>
      <c r="FB9"/>
      <c r="FC9"/>
      <c r="FD9"/>
      <c r="FE9" s="130"/>
      <c r="FF9"/>
      <c r="FG9"/>
      <c r="FH9"/>
      <c r="FI9"/>
      <c r="FJ9" s="130"/>
      <c r="FK9"/>
      <c r="FL9"/>
      <c r="FM9"/>
      <c r="FN9"/>
      <c r="FO9" s="130"/>
      <c r="FP9"/>
      <c r="FQ9"/>
      <c r="FR9"/>
      <c r="FS9"/>
      <c r="FT9" s="130"/>
      <c r="FU9"/>
      <c r="FV9"/>
      <c r="FW9"/>
      <c r="FX9"/>
      <c r="FY9" s="130"/>
      <c r="FZ9"/>
      <c r="GA9"/>
      <c r="GB9"/>
      <c r="GC9"/>
      <c r="GD9" s="130"/>
      <c r="GE9"/>
      <c r="GF9"/>
      <c r="GG9"/>
      <c r="GH9"/>
      <c r="GI9" s="130"/>
      <c r="GJ9"/>
      <c r="GK9"/>
      <c r="GL9"/>
      <c r="GM9"/>
      <c r="GN9" s="130"/>
      <c r="GO9"/>
      <c r="GP9"/>
      <c r="GQ9"/>
      <c r="GR9"/>
      <c r="GS9" s="130"/>
      <c r="GT9"/>
      <c r="GU9"/>
      <c r="GV9"/>
      <c r="GW9"/>
      <c r="GX9" s="130"/>
      <c r="GY9"/>
      <c r="GZ9"/>
      <c r="HA9"/>
      <c r="HB9"/>
      <c r="HC9" s="130"/>
      <c r="HD9"/>
      <c r="HE9"/>
      <c r="HF9"/>
      <c r="HG9" s="130">
        <v>0.499440990078668</v>
      </c>
      <c r="HH9"/>
      <c r="HI9"/>
      <c r="HJ9"/>
      <c r="HK9" s="130">
        <v>1.21</v>
      </c>
      <c r="HL9"/>
      <c r="HM9"/>
      <c r="HN9"/>
      <c r="HO9" s="130">
        <v>0.00888452211723388</v>
      </c>
      <c r="HP9"/>
      <c r="HQ9"/>
      <c r="HR9"/>
      <c r="HS9" s="130">
        <v>5.12646023750966</v>
      </c>
      <c r="HT9"/>
      <c r="HU9"/>
      <c r="HV9"/>
      <c r="HW9" s="130">
        <v>0.329999999999999</v>
      </c>
      <c r="HX9"/>
      <c r="HY9"/>
      <c r="HZ9"/>
      <c r="IA9" s="130">
        <v>0</v>
      </c>
      <c r="IB9"/>
      <c r="IC9"/>
      <c r="ID9"/>
      <c r="IE9" s="130">
        <v>85.4382936045687</v>
      </c>
      <c r="IF9"/>
      <c r="IG9"/>
      <c r="IH9"/>
      <c r="II9" s="130">
        <v>98.0768830464902</v>
      </c>
      <c r="IJ9"/>
      <c r="IK9"/>
      <c r="IL9"/>
      <c r="IM9" s="130">
        <v>43.9613254138474</v>
      </c>
      <c r="IN9"/>
      <c r="IO9"/>
      <c r="IP9"/>
      <c r="IQ9" s="130">
        <v>90</v>
      </c>
      <c r="IR9"/>
      <c r="IS9"/>
      <c r="IT9"/>
      <c r="IU9" s="130">
        <v>39.5343703826706</v>
      </c>
      <c r="IV9"/>
      <c r="IW9"/>
      <c r="IX9"/>
      <c r="IY9"/>
      <c r="IZ9"/>
      <c r="JA9"/>
      <c r="JB9"/>
      <c r="JC9" s="130">
        <v>41.3</v>
      </c>
      <c r="JD9"/>
      <c r="JE9"/>
      <c r="JF9"/>
      <c r="JG9"/>
      <c r="JH9"/>
      <c r="JI9"/>
      <c r="JJ9"/>
      <c r="JK9"/>
    </row>
    <row r="10">
      <c r="A10" s="127" t="s">
        <v>14</v>
      </c>
      <c r="B10"/>
      <c r="C10"/>
      <c r="D10"/>
      <c r="E10" s="129">
        <f>IF(E$6=0,MAX(E$12:E$42),MIN(E$12:E$42))</f>
      </c>
      <c r="F10" s="129">
        <f>INDEX($A$12:$A$42,MATCH(E10,E$12:E$42,0))</f>
      </c>
      <c r="G10"/>
      <c r="H10"/>
      <c r="I10" s="129">
        <f>IF(I$6=0,MAX(I$12:I$42),MIN(I$12:I$42))</f>
      </c>
      <c r="J10" s="129">
        <f>INDEX($A$12:$A$42,MATCH(I10,I$12:I$42,0))</f>
      </c>
      <c r="K10"/>
      <c r="L10"/>
      <c r="M10" s="129">
        <f>IF(M$6=0,MAX(M$12:M$42),MIN(M$12:M$42))</f>
      </c>
      <c r="N10" s="129">
        <f>INDEX($A$12:$A$42,MATCH(M10,M$12:M$42,0))</f>
      </c>
      <c r="O10"/>
      <c r="P10"/>
      <c r="Q10" s="129">
        <f>IF(Q$6=0,MAX(Q$12:Q$42),MIN(Q$12:Q$42))</f>
      </c>
      <c r="R10" s="129">
        <f>INDEX($A$12:$A$42,MATCH(Q10,Q$12:Q$42,0))</f>
      </c>
      <c r="S10"/>
      <c r="T10"/>
      <c r="U10" s="129">
        <f>IF(U$6=0,MAX(U$12:U$42),MIN(U$12:U$42))</f>
      </c>
      <c r="V10" s="129">
        <f>INDEX($A$12:$A$42,MATCH(U10,U$12:U$42,0))</f>
      </c>
      <c r="W10"/>
      <c r="X10"/>
      <c r="Y10" s="129">
        <f>IF(Y$6=0,MAX(Y$12:Y$42),MIN(Y$12:Y$42))</f>
      </c>
      <c r="Z10" s="129">
        <f>INDEX($A$12:$A$42,MATCH(Y10,Y$12:Y$42,0))</f>
      </c>
      <c r="AA10"/>
      <c r="AB10"/>
      <c r="AC10" s="129">
        <f>IF(AC$6=0,MAX(AC$12:AC$42),MIN(AC$12:AC$42))</f>
      </c>
      <c r="AD10" s="129">
        <f>INDEX($A$12:$A$42,MATCH(AC10,AC$12:AC$42,0))</f>
      </c>
      <c r="AE10"/>
      <c r="AF10"/>
      <c r="AG10" s="129">
        <f>IF(AG$6=0,MAX(AG$12:AG$42),MIN(AG$12:AG$42))</f>
      </c>
      <c r="AH10" s="129">
        <f>INDEX($A$12:$A$42,MATCH(AG10,AG$12:AG$42,0))</f>
      </c>
      <c r="AI10"/>
      <c r="AJ10"/>
      <c r="AK10" s="129">
        <f>IF(AK$6=0,MAX(AK$12:AK$42),MIN(AK$12:AK$42))</f>
      </c>
      <c r="AL10" s="129">
        <f>INDEX($A$12:$A$42,MATCH(AK10,AK$12:AK$42,0))</f>
      </c>
      <c r="AM10"/>
      <c r="AN10"/>
      <c r="AO10" s="129">
        <f>IF(AO$6=0,MAX(AO$12:AO$42),MIN(AO$12:AO$42))</f>
      </c>
      <c r="AP10" s="129">
        <f>INDEX($A$12:$A$42,MATCH(AO10,AO$12:AO$42,0))</f>
      </c>
      <c r="AQ10"/>
      <c r="AR10"/>
      <c r="AS10" s="129">
        <f>IF(AS$6=0,MAX(AS$12:AS$42),MIN(AS$12:AS$42))</f>
      </c>
      <c r="AT10" s="129">
        <f>INDEX($A$12:$A$42,MATCH(AS10,AS$12:AS$42,0))</f>
      </c>
      <c r="AU10"/>
      <c r="AV10"/>
      <c r="AW10" s="129">
        <f>IF(AW$6=0,MAX(AW$12:AW$42),MIN(AW$12:AW$42))</f>
      </c>
      <c r="AX10" s="129">
        <f>INDEX($A$12:$A$42,MATCH(AW10,AW$12:AW$42,0))</f>
      </c>
      <c r="AY10"/>
      <c r="AZ10"/>
      <c r="BA10" s="129">
        <f>IF(BA$6=0,MAX(BA$12:BA$42),MIN(BA$12:BA$42))</f>
      </c>
      <c r="BB10" s="129">
        <f>INDEX($A$12:$A$42,MATCH(BA10,BA$12:BA$42,0))</f>
      </c>
      <c r="BC10"/>
      <c r="BD10"/>
      <c r="BE10" s="129">
        <f>IF(BE$6=0,MAX(BE$12:BE$42),MIN(BE$12:BE$42))</f>
      </c>
      <c r="BF10" s="129">
        <f>INDEX($A$12:$A$42,MATCH(BE10,BE$12:BE$42,0))</f>
      </c>
      <c r="BG10"/>
      <c r="BH10"/>
      <c r="BI10" s="129">
        <f>IF(BI$6=0,MAX(BI$12:BI$42),MIN(BI$12:BI$42))</f>
      </c>
      <c r="BJ10" s="129">
        <f>INDEX($A$12:$A$42,MATCH(BI10,BI$12:BI$42,0))</f>
      </c>
      <c r="BK10"/>
      <c r="BL10"/>
      <c r="BM10" s="129">
        <f>IF(BM$6=0,MAX(BM$12:BM$42),MIN(BM$12:BM$42))</f>
      </c>
      <c r="BN10" s="129">
        <f>INDEX($A$12:$A$42,MATCH(BM10,BM$12:BM$42,0))</f>
      </c>
      <c r="BO10"/>
      <c r="BP10"/>
      <c r="BQ10" s="129">
        <f>IF(BQ$6=0,MAX(BQ$12:BQ$42),MIN(BQ$12:BQ$42))</f>
      </c>
      <c r="BR10" s="129">
        <f>INDEX($A$12:$A$42,MATCH(BQ10,BQ$12:BQ$42,0))</f>
      </c>
      <c r="BS10"/>
      <c r="BT10"/>
      <c r="BU10" s="129">
        <f>IF(BU$6=0,MAX(BU$12:BU$42),MIN(BU$12:BU$42))</f>
      </c>
      <c r="BV10" s="129">
        <f>INDEX($A$12:$A$42,MATCH(BU10,BU$12:BU$42,0))</f>
      </c>
      <c r="BW10"/>
      <c r="BX10"/>
      <c r="BY10" s="129">
        <f>IF(BY$6=0,MAX(BY$12:BY$42),MIN(BY$12:BY$42))</f>
      </c>
      <c r="BZ10" s="129">
        <f>INDEX($A$12:$A$42,MATCH(BY10,BY$12:BY$42,0))</f>
      </c>
      <c r="CA10"/>
      <c r="CB10"/>
      <c r="CC10" s="129">
        <f>IF(CC$6=0,MAX(CC$12:CC$42),MIN(CC$12:CC$42))</f>
      </c>
      <c r="CD10" s="129">
        <f>INDEX($A$12:$A$42,MATCH(CC10,CC$12:CC$42,0))</f>
      </c>
      <c r="CE10"/>
      <c r="CF10"/>
      <c r="CG10" s="129">
        <f>IF(CG$6=0,MAX(CG$12:CG$42),MIN(CG$12:CG$42))</f>
      </c>
      <c r="CH10" s="129">
        <f>INDEX($A$12:$A$42,MATCH(CG10,CG$12:CG$42,0))</f>
      </c>
      <c r="CI10"/>
      <c r="CJ10"/>
      <c r="CK10" s="129">
        <f>IF(CK$6=0,MAX(CK$12:CK$42),MIN(CK$12:CK$42))</f>
      </c>
      <c r="CL10" s="129">
        <f>INDEX($A$12:$A$42,MATCH(CK10,CK$12:CK$42,0))</f>
      </c>
      <c r="CM10"/>
      <c r="CN10"/>
      <c r="CO10" s="129">
        <f>IF(CO$6=0,MAX(CO$12:CO$42),MIN(CO$12:CO$42))</f>
      </c>
      <c r="CP10" s="129">
        <f>INDEX($A$12:$A$42,MATCH(CO10,CO$12:CO$42,0))</f>
      </c>
      <c r="CQ10"/>
      <c r="CR10"/>
      <c r="CS10" s="129">
        <f>IF(CS$6=0,MAX(CS$12:CS$42),MIN(CS$12:CS$42))</f>
      </c>
      <c r="CT10" s="129">
        <f>INDEX($A$12:$A$42,MATCH(CS10,CS$12:CS$42,0))</f>
      </c>
      <c r="CU10"/>
      <c r="CV10"/>
      <c r="CW10" s="129">
        <f>IF(CW$6=0,MAX(CW$12:CW$42),MIN(CW$12:CW$42))</f>
      </c>
      <c r="CX10" s="129">
        <f>INDEX($A$12:$A$42,MATCH(CW10,CW$12:CW$42,0))</f>
      </c>
      <c r="CY10"/>
      <c r="CZ10"/>
      <c r="DA10" s="129">
        <f>IF(DA$6=0,MAX(DA$12:DA$42),MIN(DA$12:DA$42))</f>
      </c>
      <c r="DB10" s="129">
        <f>INDEX($A$12:$A$42,MATCH(DA10,DA$12:DA$42,0))</f>
      </c>
      <c r="DC10"/>
      <c r="DD10"/>
      <c r="DE10" s="129">
        <f>IF(DE$6=0,MAX(DE$12:DE$42),MIN(DE$12:DE$42))</f>
      </c>
      <c r="DF10" s="129">
        <f>INDEX($A$12:$A$42,MATCH(DE10,DE$12:DE$42,0))</f>
      </c>
      <c r="DG10"/>
      <c r="DH10"/>
      <c r="DI10" s="129">
        <f>IF(DI$6=0,MAX(DI$12:DI$42),MIN(DI$12:DI$42))</f>
      </c>
      <c r="DJ10" s="129">
        <f>INDEX($A$12:$A$42,MATCH(DI10,DI$12:DI$42,0))</f>
      </c>
      <c r="DK10"/>
      <c r="DL10"/>
      <c r="DM10" s="129">
        <f>IF(DM$6=0,MAX(DM$12:DM$42),MIN(DM$12:DM$42))</f>
      </c>
      <c r="DN10" s="129">
        <f>INDEX($A$12:$A$42,MATCH(DM10,DM$12:DM$42,0))</f>
      </c>
      <c r="DO10"/>
      <c r="DP10"/>
      <c r="DQ10" s="129">
        <f>IF(DQ$6=0,MAX(DQ$12:DQ$42),MIN(DQ$12:DQ$42))</f>
      </c>
      <c r="DR10" s="129">
        <f>INDEX($A$12:$A$42,MATCH(DQ10,DQ$12:DQ$42,0))</f>
      </c>
      <c r="DS10"/>
      <c r="DT10"/>
      <c r="DU10" s="129">
        <f>IF(DU$6=0,MAX(DU$12:DU$42),MIN(DU$12:DU$42))</f>
      </c>
      <c r="DV10" s="129">
        <f>INDEX($A$12:$A$42,MATCH(DU10,DU$12:DU$42,0))</f>
      </c>
      <c r="DW10"/>
      <c r="DX10"/>
      <c r="DY10" s="129">
        <f>IF(DY$6=0,MAX(DY$12:DY$42),MIN(DY$12:DY$42))</f>
      </c>
      <c r="DZ10" s="129">
        <f>INDEX($A$12:$A$42,MATCH(DY10,DY$12:DY$42,0))</f>
      </c>
      <c r="EA10"/>
      <c r="EB10"/>
      <c r="EC10" s="129">
        <f>IF(EC$6=0,MAX(EC$12:EC$42),MIN(EC$12:EC$42))</f>
      </c>
      <c r="ED10" s="129">
        <f>INDEX($A$12:$A$42,MATCH(EC10,EC$12:EC$42,0))</f>
      </c>
      <c r="EE10"/>
      <c r="EF10"/>
      <c r="EG10" s="129">
        <f>IF(EG$6=0,MAX(EG$12:EG$42),MIN(EG$12:EG$42))</f>
      </c>
      <c r="EH10" s="129">
        <f>INDEX($A$12:$A$42,MATCH(EG10,EG$12:EG$42,0))</f>
      </c>
      <c r="EI10"/>
      <c r="EJ10"/>
      <c r="EK10" s="129">
        <f>IF(EK$6=0,MAX(EK$12:EK$42),MIN(EK$12:EK$42))</f>
      </c>
      <c r="EL10" s="129">
        <f>INDEX($A$12:$A$42,MATCH(EK10,EK$12:EK$42,0))</f>
      </c>
      <c r="EM10"/>
      <c r="EN10"/>
      <c r="EO10" s="129">
        <f>IF(EO$6=0,MAX(EO$12:EO$42),MIN(EO$12:EO$42))</f>
      </c>
      <c r="EP10" s="129">
        <f>INDEX($A$12:$A$42,MATCH(EO10,EO$12:EO$42,0))</f>
      </c>
      <c r="EQ10"/>
      <c r="ER10"/>
      <c r="ES10"/>
      <c r="ET10" s="129">
        <f>IF(ET$6=0,MAX(ET$12:ET$42),MIN(ET$12:ET$42))</f>
      </c>
      <c r="EU10" s="129">
        <f>INDEX($A$12:$A$42,MATCH(ET10,ET$12:ET$42,0))</f>
      </c>
      <c r="EV10"/>
      <c r="EW10"/>
      <c r="EX10"/>
      <c r="EY10" s="129">
        <f>IF(EY$6=0,MAX(EY$12:EY$42),MIN(EY$12:EY$42))</f>
      </c>
      <c r="EZ10" s="129">
        <f>INDEX($A$12:$A$42,MATCH(EY10,EY$12:EY$42,0))</f>
      </c>
      <c r="FA10"/>
      <c r="FB10"/>
      <c r="FC10"/>
      <c r="FD10" s="129">
        <f>IF(FD$6=0,MAX(FD$12:FD$42),MIN(FD$12:FD$42))</f>
      </c>
      <c r="FE10" s="129">
        <f>INDEX($A$12:$A$42,MATCH(FD10,FD$12:FD$42,0))</f>
      </c>
      <c r="FF10"/>
      <c r="FG10"/>
      <c r="FH10"/>
      <c r="FI10" s="129">
        <f>IF(FI$6=0,MAX(FI$12:FI$42),MIN(FI$12:FI$42))</f>
      </c>
      <c r="FJ10" s="129">
        <f>INDEX($A$12:$A$42,MATCH(FI10,FI$12:FI$42,0))</f>
      </c>
      <c r="FK10"/>
      <c r="FL10"/>
      <c r="FM10"/>
      <c r="FN10" s="129">
        <f>IF(FN$6=0,MAX(FN$12:FN$42),MIN(FN$12:FN$42))</f>
      </c>
      <c r="FO10" s="129">
        <f>INDEX($A$12:$A$42,MATCH(FN10,FN$12:FN$42,0))</f>
      </c>
      <c r="FP10"/>
      <c r="FQ10"/>
      <c r="FR10"/>
      <c r="FS10" s="129">
        <f>IF(FS$6=0,MAX(FS$12:FS$42),MIN(FS$12:FS$42))</f>
      </c>
      <c r="FT10" s="129">
        <f>INDEX($A$12:$A$42,MATCH(FS10,FS$12:FS$42,0))</f>
      </c>
      <c r="FU10"/>
      <c r="FV10"/>
      <c r="FW10"/>
      <c r="FX10" s="129">
        <f>IF(FX$6=0,MAX(FX$12:FX$42),MIN(FX$12:FX$42))</f>
      </c>
      <c r="FY10" s="129">
        <f>INDEX($A$12:$A$42,MATCH(FX10,FX$12:FX$42,0))</f>
      </c>
      <c r="FZ10"/>
      <c r="GA10"/>
      <c r="GB10"/>
      <c r="GC10" s="129">
        <f>IF(GC$6=0,MAX(GC$12:GC$42),MIN(GC$12:GC$42))</f>
      </c>
      <c r="GD10" s="129">
        <f>INDEX($A$12:$A$42,MATCH(GC10,GC$12:GC$42,0))</f>
      </c>
      <c r="GE10"/>
      <c r="GF10"/>
      <c r="GG10"/>
      <c r="GH10" s="129">
        <f>IF(GH$6=0,MAX(GH$12:GH$42),MIN(GH$12:GH$42))</f>
      </c>
      <c r="GI10" s="129">
        <f>INDEX($A$12:$A$42,MATCH(GH10,GH$12:GH$42,0))</f>
      </c>
      <c r="GJ10"/>
      <c r="GK10"/>
      <c r="GL10"/>
      <c r="GM10" s="129">
        <f>IF(GM$6=0,MAX(GM$12:GM$42),MIN(GM$12:GM$42))</f>
      </c>
      <c r="GN10" s="129">
        <f>INDEX($A$12:$A$42,MATCH(GM10,GM$12:GM$42,0))</f>
      </c>
      <c r="GO10"/>
      <c r="GP10"/>
      <c r="GQ10"/>
      <c r="GR10" s="129">
        <f>IF(GR$6=0,MAX(GR$12:GR$42),MIN(GR$12:GR$42))</f>
      </c>
      <c r="GS10" s="129">
        <f>INDEX($A$12:$A$42,MATCH(GR10,GR$12:GR$42,0))</f>
      </c>
      <c r="GT10"/>
      <c r="GU10"/>
      <c r="GV10"/>
      <c r="GW10" s="129">
        <f>IF(GW$6=0,MAX(GW$12:GW$42),MIN(GW$12:GW$42))</f>
      </c>
      <c r="GX10" s="129">
        <f>INDEX($A$12:$A$42,MATCH(GW10,GW$12:GW$42,0))</f>
      </c>
      <c r="GY10"/>
      <c r="GZ10"/>
      <c r="HA10"/>
      <c r="HB10" s="129">
        <f>IF(HB$6=0,MAX(HB$12:HB$42),MIN(HB$12:HB$42))</f>
      </c>
      <c r="HC10" s="129">
        <f>INDEX($A$12:$A$42,MATCH(HB10,HB$12:HB$42,0))</f>
      </c>
      <c r="HD10"/>
      <c r="HE10"/>
      <c r="HF10"/>
      <c r="HG10" s="129">
        <f>IF(HG$6=0,MAX(HG$12:HG$42),MIN(HG$12:HG$42))</f>
      </c>
      <c r="HH10" s="129">
        <f>INDEX($A$12:$A$42,MATCH(HG10,HG$12:HG$42,0))</f>
      </c>
      <c r="HI10"/>
      <c r="HJ10"/>
      <c r="HK10" s="129">
        <f>IF(HK$6=0,MAX(HK$12:HK$42),MIN(HK$12:HK$42))</f>
      </c>
      <c r="HL10" s="129">
        <f>INDEX($A$12:$A$42,MATCH(HK10,HK$12:HK$42,0))</f>
      </c>
      <c r="HM10"/>
      <c r="HN10"/>
      <c r="HO10" s="129">
        <f>IF(HO$6=0,MAX(HO$12:HO$42),MIN(HO$12:HO$42))</f>
      </c>
      <c r="HP10" s="129">
        <f>INDEX($A$12:$A$42,MATCH(HO10,HO$12:HO$42,0))</f>
      </c>
      <c r="HQ10"/>
      <c r="HR10"/>
      <c r="HS10" s="129">
        <f>IF(HS$6=0,MAX(HS$12:HS$42),MIN(HS$12:HS$42))</f>
      </c>
      <c r="HT10" s="129">
        <f>INDEX($A$12:$A$42,MATCH(HS10,HS$12:HS$42,0))</f>
      </c>
      <c r="HU10"/>
      <c r="HV10"/>
      <c r="HW10" s="129">
        <f>IF(HW$6=0,MAX(HW$12:HW$42),MIN(HW$12:HW$42))</f>
      </c>
      <c r="HX10" s="129">
        <f>INDEX($A$12:$A$42,MATCH(HW10,HW$12:HW$42,0))</f>
      </c>
      <c r="HY10"/>
      <c r="HZ10"/>
      <c r="IA10" s="129">
        <f>IF(IA$6=0,MAX(IA$12:IA$42),MIN(IA$12:IA$42))</f>
      </c>
      <c r="IB10" s="129">
        <f>INDEX($A$12:$A$42,MATCH(IA10,IA$12:IA$42,0))</f>
      </c>
      <c r="IC10"/>
      <c r="ID10"/>
      <c r="IE10" s="129">
        <f>IF(IE$6=0,MAX(IE$12:IE$42),MIN(IE$12:IE$42))</f>
      </c>
      <c r="IF10" s="129">
        <f>INDEX($A$12:$A$42,MATCH(IE10,IE$12:IE$42,0))</f>
      </c>
      <c r="IG10"/>
      <c r="IH10"/>
      <c r="II10" s="129">
        <f>IF(II$6=0,MAX(II$12:II$42),MIN(II$12:II$42))</f>
      </c>
      <c r="IJ10" s="129">
        <f>INDEX($A$12:$A$42,MATCH(II10,II$12:II$42,0))</f>
      </c>
      <c r="IK10"/>
      <c r="IL10"/>
      <c r="IM10" s="129">
        <f>IF(IM$6=0,MAX(IM$12:IM$42),MIN(IM$12:IM$42))</f>
      </c>
      <c r="IN10" s="129">
        <f>INDEX($A$12:$A$42,MATCH(IM10,IM$12:IM$42,0))</f>
      </c>
      <c r="IO10"/>
      <c r="IP10"/>
      <c r="IQ10" s="129">
        <f>IF(IQ$6=0,MAX(IQ$12:IQ$42),MIN(IQ$12:IQ$42))</f>
      </c>
      <c r="IR10" s="129">
        <f>INDEX($A$12:$A$42,MATCH(IQ10,IQ$12:IQ$42,0))</f>
      </c>
      <c r="IS10"/>
      <c r="IT10"/>
      <c r="IU10" s="129">
        <f>IF(IU$6=0,MAX(IU$12:IU$42),MIN(IU$12:IU$42))</f>
      </c>
      <c r="IV10" s="129">
        <f>INDEX($A$12:$A$42,MATCH(IU10,IU$12:IU$42,0))</f>
      </c>
      <c r="IW10"/>
      <c r="IX10"/>
      <c r="IY10" s="129">
        <f>IF(IY$6=0,MAX(IY$12:IY$42),MIN(IY$12:IY$42))</f>
      </c>
      <c r="IZ10" s="129">
        <f>INDEX($A$12:$A$42,MATCH(IY10,IY$12:IY$42,0))</f>
      </c>
      <c r="JA10"/>
      <c r="JB10"/>
      <c r="JC10" s="129">
        <f>IF(JC$6=0,MAX(JC$12:JC$42),MIN(JC$12:JC$42))</f>
      </c>
      <c r="JD10" s="129">
        <f>INDEX($A$12:$A$42,MATCH(JC10,JC$12:JC$42,0))</f>
      </c>
      <c r="JE10"/>
      <c r="JF10"/>
      <c r="JG10" s="129">
        <f>IF(JG$6=0,MAX(JG$12:JG$42),MIN(JG$12:JG$42))</f>
      </c>
      <c r="JH10" s="129">
        <f>INDEX($A$12:$A$42,MATCH(JG10,JG$12:JG$42,0))</f>
      </c>
      <c r="JI10"/>
      <c r="JJ10"/>
      <c r="JK10" s="129">
        <f>IF(JK$6=0,MAX(JK$12:JK$42),MIN(JK$12:JK$42))</f>
      </c>
      <c r="JL10" s="129">
        <f>INDEX($A$12:$A$42,MATCH(JK10,JK$12:JK$42,0))</f>
      </c>
    </row>
    <row r="11">
      <c r="A11" s="127" t="s">
        <v>15</v>
      </c>
      <c r="B11"/>
      <c r="C11"/>
      <c r="D11"/>
      <c r="E11" s="129">
        <f>IF(E$6=0,MIN(E$12:E$42),MAX(E$12:E$42))</f>
      </c>
      <c r="F11" s="129">
        <f>INDEX($A$12:$A$42,MATCH(E11,E$12:E$42,0))</f>
      </c>
      <c r="G11"/>
      <c r="H11"/>
      <c r="I11" s="129">
        <f>IF(I$6=0,MIN(I$12:I$42),MAX(I$12:I$42))</f>
      </c>
      <c r="J11" s="129">
        <f>INDEX($A$12:$A$42,MATCH(I11,I$12:I$42,0))</f>
      </c>
      <c r="K11"/>
      <c r="L11"/>
      <c r="M11" s="129">
        <f>IF(M$6=0,MIN(M$12:M$42),MAX(M$12:M$42))</f>
      </c>
      <c r="N11" s="129">
        <f>INDEX($A$12:$A$42,MATCH(M11,M$12:M$42,0))</f>
      </c>
      <c r="O11"/>
      <c r="P11"/>
      <c r="Q11" s="129">
        <f>IF(Q$6=0,MIN(Q$12:Q$42),MAX(Q$12:Q$42))</f>
      </c>
      <c r="R11" s="129">
        <f>INDEX($A$12:$A$42,MATCH(Q11,Q$12:Q$42,0))</f>
      </c>
      <c r="S11"/>
      <c r="T11"/>
      <c r="U11" s="129">
        <f>IF(U$6=0,MIN(U$12:U$42),MAX(U$12:U$42))</f>
      </c>
      <c r="V11" s="129">
        <f>INDEX($A$12:$A$42,MATCH(U11,U$12:U$42,0))</f>
      </c>
      <c r="W11"/>
      <c r="X11"/>
      <c r="Y11" s="129">
        <f>IF(Y$6=0,MIN(Y$12:Y$42),MAX(Y$12:Y$42))</f>
      </c>
      <c r="Z11" s="129">
        <f>INDEX($A$12:$A$42,MATCH(Y11,Y$12:Y$42,0))</f>
      </c>
      <c r="AA11"/>
      <c r="AB11"/>
      <c r="AC11" s="129">
        <f>IF(AC$6=0,MIN(AC$12:AC$42),MAX(AC$12:AC$42))</f>
      </c>
      <c r="AD11" s="129">
        <f>INDEX($A$12:$A$42,MATCH(AC11,AC$12:AC$42,0))</f>
      </c>
      <c r="AE11"/>
      <c r="AF11"/>
      <c r="AG11" s="129">
        <f>IF(AG$6=0,MIN(AG$12:AG$42),MAX(AG$12:AG$42))</f>
      </c>
      <c r="AH11" s="129">
        <f>INDEX($A$12:$A$42,MATCH(AG11,AG$12:AG$42,0))</f>
      </c>
      <c r="AI11"/>
      <c r="AJ11"/>
      <c r="AK11" s="129">
        <f>IF(AK$6=0,MIN(AK$12:AK$42),MAX(AK$12:AK$42))</f>
      </c>
      <c r="AL11" s="129">
        <f>INDEX($A$12:$A$42,MATCH(AK11,AK$12:AK$42,0))</f>
      </c>
      <c r="AM11"/>
      <c r="AN11"/>
      <c r="AO11" s="129">
        <f>IF(AO$6=0,MIN(AO$12:AO$42),MAX(AO$12:AO$42))</f>
      </c>
      <c r="AP11" s="129">
        <f>INDEX($A$12:$A$42,MATCH(AO11,AO$12:AO$42,0))</f>
      </c>
      <c r="AQ11"/>
      <c r="AR11"/>
      <c r="AS11" s="129">
        <f>IF(AS$6=0,MIN(AS$12:AS$42),MAX(AS$12:AS$42))</f>
      </c>
      <c r="AT11" s="129">
        <f>INDEX($A$12:$A$42,MATCH(AS11,AS$12:AS$42,0))</f>
      </c>
      <c r="AU11"/>
      <c r="AV11"/>
      <c r="AW11" s="129">
        <f>IF(AW$6=0,MIN(AW$12:AW$42),MAX(AW$12:AW$42))</f>
      </c>
      <c r="AX11" s="129">
        <f>INDEX($A$12:$A$42,MATCH(AW11,AW$12:AW$42,0))</f>
      </c>
      <c r="AY11"/>
      <c r="AZ11"/>
      <c r="BA11" s="129">
        <f>IF(BA$6=0,MIN(BA$12:BA$42),MAX(BA$12:BA$42))</f>
      </c>
      <c r="BB11" s="129">
        <f>INDEX($A$12:$A$42,MATCH(BA11,BA$12:BA$42,0))</f>
      </c>
      <c r="BC11"/>
      <c r="BD11"/>
      <c r="BE11" s="129">
        <f>IF(BE$6=0,MIN(BE$12:BE$42),MAX(BE$12:BE$42))</f>
      </c>
      <c r="BF11" s="129">
        <f>INDEX($A$12:$A$42,MATCH(BE11,BE$12:BE$42,0))</f>
      </c>
      <c r="BG11"/>
      <c r="BH11"/>
      <c r="BI11" s="129">
        <f>IF(BI$6=0,MIN(BI$12:BI$42),MAX(BI$12:BI$42))</f>
      </c>
      <c r="BJ11" s="129">
        <f>INDEX($A$12:$A$42,MATCH(BI11,BI$12:BI$42,0))</f>
      </c>
      <c r="BK11"/>
      <c r="BL11"/>
      <c r="BM11" s="129">
        <f>IF(BM$6=0,MIN(BM$12:BM$42),MAX(BM$12:BM$42))</f>
      </c>
      <c r="BN11" s="129">
        <f>INDEX($A$12:$A$42,MATCH(BM11,BM$12:BM$42,0))</f>
      </c>
      <c r="BO11"/>
      <c r="BP11"/>
      <c r="BQ11" s="129">
        <f>IF(BQ$6=0,MIN(BQ$12:BQ$42),MAX(BQ$12:BQ$42))</f>
      </c>
      <c r="BR11" s="129">
        <f>INDEX($A$12:$A$42,MATCH(BQ11,BQ$12:BQ$42,0))</f>
      </c>
      <c r="BS11"/>
      <c r="BT11"/>
      <c r="BU11" s="129">
        <f>IF(BU$6=0,MIN(BU$12:BU$42),MAX(BU$12:BU$42))</f>
      </c>
      <c r="BV11" s="129">
        <f>INDEX($A$12:$A$42,MATCH(BU11,BU$12:BU$42,0))</f>
      </c>
      <c r="BW11"/>
      <c r="BX11"/>
      <c r="BY11" s="129">
        <f>IF(BY$6=0,MIN(BY$12:BY$42),MAX(BY$12:BY$42))</f>
      </c>
      <c r="BZ11" s="129">
        <f>INDEX($A$12:$A$42,MATCH(BY11,BY$12:BY$42,0))</f>
      </c>
      <c r="CA11"/>
      <c r="CB11"/>
      <c r="CC11" s="129">
        <f>IF(CC$6=0,MIN(CC$12:CC$42),MAX(CC$12:CC$42))</f>
      </c>
      <c r="CD11" s="129">
        <f>INDEX($A$12:$A$42,MATCH(CC11,CC$12:CC$42,0))</f>
      </c>
      <c r="CE11"/>
      <c r="CF11"/>
      <c r="CG11" s="129">
        <f>IF(CG$6=0,MIN(CG$12:CG$42),MAX(CG$12:CG$42))</f>
      </c>
      <c r="CH11" s="129">
        <f>INDEX($A$12:$A$42,MATCH(CG11,CG$12:CG$42,0))</f>
      </c>
      <c r="CI11"/>
      <c r="CJ11"/>
      <c r="CK11" s="129">
        <f>IF(CK$6=0,MIN(CK$12:CK$42),MAX(CK$12:CK$42))</f>
      </c>
      <c r="CL11" s="129">
        <f>INDEX($A$12:$A$42,MATCH(CK11,CK$12:CK$42,0))</f>
      </c>
      <c r="CM11"/>
      <c r="CN11"/>
      <c r="CO11" s="129">
        <f>IF(CO$6=0,MIN(CO$12:CO$42),MAX(CO$12:CO$42))</f>
      </c>
      <c r="CP11" s="129">
        <f>INDEX($A$12:$A$42,MATCH(CO11,CO$12:CO$42,0))</f>
      </c>
      <c r="CQ11"/>
      <c r="CR11"/>
      <c r="CS11" s="129">
        <f>IF(CS$6=0,MIN(CS$12:CS$42),MAX(CS$12:CS$42))</f>
      </c>
      <c r="CT11" s="129">
        <f>INDEX($A$12:$A$42,MATCH(CS11,CS$12:CS$42,0))</f>
      </c>
      <c r="CU11"/>
      <c r="CV11"/>
      <c r="CW11" s="129">
        <f>IF(CW$6=0,MIN(CW$12:CW$42),MAX(CW$12:CW$42))</f>
      </c>
      <c r="CX11" s="129">
        <f>INDEX($A$12:$A$42,MATCH(CW11,CW$12:CW$42,0))</f>
      </c>
      <c r="CY11"/>
      <c r="CZ11"/>
      <c r="DA11" s="129">
        <f>IF(DA$6=0,MIN(DA$12:DA$42),MAX(DA$12:DA$42))</f>
      </c>
      <c r="DB11" s="129">
        <f>INDEX($A$12:$A$42,MATCH(DA11,DA$12:DA$42,0))</f>
      </c>
      <c r="DC11"/>
      <c r="DD11"/>
      <c r="DE11" s="129">
        <f>IF(DE$6=0,MIN(DE$12:DE$42),MAX(DE$12:DE$42))</f>
      </c>
      <c r="DF11" s="129">
        <f>INDEX($A$12:$A$42,MATCH(DE11,DE$12:DE$42,0))</f>
      </c>
      <c r="DG11"/>
      <c r="DH11"/>
      <c r="DI11" s="129">
        <f>IF(DI$6=0,MIN(DI$12:DI$42),MAX(DI$12:DI$42))</f>
      </c>
      <c r="DJ11" s="129">
        <f>INDEX($A$12:$A$42,MATCH(DI11,DI$12:DI$42,0))</f>
      </c>
      <c r="DK11"/>
      <c r="DL11"/>
      <c r="DM11" s="129">
        <f>IF(DM$6=0,MIN(DM$12:DM$42),MAX(DM$12:DM$42))</f>
      </c>
      <c r="DN11" s="129">
        <f>INDEX($A$12:$A$42,MATCH(DM11,DM$12:DM$42,0))</f>
      </c>
      <c r="DO11"/>
      <c r="DP11"/>
      <c r="DQ11" s="129">
        <f>IF(DQ$6=0,MIN(DQ$12:DQ$42),MAX(DQ$12:DQ$42))</f>
      </c>
      <c r="DR11" s="129">
        <f>INDEX($A$12:$A$42,MATCH(DQ11,DQ$12:DQ$42,0))</f>
      </c>
      <c r="DS11"/>
      <c r="DT11"/>
      <c r="DU11" s="129">
        <f>IF(DU$6=0,MIN(DU$12:DU$42),MAX(DU$12:DU$42))</f>
      </c>
      <c r="DV11" s="129">
        <f>INDEX($A$12:$A$42,MATCH(DU11,DU$12:DU$42,0))</f>
      </c>
      <c r="DW11"/>
      <c r="DX11"/>
      <c r="DY11" s="129">
        <f>IF(DY$6=0,MIN(DY$12:DY$42),MAX(DY$12:DY$42))</f>
      </c>
      <c r="DZ11" s="129">
        <f>INDEX($A$12:$A$42,MATCH(DY11,DY$12:DY$42,0))</f>
      </c>
      <c r="EA11"/>
      <c r="EB11"/>
      <c r="EC11" s="129">
        <f>IF(EC$6=0,MIN(EC$12:EC$42),MAX(EC$12:EC$42))</f>
      </c>
      <c r="ED11" s="129">
        <f>INDEX($A$12:$A$42,MATCH(EC11,EC$12:EC$42,0))</f>
      </c>
      <c r="EE11"/>
      <c r="EF11"/>
      <c r="EG11" s="129">
        <f>IF(EG$6=0,MIN(EG$12:EG$42),MAX(EG$12:EG$42))</f>
      </c>
      <c r="EH11" s="129">
        <f>INDEX($A$12:$A$42,MATCH(EG11,EG$12:EG$42,0))</f>
      </c>
      <c r="EI11"/>
      <c r="EJ11"/>
      <c r="EK11" s="129">
        <f>IF(EK$6=0,MIN(EK$12:EK$42),MAX(EK$12:EK$42))</f>
      </c>
      <c r="EL11" s="129">
        <f>INDEX($A$12:$A$42,MATCH(EK11,EK$12:EK$42,0))</f>
      </c>
      <c r="EM11"/>
      <c r="EN11"/>
      <c r="EO11" s="129">
        <f>IF(EO$6=0,MIN(EO$12:EO$42),MAX(EO$12:EO$42))</f>
      </c>
      <c r="EP11" s="129">
        <f>INDEX($A$12:$A$42,MATCH(EO11,EO$12:EO$42,0))</f>
      </c>
      <c r="EQ11"/>
      <c r="ER11"/>
      <c r="ES11"/>
      <c r="ET11" s="129">
        <f>IF(ET$6=0,MIN(ET$12:ET$42),MAX(ET$12:ET$42))</f>
      </c>
      <c r="EU11" s="129">
        <f>INDEX($A$12:$A$42,MATCH(ET11,ET$12:ET$42,0))</f>
      </c>
      <c r="EV11"/>
      <c r="EW11"/>
      <c r="EX11"/>
      <c r="EY11" s="129">
        <f>IF(EY$6=0,MIN(EY$12:EY$42),MAX(EY$12:EY$42))</f>
      </c>
      <c r="EZ11" s="129">
        <f>INDEX($A$12:$A$42,MATCH(EY11,EY$12:EY$42,0))</f>
      </c>
      <c r="FA11"/>
      <c r="FB11"/>
      <c r="FC11"/>
      <c r="FD11" s="129">
        <f>IF(FD$6=0,MIN(FD$12:FD$42),MAX(FD$12:FD$42))</f>
      </c>
      <c r="FE11" s="129">
        <f>INDEX($A$12:$A$42,MATCH(FD11,FD$12:FD$42,0))</f>
      </c>
      <c r="FF11"/>
      <c r="FG11"/>
      <c r="FH11"/>
      <c r="FI11" s="129">
        <f>IF(FI$6=0,MIN(FI$12:FI$42),MAX(FI$12:FI$42))</f>
      </c>
      <c r="FJ11" s="129">
        <f>INDEX($A$12:$A$42,MATCH(FI11,FI$12:FI$42,0))</f>
      </c>
      <c r="FK11"/>
      <c r="FL11"/>
      <c r="FM11"/>
      <c r="FN11" s="129">
        <f>IF(FN$6=0,MIN(FN$12:FN$42),MAX(FN$12:FN$42))</f>
      </c>
      <c r="FO11" s="129">
        <f>INDEX($A$12:$A$42,MATCH(FN11,FN$12:FN$42,0))</f>
      </c>
      <c r="FP11"/>
      <c r="FQ11"/>
      <c r="FR11"/>
      <c r="FS11" s="129">
        <f>IF(FS$6=0,MIN(FS$12:FS$42),MAX(FS$12:FS$42))</f>
      </c>
      <c r="FT11" s="129">
        <f>INDEX($A$12:$A$42,MATCH(FS11,FS$12:FS$42,0))</f>
      </c>
      <c r="FU11"/>
      <c r="FV11"/>
      <c r="FW11"/>
      <c r="FX11" s="129">
        <f>IF(FX$6=0,MIN(FX$12:FX$42),MAX(FX$12:FX$42))</f>
      </c>
      <c r="FY11" s="129">
        <f>INDEX($A$12:$A$42,MATCH(FX11,FX$12:FX$42,0))</f>
      </c>
      <c r="FZ11"/>
      <c r="GA11"/>
      <c r="GB11"/>
      <c r="GC11" s="129">
        <f>IF(GC$6=0,MIN(GC$12:GC$42),MAX(GC$12:GC$42))</f>
      </c>
      <c r="GD11" s="129">
        <f>INDEX($A$12:$A$42,MATCH(GC11,GC$12:GC$42,0))</f>
      </c>
      <c r="GE11"/>
      <c r="GF11"/>
      <c r="GG11"/>
      <c r="GH11" s="129">
        <f>IF(GH$6=0,MIN(GH$12:GH$42),MAX(GH$12:GH$42))</f>
      </c>
      <c r="GI11" s="129">
        <f>INDEX($A$12:$A$42,MATCH(GH11,GH$12:GH$42,0))</f>
      </c>
      <c r="GJ11"/>
      <c r="GK11"/>
      <c r="GL11"/>
      <c r="GM11" s="129">
        <f>IF(GM$6=0,MIN(GM$12:GM$42),MAX(GM$12:GM$42))</f>
      </c>
      <c r="GN11" s="129">
        <f>INDEX($A$12:$A$42,MATCH(GM11,GM$12:GM$42,0))</f>
      </c>
      <c r="GO11"/>
      <c r="GP11"/>
      <c r="GQ11"/>
      <c r="GR11" s="129">
        <f>IF(GR$6=0,MIN(GR$12:GR$42),MAX(GR$12:GR$42))</f>
      </c>
      <c r="GS11" s="129">
        <f>INDEX($A$12:$A$42,MATCH(GR11,GR$12:GR$42,0))</f>
      </c>
      <c r="GT11"/>
      <c r="GU11"/>
      <c r="GV11"/>
      <c r="GW11" s="129">
        <f>IF(GW$6=0,MIN(GW$12:GW$42),MAX(GW$12:GW$42))</f>
      </c>
      <c r="GX11" s="129">
        <f>INDEX($A$12:$A$42,MATCH(GW11,GW$12:GW$42,0))</f>
      </c>
      <c r="GY11"/>
      <c r="GZ11"/>
      <c r="HA11"/>
      <c r="HB11" s="129">
        <f>IF(HB$6=0,MIN(HB$12:HB$42),MAX(HB$12:HB$42))</f>
      </c>
      <c r="HC11" s="129">
        <f>INDEX($A$12:$A$42,MATCH(HB11,HB$12:HB$42,0))</f>
      </c>
      <c r="HD11"/>
      <c r="HE11"/>
      <c r="HF11"/>
      <c r="HG11" s="129">
        <f>IF(HG$6=0,MIN(HG$12:HG$42),MAX(HG$12:HG$42))</f>
      </c>
      <c r="HH11" s="129">
        <f>INDEX($A$12:$A$42,MATCH(HG11,HG$12:HG$42,0))</f>
      </c>
      <c r="HI11"/>
      <c r="HJ11"/>
      <c r="HK11" s="129">
        <f>IF(HK$6=0,MIN(HK$12:HK$42),MAX(HK$12:HK$42))</f>
      </c>
      <c r="HL11" s="129">
        <f>INDEX($A$12:$A$42,MATCH(HK11,HK$12:HK$42,0))</f>
      </c>
      <c r="HM11"/>
      <c r="HN11"/>
      <c r="HO11" s="129">
        <f>IF(HO$6=0,MIN(HO$12:HO$42),MAX(HO$12:HO$42))</f>
      </c>
      <c r="HP11" s="129">
        <f>INDEX($A$12:$A$42,MATCH(HO11,HO$12:HO$42,0))</f>
      </c>
      <c r="HQ11"/>
      <c r="HR11"/>
      <c r="HS11" s="129">
        <f>IF(HS$6=0,MIN(HS$12:HS$42),MAX(HS$12:HS$42))</f>
      </c>
      <c r="HT11" s="129">
        <f>INDEX($A$12:$A$42,MATCH(HS11,HS$12:HS$42,0))</f>
      </c>
      <c r="HU11"/>
      <c r="HV11"/>
      <c r="HW11" s="129">
        <f>IF(HW$6=0,MIN(HW$12:HW$42),MAX(HW$12:HW$42))</f>
      </c>
      <c r="HX11" s="129">
        <f>INDEX($A$12:$A$42,MATCH(HW11,HW$12:HW$42,0))</f>
      </c>
      <c r="HY11"/>
      <c r="HZ11"/>
      <c r="IA11" s="129">
        <f>IF(IA$6=0,MIN(IA$12:IA$42),MAX(IA$12:IA$42))</f>
      </c>
      <c r="IB11" s="129">
        <f>INDEX($A$12:$A$42,MATCH(IA11,IA$12:IA$42,0))</f>
      </c>
      <c r="IC11"/>
      <c r="ID11"/>
      <c r="IE11" s="129">
        <f>IF(IE$6=0,MIN(IE$12:IE$42),MAX(IE$12:IE$42))</f>
      </c>
      <c r="IF11" s="129">
        <f>INDEX($A$12:$A$42,MATCH(IE11,IE$12:IE$42,0))</f>
      </c>
      <c r="IG11"/>
      <c r="IH11"/>
      <c r="II11" s="129">
        <f>IF(II$6=0,MIN(II$12:II$42),MAX(II$12:II$42))</f>
      </c>
      <c r="IJ11" s="129">
        <f>INDEX($A$12:$A$42,MATCH(II11,II$12:II$42,0))</f>
      </c>
      <c r="IK11"/>
      <c r="IL11"/>
      <c r="IM11" s="129">
        <f>IF(IM$6=0,MIN(IM$12:IM$42),MAX(IM$12:IM$42))</f>
      </c>
      <c r="IN11" s="129">
        <f>INDEX($A$12:$A$42,MATCH(IM11,IM$12:IM$42,0))</f>
      </c>
      <c r="IO11"/>
      <c r="IP11"/>
      <c r="IQ11" s="129">
        <f>IF(IQ$6=0,MIN(IQ$12:IQ$42),MAX(IQ$12:IQ$42))</f>
      </c>
      <c r="IR11" s="129">
        <f>INDEX($A$12:$A$42,MATCH(IQ11,IQ$12:IQ$42,0))</f>
      </c>
      <c r="IS11"/>
      <c r="IT11"/>
      <c r="IU11" s="129">
        <f>IF(IU$6=0,MIN(IU$12:IU$42),MAX(IU$12:IU$42))</f>
      </c>
      <c r="IV11" s="129">
        <f>INDEX($A$12:$A$42,MATCH(IU11,IU$12:IU$42,0))</f>
      </c>
      <c r="IW11"/>
      <c r="IX11"/>
      <c r="IY11" s="129">
        <f>IF(IY$6=0,MIN(IY$12:IY$42),MAX(IY$12:IY$42))</f>
      </c>
      <c r="IZ11" s="129">
        <f>INDEX($A$12:$A$42,MATCH(IY11,IY$12:IY$42,0))</f>
      </c>
      <c r="JA11"/>
      <c r="JB11"/>
      <c r="JC11" s="129">
        <f>IF(JC$6=0,MIN(JC$12:JC$42),MAX(JC$12:JC$42))</f>
      </c>
      <c r="JD11" s="129">
        <f>INDEX($A$12:$A$42,MATCH(JC11,JC$12:JC$42,0))</f>
      </c>
      <c r="JE11"/>
      <c r="JF11"/>
      <c r="JG11" s="129">
        <f>IF(JG$6=0,MIN(JG$12:JG$42),MAX(JG$12:JG$42))</f>
      </c>
      <c r="JH11" s="129">
        <f>INDEX($A$12:$A$42,MATCH(JG11,JG$12:JG$42,0))</f>
      </c>
      <c r="JI11"/>
      <c r="JJ11"/>
      <c r="JK11" s="129">
        <f>IF(JK$6=0,MIN(JK$12:JK$42),MAX(JK$12:JK$42))</f>
      </c>
      <c r="JL11" s="129">
        <f>INDEX($A$12:$A$42,MATCH(JK11,JK$12:JK$42,0))</f>
      </c>
    </row>
    <row r="12">
      <c r="A12" s="129" t="s">
        <v>16</v>
      </c>
      <c r="B12" s="129">
        <f>A12</f>
      </c>
      <c r="C12" s="129">
        <f>(F12+J12+N12+R12+V12+Z12+AD12+AH12+AL12+AP12+AT12+AX12+BB12+BF12+BJ12+BN12+BR12+BV12+BZ12+CD12+CH12+CL12+CP12+CT12+CX12+DB12+DF12+DJ12+DN12+DR12+DV12+DZ12+ED12+EH12+EL12+EQ12+EV12+FA12+FF12+FK12+FP12+FU12+FZ12+GE12+GJ12+GO12+GT12+GY12+HD12+HH12+HL12+HP12+HT12+HX12+IB12+IF12+IJ12+IN12+IR12+IV12+IZ12+JD12+JH12+JL12)*100</f>
      </c>
      <c r="D12" s="129">
        <f>RANK(C12,C$12:C$42,0)</f>
      </c>
      <c r="E12" s="130">
        <v>66.2082508844517</v>
      </c>
      <c r="F12" s="130">
        <f>IF(COUNTA(E$12:E$42)=0,0.6*E$5,IF(E12="",0,IF(E$6=0,IF(E12&gt;=E$8,E$5,IF(E12&lt;E$6,0,0.6*E$5+0.4*E$5*(E12-E$7)/(E$8-E$7))),IF(E12&lt;=E$8,E$5,IF(E12&gt;E$6,0,0.6*E$5+0.4*E$5*(E12-E$7)/(E$8-E$7))))))</f>
      </c>
      <c r="G12" s="130">
        <f>IF(E12&lt;&gt;"",E$5,0)</f>
      </c>
      <c r="H12" s="129">
        <f>IF(E$6=0,RANK(E12,E$12:E$42,0),RANK(E12,E$12:E$42,1))</f>
      </c>
      <c r="I12" s="130">
        <v>86.6097086305579</v>
      </c>
      <c r="J12" s="130">
        <f>IF(COUNTA(I$12:I$42)=0,0.6*I$5,IF(I12="",0,IF(I$6=0,IF(I12&gt;=I$8,I$5,IF(I12&lt;I$6,0,0.6*I$5+0.4*I$5*(I12-I$7)/(I$8-I$7))),IF(I12&lt;=I$8,I$5,IF(I12&gt;I$6,0,0.6*I$5+0.4*I$5*(I12-I$7)/(I$8-I$7))))))</f>
      </c>
      <c r="K12" s="130">
        <f>IF(I12&lt;&gt;"",I$5,0)</f>
      </c>
      <c r="L12" s="129">
        <f>IF(I$6=0,RANK(I12,I$12:I$42,0),RANK(I12,I$12:I$42,1))</f>
      </c>
      <c r="M12" s="130">
        <v>78.2360598441484</v>
      </c>
      <c r="N12" s="130">
        <f>IF(COUNTA(M$12:M$42)=0,0.6*M$5,IF(M12="",0,IF(M$6=0,IF(M12&gt;=M$8,M$5,IF(M12&lt;M$6,0,0.6*M$5+0.4*M$5*(M12-M$7)/(M$8-M$7))),IF(M12&lt;=M$8,M$5,IF(M12&gt;M$6,0,0.6*M$5+0.4*M$5*(M12-M$7)/(M$8-M$7))))))</f>
      </c>
      <c r="O12" s="130">
        <f>IF(M12&lt;&gt;"",M$5,0)</f>
      </c>
      <c r="P12" s="129">
        <f>IF(M$6=0,RANK(M12,M$12:M$42,0),RANK(M12,M$12:M$42,1))</f>
      </c>
      <c r="Q12"/>
      <c r="R12" s="130">
        <f>IF(COUNTA(Q$12:Q$42)=0,0.6*Q$5,IF(Q12="",0,IF(Q$6=0,IF(Q12&gt;=Q$8,Q$5,IF(Q12&lt;Q$6,0,0.6*Q$5+0.4*Q$5*(Q12-Q$7)/(Q$8-Q$7))),IF(Q12&lt;=Q$8,Q$5,IF(Q12&gt;Q$6,0,0.6*Q$5+0.4*Q$5*(Q12-Q$7)/(Q$8-Q$7))))))</f>
      </c>
      <c r="S12" s="130">
        <f>IF(Q12&lt;&gt;"",Q$5,0)</f>
      </c>
      <c r="T12" s="129">
        <f>IF(Q$6=0,RANK(Q12,Q$12:Q$42,0),RANK(Q12,Q$12:Q$42,1))</f>
      </c>
      <c r="U12"/>
      <c r="V12" s="130">
        <f>IF(COUNTA(U$12:U$42)=0,0.6*U$5,IF(U12="",0,IF(U$6=0,IF(U12&gt;=U$8,U$5,IF(U12&lt;U$6,0,0.6*U$5+0.4*U$5*(U12-U$7)/(U$8-U$7))),IF(U12&lt;=U$8,U$5,IF(U12&gt;U$6,0,0.6*U$5+0.4*U$5*(U12-U$7)/(U$8-U$7))))))</f>
      </c>
      <c r="W12" s="130">
        <f>IF(U12&lt;&gt;"",U$5,0)</f>
      </c>
      <c r="X12" s="129">
        <f>IF(U$6=0,RANK(U12,U$12:U$42,0),RANK(U12,U$12:U$42,1))</f>
      </c>
      <c r="Y12"/>
      <c r="Z12" s="130">
        <f>IF(COUNTA(Y$12:Y$42)=0,0.6*Y$5,IF(Y12="",0,IF(Y$6=0,IF(Y12&gt;=Y$8,Y$5,IF(Y12&lt;Y$6,0,0.6*Y$5+0.4*Y$5*(Y12-Y$7)/(Y$8-Y$7))),IF(Y12&lt;=Y$8,Y$5,IF(Y12&gt;Y$6,0,0.6*Y$5+0.4*Y$5*(Y12-Y$7)/(Y$8-Y$7))))))</f>
      </c>
      <c r="AA12" s="130">
        <f>IF(Y12&lt;&gt;"",Y$5,0)</f>
      </c>
      <c r="AB12" s="129">
        <f>IF(Y$6=0,RANK(Y12,Y$12:Y$42,0),RANK(Y12,Y$12:Y$42,1))</f>
      </c>
      <c r="AC12" s="130">
        <v>100</v>
      </c>
      <c r="AD12" s="130">
        <f>IF(COUNTA(AC$12:AC$42)=0,0.6*AC$5,IF(AC12="",0,IF(AC$6=0,IF(AC12&gt;=AC$8,AC$5,IF(AC12&lt;AC$6,0,0.6*AC$5+0.4*AC$5*(AC12-AC$7)/(AC$8-AC$7))),IF(AC12&lt;=AC$8,AC$5,IF(AC12&gt;AC$6,0,0.6*AC$5+0.4*AC$5*(AC12-AC$7)/(AC$8-AC$7))))))</f>
      </c>
      <c r="AE12" s="130">
        <f>IF(AC12&lt;&gt;"",AC$5,0)</f>
      </c>
      <c r="AF12" s="129">
        <f>IF(AC$6=0,RANK(AC12,AC$12:AC$42,0),RANK(AC12,AC$12:AC$42,1))</f>
      </c>
      <c r="AG12" s="130">
        <v>0.723463035019455</v>
      </c>
      <c r="AH12" s="130">
        <f>IF(COUNTA(AG$12:AG$42)=0,0.6*AG$5,IF(AG12="",0,IF(AG$6=0,IF(AG12&gt;=AG$8,AG$5,IF(AG12&lt;AG$6,0,0.6*AG$5+0.4*AG$5*(AG12-AG$7)/(AG$8-AG$7))),IF(AG12&lt;=AG$8,AG$5,IF(AG12&gt;AG$6,0,0.6*AG$5+0.4*AG$5*(AG12-AG$7)/(AG$8-AG$7))))))</f>
      </c>
      <c r="AI12" s="130">
        <f>IF(AG12&lt;&gt;"",AG$5,0)</f>
      </c>
      <c r="AJ12" s="129">
        <f>IF(AG$6=0,RANK(AG12,AG$12:AG$42,0),RANK(AG12,AG$12:AG$42,1))</f>
      </c>
      <c r="AK12" s="130">
        <v>0</v>
      </c>
      <c r="AL12" s="130">
        <f>IF(COUNTA(AK$12:AK$42)=0,0.6*AK$5,IF(AK12="",0,IF(AK$6=0,IF(AK12&gt;=AK$8,AK$5,IF(AK12&lt;AK$6,0,0.6*AK$5+0.4*AK$5*(AK12-AK$7)/(AK$8-AK$7))),IF(AK12&lt;=AK$8,AK$5,IF(AK12&gt;AK$6,0,0.6*AK$5+0.4*AK$5*(AK12-AK$7)/(AK$8-AK$7))))))</f>
      </c>
      <c r="AM12" s="130">
        <f>IF(AK12&lt;&gt;"",AK$5,0)</f>
      </c>
      <c r="AN12" s="129">
        <f>IF(AK$6=0,RANK(AK12,AK$12:AK$42,0),RANK(AK12,AK$12:AK$42,1))</f>
      </c>
      <c r="AO12" s="130">
        <v>0.727622007875754</v>
      </c>
      <c r="AP12" s="130">
        <f>IF(COUNTA(AO$12:AO$42)=0,0.6*AO$5,IF(AO12="",0,IF(AO$6=0,IF(AO12&gt;=AO$8,AO$5,IF(AO12&lt;AO$6,0,0.6*AO$5+0.4*AO$5*(AO12-AO$7)/(AO$8-AO$7))),IF(AO12&lt;=AO$8,AO$5,IF(AO12&gt;AO$6,0,0.6*AO$5+0.4*AO$5*(AO12-AO$7)/(AO$8-AO$7))))))</f>
      </c>
      <c r="AQ12" s="130">
        <f>IF(AO12&lt;&gt;"",AO$5,0)</f>
      </c>
      <c r="AR12" s="129">
        <f>IF(AO$6=0,RANK(AO12,AO$12:AO$42,0),RANK(AO12,AO$12:AO$42,1))</f>
      </c>
      <c r="AS12" s="130">
        <v>0</v>
      </c>
      <c r="AT12" s="130">
        <f>IF(COUNTA(AS$12:AS$42)=0,0.6*AS$5,IF(AS12="",0,IF(AS$6=0,IF(AS12&gt;=AS$8,AS$5,IF(AS12&lt;AS$6,0,0.6*AS$5+0.4*AS$5*(AS12-AS$7)/(AS$8-AS$7))),IF(AS12&lt;=AS$8,AS$5,IF(AS12&gt;AS$6,0,0.6*AS$5+0.4*AS$5*(AS12-AS$7)/(AS$8-AS$7))))))</f>
      </c>
      <c r="AU12" s="130">
        <f>IF(AS12&lt;&gt;"",AS$5,0)</f>
      </c>
      <c r="AV12" s="129">
        <f>IF(AS$6=0,RANK(AS12,AS$12:AS$42,0),RANK(AS12,AS$12:AS$42,1))</f>
      </c>
      <c r="AW12" s="130">
        <v>0</v>
      </c>
      <c r="AX12" s="130">
        <f>IF(COUNTA(AW$12:AW$42)=0,0.6*AW$5,IF(AW12="",0,IF(AW$6=0,IF(AW12&gt;=AW$8,AW$5,IF(AW12&lt;AW$6,0,0.6*AW$5+0.4*AW$5*(AW12-AW$7)/(AW$8-AW$7))),IF(AW12&lt;=AW$8,AW$5,IF(AW12&gt;AW$6,0,0.6*AW$5+0.4*AW$5*(AW12-AW$7)/(AW$8-AW$7))))))</f>
      </c>
      <c r="AY12" s="130">
        <f>IF(AW12&lt;&gt;"",AW$5,0)</f>
      </c>
      <c r="AZ12" s="129">
        <f>IF(AW$6=0,RANK(AW12,AW$12:AW$42,0),RANK(AW12,AW$12:AW$42,1))</f>
      </c>
      <c r="BA12" s="130">
        <v>18.5332769317541</v>
      </c>
      <c r="BB12" s="130">
        <f>IF(COUNTA(BA$12:BA$42)=0,0.6*BA$5,IF(BA12="",0,IF(BA$6=0,IF(BA12&gt;=BA$8,BA$5,IF(BA12&lt;BA$6,0,0.6*BA$5+0.4*BA$5*(BA12-BA$7)/(BA$8-BA$7))),IF(BA12&lt;=BA$8,BA$5,IF(BA12&gt;BA$6,0,0.6*BA$5+0.4*BA$5*(BA12-BA$7)/(BA$8-BA$7))))))</f>
      </c>
      <c r="BC12" s="130">
        <f>IF(BA12&lt;&gt;"",BA$5,0)</f>
      </c>
      <c r="BD12" s="129">
        <f>IF(BA$6=0,RANK(BA12,BA$12:BA$42,0),RANK(BA12,BA$12:BA$42,1))</f>
      </c>
      <c r="BE12" s="130">
        <v>0</v>
      </c>
      <c r="BF12" s="130">
        <f>IF(COUNTA(BE$12:BE$42)=0,0.6*BE$5,IF(BE12="",0,IF(BE$6=0,IF(BE12&gt;=BE$8,BE$5,IF(BE12&lt;BE$6,0,0.6*BE$5+0.4*BE$5*(BE12-BE$7)/(BE$8-BE$7))),IF(BE12&lt;=BE$8,BE$5,IF(BE12&gt;BE$6,0,0.6*BE$5+0.4*BE$5*(BE12-BE$7)/(BE$8-BE$7))))))</f>
      </c>
      <c r="BG12" s="130">
        <f>IF(BE12&lt;&gt;"",BE$5,0)</f>
      </c>
      <c r="BH12" s="129">
        <f>IF(BE$6=0,RANK(BE12,BE$12:BE$42,0),RANK(BE12,BE$12:BE$42,1))</f>
      </c>
      <c r="BI12"/>
      <c r="BJ12" s="130">
        <f>IF(COUNTA(BI$12:BI$42)=0,0.6*BI$5,IF(BI12="",0,IF(BI$6=0,IF(BI12&gt;=BI$8,BI$5,IF(BI12&lt;BI$6,0,0.6*BI$5+0.4*BI$5*(BI12-BI$7)/(BI$8-BI$7))),IF(BI12&lt;=BI$8,BI$5,IF(BI12&gt;BI$6,0,0.6*BI$5+0.4*BI$5*(BI12-BI$7)/(BI$8-BI$7))))))</f>
      </c>
      <c r="BK12" s="130">
        <f>IF(BI12&lt;&gt;"",BI$5,0)</f>
      </c>
      <c r="BL12" s="129">
        <f>IF(BI$6=0,RANK(BI12,BI$12:BI$42,0),RANK(BI12,BI$12:BI$42,1))</f>
      </c>
      <c r="BM12"/>
      <c r="BN12" s="130">
        <f>IF(COUNTA(BM$12:BM$42)=0,0.6*BM$5,IF(BM12="",0,IF(BM$6=0,IF(BM12&gt;=BM$8,BM$5,IF(BM12&lt;BM$6,0,0.6*BM$5+0.4*BM$5*(BM12-BM$7)/(BM$8-BM$7))),IF(BM12&lt;=BM$8,BM$5,IF(BM12&gt;BM$6,0,0.6*BM$5+0.4*BM$5*(BM12-BM$7)/(BM$8-BM$7))))))</f>
      </c>
      <c r="BO12" s="130">
        <f>IF(BM12&lt;&gt;"",BM$5,0)</f>
      </c>
      <c r="BP12" s="129">
        <f>IF(BM$6=0,RANK(BM12,BM$12:BM$42,0),RANK(BM12,BM$12:BM$42,1))</f>
      </c>
      <c r="BQ12"/>
      <c r="BR12" s="130">
        <f>IF(COUNTA(BQ$12:BQ$42)=0,0.6*BQ$5,IF(BQ12="",0,IF(BQ$6=0,IF(BQ12&gt;=BQ$8,BQ$5,IF(BQ12&lt;BQ$6,0,0.6*BQ$5+0.4*BQ$5*(BQ12-BQ$7)/(BQ$8-BQ$7))),IF(BQ12&lt;=BQ$8,BQ$5,IF(BQ12&gt;BQ$6,0,0.6*BQ$5+0.4*BQ$5*(BQ12-BQ$7)/(BQ$8-BQ$7))))))</f>
      </c>
      <c r="BS12" s="130">
        <f>IF(BQ12&lt;&gt;"",BQ$5,0)</f>
      </c>
      <c r="BT12" s="129">
        <f>IF(BQ$6=0,RANK(BQ12,BQ$12:BQ$42,0),RANK(BQ12,BQ$12:BQ$42,1))</f>
      </c>
      <c r="BU12"/>
      <c r="BV12" s="130">
        <f>IF(COUNTA(BU$12:BU$42)=0,0.6*BU$5,IF(BU12="",0,IF(BU$6=0,IF(BU12&gt;=BU$8,BU$5,IF(BU12&lt;BU$6,0,0.6*BU$5+0.4*BU$5*(BU12-BU$7)/(BU$8-BU$7))),IF(BU12&lt;=BU$8,BU$5,IF(BU12&gt;BU$6,0,0.6*BU$5+0.4*BU$5*(BU12-BU$7)/(BU$8-BU$7))))))</f>
      </c>
      <c r="BW12" s="130">
        <f>IF(BU12&lt;&gt;"",BU$5,0)</f>
      </c>
      <c r="BX12" s="129">
        <f>IF(BU$6=0,RANK(BU12,BU$12:BU$42,0),RANK(BU12,BU$12:BU$42,1))</f>
      </c>
      <c r="BY12"/>
      <c r="BZ12" s="130">
        <f>IF(COUNTA(BY$12:BY$42)=0,0.6*BY$5,IF(BY12="",0,IF(BY$6=0,IF(BY12&gt;=BY$8,BY$5,IF(BY12&lt;BY$6,0,0.6*BY$5+0.4*BY$5*(BY12-BY$7)/(BY$8-BY$7))),IF(BY12&lt;=BY$8,BY$5,IF(BY12&gt;BY$6,0,0.6*BY$5+0.4*BY$5*(BY12-BY$7)/(BY$8-BY$7))))))</f>
      </c>
      <c r="CA12" s="130">
        <f>IF(BY12&lt;&gt;"",BY$5,0)</f>
      </c>
      <c r="CB12" s="129">
        <f>IF(BY$6=0,RANK(BY12,BY$12:BY$42,0),RANK(BY12,BY$12:BY$42,1))</f>
      </c>
      <c r="CC12"/>
      <c r="CD12" s="130">
        <f>IF(COUNTA(CC$12:CC$42)=0,0.6*CC$5,IF(CC12="",0,IF(CC$6=0,IF(CC12&gt;=CC$8,CC$5,IF(CC12&lt;CC$6,0,0.6*CC$5+0.4*CC$5*(CC12-CC$7)/(CC$8-CC$7))),IF(CC12&lt;=CC$8,CC$5,IF(CC12&gt;CC$6,0,0.6*CC$5+0.4*CC$5*(CC12-CC$7)/(CC$8-CC$7))))))</f>
      </c>
      <c r="CE12" s="130">
        <f>IF(CC12&lt;&gt;"",CC$5,0)</f>
      </c>
      <c r="CF12" s="129">
        <f>IF(CC$6=0,RANK(CC12,CC$12:CC$42,0),RANK(CC12,CC$12:CC$42,1))</f>
      </c>
      <c r="CG12"/>
      <c r="CH12" s="130">
        <f>IF(COUNTA(CG$12:CG$42)=0,0.6*CG$5,IF(CG12="",0,IF(CG$6=0,IF(CG12&gt;=CG$8,CG$5,IF(CG12&lt;CG$6,0,0.6*CG$5+0.4*CG$5*(CG12-CG$7)/(CG$8-CG$7))),IF(CG12&lt;=CG$8,CG$5,IF(CG12&gt;CG$6,0,0.6*CG$5+0.4*CG$5*(CG12-CG$7)/(CG$8-CG$7))))))</f>
      </c>
      <c r="CI12" s="130">
        <f>IF(CG12&lt;&gt;"",CG$5,0)</f>
      </c>
      <c r="CJ12" s="129">
        <f>IF(CG$6=0,RANK(CG12,CG$12:CG$42,0),RANK(CG12,CG$12:CG$42,1))</f>
      </c>
      <c r="CK12"/>
      <c r="CL12" s="130">
        <f>IF(COUNTA(CK$12:CK$42)=0,0.6*CK$5,IF(CK12="",0,IF(CK$6=0,IF(CK12&gt;=CK$8,CK$5,IF(CK12&lt;CK$6,0,0.6*CK$5+0.4*CK$5*(CK12-CK$7)/(CK$8-CK$7))),IF(CK12&lt;=CK$8,CK$5,IF(CK12&gt;CK$6,0,0.6*CK$5+0.4*CK$5*(CK12-CK$7)/(CK$8-CK$7))))))</f>
      </c>
      <c r="CM12" s="130">
        <f>IF(CK12&lt;&gt;"",CK$5,0)</f>
      </c>
      <c r="CN12" s="129">
        <f>IF(CK$6=0,RANK(CK12,CK$12:CK$42,0),RANK(CK12,CK$12:CK$42,1))</f>
      </c>
      <c r="CO12"/>
      <c r="CP12" s="130">
        <f>IF(COUNTA(CO$12:CO$42)=0,0.6*CO$5,IF(CO12="",0,IF(CO$6=0,IF(CO12&gt;=CO$8,CO$5,IF(CO12&lt;CO$6,0,0.6*CO$5+0.4*CO$5*(CO12-CO$7)/(CO$8-CO$7))),IF(CO12&lt;=CO$8,CO$5,IF(CO12&gt;CO$6,0,0.6*CO$5+0.4*CO$5*(CO12-CO$7)/(CO$8-CO$7))))))</f>
      </c>
      <c r="CQ12" s="130">
        <f>IF(CO12&lt;&gt;"",CO$5,0)</f>
      </c>
      <c r="CR12" s="129">
        <f>IF(CO$6=0,RANK(CO12,CO$12:CO$42,0),RANK(CO12,CO$12:CO$42,1))</f>
      </c>
      <c r="CS12" s="130">
        <v>99</v>
      </c>
      <c r="CT12" s="130">
        <f>IF(COUNTA(CS$12:CS$42)=0,0.6*CS$5,IF(CS12="",0,IF(CS$6=0,IF(CS12&gt;=CS$8,CS$5,IF(CS12&lt;CS$6,0,0.6*CS$5+0.4*CS$5*(CS12-CS$7)/(CS$8-CS$7))),IF(CS12&lt;=CS$8,CS$5,IF(CS12&gt;CS$6,0,0.6*CS$5+0.4*CS$5*(CS12-CS$7)/(CS$8-CS$7))))))</f>
      </c>
      <c r="CU12" s="130">
        <f>IF(CS12&lt;&gt;"",CS$5,0)</f>
      </c>
      <c r="CV12" s="129">
        <f>IF(CS$6=0,RANK(CS12,CS$12:CS$42,0),RANK(CS12,CS$12:CS$42,1))</f>
      </c>
      <c r="CW12" s="130">
        <v>0.5</v>
      </c>
      <c r="CX12" s="130">
        <f>IF(COUNTA(CW$12:CW$42)=0,0.6*CW$5,IF(CW12="",0,IF(CW$6=0,IF(CW12&gt;=CW$8,CW$5,IF(CW12&lt;CW$6,0,0.6*CW$5+0.4*CW$5*(CW12-CW$7)/(CW$8-CW$7))),IF(CW12&lt;=CW$8,CW$5,IF(CW12&gt;CW$6,0,0.6*CW$5+0.4*CW$5*(CW12-CW$7)/(CW$8-CW$7))))))</f>
      </c>
      <c r="CY12" s="130">
        <f>IF(CW12&lt;&gt;"",CW$5,0)</f>
      </c>
      <c r="CZ12" s="129">
        <f>IF(CW$6=0,RANK(CW12,CW$12:CW$42,0),RANK(CW12,CW$12:CW$42,1))</f>
      </c>
      <c r="DA12" s="130">
        <v>98</v>
      </c>
      <c r="DB12" s="130">
        <f>IF(COUNTA(DA$12:DA$42)=0,0.6*DA$5,IF(DA12="",0,IF(DA$6=0,IF(DA12&gt;=DA$8,DA$5,IF(DA12&lt;DA$6,0,0.6*DA$5+0.4*DA$5*(DA12-DA$7)/(DA$8-DA$7))),IF(DA12&lt;=DA$8,DA$5,IF(DA12&gt;DA$6,0,0.6*DA$5+0.4*DA$5*(DA12-DA$7)/(DA$8-DA$7))))))</f>
      </c>
      <c r="DC12" s="130">
        <f>IF(DA12&lt;&gt;"",DA$5,0)</f>
      </c>
      <c r="DD12" s="129">
        <f>IF(DA$6=0,RANK(DA12,DA$12:DA$42,0),RANK(DA12,DA$12:DA$42,1))</f>
      </c>
      <c r="DE12" s="130">
        <v>98</v>
      </c>
      <c r="DF12" s="130">
        <f>IF(COUNTA(DE$12:DE$42)=0,0.6*DE$5,IF(DE12="",0,IF(DE$6=0,IF(DE12&gt;=DE$8,DE$5,IF(DE12&lt;DE$6,0,0.6*DE$5+0.4*DE$5*(DE12-DE$7)/(DE$8-DE$7))),IF(DE12&lt;=DE$8,DE$5,IF(DE12&gt;DE$6,0,0.6*DE$5+0.4*DE$5*(DE12-DE$7)/(DE$8-DE$7))))))</f>
      </c>
      <c r="DG12" s="130">
        <f>IF(DE12&lt;&gt;"",DE$5,0)</f>
      </c>
      <c r="DH12" s="129">
        <f>IF(DE$6=0,RANK(DE12,DE$12:DE$42,0),RANK(DE12,DE$12:DE$42,1))</f>
      </c>
      <c r="DI12"/>
      <c r="DJ12" s="130">
        <f>IF(COUNTA(DI$12:DI$42)=0,0.6*DI$5,IF(DI12="",0,IF(DI$6=0,IF(DI12&gt;=DI$8,DI$5,IF(DI12&lt;DI$6,0,0.6*DI$5+0.4*DI$5*(DI12-DI$7)/(DI$8-DI$7))),IF(DI12&lt;=DI$8,DI$5,IF(DI12&gt;DI$6,0,0.6*DI$5+0.4*DI$5*(DI12-DI$7)/(DI$8-DI$7))))))</f>
      </c>
      <c r="DK12" s="130">
        <f>IF(DI12&lt;&gt;"",DI$5,0)</f>
      </c>
      <c r="DL12" s="129">
        <f>IF(DI$6=0,RANK(DI12,DI$12:DI$42,0),RANK(DI12,DI$12:DI$42,1))</f>
      </c>
      <c r="DM12"/>
      <c r="DN12" s="130">
        <f>IF(COUNTA(DM$12:DM$42)=0,0.6*DM$5,IF(DM12="",0,IF(DM$6=0,IF(DM12&gt;=DM$8,DM$5,IF(DM12&lt;DM$6,0,0.6*DM$5+0.4*DM$5*(DM12-DM$7)/(DM$8-DM$7))),IF(DM12&lt;=DM$8,DM$5,IF(DM12&gt;DM$6,0,0.6*DM$5+0.4*DM$5*(DM12-DM$7)/(DM$8-DM$7))))))</f>
      </c>
      <c r="DO12" s="130">
        <f>IF(DM12&lt;&gt;"",DM$5,0)</f>
      </c>
      <c r="DP12" s="129">
        <f>IF(DM$6=0,RANK(DM12,DM$12:DM$42,0),RANK(DM12,DM$12:DM$42,1))</f>
      </c>
      <c r="DQ12"/>
      <c r="DR12" s="130">
        <f>IF(COUNTA(DQ$12:DQ$42)=0,0.6*DQ$5,IF(DQ12="",0,IF(DQ$6=0,IF(DQ12&gt;=DQ$8,DQ$5,IF(DQ12&lt;DQ$6,0,0.6*DQ$5+0.4*DQ$5*(DQ12-DQ$7)/(DQ$8-DQ$7))),IF(DQ12&lt;=DQ$8,DQ$5,IF(DQ12&gt;DQ$6,0,0.6*DQ$5+0.4*DQ$5*(DQ12-DQ$7)/(DQ$8-DQ$7))))))</f>
      </c>
      <c r="DS12" s="130">
        <f>IF(DQ12&lt;&gt;"",DQ$5,0)</f>
      </c>
      <c r="DT12" s="129">
        <f>IF(DQ$6=0,RANK(DQ12,DQ$12:DQ$42,0),RANK(DQ12,DQ$12:DQ$42,1))</f>
      </c>
      <c r="DU12"/>
      <c r="DV12" s="130">
        <f>IF(COUNTA(DU$12:DU$42)=0,0.6*DU$5,IF(DU12="",0,IF(DU$6=0,IF(DU12&gt;=DU$8,DU$5,IF(DU12&lt;DU$6,0,0.6*DU$5+0.4*DU$5*(DU12-DU$7)/(DU$8-DU$7))),IF(DU12&lt;=DU$8,DU$5,IF(DU12&gt;DU$6,0,0.6*DU$5+0.4*DU$5*(DU12-DU$7)/(DU$8-DU$7))))))</f>
      </c>
      <c r="DW12" s="130">
        <f>IF(DU12&lt;&gt;"",DU$5,0)</f>
      </c>
      <c r="DX12" s="129">
        <f>IF(DU$6=0,RANK(DU12,DU$12:DU$42,0),RANK(DU12,DU$12:DU$42,1))</f>
      </c>
      <c r="DY12"/>
      <c r="DZ12" s="130">
        <f>IF(COUNTA(DY$12:DY$42)=0,0.6*DY$5,IF(DY12="",0,IF(DY$6=0,IF(DY12&gt;=DY$8,DY$5,IF(DY12&lt;DY$6,0,0.6*DY$5+0.4*DY$5*(DY12-DY$7)/(DY$8-DY$7))),IF(DY12&lt;=DY$8,DY$5,IF(DY12&gt;DY$6,0,0.6*DY$5+0.4*DY$5*(DY12-DY$7)/(DY$8-DY$7))))))</f>
      </c>
      <c r="EA12" s="130">
        <f>IF(DY12&lt;&gt;"",DY$5,0)</f>
      </c>
      <c r="EB12" s="129">
        <f>IF(DY$6=0,RANK(DY12,DY$12:DY$42,0),RANK(DY12,DY$12:DY$42,1))</f>
      </c>
      <c r="EC12"/>
      <c r="ED12" s="130">
        <f>IF(COUNTA(EC$12:EC$42)=0,0.6*EC$5,IF(EC12="",0,IF(EC$6=0,IF(EC12&gt;=EC$8,EC$5,IF(EC12&lt;EC$6,0,0.6*EC$5+0.4*EC$5*(EC12-EC$7)/(EC$8-EC$7))),IF(EC12&lt;=EC$8,EC$5,IF(EC12&gt;EC$6,0,0.6*EC$5+0.4*EC$5*(EC12-EC$7)/(EC$8-EC$7))))))</f>
      </c>
      <c r="EE12" s="130">
        <f>IF(EC12&lt;&gt;"",EC$5,0)</f>
      </c>
      <c r="EF12" s="129">
        <f>IF(EC$6=0,RANK(EC12,EC$12:EC$42,0),RANK(EC12,EC$12:EC$42,1))</f>
      </c>
      <c r="EG12"/>
      <c r="EH12" s="130">
        <f>IF(COUNTA(EG$12:EG$42)=0,0.6*EG$5,IF(EG12="",0,IF(EG$6=0,IF(EG12&gt;=EG$8,EG$5,IF(EG12&lt;EG$6,0,0.6*EG$5+0.4*EG$5*(EG12-EG$7)/(EG$8-EG$7))),IF(EG12&lt;=EG$8,EG$5,IF(EG12&gt;EG$6,0,0.6*EG$5+0.4*EG$5*(EG12-EG$7)/(EG$8-EG$7))))))</f>
      </c>
      <c r="EI12" s="130">
        <f>IF(EG12&lt;&gt;"",EG$5,0)</f>
      </c>
      <c r="EJ12" s="129">
        <f>IF(EG$6=0,RANK(EG12,EG$12:EG$42,0),RANK(EG12,EG$12:EG$42,1))</f>
      </c>
      <c r="EK12"/>
      <c r="EL12" s="130">
        <f>IF(COUNTA(EK$12:EK$42)=0,0.6*EK$5,IF(EK12="",0,IF(EK$6=0,IF(EK12&gt;=EK$8,EK$5,IF(EK12&lt;EK$6,0,0.6*EK$5+0.4*EK$5*(EK12-EK$7)/(EK$8-EK$7))),IF(EK12&lt;=EK$8,EK$5,IF(EK12&gt;EK$6,0,0.6*EK$5+0.4*EK$5*(EK12-EK$7)/(EK$8-EK$7))))))</f>
      </c>
      <c r="EM12" s="130">
        <f>IF(EK12&lt;&gt;"",EK$5,0)</f>
      </c>
      <c r="EN12" s="129">
        <f>IF(EK$6=0,RANK(EK12,EK$12:EK$42,0),RANK(EK12,EK$12:EK$42,1))</f>
      </c>
      <c r="EO12"/>
      <c r="EP12"/>
      <c r="EQ12"/>
      <c r="ER12" s="130">
        <f>IF(OR(EO12="",EP12=""),0,EO$5)</f>
      </c>
      <c r="ES12" s="129">
        <f>IF(EO$6=0,RANK(EQ12,EQ$12:EQ$42,0),RANK(EQ12,EQ$12:EQ$42,1))</f>
      </c>
      <c r="ET12"/>
      <c r="EU12"/>
      <c r="EV12"/>
      <c r="EW12" s="130">
        <f>IF(OR(ET12="",EU12=""),0,ET$5)</f>
      </c>
      <c r="EX12" s="129">
        <f>IF(ET$6=0,RANK(EV12,EV$12:EV$42,0),RANK(EV12,EV$12:EV$42,1))</f>
      </c>
      <c r="EY12"/>
      <c r="EZ12"/>
      <c r="FA12"/>
      <c r="FB12" s="130">
        <f>IF(OR(EY12="",EZ12=""),0,EY$5)</f>
      </c>
      <c r="FC12" s="129">
        <f>IF(EY$6=0,RANK(FA12,FA$12:FA$42,0),RANK(FA12,FA$12:FA$42,1))</f>
      </c>
      <c r="FD12"/>
      <c r="FE12"/>
      <c r="FF12"/>
      <c r="FG12" s="130">
        <f>IF(OR(FD12="",FE12=""),0,FD$5)</f>
      </c>
      <c r="FH12" s="129">
        <f>IF(FD$6=0,RANK(FF12,FF$12:FF$42,0),RANK(FF12,FF$12:FF$42,1))</f>
      </c>
      <c r="FI12"/>
      <c r="FJ12"/>
      <c r="FK12"/>
      <c r="FL12" s="130">
        <f>IF(OR(FI12="",FJ12=""),0,FI$5)</f>
      </c>
      <c r="FM12" s="129">
        <f>IF(FI$6=0,RANK(FK12,FK$12:FK$42,0),RANK(FK12,FK$12:FK$42,1))</f>
      </c>
      <c r="FN12"/>
      <c r="FO12"/>
      <c r="FP12"/>
      <c r="FQ12" s="130">
        <f>IF(OR(FN12="",FO12=""),0,FN$5)</f>
      </c>
      <c r="FR12" s="129">
        <f>IF(FN$6=0,RANK(FP12,FP$12:FP$42,0),RANK(FP12,FP$12:FP$42,1))</f>
      </c>
      <c r="FS12"/>
      <c r="FT12"/>
      <c r="FU12"/>
      <c r="FV12" s="130">
        <f>IF(OR(FS12="",FT12=""),0,FS$5)</f>
      </c>
      <c r="FW12" s="129">
        <f>IF(FS$6=0,RANK(FU12,FU$12:FU$42,0),RANK(FU12,FU$12:FU$42,1))</f>
      </c>
      <c r="FX12"/>
      <c r="FY12"/>
      <c r="FZ12"/>
      <c r="GA12" s="130">
        <f>IF(OR(FX12="",FY12=""),0,FX$5)</f>
      </c>
      <c r="GB12" s="129">
        <f>IF(FX$6=0,RANK(FZ12,FZ$12:FZ$42,0),RANK(FZ12,FZ$12:FZ$42,1))</f>
      </c>
      <c r="GC12"/>
      <c r="GD12"/>
      <c r="GE12"/>
      <c r="GF12" s="130">
        <f>IF(OR(GC12="",GD12=""),0,GC$5)</f>
      </c>
      <c r="GG12" s="129">
        <f>IF(GC$6=0,RANK(GE12,GE$12:GE$42,0),RANK(GE12,GE$12:GE$42,1))</f>
      </c>
      <c r="GH12"/>
      <c r="GI12"/>
      <c r="GJ12"/>
      <c r="GK12" s="130">
        <f>IF(OR(GH12="",GI12=""),0,GH$5)</f>
      </c>
      <c r="GL12" s="129">
        <f>IF(GH$6=0,RANK(GJ12,GJ$12:GJ$42,0),RANK(GJ12,GJ$12:GJ$42,1))</f>
      </c>
      <c r="GM12"/>
      <c r="GN12"/>
      <c r="GO12"/>
      <c r="GP12" s="130">
        <f>IF(OR(GM12="",GN12=""),0,GM$5)</f>
      </c>
      <c r="GQ12" s="129">
        <f>IF(GM$6=0,RANK(GO12,GO$12:GO$42,0),RANK(GO12,GO$12:GO$42,1))</f>
      </c>
      <c r="GR12"/>
      <c r="GS12"/>
      <c r="GT12"/>
      <c r="GU12" s="130">
        <f>IF(OR(GR12="",GS12=""),0,GR$5)</f>
      </c>
      <c r="GV12" s="129">
        <f>IF(GR$6=0,RANK(GT12,GT$12:GT$42,0),RANK(GT12,GT$12:GT$42,1))</f>
      </c>
      <c r="GW12"/>
      <c r="GX12"/>
      <c r="GY12"/>
      <c r="GZ12" s="130">
        <f>IF(OR(GW12="",GX12=""),0,GW$5)</f>
      </c>
      <c r="HA12" s="129">
        <f>IF(GW$6=0,RANK(GY12,GY$12:GY$42,0),RANK(GY12,GY$12:GY$42,1))</f>
      </c>
      <c r="HB12"/>
      <c r="HC12"/>
      <c r="HD12"/>
      <c r="HE12" s="130">
        <f>IF(OR(HB12="",HC12=""),0,HB$5)</f>
      </c>
      <c r="HF12" s="129">
        <f>IF(HB$6=0,RANK(HD12,HD$12:HD$42,0),RANK(HD12,HD$12:HD$42,1))</f>
      </c>
      <c r="HG12" s="130">
        <v>0.0801805843706884</v>
      </c>
      <c r="HH12" s="130">
        <f>IF(COUNTA(HG$12:HG$42)=0,0.6*HG$5,IF(HG12="",0,IF(HG$6=0,IF(HG12&gt;=HG$8,HG$5,IF(HG12&lt;HG$6,0,0.6*HG$5+0.4*HG$5*(HG12-HG$7)/(HG$8-HG$7))),IF(HG12&lt;=HG$8,HG$5,IF(HG12&gt;HG$6,0,0.6*HG$5+0.4*HG$5*(HG12-HG$7)/(HG$8-HG$7))))))</f>
      </c>
      <c r="HI12" s="130">
        <f>IF(HG12&lt;&gt;"",HG$5,0)</f>
      </c>
      <c r="HJ12" s="129">
        <f>IF(HG$6=0,RANK(HG12,HG$12:HG$42,0),RANK(HG12,HG$12:HG$42,1))</f>
      </c>
      <c r="HK12" s="130">
        <v>1.8</v>
      </c>
      <c r="HL12" s="130">
        <f>IF(COUNTA(HK$12:HK$42)=0,0.6*HK$5,IF(HK12="",0,IF(HK$6=0,IF(HK12&gt;=HK$8,HK$5,IF(HK12&lt;HK$6,0,0.6*HK$5+0.4*HK$5*(HK12-HK$7)/(HK$8-HK$7))),IF(HK12&lt;=HK$8,HK$5,IF(HK12&gt;HK$6,0,0.6*HK$5+0.4*HK$5*(HK12-HK$7)/(HK$8-HK$7))))))</f>
      </c>
      <c r="HM12" s="130">
        <f>IF(HK12&lt;&gt;"",HK$5,0)</f>
      </c>
      <c r="HN12" s="129">
        <f>IF(HK$6=0,RANK(HK12,HK$12:HK$42,0),RANK(HK12,HK$12:HK$42,1))</f>
      </c>
      <c r="HO12" s="130">
        <v>0</v>
      </c>
      <c r="HP12" s="130">
        <f>IF(COUNTA(HO$12:HO$42)=0,0.6*HO$5,IF(HO12="",0,IF(HO$6=0,IF(HO12&gt;=HO$8,HO$5,IF(HO12&lt;HO$6,0,0.6*HO$5+0.4*HO$5*(HO12-HO$7)/(HO$8-HO$7))),IF(HO12&lt;=HO$8,HO$5,IF(HO12&gt;HO$6,0,0.6*HO$5+0.4*HO$5*(HO12-HO$7)/(HO$8-HO$7))))))</f>
      </c>
      <c r="HQ12" s="130">
        <f>IF(HO12&lt;&gt;"",HO$5,0)</f>
      </c>
      <c r="HR12" s="129">
        <f>IF(HO$6=0,RANK(HO12,HO$12:HO$42,0),RANK(HO12,HO$12:HO$42,1))</f>
      </c>
      <c r="HS12" s="130">
        <v>3.8910505836576</v>
      </c>
      <c r="HT12" s="130">
        <f>IF(COUNTA(HS$12:HS$42)=0,0.6*HS$5,IF(HS12="",0,IF(HS$6=0,IF(HS12&gt;=HS$8,HS$5,IF(HS12&lt;HS$6,0,0.6*HS$5+0.4*HS$5*(HS12-HS$7)/(HS$8-HS$7))),IF(HS12&lt;=HS$8,HS$5,IF(HS12&gt;HS$6,0,0.6*HS$5+0.4*HS$5*(HS12-HS$7)/(HS$8-HS$7))))))</f>
      </c>
      <c r="HU12" s="130">
        <f>IF(HS12&lt;&gt;"",HS$5,0)</f>
      </c>
      <c r="HV12" s="129">
        <f>IF(HS$6=0,RANK(HS12,HS$12:HS$42,0),RANK(HS12,HS$12:HS$42,1))</f>
      </c>
      <c r="HW12" s="130">
        <v>0</v>
      </c>
      <c r="HX12" s="130">
        <f>IF(COUNTA(HW$12:HW$42)=0,0.6*HW$5,IF(HW12="",0,IF(HW$6=0,IF(HW12&gt;=HW$8,HW$5,IF(HW12&lt;HW$6,0,0.6*HW$5+0.4*HW$5*(HW12-HW$7)/(HW$8-HW$7))),IF(HW12&lt;=HW$8,HW$5,IF(HW12&gt;HW$6,0,0.6*HW$5+0.4*HW$5*(HW12-HW$7)/(HW$8-HW$7))))))</f>
      </c>
      <c r="HY12" s="130">
        <f>IF(HW12&lt;&gt;"",HW$5,0)</f>
      </c>
      <c r="HZ12" s="129">
        <f>IF(HW$6=0,RANK(HW12,HW$12:HW$42,0),RANK(HW12,HW$12:HW$42,1))</f>
      </c>
      <c r="IA12" s="130">
        <v>0</v>
      </c>
      <c r="IB12" s="130">
        <f>IF(COUNTA(IA$12:IA$42)=0,0.6*IA$5,IF(IA12="",0,IF(IA$6=0,IF(IA12&gt;=IA$8,IA$5,IF(IA12&lt;IA$6,0,0.6*IA$5+0.4*IA$5*(IA12-IA$7)/(IA$8-IA$7))),IF(IA12&lt;=IA$8,IA$5,IF(IA12&gt;IA$6,0,0.6*IA$5+0.4*IA$5*(IA12-IA$7)/(IA$8-IA$7))))))</f>
      </c>
      <c r="IC12" s="130">
        <f>IF(IA12&lt;&gt;"",IA$5,0)</f>
      </c>
      <c r="ID12" s="129">
        <f>IF(IA$6=0,RANK(IA12,IA$12:IA$42,0),RANK(IA12,IA$12:IA$42,1))</f>
      </c>
      <c r="IE12" s="130">
        <v>85.7432941480659</v>
      </c>
      <c r="IF12" s="130">
        <f>IF(COUNTA(IE$12:IE$42)=0,0.6*IE$5,IF(IE12="",0,IF(IE$6=0,IF(IE12&gt;=IE$8,IE$5,IF(IE12&lt;IE$6,0,0.6*IE$5+0.4*IE$5*(IE12-IE$7)/(IE$8-IE$7))),IF(IE12&lt;=IE$8,IE$5,IF(IE12&gt;IE$6,0,0.6*IE$5+0.4*IE$5*(IE12-IE$7)/(IE$8-IE$7))))))</f>
      </c>
      <c r="IG12" s="130">
        <f>IF(IE12&lt;&gt;"",IE$5,0)</f>
      </c>
      <c r="IH12" s="129">
        <f>IF(IE$6=0,RANK(IE12,IE$12:IE$42,0),RANK(IE12,IE$12:IE$42,1))</f>
      </c>
      <c r="II12" s="130">
        <v>98.3461894101912</v>
      </c>
      <c r="IJ12" s="130">
        <f>IF(COUNTA(II$12:II$42)=0,0.6*II$5,IF(II12="",0,IF(II$6=0,IF(II12&gt;=II$8,II$5,IF(II12&lt;II$6,0,0.6*II$5+0.4*II$5*(II12-II$7)/(II$8-II$7))),IF(II12&lt;=II$8,II$5,IF(II12&gt;II$6,0,0.6*II$5+0.4*II$5*(II12-II$7)/(II$8-II$7))))))</f>
      </c>
      <c r="IK12" s="130">
        <f>IF(II12&lt;&gt;"",II$5,0)</f>
      </c>
      <c r="IL12" s="129">
        <f>IF(II$6=0,RANK(II12,II$12:II$42,0),RANK(II12,II$12:II$42,1))</f>
      </c>
      <c r="IM12" s="130">
        <v>43.5622929845443</v>
      </c>
      <c r="IN12" s="130">
        <f>IF(COUNTA(IM$12:IM$42)=0,0.6*IM$5,IF(IM12="",0,IF(AND(IM12&gt;=IM$7,IM12&lt;=IM$8),IM$5,0)))</f>
      </c>
      <c r="IO12" s="130">
        <f>IF(IM12&lt;&gt;"",IM$5,0)</f>
      </c>
      <c r="IP12" s="129">
        <f>IF(IM$6=0,RANK(IM12,IM$12:IM$42,0),RANK(IM12,IM$12:IM$42,1))</f>
      </c>
      <c r="IQ12" s="130">
        <v>90</v>
      </c>
      <c r="IR12" s="130">
        <f>IF(COUNTA(IQ$12:IQ$42)=0,0.6*IQ$5,IF(IQ12="",0,IF(IQ$6=0,IF(IQ12&gt;=IQ$8,IQ$5,IF(IQ12&lt;IQ$6,0,0.6*IQ$5+0.4*IQ$5*(IQ12-IQ$7)/(IQ$8-IQ$7))),IF(IQ12&lt;=IQ$8,IQ$5,IF(IQ12&gt;IQ$6,0,0.6*IQ$5+0.4*IQ$5*(IQ12-IQ$7)/(IQ$8-IQ$7))))))</f>
      </c>
      <c r="IS12" s="130">
        <f>IF(IQ12&lt;&gt;"",IQ$5,0)</f>
      </c>
      <c r="IT12" s="129">
        <f>IF(IQ$6=0,RANK(IQ12,IQ$12:IQ$42,0),RANK(IQ12,IQ$12:IQ$42,1))</f>
      </c>
      <c r="IU12" s="130">
        <v>77.0708283313325</v>
      </c>
      <c r="IV12" s="130">
        <f>IF(COUNTA(IU$12:IU$42)=0,0.6*IU$5,IF(IU12="",0,IF(IU$6=0,IF(IU12&gt;=IU$8,IU$5,IF(IU12&lt;IU$6,0,0.6*IU$5+0.4*IU$5*(IU12-IU$7)/(IU$8-IU$7))),IF(IU12&lt;=IU$8,IU$5,IF(IU12&gt;IU$6,0,0.6*IU$5+0.4*IU$5*(IU12-IU$7)/(IU$8-IU$7))))))</f>
      </c>
      <c r="IW12" s="130">
        <f>IF(IU12&lt;&gt;"",IU$5,0)</f>
      </c>
      <c r="IX12" s="129">
        <f>IF(IU$6=0,RANK(IU12,IU$12:IU$42,0),RANK(IU12,IU$12:IU$42,1))</f>
      </c>
      <c r="IY12"/>
      <c r="IZ12" s="130">
        <f>IF(COUNTA(IY$12:IY$42)=0,0.6*IY$5,IF(IY12="",0,IF(AND(IY12&gt;=IY$7,IY12&lt;=IY$8),IY$5,0)))</f>
      </c>
      <c r="JA12" s="130">
        <f>IF(IY12&lt;&gt;"",IY$5,0)</f>
      </c>
      <c r="JB12" s="129">
        <f>IF(IY$6=0,RANK(IY12,IY$12:IY$42,0),RANK(IY12,IY$12:IY$42,1))</f>
      </c>
      <c r="JC12" s="130">
        <v>33.5</v>
      </c>
      <c r="JD12" s="130">
        <f>IF(COUNTA(JC$12:JC$42)=0,0.6*JC$5,IF(JC12="",0,IF(AND(JC12&gt;=JC$7,JC12&lt;=JC$8),JC$5,0)))</f>
      </c>
      <c r="JE12" s="130">
        <f>IF(JC12&lt;&gt;"",JC$5,0)</f>
      </c>
      <c r="JF12" s="129">
        <f>IF(JC$6=0,RANK(JC12,JC$12:JC$42,0),RANK(JC12,JC$12:JC$42,1))</f>
      </c>
      <c r="JG12"/>
      <c r="JH12" s="130">
        <f>IF(COUNTA(JG$12:JG$42)=0,0.6*JG$5,IF(JG12="",0,IF(JG$6=0,IF(JG12&gt;=JG$8,JG$5,IF(JG12&lt;JG$6,0,0.6*JG$5+0.4*JG$5*(JG12-JG$7)/(JG$8-JG$7))),IF(JG12&lt;=JG$8,JG$5,IF(JG12&gt;JG$6,0,0.6*JG$5+0.4*JG$5*(JG12-JG$7)/(JG$8-JG$7))))))</f>
      </c>
      <c r="JI12" s="130">
        <f>IF(JG12&lt;&gt;"",JG$5,0)</f>
      </c>
      <c r="JJ12" s="129">
        <f>IF(JG$6=0,RANK(JG12,JG$12:JG$42,0),RANK(JG12,JG$12:JG$42,1))</f>
      </c>
      <c r="JK12"/>
      <c r="JL12" s="130">
        <f>IF(COUNTA(JK$12:JK$42)=0,0.6*JK$5,IF(JK12="",0,IF(JK$6=0,IF(JK12&gt;=JK$8,JK$5,IF(JK12&lt;JK$6,0,0.6*JK$5+0.4*JK$5*(JK12-JK$7)/(JK$8-JK$7))),IF(JK12&lt;=JK$8,JK$5,IF(JK12&gt;JK$6,0,0.6*JK$5+0.4*JK$5*(JK12-JK$7)/(JK$8-JK$7))))))</f>
      </c>
      <c r="JM12" s="130">
        <f>IF(JK12&lt;&gt;"",JK$5,0)</f>
      </c>
      <c r="JN12" s="129">
        <f>IF(JK$6=0,RANK(JK12,JK$12:JK$42,0),RANK(JK12,JK$12:JK$42,1))</f>
      </c>
      <c r="JO12" s="129" t="s">
        <v>16</v>
      </c>
      <c r="JP12" s="129">
        <f>(F12+J12+N12+R12+V12+Z12+AD12)*100</f>
      </c>
      <c r="JQ12" s="129">
        <f>RANK(JP12,JP$12:JP$42,0)</f>
      </c>
      <c r="JR12" s="129" t="s">
        <v>16</v>
      </c>
      <c r="JS12" s="129">
        <f>(AH12+AL12+AP12+AT12+AX12+BB12+BF12+BJ12+BN12+BR12+BV12+BZ12+CD12+CH12+CL12+CP12+CT12+CX12)*100</f>
      </c>
      <c r="JT12" s="129">
        <f>RANK(JS12,JS$12:JS$42,0)</f>
      </c>
      <c r="JU12" s="129" t="s">
        <v>16</v>
      </c>
      <c r="JV12" s="129">
        <f>(DB12+DF12)*100</f>
      </c>
      <c r="JW12" s="129">
        <f>RANK(JV12,JV$12:JV$42,0)</f>
      </c>
      <c r="JX12" s="129" t="s">
        <v>16</v>
      </c>
      <c r="JY12" s="129">
        <f>(DJ12+DN12+DR12+DV12+DZ12+ED12+EH12+EL12+EQ12+EV12+FA12+FF12+FK12+FP12+FU12+FZ12+GE12+GJ12+GO12+GT12+GY12+HD12)*100</f>
      </c>
      <c r="JZ12" s="129">
        <f>RANK(JY12,JY$12:JY$42,0)</f>
      </c>
      <c r="KA12" s="129" t="s">
        <v>16</v>
      </c>
      <c r="KB12" s="129">
        <f>(HH12+HL12+HP12+HT12+HX12+IB12)*100</f>
      </c>
      <c r="KC12" s="129">
        <f>RANK(KB12,KB$12:KB$42,0)</f>
      </c>
      <c r="KD12" s="129" t="s">
        <v>16</v>
      </c>
      <c r="KE12" s="129">
        <f>(IF12+IJ12+IN12+IR12+IV12)*100</f>
      </c>
      <c r="KF12" s="129">
        <f>RANK(KE12,KE$12:KE$42,0)</f>
      </c>
      <c r="KG12" s="129" t="s">
        <v>16</v>
      </c>
      <c r="KH12" s="129">
        <f>(IZ12+JD12)*100</f>
      </c>
      <c r="KI12" s="129">
        <f>RANK(KH12,KH$12:KH$42,0)</f>
      </c>
      <c r="KJ12" s="129" t="s">
        <v>16</v>
      </c>
      <c r="KK12" s="129">
        <f>(JH12+JL12)*100</f>
      </c>
      <c r="KL12" s="129">
        <f>RANK(KK12,KK$12:KK$42,0)</f>
      </c>
    </row>
    <row r="13">
      <c r="A13" s="129" t="s">
        <v>17</v>
      </c>
      <c r="B13" s="129">
        <f>A13</f>
      </c>
      <c r="C13" s="129">
        <f>(F13+J13+N13+R13+V13+Z13+AD13+AH13+AL13+AP13+AT13+AX13+BB13+BF13+BJ13+BN13+BR13+BV13+BZ13+CD13+CH13+CL13+CP13+CT13+CX13+DB13+DF13+DJ13+DN13+DR13+DV13+DZ13+ED13+EH13+EL13+EQ13+EV13+FA13+FF13+FK13+FP13+FU13+FZ13+GE13+GJ13+GO13+GT13+GY13+HD13+HH13+HL13+HP13+HT13+HX13+IB13+IF13+IJ13+IN13+IR13+IV13+IZ13+JD13+JH13+JL13)*100</f>
      </c>
      <c r="D13" s="129">
        <f>RANK(C13,C$12:C$42,0)</f>
      </c>
      <c r="E13" s="130">
        <v>63.9203053639535</v>
      </c>
      <c r="F13" s="130">
        <f>IF(COUNTA(E$12:E$42)=0,0.6*E$5,IF(E13="",0,IF(E$6=0,IF(E13&gt;=E$8,E$5,IF(E13&lt;E$6,0,0.6*E$5+0.4*E$5*(E13-E$7)/(E$8-E$7))),IF(E13&lt;=E$8,E$5,IF(E13&gt;E$6,0,0.6*E$5+0.4*E$5*(E13-E$7)/(E$8-E$7))))))</f>
      </c>
      <c r="G13" s="130">
        <f>IF(E13&lt;&gt;"",E$5,0)</f>
      </c>
      <c r="H13" s="129">
        <f>IF(E$6=0,RANK(E13,E$12:E$42,0),RANK(E13,E$12:E$42,1))</f>
      </c>
      <c r="I13" s="130">
        <v>85.1806204325519</v>
      </c>
      <c r="J13" s="130">
        <f>IF(COUNTA(I$12:I$42)=0,0.6*I$5,IF(I13="",0,IF(I$6=0,IF(I13&gt;=I$8,I$5,IF(I13&lt;I$6,0,0.6*I$5+0.4*I$5*(I13-I$7)/(I$8-I$7))),IF(I13&lt;=I$8,I$5,IF(I13&gt;I$6,0,0.6*I$5+0.4*I$5*(I13-I$7)/(I$8-I$7))))))</f>
      </c>
      <c r="K13" s="130">
        <f>IF(I13&lt;&gt;"",I$5,0)</f>
      </c>
      <c r="L13" s="129">
        <f>IF(I$6=0,RANK(I13,I$12:I$42,0),RANK(I13,I$12:I$42,1))</f>
      </c>
      <c r="M13" s="130">
        <v>72.8179116595053</v>
      </c>
      <c r="N13" s="130">
        <f>IF(COUNTA(M$12:M$42)=0,0.6*M$5,IF(M13="",0,IF(M$6=0,IF(M13&gt;=M$8,M$5,IF(M13&lt;M$6,0,0.6*M$5+0.4*M$5*(M13-M$7)/(M$8-M$7))),IF(M13&lt;=M$8,M$5,IF(M13&gt;M$6,0,0.6*M$5+0.4*M$5*(M13-M$7)/(M$8-M$7))))))</f>
      </c>
      <c r="O13" s="130">
        <f>IF(M13&lt;&gt;"",M$5,0)</f>
      </c>
      <c r="P13" s="129">
        <f>IF(M$6=0,RANK(M13,M$12:M$42,0),RANK(M13,M$12:M$42,1))</f>
      </c>
      <c r="Q13"/>
      <c r="R13" s="130">
        <f>IF(COUNTA(Q$12:Q$42)=0,0.6*Q$5,IF(Q13="",0,IF(Q$6=0,IF(Q13&gt;=Q$8,Q$5,IF(Q13&lt;Q$6,0,0.6*Q$5+0.4*Q$5*(Q13-Q$7)/(Q$8-Q$7))),IF(Q13&lt;=Q$8,Q$5,IF(Q13&gt;Q$6,0,0.6*Q$5+0.4*Q$5*(Q13-Q$7)/(Q$8-Q$7))))))</f>
      </c>
      <c r="S13" s="130">
        <f>IF(Q13&lt;&gt;"",Q$5,0)</f>
      </c>
      <c r="T13" s="129">
        <f>IF(Q$6=0,RANK(Q13,Q$12:Q$42,0),RANK(Q13,Q$12:Q$42,1))</f>
      </c>
      <c r="U13"/>
      <c r="V13" s="130">
        <f>IF(COUNTA(U$12:U$42)=0,0.6*U$5,IF(U13="",0,IF(U$6=0,IF(U13&gt;=U$8,U$5,IF(U13&lt;U$6,0,0.6*U$5+0.4*U$5*(U13-U$7)/(U$8-U$7))),IF(U13&lt;=U$8,U$5,IF(U13&gt;U$6,0,0.6*U$5+0.4*U$5*(U13-U$7)/(U$8-U$7))))))</f>
      </c>
      <c r="W13" s="130">
        <f>IF(U13&lt;&gt;"",U$5,0)</f>
      </c>
      <c r="X13" s="129">
        <f>IF(U$6=0,RANK(U13,U$12:U$42,0),RANK(U13,U$12:U$42,1))</f>
      </c>
      <c r="Y13"/>
      <c r="Z13" s="130">
        <f>IF(COUNTA(Y$12:Y$42)=0,0.6*Y$5,IF(Y13="",0,IF(Y$6=0,IF(Y13&gt;=Y$8,Y$5,IF(Y13&lt;Y$6,0,0.6*Y$5+0.4*Y$5*(Y13-Y$7)/(Y$8-Y$7))),IF(Y13&lt;=Y$8,Y$5,IF(Y13&gt;Y$6,0,0.6*Y$5+0.4*Y$5*(Y13-Y$7)/(Y$8-Y$7))))))</f>
      </c>
      <c r="AA13" s="130">
        <f>IF(Y13&lt;&gt;"",Y$5,0)</f>
      </c>
      <c r="AB13" s="129">
        <f>IF(Y$6=0,RANK(Y13,Y$12:Y$42,0),RANK(Y13,Y$12:Y$42,1))</f>
      </c>
      <c r="AC13" s="130">
        <v>100</v>
      </c>
      <c r="AD13" s="130">
        <f>IF(COUNTA(AC$12:AC$42)=0,0.6*AC$5,IF(AC13="",0,IF(AC$6=0,IF(AC13&gt;=AC$8,AC$5,IF(AC13&lt;AC$6,0,0.6*AC$5+0.4*AC$5*(AC13-AC$7)/(AC$8-AC$7))),IF(AC13&lt;=AC$8,AC$5,IF(AC13&gt;AC$6,0,0.6*AC$5+0.4*AC$5*(AC13-AC$7)/(AC$8-AC$7))))))</f>
      </c>
      <c r="AE13" s="130">
        <f>IF(AC13&lt;&gt;"",AC$5,0)</f>
      </c>
      <c r="AF13" s="129">
        <f>IF(AC$6=0,RANK(AC13,AC$12:AC$42,0),RANK(AC13,AC$12:AC$42,1))</f>
      </c>
      <c r="AG13" s="130">
        <v>0.773294346978557</v>
      </c>
      <c r="AH13" s="130">
        <f>IF(COUNTA(AG$12:AG$42)=0,0.6*AG$5,IF(AG13="",0,IF(AG$6=0,IF(AG13&gt;=AG$8,AG$5,IF(AG13&lt;AG$6,0,0.6*AG$5+0.4*AG$5*(AG13-AG$7)/(AG$8-AG$7))),IF(AG13&lt;=AG$8,AG$5,IF(AG13&gt;AG$6,0,0.6*AG$5+0.4*AG$5*(AG13-AG$7)/(AG$8-AG$7))))))</f>
      </c>
      <c r="AI13" s="130">
        <f>IF(AG13&lt;&gt;"",AG$5,0)</f>
      </c>
      <c r="AJ13" s="129">
        <f>IF(AG$6=0,RANK(AG13,AG$12:AG$42,0),RANK(AG13,AG$12:AG$42,1))</f>
      </c>
      <c r="AK13" s="130">
        <v>0</v>
      </c>
      <c r="AL13" s="130">
        <f>IF(COUNTA(AK$12:AK$42)=0,0.6*AK$5,IF(AK13="",0,IF(AK$6=0,IF(AK13&gt;=AK$8,AK$5,IF(AK13&lt;AK$6,0,0.6*AK$5+0.4*AK$5*(AK13-AK$7)/(AK$8-AK$7))),IF(AK13&lt;=AK$8,AK$5,IF(AK13&gt;AK$6,0,0.6*AK$5+0.4*AK$5*(AK13-AK$7)/(AK$8-AK$7))))))</f>
      </c>
      <c r="AM13" s="130">
        <f>IF(AK13&lt;&gt;"",AK$5,0)</f>
      </c>
      <c r="AN13" s="129">
        <f>IF(AK$6=0,RANK(AK13,AK$12:AK$42,0),RANK(AK13,AK$12:AK$42,1))</f>
      </c>
      <c r="AO13" s="130">
        <v>0.68985901757765</v>
      </c>
      <c r="AP13" s="130">
        <f>IF(COUNTA(AO$12:AO$42)=0,0.6*AO$5,IF(AO13="",0,IF(AO$6=0,IF(AO13&gt;=AO$8,AO$5,IF(AO13&lt;AO$6,0,0.6*AO$5+0.4*AO$5*(AO13-AO$7)/(AO$8-AO$7))),IF(AO13&lt;=AO$8,AO$5,IF(AO13&gt;AO$6,0,0.6*AO$5+0.4*AO$5*(AO13-AO$7)/(AO$8-AO$7))))))</f>
      </c>
      <c r="AQ13" s="130">
        <f>IF(AO13&lt;&gt;"",AO$5,0)</f>
      </c>
      <c r="AR13" s="129">
        <f>IF(AO$6=0,RANK(AO13,AO$12:AO$42,0),RANK(AO13,AO$12:AO$42,1))</f>
      </c>
      <c r="AS13" s="130">
        <v>0</v>
      </c>
      <c r="AT13" s="130">
        <f>IF(COUNTA(AS$12:AS$42)=0,0.6*AS$5,IF(AS13="",0,IF(AS$6=0,IF(AS13&gt;=AS$8,AS$5,IF(AS13&lt;AS$6,0,0.6*AS$5+0.4*AS$5*(AS13-AS$7)/(AS$8-AS$7))),IF(AS13&lt;=AS$8,AS$5,IF(AS13&gt;AS$6,0,0.6*AS$5+0.4*AS$5*(AS13-AS$7)/(AS$8-AS$7))))))</f>
      </c>
      <c r="AU13" s="130">
        <f>IF(AS13&lt;&gt;"",AS$5,0)</f>
      </c>
      <c r="AV13" s="129">
        <f>IF(AS$6=0,RANK(AS13,AS$12:AS$42,0),RANK(AS13,AS$12:AS$42,1))</f>
      </c>
      <c r="AW13" s="130">
        <v>0</v>
      </c>
      <c r="AX13" s="130">
        <f>IF(COUNTA(AW$12:AW$42)=0,0.6*AW$5,IF(AW13="",0,IF(AW$6=0,IF(AW13&gt;=AW$8,AW$5,IF(AW13&lt;AW$6,0,0.6*AW$5+0.4*AW$5*(AW13-AW$7)/(AW$8-AW$7))),IF(AW13&lt;=AW$8,AW$5,IF(AW13&gt;AW$6,0,0.6*AW$5+0.4*AW$5*(AW13-AW$7)/(AW$8-AW$7))))))</f>
      </c>
      <c r="AY13" s="130">
        <f>IF(AW13&lt;&gt;"",AW$5,0)</f>
      </c>
      <c r="AZ13" s="129">
        <f>IF(AW$6=0,RANK(AW13,AW$12:AW$42,0),RANK(AW13,AW$12:AW$42,1))</f>
      </c>
      <c r="BA13" s="130">
        <v>23.6638032676436</v>
      </c>
      <c r="BB13" s="130">
        <f>IF(COUNTA(BA$12:BA$42)=0,0.6*BA$5,IF(BA13="",0,IF(BA$6=0,IF(BA13&gt;=BA$8,BA$5,IF(BA13&lt;BA$6,0,0.6*BA$5+0.4*BA$5*(BA13-BA$7)/(BA$8-BA$7))),IF(BA13&lt;=BA$8,BA$5,IF(BA13&gt;BA$6,0,0.6*BA$5+0.4*BA$5*(BA13-BA$7)/(BA$8-BA$7))))))</f>
      </c>
      <c r="BC13" s="130">
        <f>IF(BA13&lt;&gt;"",BA$5,0)</f>
      </c>
      <c r="BD13" s="129">
        <f>IF(BA$6=0,RANK(BA13,BA$12:BA$42,0),RANK(BA13,BA$12:BA$42,1))</f>
      </c>
      <c r="BE13" s="130">
        <v>0</v>
      </c>
      <c r="BF13" s="130">
        <f>IF(COUNTA(BE$12:BE$42)=0,0.6*BE$5,IF(BE13="",0,IF(BE$6=0,IF(BE13&gt;=BE$8,BE$5,IF(BE13&lt;BE$6,0,0.6*BE$5+0.4*BE$5*(BE13-BE$7)/(BE$8-BE$7))),IF(BE13&lt;=BE$8,BE$5,IF(BE13&gt;BE$6,0,0.6*BE$5+0.4*BE$5*(BE13-BE$7)/(BE$8-BE$7))))))</f>
      </c>
      <c r="BG13" s="130">
        <f>IF(BE13&lt;&gt;"",BE$5,0)</f>
      </c>
      <c r="BH13" s="129">
        <f>IF(BE$6=0,RANK(BE13,BE$12:BE$42,0),RANK(BE13,BE$12:BE$42,1))</f>
      </c>
      <c r="BI13"/>
      <c r="BJ13" s="130">
        <f>IF(COUNTA(BI$12:BI$42)=0,0.6*BI$5,IF(BI13="",0,IF(BI$6=0,IF(BI13&gt;=BI$8,BI$5,IF(BI13&lt;BI$6,0,0.6*BI$5+0.4*BI$5*(BI13-BI$7)/(BI$8-BI$7))),IF(BI13&lt;=BI$8,BI$5,IF(BI13&gt;BI$6,0,0.6*BI$5+0.4*BI$5*(BI13-BI$7)/(BI$8-BI$7))))))</f>
      </c>
      <c r="BK13" s="130">
        <f>IF(BI13&lt;&gt;"",BI$5,0)</f>
      </c>
      <c r="BL13" s="129">
        <f>IF(BI$6=0,RANK(BI13,BI$12:BI$42,0),RANK(BI13,BI$12:BI$42,1))</f>
      </c>
      <c r="BM13"/>
      <c r="BN13" s="130">
        <f>IF(COUNTA(BM$12:BM$42)=0,0.6*BM$5,IF(BM13="",0,IF(BM$6=0,IF(BM13&gt;=BM$8,BM$5,IF(BM13&lt;BM$6,0,0.6*BM$5+0.4*BM$5*(BM13-BM$7)/(BM$8-BM$7))),IF(BM13&lt;=BM$8,BM$5,IF(BM13&gt;BM$6,0,0.6*BM$5+0.4*BM$5*(BM13-BM$7)/(BM$8-BM$7))))))</f>
      </c>
      <c r="BO13" s="130">
        <f>IF(BM13&lt;&gt;"",BM$5,0)</f>
      </c>
      <c r="BP13" s="129">
        <f>IF(BM$6=0,RANK(BM13,BM$12:BM$42,0),RANK(BM13,BM$12:BM$42,1))</f>
      </c>
      <c r="BQ13"/>
      <c r="BR13" s="130">
        <f>IF(COUNTA(BQ$12:BQ$42)=0,0.6*BQ$5,IF(BQ13="",0,IF(BQ$6=0,IF(BQ13&gt;=BQ$8,BQ$5,IF(BQ13&lt;BQ$6,0,0.6*BQ$5+0.4*BQ$5*(BQ13-BQ$7)/(BQ$8-BQ$7))),IF(BQ13&lt;=BQ$8,BQ$5,IF(BQ13&gt;BQ$6,0,0.6*BQ$5+0.4*BQ$5*(BQ13-BQ$7)/(BQ$8-BQ$7))))))</f>
      </c>
      <c r="BS13" s="130">
        <f>IF(BQ13&lt;&gt;"",BQ$5,0)</f>
      </c>
      <c r="BT13" s="129">
        <f>IF(BQ$6=0,RANK(BQ13,BQ$12:BQ$42,0),RANK(BQ13,BQ$12:BQ$42,1))</f>
      </c>
      <c r="BU13"/>
      <c r="BV13" s="130">
        <f>IF(COUNTA(BU$12:BU$42)=0,0.6*BU$5,IF(BU13="",0,IF(BU$6=0,IF(BU13&gt;=BU$8,BU$5,IF(BU13&lt;BU$6,0,0.6*BU$5+0.4*BU$5*(BU13-BU$7)/(BU$8-BU$7))),IF(BU13&lt;=BU$8,BU$5,IF(BU13&gt;BU$6,0,0.6*BU$5+0.4*BU$5*(BU13-BU$7)/(BU$8-BU$7))))))</f>
      </c>
      <c r="BW13" s="130">
        <f>IF(BU13&lt;&gt;"",BU$5,0)</f>
      </c>
      <c r="BX13" s="129">
        <f>IF(BU$6=0,RANK(BU13,BU$12:BU$42,0),RANK(BU13,BU$12:BU$42,1))</f>
      </c>
      <c r="BY13"/>
      <c r="BZ13" s="130">
        <f>IF(COUNTA(BY$12:BY$42)=0,0.6*BY$5,IF(BY13="",0,IF(BY$6=0,IF(BY13&gt;=BY$8,BY$5,IF(BY13&lt;BY$6,0,0.6*BY$5+0.4*BY$5*(BY13-BY$7)/(BY$8-BY$7))),IF(BY13&lt;=BY$8,BY$5,IF(BY13&gt;BY$6,0,0.6*BY$5+0.4*BY$5*(BY13-BY$7)/(BY$8-BY$7))))))</f>
      </c>
      <c r="CA13" s="130">
        <f>IF(BY13&lt;&gt;"",BY$5,0)</f>
      </c>
      <c r="CB13" s="129">
        <f>IF(BY$6=0,RANK(BY13,BY$12:BY$42,0),RANK(BY13,BY$12:BY$42,1))</f>
      </c>
      <c r="CC13"/>
      <c r="CD13" s="130">
        <f>IF(COUNTA(CC$12:CC$42)=0,0.6*CC$5,IF(CC13="",0,IF(CC$6=0,IF(CC13&gt;=CC$8,CC$5,IF(CC13&lt;CC$6,0,0.6*CC$5+0.4*CC$5*(CC13-CC$7)/(CC$8-CC$7))),IF(CC13&lt;=CC$8,CC$5,IF(CC13&gt;CC$6,0,0.6*CC$5+0.4*CC$5*(CC13-CC$7)/(CC$8-CC$7))))))</f>
      </c>
      <c r="CE13" s="130">
        <f>IF(CC13&lt;&gt;"",CC$5,0)</f>
      </c>
      <c r="CF13" s="129">
        <f>IF(CC$6=0,RANK(CC13,CC$12:CC$42,0),RANK(CC13,CC$12:CC$42,1))</f>
      </c>
      <c r="CG13"/>
      <c r="CH13" s="130">
        <f>IF(COUNTA(CG$12:CG$42)=0,0.6*CG$5,IF(CG13="",0,IF(CG$6=0,IF(CG13&gt;=CG$8,CG$5,IF(CG13&lt;CG$6,0,0.6*CG$5+0.4*CG$5*(CG13-CG$7)/(CG$8-CG$7))),IF(CG13&lt;=CG$8,CG$5,IF(CG13&gt;CG$6,0,0.6*CG$5+0.4*CG$5*(CG13-CG$7)/(CG$8-CG$7))))))</f>
      </c>
      <c r="CI13" s="130">
        <f>IF(CG13&lt;&gt;"",CG$5,0)</f>
      </c>
      <c r="CJ13" s="129">
        <f>IF(CG$6=0,RANK(CG13,CG$12:CG$42,0),RANK(CG13,CG$12:CG$42,1))</f>
      </c>
      <c r="CK13"/>
      <c r="CL13" s="130">
        <f>IF(COUNTA(CK$12:CK$42)=0,0.6*CK$5,IF(CK13="",0,IF(CK$6=0,IF(CK13&gt;=CK$8,CK$5,IF(CK13&lt;CK$6,0,0.6*CK$5+0.4*CK$5*(CK13-CK$7)/(CK$8-CK$7))),IF(CK13&lt;=CK$8,CK$5,IF(CK13&gt;CK$6,0,0.6*CK$5+0.4*CK$5*(CK13-CK$7)/(CK$8-CK$7))))))</f>
      </c>
      <c r="CM13" s="130">
        <f>IF(CK13&lt;&gt;"",CK$5,0)</f>
      </c>
      <c r="CN13" s="129">
        <f>IF(CK$6=0,RANK(CK13,CK$12:CK$42,0),RANK(CK13,CK$12:CK$42,1))</f>
      </c>
      <c r="CO13"/>
      <c r="CP13" s="130">
        <f>IF(COUNTA(CO$12:CO$42)=0,0.6*CO$5,IF(CO13="",0,IF(CO$6=0,IF(CO13&gt;=CO$8,CO$5,IF(CO13&lt;CO$6,0,0.6*CO$5+0.4*CO$5*(CO13-CO$7)/(CO$8-CO$7))),IF(CO13&lt;=CO$8,CO$5,IF(CO13&gt;CO$6,0,0.6*CO$5+0.4*CO$5*(CO13-CO$7)/(CO$8-CO$7))))))</f>
      </c>
      <c r="CQ13" s="130">
        <f>IF(CO13&lt;&gt;"",CO$5,0)</f>
      </c>
      <c r="CR13" s="129">
        <f>IF(CO$6=0,RANK(CO13,CO$12:CO$42,0),RANK(CO13,CO$12:CO$42,1))</f>
      </c>
      <c r="CS13" s="130">
        <v>99</v>
      </c>
      <c r="CT13" s="130">
        <f>IF(COUNTA(CS$12:CS$42)=0,0.6*CS$5,IF(CS13="",0,IF(CS$6=0,IF(CS13&gt;=CS$8,CS$5,IF(CS13&lt;CS$6,0,0.6*CS$5+0.4*CS$5*(CS13-CS$7)/(CS$8-CS$7))),IF(CS13&lt;=CS$8,CS$5,IF(CS13&gt;CS$6,0,0.6*CS$5+0.4*CS$5*(CS13-CS$7)/(CS$8-CS$7))))))</f>
      </c>
      <c r="CU13" s="130">
        <f>IF(CS13&lt;&gt;"",CS$5,0)</f>
      </c>
      <c r="CV13" s="129">
        <f>IF(CS$6=0,RANK(CS13,CS$12:CS$42,0),RANK(CS13,CS$12:CS$42,1))</f>
      </c>
      <c r="CW13" s="130">
        <v>0.5</v>
      </c>
      <c r="CX13" s="130">
        <f>IF(COUNTA(CW$12:CW$42)=0,0.6*CW$5,IF(CW13="",0,IF(CW$6=0,IF(CW13&gt;=CW$8,CW$5,IF(CW13&lt;CW$6,0,0.6*CW$5+0.4*CW$5*(CW13-CW$7)/(CW$8-CW$7))),IF(CW13&lt;=CW$8,CW$5,IF(CW13&gt;CW$6,0,0.6*CW$5+0.4*CW$5*(CW13-CW$7)/(CW$8-CW$7))))))</f>
      </c>
      <c r="CY13" s="130">
        <f>IF(CW13&lt;&gt;"",CW$5,0)</f>
      </c>
      <c r="CZ13" s="129">
        <f>IF(CW$6=0,RANK(CW13,CW$12:CW$42,0),RANK(CW13,CW$12:CW$42,1))</f>
      </c>
      <c r="DA13" s="130">
        <v>98</v>
      </c>
      <c r="DB13" s="130">
        <f>IF(COUNTA(DA$12:DA$42)=0,0.6*DA$5,IF(DA13="",0,IF(DA$6=0,IF(DA13&gt;=DA$8,DA$5,IF(DA13&lt;DA$6,0,0.6*DA$5+0.4*DA$5*(DA13-DA$7)/(DA$8-DA$7))),IF(DA13&lt;=DA$8,DA$5,IF(DA13&gt;DA$6,0,0.6*DA$5+0.4*DA$5*(DA13-DA$7)/(DA$8-DA$7))))))</f>
      </c>
      <c r="DC13" s="130">
        <f>IF(DA13&lt;&gt;"",DA$5,0)</f>
      </c>
      <c r="DD13" s="129">
        <f>IF(DA$6=0,RANK(DA13,DA$12:DA$42,0),RANK(DA13,DA$12:DA$42,1))</f>
      </c>
      <c r="DE13" s="130">
        <v>98</v>
      </c>
      <c r="DF13" s="130">
        <f>IF(COUNTA(DE$12:DE$42)=0,0.6*DE$5,IF(DE13="",0,IF(DE$6=0,IF(DE13&gt;=DE$8,DE$5,IF(DE13&lt;DE$6,0,0.6*DE$5+0.4*DE$5*(DE13-DE$7)/(DE$8-DE$7))),IF(DE13&lt;=DE$8,DE$5,IF(DE13&gt;DE$6,0,0.6*DE$5+0.4*DE$5*(DE13-DE$7)/(DE$8-DE$7))))))</f>
      </c>
      <c r="DG13" s="130">
        <f>IF(DE13&lt;&gt;"",DE$5,0)</f>
      </c>
      <c r="DH13" s="129">
        <f>IF(DE$6=0,RANK(DE13,DE$12:DE$42,0),RANK(DE13,DE$12:DE$42,1))</f>
      </c>
      <c r="DI13"/>
      <c r="DJ13" s="130">
        <f>IF(COUNTA(DI$12:DI$42)=0,0.6*DI$5,IF(DI13="",0,IF(DI$6=0,IF(DI13&gt;=DI$8,DI$5,IF(DI13&lt;DI$6,0,0.6*DI$5+0.4*DI$5*(DI13-DI$7)/(DI$8-DI$7))),IF(DI13&lt;=DI$8,DI$5,IF(DI13&gt;DI$6,0,0.6*DI$5+0.4*DI$5*(DI13-DI$7)/(DI$8-DI$7))))))</f>
      </c>
      <c r="DK13" s="130">
        <f>IF(DI13&lt;&gt;"",DI$5,0)</f>
      </c>
      <c r="DL13" s="129">
        <f>IF(DI$6=0,RANK(DI13,DI$12:DI$42,0),RANK(DI13,DI$12:DI$42,1))</f>
      </c>
      <c r="DM13"/>
      <c r="DN13" s="130">
        <f>IF(COUNTA(DM$12:DM$42)=0,0.6*DM$5,IF(DM13="",0,IF(DM$6=0,IF(DM13&gt;=DM$8,DM$5,IF(DM13&lt;DM$6,0,0.6*DM$5+0.4*DM$5*(DM13-DM$7)/(DM$8-DM$7))),IF(DM13&lt;=DM$8,DM$5,IF(DM13&gt;DM$6,0,0.6*DM$5+0.4*DM$5*(DM13-DM$7)/(DM$8-DM$7))))))</f>
      </c>
      <c r="DO13" s="130">
        <f>IF(DM13&lt;&gt;"",DM$5,0)</f>
      </c>
      <c r="DP13" s="129">
        <f>IF(DM$6=0,RANK(DM13,DM$12:DM$42,0),RANK(DM13,DM$12:DM$42,1))</f>
      </c>
      <c r="DQ13"/>
      <c r="DR13" s="130">
        <f>IF(COUNTA(DQ$12:DQ$42)=0,0.6*DQ$5,IF(DQ13="",0,IF(DQ$6=0,IF(DQ13&gt;=DQ$8,DQ$5,IF(DQ13&lt;DQ$6,0,0.6*DQ$5+0.4*DQ$5*(DQ13-DQ$7)/(DQ$8-DQ$7))),IF(DQ13&lt;=DQ$8,DQ$5,IF(DQ13&gt;DQ$6,0,0.6*DQ$5+0.4*DQ$5*(DQ13-DQ$7)/(DQ$8-DQ$7))))))</f>
      </c>
      <c r="DS13" s="130">
        <f>IF(DQ13&lt;&gt;"",DQ$5,0)</f>
      </c>
      <c r="DT13" s="129">
        <f>IF(DQ$6=0,RANK(DQ13,DQ$12:DQ$42,0),RANK(DQ13,DQ$12:DQ$42,1))</f>
      </c>
      <c r="DU13"/>
      <c r="DV13" s="130">
        <f>IF(COUNTA(DU$12:DU$42)=0,0.6*DU$5,IF(DU13="",0,IF(DU$6=0,IF(DU13&gt;=DU$8,DU$5,IF(DU13&lt;DU$6,0,0.6*DU$5+0.4*DU$5*(DU13-DU$7)/(DU$8-DU$7))),IF(DU13&lt;=DU$8,DU$5,IF(DU13&gt;DU$6,0,0.6*DU$5+0.4*DU$5*(DU13-DU$7)/(DU$8-DU$7))))))</f>
      </c>
      <c r="DW13" s="130">
        <f>IF(DU13&lt;&gt;"",DU$5,0)</f>
      </c>
      <c r="DX13" s="129">
        <f>IF(DU$6=0,RANK(DU13,DU$12:DU$42,0),RANK(DU13,DU$12:DU$42,1))</f>
      </c>
      <c r="DY13"/>
      <c r="DZ13" s="130">
        <f>IF(COUNTA(DY$12:DY$42)=0,0.6*DY$5,IF(DY13="",0,IF(DY$6=0,IF(DY13&gt;=DY$8,DY$5,IF(DY13&lt;DY$6,0,0.6*DY$5+0.4*DY$5*(DY13-DY$7)/(DY$8-DY$7))),IF(DY13&lt;=DY$8,DY$5,IF(DY13&gt;DY$6,0,0.6*DY$5+0.4*DY$5*(DY13-DY$7)/(DY$8-DY$7))))))</f>
      </c>
      <c r="EA13" s="130">
        <f>IF(DY13&lt;&gt;"",DY$5,0)</f>
      </c>
      <c r="EB13" s="129">
        <f>IF(DY$6=0,RANK(DY13,DY$12:DY$42,0),RANK(DY13,DY$12:DY$42,1))</f>
      </c>
      <c r="EC13"/>
      <c r="ED13" s="130">
        <f>IF(COUNTA(EC$12:EC$42)=0,0.6*EC$5,IF(EC13="",0,IF(EC$6=0,IF(EC13&gt;=EC$8,EC$5,IF(EC13&lt;EC$6,0,0.6*EC$5+0.4*EC$5*(EC13-EC$7)/(EC$8-EC$7))),IF(EC13&lt;=EC$8,EC$5,IF(EC13&gt;EC$6,0,0.6*EC$5+0.4*EC$5*(EC13-EC$7)/(EC$8-EC$7))))))</f>
      </c>
      <c r="EE13" s="130">
        <f>IF(EC13&lt;&gt;"",EC$5,0)</f>
      </c>
      <c r="EF13" s="129">
        <f>IF(EC$6=0,RANK(EC13,EC$12:EC$42,0),RANK(EC13,EC$12:EC$42,1))</f>
      </c>
      <c r="EG13"/>
      <c r="EH13" s="130">
        <f>IF(COUNTA(EG$12:EG$42)=0,0.6*EG$5,IF(EG13="",0,IF(EG$6=0,IF(EG13&gt;=EG$8,EG$5,IF(EG13&lt;EG$6,0,0.6*EG$5+0.4*EG$5*(EG13-EG$7)/(EG$8-EG$7))),IF(EG13&lt;=EG$8,EG$5,IF(EG13&gt;EG$6,0,0.6*EG$5+0.4*EG$5*(EG13-EG$7)/(EG$8-EG$7))))))</f>
      </c>
      <c r="EI13" s="130">
        <f>IF(EG13&lt;&gt;"",EG$5,0)</f>
      </c>
      <c r="EJ13" s="129">
        <f>IF(EG$6=0,RANK(EG13,EG$12:EG$42,0),RANK(EG13,EG$12:EG$42,1))</f>
      </c>
      <c r="EK13"/>
      <c r="EL13" s="130">
        <f>IF(COUNTA(EK$12:EK$42)=0,0.6*EK$5,IF(EK13="",0,IF(EK$6=0,IF(EK13&gt;=EK$8,EK$5,IF(EK13&lt;EK$6,0,0.6*EK$5+0.4*EK$5*(EK13-EK$7)/(EK$8-EK$7))),IF(EK13&lt;=EK$8,EK$5,IF(EK13&gt;EK$6,0,0.6*EK$5+0.4*EK$5*(EK13-EK$7)/(EK$8-EK$7))))))</f>
      </c>
      <c r="EM13" s="130">
        <f>IF(EK13&lt;&gt;"",EK$5,0)</f>
      </c>
      <c r="EN13" s="129">
        <f>IF(EK$6=0,RANK(EK13,EK$12:EK$42,0),RANK(EK13,EK$12:EK$42,1))</f>
      </c>
      <c r="EO13"/>
      <c r="EP13"/>
      <c r="EQ13"/>
      <c r="ER13" s="130">
        <f>IF(OR(EO13="",EP13=""),0,EO$5)</f>
      </c>
      <c r="ES13" s="129">
        <f>IF(EO$6=0,RANK(EQ13,EQ$12:EQ$42,0),RANK(EQ13,EQ$12:EQ$42,1))</f>
      </c>
      <c r="ET13"/>
      <c r="EU13"/>
      <c r="EV13"/>
      <c r="EW13" s="130">
        <f>IF(OR(ET13="",EU13=""),0,ET$5)</f>
      </c>
      <c r="EX13" s="129">
        <f>IF(ET$6=0,RANK(EV13,EV$12:EV$42,0),RANK(EV13,EV$12:EV$42,1))</f>
      </c>
      <c r="EY13"/>
      <c r="EZ13"/>
      <c r="FA13"/>
      <c r="FB13" s="130">
        <f>IF(OR(EY13="",EZ13=""),0,EY$5)</f>
      </c>
      <c r="FC13" s="129">
        <f>IF(EY$6=0,RANK(FA13,FA$12:FA$42,0),RANK(FA13,FA$12:FA$42,1))</f>
      </c>
      <c r="FD13"/>
      <c r="FE13"/>
      <c r="FF13"/>
      <c r="FG13" s="130">
        <f>IF(OR(FD13="",FE13=""),0,FD$5)</f>
      </c>
      <c r="FH13" s="129">
        <f>IF(FD$6=0,RANK(FF13,FF$12:FF$42,0),RANK(FF13,FF$12:FF$42,1))</f>
      </c>
      <c r="FI13"/>
      <c r="FJ13"/>
      <c r="FK13"/>
      <c r="FL13" s="130">
        <f>IF(OR(FI13="",FJ13=""),0,FI$5)</f>
      </c>
      <c r="FM13" s="129">
        <f>IF(FI$6=0,RANK(FK13,FK$12:FK$42,0),RANK(FK13,FK$12:FK$42,1))</f>
      </c>
      <c r="FN13"/>
      <c r="FO13"/>
      <c r="FP13"/>
      <c r="FQ13" s="130">
        <f>IF(OR(FN13="",FO13=""),0,FN$5)</f>
      </c>
      <c r="FR13" s="129">
        <f>IF(FN$6=0,RANK(FP13,FP$12:FP$42,0),RANK(FP13,FP$12:FP$42,1))</f>
      </c>
      <c r="FS13"/>
      <c r="FT13"/>
      <c r="FU13"/>
      <c r="FV13" s="130">
        <f>IF(OR(FS13="",FT13=""),0,FS$5)</f>
      </c>
      <c r="FW13" s="129">
        <f>IF(FS$6=0,RANK(FU13,FU$12:FU$42,0),RANK(FU13,FU$12:FU$42,1))</f>
      </c>
      <c r="FX13"/>
      <c r="FY13"/>
      <c r="FZ13"/>
      <c r="GA13" s="130">
        <f>IF(OR(FX13="",FY13=""),0,FX$5)</f>
      </c>
      <c r="GB13" s="129">
        <f>IF(FX$6=0,RANK(FZ13,FZ$12:FZ$42,0),RANK(FZ13,FZ$12:FZ$42,1))</f>
      </c>
      <c r="GC13"/>
      <c r="GD13"/>
      <c r="GE13"/>
      <c r="GF13" s="130">
        <f>IF(OR(GC13="",GD13=""),0,GC$5)</f>
      </c>
      <c r="GG13" s="129">
        <f>IF(GC$6=0,RANK(GE13,GE$12:GE$42,0),RANK(GE13,GE$12:GE$42,1))</f>
      </c>
      <c r="GH13"/>
      <c r="GI13"/>
      <c r="GJ13"/>
      <c r="GK13" s="130">
        <f>IF(OR(GH13="",GI13=""),0,GH$5)</f>
      </c>
      <c r="GL13" s="129">
        <f>IF(GH$6=0,RANK(GJ13,GJ$12:GJ$42,0),RANK(GJ13,GJ$12:GJ$42,1))</f>
      </c>
      <c r="GM13"/>
      <c r="GN13"/>
      <c r="GO13"/>
      <c r="GP13" s="130">
        <f>IF(OR(GM13="",GN13=""),0,GM$5)</f>
      </c>
      <c r="GQ13" s="129">
        <f>IF(GM$6=0,RANK(GO13,GO$12:GO$42,0),RANK(GO13,GO$12:GO$42,1))</f>
      </c>
      <c r="GR13"/>
      <c r="GS13"/>
      <c r="GT13"/>
      <c r="GU13" s="130">
        <f>IF(OR(GR13="",GS13=""),0,GR$5)</f>
      </c>
      <c r="GV13" s="129">
        <f>IF(GR$6=0,RANK(GT13,GT$12:GT$42,0),RANK(GT13,GT$12:GT$42,1))</f>
      </c>
      <c r="GW13"/>
      <c r="GX13"/>
      <c r="GY13"/>
      <c r="GZ13" s="130">
        <f>IF(OR(GW13="",GX13=""),0,GW$5)</f>
      </c>
      <c r="HA13" s="129">
        <f>IF(GW$6=0,RANK(GY13,GY$12:GY$42,0),RANK(GY13,GY$12:GY$42,1))</f>
      </c>
      <c r="HB13"/>
      <c r="HC13"/>
      <c r="HD13"/>
      <c r="HE13" s="130">
        <f>IF(OR(HB13="",HC13=""),0,HB$5)</f>
      </c>
      <c r="HF13" s="129">
        <f>IF(HB$6=0,RANK(HD13,HD$12:HD$42,0),RANK(HD13,HD$12:HD$42,1))</f>
      </c>
      <c r="HG13" s="130">
        <v>1.40022661081331</v>
      </c>
      <c r="HH13" s="130">
        <f>IF(COUNTA(HG$12:HG$42)=0,0.6*HG$5,IF(HG13="",0,IF(HG$6=0,IF(HG13&gt;=HG$8,HG$5,IF(HG13&lt;HG$6,0,0.6*HG$5+0.4*HG$5*(HG13-HG$7)/(HG$8-HG$7))),IF(HG13&lt;=HG$8,HG$5,IF(HG13&gt;HG$6,0,0.6*HG$5+0.4*HG$5*(HG13-HG$7)/(HG$8-HG$7))))))</f>
      </c>
      <c r="HI13" s="130">
        <f>IF(HG13&lt;&gt;"",HG$5,0)</f>
      </c>
      <c r="HJ13" s="129">
        <f>IF(HG$6=0,RANK(HG13,HG$12:HG$42,0),RANK(HG13,HG$12:HG$42,1))</f>
      </c>
      <c r="HK13" s="130">
        <v>1.8</v>
      </c>
      <c r="HL13" s="130">
        <f>IF(COUNTA(HK$12:HK$42)=0,0.6*HK$5,IF(HK13="",0,IF(HK$6=0,IF(HK13&gt;=HK$8,HK$5,IF(HK13&lt;HK$6,0,0.6*HK$5+0.4*HK$5*(HK13-HK$7)/(HK$8-HK$7))),IF(HK13&lt;=HK$8,HK$5,IF(HK13&gt;HK$6,0,0.6*HK$5+0.4*HK$5*(HK13-HK$7)/(HK$8-HK$7))))))</f>
      </c>
      <c r="HM13" s="130">
        <f>IF(HK13&lt;&gt;"",HK$5,0)</f>
      </c>
      <c r="HN13" s="129">
        <f>IF(HK$6=0,RANK(HK13,HK$12:HK$42,0),RANK(HK13,HK$12:HK$42,1))</f>
      </c>
      <c r="HO13" s="130">
        <v>0.0838574423480084</v>
      </c>
      <c r="HP13" s="130">
        <f>IF(COUNTA(HO$12:HO$42)=0,0.6*HO$5,IF(HO13="",0,IF(HO$6=0,IF(HO13&gt;=HO$8,HO$5,IF(HO13&lt;HO$6,0,0.6*HO$5+0.4*HO$5*(HO13-HO$7)/(HO$8-HO$7))),IF(HO13&lt;=HO$8,HO$5,IF(HO13&gt;HO$6,0,0.6*HO$5+0.4*HO$5*(HO13-HO$7)/(HO$8-HO$7))))))</f>
      </c>
      <c r="HQ13" s="130">
        <f>IF(HO13&lt;&gt;"",HO$5,0)</f>
      </c>
      <c r="HR13" s="129">
        <f>IF(HO$6=0,RANK(HO13,HO$12:HO$42,0),RANK(HO13,HO$12:HO$42,1))</f>
      </c>
      <c r="HS13" s="130">
        <v>4.2885</v>
      </c>
      <c r="HT13" s="130">
        <f>IF(COUNTA(HS$12:HS$42)=0,0.6*HS$5,IF(HS13="",0,IF(HS$6=0,IF(HS13&gt;=HS$8,HS$5,IF(HS13&lt;HS$6,0,0.6*HS$5+0.4*HS$5*(HS13-HS$7)/(HS$8-HS$7))),IF(HS13&lt;=HS$8,HS$5,IF(HS13&gt;HS$6,0,0.6*HS$5+0.4*HS$5*(HS13-HS$7)/(HS$8-HS$7))))))</f>
      </c>
      <c r="HU13" s="130">
        <f>IF(HS13&lt;&gt;"",HS$5,0)</f>
      </c>
      <c r="HV13" s="129">
        <f>IF(HS$6=0,RANK(HS13,HS$12:HS$42,0),RANK(HS13,HS$12:HS$42,1))</f>
      </c>
      <c r="HW13" s="130">
        <v>0</v>
      </c>
      <c r="HX13" s="130">
        <f>IF(COUNTA(HW$12:HW$42)=0,0.6*HW$5,IF(HW13="",0,IF(HW$6=0,IF(HW13&gt;=HW$8,HW$5,IF(HW13&lt;HW$6,0,0.6*HW$5+0.4*HW$5*(HW13-HW$7)/(HW$8-HW$7))),IF(HW13&lt;=HW$8,HW$5,IF(HW13&gt;HW$6,0,0.6*HW$5+0.4*HW$5*(HW13-HW$7)/(HW$8-HW$7))))))</f>
      </c>
      <c r="HY13" s="130">
        <f>IF(HW13&lt;&gt;"",HW$5,0)</f>
      </c>
      <c r="HZ13" s="129">
        <f>IF(HW$6=0,RANK(HW13,HW$12:HW$42,0),RANK(HW13,HW$12:HW$42,1))</f>
      </c>
      <c r="IA13" s="130">
        <v>0</v>
      </c>
      <c r="IB13" s="130">
        <f>IF(COUNTA(IA$12:IA$42)=0,0.6*IA$5,IF(IA13="",0,IF(IA$6=0,IF(IA13&gt;=IA$8,IA$5,IF(IA13&lt;IA$6,0,0.6*IA$5+0.4*IA$5*(IA13-IA$7)/(IA$8-IA$7))),IF(IA13&lt;=IA$8,IA$5,IF(IA13&gt;IA$6,0,0.6*IA$5+0.4*IA$5*(IA13-IA$7)/(IA$8-IA$7))))))</f>
      </c>
      <c r="IC13" s="130">
        <f>IF(IA13&lt;&gt;"",IA$5,0)</f>
      </c>
      <c r="ID13" s="129">
        <f>IF(IA$6=0,RANK(IA13,IA$12:IA$42,0),RANK(IA13,IA$12:IA$42,1))</f>
      </c>
      <c r="IE13" s="130">
        <v>84.3770774029693</v>
      </c>
      <c r="IF13" s="130">
        <f>IF(COUNTA(IE$12:IE$42)=0,0.6*IE$5,IF(IE13="",0,IF(IE$6=0,IF(IE13&gt;=IE$8,IE$5,IF(IE13&lt;IE$6,0,0.6*IE$5+0.4*IE$5*(IE13-IE$7)/(IE$8-IE$7))),IF(IE13&lt;=IE$8,IE$5,IF(IE13&gt;IE$6,0,0.6*IE$5+0.4*IE$5*(IE13-IE$7)/(IE$8-IE$7))))))</f>
      </c>
      <c r="IG13" s="130">
        <f>IF(IE13&lt;&gt;"",IE$5,0)</f>
      </c>
      <c r="IH13" s="129">
        <f>IF(IE$6=0,RANK(IE13,IE$12:IE$42,0),RANK(IE13,IE$12:IE$42,1))</f>
      </c>
      <c r="II13" s="130">
        <v>98.1973049425145</v>
      </c>
      <c r="IJ13" s="130">
        <f>IF(COUNTA(II$12:II$42)=0,0.6*II$5,IF(II13="",0,IF(II$6=0,IF(II13&gt;=II$8,II$5,IF(II13&lt;II$6,0,0.6*II$5+0.4*II$5*(II13-II$7)/(II$8-II$7))),IF(II13&lt;=II$8,II$5,IF(II13&gt;II$6,0,0.6*II$5+0.4*II$5*(II13-II$7)/(II$8-II$7))))))</f>
      </c>
      <c r="IK13" s="130">
        <f>IF(II13&lt;&gt;"",II$5,0)</f>
      </c>
      <c r="IL13" s="129">
        <f>IF(II$6=0,RANK(II13,II$12:II$42,0),RANK(II13,II$12:II$42,1))</f>
      </c>
      <c r="IM13" s="130">
        <v>28.3063732592428</v>
      </c>
      <c r="IN13" s="130">
        <f>IF(COUNTA(IM$12:IM$42)=0,0.6*IM$5,IF(IM13="",0,IF(AND(IM13&gt;=IM$7,IM13&lt;=IM$8),IM$5,0)))</f>
      </c>
      <c r="IO13" s="130">
        <f>IF(IM13&lt;&gt;"",IM$5,0)</f>
      </c>
      <c r="IP13" s="129">
        <f>IF(IM$6=0,RANK(IM13,IM$12:IM$42,0),RANK(IM13,IM$12:IM$42,1))</f>
      </c>
      <c r="IQ13" s="130">
        <v>90</v>
      </c>
      <c r="IR13" s="130">
        <f>IF(COUNTA(IQ$12:IQ$42)=0,0.6*IQ$5,IF(IQ13="",0,IF(IQ$6=0,IF(IQ13&gt;=IQ$8,IQ$5,IF(IQ13&lt;IQ$6,0,0.6*IQ$5+0.4*IQ$5*(IQ13-IQ$7)/(IQ$8-IQ$7))),IF(IQ13&lt;=IQ$8,IQ$5,IF(IQ13&gt;IQ$6,0,0.6*IQ$5+0.4*IQ$5*(IQ13-IQ$7)/(IQ$8-IQ$7))))))</f>
      </c>
      <c r="IS13" s="130">
        <f>IF(IQ13&lt;&gt;"",IQ$5,0)</f>
      </c>
      <c r="IT13" s="129">
        <f>IF(IQ$6=0,RANK(IQ13,IQ$12:IQ$42,0),RANK(IQ13,IQ$12:IQ$42,1))</f>
      </c>
      <c r="IU13" s="130">
        <v>41.1568409343715</v>
      </c>
      <c r="IV13" s="130">
        <f>IF(COUNTA(IU$12:IU$42)=0,0.6*IU$5,IF(IU13="",0,IF(IU$6=0,IF(IU13&gt;=IU$8,IU$5,IF(IU13&lt;IU$6,0,0.6*IU$5+0.4*IU$5*(IU13-IU$7)/(IU$8-IU$7))),IF(IU13&lt;=IU$8,IU$5,IF(IU13&gt;IU$6,0,0.6*IU$5+0.4*IU$5*(IU13-IU$7)/(IU$8-IU$7))))))</f>
      </c>
      <c r="IW13" s="130">
        <f>IF(IU13&lt;&gt;"",IU$5,0)</f>
      </c>
      <c r="IX13" s="129">
        <f>IF(IU$6=0,RANK(IU13,IU$12:IU$42,0),RANK(IU13,IU$12:IU$42,1))</f>
      </c>
      <c r="IY13"/>
      <c r="IZ13" s="130">
        <f>IF(COUNTA(IY$12:IY$42)=0,0.6*IY$5,IF(IY13="",0,IF(AND(IY13&gt;=IY$7,IY13&lt;=IY$8),IY$5,0)))</f>
      </c>
      <c r="JA13" s="130">
        <f>IF(IY13&lt;&gt;"",IY$5,0)</f>
      </c>
      <c r="JB13" s="129">
        <f>IF(IY$6=0,RANK(IY13,IY$12:IY$42,0),RANK(IY13,IY$12:IY$42,1))</f>
      </c>
      <c r="JC13" s="130">
        <v>34.8</v>
      </c>
      <c r="JD13" s="130">
        <f>IF(COUNTA(JC$12:JC$42)=0,0.6*JC$5,IF(JC13="",0,IF(AND(JC13&gt;=JC$7,JC13&lt;=JC$8),JC$5,0)))</f>
      </c>
      <c r="JE13" s="130">
        <f>IF(JC13&lt;&gt;"",JC$5,0)</f>
      </c>
      <c r="JF13" s="129">
        <f>IF(JC$6=0,RANK(JC13,JC$12:JC$42,0),RANK(JC13,JC$12:JC$42,1))</f>
      </c>
      <c r="JG13"/>
      <c r="JH13" s="130">
        <f>IF(COUNTA(JG$12:JG$42)=0,0.6*JG$5,IF(JG13="",0,IF(JG$6=0,IF(JG13&gt;=JG$8,JG$5,IF(JG13&lt;JG$6,0,0.6*JG$5+0.4*JG$5*(JG13-JG$7)/(JG$8-JG$7))),IF(JG13&lt;=JG$8,JG$5,IF(JG13&gt;JG$6,0,0.6*JG$5+0.4*JG$5*(JG13-JG$7)/(JG$8-JG$7))))))</f>
      </c>
      <c r="JI13" s="130">
        <f>IF(JG13&lt;&gt;"",JG$5,0)</f>
      </c>
      <c r="JJ13" s="129">
        <f>IF(JG$6=0,RANK(JG13,JG$12:JG$42,0),RANK(JG13,JG$12:JG$42,1))</f>
      </c>
      <c r="JK13"/>
      <c r="JL13" s="130">
        <f>IF(COUNTA(JK$12:JK$42)=0,0.6*JK$5,IF(JK13="",0,IF(JK$6=0,IF(JK13&gt;=JK$8,JK$5,IF(JK13&lt;JK$6,0,0.6*JK$5+0.4*JK$5*(JK13-JK$7)/(JK$8-JK$7))),IF(JK13&lt;=JK$8,JK$5,IF(JK13&gt;JK$6,0,0.6*JK$5+0.4*JK$5*(JK13-JK$7)/(JK$8-JK$7))))))</f>
      </c>
      <c r="JM13" s="130">
        <f>IF(JK13&lt;&gt;"",JK$5,0)</f>
      </c>
      <c r="JN13" s="129">
        <f>IF(JK$6=0,RANK(JK13,JK$12:JK$42,0),RANK(JK13,JK$12:JK$42,1))</f>
      </c>
      <c r="JO13" s="129" t="s">
        <v>17</v>
      </c>
      <c r="JP13" s="129">
        <f>(F13+J13+N13+R13+V13+Z13+AD13)*100</f>
      </c>
      <c r="JQ13" s="129">
        <f>RANK(JP13,JP$12:JP$42,0)</f>
      </c>
      <c r="JR13" s="129" t="s">
        <v>17</v>
      </c>
      <c r="JS13" s="129">
        <f>(AH13+AL13+AP13+AT13+AX13+BB13+BF13+BJ13+BN13+BR13+BV13+BZ13+CD13+CH13+CL13+CP13+CT13+CX13)*100</f>
      </c>
      <c r="JT13" s="129">
        <f>RANK(JS13,JS$12:JS$42,0)</f>
      </c>
      <c r="JU13" s="129" t="s">
        <v>17</v>
      </c>
      <c r="JV13" s="129">
        <f>(DB13+DF13)*100</f>
      </c>
      <c r="JW13" s="129">
        <f>RANK(JV13,JV$12:JV$42,0)</f>
      </c>
      <c r="JX13" s="129" t="s">
        <v>17</v>
      </c>
      <c r="JY13" s="129">
        <f>(DJ13+DN13+DR13+DV13+DZ13+ED13+EH13+EL13+EQ13+EV13+FA13+FF13+FK13+FP13+FU13+FZ13+GE13+GJ13+GO13+GT13+GY13+HD13)*100</f>
      </c>
      <c r="JZ13" s="129">
        <f>RANK(JY13,JY$12:JY$42,0)</f>
      </c>
      <c r="KA13" s="129" t="s">
        <v>17</v>
      </c>
      <c r="KB13" s="129">
        <f>(HH13+HL13+HP13+HT13+HX13+IB13)*100</f>
      </c>
      <c r="KC13" s="129">
        <f>RANK(KB13,KB$12:KB$42,0)</f>
      </c>
      <c r="KD13" s="129" t="s">
        <v>17</v>
      </c>
      <c r="KE13" s="129">
        <f>(IF13+IJ13+IN13+IR13+IV13)*100</f>
      </c>
      <c r="KF13" s="129">
        <f>RANK(KE13,KE$12:KE$42,0)</f>
      </c>
      <c r="KG13" s="129" t="s">
        <v>17</v>
      </c>
      <c r="KH13" s="129">
        <f>(IZ13+JD13)*100</f>
      </c>
      <c r="KI13" s="129">
        <f>RANK(KH13,KH$12:KH$42,0)</f>
      </c>
      <c r="KJ13" s="129" t="s">
        <v>17</v>
      </c>
      <c r="KK13" s="129">
        <f>(JH13+JL13)*100</f>
      </c>
      <c r="KL13" s="129">
        <f>RANK(KK13,KK$12:KK$42,0)</f>
      </c>
    </row>
    <row r="14">
      <c r="A14" s="129" t="s">
        <v>18</v>
      </c>
      <c r="B14" s="129">
        <f>A14</f>
      </c>
      <c r="C14" s="129">
        <f>(F14+J14+N14+R14+V14+Z14+AD14+AH14+AL14+AP14+AT14+AX14+BB14+BF14+BJ14+BN14+BR14+BV14+BZ14+CD14+CH14+CL14+CP14+CT14+CX14+DB14+DF14+DJ14+DN14+DR14+DV14+DZ14+ED14+EH14+EL14+EQ14+EV14+FA14+FF14+FK14+FP14+FU14+FZ14+GE14+GJ14+GO14+GT14+GY14+HD14+HH14+HL14+HP14+HT14+HX14+IB14+IF14+IJ14+IN14+IR14+IV14+IZ14+JD14+JH14+JL14)*100</f>
      </c>
      <c r="D14" s="129">
        <f>RANK(C14,C$12:C$42,0)</f>
      </c>
      <c r="E14" s="130">
        <v>65.0436953807741</v>
      </c>
      <c r="F14" s="130">
        <f>IF(COUNTA(E$12:E$42)=0,0.6*E$5,IF(E14="",0,IF(E$6=0,IF(E14&gt;=E$8,E$5,IF(E14&lt;E$6,0,0.6*E$5+0.4*E$5*(E14-E$7)/(E$8-E$7))),IF(E14&lt;=E$8,E$5,IF(E14&gt;E$6,0,0.6*E$5+0.4*E$5*(E14-E$7)/(E$8-E$7))))))</f>
      </c>
      <c r="G14" s="130">
        <f>IF(E14&lt;&gt;"",E$5,0)</f>
      </c>
      <c r="H14" s="129">
        <f>IF(E$6=0,RANK(E14,E$12:E$42,0),RANK(E14,E$12:E$42,1))</f>
      </c>
      <c r="I14" s="130">
        <v>84.8933557421915</v>
      </c>
      <c r="J14" s="130">
        <f>IF(COUNTA(I$12:I$42)=0,0.6*I$5,IF(I14="",0,IF(I$6=0,IF(I14&gt;=I$8,I$5,IF(I14&lt;I$6,0,0.6*I$5+0.4*I$5*(I14-I$7)/(I$8-I$7))),IF(I14&lt;=I$8,I$5,IF(I14&gt;I$6,0,0.6*I$5+0.4*I$5*(I14-I$7)/(I$8-I$7))))))</f>
      </c>
      <c r="K14" s="130">
        <f>IF(I14&lt;&gt;"",I$5,0)</f>
      </c>
      <c r="L14" s="129">
        <f>IF(I$6=0,RANK(I14,I$12:I$42,0),RANK(I14,I$12:I$42,1))</f>
      </c>
      <c r="M14" s="130">
        <v>74.8520710059171</v>
      </c>
      <c r="N14" s="130">
        <f>IF(COUNTA(M$12:M$42)=0,0.6*M$5,IF(M14="",0,IF(M$6=0,IF(M14&gt;=M$8,M$5,IF(M14&lt;M$6,0,0.6*M$5+0.4*M$5*(M14-M$7)/(M$8-M$7))),IF(M14&lt;=M$8,M$5,IF(M14&gt;M$6,0,0.6*M$5+0.4*M$5*(M14-M$7)/(M$8-M$7))))))</f>
      </c>
      <c r="O14" s="130">
        <f>IF(M14&lt;&gt;"",M$5,0)</f>
      </c>
      <c r="P14" s="129">
        <f>IF(M$6=0,RANK(M14,M$12:M$42,0),RANK(M14,M$12:M$42,1))</f>
      </c>
      <c r="Q14"/>
      <c r="R14" s="130">
        <f>IF(COUNTA(Q$12:Q$42)=0,0.6*Q$5,IF(Q14="",0,IF(Q$6=0,IF(Q14&gt;=Q$8,Q$5,IF(Q14&lt;Q$6,0,0.6*Q$5+0.4*Q$5*(Q14-Q$7)/(Q$8-Q$7))),IF(Q14&lt;=Q$8,Q$5,IF(Q14&gt;Q$6,0,0.6*Q$5+0.4*Q$5*(Q14-Q$7)/(Q$8-Q$7))))))</f>
      </c>
      <c r="S14" s="130">
        <f>IF(Q14&lt;&gt;"",Q$5,0)</f>
      </c>
      <c r="T14" s="129">
        <f>IF(Q$6=0,RANK(Q14,Q$12:Q$42,0),RANK(Q14,Q$12:Q$42,1))</f>
      </c>
      <c r="U14"/>
      <c r="V14" s="130">
        <f>IF(COUNTA(U$12:U$42)=0,0.6*U$5,IF(U14="",0,IF(U$6=0,IF(U14&gt;=U$8,U$5,IF(U14&lt;U$6,0,0.6*U$5+0.4*U$5*(U14-U$7)/(U$8-U$7))),IF(U14&lt;=U$8,U$5,IF(U14&gt;U$6,0,0.6*U$5+0.4*U$5*(U14-U$7)/(U$8-U$7))))))</f>
      </c>
      <c r="W14" s="130">
        <f>IF(U14&lt;&gt;"",U$5,0)</f>
      </c>
      <c r="X14" s="129">
        <f>IF(U$6=0,RANK(U14,U$12:U$42,0),RANK(U14,U$12:U$42,1))</f>
      </c>
      <c r="Y14"/>
      <c r="Z14" s="130">
        <f>IF(COUNTA(Y$12:Y$42)=0,0.6*Y$5,IF(Y14="",0,IF(Y$6=0,IF(Y14&gt;=Y$8,Y$5,IF(Y14&lt;Y$6,0,0.6*Y$5+0.4*Y$5*(Y14-Y$7)/(Y$8-Y$7))),IF(Y14&lt;=Y$8,Y$5,IF(Y14&gt;Y$6,0,0.6*Y$5+0.4*Y$5*(Y14-Y$7)/(Y$8-Y$7))))))</f>
      </c>
      <c r="AA14" s="130">
        <f>IF(Y14&lt;&gt;"",Y$5,0)</f>
      </c>
      <c r="AB14" s="129">
        <f>IF(Y$6=0,RANK(Y14,Y$12:Y$42,0),RANK(Y14,Y$12:Y$42,1))</f>
      </c>
      <c r="AC14" s="130">
        <v>100</v>
      </c>
      <c r="AD14" s="130">
        <f>IF(COUNTA(AC$12:AC$42)=0,0.6*AC$5,IF(AC14="",0,IF(AC$6=0,IF(AC14&gt;=AC$8,AC$5,IF(AC14&lt;AC$6,0,0.6*AC$5+0.4*AC$5*(AC14-AC$7)/(AC$8-AC$7))),IF(AC14&lt;=AC$8,AC$5,IF(AC14&gt;AC$6,0,0.6*AC$5+0.4*AC$5*(AC14-AC$7)/(AC$8-AC$7))))))</f>
      </c>
      <c r="AE14" s="130">
        <f>IF(AC14&lt;&gt;"",AC$5,0)</f>
      </c>
      <c r="AF14" s="129">
        <f>IF(AC$6=0,RANK(AC14,AC$12:AC$42,0),RANK(AC14,AC$12:AC$42,1))</f>
      </c>
      <c r="AG14" s="130">
        <v>0.782607003891051</v>
      </c>
      <c r="AH14" s="130">
        <f>IF(COUNTA(AG$12:AG$42)=0,0.6*AG$5,IF(AG14="",0,IF(AG$6=0,IF(AG14&gt;=AG$8,AG$5,IF(AG14&lt;AG$6,0,0.6*AG$5+0.4*AG$5*(AG14-AG$7)/(AG$8-AG$7))),IF(AG14&lt;=AG$8,AG$5,IF(AG14&gt;AG$6,0,0.6*AG$5+0.4*AG$5*(AG14-AG$7)/(AG$8-AG$7))))))</f>
      </c>
      <c r="AI14" s="130">
        <f>IF(AG14&lt;&gt;"",AG$5,0)</f>
      </c>
      <c r="AJ14" s="129">
        <f>IF(AG$6=0,RANK(AG14,AG$12:AG$42,0),RANK(AG14,AG$12:AG$42,1))</f>
      </c>
      <c r="AK14" s="130">
        <v>0.0272333027618651</v>
      </c>
      <c r="AL14" s="130">
        <f>IF(COUNTA(AK$12:AK$42)=0,0.6*AK$5,IF(AK14="",0,IF(AK$6=0,IF(AK14&gt;=AK$8,AK$5,IF(AK14&lt;AK$6,0,0.6*AK$5+0.4*AK$5*(AK14-AK$7)/(AK$8-AK$7))),IF(AK14&lt;=AK$8,AK$5,IF(AK14&gt;AK$6,0,0.6*AK$5+0.4*AK$5*(AK14-AK$7)/(AK$8-AK$7))))))</f>
      </c>
      <c r="AM14" s="130">
        <f>IF(AK14&lt;&gt;"",AK$5,0)</f>
      </c>
      <c r="AN14" s="129">
        <f>IF(AK$6=0,RANK(AK14,AK$12:AK$42,0),RANK(AK14,AK$12:AK$42,1))</f>
      </c>
      <c r="AO14" s="130">
        <v>0.689224117784525</v>
      </c>
      <c r="AP14" s="130">
        <f>IF(COUNTA(AO$12:AO$42)=0,0.6*AO$5,IF(AO14="",0,IF(AO$6=0,IF(AO14&gt;=AO$8,AO$5,IF(AO14&lt;AO$6,0,0.6*AO$5+0.4*AO$5*(AO14-AO$7)/(AO$8-AO$7))),IF(AO14&lt;=AO$8,AO$5,IF(AO14&gt;AO$6,0,0.6*AO$5+0.4*AO$5*(AO14-AO$7)/(AO$8-AO$7))))))</f>
      </c>
      <c r="AQ14" s="130">
        <f>IF(AO14&lt;&gt;"",AO$5,0)</f>
      </c>
      <c r="AR14" s="129">
        <f>IF(AO$6=0,RANK(AO14,AO$12:AO$42,0),RANK(AO14,AO$12:AO$42,1))</f>
      </c>
      <c r="AS14" s="130">
        <v>0</v>
      </c>
      <c r="AT14" s="130">
        <f>IF(COUNTA(AS$12:AS$42)=0,0.6*AS$5,IF(AS14="",0,IF(AS$6=0,IF(AS14&gt;=AS$8,AS$5,IF(AS14&lt;AS$6,0,0.6*AS$5+0.4*AS$5*(AS14-AS$7)/(AS$8-AS$7))),IF(AS14&lt;=AS$8,AS$5,IF(AS14&gt;AS$6,0,0.6*AS$5+0.4*AS$5*(AS14-AS$7)/(AS$8-AS$7))))))</f>
      </c>
      <c r="AU14" s="130">
        <f>IF(AS14&lt;&gt;"",AS$5,0)</f>
      </c>
      <c r="AV14" s="129">
        <f>IF(AS$6=0,RANK(AS14,AS$12:AS$42,0),RANK(AS14,AS$12:AS$42,1))</f>
      </c>
      <c r="AW14" s="130">
        <v>0</v>
      </c>
      <c r="AX14" s="130">
        <f>IF(COUNTA(AW$12:AW$42)=0,0.6*AW$5,IF(AW14="",0,IF(AW$6=0,IF(AW14&gt;=AW$8,AW$5,IF(AW14&lt;AW$6,0,0.6*AW$5+0.4*AW$5*(AW14-AW$7)/(AW$8-AW$7))),IF(AW14&lt;=AW$8,AW$5,IF(AW14&gt;AW$6,0,0.6*AW$5+0.4*AW$5*(AW14-AW$7)/(AW$8-AW$7))))))</f>
      </c>
      <c r="AY14" s="130">
        <f>IF(AW14&lt;&gt;"",AW$5,0)</f>
      </c>
      <c r="AZ14" s="129">
        <f>IF(AW$6=0,RANK(AW14,AW$12:AW$42,0),RANK(AW14,AW$12:AW$42,1))</f>
      </c>
      <c r="BA14" s="130">
        <v>19.6669261769555</v>
      </c>
      <c r="BB14" s="130">
        <f>IF(COUNTA(BA$12:BA$42)=0,0.6*BA$5,IF(BA14="",0,IF(BA$6=0,IF(BA14&gt;=BA$8,BA$5,IF(BA14&lt;BA$6,0,0.6*BA$5+0.4*BA$5*(BA14-BA$7)/(BA$8-BA$7))),IF(BA14&lt;=BA$8,BA$5,IF(BA14&gt;BA$6,0,0.6*BA$5+0.4*BA$5*(BA14-BA$7)/(BA$8-BA$7))))))</f>
      </c>
      <c r="BC14" s="130">
        <f>IF(BA14&lt;&gt;"",BA$5,0)</f>
      </c>
      <c r="BD14" s="129">
        <f>IF(BA$6=0,RANK(BA14,BA$12:BA$42,0),RANK(BA14,BA$12:BA$42,1))</f>
      </c>
      <c r="BE14" s="130">
        <v>0.000137387799963363</v>
      </c>
      <c r="BF14" s="130">
        <f>IF(COUNTA(BE$12:BE$42)=0,0.6*BE$5,IF(BE14="",0,IF(BE$6=0,IF(BE14&gt;=BE$8,BE$5,IF(BE14&lt;BE$6,0,0.6*BE$5+0.4*BE$5*(BE14-BE$7)/(BE$8-BE$7))),IF(BE14&lt;=BE$8,BE$5,IF(BE14&gt;BE$6,0,0.6*BE$5+0.4*BE$5*(BE14-BE$7)/(BE$8-BE$7))))))</f>
      </c>
      <c r="BG14" s="130">
        <f>IF(BE14&lt;&gt;"",BE$5,0)</f>
      </c>
      <c r="BH14" s="129">
        <f>IF(BE$6=0,RANK(BE14,BE$12:BE$42,0),RANK(BE14,BE$12:BE$42,1))</f>
      </c>
      <c r="BI14"/>
      <c r="BJ14" s="130">
        <f>IF(COUNTA(BI$12:BI$42)=0,0.6*BI$5,IF(BI14="",0,IF(BI$6=0,IF(BI14&gt;=BI$8,BI$5,IF(BI14&lt;BI$6,0,0.6*BI$5+0.4*BI$5*(BI14-BI$7)/(BI$8-BI$7))),IF(BI14&lt;=BI$8,BI$5,IF(BI14&gt;BI$6,0,0.6*BI$5+0.4*BI$5*(BI14-BI$7)/(BI$8-BI$7))))))</f>
      </c>
      <c r="BK14" s="130">
        <f>IF(BI14&lt;&gt;"",BI$5,0)</f>
      </c>
      <c r="BL14" s="129">
        <f>IF(BI$6=0,RANK(BI14,BI$12:BI$42,0),RANK(BI14,BI$12:BI$42,1))</f>
      </c>
      <c r="BM14"/>
      <c r="BN14" s="130">
        <f>IF(COUNTA(BM$12:BM$42)=0,0.6*BM$5,IF(BM14="",0,IF(BM$6=0,IF(BM14&gt;=BM$8,BM$5,IF(BM14&lt;BM$6,0,0.6*BM$5+0.4*BM$5*(BM14-BM$7)/(BM$8-BM$7))),IF(BM14&lt;=BM$8,BM$5,IF(BM14&gt;BM$6,0,0.6*BM$5+0.4*BM$5*(BM14-BM$7)/(BM$8-BM$7))))))</f>
      </c>
      <c r="BO14" s="130">
        <f>IF(BM14&lt;&gt;"",BM$5,0)</f>
      </c>
      <c r="BP14" s="129">
        <f>IF(BM$6=0,RANK(BM14,BM$12:BM$42,0),RANK(BM14,BM$12:BM$42,1))</f>
      </c>
      <c r="BQ14"/>
      <c r="BR14" s="130">
        <f>IF(COUNTA(BQ$12:BQ$42)=0,0.6*BQ$5,IF(BQ14="",0,IF(BQ$6=0,IF(BQ14&gt;=BQ$8,BQ$5,IF(BQ14&lt;BQ$6,0,0.6*BQ$5+0.4*BQ$5*(BQ14-BQ$7)/(BQ$8-BQ$7))),IF(BQ14&lt;=BQ$8,BQ$5,IF(BQ14&gt;BQ$6,0,0.6*BQ$5+0.4*BQ$5*(BQ14-BQ$7)/(BQ$8-BQ$7))))))</f>
      </c>
      <c r="BS14" s="130">
        <f>IF(BQ14&lt;&gt;"",BQ$5,0)</f>
      </c>
      <c r="BT14" s="129">
        <f>IF(BQ$6=0,RANK(BQ14,BQ$12:BQ$42,0),RANK(BQ14,BQ$12:BQ$42,1))</f>
      </c>
      <c r="BU14"/>
      <c r="BV14" s="130">
        <f>IF(COUNTA(BU$12:BU$42)=0,0.6*BU$5,IF(BU14="",0,IF(BU$6=0,IF(BU14&gt;=BU$8,BU$5,IF(BU14&lt;BU$6,0,0.6*BU$5+0.4*BU$5*(BU14-BU$7)/(BU$8-BU$7))),IF(BU14&lt;=BU$8,BU$5,IF(BU14&gt;BU$6,0,0.6*BU$5+0.4*BU$5*(BU14-BU$7)/(BU$8-BU$7))))))</f>
      </c>
      <c r="BW14" s="130">
        <f>IF(BU14&lt;&gt;"",BU$5,0)</f>
      </c>
      <c r="BX14" s="129">
        <f>IF(BU$6=0,RANK(BU14,BU$12:BU$42,0),RANK(BU14,BU$12:BU$42,1))</f>
      </c>
      <c r="BY14"/>
      <c r="BZ14" s="130">
        <f>IF(COUNTA(BY$12:BY$42)=0,0.6*BY$5,IF(BY14="",0,IF(BY$6=0,IF(BY14&gt;=BY$8,BY$5,IF(BY14&lt;BY$6,0,0.6*BY$5+0.4*BY$5*(BY14-BY$7)/(BY$8-BY$7))),IF(BY14&lt;=BY$8,BY$5,IF(BY14&gt;BY$6,0,0.6*BY$5+0.4*BY$5*(BY14-BY$7)/(BY$8-BY$7))))))</f>
      </c>
      <c r="CA14" s="130">
        <f>IF(BY14&lt;&gt;"",BY$5,0)</f>
      </c>
      <c r="CB14" s="129">
        <f>IF(BY$6=0,RANK(BY14,BY$12:BY$42,0),RANK(BY14,BY$12:BY$42,1))</f>
      </c>
      <c r="CC14"/>
      <c r="CD14" s="130">
        <f>IF(COUNTA(CC$12:CC$42)=0,0.6*CC$5,IF(CC14="",0,IF(CC$6=0,IF(CC14&gt;=CC$8,CC$5,IF(CC14&lt;CC$6,0,0.6*CC$5+0.4*CC$5*(CC14-CC$7)/(CC$8-CC$7))),IF(CC14&lt;=CC$8,CC$5,IF(CC14&gt;CC$6,0,0.6*CC$5+0.4*CC$5*(CC14-CC$7)/(CC$8-CC$7))))))</f>
      </c>
      <c r="CE14" s="130">
        <f>IF(CC14&lt;&gt;"",CC$5,0)</f>
      </c>
      <c r="CF14" s="129">
        <f>IF(CC$6=0,RANK(CC14,CC$12:CC$42,0),RANK(CC14,CC$12:CC$42,1))</f>
      </c>
      <c r="CG14"/>
      <c r="CH14" s="130">
        <f>IF(COUNTA(CG$12:CG$42)=0,0.6*CG$5,IF(CG14="",0,IF(CG$6=0,IF(CG14&gt;=CG$8,CG$5,IF(CG14&lt;CG$6,0,0.6*CG$5+0.4*CG$5*(CG14-CG$7)/(CG$8-CG$7))),IF(CG14&lt;=CG$8,CG$5,IF(CG14&gt;CG$6,0,0.6*CG$5+0.4*CG$5*(CG14-CG$7)/(CG$8-CG$7))))))</f>
      </c>
      <c r="CI14" s="130">
        <f>IF(CG14&lt;&gt;"",CG$5,0)</f>
      </c>
      <c r="CJ14" s="129">
        <f>IF(CG$6=0,RANK(CG14,CG$12:CG$42,0),RANK(CG14,CG$12:CG$42,1))</f>
      </c>
      <c r="CK14"/>
      <c r="CL14" s="130">
        <f>IF(COUNTA(CK$12:CK$42)=0,0.6*CK$5,IF(CK14="",0,IF(CK$6=0,IF(CK14&gt;=CK$8,CK$5,IF(CK14&lt;CK$6,0,0.6*CK$5+0.4*CK$5*(CK14-CK$7)/(CK$8-CK$7))),IF(CK14&lt;=CK$8,CK$5,IF(CK14&gt;CK$6,0,0.6*CK$5+0.4*CK$5*(CK14-CK$7)/(CK$8-CK$7))))))</f>
      </c>
      <c r="CM14" s="130">
        <f>IF(CK14&lt;&gt;"",CK$5,0)</f>
      </c>
      <c r="CN14" s="129">
        <f>IF(CK$6=0,RANK(CK14,CK$12:CK$42,0),RANK(CK14,CK$12:CK$42,1))</f>
      </c>
      <c r="CO14"/>
      <c r="CP14" s="130">
        <f>IF(COUNTA(CO$12:CO$42)=0,0.6*CO$5,IF(CO14="",0,IF(CO$6=0,IF(CO14&gt;=CO$8,CO$5,IF(CO14&lt;CO$6,0,0.6*CO$5+0.4*CO$5*(CO14-CO$7)/(CO$8-CO$7))),IF(CO14&lt;=CO$8,CO$5,IF(CO14&gt;CO$6,0,0.6*CO$5+0.4*CO$5*(CO14-CO$7)/(CO$8-CO$7))))))</f>
      </c>
      <c r="CQ14" s="130">
        <f>IF(CO14&lt;&gt;"",CO$5,0)</f>
      </c>
      <c r="CR14" s="129">
        <f>IF(CO$6=0,RANK(CO14,CO$12:CO$42,0),RANK(CO14,CO$12:CO$42,1))</f>
      </c>
      <c r="CS14" s="130">
        <v>99</v>
      </c>
      <c r="CT14" s="130">
        <f>IF(COUNTA(CS$12:CS$42)=0,0.6*CS$5,IF(CS14="",0,IF(CS$6=0,IF(CS14&gt;=CS$8,CS$5,IF(CS14&lt;CS$6,0,0.6*CS$5+0.4*CS$5*(CS14-CS$7)/(CS$8-CS$7))),IF(CS14&lt;=CS$8,CS$5,IF(CS14&gt;CS$6,0,0.6*CS$5+0.4*CS$5*(CS14-CS$7)/(CS$8-CS$7))))))</f>
      </c>
      <c r="CU14" s="130">
        <f>IF(CS14&lt;&gt;"",CS$5,0)</f>
      </c>
      <c r="CV14" s="129">
        <f>IF(CS$6=0,RANK(CS14,CS$12:CS$42,0),RANK(CS14,CS$12:CS$42,1))</f>
      </c>
      <c r="CW14" s="130">
        <v>0.5</v>
      </c>
      <c r="CX14" s="130">
        <f>IF(COUNTA(CW$12:CW$42)=0,0.6*CW$5,IF(CW14="",0,IF(CW$6=0,IF(CW14&gt;=CW$8,CW$5,IF(CW14&lt;CW$6,0,0.6*CW$5+0.4*CW$5*(CW14-CW$7)/(CW$8-CW$7))),IF(CW14&lt;=CW$8,CW$5,IF(CW14&gt;CW$6,0,0.6*CW$5+0.4*CW$5*(CW14-CW$7)/(CW$8-CW$7))))))</f>
      </c>
      <c r="CY14" s="130">
        <f>IF(CW14&lt;&gt;"",CW$5,0)</f>
      </c>
      <c r="CZ14" s="129">
        <f>IF(CW$6=0,RANK(CW14,CW$12:CW$42,0),RANK(CW14,CW$12:CW$42,1))</f>
      </c>
      <c r="DA14" s="130">
        <v>98</v>
      </c>
      <c r="DB14" s="130">
        <f>IF(COUNTA(DA$12:DA$42)=0,0.6*DA$5,IF(DA14="",0,IF(DA$6=0,IF(DA14&gt;=DA$8,DA$5,IF(DA14&lt;DA$6,0,0.6*DA$5+0.4*DA$5*(DA14-DA$7)/(DA$8-DA$7))),IF(DA14&lt;=DA$8,DA$5,IF(DA14&gt;DA$6,0,0.6*DA$5+0.4*DA$5*(DA14-DA$7)/(DA$8-DA$7))))))</f>
      </c>
      <c r="DC14" s="130">
        <f>IF(DA14&lt;&gt;"",DA$5,0)</f>
      </c>
      <c r="DD14" s="129">
        <f>IF(DA$6=0,RANK(DA14,DA$12:DA$42,0),RANK(DA14,DA$12:DA$42,1))</f>
      </c>
      <c r="DE14" s="130">
        <v>98</v>
      </c>
      <c r="DF14" s="130">
        <f>IF(COUNTA(DE$12:DE$42)=0,0.6*DE$5,IF(DE14="",0,IF(DE$6=0,IF(DE14&gt;=DE$8,DE$5,IF(DE14&lt;DE$6,0,0.6*DE$5+0.4*DE$5*(DE14-DE$7)/(DE$8-DE$7))),IF(DE14&lt;=DE$8,DE$5,IF(DE14&gt;DE$6,0,0.6*DE$5+0.4*DE$5*(DE14-DE$7)/(DE$8-DE$7))))))</f>
      </c>
      <c r="DG14" s="130">
        <f>IF(DE14&lt;&gt;"",DE$5,0)</f>
      </c>
      <c r="DH14" s="129">
        <f>IF(DE$6=0,RANK(DE14,DE$12:DE$42,0),RANK(DE14,DE$12:DE$42,1))</f>
      </c>
      <c r="DI14"/>
      <c r="DJ14" s="130">
        <f>IF(COUNTA(DI$12:DI$42)=0,0.6*DI$5,IF(DI14="",0,IF(DI$6=0,IF(DI14&gt;=DI$8,DI$5,IF(DI14&lt;DI$6,0,0.6*DI$5+0.4*DI$5*(DI14-DI$7)/(DI$8-DI$7))),IF(DI14&lt;=DI$8,DI$5,IF(DI14&gt;DI$6,0,0.6*DI$5+0.4*DI$5*(DI14-DI$7)/(DI$8-DI$7))))))</f>
      </c>
      <c r="DK14" s="130">
        <f>IF(DI14&lt;&gt;"",DI$5,0)</f>
      </c>
      <c r="DL14" s="129">
        <f>IF(DI$6=0,RANK(DI14,DI$12:DI$42,0),RANK(DI14,DI$12:DI$42,1))</f>
      </c>
      <c r="DM14"/>
      <c r="DN14" s="130">
        <f>IF(COUNTA(DM$12:DM$42)=0,0.6*DM$5,IF(DM14="",0,IF(DM$6=0,IF(DM14&gt;=DM$8,DM$5,IF(DM14&lt;DM$6,0,0.6*DM$5+0.4*DM$5*(DM14-DM$7)/(DM$8-DM$7))),IF(DM14&lt;=DM$8,DM$5,IF(DM14&gt;DM$6,0,0.6*DM$5+0.4*DM$5*(DM14-DM$7)/(DM$8-DM$7))))))</f>
      </c>
      <c r="DO14" s="130">
        <f>IF(DM14&lt;&gt;"",DM$5,0)</f>
      </c>
      <c r="DP14" s="129">
        <f>IF(DM$6=0,RANK(DM14,DM$12:DM$42,0),RANK(DM14,DM$12:DM$42,1))</f>
      </c>
      <c r="DQ14"/>
      <c r="DR14" s="130">
        <f>IF(COUNTA(DQ$12:DQ$42)=0,0.6*DQ$5,IF(DQ14="",0,IF(DQ$6=0,IF(DQ14&gt;=DQ$8,DQ$5,IF(DQ14&lt;DQ$6,0,0.6*DQ$5+0.4*DQ$5*(DQ14-DQ$7)/(DQ$8-DQ$7))),IF(DQ14&lt;=DQ$8,DQ$5,IF(DQ14&gt;DQ$6,0,0.6*DQ$5+0.4*DQ$5*(DQ14-DQ$7)/(DQ$8-DQ$7))))))</f>
      </c>
      <c r="DS14" s="130">
        <f>IF(DQ14&lt;&gt;"",DQ$5,0)</f>
      </c>
      <c r="DT14" s="129">
        <f>IF(DQ$6=0,RANK(DQ14,DQ$12:DQ$42,0),RANK(DQ14,DQ$12:DQ$42,1))</f>
      </c>
      <c r="DU14"/>
      <c r="DV14" s="130">
        <f>IF(COUNTA(DU$12:DU$42)=0,0.6*DU$5,IF(DU14="",0,IF(DU$6=0,IF(DU14&gt;=DU$8,DU$5,IF(DU14&lt;DU$6,0,0.6*DU$5+0.4*DU$5*(DU14-DU$7)/(DU$8-DU$7))),IF(DU14&lt;=DU$8,DU$5,IF(DU14&gt;DU$6,0,0.6*DU$5+0.4*DU$5*(DU14-DU$7)/(DU$8-DU$7))))))</f>
      </c>
      <c r="DW14" s="130">
        <f>IF(DU14&lt;&gt;"",DU$5,0)</f>
      </c>
      <c r="DX14" s="129">
        <f>IF(DU$6=0,RANK(DU14,DU$12:DU$42,0),RANK(DU14,DU$12:DU$42,1))</f>
      </c>
      <c r="DY14"/>
      <c r="DZ14" s="130">
        <f>IF(COUNTA(DY$12:DY$42)=0,0.6*DY$5,IF(DY14="",0,IF(DY$6=0,IF(DY14&gt;=DY$8,DY$5,IF(DY14&lt;DY$6,0,0.6*DY$5+0.4*DY$5*(DY14-DY$7)/(DY$8-DY$7))),IF(DY14&lt;=DY$8,DY$5,IF(DY14&gt;DY$6,0,0.6*DY$5+0.4*DY$5*(DY14-DY$7)/(DY$8-DY$7))))))</f>
      </c>
      <c r="EA14" s="130">
        <f>IF(DY14&lt;&gt;"",DY$5,0)</f>
      </c>
      <c r="EB14" s="129">
        <f>IF(DY$6=0,RANK(DY14,DY$12:DY$42,0),RANK(DY14,DY$12:DY$42,1))</f>
      </c>
      <c r="EC14"/>
      <c r="ED14" s="130">
        <f>IF(COUNTA(EC$12:EC$42)=0,0.6*EC$5,IF(EC14="",0,IF(EC$6=0,IF(EC14&gt;=EC$8,EC$5,IF(EC14&lt;EC$6,0,0.6*EC$5+0.4*EC$5*(EC14-EC$7)/(EC$8-EC$7))),IF(EC14&lt;=EC$8,EC$5,IF(EC14&gt;EC$6,0,0.6*EC$5+0.4*EC$5*(EC14-EC$7)/(EC$8-EC$7))))))</f>
      </c>
      <c r="EE14" s="130">
        <f>IF(EC14&lt;&gt;"",EC$5,0)</f>
      </c>
      <c r="EF14" s="129">
        <f>IF(EC$6=0,RANK(EC14,EC$12:EC$42,0),RANK(EC14,EC$12:EC$42,1))</f>
      </c>
      <c r="EG14"/>
      <c r="EH14" s="130">
        <f>IF(COUNTA(EG$12:EG$42)=0,0.6*EG$5,IF(EG14="",0,IF(EG$6=0,IF(EG14&gt;=EG$8,EG$5,IF(EG14&lt;EG$6,0,0.6*EG$5+0.4*EG$5*(EG14-EG$7)/(EG$8-EG$7))),IF(EG14&lt;=EG$8,EG$5,IF(EG14&gt;EG$6,0,0.6*EG$5+0.4*EG$5*(EG14-EG$7)/(EG$8-EG$7))))))</f>
      </c>
      <c r="EI14" s="130">
        <f>IF(EG14&lt;&gt;"",EG$5,0)</f>
      </c>
      <c r="EJ14" s="129">
        <f>IF(EG$6=0,RANK(EG14,EG$12:EG$42,0),RANK(EG14,EG$12:EG$42,1))</f>
      </c>
      <c r="EK14"/>
      <c r="EL14" s="130">
        <f>IF(COUNTA(EK$12:EK$42)=0,0.6*EK$5,IF(EK14="",0,IF(EK$6=0,IF(EK14&gt;=EK$8,EK$5,IF(EK14&lt;EK$6,0,0.6*EK$5+0.4*EK$5*(EK14-EK$7)/(EK$8-EK$7))),IF(EK14&lt;=EK$8,EK$5,IF(EK14&gt;EK$6,0,0.6*EK$5+0.4*EK$5*(EK14-EK$7)/(EK$8-EK$7))))))</f>
      </c>
      <c r="EM14" s="130">
        <f>IF(EK14&lt;&gt;"",EK$5,0)</f>
      </c>
      <c r="EN14" s="129">
        <f>IF(EK$6=0,RANK(EK14,EK$12:EK$42,0),RANK(EK14,EK$12:EK$42,1))</f>
      </c>
      <c r="EO14"/>
      <c r="EP14"/>
      <c r="EQ14"/>
      <c r="ER14" s="130">
        <f>IF(OR(EO14="",EP14=""),0,EO$5)</f>
      </c>
      <c r="ES14" s="129">
        <f>IF(EO$6=0,RANK(EQ14,EQ$12:EQ$42,0),RANK(EQ14,EQ$12:EQ$42,1))</f>
      </c>
      <c r="ET14"/>
      <c r="EU14"/>
      <c r="EV14"/>
      <c r="EW14" s="130">
        <f>IF(OR(ET14="",EU14=""),0,ET$5)</f>
      </c>
      <c r="EX14" s="129">
        <f>IF(ET$6=0,RANK(EV14,EV$12:EV$42,0),RANK(EV14,EV$12:EV$42,1))</f>
      </c>
      <c r="EY14"/>
      <c r="EZ14"/>
      <c r="FA14"/>
      <c r="FB14" s="130">
        <f>IF(OR(EY14="",EZ14=""),0,EY$5)</f>
      </c>
      <c r="FC14" s="129">
        <f>IF(EY$6=0,RANK(FA14,FA$12:FA$42,0),RANK(FA14,FA$12:FA$42,1))</f>
      </c>
      <c r="FD14"/>
      <c r="FE14"/>
      <c r="FF14"/>
      <c r="FG14" s="130">
        <f>IF(OR(FD14="",FE14=""),0,FD$5)</f>
      </c>
      <c r="FH14" s="129">
        <f>IF(FD$6=0,RANK(FF14,FF$12:FF$42,0),RANK(FF14,FF$12:FF$42,1))</f>
      </c>
      <c r="FI14"/>
      <c r="FJ14"/>
      <c r="FK14"/>
      <c r="FL14" s="130">
        <f>IF(OR(FI14="",FJ14=""),0,FI$5)</f>
      </c>
      <c r="FM14" s="129">
        <f>IF(FI$6=0,RANK(FK14,FK$12:FK$42,0),RANK(FK14,FK$12:FK$42,1))</f>
      </c>
      <c r="FN14"/>
      <c r="FO14"/>
      <c r="FP14"/>
      <c r="FQ14" s="130">
        <f>IF(OR(FN14="",FO14=""),0,FN$5)</f>
      </c>
      <c r="FR14" s="129">
        <f>IF(FN$6=0,RANK(FP14,FP$12:FP$42,0),RANK(FP14,FP$12:FP$42,1))</f>
      </c>
      <c r="FS14"/>
      <c r="FT14"/>
      <c r="FU14"/>
      <c r="FV14" s="130">
        <f>IF(OR(FS14="",FT14=""),0,FS$5)</f>
      </c>
      <c r="FW14" s="129">
        <f>IF(FS$6=0,RANK(FU14,FU$12:FU$42,0),RANK(FU14,FU$12:FU$42,1))</f>
      </c>
      <c r="FX14"/>
      <c r="FY14"/>
      <c r="FZ14"/>
      <c r="GA14" s="130">
        <f>IF(OR(FX14="",FY14=""),0,FX$5)</f>
      </c>
      <c r="GB14" s="129">
        <f>IF(FX$6=0,RANK(FZ14,FZ$12:FZ$42,0),RANK(FZ14,FZ$12:FZ$42,1))</f>
      </c>
      <c r="GC14"/>
      <c r="GD14"/>
      <c r="GE14"/>
      <c r="GF14" s="130">
        <f>IF(OR(GC14="",GD14=""),0,GC$5)</f>
      </c>
      <c r="GG14" s="129">
        <f>IF(GC$6=0,RANK(GE14,GE$12:GE$42,0),RANK(GE14,GE$12:GE$42,1))</f>
      </c>
      <c r="GH14"/>
      <c r="GI14"/>
      <c r="GJ14"/>
      <c r="GK14" s="130">
        <f>IF(OR(GH14="",GI14=""),0,GH$5)</f>
      </c>
      <c r="GL14" s="129">
        <f>IF(GH$6=0,RANK(GJ14,GJ$12:GJ$42,0),RANK(GJ14,GJ$12:GJ$42,1))</f>
      </c>
      <c r="GM14"/>
      <c r="GN14"/>
      <c r="GO14"/>
      <c r="GP14" s="130">
        <f>IF(OR(GM14="",GN14=""),0,GM$5)</f>
      </c>
      <c r="GQ14" s="129">
        <f>IF(GM$6=0,RANK(GO14,GO$12:GO$42,0),RANK(GO14,GO$12:GO$42,1))</f>
      </c>
      <c r="GR14"/>
      <c r="GS14"/>
      <c r="GT14"/>
      <c r="GU14" s="130">
        <f>IF(OR(GR14="",GS14=""),0,GR$5)</f>
      </c>
      <c r="GV14" s="129">
        <f>IF(GR$6=0,RANK(GT14,GT$12:GT$42,0),RANK(GT14,GT$12:GT$42,1))</f>
      </c>
      <c r="GW14"/>
      <c r="GX14"/>
      <c r="GY14"/>
      <c r="GZ14" s="130">
        <f>IF(OR(GW14="",GX14=""),0,GW$5)</f>
      </c>
      <c r="HA14" s="129">
        <f>IF(GW$6=0,RANK(GY14,GY$12:GY$42,0),RANK(GY14,GY$12:GY$42,1))</f>
      </c>
      <c r="HB14"/>
      <c r="HC14"/>
      <c r="HD14"/>
      <c r="HE14" s="130">
        <f>IF(OR(HB14="",HC14=""),0,HB$5)</f>
      </c>
      <c r="HF14" s="129">
        <f>IF(HB$6=0,RANK(HD14,HD$12:HD$42,0),RANK(HD14,HD$12:HD$42,1))</f>
      </c>
      <c r="HG14" s="130">
        <v>0.373325865899605</v>
      </c>
      <c r="HH14" s="130">
        <f>IF(COUNTA(HG$12:HG$42)=0,0.6*HG$5,IF(HG14="",0,IF(HG$6=0,IF(HG14&gt;=HG$8,HG$5,IF(HG14&lt;HG$6,0,0.6*HG$5+0.4*HG$5*(HG14-HG$7)/(HG$8-HG$7))),IF(HG14&lt;=HG$8,HG$5,IF(HG14&gt;HG$6,0,0.6*HG$5+0.4*HG$5*(HG14-HG$7)/(HG$8-HG$7))))))</f>
      </c>
      <c r="HI14" s="130">
        <f>IF(HG14&lt;&gt;"",HG$5,0)</f>
      </c>
      <c r="HJ14" s="129">
        <f>IF(HG$6=0,RANK(HG14,HG$12:HG$42,0),RANK(HG14,HG$12:HG$42,1))</f>
      </c>
      <c r="HK14" s="130">
        <v>1.8</v>
      </c>
      <c r="HL14" s="130">
        <f>IF(COUNTA(HK$12:HK$42)=0,0.6*HK$5,IF(HK14="",0,IF(HK$6=0,IF(HK14&gt;=HK$8,HK$5,IF(HK14&lt;HK$6,0,0.6*HK$5+0.4*HK$5*(HK14-HK$7)/(HK$8-HK$7))),IF(HK14&lt;=HK$8,HK$5,IF(HK14&gt;HK$6,0,0.6*HK$5+0.4*HK$5*(HK14-HK$7)/(HK$8-HK$7))))))</f>
      </c>
      <c r="HM14" s="130">
        <f>IF(HK14&lt;&gt;"",HK$5,0)</f>
      </c>
      <c r="HN14" s="129">
        <f>IF(HK$6=0,RANK(HK14,HK$12:HK$42,0),RANK(HK14,HK$12:HK$42,1))</f>
      </c>
      <c r="HO14" s="130">
        <v>0</v>
      </c>
      <c r="HP14" s="130">
        <f>IF(COUNTA(HO$12:HO$42)=0,0.6*HO$5,IF(HO14="",0,IF(HO$6=0,IF(HO14&gt;=HO$8,HO$5,IF(HO14&lt;HO$6,0,0.6*HO$5+0.4*HO$5*(HO14-HO$7)/(HO$8-HO$7))),IF(HO14&lt;=HO$8,HO$5,IF(HO14&gt;HO$6,0,0.6*HO$5+0.4*HO$5*(HO14-HO$7)/(HO$8-HO$7))))))</f>
      </c>
      <c r="HQ14" s="130">
        <f>IF(HO14&lt;&gt;"",HO$5,0)</f>
      </c>
      <c r="HR14" s="129">
        <f>IF(HO$6=0,RANK(HO14,HO$12:HO$42,0),RANK(HO14,HO$12:HO$42,1))</f>
      </c>
      <c r="HS14" s="130">
        <v>4.28015564202335</v>
      </c>
      <c r="HT14" s="130">
        <f>IF(COUNTA(HS$12:HS$42)=0,0.6*HS$5,IF(HS14="",0,IF(HS$6=0,IF(HS14&gt;=HS$8,HS$5,IF(HS14&lt;HS$6,0,0.6*HS$5+0.4*HS$5*(HS14-HS$7)/(HS$8-HS$7))),IF(HS14&lt;=HS$8,HS$5,IF(HS14&gt;HS$6,0,0.6*HS$5+0.4*HS$5*(HS14-HS$7)/(HS$8-HS$7))))))</f>
      </c>
      <c r="HU14" s="130">
        <f>IF(HS14&lt;&gt;"",HS$5,0)</f>
      </c>
      <c r="HV14" s="129">
        <f>IF(HS$6=0,RANK(HS14,HS$12:HS$42,0),RANK(HS14,HS$12:HS$42,1))</f>
      </c>
      <c r="HW14" s="130">
        <v>0</v>
      </c>
      <c r="HX14" s="130">
        <f>IF(COUNTA(HW$12:HW$42)=0,0.6*HW$5,IF(HW14="",0,IF(HW$6=0,IF(HW14&gt;=HW$8,HW$5,IF(HW14&lt;HW$6,0,0.6*HW$5+0.4*HW$5*(HW14-HW$7)/(HW$8-HW$7))),IF(HW14&lt;=HW$8,HW$5,IF(HW14&gt;HW$6,0,0.6*HW$5+0.4*HW$5*(HW14-HW$7)/(HW$8-HW$7))))))</f>
      </c>
      <c r="HY14" s="130">
        <f>IF(HW14&lt;&gt;"",HW$5,0)</f>
      </c>
      <c r="HZ14" s="129">
        <f>IF(HW$6=0,RANK(HW14,HW$12:HW$42,0),RANK(HW14,HW$12:HW$42,1))</f>
      </c>
      <c r="IA14" s="130">
        <v>0</v>
      </c>
      <c r="IB14" s="130">
        <f>IF(COUNTA(IA$12:IA$42)=0,0.6*IA$5,IF(IA14="",0,IF(IA$6=0,IF(IA14&gt;=IA$8,IA$5,IF(IA14&lt;IA$6,0,0.6*IA$5+0.4*IA$5*(IA14-IA$7)/(IA$8-IA$7))),IF(IA14&lt;=IA$8,IA$5,IF(IA14&gt;IA$6,0,0.6*IA$5+0.4*IA$5*(IA14-IA$7)/(IA$8-IA$7))))))</f>
      </c>
      <c r="IC14" s="130">
        <f>IF(IA14&lt;&gt;"",IA$5,0)</f>
      </c>
      <c r="ID14" s="129">
        <f>IF(IA$6=0,RANK(IA14,IA$12:IA$42,0),RANK(IA14,IA$12:IA$42,1))</f>
      </c>
      <c r="IE14" s="130">
        <v>87.5909093555844</v>
      </c>
      <c r="IF14" s="130">
        <f>IF(COUNTA(IE$12:IE$42)=0,0.6*IE$5,IF(IE14="",0,IF(IE$6=0,IF(IE14&gt;=IE$8,IE$5,IF(IE14&lt;IE$6,0,0.6*IE$5+0.4*IE$5*(IE14-IE$7)/(IE$8-IE$7))),IF(IE14&lt;=IE$8,IE$5,IF(IE14&gt;IE$6,0,0.6*IE$5+0.4*IE$5*(IE14-IE$7)/(IE$8-IE$7))))))</f>
      </c>
      <c r="IG14" s="130">
        <f>IF(IE14&lt;&gt;"",IE$5,0)</f>
      </c>
      <c r="IH14" s="129">
        <f>IF(IE$6=0,RANK(IE14,IE$12:IE$42,0),RANK(IE14,IE$12:IE$42,1))</f>
      </c>
      <c r="II14" s="130">
        <v>98.0198123620711</v>
      </c>
      <c r="IJ14" s="130">
        <f>IF(COUNTA(II$12:II$42)=0,0.6*II$5,IF(II14="",0,IF(II$6=0,IF(II14&gt;=II$8,II$5,IF(II14&lt;II$6,0,0.6*II$5+0.4*II$5*(II14-II$7)/(II$8-II$7))),IF(II14&lt;=II$8,II$5,IF(II14&gt;II$6,0,0.6*II$5+0.4*II$5*(II14-II$7)/(II$8-II$7))))))</f>
      </c>
      <c r="IK14" s="130">
        <f>IF(II14&lt;&gt;"",II$5,0)</f>
      </c>
      <c r="IL14" s="129">
        <f>IF(II$6=0,RANK(II14,II$12:II$42,0),RANK(II14,II$12:II$42,1))</f>
      </c>
      <c r="IM14" s="130">
        <v>46.0896603527487</v>
      </c>
      <c r="IN14" s="130">
        <f>IF(COUNTA(IM$12:IM$42)=0,0.6*IM$5,IF(IM14="",0,IF(AND(IM14&gt;=IM$7,IM14&lt;=IM$8),IM$5,0)))</f>
      </c>
      <c r="IO14" s="130">
        <f>IF(IM14&lt;&gt;"",IM$5,0)</f>
      </c>
      <c r="IP14" s="129">
        <f>IF(IM$6=0,RANK(IM14,IM$12:IM$42,0),RANK(IM14,IM$12:IM$42,1))</f>
      </c>
      <c r="IQ14" s="130">
        <v>90</v>
      </c>
      <c r="IR14" s="130">
        <f>IF(COUNTA(IQ$12:IQ$42)=0,0.6*IQ$5,IF(IQ14="",0,IF(IQ$6=0,IF(IQ14&gt;=IQ$8,IQ$5,IF(IQ14&lt;IQ$6,0,0.6*IQ$5+0.4*IQ$5*(IQ14-IQ$7)/(IQ$8-IQ$7))),IF(IQ14&lt;=IQ$8,IQ$5,IF(IQ14&gt;IQ$6,0,0.6*IQ$5+0.4*IQ$5*(IQ14-IQ$7)/(IQ$8-IQ$7))))))</f>
      </c>
      <c r="IS14" s="130">
        <f>IF(IQ14&lt;&gt;"",IQ$5,0)</f>
      </c>
      <c r="IT14" s="129">
        <f>IF(IQ$6=0,RANK(IQ14,IQ$12:IQ$42,0),RANK(IQ14,IQ$12:IQ$42,1))</f>
      </c>
      <c r="IU14" s="130">
        <v>54.7576301615799</v>
      </c>
      <c r="IV14" s="130">
        <f>IF(COUNTA(IU$12:IU$42)=0,0.6*IU$5,IF(IU14="",0,IF(IU$6=0,IF(IU14&gt;=IU$8,IU$5,IF(IU14&lt;IU$6,0,0.6*IU$5+0.4*IU$5*(IU14-IU$7)/(IU$8-IU$7))),IF(IU14&lt;=IU$8,IU$5,IF(IU14&gt;IU$6,0,0.6*IU$5+0.4*IU$5*(IU14-IU$7)/(IU$8-IU$7))))))</f>
      </c>
      <c r="IW14" s="130">
        <f>IF(IU14&lt;&gt;"",IU$5,0)</f>
      </c>
      <c r="IX14" s="129">
        <f>IF(IU$6=0,RANK(IU14,IU$12:IU$42,0),RANK(IU14,IU$12:IU$42,1))</f>
      </c>
      <c r="IY14"/>
      <c r="IZ14" s="130">
        <f>IF(COUNTA(IY$12:IY$42)=0,0.6*IY$5,IF(IY14="",0,IF(AND(IY14&gt;=IY$7,IY14&lt;=IY$8),IY$5,0)))</f>
      </c>
      <c r="JA14" s="130">
        <f>IF(IY14&lt;&gt;"",IY$5,0)</f>
      </c>
      <c r="JB14" s="129">
        <f>IF(IY$6=0,RANK(IY14,IY$12:IY$42,0),RANK(IY14,IY$12:IY$42,1))</f>
      </c>
      <c r="JC14" s="130">
        <v>32.7</v>
      </c>
      <c r="JD14" s="130">
        <f>IF(COUNTA(JC$12:JC$42)=0,0.6*JC$5,IF(JC14="",0,IF(AND(JC14&gt;=JC$7,JC14&lt;=JC$8),JC$5,0)))</f>
      </c>
      <c r="JE14" s="130">
        <f>IF(JC14&lt;&gt;"",JC$5,0)</f>
      </c>
      <c r="JF14" s="129">
        <f>IF(JC$6=0,RANK(JC14,JC$12:JC$42,0),RANK(JC14,JC$12:JC$42,1))</f>
      </c>
      <c r="JG14"/>
      <c r="JH14" s="130">
        <f>IF(COUNTA(JG$12:JG$42)=0,0.6*JG$5,IF(JG14="",0,IF(JG$6=0,IF(JG14&gt;=JG$8,JG$5,IF(JG14&lt;JG$6,0,0.6*JG$5+0.4*JG$5*(JG14-JG$7)/(JG$8-JG$7))),IF(JG14&lt;=JG$8,JG$5,IF(JG14&gt;JG$6,0,0.6*JG$5+0.4*JG$5*(JG14-JG$7)/(JG$8-JG$7))))))</f>
      </c>
      <c r="JI14" s="130">
        <f>IF(JG14&lt;&gt;"",JG$5,0)</f>
      </c>
      <c r="JJ14" s="129">
        <f>IF(JG$6=0,RANK(JG14,JG$12:JG$42,0),RANK(JG14,JG$12:JG$42,1))</f>
      </c>
      <c r="JK14"/>
      <c r="JL14" s="130">
        <f>IF(COUNTA(JK$12:JK$42)=0,0.6*JK$5,IF(JK14="",0,IF(JK$6=0,IF(JK14&gt;=JK$8,JK$5,IF(JK14&lt;JK$6,0,0.6*JK$5+0.4*JK$5*(JK14-JK$7)/(JK$8-JK$7))),IF(JK14&lt;=JK$8,JK$5,IF(JK14&gt;JK$6,0,0.6*JK$5+0.4*JK$5*(JK14-JK$7)/(JK$8-JK$7))))))</f>
      </c>
      <c r="JM14" s="130">
        <f>IF(JK14&lt;&gt;"",JK$5,0)</f>
      </c>
      <c r="JN14" s="129">
        <f>IF(JK$6=0,RANK(JK14,JK$12:JK$42,0),RANK(JK14,JK$12:JK$42,1))</f>
      </c>
      <c r="JO14" s="129" t="s">
        <v>18</v>
      </c>
      <c r="JP14" s="129">
        <f>(F14+J14+N14+R14+V14+Z14+AD14)*100</f>
      </c>
      <c r="JQ14" s="129">
        <f>RANK(JP14,JP$12:JP$42,0)</f>
      </c>
      <c r="JR14" s="129" t="s">
        <v>18</v>
      </c>
      <c r="JS14" s="129">
        <f>(AH14+AL14+AP14+AT14+AX14+BB14+BF14+BJ14+BN14+BR14+BV14+BZ14+CD14+CH14+CL14+CP14+CT14+CX14)*100</f>
      </c>
      <c r="JT14" s="129">
        <f>RANK(JS14,JS$12:JS$42,0)</f>
      </c>
      <c r="JU14" s="129" t="s">
        <v>18</v>
      </c>
      <c r="JV14" s="129">
        <f>(DB14+DF14)*100</f>
      </c>
      <c r="JW14" s="129">
        <f>RANK(JV14,JV$12:JV$42,0)</f>
      </c>
      <c r="JX14" s="129" t="s">
        <v>18</v>
      </c>
      <c r="JY14" s="129">
        <f>(DJ14+DN14+DR14+DV14+DZ14+ED14+EH14+EL14+EQ14+EV14+FA14+FF14+FK14+FP14+FU14+FZ14+GE14+GJ14+GO14+GT14+GY14+HD14)*100</f>
      </c>
      <c r="JZ14" s="129">
        <f>RANK(JY14,JY$12:JY$42,0)</f>
      </c>
      <c r="KA14" s="129" t="s">
        <v>18</v>
      </c>
      <c r="KB14" s="129">
        <f>(HH14+HL14+HP14+HT14+HX14+IB14)*100</f>
      </c>
      <c r="KC14" s="129">
        <f>RANK(KB14,KB$12:KB$42,0)</f>
      </c>
      <c r="KD14" s="129" t="s">
        <v>18</v>
      </c>
      <c r="KE14" s="129">
        <f>(IF14+IJ14+IN14+IR14+IV14)*100</f>
      </c>
      <c r="KF14" s="129">
        <f>RANK(KE14,KE$12:KE$42,0)</f>
      </c>
      <c r="KG14" s="129" t="s">
        <v>18</v>
      </c>
      <c r="KH14" s="129">
        <f>(IZ14+JD14)*100</f>
      </c>
      <c r="KI14" s="129">
        <f>RANK(KH14,KH$12:KH$42,0)</f>
      </c>
      <c r="KJ14" s="129" t="s">
        <v>18</v>
      </c>
      <c r="KK14" s="129">
        <f>(JH14+JL14)*100</f>
      </c>
      <c r="KL14" s="129">
        <f>RANK(KK14,KK$12:KK$42,0)</f>
      </c>
    </row>
    <row r="15">
      <c r="A15" s="129" t="s">
        <v>19</v>
      </c>
      <c r="B15" s="129">
        <f>A15</f>
      </c>
      <c r="C15" s="129">
        <f>(F15+J15+N15+R15+V15+Z15+AD15+AH15+AL15+AP15+AT15+AX15+BB15+BF15+BJ15+BN15+BR15+BV15+BZ15+CD15+CH15+CL15+CP15+CT15+CX15+DB15+DF15+DJ15+DN15+DR15+DV15+DZ15+ED15+EH15+EL15+EQ15+EV15+FA15+FF15+FK15+FP15+FU15+FZ15+GE15+GJ15+GO15+GT15+GY15+HD15+HH15+HL15+HP15+HT15+HX15+IB15+IF15+IJ15+IN15+IR15+IV15+IZ15+JD15+JH15+JL15)*100</f>
      </c>
      <c r="D15" s="129">
        <f>RANK(C15,C$12:C$42,0)</f>
      </c>
      <c r="E15" s="130">
        <v>68.4415083865276</v>
      </c>
      <c r="F15" s="130">
        <f>IF(COUNTA(E$12:E$42)=0,0.6*E$5,IF(E15="",0,IF(E$6=0,IF(E15&gt;=E$8,E$5,IF(E15&lt;E$6,0,0.6*E$5+0.4*E$5*(E15-E$7)/(E$8-E$7))),IF(E15&lt;=E$8,E$5,IF(E15&gt;E$6,0,0.6*E$5+0.4*E$5*(E15-E$7)/(E$8-E$7))))))</f>
      </c>
      <c r="G15" s="130">
        <f>IF(E15&lt;&gt;"",E$5,0)</f>
      </c>
      <c r="H15" s="129">
        <f>IF(E$6=0,RANK(E15,E$12:E$42,0),RANK(E15,E$12:E$42,1))</f>
      </c>
      <c r="I15" s="130">
        <v>84.3490008766598</v>
      </c>
      <c r="J15" s="130">
        <f>IF(COUNTA(I$12:I$42)=0,0.6*I$5,IF(I15="",0,IF(I$6=0,IF(I15&gt;=I$8,I$5,IF(I15&lt;I$6,0,0.6*I$5+0.4*I$5*(I15-I$7)/(I$8-I$7))),IF(I15&lt;=I$8,I$5,IF(I15&gt;I$6,0,0.6*I$5+0.4*I$5*(I15-I$7)/(I$8-I$7))))))</f>
      </c>
      <c r="K15" s="130">
        <f>IF(I15&lt;&gt;"",I$5,0)</f>
      </c>
      <c r="L15" s="129">
        <f>IF(I$6=0,RANK(I15,I$12:I$42,0),RANK(I15,I$12:I$42,1))</f>
      </c>
      <c r="M15" s="130">
        <v>68.869294747948</v>
      </c>
      <c r="N15" s="130">
        <f>IF(COUNTA(M$12:M$42)=0,0.6*M$5,IF(M15="",0,IF(M$6=0,IF(M15&gt;=M$8,M$5,IF(M15&lt;M$6,0,0.6*M$5+0.4*M$5*(M15-M$7)/(M$8-M$7))),IF(M15&lt;=M$8,M$5,IF(M15&gt;M$6,0,0.6*M$5+0.4*M$5*(M15-M$7)/(M$8-M$7))))))</f>
      </c>
      <c r="O15" s="130">
        <f>IF(M15&lt;&gt;"",M$5,0)</f>
      </c>
      <c r="P15" s="129">
        <f>IF(M$6=0,RANK(M15,M$12:M$42,0),RANK(M15,M$12:M$42,1))</f>
      </c>
      <c r="Q15"/>
      <c r="R15" s="130">
        <f>IF(COUNTA(Q$12:Q$42)=0,0.6*Q$5,IF(Q15="",0,IF(Q$6=0,IF(Q15&gt;=Q$8,Q$5,IF(Q15&lt;Q$6,0,0.6*Q$5+0.4*Q$5*(Q15-Q$7)/(Q$8-Q$7))),IF(Q15&lt;=Q$8,Q$5,IF(Q15&gt;Q$6,0,0.6*Q$5+0.4*Q$5*(Q15-Q$7)/(Q$8-Q$7))))))</f>
      </c>
      <c r="S15" s="130">
        <f>IF(Q15&lt;&gt;"",Q$5,0)</f>
      </c>
      <c r="T15" s="129">
        <f>IF(Q$6=0,RANK(Q15,Q$12:Q$42,0),RANK(Q15,Q$12:Q$42,1))</f>
      </c>
      <c r="U15"/>
      <c r="V15" s="130">
        <f>IF(COUNTA(U$12:U$42)=0,0.6*U$5,IF(U15="",0,IF(U$6=0,IF(U15&gt;=U$8,U$5,IF(U15&lt;U$6,0,0.6*U$5+0.4*U$5*(U15-U$7)/(U$8-U$7))),IF(U15&lt;=U$8,U$5,IF(U15&gt;U$6,0,0.6*U$5+0.4*U$5*(U15-U$7)/(U$8-U$7))))))</f>
      </c>
      <c r="W15" s="130">
        <f>IF(U15&lt;&gt;"",U$5,0)</f>
      </c>
      <c r="X15" s="129">
        <f>IF(U$6=0,RANK(U15,U$12:U$42,0),RANK(U15,U$12:U$42,1))</f>
      </c>
      <c r="Y15"/>
      <c r="Z15" s="130">
        <f>IF(COUNTA(Y$12:Y$42)=0,0.6*Y$5,IF(Y15="",0,IF(Y$6=0,IF(Y15&gt;=Y$8,Y$5,IF(Y15&lt;Y$6,0,0.6*Y$5+0.4*Y$5*(Y15-Y$7)/(Y$8-Y$7))),IF(Y15&lt;=Y$8,Y$5,IF(Y15&gt;Y$6,0,0.6*Y$5+0.4*Y$5*(Y15-Y$7)/(Y$8-Y$7))))))</f>
      </c>
      <c r="AA15" s="130">
        <f>IF(Y15&lt;&gt;"",Y$5,0)</f>
      </c>
      <c r="AB15" s="129">
        <f>IF(Y$6=0,RANK(Y15,Y$12:Y$42,0),RANK(Y15,Y$12:Y$42,1))</f>
      </c>
      <c r="AC15" s="130">
        <v>107.65138875085</v>
      </c>
      <c r="AD15" s="130">
        <f>IF(COUNTA(AC$12:AC$42)=0,0.6*AC$5,IF(AC15="",0,IF(AC$6=0,IF(AC15&gt;=AC$8,AC$5,IF(AC15&lt;AC$6,0,0.6*AC$5+0.4*AC$5*(AC15-AC$7)/(AC$8-AC$7))),IF(AC15&lt;=AC$8,AC$5,IF(AC15&gt;AC$6,0,0.6*AC$5+0.4*AC$5*(AC15-AC$7)/(AC$8-AC$7))))))</f>
      </c>
      <c r="AE15" s="130">
        <f>IF(AC15&lt;&gt;"",AC$5,0)</f>
      </c>
      <c r="AF15" s="129">
        <f>IF(AC$6=0,RANK(AC15,AC$12:AC$42,0),RANK(AC15,AC$12:AC$42,1))</f>
      </c>
      <c r="AG15" s="130">
        <v>0.67381930184805</v>
      </c>
      <c r="AH15" s="130">
        <f>IF(COUNTA(AG$12:AG$42)=0,0.6*AG$5,IF(AG15="",0,IF(AG$6=0,IF(AG15&gt;=AG$8,AG$5,IF(AG15&lt;AG$6,0,0.6*AG$5+0.4*AG$5*(AG15-AG$7)/(AG$8-AG$7))),IF(AG15&lt;=AG$8,AG$5,IF(AG15&gt;AG$6,0,0.6*AG$5+0.4*AG$5*(AG15-AG$7)/(AG$8-AG$7))))))</f>
      </c>
      <c r="AI15" s="130">
        <f>IF(AG15&lt;&gt;"",AG$5,0)</f>
      </c>
      <c r="AJ15" s="129">
        <f>IF(AG$6=0,RANK(AG15,AG$12:AG$42,0),RANK(AG15,AG$12:AG$42,1))</f>
      </c>
      <c r="AK15" s="130">
        <v>0</v>
      </c>
      <c r="AL15" s="130">
        <f>IF(COUNTA(AK$12:AK$42)=0,0.6*AK$5,IF(AK15="",0,IF(AK$6=0,IF(AK15&gt;=AK$8,AK$5,IF(AK15&lt;AK$6,0,0.6*AK$5+0.4*AK$5*(AK15-AK$7)/(AK$8-AK$7))),IF(AK15&lt;=AK$8,AK$5,IF(AK15&gt;AK$6,0,0.6*AK$5+0.4*AK$5*(AK15-AK$7)/(AK$8-AK$7))))))</f>
      </c>
      <c r="AM15" s="130">
        <f>IF(AK15&lt;&gt;"",AK$5,0)</f>
      </c>
      <c r="AN15" s="129">
        <f>IF(AK$6=0,RANK(AK15,AK$12:AK$42,0),RANK(AK15,AK$12:AK$42,1))</f>
      </c>
      <c r="AO15" s="130">
        <v>0.419302855061247</v>
      </c>
      <c r="AP15" s="130">
        <f>IF(COUNTA(AO$12:AO$42)=0,0.6*AO$5,IF(AO15="",0,IF(AO$6=0,IF(AO15&gt;=AO$8,AO$5,IF(AO15&lt;AO$6,0,0.6*AO$5+0.4*AO$5*(AO15-AO$7)/(AO$8-AO$7))),IF(AO15&lt;=AO$8,AO$5,IF(AO15&gt;AO$6,0,0.6*AO$5+0.4*AO$5*(AO15-AO$7)/(AO$8-AO$7))))))</f>
      </c>
      <c r="AQ15" s="130">
        <f>IF(AO15&lt;&gt;"",AO$5,0)</f>
      </c>
      <c r="AR15" s="129">
        <f>IF(AO$6=0,RANK(AO15,AO$12:AO$42,0),RANK(AO15,AO$12:AO$42,1))</f>
      </c>
      <c r="AS15" s="130">
        <v>0</v>
      </c>
      <c r="AT15" s="130">
        <f>IF(COUNTA(AS$12:AS$42)=0,0.6*AS$5,IF(AS15="",0,IF(AS$6=0,IF(AS15&gt;=AS$8,AS$5,IF(AS15&lt;AS$6,0,0.6*AS$5+0.4*AS$5*(AS15-AS$7)/(AS$8-AS$7))),IF(AS15&lt;=AS$8,AS$5,IF(AS15&gt;AS$6,0,0.6*AS$5+0.4*AS$5*(AS15-AS$7)/(AS$8-AS$7))))))</f>
      </c>
      <c r="AU15" s="130">
        <f>IF(AS15&lt;&gt;"",AS$5,0)</f>
      </c>
      <c r="AV15" s="129">
        <f>IF(AS$6=0,RANK(AS15,AS$12:AS$42,0),RANK(AS15,AS$12:AS$42,1))</f>
      </c>
      <c r="AW15" s="130">
        <v>0</v>
      </c>
      <c r="AX15" s="130">
        <f>IF(COUNTA(AW$12:AW$42)=0,0.6*AW$5,IF(AW15="",0,IF(AW$6=0,IF(AW15&gt;=AW$8,AW$5,IF(AW15&lt;AW$6,0,0.6*AW$5+0.4*AW$5*(AW15-AW$7)/(AW$8-AW$7))),IF(AW15&lt;=AW$8,AW$5,IF(AW15&gt;AW$6,0,0.6*AW$5+0.4*AW$5*(AW15-AW$7)/(AW$8-AW$7))))))</f>
      </c>
      <c r="AY15" s="130">
        <f>IF(AW15&lt;&gt;"",AW$5,0)</f>
      </c>
      <c r="AZ15" s="129">
        <f>IF(AW$6=0,RANK(AW15,AW$12:AW$42,0),RANK(AW15,AW$12:AW$42,1))</f>
      </c>
      <c r="BA15" s="130">
        <v>10.728143384868</v>
      </c>
      <c r="BB15" s="130">
        <f>IF(COUNTA(BA$12:BA$42)=0,0.6*BA$5,IF(BA15="",0,IF(BA$6=0,IF(BA15&gt;=BA$8,BA$5,IF(BA15&lt;BA$6,0,0.6*BA$5+0.4*BA$5*(BA15-BA$7)/(BA$8-BA$7))),IF(BA15&lt;=BA$8,BA$5,IF(BA15&gt;BA$6,0,0.6*BA$5+0.4*BA$5*(BA15-BA$7)/(BA$8-BA$7))))))</f>
      </c>
      <c r="BC15" s="130">
        <f>IF(BA15&lt;&gt;"",BA$5,0)</f>
      </c>
      <c r="BD15" s="129">
        <f>IF(BA$6=0,RANK(BA15,BA$12:BA$42,0),RANK(BA15,BA$12:BA$42,1))</f>
      </c>
      <c r="BE15" s="130">
        <v>0</v>
      </c>
      <c r="BF15" s="130">
        <f>IF(COUNTA(BE$12:BE$42)=0,0.6*BE$5,IF(BE15="",0,IF(BE$6=0,IF(BE15&gt;=BE$8,BE$5,IF(BE15&lt;BE$6,0,0.6*BE$5+0.4*BE$5*(BE15-BE$7)/(BE$8-BE$7))),IF(BE15&lt;=BE$8,BE$5,IF(BE15&gt;BE$6,0,0.6*BE$5+0.4*BE$5*(BE15-BE$7)/(BE$8-BE$7))))))</f>
      </c>
      <c r="BG15" s="130">
        <f>IF(BE15&lt;&gt;"",BE$5,0)</f>
      </c>
      <c r="BH15" s="129">
        <f>IF(BE$6=0,RANK(BE15,BE$12:BE$42,0),RANK(BE15,BE$12:BE$42,1))</f>
      </c>
      <c r="BI15"/>
      <c r="BJ15" s="130">
        <f>IF(COUNTA(BI$12:BI$42)=0,0.6*BI$5,IF(BI15="",0,IF(BI$6=0,IF(BI15&gt;=BI$8,BI$5,IF(BI15&lt;BI$6,0,0.6*BI$5+0.4*BI$5*(BI15-BI$7)/(BI$8-BI$7))),IF(BI15&lt;=BI$8,BI$5,IF(BI15&gt;BI$6,0,0.6*BI$5+0.4*BI$5*(BI15-BI$7)/(BI$8-BI$7))))))</f>
      </c>
      <c r="BK15" s="130">
        <f>IF(BI15&lt;&gt;"",BI$5,0)</f>
      </c>
      <c r="BL15" s="129">
        <f>IF(BI$6=0,RANK(BI15,BI$12:BI$42,0),RANK(BI15,BI$12:BI$42,1))</f>
      </c>
      <c r="BM15"/>
      <c r="BN15" s="130">
        <f>IF(COUNTA(BM$12:BM$42)=0,0.6*BM$5,IF(BM15="",0,IF(BM$6=0,IF(BM15&gt;=BM$8,BM$5,IF(BM15&lt;BM$6,0,0.6*BM$5+0.4*BM$5*(BM15-BM$7)/(BM$8-BM$7))),IF(BM15&lt;=BM$8,BM$5,IF(BM15&gt;BM$6,0,0.6*BM$5+0.4*BM$5*(BM15-BM$7)/(BM$8-BM$7))))))</f>
      </c>
      <c r="BO15" s="130">
        <f>IF(BM15&lt;&gt;"",BM$5,0)</f>
      </c>
      <c r="BP15" s="129">
        <f>IF(BM$6=0,RANK(BM15,BM$12:BM$42,0),RANK(BM15,BM$12:BM$42,1))</f>
      </c>
      <c r="BQ15"/>
      <c r="BR15" s="130">
        <f>IF(COUNTA(BQ$12:BQ$42)=0,0.6*BQ$5,IF(BQ15="",0,IF(BQ$6=0,IF(BQ15&gt;=BQ$8,BQ$5,IF(BQ15&lt;BQ$6,0,0.6*BQ$5+0.4*BQ$5*(BQ15-BQ$7)/(BQ$8-BQ$7))),IF(BQ15&lt;=BQ$8,BQ$5,IF(BQ15&gt;BQ$6,0,0.6*BQ$5+0.4*BQ$5*(BQ15-BQ$7)/(BQ$8-BQ$7))))))</f>
      </c>
      <c r="BS15" s="130">
        <f>IF(BQ15&lt;&gt;"",BQ$5,0)</f>
      </c>
      <c r="BT15" s="129">
        <f>IF(BQ$6=0,RANK(BQ15,BQ$12:BQ$42,0),RANK(BQ15,BQ$12:BQ$42,1))</f>
      </c>
      <c r="BU15"/>
      <c r="BV15" s="130">
        <f>IF(COUNTA(BU$12:BU$42)=0,0.6*BU$5,IF(BU15="",0,IF(BU$6=0,IF(BU15&gt;=BU$8,BU$5,IF(BU15&lt;BU$6,0,0.6*BU$5+0.4*BU$5*(BU15-BU$7)/(BU$8-BU$7))),IF(BU15&lt;=BU$8,BU$5,IF(BU15&gt;BU$6,0,0.6*BU$5+0.4*BU$5*(BU15-BU$7)/(BU$8-BU$7))))))</f>
      </c>
      <c r="BW15" s="130">
        <f>IF(BU15&lt;&gt;"",BU$5,0)</f>
      </c>
      <c r="BX15" s="129">
        <f>IF(BU$6=0,RANK(BU15,BU$12:BU$42,0),RANK(BU15,BU$12:BU$42,1))</f>
      </c>
      <c r="BY15"/>
      <c r="BZ15" s="130">
        <f>IF(COUNTA(BY$12:BY$42)=0,0.6*BY$5,IF(BY15="",0,IF(BY$6=0,IF(BY15&gt;=BY$8,BY$5,IF(BY15&lt;BY$6,0,0.6*BY$5+0.4*BY$5*(BY15-BY$7)/(BY$8-BY$7))),IF(BY15&lt;=BY$8,BY$5,IF(BY15&gt;BY$6,0,0.6*BY$5+0.4*BY$5*(BY15-BY$7)/(BY$8-BY$7))))))</f>
      </c>
      <c r="CA15" s="130">
        <f>IF(BY15&lt;&gt;"",BY$5,0)</f>
      </c>
      <c r="CB15" s="129">
        <f>IF(BY$6=0,RANK(BY15,BY$12:BY$42,0),RANK(BY15,BY$12:BY$42,1))</f>
      </c>
      <c r="CC15"/>
      <c r="CD15" s="130">
        <f>IF(COUNTA(CC$12:CC$42)=0,0.6*CC$5,IF(CC15="",0,IF(CC$6=0,IF(CC15&gt;=CC$8,CC$5,IF(CC15&lt;CC$6,0,0.6*CC$5+0.4*CC$5*(CC15-CC$7)/(CC$8-CC$7))),IF(CC15&lt;=CC$8,CC$5,IF(CC15&gt;CC$6,0,0.6*CC$5+0.4*CC$5*(CC15-CC$7)/(CC$8-CC$7))))))</f>
      </c>
      <c r="CE15" s="130">
        <f>IF(CC15&lt;&gt;"",CC$5,0)</f>
      </c>
      <c r="CF15" s="129">
        <f>IF(CC$6=0,RANK(CC15,CC$12:CC$42,0),RANK(CC15,CC$12:CC$42,1))</f>
      </c>
      <c r="CG15"/>
      <c r="CH15" s="130">
        <f>IF(COUNTA(CG$12:CG$42)=0,0.6*CG$5,IF(CG15="",0,IF(CG$6=0,IF(CG15&gt;=CG$8,CG$5,IF(CG15&lt;CG$6,0,0.6*CG$5+0.4*CG$5*(CG15-CG$7)/(CG$8-CG$7))),IF(CG15&lt;=CG$8,CG$5,IF(CG15&gt;CG$6,0,0.6*CG$5+0.4*CG$5*(CG15-CG$7)/(CG$8-CG$7))))))</f>
      </c>
      <c r="CI15" s="130">
        <f>IF(CG15&lt;&gt;"",CG$5,0)</f>
      </c>
      <c r="CJ15" s="129">
        <f>IF(CG$6=0,RANK(CG15,CG$12:CG$42,0),RANK(CG15,CG$12:CG$42,1))</f>
      </c>
      <c r="CK15"/>
      <c r="CL15" s="130">
        <f>IF(COUNTA(CK$12:CK$42)=0,0.6*CK$5,IF(CK15="",0,IF(CK$6=0,IF(CK15&gt;=CK$8,CK$5,IF(CK15&lt;CK$6,0,0.6*CK$5+0.4*CK$5*(CK15-CK$7)/(CK$8-CK$7))),IF(CK15&lt;=CK$8,CK$5,IF(CK15&gt;CK$6,0,0.6*CK$5+0.4*CK$5*(CK15-CK$7)/(CK$8-CK$7))))))</f>
      </c>
      <c r="CM15" s="130">
        <f>IF(CK15&lt;&gt;"",CK$5,0)</f>
      </c>
      <c r="CN15" s="129">
        <f>IF(CK$6=0,RANK(CK15,CK$12:CK$42,0),RANK(CK15,CK$12:CK$42,1))</f>
      </c>
      <c r="CO15"/>
      <c r="CP15" s="130">
        <f>IF(COUNTA(CO$12:CO$42)=0,0.6*CO$5,IF(CO15="",0,IF(CO$6=0,IF(CO15&gt;=CO$8,CO$5,IF(CO15&lt;CO$6,0,0.6*CO$5+0.4*CO$5*(CO15-CO$7)/(CO$8-CO$7))),IF(CO15&lt;=CO$8,CO$5,IF(CO15&gt;CO$6,0,0.6*CO$5+0.4*CO$5*(CO15-CO$7)/(CO$8-CO$7))))))</f>
      </c>
      <c r="CQ15" s="130">
        <f>IF(CO15&lt;&gt;"",CO$5,0)</f>
      </c>
      <c r="CR15" s="129">
        <f>IF(CO$6=0,RANK(CO15,CO$12:CO$42,0),RANK(CO15,CO$12:CO$42,1))</f>
      </c>
      <c r="CS15" s="130">
        <v>99</v>
      </c>
      <c r="CT15" s="130">
        <f>IF(COUNTA(CS$12:CS$42)=0,0.6*CS$5,IF(CS15="",0,IF(CS$6=0,IF(CS15&gt;=CS$8,CS$5,IF(CS15&lt;CS$6,0,0.6*CS$5+0.4*CS$5*(CS15-CS$7)/(CS$8-CS$7))),IF(CS15&lt;=CS$8,CS$5,IF(CS15&gt;CS$6,0,0.6*CS$5+0.4*CS$5*(CS15-CS$7)/(CS$8-CS$7))))))</f>
      </c>
      <c r="CU15" s="130">
        <f>IF(CS15&lt;&gt;"",CS$5,0)</f>
      </c>
      <c r="CV15" s="129">
        <f>IF(CS$6=0,RANK(CS15,CS$12:CS$42,0),RANK(CS15,CS$12:CS$42,1))</f>
      </c>
      <c r="CW15" s="130">
        <v>0.5</v>
      </c>
      <c r="CX15" s="130">
        <f>IF(COUNTA(CW$12:CW$42)=0,0.6*CW$5,IF(CW15="",0,IF(CW$6=0,IF(CW15&gt;=CW$8,CW$5,IF(CW15&lt;CW$6,0,0.6*CW$5+0.4*CW$5*(CW15-CW$7)/(CW$8-CW$7))),IF(CW15&lt;=CW$8,CW$5,IF(CW15&gt;CW$6,0,0.6*CW$5+0.4*CW$5*(CW15-CW$7)/(CW$8-CW$7))))))</f>
      </c>
      <c r="CY15" s="130">
        <f>IF(CW15&lt;&gt;"",CW$5,0)</f>
      </c>
      <c r="CZ15" s="129">
        <f>IF(CW$6=0,RANK(CW15,CW$12:CW$42,0),RANK(CW15,CW$12:CW$42,1))</f>
      </c>
      <c r="DA15" s="130">
        <v>98</v>
      </c>
      <c r="DB15" s="130">
        <f>IF(COUNTA(DA$12:DA$42)=0,0.6*DA$5,IF(DA15="",0,IF(DA$6=0,IF(DA15&gt;=DA$8,DA$5,IF(DA15&lt;DA$6,0,0.6*DA$5+0.4*DA$5*(DA15-DA$7)/(DA$8-DA$7))),IF(DA15&lt;=DA$8,DA$5,IF(DA15&gt;DA$6,0,0.6*DA$5+0.4*DA$5*(DA15-DA$7)/(DA$8-DA$7))))))</f>
      </c>
      <c r="DC15" s="130">
        <f>IF(DA15&lt;&gt;"",DA$5,0)</f>
      </c>
      <c r="DD15" s="129">
        <f>IF(DA$6=0,RANK(DA15,DA$12:DA$42,0),RANK(DA15,DA$12:DA$42,1))</f>
      </c>
      <c r="DE15" s="130">
        <v>98</v>
      </c>
      <c r="DF15" s="130">
        <f>IF(COUNTA(DE$12:DE$42)=0,0.6*DE$5,IF(DE15="",0,IF(DE$6=0,IF(DE15&gt;=DE$8,DE$5,IF(DE15&lt;DE$6,0,0.6*DE$5+0.4*DE$5*(DE15-DE$7)/(DE$8-DE$7))),IF(DE15&lt;=DE$8,DE$5,IF(DE15&gt;DE$6,0,0.6*DE$5+0.4*DE$5*(DE15-DE$7)/(DE$8-DE$7))))))</f>
      </c>
      <c r="DG15" s="130">
        <f>IF(DE15&lt;&gt;"",DE$5,0)</f>
      </c>
      <c r="DH15" s="129">
        <f>IF(DE$6=0,RANK(DE15,DE$12:DE$42,0),RANK(DE15,DE$12:DE$42,1))</f>
      </c>
      <c r="DI15"/>
      <c r="DJ15" s="130">
        <f>IF(COUNTA(DI$12:DI$42)=0,0.6*DI$5,IF(DI15="",0,IF(DI$6=0,IF(DI15&gt;=DI$8,DI$5,IF(DI15&lt;DI$6,0,0.6*DI$5+0.4*DI$5*(DI15-DI$7)/(DI$8-DI$7))),IF(DI15&lt;=DI$8,DI$5,IF(DI15&gt;DI$6,0,0.6*DI$5+0.4*DI$5*(DI15-DI$7)/(DI$8-DI$7))))))</f>
      </c>
      <c r="DK15" s="130">
        <f>IF(DI15&lt;&gt;"",DI$5,0)</f>
      </c>
      <c r="DL15" s="129">
        <f>IF(DI$6=0,RANK(DI15,DI$12:DI$42,0),RANK(DI15,DI$12:DI$42,1))</f>
      </c>
      <c r="DM15"/>
      <c r="DN15" s="130">
        <f>IF(COUNTA(DM$12:DM$42)=0,0.6*DM$5,IF(DM15="",0,IF(DM$6=0,IF(DM15&gt;=DM$8,DM$5,IF(DM15&lt;DM$6,0,0.6*DM$5+0.4*DM$5*(DM15-DM$7)/(DM$8-DM$7))),IF(DM15&lt;=DM$8,DM$5,IF(DM15&gt;DM$6,0,0.6*DM$5+0.4*DM$5*(DM15-DM$7)/(DM$8-DM$7))))))</f>
      </c>
      <c r="DO15" s="130">
        <f>IF(DM15&lt;&gt;"",DM$5,0)</f>
      </c>
      <c r="DP15" s="129">
        <f>IF(DM$6=0,RANK(DM15,DM$12:DM$42,0),RANK(DM15,DM$12:DM$42,1))</f>
      </c>
      <c r="DQ15"/>
      <c r="DR15" s="130">
        <f>IF(COUNTA(DQ$12:DQ$42)=0,0.6*DQ$5,IF(DQ15="",0,IF(DQ$6=0,IF(DQ15&gt;=DQ$8,DQ$5,IF(DQ15&lt;DQ$6,0,0.6*DQ$5+0.4*DQ$5*(DQ15-DQ$7)/(DQ$8-DQ$7))),IF(DQ15&lt;=DQ$8,DQ$5,IF(DQ15&gt;DQ$6,0,0.6*DQ$5+0.4*DQ$5*(DQ15-DQ$7)/(DQ$8-DQ$7))))))</f>
      </c>
      <c r="DS15" s="130">
        <f>IF(DQ15&lt;&gt;"",DQ$5,0)</f>
      </c>
      <c r="DT15" s="129">
        <f>IF(DQ$6=0,RANK(DQ15,DQ$12:DQ$42,0),RANK(DQ15,DQ$12:DQ$42,1))</f>
      </c>
      <c r="DU15"/>
      <c r="DV15" s="130">
        <f>IF(COUNTA(DU$12:DU$42)=0,0.6*DU$5,IF(DU15="",0,IF(DU$6=0,IF(DU15&gt;=DU$8,DU$5,IF(DU15&lt;DU$6,0,0.6*DU$5+0.4*DU$5*(DU15-DU$7)/(DU$8-DU$7))),IF(DU15&lt;=DU$8,DU$5,IF(DU15&gt;DU$6,0,0.6*DU$5+0.4*DU$5*(DU15-DU$7)/(DU$8-DU$7))))))</f>
      </c>
      <c r="DW15" s="130">
        <f>IF(DU15&lt;&gt;"",DU$5,0)</f>
      </c>
      <c r="DX15" s="129">
        <f>IF(DU$6=0,RANK(DU15,DU$12:DU$42,0),RANK(DU15,DU$12:DU$42,1))</f>
      </c>
      <c r="DY15"/>
      <c r="DZ15" s="130">
        <f>IF(COUNTA(DY$12:DY$42)=0,0.6*DY$5,IF(DY15="",0,IF(DY$6=0,IF(DY15&gt;=DY$8,DY$5,IF(DY15&lt;DY$6,0,0.6*DY$5+0.4*DY$5*(DY15-DY$7)/(DY$8-DY$7))),IF(DY15&lt;=DY$8,DY$5,IF(DY15&gt;DY$6,0,0.6*DY$5+0.4*DY$5*(DY15-DY$7)/(DY$8-DY$7))))))</f>
      </c>
      <c r="EA15" s="130">
        <f>IF(DY15&lt;&gt;"",DY$5,0)</f>
      </c>
      <c r="EB15" s="129">
        <f>IF(DY$6=0,RANK(DY15,DY$12:DY$42,0),RANK(DY15,DY$12:DY$42,1))</f>
      </c>
      <c r="EC15"/>
      <c r="ED15" s="130">
        <f>IF(COUNTA(EC$12:EC$42)=0,0.6*EC$5,IF(EC15="",0,IF(EC$6=0,IF(EC15&gt;=EC$8,EC$5,IF(EC15&lt;EC$6,0,0.6*EC$5+0.4*EC$5*(EC15-EC$7)/(EC$8-EC$7))),IF(EC15&lt;=EC$8,EC$5,IF(EC15&gt;EC$6,0,0.6*EC$5+0.4*EC$5*(EC15-EC$7)/(EC$8-EC$7))))))</f>
      </c>
      <c r="EE15" s="130">
        <f>IF(EC15&lt;&gt;"",EC$5,0)</f>
      </c>
      <c r="EF15" s="129">
        <f>IF(EC$6=0,RANK(EC15,EC$12:EC$42,0),RANK(EC15,EC$12:EC$42,1))</f>
      </c>
      <c r="EG15"/>
      <c r="EH15" s="130">
        <f>IF(COUNTA(EG$12:EG$42)=0,0.6*EG$5,IF(EG15="",0,IF(EG$6=0,IF(EG15&gt;=EG$8,EG$5,IF(EG15&lt;EG$6,0,0.6*EG$5+0.4*EG$5*(EG15-EG$7)/(EG$8-EG$7))),IF(EG15&lt;=EG$8,EG$5,IF(EG15&gt;EG$6,0,0.6*EG$5+0.4*EG$5*(EG15-EG$7)/(EG$8-EG$7))))))</f>
      </c>
      <c r="EI15" s="130">
        <f>IF(EG15&lt;&gt;"",EG$5,0)</f>
      </c>
      <c r="EJ15" s="129">
        <f>IF(EG$6=0,RANK(EG15,EG$12:EG$42,0),RANK(EG15,EG$12:EG$42,1))</f>
      </c>
      <c r="EK15"/>
      <c r="EL15" s="130">
        <f>IF(COUNTA(EK$12:EK$42)=0,0.6*EK$5,IF(EK15="",0,IF(EK$6=0,IF(EK15&gt;=EK$8,EK$5,IF(EK15&lt;EK$6,0,0.6*EK$5+0.4*EK$5*(EK15-EK$7)/(EK$8-EK$7))),IF(EK15&lt;=EK$8,EK$5,IF(EK15&gt;EK$6,0,0.6*EK$5+0.4*EK$5*(EK15-EK$7)/(EK$8-EK$7))))))</f>
      </c>
      <c r="EM15" s="130">
        <f>IF(EK15&lt;&gt;"",EK$5,0)</f>
      </c>
      <c r="EN15" s="129">
        <f>IF(EK$6=0,RANK(EK15,EK$12:EK$42,0),RANK(EK15,EK$12:EK$42,1))</f>
      </c>
      <c r="EO15"/>
      <c r="EP15"/>
      <c r="EQ15"/>
      <c r="ER15" s="130">
        <f>IF(OR(EO15="",EP15=""),0,EO$5)</f>
      </c>
      <c r="ES15" s="129">
        <f>IF(EO$6=0,RANK(EQ15,EQ$12:EQ$42,0),RANK(EQ15,EQ$12:EQ$42,1))</f>
      </c>
      <c r="ET15"/>
      <c r="EU15"/>
      <c r="EV15"/>
      <c r="EW15" s="130">
        <f>IF(OR(ET15="",EU15=""),0,ET$5)</f>
      </c>
      <c r="EX15" s="129">
        <f>IF(ET$6=0,RANK(EV15,EV$12:EV$42,0),RANK(EV15,EV$12:EV$42,1))</f>
      </c>
      <c r="EY15"/>
      <c r="EZ15"/>
      <c r="FA15"/>
      <c r="FB15" s="130">
        <f>IF(OR(EY15="",EZ15=""),0,EY$5)</f>
      </c>
      <c r="FC15" s="129">
        <f>IF(EY$6=0,RANK(FA15,FA$12:FA$42,0),RANK(FA15,FA$12:FA$42,1))</f>
      </c>
      <c r="FD15"/>
      <c r="FE15"/>
      <c r="FF15"/>
      <c r="FG15" s="130">
        <f>IF(OR(FD15="",FE15=""),0,FD$5)</f>
      </c>
      <c r="FH15" s="129">
        <f>IF(FD$6=0,RANK(FF15,FF$12:FF$42,0),RANK(FF15,FF$12:FF$42,1))</f>
      </c>
      <c r="FI15"/>
      <c r="FJ15"/>
      <c r="FK15"/>
      <c r="FL15" s="130">
        <f>IF(OR(FI15="",FJ15=""),0,FI$5)</f>
      </c>
      <c r="FM15" s="129">
        <f>IF(FI$6=0,RANK(FK15,FK$12:FK$42,0),RANK(FK15,FK$12:FK$42,1))</f>
      </c>
      <c r="FN15"/>
      <c r="FO15"/>
      <c r="FP15"/>
      <c r="FQ15" s="130">
        <f>IF(OR(FN15="",FO15=""),0,FN$5)</f>
      </c>
      <c r="FR15" s="129">
        <f>IF(FN$6=0,RANK(FP15,FP$12:FP$42,0),RANK(FP15,FP$12:FP$42,1))</f>
      </c>
      <c r="FS15"/>
      <c r="FT15"/>
      <c r="FU15"/>
      <c r="FV15" s="130">
        <f>IF(OR(FS15="",FT15=""),0,FS$5)</f>
      </c>
      <c r="FW15" s="129">
        <f>IF(FS$6=0,RANK(FU15,FU$12:FU$42,0),RANK(FU15,FU$12:FU$42,1))</f>
      </c>
      <c r="FX15"/>
      <c r="FY15"/>
      <c r="FZ15"/>
      <c r="GA15" s="130">
        <f>IF(OR(FX15="",FY15=""),0,FX$5)</f>
      </c>
      <c r="GB15" s="129">
        <f>IF(FX$6=0,RANK(FZ15,FZ$12:FZ$42,0),RANK(FZ15,FZ$12:FZ$42,1))</f>
      </c>
      <c r="GC15"/>
      <c r="GD15"/>
      <c r="GE15"/>
      <c r="GF15" s="130">
        <f>IF(OR(GC15="",GD15=""),0,GC$5)</f>
      </c>
      <c r="GG15" s="129">
        <f>IF(GC$6=0,RANK(GE15,GE$12:GE$42,0),RANK(GE15,GE$12:GE$42,1))</f>
      </c>
      <c r="GH15"/>
      <c r="GI15"/>
      <c r="GJ15"/>
      <c r="GK15" s="130">
        <f>IF(OR(GH15="",GI15=""),0,GH$5)</f>
      </c>
      <c r="GL15" s="129">
        <f>IF(GH$6=0,RANK(GJ15,GJ$12:GJ$42,0),RANK(GJ15,GJ$12:GJ$42,1))</f>
      </c>
      <c r="GM15"/>
      <c r="GN15"/>
      <c r="GO15"/>
      <c r="GP15" s="130">
        <f>IF(OR(GM15="",GN15=""),0,GM$5)</f>
      </c>
      <c r="GQ15" s="129">
        <f>IF(GM$6=0,RANK(GO15,GO$12:GO$42,0),RANK(GO15,GO$12:GO$42,1))</f>
      </c>
      <c r="GR15"/>
      <c r="GS15"/>
      <c r="GT15"/>
      <c r="GU15" s="130">
        <f>IF(OR(GR15="",GS15=""),0,GR$5)</f>
      </c>
      <c r="GV15" s="129">
        <f>IF(GR$6=0,RANK(GT15,GT$12:GT$42,0),RANK(GT15,GT$12:GT$42,1))</f>
      </c>
      <c r="GW15"/>
      <c r="GX15"/>
      <c r="GY15"/>
      <c r="GZ15" s="130">
        <f>IF(OR(GW15="",GX15=""),0,GW$5)</f>
      </c>
      <c r="HA15" s="129">
        <f>IF(GW$6=0,RANK(GY15,GY$12:GY$42,0),RANK(GY15,GY$12:GY$42,1))</f>
      </c>
      <c r="HB15"/>
      <c r="HC15"/>
      <c r="HD15"/>
      <c r="HE15" s="130">
        <f>IF(OR(HB15="",HC15=""),0,HB$5)</f>
      </c>
      <c r="HF15" s="129">
        <f>IF(HB$6=0,RANK(HD15,HD$12:HD$42,0),RANK(HD15,HD$12:HD$42,1))</f>
      </c>
      <c r="HG15" s="130">
        <v>0.421085731420119</v>
      </c>
      <c r="HH15" s="130">
        <f>IF(COUNTA(HG$12:HG$42)=0,0.6*HG$5,IF(HG15="",0,IF(HG$6=0,IF(HG15&gt;=HG$8,HG$5,IF(HG15&lt;HG$6,0,0.6*HG$5+0.4*HG$5*(HG15-HG$7)/(HG$8-HG$7))),IF(HG15&lt;=HG$8,HG$5,IF(HG15&gt;HG$6,0,0.6*HG$5+0.4*HG$5*(HG15-HG$7)/(HG$8-HG$7))))))</f>
      </c>
      <c r="HI15" s="130">
        <f>IF(HG15&lt;&gt;"",HG$5,0)</f>
      </c>
      <c r="HJ15" s="129">
        <f>IF(HG$6=0,RANK(HG15,HG$12:HG$42,0),RANK(HG15,HG$12:HG$42,1))</f>
      </c>
      <c r="HK15" s="130">
        <v>1.95</v>
      </c>
      <c r="HL15" s="130">
        <f>IF(COUNTA(HK$12:HK$42)=0,0.6*HK$5,IF(HK15="",0,IF(HK$6=0,IF(HK15&gt;=HK$8,HK$5,IF(HK15&lt;HK$6,0,0.6*HK$5+0.4*HK$5*(HK15-HK$7)/(HK$8-HK$7))),IF(HK15&lt;=HK$8,HK$5,IF(HK15&gt;HK$6,0,0.6*HK$5+0.4*HK$5*(HK15-HK$7)/(HK$8-HK$7))))))</f>
      </c>
      <c r="HM15" s="130">
        <f>IF(HK15&lt;&gt;"",HK$5,0)</f>
      </c>
      <c r="HN15" s="129">
        <f>IF(HK$6=0,RANK(HK15,HK$12:HK$42,0),RANK(HK15,HK$12:HK$42,1))</f>
      </c>
      <c r="HO15" s="130">
        <v>0</v>
      </c>
      <c r="HP15" s="130">
        <f>IF(COUNTA(HO$12:HO$42)=0,0.6*HO$5,IF(HO15="",0,IF(HO$6=0,IF(HO15&gt;=HO$8,HO$5,IF(HO15&lt;HO$6,0,0.6*HO$5+0.4*HO$5*(HO15-HO$7)/(HO$8-HO$7))),IF(HO15&lt;=HO$8,HO$5,IF(HO15&gt;HO$6,0,0.6*HO$5+0.4*HO$5*(HO15-HO$7)/(HO$8-HO$7))))))</f>
      </c>
      <c r="HQ15" s="130">
        <f>IF(HO15&lt;&gt;"",HO$5,0)</f>
      </c>
      <c r="HR15" s="129">
        <f>IF(HO$6=0,RANK(HO15,HO$12:HO$42,0),RANK(HO15,HO$12:HO$42,1))</f>
      </c>
      <c r="HS15" s="130">
        <v>11.088295687885</v>
      </c>
      <c r="HT15" s="130">
        <f>IF(COUNTA(HS$12:HS$42)=0,0.6*HS$5,IF(HS15="",0,IF(HS$6=0,IF(HS15&gt;=HS$8,HS$5,IF(HS15&lt;HS$6,0,0.6*HS$5+0.4*HS$5*(HS15-HS$7)/(HS$8-HS$7))),IF(HS15&lt;=HS$8,HS$5,IF(HS15&gt;HS$6,0,0.6*HS$5+0.4*HS$5*(HS15-HS$7)/(HS$8-HS$7))))))</f>
      </c>
      <c r="HU15" s="130">
        <f>IF(HS15&lt;&gt;"",HS$5,0)</f>
      </c>
      <c r="HV15" s="129">
        <f>IF(HS$6=0,RANK(HS15,HS$12:HS$42,0),RANK(HS15,HS$12:HS$42,1))</f>
      </c>
      <c r="HW15" s="130">
        <v>0</v>
      </c>
      <c r="HX15" s="130">
        <f>IF(COUNTA(HW$12:HW$42)=0,0.6*HW$5,IF(HW15="",0,IF(HW$6=0,IF(HW15&gt;=HW$8,HW$5,IF(HW15&lt;HW$6,0,0.6*HW$5+0.4*HW$5*(HW15-HW$7)/(HW$8-HW$7))),IF(HW15&lt;=HW$8,HW$5,IF(HW15&gt;HW$6,0,0.6*HW$5+0.4*HW$5*(HW15-HW$7)/(HW$8-HW$7))))))</f>
      </c>
      <c r="HY15" s="130">
        <f>IF(HW15&lt;&gt;"",HW$5,0)</f>
      </c>
      <c r="HZ15" s="129">
        <f>IF(HW$6=0,RANK(HW15,HW$12:HW$42,0),RANK(HW15,HW$12:HW$42,1))</f>
      </c>
      <c r="IA15" s="130">
        <v>0</v>
      </c>
      <c r="IB15" s="130">
        <f>IF(COUNTA(IA$12:IA$42)=0,0.6*IA$5,IF(IA15="",0,IF(IA$6=0,IF(IA15&gt;=IA$8,IA$5,IF(IA15&lt;IA$6,0,0.6*IA$5+0.4*IA$5*(IA15-IA$7)/(IA$8-IA$7))),IF(IA15&lt;=IA$8,IA$5,IF(IA15&gt;IA$6,0,0.6*IA$5+0.4*IA$5*(IA15-IA$7)/(IA$8-IA$7))))))</f>
      </c>
      <c r="IC15" s="130">
        <f>IF(IA15&lt;&gt;"",IA$5,0)</f>
      </c>
      <c r="ID15" s="129">
        <f>IF(IA$6=0,RANK(IA15,IA$12:IA$42,0),RANK(IA15,IA$12:IA$42,1))</f>
      </c>
      <c r="IE15" s="130">
        <v>86.8184757603706</v>
      </c>
      <c r="IF15" s="130">
        <f>IF(COUNTA(IE$12:IE$42)=0,0.6*IE$5,IF(IE15="",0,IF(IE$6=0,IF(IE15&gt;=IE$8,IE$5,IF(IE15&lt;IE$6,0,0.6*IE$5+0.4*IE$5*(IE15-IE$7)/(IE$8-IE$7))),IF(IE15&lt;=IE$8,IE$5,IF(IE15&gt;IE$6,0,0.6*IE$5+0.4*IE$5*(IE15-IE$7)/(IE$8-IE$7))))))</f>
      </c>
      <c r="IG15" s="130">
        <f>IF(IE15&lt;&gt;"",IE$5,0)</f>
      </c>
      <c r="IH15" s="129">
        <f>IF(IE$6=0,RANK(IE15,IE$12:IE$42,0),RANK(IE15,IE$12:IE$42,1))</f>
      </c>
      <c r="II15" s="130">
        <v>98.1683810370485</v>
      </c>
      <c r="IJ15" s="130">
        <f>IF(COUNTA(II$12:II$42)=0,0.6*II$5,IF(II15="",0,IF(II$6=0,IF(II15&gt;=II$8,II$5,IF(II15&lt;II$6,0,0.6*II$5+0.4*II$5*(II15-II$7)/(II$8-II$7))),IF(II15&lt;=II$8,II$5,IF(II15&gt;II$6,0,0.6*II$5+0.4*II$5*(II15-II$7)/(II$8-II$7))))))</f>
      </c>
      <c r="IK15" s="130">
        <f>IF(II15&lt;&gt;"",II$5,0)</f>
      </c>
      <c r="IL15" s="129">
        <f>IF(II$6=0,RANK(II15,II$12:II$42,0),RANK(II15,II$12:II$42,1))</f>
      </c>
      <c r="IM15" s="130">
        <v>63.749218161965</v>
      </c>
      <c r="IN15" s="130">
        <f>IF(COUNTA(IM$12:IM$42)=0,0.6*IM$5,IF(IM15="",0,IF(AND(IM15&gt;=IM$7,IM15&lt;=IM$8),IM$5,0)))</f>
      </c>
      <c r="IO15" s="130">
        <f>IF(IM15&lt;&gt;"",IM$5,0)</f>
      </c>
      <c r="IP15" s="129">
        <f>IF(IM$6=0,RANK(IM15,IM$12:IM$42,0),RANK(IM15,IM$12:IM$42,1))</f>
      </c>
      <c r="IQ15" s="130">
        <v>90</v>
      </c>
      <c r="IR15" s="130">
        <f>IF(COUNTA(IQ$12:IQ$42)=0,0.6*IQ$5,IF(IQ15="",0,IF(IQ$6=0,IF(IQ15&gt;=IQ$8,IQ$5,IF(IQ15&lt;IQ$6,0,0.6*IQ$5+0.4*IQ$5*(IQ15-IQ$7)/(IQ$8-IQ$7))),IF(IQ15&lt;=IQ$8,IQ$5,IF(IQ15&gt;IQ$6,0,0.6*IQ$5+0.4*IQ$5*(IQ15-IQ$7)/(IQ$8-IQ$7))))))</f>
      </c>
      <c r="IS15" s="130">
        <f>IF(IQ15&lt;&gt;"",IQ$5,0)</f>
      </c>
      <c r="IT15" s="129">
        <f>IF(IQ$6=0,RANK(IQ15,IQ$12:IQ$42,0),RANK(IQ15,IQ$12:IQ$42,1))</f>
      </c>
      <c r="IU15" s="130">
        <v>20</v>
      </c>
      <c r="IV15" s="130">
        <f>IF(COUNTA(IU$12:IU$42)=0,0.6*IU$5,IF(IU15="",0,IF(IU$6=0,IF(IU15&gt;=IU$8,IU$5,IF(IU15&lt;IU$6,0,0.6*IU$5+0.4*IU$5*(IU15-IU$7)/(IU$8-IU$7))),IF(IU15&lt;=IU$8,IU$5,IF(IU15&gt;IU$6,0,0.6*IU$5+0.4*IU$5*(IU15-IU$7)/(IU$8-IU$7))))))</f>
      </c>
      <c r="IW15" s="130">
        <f>IF(IU15&lt;&gt;"",IU$5,0)</f>
      </c>
      <c r="IX15" s="129">
        <f>IF(IU$6=0,RANK(IU15,IU$12:IU$42,0),RANK(IU15,IU$12:IU$42,1))</f>
      </c>
      <c r="IY15"/>
      <c r="IZ15" s="130">
        <f>IF(COUNTA(IY$12:IY$42)=0,0.6*IY$5,IF(IY15="",0,IF(AND(IY15&gt;=IY$7,IY15&lt;=IY$8),IY$5,0)))</f>
      </c>
      <c r="JA15" s="130">
        <f>IF(IY15&lt;&gt;"",IY$5,0)</f>
      </c>
      <c r="JB15" s="129">
        <f>IF(IY$6=0,RANK(IY15,IY$12:IY$42,0),RANK(IY15,IY$12:IY$42,1))</f>
      </c>
      <c r="JC15" s="130">
        <v>33.81</v>
      </c>
      <c r="JD15" s="130">
        <f>IF(COUNTA(JC$12:JC$42)=0,0.6*JC$5,IF(JC15="",0,IF(AND(JC15&gt;=JC$7,JC15&lt;=JC$8),JC$5,0)))</f>
      </c>
      <c r="JE15" s="130">
        <f>IF(JC15&lt;&gt;"",JC$5,0)</f>
      </c>
      <c r="JF15" s="129">
        <f>IF(JC$6=0,RANK(JC15,JC$12:JC$42,0),RANK(JC15,JC$12:JC$42,1))</f>
      </c>
      <c r="JG15"/>
      <c r="JH15" s="130">
        <f>IF(COUNTA(JG$12:JG$42)=0,0.6*JG$5,IF(JG15="",0,IF(JG$6=0,IF(JG15&gt;=JG$8,JG$5,IF(JG15&lt;JG$6,0,0.6*JG$5+0.4*JG$5*(JG15-JG$7)/(JG$8-JG$7))),IF(JG15&lt;=JG$8,JG$5,IF(JG15&gt;JG$6,0,0.6*JG$5+0.4*JG$5*(JG15-JG$7)/(JG$8-JG$7))))))</f>
      </c>
      <c r="JI15" s="130">
        <f>IF(JG15&lt;&gt;"",JG$5,0)</f>
      </c>
      <c r="JJ15" s="129">
        <f>IF(JG$6=0,RANK(JG15,JG$12:JG$42,0),RANK(JG15,JG$12:JG$42,1))</f>
      </c>
      <c r="JK15"/>
      <c r="JL15" s="130">
        <f>IF(COUNTA(JK$12:JK$42)=0,0.6*JK$5,IF(JK15="",0,IF(JK$6=0,IF(JK15&gt;=JK$8,JK$5,IF(JK15&lt;JK$6,0,0.6*JK$5+0.4*JK$5*(JK15-JK$7)/(JK$8-JK$7))),IF(JK15&lt;=JK$8,JK$5,IF(JK15&gt;JK$6,0,0.6*JK$5+0.4*JK$5*(JK15-JK$7)/(JK$8-JK$7))))))</f>
      </c>
      <c r="JM15" s="130">
        <f>IF(JK15&lt;&gt;"",JK$5,0)</f>
      </c>
      <c r="JN15" s="129">
        <f>IF(JK$6=0,RANK(JK15,JK$12:JK$42,0),RANK(JK15,JK$12:JK$42,1))</f>
      </c>
      <c r="JO15" s="129" t="s">
        <v>19</v>
      </c>
      <c r="JP15" s="129">
        <f>(F15+J15+N15+R15+V15+Z15+AD15)*100</f>
      </c>
      <c r="JQ15" s="129">
        <f>RANK(JP15,JP$12:JP$42,0)</f>
      </c>
      <c r="JR15" s="129" t="s">
        <v>19</v>
      </c>
      <c r="JS15" s="129">
        <f>(AH15+AL15+AP15+AT15+AX15+BB15+BF15+BJ15+BN15+BR15+BV15+BZ15+CD15+CH15+CL15+CP15+CT15+CX15)*100</f>
      </c>
      <c r="JT15" s="129">
        <f>RANK(JS15,JS$12:JS$42,0)</f>
      </c>
      <c r="JU15" s="129" t="s">
        <v>19</v>
      </c>
      <c r="JV15" s="129">
        <f>(DB15+DF15)*100</f>
      </c>
      <c r="JW15" s="129">
        <f>RANK(JV15,JV$12:JV$42,0)</f>
      </c>
      <c r="JX15" s="129" t="s">
        <v>19</v>
      </c>
      <c r="JY15" s="129">
        <f>(DJ15+DN15+DR15+DV15+DZ15+ED15+EH15+EL15+EQ15+EV15+FA15+FF15+FK15+FP15+FU15+FZ15+GE15+GJ15+GO15+GT15+GY15+HD15)*100</f>
      </c>
      <c r="JZ15" s="129">
        <f>RANK(JY15,JY$12:JY$42,0)</f>
      </c>
      <c r="KA15" s="129" t="s">
        <v>19</v>
      </c>
      <c r="KB15" s="129">
        <f>(HH15+HL15+HP15+HT15+HX15+IB15)*100</f>
      </c>
      <c r="KC15" s="129">
        <f>RANK(KB15,KB$12:KB$42,0)</f>
      </c>
      <c r="KD15" s="129" t="s">
        <v>19</v>
      </c>
      <c r="KE15" s="129">
        <f>(IF15+IJ15+IN15+IR15+IV15)*100</f>
      </c>
      <c r="KF15" s="129">
        <f>RANK(KE15,KE$12:KE$42,0)</f>
      </c>
      <c r="KG15" s="129" t="s">
        <v>19</v>
      </c>
      <c r="KH15" s="129">
        <f>(IZ15+JD15)*100</f>
      </c>
      <c r="KI15" s="129">
        <f>RANK(KH15,KH$12:KH$42,0)</f>
      </c>
      <c r="KJ15" s="129" t="s">
        <v>19</v>
      </c>
      <c r="KK15" s="129">
        <f>(JH15+JL15)*100</f>
      </c>
      <c r="KL15" s="129">
        <f>RANK(KK15,KK$12:KK$42,0)</f>
      </c>
    </row>
    <row r="16">
      <c r="A16" s="129" t="s">
        <v>20</v>
      </c>
      <c r="B16" s="129">
        <f>A16</f>
      </c>
      <c r="C16" s="129">
        <f>(F16+J16+N16+R16+V16+Z16+AD16+AH16+AL16+AP16+AT16+AX16+BB16+BF16+BJ16+BN16+BR16+BV16+BZ16+CD16+CH16+CL16+CP16+CT16+CX16+DB16+DF16+DJ16+DN16+DR16+DV16+DZ16+ED16+EH16+EL16+EQ16+EV16+FA16+FF16+FK16+FP16+FU16+FZ16+GE16+GJ16+GO16+GT16+GY16+HD16+HH16+HL16+HP16+HT16+HX16+IB16+IF16+IJ16+IN16+IR16+IV16+IZ16+JD16+JH16+JL16)*100</f>
      </c>
      <c r="D16" s="129">
        <f>RANK(C16,C$12:C$42,0)</f>
      </c>
      <c r="E16" s="130">
        <v>65.4946474713918</v>
      </c>
      <c r="F16" s="130">
        <f>IF(COUNTA(E$12:E$42)=0,0.6*E$5,IF(E16="",0,IF(E$6=0,IF(E16&gt;=E$8,E$5,IF(E16&lt;E$6,0,0.6*E$5+0.4*E$5*(E16-E$7)/(E$8-E$7))),IF(E16&lt;=E$8,E$5,IF(E16&gt;E$6,0,0.6*E$5+0.4*E$5*(E16-E$7)/(E$8-E$7))))))</f>
      </c>
      <c r="G16" s="130">
        <f>IF(E16&lt;&gt;"",E$5,0)</f>
      </c>
      <c r="H16" s="129">
        <f>IF(E$6=0,RANK(E16,E$12:E$42,0),RANK(E16,E$12:E$42,1))</f>
      </c>
      <c r="I16" s="130">
        <v>83.539516228257</v>
      </c>
      <c r="J16" s="130">
        <f>IF(COUNTA(I$12:I$42)=0,0.6*I$5,IF(I16="",0,IF(I$6=0,IF(I16&gt;=I$8,I$5,IF(I16&lt;I$6,0,0.6*I$5+0.4*I$5*(I16-I$7)/(I$8-I$7))),IF(I16&lt;=I$8,I$5,IF(I16&gt;I$6,0,0.6*I$5+0.4*I$5*(I16-I$7)/(I$8-I$7))))))</f>
      </c>
      <c r="K16" s="130">
        <f>IF(I16&lt;&gt;"",I$5,0)</f>
      </c>
      <c r="L16" s="129">
        <f>IF(I$6=0,RANK(I16,I$12:I$42,0),RANK(I16,I$12:I$42,1))</f>
      </c>
      <c r="M16" s="130">
        <v>70.8189880020865</v>
      </c>
      <c r="N16" s="130">
        <f>IF(COUNTA(M$12:M$42)=0,0.6*M$5,IF(M16="",0,IF(M$6=0,IF(M16&gt;=M$8,M$5,IF(M16&lt;M$6,0,0.6*M$5+0.4*M$5*(M16-M$7)/(M$8-M$7))),IF(M16&lt;=M$8,M$5,IF(M16&gt;M$6,0,0.6*M$5+0.4*M$5*(M16-M$7)/(M$8-M$7))))))</f>
      </c>
      <c r="O16" s="130">
        <f>IF(M16&lt;&gt;"",M$5,0)</f>
      </c>
      <c r="P16" s="129">
        <f>IF(M$6=0,RANK(M16,M$12:M$42,0),RANK(M16,M$12:M$42,1))</f>
      </c>
      <c r="Q16"/>
      <c r="R16" s="130">
        <f>IF(COUNTA(Q$12:Q$42)=0,0.6*Q$5,IF(Q16="",0,IF(Q$6=0,IF(Q16&gt;=Q$8,Q$5,IF(Q16&lt;Q$6,0,0.6*Q$5+0.4*Q$5*(Q16-Q$7)/(Q$8-Q$7))),IF(Q16&lt;=Q$8,Q$5,IF(Q16&gt;Q$6,0,0.6*Q$5+0.4*Q$5*(Q16-Q$7)/(Q$8-Q$7))))))</f>
      </c>
      <c r="S16" s="130">
        <f>IF(Q16&lt;&gt;"",Q$5,0)</f>
      </c>
      <c r="T16" s="129">
        <f>IF(Q$6=0,RANK(Q16,Q$12:Q$42,0),RANK(Q16,Q$12:Q$42,1))</f>
      </c>
      <c r="U16"/>
      <c r="V16" s="130">
        <f>IF(COUNTA(U$12:U$42)=0,0.6*U$5,IF(U16="",0,IF(U$6=0,IF(U16&gt;=U$8,U$5,IF(U16&lt;U$6,0,0.6*U$5+0.4*U$5*(U16-U$7)/(U$8-U$7))),IF(U16&lt;=U$8,U$5,IF(U16&gt;U$6,0,0.6*U$5+0.4*U$5*(U16-U$7)/(U$8-U$7))))))</f>
      </c>
      <c r="W16" s="130">
        <f>IF(U16&lt;&gt;"",U$5,0)</f>
      </c>
      <c r="X16" s="129">
        <f>IF(U$6=0,RANK(U16,U$12:U$42,0),RANK(U16,U$12:U$42,1))</f>
      </c>
      <c r="Y16"/>
      <c r="Z16" s="130">
        <f>IF(COUNTA(Y$12:Y$42)=0,0.6*Y$5,IF(Y16="",0,IF(Y$6=0,IF(Y16&gt;=Y$8,Y$5,IF(Y16&lt;Y$6,0,0.6*Y$5+0.4*Y$5*(Y16-Y$7)/(Y$8-Y$7))),IF(Y16&lt;=Y$8,Y$5,IF(Y16&gt;Y$6,0,0.6*Y$5+0.4*Y$5*(Y16-Y$7)/(Y$8-Y$7))))))</f>
      </c>
      <c r="AA16" s="130">
        <f>IF(Y16&lt;&gt;"",Y$5,0)</f>
      </c>
      <c r="AB16" s="129">
        <f>IF(Y$6=0,RANK(Y16,Y$12:Y$42,0),RANK(Y16,Y$12:Y$42,1))</f>
      </c>
      <c r="AC16" s="130">
        <v>100</v>
      </c>
      <c r="AD16" s="130">
        <f>IF(COUNTA(AC$12:AC$42)=0,0.6*AC$5,IF(AC16="",0,IF(AC$6=0,IF(AC16&gt;=AC$8,AC$5,IF(AC16&lt;AC$6,0,0.6*AC$5+0.4*AC$5*(AC16-AC$7)/(AC$8-AC$7))),IF(AC16&lt;=AC$8,AC$5,IF(AC16&gt;AC$6,0,0.6*AC$5+0.4*AC$5*(AC16-AC$7)/(AC$8-AC$7))))))</f>
      </c>
      <c r="AE16" s="130">
        <f>IF(AC16&lt;&gt;"",AC$5,0)</f>
      </c>
      <c r="AF16" s="129">
        <f>IF(AC$6=0,RANK(AC16,AC$12:AC$42,0),RANK(AC16,AC$12:AC$42,1))</f>
      </c>
      <c r="AG16" s="130">
        <v>0.724221789883268</v>
      </c>
      <c r="AH16" s="130">
        <f>IF(COUNTA(AG$12:AG$42)=0,0.6*AG$5,IF(AG16="",0,IF(AG$6=0,IF(AG16&gt;=AG$8,AG$5,IF(AG16&lt;AG$6,0,0.6*AG$5+0.4*AG$5*(AG16-AG$7)/(AG$8-AG$7))),IF(AG16&lt;=AG$8,AG$5,IF(AG16&gt;AG$6,0,0.6*AG$5+0.4*AG$5*(AG16-AG$7)/(AG$8-AG$7))))))</f>
      </c>
      <c r="AI16" s="130">
        <f>IF(AG16&lt;&gt;"",AG$5,0)</f>
      </c>
      <c r="AJ16" s="129">
        <f>IF(AG$6=0,RANK(AG16,AG$12:AG$42,0),RANK(AG16,AG$12:AG$42,1))</f>
      </c>
      <c r="AK16" s="130">
        <v>0</v>
      </c>
      <c r="AL16" s="130">
        <f>IF(COUNTA(AK$12:AK$42)=0,0.6*AK$5,IF(AK16="",0,IF(AK$6=0,IF(AK16&gt;=AK$8,AK$5,IF(AK16&lt;AK$6,0,0.6*AK$5+0.4*AK$5*(AK16-AK$7)/(AK$8-AK$7))),IF(AK16&lt;=AK$8,AK$5,IF(AK16&gt;AK$6,0,0.6*AK$5+0.4*AK$5*(AK16-AK$7)/(AK$8-AK$7))))))</f>
      </c>
      <c r="AM16" s="130">
        <f>IF(AK16&lt;&gt;"",AK$5,0)</f>
      </c>
      <c r="AN16" s="129">
        <f>IF(AK$6=0,RANK(AK16,AK$12:AK$42,0),RANK(AK16,AK$12:AK$42,1))</f>
      </c>
      <c r="AO16" s="130">
        <v>0.646589258878428</v>
      </c>
      <c r="AP16" s="130">
        <f>IF(COUNTA(AO$12:AO$42)=0,0.6*AO$5,IF(AO16="",0,IF(AO$6=0,IF(AO16&gt;=AO$8,AO$5,IF(AO16&lt;AO$6,0,0.6*AO$5+0.4*AO$5*(AO16-AO$7)/(AO$8-AO$7))),IF(AO16&lt;=AO$8,AO$5,IF(AO16&gt;AO$6,0,0.6*AO$5+0.4*AO$5*(AO16-AO$7)/(AO$8-AO$7))))))</f>
      </c>
      <c r="AQ16" s="130">
        <f>IF(AO16&lt;&gt;"",AO$5,0)</f>
      </c>
      <c r="AR16" s="129">
        <f>IF(AO$6=0,RANK(AO16,AO$12:AO$42,0),RANK(AO16,AO$12:AO$42,1))</f>
      </c>
      <c r="AS16" s="130">
        <v>0</v>
      </c>
      <c r="AT16" s="130">
        <f>IF(COUNTA(AS$12:AS$42)=0,0.6*AS$5,IF(AS16="",0,IF(AS$6=0,IF(AS16&gt;=AS$8,AS$5,IF(AS16&lt;AS$6,0,0.6*AS$5+0.4*AS$5*(AS16-AS$7)/(AS$8-AS$7))),IF(AS16&lt;=AS$8,AS$5,IF(AS16&gt;AS$6,0,0.6*AS$5+0.4*AS$5*(AS16-AS$7)/(AS$8-AS$7))))))</f>
      </c>
      <c r="AU16" s="130">
        <f>IF(AS16&lt;&gt;"",AS$5,0)</f>
      </c>
      <c r="AV16" s="129">
        <f>IF(AS$6=0,RANK(AS16,AS$12:AS$42,0),RANK(AS16,AS$12:AS$42,1))</f>
      </c>
      <c r="AW16" s="130">
        <v>0</v>
      </c>
      <c r="AX16" s="130">
        <f>IF(COUNTA(AW$12:AW$42)=0,0.6*AW$5,IF(AW16="",0,IF(AW$6=0,IF(AW16&gt;=AW$8,AW$5,IF(AW16&lt;AW$6,0,0.6*AW$5+0.4*AW$5*(AW16-AW$7)/(AW$8-AW$7))),IF(AW16&lt;=AW$8,AW$5,IF(AW16&gt;AW$6,0,0.6*AW$5+0.4*AW$5*(AW16-AW$7)/(AW$8-AW$7))))))</f>
      </c>
      <c r="AY16" s="130">
        <f>IF(AW16&lt;&gt;"",AW$5,0)</f>
      </c>
      <c r="AZ16" s="129">
        <f>IF(AW$6=0,RANK(AW16,AW$12:AW$42,0),RANK(AW16,AW$12:AW$42,1))</f>
      </c>
      <c r="BA16" s="130">
        <v>14.0990644623863</v>
      </c>
      <c r="BB16" s="130">
        <f>IF(COUNTA(BA$12:BA$42)=0,0.6*BA$5,IF(BA16="",0,IF(BA$6=0,IF(BA16&gt;=BA$8,BA$5,IF(BA16&lt;BA$6,0,0.6*BA$5+0.4*BA$5*(BA16-BA$7)/(BA$8-BA$7))),IF(BA16&lt;=BA$8,BA$5,IF(BA16&gt;BA$6,0,0.6*BA$5+0.4*BA$5*(BA16-BA$7)/(BA$8-BA$7))))))</f>
      </c>
      <c r="BC16" s="130">
        <f>IF(BA16&lt;&gt;"",BA$5,0)</f>
      </c>
      <c r="BD16" s="129">
        <f>IF(BA$6=0,RANK(BA16,BA$12:BA$42,0),RANK(BA16,BA$12:BA$42,1))</f>
      </c>
      <c r="BE16" s="130">
        <v>0</v>
      </c>
      <c r="BF16" s="130">
        <f>IF(COUNTA(BE$12:BE$42)=0,0.6*BE$5,IF(BE16="",0,IF(BE$6=0,IF(BE16&gt;=BE$8,BE$5,IF(BE16&lt;BE$6,0,0.6*BE$5+0.4*BE$5*(BE16-BE$7)/(BE$8-BE$7))),IF(BE16&lt;=BE$8,BE$5,IF(BE16&gt;BE$6,0,0.6*BE$5+0.4*BE$5*(BE16-BE$7)/(BE$8-BE$7))))))</f>
      </c>
      <c r="BG16" s="130">
        <f>IF(BE16&lt;&gt;"",BE$5,0)</f>
      </c>
      <c r="BH16" s="129">
        <f>IF(BE$6=0,RANK(BE16,BE$12:BE$42,0),RANK(BE16,BE$12:BE$42,1))</f>
      </c>
      <c r="BI16"/>
      <c r="BJ16" s="130">
        <f>IF(COUNTA(BI$12:BI$42)=0,0.6*BI$5,IF(BI16="",0,IF(BI$6=0,IF(BI16&gt;=BI$8,BI$5,IF(BI16&lt;BI$6,0,0.6*BI$5+0.4*BI$5*(BI16-BI$7)/(BI$8-BI$7))),IF(BI16&lt;=BI$8,BI$5,IF(BI16&gt;BI$6,0,0.6*BI$5+0.4*BI$5*(BI16-BI$7)/(BI$8-BI$7))))))</f>
      </c>
      <c r="BK16" s="130">
        <f>IF(BI16&lt;&gt;"",BI$5,0)</f>
      </c>
      <c r="BL16" s="129">
        <f>IF(BI$6=0,RANK(BI16,BI$12:BI$42,0),RANK(BI16,BI$12:BI$42,1))</f>
      </c>
      <c r="BM16"/>
      <c r="BN16" s="130">
        <f>IF(COUNTA(BM$12:BM$42)=0,0.6*BM$5,IF(BM16="",0,IF(BM$6=0,IF(BM16&gt;=BM$8,BM$5,IF(BM16&lt;BM$6,0,0.6*BM$5+0.4*BM$5*(BM16-BM$7)/(BM$8-BM$7))),IF(BM16&lt;=BM$8,BM$5,IF(BM16&gt;BM$6,0,0.6*BM$5+0.4*BM$5*(BM16-BM$7)/(BM$8-BM$7))))))</f>
      </c>
      <c r="BO16" s="130">
        <f>IF(BM16&lt;&gt;"",BM$5,0)</f>
      </c>
      <c r="BP16" s="129">
        <f>IF(BM$6=0,RANK(BM16,BM$12:BM$42,0),RANK(BM16,BM$12:BM$42,1))</f>
      </c>
      <c r="BQ16"/>
      <c r="BR16" s="130">
        <f>IF(COUNTA(BQ$12:BQ$42)=0,0.6*BQ$5,IF(BQ16="",0,IF(BQ$6=0,IF(BQ16&gt;=BQ$8,BQ$5,IF(BQ16&lt;BQ$6,0,0.6*BQ$5+0.4*BQ$5*(BQ16-BQ$7)/(BQ$8-BQ$7))),IF(BQ16&lt;=BQ$8,BQ$5,IF(BQ16&gt;BQ$6,0,0.6*BQ$5+0.4*BQ$5*(BQ16-BQ$7)/(BQ$8-BQ$7))))))</f>
      </c>
      <c r="BS16" s="130">
        <f>IF(BQ16&lt;&gt;"",BQ$5,0)</f>
      </c>
      <c r="BT16" s="129">
        <f>IF(BQ$6=0,RANK(BQ16,BQ$12:BQ$42,0),RANK(BQ16,BQ$12:BQ$42,1))</f>
      </c>
      <c r="BU16"/>
      <c r="BV16" s="130">
        <f>IF(COUNTA(BU$12:BU$42)=0,0.6*BU$5,IF(BU16="",0,IF(BU$6=0,IF(BU16&gt;=BU$8,BU$5,IF(BU16&lt;BU$6,0,0.6*BU$5+0.4*BU$5*(BU16-BU$7)/(BU$8-BU$7))),IF(BU16&lt;=BU$8,BU$5,IF(BU16&gt;BU$6,0,0.6*BU$5+0.4*BU$5*(BU16-BU$7)/(BU$8-BU$7))))))</f>
      </c>
      <c r="BW16" s="130">
        <f>IF(BU16&lt;&gt;"",BU$5,0)</f>
      </c>
      <c r="BX16" s="129">
        <f>IF(BU$6=0,RANK(BU16,BU$12:BU$42,0),RANK(BU16,BU$12:BU$42,1))</f>
      </c>
      <c r="BY16"/>
      <c r="BZ16" s="130">
        <f>IF(COUNTA(BY$12:BY$42)=0,0.6*BY$5,IF(BY16="",0,IF(BY$6=0,IF(BY16&gt;=BY$8,BY$5,IF(BY16&lt;BY$6,0,0.6*BY$5+0.4*BY$5*(BY16-BY$7)/(BY$8-BY$7))),IF(BY16&lt;=BY$8,BY$5,IF(BY16&gt;BY$6,0,0.6*BY$5+0.4*BY$5*(BY16-BY$7)/(BY$8-BY$7))))))</f>
      </c>
      <c r="CA16" s="130">
        <f>IF(BY16&lt;&gt;"",BY$5,0)</f>
      </c>
      <c r="CB16" s="129">
        <f>IF(BY$6=0,RANK(BY16,BY$12:BY$42,0),RANK(BY16,BY$12:BY$42,1))</f>
      </c>
      <c r="CC16"/>
      <c r="CD16" s="130">
        <f>IF(COUNTA(CC$12:CC$42)=0,0.6*CC$5,IF(CC16="",0,IF(CC$6=0,IF(CC16&gt;=CC$8,CC$5,IF(CC16&lt;CC$6,0,0.6*CC$5+0.4*CC$5*(CC16-CC$7)/(CC$8-CC$7))),IF(CC16&lt;=CC$8,CC$5,IF(CC16&gt;CC$6,0,0.6*CC$5+0.4*CC$5*(CC16-CC$7)/(CC$8-CC$7))))))</f>
      </c>
      <c r="CE16" s="130">
        <f>IF(CC16&lt;&gt;"",CC$5,0)</f>
      </c>
      <c r="CF16" s="129">
        <f>IF(CC$6=0,RANK(CC16,CC$12:CC$42,0),RANK(CC16,CC$12:CC$42,1))</f>
      </c>
      <c r="CG16"/>
      <c r="CH16" s="130">
        <f>IF(COUNTA(CG$12:CG$42)=0,0.6*CG$5,IF(CG16="",0,IF(CG$6=0,IF(CG16&gt;=CG$8,CG$5,IF(CG16&lt;CG$6,0,0.6*CG$5+0.4*CG$5*(CG16-CG$7)/(CG$8-CG$7))),IF(CG16&lt;=CG$8,CG$5,IF(CG16&gt;CG$6,0,0.6*CG$5+0.4*CG$5*(CG16-CG$7)/(CG$8-CG$7))))))</f>
      </c>
      <c r="CI16" s="130">
        <f>IF(CG16&lt;&gt;"",CG$5,0)</f>
      </c>
      <c r="CJ16" s="129">
        <f>IF(CG$6=0,RANK(CG16,CG$12:CG$42,0),RANK(CG16,CG$12:CG$42,1))</f>
      </c>
      <c r="CK16"/>
      <c r="CL16" s="130">
        <f>IF(COUNTA(CK$12:CK$42)=0,0.6*CK$5,IF(CK16="",0,IF(CK$6=0,IF(CK16&gt;=CK$8,CK$5,IF(CK16&lt;CK$6,0,0.6*CK$5+0.4*CK$5*(CK16-CK$7)/(CK$8-CK$7))),IF(CK16&lt;=CK$8,CK$5,IF(CK16&gt;CK$6,0,0.6*CK$5+0.4*CK$5*(CK16-CK$7)/(CK$8-CK$7))))))</f>
      </c>
      <c r="CM16" s="130">
        <f>IF(CK16&lt;&gt;"",CK$5,0)</f>
      </c>
      <c r="CN16" s="129">
        <f>IF(CK$6=0,RANK(CK16,CK$12:CK$42,0),RANK(CK16,CK$12:CK$42,1))</f>
      </c>
      <c r="CO16"/>
      <c r="CP16" s="130">
        <f>IF(COUNTA(CO$12:CO$42)=0,0.6*CO$5,IF(CO16="",0,IF(CO$6=0,IF(CO16&gt;=CO$8,CO$5,IF(CO16&lt;CO$6,0,0.6*CO$5+0.4*CO$5*(CO16-CO$7)/(CO$8-CO$7))),IF(CO16&lt;=CO$8,CO$5,IF(CO16&gt;CO$6,0,0.6*CO$5+0.4*CO$5*(CO16-CO$7)/(CO$8-CO$7))))))</f>
      </c>
      <c r="CQ16" s="130">
        <f>IF(CO16&lt;&gt;"",CO$5,0)</f>
      </c>
      <c r="CR16" s="129">
        <f>IF(CO$6=0,RANK(CO16,CO$12:CO$42,0),RANK(CO16,CO$12:CO$42,1))</f>
      </c>
      <c r="CS16" s="130">
        <v>99</v>
      </c>
      <c r="CT16" s="130">
        <f>IF(COUNTA(CS$12:CS$42)=0,0.6*CS$5,IF(CS16="",0,IF(CS$6=0,IF(CS16&gt;=CS$8,CS$5,IF(CS16&lt;CS$6,0,0.6*CS$5+0.4*CS$5*(CS16-CS$7)/(CS$8-CS$7))),IF(CS16&lt;=CS$8,CS$5,IF(CS16&gt;CS$6,0,0.6*CS$5+0.4*CS$5*(CS16-CS$7)/(CS$8-CS$7))))))</f>
      </c>
      <c r="CU16" s="130">
        <f>IF(CS16&lt;&gt;"",CS$5,0)</f>
      </c>
      <c r="CV16" s="129">
        <f>IF(CS$6=0,RANK(CS16,CS$12:CS$42,0),RANK(CS16,CS$12:CS$42,1))</f>
      </c>
      <c r="CW16" s="130">
        <v>0.5</v>
      </c>
      <c r="CX16" s="130">
        <f>IF(COUNTA(CW$12:CW$42)=0,0.6*CW$5,IF(CW16="",0,IF(CW$6=0,IF(CW16&gt;=CW$8,CW$5,IF(CW16&lt;CW$6,0,0.6*CW$5+0.4*CW$5*(CW16-CW$7)/(CW$8-CW$7))),IF(CW16&lt;=CW$8,CW$5,IF(CW16&gt;CW$6,0,0.6*CW$5+0.4*CW$5*(CW16-CW$7)/(CW$8-CW$7))))))</f>
      </c>
      <c r="CY16" s="130">
        <f>IF(CW16&lt;&gt;"",CW$5,0)</f>
      </c>
      <c r="CZ16" s="129">
        <f>IF(CW$6=0,RANK(CW16,CW$12:CW$42,0),RANK(CW16,CW$12:CW$42,1))</f>
      </c>
      <c r="DA16" s="130">
        <v>98</v>
      </c>
      <c r="DB16" s="130">
        <f>IF(COUNTA(DA$12:DA$42)=0,0.6*DA$5,IF(DA16="",0,IF(DA$6=0,IF(DA16&gt;=DA$8,DA$5,IF(DA16&lt;DA$6,0,0.6*DA$5+0.4*DA$5*(DA16-DA$7)/(DA$8-DA$7))),IF(DA16&lt;=DA$8,DA$5,IF(DA16&gt;DA$6,0,0.6*DA$5+0.4*DA$5*(DA16-DA$7)/(DA$8-DA$7))))))</f>
      </c>
      <c r="DC16" s="130">
        <f>IF(DA16&lt;&gt;"",DA$5,0)</f>
      </c>
      <c r="DD16" s="129">
        <f>IF(DA$6=0,RANK(DA16,DA$12:DA$42,0),RANK(DA16,DA$12:DA$42,1))</f>
      </c>
      <c r="DE16" s="130">
        <v>98</v>
      </c>
      <c r="DF16" s="130">
        <f>IF(COUNTA(DE$12:DE$42)=0,0.6*DE$5,IF(DE16="",0,IF(DE$6=0,IF(DE16&gt;=DE$8,DE$5,IF(DE16&lt;DE$6,0,0.6*DE$5+0.4*DE$5*(DE16-DE$7)/(DE$8-DE$7))),IF(DE16&lt;=DE$8,DE$5,IF(DE16&gt;DE$6,0,0.6*DE$5+0.4*DE$5*(DE16-DE$7)/(DE$8-DE$7))))))</f>
      </c>
      <c r="DG16" s="130">
        <f>IF(DE16&lt;&gt;"",DE$5,0)</f>
      </c>
      <c r="DH16" s="129">
        <f>IF(DE$6=0,RANK(DE16,DE$12:DE$42,0),RANK(DE16,DE$12:DE$42,1))</f>
      </c>
      <c r="DI16"/>
      <c r="DJ16" s="130">
        <f>IF(COUNTA(DI$12:DI$42)=0,0.6*DI$5,IF(DI16="",0,IF(DI$6=0,IF(DI16&gt;=DI$8,DI$5,IF(DI16&lt;DI$6,0,0.6*DI$5+0.4*DI$5*(DI16-DI$7)/(DI$8-DI$7))),IF(DI16&lt;=DI$8,DI$5,IF(DI16&gt;DI$6,0,0.6*DI$5+0.4*DI$5*(DI16-DI$7)/(DI$8-DI$7))))))</f>
      </c>
      <c r="DK16" s="130">
        <f>IF(DI16&lt;&gt;"",DI$5,0)</f>
      </c>
      <c r="DL16" s="129">
        <f>IF(DI$6=0,RANK(DI16,DI$12:DI$42,0),RANK(DI16,DI$12:DI$42,1))</f>
      </c>
      <c r="DM16"/>
      <c r="DN16" s="130">
        <f>IF(COUNTA(DM$12:DM$42)=0,0.6*DM$5,IF(DM16="",0,IF(DM$6=0,IF(DM16&gt;=DM$8,DM$5,IF(DM16&lt;DM$6,0,0.6*DM$5+0.4*DM$5*(DM16-DM$7)/(DM$8-DM$7))),IF(DM16&lt;=DM$8,DM$5,IF(DM16&gt;DM$6,0,0.6*DM$5+0.4*DM$5*(DM16-DM$7)/(DM$8-DM$7))))))</f>
      </c>
      <c r="DO16" s="130">
        <f>IF(DM16&lt;&gt;"",DM$5,0)</f>
      </c>
      <c r="DP16" s="129">
        <f>IF(DM$6=0,RANK(DM16,DM$12:DM$42,0),RANK(DM16,DM$12:DM$42,1))</f>
      </c>
      <c r="DQ16"/>
      <c r="DR16" s="130">
        <f>IF(COUNTA(DQ$12:DQ$42)=0,0.6*DQ$5,IF(DQ16="",0,IF(DQ$6=0,IF(DQ16&gt;=DQ$8,DQ$5,IF(DQ16&lt;DQ$6,0,0.6*DQ$5+0.4*DQ$5*(DQ16-DQ$7)/(DQ$8-DQ$7))),IF(DQ16&lt;=DQ$8,DQ$5,IF(DQ16&gt;DQ$6,0,0.6*DQ$5+0.4*DQ$5*(DQ16-DQ$7)/(DQ$8-DQ$7))))))</f>
      </c>
      <c r="DS16" s="130">
        <f>IF(DQ16&lt;&gt;"",DQ$5,0)</f>
      </c>
      <c r="DT16" s="129">
        <f>IF(DQ$6=0,RANK(DQ16,DQ$12:DQ$42,0),RANK(DQ16,DQ$12:DQ$42,1))</f>
      </c>
      <c r="DU16"/>
      <c r="DV16" s="130">
        <f>IF(COUNTA(DU$12:DU$42)=0,0.6*DU$5,IF(DU16="",0,IF(DU$6=0,IF(DU16&gt;=DU$8,DU$5,IF(DU16&lt;DU$6,0,0.6*DU$5+0.4*DU$5*(DU16-DU$7)/(DU$8-DU$7))),IF(DU16&lt;=DU$8,DU$5,IF(DU16&gt;DU$6,0,0.6*DU$5+0.4*DU$5*(DU16-DU$7)/(DU$8-DU$7))))))</f>
      </c>
      <c r="DW16" s="130">
        <f>IF(DU16&lt;&gt;"",DU$5,0)</f>
      </c>
      <c r="DX16" s="129">
        <f>IF(DU$6=0,RANK(DU16,DU$12:DU$42,0),RANK(DU16,DU$12:DU$42,1))</f>
      </c>
      <c r="DY16"/>
      <c r="DZ16" s="130">
        <f>IF(COUNTA(DY$12:DY$42)=0,0.6*DY$5,IF(DY16="",0,IF(DY$6=0,IF(DY16&gt;=DY$8,DY$5,IF(DY16&lt;DY$6,0,0.6*DY$5+0.4*DY$5*(DY16-DY$7)/(DY$8-DY$7))),IF(DY16&lt;=DY$8,DY$5,IF(DY16&gt;DY$6,0,0.6*DY$5+0.4*DY$5*(DY16-DY$7)/(DY$8-DY$7))))))</f>
      </c>
      <c r="EA16" s="130">
        <f>IF(DY16&lt;&gt;"",DY$5,0)</f>
      </c>
      <c r="EB16" s="129">
        <f>IF(DY$6=0,RANK(DY16,DY$12:DY$42,0),RANK(DY16,DY$12:DY$42,1))</f>
      </c>
      <c r="EC16"/>
      <c r="ED16" s="130">
        <f>IF(COUNTA(EC$12:EC$42)=0,0.6*EC$5,IF(EC16="",0,IF(EC$6=0,IF(EC16&gt;=EC$8,EC$5,IF(EC16&lt;EC$6,0,0.6*EC$5+0.4*EC$5*(EC16-EC$7)/(EC$8-EC$7))),IF(EC16&lt;=EC$8,EC$5,IF(EC16&gt;EC$6,0,0.6*EC$5+0.4*EC$5*(EC16-EC$7)/(EC$8-EC$7))))))</f>
      </c>
      <c r="EE16" s="130">
        <f>IF(EC16&lt;&gt;"",EC$5,0)</f>
      </c>
      <c r="EF16" s="129">
        <f>IF(EC$6=0,RANK(EC16,EC$12:EC$42,0),RANK(EC16,EC$12:EC$42,1))</f>
      </c>
      <c r="EG16"/>
      <c r="EH16" s="130">
        <f>IF(COUNTA(EG$12:EG$42)=0,0.6*EG$5,IF(EG16="",0,IF(EG$6=0,IF(EG16&gt;=EG$8,EG$5,IF(EG16&lt;EG$6,0,0.6*EG$5+0.4*EG$5*(EG16-EG$7)/(EG$8-EG$7))),IF(EG16&lt;=EG$8,EG$5,IF(EG16&gt;EG$6,0,0.6*EG$5+0.4*EG$5*(EG16-EG$7)/(EG$8-EG$7))))))</f>
      </c>
      <c r="EI16" s="130">
        <f>IF(EG16&lt;&gt;"",EG$5,0)</f>
      </c>
      <c r="EJ16" s="129">
        <f>IF(EG$6=0,RANK(EG16,EG$12:EG$42,0),RANK(EG16,EG$12:EG$42,1))</f>
      </c>
      <c r="EK16"/>
      <c r="EL16" s="130">
        <f>IF(COUNTA(EK$12:EK$42)=0,0.6*EK$5,IF(EK16="",0,IF(EK$6=0,IF(EK16&gt;=EK$8,EK$5,IF(EK16&lt;EK$6,0,0.6*EK$5+0.4*EK$5*(EK16-EK$7)/(EK$8-EK$7))),IF(EK16&lt;=EK$8,EK$5,IF(EK16&gt;EK$6,0,0.6*EK$5+0.4*EK$5*(EK16-EK$7)/(EK$8-EK$7))))))</f>
      </c>
      <c r="EM16" s="130">
        <f>IF(EK16&lt;&gt;"",EK$5,0)</f>
      </c>
      <c r="EN16" s="129">
        <f>IF(EK$6=0,RANK(EK16,EK$12:EK$42,0),RANK(EK16,EK$12:EK$42,1))</f>
      </c>
      <c r="EO16"/>
      <c r="EP16"/>
      <c r="EQ16"/>
      <c r="ER16" s="130">
        <f>IF(OR(EO16="",EP16=""),0,EO$5)</f>
      </c>
      <c r="ES16" s="129">
        <f>IF(EO$6=0,RANK(EQ16,EQ$12:EQ$42,0),RANK(EQ16,EQ$12:EQ$42,1))</f>
      </c>
      <c r="ET16"/>
      <c r="EU16"/>
      <c r="EV16"/>
      <c r="EW16" s="130">
        <f>IF(OR(ET16="",EU16=""),0,ET$5)</f>
      </c>
      <c r="EX16" s="129">
        <f>IF(ET$6=0,RANK(EV16,EV$12:EV$42,0),RANK(EV16,EV$12:EV$42,1))</f>
      </c>
      <c r="EY16"/>
      <c r="EZ16"/>
      <c r="FA16"/>
      <c r="FB16" s="130">
        <f>IF(OR(EY16="",EZ16=""),0,EY$5)</f>
      </c>
      <c r="FC16" s="129">
        <f>IF(EY$6=0,RANK(FA16,FA$12:FA$42,0),RANK(FA16,FA$12:FA$42,1))</f>
      </c>
      <c r="FD16"/>
      <c r="FE16"/>
      <c r="FF16"/>
      <c r="FG16" s="130">
        <f>IF(OR(FD16="",FE16=""),0,FD$5)</f>
      </c>
      <c r="FH16" s="129">
        <f>IF(FD$6=0,RANK(FF16,FF$12:FF$42,0),RANK(FF16,FF$12:FF$42,1))</f>
      </c>
      <c r="FI16"/>
      <c r="FJ16"/>
      <c r="FK16"/>
      <c r="FL16" s="130">
        <f>IF(OR(FI16="",FJ16=""),0,FI$5)</f>
      </c>
      <c r="FM16" s="129">
        <f>IF(FI$6=0,RANK(FK16,FK$12:FK$42,0),RANK(FK16,FK$12:FK$42,1))</f>
      </c>
      <c r="FN16"/>
      <c r="FO16"/>
      <c r="FP16"/>
      <c r="FQ16" s="130">
        <f>IF(OR(FN16="",FO16=""),0,FN$5)</f>
      </c>
      <c r="FR16" s="129">
        <f>IF(FN$6=0,RANK(FP16,FP$12:FP$42,0),RANK(FP16,FP$12:FP$42,1))</f>
      </c>
      <c r="FS16"/>
      <c r="FT16"/>
      <c r="FU16"/>
      <c r="FV16" s="130">
        <f>IF(OR(FS16="",FT16=""),0,FS$5)</f>
      </c>
      <c r="FW16" s="129">
        <f>IF(FS$6=0,RANK(FU16,FU$12:FU$42,0),RANK(FU16,FU$12:FU$42,1))</f>
      </c>
      <c r="FX16"/>
      <c r="FY16"/>
      <c r="FZ16"/>
      <c r="GA16" s="130">
        <f>IF(OR(FX16="",FY16=""),0,FX$5)</f>
      </c>
      <c r="GB16" s="129">
        <f>IF(FX$6=0,RANK(FZ16,FZ$12:FZ$42,0),RANK(FZ16,FZ$12:FZ$42,1))</f>
      </c>
      <c r="GC16"/>
      <c r="GD16"/>
      <c r="GE16"/>
      <c r="GF16" s="130">
        <f>IF(OR(GC16="",GD16=""),0,GC$5)</f>
      </c>
      <c r="GG16" s="129">
        <f>IF(GC$6=0,RANK(GE16,GE$12:GE$42,0),RANK(GE16,GE$12:GE$42,1))</f>
      </c>
      <c r="GH16"/>
      <c r="GI16"/>
      <c r="GJ16"/>
      <c r="GK16" s="130">
        <f>IF(OR(GH16="",GI16=""),0,GH$5)</f>
      </c>
      <c r="GL16" s="129">
        <f>IF(GH$6=0,RANK(GJ16,GJ$12:GJ$42,0),RANK(GJ16,GJ$12:GJ$42,1))</f>
      </c>
      <c r="GM16"/>
      <c r="GN16"/>
      <c r="GO16"/>
      <c r="GP16" s="130">
        <f>IF(OR(GM16="",GN16=""),0,GM$5)</f>
      </c>
      <c r="GQ16" s="129">
        <f>IF(GM$6=0,RANK(GO16,GO$12:GO$42,0),RANK(GO16,GO$12:GO$42,1))</f>
      </c>
      <c r="GR16"/>
      <c r="GS16"/>
      <c r="GT16"/>
      <c r="GU16" s="130">
        <f>IF(OR(GR16="",GS16=""),0,GR$5)</f>
      </c>
      <c r="GV16" s="129">
        <f>IF(GR$6=0,RANK(GT16,GT$12:GT$42,0),RANK(GT16,GT$12:GT$42,1))</f>
      </c>
      <c r="GW16"/>
      <c r="GX16"/>
      <c r="GY16"/>
      <c r="GZ16" s="130">
        <f>IF(OR(GW16="",GX16=""),0,GW$5)</f>
      </c>
      <c r="HA16" s="129">
        <f>IF(GW$6=0,RANK(GY16,GY$12:GY$42,0),RANK(GY16,GY$12:GY$42,1))</f>
      </c>
      <c r="HB16"/>
      <c r="HC16"/>
      <c r="HD16"/>
      <c r="HE16" s="130">
        <f>IF(OR(HB16="",HC16=""),0,HB$5)</f>
      </c>
      <c r="HF16" s="129">
        <f>IF(HB$6=0,RANK(HD16,HD$12:HD$42,0),RANK(HD16,HD$12:HD$42,1))</f>
      </c>
      <c r="HG16" s="130">
        <v>0.72221561228442</v>
      </c>
      <c r="HH16" s="130">
        <f>IF(COUNTA(HG$12:HG$42)=0,0.6*HG$5,IF(HG16="",0,IF(HG$6=0,IF(HG16&gt;=HG$8,HG$5,IF(HG16&lt;HG$6,0,0.6*HG$5+0.4*HG$5*(HG16-HG$7)/(HG$8-HG$7))),IF(HG16&lt;=HG$8,HG$5,IF(HG16&gt;HG$6,0,0.6*HG$5+0.4*HG$5*(HG16-HG$7)/(HG$8-HG$7))))))</f>
      </c>
      <c r="HI16" s="130">
        <f>IF(HG16&lt;&gt;"",HG$5,0)</f>
      </c>
      <c r="HJ16" s="129">
        <f>IF(HG$6=0,RANK(HG16,HG$12:HG$42,0),RANK(HG16,HG$12:HG$42,1))</f>
      </c>
      <c r="HK16" s="130">
        <v>1.8</v>
      </c>
      <c r="HL16" s="130">
        <f>IF(COUNTA(HK$12:HK$42)=0,0.6*HK$5,IF(HK16="",0,IF(HK$6=0,IF(HK16&gt;=HK$8,HK$5,IF(HK16&lt;HK$6,0,0.6*HK$5+0.4*HK$5*(HK16-HK$7)/(HK$8-HK$7))),IF(HK16&lt;=HK$8,HK$5,IF(HK16&gt;HK$6,0,0.6*HK$5+0.4*HK$5*(HK16-HK$7)/(HK$8-HK$7))))))</f>
      </c>
      <c r="HM16" s="130">
        <f>IF(HK16&lt;&gt;"",HK$5,0)</f>
      </c>
      <c r="HN16" s="129">
        <f>IF(HK$6=0,RANK(HK16,HK$12:HK$42,0),RANK(HK16,HK$12:HK$42,1))</f>
      </c>
      <c r="HO16" s="130">
        <v>0</v>
      </c>
      <c r="HP16" s="130">
        <f>IF(COUNTA(HO$12:HO$42)=0,0.6*HO$5,IF(HO16="",0,IF(HO$6=0,IF(HO16&gt;=HO$8,HO$5,IF(HO16&lt;HO$6,0,0.6*HO$5+0.4*HO$5*(HO16-HO$7)/(HO$8-HO$7))),IF(HO16&lt;=HO$8,HO$5,IF(HO16&gt;HO$6,0,0.6*HO$5+0.4*HO$5*(HO16-HO$7)/(HO$8-HO$7))))))</f>
      </c>
      <c r="HQ16" s="130">
        <f>IF(HO16&lt;&gt;"",HO$5,0)</f>
      </c>
      <c r="HR16" s="129">
        <f>IF(HO$6=0,RANK(HO16,HO$12:HO$42,0),RANK(HO16,HO$12:HO$42,1))</f>
      </c>
      <c r="HS16" s="130">
        <v>3.8910505836576</v>
      </c>
      <c r="HT16" s="130">
        <f>IF(COUNTA(HS$12:HS$42)=0,0.6*HS$5,IF(HS16="",0,IF(HS$6=0,IF(HS16&gt;=HS$8,HS$5,IF(HS16&lt;HS$6,0,0.6*HS$5+0.4*HS$5*(HS16-HS$7)/(HS$8-HS$7))),IF(HS16&lt;=HS$8,HS$5,IF(HS16&gt;HS$6,0,0.6*HS$5+0.4*HS$5*(HS16-HS$7)/(HS$8-HS$7))))))</f>
      </c>
      <c r="HU16" s="130">
        <f>IF(HS16&lt;&gt;"",HS$5,0)</f>
      </c>
      <c r="HV16" s="129">
        <f>IF(HS$6=0,RANK(HS16,HS$12:HS$42,0),RANK(HS16,HS$12:HS$42,1))</f>
      </c>
      <c r="HW16" s="130">
        <v>0</v>
      </c>
      <c r="HX16" s="130">
        <f>IF(COUNTA(HW$12:HW$42)=0,0.6*HW$5,IF(HW16="",0,IF(HW$6=0,IF(HW16&gt;=HW$8,HW$5,IF(HW16&lt;HW$6,0,0.6*HW$5+0.4*HW$5*(HW16-HW$7)/(HW$8-HW$7))),IF(HW16&lt;=HW$8,HW$5,IF(HW16&gt;HW$6,0,0.6*HW$5+0.4*HW$5*(HW16-HW$7)/(HW$8-HW$7))))))</f>
      </c>
      <c r="HY16" s="130">
        <f>IF(HW16&lt;&gt;"",HW$5,0)</f>
      </c>
      <c r="HZ16" s="129">
        <f>IF(HW$6=0,RANK(HW16,HW$12:HW$42,0),RANK(HW16,HW$12:HW$42,1))</f>
      </c>
      <c r="IA16" s="130">
        <v>0</v>
      </c>
      <c r="IB16" s="130">
        <f>IF(COUNTA(IA$12:IA$42)=0,0.6*IA$5,IF(IA16="",0,IF(IA$6=0,IF(IA16&gt;=IA$8,IA$5,IF(IA16&lt;IA$6,0,0.6*IA$5+0.4*IA$5*(IA16-IA$7)/(IA$8-IA$7))),IF(IA16&lt;=IA$8,IA$5,IF(IA16&gt;IA$6,0,0.6*IA$5+0.4*IA$5*(IA16-IA$7)/(IA$8-IA$7))))))</f>
      </c>
      <c r="IC16" s="130">
        <f>IF(IA16&lt;&gt;"",IA$5,0)</f>
      </c>
      <c r="ID16" s="129">
        <f>IF(IA$6=0,RANK(IA16,IA$12:IA$42,0),RANK(IA16,IA$12:IA$42,1))</f>
      </c>
      <c r="IE16" s="130">
        <v>89.2203026941486</v>
      </c>
      <c r="IF16" s="130">
        <f>IF(COUNTA(IE$12:IE$42)=0,0.6*IE$5,IF(IE16="",0,IF(IE$6=0,IF(IE16&gt;=IE$8,IE$5,IF(IE16&lt;IE$6,0,0.6*IE$5+0.4*IE$5*(IE16-IE$7)/(IE$8-IE$7))),IF(IE16&lt;=IE$8,IE$5,IF(IE16&gt;IE$6,0,0.6*IE$5+0.4*IE$5*(IE16-IE$7)/(IE$8-IE$7))))))</f>
      </c>
      <c r="IG16" s="130">
        <f>IF(IE16&lt;&gt;"",IE$5,0)</f>
      </c>
      <c r="IH16" s="129">
        <f>IF(IE$6=0,RANK(IE16,IE$12:IE$42,0),RANK(IE16,IE$12:IE$42,1))</f>
      </c>
      <c r="II16" s="130">
        <v>97.1661514511067</v>
      </c>
      <c r="IJ16" s="130">
        <f>IF(COUNTA(II$12:II$42)=0,0.6*II$5,IF(II16="",0,IF(II$6=0,IF(II16&gt;=II$8,II$5,IF(II16&lt;II$6,0,0.6*II$5+0.4*II$5*(II16-II$7)/(II$8-II$7))),IF(II16&lt;=II$8,II$5,IF(II16&gt;II$6,0,0.6*II$5+0.4*II$5*(II16-II$7)/(II$8-II$7))))))</f>
      </c>
      <c r="IK16" s="130">
        <f>IF(II16&lt;&gt;"",II$5,0)</f>
      </c>
      <c r="IL16" s="129">
        <f>IF(II$6=0,RANK(II16,II$12:II$42,0),RANK(II16,II$12:II$42,1))</f>
      </c>
      <c r="IM16" s="130">
        <v>28.7768891233351</v>
      </c>
      <c r="IN16" s="130">
        <f>IF(COUNTA(IM$12:IM$42)=0,0.6*IM$5,IF(IM16="",0,IF(AND(IM16&gt;=IM$7,IM16&lt;=IM$8),IM$5,0)))</f>
      </c>
      <c r="IO16" s="130">
        <f>IF(IM16&lt;&gt;"",IM$5,0)</f>
      </c>
      <c r="IP16" s="129">
        <f>IF(IM$6=0,RANK(IM16,IM$12:IM$42,0),RANK(IM16,IM$12:IM$42,1))</f>
      </c>
      <c r="IQ16" s="130">
        <v>90</v>
      </c>
      <c r="IR16" s="130">
        <f>IF(COUNTA(IQ$12:IQ$42)=0,0.6*IQ$5,IF(IQ16="",0,IF(IQ$6=0,IF(IQ16&gt;=IQ$8,IQ$5,IF(IQ16&lt;IQ$6,0,0.6*IQ$5+0.4*IQ$5*(IQ16-IQ$7)/(IQ$8-IQ$7))),IF(IQ16&lt;=IQ$8,IQ$5,IF(IQ16&gt;IQ$6,0,0.6*IQ$5+0.4*IQ$5*(IQ16-IQ$7)/(IQ$8-IQ$7))))))</f>
      </c>
      <c r="IS16" s="130">
        <f>IF(IQ16&lt;&gt;"",IQ$5,0)</f>
      </c>
      <c r="IT16" s="129">
        <f>IF(IQ$6=0,RANK(IQ16,IQ$12:IQ$42,0),RANK(IQ16,IQ$12:IQ$42,1))</f>
      </c>
      <c r="IU16" s="130">
        <v>35.0649350649351</v>
      </c>
      <c r="IV16" s="130">
        <f>IF(COUNTA(IU$12:IU$42)=0,0.6*IU$5,IF(IU16="",0,IF(IU$6=0,IF(IU16&gt;=IU$8,IU$5,IF(IU16&lt;IU$6,0,0.6*IU$5+0.4*IU$5*(IU16-IU$7)/(IU$8-IU$7))),IF(IU16&lt;=IU$8,IU$5,IF(IU16&gt;IU$6,0,0.6*IU$5+0.4*IU$5*(IU16-IU$7)/(IU$8-IU$7))))))</f>
      </c>
      <c r="IW16" s="130">
        <f>IF(IU16&lt;&gt;"",IU$5,0)</f>
      </c>
      <c r="IX16" s="129">
        <f>IF(IU$6=0,RANK(IU16,IU$12:IU$42,0),RANK(IU16,IU$12:IU$42,1))</f>
      </c>
      <c r="IY16"/>
      <c r="IZ16" s="130">
        <f>IF(COUNTA(IY$12:IY$42)=0,0.6*IY$5,IF(IY16="",0,IF(AND(IY16&gt;=IY$7,IY16&lt;=IY$8),IY$5,0)))</f>
      </c>
      <c r="JA16" s="130">
        <f>IF(IY16&lt;&gt;"",IY$5,0)</f>
      </c>
      <c r="JB16" s="129">
        <f>IF(IY$6=0,RANK(IY16,IY$12:IY$42,0),RANK(IY16,IY$12:IY$42,1))</f>
      </c>
      <c r="JC16" s="130">
        <v>30.92</v>
      </c>
      <c r="JD16" s="130">
        <f>IF(COUNTA(JC$12:JC$42)=0,0.6*JC$5,IF(JC16="",0,IF(AND(JC16&gt;=JC$7,JC16&lt;=JC$8),JC$5,0)))</f>
      </c>
      <c r="JE16" s="130">
        <f>IF(JC16&lt;&gt;"",JC$5,0)</f>
      </c>
      <c r="JF16" s="129">
        <f>IF(JC$6=0,RANK(JC16,JC$12:JC$42,0),RANK(JC16,JC$12:JC$42,1))</f>
      </c>
      <c r="JG16"/>
      <c r="JH16" s="130">
        <f>IF(COUNTA(JG$12:JG$42)=0,0.6*JG$5,IF(JG16="",0,IF(JG$6=0,IF(JG16&gt;=JG$8,JG$5,IF(JG16&lt;JG$6,0,0.6*JG$5+0.4*JG$5*(JG16-JG$7)/(JG$8-JG$7))),IF(JG16&lt;=JG$8,JG$5,IF(JG16&gt;JG$6,0,0.6*JG$5+0.4*JG$5*(JG16-JG$7)/(JG$8-JG$7))))))</f>
      </c>
      <c r="JI16" s="130">
        <f>IF(JG16&lt;&gt;"",JG$5,0)</f>
      </c>
      <c r="JJ16" s="129">
        <f>IF(JG$6=0,RANK(JG16,JG$12:JG$42,0),RANK(JG16,JG$12:JG$42,1))</f>
      </c>
      <c r="JK16"/>
      <c r="JL16" s="130">
        <f>IF(COUNTA(JK$12:JK$42)=0,0.6*JK$5,IF(JK16="",0,IF(JK$6=0,IF(JK16&gt;=JK$8,JK$5,IF(JK16&lt;JK$6,0,0.6*JK$5+0.4*JK$5*(JK16-JK$7)/(JK$8-JK$7))),IF(JK16&lt;=JK$8,JK$5,IF(JK16&gt;JK$6,0,0.6*JK$5+0.4*JK$5*(JK16-JK$7)/(JK$8-JK$7))))))</f>
      </c>
      <c r="JM16" s="130">
        <f>IF(JK16&lt;&gt;"",JK$5,0)</f>
      </c>
      <c r="JN16" s="129">
        <f>IF(JK$6=0,RANK(JK16,JK$12:JK$42,0),RANK(JK16,JK$12:JK$42,1))</f>
      </c>
      <c r="JO16" s="129" t="s">
        <v>20</v>
      </c>
      <c r="JP16" s="129">
        <f>(F16+J16+N16+R16+V16+Z16+AD16)*100</f>
      </c>
      <c r="JQ16" s="129">
        <f>RANK(JP16,JP$12:JP$42,0)</f>
      </c>
      <c r="JR16" s="129" t="s">
        <v>20</v>
      </c>
      <c r="JS16" s="129">
        <f>(AH16+AL16+AP16+AT16+AX16+BB16+BF16+BJ16+BN16+BR16+BV16+BZ16+CD16+CH16+CL16+CP16+CT16+CX16)*100</f>
      </c>
      <c r="JT16" s="129">
        <f>RANK(JS16,JS$12:JS$42,0)</f>
      </c>
      <c r="JU16" s="129" t="s">
        <v>20</v>
      </c>
      <c r="JV16" s="129">
        <f>(DB16+DF16)*100</f>
      </c>
      <c r="JW16" s="129">
        <f>RANK(JV16,JV$12:JV$42,0)</f>
      </c>
      <c r="JX16" s="129" t="s">
        <v>20</v>
      </c>
      <c r="JY16" s="129">
        <f>(DJ16+DN16+DR16+DV16+DZ16+ED16+EH16+EL16+EQ16+EV16+FA16+FF16+FK16+FP16+FU16+FZ16+GE16+GJ16+GO16+GT16+GY16+HD16)*100</f>
      </c>
      <c r="JZ16" s="129">
        <f>RANK(JY16,JY$12:JY$42,0)</f>
      </c>
      <c r="KA16" s="129" t="s">
        <v>20</v>
      </c>
      <c r="KB16" s="129">
        <f>(HH16+HL16+HP16+HT16+HX16+IB16)*100</f>
      </c>
      <c r="KC16" s="129">
        <f>RANK(KB16,KB$12:KB$42,0)</f>
      </c>
      <c r="KD16" s="129" t="s">
        <v>20</v>
      </c>
      <c r="KE16" s="129">
        <f>(IF16+IJ16+IN16+IR16+IV16)*100</f>
      </c>
      <c r="KF16" s="129">
        <f>RANK(KE16,KE$12:KE$42,0)</f>
      </c>
      <c r="KG16" s="129" t="s">
        <v>20</v>
      </c>
      <c r="KH16" s="129">
        <f>(IZ16+JD16)*100</f>
      </c>
      <c r="KI16" s="129">
        <f>RANK(KH16,KH$12:KH$42,0)</f>
      </c>
      <c r="KJ16" s="129" t="s">
        <v>20</v>
      </c>
      <c r="KK16" s="129">
        <f>(JH16+JL16)*100</f>
      </c>
      <c r="KL16" s="129">
        <f>RANK(KK16,KK$12:KK$42,0)</f>
      </c>
    </row>
    <row r="17">
      <c r="A17" s="129" t="s">
        <v>21</v>
      </c>
      <c r="B17" s="129">
        <f>A17</f>
      </c>
      <c r="C17" s="129">
        <f>(F17+J17+N17+R17+V17+Z17+AD17+AH17+AL17+AP17+AT17+AX17+BB17+BF17+BJ17+BN17+BR17+BV17+BZ17+CD17+CH17+CL17+CP17+CT17+CX17+DB17+DF17+DJ17+DN17+DR17+DV17+DZ17+ED17+EH17+EL17+EQ17+EV17+FA17+FF17+FK17+FP17+FU17+FZ17+GE17+GJ17+GO17+GT17+GY17+HD17+HH17+HL17+HP17+HT17+HX17+IB17+IF17+IJ17+IN17+IR17+IV17+IZ17+JD17+JH17+JL17)*100</f>
      </c>
      <c r="D17" s="129">
        <f>RANK(C17,C$12:C$42,0)</f>
      </c>
      <c r="E17" s="130">
        <v>65.822735559607</v>
      </c>
      <c r="F17" s="130">
        <f>IF(COUNTA(E$12:E$42)=0,0.6*E$5,IF(E17="",0,IF(E$6=0,IF(E17&gt;=E$8,E$5,IF(E17&lt;E$6,0,0.6*E$5+0.4*E$5*(E17-E$7)/(E$8-E$7))),IF(E17&lt;=E$8,E$5,IF(E17&gt;E$6,0,0.6*E$5+0.4*E$5*(E17-E$7)/(E$8-E$7))))))</f>
      </c>
      <c r="G17" s="130">
        <f>IF(E17&lt;&gt;"",E$5,0)</f>
      </c>
      <c r="H17" s="129">
        <f>IF(E$6=0,RANK(E17,E$12:E$42,0),RANK(E17,E$12:E$42,1))</f>
      </c>
      <c r="I17" s="130">
        <v>82.1273681903993</v>
      </c>
      <c r="J17" s="130">
        <f>IF(COUNTA(I$12:I$42)=0,0.6*I$5,IF(I17="",0,IF(I$6=0,IF(I17&gt;=I$8,I$5,IF(I17&lt;I$6,0,0.6*I$5+0.4*I$5*(I17-I$7)/(I$8-I$7))),IF(I17&lt;=I$8,I$5,IF(I17&gt;I$6,0,0.6*I$5+0.4*I$5*(I17-I$7)/(I$8-I$7))))))</f>
      </c>
      <c r="K17" s="130">
        <f>IF(I17&lt;&gt;"",I$5,0)</f>
      </c>
      <c r="L17" s="129">
        <f>IF(I$6=0,RANK(I17,I$12:I$42,0),RANK(I17,I$12:I$42,1))</f>
      </c>
      <c r="M17" s="130">
        <v>70.3144860837168</v>
      </c>
      <c r="N17" s="130">
        <f>IF(COUNTA(M$12:M$42)=0,0.6*M$5,IF(M17="",0,IF(M$6=0,IF(M17&gt;=M$8,M$5,IF(M17&lt;M$6,0,0.6*M$5+0.4*M$5*(M17-M$7)/(M$8-M$7))),IF(M17&lt;=M$8,M$5,IF(M17&gt;M$6,0,0.6*M$5+0.4*M$5*(M17-M$7)/(M$8-M$7))))))</f>
      </c>
      <c r="O17" s="130">
        <f>IF(M17&lt;&gt;"",M$5,0)</f>
      </c>
      <c r="P17" s="129">
        <f>IF(M$6=0,RANK(M17,M$12:M$42,0),RANK(M17,M$12:M$42,1))</f>
      </c>
      <c r="Q17"/>
      <c r="R17" s="130">
        <f>IF(COUNTA(Q$12:Q$42)=0,0.6*Q$5,IF(Q17="",0,IF(Q$6=0,IF(Q17&gt;=Q$8,Q$5,IF(Q17&lt;Q$6,0,0.6*Q$5+0.4*Q$5*(Q17-Q$7)/(Q$8-Q$7))),IF(Q17&lt;=Q$8,Q$5,IF(Q17&gt;Q$6,0,0.6*Q$5+0.4*Q$5*(Q17-Q$7)/(Q$8-Q$7))))))</f>
      </c>
      <c r="S17" s="130">
        <f>IF(Q17&lt;&gt;"",Q$5,0)</f>
      </c>
      <c r="T17" s="129">
        <f>IF(Q$6=0,RANK(Q17,Q$12:Q$42,0),RANK(Q17,Q$12:Q$42,1))</f>
      </c>
      <c r="U17"/>
      <c r="V17" s="130">
        <f>IF(COUNTA(U$12:U$42)=0,0.6*U$5,IF(U17="",0,IF(U$6=0,IF(U17&gt;=U$8,U$5,IF(U17&lt;U$6,0,0.6*U$5+0.4*U$5*(U17-U$7)/(U$8-U$7))),IF(U17&lt;=U$8,U$5,IF(U17&gt;U$6,0,0.6*U$5+0.4*U$5*(U17-U$7)/(U$8-U$7))))))</f>
      </c>
      <c r="W17" s="130">
        <f>IF(U17&lt;&gt;"",U$5,0)</f>
      </c>
      <c r="X17" s="129">
        <f>IF(U$6=0,RANK(U17,U$12:U$42,0),RANK(U17,U$12:U$42,1))</f>
      </c>
      <c r="Y17"/>
      <c r="Z17" s="130">
        <f>IF(COUNTA(Y$12:Y$42)=0,0.6*Y$5,IF(Y17="",0,IF(Y$6=0,IF(Y17&gt;=Y$8,Y$5,IF(Y17&lt;Y$6,0,0.6*Y$5+0.4*Y$5*(Y17-Y$7)/(Y$8-Y$7))),IF(Y17&lt;=Y$8,Y$5,IF(Y17&gt;Y$6,0,0.6*Y$5+0.4*Y$5*(Y17-Y$7)/(Y$8-Y$7))))))</f>
      </c>
      <c r="AA17" s="130">
        <f>IF(Y17&lt;&gt;"",Y$5,0)</f>
      </c>
      <c r="AB17" s="129">
        <f>IF(Y$6=0,RANK(Y17,Y$12:Y$42,0),RANK(Y17,Y$12:Y$42,1))</f>
      </c>
      <c r="AC17" s="130">
        <v>100</v>
      </c>
      <c r="AD17" s="130">
        <f>IF(COUNTA(AC$12:AC$42)=0,0.6*AC$5,IF(AC17="",0,IF(AC$6=0,IF(AC17&gt;=AC$8,AC$5,IF(AC17&lt;AC$6,0,0.6*AC$5+0.4*AC$5*(AC17-AC$7)/(AC$8-AC$7))),IF(AC17&lt;=AC$8,AC$5,IF(AC17&gt;AC$6,0,0.6*AC$5+0.4*AC$5*(AC17-AC$7)/(AC$8-AC$7))))))</f>
      </c>
      <c r="AE17" s="130">
        <f>IF(AC17&lt;&gt;"",AC$5,0)</f>
      </c>
      <c r="AF17" s="129">
        <f>IF(AC$6=0,RANK(AC17,AC$12:AC$42,0),RANK(AC17,AC$12:AC$42,1))</f>
      </c>
      <c r="AG17" s="130">
        <v>0.66220703125</v>
      </c>
      <c r="AH17" s="130">
        <f>IF(COUNTA(AG$12:AG$42)=0,0.6*AG$5,IF(AG17="",0,IF(AG$6=0,IF(AG17&gt;=AG$8,AG$5,IF(AG17&lt;AG$6,0,0.6*AG$5+0.4*AG$5*(AG17-AG$7)/(AG$8-AG$7))),IF(AG17&lt;=AG$8,AG$5,IF(AG17&gt;AG$6,0,0.6*AG$5+0.4*AG$5*(AG17-AG$7)/(AG$8-AG$7))))))</f>
      </c>
      <c r="AI17" s="130">
        <f>IF(AG17&lt;&gt;"",AG$5,0)</f>
      </c>
      <c r="AJ17" s="129">
        <f>IF(AG$6=0,RANK(AG17,AG$12:AG$42,0),RANK(AG17,AG$12:AG$42,1))</f>
      </c>
      <c r="AK17" s="130">
        <v>0</v>
      </c>
      <c r="AL17" s="130">
        <f>IF(COUNTA(AK$12:AK$42)=0,0.6*AK$5,IF(AK17="",0,IF(AK$6=0,IF(AK17&gt;=AK$8,AK$5,IF(AK17&lt;AK$6,0,0.6*AK$5+0.4*AK$5*(AK17-AK$7)/(AK$8-AK$7))),IF(AK17&lt;=AK$8,AK$5,IF(AK17&gt;AK$6,0,0.6*AK$5+0.4*AK$5*(AK17-AK$7)/(AK$8-AK$7))))))</f>
      </c>
      <c r="AM17" s="130">
        <f>IF(AK17&lt;&gt;"",AK$5,0)</f>
      </c>
      <c r="AN17" s="129">
        <f>IF(AK$6=0,RANK(AK17,AK$12:AK$42,0),RANK(AK17,AK$12:AK$42,1))</f>
      </c>
      <c r="AO17" s="130">
        <v>0.633901152237388</v>
      </c>
      <c r="AP17" s="130">
        <f>IF(COUNTA(AO$12:AO$42)=0,0.6*AO$5,IF(AO17="",0,IF(AO$6=0,IF(AO17&gt;=AO$8,AO$5,IF(AO17&lt;AO$6,0,0.6*AO$5+0.4*AO$5*(AO17-AO$7)/(AO$8-AO$7))),IF(AO17&lt;=AO$8,AO$5,IF(AO17&gt;AO$6,0,0.6*AO$5+0.4*AO$5*(AO17-AO$7)/(AO$8-AO$7))))))</f>
      </c>
      <c r="AQ17" s="130">
        <f>IF(AO17&lt;&gt;"",AO$5,0)</f>
      </c>
      <c r="AR17" s="129">
        <f>IF(AO$6=0,RANK(AO17,AO$12:AO$42,0),RANK(AO17,AO$12:AO$42,1))</f>
      </c>
      <c r="AS17" s="130">
        <v>0</v>
      </c>
      <c r="AT17" s="130">
        <f>IF(COUNTA(AS$12:AS$42)=0,0.6*AS$5,IF(AS17="",0,IF(AS$6=0,IF(AS17&gt;=AS$8,AS$5,IF(AS17&lt;AS$6,0,0.6*AS$5+0.4*AS$5*(AS17-AS$7)/(AS$8-AS$7))),IF(AS17&lt;=AS$8,AS$5,IF(AS17&gt;AS$6,0,0.6*AS$5+0.4*AS$5*(AS17-AS$7)/(AS$8-AS$7))))))</f>
      </c>
      <c r="AU17" s="130">
        <f>IF(AS17&lt;&gt;"",AS$5,0)</f>
      </c>
      <c r="AV17" s="129">
        <f>IF(AS$6=0,RANK(AS17,AS$12:AS$42,0),RANK(AS17,AS$12:AS$42,1))</f>
      </c>
      <c r="AW17" s="130">
        <v>0</v>
      </c>
      <c r="AX17" s="130">
        <f>IF(COUNTA(AW$12:AW$42)=0,0.6*AW$5,IF(AW17="",0,IF(AW$6=0,IF(AW17&gt;=AW$8,AW$5,IF(AW17&lt;AW$6,0,0.6*AW$5+0.4*AW$5*(AW17-AW$7)/(AW$8-AW$7))),IF(AW17&lt;=AW$8,AW$5,IF(AW17&gt;AW$6,0,0.6*AW$5+0.4*AW$5*(AW17-AW$7)/(AW$8-AW$7))))))</f>
      </c>
      <c r="AY17" s="130">
        <f>IF(AW17&lt;&gt;"",AW$5,0)</f>
      </c>
      <c r="AZ17" s="129">
        <f>IF(AW$6=0,RANK(AW17,AW$12:AW$42,0),RANK(AW17,AW$12:AW$42,1))</f>
      </c>
      <c r="BA17" s="130">
        <v>23.6059526304758</v>
      </c>
      <c r="BB17" s="130">
        <f>IF(COUNTA(BA$12:BA$42)=0,0.6*BA$5,IF(BA17="",0,IF(BA$6=0,IF(BA17&gt;=BA$8,BA$5,IF(BA17&lt;BA$6,0,0.6*BA$5+0.4*BA$5*(BA17-BA$7)/(BA$8-BA$7))),IF(BA17&lt;=BA$8,BA$5,IF(BA17&gt;BA$6,0,0.6*BA$5+0.4*BA$5*(BA17-BA$7)/(BA$8-BA$7))))))</f>
      </c>
      <c r="BC17" s="130">
        <f>IF(BA17&lt;&gt;"",BA$5,0)</f>
      </c>
      <c r="BD17" s="129">
        <f>IF(BA$6=0,RANK(BA17,BA$12:BA$42,0),RANK(BA17,BA$12:BA$42,1))</f>
      </c>
      <c r="BE17" s="130">
        <v>0</v>
      </c>
      <c r="BF17" s="130">
        <f>IF(COUNTA(BE$12:BE$42)=0,0.6*BE$5,IF(BE17="",0,IF(BE$6=0,IF(BE17&gt;=BE$8,BE$5,IF(BE17&lt;BE$6,0,0.6*BE$5+0.4*BE$5*(BE17-BE$7)/(BE$8-BE$7))),IF(BE17&lt;=BE$8,BE$5,IF(BE17&gt;BE$6,0,0.6*BE$5+0.4*BE$5*(BE17-BE$7)/(BE$8-BE$7))))))</f>
      </c>
      <c r="BG17" s="130">
        <f>IF(BE17&lt;&gt;"",BE$5,0)</f>
      </c>
      <c r="BH17" s="129">
        <f>IF(BE$6=0,RANK(BE17,BE$12:BE$42,0),RANK(BE17,BE$12:BE$42,1))</f>
      </c>
      <c r="BI17"/>
      <c r="BJ17" s="130">
        <f>IF(COUNTA(BI$12:BI$42)=0,0.6*BI$5,IF(BI17="",0,IF(BI$6=0,IF(BI17&gt;=BI$8,BI$5,IF(BI17&lt;BI$6,0,0.6*BI$5+0.4*BI$5*(BI17-BI$7)/(BI$8-BI$7))),IF(BI17&lt;=BI$8,BI$5,IF(BI17&gt;BI$6,0,0.6*BI$5+0.4*BI$5*(BI17-BI$7)/(BI$8-BI$7))))))</f>
      </c>
      <c r="BK17" s="130">
        <f>IF(BI17&lt;&gt;"",BI$5,0)</f>
      </c>
      <c r="BL17" s="129">
        <f>IF(BI$6=0,RANK(BI17,BI$12:BI$42,0),RANK(BI17,BI$12:BI$42,1))</f>
      </c>
      <c r="BM17"/>
      <c r="BN17" s="130">
        <f>IF(COUNTA(BM$12:BM$42)=0,0.6*BM$5,IF(BM17="",0,IF(BM$6=0,IF(BM17&gt;=BM$8,BM$5,IF(BM17&lt;BM$6,0,0.6*BM$5+0.4*BM$5*(BM17-BM$7)/(BM$8-BM$7))),IF(BM17&lt;=BM$8,BM$5,IF(BM17&gt;BM$6,0,0.6*BM$5+0.4*BM$5*(BM17-BM$7)/(BM$8-BM$7))))))</f>
      </c>
      <c r="BO17" s="130">
        <f>IF(BM17&lt;&gt;"",BM$5,0)</f>
      </c>
      <c r="BP17" s="129">
        <f>IF(BM$6=0,RANK(BM17,BM$12:BM$42,0),RANK(BM17,BM$12:BM$42,1))</f>
      </c>
      <c r="BQ17"/>
      <c r="BR17" s="130">
        <f>IF(COUNTA(BQ$12:BQ$42)=0,0.6*BQ$5,IF(BQ17="",0,IF(BQ$6=0,IF(BQ17&gt;=BQ$8,BQ$5,IF(BQ17&lt;BQ$6,0,0.6*BQ$5+0.4*BQ$5*(BQ17-BQ$7)/(BQ$8-BQ$7))),IF(BQ17&lt;=BQ$8,BQ$5,IF(BQ17&gt;BQ$6,0,0.6*BQ$5+0.4*BQ$5*(BQ17-BQ$7)/(BQ$8-BQ$7))))))</f>
      </c>
      <c r="BS17" s="130">
        <f>IF(BQ17&lt;&gt;"",BQ$5,0)</f>
      </c>
      <c r="BT17" s="129">
        <f>IF(BQ$6=0,RANK(BQ17,BQ$12:BQ$42,0),RANK(BQ17,BQ$12:BQ$42,1))</f>
      </c>
      <c r="BU17"/>
      <c r="BV17" s="130">
        <f>IF(COUNTA(BU$12:BU$42)=0,0.6*BU$5,IF(BU17="",0,IF(BU$6=0,IF(BU17&gt;=BU$8,BU$5,IF(BU17&lt;BU$6,0,0.6*BU$5+0.4*BU$5*(BU17-BU$7)/(BU$8-BU$7))),IF(BU17&lt;=BU$8,BU$5,IF(BU17&gt;BU$6,0,0.6*BU$5+0.4*BU$5*(BU17-BU$7)/(BU$8-BU$7))))))</f>
      </c>
      <c r="BW17" s="130">
        <f>IF(BU17&lt;&gt;"",BU$5,0)</f>
      </c>
      <c r="BX17" s="129">
        <f>IF(BU$6=0,RANK(BU17,BU$12:BU$42,0),RANK(BU17,BU$12:BU$42,1))</f>
      </c>
      <c r="BY17"/>
      <c r="BZ17" s="130">
        <f>IF(COUNTA(BY$12:BY$42)=0,0.6*BY$5,IF(BY17="",0,IF(BY$6=0,IF(BY17&gt;=BY$8,BY$5,IF(BY17&lt;BY$6,0,0.6*BY$5+0.4*BY$5*(BY17-BY$7)/(BY$8-BY$7))),IF(BY17&lt;=BY$8,BY$5,IF(BY17&gt;BY$6,0,0.6*BY$5+0.4*BY$5*(BY17-BY$7)/(BY$8-BY$7))))))</f>
      </c>
      <c r="CA17" s="130">
        <f>IF(BY17&lt;&gt;"",BY$5,0)</f>
      </c>
      <c r="CB17" s="129">
        <f>IF(BY$6=0,RANK(BY17,BY$12:BY$42,0),RANK(BY17,BY$12:BY$42,1))</f>
      </c>
      <c r="CC17"/>
      <c r="CD17" s="130">
        <f>IF(COUNTA(CC$12:CC$42)=0,0.6*CC$5,IF(CC17="",0,IF(CC$6=0,IF(CC17&gt;=CC$8,CC$5,IF(CC17&lt;CC$6,0,0.6*CC$5+0.4*CC$5*(CC17-CC$7)/(CC$8-CC$7))),IF(CC17&lt;=CC$8,CC$5,IF(CC17&gt;CC$6,0,0.6*CC$5+0.4*CC$5*(CC17-CC$7)/(CC$8-CC$7))))))</f>
      </c>
      <c r="CE17" s="130">
        <f>IF(CC17&lt;&gt;"",CC$5,0)</f>
      </c>
      <c r="CF17" s="129">
        <f>IF(CC$6=0,RANK(CC17,CC$12:CC$42,0),RANK(CC17,CC$12:CC$42,1))</f>
      </c>
      <c r="CG17"/>
      <c r="CH17" s="130">
        <f>IF(COUNTA(CG$12:CG$42)=0,0.6*CG$5,IF(CG17="",0,IF(CG$6=0,IF(CG17&gt;=CG$8,CG$5,IF(CG17&lt;CG$6,0,0.6*CG$5+0.4*CG$5*(CG17-CG$7)/(CG$8-CG$7))),IF(CG17&lt;=CG$8,CG$5,IF(CG17&gt;CG$6,0,0.6*CG$5+0.4*CG$5*(CG17-CG$7)/(CG$8-CG$7))))))</f>
      </c>
      <c r="CI17" s="130">
        <f>IF(CG17&lt;&gt;"",CG$5,0)</f>
      </c>
      <c r="CJ17" s="129">
        <f>IF(CG$6=0,RANK(CG17,CG$12:CG$42,0),RANK(CG17,CG$12:CG$42,1))</f>
      </c>
      <c r="CK17"/>
      <c r="CL17" s="130">
        <f>IF(COUNTA(CK$12:CK$42)=0,0.6*CK$5,IF(CK17="",0,IF(CK$6=0,IF(CK17&gt;=CK$8,CK$5,IF(CK17&lt;CK$6,0,0.6*CK$5+0.4*CK$5*(CK17-CK$7)/(CK$8-CK$7))),IF(CK17&lt;=CK$8,CK$5,IF(CK17&gt;CK$6,0,0.6*CK$5+0.4*CK$5*(CK17-CK$7)/(CK$8-CK$7))))))</f>
      </c>
      <c r="CM17" s="130">
        <f>IF(CK17&lt;&gt;"",CK$5,0)</f>
      </c>
      <c r="CN17" s="129">
        <f>IF(CK$6=0,RANK(CK17,CK$12:CK$42,0),RANK(CK17,CK$12:CK$42,1))</f>
      </c>
      <c r="CO17"/>
      <c r="CP17" s="130">
        <f>IF(COUNTA(CO$12:CO$42)=0,0.6*CO$5,IF(CO17="",0,IF(CO$6=0,IF(CO17&gt;=CO$8,CO$5,IF(CO17&lt;CO$6,0,0.6*CO$5+0.4*CO$5*(CO17-CO$7)/(CO$8-CO$7))),IF(CO17&lt;=CO$8,CO$5,IF(CO17&gt;CO$6,0,0.6*CO$5+0.4*CO$5*(CO17-CO$7)/(CO$8-CO$7))))))</f>
      </c>
      <c r="CQ17" s="130">
        <f>IF(CO17&lt;&gt;"",CO$5,0)</f>
      </c>
      <c r="CR17" s="129">
        <f>IF(CO$6=0,RANK(CO17,CO$12:CO$42,0),RANK(CO17,CO$12:CO$42,1))</f>
      </c>
      <c r="CS17" s="130">
        <v>99</v>
      </c>
      <c r="CT17" s="130">
        <f>IF(COUNTA(CS$12:CS$42)=0,0.6*CS$5,IF(CS17="",0,IF(CS$6=0,IF(CS17&gt;=CS$8,CS$5,IF(CS17&lt;CS$6,0,0.6*CS$5+0.4*CS$5*(CS17-CS$7)/(CS$8-CS$7))),IF(CS17&lt;=CS$8,CS$5,IF(CS17&gt;CS$6,0,0.6*CS$5+0.4*CS$5*(CS17-CS$7)/(CS$8-CS$7))))))</f>
      </c>
      <c r="CU17" s="130">
        <f>IF(CS17&lt;&gt;"",CS$5,0)</f>
      </c>
      <c r="CV17" s="129">
        <f>IF(CS$6=0,RANK(CS17,CS$12:CS$42,0),RANK(CS17,CS$12:CS$42,1))</f>
      </c>
      <c r="CW17" s="130">
        <v>0.5</v>
      </c>
      <c r="CX17" s="130">
        <f>IF(COUNTA(CW$12:CW$42)=0,0.6*CW$5,IF(CW17="",0,IF(CW$6=0,IF(CW17&gt;=CW$8,CW$5,IF(CW17&lt;CW$6,0,0.6*CW$5+0.4*CW$5*(CW17-CW$7)/(CW$8-CW$7))),IF(CW17&lt;=CW$8,CW$5,IF(CW17&gt;CW$6,0,0.6*CW$5+0.4*CW$5*(CW17-CW$7)/(CW$8-CW$7))))))</f>
      </c>
      <c r="CY17" s="130">
        <f>IF(CW17&lt;&gt;"",CW$5,0)</f>
      </c>
      <c r="CZ17" s="129">
        <f>IF(CW$6=0,RANK(CW17,CW$12:CW$42,0),RANK(CW17,CW$12:CW$42,1))</f>
      </c>
      <c r="DA17" s="130">
        <v>98</v>
      </c>
      <c r="DB17" s="130">
        <f>IF(COUNTA(DA$12:DA$42)=0,0.6*DA$5,IF(DA17="",0,IF(DA$6=0,IF(DA17&gt;=DA$8,DA$5,IF(DA17&lt;DA$6,0,0.6*DA$5+0.4*DA$5*(DA17-DA$7)/(DA$8-DA$7))),IF(DA17&lt;=DA$8,DA$5,IF(DA17&gt;DA$6,0,0.6*DA$5+0.4*DA$5*(DA17-DA$7)/(DA$8-DA$7))))))</f>
      </c>
      <c r="DC17" s="130">
        <f>IF(DA17&lt;&gt;"",DA$5,0)</f>
      </c>
      <c r="DD17" s="129">
        <f>IF(DA$6=0,RANK(DA17,DA$12:DA$42,0),RANK(DA17,DA$12:DA$42,1))</f>
      </c>
      <c r="DE17" s="130">
        <v>98</v>
      </c>
      <c r="DF17" s="130">
        <f>IF(COUNTA(DE$12:DE$42)=0,0.6*DE$5,IF(DE17="",0,IF(DE$6=0,IF(DE17&gt;=DE$8,DE$5,IF(DE17&lt;DE$6,0,0.6*DE$5+0.4*DE$5*(DE17-DE$7)/(DE$8-DE$7))),IF(DE17&lt;=DE$8,DE$5,IF(DE17&gt;DE$6,0,0.6*DE$5+0.4*DE$5*(DE17-DE$7)/(DE$8-DE$7))))))</f>
      </c>
      <c r="DG17" s="130">
        <f>IF(DE17&lt;&gt;"",DE$5,0)</f>
      </c>
      <c r="DH17" s="129">
        <f>IF(DE$6=0,RANK(DE17,DE$12:DE$42,0),RANK(DE17,DE$12:DE$42,1))</f>
      </c>
      <c r="DI17"/>
      <c r="DJ17" s="130">
        <f>IF(COUNTA(DI$12:DI$42)=0,0.6*DI$5,IF(DI17="",0,IF(DI$6=0,IF(DI17&gt;=DI$8,DI$5,IF(DI17&lt;DI$6,0,0.6*DI$5+0.4*DI$5*(DI17-DI$7)/(DI$8-DI$7))),IF(DI17&lt;=DI$8,DI$5,IF(DI17&gt;DI$6,0,0.6*DI$5+0.4*DI$5*(DI17-DI$7)/(DI$8-DI$7))))))</f>
      </c>
      <c r="DK17" s="130">
        <f>IF(DI17&lt;&gt;"",DI$5,0)</f>
      </c>
      <c r="DL17" s="129">
        <f>IF(DI$6=0,RANK(DI17,DI$12:DI$42,0),RANK(DI17,DI$12:DI$42,1))</f>
      </c>
      <c r="DM17"/>
      <c r="DN17" s="130">
        <f>IF(COUNTA(DM$12:DM$42)=0,0.6*DM$5,IF(DM17="",0,IF(DM$6=0,IF(DM17&gt;=DM$8,DM$5,IF(DM17&lt;DM$6,0,0.6*DM$5+0.4*DM$5*(DM17-DM$7)/(DM$8-DM$7))),IF(DM17&lt;=DM$8,DM$5,IF(DM17&gt;DM$6,0,0.6*DM$5+0.4*DM$5*(DM17-DM$7)/(DM$8-DM$7))))))</f>
      </c>
      <c r="DO17" s="130">
        <f>IF(DM17&lt;&gt;"",DM$5,0)</f>
      </c>
      <c r="DP17" s="129">
        <f>IF(DM$6=0,RANK(DM17,DM$12:DM$42,0),RANK(DM17,DM$12:DM$42,1))</f>
      </c>
      <c r="DQ17"/>
      <c r="DR17" s="130">
        <f>IF(COUNTA(DQ$12:DQ$42)=0,0.6*DQ$5,IF(DQ17="",0,IF(DQ$6=0,IF(DQ17&gt;=DQ$8,DQ$5,IF(DQ17&lt;DQ$6,0,0.6*DQ$5+0.4*DQ$5*(DQ17-DQ$7)/(DQ$8-DQ$7))),IF(DQ17&lt;=DQ$8,DQ$5,IF(DQ17&gt;DQ$6,0,0.6*DQ$5+0.4*DQ$5*(DQ17-DQ$7)/(DQ$8-DQ$7))))))</f>
      </c>
      <c r="DS17" s="130">
        <f>IF(DQ17&lt;&gt;"",DQ$5,0)</f>
      </c>
      <c r="DT17" s="129">
        <f>IF(DQ$6=0,RANK(DQ17,DQ$12:DQ$42,0),RANK(DQ17,DQ$12:DQ$42,1))</f>
      </c>
      <c r="DU17"/>
      <c r="DV17" s="130">
        <f>IF(COUNTA(DU$12:DU$42)=0,0.6*DU$5,IF(DU17="",0,IF(DU$6=0,IF(DU17&gt;=DU$8,DU$5,IF(DU17&lt;DU$6,0,0.6*DU$5+0.4*DU$5*(DU17-DU$7)/(DU$8-DU$7))),IF(DU17&lt;=DU$8,DU$5,IF(DU17&gt;DU$6,0,0.6*DU$5+0.4*DU$5*(DU17-DU$7)/(DU$8-DU$7))))))</f>
      </c>
      <c r="DW17" s="130">
        <f>IF(DU17&lt;&gt;"",DU$5,0)</f>
      </c>
      <c r="DX17" s="129">
        <f>IF(DU$6=0,RANK(DU17,DU$12:DU$42,0),RANK(DU17,DU$12:DU$42,1))</f>
      </c>
      <c r="DY17"/>
      <c r="DZ17" s="130">
        <f>IF(COUNTA(DY$12:DY$42)=0,0.6*DY$5,IF(DY17="",0,IF(DY$6=0,IF(DY17&gt;=DY$8,DY$5,IF(DY17&lt;DY$6,0,0.6*DY$5+0.4*DY$5*(DY17-DY$7)/(DY$8-DY$7))),IF(DY17&lt;=DY$8,DY$5,IF(DY17&gt;DY$6,0,0.6*DY$5+0.4*DY$5*(DY17-DY$7)/(DY$8-DY$7))))))</f>
      </c>
      <c r="EA17" s="130">
        <f>IF(DY17&lt;&gt;"",DY$5,0)</f>
      </c>
      <c r="EB17" s="129">
        <f>IF(DY$6=0,RANK(DY17,DY$12:DY$42,0),RANK(DY17,DY$12:DY$42,1))</f>
      </c>
      <c r="EC17"/>
      <c r="ED17" s="130">
        <f>IF(COUNTA(EC$12:EC$42)=0,0.6*EC$5,IF(EC17="",0,IF(EC$6=0,IF(EC17&gt;=EC$8,EC$5,IF(EC17&lt;EC$6,0,0.6*EC$5+0.4*EC$5*(EC17-EC$7)/(EC$8-EC$7))),IF(EC17&lt;=EC$8,EC$5,IF(EC17&gt;EC$6,0,0.6*EC$5+0.4*EC$5*(EC17-EC$7)/(EC$8-EC$7))))))</f>
      </c>
      <c r="EE17" s="130">
        <f>IF(EC17&lt;&gt;"",EC$5,0)</f>
      </c>
      <c r="EF17" s="129">
        <f>IF(EC$6=0,RANK(EC17,EC$12:EC$42,0),RANK(EC17,EC$12:EC$42,1))</f>
      </c>
      <c r="EG17"/>
      <c r="EH17" s="130">
        <f>IF(COUNTA(EG$12:EG$42)=0,0.6*EG$5,IF(EG17="",0,IF(EG$6=0,IF(EG17&gt;=EG$8,EG$5,IF(EG17&lt;EG$6,0,0.6*EG$5+0.4*EG$5*(EG17-EG$7)/(EG$8-EG$7))),IF(EG17&lt;=EG$8,EG$5,IF(EG17&gt;EG$6,0,0.6*EG$5+0.4*EG$5*(EG17-EG$7)/(EG$8-EG$7))))))</f>
      </c>
      <c r="EI17" s="130">
        <f>IF(EG17&lt;&gt;"",EG$5,0)</f>
      </c>
      <c r="EJ17" s="129">
        <f>IF(EG$6=0,RANK(EG17,EG$12:EG$42,0),RANK(EG17,EG$12:EG$42,1))</f>
      </c>
      <c r="EK17"/>
      <c r="EL17" s="130">
        <f>IF(COUNTA(EK$12:EK$42)=0,0.6*EK$5,IF(EK17="",0,IF(EK$6=0,IF(EK17&gt;=EK$8,EK$5,IF(EK17&lt;EK$6,0,0.6*EK$5+0.4*EK$5*(EK17-EK$7)/(EK$8-EK$7))),IF(EK17&lt;=EK$8,EK$5,IF(EK17&gt;EK$6,0,0.6*EK$5+0.4*EK$5*(EK17-EK$7)/(EK$8-EK$7))))))</f>
      </c>
      <c r="EM17" s="130">
        <f>IF(EK17&lt;&gt;"",EK$5,0)</f>
      </c>
      <c r="EN17" s="129">
        <f>IF(EK$6=0,RANK(EK17,EK$12:EK$42,0),RANK(EK17,EK$12:EK$42,1))</f>
      </c>
      <c r="EO17"/>
      <c r="EP17"/>
      <c r="EQ17"/>
      <c r="ER17" s="130">
        <f>IF(OR(EO17="",EP17=""),0,EO$5)</f>
      </c>
      <c r="ES17" s="129">
        <f>IF(EO$6=0,RANK(EQ17,EQ$12:EQ$42,0),RANK(EQ17,EQ$12:EQ$42,1))</f>
      </c>
      <c r="ET17"/>
      <c r="EU17"/>
      <c r="EV17"/>
      <c r="EW17" s="130">
        <f>IF(OR(ET17="",EU17=""),0,ET$5)</f>
      </c>
      <c r="EX17" s="129">
        <f>IF(ET$6=0,RANK(EV17,EV$12:EV$42,0),RANK(EV17,EV$12:EV$42,1))</f>
      </c>
      <c r="EY17"/>
      <c r="EZ17"/>
      <c r="FA17"/>
      <c r="FB17" s="130">
        <f>IF(OR(EY17="",EZ17=""),0,EY$5)</f>
      </c>
      <c r="FC17" s="129">
        <f>IF(EY$6=0,RANK(FA17,FA$12:FA$42,0),RANK(FA17,FA$12:FA$42,1))</f>
      </c>
      <c r="FD17"/>
      <c r="FE17"/>
      <c r="FF17"/>
      <c r="FG17" s="130">
        <f>IF(OR(FD17="",FE17=""),0,FD$5)</f>
      </c>
      <c r="FH17" s="129">
        <f>IF(FD$6=0,RANK(FF17,FF$12:FF$42,0),RANK(FF17,FF$12:FF$42,1))</f>
      </c>
      <c r="FI17"/>
      <c r="FJ17"/>
      <c r="FK17"/>
      <c r="FL17" s="130">
        <f>IF(OR(FI17="",FJ17=""),0,FI$5)</f>
      </c>
      <c r="FM17" s="129">
        <f>IF(FI$6=0,RANK(FK17,FK$12:FK$42,0),RANK(FK17,FK$12:FK$42,1))</f>
      </c>
      <c r="FN17"/>
      <c r="FO17"/>
      <c r="FP17"/>
      <c r="FQ17" s="130">
        <f>IF(OR(FN17="",FO17=""),0,FN$5)</f>
      </c>
      <c r="FR17" s="129">
        <f>IF(FN$6=0,RANK(FP17,FP$12:FP$42,0),RANK(FP17,FP$12:FP$42,1))</f>
      </c>
      <c r="FS17"/>
      <c r="FT17"/>
      <c r="FU17"/>
      <c r="FV17" s="130">
        <f>IF(OR(FS17="",FT17=""),0,FS$5)</f>
      </c>
      <c r="FW17" s="129">
        <f>IF(FS$6=0,RANK(FU17,FU$12:FU$42,0),RANK(FU17,FU$12:FU$42,1))</f>
      </c>
      <c r="FX17"/>
      <c r="FY17"/>
      <c r="FZ17"/>
      <c r="GA17" s="130">
        <f>IF(OR(FX17="",FY17=""),0,FX$5)</f>
      </c>
      <c r="GB17" s="129">
        <f>IF(FX$6=0,RANK(FZ17,FZ$12:FZ$42,0),RANK(FZ17,FZ$12:FZ$42,1))</f>
      </c>
      <c r="GC17"/>
      <c r="GD17"/>
      <c r="GE17"/>
      <c r="GF17" s="130">
        <f>IF(OR(GC17="",GD17=""),0,GC$5)</f>
      </c>
      <c r="GG17" s="129">
        <f>IF(GC$6=0,RANK(GE17,GE$12:GE$42,0),RANK(GE17,GE$12:GE$42,1))</f>
      </c>
      <c r="GH17"/>
      <c r="GI17"/>
      <c r="GJ17"/>
      <c r="GK17" s="130">
        <f>IF(OR(GH17="",GI17=""),0,GH$5)</f>
      </c>
      <c r="GL17" s="129">
        <f>IF(GH$6=0,RANK(GJ17,GJ$12:GJ$42,0),RANK(GJ17,GJ$12:GJ$42,1))</f>
      </c>
      <c r="GM17"/>
      <c r="GN17"/>
      <c r="GO17"/>
      <c r="GP17" s="130">
        <f>IF(OR(GM17="",GN17=""),0,GM$5)</f>
      </c>
      <c r="GQ17" s="129">
        <f>IF(GM$6=0,RANK(GO17,GO$12:GO$42,0),RANK(GO17,GO$12:GO$42,1))</f>
      </c>
      <c r="GR17"/>
      <c r="GS17"/>
      <c r="GT17"/>
      <c r="GU17" s="130">
        <f>IF(OR(GR17="",GS17=""),0,GR$5)</f>
      </c>
      <c r="GV17" s="129">
        <f>IF(GR$6=0,RANK(GT17,GT$12:GT$42,0),RANK(GT17,GT$12:GT$42,1))</f>
      </c>
      <c r="GW17"/>
      <c r="GX17"/>
      <c r="GY17"/>
      <c r="GZ17" s="130">
        <f>IF(OR(GW17="",GX17=""),0,GW$5)</f>
      </c>
      <c r="HA17" s="129">
        <f>IF(GW$6=0,RANK(GY17,GY$12:GY$42,0),RANK(GY17,GY$12:GY$42,1))</f>
      </c>
      <c r="HB17"/>
      <c r="HC17"/>
      <c r="HD17"/>
      <c r="HE17" s="130">
        <f>IF(OR(HB17="",HC17=""),0,HB$5)</f>
      </c>
      <c r="HF17" s="129">
        <f>IF(HB$6=0,RANK(HD17,HD$12:HD$42,0),RANK(HD17,HD$12:HD$42,1))</f>
      </c>
      <c r="HG17" s="130">
        <v>0.365385761784214</v>
      </c>
      <c r="HH17" s="130">
        <f>IF(COUNTA(HG$12:HG$42)=0,0.6*HG$5,IF(HG17="",0,IF(HG$6=0,IF(HG17&gt;=HG$8,HG$5,IF(HG17&lt;HG$6,0,0.6*HG$5+0.4*HG$5*(HG17-HG$7)/(HG$8-HG$7))),IF(HG17&lt;=HG$8,HG$5,IF(HG17&gt;HG$6,0,0.6*HG$5+0.4*HG$5*(HG17-HG$7)/(HG$8-HG$7))))))</f>
      </c>
      <c r="HI17" s="130">
        <f>IF(HG17&lt;&gt;"",HG$5,0)</f>
      </c>
      <c r="HJ17" s="129">
        <f>IF(HG$6=0,RANK(HG17,HG$12:HG$42,0),RANK(HG17,HG$12:HG$42,1))</f>
      </c>
      <c r="HK17" s="130">
        <v>1.8</v>
      </c>
      <c r="HL17" s="130">
        <f>IF(COUNTA(HK$12:HK$42)=0,0.6*HK$5,IF(HK17="",0,IF(HK$6=0,IF(HK17&gt;=HK$8,HK$5,IF(HK17&lt;HK$6,0,0.6*HK$5+0.4*HK$5*(HK17-HK$7)/(HK$8-HK$7))),IF(HK17&lt;=HK$8,HK$5,IF(HK17&gt;HK$6,0,0.6*HK$5+0.4*HK$5*(HK17-HK$7)/(HK$8-HK$7))))))</f>
      </c>
      <c r="HM17" s="130">
        <f>IF(HK17&lt;&gt;"",HK$5,0)</f>
      </c>
      <c r="HN17" s="129">
        <f>IF(HK$6=0,RANK(HK17,HK$12:HK$42,0),RANK(HK17,HK$12:HK$42,1))</f>
      </c>
      <c r="HO17" s="130">
        <v>0</v>
      </c>
      <c r="HP17" s="130">
        <f>IF(COUNTA(HO$12:HO$42)=0,0.6*HO$5,IF(HO17="",0,IF(HO$6=0,IF(HO17&gt;=HO$8,HO$5,IF(HO17&lt;HO$6,0,0.6*HO$5+0.4*HO$5*(HO17-HO$7)/(HO$8-HO$7))),IF(HO17&lt;=HO$8,HO$5,IF(HO17&gt;HO$6,0,0.6*HO$5+0.4*HO$5*(HO17-HO$7)/(HO$8-HO$7))))))</f>
      </c>
      <c r="HQ17" s="130">
        <f>IF(HO17&lt;&gt;"",HO$5,0)</f>
      </c>
      <c r="HR17" s="129">
        <f>IF(HO$6=0,RANK(HO17,HO$12:HO$42,0),RANK(HO17,HO$12:HO$42,1))</f>
      </c>
      <c r="HS17" s="130">
        <v>3.515625</v>
      </c>
      <c r="HT17" s="130">
        <f>IF(COUNTA(HS$12:HS$42)=0,0.6*HS$5,IF(HS17="",0,IF(HS$6=0,IF(HS17&gt;=HS$8,HS$5,IF(HS17&lt;HS$6,0,0.6*HS$5+0.4*HS$5*(HS17-HS$7)/(HS$8-HS$7))),IF(HS17&lt;=HS$8,HS$5,IF(HS17&gt;HS$6,0,0.6*HS$5+0.4*HS$5*(HS17-HS$7)/(HS$8-HS$7))))))</f>
      </c>
      <c r="HU17" s="130">
        <f>IF(HS17&lt;&gt;"",HS$5,0)</f>
      </c>
      <c r="HV17" s="129">
        <f>IF(HS$6=0,RANK(HS17,HS$12:HS$42,0),RANK(HS17,HS$12:HS$42,1))</f>
      </c>
      <c r="HW17" s="130">
        <v>0</v>
      </c>
      <c r="HX17" s="130">
        <f>IF(COUNTA(HW$12:HW$42)=0,0.6*HW$5,IF(HW17="",0,IF(HW$6=0,IF(HW17&gt;=HW$8,HW$5,IF(HW17&lt;HW$6,0,0.6*HW$5+0.4*HW$5*(HW17-HW$7)/(HW$8-HW$7))),IF(HW17&lt;=HW$8,HW$5,IF(HW17&gt;HW$6,0,0.6*HW$5+0.4*HW$5*(HW17-HW$7)/(HW$8-HW$7))))))</f>
      </c>
      <c r="HY17" s="130">
        <f>IF(HW17&lt;&gt;"",HW$5,0)</f>
      </c>
      <c r="HZ17" s="129">
        <f>IF(HW$6=0,RANK(HW17,HW$12:HW$42,0),RANK(HW17,HW$12:HW$42,1))</f>
      </c>
      <c r="IA17" s="130">
        <v>0</v>
      </c>
      <c r="IB17" s="130">
        <f>IF(COUNTA(IA$12:IA$42)=0,0.6*IA$5,IF(IA17="",0,IF(IA$6=0,IF(IA17&gt;=IA$8,IA$5,IF(IA17&lt;IA$6,0,0.6*IA$5+0.4*IA$5*(IA17-IA$7)/(IA$8-IA$7))),IF(IA17&lt;=IA$8,IA$5,IF(IA17&gt;IA$6,0,0.6*IA$5+0.4*IA$5*(IA17-IA$7)/(IA$8-IA$7))))))</f>
      </c>
      <c r="IC17" s="130">
        <f>IF(IA17&lt;&gt;"",IA$5,0)</f>
      </c>
      <c r="ID17" s="129">
        <f>IF(IA$6=0,RANK(IA17,IA$12:IA$42,0),RANK(IA17,IA$12:IA$42,1))</f>
      </c>
      <c r="IE17" s="130">
        <v>85.9966465840628</v>
      </c>
      <c r="IF17" s="130">
        <f>IF(COUNTA(IE$12:IE$42)=0,0.6*IE$5,IF(IE17="",0,IF(IE$6=0,IF(IE17&gt;=IE$8,IE$5,IF(IE17&lt;IE$6,0,0.6*IE$5+0.4*IE$5*(IE17-IE$7)/(IE$8-IE$7))),IF(IE17&lt;=IE$8,IE$5,IF(IE17&gt;IE$6,0,0.6*IE$5+0.4*IE$5*(IE17-IE$7)/(IE$8-IE$7))))))</f>
      </c>
      <c r="IG17" s="130">
        <f>IF(IE17&lt;&gt;"",IE$5,0)</f>
      </c>
      <c r="IH17" s="129">
        <f>IF(IE$6=0,RANK(IE17,IE$12:IE$42,0),RANK(IE17,IE$12:IE$42,1))</f>
      </c>
      <c r="II17" s="130">
        <v>97.6612796937388</v>
      </c>
      <c r="IJ17" s="130">
        <f>IF(COUNTA(II$12:II$42)=0,0.6*II$5,IF(II17="",0,IF(II$6=0,IF(II17&gt;=II$8,II$5,IF(II17&lt;II$6,0,0.6*II$5+0.4*II$5*(II17-II$7)/(II$8-II$7))),IF(II17&lt;=II$8,II$5,IF(II17&gt;II$6,0,0.6*II$5+0.4*II$5*(II17-II$7)/(II$8-II$7))))))</f>
      </c>
      <c r="IK17" s="130">
        <f>IF(II17&lt;&gt;"",II$5,0)</f>
      </c>
      <c r="IL17" s="129">
        <f>IF(II$6=0,RANK(II17,II$12:II$42,0),RANK(II17,II$12:II$42,1))</f>
      </c>
      <c r="IM17" s="130">
        <v>50.2880953734228</v>
      </c>
      <c r="IN17" s="130">
        <f>IF(COUNTA(IM$12:IM$42)=0,0.6*IM$5,IF(IM17="",0,IF(AND(IM17&gt;=IM$7,IM17&lt;=IM$8),IM$5,0)))</f>
      </c>
      <c r="IO17" s="130">
        <f>IF(IM17&lt;&gt;"",IM$5,0)</f>
      </c>
      <c r="IP17" s="129">
        <f>IF(IM$6=0,RANK(IM17,IM$12:IM$42,0),RANK(IM17,IM$12:IM$42,1))</f>
      </c>
      <c r="IQ17" s="130">
        <v>90</v>
      </c>
      <c r="IR17" s="130">
        <f>IF(COUNTA(IQ$12:IQ$42)=0,0.6*IQ$5,IF(IQ17="",0,IF(IQ$6=0,IF(IQ17&gt;=IQ$8,IQ$5,IF(IQ17&lt;IQ$6,0,0.6*IQ$5+0.4*IQ$5*(IQ17-IQ$7)/(IQ$8-IQ$7))),IF(IQ17&lt;=IQ$8,IQ$5,IF(IQ17&gt;IQ$6,0,0.6*IQ$5+0.4*IQ$5*(IQ17-IQ$7)/(IQ$8-IQ$7))))))</f>
      </c>
      <c r="IS17" s="130">
        <f>IF(IQ17&lt;&gt;"",IQ$5,0)</f>
      </c>
      <c r="IT17" s="129">
        <f>IF(IQ$6=0,RANK(IQ17,IQ$12:IQ$42,0),RANK(IQ17,IQ$12:IQ$42,1))</f>
      </c>
      <c r="IU17" s="130">
        <v>21.0237659963437</v>
      </c>
      <c r="IV17" s="130">
        <f>IF(COUNTA(IU$12:IU$42)=0,0.6*IU$5,IF(IU17="",0,IF(IU$6=0,IF(IU17&gt;=IU$8,IU$5,IF(IU17&lt;IU$6,0,0.6*IU$5+0.4*IU$5*(IU17-IU$7)/(IU$8-IU$7))),IF(IU17&lt;=IU$8,IU$5,IF(IU17&gt;IU$6,0,0.6*IU$5+0.4*IU$5*(IU17-IU$7)/(IU$8-IU$7))))))</f>
      </c>
      <c r="IW17" s="130">
        <f>IF(IU17&lt;&gt;"",IU$5,0)</f>
      </c>
      <c r="IX17" s="129">
        <f>IF(IU$6=0,RANK(IU17,IU$12:IU$42,0),RANK(IU17,IU$12:IU$42,1))</f>
      </c>
      <c r="IY17"/>
      <c r="IZ17" s="130">
        <f>IF(COUNTA(IY$12:IY$42)=0,0.6*IY$5,IF(IY17="",0,IF(AND(IY17&gt;=IY$7,IY17&lt;=IY$8),IY$5,0)))</f>
      </c>
      <c r="JA17" s="130">
        <f>IF(IY17&lt;&gt;"",IY$5,0)</f>
      </c>
      <c r="JB17" s="129">
        <f>IF(IY$6=0,RANK(IY17,IY$12:IY$42,0),RANK(IY17,IY$12:IY$42,1))</f>
      </c>
      <c r="JC17" s="130">
        <v>39.27</v>
      </c>
      <c r="JD17" s="130">
        <f>IF(COUNTA(JC$12:JC$42)=0,0.6*JC$5,IF(JC17="",0,IF(AND(JC17&gt;=JC$7,JC17&lt;=JC$8),JC$5,0)))</f>
      </c>
      <c r="JE17" s="130">
        <f>IF(JC17&lt;&gt;"",JC$5,0)</f>
      </c>
      <c r="JF17" s="129">
        <f>IF(JC$6=0,RANK(JC17,JC$12:JC$42,0),RANK(JC17,JC$12:JC$42,1))</f>
      </c>
      <c r="JG17"/>
      <c r="JH17" s="130">
        <f>IF(COUNTA(JG$12:JG$42)=0,0.6*JG$5,IF(JG17="",0,IF(JG$6=0,IF(JG17&gt;=JG$8,JG$5,IF(JG17&lt;JG$6,0,0.6*JG$5+0.4*JG$5*(JG17-JG$7)/(JG$8-JG$7))),IF(JG17&lt;=JG$8,JG$5,IF(JG17&gt;JG$6,0,0.6*JG$5+0.4*JG$5*(JG17-JG$7)/(JG$8-JG$7))))))</f>
      </c>
      <c r="JI17" s="130">
        <f>IF(JG17&lt;&gt;"",JG$5,0)</f>
      </c>
      <c r="JJ17" s="129">
        <f>IF(JG$6=0,RANK(JG17,JG$12:JG$42,0),RANK(JG17,JG$12:JG$42,1))</f>
      </c>
      <c r="JK17"/>
      <c r="JL17" s="130">
        <f>IF(COUNTA(JK$12:JK$42)=0,0.6*JK$5,IF(JK17="",0,IF(JK$6=0,IF(JK17&gt;=JK$8,JK$5,IF(JK17&lt;JK$6,0,0.6*JK$5+0.4*JK$5*(JK17-JK$7)/(JK$8-JK$7))),IF(JK17&lt;=JK$8,JK$5,IF(JK17&gt;JK$6,0,0.6*JK$5+0.4*JK$5*(JK17-JK$7)/(JK$8-JK$7))))))</f>
      </c>
      <c r="JM17" s="130">
        <f>IF(JK17&lt;&gt;"",JK$5,0)</f>
      </c>
      <c r="JN17" s="129">
        <f>IF(JK$6=0,RANK(JK17,JK$12:JK$42,0),RANK(JK17,JK$12:JK$42,1))</f>
      </c>
      <c r="JO17" s="129" t="s">
        <v>21</v>
      </c>
      <c r="JP17" s="129">
        <f>(F17+J17+N17+R17+V17+Z17+AD17)*100</f>
      </c>
      <c r="JQ17" s="129">
        <f>RANK(JP17,JP$12:JP$42,0)</f>
      </c>
      <c r="JR17" s="129" t="s">
        <v>21</v>
      </c>
      <c r="JS17" s="129">
        <f>(AH17+AL17+AP17+AT17+AX17+BB17+BF17+BJ17+BN17+BR17+BV17+BZ17+CD17+CH17+CL17+CP17+CT17+CX17)*100</f>
      </c>
      <c r="JT17" s="129">
        <f>RANK(JS17,JS$12:JS$42,0)</f>
      </c>
      <c r="JU17" s="129" t="s">
        <v>21</v>
      </c>
      <c r="JV17" s="129">
        <f>(DB17+DF17)*100</f>
      </c>
      <c r="JW17" s="129">
        <f>RANK(JV17,JV$12:JV$42,0)</f>
      </c>
      <c r="JX17" s="129" t="s">
        <v>21</v>
      </c>
      <c r="JY17" s="129">
        <f>(DJ17+DN17+DR17+DV17+DZ17+ED17+EH17+EL17+EQ17+EV17+FA17+FF17+FK17+FP17+FU17+FZ17+GE17+GJ17+GO17+GT17+GY17+HD17)*100</f>
      </c>
      <c r="JZ17" s="129">
        <f>RANK(JY17,JY$12:JY$42,0)</f>
      </c>
      <c r="KA17" s="129" t="s">
        <v>21</v>
      </c>
      <c r="KB17" s="129">
        <f>(HH17+HL17+HP17+HT17+HX17+IB17)*100</f>
      </c>
      <c r="KC17" s="129">
        <f>RANK(KB17,KB$12:KB$42,0)</f>
      </c>
      <c r="KD17" s="129" t="s">
        <v>21</v>
      </c>
      <c r="KE17" s="129">
        <f>(IF17+IJ17+IN17+IR17+IV17)*100</f>
      </c>
      <c r="KF17" s="129">
        <f>RANK(KE17,KE$12:KE$42,0)</f>
      </c>
      <c r="KG17" s="129" t="s">
        <v>21</v>
      </c>
      <c r="KH17" s="129">
        <f>(IZ17+JD17)*100</f>
      </c>
      <c r="KI17" s="129">
        <f>RANK(KH17,KH$12:KH$42,0)</f>
      </c>
      <c r="KJ17" s="129" t="s">
        <v>21</v>
      </c>
      <c r="KK17" s="129">
        <f>(JH17+JL17)*100</f>
      </c>
      <c r="KL17" s="129">
        <f>RANK(KK17,KK$12:KK$42,0)</f>
      </c>
    </row>
    <row r="18">
      <c r="A18" s="129" t="s">
        <v>22</v>
      </c>
      <c r="B18" s="129">
        <f>A18</f>
      </c>
      <c r="C18" s="129">
        <f>(F18+J18+N18+R18+V18+Z18+AD18+AH18+AL18+AP18+AT18+AX18+BB18+BF18+BJ18+BN18+BR18+BV18+BZ18+CD18+CH18+CL18+CP18+CT18+CX18+DB18+DF18+DJ18+DN18+DR18+DV18+DZ18+ED18+EH18+EL18+EQ18+EV18+FA18+FF18+FK18+FP18+FU18+FZ18+GE18+GJ18+GO18+GT18+GY18+HD18+HH18+HL18+HP18+HT18+HX18+IB18+IF18+IJ18+IN18+IR18+IV18+IZ18+JD18+JH18+JL18)*100</f>
      </c>
      <c r="D18" s="129">
        <f>RANK(C18,C$12:C$42,0)</f>
      </c>
      <c r="E18" s="130">
        <v>65.486401480538</v>
      </c>
      <c r="F18" s="130">
        <f>IF(COUNTA(E$12:E$42)=0,0.6*E$5,IF(E18="",0,IF(E$6=0,IF(E18&gt;=E$8,E$5,IF(E18&lt;E$6,0,0.6*E$5+0.4*E$5*(E18-E$7)/(E$8-E$7))),IF(E18&lt;=E$8,E$5,IF(E18&gt;E$6,0,0.6*E$5+0.4*E$5*(E18-E$7)/(E$8-E$7))))))</f>
      </c>
      <c r="G18" s="130">
        <f>IF(E18&lt;&gt;"",E$5,0)</f>
      </c>
      <c r="H18" s="129">
        <f>IF(E$6=0,RANK(E18,E$12:E$42,0),RANK(E18,E$12:E$42,1))</f>
      </c>
      <c r="I18" s="130">
        <v>80.3307539488076</v>
      </c>
      <c r="J18" s="130">
        <f>IF(COUNTA(I$12:I$42)=0,0.6*I$5,IF(I18="",0,IF(I$6=0,IF(I18&gt;=I$8,I$5,IF(I18&lt;I$6,0,0.6*I$5+0.4*I$5*(I18-I$7)/(I$8-I$7))),IF(I18&lt;=I$8,I$5,IF(I18&gt;I$6,0,0.6*I$5+0.4*I$5*(I18-I$7)/(I$8-I$7))))))</f>
      </c>
      <c r="K18" s="130">
        <f>IF(I18&lt;&gt;"",I$5,0)</f>
      </c>
      <c r="L18" s="129">
        <f>IF(I$6=0,RANK(I18,I$12:I$42,0),RANK(I18,I$12:I$42,1))</f>
      </c>
      <c r="M18" s="130">
        <v>66.8533889278569</v>
      </c>
      <c r="N18" s="130">
        <f>IF(COUNTA(M$12:M$42)=0,0.6*M$5,IF(M18="",0,IF(M$6=0,IF(M18&gt;=M$8,M$5,IF(M18&lt;M$6,0,0.6*M$5+0.4*M$5*(M18-M$7)/(M$8-M$7))),IF(M18&lt;=M$8,M$5,IF(M18&gt;M$6,0,0.6*M$5+0.4*M$5*(M18-M$7)/(M$8-M$7))))))</f>
      </c>
      <c r="O18" s="130">
        <f>IF(M18&lt;&gt;"",M$5,0)</f>
      </c>
      <c r="P18" s="129">
        <f>IF(M$6=0,RANK(M18,M$12:M$42,0),RANK(M18,M$12:M$42,1))</f>
      </c>
      <c r="Q18"/>
      <c r="R18" s="130">
        <f>IF(COUNTA(Q$12:Q$42)=0,0.6*Q$5,IF(Q18="",0,IF(Q$6=0,IF(Q18&gt;=Q$8,Q$5,IF(Q18&lt;Q$6,0,0.6*Q$5+0.4*Q$5*(Q18-Q$7)/(Q$8-Q$7))),IF(Q18&lt;=Q$8,Q$5,IF(Q18&gt;Q$6,0,0.6*Q$5+0.4*Q$5*(Q18-Q$7)/(Q$8-Q$7))))))</f>
      </c>
      <c r="S18" s="130">
        <f>IF(Q18&lt;&gt;"",Q$5,0)</f>
      </c>
      <c r="T18" s="129">
        <f>IF(Q$6=0,RANK(Q18,Q$12:Q$42,0),RANK(Q18,Q$12:Q$42,1))</f>
      </c>
      <c r="U18"/>
      <c r="V18" s="130">
        <f>IF(COUNTA(U$12:U$42)=0,0.6*U$5,IF(U18="",0,IF(U$6=0,IF(U18&gt;=U$8,U$5,IF(U18&lt;U$6,0,0.6*U$5+0.4*U$5*(U18-U$7)/(U$8-U$7))),IF(U18&lt;=U$8,U$5,IF(U18&gt;U$6,0,0.6*U$5+0.4*U$5*(U18-U$7)/(U$8-U$7))))))</f>
      </c>
      <c r="W18" s="130">
        <f>IF(U18&lt;&gt;"",U$5,0)</f>
      </c>
      <c r="X18" s="129">
        <f>IF(U$6=0,RANK(U18,U$12:U$42,0),RANK(U18,U$12:U$42,1))</f>
      </c>
      <c r="Y18"/>
      <c r="Z18" s="130">
        <f>IF(COUNTA(Y$12:Y$42)=0,0.6*Y$5,IF(Y18="",0,IF(Y$6=0,IF(Y18&gt;=Y$8,Y$5,IF(Y18&lt;Y$6,0,0.6*Y$5+0.4*Y$5*(Y18-Y$7)/(Y$8-Y$7))),IF(Y18&lt;=Y$8,Y$5,IF(Y18&gt;Y$6,0,0.6*Y$5+0.4*Y$5*(Y18-Y$7)/(Y$8-Y$7))))))</f>
      </c>
      <c r="AA18" s="130">
        <f>IF(Y18&lt;&gt;"",Y$5,0)</f>
      </c>
      <c r="AB18" s="129">
        <f>IF(Y$6=0,RANK(Y18,Y$12:Y$42,0),RANK(Y18,Y$12:Y$42,1))</f>
      </c>
      <c r="AC18" s="130">
        <v>100</v>
      </c>
      <c r="AD18" s="130">
        <f>IF(COUNTA(AC$12:AC$42)=0,0.6*AC$5,IF(AC18="",0,IF(AC$6=0,IF(AC18&gt;=AC$8,AC$5,IF(AC18&lt;AC$6,0,0.6*AC$5+0.4*AC$5*(AC18-AC$7)/(AC$8-AC$7))),IF(AC18&lt;=AC$8,AC$5,IF(AC18&gt;AC$6,0,0.6*AC$5+0.4*AC$5*(AC18-AC$7)/(AC$8-AC$7))))))</f>
      </c>
      <c r="AE18" s="130">
        <f>IF(AC18&lt;&gt;"",AC$5,0)</f>
      </c>
      <c r="AF18" s="129">
        <f>IF(AC$6=0,RANK(AC18,AC$12:AC$42,0),RANK(AC18,AC$12:AC$42,1))</f>
      </c>
      <c r="AG18" s="130">
        <v>0.741506849</v>
      </c>
      <c r="AH18" s="130">
        <f>IF(COUNTA(AG$12:AG$42)=0,0.6*AG$5,IF(AG18="",0,IF(AG$6=0,IF(AG18&gt;=AG$8,AG$5,IF(AG18&lt;AG$6,0,0.6*AG$5+0.4*AG$5*(AG18-AG$7)/(AG$8-AG$7))),IF(AG18&lt;=AG$8,AG$5,IF(AG18&gt;AG$6,0,0.6*AG$5+0.4*AG$5*(AG18-AG$7)/(AG$8-AG$7))))))</f>
      </c>
      <c r="AI18" s="130">
        <f>IF(AG18&lt;&gt;"",AG$5,0)</f>
      </c>
      <c r="AJ18" s="129">
        <f>IF(AG$6=0,RANK(AG18,AG$12:AG$42,0),RANK(AG18,AG$12:AG$42,1))</f>
      </c>
      <c r="AK18" s="130">
        <v>0</v>
      </c>
      <c r="AL18" s="130">
        <f>IF(COUNTA(AK$12:AK$42)=0,0.6*AK$5,IF(AK18="",0,IF(AK$6=0,IF(AK18&gt;=AK$8,AK$5,IF(AK18&lt;AK$6,0,0.6*AK$5+0.4*AK$5*(AK18-AK$7)/(AK$8-AK$7))),IF(AK18&lt;=AK$8,AK$5,IF(AK18&gt;AK$6,0,0.6*AK$5+0.4*AK$5*(AK18-AK$7)/(AK$8-AK$7))))))</f>
      </c>
      <c r="AM18" s="130">
        <f>IF(AK18&lt;&gt;"",AK$5,0)</f>
      </c>
      <c r="AN18" s="129">
        <f>IF(AK$6=0,RANK(AK18,AK$12:AK$42,0),RANK(AK18,AK$12:AK$42,1))</f>
      </c>
      <c r="AO18" s="130">
        <v>0.583819171491461</v>
      </c>
      <c r="AP18" s="130">
        <f>IF(COUNTA(AO$12:AO$42)=0,0.6*AO$5,IF(AO18="",0,IF(AO$6=0,IF(AO18&gt;=AO$8,AO$5,IF(AO18&lt;AO$6,0,0.6*AO$5+0.4*AO$5*(AO18-AO$7)/(AO$8-AO$7))),IF(AO18&lt;=AO$8,AO$5,IF(AO18&gt;AO$6,0,0.6*AO$5+0.4*AO$5*(AO18-AO$7)/(AO$8-AO$7))))))</f>
      </c>
      <c r="AQ18" s="130">
        <f>IF(AO18&lt;&gt;"",AO$5,0)</f>
      </c>
      <c r="AR18" s="129">
        <f>IF(AO$6=0,RANK(AO18,AO$12:AO$42,0),RANK(AO18,AO$12:AO$42,1))</f>
      </c>
      <c r="AS18" s="130">
        <v>0</v>
      </c>
      <c r="AT18" s="130">
        <f>IF(COUNTA(AS$12:AS$42)=0,0.6*AS$5,IF(AS18="",0,IF(AS$6=0,IF(AS18&gt;=AS$8,AS$5,IF(AS18&lt;AS$6,0,0.6*AS$5+0.4*AS$5*(AS18-AS$7)/(AS$8-AS$7))),IF(AS18&lt;=AS$8,AS$5,IF(AS18&gt;AS$6,0,0.6*AS$5+0.4*AS$5*(AS18-AS$7)/(AS$8-AS$7))))))</f>
      </c>
      <c r="AU18" s="130">
        <f>IF(AS18&lt;&gt;"",AS$5,0)</f>
      </c>
      <c r="AV18" s="129">
        <f>IF(AS$6=0,RANK(AS18,AS$12:AS$42,0),RANK(AS18,AS$12:AS$42,1))</f>
      </c>
      <c r="AW18" s="130">
        <v>0</v>
      </c>
      <c r="AX18" s="130">
        <f>IF(COUNTA(AW$12:AW$42)=0,0.6*AW$5,IF(AW18="",0,IF(AW$6=0,IF(AW18&gt;=AW$8,AW$5,IF(AW18&lt;AW$6,0,0.6*AW$5+0.4*AW$5*(AW18-AW$7)/(AW$8-AW$7))),IF(AW18&lt;=AW$8,AW$5,IF(AW18&gt;AW$6,0,0.6*AW$5+0.4*AW$5*(AW18-AW$7)/(AW$8-AW$7))))))</f>
      </c>
      <c r="AY18" s="130">
        <f>IF(AW18&lt;&gt;"",AW$5,0)</f>
      </c>
      <c r="AZ18" s="129">
        <f>IF(AW$6=0,RANK(AW18,AW$12:AW$42,0),RANK(AW18,AW$12:AW$42,1))</f>
      </c>
      <c r="BA18" s="130">
        <v>16.3288157894737</v>
      </c>
      <c r="BB18" s="130">
        <f>IF(COUNTA(BA$12:BA$42)=0,0.6*BA$5,IF(BA18="",0,IF(BA$6=0,IF(BA18&gt;=BA$8,BA$5,IF(BA18&lt;BA$6,0,0.6*BA$5+0.4*BA$5*(BA18-BA$7)/(BA$8-BA$7))),IF(BA18&lt;=BA$8,BA$5,IF(BA18&gt;BA$6,0,0.6*BA$5+0.4*BA$5*(BA18-BA$7)/(BA$8-BA$7))))))</f>
      </c>
      <c r="BC18" s="130">
        <f>IF(BA18&lt;&gt;"",BA$5,0)</f>
      </c>
      <c r="BD18" s="129">
        <f>IF(BA$6=0,RANK(BA18,BA$12:BA$42,0),RANK(BA18,BA$12:BA$42,1))</f>
      </c>
      <c r="BE18" s="130">
        <v>0.000263157894736842</v>
      </c>
      <c r="BF18" s="130">
        <f>IF(COUNTA(BE$12:BE$42)=0,0.6*BE$5,IF(BE18="",0,IF(BE$6=0,IF(BE18&gt;=BE$8,BE$5,IF(BE18&lt;BE$6,0,0.6*BE$5+0.4*BE$5*(BE18-BE$7)/(BE$8-BE$7))),IF(BE18&lt;=BE$8,BE$5,IF(BE18&gt;BE$6,0,0.6*BE$5+0.4*BE$5*(BE18-BE$7)/(BE$8-BE$7))))))</f>
      </c>
      <c r="BG18" s="130">
        <f>IF(BE18&lt;&gt;"",BE$5,0)</f>
      </c>
      <c r="BH18" s="129">
        <f>IF(BE$6=0,RANK(BE18,BE$12:BE$42,0),RANK(BE18,BE$12:BE$42,1))</f>
      </c>
      <c r="BI18"/>
      <c r="BJ18" s="130">
        <f>IF(COUNTA(BI$12:BI$42)=0,0.6*BI$5,IF(BI18="",0,IF(BI$6=0,IF(BI18&gt;=BI$8,BI$5,IF(BI18&lt;BI$6,0,0.6*BI$5+0.4*BI$5*(BI18-BI$7)/(BI$8-BI$7))),IF(BI18&lt;=BI$8,BI$5,IF(BI18&gt;BI$6,0,0.6*BI$5+0.4*BI$5*(BI18-BI$7)/(BI$8-BI$7))))))</f>
      </c>
      <c r="BK18" s="130">
        <f>IF(BI18&lt;&gt;"",BI$5,0)</f>
      </c>
      <c r="BL18" s="129">
        <f>IF(BI$6=0,RANK(BI18,BI$12:BI$42,0),RANK(BI18,BI$12:BI$42,1))</f>
      </c>
      <c r="BM18"/>
      <c r="BN18" s="130">
        <f>IF(COUNTA(BM$12:BM$42)=0,0.6*BM$5,IF(BM18="",0,IF(BM$6=0,IF(BM18&gt;=BM$8,BM$5,IF(BM18&lt;BM$6,0,0.6*BM$5+0.4*BM$5*(BM18-BM$7)/(BM$8-BM$7))),IF(BM18&lt;=BM$8,BM$5,IF(BM18&gt;BM$6,0,0.6*BM$5+0.4*BM$5*(BM18-BM$7)/(BM$8-BM$7))))))</f>
      </c>
      <c r="BO18" s="130">
        <f>IF(BM18&lt;&gt;"",BM$5,0)</f>
      </c>
      <c r="BP18" s="129">
        <f>IF(BM$6=0,RANK(BM18,BM$12:BM$42,0),RANK(BM18,BM$12:BM$42,1))</f>
      </c>
      <c r="BQ18"/>
      <c r="BR18" s="130">
        <f>IF(COUNTA(BQ$12:BQ$42)=0,0.6*BQ$5,IF(BQ18="",0,IF(BQ$6=0,IF(BQ18&gt;=BQ$8,BQ$5,IF(BQ18&lt;BQ$6,0,0.6*BQ$5+0.4*BQ$5*(BQ18-BQ$7)/(BQ$8-BQ$7))),IF(BQ18&lt;=BQ$8,BQ$5,IF(BQ18&gt;BQ$6,0,0.6*BQ$5+0.4*BQ$5*(BQ18-BQ$7)/(BQ$8-BQ$7))))))</f>
      </c>
      <c r="BS18" s="130">
        <f>IF(BQ18&lt;&gt;"",BQ$5,0)</f>
      </c>
      <c r="BT18" s="129">
        <f>IF(BQ$6=0,RANK(BQ18,BQ$12:BQ$42,0),RANK(BQ18,BQ$12:BQ$42,1))</f>
      </c>
      <c r="BU18"/>
      <c r="BV18" s="130">
        <f>IF(COUNTA(BU$12:BU$42)=0,0.6*BU$5,IF(BU18="",0,IF(BU$6=0,IF(BU18&gt;=BU$8,BU$5,IF(BU18&lt;BU$6,0,0.6*BU$5+0.4*BU$5*(BU18-BU$7)/(BU$8-BU$7))),IF(BU18&lt;=BU$8,BU$5,IF(BU18&gt;BU$6,0,0.6*BU$5+0.4*BU$5*(BU18-BU$7)/(BU$8-BU$7))))))</f>
      </c>
      <c r="BW18" s="130">
        <f>IF(BU18&lt;&gt;"",BU$5,0)</f>
      </c>
      <c r="BX18" s="129">
        <f>IF(BU$6=0,RANK(BU18,BU$12:BU$42,0),RANK(BU18,BU$12:BU$42,1))</f>
      </c>
      <c r="BY18"/>
      <c r="BZ18" s="130">
        <f>IF(COUNTA(BY$12:BY$42)=0,0.6*BY$5,IF(BY18="",0,IF(BY$6=0,IF(BY18&gt;=BY$8,BY$5,IF(BY18&lt;BY$6,0,0.6*BY$5+0.4*BY$5*(BY18-BY$7)/(BY$8-BY$7))),IF(BY18&lt;=BY$8,BY$5,IF(BY18&gt;BY$6,0,0.6*BY$5+0.4*BY$5*(BY18-BY$7)/(BY$8-BY$7))))))</f>
      </c>
      <c r="CA18" s="130">
        <f>IF(BY18&lt;&gt;"",BY$5,0)</f>
      </c>
      <c r="CB18" s="129">
        <f>IF(BY$6=0,RANK(BY18,BY$12:BY$42,0),RANK(BY18,BY$12:BY$42,1))</f>
      </c>
      <c r="CC18"/>
      <c r="CD18" s="130">
        <f>IF(COUNTA(CC$12:CC$42)=0,0.6*CC$5,IF(CC18="",0,IF(CC$6=0,IF(CC18&gt;=CC$8,CC$5,IF(CC18&lt;CC$6,0,0.6*CC$5+0.4*CC$5*(CC18-CC$7)/(CC$8-CC$7))),IF(CC18&lt;=CC$8,CC$5,IF(CC18&gt;CC$6,0,0.6*CC$5+0.4*CC$5*(CC18-CC$7)/(CC$8-CC$7))))))</f>
      </c>
      <c r="CE18" s="130">
        <f>IF(CC18&lt;&gt;"",CC$5,0)</f>
      </c>
      <c r="CF18" s="129">
        <f>IF(CC$6=0,RANK(CC18,CC$12:CC$42,0),RANK(CC18,CC$12:CC$42,1))</f>
      </c>
      <c r="CG18"/>
      <c r="CH18" s="130">
        <f>IF(COUNTA(CG$12:CG$42)=0,0.6*CG$5,IF(CG18="",0,IF(CG$6=0,IF(CG18&gt;=CG$8,CG$5,IF(CG18&lt;CG$6,0,0.6*CG$5+0.4*CG$5*(CG18-CG$7)/(CG$8-CG$7))),IF(CG18&lt;=CG$8,CG$5,IF(CG18&gt;CG$6,0,0.6*CG$5+0.4*CG$5*(CG18-CG$7)/(CG$8-CG$7))))))</f>
      </c>
      <c r="CI18" s="130">
        <f>IF(CG18&lt;&gt;"",CG$5,0)</f>
      </c>
      <c r="CJ18" s="129">
        <f>IF(CG$6=0,RANK(CG18,CG$12:CG$42,0),RANK(CG18,CG$12:CG$42,1))</f>
      </c>
      <c r="CK18"/>
      <c r="CL18" s="130">
        <f>IF(COUNTA(CK$12:CK$42)=0,0.6*CK$5,IF(CK18="",0,IF(CK$6=0,IF(CK18&gt;=CK$8,CK$5,IF(CK18&lt;CK$6,0,0.6*CK$5+0.4*CK$5*(CK18-CK$7)/(CK$8-CK$7))),IF(CK18&lt;=CK$8,CK$5,IF(CK18&gt;CK$6,0,0.6*CK$5+0.4*CK$5*(CK18-CK$7)/(CK$8-CK$7))))))</f>
      </c>
      <c r="CM18" s="130">
        <f>IF(CK18&lt;&gt;"",CK$5,0)</f>
      </c>
      <c r="CN18" s="129">
        <f>IF(CK$6=0,RANK(CK18,CK$12:CK$42,0),RANK(CK18,CK$12:CK$42,1))</f>
      </c>
      <c r="CO18"/>
      <c r="CP18" s="130">
        <f>IF(COUNTA(CO$12:CO$42)=0,0.6*CO$5,IF(CO18="",0,IF(CO$6=0,IF(CO18&gt;=CO$8,CO$5,IF(CO18&lt;CO$6,0,0.6*CO$5+0.4*CO$5*(CO18-CO$7)/(CO$8-CO$7))),IF(CO18&lt;=CO$8,CO$5,IF(CO18&gt;CO$6,0,0.6*CO$5+0.4*CO$5*(CO18-CO$7)/(CO$8-CO$7))))))</f>
      </c>
      <c r="CQ18" s="130">
        <f>IF(CO18&lt;&gt;"",CO$5,0)</f>
      </c>
      <c r="CR18" s="129">
        <f>IF(CO$6=0,RANK(CO18,CO$12:CO$42,0),RANK(CO18,CO$12:CO$42,1))</f>
      </c>
      <c r="CS18" s="130">
        <v>99</v>
      </c>
      <c r="CT18" s="130">
        <f>IF(COUNTA(CS$12:CS$42)=0,0.6*CS$5,IF(CS18="",0,IF(CS$6=0,IF(CS18&gt;=CS$8,CS$5,IF(CS18&lt;CS$6,0,0.6*CS$5+0.4*CS$5*(CS18-CS$7)/(CS$8-CS$7))),IF(CS18&lt;=CS$8,CS$5,IF(CS18&gt;CS$6,0,0.6*CS$5+0.4*CS$5*(CS18-CS$7)/(CS$8-CS$7))))))</f>
      </c>
      <c r="CU18" s="130">
        <f>IF(CS18&lt;&gt;"",CS$5,0)</f>
      </c>
      <c r="CV18" s="129">
        <f>IF(CS$6=0,RANK(CS18,CS$12:CS$42,0),RANK(CS18,CS$12:CS$42,1))</f>
      </c>
      <c r="CW18" s="130">
        <v>0.5</v>
      </c>
      <c r="CX18" s="130">
        <f>IF(COUNTA(CW$12:CW$42)=0,0.6*CW$5,IF(CW18="",0,IF(CW$6=0,IF(CW18&gt;=CW$8,CW$5,IF(CW18&lt;CW$6,0,0.6*CW$5+0.4*CW$5*(CW18-CW$7)/(CW$8-CW$7))),IF(CW18&lt;=CW$8,CW$5,IF(CW18&gt;CW$6,0,0.6*CW$5+0.4*CW$5*(CW18-CW$7)/(CW$8-CW$7))))))</f>
      </c>
      <c r="CY18" s="130">
        <f>IF(CW18&lt;&gt;"",CW$5,0)</f>
      </c>
      <c r="CZ18" s="129">
        <f>IF(CW$6=0,RANK(CW18,CW$12:CW$42,0),RANK(CW18,CW$12:CW$42,1))</f>
      </c>
      <c r="DA18" s="130">
        <v>98</v>
      </c>
      <c r="DB18" s="130">
        <f>IF(COUNTA(DA$12:DA$42)=0,0.6*DA$5,IF(DA18="",0,IF(DA$6=0,IF(DA18&gt;=DA$8,DA$5,IF(DA18&lt;DA$6,0,0.6*DA$5+0.4*DA$5*(DA18-DA$7)/(DA$8-DA$7))),IF(DA18&lt;=DA$8,DA$5,IF(DA18&gt;DA$6,0,0.6*DA$5+0.4*DA$5*(DA18-DA$7)/(DA$8-DA$7))))))</f>
      </c>
      <c r="DC18" s="130">
        <f>IF(DA18&lt;&gt;"",DA$5,0)</f>
      </c>
      <c r="DD18" s="129">
        <f>IF(DA$6=0,RANK(DA18,DA$12:DA$42,0),RANK(DA18,DA$12:DA$42,1))</f>
      </c>
      <c r="DE18" s="130">
        <v>98</v>
      </c>
      <c r="DF18" s="130">
        <f>IF(COUNTA(DE$12:DE$42)=0,0.6*DE$5,IF(DE18="",0,IF(DE$6=0,IF(DE18&gt;=DE$8,DE$5,IF(DE18&lt;DE$6,0,0.6*DE$5+0.4*DE$5*(DE18-DE$7)/(DE$8-DE$7))),IF(DE18&lt;=DE$8,DE$5,IF(DE18&gt;DE$6,0,0.6*DE$5+0.4*DE$5*(DE18-DE$7)/(DE$8-DE$7))))))</f>
      </c>
      <c r="DG18" s="130">
        <f>IF(DE18&lt;&gt;"",DE$5,0)</f>
      </c>
      <c r="DH18" s="129">
        <f>IF(DE$6=0,RANK(DE18,DE$12:DE$42,0),RANK(DE18,DE$12:DE$42,1))</f>
      </c>
      <c r="DI18"/>
      <c r="DJ18" s="130">
        <f>IF(COUNTA(DI$12:DI$42)=0,0.6*DI$5,IF(DI18="",0,IF(DI$6=0,IF(DI18&gt;=DI$8,DI$5,IF(DI18&lt;DI$6,0,0.6*DI$5+0.4*DI$5*(DI18-DI$7)/(DI$8-DI$7))),IF(DI18&lt;=DI$8,DI$5,IF(DI18&gt;DI$6,0,0.6*DI$5+0.4*DI$5*(DI18-DI$7)/(DI$8-DI$7))))))</f>
      </c>
      <c r="DK18" s="130">
        <f>IF(DI18&lt;&gt;"",DI$5,0)</f>
      </c>
      <c r="DL18" s="129">
        <f>IF(DI$6=0,RANK(DI18,DI$12:DI$42,0),RANK(DI18,DI$12:DI$42,1))</f>
      </c>
      <c r="DM18"/>
      <c r="DN18" s="130">
        <f>IF(COUNTA(DM$12:DM$42)=0,0.6*DM$5,IF(DM18="",0,IF(DM$6=0,IF(DM18&gt;=DM$8,DM$5,IF(DM18&lt;DM$6,0,0.6*DM$5+0.4*DM$5*(DM18-DM$7)/(DM$8-DM$7))),IF(DM18&lt;=DM$8,DM$5,IF(DM18&gt;DM$6,0,0.6*DM$5+0.4*DM$5*(DM18-DM$7)/(DM$8-DM$7))))))</f>
      </c>
      <c r="DO18" s="130">
        <f>IF(DM18&lt;&gt;"",DM$5,0)</f>
      </c>
      <c r="DP18" s="129">
        <f>IF(DM$6=0,RANK(DM18,DM$12:DM$42,0),RANK(DM18,DM$12:DM$42,1))</f>
      </c>
      <c r="DQ18"/>
      <c r="DR18" s="130">
        <f>IF(COUNTA(DQ$12:DQ$42)=0,0.6*DQ$5,IF(DQ18="",0,IF(DQ$6=0,IF(DQ18&gt;=DQ$8,DQ$5,IF(DQ18&lt;DQ$6,0,0.6*DQ$5+0.4*DQ$5*(DQ18-DQ$7)/(DQ$8-DQ$7))),IF(DQ18&lt;=DQ$8,DQ$5,IF(DQ18&gt;DQ$6,0,0.6*DQ$5+0.4*DQ$5*(DQ18-DQ$7)/(DQ$8-DQ$7))))))</f>
      </c>
      <c r="DS18" s="130">
        <f>IF(DQ18&lt;&gt;"",DQ$5,0)</f>
      </c>
      <c r="DT18" s="129">
        <f>IF(DQ$6=0,RANK(DQ18,DQ$12:DQ$42,0),RANK(DQ18,DQ$12:DQ$42,1))</f>
      </c>
      <c r="DU18"/>
      <c r="DV18" s="130">
        <f>IF(COUNTA(DU$12:DU$42)=0,0.6*DU$5,IF(DU18="",0,IF(DU$6=0,IF(DU18&gt;=DU$8,DU$5,IF(DU18&lt;DU$6,0,0.6*DU$5+0.4*DU$5*(DU18-DU$7)/(DU$8-DU$7))),IF(DU18&lt;=DU$8,DU$5,IF(DU18&gt;DU$6,0,0.6*DU$5+0.4*DU$5*(DU18-DU$7)/(DU$8-DU$7))))))</f>
      </c>
      <c r="DW18" s="130">
        <f>IF(DU18&lt;&gt;"",DU$5,0)</f>
      </c>
      <c r="DX18" s="129">
        <f>IF(DU$6=0,RANK(DU18,DU$12:DU$42,0),RANK(DU18,DU$12:DU$42,1))</f>
      </c>
      <c r="DY18"/>
      <c r="DZ18" s="130">
        <f>IF(COUNTA(DY$12:DY$42)=0,0.6*DY$5,IF(DY18="",0,IF(DY$6=0,IF(DY18&gt;=DY$8,DY$5,IF(DY18&lt;DY$6,0,0.6*DY$5+0.4*DY$5*(DY18-DY$7)/(DY$8-DY$7))),IF(DY18&lt;=DY$8,DY$5,IF(DY18&gt;DY$6,0,0.6*DY$5+0.4*DY$5*(DY18-DY$7)/(DY$8-DY$7))))))</f>
      </c>
      <c r="EA18" s="130">
        <f>IF(DY18&lt;&gt;"",DY$5,0)</f>
      </c>
      <c r="EB18" s="129">
        <f>IF(DY$6=0,RANK(DY18,DY$12:DY$42,0),RANK(DY18,DY$12:DY$42,1))</f>
      </c>
      <c r="EC18"/>
      <c r="ED18" s="130">
        <f>IF(COUNTA(EC$12:EC$42)=0,0.6*EC$5,IF(EC18="",0,IF(EC$6=0,IF(EC18&gt;=EC$8,EC$5,IF(EC18&lt;EC$6,0,0.6*EC$5+0.4*EC$5*(EC18-EC$7)/(EC$8-EC$7))),IF(EC18&lt;=EC$8,EC$5,IF(EC18&gt;EC$6,0,0.6*EC$5+0.4*EC$5*(EC18-EC$7)/(EC$8-EC$7))))))</f>
      </c>
      <c r="EE18" s="130">
        <f>IF(EC18&lt;&gt;"",EC$5,0)</f>
      </c>
      <c r="EF18" s="129">
        <f>IF(EC$6=0,RANK(EC18,EC$12:EC$42,0),RANK(EC18,EC$12:EC$42,1))</f>
      </c>
      <c r="EG18"/>
      <c r="EH18" s="130">
        <f>IF(COUNTA(EG$12:EG$42)=0,0.6*EG$5,IF(EG18="",0,IF(EG$6=0,IF(EG18&gt;=EG$8,EG$5,IF(EG18&lt;EG$6,0,0.6*EG$5+0.4*EG$5*(EG18-EG$7)/(EG$8-EG$7))),IF(EG18&lt;=EG$8,EG$5,IF(EG18&gt;EG$6,0,0.6*EG$5+0.4*EG$5*(EG18-EG$7)/(EG$8-EG$7))))))</f>
      </c>
      <c r="EI18" s="130">
        <f>IF(EG18&lt;&gt;"",EG$5,0)</f>
      </c>
      <c r="EJ18" s="129">
        <f>IF(EG$6=0,RANK(EG18,EG$12:EG$42,0),RANK(EG18,EG$12:EG$42,1))</f>
      </c>
      <c r="EK18"/>
      <c r="EL18" s="130">
        <f>IF(COUNTA(EK$12:EK$42)=0,0.6*EK$5,IF(EK18="",0,IF(EK$6=0,IF(EK18&gt;=EK$8,EK$5,IF(EK18&lt;EK$6,0,0.6*EK$5+0.4*EK$5*(EK18-EK$7)/(EK$8-EK$7))),IF(EK18&lt;=EK$8,EK$5,IF(EK18&gt;EK$6,0,0.6*EK$5+0.4*EK$5*(EK18-EK$7)/(EK$8-EK$7))))))</f>
      </c>
      <c r="EM18" s="130">
        <f>IF(EK18&lt;&gt;"",EK$5,0)</f>
      </c>
      <c r="EN18" s="129">
        <f>IF(EK$6=0,RANK(EK18,EK$12:EK$42,0),RANK(EK18,EK$12:EK$42,1))</f>
      </c>
      <c r="EO18"/>
      <c r="EP18"/>
      <c r="EQ18"/>
      <c r="ER18" s="130">
        <f>IF(OR(EO18="",EP18=""),0,EO$5)</f>
      </c>
      <c r="ES18" s="129">
        <f>IF(EO$6=0,RANK(EQ18,EQ$12:EQ$42,0),RANK(EQ18,EQ$12:EQ$42,1))</f>
      </c>
      <c r="ET18"/>
      <c r="EU18"/>
      <c r="EV18"/>
      <c r="EW18" s="130">
        <f>IF(OR(ET18="",EU18=""),0,ET$5)</f>
      </c>
      <c r="EX18" s="129">
        <f>IF(ET$6=0,RANK(EV18,EV$12:EV$42,0),RANK(EV18,EV$12:EV$42,1))</f>
      </c>
      <c r="EY18"/>
      <c r="EZ18"/>
      <c r="FA18"/>
      <c r="FB18" s="130">
        <f>IF(OR(EY18="",EZ18=""),0,EY$5)</f>
      </c>
      <c r="FC18" s="129">
        <f>IF(EY$6=0,RANK(FA18,FA$12:FA$42,0),RANK(FA18,FA$12:FA$42,1))</f>
      </c>
      <c r="FD18"/>
      <c r="FE18"/>
      <c r="FF18"/>
      <c r="FG18" s="130">
        <f>IF(OR(FD18="",FE18=""),0,FD$5)</f>
      </c>
      <c r="FH18" s="129">
        <f>IF(FD$6=0,RANK(FF18,FF$12:FF$42,0),RANK(FF18,FF$12:FF$42,1))</f>
      </c>
      <c r="FI18"/>
      <c r="FJ18"/>
      <c r="FK18"/>
      <c r="FL18" s="130">
        <f>IF(OR(FI18="",FJ18=""),0,FI$5)</f>
      </c>
      <c r="FM18" s="129">
        <f>IF(FI$6=0,RANK(FK18,FK$12:FK$42,0),RANK(FK18,FK$12:FK$42,1))</f>
      </c>
      <c r="FN18"/>
      <c r="FO18"/>
      <c r="FP18"/>
      <c r="FQ18" s="130">
        <f>IF(OR(FN18="",FO18=""),0,FN$5)</f>
      </c>
      <c r="FR18" s="129">
        <f>IF(FN$6=0,RANK(FP18,FP$12:FP$42,0),RANK(FP18,FP$12:FP$42,1))</f>
      </c>
      <c r="FS18"/>
      <c r="FT18"/>
      <c r="FU18"/>
      <c r="FV18" s="130">
        <f>IF(OR(FS18="",FT18=""),0,FS$5)</f>
      </c>
      <c r="FW18" s="129">
        <f>IF(FS$6=0,RANK(FU18,FU$12:FU$42,0),RANK(FU18,FU$12:FU$42,1))</f>
      </c>
      <c r="FX18"/>
      <c r="FY18"/>
      <c r="FZ18"/>
      <c r="GA18" s="130">
        <f>IF(OR(FX18="",FY18=""),0,FX$5)</f>
      </c>
      <c r="GB18" s="129">
        <f>IF(FX$6=0,RANK(FZ18,FZ$12:FZ$42,0),RANK(FZ18,FZ$12:FZ$42,1))</f>
      </c>
      <c r="GC18"/>
      <c r="GD18"/>
      <c r="GE18"/>
      <c r="GF18" s="130">
        <f>IF(OR(GC18="",GD18=""),0,GC$5)</f>
      </c>
      <c r="GG18" s="129">
        <f>IF(GC$6=0,RANK(GE18,GE$12:GE$42,0),RANK(GE18,GE$12:GE$42,1))</f>
      </c>
      <c r="GH18"/>
      <c r="GI18"/>
      <c r="GJ18"/>
      <c r="GK18" s="130">
        <f>IF(OR(GH18="",GI18=""),0,GH$5)</f>
      </c>
      <c r="GL18" s="129">
        <f>IF(GH$6=0,RANK(GJ18,GJ$12:GJ$42,0),RANK(GJ18,GJ$12:GJ$42,1))</f>
      </c>
      <c r="GM18"/>
      <c r="GN18"/>
      <c r="GO18"/>
      <c r="GP18" s="130">
        <f>IF(OR(GM18="",GN18=""),0,GM$5)</f>
      </c>
      <c r="GQ18" s="129">
        <f>IF(GM$6=0,RANK(GO18,GO$12:GO$42,0),RANK(GO18,GO$12:GO$42,1))</f>
      </c>
      <c r="GR18"/>
      <c r="GS18"/>
      <c r="GT18"/>
      <c r="GU18" s="130">
        <f>IF(OR(GR18="",GS18=""),0,GR$5)</f>
      </c>
      <c r="GV18" s="129">
        <f>IF(GR$6=0,RANK(GT18,GT$12:GT$42,0),RANK(GT18,GT$12:GT$42,1))</f>
      </c>
      <c r="GW18"/>
      <c r="GX18"/>
      <c r="GY18"/>
      <c r="GZ18" s="130">
        <f>IF(OR(GW18="",GX18=""),0,GW$5)</f>
      </c>
      <c r="HA18" s="129">
        <f>IF(GW$6=0,RANK(GY18,GY$12:GY$42,0),RANK(GY18,GY$12:GY$42,1))</f>
      </c>
      <c r="HB18"/>
      <c r="HC18"/>
      <c r="HD18"/>
      <c r="HE18" s="130">
        <f>IF(OR(HB18="",HC18=""),0,HB$5)</f>
      </c>
      <c r="HF18" s="129">
        <f>IF(HB$6=0,RANK(HD18,HD$12:HD$42,0),RANK(HD18,HD$12:HD$42,1))</f>
      </c>
      <c r="HG18" s="130">
        <v>0.881142811765611</v>
      </c>
      <c r="HH18" s="130">
        <f>IF(COUNTA(HG$12:HG$42)=0,0.6*HG$5,IF(HG18="",0,IF(HG$6=0,IF(HG18&gt;=HG$8,HG$5,IF(HG18&lt;HG$6,0,0.6*HG$5+0.4*HG$5*(HG18-HG$7)/(HG$8-HG$7))),IF(HG18&lt;=HG$8,HG$5,IF(HG18&gt;HG$6,0,0.6*HG$5+0.4*HG$5*(HG18-HG$7)/(HG$8-HG$7))))))</f>
      </c>
      <c r="HI18" s="130">
        <f>IF(HG18&lt;&gt;"",HG$5,0)</f>
      </c>
      <c r="HJ18" s="129">
        <f>IF(HG$6=0,RANK(HG18,HG$12:HG$42,0),RANK(HG18,HG$12:HG$42,1))</f>
      </c>
      <c r="HK18" s="130">
        <v>1.8</v>
      </c>
      <c r="HL18" s="130">
        <f>IF(COUNTA(HK$12:HK$42)=0,0.6*HK$5,IF(HK18="",0,IF(HK$6=0,IF(HK18&gt;=HK$8,HK$5,IF(HK18&lt;HK$6,0,0.6*HK$5+0.4*HK$5*(HK18-HK$7)/(HK$8-HK$7))),IF(HK18&lt;=HK$8,HK$5,IF(HK18&gt;HK$6,0,0.6*HK$5+0.4*HK$5*(HK18-HK$7)/(HK$8-HK$7))))))</f>
      </c>
      <c r="HM18" s="130">
        <f>IF(HK18&lt;&gt;"",HK$5,0)</f>
      </c>
      <c r="HN18" s="129">
        <f>IF(HK$6=0,RANK(HK18,HK$12:HK$42,0),RANK(HK18,HK$12:HK$42,1))</f>
      </c>
      <c r="HO18" s="130">
        <v>0</v>
      </c>
      <c r="HP18" s="130">
        <f>IF(COUNTA(HO$12:HO$42)=0,0.6*HO$5,IF(HO18="",0,IF(HO$6=0,IF(HO18&gt;=HO$8,HO$5,IF(HO18&lt;HO$6,0,0.6*HO$5+0.4*HO$5*(HO18-HO$7)/(HO$8-HO$7))),IF(HO18&lt;=HO$8,HO$5,IF(HO18&gt;HO$6,0,0.6*HO$5+0.4*HO$5*(HO18-HO$7)/(HO$8-HO$7))))))</f>
      </c>
      <c r="HQ18" s="130">
        <f>IF(HO18&lt;&gt;"",HO$5,0)</f>
      </c>
      <c r="HR18" s="129">
        <f>IF(HO$6=0,RANK(HO18,HO$12:HO$42,0),RANK(HO18,HO$12:HO$42,1))</f>
      </c>
      <c r="HS18" s="130">
        <v>3.32681017612521</v>
      </c>
      <c r="HT18" s="130">
        <f>IF(COUNTA(HS$12:HS$42)=0,0.6*HS$5,IF(HS18="",0,IF(HS$6=0,IF(HS18&gt;=HS$8,HS$5,IF(HS18&lt;HS$6,0,0.6*HS$5+0.4*HS$5*(HS18-HS$7)/(HS$8-HS$7))),IF(HS18&lt;=HS$8,HS$5,IF(HS18&gt;HS$6,0,0.6*HS$5+0.4*HS$5*(HS18-HS$7)/(HS$8-HS$7))))))</f>
      </c>
      <c r="HU18" s="130">
        <f>IF(HS18&lt;&gt;"",HS$5,0)</f>
      </c>
      <c r="HV18" s="129">
        <f>IF(HS$6=0,RANK(HS18,HS$12:HS$42,0),RANK(HS18,HS$12:HS$42,1))</f>
      </c>
      <c r="HW18" s="130">
        <v>0</v>
      </c>
      <c r="HX18" s="130">
        <f>IF(COUNTA(HW$12:HW$42)=0,0.6*HW$5,IF(HW18="",0,IF(HW$6=0,IF(HW18&gt;=HW$8,HW$5,IF(HW18&lt;HW$6,0,0.6*HW$5+0.4*HW$5*(HW18-HW$7)/(HW$8-HW$7))),IF(HW18&lt;=HW$8,HW$5,IF(HW18&gt;HW$6,0,0.6*HW$5+0.4*HW$5*(HW18-HW$7)/(HW$8-HW$7))))))</f>
      </c>
      <c r="HY18" s="130">
        <f>IF(HW18&lt;&gt;"",HW$5,0)</f>
      </c>
      <c r="HZ18" s="129">
        <f>IF(HW$6=0,RANK(HW18,HW$12:HW$42,0),RANK(HW18,HW$12:HW$42,1))</f>
      </c>
      <c r="IA18" s="130">
        <v>0</v>
      </c>
      <c r="IB18" s="130">
        <f>IF(COUNTA(IA$12:IA$42)=0,0.6*IA$5,IF(IA18="",0,IF(IA$6=0,IF(IA18&gt;=IA$8,IA$5,IF(IA18&lt;IA$6,0,0.6*IA$5+0.4*IA$5*(IA18-IA$7)/(IA$8-IA$7))),IF(IA18&lt;=IA$8,IA$5,IF(IA18&gt;IA$6,0,0.6*IA$5+0.4*IA$5*(IA18-IA$7)/(IA$8-IA$7))))))</f>
      </c>
      <c r="IC18" s="130">
        <f>IF(IA18&lt;&gt;"",IA$5,0)</f>
      </c>
      <c r="ID18" s="129">
        <f>IF(IA$6=0,RANK(IA18,IA$12:IA$42,0),RANK(IA18,IA$12:IA$42,1))</f>
      </c>
      <c r="IE18" s="130">
        <v>85.8268128373572</v>
      </c>
      <c r="IF18" s="130">
        <f>IF(COUNTA(IE$12:IE$42)=0,0.6*IE$5,IF(IE18="",0,IF(IE$6=0,IF(IE18&gt;=IE$8,IE$5,IF(IE18&lt;IE$6,0,0.6*IE$5+0.4*IE$5*(IE18-IE$7)/(IE$8-IE$7))),IF(IE18&lt;=IE$8,IE$5,IF(IE18&gt;IE$6,0,0.6*IE$5+0.4*IE$5*(IE18-IE$7)/(IE$8-IE$7))))))</f>
      </c>
      <c r="IG18" s="130">
        <f>IF(IE18&lt;&gt;"",IE$5,0)</f>
      </c>
      <c r="IH18" s="129">
        <f>IF(IE$6=0,RANK(IE18,IE$12:IE$42,0),RANK(IE18,IE$12:IE$42,1))</f>
      </c>
      <c r="II18" s="130">
        <v>98.9290528455198</v>
      </c>
      <c r="IJ18" s="130">
        <f>IF(COUNTA(II$12:II$42)=0,0.6*II$5,IF(II18="",0,IF(II$6=0,IF(II18&gt;=II$8,II$5,IF(II18&lt;II$6,0,0.6*II$5+0.4*II$5*(II18-II$7)/(II$8-II$7))),IF(II18&lt;=II$8,II$5,IF(II18&gt;II$6,0,0.6*II$5+0.4*II$5*(II18-II$7)/(II$8-II$7))))))</f>
      </c>
      <c r="IK18" s="130">
        <f>IF(II18&lt;&gt;"",II$5,0)</f>
      </c>
      <c r="IL18" s="129">
        <f>IF(II$6=0,RANK(II18,II$12:II$42,0),RANK(II18,II$12:II$42,1))</f>
      </c>
      <c r="IM18" s="130">
        <v>54.4084829211822</v>
      </c>
      <c r="IN18" s="130">
        <f>IF(COUNTA(IM$12:IM$42)=0,0.6*IM$5,IF(IM18="",0,IF(AND(IM18&gt;=IM$7,IM18&lt;=IM$8),IM$5,0)))</f>
      </c>
      <c r="IO18" s="130">
        <f>IF(IM18&lt;&gt;"",IM$5,0)</f>
      </c>
      <c r="IP18" s="129">
        <f>IF(IM$6=0,RANK(IM18,IM$12:IM$42,0),RANK(IM18,IM$12:IM$42,1))</f>
      </c>
      <c r="IQ18" s="130">
        <v>90</v>
      </c>
      <c r="IR18" s="130">
        <f>IF(COUNTA(IQ$12:IQ$42)=0,0.6*IQ$5,IF(IQ18="",0,IF(IQ$6=0,IF(IQ18&gt;=IQ$8,IQ$5,IF(IQ18&lt;IQ$6,0,0.6*IQ$5+0.4*IQ$5*(IQ18-IQ$7)/(IQ$8-IQ$7))),IF(IQ18&lt;=IQ$8,IQ$5,IF(IQ18&gt;IQ$6,0,0.6*IQ$5+0.4*IQ$5*(IQ18-IQ$7)/(IQ$8-IQ$7))))))</f>
      </c>
      <c r="IS18" s="130">
        <f>IF(IQ18&lt;&gt;"",IQ$5,0)</f>
      </c>
      <c r="IT18" s="129">
        <f>IF(IQ$6=0,RANK(IQ18,IQ$12:IQ$42,0),RANK(IQ18,IQ$12:IQ$42,1))</f>
      </c>
      <c r="IU18" s="130">
        <v>17</v>
      </c>
      <c r="IV18" s="130">
        <f>IF(COUNTA(IU$12:IU$42)=0,0.6*IU$5,IF(IU18="",0,IF(IU$6=0,IF(IU18&gt;=IU$8,IU$5,IF(IU18&lt;IU$6,0,0.6*IU$5+0.4*IU$5*(IU18-IU$7)/(IU$8-IU$7))),IF(IU18&lt;=IU$8,IU$5,IF(IU18&gt;IU$6,0,0.6*IU$5+0.4*IU$5*(IU18-IU$7)/(IU$8-IU$7))))))</f>
      </c>
      <c r="IW18" s="130">
        <f>IF(IU18&lt;&gt;"",IU$5,0)</f>
      </c>
      <c r="IX18" s="129">
        <f>IF(IU$6=0,RANK(IU18,IU$12:IU$42,0),RANK(IU18,IU$12:IU$42,1))</f>
      </c>
      <c r="IY18"/>
      <c r="IZ18" s="130">
        <f>IF(COUNTA(IY$12:IY$42)=0,0.6*IY$5,IF(IY18="",0,IF(AND(IY18&gt;=IY$7,IY18&lt;=IY$8),IY$5,0)))</f>
      </c>
      <c r="JA18" s="130">
        <f>IF(IY18&lt;&gt;"",IY$5,0)</f>
      </c>
      <c r="JB18" s="129">
        <f>IF(IY$6=0,RANK(IY18,IY$12:IY$42,0),RANK(IY18,IY$12:IY$42,1))</f>
      </c>
      <c r="JC18" s="130">
        <v>54.84</v>
      </c>
      <c r="JD18" s="130">
        <f>IF(COUNTA(JC$12:JC$42)=0,0.6*JC$5,IF(JC18="",0,IF(AND(JC18&gt;=JC$7,JC18&lt;=JC$8),JC$5,0)))</f>
      </c>
      <c r="JE18" s="130">
        <f>IF(JC18&lt;&gt;"",JC$5,0)</f>
      </c>
      <c r="JF18" s="129">
        <f>IF(JC$6=0,RANK(JC18,JC$12:JC$42,0),RANK(JC18,JC$12:JC$42,1))</f>
      </c>
      <c r="JG18"/>
      <c r="JH18" s="130">
        <f>IF(COUNTA(JG$12:JG$42)=0,0.6*JG$5,IF(JG18="",0,IF(JG$6=0,IF(JG18&gt;=JG$8,JG$5,IF(JG18&lt;JG$6,0,0.6*JG$5+0.4*JG$5*(JG18-JG$7)/(JG$8-JG$7))),IF(JG18&lt;=JG$8,JG$5,IF(JG18&gt;JG$6,0,0.6*JG$5+0.4*JG$5*(JG18-JG$7)/(JG$8-JG$7))))))</f>
      </c>
      <c r="JI18" s="130">
        <f>IF(JG18&lt;&gt;"",JG$5,0)</f>
      </c>
      <c r="JJ18" s="129">
        <f>IF(JG$6=0,RANK(JG18,JG$12:JG$42,0),RANK(JG18,JG$12:JG$42,1))</f>
      </c>
      <c r="JK18"/>
      <c r="JL18" s="130">
        <f>IF(COUNTA(JK$12:JK$42)=0,0.6*JK$5,IF(JK18="",0,IF(JK$6=0,IF(JK18&gt;=JK$8,JK$5,IF(JK18&lt;JK$6,0,0.6*JK$5+0.4*JK$5*(JK18-JK$7)/(JK$8-JK$7))),IF(JK18&lt;=JK$8,JK$5,IF(JK18&gt;JK$6,0,0.6*JK$5+0.4*JK$5*(JK18-JK$7)/(JK$8-JK$7))))))</f>
      </c>
      <c r="JM18" s="130">
        <f>IF(JK18&lt;&gt;"",JK$5,0)</f>
      </c>
      <c r="JN18" s="129">
        <f>IF(JK$6=0,RANK(JK18,JK$12:JK$42,0),RANK(JK18,JK$12:JK$42,1))</f>
      </c>
      <c r="JO18" s="129" t="s">
        <v>22</v>
      </c>
      <c r="JP18" s="129">
        <f>(F18+J18+N18+R18+V18+Z18+AD18)*100</f>
      </c>
      <c r="JQ18" s="129">
        <f>RANK(JP18,JP$12:JP$42,0)</f>
      </c>
      <c r="JR18" s="129" t="s">
        <v>22</v>
      </c>
      <c r="JS18" s="129">
        <f>(AH18+AL18+AP18+AT18+AX18+BB18+BF18+BJ18+BN18+BR18+BV18+BZ18+CD18+CH18+CL18+CP18+CT18+CX18)*100</f>
      </c>
      <c r="JT18" s="129">
        <f>RANK(JS18,JS$12:JS$42,0)</f>
      </c>
      <c r="JU18" s="129" t="s">
        <v>22</v>
      </c>
      <c r="JV18" s="129">
        <f>(DB18+DF18)*100</f>
      </c>
      <c r="JW18" s="129">
        <f>RANK(JV18,JV$12:JV$42,0)</f>
      </c>
      <c r="JX18" s="129" t="s">
        <v>22</v>
      </c>
      <c r="JY18" s="129">
        <f>(DJ18+DN18+DR18+DV18+DZ18+ED18+EH18+EL18+EQ18+EV18+FA18+FF18+FK18+FP18+FU18+FZ18+GE18+GJ18+GO18+GT18+GY18+HD18)*100</f>
      </c>
      <c r="JZ18" s="129">
        <f>RANK(JY18,JY$12:JY$42,0)</f>
      </c>
      <c r="KA18" s="129" t="s">
        <v>22</v>
      </c>
      <c r="KB18" s="129">
        <f>(HH18+HL18+HP18+HT18+HX18+IB18)*100</f>
      </c>
      <c r="KC18" s="129">
        <f>RANK(KB18,KB$12:KB$42,0)</f>
      </c>
      <c r="KD18" s="129" t="s">
        <v>22</v>
      </c>
      <c r="KE18" s="129">
        <f>(IF18+IJ18+IN18+IR18+IV18)*100</f>
      </c>
      <c r="KF18" s="129">
        <f>RANK(KE18,KE$12:KE$42,0)</f>
      </c>
      <c r="KG18" s="129" t="s">
        <v>22</v>
      </c>
      <c r="KH18" s="129">
        <f>(IZ18+JD18)*100</f>
      </c>
      <c r="KI18" s="129">
        <f>RANK(KH18,KH$12:KH$42,0)</f>
      </c>
      <c r="KJ18" s="129" t="s">
        <v>22</v>
      </c>
      <c r="KK18" s="129">
        <f>(JH18+JL18)*100</f>
      </c>
      <c r="KL18" s="129">
        <f>RANK(KK18,KK$12:KK$42,0)</f>
      </c>
    </row>
    <row r="19">
      <c r="A19" s="129" t="s">
        <v>23</v>
      </c>
      <c r="B19" s="129">
        <f>A19</f>
      </c>
      <c r="C19" s="129">
        <f>(F19+J19+N19+R19+V19+Z19+AD19+AH19+AL19+AP19+AT19+AX19+BB19+BF19+BJ19+BN19+BR19+BV19+BZ19+CD19+CH19+CL19+CP19+CT19+CX19+DB19+DF19+DJ19+DN19+DR19+DV19+DZ19+ED19+EH19+EL19+EQ19+EV19+FA19+FF19+FK19+FP19+FU19+FZ19+GE19+GJ19+GO19+GT19+GY19+HD19+HH19+HL19+HP19+HT19+HX19+IB19+IF19+IJ19+IN19+IR19+IV19+IZ19+JD19+JH19+JL19)*100</f>
      </c>
      <c r="D19" s="129">
        <f>RANK(C19,C$12:C$42,0)</f>
      </c>
      <c r="E19" s="130">
        <v>67.6460917872298</v>
      </c>
      <c r="F19" s="130">
        <f>IF(COUNTA(E$12:E$42)=0,0.6*E$5,IF(E19="",0,IF(E$6=0,IF(E19&gt;=E$8,E$5,IF(E19&lt;E$6,0,0.6*E$5+0.4*E$5*(E19-E$7)/(E$8-E$7))),IF(E19&lt;=E$8,E$5,IF(E19&gt;E$6,0,0.6*E$5+0.4*E$5*(E19-E$7)/(E$8-E$7))))))</f>
      </c>
      <c r="G19" s="130">
        <f>IF(E19&lt;&gt;"",E$5,0)</f>
      </c>
      <c r="H19" s="129">
        <f>IF(E$6=0,RANK(E19,E$12:E$42,0),RANK(E19,E$12:E$42,1))</f>
      </c>
      <c r="I19" s="130">
        <v>85.642838459005</v>
      </c>
      <c r="J19" s="130">
        <f>IF(COUNTA(I$12:I$42)=0,0.6*I$5,IF(I19="",0,IF(I$6=0,IF(I19&gt;=I$8,I$5,IF(I19&lt;I$6,0,0.6*I$5+0.4*I$5*(I19-I$7)/(I$8-I$7))),IF(I19&lt;=I$8,I$5,IF(I19&gt;I$6,0,0.6*I$5+0.4*I$5*(I19-I$7)/(I$8-I$7))))))</f>
      </c>
      <c r="K19" s="130">
        <f>IF(I19&lt;&gt;"",I$5,0)</f>
      </c>
      <c r="L19" s="129">
        <f>IF(I$6=0,RANK(I19,I$12:I$42,0),RANK(I19,I$12:I$42,1))</f>
      </c>
      <c r="M19" s="130">
        <v>73.6231921576749</v>
      </c>
      <c r="N19" s="130">
        <f>IF(COUNTA(M$12:M$42)=0,0.6*M$5,IF(M19="",0,IF(M$6=0,IF(M19&gt;=M$8,M$5,IF(M19&lt;M$6,0,0.6*M$5+0.4*M$5*(M19-M$7)/(M$8-M$7))),IF(M19&lt;=M$8,M$5,IF(M19&gt;M$6,0,0.6*M$5+0.4*M$5*(M19-M$7)/(M$8-M$7))))))</f>
      </c>
      <c r="O19" s="130">
        <f>IF(M19&lt;&gt;"",M$5,0)</f>
      </c>
      <c r="P19" s="129">
        <f>IF(M$6=0,RANK(M19,M$12:M$42,0),RANK(M19,M$12:M$42,1))</f>
      </c>
      <c r="Q19"/>
      <c r="R19" s="130">
        <f>IF(COUNTA(Q$12:Q$42)=0,0.6*Q$5,IF(Q19="",0,IF(Q$6=0,IF(Q19&gt;=Q$8,Q$5,IF(Q19&lt;Q$6,0,0.6*Q$5+0.4*Q$5*(Q19-Q$7)/(Q$8-Q$7))),IF(Q19&lt;=Q$8,Q$5,IF(Q19&gt;Q$6,0,0.6*Q$5+0.4*Q$5*(Q19-Q$7)/(Q$8-Q$7))))))</f>
      </c>
      <c r="S19" s="130">
        <f>IF(Q19&lt;&gt;"",Q$5,0)</f>
      </c>
      <c r="T19" s="129">
        <f>IF(Q$6=0,RANK(Q19,Q$12:Q$42,0),RANK(Q19,Q$12:Q$42,1))</f>
      </c>
      <c r="U19"/>
      <c r="V19" s="130">
        <f>IF(COUNTA(U$12:U$42)=0,0.6*U$5,IF(U19="",0,IF(U$6=0,IF(U19&gt;=U$8,U$5,IF(U19&lt;U$6,0,0.6*U$5+0.4*U$5*(U19-U$7)/(U$8-U$7))),IF(U19&lt;=U$8,U$5,IF(U19&gt;U$6,0,0.6*U$5+0.4*U$5*(U19-U$7)/(U$8-U$7))))))</f>
      </c>
      <c r="W19" s="130">
        <f>IF(U19&lt;&gt;"",U$5,0)</f>
      </c>
      <c r="X19" s="129">
        <f>IF(U$6=0,RANK(U19,U$12:U$42,0),RANK(U19,U$12:U$42,1))</f>
      </c>
      <c r="Y19"/>
      <c r="Z19" s="130">
        <f>IF(COUNTA(Y$12:Y$42)=0,0.6*Y$5,IF(Y19="",0,IF(Y$6=0,IF(Y19&gt;=Y$8,Y$5,IF(Y19&lt;Y$6,0,0.6*Y$5+0.4*Y$5*(Y19-Y$7)/(Y$8-Y$7))),IF(Y19&lt;=Y$8,Y$5,IF(Y19&gt;Y$6,0,0.6*Y$5+0.4*Y$5*(Y19-Y$7)/(Y$8-Y$7))))))</f>
      </c>
      <c r="AA19" s="130">
        <f>IF(Y19&lt;&gt;"",Y$5,0)</f>
      </c>
      <c r="AB19" s="129">
        <f>IF(Y$6=0,RANK(Y19,Y$12:Y$42,0),RANK(Y19,Y$12:Y$42,1))</f>
      </c>
      <c r="AC19" s="130">
        <v>100</v>
      </c>
      <c r="AD19" s="130">
        <f>IF(COUNTA(AC$12:AC$42)=0,0.6*AC$5,IF(AC19="",0,IF(AC$6=0,IF(AC19&gt;=AC$8,AC$5,IF(AC19&lt;AC$6,0,0.6*AC$5+0.4*AC$5*(AC19-AC$7)/(AC$8-AC$7))),IF(AC19&lt;=AC$8,AC$5,IF(AC19&gt;AC$6,0,0.6*AC$5+0.4*AC$5*(AC19-AC$7)/(AC$8-AC$7))))))</f>
      </c>
      <c r="AE19" s="130">
        <f>IF(AC19&lt;&gt;"",AC$5,0)</f>
      </c>
      <c r="AF19" s="129">
        <f>IF(AC$6=0,RANK(AC19,AC$12:AC$42,0),RANK(AC19,AC$12:AC$42,1))</f>
      </c>
      <c r="AG19" s="130">
        <v>0.70953216374269</v>
      </c>
      <c r="AH19" s="130">
        <f>IF(COUNTA(AG$12:AG$42)=0,0.6*AG$5,IF(AG19="",0,IF(AG$6=0,IF(AG19&gt;=AG$8,AG$5,IF(AG19&lt;AG$6,0,0.6*AG$5+0.4*AG$5*(AG19-AG$7)/(AG$8-AG$7))),IF(AG19&lt;=AG$8,AG$5,IF(AG19&gt;AG$6,0,0.6*AG$5+0.4*AG$5*(AG19-AG$7)/(AG$8-AG$7))))))</f>
      </c>
      <c r="AI19" s="130">
        <f>IF(AG19&lt;&gt;"",AG$5,0)</f>
      </c>
      <c r="AJ19" s="129">
        <f>IF(AG$6=0,RANK(AG19,AG$12:AG$42,0),RANK(AG19,AG$12:AG$42,1))</f>
      </c>
      <c r="AK19" s="130">
        <v>0</v>
      </c>
      <c r="AL19" s="130">
        <f>IF(COUNTA(AK$12:AK$42)=0,0.6*AK$5,IF(AK19="",0,IF(AK$6=0,IF(AK19&gt;=AK$8,AK$5,IF(AK19&lt;AK$6,0,0.6*AK$5+0.4*AK$5*(AK19-AK$7)/(AK$8-AK$7))),IF(AK19&lt;=AK$8,AK$5,IF(AK19&gt;AK$6,0,0.6*AK$5+0.4*AK$5*(AK19-AK$7)/(AK$8-AK$7))))))</f>
      </c>
      <c r="AM19" s="130">
        <f>IF(AK19&lt;&gt;"",AK$5,0)</f>
      </c>
      <c r="AN19" s="129">
        <f>IF(AK$6=0,RANK(AK19,AK$12:AK$42,0),RANK(AK19,AK$12:AK$42,1))</f>
      </c>
      <c r="AO19" s="130">
        <v>0.631633678572837</v>
      </c>
      <c r="AP19" s="130">
        <f>IF(COUNTA(AO$12:AO$42)=0,0.6*AO$5,IF(AO19="",0,IF(AO$6=0,IF(AO19&gt;=AO$8,AO$5,IF(AO19&lt;AO$6,0,0.6*AO$5+0.4*AO$5*(AO19-AO$7)/(AO$8-AO$7))),IF(AO19&lt;=AO$8,AO$5,IF(AO19&gt;AO$6,0,0.6*AO$5+0.4*AO$5*(AO19-AO$7)/(AO$8-AO$7))))))</f>
      </c>
      <c r="AQ19" s="130">
        <f>IF(AO19&lt;&gt;"",AO$5,0)</f>
      </c>
      <c r="AR19" s="129">
        <f>IF(AO$6=0,RANK(AO19,AO$12:AO$42,0),RANK(AO19,AO$12:AO$42,1))</f>
      </c>
      <c r="AS19" s="130">
        <v>0</v>
      </c>
      <c r="AT19" s="130">
        <f>IF(COUNTA(AS$12:AS$42)=0,0.6*AS$5,IF(AS19="",0,IF(AS$6=0,IF(AS19&gt;=AS$8,AS$5,IF(AS19&lt;AS$6,0,0.6*AS$5+0.4*AS$5*(AS19-AS$7)/(AS$8-AS$7))),IF(AS19&lt;=AS$8,AS$5,IF(AS19&gt;AS$6,0,0.6*AS$5+0.4*AS$5*(AS19-AS$7)/(AS$8-AS$7))))))</f>
      </c>
      <c r="AU19" s="130">
        <f>IF(AS19&lt;&gt;"",AS$5,0)</f>
      </c>
      <c r="AV19" s="129">
        <f>IF(AS$6=0,RANK(AS19,AS$12:AS$42,0),RANK(AS19,AS$12:AS$42,1))</f>
      </c>
      <c r="AW19" s="130">
        <v>0</v>
      </c>
      <c r="AX19" s="130">
        <f>IF(COUNTA(AW$12:AW$42)=0,0.6*AW$5,IF(AW19="",0,IF(AW$6=0,IF(AW19&gt;=AW$8,AW$5,IF(AW19&lt;AW$6,0,0.6*AW$5+0.4*AW$5*(AW19-AW$7)/(AW$8-AW$7))),IF(AW19&lt;=AW$8,AW$5,IF(AW19&gt;AW$6,0,0.6*AW$5+0.4*AW$5*(AW19-AW$7)/(AW$8-AW$7))))))</f>
      </c>
      <c r="AY19" s="130">
        <f>IF(AW19&lt;&gt;"",AW$5,0)</f>
      </c>
      <c r="AZ19" s="129">
        <f>IF(AW$6=0,RANK(AW19,AW$12:AW$42,0),RANK(AW19,AW$12:AW$42,1))</f>
      </c>
      <c r="BA19" s="130">
        <v>16.0199519230769</v>
      </c>
      <c r="BB19" s="130">
        <f>IF(COUNTA(BA$12:BA$42)=0,0.6*BA$5,IF(BA19="",0,IF(BA$6=0,IF(BA19&gt;=BA$8,BA$5,IF(BA19&lt;BA$6,0,0.6*BA$5+0.4*BA$5*(BA19-BA$7)/(BA$8-BA$7))),IF(BA19&lt;=BA$8,BA$5,IF(BA19&gt;BA$6,0,0.6*BA$5+0.4*BA$5*(BA19-BA$7)/(BA$8-BA$7))))))</f>
      </c>
      <c r="BC19" s="130">
        <f>IF(BA19&lt;&gt;"",BA$5,0)</f>
      </c>
      <c r="BD19" s="129">
        <f>IF(BA$6=0,RANK(BA19,BA$12:BA$42,0),RANK(BA19,BA$12:BA$42,1))</f>
      </c>
      <c r="BE19" s="130">
        <v>0</v>
      </c>
      <c r="BF19" s="130">
        <f>IF(COUNTA(BE$12:BE$42)=0,0.6*BE$5,IF(BE19="",0,IF(BE$6=0,IF(BE19&gt;=BE$8,BE$5,IF(BE19&lt;BE$6,0,0.6*BE$5+0.4*BE$5*(BE19-BE$7)/(BE$8-BE$7))),IF(BE19&lt;=BE$8,BE$5,IF(BE19&gt;BE$6,0,0.6*BE$5+0.4*BE$5*(BE19-BE$7)/(BE$8-BE$7))))))</f>
      </c>
      <c r="BG19" s="130">
        <f>IF(BE19&lt;&gt;"",BE$5,0)</f>
      </c>
      <c r="BH19" s="129">
        <f>IF(BE$6=0,RANK(BE19,BE$12:BE$42,0),RANK(BE19,BE$12:BE$42,1))</f>
      </c>
      <c r="BI19"/>
      <c r="BJ19" s="130">
        <f>IF(COUNTA(BI$12:BI$42)=0,0.6*BI$5,IF(BI19="",0,IF(BI$6=0,IF(BI19&gt;=BI$8,BI$5,IF(BI19&lt;BI$6,0,0.6*BI$5+0.4*BI$5*(BI19-BI$7)/(BI$8-BI$7))),IF(BI19&lt;=BI$8,BI$5,IF(BI19&gt;BI$6,0,0.6*BI$5+0.4*BI$5*(BI19-BI$7)/(BI$8-BI$7))))))</f>
      </c>
      <c r="BK19" s="130">
        <f>IF(BI19&lt;&gt;"",BI$5,0)</f>
      </c>
      <c r="BL19" s="129">
        <f>IF(BI$6=0,RANK(BI19,BI$12:BI$42,0),RANK(BI19,BI$12:BI$42,1))</f>
      </c>
      <c r="BM19"/>
      <c r="BN19" s="130">
        <f>IF(COUNTA(BM$12:BM$42)=0,0.6*BM$5,IF(BM19="",0,IF(BM$6=0,IF(BM19&gt;=BM$8,BM$5,IF(BM19&lt;BM$6,0,0.6*BM$5+0.4*BM$5*(BM19-BM$7)/(BM$8-BM$7))),IF(BM19&lt;=BM$8,BM$5,IF(BM19&gt;BM$6,0,0.6*BM$5+0.4*BM$5*(BM19-BM$7)/(BM$8-BM$7))))))</f>
      </c>
      <c r="BO19" s="130">
        <f>IF(BM19&lt;&gt;"",BM$5,0)</f>
      </c>
      <c r="BP19" s="129">
        <f>IF(BM$6=0,RANK(BM19,BM$12:BM$42,0),RANK(BM19,BM$12:BM$42,1))</f>
      </c>
      <c r="BQ19"/>
      <c r="BR19" s="130">
        <f>IF(COUNTA(BQ$12:BQ$42)=0,0.6*BQ$5,IF(BQ19="",0,IF(BQ$6=0,IF(BQ19&gt;=BQ$8,BQ$5,IF(BQ19&lt;BQ$6,0,0.6*BQ$5+0.4*BQ$5*(BQ19-BQ$7)/(BQ$8-BQ$7))),IF(BQ19&lt;=BQ$8,BQ$5,IF(BQ19&gt;BQ$6,0,0.6*BQ$5+0.4*BQ$5*(BQ19-BQ$7)/(BQ$8-BQ$7))))))</f>
      </c>
      <c r="BS19" s="130">
        <f>IF(BQ19&lt;&gt;"",BQ$5,0)</f>
      </c>
      <c r="BT19" s="129">
        <f>IF(BQ$6=0,RANK(BQ19,BQ$12:BQ$42,0),RANK(BQ19,BQ$12:BQ$42,1))</f>
      </c>
      <c r="BU19"/>
      <c r="BV19" s="130">
        <f>IF(COUNTA(BU$12:BU$42)=0,0.6*BU$5,IF(BU19="",0,IF(BU$6=0,IF(BU19&gt;=BU$8,BU$5,IF(BU19&lt;BU$6,0,0.6*BU$5+0.4*BU$5*(BU19-BU$7)/(BU$8-BU$7))),IF(BU19&lt;=BU$8,BU$5,IF(BU19&gt;BU$6,0,0.6*BU$5+0.4*BU$5*(BU19-BU$7)/(BU$8-BU$7))))))</f>
      </c>
      <c r="BW19" s="130">
        <f>IF(BU19&lt;&gt;"",BU$5,0)</f>
      </c>
      <c r="BX19" s="129">
        <f>IF(BU$6=0,RANK(BU19,BU$12:BU$42,0),RANK(BU19,BU$12:BU$42,1))</f>
      </c>
      <c r="BY19"/>
      <c r="BZ19" s="130">
        <f>IF(COUNTA(BY$12:BY$42)=0,0.6*BY$5,IF(BY19="",0,IF(BY$6=0,IF(BY19&gt;=BY$8,BY$5,IF(BY19&lt;BY$6,0,0.6*BY$5+0.4*BY$5*(BY19-BY$7)/(BY$8-BY$7))),IF(BY19&lt;=BY$8,BY$5,IF(BY19&gt;BY$6,0,0.6*BY$5+0.4*BY$5*(BY19-BY$7)/(BY$8-BY$7))))))</f>
      </c>
      <c r="CA19" s="130">
        <f>IF(BY19&lt;&gt;"",BY$5,0)</f>
      </c>
      <c r="CB19" s="129">
        <f>IF(BY$6=0,RANK(BY19,BY$12:BY$42,0),RANK(BY19,BY$12:BY$42,1))</f>
      </c>
      <c r="CC19"/>
      <c r="CD19" s="130">
        <f>IF(COUNTA(CC$12:CC$42)=0,0.6*CC$5,IF(CC19="",0,IF(CC$6=0,IF(CC19&gt;=CC$8,CC$5,IF(CC19&lt;CC$6,0,0.6*CC$5+0.4*CC$5*(CC19-CC$7)/(CC$8-CC$7))),IF(CC19&lt;=CC$8,CC$5,IF(CC19&gt;CC$6,0,0.6*CC$5+0.4*CC$5*(CC19-CC$7)/(CC$8-CC$7))))))</f>
      </c>
      <c r="CE19" s="130">
        <f>IF(CC19&lt;&gt;"",CC$5,0)</f>
      </c>
      <c r="CF19" s="129">
        <f>IF(CC$6=0,RANK(CC19,CC$12:CC$42,0),RANK(CC19,CC$12:CC$42,1))</f>
      </c>
      <c r="CG19"/>
      <c r="CH19" s="130">
        <f>IF(COUNTA(CG$12:CG$42)=0,0.6*CG$5,IF(CG19="",0,IF(CG$6=0,IF(CG19&gt;=CG$8,CG$5,IF(CG19&lt;CG$6,0,0.6*CG$5+0.4*CG$5*(CG19-CG$7)/(CG$8-CG$7))),IF(CG19&lt;=CG$8,CG$5,IF(CG19&gt;CG$6,0,0.6*CG$5+0.4*CG$5*(CG19-CG$7)/(CG$8-CG$7))))))</f>
      </c>
      <c r="CI19" s="130">
        <f>IF(CG19&lt;&gt;"",CG$5,0)</f>
      </c>
      <c r="CJ19" s="129">
        <f>IF(CG$6=0,RANK(CG19,CG$12:CG$42,0),RANK(CG19,CG$12:CG$42,1))</f>
      </c>
      <c r="CK19"/>
      <c r="CL19" s="130">
        <f>IF(COUNTA(CK$12:CK$42)=0,0.6*CK$5,IF(CK19="",0,IF(CK$6=0,IF(CK19&gt;=CK$8,CK$5,IF(CK19&lt;CK$6,0,0.6*CK$5+0.4*CK$5*(CK19-CK$7)/(CK$8-CK$7))),IF(CK19&lt;=CK$8,CK$5,IF(CK19&gt;CK$6,0,0.6*CK$5+0.4*CK$5*(CK19-CK$7)/(CK$8-CK$7))))))</f>
      </c>
      <c r="CM19" s="130">
        <f>IF(CK19&lt;&gt;"",CK$5,0)</f>
      </c>
      <c r="CN19" s="129">
        <f>IF(CK$6=0,RANK(CK19,CK$12:CK$42,0),RANK(CK19,CK$12:CK$42,1))</f>
      </c>
      <c r="CO19"/>
      <c r="CP19" s="130">
        <f>IF(COUNTA(CO$12:CO$42)=0,0.6*CO$5,IF(CO19="",0,IF(CO$6=0,IF(CO19&gt;=CO$8,CO$5,IF(CO19&lt;CO$6,0,0.6*CO$5+0.4*CO$5*(CO19-CO$7)/(CO$8-CO$7))),IF(CO19&lt;=CO$8,CO$5,IF(CO19&gt;CO$6,0,0.6*CO$5+0.4*CO$5*(CO19-CO$7)/(CO$8-CO$7))))))</f>
      </c>
      <c r="CQ19" s="130">
        <f>IF(CO19&lt;&gt;"",CO$5,0)</f>
      </c>
      <c r="CR19" s="129">
        <f>IF(CO$6=0,RANK(CO19,CO$12:CO$42,0),RANK(CO19,CO$12:CO$42,1))</f>
      </c>
      <c r="CS19" s="130">
        <v>99</v>
      </c>
      <c r="CT19" s="130">
        <f>IF(COUNTA(CS$12:CS$42)=0,0.6*CS$5,IF(CS19="",0,IF(CS$6=0,IF(CS19&gt;=CS$8,CS$5,IF(CS19&lt;CS$6,0,0.6*CS$5+0.4*CS$5*(CS19-CS$7)/(CS$8-CS$7))),IF(CS19&lt;=CS$8,CS$5,IF(CS19&gt;CS$6,0,0.6*CS$5+0.4*CS$5*(CS19-CS$7)/(CS$8-CS$7))))))</f>
      </c>
      <c r="CU19" s="130">
        <f>IF(CS19&lt;&gt;"",CS$5,0)</f>
      </c>
      <c r="CV19" s="129">
        <f>IF(CS$6=0,RANK(CS19,CS$12:CS$42,0),RANK(CS19,CS$12:CS$42,1))</f>
      </c>
      <c r="CW19" s="130">
        <v>0.5</v>
      </c>
      <c r="CX19" s="130">
        <f>IF(COUNTA(CW$12:CW$42)=0,0.6*CW$5,IF(CW19="",0,IF(CW$6=0,IF(CW19&gt;=CW$8,CW$5,IF(CW19&lt;CW$6,0,0.6*CW$5+0.4*CW$5*(CW19-CW$7)/(CW$8-CW$7))),IF(CW19&lt;=CW$8,CW$5,IF(CW19&gt;CW$6,0,0.6*CW$5+0.4*CW$5*(CW19-CW$7)/(CW$8-CW$7))))))</f>
      </c>
      <c r="CY19" s="130">
        <f>IF(CW19&lt;&gt;"",CW$5,0)</f>
      </c>
      <c r="CZ19" s="129">
        <f>IF(CW$6=0,RANK(CW19,CW$12:CW$42,0),RANK(CW19,CW$12:CW$42,1))</f>
      </c>
      <c r="DA19" s="130">
        <v>98</v>
      </c>
      <c r="DB19" s="130">
        <f>IF(COUNTA(DA$12:DA$42)=0,0.6*DA$5,IF(DA19="",0,IF(DA$6=0,IF(DA19&gt;=DA$8,DA$5,IF(DA19&lt;DA$6,0,0.6*DA$5+0.4*DA$5*(DA19-DA$7)/(DA$8-DA$7))),IF(DA19&lt;=DA$8,DA$5,IF(DA19&gt;DA$6,0,0.6*DA$5+0.4*DA$5*(DA19-DA$7)/(DA$8-DA$7))))))</f>
      </c>
      <c r="DC19" s="130">
        <f>IF(DA19&lt;&gt;"",DA$5,0)</f>
      </c>
      <c r="DD19" s="129">
        <f>IF(DA$6=0,RANK(DA19,DA$12:DA$42,0),RANK(DA19,DA$12:DA$42,1))</f>
      </c>
      <c r="DE19" s="130">
        <v>98</v>
      </c>
      <c r="DF19" s="130">
        <f>IF(COUNTA(DE$12:DE$42)=0,0.6*DE$5,IF(DE19="",0,IF(DE$6=0,IF(DE19&gt;=DE$8,DE$5,IF(DE19&lt;DE$6,0,0.6*DE$5+0.4*DE$5*(DE19-DE$7)/(DE$8-DE$7))),IF(DE19&lt;=DE$8,DE$5,IF(DE19&gt;DE$6,0,0.6*DE$5+0.4*DE$5*(DE19-DE$7)/(DE$8-DE$7))))))</f>
      </c>
      <c r="DG19" s="130">
        <f>IF(DE19&lt;&gt;"",DE$5,0)</f>
      </c>
      <c r="DH19" s="129">
        <f>IF(DE$6=0,RANK(DE19,DE$12:DE$42,0),RANK(DE19,DE$12:DE$42,1))</f>
      </c>
      <c r="DI19"/>
      <c r="DJ19" s="130">
        <f>IF(COUNTA(DI$12:DI$42)=0,0.6*DI$5,IF(DI19="",0,IF(DI$6=0,IF(DI19&gt;=DI$8,DI$5,IF(DI19&lt;DI$6,0,0.6*DI$5+0.4*DI$5*(DI19-DI$7)/(DI$8-DI$7))),IF(DI19&lt;=DI$8,DI$5,IF(DI19&gt;DI$6,0,0.6*DI$5+0.4*DI$5*(DI19-DI$7)/(DI$8-DI$7))))))</f>
      </c>
      <c r="DK19" s="130">
        <f>IF(DI19&lt;&gt;"",DI$5,0)</f>
      </c>
      <c r="DL19" s="129">
        <f>IF(DI$6=0,RANK(DI19,DI$12:DI$42,0),RANK(DI19,DI$12:DI$42,1))</f>
      </c>
      <c r="DM19"/>
      <c r="DN19" s="130">
        <f>IF(COUNTA(DM$12:DM$42)=0,0.6*DM$5,IF(DM19="",0,IF(DM$6=0,IF(DM19&gt;=DM$8,DM$5,IF(DM19&lt;DM$6,0,0.6*DM$5+0.4*DM$5*(DM19-DM$7)/(DM$8-DM$7))),IF(DM19&lt;=DM$8,DM$5,IF(DM19&gt;DM$6,0,0.6*DM$5+0.4*DM$5*(DM19-DM$7)/(DM$8-DM$7))))))</f>
      </c>
      <c r="DO19" s="130">
        <f>IF(DM19&lt;&gt;"",DM$5,0)</f>
      </c>
      <c r="DP19" s="129">
        <f>IF(DM$6=0,RANK(DM19,DM$12:DM$42,0),RANK(DM19,DM$12:DM$42,1))</f>
      </c>
      <c r="DQ19"/>
      <c r="DR19" s="130">
        <f>IF(COUNTA(DQ$12:DQ$42)=0,0.6*DQ$5,IF(DQ19="",0,IF(DQ$6=0,IF(DQ19&gt;=DQ$8,DQ$5,IF(DQ19&lt;DQ$6,0,0.6*DQ$5+0.4*DQ$5*(DQ19-DQ$7)/(DQ$8-DQ$7))),IF(DQ19&lt;=DQ$8,DQ$5,IF(DQ19&gt;DQ$6,0,0.6*DQ$5+0.4*DQ$5*(DQ19-DQ$7)/(DQ$8-DQ$7))))))</f>
      </c>
      <c r="DS19" s="130">
        <f>IF(DQ19&lt;&gt;"",DQ$5,0)</f>
      </c>
      <c r="DT19" s="129">
        <f>IF(DQ$6=0,RANK(DQ19,DQ$12:DQ$42,0),RANK(DQ19,DQ$12:DQ$42,1))</f>
      </c>
      <c r="DU19"/>
      <c r="DV19" s="130">
        <f>IF(COUNTA(DU$12:DU$42)=0,0.6*DU$5,IF(DU19="",0,IF(DU$6=0,IF(DU19&gt;=DU$8,DU$5,IF(DU19&lt;DU$6,0,0.6*DU$5+0.4*DU$5*(DU19-DU$7)/(DU$8-DU$7))),IF(DU19&lt;=DU$8,DU$5,IF(DU19&gt;DU$6,0,0.6*DU$5+0.4*DU$5*(DU19-DU$7)/(DU$8-DU$7))))))</f>
      </c>
      <c r="DW19" s="130">
        <f>IF(DU19&lt;&gt;"",DU$5,0)</f>
      </c>
      <c r="DX19" s="129">
        <f>IF(DU$6=0,RANK(DU19,DU$12:DU$42,0),RANK(DU19,DU$12:DU$42,1))</f>
      </c>
      <c r="DY19"/>
      <c r="DZ19" s="130">
        <f>IF(COUNTA(DY$12:DY$42)=0,0.6*DY$5,IF(DY19="",0,IF(DY$6=0,IF(DY19&gt;=DY$8,DY$5,IF(DY19&lt;DY$6,0,0.6*DY$5+0.4*DY$5*(DY19-DY$7)/(DY$8-DY$7))),IF(DY19&lt;=DY$8,DY$5,IF(DY19&gt;DY$6,0,0.6*DY$5+0.4*DY$5*(DY19-DY$7)/(DY$8-DY$7))))))</f>
      </c>
      <c r="EA19" s="130">
        <f>IF(DY19&lt;&gt;"",DY$5,0)</f>
      </c>
      <c r="EB19" s="129">
        <f>IF(DY$6=0,RANK(DY19,DY$12:DY$42,0),RANK(DY19,DY$12:DY$42,1))</f>
      </c>
      <c r="EC19"/>
      <c r="ED19" s="130">
        <f>IF(COUNTA(EC$12:EC$42)=0,0.6*EC$5,IF(EC19="",0,IF(EC$6=0,IF(EC19&gt;=EC$8,EC$5,IF(EC19&lt;EC$6,0,0.6*EC$5+0.4*EC$5*(EC19-EC$7)/(EC$8-EC$7))),IF(EC19&lt;=EC$8,EC$5,IF(EC19&gt;EC$6,0,0.6*EC$5+0.4*EC$5*(EC19-EC$7)/(EC$8-EC$7))))))</f>
      </c>
      <c r="EE19" s="130">
        <f>IF(EC19&lt;&gt;"",EC$5,0)</f>
      </c>
      <c r="EF19" s="129">
        <f>IF(EC$6=0,RANK(EC19,EC$12:EC$42,0),RANK(EC19,EC$12:EC$42,1))</f>
      </c>
      <c r="EG19"/>
      <c r="EH19" s="130">
        <f>IF(COUNTA(EG$12:EG$42)=0,0.6*EG$5,IF(EG19="",0,IF(EG$6=0,IF(EG19&gt;=EG$8,EG$5,IF(EG19&lt;EG$6,0,0.6*EG$5+0.4*EG$5*(EG19-EG$7)/(EG$8-EG$7))),IF(EG19&lt;=EG$8,EG$5,IF(EG19&gt;EG$6,0,0.6*EG$5+0.4*EG$5*(EG19-EG$7)/(EG$8-EG$7))))))</f>
      </c>
      <c r="EI19" s="130">
        <f>IF(EG19&lt;&gt;"",EG$5,0)</f>
      </c>
      <c r="EJ19" s="129">
        <f>IF(EG$6=0,RANK(EG19,EG$12:EG$42,0),RANK(EG19,EG$12:EG$42,1))</f>
      </c>
      <c r="EK19"/>
      <c r="EL19" s="130">
        <f>IF(COUNTA(EK$12:EK$42)=0,0.6*EK$5,IF(EK19="",0,IF(EK$6=0,IF(EK19&gt;=EK$8,EK$5,IF(EK19&lt;EK$6,0,0.6*EK$5+0.4*EK$5*(EK19-EK$7)/(EK$8-EK$7))),IF(EK19&lt;=EK$8,EK$5,IF(EK19&gt;EK$6,0,0.6*EK$5+0.4*EK$5*(EK19-EK$7)/(EK$8-EK$7))))))</f>
      </c>
      <c r="EM19" s="130">
        <f>IF(EK19&lt;&gt;"",EK$5,0)</f>
      </c>
      <c r="EN19" s="129">
        <f>IF(EK$6=0,RANK(EK19,EK$12:EK$42,0),RANK(EK19,EK$12:EK$42,1))</f>
      </c>
      <c r="EO19"/>
      <c r="EP19"/>
      <c r="EQ19"/>
      <c r="ER19" s="130">
        <f>IF(OR(EO19="",EP19=""),0,EO$5)</f>
      </c>
      <c r="ES19" s="129">
        <f>IF(EO$6=0,RANK(EQ19,EQ$12:EQ$42,0),RANK(EQ19,EQ$12:EQ$42,1))</f>
      </c>
      <c r="ET19"/>
      <c r="EU19"/>
      <c r="EV19"/>
      <c r="EW19" s="130">
        <f>IF(OR(ET19="",EU19=""),0,ET$5)</f>
      </c>
      <c r="EX19" s="129">
        <f>IF(ET$6=0,RANK(EV19,EV$12:EV$42,0),RANK(EV19,EV$12:EV$42,1))</f>
      </c>
      <c r="EY19"/>
      <c r="EZ19"/>
      <c r="FA19"/>
      <c r="FB19" s="130">
        <f>IF(OR(EY19="",EZ19=""),0,EY$5)</f>
      </c>
      <c r="FC19" s="129">
        <f>IF(EY$6=0,RANK(FA19,FA$12:FA$42,0),RANK(FA19,FA$12:FA$42,1))</f>
      </c>
      <c r="FD19"/>
      <c r="FE19"/>
      <c r="FF19"/>
      <c r="FG19" s="130">
        <f>IF(OR(FD19="",FE19=""),0,FD$5)</f>
      </c>
      <c r="FH19" s="129">
        <f>IF(FD$6=0,RANK(FF19,FF$12:FF$42,0),RANK(FF19,FF$12:FF$42,1))</f>
      </c>
      <c r="FI19"/>
      <c r="FJ19"/>
      <c r="FK19"/>
      <c r="FL19" s="130">
        <f>IF(OR(FI19="",FJ19=""),0,FI$5)</f>
      </c>
      <c r="FM19" s="129">
        <f>IF(FI$6=0,RANK(FK19,FK$12:FK$42,0),RANK(FK19,FK$12:FK$42,1))</f>
      </c>
      <c r="FN19"/>
      <c r="FO19"/>
      <c r="FP19"/>
      <c r="FQ19" s="130">
        <f>IF(OR(FN19="",FO19=""),0,FN$5)</f>
      </c>
      <c r="FR19" s="129">
        <f>IF(FN$6=0,RANK(FP19,FP$12:FP$42,0),RANK(FP19,FP$12:FP$42,1))</f>
      </c>
      <c r="FS19"/>
      <c r="FT19"/>
      <c r="FU19"/>
      <c r="FV19" s="130">
        <f>IF(OR(FS19="",FT19=""),0,FS$5)</f>
      </c>
      <c r="FW19" s="129">
        <f>IF(FS$6=0,RANK(FU19,FU$12:FU$42,0),RANK(FU19,FU$12:FU$42,1))</f>
      </c>
      <c r="FX19"/>
      <c r="FY19"/>
      <c r="FZ19"/>
      <c r="GA19" s="130">
        <f>IF(OR(FX19="",FY19=""),0,FX$5)</f>
      </c>
      <c r="GB19" s="129">
        <f>IF(FX$6=0,RANK(FZ19,FZ$12:FZ$42,0),RANK(FZ19,FZ$12:FZ$42,1))</f>
      </c>
      <c r="GC19"/>
      <c r="GD19"/>
      <c r="GE19"/>
      <c r="GF19" s="130">
        <f>IF(OR(GC19="",GD19=""),0,GC$5)</f>
      </c>
      <c r="GG19" s="129">
        <f>IF(GC$6=0,RANK(GE19,GE$12:GE$42,0),RANK(GE19,GE$12:GE$42,1))</f>
      </c>
      <c r="GH19"/>
      <c r="GI19"/>
      <c r="GJ19"/>
      <c r="GK19" s="130">
        <f>IF(OR(GH19="",GI19=""),0,GH$5)</f>
      </c>
      <c r="GL19" s="129">
        <f>IF(GH$6=0,RANK(GJ19,GJ$12:GJ$42,0),RANK(GJ19,GJ$12:GJ$42,1))</f>
      </c>
      <c r="GM19"/>
      <c r="GN19"/>
      <c r="GO19"/>
      <c r="GP19" s="130">
        <f>IF(OR(GM19="",GN19=""),0,GM$5)</f>
      </c>
      <c r="GQ19" s="129">
        <f>IF(GM$6=0,RANK(GO19,GO$12:GO$42,0),RANK(GO19,GO$12:GO$42,1))</f>
      </c>
      <c r="GR19"/>
      <c r="GS19"/>
      <c r="GT19"/>
      <c r="GU19" s="130">
        <f>IF(OR(GR19="",GS19=""),0,GR$5)</f>
      </c>
      <c r="GV19" s="129">
        <f>IF(GR$6=0,RANK(GT19,GT$12:GT$42,0),RANK(GT19,GT$12:GT$42,1))</f>
      </c>
      <c r="GW19"/>
      <c r="GX19"/>
      <c r="GY19"/>
      <c r="GZ19" s="130">
        <f>IF(OR(GW19="",GX19=""),0,GW$5)</f>
      </c>
      <c r="HA19" s="129">
        <f>IF(GW$6=0,RANK(GY19,GY$12:GY$42,0),RANK(GY19,GY$12:GY$42,1))</f>
      </c>
      <c r="HB19"/>
      <c r="HC19"/>
      <c r="HD19"/>
      <c r="HE19" s="130">
        <f>IF(OR(HB19="",HC19=""),0,HB$5)</f>
      </c>
      <c r="HF19" s="129">
        <f>IF(HB$6=0,RANK(HD19,HD$12:HD$42,0),RANK(HD19,HD$12:HD$42,1))</f>
      </c>
      <c r="HG19" s="130">
        <v>0.226792433379723</v>
      </c>
      <c r="HH19" s="130">
        <f>IF(COUNTA(HG$12:HG$42)=0,0.6*HG$5,IF(HG19="",0,IF(HG$6=0,IF(HG19&gt;=HG$8,HG$5,IF(HG19&lt;HG$6,0,0.6*HG$5+0.4*HG$5*(HG19-HG$7)/(HG$8-HG$7))),IF(HG19&lt;=HG$8,HG$5,IF(HG19&gt;HG$6,0,0.6*HG$5+0.4*HG$5*(HG19-HG$7)/(HG$8-HG$7))))))</f>
      </c>
      <c r="HI19" s="130">
        <f>IF(HG19&lt;&gt;"",HG$5,0)</f>
      </c>
      <c r="HJ19" s="129">
        <f>IF(HG$6=0,RANK(HG19,HG$12:HG$42,0),RANK(HG19,HG$12:HG$42,1))</f>
      </c>
      <c r="HK19" s="130">
        <v>1.8</v>
      </c>
      <c r="HL19" s="130">
        <f>IF(COUNTA(HK$12:HK$42)=0,0.6*HK$5,IF(HK19="",0,IF(HK$6=0,IF(HK19&gt;=HK$8,HK$5,IF(HK19&lt;HK$6,0,0.6*HK$5+0.4*HK$5*(HK19-HK$7)/(HK$8-HK$7))),IF(HK19&lt;=HK$8,HK$5,IF(HK19&gt;HK$6,0,0.6*HK$5+0.4*HK$5*(HK19-HK$7)/(HK$8-HK$7))))))</f>
      </c>
      <c r="HM19" s="130">
        <f>IF(HK19&lt;&gt;"",HK$5,0)</f>
      </c>
      <c r="HN19" s="129">
        <f>IF(HK$6=0,RANK(HK19,HK$12:HK$42,0),RANK(HK19,HK$12:HK$42,1))</f>
      </c>
      <c r="HO19" s="130">
        <v>0</v>
      </c>
      <c r="HP19" s="130">
        <f>IF(COUNTA(HO$12:HO$42)=0,0.6*HO$5,IF(HO19="",0,IF(HO$6=0,IF(HO19&gt;=HO$8,HO$5,IF(HO19&lt;HO$6,0,0.6*HO$5+0.4*HO$5*(HO19-HO$7)/(HO$8-HO$7))),IF(HO19&lt;=HO$8,HO$5,IF(HO19&gt;HO$6,0,0.6*HO$5+0.4*HO$5*(HO19-HO$7)/(HO$8-HO$7))))))</f>
      </c>
      <c r="HQ19" s="130">
        <f>IF(HO19&lt;&gt;"",HO$5,0)</f>
      </c>
      <c r="HR19" s="129">
        <f>IF(HO$6=0,RANK(HO19,HO$12:HO$42,0),RANK(HO19,HO$12:HO$42,1))</f>
      </c>
      <c r="HS19" s="130">
        <v>4.09356725150001</v>
      </c>
      <c r="HT19" s="130">
        <f>IF(COUNTA(HS$12:HS$42)=0,0.6*HS$5,IF(HS19="",0,IF(HS$6=0,IF(HS19&gt;=HS$8,HS$5,IF(HS19&lt;HS$6,0,0.6*HS$5+0.4*HS$5*(HS19-HS$7)/(HS$8-HS$7))),IF(HS19&lt;=HS$8,HS$5,IF(HS19&gt;HS$6,0,0.6*HS$5+0.4*HS$5*(HS19-HS$7)/(HS$8-HS$7))))))</f>
      </c>
      <c r="HU19" s="130">
        <f>IF(HS19&lt;&gt;"",HS$5,0)</f>
      </c>
      <c r="HV19" s="129">
        <f>IF(HS$6=0,RANK(HS19,HS$12:HS$42,0),RANK(HS19,HS$12:HS$42,1))</f>
      </c>
      <c r="HW19" s="130">
        <v>0</v>
      </c>
      <c r="HX19" s="130">
        <f>IF(COUNTA(HW$12:HW$42)=0,0.6*HW$5,IF(HW19="",0,IF(HW$6=0,IF(HW19&gt;=HW$8,HW$5,IF(HW19&lt;HW$6,0,0.6*HW$5+0.4*HW$5*(HW19-HW$7)/(HW$8-HW$7))),IF(HW19&lt;=HW$8,HW$5,IF(HW19&gt;HW$6,0,0.6*HW$5+0.4*HW$5*(HW19-HW$7)/(HW$8-HW$7))))))</f>
      </c>
      <c r="HY19" s="130">
        <f>IF(HW19&lt;&gt;"",HW$5,0)</f>
      </c>
      <c r="HZ19" s="129">
        <f>IF(HW$6=0,RANK(HW19,HW$12:HW$42,0),RANK(HW19,HW$12:HW$42,1))</f>
      </c>
      <c r="IA19" s="130">
        <v>0</v>
      </c>
      <c r="IB19" s="130">
        <f>IF(COUNTA(IA$12:IA$42)=0,0.6*IA$5,IF(IA19="",0,IF(IA$6=0,IF(IA19&gt;=IA$8,IA$5,IF(IA19&lt;IA$6,0,0.6*IA$5+0.4*IA$5*(IA19-IA$7)/(IA$8-IA$7))),IF(IA19&lt;=IA$8,IA$5,IF(IA19&gt;IA$6,0,0.6*IA$5+0.4*IA$5*(IA19-IA$7)/(IA$8-IA$7))))))</f>
      </c>
      <c r="IC19" s="130">
        <f>IF(IA19&lt;&gt;"",IA$5,0)</f>
      </c>
      <c r="ID19" s="129">
        <f>IF(IA$6=0,RANK(IA19,IA$12:IA$42,0),RANK(IA19,IA$12:IA$42,1))</f>
      </c>
      <c r="IE19" s="130">
        <v>86.2328767123288</v>
      </c>
      <c r="IF19" s="130">
        <f>IF(COUNTA(IE$12:IE$42)=0,0.6*IE$5,IF(IE19="",0,IF(IE$6=0,IF(IE19&gt;=IE$8,IE$5,IF(IE19&lt;IE$6,0,0.6*IE$5+0.4*IE$5*(IE19-IE$7)/(IE$8-IE$7))),IF(IE19&lt;=IE$8,IE$5,IF(IE19&gt;IE$6,0,0.6*IE$5+0.4*IE$5*(IE19-IE$7)/(IE$8-IE$7))))))</f>
      </c>
      <c r="IG19" s="130">
        <f>IF(IE19&lt;&gt;"",IE$5,0)</f>
      </c>
      <c r="IH19" s="129">
        <f>IF(IE$6=0,RANK(IE19,IE$12:IE$42,0),RANK(IE19,IE$12:IE$42,1))</f>
      </c>
      <c r="II19" s="130">
        <v>97.9623706943806</v>
      </c>
      <c r="IJ19" s="130">
        <f>IF(COUNTA(II$12:II$42)=0,0.6*II$5,IF(II19="",0,IF(II$6=0,IF(II19&gt;=II$8,II$5,IF(II19&lt;II$6,0,0.6*II$5+0.4*II$5*(II19-II$7)/(II$8-II$7))),IF(II19&lt;=II$8,II$5,IF(II19&gt;II$6,0,0.6*II$5+0.4*II$5*(II19-II$7)/(II$8-II$7))))))</f>
      </c>
      <c r="IK19" s="130">
        <f>IF(II19&lt;&gt;"",II$5,0)</f>
      </c>
      <c r="IL19" s="129">
        <f>IF(II$6=0,RANK(II19,II$12:II$42,0),RANK(II19,II$12:II$42,1))</f>
      </c>
      <c r="IM19" s="130">
        <v>42.5008352823254</v>
      </c>
      <c r="IN19" s="130">
        <f>IF(COUNTA(IM$12:IM$42)=0,0.6*IM$5,IF(IM19="",0,IF(AND(IM19&gt;=IM$7,IM19&lt;=IM$8),IM$5,0)))</f>
      </c>
      <c r="IO19" s="130">
        <f>IF(IM19&lt;&gt;"",IM$5,0)</f>
      </c>
      <c r="IP19" s="129">
        <f>IF(IM$6=0,RANK(IM19,IM$12:IM$42,0),RANK(IM19,IM$12:IM$42,1))</f>
      </c>
      <c r="IQ19" s="130">
        <v>90</v>
      </c>
      <c r="IR19" s="130">
        <f>IF(COUNTA(IQ$12:IQ$42)=0,0.6*IQ$5,IF(IQ19="",0,IF(IQ$6=0,IF(IQ19&gt;=IQ$8,IQ$5,IF(IQ19&lt;IQ$6,0,0.6*IQ$5+0.4*IQ$5*(IQ19-IQ$7)/(IQ$8-IQ$7))),IF(IQ19&lt;=IQ$8,IQ$5,IF(IQ19&gt;IQ$6,0,0.6*IQ$5+0.4*IQ$5*(IQ19-IQ$7)/(IQ$8-IQ$7))))))</f>
      </c>
      <c r="IS19" s="130">
        <f>IF(IQ19&lt;&gt;"",IQ$5,0)</f>
      </c>
      <c r="IT19" s="129">
        <f>IF(IQ$6=0,RANK(IQ19,IQ$12:IQ$42,0),RANK(IQ19,IQ$12:IQ$42,1))</f>
      </c>
      <c r="IU19" s="130">
        <v>16.3755458515284</v>
      </c>
      <c r="IV19" s="130">
        <f>IF(COUNTA(IU$12:IU$42)=0,0.6*IU$5,IF(IU19="",0,IF(IU$6=0,IF(IU19&gt;=IU$8,IU$5,IF(IU19&lt;IU$6,0,0.6*IU$5+0.4*IU$5*(IU19-IU$7)/(IU$8-IU$7))),IF(IU19&lt;=IU$8,IU$5,IF(IU19&gt;IU$6,0,0.6*IU$5+0.4*IU$5*(IU19-IU$7)/(IU$8-IU$7))))))</f>
      </c>
      <c r="IW19" s="130">
        <f>IF(IU19&lt;&gt;"",IU$5,0)</f>
      </c>
      <c r="IX19" s="129">
        <f>IF(IU$6=0,RANK(IU19,IU$12:IU$42,0),RANK(IU19,IU$12:IU$42,1))</f>
      </c>
      <c r="IY19"/>
      <c r="IZ19" s="130">
        <f>IF(COUNTA(IY$12:IY$42)=0,0.6*IY$5,IF(IY19="",0,IF(AND(IY19&gt;=IY$7,IY19&lt;=IY$8),IY$5,0)))</f>
      </c>
      <c r="JA19" s="130">
        <f>IF(IY19&lt;&gt;"",IY$5,0)</f>
      </c>
      <c r="JB19" s="129">
        <f>IF(IY$6=0,RANK(IY19,IY$12:IY$42,0),RANK(IY19,IY$12:IY$42,1))</f>
      </c>
      <c r="JC19" s="130">
        <v>38.95</v>
      </c>
      <c r="JD19" s="130">
        <f>IF(COUNTA(JC$12:JC$42)=0,0.6*JC$5,IF(JC19="",0,IF(AND(JC19&gt;=JC$7,JC19&lt;=JC$8),JC$5,0)))</f>
      </c>
      <c r="JE19" s="130">
        <f>IF(JC19&lt;&gt;"",JC$5,0)</f>
      </c>
      <c r="JF19" s="129">
        <f>IF(JC$6=0,RANK(JC19,JC$12:JC$42,0),RANK(JC19,JC$12:JC$42,1))</f>
      </c>
      <c r="JG19"/>
      <c r="JH19" s="130">
        <f>IF(COUNTA(JG$12:JG$42)=0,0.6*JG$5,IF(JG19="",0,IF(JG$6=0,IF(JG19&gt;=JG$8,JG$5,IF(JG19&lt;JG$6,0,0.6*JG$5+0.4*JG$5*(JG19-JG$7)/(JG$8-JG$7))),IF(JG19&lt;=JG$8,JG$5,IF(JG19&gt;JG$6,0,0.6*JG$5+0.4*JG$5*(JG19-JG$7)/(JG$8-JG$7))))))</f>
      </c>
      <c r="JI19" s="130">
        <f>IF(JG19&lt;&gt;"",JG$5,0)</f>
      </c>
      <c r="JJ19" s="129">
        <f>IF(JG$6=0,RANK(JG19,JG$12:JG$42,0),RANK(JG19,JG$12:JG$42,1))</f>
      </c>
      <c r="JK19"/>
      <c r="JL19" s="130">
        <f>IF(COUNTA(JK$12:JK$42)=0,0.6*JK$5,IF(JK19="",0,IF(JK$6=0,IF(JK19&gt;=JK$8,JK$5,IF(JK19&lt;JK$6,0,0.6*JK$5+0.4*JK$5*(JK19-JK$7)/(JK$8-JK$7))),IF(JK19&lt;=JK$8,JK$5,IF(JK19&gt;JK$6,0,0.6*JK$5+0.4*JK$5*(JK19-JK$7)/(JK$8-JK$7))))))</f>
      </c>
      <c r="JM19" s="130">
        <f>IF(JK19&lt;&gt;"",JK$5,0)</f>
      </c>
      <c r="JN19" s="129">
        <f>IF(JK$6=0,RANK(JK19,JK$12:JK$42,0),RANK(JK19,JK$12:JK$42,1))</f>
      </c>
      <c r="JO19" s="129" t="s">
        <v>23</v>
      </c>
      <c r="JP19" s="129">
        <f>(F19+J19+N19+R19+V19+Z19+AD19)*100</f>
      </c>
      <c r="JQ19" s="129">
        <f>RANK(JP19,JP$12:JP$42,0)</f>
      </c>
      <c r="JR19" s="129" t="s">
        <v>23</v>
      </c>
      <c r="JS19" s="129">
        <f>(AH19+AL19+AP19+AT19+AX19+BB19+BF19+BJ19+BN19+BR19+BV19+BZ19+CD19+CH19+CL19+CP19+CT19+CX19)*100</f>
      </c>
      <c r="JT19" s="129">
        <f>RANK(JS19,JS$12:JS$42,0)</f>
      </c>
      <c r="JU19" s="129" t="s">
        <v>23</v>
      </c>
      <c r="JV19" s="129">
        <f>(DB19+DF19)*100</f>
      </c>
      <c r="JW19" s="129">
        <f>RANK(JV19,JV$12:JV$42,0)</f>
      </c>
      <c r="JX19" s="129" t="s">
        <v>23</v>
      </c>
      <c r="JY19" s="129">
        <f>(DJ19+DN19+DR19+DV19+DZ19+ED19+EH19+EL19+EQ19+EV19+FA19+FF19+FK19+FP19+FU19+FZ19+GE19+GJ19+GO19+GT19+GY19+HD19)*100</f>
      </c>
      <c r="JZ19" s="129">
        <f>RANK(JY19,JY$12:JY$42,0)</f>
      </c>
      <c r="KA19" s="129" t="s">
        <v>23</v>
      </c>
      <c r="KB19" s="129">
        <f>(HH19+HL19+HP19+HT19+HX19+IB19)*100</f>
      </c>
      <c r="KC19" s="129">
        <f>RANK(KB19,KB$12:KB$42,0)</f>
      </c>
      <c r="KD19" s="129" t="s">
        <v>23</v>
      </c>
      <c r="KE19" s="129">
        <f>(IF19+IJ19+IN19+IR19+IV19)*100</f>
      </c>
      <c r="KF19" s="129">
        <f>RANK(KE19,KE$12:KE$42,0)</f>
      </c>
      <c r="KG19" s="129" t="s">
        <v>23</v>
      </c>
      <c r="KH19" s="129">
        <f>(IZ19+JD19)*100</f>
      </c>
      <c r="KI19" s="129">
        <f>RANK(KH19,KH$12:KH$42,0)</f>
      </c>
      <c r="KJ19" s="129" t="s">
        <v>23</v>
      </c>
      <c r="KK19" s="129">
        <f>(JH19+JL19)*100</f>
      </c>
      <c r="KL19" s="129">
        <f>RANK(KK19,KK$12:KK$42,0)</f>
      </c>
    </row>
    <row r="20">
      <c r="A20" s="129" t="s">
        <v>24</v>
      </c>
      <c r="B20" s="129">
        <f>A20</f>
      </c>
      <c r="C20" s="129">
        <f>(F20+J20+N20+R20+V20+Z20+AD20+AH20+AL20+AP20+AT20+AX20+BB20+BF20+BJ20+BN20+BR20+BV20+BZ20+CD20+CH20+CL20+CP20+CT20+CX20+DB20+DF20+DJ20+DN20+DR20+DV20+DZ20+ED20+EH20+EL20+EQ20+EV20+FA20+FF20+FK20+FP20+FU20+FZ20+GE20+GJ20+GO20+GT20+GY20+HD20+HH20+HL20+HP20+HT20+HX20+IB20+IF20+IJ20+IN20+IR20+IV20+IZ20+JD20+JH20+JL20)*100</f>
      </c>
      <c r="D20" s="129">
        <f>RANK(C20,C$12:C$42,0)</f>
      </c>
      <c r="E20" s="130">
        <v>65.5897468757909</v>
      </c>
      <c r="F20" s="130">
        <f>IF(COUNTA(E$12:E$42)=0,0.6*E$5,IF(E20="",0,IF(E$6=0,IF(E20&gt;=E$8,E$5,IF(E20&lt;E$6,0,0.6*E$5+0.4*E$5*(E20-E$7)/(E$8-E$7))),IF(E20&lt;=E$8,E$5,IF(E20&gt;E$6,0,0.6*E$5+0.4*E$5*(E20-E$7)/(E$8-E$7))))))</f>
      </c>
      <c r="G20" s="130">
        <f>IF(E20&lt;&gt;"",E$5,0)</f>
      </c>
      <c r="H20" s="129">
        <f>IF(E$6=0,RANK(E20,E$12:E$42,0),RANK(E20,E$12:E$42,1))</f>
      </c>
      <c r="I20" s="130">
        <v>86.5953199552819</v>
      </c>
      <c r="J20" s="130">
        <f>IF(COUNTA(I$12:I$42)=0,0.6*I$5,IF(I20="",0,IF(I$6=0,IF(I20&gt;=I$8,I$5,IF(I20&lt;I$6,0,0.6*I$5+0.4*I$5*(I20-I$7)/(I$8-I$7))),IF(I20&lt;=I$8,I$5,IF(I20&gt;I$6,0,0.6*I$5+0.4*I$5*(I20-I$7)/(I$8-I$7))))))</f>
      </c>
      <c r="K20" s="130">
        <f>IF(I20&lt;&gt;"",I$5,0)</f>
      </c>
      <c r="L20" s="129">
        <f>IF(I$6=0,RANK(I20,I$12:I$42,0),RANK(I20,I$12:I$42,1))</f>
      </c>
      <c r="M20" s="130">
        <v>71.1507472384665</v>
      </c>
      <c r="N20" s="130">
        <f>IF(COUNTA(M$12:M$42)=0,0.6*M$5,IF(M20="",0,IF(M$6=0,IF(M20&gt;=M$8,M$5,IF(M20&lt;M$6,0,0.6*M$5+0.4*M$5*(M20-M$7)/(M$8-M$7))),IF(M20&lt;=M$8,M$5,IF(M20&gt;M$6,0,0.6*M$5+0.4*M$5*(M20-M$7)/(M$8-M$7))))))</f>
      </c>
      <c r="O20" s="130">
        <f>IF(M20&lt;&gt;"",M$5,0)</f>
      </c>
      <c r="P20" s="129">
        <f>IF(M$6=0,RANK(M20,M$12:M$42,0),RANK(M20,M$12:M$42,1))</f>
      </c>
      <c r="Q20"/>
      <c r="R20" s="130">
        <f>IF(COUNTA(Q$12:Q$42)=0,0.6*Q$5,IF(Q20="",0,IF(Q$6=0,IF(Q20&gt;=Q$8,Q$5,IF(Q20&lt;Q$6,0,0.6*Q$5+0.4*Q$5*(Q20-Q$7)/(Q$8-Q$7))),IF(Q20&lt;=Q$8,Q$5,IF(Q20&gt;Q$6,0,0.6*Q$5+0.4*Q$5*(Q20-Q$7)/(Q$8-Q$7))))))</f>
      </c>
      <c r="S20" s="130">
        <f>IF(Q20&lt;&gt;"",Q$5,0)</f>
      </c>
      <c r="T20" s="129">
        <f>IF(Q$6=0,RANK(Q20,Q$12:Q$42,0),RANK(Q20,Q$12:Q$42,1))</f>
      </c>
      <c r="U20"/>
      <c r="V20" s="130">
        <f>IF(COUNTA(U$12:U$42)=0,0.6*U$5,IF(U20="",0,IF(U$6=0,IF(U20&gt;=U$8,U$5,IF(U20&lt;U$6,0,0.6*U$5+0.4*U$5*(U20-U$7)/(U$8-U$7))),IF(U20&lt;=U$8,U$5,IF(U20&gt;U$6,0,0.6*U$5+0.4*U$5*(U20-U$7)/(U$8-U$7))))))</f>
      </c>
      <c r="W20" s="130">
        <f>IF(U20&lt;&gt;"",U$5,0)</f>
      </c>
      <c r="X20" s="129">
        <f>IF(U$6=0,RANK(U20,U$12:U$42,0),RANK(U20,U$12:U$42,1))</f>
      </c>
      <c r="Y20"/>
      <c r="Z20" s="130">
        <f>IF(COUNTA(Y$12:Y$42)=0,0.6*Y$5,IF(Y20="",0,IF(Y$6=0,IF(Y20&gt;=Y$8,Y$5,IF(Y20&lt;Y$6,0,0.6*Y$5+0.4*Y$5*(Y20-Y$7)/(Y$8-Y$7))),IF(Y20&lt;=Y$8,Y$5,IF(Y20&gt;Y$6,0,0.6*Y$5+0.4*Y$5*(Y20-Y$7)/(Y$8-Y$7))))))</f>
      </c>
      <c r="AA20" s="130">
        <f>IF(Y20&lt;&gt;"",Y$5,0)</f>
      </c>
      <c r="AB20" s="129">
        <f>IF(Y$6=0,RANK(Y20,Y$12:Y$42,0),RANK(Y20,Y$12:Y$42,1))</f>
      </c>
      <c r="AC20" s="130">
        <v>100</v>
      </c>
      <c r="AD20" s="130">
        <f>IF(COUNTA(AC$12:AC$42)=0,0.6*AC$5,IF(AC20="",0,IF(AC$6=0,IF(AC20&gt;=AC$8,AC$5,IF(AC20&lt;AC$6,0,0.6*AC$5+0.4*AC$5*(AC20-AC$7)/(AC$8-AC$7))),IF(AC20&lt;=AC$8,AC$5,IF(AC20&gt;AC$6,0,0.6*AC$5+0.4*AC$5*(AC20-AC$7)/(AC$8-AC$7))))))</f>
      </c>
      <c r="AE20" s="130">
        <f>IF(AC20&lt;&gt;"",AC$5,0)</f>
      </c>
      <c r="AF20" s="129">
        <f>IF(AC$6=0,RANK(AC20,AC$12:AC$42,0),RANK(AC20,AC$12:AC$42,1))</f>
      </c>
      <c r="AG20" s="130">
        <v>0.773820662768031</v>
      </c>
      <c r="AH20" s="130">
        <f>IF(COUNTA(AG$12:AG$42)=0,0.6*AG$5,IF(AG20="",0,IF(AG$6=0,IF(AG20&gt;=AG$8,AG$5,IF(AG20&lt;AG$6,0,0.6*AG$5+0.4*AG$5*(AG20-AG$7)/(AG$8-AG$7))),IF(AG20&lt;=AG$8,AG$5,IF(AG20&gt;AG$6,0,0.6*AG$5+0.4*AG$5*(AG20-AG$7)/(AG$8-AG$7))))))</f>
      </c>
      <c r="AI20" s="130">
        <f>IF(AG20&lt;&gt;"",AG$5,0)</f>
      </c>
      <c r="AJ20" s="129">
        <f>IF(AG$6=0,RANK(AG20,AG$12:AG$42,0),RANK(AG20,AG$12:AG$42,1))</f>
      </c>
      <c r="AK20" s="130">
        <v>0</v>
      </c>
      <c r="AL20" s="130">
        <f>IF(COUNTA(AK$12:AK$42)=0,0.6*AK$5,IF(AK20="",0,IF(AK$6=0,IF(AK20&gt;=AK$8,AK$5,IF(AK20&lt;AK$6,0,0.6*AK$5+0.4*AK$5*(AK20-AK$7)/(AK$8-AK$7))),IF(AK20&lt;=AK$8,AK$5,IF(AK20&gt;AK$6,0,0.6*AK$5+0.4*AK$5*(AK20-AK$7)/(AK$8-AK$7))))))</f>
      </c>
      <c r="AM20" s="130">
        <f>IF(AK20&lt;&gt;"",AK$5,0)</f>
      </c>
      <c r="AN20" s="129">
        <f>IF(AK$6=0,RANK(AK20,AK$12:AK$42,0),RANK(AK20,AK$12:AK$42,1))</f>
      </c>
      <c r="AO20" s="130">
        <v>0.751704793844938</v>
      </c>
      <c r="AP20" s="130">
        <f>IF(COUNTA(AO$12:AO$42)=0,0.6*AO$5,IF(AO20="",0,IF(AO$6=0,IF(AO20&gt;=AO$8,AO$5,IF(AO20&lt;AO$6,0,0.6*AO$5+0.4*AO$5*(AO20-AO$7)/(AO$8-AO$7))),IF(AO20&lt;=AO$8,AO$5,IF(AO20&gt;AO$6,0,0.6*AO$5+0.4*AO$5*(AO20-AO$7)/(AO$8-AO$7))))))</f>
      </c>
      <c r="AQ20" s="130">
        <f>IF(AO20&lt;&gt;"",AO$5,0)</f>
      </c>
      <c r="AR20" s="129">
        <f>IF(AO$6=0,RANK(AO20,AO$12:AO$42,0),RANK(AO20,AO$12:AO$42,1))</f>
      </c>
      <c r="AS20" s="130">
        <v>0</v>
      </c>
      <c r="AT20" s="130">
        <f>IF(COUNTA(AS$12:AS$42)=0,0.6*AS$5,IF(AS20="",0,IF(AS$6=0,IF(AS20&gt;=AS$8,AS$5,IF(AS20&lt;AS$6,0,0.6*AS$5+0.4*AS$5*(AS20-AS$7)/(AS$8-AS$7))),IF(AS20&lt;=AS$8,AS$5,IF(AS20&gt;AS$6,0,0.6*AS$5+0.4*AS$5*(AS20-AS$7)/(AS$8-AS$7))))))</f>
      </c>
      <c r="AU20" s="130">
        <f>IF(AS20&lt;&gt;"",AS$5,0)</f>
      </c>
      <c r="AV20" s="129">
        <f>IF(AS$6=0,RANK(AS20,AS$12:AS$42,0),RANK(AS20,AS$12:AS$42,1))</f>
      </c>
      <c r="AW20" s="130">
        <v>0</v>
      </c>
      <c r="AX20" s="130">
        <f>IF(COUNTA(AW$12:AW$42)=0,0.6*AW$5,IF(AW20="",0,IF(AW$6=0,IF(AW20&gt;=AW$8,AW$5,IF(AW20&lt;AW$6,0,0.6*AW$5+0.4*AW$5*(AW20-AW$7)/(AW$8-AW$7))),IF(AW20&lt;=AW$8,AW$5,IF(AW20&gt;AW$6,0,0.6*AW$5+0.4*AW$5*(AW20-AW$7)/(AW$8-AW$7))))))</f>
      </c>
      <c r="AY20" s="130">
        <f>IF(AW20&lt;&gt;"",AW$5,0)</f>
      </c>
      <c r="AZ20" s="129">
        <f>IF(AW$6=0,RANK(AW20,AW$12:AW$42,0),RANK(AW20,AW$12:AW$42,1))</f>
      </c>
      <c r="BA20" s="130">
        <v>22.0806325348364</v>
      </c>
      <c r="BB20" s="130">
        <f>IF(COUNTA(BA$12:BA$42)=0,0.6*BA$5,IF(BA20="",0,IF(BA$6=0,IF(BA20&gt;=BA$8,BA$5,IF(BA20&lt;BA$6,0,0.6*BA$5+0.4*BA$5*(BA20-BA$7)/(BA$8-BA$7))),IF(BA20&lt;=BA$8,BA$5,IF(BA20&gt;BA$6,0,0.6*BA$5+0.4*BA$5*(BA20-BA$7)/(BA$8-BA$7))))))</f>
      </c>
      <c r="BC20" s="130">
        <f>IF(BA20&lt;&gt;"",BA$5,0)</f>
      </c>
      <c r="BD20" s="129">
        <f>IF(BA$6=0,RANK(BA20,BA$12:BA$42,0),RANK(BA20,BA$12:BA$42,1))</f>
      </c>
      <c r="BE20" s="130">
        <v>0</v>
      </c>
      <c r="BF20" s="130">
        <f>IF(COUNTA(BE$12:BE$42)=0,0.6*BE$5,IF(BE20="",0,IF(BE$6=0,IF(BE20&gt;=BE$8,BE$5,IF(BE20&lt;BE$6,0,0.6*BE$5+0.4*BE$5*(BE20-BE$7)/(BE$8-BE$7))),IF(BE20&lt;=BE$8,BE$5,IF(BE20&gt;BE$6,0,0.6*BE$5+0.4*BE$5*(BE20-BE$7)/(BE$8-BE$7))))))</f>
      </c>
      <c r="BG20" s="130">
        <f>IF(BE20&lt;&gt;"",BE$5,0)</f>
      </c>
      <c r="BH20" s="129">
        <f>IF(BE$6=0,RANK(BE20,BE$12:BE$42,0),RANK(BE20,BE$12:BE$42,1))</f>
      </c>
      <c r="BI20"/>
      <c r="BJ20" s="130">
        <f>IF(COUNTA(BI$12:BI$42)=0,0.6*BI$5,IF(BI20="",0,IF(BI$6=0,IF(BI20&gt;=BI$8,BI$5,IF(BI20&lt;BI$6,0,0.6*BI$5+0.4*BI$5*(BI20-BI$7)/(BI$8-BI$7))),IF(BI20&lt;=BI$8,BI$5,IF(BI20&gt;BI$6,0,0.6*BI$5+0.4*BI$5*(BI20-BI$7)/(BI$8-BI$7))))))</f>
      </c>
      <c r="BK20" s="130">
        <f>IF(BI20&lt;&gt;"",BI$5,0)</f>
      </c>
      <c r="BL20" s="129">
        <f>IF(BI$6=0,RANK(BI20,BI$12:BI$42,0),RANK(BI20,BI$12:BI$42,1))</f>
      </c>
      <c r="BM20"/>
      <c r="BN20" s="130">
        <f>IF(COUNTA(BM$12:BM$42)=0,0.6*BM$5,IF(BM20="",0,IF(BM$6=0,IF(BM20&gt;=BM$8,BM$5,IF(BM20&lt;BM$6,0,0.6*BM$5+0.4*BM$5*(BM20-BM$7)/(BM$8-BM$7))),IF(BM20&lt;=BM$8,BM$5,IF(BM20&gt;BM$6,0,0.6*BM$5+0.4*BM$5*(BM20-BM$7)/(BM$8-BM$7))))))</f>
      </c>
      <c r="BO20" s="130">
        <f>IF(BM20&lt;&gt;"",BM$5,0)</f>
      </c>
      <c r="BP20" s="129">
        <f>IF(BM$6=0,RANK(BM20,BM$12:BM$42,0),RANK(BM20,BM$12:BM$42,1))</f>
      </c>
      <c r="BQ20"/>
      <c r="BR20" s="130">
        <f>IF(COUNTA(BQ$12:BQ$42)=0,0.6*BQ$5,IF(BQ20="",0,IF(BQ$6=0,IF(BQ20&gt;=BQ$8,BQ$5,IF(BQ20&lt;BQ$6,0,0.6*BQ$5+0.4*BQ$5*(BQ20-BQ$7)/(BQ$8-BQ$7))),IF(BQ20&lt;=BQ$8,BQ$5,IF(BQ20&gt;BQ$6,0,0.6*BQ$5+0.4*BQ$5*(BQ20-BQ$7)/(BQ$8-BQ$7))))))</f>
      </c>
      <c r="BS20" s="130">
        <f>IF(BQ20&lt;&gt;"",BQ$5,0)</f>
      </c>
      <c r="BT20" s="129">
        <f>IF(BQ$6=0,RANK(BQ20,BQ$12:BQ$42,0),RANK(BQ20,BQ$12:BQ$42,1))</f>
      </c>
      <c r="BU20"/>
      <c r="BV20" s="130">
        <f>IF(COUNTA(BU$12:BU$42)=0,0.6*BU$5,IF(BU20="",0,IF(BU$6=0,IF(BU20&gt;=BU$8,BU$5,IF(BU20&lt;BU$6,0,0.6*BU$5+0.4*BU$5*(BU20-BU$7)/(BU$8-BU$7))),IF(BU20&lt;=BU$8,BU$5,IF(BU20&gt;BU$6,0,0.6*BU$5+0.4*BU$5*(BU20-BU$7)/(BU$8-BU$7))))))</f>
      </c>
      <c r="BW20" s="130">
        <f>IF(BU20&lt;&gt;"",BU$5,0)</f>
      </c>
      <c r="BX20" s="129">
        <f>IF(BU$6=0,RANK(BU20,BU$12:BU$42,0),RANK(BU20,BU$12:BU$42,1))</f>
      </c>
      <c r="BY20"/>
      <c r="BZ20" s="130">
        <f>IF(COUNTA(BY$12:BY$42)=0,0.6*BY$5,IF(BY20="",0,IF(BY$6=0,IF(BY20&gt;=BY$8,BY$5,IF(BY20&lt;BY$6,0,0.6*BY$5+0.4*BY$5*(BY20-BY$7)/(BY$8-BY$7))),IF(BY20&lt;=BY$8,BY$5,IF(BY20&gt;BY$6,0,0.6*BY$5+0.4*BY$5*(BY20-BY$7)/(BY$8-BY$7))))))</f>
      </c>
      <c r="CA20" s="130">
        <f>IF(BY20&lt;&gt;"",BY$5,0)</f>
      </c>
      <c r="CB20" s="129">
        <f>IF(BY$6=0,RANK(BY20,BY$12:BY$42,0),RANK(BY20,BY$12:BY$42,1))</f>
      </c>
      <c r="CC20"/>
      <c r="CD20" s="130">
        <f>IF(COUNTA(CC$12:CC$42)=0,0.6*CC$5,IF(CC20="",0,IF(CC$6=0,IF(CC20&gt;=CC$8,CC$5,IF(CC20&lt;CC$6,0,0.6*CC$5+0.4*CC$5*(CC20-CC$7)/(CC$8-CC$7))),IF(CC20&lt;=CC$8,CC$5,IF(CC20&gt;CC$6,0,0.6*CC$5+0.4*CC$5*(CC20-CC$7)/(CC$8-CC$7))))))</f>
      </c>
      <c r="CE20" s="130">
        <f>IF(CC20&lt;&gt;"",CC$5,0)</f>
      </c>
      <c r="CF20" s="129">
        <f>IF(CC$6=0,RANK(CC20,CC$12:CC$42,0),RANK(CC20,CC$12:CC$42,1))</f>
      </c>
      <c r="CG20"/>
      <c r="CH20" s="130">
        <f>IF(COUNTA(CG$12:CG$42)=0,0.6*CG$5,IF(CG20="",0,IF(CG$6=0,IF(CG20&gt;=CG$8,CG$5,IF(CG20&lt;CG$6,0,0.6*CG$5+0.4*CG$5*(CG20-CG$7)/(CG$8-CG$7))),IF(CG20&lt;=CG$8,CG$5,IF(CG20&gt;CG$6,0,0.6*CG$5+0.4*CG$5*(CG20-CG$7)/(CG$8-CG$7))))))</f>
      </c>
      <c r="CI20" s="130">
        <f>IF(CG20&lt;&gt;"",CG$5,0)</f>
      </c>
      <c r="CJ20" s="129">
        <f>IF(CG$6=0,RANK(CG20,CG$12:CG$42,0),RANK(CG20,CG$12:CG$42,1))</f>
      </c>
      <c r="CK20"/>
      <c r="CL20" s="130">
        <f>IF(COUNTA(CK$12:CK$42)=0,0.6*CK$5,IF(CK20="",0,IF(CK$6=0,IF(CK20&gt;=CK$8,CK$5,IF(CK20&lt;CK$6,0,0.6*CK$5+0.4*CK$5*(CK20-CK$7)/(CK$8-CK$7))),IF(CK20&lt;=CK$8,CK$5,IF(CK20&gt;CK$6,0,0.6*CK$5+0.4*CK$5*(CK20-CK$7)/(CK$8-CK$7))))))</f>
      </c>
      <c r="CM20" s="130">
        <f>IF(CK20&lt;&gt;"",CK$5,0)</f>
      </c>
      <c r="CN20" s="129">
        <f>IF(CK$6=0,RANK(CK20,CK$12:CK$42,0),RANK(CK20,CK$12:CK$42,1))</f>
      </c>
      <c r="CO20"/>
      <c r="CP20" s="130">
        <f>IF(COUNTA(CO$12:CO$42)=0,0.6*CO$5,IF(CO20="",0,IF(CO$6=0,IF(CO20&gt;=CO$8,CO$5,IF(CO20&lt;CO$6,0,0.6*CO$5+0.4*CO$5*(CO20-CO$7)/(CO$8-CO$7))),IF(CO20&lt;=CO$8,CO$5,IF(CO20&gt;CO$6,0,0.6*CO$5+0.4*CO$5*(CO20-CO$7)/(CO$8-CO$7))))))</f>
      </c>
      <c r="CQ20" s="130">
        <f>IF(CO20&lt;&gt;"",CO$5,0)</f>
      </c>
      <c r="CR20" s="129">
        <f>IF(CO$6=0,RANK(CO20,CO$12:CO$42,0),RANK(CO20,CO$12:CO$42,1))</f>
      </c>
      <c r="CS20" s="130">
        <v>99</v>
      </c>
      <c r="CT20" s="130">
        <f>IF(COUNTA(CS$12:CS$42)=0,0.6*CS$5,IF(CS20="",0,IF(CS$6=0,IF(CS20&gt;=CS$8,CS$5,IF(CS20&lt;CS$6,0,0.6*CS$5+0.4*CS$5*(CS20-CS$7)/(CS$8-CS$7))),IF(CS20&lt;=CS$8,CS$5,IF(CS20&gt;CS$6,0,0.6*CS$5+0.4*CS$5*(CS20-CS$7)/(CS$8-CS$7))))))</f>
      </c>
      <c r="CU20" s="130">
        <f>IF(CS20&lt;&gt;"",CS$5,0)</f>
      </c>
      <c r="CV20" s="129">
        <f>IF(CS$6=0,RANK(CS20,CS$12:CS$42,0),RANK(CS20,CS$12:CS$42,1))</f>
      </c>
      <c r="CW20" s="130">
        <v>0.5</v>
      </c>
      <c r="CX20" s="130">
        <f>IF(COUNTA(CW$12:CW$42)=0,0.6*CW$5,IF(CW20="",0,IF(CW$6=0,IF(CW20&gt;=CW$8,CW$5,IF(CW20&lt;CW$6,0,0.6*CW$5+0.4*CW$5*(CW20-CW$7)/(CW$8-CW$7))),IF(CW20&lt;=CW$8,CW$5,IF(CW20&gt;CW$6,0,0.6*CW$5+0.4*CW$5*(CW20-CW$7)/(CW$8-CW$7))))))</f>
      </c>
      <c r="CY20" s="130">
        <f>IF(CW20&lt;&gt;"",CW$5,0)</f>
      </c>
      <c r="CZ20" s="129">
        <f>IF(CW$6=0,RANK(CW20,CW$12:CW$42,0),RANK(CW20,CW$12:CW$42,1))</f>
      </c>
      <c r="DA20" s="130">
        <v>98</v>
      </c>
      <c r="DB20" s="130">
        <f>IF(COUNTA(DA$12:DA$42)=0,0.6*DA$5,IF(DA20="",0,IF(DA$6=0,IF(DA20&gt;=DA$8,DA$5,IF(DA20&lt;DA$6,0,0.6*DA$5+0.4*DA$5*(DA20-DA$7)/(DA$8-DA$7))),IF(DA20&lt;=DA$8,DA$5,IF(DA20&gt;DA$6,0,0.6*DA$5+0.4*DA$5*(DA20-DA$7)/(DA$8-DA$7))))))</f>
      </c>
      <c r="DC20" s="130">
        <f>IF(DA20&lt;&gt;"",DA$5,0)</f>
      </c>
      <c r="DD20" s="129">
        <f>IF(DA$6=0,RANK(DA20,DA$12:DA$42,0),RANK(DA20,DA$12:DA$42,1))</f>
      </c>
      <c r="DE20" s="130">
        <v>98</v>
      </c>
      <c r="DF20" s="130">
        <f>IF(COUNTA(DE$12:DE$42)=0,0.6*DE$5,IF(DE20="",0,IF(DE$6=0,IF(DE20&gt;=DE$8,DE$5,IF(DE20&lt;DE$6,0,0.6*DE$5+0.4*DE$5*(DE20-DE$7)/(DE$8-DE$7))),IF(DE20&lt;=DE$8,DE$5,IF(DE20&gt;DE$6,0,0.6*DE$5+0.4*DE$5*(DE20-DE$7)/(DE$8-DE$7))))))</f>
      </c>
      <c r="DG20" s="130">
        <f>IF(DE20&lt;&gt;"",DE$5,0)</f>
      </c>
      <c r="DH20" s="129">
        <f>IF(DE$6=0,RANK(DE20,DE$12:DE$42,0),RANK(DE20,DE$12:DE$42,1))</f>
      </c>
      <c r="DI20"/>
      <c r="DJ20" s="130">
        <f>IF(COUNTA(DI$12:DI$42)=0,0.6*DI$5,IF(DI20="",0,IF(DI$6=0,IF(DI20&gt;=DI$8,DI$5,IF(DI20&lt;DI$6,0,0.6*DI$5+0.4*DI$5*(DI20-DI$7)/(DI$8-DI$7))),IF(DI20&lt;=DI$8,DI$5,IF(DI20&gt;DI$6,0,0.6*DI$5+0.4*DI$5*(DI20-DI$7)/(DI$8-DI$7))))))</f>
      </c>
      <c r="DK20" s="130">
        <f>IF(DI20&lt;&gt;"",DI$5,0)</f>
      </c>
      <c r="DL20" s="129">
        <f>IF(DI$6=0,RANK(DI20,DI$12:DI$42,0),RANK(DI20,DI$12:DI$42,1))</f>
      </c>
      <c r="DM20"/>
      <c r="DN20" s="130">
        <f>IF(COUNTA(DM$12:DM$42)=0,0.6*DM$5,IF(DM20="",0,IF(DM$6=0,IF(DM20&gt;=DM$8,DM$5,IF(DM20&lt;DM$6,0,0.6*DM$5+0.4*DM$5*(DM20-DM$7)/(DM$8-DM$7))),IF(DM20&lt;=DM$8,DM$5,IF(DM20&gt;DM$6,0,0.6*DM$5+0.4*DM$5*(DM20-DM$7)/(DM$8-DM$7))))))</f>
      </c>
      <c r="DO20" s="130">
        <f>IF(DM20&lt;&gt;"",DM$5,0)</f>
      </c>
      <c r="DP20" s="129">
        <f>IF(DM$6=0,RANK(DM20,DM$12:DM$42,0),RANK(DM20,DM$12:DM$42,1))</f>
      </c>
      <c r="DQ20"/>
      <c r="DR20" s="130">
        <f>IF(COUNTA(DQ$12:DQ$42)=0,0.6*DQ$5,IF(DQ20="",0,IF(DQ$6=0,IF(DQ20&gt;=DQ$8,DQ$5,IF(DQ20&lt;DQ$6,0,0.6*DQ$5+0.4*DQ$5*(DQ20-DQ$7)/(DQ$8-DQ$7))),IF(DQ20&lt;=DQ$8,DQ$5,IF(DQ20&gt;DQ$6,0,0.6*DQ$5+0.4*DQ$5*(DQ20-DQ$7)/(DQ$8-DQ$7))))))</f>
      </c>
      <c r="DS20" s="130">
        <f>IF(DQ20&lt;&gt;"",DQ$5,0)</f>
      </c>
      <c r="DT20" s="129">
        <f>IF(DQ$6=0,RANK(DQ20,DQ$12:DQ$42,0),RANK(DQ20,DQ$12:DQ$42,1))</f>
      </c>
      <c r="DU20"/>
      <c r="DV20" s="130">
        <f>IF(COUNTA(DU$12:DU$42)=0,0.6*DU$5,IF(DU20="",0,IF(DU$6=0,IF(DU20&gt;=DU$8,DU$5,IF(DU20&lt;DU$6,0,0.6*DU$5+0.4*DU$5*(DU20-DU$7)/(DU$8-DU$7))),IF(DU20&lt;=DU$8,DU$5,IF(DU20&gt;DU$6,0,0.6*DU$5+0.4*DU$5*(DU20-DU$7)/(DU$8-DU$7))))))</f>
      </c>
      <c r="DW20" s="130">
        <f>IF(DU20&lt;&gt;"",DU$5,0)</f>
      </c>
      <c r="DX20" s="129">
        <f>IF(DU$6=0,RANK(DU20,DU$12:DU$42,0),RANK(DU20,DU$12:DU$42,1))</f>
      </c>
      <c r="DY20"/>
      <c r="DZ20" s="130">
        <f>IF(COUNTA(DY$12:DY$42)=0,0.6*DY$5,IF(DY20="",0,IF(DY$6=0,IF(DY20&gt;=DY$8,DY$5,IF(DY20&lt;DY$6,0,0.6*DY$5+0.4*DY$5*(DY20-DY$7)/(DY$8-DY$7))),IF(DY20&lt;=DY$8,DY$5,IF(DY20&gt;DY$6,0,0.6*DY$5+0.4*DY$5*(DY20-DY$7)/(DY$8-DY$7))))))</f>
      </c>
      <c r="EA20" s="130">
        <f>IF(DY20&lt;&gt;"",DY$5,0)</f>
      </c>
      <c r="EB20" s="129">
        <f>IF(DY$6=0,RANK(DY20,DY$12:DY$42,0),RANK(DY20,DY$12:DY$42,1))</f>
      </c>
      <c r="EC20"/>
      <c r="ED20" s="130">
        <f>IF(COUNTA(EC$12:EC$42)=0,0.6*EC$5,IF(EC20="",0,IF(EC$6=0,IF(EC20&gt;=EC$8,EC$5,IF(EC20&lt;EC$6,0,0.6*EC$5+0.4*EC$5*(EC20-EC$7)/(EC$8-EC$7))),IF(EC20&lt;=EC$8,EC$5,IF(EC20&gt;EC$6,0,0.6*EC$5+0.4*EC$5*(EC20-EC$7)/(EC$8-EC$7))))))</f>
      </c>
      <c r="EE20" s="130">
        <f>IF(EC20&lt;&gt;"",EC$5,0)</f>
      </c>
      <c r="EF20" s="129">
        <f>IF(EC$6=0,RANK(EC20,EC$12:EC$42,0),RANK(EC20,EC$12:EC$42,1))</f>
      </c>
      <c r="EG20"/>
      <c r="EH20" s="130">
        <f>IF(COUNTA(EG$12:EG$42)=0,0.6*EG$5,IF(EG20="",0,IF(EG$6=0,IF(EG20&gt;=EG$8,EG$5,IF(EG20&lt;EG$6,0,0.6*EG$5+0.4*EG$5*(EG20-EG$7)/(EG$8-EG$7))),IF(EG20&lt;=EG$8,EG$5,IF(EG20&gt;EG$6,0,0.6*EG$5+0.4*EG$5*(EG20-EG$7)/(EG$8-EG$7))))))</f>
      </c>
      <c r="EI20" s="130">
        <f>IF(EG20&lt;&gt;"",EG$5,0)</f>
      </c>
      <c r="EJ20" s="129">
        <f>IF(EG$6=0,RANK(EG20,EG$12:EG$42,0),RANK(EG20,EG$12:EG$42,1))</f>
      </c>
      <c r="EK20"/>
      <c r="EL20" s="130">
        <f>IF(COUNTA(EK$12:EK$42)=0,0.6*EK$5,IF(EK20="",0,IF(EK$6=0,IF(EK20&gt;=EK$8,EK$5,IF(EK20&lt;EK$6,0,0.6*EK$5+0.4*EK$5*(EK20-EK$7)/(EK$8-EK$7))),IF(EK20&lt;=EK$8,EK$5,IF(EK20&gt;EK$6,0,0.6*EK$5+0.4*EK$5*(EK20-EK$7)/(EK$8-EK$7))))))</f>
      </c>
      <c r="EM20" s="130">
        <f>IF(EK20&lt;&gt;"",EK$5,0)</f>
      </c>
      <c r="EN20" s="129">
        <f>IF(EK$6=0,RANK(EK20,EK$12:EK$42,0),RANK(EK20,EK$12:EK$42,1))</f>
      </c>
      <c r="EO20"/>
      <c r="EP20"/>
      <c r="EQ20"/>
      <c r="ER20" s="130">
        <f>IF(OR(EO20="",EP20=""),0,EO$5)</f>
      </c>
      <c r="ES20" s="129">
        <f>IF(EO$6=0,RANK(EQ20,EQ$12:EQ$42,0),RANK(EQ20,EQ$12:EQ$42,1))</f>
      </c>
      <c r="ET20"/>
      <c r="EU20"/>
      <c r="EV20"/>
      <c r="EW20" s="130">
        <f>IF(OR(ET20="",EU20=""),0,ET$5)</f>
      </c>
      <c r="EX20" s="129">
        <f>IF(ET$6=0,RANK(EV20,EV$12:EV$42,0),RANK(EV20,EV$12:EV$42,1))</f>
      </c>
      <c r="EY20"/>
      <c r="EZ20"/>
      <c r="FA20"/>
      <c r="FB20" s="130">
        <f>IF(OR(EY20="",EZ20=""),0,EY$5)</f>
      </c>
      <c r="FC20" s="129">
        <f>IF(EY$6=0,RANK(FA20,FA$12:FA$42,0),RANK(FA20,FA$12:FA$42,1))</f>
      </c>
      <c r="FD20"/>
      <c r="FE20"/>
      <c r="FF20"/>
      <c r="FG20" s="130">
        <f>IF(OR(FD20="",FE20=""),0,FD$5)</f>
      </c>
      <c r="FH20" s="129">
        <f>IF(FD$6=0,RANK(FF20,FF$12:FF$42,0),RANK(FF20,FF$12:FF$42,1))</f>
      </c>
      <c r="FI20"/>
      <c r="FJ20"/>
      <c r="FK20"/>
      <c r="FL20" s="130">
        <f>IF(OR(FI20="",FJ20=""),0,FI$5)</f>
      </c>
      <c r="FM20" s="129">
        <f>IF(FI$6=0,RANK(FK20,FK$12:FK$42,0),RANK(FK20,FK$12:FK$42,1))</f>
      </c>
      <c r="FN20"/>
      <c r="FO20"/>
      <c r="FP20"/>
      <c r="FQ20" s="130">
        <f>IF(OR(FN20="",FO20=""),0,FN$5)</f>
      </c>
      <c r="FR20" s="129">
        <f>IF(FN$6=0,RANK(FP20,FP$12:FP$42,0),RANK(FP20,FP$12:FP$42,1))</f>
      </c>
      <c r="FS20"/>
      <c r="FT20"/>
      <c r="FU20"/>
      <c r="FV20" s="130">
        <f>IF(OR(FS20="",FT20=""),0,FS$5)</f>
      </c>
      <c r="FW20" s="129">
        <f>IF(FS$6=0,RANK(FU20,FU$12:FU$42,0),RANK(FU20,FU$12:FU$42,1))</f>
      </c>
      <c r="FX20"/>
      <c r="FY20"/>
      <c r="FZ20"/>
      <c r="GA20" s="130">
        <f>IF(OR(FX20="",FY20=""),0,FX$5)</f>
      </c>
      <c r="GB20" s="129">
        <f>IF(FX$6=0,RANK(FZ20,FZ$12:FZ$42,0),RANK(FZ20,FZ$12:FZ$42,1))</f>
      </c>
      <c r="GC20"/>
      <c r="GD20"/>
      <c r="GE20"/>
      <c r="GF20" s="130">
        <f>IF(OR(GC20="",GD20=""),0,GC$5)</f>
      </c>
      <c r="GG20" s="129">
        <f>IF(GC$6=0,RANK(GE20,GE$12:GE$42,0),RANK(GE20,GE$12:GE$42,1))</f>
      </c>
      <c r="GH20"/>
      <c r="GI20"/>
      <c r="GJ20"/>
      <c r="GK20" s="130">
        <f>IF(OR(GH20="",GI20=""),0,GH$5)</f>
      </c>
      <c r="GL20" s="129">
        <f>IF(GH$6=0,RANK(GJ20,GJ$12:GJ$42,0),RANK(GJ20,GJ$12:GJ$42,1))</f>
      </c>
      <c r="GM20"/>
      <c r="GN20"/>
      <c r="GO20"/>
      <c r="GP20" s="130">
        <f>IF(OR(GM20="",GN20=""),0,GM$5)</f>
      </c>
      <c r="GQ20" s="129">
        <f>IF(GM$6=0,RANK(GO20,GO$12:GO$42,0),RANK(GO20,GO$12:GO$42,1))</f>
      </c>
      <c r="GR20"/>
      <c r="GS20"/>
      <c r="GT20"/>
      <c r="GU20" s="130">
        <f>IF(OR(GR20="",GS20=""),0,GR$5)</f>
      </c>
      <c r="GV20" s="129">
        <f>IF(GR$6=0,RANK(GT20,GT$12:GT$42,0),RANK(GT20,GT$12:GT$42,1))</f>
      </c>
      <c r="GW20"/>
      <c r="GX20"/>
      <c r="GY20"/>
      <c r="GZ20" s="130">
        <f>IF(OR(GW20="",GX20=""),0,GW$5)</f>
      </c>
      <c r="HA20" s="129">
        <f>IF(GW$6=0,RANK(GY20,GY$12:GY$42,0),RANK(GY20,GY$12:GY$42,1))</f>
      </c>
      <c r="HB20"/>
      <c r="HC20"/>
      <c r="HD20"/>
      <c r="HE20" s="130">
        <f>IF(OR(HB20="",HC20=""),0,HB$5)</f>
      </c>
      <c r="HF20" s="129">
        <f>IF(HB$6=0,RANK(HD20,HD$12:HD$42,0),RANK(HD20,HD$12:HD$42,1))</f>
      </c>
      <c r="HG20" s="130">
        <v>0.333423916998753</v>
      </c>
      <c r="HH20" s="130">
        <f>IF(COUNTA(HG$12:HG$42)=0,0.6*HG$5,IF(HG20="",0,IF(HG$6=0,IF(HG20&gt;=HG$8,HG$5,IF(HG20&lt;HG$6,0,0.6*HG$5+0.4*HG$5*(HG20-HG$7)/(HG$8-HG$7))),IF(HG20&lt;=HG$8,HG$5,IF(HG20&gt;HG$6,0,0.6*HG$5+0.4*HG$5*(HG20-HG$7)/(HG$8-HG$7))))))</f>
      </c>
      <c r="HI20" s="130">
        <f>IF(HG20&lt;&gt;"",HG$5,0)</f>
      </c>
      <c r="HJ20" s="129">
        <f>IF(HG$6=0,RANK(HG20,HG$12:HG$42,0),RANK(HG20,HG$12:HG$42,1))</f>
      </c>
      <c r="HK20" s="130">
        <v>1.8</v>
      </c>
      <c r="HL20" s="130">
        <f>IF(COUNTA(HK$12:HK$42)=0,0.6*HK$5,IF(HK20="",0,IF(HK$6=0,IF(HK20&gt;=HK$8,HK$5,IF(HK20&lt;HK$6,0,0.6*HK$5+0.4*HK$5*(HK20-HK$7)/(HK$8-HK$7))),IF(HK20&lt;=HK$8,HK$5,IF(HK20&gt;HK$6,0,0.6*HK$5+0.4*HK$5*(HK20-HK$7)/(HK$8-HK$7))))))</f>
      </c>
      <c r="HM20" s="130">
        <f>IF(HK20&lt;&gt;"",HK$5,0)</f>
      </c>
      <c r="HN20" s="129">
        <f>IF(HK$6=0,RANK(HK20,HK$12:HK$42,0),RANK(HK20,HK$12:HK$42,1))</f>
      </c>
      <c r="HO20" s="130">
        <v>0</v>
      </c>
      <c r="HP20" s="130">
        <f>IF(COUNTA(HO$12:HO$42)=0,0.6*HO$5,IF(HO20="",0,IF(HO$6=0,IF(HO20&gt;=HO$8,HO$5,IF(HO20&lt;HO$6,0,0.6*HO$5+0.4*HO$5*(HO20-HO$7)/(HO$8-HO$7))),IF(HO20&lt;=HO$8,HO$5,IF(HO20&gt;HO$6,0,0.6*HO$5+0.4*HO$5*(HO20-HO$7)/(HO$8-HO$7))))))</f>
      </c>
      <c r="HQ20" s="130">
        <f>IF(HO20&lt;&gt;"",HO$5,0)</f>
      </c>
      <c r="HR20" s="129">
        <f>IF(HO$6=0,RANK(HO20,HO$12:HO$42,0),RANK(HO20,HO$12:HO$42,1))</f>
      </c>
      <c r="HS20" s="130">
        <v>4.09356725146199</v>
      </c>
      <c r="HT20" s="130">
        <f>IF(COUNTA(HS$12:HS$42)=0,0.6*HS$5,IF(HS20="",0,IF(HS$6=0,IF(HS20&gt;=HS$8,HS$5,IF(HS20&lt;HS$6,0,0.6*HS$5+0.4*HS$5*(HS20-HS$7)/(HS$8-HS$7))),IF(HS20&lt;=HS$8,HS$5,IF(HS20&gt;HS$6,0,0.6*HS$5+0.4*HS$5*(HS20-HS$7)/(HS$8-HS$7))))))</f>
      </c>
      <c r="HU20" s="130">
        <f>IF(HS20&lt;&gt;"",HS$5,0)</f>
      </c>
      <c r="HV20" s="129">
        <f>IF(HS$6=0,RANK(HS20,HS$12:HS$42,0),RANK(HS20,HS$12:HS$42,1))</f>
      </c>
      <c r="HW20" s="130">
        <v>0.209999999999994</v>
      </c>
      <c r="HX20" s="130">
        <f>IF(COUNTA(HW$12:HW$42)=0,0.6*HW$5,IF(HW20="",0,IF(HW$6=0,IF(HW20&gt;=HW$8,HW$5,IF(HW20&lt;HW$6,0,0.6*HW$5+0.4*HW$5*(HW20-HW$7)/(HW$8-HW$7))),IF(HW20&lt;=HW$8,HW$5,IF(HW20&gt;HW$6,0,0.6*HW$5+0.4*HW$5*(HW20-HW$7)/(HW$8-HW$7))))))</f>
      </c>
      <c r="HY20" s="130">
        <f>IF(HW20&lt;&gt;"",HW$5,0)</f>
      </c>
      <c r="HZ20" s="129">
        <f>IF(HW$6=0,RANK(HW20,HW$12:HW$42,0),RANK(HW20,HW$12:HW$42,1))</f>
      </c>
      <c r="IA20" s="130">
        <v>0</v>
      </c>
      <c r="IB20" s="130">
        <f>IF(COUNTA(IA$12:IA$42)=0,0.6*IA$5,IF(IA20="",0,IF(IA$6=0,IF(IA20&gt;=IA$8,IA$5,IF(IA20&lt;IA$6,0,0.6*IA$5+0.4*IA$5*(IA20-IA$7)/(IA$8-IA$7))),IF(IA20&lt;=IA$8,IA$5,IF(IA20&gt;IA$6,0,0.6*IA$5+0.4*IA$5*(IA20-IA$7)/(IA$8-IA$7))))))</f>
      </c>
      <c r="IC20" s="130">
        <f>IF(IA20&lt;&gt;"",IA$5,0)</f>
      </c>
      <c r="ID20" s="129">
        <f>IF(IA$6=0,RANK(IA20,IA$12:IA$42,0),RANK(IA20,IA$12:IA$42,1))</f>
      </c>
      <c r="IE20" s="130">
        <v>83.4722441715852</v>
      </c>
      <c r="IF20" s="130">
        <f>IF(COUNTA(IE$12:IE$42)=0,0.6*IE$5,IF(IE20="",0,IF(IE$6=0,IF(IE20&gt;=IE$8,IE$5,IF(IE20&lt;IE$6,0,0.6*IE$5+0.4*IE$5*(IE20-IE$7)/(IE$8-IE$7))),IF(IE20&lt;=IE$8,IE$5,IF(IE20&gt;IE$6,0,0.6*IE$5+0.4*IE$5*(IE20-IE$7)/(IE$8-IE$7))))))</f>
      </c>
      <c r="IG20" s="130">
        <f>IF(IE20&lt;&gt;"",IE$5,0)</f>
      </c>
      <c r="IH20" s="129">
        <f>IF(IE$6=0,RANK(IE20,IE$12:IE$42,0),RANK(IE20,IE$12:IE$42,1))</f>
      </c>
      <c r="II20" s="130">
        <v>97.3298367505986</v>
      </c>
      <c r="IJ20" s="130">
        <f>IF(COUNTA(II$12:II$42)=0,0.6*II$5,IF(II20="",0,IF(II$6=0,IF(II20&gt;=II$8,II$5,IF(II20&lt;II$6,0,0.6*II$5+0.4*II$5*(II20-II$7)/(II$8-II$7))),IF(II20&lt;=II$8,II$5,IF(II20&gt;II$6,0,0.6*II$5+0.4*II$5*(II20-II$7)/(II$8-II$7))))))</f>
      </c>
      <c r="IK20" s="130">
        <f>IF(II20&lt;&gt;"",II$5,0)</f>
      </c>
      <c r="IL20" s="129">
        <f>IF(II$6=0,RANK(II20,II$12:II$42,0),RANK(II20,II$12:II$42,1))</f>
      </c>
      <c r="IM20" s="130">
        <v>29.8985824910504</v>
      </c>
      <c r="IN20" s="130">
        <f>IF(COUNTA(IM$12:IM$42)=0,0.6*IM$5,IF(IM20="",0,IF(AND(IM20&gt;=IM$7,IM20&lt;=IM$8),IM$5,0)))</f>
      </c>
      <c r="IO20" s="130">
        <f>IF(IM20&lt;&gt;"",IM$5,0)</f>
      </c>
      <c r="IP20" s="129">
        <f>IF(IM$6=0,RANK(IM20,IM$12:IM$42,0),RANK(IM20,IM$12:IM$42,1))</f>
      </c>
      <c r="IQ20" s="130">
        <v>90</v>
      </c>
      <c r="IR20" s="130">
        <f>IF(COUNTA(IQ$12:IQ$42)=0,0.6*IQ$5,IF(IQ20="",0,IF(IQ$6=0,IF(IQ20&gt;=IQ$8,IQ$5,IF(IQ20&lt;IQ$6,0,0.6*IQ$5+0.4*IQ$5*(IQ20-IQ$7)/(IQ$8-IQ$7))),IF(IQ20&lt;=IQ$8,IQ$5,IF(IQ20&gt;IQ$6,0,0.6*IQ$5+0.4*IQ$5*(IQ20-IQ$7)/(IQ$8-IQ$7))))))</f>
      </c>
      <c r="IS20" s="130">
        <f>IF(IQ20&lt;&gt;"",IQ$5,0)</f>
      </c>
      <c r="IT20" s="129">
        <f>IF(IQ$6=0,RANK(IQ20,IQ$12:IQ$42,0),RANK(IQ20,IQ$12:IQ$42,1))</f>
      </c>
      <c r="IU20" s="130">
        <v>35.9437751004016</v>
      </c>
      <c r="IV20" s="130">
        <f>IF(COUNTA(IU$12:IU$42)=0,0.6*IU$5,IF(IU20="",0,IF(IU$6=0,IF(IU20&gt;=IU$8,IU$5,IF(IU20&lt;IU$6,0,0.6*IU$5+0.4*IU$5*(IU20-IU$7)/(IU$8-IU$7))),IF(IU20&lt;=IU$8,IU$5,IF(IU20&gt;IU$6,0,0.6*IU$5+0.4*IU$5*(IU20-IU$7)/(IU$8-IU$7))))))</f>
      </c>
      <c r="IW20" s="130">
        <f>IF(IU20&lt;&gt;"",IU$5,0)</f>
      </c>
      <c r="IX20" s="129">
        <f>IF(IU$6=0,RANK(IU20,IU$12:IU$42,0),RANK(IU20,IU$12:IU$42,1))</f>
      </c>
      <c r="IY20"/>
      <c r="IZ20" s="130">
        <f>IF(COUNTA(IY$12:IY$42)=0,0.6*IY$5,IF(IY20="",0,IF(AND(IY20&gt;=IY$7,IY20&lt;=IY$8),IY$5,0)))</f>
      </c>
      <c r="JA20" s="130">
        <f>IF(IY20&lt;&gt;"",IY$5,0)</f>
      </c>
      <c r="JB20" s="129">
        <f>IF(IY$6=0,RANK(IY20,IY$12:IY$42,0),RANK(IY20,IY$12:IY$42,1))</f>
      </c>
      <c r="JC20" s="130">
        <v>50.43</v>
      </c>
      <c r="JD20" s="130">
        <f>IF(COUNTA(JC$12:JC$42)=0,0.6*JC$5,IF(JC20="",0,IF(AND(JC20&gt;=JC$7,JC20&lt;=JC$8),JC$5,0)))</f>
      </c>
      <c r="JE20" s="130">
        <f>IF(JC20&lt;&gt;"",JC$5,0)</f>
      </c>
      <c r="JF20" s="129">
        <f>IF(JC$6=0,RANK(JC20,JC$12:JC$42,0),RANK(JC20,JC$12:JC$42,1))</f>
      </c>
      <c r="JG20"/>
      <c r="JH20" s="130">
        <f>IF(COUNTA(JG$12:JG$42)=0,0.6*JG$5,IF(JG20="",0,IF(JG$6=0,IF(JG20&gt;=JG$8,JG$5,IF(JG20&lt;JG$6,0,0.6*JG$5+0.4*JG$5*(JG20-JG$7)/(JG$8-JG$7))),IF(JG20&lt;=JG$8,JG$5,IF(JG20&gt;JG$6,0,0.6*JG$5+0.4*JG$5*(JG20-JG$7)/(JG$8-JG$7))))))</f>
      </c>
      <c r="JI20" s="130">
        <f>IF(JG20&lt;&gt;"",JG$5,0)</f>
      </c>
      <c r="JJ20" s="129">
        <f>IF(JG$6=0,RANK(JG20,JG$12:JG$42,0),RANK(JG20,JG$12:JG$42,1))</f>
      </c>
      <c r="JK20"/>
      <c r="JL20" s="130">
        <f>IF(COUNTA(JK$12:JK$42)=0,0.6*JK$5,IF(JK20="",0,IF(JK$6=0,IF(JK20&gt;=JK$8,JK$5,IF(JK20&lt;JK$6,0,0.6*JK$5+0.4*JK$5*(JK20-JK$7)/(JK$8-JK$7))),IF(JK20&lt;=JK$8,JK$5,IF(JK20&gt;JK$6,0,0.6*JK$5+0.4*JK$5*(JK20-JK$7)/(JK$8-JK$7))))))</f>
      </c>
      <c r="JM20" s="130">
        <f>IF(JK20&lt;&gt;"",JK$5,0)</f>
      </c>
      <c r="JN20" s="129">
        <f>IF(JK$6=0,RANK(JK20,JK$12:JK$42,0),RANK(JK20,JK$12:JK$42,1))</f>
      </c>
      <c r="JO20" s="129" t="s">
        <v>24</v>
      </c>
      <c r="JP20" s="129">
        <f>(F20+J20+N20+R20+V20+Z20+AD20)*100</f>
      </c>
      <c r="JQ20" s="129">
        <f>RANK(JP20,JP$12:JP$42,0)</f>
      </c>
      <c r="JR20" s="129" t="s">
        <v>24</v>
      </c>
      <c r="JS20" s="129">
        <f>(AH20+AL20+AP20+AT20+AX20+BB20+BF20+BJ20+BN20+BR20+BV20+BZ20+CD20+CH20+CL20+CP20+CT20+CX20)*100</f>
      </c>
      <c r="JT20" s="129">
        <f>RANK(JS20,JS$12:JS$42,0)</f>
      </c>
      <c r="JU20" s="129" t="s">
        <v>24</v>
      </c>
      <c r="JV20" s="129">
        <f>(DB20+DF20)*100</f>
      </c>
      <c r="JW20" s="129">
        <f>RANK(JV20,JV$12:JV$42,0)</f>
      </c>
      <c r="JX20" s="129" t="s">
        <v>24</v>
      </c>
      <c r="JY20" s="129">
        <f>(DJ20+DN20+DR20+DV20+DZ20+ED20+EH20+EL20+EQ20+EV20+FA20+FF20+FK20+FP20+FU20+FZ20+GE20+GJ20+GO20+GT20+GY20+HD20)*100</f>
      </c>
      <c r="JZ20" s="129">
        <f>RANK(JY20,JY$12:JY$42,0)</f>
      </c>
      <c r="KA20" s="129" t="s">
        <v>24</v>
      </c>
      <c r="KB20" s="129">
        <f>(HH20+HL20+HP20+HT20+HX20+IB20)*100</f>
      </c>
      <c r="KC20" s="129">
        <f>RANK(KB20,KB$12:KB$42,0)</f>
      </c>
      <c r="KD20" s="129" t="s">
        <v>24</v>
      </c>
      <c r="KE20" s="129">
        <f>(IF20+IJ20+IN20+IR20+IV20)*100</f>
      </c>
      <c r="KF20" s="129">
        <f>RANK(KE20,KE$12:KE$42,0)</f>
      </c>
      <c r="KG20" s="129" t="s">
        <v>24</v>
      </c>
      <c r="KH20" s="129">
        <f>(IZ20+JD20)*100</f>
      </c>
      <c r="KI20" s="129">
        <f>RANK(KH20,KH$12:KH$42,0)</f>
      </c>
      <c r="KJ20" s="129" t="s">
        <v>24</v>
      </c>
      <c r="KK20" s="129">
        <f>(JH20+JL20)*100</f>
      </c>
      <c r="KL20" s="129">
        <f>RANK(KK20,KK$12:KK$42,0)</f>
      </c>
    </row>
    <row r="21">
      <c r="A21" s="129" t="s">
        <v>25</v>
      </c>
      <c r="B21" s="129">
        <f>A21</f>
      </c>
      <c r="C21" s="129">
        <f>(F21+J21+N21+R21+V21+Z21+AD21+AH21+AL21+AP21+AT21+AX21+BB21+BF21+BJ21+BN21+BR21+BV21+BZ21+CD21+CH21+CL21+CP21+CT21+CX21+DB21+DF21+DJ21+DN21+DR21+DV21+DZ21+ED21+EH21+EL21+EQ21+EV21+FA21+FF21+FK21+FP21+FU21+FZ21+GE21+GJ21+GO21+GT21+GY21+HD21+HH21+HL21+HP21+HT21+HX21+IB21+IF21+IJ21+IN21+IR21+IV21+IZ21+JD21+JH21+JL21)*100</f>
      </c>
      <c r="D21" s="129">
        <f>RANK(C21,C$12:C$42,0)</f>
      </c>
      <c r="E21" s="130">
        <v>65.4744401808036</v>
      </c>
      <c r="F21" s="130">
        <f>IF(COUNTA(E$12:E$42)=0,0.6*E$5,IF(E21="",0,IF(E$6=0,IF(E21&gt;=E$8,E$5,IF(E21&lt;E$6,0,0.6*E$5+0.4*E$5*(E21-E$7)/(E$8-E$7))),IF(E21&lt;=E$8,E$5,IF(E21&gt;E$6,0,0.6*E$5+0.4*E$5*(E21-E$7)/(E$8-E$7))))))</f>
      </c>
      <c r="G21" s="130">
        <f>IF(E21&lt;&gt;"",E$5,0)</f>
      </c>
      <c r="H21" s="129">
        <f>IF(E$6=0,RANK(E21,E$12:E$42,0),RANK(E21,E$12:E$42,1))</f>
      </c>
      <c r="I21" s="130">
        <v>84.9253546687546</v>
      </c>
      <c r="J21" s="130">
        <f>IF(COUNTA(I$12:I$42)=0,0.6*I$5,IF(I21="",0,IF(I$6=0,IF(I21&gt;=I$8,I$5,IF(I21&lt;I$6,0,0.6*I$5+0.4*I$5*(I21-I$7)/(I$8-I$7))),IF(I21&lt;=I$8,I$5,IF(I21&gt;I$6,0,0.6*I$5+0.4*I$5*(I21-I$7)/(I$8-I$7))))))</f>
      </c>
      <c r="K21" s="130">
        <f>IF(I21&lt;&gt;"",I$5,0)</f>
      </c>
      <c r="L21" s="129">
        <f>IF(I$6=0,RANK(I21,I$12:I$42,0),RANK(I21,I$12:I$42,1))</f>
      </c>
      <c r="M21" s="130">
        <v>71.4023441299484</v>
      </c>
      <c r="N21" s="130">
        <f>IF(COUNTA(M$12:M$42)=0,0.6*M$5,IF(M21="",0,IF(M$6=0,IF(M21&gt;=M$8,M$5,IF(M21&lt;M$6,0,0.6*M$5+0.4*M$5*(M21-M$7)/(M$8-M$7))),IF(M21&lt;=M$8,M$5,IF(M21&gt;M$6,0,0.6*M$5+0.4*M$5*(M21-M$7)/(M$8-M$7))))))</f>
      </c>
      <c r="O21" s="130">
        <f>IF(M21&lt;&gt;"",M$5,0)</f>
      </c>
      <c r="P21" s="129">
        <f>IF(M$6=0,RANK(M21,M$12:M$42,0),RANK(M21,M$12:M$42,1))</f>
      </c>
      <c r="Q21"/>
      <c r="R21" s="130">
        <f>IF(COUNTA(Q$12:Q$42)=0,0.6*Q$5,IF(Q21="",0,IF(Q$6=0,IF(Q21&gt;=Q$8,Q$5,IF(Q21&lt;Q$6,0,0.6*Q$5+0.4*Q$5*(Q21-Q$7)/(Q$8-Q$7))),IF(Q21&lt;=Q$8,Q$5,IF(Q21&gt;Q$6,0,0.6*Q$5+0.4*Q$5*(Q21-Q$7)/(Q$8-Q$7))))))</f>
      </c>
      <c r="S21" s="130">
        <f>IF(Q21&lt;&gt;"",Q$5,0)</f>
      </c>
      <c r="T21" s="129">
        <f>IF(Q$6=0,RANK(Q21,Q$12:Q$42,0),RANK(Q21,Q$12:Q$42,1))</f>
      </c>
      <c r="U21"/>
      <c r="V21" s="130">
        <f>IF(COUNTA(U$12:U$42)=0,0.6*U$5,IF(U21="",0,IF(U$6=0,IF(U21&gt;=U$8,U$5,IF(U21&lt;U$6,0,0.6*U$5+0.4*U$5*(U21-U$7)/(U$8-U$7))),IF(U21&lt;=U$8,U$5,IF(U21&gt;U$6,0,0.6*U$5+0.4*U$5*(U21-U$7)/(U$8-U$7))))))</f>
      </c>
      <c r="W21" s="130">
        <f>IF(U21&lt;&gt;"",U$5,0)</f>
      </c>
      <c r="X21" s="129">
        <f>IF(U$6=0,RANK(U21,U$12:U$42,0),RANK(U21,U$12:U$42,1))</f>
      </c>
      <c r="Y21"/>
      <c r="Z21" s="130">
        <f>IF(COUNTA(Y$12:Y$42)=0,0.6*Y$5,IF(Y21="",0,IF(Y$6=0,IF(Y21&gt;=Y$8,Y$5,IF(Y21&lt;Y$6,0,0.6*Y$5+0.4*Y$5*(Y21-Y$7)/(Y$8-Y$7))),IF(Y21&lt;=Y$8,Y$5,IF(Y21&gt;Y$6,0,0.6*Y$5+0.4*Y$5*(Y21-Y$7)/(Y$8-Y$7))))))</f>
      </c>
      <c r="AA21" s="130">
        <f>IF(Y21&lt;&gt;"",Y$5,0)</f>
      </c>
      <c r="AB21" s="129">
        <f>IF(Y$6=0,RANK(Y21,Y$12:Y$42,0),RANK(Y21,Y$12:Y$42,1))</f>
      </c>
      <c r="AC21" s="130">
        <v>100</v>
      </c>
      <c r="AD21" s="130">
        <f>IF(COUNTA(AC$12:AC$42)=0,0.6*AC$5,IF(AC21="",0,IF(AC$6=0,IF(AC21&gt;=AC$8,AC$5,IF(AC21&lt;AC$6,0,0.6*AC$5+0.4*AC$5*(AC21-AC$7)/(AC$8-AC$7))),IF(AC21&lt;=AC$8,AC$5,IF(AC21&gt;AC$6,0,0.6*AC$5+0.4*AC$5*(AC21-AC$7)/(AC$8-AC$7))))))</f>
      </c>
      <c r="AE21" s="130">
        <f>IF(AC21&lt;&gt;"",AC$5,0)</f>
      </c>
      <c r="AF21" s="129">
        <f>IF(AC$6=0,RANK(AC21,AC$12:AC$42,0),RANK(AC21,AC$12:AC$42,1))</f>
      </c>
      <c r="AG21" s="130">
        <v>0.843793774319066</v>
      </c>
      <c r="AH21" s="130">
        <f>IF(COUNTA(AG$12:AG$42)=0,0.6*AG$5,IF(AG21="",0,IF(AG$6=0,IF(AG21&gt;=AG$8,AG$5,IF(AG21&lt;AG$6,0,0.6*AG$5+0.4*AG$5*(AG21-AG$7)/(AG$8-AG$7))),IF(AG21&lt;=AG$8,AG$5,IF(AG21&gt;AG$6,0,0.6*AG$5+0.4*AG$5*(AG21-AG$7)/(AG$8-AG$7))))))</f>
      </c>
      <c r="AI21" s="130">
        <f>IF(AG21&lt;&gt;"",AG$5,0)</f>
      </c>
      <c r="AJ21" s="129">
        <f>IF(AG$6=0,RANK(AG21,AG$12:AG$42,0),RANK(AG21,AG$12:AG$42,1))</f>
      </c>
      <c r="AK21" s="130">
        <v>0</v>
      </c>
      <c r="AL21" s="130">
        <f>IF(COUNTA(AK$12:AK$42)=0,0.6*AK$5,IF(AK21="",0,IF(AK$6=0,IF(AK21&gt;=AK$8,AK$5,IF(AK21&lt;AK$6,0,0.6*AK$5+0.4*AK$5*(AK21-AK$7)/(AK$8-AK$7))),IF(AK21&lt;=AK$8,AK$5,IF(AK21&gt;AK$6,0,0.6*AK$5+0.4*AK$5*(AK21-AK$7)/(AK$8-AK$7))))))</f>
      </c>
      <c r="AM21" s="130">
        <f>IF(AK21&lt;&gt;"",AK$5,0)</f>
      </c>
      <c r="AN21" s="129">
        <f>IF(AK$6=0,RANK(AK21,AK$12:AK$42,0),RANK(AK21,AK$12:AK$42,1))</f>
      </c>
      <c r="AO21" s="130">
        <v>0.837034364666981</v>
      </c>
      <c r="AP21" s="130">
        <f>IF(COUNTA(AO$12:AO$42)=0,0.6*AO$5,IF(AO21="",0,IF(AO$6=0,IF(AO21&gt;=AO$8,AO$5,IF(AO21&lt;AO$6,0,0.6*AO$5+0.4*AO$5*(AO21-AO$7)/(AO$8-AO$7))),IF(AO21&lt;=AO$8,AO$5,IF(AO21&gt;AO$6,0,0.6*AO$5+0.4*AO$5*(AO21-AO$7)/(AO$8-AO$7))))))</f>
      </c>
      <c r="AQ21" s="130">
        <f>IF(AO21&lt;&gt;"",AO$5,0)</f>
      </c>
      <c r="AR21" s="129">
        <f>IF(AO$6=0,RANK(AO21,AO$12:AO$42,0),RANK(AO21,AO$12:AO$42,1))</f>
      </c>
      <c r="AS21" s="130">
        <v>0</v>
      </c>
      <c r="AT21" s="130">
        <f>IF(COUNTA(AS$12:AS$42)=0,0.6*AS$5,IF(AS21="",0,IF(AS$6=0,IF(AS21&gt;=AS$8,AS$5,IF(AS21&lt;AS$6,0,0.6*AS$5+0.4*AS$5*(AS21-AS$7)/(AS$8-AS$7))),IF(AS21&lt;=AS$8,AS$5,IF(AS21&gt;AS$6,0,0.6*AS$5+0.4*AS$5*(AS21-AS$7)/(AS$8-AS$7))))))</f>
      </c>
      <c r="AU21" s="130">
        <f>IF(AS21&lt;&gt;"",AS$5,0)</f>
      </c>
      <c r="AV21" s="129">
        <f>IF(AS$6=0,RANK(AS21,AS$12:AS$42,0),RANK(AS21,AS$12:AS$42,1))</f>
      </c>
      <c r="AW21" s="130">
        <v>0</v>
      </c>
      <c r="AX21" s="130">
        <f>IF(COUNTA(AW$12:AW$42)=0,0.6*AW$5,IF(AW21="",0,IF(AW$6=0,IF(AW21&gt;=AW$8,AW$5,IF(AW21&lt;AW$6,0,0.6*AW$5+0.4*AW$5*(AW21-AW$7)/(AW$8-AW$7))),IF(AW21&lt;=AW$8,AW$5,IF(AW21&gt;AW$6,0,0.6*AW$5+0.4*AW$5*(AW21-AW$7)/(AW$8-AW$7))))))</f>
      </c>
      <c r="AY21" s="130">
        <f>IF(AW21&lt;&gt;"",AW$5,0)</f>
      </c>
      <c r="AZ21" s="129">
        <f>IF(AW$6=0,RANK(AW21,AW$12:AW$42,0),RANK(AW21,AW$12:AW$42,1))</f>
      </c>
      <c r="BA21" s="130">
        <v>24.7628236846446</v>
      </c>
      <c r="BB21" s="130">
        <f>IF(COUNTA(BA$12:BA$42)=0,0.6*BA$5,IF(BA21="",0,IF(BA$6=0,IF(BA21&gt;=BA$8,BA$5,IF(BA21&lt;BA$6,0,0.6*BA$5+0.4*BA$5*(BA21-BA$7)/(BA$8-BA$7))),IF(BA21&lt;=BA$8,BA$5,IF(BA21&gt;BA$6,0,0.6*BA$5+0.4*BA$5*(BA21-BA$7)/(BA$8-BA$7))))))</f>
      </c>
      <c r="BC21" s="130">
        <f>IF(BA21&lt;&gt;"",BA$5,0)</f>
      </c>
      <c r="BD21" s="129">
        <f>IF(BA$6=0,RANK(BA21,BA$12:BA$42,0),RANK(BA21,BA$12:BA$42,1))</f>
      </c>
      <c r="BE21" s="130">
        <v>0</v>
      </c>
      <c r="BF21" s="130">
        <f>IF(COUNTA(BE$12:BE$42)=0,0.6*BE$5,IF(BE21="",0,IF(BE$6=0,IF(BE21&gt;=BE$8,BE$5,IF(BE21&lt;BE$6,0,0.6*BE$5+0.4*BE$5*(BE21-BE$7)/(BE$8-BE$7))),IF(BE21&lt;=BE$8,BE$5,IF(BE21&gt;BE$6,0,0.6*BE$5+0.4*BE$5*(BE21-BE$7)/(BE$8-BE$7))))))</f>
      </c>
      <c r="BG21" s="130">
        <f>IF(BE21&lt;&gt;"",BE$5,0)</f>
      </c>
      <c r="BH21" s="129">
        <f>IF(BE$6=0,RANK(BE21,BE$12:BE$42,0),RANK(BE21,BE$12:BE$42,1))</f>
      </c>
      <c r="BI21"/>
      <c r="BJ21" s="130">
        <f>IF(COUNTA(BI$12:BI$42)=0,0.6*BI$5,IF(BI21="",0,IF(BI$6=0,IF(BI21&gt;=BI$8,BI$5,IF(BI21&lt;BI$6,0,0.6*BI$5+0.4*BI$5*(BI21-BI$7)/(BI$8-BI$7))),IF(BI21&lt;=BI$8,BI$5,IF(BI21&gt;BI$6,0,0.6*BI$5+0.4*BI$5*(BI21-BI$7)/(BI$8-BI$7))))))</f>
      </c>
      <c r="BK21" s="130">
        <f>IF(BI21&lt;&gt;"",BI$5,0)</f>
      </c>
      <c r="BL21" s="129">
        <f>IF(BI$6=0,RANK(BI21,BI$12:BI$42,0),RANK(BI21,BI$12:BI$42,1))</f>
      </c>
      <c r="BM21"/>
      <c r="BN21" s="130">
        <f>IF(COUNTA(BM$12:BM$42)=0,0.6*BM$5,IF(BM21="",0,IF(BM$6=0,IF(BM21&gt;=BM$8,BM$5,IF(BM21&lt;BM$6,0,0.6*BM$5+0.4*BM$5*(BM21-BM$7)/(BM$8-BM$7))),IF(BM21&lt;=BM$8,BM$5,IF(BM21&gt;BM$6,0,0.6*BM$5+0.4*BM$5*(BM21-BM$7)/(BM$8-BM$7))))))</f>
      </c>
      <c r="BO21" s="130">
        <f>IF(BM21&lt;&gt;"",BM$5,0)</f>
      </c>
      <c r="BP21" s="129">
        <f>IF(BM$6=0,RANK(BM21,BM$12:BM$42,0),RANK(BM21,BM$12:BM$42,1))</f>
      </c>
      <c r="BQ21"/>
      <c r="BR21" s="130">
        <f>IF(COUNTA(BQ$12:BQ$42)=0,0.6*BQ$5,IF(BQ21="",0,IF(BQ$6=0,IF(BQ21&gt;=BQ$8,BQ$5,IF(BQ21&lt;BQ$6,0,0.6*BQ$5+0.4*BQ$5*(BQ21-BQ$7)/(BQ$8-BQ$7))),IF(BQ21&lt;=BQ$8,BQ$5,IF(BQ21&gt;BQ$6,0,0.6*BQ$5+0.4*BQ$5*(BQ21-BQ$7)/(BQ$8-BQ$7))))))</f>
      </c>
      <c r="BS21" s="130">
        <f>IF(BQ21&lt;&gt;"",BQ$5,0)</f>
      </c>
      <c r="BT21" s="129">
        <f>IF(BQ$6=0,RANK(BQ21,BQ$12:BQ$42,0),RANK(BQ21,BQ$12:BQ$42,1))</f>
      </c>
      <c r="BU21"/>
      <c r="BV21" s="130">
        <f>IF(COUNTA(BU$12:BU$42)=0,0.6*BU$5,IF(BU21="",0,IF(BU$6=0,IF(BU21&gt;=BU$8,BU$5,IF(BU21&lt;BU$6,0,0.6*BU$5+0.4*BU$5*(BU21-BU$7)/(BU$8-BU$7))),IF(BU21&lt;=BU$8,BU$5,IF(BU21&gt;BU$6,0,0.6*BU$5+0.4*BU$5*(BU21-BU$7)/(BU$8-BU$7))))))</f>
      </c>
      <c r="BW21" s="130">
        <f>IF(BU21&lt;&gt;"",BU$5,0)</f>
      </c>
      <c r="BX21" s="129">
        <f>IF(BU$6=0,RANK(BU21,BU$12:BU$42,0),RANK(BU21,BU$12:BU$42,1))</f>
      </c>
      <c r="BY21"/>
      <c r="BZ21" s="130">
        <f>IF(COUNTA(BY$12:BY$42)=0,0.6*BY$5,IF(BY21="",0,IF(BY$6=0,IF(BY21&gt;=BY$8,BY$5,IF(BY21&lt;BY$6,0,0.6*BY$5+0.4*BY$5*(BY21-BY$7)/(BY$8-BY$7))),IF(BY21&lt;=BY$8,BY$5,IF(BY21&gt;BY$6,0,0.6*BY$5+0.4*BY$5*(BY21-BY$7)/(BY$8-BY$7))))))</f>
      </c>
      <c r="CA21" s="130">
        <f>IF(BY21&lt;&gt;"",BY$5,0)</f>
      </c>
      <c r="CB21" s="129">
        <f>IF(BY$6=0,RANK(BY21,BY$12:BY$42,0),RANK(BY21,BY$12:BY$42,1))</f>
      </c>
      <c r="CC21"/>
      <c r="CD21" s="130">
        <f>IF(COUNTA(CC$12:CC$42)=0,0.6*CC$5,IF(CC21="",0,IF(CC$6=0,IF(CC21&gt;=CC$8,CC$5,IF(CC21&lt;CC$6,0,0.6*CC$5+0.4*CC$5*(CC21-CC$7)/(CC$8-CC$7))),IF(CC21&lt;=CC$8,CC$5,IF(CC21&gt;CC$6,0,0.6*CC$5+0.4*CC$5*(CC21-CC$7)/(CC$8-CC$7))))))</f>
      </c>
      <c r="CE21" s="130">
        <f>IF(CC21&lt;&gt;"",CC$5,0)</f>
      </c>
      <c r="CF21" s="129">
        <f>IF(CC$6=0,RANK(CC21,CC$12:CC$42,0),RANK(CC21,CC$12:CC$42,1))</f>
      </c>
      <c r="CG21"/>
      <c r="CH21" s="130">
        <f>IF(COUNTA(CG$12:CG$42)=0,0.6*CG$5,IF(CG21="",0,IF(CG$6=0,IF(CG21&gt;=CG$8,CG$5,IF(CG21&lt;CG$6,0,0.6*CG$5+0.4*CG$5*(CG21-CG$7)/(CG$8-CG$7))),IF(CG21&lt;=CG$8,CG$5,IF(CG21&gt;CG$6,0,0.6*CG$5+0.4*CG$5*(CG21-CG$7)/(CG$8-CG$7))))))</f>
      </c>
      <c r="CI21" s="130">
        <f>IF(CG21&lt;&gt;"",CG$5,0)</f>
      </c>
      <c r="CJ21" s="129">
        <f>IF(CG$6=0,RANK(CG21,CG$12:CG$42,0),RANK(CG21,CG$12:CG$42,1))</f>
      </c>
      <c r="CK21"/>
      <c r="CL21" s="130">
        <f>IF(COUNTA(CK$12:CK$42)=0,0.6*CK$5,IF(CK21="",0,IF(CK$6=0,IF(CK21&gt;=CK$8,CK$5,IF(CK21&lt;CK$6,0,0.6*CK$5+0.4*CK$5*(CK21-CK$7)/(CK$8-CK$7))),IF(CK21&lt;=CK$8,CK$5,IF(CK21&gt;CK$6,0,0.6*CK$5+0.4*CK$5*(CK21-CK$7)/(CK$8-CK$7))))))</f>
      </c>
      <c r="CM21" s="130">
        <f>IF(CK21&lt;&gt;"",CK$5,0)</f>
      </c>
      <c r="CN21" s="129">
        <f>IF(CK$6=0,RANK(CK21,CK$12:CK$42,0),RANK(CK21,CK$12:CK$42,1))</f>
      </c>
      <c r="CO21"/>
      <c r="CP21" s="130">
        <f>IF(COUNTA(CO$12:CO$42)=0,0.6*CO$5,IF(CO21="",0,IF(CO$6=0,IF(CO21&gt;=CO$8,CO$5,IF(CO21&lt;CO$6,0,0.6*CO$5+0.4*CO$5*(CO21-CO$7)/(CO$8-CO$7))),IF(CO21&lt;=CO$8,CO$5,IF(CO21&gt;CO$6,0,0.6*CO$5+0.4*CO$5*(CO21-CO$7)/(CO$8-CO$7))))))</f>
      </c>
      <c r="CQ21" s="130">
        <f>IF(CO21&lt;&gt;"",CO$5,0)</f>
      </c>
      <c r="CR21" s="129">
        <f>IF(CO$6=0,RANK(CO21,CO$12:CO$42,0),RANK(CO21,CO$12:CO$42,1))</f>
      </c>
      <c r="CS21" s="130">
        <v>99</v>
      </c>
      <c r="CT21" s="130">
        <f>IF(COUNTA(CS$12:CS$42)=0,0.6*CS$5,IF(CS21="",0,IF(CS$6=0,IF(CS21&gt;=CS$8,CS$5,IF(CS21&lt;CS$6,0,0.6*CS$5+0.4*CS$5*(CS21-CS$7)/(CS$8-CS$7))),IF(CS21&lt;=CS$8,CS$5,IF(CS21&gt;CS$6,0,0.6*CS$5+0.4*CS$5*(CS21-CS$7)/(CS$8-CS$7))))))</f>
      </c>
      <c r="CU21" s="130">
        <f>IF(CS21&lt;&gt;"",CS$5,0)</f>
      </c>
      <c r="CV21" s="129">
        <f>IF(CS$6=0,RANK(CS21,CS$12:CS$42,0),RANK(CS21,CS$12:CS$42,1))</f>
      </c>
      <c r="CW21" s="130">
        <v>0.5</v>
      </c>
      <c r="CX21" s="130">
        <f>IF(COUNTA(CW$12:CW$42)=0,0.6*CW$5,IF(CW21="",0,IF(CW$6=0,IF(CW21&gt;=CW$8,CW$5,IF(CW21&lt;CW$6,0,0.6*CW$5+0.4*CW$5*(CW21-CW$7)/(CW$8-CW$7))),IF(CW21&lt;=CW$8,CW$5,IF(CW21&gt;CW$6,0,0.6*CW$5+0.4*CW$5*(CW21-CW$7)/(CW$8-CW$7))))))</f>
      </c>
      <c r="CY21" s="130">
        <f>IF(CW21&lt;&gt;"",CW$5,0)</f>
      </c>
      <c r="CZ21" s="129">
        <f>IF(CW$6=0,RANK(CW21,CW$12:CW$42,0),RANK(CW21,CW$12:CW$42,1))</f>
      </c>
      <c r="DA21" s="130">
        <v>98</v>
      </c>
      <c r="DB21" s="130">
        <f>IF(COUNTA(DA$12:DA$42)=0,0.6*DA$5,IF(DA21="",0,IF(DA$6=0,IF(DA21&gt;=DA$8,DA$5,IF(DA21&lt;DA$6,0,0.6*DA$5+0.4*DA$5*(DA21-DA$7)/(DA$8-DA$7))),IF(DA21&lt;=DA$8,DA$5,IF(DA21&gt;DA$6,0,0.6*DA$5+0.4*DA$5*(DA21-DA$7)/(DA$8-DA$7))))))</f>
      </c>
      <c r="DC21" s="130">
        <f>IF(DA21&lt;&gt;"",DA$5,0)</f>
      </c>
      <c r="DD21" s="129">
        <f>IF(DA$6=0,RANK(DA21,DA$12:DA$42,0),RANK(DA21,DA$12:DA$42,1))</f>
      </c>
      <c r="DE21" s="130">
        <v>98</v>
      </c>
      <c r="DF21" s="130">
        <f>IF(COUNTA(DE$12:DE$42)=0,0.6*DE$5,IF(DE21="",0,IF(DE$6=0,IF(DE21&gt;=DE$8,DE$5,IF(DE21&lt;DE$6,0,0.6*DE$5+0.4*DE$5*(DE21-DE$7)/(DE$8-DE$7))),IF(DE21&lt;=DE$8,DE$5,IF(DE21&gt;DE$6,0,0.6*DE$5+0.4*DE$5*(DE21-DE$7)/(DE$8-DE$7))))))</f>
      </c>
      <c r="DG21" s="130">
        <f>IF(DE21&lt;&gt;"",DE$5,0)</f>
      </c>
      <c r="DH21" s="129">
        <f>IF(DE$6=0,RANK(DE21,DE$12:DE$42,0),RANK(DE21,DE$12:DE$42,1))</f>
      </c>
      <c r="DI21"/>
      <c r="DJ21" s="130">
        <f>IF(COUNTA(DI$12:DI$42)=0,0.6*DI$5,IF(DI21="",0,IF(DI$6=0,IF(DI21&gt;=DI$8,DI$5,IF(DI21&lt;DI$6,0,0.6*DI$5+0.4*DI$5*(DI21-DI$7)/(DI$8-DI$7))),IF(DI21&lt;=DI$8,DI$5,IF(DI21&gt;DI$6,0,0.6*DI$5+0.4*DI$5*(DI21-DI$7)/(DI$8-DI$7))))))</f>
      </c>
      <c r="DK21" s="130">
        <f>IF(DI21&lt;&gt;"",DI$5,0)</f>
      </c>
      <c r="DL21" s="129">
        <f>IF(DI$6=0,RANK(DI21,DI$12:DI$42,0),RANK(DI21,DI$12:DI$42,1))</f>
      </c>
      <c r="DM21"/>
      <c r="DN21" s="130">
        <f>IF(COUNTA(DM$12:DM$42)=0,0.6*DM$5,IF(DM21="",0,IF(DM$6=0,IF(DM21&gt;=DM$8,DM$5,IF(DM21&lt;DM$6,0,0.6*DM$5+0.4*DM$5*(DM21-DM$7)/(DM$8-DM$7))),IF(DM21&lt;=DM$8,DM$5,IF(DM21&gt;DM$6,0,0.6*DM$5+0.4*DM$5*(DM21-DM$7)/(DM$8-DM$7))))))</f>
      </c>
      <c r="DO21" s="130">
        <f>IF(DM21&lt;&gt;"",DM$5,0)</f>
      </c>
      <c r="DP21" s="129">
        <f>IF(DM$6=0,RANK(DM21,DM$12:DM$42,0),RANK(DM21,DM$12:DM$42,1))</f>
      </c>
      <c r="DQ21"/>
      <c r="DR21" s="130">
        <f>IF(COUNTA(DQ$12:DQ$42)=0,0.6*DQ$5,IF(DQ21="",0,IF(DQ$6=0,IF(DQ21&gt;=DQ$8,DQ$5,IF(DQ21&lt;DQ$6,0,0.6*DQ$5+0.4*DQ$5*(DQ21-DQ$7)/(DQ$8-DQ$7))),IF(DQ21&lt;=DQ$8,DQ$5,IF(DQ21&gt;DQ$6,0,0.6*DQ$5+0.4*DQ$5*(DQ21-DQ$7)/(DQ$8-DQ$7))))))</f>
      </c>
      <c r="DS21" s="130">
        <f>IF(DQ21&lt;&gt;"",DQ$5,0)</f>
      </c>
      <c r="DT21" s="129">
        <f>IF(DQ$6=0,RANK(DQ21,DQ$12:DQ$42,0),RANK(DQ21,DQ$12:DQ$42,1))</f>
      </c>
      <c r="DU21"/>
      <c r="DV21" s="130">
        <f>IF(COUNTA(DU$12:DU$42)=0,0.6*DU$5,IF(DU21="",0,IF(DU$6=0,IF(DU21&gt;=DU$8,DU$5,IF(DU21&lt;DU$6,0,0.6*DU$5+0.4*DU$5*(DU21-DU$7)/(DU$8-DU$7))),IF(DU21&lt;=DU$8,DU$5,IF(DU21&gt;DU$6,0,0.6*DU$5+0.4*DU$5*(DU21-DU$7)/(DU$8-DU$7))))))</f>
      </c>
      <c r="DW21" s="130">
        <f>IF(DU21&lt;&gt;"",DU$5,0)</f>
      </c>
      <c r="DX21" s="129">
        <f>IF(DU$6=0,RANK(DU21,DU$12:DU$42,0),RANK(DU21,DU$12:DU$42,1))</f>
      </c>
      <c r="DY21"/>
      <c r="DZ21" s="130">
        <f>IF(COUNTA(DY$12:DY$42)=0,0.6*DY$5,IF(DY21="",0,IF(DY$6=0,IF(DY21&gt;=DY$8,DY$5,IF(DY21&lt;DY$6,0,0.6*DY$5+0.4*DY$5*(DY21-DY$7)/(DY$8-DY$7))),IF(DY21&lt;=DY$8,DY$5,IF(DY21&gt;DY$6,0,0.6*DY$5+0.4*DY$5*(DY21-DY$7)/(DY$8-DY$7))))))</f>
      </c>
      <c r="EA21" s="130">
        <f>IF(DY21&lt;&gt;"",DY$5,0)</f>
      </c>
      <c r="EB21" s="129">
        <f>IF(DY$6=0,RANK(DY21,DY$12:DY$42,0),RANK(DY21,DY$12:DY$42,1))</f>
      </c>
      <c r="EC21"/>
      <c r="ED21" s="130">
        <f>IF(COUNTA(EC$12:EC$42)=0,0.6*EC$5,IF(EC21="",0,IF(EC$6=0,IF(EC21&gt;=EC$8,EC$5,IF(EC21&lt;EC$6,0,0.6*EC$5+0.4*EC$5*(EC21-EC$7)/(EC$8-EC$7))),IF(EC21&lt;=EC$8,EC$5,IF(EC21&gt;EC$6,0,0.6*EC$5+0.4*EC$5*(EC21-EC$7)/(EC$8-EC$7))))))</f>
      </c>
      <c r="EE21" s="130">
        <f>IF(EC21&lt;&gt;"",EC$5,0)</f>
      </c>
      <c r="EF21" s="129">
        <f>IF(EC$6=0,RANK(EC21,EC$12:EC$42,0),RANK(EC21,EC$12:EC$42,1))</f>
      </c>
      <c r="EG21"/>
      <c r="EH21" s="130">
        <f>IF(COUNTA(EG$12:EG$42)=0,0.6*EG$5,IF(EG21="",0,IF(EG$6=0,IF(EG21&gt;=EG$8,EG$5,IF(EG21&lt;EG$6,0,0.6*EG$5+0.4*EG$5*(EG21-EG$7)/(EG$8-EG$7))),IF(EG21&lt;=EG$8,EG$5,IF(EG21&gt;EG$6,0,0.6*EG$5+0.4*EG$5*(EG21-EG$7)/(EG$8-EG$7))))))</f>
      </c>
      <c r="EI21" s="130">
        <f>IF(EG21&lt;&gt;"",EG$5,0)</f>
      </c>
      <c r="EJ21" s="129">
        <f>IF(EG$6=0,RANK(EG21,EG$12:EG$42,0),RANK(EG21,EG$12:EG$42,1))</f>
      </c>
      <c r="EK21"/>
      <c r="EL21" s="130">
        <f>IF(COUNTA(EK$12:EK$42)=0,0.6*EK$5,IF(EK21="",0,IF(EK$6=0,IF(EK21&gt;=EK$8,EK$5,IF(EK21&lt;EK$6,0,0.6*EK$5+0.4*EK$5*(EK21-EK$7)/(EK$8-EK$7))),IF(EK21&lt;=EK$8,EK$5,IF(EK21&gt;EK$6,0,0.6*EK$5+0.4*EK$5*(EK21-EK$7)/(EK$8-EK$7))))))</f>
      </c>
      <c r="EM21" s="130">
        <f>IF(EK21&lt;&gt;"",EK$5,0)</f>
      </c>
      <c r="EN21" s="129">
        <f>IF(EK$6=0,RANK(EK21,EK$12:EK$42,0),RANK(EK21,EK$12:EK$42,1))</f>
      </c>
      <c r="EO21"/>
      <c r="EP21"/>
      <c r="EQ21"/>
      <c r="ER21" s="130">
        <f>IF(OR(EO21="",EP21=""),0,EO$5)</f>
      </c>
      <c r="ES21" s="129">
        <f>IF(EO$6=0,RANK(EQ21,EQ$12:EQ$42,0),RANK(EQ21,EQ$12:EQ$42,1))</f>
      </c>
      <c r="ET21"/>
      <c r="EU21"/>
      <c r="EV21"/>
      <c r="EW21" s="130">
        <f>IF(OR(ET21="",EU21=""),0,ET$5)</f>
      </c>
      <c r="EX21" s="129">
        <f>IF(ET$6=0,RANK(EV21,EV$12:EV$42,0),RANK(EV21,EV$12:EV$42,1))</f>
      </c>
      <c r="EY21"/>
      <c r="EZ21"/>
      <c r="FA21"/>
      <c r="FB21" s="130">
        <f>IF(OR(EY21="",EZ21=""),0,EY$5)</f>
      </c>
      <c r="FC21" s="129">
        <f>IF(EY$6=0,RANK(FA21,FA$12:FA$42,0),RANK(FA21,FA$12:FA$42,1))</f>
      </c>
      <c r="FD21"/>
      <c r="FE21"/>
      <c r="FF21"/>
      <c r="FG21" s="130">
        <f>IF(OR(FD21="",FE21=""),0,FD$5)</f>
      </c>
      <c r="FH21" s="129">
        <f>IF(FD$6=0,RANK(FF21,FF$12:FF$42,0),RANK(FF21,FF$12:FF$42,1))</f>
      </c>
      <c r="FI21"/>
      <c r="FJ21"/>
      <c r="FK21"/>
      <c r="FL21" s="130">
        <f>IF(OR(FI21="",FJ21=""),0,FI$5)</f>
      </c>
      <c r="FM21" s="129">
        <f>IF(FI$6=0,RANK(FK21,FK$12:FK$42,0),RANK(FK21,FK$12:FK$42,1))</f>
      </c>
      <c r="FN21"/>
      <c r="FO21"/>
      <c r="FP21"/>
      <c r="FQ21" s="130">
        <f>IF(OR(FN21="",FO21=""),0,FN$5)</f>
      </c>
      <c r="FR21" s="129">
        <f>IF(FN$6=0,RANK(FP21,FP$12:FP$42,0),RANK(FP21,FP$12:FP$42,1))</f>
      </c>
      <c r="FS21"/>
      <c r="FT21"/>
      <c r="FU21"/>
      <c r="FV21" s="130">
        <f>IF(OR(FS21="",FT21=""),0,FS$5)</f>
      </c>
      <c r="FW21" s="129">
        <f>IF(FS$6=0,RANK(FU21,FU$12:FU$42,0),RANK(FU21,FU$12:FU$42,1))</f>
      </c>
      <c r="FX21"/>
      <c r="FY21"/>
      <c r="FZ21"/>
      <c r="GA21" s="130">
        <f>IF(OR(FX21="",FY21=""),0,FX$5)</f>
      </c>
      <c r="GB21" s="129">
        <f>IF(FX$6=0,RANK(FZ21,FZ$12:FZ$42,0),RANK(FZ21,FZ$12:FZ$42,1))</f>
      </c>
      <c r="GC21"/>
      <c r="GD21"/>
      <c r="GE21"/>
      <c r="GF21" s="130">
        <f>IF(OR(GC21="",GD21=""),0,GC$5)</f>
      </c>
      <c r="GG21" s="129">
        <f>IF(GC$6=0,RANK(GE21,GE$12:GE$42,0),RANK(GE21,GE$12:GE$42,1))</f>
      </c>
      <c r="GH21"/>
      <c r="GI21"/>
      <c r="GJ21"/>
      <c r="GK21" s="130">
        <f>IF(OR(GH21="",GI21=""),0,GH$5)</f>
      </c>
      <c r="GL21" s="129">
        <f>IF(GH$6=0,RANK(GJ21,GJ$12:GJ$42,0),RANK(GJ21,GJ$12:GJ$42,1))</f>
      </c>
      <c r="GM21"/>
      <c r="GN21"/>
      <c r="GO21"/>
      <c r="GP21" s="130">
        <f>IF(OR(GM21="",GN21=""),0,GM$5)</f>
      </c>
      <c r="GQ21" s="129">
        <f>IF(GM$6=0,RANK(GO21,GO$12:GO$42,0),RANK(GO21,GO$12:GO$42,1))</f>
      </c>
      <c r="GR21"/>
      <c r="GS21"/>
      <c r="GT21"/>
      <c r="GU21" s="130">
        <f>IF(OR(GR21="",GS21=""),0,GR$5)</f>
      </c>
      <c r="GV21" s="129">
        <f>IF(GR$6=0,RANK(GT21,GT$12:GT$42,0),RANK(GT21,GT$12:GT$42,1))</f>
      </c>
      <c r="GW21"/>
      <c r="GX21"/>
      <c r="GY21"/>
      <c r="GZ21" s="130">
        <f>IF(OR(GW21="",GX21=""),0,GW$5)</f>
      </c>
      <c r="HA21" s="129">
        <f>IF(GW$6=0,RANK(GY21,GY$12:GY$42,0),RANK(GY21,GY$12:GY$42,1))</f>
      </c>
      <c r="HB21"/>
      <c r="HC21"/>
      <c r="HD21"/>
      <c r="HE21" s="130">
        <f>IF(OR(HB21="",HC21=""),0,HB$5)</f>
      </c>
      <c r="HF21" s="129">
        <f>IF(HB$6=0,RANK(HD21,HD$12:HD$42,0),RANK(HD21,HD$12:HD$42,1))</f>
      </c>
      <c r="HG21" s="130">
        <v>0.0353311341245078</v>
      </c>
      <c r="HH21" s="130">
        <f>IF(COUNTA(HG$12:HG$42)=0,0.6*HG$5,IF(HG21="",0,IF(HG$6=0,IF(HG21&gt;=HG$8,HG$5,IF(HG21&lt;HG$6,0,0.6*HG$5+0.4*HG$5*(HG21-HG$7)/(HG$8-HG$7))),IF(HG21&lt;=HG$8,HG$5,IF(HG21&gt;HG$6,0,0.6*HG$5+0.4*HG$5*(HG21-HG$7)/(HG$8-HG$7))))))</f>
      </c>
      <c r="HI21" s="130">
        <f>IF(HG21&lt;&gt;"",HG$5,0)</f>
      </c>
      <c r="HJ21" s="129">
        <f>IF(HG$6=0,RANK(HG21,HG$12:HG$42,0),RANK(HG21,HG$12:HG$42,1))</f>
      </c>
      <c r="HK21" s="130">
        <v>1.8</v>
      </c>
      <c r="HL21" s="130">
        <f>IF(COUNTA(HK$12:HK$42)=0,0.6*HK$5,IF(HK21="",0,IF(HK$6=0,IF(HK21&gt;=HK$8,HK$5,IF(HK21&lt;HK$6,0,0.6*HK$5+0.4*HK$5*(HK21-HK$7)/(HK$8-HK$7))),IF(HK21&lt;=HK$8,HK$5,IF(HK21&gt;HK$6,0,0.6*HK$5+0.4*HK$5*(HK21-HK$7)/(HK$8-HK$7))))))</f>
      </c>
      <c r="HM21" s="130">
        <f>IF(HK21&lt;&gt;"",HK$5,0)</f>
      </c>
      <c r="HN21" s="129">
        <f>IF(HK$6=0,RANK(HK21,HK$12:HK$42,0),RANK(HK21,HK$12:HK$42,1))</f>
      </c>
      <c r="HO21" s="130">
        <v>0</v>
      </c>
      <c r="HP21" s="130">
        <f>IF(COUNTA(HO$12:HO$42)=0,0.6*HO$5,IF(HO21="",0,IF(HO$6=0,IF(HO21&gt;=HO$8,HO$5,IF(HO21&lt;HO$6,0,0.6*HO$5+0.4*HO$5*(HO21-HO$7)/(HO$8-HO$7))),IF(HO21&lt;=HO$8,HO$5,IF(HO21&gt;HO$6,0,0.6*HO$5+0.4*HO$5*(HO21-HO$7)/(HO$8-HO$7))))))</f>
      </c>
      <c r="HQ21" s="130">
        <f>IF(HO21&lt;&gt;"",HO$5,0)</f>
      </c>
      <c r="HR21" s="129">
        <f>IF(HO$6=0,RANK(HO21,HO$12:HO$42,0),RANK(HO21,HO$12:HO$42,1))</f>
      </c>
      <c r="HS21" s="130">
        <v>3.50194552529183</v>
      </c>
      <c r="HT21" s="130">
        <f>IF(COUNTA(HS$12:HS$42)=0,0.6*HS$5,IF(HS21="",0,IF(HS$6=0,IF(HS21&gt;=HS$8,HS$5,IF(HS21&lt;HS$6,0,0.6*HS$5+0.4*HS$5*(HS21-HS$7)/(HS$8-HS$7))),IF(HS21&lt;=HS$8,HS$5,IF(HS21&gt;HS$6,0,0.6*HS$5+0.4*HS$5*(HS21-HS$7)/(HS$8-HS$7))))))</f>
      </c>
      <c r="HU21" s="130">
        <f>IF(HS21&lt;&gt;"",HS$5,0)</f>
      </c>
      <c r="HV21" s="129">
        <f>IF(HS$6=0,RANK(HS21,HS$12:HS$42,0),RANK(HS21,HS$12:HS$42,1))</f>
      </c>
      <c r="HW21" s="130">
        <v>1.77</v>
      </c>
      <c r="HX21" s="130">
        <f>IF(COUNTA(HW$12:HW$42)=0,0.6*HW$5,IF(HW21="",0,IF(HW$6=0,IF(HW21&gt;=HW$8,HW$5,IF(HW21&lt;HW$6,0,0.6*HW$5+0.4*HW$5*(HW21-HW$7)/(HW$8-HW$7))),IF(HW21&lt;=HW$8,HW$5,IF(HW21&gt;HW$6,0,0.6*HW$5+0.4*HW$5*(HW21-HW$7)/(HW$8-HW$7))))))</f>
      </c>
      <c r="HY21" s="130">
        <f>IF(HW21&lt;&gt;"",HW$5,0)</f>
      </c>
      <c r="HZ21" s="129">
        <f>IF(HW$6=0,RANK(HW21,HW$12:HW$42,0),RANK(HW21,HW$12:HW$42,1))</f>
      </c>
      <c r="IA21" s="130">
        <v>0</v>
      </c>
      <c r="IB21" s="130">
        <f>IF(COUNTA(IA$12:IA$42)=0,0.6*IA$5,IF(IA21="",0,IF(IA$6=0,IF(IA21&gt;=IA$8,IA$5,IF(IA21&lt;IA$6,0,0.6*IA$5+0.4*IA$5*(IA21-IA$7)/(IA$8-IA$7))),IF(IA21&lt;=IA$8,IA$5,IF(IA21&gt;IA$6,0,0.6*IA$5+0.4*IA$5*(IA21-IA$7)/(IA$8-IA$7))))))</f>
      </c>
      <c r="IC21" s="130">
        <f>IF(IA21&lt;&gt;"",IA$5,0)</f>
      </c>
      <c r="ID21" s="129">
        <f>IF(IA$6=0,RANK(IA21,IA$12:IA$42,0),RANK(IA21,IA$12:IA$42,1))</f>
      </c>
      <c r="IE21" s="130">
        <v>83.9390180186904</v>
      </c>
      <c r="IF21" s="130">
        <f>IF(COUNTA(IE$12:IE$42)=0,0.6*IE$5,IF(IE21="",0,IF(IE$6=0,IF(IE21&gt;=IE$8,IE$5,IF(IE21&lt;IE$6,0,0.6*IE$5+0.4*IE$5*(IE21-IE$7)/(IE$8-IE$7))),IF(IE21&lt;=IE$8,IE$5,IF(IE21&gt;IE$6,0,0.6*IE$5+0.4*IE$5*(IE21-IE$7)/(IE$8-IE$7))))))</f>
      </c>
      <c r="IG21" s="130">
        <f>IF(IE21&lt;&gt;"",IE$5,0)</f>
      </c>
      <c r="IH21" s="129">
        <f>IF(IE$6=0,RANK(IE21,IE$12:IE$42,0),RANK(IE21,IE$12:IE$42,1))</f>
      </c>
      <c r="II21" s="130">
        <v>98.4152112888344</v>
      </c>
      <c r="IJ21" s="130">
        <f>IF(COUNTA(II$12:II$42)=0,0.6*II$5,IF(II21="",0,IF(II$6=0,IF(II21&gt;=II$8,II$5,IF(II21&lt;II$6,0,0.6*II$5+0.4*II$5*(II21-II$7)/(II$8-II$7))),IF(II21&lt;=II$8,II$5,IF(II21&gt;II$6,0,0.6*II$5+0.4*II$5*(II21-II$7)/(II$8-II$7))))))</f>
      </c>
      <c r="IK21" s="130">
        <f>IF(II21&lt;&gt;"",II$5,0)</f>
      </c>
      <c r="IL21" s="129">
        <f>IF(II$6=0,RANK(II21,II$12:II$42,0),RANK(II21,II$12:II$42,1))</f>
      </c>
      <c r="IM21" s="130">
        <v>40.372959353067</v>
      </c>
      <c r="IN21" s="130">
        <f>IF(COUNTA(IM$12:IM$42)=0,0.6*IM$5,IF(IM21="",0,IF(AND(IM21&gt;=IM$7,IM21&lt;=IM$8),IM$5,0)))</f>
      </c>
      <c r="IO21" s="130">
        <f>IF(IM21&lt;&gt;"",IM$5,0)</f>
      </c>
      <c r="IP21" s="129">
        <f>IF(IM$6=0,RANK(IM21,IM$12:IM$42,0),RANK(IM21,IM$12:IM$42,1))</f>
      </c>
      <c r="IQ21" s="130">
        <v>90</v>
      </c>
      <c r="IR21" s="130">
        <f>IF(COUNTA(IQ$12:IQ$42)=0,0.6*IQ$5,IF(IQ21="",0,IF(IQ$6=0,IF(IQ21&gt;=IQ$8,IQ$5,IF(IQ21&lt;IQ$6,0,0.6*IQ$5+0.4*IQ$5*(IQ21-IQ$7)/(IQ$8-IQ$7))),IF(IQ21&lt;=IQ$8,IQ$5,IF(IQ21&gt;IQ$6,0,0.6*IQ$5+0.4*IQ$5*(IQ21-IQ$7)/(IQ$8-IQ$7))))))</f>
      </c>
      <c r="IS21" s="130">
        <f>IF(IQ21&lt;&gt;"",IQ$5,0)</f>
      </c>
      <c r="IT21" s="129">
        <f>IF(IQ$6=0,RANK(IQ21,IQ$12:IQ$42,0),RANK(IQ21,IQ$12:IQ$42,1))</f>
      </c>
      <c r="IU21" s="130">
        <v>44.5362718089991</v>
      </c>
      <c r="IV21" s="130">
        <f>IF(COUNTA(IU$12:IU$42)=0,0.6*IU$5,IF(IU21="",0,IF(IU$6=0,IF(IU21&gt;=IU$8,IU$5,IF(IU21&lt;IU$6,0,0.6*IU$5+0.4*IU$5*(IU21-IU$7)/(IU$8-IU$7))),IF(IU21&lt;=IU$8,IU$5,IF(IU21&gt;IU$6,0,0.6*IU$5+0.4*IU$5*(IU21-IU$7)/(IU$8-IU$7))))))</f>
      </c>
      <c r="IW21" s="130">
        <f>IF(IU21&lt;&gt;"",IU$5,0)</f>
      </c>
      <c r="IX21" s="129">
        <f>IF(IU$6=0,RANK(IU21,IU$12:IU$42,0),RANK(IU21,IU$12:IU$42,1))</f>
      </c>
      <c r="IY21"/>
      <c r="IZ21" s="130">
        <f>IF(COUNTA(IY$12:IY$42)=0,0.6*IY$5,IF(IY21="",0,IF(AND(IY21&gt;=IY$7,IY21&lt;=IY$8),IY$5,0)))</f>
      </c>
      <c r="JA21" s="130">
        <f>IF(IY21&lt;&gt;"",IY$5,0)</f>
      </c>
      <c r="JB21" s="129">
        <f>IF(IY$6=0,RANK(IY21,IY$12:IY$42,0),RANK(IY21,IY$12:IY$42,1))</f>
      </c>
      <c r="JC21" s="130">
        <v>46.01</v>
      </c>
      <c r="JD21" s="130">
        <f>IF(COUNTA(JC$12:JC$42)=0,0.6*JC$5,IF(JC21="",0,IF(AND(JC21&gt;=JC$7,JC21&lt;=JC$8),JC$5,0)))</f>
      </c>
      <c r="JE21" s="130">
        <f>IF(JC21&lt;&gt;"",JC$5,0)</f>
      </c>
      <c r="JF21" s="129">
        <f>IF(JC$6=0,RANK(JC21,JC$12:JC$42,0),RANK(JC21,JC$12:JC$42,1))</f>
      </c>
      <c r="JG21"/>
      <c r="JH21" s="130">
        <f>IF(COUNTA(JG$12:JG$42)=0,0.6*JG$5,IF(JG21="",0,IF(JG$6=0,IF(JG21&gt;=JG$8,JG$5,IF(JG21&lt;JG$6,0,0.6*JG$5+0.4*JG$5*(JG21-JG$7)/(JG$8-JG$7))),IF(JG21&lt;=JG$8,JG$5,IF(JG21&gt;JG$6,0,0.6*JG$5+0.4*JG$5*(JG21-JG$7)/(JG$8-JG$7))))))</f>
      </c>
      <c r="JI21" s="130">
        <f>IF(JG21&lt;&gt;"",JG$5,0)</f>
      </c>
      <c r="JJ21" s="129">
        <f>IF(JG$6=0,RANK(JG21,JG$12:JG$42,0),RANK(JG21,JG$12:JG$42,1))</f>
      </c>
      <c r="JK21"/>
      <c r="JL21" s="130">
        <f>IF(COUNTA(JK$12:JK$42)=0,0.6*JK$5,IF(JK21="",0,IF(JK$6=0,IF(JK21&gt;=JK$8,JK$5,IF(JK21&lt;JK$6,0,0.6*JK$5+0.4*JK$5*(JK21-JK$7)/(JK$8-JK$7))),IF(JK21&lt;=JK$8,JK$5,IF(JK21&gt;JK$6,0,0.6*JK$5+0.4*JK$5*(JK21-JK$7)/(JK$8-JK$7))))))</f>
      </c>
      <c r="JM21" s="130">
        <f>IF(JK21&lt;&gt;"",JK$5,0)</f>
      </c>
      <c r="JN21" s="129">
        <f>IF(JK$6=0,RANK(JK21,JK$12:JK$42,0),RANK(JK21,JK$12:JK$42,1))</f>
      </c>
      <c r="JO21" s="129" t="s">
        <v>25</v>
      </c>
      <c r="JP21" s="129">
        <f>(F21+J21+N21+R21+V21+Z21+AD21)*100</f>
      </c>
      <c r="JQ21" s="129">
        <f>RANK(JP21,JP$12:JP$42,0)</f>
      </c>
      <c r="JR21" s="129" t="s">
        <v>25</v>
      </c>
      <c r="JS21" s="129">
        <f>(AH21+AL21+AP21+AT21+AX21+BB21+BF21+BJ21+BN21+BR21+BV21+BZ21+CD21+CH21+CL21+CP21+CT21+CX21)*100</f>
      </c>
      <c r="JT21" s="129">
        <f>RANK(JS21,JS$12:JS$42,0)</f>
      </c>
      <c r="JU21" s="129" t="s">
        <v>25</v>
      </c>
      <c r="JV21" s="129">
        <f>(DB21+DF21)*100</f>
      </c>
      <c r="JW21" s="129">
        <f>RANK(JV21,JV$12:JV$42,0)</f>
      </c>
      <c r="JX21" s="129" t="s">
        <v>25</v>
      </c>
      <c r="JY21" s="129">
        <f>(DJ21+DN21+DR21+DV21+DZ21+ED21+EH21+EL21+EQ21+EV21+FA21+FF21+FK21+FP21+FU21+FZ21+GE21+GJ21+GO21+GT21+GY21+HD21)*100</f>
      </c>
      <c r="JZ21" s="129">
        <f>RANK(JY21,JY$12:JY$42,0)</f>
      </c>
      <c r="KA21" s="129" t="s">
        <v>25</v>
      </c>
      <c r="KB21" s="129">
        <f>(HH21+HL21+HP21+HT21+HX21+IB21)*100</f>
      </c>
      <c r="KC21" s="129">
        <f>RANK(KB21,KB$12:KB$42,0)</f>
      </c>
      <c r="KD21" s="129" t="s">
        <v>25</v>
      </c>
      <c r="KE21" s="129">
        <f>(IF21+IJ21+IN21+IR21+IV21)*100</f>
      </c>
      <c r="KF21" s="129">
        <f>RANK(KE21,KE$12:KE$42,0)</f>
      </c>
      <c r="KG21" s="129" t="s">
        <v>25</v>
      </c>
      <c r="KH21" s="129">
        <f>(IZ21+JD21)*100</f>
      </c>
      <c r="KI21" s="129">
        <f>RANK(KH21,KH$12:KH$42,0)</f>
      </c>
      <c r="KJ21" s="129" t="s">
        <v>25</v>
      </c>
      <c r="KK21" s="129">
        <f>(JH21+JL21)*100</f>
      </c>
      <c r="KL21" s="129">
        <f>RANK(KK21,KK$12:KK$42,0)</f>
      </c>
    </row>
    <row r="22">
      <c r="A22" s="129" t="s">
        <v>26</v>
      </c>
      <c r="B22" s="129">
        <f>A22</f>
      </c>
      <c r="C22" s="129">
        <f>(F22+J22+N22+R22+V22+Z22+AD22+AH22+AL22+AP22+AT22+AX22+BB22+BF22+BJ22+BN22+BR22+BV22+BZ22+CD22+CH22+CL22+CP22+CT22+CX22+DB22+DF22+DJ22+DN22+DR22+DV22+DZ22+ED22+EH22+EL22+EQ22+EV22+FA22+FF22+FK22+FP22+FU22+FZ22+GE22+GJ22+GO22+GT22+GY22+HD22+HH22+HL22+HP22+HT22+HX22+IB22+IF22+IJ22+IN22+IR22+IV22+IZ22+JD22+JH22+JL22)*100</f>
      </c>
      <c r="D22" s="129">
        <f>RANK(C22,C$12:C$42,0)</f>
      </c>
      <c r="E22" s="130">
        <v>61.6912765909954</v>
      </c>
      <c r="F22" s="130">
        <f>IF(COUNTA(E$12:E$42)=0,0.6*E$5,IF(E22="",0,IF(E$6=0,IF(E22&gt;=E$8,E$5,IF(E22&lt;E$6,0,0.6*E$5+0.4*E$5*(E22-E$7)/(E$8-E$7))),IF(E22&lt;=E$8,E$5,IF(E22&gt;E$6,0,0.6*E$5+0.4*E$5*(E22-E$7)/(E$8-E$7))))))</f>
      </c>
      <c r="G22" s="130">
        <f>IF(E22&lt;&gt;"",E$5,0)</f>
      </c>
      <c r="H22" s="129">
        <f>IF(E$6=0,RANK(E22,E$12:E$42,0),RANK(E22,E$12:E$42,1))</f>
      </c>
      <c r="I22" s="130">
        <v>86.7530271732395</v>
      </c>
      <c r="J22" s="130">
        <f>IF(COUNTA(I$12:I$42)=0,0.6*I$5,IF(I22="",0,IF(I$6=0,IF(I22&gt;=I$8,I$5,IF(I22&lt;I$6,0,0.6*I$5+0.4*I$5*(I22-I$7)/(I$8-I$7))),IF(I22&lt;=I$8,I$5,IF(I22&gt;I$6,0,0.6*I$5+0.4*I$5*(I22-I$7)/(I$8-I$7))))))</f>
      </c>
      <c r="K22" s="130">
        <f>IF(I22&lt;&gt;"",I$5,0)</f>
      </c>
      <c r="L22" s="129">
        <f>IF(I$6=0,RANK(I22,I$12:I$42,0),RANK(I22,I$12:I$42,1))</f>
      </c>
      <c r="M22" s="130">
        <v>72.9000207070382</v>
      </c>
      <c r="N22" s="130">
        <f>IF(COUNTA(M$12:M$42)=0,0.6*M$5,IF(M22="",0,IF(M$6=0,IF(M22&gt;=M$8,M$5,IF(M22&lt;M$6,0,0.6*M$5+0.4*M$5*(M22-M$7)/(M$8-M$7))),IF(M22&lt;=M$8,M$5,IF(M22&gt;M$6,0,0.6*M$5+0.4*M$5*(M22-M$7)/(M$8-M$7))))))</f>
      </c>
      <c r="O22" s="130">
        <f>IF(M22&lt;&gt;"",M$5,0)</f>
      </c>
      <c r="P22" s="129">
        <f>IF(M$6=0,RANK(M22,M$12:M$42,0),RANK(M22,M$12:M$42,1))</f>
      </c>
      <c r="Q22"/>
      <c r="R22" s="130">
        <f>IF(COUNTA(Q$12:Q$42)=0,0.6*Q$5,IF(Q22="",0,IF(Q$6=0,IF(Q22&gt;=Q$8,Q$5,IF(Q22&lt;Q$6,0,0.6*Q$5+0.4*Q$5*(Q22-Q$7)/(Q$8-Q$7))),IF(Q22&lt;=Q$8,Q$5,IF(Q22&gt;Q$6,0,0.6*Q$5+0.4*Q$5*(Q22-Q$7)/(Q$8-Q$7))))))</f>
      </c>
      <c r="S22" s="130">
        <f>IF(Q22&lt;&gt;"",Q$5,0)</f>
      </c>
      <c r="T22" s="129">
        <f>IF(Q$6=0,RANK(Q22,Q$12:Q$42,0),RANK(Q22,Q$12:Q$42,1))</f>
      </c>
      <c r="U22"/>
      <c r="V22" s="130">
        <f>IF(COUNTA(U$12:U$42)=0,0.6*U$5,IF(U22="",0,IF(U$6=0,IF(U22&gt;=U$8,U$5,IF(U22&lt;U$6,0,0.6*U$5+0.4*U$5*(U22-U$7)/(U$8-U$7))),IF(U22&lt;=U$8,U$5,IF(U22&gt;U$6,0,0.6*U$5+0.4*U$5*(U22-U$7)/(U$8-U$7))))))</f>
      </c>
      <c r="W22" s="130">
        <f>IF(U22&lt;&gt;"",U$5,0)</f>
      </c>
      <c r="X22" s="129">
        <f>IF(U$6=0,RANK(U22,U$12:U$42,0),RANK(U22,U$12:U$42,1))</f>
      </c>
      <c r="Y22"/>
      <c r="Z22" s="130">
        <f>IF(COUNTA(Y$12:Y$42)=0,0.6*Y$5,IF(Y22="",0,IF(Y$6=0,IF(Y22&gt;=Y$8,Y$5,IF(Y22&lt;Y$6,0,0.6*Y$5+0.4*Y$5*(Y22-Y$7)/(Y$8-Y$7))),IF(Y22&lt;=Y$8,Y$5,IF(Y22&gt;Y$6,0,0.6*Y$5+0.4*Y$5*(Y22-Y$7)/(Y$8-Y$7))))))</f>
      </c>
      <c r="AA22" s="130">
        <f>IF(Y22&lt;&gt;"",Y$5,0)</f>
      </c>
      <c r="AB22" s="129">
        <f>IF(Y$6=0,RANK(Y22,Y$12:Y$42,0),RANK(Y22,Y$12:Y$42,1))</f>
      </c>
      <c r="AC22" s="130">
        <v>100</v>
      </c>
      <c r="AD22" s="130">
        <f>IF(COUNTA(AC$12:AC$42)=0,0.6*AC$5,IF(AC22="",0,IF(AC$6=0,IF(AC22&gt;=AC$8,AC$5,IF(AC22&lt;AC$6,0,0.6*AC$5+0.4*AC$5*(AC22-AC$7)/(AC$8-AC$7))),IF(AC22&lt;=AC$8,AC$5,IF(AC22&gt;AC$6,0,0.6*AC$5+0.4*AC$5*(AC22-AC$7)/(AC$8-AC$7))))))</f>
      </c>
      <c r="AE22" s="130">
        <f>IF(AC22&lt;&gt;"",AC$5,0)</f>
      </c>
      <c r="AF22" s="129">
        <f>IF(AC$6=0,RANK(AC22,AC$12:AC$42,0),RANK(AC22,AC$12:AC$42,1))</f>
      </c>
      <c r="AG22" s="130">
        <v>0.918035019</v>
      </c>
      <c r="AH22" s="130">
        <f>IF(COUNTA(AG$12:AG$42)=0,0.6*AG$5,IF(AG22="",0,IF(AG$6=0,IF(AG22&gt;=AG$8,AG$5,IF(AG22&lt;AG$6,0,0.6*AG$5+0.4*AG$5*(AG22-AG$7)/(AG$8-AG$7))),IF(AG22&lt;=AG$8,AG$5,IF(AG22&gt;AG$6,0,0.6*AG$5+0.4*AG$5*(AG22-AG$7)/(AG$8-AG$7))))))</f>
      </c>
      <c r="AI22" s="130">
        <f>IF(AG22&lt;&gt;"",AG$5,0)</f>
      </c>
      <c r="AJ22" s="129">
        <f>IF(AG$6=0,RANK(AG22,AG$12:AG$42,0),RANK(AG22,AG$12:AG$42,1))</f>
      </c>
      <c r="AK22" s="130">
        <v>0.0152693467300066</v>
      </c>
      <c r="AL22" s="130">
        <f>IF(COUNTA(AK$12:AK$42)=0,0.6*AK$5,IF(AK22="",0,IF(AK$6=0,IF(AK22&gt;=AK$8,AK$5,IF(AK22&lt;AK$6,0,0.6*AK$5+0.4*AK$5*(AK22-AK$7)/(AK$8-AK$7))),IF(AK22&lt;=AK$8,AK$5,IF(AK22&gt;AK$6,0,0.6*AK$5+0.4*AK$5*(AK22-AK$7)/(AK$8-AK$7))))))</f>
      </c>
      <c r="AM22" s="130">
        <f>IF(AK22&lt;&gt;"",AK$5,0)</f>
      </c>
      <c r="AN22" s="129">
        <f>IF(AK$6=0,RANK(AK22,AK$12:AK$42,0),RANK(AK22,AK$12:AK$42,1))</f>
      </c>
      <c r="AO22" s="130">
        <v>0.77307397116856</v>
      </c>
      <c r="AP22" s="130">
        <f>IF(COUNTA(AO$12:AO$42)=0,0.6*AO$5,IF(AO22="",0,IF(AO$6=0,IF(AO22&gt;=AO$8,AO$5,IF(AO22&lt;AO$6,0,0.6*AO$5+0.4*AO$5*(AO22-AO$7)/(AO$8-AO$7))),IF(AO22&lt;=AO$8,AO$5,IF(AO22&gt;AO$6,0,0.6*AO$5+0.4*AO$5*(AO22-AO$7)/(AO$8-AO$7))))))</f>
      </c>
      <c r="AQ22" s="130">
        <f>IF(AO22&lt;&gt;"",AO$5,0)</f>
      </c>
      <c r="AR22" s="129">
        <f>IF(AO$6=0,RANK(AO22,AO$12:AO$42,0),RANK(AO22,AO$12:AO$42,1))</f>
      </c>
      <c r="AS22" s="130">
        <v>0</v>
      </c>
      <c r="AT22" s="130">
        <f>IF(COUNTA(AS$12:AS$42)=0,0.6*AS$5,IF(AS22="",0,IF(AS$6=0,IF(AS22&gt;=AS$8,AS$5,IF(AS22&lt;AS$6,0,0.6*AS$5+0.4*AS$5*(AS22-AS$7)/(AS$8-AS$7))),IF(AS22&lt;=AS$8,AS$5,IF(AS22&gt;AS$6,0,0.6*AS$5+0.4*AS$5*(AS22-AS$7)/(AS$8-AS$7))))))</f>
      </c>
      <c r="AU22" s="130">
        <f>IF(AS22&lt;&gt;"",AS$5,0)</f>
      </c>
      <c r="AV22" s="129">
        <f>IF(AS$6=0,RANK(AS22,AS$12:AS$42,0),RANK(AS22,AS$12:AS$42,1))</f>
      </c>
      <c r="AW22" s="130">
        <v>0</v>
      </c>
      <c r="AX22" s="130">
        <f>IF(COUNTA(AW$12:AW$42)=0,0.6*AW$5,IF(AW22="",0,IF(AW$6=0,IF(AW22&gt;=AW$8,AW$5,IF(AW22&lt;AW$6,0,0.6*AW$5+0.4*AW$5*(AW22-AW$7)/(AW$8-AW$7))),IF(AW22&lt;=AW$8,AW$5,IF(AW22&gt;AW$6,0,0.6*AW$5+0.4*AW$5*(AW22-AW$7)/(AW$8-AW$7))))))</f>
      </c>
      <c r="AY22" s="130">
        <f>IF(AW22&lt;&gt;"",AW$5,0)</f>
      </c>
      <c r="AZ22" s="129">
        <f>IF(AW$6=0,RANK(AW22,AW$12:AW$42,0),RANK(AW22,AW$12:AW$42,1))</f>
      </c>
      <c r="BA22" s="130">
        <v>42.4264040992666</v>
      </c>
      <c r="BB22" s="130">
        <f>IF(COUNTA(BA$12:BA$42)=0,0.6*BA$5,IF(BA22="",0,IF(BA$6=0,IF(BA22&gt;=BA$8,BA$5,IF(BA22&lt;BA$6,0,0.6*BA$5+0.4*BA$5*(BA22-BA$7)/(BA$8-BA$7))),IF(BA22&lt;=BA$8,BA$5,IF(BA22&gt;BA$6,0,0.6*BA$5+0.4*BA$5*(BA22-BA$7)/(BA$8-BA$7))))))</f>
      </c>
      <c r="BC22" s="130">
        <f>IF(BA22&lt;&gt;"",BA$5,0)</f>
      </c>
      <c r="BD22" s="129">
        <f>IF(BA$6=0,RANK(BA22,BA$12:BA$42,0),RANK(BA22,BA$12:BA$42,1))</f>
      </c>
      <c r="BE22" s="130">
        <v>0.0550286345825379</v>
      </c>
      <c r="BF22" s="130">
        <f>IF(COUNTA(BE$12:BE$42)=0,0.6*BE$5,IF(BE22="",0,IF(BE$6=0,IF(BE22&gt;=BE$8,BE$5,IF(BE22&lt;BE$6,0,0.6*BE$5+0.4*BE$5*(BE22-BE$7)/(BE$8-BE$7))),IF(BE22&lt;=BE$8,BE$5,IF(BE22&gt;BE$6,0,0.6*BE$5+0.4*BE$5*(BE22-BE$7)/(BE$8-BE$7))))))</f>
      </c>
      <c r="BG22" s="130">
        <f>IF(BE22&lt;&gt;"",BE$5,0)</f>
      </c>
      <c r="BH22" s="129">
        <f>IF(BE$6=0,RANK(BE22,BE$12:BE$42,0),RANK(BE22,BE$12:BE$42,1))</f>
      </c>
      <c r="BI22"/>
      <c r="BJ22" s="130">
        <f>IF(COUNTA(BI$12:BI$42)=0,0.6*BI$5,IF(BI22="",0,IF(BI$6=0,IF(BI22&gt;=BI$8,BI$5,IF(BI22&lt;BI$6,0,0.6*BI$5+0.4*BI$5*(BI22-BI$7)/(BI$8-BI$7))),IF(BI22&lt;=BI$8,BI$5,IF(BI22&gt;BI$6,0,0.6*BI$5+0.4*BI$5*(BI22-BI$7)/(BI$8-BI$7))))))</f>
      </c>
      <c r="BK22" s="130">
        <f>IF(BI22&lt;&gt;"",BI$5,0)</f>
      </c>
      <c r="BL22" s="129">
        <f>IF(BI$6=0,RANK(BI22,BI$12:BI$42,0),RANK(BI22,BI$12:BI$42,1))</f>
      </c>
      <c r="BM22"/>
      <c r="BN22" s="130">
        <f>IF(COUNTA(BM$12:BM$42)=0,0.6*BM$5,IF(BM22="",0,IF(BM$6=0,IF(BM22&gt;=BM$8,BM$5,IF(BM22&lt;BM$6,0,0.6*BM$5+0.4*BM$5*(BM22-BM$7)/(BM$8-BM$7))),IF(BM22&lt;=BM$8,BM$5,IF(BM22&gt;BM$6,0,0.6*BM$5+0.4*BM$5*(BM22-BM$7)/(BM$8-BM$7))))))</f>
      </c>
      <c r="BO22" s="130">
        <f>IF(BM22&lt;&gt;"",BM$5,0)</f>
      </c>
      <c r="BP22" s="129">
        <f>IF(BM$6=0,RANK(BM22,BM$12:BM$42,0),RANK(BM22,BM$12:BM$42,1))</f>
      </c>
      <c r="BQ22"/>
      <c r="BR22" s="130">
        <f>IF(COUNTA(BQ$12:BQ$42)=0,0.6*BQ$5,IF(BQ22="",0,IF(BQ$6=0,IF(BQ22&gt;=BQ$8,BQ$5,IF(BQ22&lt;BQ$6,0,0.6*BQ$5+0.4*BQ$5*(BQ22-BQ$7)/(BQ$8-BQ$7))),IF(BQ22&lt;=BQ$8,BQ$5,IF(BQ22&gt;BQ$6,0,0.6*BQ$5+0.4*BQ$5*(BQ22-BQ$7)/(BQ$8-BQ$7))))))</f>
      </c>
      <c r="BS22" s="130">
        <f>IF(BQ22&lt;&gt;"",BQ$5,0)</f>
      </c>
      <c r="BT22" s="129">
        <f>IF(BQ$6=0,RANK(BQ22,BQ$12:BQ$42,0),RANK(BQ22,BQ$12:BQ$42,1))</f>
      </c>
      <c r="BU22"/>
      <c r="BV22" s="130">
        <f>IF(COUNTA(BU$12:BU$42)=0,0.6*BU$5,IF(BU22="",0,IF(BU$6=0,IF(BU22&gt;=BU$8,BU$5,IF(BU22&lt;BU$6,0,0.6*BU$5+0.4*BU$5*(BU22-BU$7)/(BU$8-BU$7))),IF(BU22&lt;=BU$8,BU$5,IF(BU22&gt;BU$6,0,0.6*BU$5+0.4*BU$5*(BU22-BU$7)/(BU$8-BU$7))))))</f>
      </c>
      <c r="BW22" s="130">
        <f>IF(BU22&lt;&gt;"",BU$5,0)</f>
      </c>
      <c r="BX22" s="129">
        <f>IF(BU$6=0,RANK(BU22,BU$12:BU$42,0),RANK(BU22,BU$12:BU$42,1))</f>
      </c>
      <c r="BY22"/>
      <c r="BZ22" s="130">
        <f>IF(COUNTA(BY$12:BY$42)=0,0.6*BY$5,IF(BY22="",0,IF(BY$6=0,IF(BY22&gt;=BY$8,BY$5,IF(BY22&lt;BY$6,0,0.6*BY$5+0.4*BY$5*(BY22-BY$7)/(BY$8-BY$7))),IF(BY22&lt;=BY$8,BY$5,IF(BY22&gt;BY$6,0,0.6*BY$5+0.4*BY$5*(BY22-BY$7)/(BY$8-BY$7))))))</f>
      </c>
      <c r="CA22" s="130">
        <f>IF(BY22&lt;&gt;"",BY$5,0)</f>
      </c>
      <c r="CB22" s="129">
        <f>IF(BY$6=0,RANK(BY22,BY$12:BY$42,0),RANK(BY22,BY$12:BY$42,1))</f>
      </c>
      <c r="CC22"/>
      <c r="CD22" s="130">
        <f>IF(COUNTA(CC$12:CC$42)=0,0.6*CC$5,IF(CC22="",0,IF(CC$6=0,IF(CC22&gt;=CC$8,CC$5,IF(CC22&lt;CC$6,0,0.6*CC$5+0.4*CC$5*(CC22-CC$7)/(CC$8-CC$7))),IF(CC22&lt;=CC$8,CC$5,IF(CC22&gt;CC$6,0,0.6*CC$5+0.4*CC$5*(CC22-CC$7)/(CC$8-CC$7))))))</f>
      </c>
      <c r="CE22" s="130">
        <f>IF(CC22&lt;&gt;"",CC$5,0)</f>
      </c>
      <c r="CF22" s="129">
        <f>IF(CC$6=0,RANK(CC22,CC$12:CC$42,0),RANK(CC22,CC$12:CC$42,1))</f>
      </c>
      <c r="CG22"/>
      <c r="CH22" s="130">
        <f>IF(COUNTA(CG$12:CG$42)=0,0.6*CG$5,IF(CG22="",0,IF(CG$6=0,IF(CG22&gt;=CG$8,CG$5,IF(CG22&lt;CG$6,0,0.6*CG$5+0.4*CG$5*(CG22-CG$7)/(CG$8-CG$7))),IF(CG22&lt;=CG$8,CG$5,IF(CG22&gt;CG$6,0,0.6*CG$5+0.4*CG$5*(CG22-CG$7)/(CG$8-CG$7))))))</f>
      </c>
      <c r="CI22" s="130">
        <f>IF(CG22&lt;&gt;"",CG$5,0)</f>
      </c>
      <c r="CJ22" s="129">
        <f>IF(CG$6=0,RANK(CG22,CG$12:CG$42,0),RANK(CG22,CG$12:CG$42,1))</f>
      </c>
      <c r="CK22"/>
      <c r="CL22" s="130">
        <f>IF(COUNTA(CK$12:CK$42)=0,0.6*CK$5,IF(CK22="",0,IF(CK$6=0,IF(CK22&gt;=CK$8,CK$5,IF(CK22&lt;CK$6,0,0.6*CK$5+0.4*CK$5*(CK22-CK$7)/(CK$8-CK$7))),IF(CK22&lt;=CK$8,CK$5,IF(CK22&gt;CK$6,0,0.6*CK$5+0.4*CK$5*(CK22-CK$7)/(CK$8-CK$7))))))</f>
      </c>
      <c r="CM22" s="130">
        <f>IF(CK22&lt;&gt;"",CK$5,0)</f>
      </c>
      <c r="CN22" s="129">
        <f>IF(CK$6=0,RANK(CK22,CK$12:CK$42,0),RANK(CK22,CK$12:CK$42,1))</f>
      </c>
      <c r="CO22"/>
      <c r="CP22" s="130">
        <f>IF(COUNTA(CO$12:CO$42)=0,0.6*CO$5,IF(CO22="",0,IF(CO$6=0,IF(CO22&gt;=CO$8,CO$5,IF(CO22&lt;CO$6,0,0.6*CO$5+0.4*CO$5*(CO22-CO$7)/(CO$8-CO$7))),IF(CO22&lt;=CO$8,CO$5,IF(CO22&gt;CO$6,0,0.6*CO$5+0.4*CO$5*(CO22-CO$7)/(CO$8-CO$7))))))</f>
      </c>
      <c r="CQ22" s="130">
        <f>IF(CO22&lt;&gt;"",CO$5,0)</f>
      </c>
      <c r="CR22" s="129">
        <f>IF(CO$6=0,RANK(CO22,CO$12:CO$42,0),RANK(CO22,CO$12:CO$42,1))</f>
      </c>
      <c r="CS22" s="130">
        <v>99</v>
      </c>
      <c r="CT22" s="130">
        <f>IF(COUNTA(CS$12:CS$42)=0,0.6*CS$5,IF(CS22="",0,IF(CS$6=0,IF(CS22&gt;=CS$8,CS$5,IF(CS22&lt;CS$6,0,0.6*CS$5+0.4*CS$5*(CS22-CS$7)/(CS$8-CS$7))),IF(CS22&lt;=CS$8,CS$5,IF(CS22&gt;CS$6,0,0.6*CS$5+0.4*CS$5*(CS22-CS$7)/(CS$8-CS$7))))))</f>
      </c>
      <c r="CU22" s="130">
        <f>IF(CS22&lt;&gt;"",CS$5,0)</f>
      </c>
      <c r="CV22" s="129">
        <f>IF(CS$6=0,RANK(CS22,CS$12:CS$42,0),RANK(CS22,CS$12:CS$42,1))</f>
      </c>
      <c r="CW22" s="130">
        <v>0.5</v>
      </c>
      <c r="CX22" s="130">
        <f>IF(COUNTA(CW$12:CW$42)=0,0.6*CW$5,IF(CW22="",0,IF(CW$6=0,IF(CW22&gt;=CW$8,CW$5,IF(CW22&lt;CW$6,0,0.6*CW$5+0.4*CW$5*(CW22-CW$7)/(CW$8-CW$7))),IF(CW22&lt;=CW$8,CW$5,IF(CW22&gt;CW$6,0,0.6*CW$5+0.4*CW$5*(CW22-CW$7)/(CW$8-CW$7))))))</f>
      </c>
      <c r="CY22" s="130">
        <f>IF(CW22&lt;&gt;"",CW$5,0)</f>
      </c>
      <c r="CZ22" s="129">
        <f>IF(CW$6=0,RANK(CW22,CW$12:CW$42,0),RANK(CW22,CW$12:CW$42,1))</f>
      </c>
      <c r="DA22" s="130">
        <v>98</v>
      </c>
      <c r="DB22" s="130">
        <f>IF(COUNTA(DA$12:DA$42)=0,0.6*DA$5,IF(DA22="",0,IF(DA$6=0,IF(DA22&gt;=DA$8,DA$5,IF(DA22&lt;DA$6,0,0.6*DA$5+0.4*DA$5*(DA22-DA$7)/(DA$8-DA$7))),IF(DA22&lt;=DA$8,DA$5,IF(DA22&gt;DA$6,0,0.6*DA$5+0.4*DA$5*(DA22-DA$7)/(DA$8-DA$7))))))</f>
      </c>
      <c r="DC22" s="130">
        <f>IF(DA22&lt;&gt;"",DA$5,0)</f>
      </c>
      <c r="DD22" s="129">
        <f>IF(DA$6=0,RANK(DA22,DA$12:DA$42,0),RANK(DA22,DA$12:DA$42,1))</f>
      </c>
      <c r="DE22" s="130">
        <v>98</v>
      </c>
      <c r="DF22" s="130">
        <f>IF(COUNTA(DE$12:DE$42)=0,0.6*DE$5,IF(DE22="",0,IF(DE$6=0,IF(DE22&gt;=DE$8,DE$5,IF(DE22&lt;DE$6,0,0.6*DE$5+0.4*DE$5*(DE22-DE$7)/(DE$8-DE$7))),IF(DE22&lt;=DE$8,DE$5,IF(DE22&gt;DE$6,0,0.6*DE$5+0.4*DE$5*(DE22-DE$7)/(DE$8-DE$7))))))</f>
      </c>
      <c r="DG22" s="130">
        <f>IF(DE22&lt;&gt;"",DE$5,0)</f>
      </c>
      <c r="DH22" s="129">
        <f>IF(DE$6=0,RANK(DE22,DE$12:DE$42,0),RANK(DE22,DE$12:DE$42,1))</f>
      </c>
      <c r="DI22"/>
      <c r="DJ22" s="130">
        <f>IF(COUNTA(DI$12:DI$42)=0,0.6*DI$5,IF(DI22="",0,IF(DI$6=0,IF(DI22&gt;=DI$8,DI$5,IF(DI22&lt;DI$6,0,0.6*DI$5+0.4*DI$5*(DI22-DI$7)/(DI$8-DI$7))),IF(DI22&lt;=DI$8,DI$5,IF(DI22&gt;DI$6,0,0.6*DI$5+0.4*DI$5*(DI22-DI$7)/(DI$8-DI$7))))))</f>
      </c>
      <c r="DK22" s="130">
        <f>IF(DI22&lt;&gt;"",DI$5,0)</f>
      </c>
      <c r="DL22" s="129">
        <f>IF(DI$6=0,RANK(DI22,DI$12:DI$42,0),RANK(DI22,DI$12:DI$42,1))</f>
      </c>
      <c r="DM22"/>
      <c r="DN22" s="130">
        <f>IF(COUNTA(DM$12:DM$42)=0,0.6*DM$5,IF(DM22="",0,IF(DM$6=0,IF(DM22&gt;=DM$8,DM$5,IF(DM22&lt;DM$6,0,0.6*DM$5+0.4*DM$5*(DM22-DM$7)/(DM$8-DM$7))),IF(DM22&lt;=DM$8,DM$5,IF(DM22&gt;DM$6,0,0.6*DM$5+0.4*DM$5*(DM22-DM$7)/(DM$8-DM$7))))))</f>
      </c>
      <c r="DO22" s="130">
        <f>IF(DM22&lt;&gt;"",DM$5,0)</f>
      </c>
      <c r="DP22" s="129">
        <f>IF(DM$6=0,RANK(DM22,DM$12:DM$42,0),RANK(DM22,DM$12:DM$42,1))</f>
      </c>
      <c r="DQ22"/>
      <c r="DR22" s="130">
        <f>IF(COUNTA(DQ$12:DQ$42)=0,0.6*DQ$5,IF(DQ22="",0,IF(DQ$6=0,IF(DQ22&gt;=DQ$8,DQ$5,IF(DQ22&lt;DQ$6,0,0.6*DQ$5+0.4*DQ$5*(DQ22-DQ$7)/(DQ$8-DQ$7))),IF(DQ22&lt;=DQ$8,DQ$5,IF(DQ22&gt;DQ$6,0,0.6*DQ$5+0.4*DQ$5*(DQ22-DQ$7)/(DQ$8-DQ$7))))))</f>
      </c>
      <c r="DS22" s="130">
        <f>IF(DQ22&lt;&gt;"",DQ$5,0)</f>
      </c>
      <c r="DT22" s="129">
        <f>IF(DQ$6=0,RANK(DQ22,DQ$12:DQ$42,0),RANK(DQ22,DQ$12:DQ$42,1))</f>
      </c>
      <c r="DU22"/>
      <c r="DV22" s="130">
        <f>IF(COUNTA(DU$12:DU$42)=0,0.6*DU$5,IF(DU22="",0,IF(DU$6=0,IF(DU22&gt;=DU$8,DU$5,IF(DU22&lt;DU$6,0,0.6*DU$5+0.4*DU$5*(DU22-DU$7)/(DU$8-DU$7))),IF(DU22&lt;=DU$8,DU$5,IF(DU22&gt;DU$6,0,0.6*DU$5+0.4*DU$5*(DU22-DU$7)/(DU$8-DU$7))))))</f>
      </c>
      <c r="DW22" s="130">
        <f>IF(DU22&lt;&gt;"",DU$5,0)</f>
      </c>
      <c r="DX22" s="129">
        <f>IF(DU$6=0,RANK(DU22,DU$12:DU$42,0),RANK(DU22,DU$12:DU$42,1))</f>
      </c>
      <c r="DY22"/>
      <c r="DZ22" s="130">
        <f>IF(COUNTA(DY$12:DY$42)=0,0.6*DY$5,IF(DY22="",0,IF(DY$6=0,IF(DY22&gt;=DY$8,DY$5,IF(DY22&lt;DY$6,0,0.6*DY$5+0.4*DY$5*(DY22-DY$7)/(DY$8-DY$7))),IF(DY22&lt;=DY$8,DY$5,IF(DY22&gt;DY$6,0,0.6*DY$5+0.4*DY$5*(DY22-DY$7)/(DY$8-DY$7))))))</f>
      </c>
      <c r="EA22" s="130">
        <f>IF(DY22&lt;&gt;"",DY$5,0)</f>
      </c>
      <c r="EB22" s="129">
        <f>IF(DY$6=0,RANK(DY22,DY$12:DY$42,0),RANK(DY22,DY$12:DY$42,1))</f>
      </c>
      <c r="EC22"/>
      <c r="ED22" s="130">
        <f>IF(COUNTA(EC$12:EC$42)=0,0.6*EC$5,IF(EC22="",0,IF(EC$6=0,IF(EC22&gt;=EC$8,EC$5,IF(EC22&lt;EC$6,0,0.6*EC$5+0.4*EC$5*(EC22-EC$7)/(EC$8-EC$7))),IF(EC22&lt;=EC$8,EC$5,IF(EC22&gt;EC$6,0,0.6*EC$5+0.4*EC$5*(EC22-EC$7)/(EC$8-EC$7))))))</f>
      </c>
      <c r="EE22" s="130">
        <f>IF(EC22&lt;&gt;"",EC$5,0)</f>
      </c>
      <c r="EF22" s="129">
        <f>IF(EC$6=0,RANK(EC22,EC$12:EC$42,0),RANK(EC22,EC$12:EC$42,1))</f>
      </c>
      <c r="EG22"/>
      <c r="EH22" s="130">
        <f>IF(COUNTA(EG$12:EG$42)=0,0.6*EG$5,IF(EG22="",0,IF(EG$6=0,IF(EG22&gt;=EG$8,EG$5,IF(EG22&lt;EG$6,0,0.6*EG$5+0.4*EG$5*(EG22-EG$7)/(EG$8-EG$7))),IF(EG22&lt;=EG$8,EG$5,IF(EG22&gt;EG$6,0,0.6*EG$5+0.4*EG$5*(EG22-EG$7)/(EG$8-EG$7))))))</f>
      </c>
      <c r="EI22" s="130">
        <f>IF(EG22&lt;&gt;"",EG$5,0)</f>
      </c>
      <c r="EJ22" s="129">
        <f>IF(EG$6=0,RANK(EG22,EG$12:EG$42,0),RANK(EG22,EG$12:EG$42,1))</f>
      </c>
      <c r="EK22"/>
      <c r="EL22" s="130">
        <f>IF(COUNTA(EK$12:EK$42)=0,0.6*EK$5,IF(EK22="",0,IF(EK$6=0,IF(EK22&gt;=EK$8,EK$5,IF(EK22&lt;EK$6,0,0.6*EK$5+0.4*EK$5*(EK22-EK$7)/(EK$8-EK$7))),IF(EK22&lt;=EK$8,EK$5,IF(EK22&gt;EK$6,0,0.6*EK$5+0.4*EK$5*(EK22-EK$7)/(EK$8-EK$7))))))</f>
      </c>
      <c r="EM22" s="130">
        <f>IF(EK22&lt;&gt;"",EK$5,0)</f>
      </c>
      <c r="EN22" s="129">
        <f>IF(EK$6=0,RANK(EK22,EK$12:EK$42,0),RANK(EK22,EK$12:EK$42,1))</f>
      </c>
      <c r="EO22"/>
      <c r="EP22"/>
      <c r="EQ22"/>
      <c r="ER22" s="130">
        <f>IF(OR(EO22="",EP22=""),0,EO$5)</f>
      </c>
      <c r="ES22" s="129">
        <f>IF(EO$6=0,RANK(EQ22,EQ$12:EQ$42,0),RANK(EQ22,EQ$12:EQ$42,1))</f>
      </c>
      <c r="ET22"/>
      <c r="EU22"/>
      <c r="EV22"/>
      <c r="EW22" s="130">
        <f>IF(OR(ET22="",EU22=""),0,ET$5)</f>
      </c>
      <c r="EX22" s="129">
        <f>IF(ET$6=0,RANK(EV22,EV$12:EV$42,0),RANK(EV22,EV$12:EV$42,1))</f>
      </c>
      <c r="EY22"/>
      <c r="EZ22"/>
      <c r="FA22"/>
      <c r="FB22" s="130">
        <f>IF(OR(EY22="",EZ22=""),0,EY$5)</f>
      </c>
      <c r="FC22" s="129">
        <f>IF(EY$6=0,RANK(FA22,FA$12:FA$42,0),RANK(FA22,FA$12:FA$42,1))</f>
      </c>
      <c r="FD22"/>
      <c r="FE22"/>
      <c r="FF22"/>
      <c r="FG22" s="130">
        <f>IF(OR(FD22="",FE22=""),0,FD$5)</f>
      </c>
      <c r="FH22" s="129">
        <f>IF(FD$6=0,RANK(FF22,FF$12:FF$42,0),RANK(FF22,FF$12:FF$42,1))</f>
      </c>
      <c r="FI22"/>
      <c r="FJ22"/>
      <c r="FK22"/>
      <c r="FL22" s="130">
        <f>IF(OR(FI22="",FJ22=""),0,FI$5)</f>
      </c>
      <c r="FM22" s="129">
        <f>IF(FI$6=0,RANK(FK22,FK$12:FK$42,0),RANK(FK22,FK$12:FK$42,1))</f>
      </c>
      <c r="FN22"/>
      <c r="FO22"/>
      <c r="FP22"/>
      <c r="FQ22" s="130">
        <f>IF(OR(FN22="",FO22=""),0,FN$5)</f>
      </c>
      <c r="FR22" s="129">
        <f>IF(FN$6=0,RANK(FP22,FP$12:FP$42,0),RANK(FP22,FP$12:FP$42,1))</f>
      </c>
      <c r="FS22"/>
      <c r="FT22"/>
      <c r="FU22"/>
      <c r="FV22" s="130">
        <f>IF(OR(FS22="",FT22=""),0,FS$5)</f>
      </c>
      <c r="FW22" s="129">
        <f>IF(FS$6=0,RANK(FU22,FU$12:FU$42,0),RANK(FU22,FU$12:FU$42,1))</f>
      </c>
      <c r="FX22"/>
      <c r="FY22"/>
      <c r="FZ22"/>
      <c r="GA22" s="130">
        <f>IF(OR(FX22="",FY22=""),0,FX$5)</f>
      </c>
      <c r="GB22" s="129">
        <f>IF(FX$6=0,RANK(FZ22,FZ$12:FZ$42,0),RANK(FZ22,FZ$12:FZ$42,1))</f>
      </c>
      <c r="GC22"/>
      <c r="GD22"/>
      <c r="GE22"/>
      <c r="GF22" s="130">
        <f>IF(OR(GC22="",GD22=""),0,GC$5)</f>
      </c>
      <c r="GG22" s="129">
        <f>IF(GC$6=0,RANK(GE22,GE$12:GE$42,0),RANK(GE22,GE$12:GE$42,1))</f>
      </c>
      <c r="GH22"/>
      <c r="GI22"/>
      <c r="GJ22"/>
      <c r="GK22" s="130">
        <f>IF(OR(GH22="",GI22=""),0,GH$5)</f>
      </c>
      <c r="GL22" s="129">
        <f>IF(GH$6=0,RANK(GJ22,GJ$12:GJ$42,0),RANK(GJ22,GJ$12:GJ$42,1))</f>
      </c>
      <c r="GM22"/>
      <c r="GN22"/>
      <c r="GO22"/>
      <c r="GP22" s="130">
        <f>IF(OR(GM22="",GN22=""),0,GM$5)</f>
      </c>
      <c r="GQ22" s="129">
        <f>IF(GM$6=0,RANK(GO22,GO$12:GO$42,0),RANK(GO22,GO$12:GO$42,1))</f>
      </c>
      <c r="GR22"/>
      <c r="GS22"/>
      <c r="GT22"/>
      <c r="GU22" s="130">
        <f>IF(OR(GR22="",GS22=""),0,GR$5)</f>
      </c>
      <c r="GV22" s="129">
        <f>IF(GR$6=0,RANK(GT22,GT$12:GT$42,0),RANK(GT22,GT$12:GT$42,1))</f>
      </c>
      <c r="GW22"/>
      <c r="GX22"/>
      <c r="GY22"/>
      <c r="GZ22" s="130">
        <f>IF(OR(GW22="",GX22=""),0,GW$5)</f>
      </c>
      <c r="HA22" s="129">
        <f>IF(GW$6=0,RANK(GY22,GY$12:GY$42,0),RANK(GY22,GY$12:GY$42,1))</f>
      </c>
      <c r="HB22"/>
      <c r="HC22"/>
      <c r="HD22"/>
      <c r="HE22" s="130">
        <f>IF(OR(HB22="",HC22=""),0,HB$5)</f>
      </c>
      <c r="HF22" s="129">
        <f>IF(HB$6=0,RANK(HD22,HD$12:HD$42,0),RANK(HD22,HD$12:HD$42,1))</f>
      </c>
      <c r="HG22" s="130">
        <v>1.89724244321875</v>
      </c>
      <c r="HH22" s="130">
        <f>IF(COUNTA(HG$12:HG$42)=0,0.6*HG$5,IF(HG22="",0,IF(HG$6=0,IF(HG22&gt;=HG$8,HG$5,IF(HG22&lt;HG$6,0,0.6*HG$5+0.4*HG$5*(HG22-HG$7)/(HG$8-HG$7))),IF(HG22&lt;=HG$8,HG$5,IF(HG22&gt;HG$6,0,0.6*HG$5+0.4*HG$5*(HG22-HG$7)/(HG$8-HG$7))))))</f>
      </c>
      <c r="HI22" s="130">
        <f>IF(HG22&lt;&gt;"",HG$5,0)</f>
      </c>
      <c r="HJ22" s="129">
        <f>IF(HG$6=0,RANK(HG22,HG$12:HG$42,0),RANK(HG22,HG$12:HG$42,1))</f>
      </c>
      <c r="HK22" s="130">
        <v>1.8</v>
      </c>
      <c r="HL22" s="130">
        <f>IF(COUNTA(HK$12:HK$42)=0,0.6*HK$5,IF(HK22="",0,IF(HK$6=0,IF(HK22&gt;=HK$8,HK$5,IF(HK22&lt;HK$6,0,0.6*HK$5+0.4*HK$5*(HK22-HK$7)/(HK$8-HK$7))),IF(HK22&lt;=HK$8,HK$5,IF(HK22&gt;HK$6,0,0.6*HK$5+0.4*HK$5*(HK22-HK$7)/(HK$8-HK$7))))))</f>
      </c>
      <c r="HM22" s="130">
        <f>IF(HK22&lt;&gt;"",HK$5,0)</f>
      </c>
      <c r="HN22" s="129">
        <f>IF(HK$6=0,RANK(HK22,HK$12:HK$42,0),RANK(HK22,HK$12:HK$42,1))</f>
      </c>
      <c r="HO22" s="130">
        <v>0.156287569127194</v>
      </c>
      <c r="HP22" s="130">
        <f>IF(COUNTA(HO$12:HO$42)=0,0.6*HO$5,IF(HO22="",0,IF(HO$6=0,IF(HO22&gt;=HO$8,HO$5,IF(HO22&lt;HO$6,0,0.6*HO$5+0.4*HO$5*(HO22-HO$7)/(HO$8-HO$7))),IF(HO22&lt;=HO$8,HO$5,IF(HO22&gt;HO$6,0,0.6*HO$5+0.4*HO$5*(HO22-HO$7)/(HO$8-HO$7))))))</f>
      </c>
      <c r="HQ22" s="130">
        <f>IF(HO22&lt;&gt;"",HO$5,0)</f>
      </c>
      <c r="HR22" s="129">
        <f>IF(HO$6=0,RANK(HO22,HO$12:HO$42,0),RANK(HO22,HO$12:HO$42,1))</f>
      </c>
      <c r="HS22" s="130">
        <v>7.78210116731999</v>
      </c>
      <c r="HT22" s="130">
        <f>IF(COUNTA(HS$12:HS$42)=0,0.6*HS$5,IF(HS22="",0,IF(HS$6=0,IF(HS22&gt;=HS$8,HS$5,IF(HS22&lt;HS$6,0,0.6*HS$5+0.4*HS$5*(HS22-HS$7)/(HS$8-HS$7))),IF(HS22&lt;=HS$8,HS$5,IF(HS22&gt;HS$6,0,0.6*HS$5+0.4*HS$5*(HS22-HS$7)/(HS$8-HS$7))))))</f>
      </c>
      <c r="HU22" s="130">
        <f>IF(HS22&lt;&gt;"",HS$5,0)</f>
      </c>
      <c r="HV22" s="129">
        <f>IF(HS$6=0,RANK(HS22,HS$12:HS$42,0),RANK(HS22,HS$12:HS$42,1))</f>
      </c>
      <c r="HW22" s="130">
        <v>0.230000000000004</v>
      </c>
      <c r="HX22" s="130">
        <f>IF(COUNTA(HW$12:HW$42)=0,0.6*HW$5,IF(HW22="",0,IF(HW$6=0,IF(HW22&gt;=HW$8,HW$5,IF(HW22&lt;HW$6,0,0.6*HW$5+0.4*HW$5*(HW22-HW$7)/(HW$8-HW$7))),IF(HW22&lt;=HW$8,HW$5,IF(HW22&gt;HW$6,0,0.6*HW$5+0.4*HW$5*(HW22-HW$7)/(HW$8-HW$7))))))</f>
      </c>
      <c r="HY22" s="130">
        <f>IF(HW22&lt;&gt;"",HW$5,0)</f>
      </c>
      <c r="HZ22" s="129">
        <f>IF(HW$6=0,RANK(HW22,HW$12:HW$42,0),RANK(HW22,HW$12:HW$42,1))</f>
      </c>
      <c r="IA22" s="130">
        <v>0</v>
      </c>
      <c r="IB22" s="130">
        <f>IF(COUNTA(IA$12:IA$42)=0,0.6*IA$5,IF(IA22="",0,IF(IA$6=0,IF(IA22&gt;=IA$8,IA$5,IF(IA22&lt;IA$6,0,0.6*IA$5+0.4*IA$5*(IA22-IA$7)/(IA$8-IA$7))),IF(IA22&lt;=IA$8,IA$5,IF(IA22&gt;IA$6,0,0.6*IA$5+0.4*IA$5*(IA22-IA$7)/(IA$8-IA$7))))))</f>
      </c>
      <c r="IC22" s="130">
        <f>IF(IA22&lt;&gt;"",IA$5,0)</f>
      </c>
      <c r="ID22" s="129">
        <f>IF(IA$6=0,RANK(IA22,IA$12:IA$42,0),RANK(IA22,IA$12:IA$42,1))</f>
      </c>
      <c r="IE22" s="130">
        <v>76.2965625838595</v>
      </c>
      <c r="IF22" s="130">
        <f>IF(COUNTA(IE$12:IE$42)=0,0.6*IE$5,IF(IE22="",0,IF(IE$6=0,IF(IE22&gt;=IE$8,IE$5,IF(IE22&lt;IE$6,0,0.6*IE$5+0.4*IE$5*(IE22-IE$7)/(IE$8-IE$7))),IF(IE22&lt;=IE$8,IE$5,IF(IE22&gt;IE$6,0,0.6*IE$5+0.4*IE$5*(IE22-IE$7)/(IE$8-IE$7))))))</f>
      </c>
      <c r="IG22" s="130">
        <f>IF(IE22&lt;&gt;"",IE$5,0)</f>
      </c>
      <c r="IH22" s="129">
        <f>IF(IE$6=0,RANK(IE22,IE$12:IE$42,0),RANK(IE22,IE$12:IE$42,1))</f>
      </c>
      <c r="II22" s="130">
        <v>97.356103550484</v>
      </c>
      <c r="IJ22" s="130">
        <f>IF(COUNTA(II$12:II$42)=0,0.6*II$5,IF(II22="",0,IF(II$6=0,IF(II22&gt;=II$8,II$5,IF(II22&lt;II$6,0,0.6*II$5+0.4*II$5*(II22-II$7)/(II$8-II$7))),IF(II22&lt;=II$8,II$5,IF(II22&gt;II$6,0,0.6*II$5+0.4*II$5*(II22-II$7)/(II$8-II$7))))))</f>
      </c>
      <c r="IK22" s="130">
        <f>IF(II22&lt;&gt;"",II$5,0)</f>
      </c>
      <c r="IL22" s="129">
        <f>IF(II$6=0,RANK(II22,II$12:II$42,0),RANK(II22,II$12:II$42,1))</f>
      </c>
      <c r="IM22" s="130">
        <v>39.1533293165167</v>
      </c>
      <c r="IN22" s="130">
        <f>IF(COUNTA(IM$12:IM$42)=0,0.6*IM$5,IF(IM22="",0,IF(AND(IM22&gt;=IM$7,IM22&lt;=IM$8),IM$5,0)))</f>
      </c>
      <c r="IO22" s="130">
        <f>IF(IM22&lt;&gt;"",IM$5,0)</f>
      </c>
      <c r="IP22" s="129">
        <f>IF(IM$6=0,RANK(IM22,IM$12:IM$42,0),RANK(IM22,IM$12:IM$42,1))</f>
      </c>
      <c r="IQ22" s="130">
        <v>90</v>
      </c>
      <c r="IR22" s="130">
        <f>IF(COUNTA(IQ$12:IQ$42)=0,0.6*IQ$5,IF(IQ22="",0,IF(IQ$6=0,IF(IQ22&gt;=IQ$8,IQ$5,IF(IQ22&lt;IQ$6,0,0.6*IQ$5+0.4*IQ$5*(IQ22-IQ$7)/(IQ$8-IQ$7))),IF(IQ22&lt;=IQ$8,IQ$5,IF(IQ22&gt;IQ$6,0,0.6*IQ$5+0.4*IQ$5*(IQ22-IQ$7)/(IQ$8-IQ$7))))))</f>
      </c>
      <c r="IS22" s="130">
        <f>IF(IQ22&lt;&gt;"",IQ$5,0)</f>
      </c>
      <c r="IT22" s="129">
        <f>IF(IQ$6=0,RANK(IQ22,IQ$12:IQ$42,0),RANK(IQ22,IQ$12:IQ$42,1))</f>
      </c>
      <c r="IU22" s="130">
        <v>21.1480362537764</v>
      </c>
      <c r="IV22" s="130">
        <f>IF(COUNTA(IU$12:IU$42)=0,0.6*IU$5,IF(IU22="",0,IF(IU$6=0,IF(IU22&gt;=IU$8,IU$5,IF(IU22&lt;IU$6,0,0.6*IU$5+0.4*IU$5*(IU22-IU$7)/(IU$8-IU$7))),IF(IU22&lt;=IU$8,IU$5,IF(IU22&gt;IU$6,0,0.6*IU$5+0.4*IU$5*(IU22-IU$7)/(IU$8-IU$7))))))</f>
      </c>
      <c r="IW22" s="130">
        <f>IF(IU22&lt;&gt;"",IU$5,0)</f>
      </c>
      <c r="IX22" s="129">
        <f>IF(IU$6=0,RANK(IU22,IU$12:IU$42,0),RANK(IU22,IU$12:IU$42,1))</f>
      </c>
      <c r="IY22"/>
      <c r="IZ22" s="130">
        <f>IF(COUNTA(IY$12:IY$42)=0,0.6*IY$5,IF(IY22="",0,IF(AND(IY22&gt;=IY$7,IY22&lt;=IY$8),IY$5,0)))</f>
      </c>
      <c r="JA22" s="130">
        <f>IF(IY22&lt;&gt;"",IY$5,0)</f>
      </c>
      <c r="JB22" s="129">
        <f>IF(IY$6=0,RANK(IY22,IY$12:IY$42,0),RANK(IY22,IY$12:IY$42,1))</f>
      </c>
      <c r="JC22" s="130">
        <v>39.4</v>
      </c>
      <c r="JD22" s="130">
        <f>IF(COUNTA(JC$12:JC$42)=0,0.6*JC$5,IF(JC22="",0,IF(AND(JC22&gt;=JC$7,JC22&lt;=JC$8),JC$5,0)))</f>
      </c>
      <c r="JE22" s="130">
        <f>IF(JC22&lt;&gt;"",JC$5,0)</f>
      </c>
      <c r="JF22" s="129">
        <f>IF(JC$6=0,RANK(JC22,JC$12:JC$42,0),RANK(JC22,JC$12:JC$42,1))</f>
      </c>
      <c r="JG22"/>
      <c r="JH22" s="130">
        <f>IF(COUNTA(JG$12:JG$42)=0,0.6*JG$5,IF(JG22="",0,IF(JG$6=0,IF(JG22&gt;=JG$8,JG$5,IF(JG22&lt;JG$6,0,0.6*JG$5+0.4*JG$5*(JG22-JG$7)/(JG$8-JG$7))),IF(JG22&lt;=JG$8,JG$5,IF(JG22&gt;JG$6,0,0.6*JG$5+0.4*JG$5*(JG22-JG$7)/(JG$8-JG$7))))))</f>
      </c>
      <c r="JI22" s="130">
        <f>IF(JG22&lt;&gt;"",JG$5,0)</f>
      </c>
      <c r="JJ22" s="129">
        <f>IF(JG$6=0,RANK(JG22,JG$12:JG$42,0),RANK(JG22,JG$12:JG$42,1))</f>
      </c>
      <c r="JK22"/>
      <c r="JL22" s="130">
        <f>IF(COUNTA(JK$12:JK$42)=0,0.6*JK$5,IF(JK22="",0,IF(JK$6=0,IF(JK22&gt;=JK$8,JK$5,IF(JK22&lt;JK$6,0,0.6*JK$5+0.4*JK$5*(JK22-JK$7)/(JK$8-JK$7))),IF(JK22&lt;=JK$8,JK$5,IF(JK22&gt;JK$6,0,0.6*JK$5+0.4*JK$5*(JK22-JK$7)/(JK$8-JK$7))))))</f>
      </c>
      <c r="JM22" s="130">
        <f>IF(JK22&lt;&gt;"",JK$5,0)</f>
      </c>
      <c r="JN22" s="129">
        <f>IF(JK$6=0,RANK(JK22,JK$12:JK$42,0),RANK(JK22,JK$12:JK$42,1))</f>
      </c>
      <c r="JO22" s="129" t="s">
        <v>26</v>
      </c>
      <c r="JP22" s="129">
        <f>(F22+J22+N22+R22+V22+Z22+AD22)*100</f>
      </c>
      <c r="JQ22" s="129">
        <f>RANK(JP22,JP$12:JP$42,0)</f>
      </c>
      <c r="JR22" s="129" t="s">
        <v>26</v>
      </c>
      <c r="JS22" s="129">
        <f>(AH22+AL22+AP22+AT22+AX22+BB22+BF22+BJ22+BN22+BR22+BV22+BZ22+CD22+CH22+CL22+CP22+CT22+CX22)*100</f>
      </c>
      <c r="JT22" s="129">
        <f>RANK(JS22,JS$12:JS$42,0)</f>
      </c>
      <c r="JU22" s="129" t="s">
        <v>26</v>
      </c>
      <c r="JV22" s="129">
        <f>(DB22+DF22)*100</f>
      </c>
      <c r="JW22" s="129">
        <f>RANK(JV22,JV$12:JV$42,0)</f>
      </c>
      <c r="JX22" s="129" t="s">
        <v>26</v>
      </c>
      <c r="JY22" s="129">
        <f>(DJ22+DN22+DR22+DV22+DZ22+ED22+EH22+EL22+EQ22+EV22+FA22+FF22+FK22+FP22+FU22+FZ22+GE22+GJ22+GO22+GT22+GY22+HD22)*100</f>
      </c>
      <c r="JZ22" s="129">
        <f>RANK(JY22,JY$12:JY$42,0)</f>
      </c>
      <c r="KA22" s="129" t="s">
        <v>26</v>
      </c>
      <c r="KB22" s="129">
        <f>(HH22+HL22+HP22+HT22+HX22+IB22)*100</f>
      </c>
      <c r="KC22" s="129">
        <f>RANK(KB22,KB$12:KB$42,0)</f>
      </c>
      <c r="KD22" s="129" t="s">
        <v>26</v>
      </c>
      <c r="KE22" s="129">
        <f>(IF22+IJ22+IN22+IR22+IV22)*100</f>
      </c>
      <c r="KF22" s="129">
        <f>RANK(KE22,KE$12:KE$42,0)</f>
      </c>
      <c r="KG22" s="129" t="s">
        <v>26</v>
      </c>
      <c r="KH22" s="129">
        <f>(IZ22+JD22)*100</f>
      </c>
      <c r="KI22" s="129">
        <f>RANK(KH22,KH$12:KH$42,0)</f>
      </c>
      <c r="KJ22" s="129" t="s">
        <v>26</v>
      </c>
      <c r="KK22" s="129">
        <f>(JH22+JL22)*100</f>
      </c>
      <c r="KL22" s="129">
        <f>RANK(KK22,KK$12:KK$42,0)</f>
      </c>
    </row>
    <row r="23">
      <c r="A23" s="129" t="s">
        <v>27</v>
      </c>
      <c r="B23" s="129">
        <f>A23</f>
      </c>
      <c r="C23" s="129">
        <f>(F23+J23+N23+R23+V23+Z23+AD23+AH23+AL23+AP23+AT23+AX23+BB23+BF23+BJ23+BN23+BR23+BV23+BZ23+CD23+CH23+CL23+CP23+CT23+CX23+DB23+DF23+DJ23+DN23+DR23+DV23+DZ23+ED23+EH23+EL23+EQ23+EV23+FA23+FF23+FK23+FP23+FU23+FZ23+GE23+GJ23+GO23+GT23+GY23+HD23+HH23+HL23+HP23+HT23+HX23+IB23+IF23+IJ23+IN23+IR23+IV23+IZ23+JD23+JH23+JL23)*100</f>
      </c>
      <c r="D23" s="129">
        <f>RANK(C23,C$12:C$42,0)</f>
      </c>
      <c r="E23" s="130">
        <v>66.168713965985</v>
      </c>
      <c r="F23" s="130">
        <f>IF(COUNTA(E$12:E$42)=0,0.6*E$5,IF(E23="",0,IF(E$6=0,IF(E23&gt;=E$8,E$5,IF(E23&lt;E$6,0,0.6*E$5+0.4*E$5*(E23-E$7)/(E$8-E$7))),IF(E23&lt;=E$8,E$5,IF(E23&gt;E$6,0,0.6*E$5+0.4*E$5*(E23-E$7)/(E$8-E$7))))))</f>
      </c>
      <c r="G23" s="130">
        <f>IF(E23&lt;&gt;"",E$5,0)</f>
      </c>
      <c r="H23" s="129">
        <f>IF(E$6=0,RANK(E23,E$12:E$42,0),RANK(E23,E$12:E$42,1))</f>
      </c>
      <c r="I23" s="130">
        <v>83.2613874667823</v>
      </c>
      <c r="J23" s="130">
        <f>IF(COUNTA(I$12:I$42)=0,0.6*I$5,IF(I23="",0,IF(I$6=0,IF(I23&gt;=I$8,I$5,IF(I23&lt;I$6,0,0.6*I$5+0.4*I$5*(I23-I$7)/(I$8-I$7))),IF(I23&lt;=I$8,I$5,IF(I23&gt;I$6,0,0.6*I$5+0.4*I$5*(I23-I$7)/(I$8-I$7))))))</f>
      </c>
      <c r="K23" s="130">
        <f>IF(I23&lt;&gt;"",I$5,0)</f>
      </c>
      <c r="L23" s="129">
        <f>IF(I$6=0,RANK(I23,I$12:I$42,0),RANK(I23,I$12:I$42,1))</f>
      </c>
      <c r="M23" s="130">
        <v>70.9671465485418</v>
      </c>
      <c r="N23" s="130">
        <f>IF(COUNTA(M$12:M$42)=0,0.6*M$5,IF(M23="",0,IF(M$6=0,IF(M23&gt;=M$8,M$5,IF(M23&lt;M$6,0,0.6*M$5+0.4*M$5*(M23-M$7)/(M$8-M$7))),IF(M23&lt;=M$8,M$5,IF(M23&gt;M$6,0,0.6*M$5+0.4*M$5*(M23-M$7)/(M$8-M$7))))))</f>
      </c>
      <c r="O23" s="130">
        <f>IF(M23&lt;&gt;"",M$5,0)</f>
      </c>
      <c r="P23" s="129">
        <f>IF(M$6=0,RANK(M23,M$12:M$42,0),RANK(M23,M$12:M$42,1))</f>
      </c>
      <c r="Q23"/>
      <c r="R23" s="130">
        <f>IF(COUNTA(Q$12:Q$42)=0,0.6*Q$5,IF(Q23="",0,IF(Q$6=0,IF(Q23&gt;=Q$8,Q$5,IF(Q23&lt;Q$6,0,0.6*Q$5+0.4*Q$5*(Q23-Q$7)/(Q$8-Q$7))),IF(Q23&lt;=Q$8,Q$5,IF(Q23&gt;Q$6,0,0.6*Q$5+0.4*Q$5*(Q23-Q$7)/(Q$8-Q$7))))))</f>
      </c>
      <c r="S23" s="130">
        <f>IF(Q23&lt;&gt;"",Q$5,0)</f>
      </c>
      <c r="T23" s="129">
        <f>IF(Q$6=0,RANK(Q23,Q$12:Q$42,0),RANK(Q23,Q$12:Q$42,1))</f>
      </c>
      <c r="U23"/>
      <c r="V23" s="130">
        <f>IF(COUNTA(U$12:U$42)=0,0.6*U$5,IF(U23="",0,IF(U$6=0,IF(U23&gt;=U$8,U$5,IF(U23&lt;U$6,0,0.6*U$5+0.4*U$5*(U23-U$7)/(U$8-U$7))),IF(U23&lt;=U$8,U$5,IF(U23&gt;U$6,0,0.6*U$5+0.4*U$5*(U23-U$7)/(U$8-U$7))))))</f>
      </c>
      <c r="W23" s="130">
        <f>IF(U23&lt;&gt;"",U$5,0)</f>
      </c>
      <c r="X23" s="129">
        <f>IF(U$6=0,RANK(U23,U$12:U$42,0),RANK(U23,U$12:U$42,1))</f>
      </c>
      <c r="Y23"/>
      <c r="Z23" s="130">
        <f>IF(COUNTA(Y$12:Y$42)=0,0.6*Y$5,IF(Y23="",0,IF(Y$6=0,IF(Y23&gt;=Y$8,Y$5,IF(Y23&lt;Y$6,0,0.6*Y$5+0.4*Y$5*(Y23-Y$7)/(Y$8-Y$7))),IF(Y23&lt;=Y$8,Y$5,IF(Y23&gt;Y$6,0,0.6*Y$5+0.4*Y$5*(Y23-Y$7)/(Y$8-Y$7))))))</f>
      </c>
      <c r="AA23" s="130">
        <f>IF(Y23&lt;&gt;"",Y$5,0)</f>
      </c>
      <c r="AB23" s="129">
        <f>IF(Y$6=0,RANK(Y23,Y$12:Y$42,0),RANK(Y23,Y$12:Y$42,1))</f>
      </c>
      <c r="AC23" s="130">
        <v>125.197088329985</v>
      </c>
      <c r="AD23" s="130">
        <f>IF(COUNTA(AC$12:AC$42)=0,0.6*AC$5,IF(AC23="",0,IF(AC$6=0,IF(AC23&gt;=AC$8,AC$5,IF(AC23&lt;AC$6,0,0.6*AC$5+0.4*AC$5*(AC23-AC$7)/(AC$8-AC$7))),IF(AC23&lt;=AC$8,AC$5,IF(AC23&gt;AC$6,0,0.6*AC$5+0.4*AC$5*(AC23-AC$7)/(AC$8-AC$7))))))</f>
      </c>
      <c r="AE23" s="130">
        <f>IF(AC23&lt;&gt;"",AC$5,0)</f>
      </c>
      <c r="AF23" s="129">
        <f>IF(AC$6=0,RANK(AC23,AC$12:AC$42,0),RANK(AC23,AC$12:AC$42,1))</f>
      </c>
      <c r="AG23" s="130">
        <v>0.795750487329434</v>
      </c>
      <c r="AH23" s="130">
        <f>IF(COUNTA(AG$12:AG$42)=0,0.6*AG$5,IF(AG23="",0,IF(AG$6=0,IF(AG23&gt;=AG$8,AG$5,IF(AG23&lt;AG$6,0,0.6*AG$5+0.4*AG$5*(AG23-AG$7)/(AG$8-AG$7))),IF(AG23&lt;=AG$8,AG$5,IF(AG23&gt;AG$6,0,0.6*AG$5+0.4*AG$5*(AG23-AG$7)/(AG$8-AG$7))))))</f>
      </c>
      <c r="AI23" s="130">
        <f>IF(AG23&lt;&gt;"",AG$5,0)</f>
      </c>
      <c r="AJ23" s="129">
        <f>IF(AG$6=0,RANK(AG23,AG$12:AG$42,0),RANK(AG23,AG$12:AG$42,1))</f>
      </c>
      <c r="AK23" s="130">
        <v>0</v>
      </c>
      <c r="AL23" s="130">
        <f>IF(COUNTA(AK$12:AK$42)=0,0.6*AK$5,IF(AK23="",0,IF(AK$6=0,IF(AK23&gt;=AK$8,AK$5,IF(AK23&lt;AK$6,0,0.6*AK$5+0.4*AK$5*(AK23-AK$7)/(AK$8-AK$7))),IF(AK23&lt;=AK$8,AK$5,IF(AK23&gt;AK$6,0,0.6*AK$5+0.4*AK$5*(AK23-AK$7)/(AK$8-AK$7))))))</f>
      </c>
      <c r="AM23" s="130">
        <f>IF(AK23&lt;&gt;"",AK$5,0)</f>
      </c>
      <c r="AN23" s="129">
        <f>IF(AK$6=0,RANK(AK23,AK$12:AK$42,0),RANK(AK23,AK$12:AK$42,1))</f>
      </c>
      <c r="AO23" s="130">
        <v>0.688020228338627</v>
      </c>
      <c r="AP23" s="130">
        <f>IF(COUNTA(AO$12:AO$42)=0,0.6*AO$5,IF(AO23="",0,IF(AO$6=0,IF(AO23&gt;=AO$8,AO$5,IF(AO23&lt;AO$6,0,0.6*AO$5+0.4*AO$5*(AO23-AO$7)/(AO$8-AO$7))),IF(AO23&lt;=AO$8,AO$5,IF(AO23&gt;AO$6,0,0.6*AO$5+0.4*AO$5*(AO23-AO$7)/(AO$8-AO$7))))))</f>
      </c>
      <c r="AQ23" s="130">
        <f>IF(AO23&lt;&gt;"",AO$5,0)</f>
      </c>
      <c r="AR23" s="129">
        <f>IF(AO$6=0,RANK(AO23,AO$12:AO$42,0),RANK(AO23,AO$12:AO$42,1))</f>
      </c>
      <c r="AS23" s="130">
        <v>0</v>
      </c>
      <c r="AT23" s="130">
        <f>IF(COUNTA(AS$12:AS$42)=0,0.6*AS$5,IF(AS23="",0,IF(AS$6=0,IF(AS23&gt;=AS$8,AS$5,IF(AS23&lt;AS$6,0,0.6*AS$5+0.4*AS$5*(AS23-AS$7)/(AS$8-AS$7))),IF(AS23&lt;=AS$8,AS$5,IF(AS23&gt;AS$6,0,0.6*AS$5+0.4*AS$5*(AS23-AS$7)/(AS$8-AS$7))))))</f>
      </c>
      <c r="AU23" s="130">
        <f>IF(AS23&lt;&gt;"",AS$5,0)</f>
      </c>
      <c r="AV23" s="129">
        <f>IF(AS$6=0,RANK(AS23,AS$12:AS$42,0),RANK(AS23,AS$12:AS$42,1))</f>
      </c>
      <c r="AW23" s="130">
        <v>0</v>
      </c>
      <c r="AX23" s="130">
        <f>IF(COUNTA(AW$12:AW$42)=0,0.6*AW$5,IF(AW23="",0,IF(AW$6=0,IF(AW23&gt;=AW$8,AW$5,IF(AW23&lt;AW$6,0,0.6*AW$5+0.4*AW$5*(AW23-AW$7)/(AW$8-AW$7))),IF(AW23&lt;=AW$8,AW$5,IF(AW23&gt;AW$6,0,0.6*AW$5+0.4*AW$5*(AW23-AW$7)/(AW$8-AW$7))))))</f>
      </c>
      <c r="AY23" s="130">
        <f>IF(AW23&lt;&gt;"",AW$5,0)</f>
      </c>
      <c r="AZ23" s="129">
        <f>IF(AW$6=0,RANK(AW23,AW$12:AW$42,0),RANK(AW23,AW$12:AW$42,1))</f>
      </c>
      <c r="BA23" s="130">
        <v>14.2043647124098</v>
      </c>
      <c r="BB23" s="130">
        <f>IF(COUNTA(BA$12:BA$42)=0,0.6*BA$5,IF(BA23="",0,IF(BA$6=0,IF(BA23&gt;=BA$8,BA$5,IF(BA23&lt;BA$6,0,0.6*BA$5+0.4*BA$5*(BA23-BA$7)/(BA$8-BA$7))),IF(BA23&lt;=BA$8,BA$5,IF(BA23&gt;BA$6,0,0.6*BA$5+0.4*BA$5*(BA23-BA$7)/(BA$8-BA$7))))))</f>
      </c>
      <c r="BC23" s="130">
        <f>IF(BA23&lt;&gt;"",BA$5,0)</f>
      </c>
      <c r="BD23" s="129">
        <f>IF(BA$6=0,RANK(BA23,BA$12:BA$42,0),RANK(BA23,BA$12:BA$42,1))</f>
      </c>
      <c r="BE23" s="130">
        <v>0</v>
      </c>
      <c r="BF23" s="130">
        <f>IF(COUNTA(BE$12:BE$42)=0,0.6*BE$5,IF(BE23="",0,IF(BE$6=0,IF(BE23&gt;=BE$8,BE$5,IF(BE23&lt;BE$6,0,0.6*BE$5+0.4*BE$5*(BE23-BE$7)/(BE$8-BE$7))),IF(BE23&lt;=BE$8,BE$5,IF(BE23&gt;BE$6,0,0.6*BE$5+0.4*BE$5*(BE23-BE$7)/(BE$8-BE$7))))))</f>
      </c>
      <c r="BG23" s="130">
        <f>IF(BE23&lt;&gt;"",BE$5,0)</f>
      </c>
      <c r="BH23" s="129">
        <f>IF(BE$6=0,RANK(BE23,BE$12:BE$42,0),RANK(BE23,BE$12:BE$42,1))</f>
      </c>
      <c r="BI23"/>
      <c r="BJ23" s="130">
        <f>IF(COUNTA(BI$12:BI$42)=0,0.6*BI$5,IF(BI23="",0,IF(BI$6=0,IF(BI23&gt;=BI$8,BI$5,IF(BI23&lt;BI$6,0,0.6*BI$5+0.4*BI$5*(BI23-BI$7)/(BI$8-BI$7))),IF(BI23&lt;=BI$8,BI$5,IF(BI23&gt;BI$6,0,0.6*BI$5+0.4*BI$5*(BI23-BI$7)/(BI$8-BI$7))))))</f>
      </c>
      <c r="BK23" s="130">
        <f>IF(BI23&lt;&gt;"",BI$5,0)</f>
      </c>
      <c r="BL23" s="129">
        <f>IF(BI$6=0,RANK(BI23,BI$12:BI$42,0),RANK(BI23,BI$12:BI$42,1))</f>
      </c>
      <c r="BM23"/>
      <c r="BN23" s="130">
        <f>IF(COUNTA(BM$12:BM$42)=0,0.6*BM$5,IF(BM23="",0,IF(BM$6=0,IF(BM23&gt;=BM$8,BM$5,IF(BM23&lt;BM$6,0,0.6*BM$5+0.4*BM$5*(BM23-BM$7)/(BM$8-BM$7))),IF(BM23&lt;=BM$8,BM$5,IF(BM23&gt;BM$6,0,0.6*BM$5+0.4*BM$5*(BM23-BM$7)/(BM$8-BM$7))))))</f>
      </c>
      <c r="BO23" s="130">
        <f>IF(BM23&lt;&gt;"",BM$5,0)</f>
      </c>
      <c r="BP23" s="129">
        <f>IF(BM$6=0,RANK(BM23,BM$12:BM$42,0),RANK(BM23,BM$12:BM$42,1))</f>
      </c>
      <c r="BQ23"/>
      <c r="BR23" s="130">
        <f>IF(COUNTA(BQ$12:BQ$42)=0,0.6*BQ$5,IF(BQ23="",0,IF(BQ$6=0,IF(BQ23&gt;=BQ$8,BQ$5,IF(BQ23&lt;BQ$6,0,0.6*BQ$5+0.4*BQ$5*(BQ23-BQ$7)/(BQ$8-BQ$7))),IF(BQ23&lt;=BQ$8,BQ$5,IF(BQ23&gt;BQ$6,0,0.6*BQ$5+0.4*BQ$5*(BQ23-BQ$7)/(BQ$8-BQ$7))))))</f>
      </c>
      <c r="BS23" s="130">
        <f>IF(BQ23&lt;&gt;"",BQ$5,0)</f>
      </c>
      <c r="BT23" s="129">
        <f>IF(BQ$6=0,RANK(BQ23,BQ$12:BQ$42,0),RANK(BQ23,BQ$12:BQ$42,1))</f>
      </c>
      <c r="BU23"/>
      <c r="BV23" s="130">
        <f>IF(COUNTA(BU$12:BU$42)=0,0.6*BU$5,IF(BU23="",0,IF(BU$6=0,IF(BU23&gt;=BU$8,BU$5,IF(BU23&lt;BU$6,0,0.6*BU$5+0.4*BU$5*(BU23-BU$7)/(BU$8-BU$7))),IF(BU23&lt;=BU$8,BU$5,IF(BU23&gt;BU$6,0,0.6*BU$5+0.4*BU$5*(BU23-BU$7)/(BU$8-BU$7))))))</f>
      </c>
      <c r="BW23" s="130">
        <f>IF(BU23&lt;&gt;"",BU$5,0)</f>
      </c>
      <c r="BX23" s="129">
        <f>IF(BU$6=0,RANK(BU23,BU$12:BU$42,0),RANK(BU23,BU$12:BU$42,1))</f>
      </c>
      <c r="BY23"/>
      <c r="BZ23" s="130">
        <f>IF(COUNTA(BY$12:BY$42)=0,0.6*BY$5,IF(BY23="",0,IF(BY$6=0,IF(BY23&gt;=BY$8,BY$5,IF(BY23&lt;BY$6,0,0.6*BY$5+0.4*BY$5*(BY23-BY$7)/(BY$8-BY$7))),IF(BY23&lt;=BY$8,BY$5,IF(BY23&gt;BY$6,0,0.6*BY$5+0.4*BY$5*(BY23-BY$7)/(BY$8-BY$7))))))</f>
      </c>
      <c r="CA23" s="130">
        <f>IF(BY23&lt;&gt;"",BY$5,0)</f>
      </c>
      <c r="CB23" s="129">
        <f>IF(BY$6=0,RANK(BY23,BY$12:BY$42,0),RANK(BY23,BY$12:BY$42,1))</f>
      </c>
      <c r="CC23"/>
      <c r="CD23" s="130">
        <f>IF(COUNTA(CC$12:CC$42)=0,0.6*CC$5,IF(CC23="",0,IF(CC$6=0,IF(CC23&gt;=CC$8,CC$5,IF(CC23&lt;CC$6,0,0.6*CC$5+0.4*CC$5*(CC23-CC$7)/(CC$8-CC$7))),IF(CC23&lt;=CC$8,CC$5,IF(CC23&gt;CC$6,0,0.6*CC$5+0.4*CC$5*(CC23-CC$7)/(CC$8-CC$7))))))</f>
      </c>
      <c r="CE23" s="130">
        <f>IF(CC23&lt;&gt;"",CC$5,0)</f>
      </c>
      <c r="CF23" s="129">
        <f>IF(CC$6=0,RANK(CC23,CC$12:CC$42,0),RANK(CC23,CC$12:CC$42,1))</f>
      </c>
      <c r="CG23"/>
      <c r="CH23" s="130">
        <f>IF(COUNTA(CG$12:CG$42)=0,0.6*CG$5,IF(CG23="",0,IF(CG$6=0,IF(CG23&gt;=CG$8,CG$5,IF(CG23&lt;CG$6,0,0.6*CG$5+0.4*CG$5*(CG23-CG$7)/(CG$8-CG$7))),IF(CG23&lt;=CG$8,CG$5,IF(CG23&gt;CG$6,0,0.6*CG$5+0.4*CG$5*(CG23-CG$7)/(CG$8-CG$7))))))</f>
      </c>
      <c r="CI23" s="130">
        <f>IF(CG23&lt;&gt;"",CG$5,0)</f>
      </c>
      <c r="CJ23" s="129">
        <f>IF(CG$6=0,RANK(CG23,CG$12:CG$42,0),RANK(CG23,CG$12:CG$42,1))</f>
      </c>
      <c r="CK23"/>
      <c r="CL23" s="130">
        <f>IF(COUNTA(CK$12:CK$42)=0,0.6*CK$5,IF(CK23="",0,IF(CK$6=0,IF(CK23&gt;=CK$8,CK$5,IF(CK23&lt;CK$6,0,0.6*CK$5+0.4*CK$5*(CK23-CK$7)/(CK$8-CK$7))),IF(CK23&lt;=CK$8,CK$5,IF(CK23&gt;CK$6,0,0.6*CK$5+0.4*CK$5*(CK23-CK$7)/(CK$8-CK$7))))))</f>
      </c>
      <c r="CM23" s="130">
        <f>IF(CK23&lt;&gt;"",CK$5,0)</f>
      </c>
      <c r="CN23" s="129">
        <f>IF(CK$6=0,RANK(CK23,CK$12:CK$42,0),RANK(CK23,CK$12:CK$42,1))</f>
      </c>
      <c r="CO23"/>
      <c r="CP23" s="130">
        <f>IF(COUNTA(CO$12:CO$42)=0,0.6*CO$5,IF(CO23="",0,IF(CO$6=0,IF(CO23&gt;=CO$8,CO$5,IF(CO23&lt;CO$6,0,0.6*CO$5+0.4*CO$5*(CO23-CO$7)/(CO$8-CO$7))),IF(CO23&lt;=CO$8,CO$5,IF(CO23&gt;CO$6,0,0.6*CO$5+0.4*CO$5*(CO23-CO$7)/(CO$8-CO$7))))))</f>
      </c>
      <c r="CQ23" s="130">
        <f>IF(CO23&lt;&gt;"",CO$5,0)</f>
      </c>
      <c r="CR23" s="129">
        <f>IF(CO$6=0,RANK(CO23,CO$12:CO$42,0),RANK(CO23,CO$12:CO$42,1))</f>
      </c>
      <c r="CS23" s="130">
        <v>99</v>
      </c>
      <c r="CT23" s="130">
        <f>IF(COUNTA(CS$12:CS$42)=0,0.6*CS$5,IF(CS23="",0,IF(CS$6=0,IF(CS23&gt;=CS$8,CS$5,IF(CS23&lt;CS$6,0,0.6*CS$5+0.4*CS$5*(CS23-CS$7)/(CS$8-CS$7))),IF(CS23&lt;=CS$8,CS$5,IF(CS23&gt;CS$6,0,0.6*CS$5+0.4*CS$5*(CS23-CS$7)/(CS$8-CS$7))))))</f>
      </c>
      <c r="CU23" s="130">
        <f>IF(CS23&lt;&gt;"",CS$5,0)</f>
      </c>
      <c r="CV23" s="129">
        <f>IF(CS$6=0,RANK(CS23,CS$12:CS$42,0),RANK(CS23,CS$12:CS$42,1))</f>
      </c>
      <c r="CW23" s="130">
        <v>0.5</v>
      </c>
      <c r="CX23" s="130">
        <f>IF(COUNTA(CW$12:CW$42)=0,0.6*CW$5,IF(CW23="",0,IF(CW$6=0,IF(CW23&gt;=CW$8,CW$5,IF(CW23&lt;CW$6,0,0.6*CW$5+0.4*CW$5*(CW23-CW$7)/(CW$8-CW$7))),IF(CW23&lt;=CW$8,CW$5,IF(CW23&gt;CW$6,0,0.6*CW$5+0.4*CW$5*(CW23-CW$7)/(CW$8-CW$7))))))</f>
      </c>
      <c r="CY23" s="130">
        <f>IF(CW23&lt;&gt;"",CW$5,0)</f>
      </c>
      <c r="CZ23" s="129">
        <f>IF(CW$6=0,RANK(CW23,CW$12:CW$42,0),RANK(CW23,CW$12:CW$42,1))</f>
      </c>
      <c r="DA23" s="130">
        <v>98</v>
      </c>
      <c r="DB23" s="130">
        <f>IF(COUNTA(DA$12:DA$42)=0,0.6*DA$5,IF(DA23="",0,IF(DA$6=0,IF(DA23&gt;=DA$8,DA$5,IF(DA23&lt;DA$6,0,0.6*DA$5+0.4*DA$5*(DA23-DA$7)/(DA$8-DA$7))),IF(DA23&lt;=DA$8,DA$5,IF(DA23&gt;DA$6,0,0.6*DA$5+0.4*DA$5*(DA23-DA$7)/(DA$8-DA$7))))))</f>
      </c>
      <c r="DC23" s="130">
        <f>IF(DA23&lt;&gt;"",DA$5,0)</f>
      </c>
      <c r="DD23" s="129">
        <f>IF(DA$6=0,RANK(DA23,DA$12:DA$42,0),RANK(DA23,DA$12:DA$42,1))</f>
      </c>
      <c r="DE23" s="130">
        <v>98</v>
      </c>
      <c r="DF23" s="130">
        <f>IF(COUNTA(DE$12:DE$42)=0,0.6*DE$5,IF(DE23="",0,IF(DE$6=0,IF(DE23&gt;=DE$8,DE$5,IF(DE23&lt;DE$6,0,0.6*DE$5+0.4*DE$5*(DE23-DE$7)/(DE$8-DE$7))),IF(DE23&lt;=DE$8,DE$5,IF(DE23&gt;DE$6,0,0.6*DE$5+0.4*DE$5*(DE23-DE$7)/(DE$8-DE$7))))))</f>
      </c>
      <c r="DG23" s="130">
        <f>IF(DE23&lt;&gt;"",DE$5,0)</f>
      </c>
      <c r="DH23" s="129">
        <f>IF(DE$6=0,RANK(DE23,DE$12:DE$42,0),RANK(DE23,DE$12:DE$42,1))</f>
      </c>
      <c r="DI23"/>
      <c r="DJ23" s="130">
        <f>IF(COUNTA(DI$12:DI$42)=0,0.6*DI$5,IF(DI23="",0,IF(DI$6=0,IF(DI23&gt;=DI$8,DI$5,IF(DI23&lt;DI$6,0,0.6*DI$5+0.4*DI$5*(DI23-DI$7)/(DI$8-DI$7))),IF(DI23&lt;=DI$8,DI$5,IF(DI23&gt;DI$6,0,0.6*DI$5+0.4*DI$5*(DI23-DI$7)/(DI$8-DI$7))))))</f>
      </c>
      <c r="DK23" s="130">
        <f>IF(DI23&lt;&gt;"",DI$5,0)</f>
      </c>
      <c r="DL23" s="129">
        <f>IF(DI$6=0,RANK(DI23,DI$12:DI$42,0),RANK(DI23,DI$12:DI$42,1))</f>
      </c>
      <c r="DM23"/>
      <c r="DN23" s="130">
        <f>IF(COUNTA(DM$12:DM$42)=0,0.6*DM$5,IF(DM23="",0,IF(DM$6=0,IF(DM23&gt;=DM$8,DM$5,IF(DM23&lt;DM$6,0,0.6*DM$5+0.4*DM$5*(DM23-DM$7)/(DM$8-DM$7))),IF(DM23&lt;=DM$8,DM$5,IF(DM23&gt;DM$6,0,0.6*DM$5+0.4*DM$5*(DM23-DM$7)/(DM$8-DM$7))))))</f>
      </c>
      <c r="DO23" s="130">
        <f>IF(DM23&lt;&gt;"",DM$5,0)</f>
      </c>
      <c r="DP23" s="129">
        <f>IF(DM$6=0,RANK(DM23,DM$12:DM$42,0),RANK(DM23,DM$12:DM$42,1))</f>
      </c>
      <c r="DQ23"/>
      <c r="DR23" s="130">
        <f>IF(COUNTA(DQ$12:DQ$42)=0,0.6*DQ$5,IF(DQ23="",0,IF(DQ$6=0,IF(DQ23&gt;=DQ$8,DQ$5,IF(DQ23&lt;DQ$6,0,0.6*DQ$5+0.4*DQ$5*(DQ23-DQ$7)/(DQ$8-DQ$7))),IF(DQ23&lt;=DQ$8,DQ$5,IF(DQ23&gt;DQ$6,0,0.6*DQ$5+0.4*DQ$5*(DQ23-DQ$7)/(DQ$8-DQ$7))))))</f>
      </c>
      <c r="DS23" s="130">
        <f>IF(DQ23&lt;&gt;"",DQ$5,0)</f>
      </c>
      <c r="DT23" s="129">
        <f>IF(DQ$6=0,RANK(DQ23,DQ$12:DQ$42,0),RANK(DQ23,DQ$12:DQ$42,1))</f>
      </c>
      <c r="DU23"/>
      <c r="DV23" s="130">
        <f>IF(COUNTA(DU$12:DU$42)=0,0.6*DU$5,IF(DU23="",0,IF(DU$6=0,IF(DU23&gt;=DU$8,DU$5,IF(DU23&lt;DU$6,0,0.6*DU$5+0.4*DU$5*(DU23-DU$7)/(DU$8-DU$7))),IF(DU23&lt;=DU$8,DU$5,IF(DU23&gt;DU$6,0,0.6*DU$5+0.4*DU$5*(DU23-DU$7)/(DU$8-DU$7))))))</f>
      </c>
      <c r="DW23" s="130">
        <f>IF(DU23&lt;&gt;"",DU$5,0)</f>
      </c>
      <c r="DX23" s="129">
        <f>IF(DU$6=0,RANK(DU23,DU$12:DU$42,0),RANK(DU23,DU$12:DU$42,1))</f>
      </c>
      <c r="DY23"/>
      <c r="DZ23" s="130">
        <f>IF(COUNTA(DY$12:DY$42)=0,0.6*DY$5,IF(DY23="",0,IF(DY$6=0,IF(DY23&gt;=DY$8,DY$5,IF(DY23&lt;DY$6,0,0.6*DY$5+0.4*DY$5*(DY23-DY$7)/(DY$8-DY$7))),IF(DY23&lt;=DY$8,DY$5,IF(DY23&gt;DY$6,0,0.6*DY$5+0.4*DY$5*(DY23-DY$7)/(DY$8-DY$7))))))</f>
      </c>
      <c r="EA23" s="130">
        <f>IF(DY23&lt;&gt;"",DY$5,0)</f>
      </c>
      <c r="EB23" s="129">
        <f>IF(DY$6=0,RANK(DY23,DY$12:DY$42,0),RANK(DY23,DY$12:DY$42,1))</f>
      </c>
      <c r="EC23"/>
      <c r="ED23" s="130">
        <f>IF(COUNTA(EC$12:EC$42)=0,0.6*EC$5,IF(EC23="",0,IF(EC$6=0,IF(EC23&gt;=EC$8,EC$5,IF(EC23&lt;EC$6,0,0.6*EC$5+0.4*EC$5*(EC23-EC$7)/(EC$8-EC$7))),IF(EC23&lt;=EC$8,EC$5,IF(EC23&gt;EC$6,0,0.6*EC$5+0.4*EC$5*(EC23-EC$7)/(EC$8-EC$7))))))</f>
      </c>
      <c r="EE23" s="130">
        <f>IF(EC23&lt;&gt;"",EC$5,0)</f>
      </c>
      <c r="EF23" s="129">
        <f>IF(EC$6=0,RANK(EC23,EC$12:EC$42,0),RANK(EC23,EC$12:EC$42,1))</f>
      </c>
      <c r="EG23"/>
      <c r="EH23" s="130">
        <f>IF(COUNTA(EG$12:EG$42)=0,0.6*EG$5,IF(EG23="",0,IF(EG$6=0,IF(EG23&gt;=EG$8,EG$5,IF(EG23&lt;EG$6,0,0.6*EG$5+0.4*EG$5*(EG23-EG$7)/(EG$8-EG$7))),IF(EG23&lt;=EG$8,EG$5,IF(EG23&gt;EG$6,0,0.6*EG$5+0.4*EG$5*(EG23-EG$7)/(EG$8-EG$7))))))</f>
      </c>
      <c r="EI23" s="130">
        <f>IF(EG23&lt;&gt;"",EG$5,0)</f>
      </c>
      <c r="EJ23" s="129">
        <f>IF(EG$6=0,RANK(EG23,EG$12:EG$42,0),RANK(EG23,EG$12:EG$42,1))</f>
      </c>
      <c r="EK23"/>
      <c r="EL23" s="130">
        <f>IF(COUNTA(EK$12:EK$42)=0,0.6*EK$5,IF(EK23="",0,IF(EK$6=0,IF(EK23&gt;=EK$8,EK$5,IF(EK23&lt;EK$6,0,0.6*EK$5+0.4*EK$5*(EK23-EK$7)/(EK$8-EK$7))),IF(EK23&lt;=EK$8,EK$5,IF(EK23&gt;EK$6,0,0.6*EK$5+0.4*EK$5*(EK23-EK$7)/(EK$8-EK$7))))))</f>
      </c>
      <c r="EM23" s="130">
        <f>IF(EK23&lt;&gt;"",EK$5,0)</f>
      </c>
      <c r="EN23" s="129">
        <f>IF(EK$6=0,RANK(EK23,EK$12:EK$42,0),RANK(EK23,EK$12:EK$42,1))</f>
      </c>
      <c r="EO23"/>
      <c r="EP23"/>
      <c r="EQ23"/>
      <c r="ER23" s="130">
        <f>IF(OR(EO23="",EP23=""),0,EO$5)</f>
      </c>
      <c r="ES23" s="129">
        <f>IF(EO$6=0,RANK(EQ23,EQ$12:EQ$42,0),RANK(EQ23,EQ$12:EQ$42,1))</f>
      </c>
      <c r="ET23"/>
      <c r="EU23"/>
      <c r="EV23"/>
      <c r="EW23" s="130">
        <f>IF(OR(ET23="",EU23=""),0,ET$5)</f>
      </c>
      <c r="EX23" s="129">
        <f>IF(ET$6=0,RANK(EV23,EV$12:EV$42,0),RANK(EV23,EV$12:EV$42,1))</f>
      </c>
      <c r="EY23"/>
      <c r="EZ23"/>
      <c r="FA23"/>
      <c r="FB23" s="130">
        <f>IF(OR(EY23="",EZ23=""),0,EY$5)</f>
      </c>
      <c r="FC23" s="129">
        <f>IF(EY$6=0,RANK(FA23,FA$12:FA$42,0),RANK(FA23,FA$12:FA$42,1))</f>
      </c>
      <c r="FD23"/>
      <c r="FE23"/>
      <c r="FF23"/>
      <c r="FG23" s="130">
        <f>IF(OR(FD23="",FE23=""),0,FD$5)</f>
      </c>
      <c r="FH23" s="129">
        <f>IF(FD$6=0,RANK(FF23,FF$12:FF$42,0),RANK(FF23,FF$12:FF$42,1))</f>
      </c>
      <c r="FI23"/>
      <c r="FJ23"/>
      <c r="FK23"/>
      <c r="FL23" s="130">
        <f>IF(OR(FI23="",FJ23=""),0,FI$5)</f>
      </c>
      <c r="FM23" s="129">
        <f>IF(FI$6=0,RANK(FK23,FK$12:FK$42,0),RANK(FK23,FK$12:FK$42,1))</f>
      </c>
      <c r="FN23"/>
      <c r="FO23"/>
      <c r="FP23"/>
      <c r="FQ23" s="130">
        <f>IF(OR(FN23="",FO23=""),0,FN$5)</f>
      </c>
      <c r="FR23" s="129">
        <f>IF(FN$6=0,RANK(FP23,FP$12:FP$42,0),RANK(FP23,FP$12:FP$42,1))</f>
      </c>
      <c r="FS23"/>
      <c r="FT23"/>
      <c r="FU23"/>
      <c r="FV23" s="130">
        <f>IF(OR(FS23="",FT23=""),0,FS$5)</f>
      </c>
      <c r="FW23" s="129">
        <f>IF(FS$6=0,RANK(FU23,FU$12:FU$42,0),RANK(FU23,FU$12:FU$42,1))</f>
      </c>
      <c r="FX23"/>
      <c r="FY23"/>
      <c r="FZ23"/>
      <c r="GA23" s="130">
        <f>IF(OR(FX23="",FY23=""),0,FX$5)</f>
      </c>
      <c r="GB23" s="129">
        <f>IF(FX$6=0,RANK(FZ23,FZ$12:FZ$42,0),RANK(FZ23,FZ$12:FZ$42,1))</f>
      </c>
      <c r="GC23"/>
      <c r="GD23"/>
      <c r="GE23"/>
      <c r="GF23" s="130">
        <f>IF(OR(GC23="",GD23=""),0,GC$5)</f>
      </c>
      <c r="GG23" s="129">
        <f>IF(GC$6=0,RANK(GE23,GE$12:GE$42,0),RANK(GE23,GE$12:GE$42,1))</f>
      </c>
      <c r="GH23"/>
      <c r="GI23"/>
      <c r="GJ23"/>
      <c r="GK23" s="130">
        <f>IF(OR(GH23="",GI23=""),0,GH$5)</f>
      </c>
      <c r="GL23" s="129">
        <f>IF(GH$6=0,RANK(GJ23,GJ$12:GJ$42,0),RANK(GJ23,GJ$12:GJ$42,1))</f>
      </c>
      <c r="GM23"/>
      <c r="GN23"/>
      <c r="GO23"/>
      <c r="GP23" s="130">
        <f>IF(OR(GM23="",GN23=""),0,GM$5)</f>
      </c>
      <c r="GQ23" s="129">
        <f>IF(GM$6=0,RANK(GO23,GO$12:GO$42,0),RANK(GO23,GO$12:GO$42,1))</f>
      </c>
      <c r="GR23"/>
      <c r="GS23"/>
      <c r="GT23"/>
      <c r="GU23" s="130">
        <f>IF(OR(GR23="",GS23=""),0,GR$5)</f>
      </c>
      <c r="GV23" s="129">
        <f>IF(GR$6=0,RANK(GT23,GT$12:GT$42,0),RANK(GT23,GT$12:GT$42,1))</f>
      </c>
      <c r="GW23"/>
      <c r="GX23"/>
      <c r="GY23"/>
      <c r="GZ23" s="130">
        <f>IF(OR(GW23="",GX23=""),0,GW$5)</f>
      </c>
      <c r="HA23" s="129">
        <f>IF(GW$6=0,RANK(GY23,GY$12:GY$42,0),RANK(GY23,GY$12:GY$42,1))</f>
      </c>
      <c r="HB23"/>
      <c r="HC23"/>
      <c r="HD23"/>
      <c r="HE23" s="130">
        <f>IF(OR(HB23="",HC23=""),0,HB$5)</f>
      </c>
      <c r="HF23" s="129">
        <f>IF(HB$6=0,RANK(HD23,HD$12:HD$42,0),RANK(HD23,HD$12:HD$42,1))</f>
      </c>
      <c r="HG23" s="130">
        <v>0.878039467808283</v>
      </c>
      <c r="HH23" s="130">
        <f>IF(COUNTA(HG$12:HG$42)=0,0.6*HG$5,IF(HG23="",0,IF(HG$6=0,IF(HG23&gt;=HG$8,HG$5,IF(HG23&lt;HG$6,0,0.6*HG$5+0.4*HG$5*(HG23-HG$7)/(HG$8-HG$7))),IF(HG23&lt;=HG$8,HG$5,IF(HG23&gt;HG$6,0,0.6*HG$5+0.4*HG$5*(HG23-HG$7)/(HG$8-HG$7))))))</f>
      </c>
      <c r="HI23" s="130">
        <f>IF(HG23&lt;&gt;"",HG$5,0)</f>
      </c>
      <c r="HJ23" s="129">
        <f>IF(HG$6=0,RANK(HG23,HG$12:HG$42,0),RANK(HG23,HG$12:HG$42,1))</f>
      </c>
      <c r="HK23" s="130">
        <v>1.8</v>
      </c>
      <c r="HL23" s="130">
        <f>IF(COUNTA(HK$12:HK$42)=0,0.6*HK$5,IF(HK23="",0,IF(HK$6=0,IF(HK23&gt;=HK$8,HK$5,IF(HK23&lt;HK$6,0,0.6*HK$5+0.4*HK$5*(HK23-HK$7)/(HK$8-HK$7))),IF(HK23&lt;=HK$8,HK$5,IF(HK23&gt;HK$6,0,0.6*HK$5+0.4*HK$5*(HK23-HK$7)/(HK$8-HK$7))))))</f>
      </c>
      <c r="HM23" s="130">
        <f>IF(HK23&lt;&gt;"",HK$5,0)</f>
      </c>
      <c r="HN23" s="129">
        <f>IF(HK$6=0,RANK(HK23,HK$12:HK$42,0),RANK(HK23,HK$12:HK$42,1))</f>
      </c>
      <c r="HO23" s="130">
        <v>0.0203894382709756</v>
      </c>
      <c r="HP23" s="130">
        <f>IF(COUNTA(HO$12:HO$42)=0,0.6*HO$5,IF(HO23="",0,IF(HO$6=0,IF(HO23&gt;=HO$8,HO$5,IF(HO23&lt;HO$6,0,0.6*HO$5+0.4*HO$5*(HO23-HO$7)/(HO$8-HO$7))),IF(HO23&lt;=HO$8,HO$5,IF(HO23&gt;HO$6,0,0.6*HO$5+0.4*HO$5*(HO23-HO$7)/(HO$8-HO$7))))))</f>
      </c>
      <c r="HQ23" s="130">
        <f>IF(HO23&lt;&gt;"",HO$5,0)</f>
      </c>
      <c r="HR23" s="129">
        <f>IF(HO$6=0,RANK(HO23,HO$12:HO$42,0),RANK(HO23,HO$12:HO$42,1))</f>
      </c>
      <c r="HS23" s="130">
        <v>5.45808966861598</v>
      </c>
      <c r="HT23" s="130">
        <f>IF(COUNTA(HS$12:HS$42)=0,0.6*HS$5,IF(HS23="",0,IF(HS$6=0,IF(HS23&gt;=HS$8,HS$5,IF(HS23&lt;HS$6,0,0.6*HS$5+0.4*HS$5*(HS23-HS$7)/(HS$8-HS$7))),IF(HS23&lt;=HS$8,HS$5,IF(HS23&gt;HS$6,0,0.6*HS$5+0.4*HS$5*(HS23-HS$7)/(HS$8-HS$7))))))</f>
      </c>
      <c r="HU23" s="130">
        <f>IF(HS23&lt;&gt;"",HS$5,0)</f>
      </c>
      <c r="HV23" s="129">
        <f>IF(HS$6=0,RANK(HS23,HS$12:HS$42,0),RANK(HS23,HS$12:HS$42,1))</f>
      </c>
      <c r="HW23" s="130">
        <v>0.209999999999994</v>
      </c>
      <c r="HX23" s="130">
        <f>IF(COUNTA(HW$12:HW$42)=0,0.6*HW$5,IF(HW23="",0,IF(HW$6=0,IF(HW23&gt;=HW$8,HW$5,IF(HW23&lt;HW$6,0,0.6*HW$5+0.4*HW$5*(HW23-HW$7)/(HW$8-HW$7))),IF(HW23&lt;=HW$8,HW$5,IF(HW23&gt;HW$6,0,0.6*HW$5+0.4*HW$5*(HW23-HW$7)/(HW$8-HW$7))))))</f>
      </c>
      <c r="HY23" s="130">
        <f>IF(HW23&lt;&gt;"",HW$5,0)</f>
      </c>
      <c r="HZ23" s="129">
        <f>IF(HW$6=0,RANK(HW23,HW$12:HW$42,0),RANK(HW23,HW$12:HW$42,1))</f>
      </c>
      <c r="IA23" s="130">
        <v>0</v>
      </c>
      <c r="IB23" s="130">
        <f>IF(COUNTA(IA$12:IA$42)=0,0.6*IA$5,IF(IA23="",0,IF(IA$6=0,IF(IA23&gt;=IA$8,IA$5,IF(IA23&lt;IA$6,0,0.6*IA$5+0.4*IA$5*(IA23-IA$7)/(IA$8-IA$7))),IF(IA23&lt;=IA$8,IA$5,IF(IA23&gt;IA$6,0,0.6*IA$5+0.4*IA$5*(IA23-IA$7)/(IA$8-IA$7))))))</f>
      </c>
      <c r="IC23" s="130">
        <f>IF(IA23&lt;&gt;"",IA$5,0)</f>
      </c>
      <c r="ID23" s="129">
        <f>IF(IA$6=0,RANK(IA23,IA$12:IA$42,0),RANK(IA23,IA$12:IA$42,1))</f>
      </c>
      <c r="IE23" s="130">
        <v>87.3853244376424</v>
      </c>
      <c r="IF23" s="130">
        <f>IF(COUNTA(IE$12:IE$42)=0,0.6*IE$5,IF(IE23="",0,IF(IE$6=0,IF(IE23&gt;=IE$8,IE$5,IF(IE23&lt;IE$6,0,0.6*IE$5+0.4*IE$5*(IE23-IE$7)/(IE$8-IE$7))),IF(IE23&lt;=IE$8,IE$5,IF(IE23&gt;IE$6,0,0.6*IE$5+0.4*IE$5*(IE23-IE$7)/(IE$8-IE$7))))))</f>
      </c>
      <c r="IG23" s="130">
        <f>IF(IE23&lt;&gt;"",IE$5,0)</f>
      </c>
      <c r="IH23" s="129">
        <f>IF(IE$6=0,RANK(IE23,IE$12:IE$42,0),RANK(IE23,IE$12:IE$42,1))</f>
      </c>
      <c r="II23" s="130">
        <v>98.1134957609049</v>
      </c>
      <c r="IJ23" s="130">
        <f>IF(COUNTA(II$12:II$42)=0,0.6*II$5,IF(II23="",0,IF(II$6=0,IF(II23&gt;=II$8,II$5,IF(II23&lt;II$6,0,0.6*II$5+0.4*II$5*(II23-II$7)/(II$8-II$7))),IF(II23&lt;=II$8,II$5,IF(II23&gt;II$6,0,0.6*II$5+0.4*II$5*(II23-II$7)/(II$8-II$7))))))</f>
      </c>
      <c r="IK23" s="130">
        <f>IF(II23&lt;&gt;"",II$5,0)</f>
      </c>
      <c r="IL23" s="129">
        <f>IF(II$6=0,RANK(II23,II$12:II$42,0),RANK(II23,II$12:II$42,1))</f>
      </c>
      <c r="IM23" s="130">
        <v>49.4976533881119</v>
      </c>
      <c r="IN23" s="130">
        <f>IF(COUNTA(IM$12:IM$42)=0,0.6*IM$5,IF(IM23="",0,IF(AND(IM23&gt;=IM$7,IM23&lt;=IM$8),IM$5,0)))</f>
      </c>
      <c r="IO23" s="130">
        <f>IF(IM23&lt;&gt;"",IM$5,0)</f>
      </c>
      <c r="IP23" s="129">
        <f>IF(IM$6=0,RANK(IM23,IM$12:IM$42,0),RANK(IM23,IM$12:IM$42,1))</f>
      </c>
      <c r="IQ23" s="130">
        <v>90</v>
      </c>
      <c r="IR23" s="130">
        <f>IF(COUNTA(IQ$12:IQ$42)=0,0.6*IQ$5,IF(IQ23="",0,IF(IQ$6=0,IF(IQ23&gt;=IQ$8,IQ$5,IF(IQ23&lt;IQ$6,0,0.6*IQ$5+0.4*IQ$5*(IQ23-IQ$7)/(IQ$8-IQ$7))),IF(IQ23&lt;=IQ$8,IQ$5,IF(IQ23&gt;IQ$6,0,0.6*IQ$5+0.4*IQ$5*(IQ23-IQ$7)/(IQ$8-IQ$7))))))</f>
      </c>
      <c r="IS23" s="130">
        <f>IF(IQ23&lt;&gt;"",IQ$5,0)</f>
      </c>
      <c r="IT23" s="129">
        <f>IF(IQ$6=0,RANK(IQ23,IQ$12:IQ$42,0),RANK(IQ23,IQ$12:IQ$42,1))</f>
      </c>
      <c r="IU23" s="130">
        <v>43.921568627451</v>
      </c>
      <c r="IV23" s="130">
        <f>IF(COUNTA(IU$12:IU$42)=0,0.6*IU$5,IF(IU23="",0,IF(IU$6=0,IF(IU23&gt;=IU$8,IU$5,IF(IU23&lt;IU$6,0,0.6*IU$5+0.4*IU$5*(IU23-IU$7)/(IU$8-IU$7))),IF(IU23&lt;=IU$8,IU$5,IF(IU23&gt;IU$6,0,0.6*IU$5+0.4*IU$5*(IU23-IU$7)/(IU$8-IU$7))))))</f>
      </c>
      <c r="IW23" s="130">
        <f>IF(IU23&lt;&gt;"",IU$5,0)</f>
      </c>
      <c r="IX23" s="129">
        <f>IF(IU$6=0,RANK(IU23,IU$12:IU$42,0),RANK(IU23,IU$12:IU$42,1))</f>
      </c>
      <c r="IY23"/>
      <c r="IZ23" s="130">
        <f>IF(COUNTA(IY$12:IY$42)=0,0.6*IY$5,IF(IY23="",0,IF(AND(IY23&gt;=IY$7,IY23&lt;=IY$8),IY$5,0)))</f>
      </c>
      <c r="JA23" s="130">
        <f>IF(IY23&lt;&gt;"",IY$5,0)</f>
      </c>
      <c r="JB23" s="129">
        <f>IF(IY$6=0,RANK(IY23,IY$12:IY$42,0),RANK(IY23,IY$12:IY$42,1))</f>
      </c>
      <c r="JC23" s="130">
        <v>38.43</v>
      </c>
      <c r="JD23" s="130">
        <f>IF(COUNTA(JC$12:JC$42)=0,0.6*JC$5,IF(JC23="",0,IF(AND(JC23&gt;=JC$7,JC23&lt;=JC$8),JC$5,0)))</f>
      </c>
      <c r="JE23" s="130">
        <f>IF(JC23&lt;&gt;"",JC$5,0)</f>
      </c>
      <c r="JF23" s="129">
        <f>IF(JC$6=0,RANK(JC23,JC$12:JC$42,0),RANK(JC23,JC$12:JC$42,1))</f>
      </c>
      <c r="JG23"/>
      <c r="JH23" s="130">
        <f>IF(COUNTA(JG$12:JG$42)=0,0.6*JG$5,IF(JG23="",0,IF(JG$6=0,IF(JG23&gt;=JG$8,JG$5,IF(JG23&lt;JG$6,0,0.6*JG$5+0.4*JG$5*(JG23-JG$7)/(JG$8-JG$7))),IF(JG23&lt;=JG$8,JG$5,IF(JG23&gt;JG$6,0,0.6*JG$5+0.4*JG$5*(JG23-JG$7)/(JG$8-JG$7))))))</f>
      </c>
      <c r="JI23" s="130">
        <f>IF(JG23&lt;&gt;"",JG$5,0)</f>
      </c>
      <c r="JJ23" s="129">
        <f>IF(JG$6=0,RANK(JG23,JG$12:JG$42,0),RANK(JG23,JG$12:JG$42,1))</f>
      </c>
      <c r="JK23"/>
      <c r="JL23" s="130">
        <f>IF(COUNTA(JK$12:JK$42)=0,0.6*JK$5,IF(JK23="",0,IF(JK$6=0,IF(JK23&gt;=JK$8,JK$5,IF(JK23&lt;JK$6,0,0.6*JK$5+0.4*JK$5*(JK23-JK$7)/(JK$8-JK$7))),IF(JK23&lt;=JK$8,JK$5,IF(JK23&gt;JK$6,0,0.6*JK$5+0.4*JK$5*(JK23-JK$7)/(JK$8-JK$7))))))</f>
      </c>
      <c r="JM23" s="130">
        <f>IF(JK23&lt;&gt;"",JK$5,0)</f>
      </c>
      <c r="JN23" s="129">
        <f>IF(JK$6=0,RANK(JK23,JK$12:JK$42,0),RANK(JK23,JK$12:JK$42,1))</f>
      </c>
      <c r="JO23" s="129" t="s">
        <v>27</v>
      </c>
      <c r="JP23" s="129">
        <f>(F23+J23+N23+R23+V23+Z23+AD23)*100</f>
      </c>
      <c r="JQ23" s="129">
        <f>RANK(JP23,JP$12:JP$42,0)</f>
      </c>
      <c r="JR23" s="129" t="s">
        <v>27</v>
      </c>
      <c r="JS23" s="129">
        <f>(AH23+AL23+AP23+AT23+AX23+BB23+BF23+BJ23+BN23+BR23+BV23+BZ23+CD23+CH23+CL23+CP23+CT23+CX23)*100</f>
      </c>
      <c r="JT23" s="129">
        <f>RANK(JS23,JS$12:JS$42,0)</f>
      </c>
      <c r="JU23" s="129" t="s">
        <v>27</v>
      </c>
      <c r="JV23" s="129">
        <f>(DB23+DF23)*100</f>
      </c>
      <c r="JW23" s="129">
        <f>RANK(JV23,JV$12:JV$42,0)</f>
      </c>
      <c r="JX23" s="129" t="s">
        <v>27</v>
      </c>
      <c r="JY23" s="129">
        <f>(DJ23+DN23+DR23+DV23+DZ23+ED23+EH23+EL23+EQ23+EV23+FA23+FF23+FK23+FP23+FU23+FZ23+GE23+GJ23+GO23+GT23+GY23+HD23)*100</f>
      </c>
      <c r="JZ23" s="129">
        <f>RANK(JY23,JY$12:JY$42,0)</f>
      </c>
      <c r="KA23" s="129" t="s">
        <v>27</v>
      </c>
      <c r="KB23" s="129">
        <f>(HH23+HL23+HP23+HT23+HX23+IB23)*100</f>
      </c>
      <c r="KC23" s="129">
        <f>RANK(KB23,KB$12:KB$42,0)</f>
      </c>
      <c r="KD23" s="129" t="s">
        <v>27</v>
      </c>
      <c r="KE23" s="129">
        <f>(IF23+IJ23+IN23+IR23+IV23)*100</f>
      </c>
      <c r="KF23" s="129">
        <f>RANK(KE23,KE$12:KE$42,0)</f>
      </c>
      <c r="KG23" s="129" t="s">
        <v>27</v>
      </c>
      <c r="KH23" s="129">
        <f>(IZ23+JD23)*100</f>
      </c>
      <c r="KI23" s="129">
        <f>RANK(KH23,KH$12:KH$42,0)</f>
      </c>
      <c r="KJ23" s="129" t="s">
        <v>27</v>
      </c>
      <c r="KK23" s="129">
        <f>(JH23+JL23)*100</f>
      </c>
      <c r="KL23" s="129">
        <f>RANK(KK23,KK$12:KK$42,0)</f>
      </c>
    </row>
    <row r="24">
      <c r="A24" s="129" t="s">
        <v>28</v>
      </c>
      <c r="B24" s="129">
        <f>A24</f>
      </c>
      <c r="C24" s="129">
        <f>(F24+J24+N24+R24+V24+Z24+AD24+AH24+AL24+AP24+AT24+AX24+BB24+BF24+BJ24+BN24+BR24+BV24+BZ24+CD24+CH24+CL24+CP24+CT24+CX24+DB24+DF24+DJ24+DN24+DR24+DV24+DZ24+ED24+EH24+EL24+EQ24+EV24+FA24+FF24+FK24+FP24+FU24+FZ24+GE24+GJ24+GO24+GT24+GY24+HD24+HH24+HL24+HP24+HT24+HX24+IB24+IF24+IJ24+IN24+IR24+IV24+IZ24+JD24+JH24+JL24)*100</f>
      </c>
      <c r="D24" s="129">
        <f>RANK(C24,C$12:C$42,0)</f>
      </c>
      <c r="E24" s="130">
        <v>71.5640456373814</v>
      </c>
      <c r="F24" s="130">
        <f>IF(COUNTA(E$12:E$42)=0,0.6*E$5,IF(E24="",0,IF(E$6=0,IF(E24&gt;=E$8,E$5,IF(E24&lt;E$6,0,0.6*E$5+0.4*E$5*(E24-E$7)/(E$8-E$7))),IF(E24&lt;=E$8,E$5,IF(E24&gt;E$6,0,0.6*E$5+0.4*E$5*(E24-E$7)/(E$8-E$7))))))</f>
      </c>
      <c r="G24" s="130">
        <f>IF(E24&lt;&gt;"",E$5,0)</f>
      </c>
      <c r="H24" s="129">
        <f>IF(E$6=0,RANK(E24,E$12:E$42,0),RANK(E24,E$12:E$42,1))</f>
      </c>
      <c r="I24" s="130">
        <v>87.6543765437656</v>
      </c>
      <c r="J24" s="130">
        <f>IF(COUNTA(I$12:I$42)=0,0.6*I$5,IF(I24="",0,IF(I$6=0,IF(I24&gt;=I$8,I$5,IF(I24&lt;I$6,0,0.6*I$5+0.4*I$5*(I24-I$7)/(I$8-I$7))),IF(I24&lt;=I$8,I$5,IF(I24&gt;I$6,0,0.6*I$5+0.4*I$5*(I24-I$7)/(I$8-I$7))))))</f>
      </c>
      <c r="K24" s="130">
        <f>IF(I24&lt;&gt;"",I$5,0)</f>
      </c>
      <c r="L24" s="129">
        <f>IF(I$6=0,RANK(I24,I$12:I$42,0),RANK(I24,I$12:I$42,1))</f>
      </c>
      <c r="M24" s="130">
        <v>78.4697855750487</v>
      </c>
      <c r="N24" s="130">
        <f>IF(COUNTA(M$12:M$42)=0,0.6*M$5,IF(M24="",0,IF(M$6=0,IF(M24&gt;=M$8,M$5,IF(M24&lt;M$6,0,0.6*M$5+0.4*M$5*(M24-M$7)/(M$8-M$7))),IF(M24&lt;=M$8,M$5,IF(M24&gt;M$6,0,0.6*M$5+0.4*M$5*(M24-M$7)/(M$8-M$7))))))</f>
      </c>
      <c r="O24" s="130">
        <f>IF(M24&lt;&gt;"",M$5,0)</f>
      </c>
      <c r="P24" s="129">
        <f>IF(M$6=0,RANK(M24,M$12:M$42,0),RANK(M24,M$12:M$42,1))</f>
      </c>
      <c r="Q24"/>
      <c r="R24" s="130">
        <f>IF(COUNTA(Q$12:Q$42)=0,0.6*Q$5,IF(Q24="",0,IF(Q$6=0,IF(Q24&gt;=Q$8,Q$5,IF(Q24&lt;Q$6,0,0.6*Q$5+0.4*Q$5*(Q24-Q$7)/(Q$8-Q$7))),IF(Q24&lt;=Q$8,Q$5,IF(Q24&gt;Q$6,0,0.6*Q$5+0.4*Q$5*(Q24-Q$7)/(Q$8-Q$7))))))</f>
      </c>
      <c r="S24" s="130">
        <f>IF(Q24&lt;&gt;"",Q$5,0)</f>
      </c>
      <c r="T24" s="129">
        <f>IF(Q$6=0,RANK(Q24,Q$12:Q$42,0),RANK(Q24,Q$12:Q$42,1))</f>
      </c>
      <c r="U24"/>
      <c r="V24" s="130">
        <f>IF(COUNTA(U$12:U$42)=0,0.6*U$5,IF(U24="",0,IF(U$6=0,IF(U24&gt;=U$8,U$5,IF(U24&lt;U$6,0,0.6*U$5+0.4*U$5*(U24-U$7)/(U$8-U$7))),IF(U24&lt;=U$8,U$5,IF(U24&gt;U$6,0,0.6*U$5+0.4*U$5*(U24-U$7)/(U$8-U$7))))))</f>
      </c>
      <c r="W24" s="130">
        <f>IF(U24&lt;&gt;"",U$5,0)</f>
      </c>
      <c r="X24" s="129">
        <f>IF(U$6=0,RANK(U24,U$12:U$42,0),RANK(U24,U$12:U$42,1))</f>
      </c>
      <c r="Y24"/>
      <c r="Z24" s="130">
        <f>IF(COUNTA(Y$12:Y$42)=0,0.6*Y$5,IF(Y24="",0,IF(Y$6=0,IF(Y24&gt;=Y$8,Y$5,IF(Y24&lt;Y$6,0,0.6*Y$5+0.4*Y$5*(Y24-Y$7)/(Y$8-Y$7))),IF(Y24&lt;=Y$8,Y$5,IF(Y24&gt;Y$6,0,0.6*Y$5+0.4*Y$5*(Y24-Y$7)/(Y$8-Y$7))))))</f>
      </c>
      <c r="AA24" s="130">
        <f>IF(Y24&lt;&gt;"",Y$5,0)</f>
      </c>
      <c r="AB24" s="129">
        <f>IF(Y$6=0,RANK(Y24,Y$12:Y$42,0),RANK(Y24,Y$12:Y$42,1))</f>
      </c>
      <c r="AC24" s="130">
        <v>100</v>
      </c>
      <c r="AD24" s="130">
        <f>IF(COUNTA(AC$12:AC$42)=0,0.6*AC$5,IF(AC24="",0,IF(AC$6=0,IF(AC24&gt;=AC$8,AC$5,IF(AC24&lt;AC$6,0,0.6*AC$5+0.4*AC$5*(AC24-AC$7)/(AC$8-AC$7))),IF(AC24&lt;=AC$8,AC$5,IF(AC24&gt;AC$6,0,0.6*AC$5+0.4*AC$5*(AC24-AC$7)/(AC$8-AC$7))))))</f>
      </c>
      <c r="AE24" s="130">
        <f>IF(AC24&lt;&gt;"",AC$5,0)</f>
      </c>
      <c r="AF24" s="129">
        <f>IF(AC$6=0,RANK(AC24,AC$12:AC$42,0),RANK(AC24,AC$12:AC$42,1))</f>
      </c>
      <c r="AG24" s="130">
        <v>0.892768031189085</v>
      </c>
      <c r="AH24" s="130">
        <f>IF(COUNTA(AG$12:AG$42)=0,0.6*AG$5,IF(AG24="",0,IF(AG$6=0,IF(AG24&gt;=AG$8,AG$5,IF(AG24&lt;AG$6,0,0.6*AG$5+0.4*AG$5*(AG24-AG$7)/(AG$8-AG$7))),IF(AG24&lt;=AG$8,AG$5,IF(AG24&gt;AG$6,0,0.6*AG$5+0.4*AG$5*(AG24-AG$7)/(AG$8-AG$7))))))</f>
      </c>
      <c r="AI24" s="130">
        <f>IF(AG24&lt;&gt;"",AG$5,0)</f>
      </c>
      <c r="AJ24" s="129">
        <f>IF(AG$6=0,RANK(AG24,AG$12:AG$42,0),RANK(AG24,AG$12:AG$42,1))</f>
      </c>
      <c r="AK24" s="130">
        <v>0.00603597607107569</v>
      </c>
      <c r="AL24" s="130">
        <f>IF(COUNTA(AK$12:AK$42)=0,0.6*AK$5,IF(AK24="",0,IF(AK$6=0,IF(AK24&gt;=AK$8,AK$5,IF(AK24&lt;AK$6,0,0.6*AK$5+0.4*AK$5*(AK24-AK$7)/(AK$8-AK$7))),IF(AK24&lt;=AK$8,AK$5,IF(AK24&gt;AK$6,0,0.6*AK$5+0.4*AK$5*(AK24-AK$7)/(AK$8-AK$7))))))</f>
      </c>
      <c r="AM24" s="130">
        <f>IF(AK24&lt;&gt;"",AK$5,0)</f>
      </c>
      <c r="AN24" s="129">
        <f>IF(AK$6=0,RANK(AK24,AK$12:AK$42,0),RANK(AK24,AK$12:AK$42,1))</f>
      </c>
      <c r="AO24" s="130">
        <v>0.846937357948883</v>
      </c>
      <c r="AP24" s="130">
        <f>IF(COUNTA(AO$12:AO$42)=0,0.6*AO$5,IF(AO24="",0,IF(AO$6=0,IF(AO24&gt;=AO$8,AO$5,IF(AO24&lt;AO$6,0,0.6*AO$5+0.4*AO$5*(AO24-AO$7)/(AO$8-AO$7))),IF(AO24&lt;=AO$8,AO$5,IF(AO24&gt;AO$6,0,0.6*AO$5+0.4*AO$5*(AO24-AO$7)/(AO$8-AO$7))))))</f>
      </c>
      <c r="AQ24" s="130">
        <f>IF(AO24&lt;&gt;"",AO$5,0)</f>
      </c>
      <c r="AR24" s="129">
        <f>IF(AO$6=0,RANK(AO24,AO$12:AO$42,0),RANK(AO24,AO$12:AO$42,1))</f>
      </c>
      <c r="AS24" s="130">
        <v>0</v>
      </c>
      <c r="AT24" s="130">
        <f>IF(COUNTA(AS$12:AS$42)=0,0.6*AS$5,IF(AS24="",0,IF(AS$6=0,IF(AS24&gt;=AS$8,AS$5,IF(AS24&lt;AS$6,0,0.6*AS$5+0.4*AS$5*(AS24-AS$7)/(AS$8-AS$7))),IF(AS24&lt;=AS$8,AS$5,IF(AS24&gt;AS$6,0,0.6*AS$5+0.4*AS$5*(AS24-AS$7)/(AS$8-AS$7))))))</f>
      </c>
      <c r="AU24" s="130">
        <f>IF(AS24&lt;&gt;"",AS$5,0)</f>
      </c>
      <c r="AV24" s="129">
        <f>IF(AS$6=0,RANK(AS24,AS$12:AS$42,0),RANK(AS24,AS$12:AS$42,1))</f>
      </c>
      <c r="AW24" s="130">
        <v>0</v>
      </c>
      <c r="AX24" s="130">
        <f>IF(COUNTA(AW$12:AW$42)=0,0.6*AW$5,IF(AW24="",0,IF(AW$6=0,IF(AW24&gt;=AW$8,AW$5,IF(AW24&lt;AW$6,0,0.6*AW$5+0.4*AW$5*(AW24-AW$7)/(AW$8-AW$7))),IF(AW24&lt;=AW$8,AW$5,IF(AW24&gt;AW$6,0,0.6*AW$5+0.4*AW$5*(AW24-AW$7)/(AW$8-AW$7))))))</f>
      </c>
      <c r="AY24" s="130">
        <f>IF(AW24&lt;&gt;"",AW$5,0)</f>
      </c>
      <c r="AZ24" s="129">
        <f>IF(AW$6=0,RANK(AW24,AW$12:AW$42,0),RANK(AW24,AW$12:AW$42,1))</f>
      </c>
      <c r="BA24" s="130">
        <v>25.4172960986765</v>
      </c>
      <c r="BB24" s="130">
        <f>IF(COUNTA(BA$12:BA$42)=0,0.6*BA$5,IF(BA24="",0,IF(BA$6=0,IF(BA24&gt;=BA$8,BA$5,IF(BA24&lt;BA$6,0,0.6*BA$5+0.4*BA$5*(BA24-BA$7)/(BA$8-BA$7))),IF(BA24&lt;=BA$8,BA$5,IF(BA24&gt;BA$6,0,0.6*BA$5+0.4*BA$5*(BA24-BA$7)/(BA$8-BA$7))))))</f>
      </c>
      <c r="BC24" s="130">
        <f>IF(BA24&lt;&gt;"",BA$5,0)</f>
      </c>
      <c r="BD24" s="129">
        <f>IF(BA$6=0,RANK(BA24,BA$12:BA$42,0),RANK(BA24,BA$12:BA$42,1))</f>
      </c>
      <c r="BE24" s="130">
        <v>0.0036726491580625</v>
      </c>
      <c r="BF24" s="130">
        <f>IF(COUNTA(BE$12:BE$42)=0,0.6*BE$5,IF(BE24="",0,IF(BE$6=0,IF(BE24&gt;=BE$8,BE$5,IF(BE24&lt;BE$6,0,0.6*BE$5+0.4*BE$5*(BE24-BE$7)/(BE$8-BE$7))),IF(BE24&lt;=BE$8,BE$5,IF(BE24&gt;BE$6,0,0.6*BE$5+0.4*BE$5*(BE24-BE$7)/(BE$8-BE$7))))))</f>
      </c>
      <c r="BG24" s="130">
        <f>IF(BE24&lt;&gt;"",BE$5,0)</f>
      </c>
      <c r="BH24" s="129">
        <f>IF(BE$6=0,RANK(BE24,BE$12:BE$42,0),RANK(BE24,BE$12:BE$42,1))</f>
      </c>
      <c r="BI24"/>
      <c r="BJ24" s="130">
        <f>IF(COUNTA(BI$12:BI$42)=0,0.6*BI$5,IF(BI24="",0,IF(BI$6=0,IF(BI24&gt;=BI$8,BI$5,IF(BI24&lt;BI$6,0,0.6*BI$5+0.4*BI$5*(BI24-BI$7)/(BI$8-BI$7))),IF(BI24&lt;=BI$8,BI$5,IF(BI24&gt;BI$6,0,0.6*BI$5+0.4*BI$5*(BI24-BI$7)/(BI$8-BI$7))))))</f>
      </c>
      <c r="BK24" s="130">
        <f>IF(BI24&lt;&gt;"",BI$5,0)</f>
      </c>
      <c r="BL24" s="129">
        <f>IF(BI$6=0,RANK(BI24,BI$12:BI$42,0),RANK(BI24,BI$12:BI$42,1))</f>
      </c>
      <c r="BM24"/>
      <c r="BN24" s="130">
        <f>IF(COUNTA(BM$12:BM$42)=0,0.6*BM$5,IF(BM24="",0,IF(BM$6=0,IF(BM24&gt;=BM$8,BM$5,IF(BM24&lt;BM$6,0,0.6*BM$5+0.4*BM$5*(BM24-BM$7)/(BM$8-BM$7))),IF(BM24&lt;=BM$8,BM$5,IF(BM24&gt;BM$6,0,0.6*BM$5+0.4*BM$5*(BM24-BM$7)/(BM$8-BM$7))))))</f>
      </c>
      <c r="BO24" s="130">
        <f>IF(BM24&lt;&gt;"",BM$5,0)</f>
      </c>
      <c r="BP24" s="129">
        <f>IF(BM$6=0,RANK(BM24,BM$12:BM$42,0),RANK(BM24,BM$12:BM$42,1))</f>
      </c>
      <c r="BQ24"/>
      <c r="BR24" s="130">
        <f>IF(COUNTA(BQ$12:BQ$42)=0,0.6*BQ$5,IF(BQ24="",0,IF(BQ$6=0,IF(BQ24&gt;=BQ$8,BQ$5,IF(BQ24&lt;BQ$6,0,0.6*BQ$5+0.4*BQ$5*(BQ24-BQ$7)/(BQ$8-BQ$7))),IF(BQ24&lt;=BQ$8,BQ$5,IF(BQ24&gt;BQ$6,0,0.6*BQ$5+0.4*BQ$5*(BQ24-BQ$7)/(BQ$8-BQ$7))))))</f>
      </c>
      <c r="BS24" s="130">
        <f>IF(BQ24&lt;&gt;"",BQ$5,0)</f>
      </c>
      <c r="BT24" s="129">
        <f>IF(BQ$6=0,RANK(BQ24,BQ$12:BQ$42,0),RANK(BQ24,BQ$12:BQ$42,1))</f>
      </c>
      <c r="BU24"/>
      <c r="BV24" s="130">
        <f>IF(COUNTA(BU$12:BU$42)=0,0.6*BU$5,IF(BU24="",0,IF(BU$6=0,IF(BU24&gt;=BU$8,BU$5,IF(BU24&lt;BU$6,0,0.6*BU$5+0.4*BU$5*(BU24-BU$7)/(BU$8-BU$7))),IF(BU24&lt;=BU$8,BU$5,IF(BU24&gt;BU$6,0,0.6*BU$5+0.4*BU$5*(BU24-BU$7)/(BU$8-BU$7))))))</f>
      </c>
      <c r="BW24" s="130">
        <f>IF(BU24&lt;&gt;"",BU$5,0)</f>
      </c>
      <c r="BX24" s="129">
        <f>IF(BU$6=0,RANK(BU24,BU$12:BU$42,0),RANK(BU24,BU$12:BU$42,1))</f>
      </c>
      <c r="BY24"/>
      <c r="BZ24" s="130">
        <f>IF(COUNTA(BY$12:BY$42)=0,0.6*BY$5,IF(BY24="",0,IF(BY$6=0,IF(BY24&gt;=BY$8,BY$5,IF(BY24&lt;BY$6,0,0.6*BY$5+0.4*BY$5*(BY24-BY$7)/(BY$8-BY$7))),IF(BY24&lt;=BY$8,BY$5,IF(BY24&gt;BY$6,0,0.6*BY$5+0.4*BY$5*(BY24-BY$7)/(BY$8-BY$7))))))</f>
      </c>
      <c r="CA24" s="130">
        <f>IF(BY24&lt;&gt;"",BY$5,0)</f>
      </c>
      <c r="CB24" s="129">
        <f>IF(BY$6=0,RANK(BY24,BY$12:BY$42,0),RANK(BY24,BY$12:BY$42,1))</f>
      </c>
      <c r="CC24"/>
      <c r="CD24" s="130">
        <f>IF(COUNTA(CC$12:CC$42)=0,0.6*CC$5,IF(CC24="",0,IF(CC$6=0,IF(CC24&gt;=CC$8,CC$5,IF(CC24&lt;CC$6,0,0.6*CC$5+0.4*CC$5*(CC24-CC$7)/(CC$8-CC$7))),IF(CC24&lt;=CC$8,CC$5,IF(CC24&gt;CC$6,0,0.6*CC$5+0.4*CC$5*(CC24-CC$7)/(CC$8-CC$7))))))</f>
      </c>
      <c r="CE24" s="130">
        <f>IF(CC24&lt;&gt;"",CC$5,0)</f>
      </c>
      <c r="CF24" s="129">
        <f>IF(CC$6=0,RANK(CC24,CC$12:CC$42,0),RANK(CC24,CC$12:CC$42,1))</f>
      </c>
      <c r="CG24"/>
      <c r="CH24" s="130">
        <f>IF(COUNTA(CG$12:CG$42)=0,0.6*CG$5,IF(CG24="",0,IF(CG$6=0,IF(CG24&gt;=CG$8,CG$5,IF(CG24&lt;CG$6,0,0.6*CG$5+0.4*CG$5*(CG24-CG$7)/(CG$8-CG$7))),IF(CG24&lt;=CG$8,CG$5,IF(CG24&gt;CG$6,0,0.6*CG$5+0.4*CG$5*(CG24-CG$7)/(CG$8-CG$7))))))</f>
      </c>
      <c r="CI24" s="130">
        <f>IF(CG24&lt;&gt;"",CG$5,0)</f>
      </c>
      <c r="CJ24" s="129">
        <f>IF(CG$6=0,RANK(CG24,CG$12:CG$42,0),RANK(CG24,CG$12:CG$42,1))</f>
      </c>
      <c r="CK24"/>
      <c r="CL24" s="130">
        <f>IF(COUNTA(CK$12:CK$42)=0,0.6*CK$5,IF(CK24="",0,IF(CK$6=0,IF(CK24&gt;=CK$8,CK$5,IF(CK24&lt;CK$6,0,0.6*CK$5+0.4*CK$5*(CK24-CK$7)/(CK$8-CK$7))),IF(CK24&lt;=CK$8,CK$5,IF(CK24&gt;CK$6,0,0.6*CK$5+0.4*CK$5*(CK24-CK$7)/(CK$8-CK$7))))))</f>
      </c>
      <c r="CM24" s="130">
        <f>IF(CK24&lt;&gt;"",CK$5,0)</f>
      </c>
      <c r="CN24" s="129">
        <f>IF(CK$6=0,RANK(CK24,CK$12:CK$42,0),RANK(CK24,CK$12:CK$42,1))</f>
      </c>
      <c r="CO24"/>
      <c r="CP24" s="130">
        <f>IF(COUNTA(CO$12:CO$42)=0,0.6*CO$5,IF(CO24="",0,IF(CO$6=0,IF(CO24&gt;=CO$8,CO$5,IF(CO24&lt;CO$6,0,0.6*CO$5+0.4*CO$5*(CO24-CO$7)/(CO$8-CO$7))),IF(CO24&lt;=CO$8,CO$5,IF(CO24&gt;CO$6,0,0.6*CO$5+0.4*CO$5*(CO24-CO$7)/(CO$8-CO$7))))))</f>
      </c>
      <c r="CQ24" s="130">
        <f>IF(CO24&lt;&gt;"",CO$5,0)</f>
      </c>
      <c r="CR24" s="129">
        <f>IF(CO$6=0,RANK(CO24,CO$12:CO$42,0),RANK(CO24,CO$12:CO$42,1))</f>
      </c>
      <c r="CS24" s="130">
        <v>99</v>
      </c>
      <c r="CT24" s="130">
        <f>IF(COUNTA(CS$12:CS$42)=0,0.6*CS$5,IF(CS24="",0,IF(CS$6=0,IF(CS24&gt;=CS$8,CS$5,IF(CS24&lt;CS$6,0,0.6*CS$5+0.4*CS$5*(CS24-CS$7)/(CS$8-CS$7))),IF(CS24&lt;=CS$8,CS$5,IF(CS24&gt;CS$6,0,0.6*CS$5+0.4*CS$5*(CS24-CS$7)/(CS$8-CS$7))))))</f>
      </c>
      <c r="CU24" s="130">
        <f>IF(CS24&lt;&gt;"",CS$5,0)</f>
      </c>
      <c r="CV24" s="129">
        <f>IF(CS$6=0,RANK(CS24,CS$12:CS$42,0),RANK(CS24,CS$12:CS$42,1))</f>
      </c>
      <c r="CW24" s="130">
        <v>0.5</v>
      </c>
      <c r="CX24" s="130">
        <f>IF(COUNTA(CW$12:CW$42)=0,0.6*CW$5,IF(CW24="",0,IF(CW$6=0,IF(CW24&gt;=CW$8,CW$5,IF(CW24&lt;CW$6,0,0.6*CW$5+0.4*CW$5*(CW24-CW$7)/(CW$8-CW$7))),IF(CW24&lt;=CW$8,CW$5,IF(CW24&gt;CW$6,0,0.6*CW$5+0.4*CW$5*(CW24-CW$7)/(CW$8-CW$7))))))</f>
      </c>
      <c r="CY24" s="130">
        <f>IF(CW24&lt;&gt;"",CW$5,0)</f>
      </c>
      <c r="CZ24" s="129">
        <f>IF(CW$6=0,RANK(CW24,CW$12:CW$42,0),RANK(CW24,CW$12:CW$42,1))</f>
      </c>
      <c r="DA24" s="130">
        <v>98</v>
      </c>
      <c r="DB24" s="130">
        <f>IF(COUNTA(DA$12:DA$42)=0,0.6*DA$5,IF(DA24="",0,IF(DA$6=0,IF(DA24&gt;=DA$8,DA$5,IF(DA24&lt;DA$6,0,0.6*DA$5+0.4*DA$5*(DA24-DA$7)/(DA$8-DA$7))),IF(DA24&lt;=DA$8,DA$5,IF(DA24&gt;DA$6,0,0.6*DA$5+0.4*DA$5*(DA24-DA$7)/(DA$8-DA$7))))))</f>
      </c>
      <c r="DC24" s="130">
        <f>IF(DA24&lt;&gt;"",DA$5,0)</f>
      </c>
      <c r="DD24" s="129">
        <f>IF(DA$6=0,RANK(DA24,DA$12:DA$42,0),RANK(DA24,DA$12:DA$42,1))</f>
      </c>
      <c r="DE24" s="130">
        <v>98</v>
      </c>
      <c r="DF24" s="130">
        <f>IF(COUNTA(DE$12:DE$42)=0,0.6*DE$5,IF(DE24="",0,IF(DE$6=0,IF(DE24&gt;=DE$8,DE$5,IF(DE24&lt;DE$6,0,0.6*DE$5+0.4*DE$5*(DE24-DE$7)/(DE$8-DE$7))),IF(DE24&lt;=DE$8,DE$5,IF(DE24&gt;DE$6,0,0.6*DE$5+0.4*DE$5*(DE24-DE$7)/(DE$8-DE$7))))))</f>
      </c>
      <c r="DG24" s="130">
        <f>IF(DE24&lt;&gt;"",DE$5,0)</f>
      </c>
      <c r="DH24" s="129">
        <f>IF(DE$6=0,RANK(DE24,DE$12:DE$42,0),RANK(DE24,DE$12:DE$42,1))</f>
      </c>
      <c r="DI24"/>
      <c r="DJ24" s="130">
        <f>IF(COUNTA(DI$12:DI$42)=0,0.6*DI$5,IF(DI24="",0,IF(DI$6=0,IF(DI24&gt;=DI$8,DI$5,IF(DI24&lt;DI$6,0,0.6*DI$5+0.4*DI$5*(DI24-DI$7)/(DI$8-DI$7))),IF(DI24&lt;=DI$8,DI$5,IF(DI24&gt;DI$6,0,0.6*DI$5+0.4*DI$5*(DI24-DI$7)/(DI$8-DI$7))))))</f>
      </c>
      <c r="DK24" s="130">
        <f>IF(DI24&lt;&gt;"",DI$5,0)</f>
      </c>
      <c r="DL24" s="129">
        <f>IF(DI$6=0,RANK(DI24,DI$12:DI$42,0),RANK(DI24,DI$12:DI$42,1))</f>
      </c>
      <c r="DM24"/>
      <c r="DN24" s="130">
        <f>IF(COUNTA(DM$12:DM$42)=0,0.6*DM$5,IF(DM24="",0,IF(DM$6=0,IF(DM24&gt;=DM$8,DM$5,IF(DM24&lt;DM$6,0,0.6*DM$5+0.4*DM$5*(DM24-DM$7)/(DM$8-DM$7))),IF(DM24&lt;=DM$8,DM$5,IF(DM24&gt;DM$6,0,0.6*DM$5+0.4*DM$5*(DM24-DM$7)/(DM$8-DM$7))))))</f>
      </c>
      <c r="DO24" s="130">
        <f>IF(DM24&lt;&gt;"",DM$5,0)</f>
      </c>
      <c r="DP24" s="129">
        <f>IF(DM$6=0,RANK(DM24,DM$12:DM$42,0),RANK(DM24,DM$12:DM$42,1))</f>
      </c>
      <c r="DQ24"/>
      <c r="DR24" s="130">
        <f>IF(COUNTA(DQ$12:DQ$42)=0,0.6*DQ$5,IF(DQ24="",0,IF(DQ$6=0,IF(DQ24&gt;=DQ$8,DQ$5,IF(DQ24&lt;DQ$6,0,0.6*DQ$5+0.4*DQ$5*(DQ24-DQ$7)/(DQ$8-DQ$7))),IF(DQ24&lt;=DQ$8,DQ$5,IF(DQ24&gt;DQ$6,0,0.6*DQ$5+0.4*DQ$5*(DQ24-DQ$7)/(DQ$8-DQ$7))))))</f>
      </c>
      <c r="DS24" s="130">
        <f>IF(DQ24&lt;&gt;"",DQ$5,0)</f>
      </c>
      <c r="DT24" s="129">
        <f>IF(DQ$6=0,RANK(DQ24,DQ$12:DQ$42,0),RANK(DQ24,DQ$12:DQ$42,1))</f>
      </c>
      <c r="DU24"/>
      <c r="DV24" s="130">
        <f>IF(COUNTA(DU$12:DU$42)=0,0.6*DU$5,IF(DU24="",0,IF(DU$6=0,IF(DU24&gt;=DU$8,DU$5,IF(DU24&lt;DU$6,0,0.6*DU$5+0.4*DU$5*(DU24-DU$7)/(DU$8-DU$7))),IF(DU24&lt;=DU$8,DU$5,IF(DU24&gt;DU$6,0,0.6*DU$5+0.4*DU$5*(DU24-DU$7)/(DU$8-DU$7))))))</f>
      </c>
      <c r="DW24" s="130">
        <f>IF(DU24&lt;&gt;"",DU$5,0)</f>
      </c>
      <c r="DX24" s="129">
        <f>IF(DU$6=0,RANK(DU24,DU$12:DU$42,0),RANK(DU24,DU$12:DU$42,1))</f>
      </c>
      <c r="DY24"/>
      <c r="DZ24" s="130">
        <f>IF(COUNTA(DY$12:DY$42)=0,0.6*DY$5,IF(DY24="",0,IF(DY$6=0,IF(DY24&gt;=DY$8,DY$5,IF(DY24&lt;DY$6,0,0.6*DY$5+0.4*DY$5*(DY24-DY$7)/(DY$8-DY$7))),IF(DY24&lt;=DY$8,DY$5,IF(DY24&gt;DY$6,0,0.6*DY$5+0.4*DY$5*(DY24-DY$7)/(DY$8-DY$7))))))</f>
      </c>
      <c r="EA24" s="130">
        <f>IF(DY24&lt;&gt;"",DY$5,0)</f>
      </c>
      <c r="EB24" s="129">
        <f>IF(DY$6=0,RANK(DY24,DY$12:DY$42,0),RANK(DY24,DY$12:DY$42,1))</f>
      </c>
      <c r="EC24"/>
      <c r="ED24" s="130">
        <f>IF(COUNTA(EC$12:EC$42)=0,0.6*EC$5,IF(EC24="",0,IF(EC$6=0,IF(EC24&gt;=EC$8,EC$5,IF(EC24&lt;EC$6,0,0.6*EC$5+0.4*EC$5*(EC24-EC$7)/(EC$8-EC$7))),IF(EC24&lt;=EC$8,EC$5,IF(EC24&gt;EC$6,0,0.6*EC$5+0.4*EC$5*(EC24-EC$7)/(EC$8-EC$7))))))</f>
      </c>
      <c r="EE24" s="130">
        <f>IF(EC24&lt;&gt;"",EC$5,0)</f>
      </c>
      <c r="EF24" s="129">
        <f>IF(EC$6=0,RANK(EC24,EC$12:EC$42,0),RANK(EC24,EC$12:EC$42,1))</f>
      </c>
      <c r="EG24"/>
      <c r="EH24" s="130">
        <f>IF(COUNTA(EG$12:EG$42)=0,0.6*EG$5,IF(EG24="",0,IF(EG$6=0,IF(EG24&gt;=EG$8,EG$5,IF(EG24&lt;EG$6,0,0.6*EG$5+0.4*EG$5*(EG24-EG$7)/(EG$8-EG$7))),IF(EG24&lt;=EG$8,EG$5,IF(EG24&gt;EG$6,0,0.6*EG$5+0.4*EG$5*(EG24-EG$7)/(EG$8-EG$7))))))</f>
      </c>
      <c r="EI24" s="130">
        <f>IF(EG24&lt;&gt;"",EG$5,0)</f>
      </c>
      <c r="EJ24" s="129">
        <f>IF(EG$6=0,RANK(EG24,EG$12:EG$42,0),RANK(EG24,EG$12:EG$42,1))</f>
      </c>
      <c r="EK24"/>
      <c r="EL24" s="130">
        <f>IF(COUNTA(EK$12:EK$42)=0,0.6*EK$5,IF(EK24="",0,IF(EK$6=0,IF(EK24&gt;=EK$8,EK$5,IF(EK24&lt;EK$6,0,0.6*EK$5+0.4*EK$5*(EK24-EK$7)/(EK$8-EK$7))),IF(EK24&lt;=EK$8,EK$5,IF(EK24&gt;EK$6,0,0.6*EK$5+0.4*EK$5*(EK24-EK$7)/(EK$8-EK$7))))))</f>
      </c>
      <c r="EM24" s="130">
        <f>IF(EK24&lt;&gt;"",EK$5,0)</f>
      </c>
      <c r="EN24" s="129">
        <f>IF(EK$6=0,RANK(EK24,EK$12:EK$42,0),RANK(EK24,EK$12:EK$42,1))</f>
      </c>
      <c r="EO24"/>
      <c r="EP24"/>
      <c r="EQ24"/>
      <c r="ER24" s="130">
        <f>IF(OR(EO24="",EP24=""),0,EO$5)</f>
      </c>
      <c r="ES24" s="129">
        <f>IF(EO$6=0,RANK(EQ24,EQ$12:EQ$42,0),RANK(EQ24,EQ$12:EQ$42,1))</f>
      </c>
      <c r="ET24"/>
      <c r="EU24"/>
      <c r="EV24"/>
      <c r="EW24" s="130">
        <f>IF(OR(ET24="",EU24=""),0,ET$5)</f>
      </c>
      <c r="EX24" s="129">
        <f>IF(ET$6=0,RANK(EV24,EV$12:EV$42,0),RANK(EV24,EV$12:EV$42,1))</f>
      </c>
      <c r="EY24"/>
      <c r="EZ24"/>
      <c r="FA24"/>
      <c r="FB24" s="130">
        <f>IF(OR(EY24="",EZ24=""),0,EY$5)</f>
      </c>
      <c r="FC24" s="129">
        <f>IF(EY$6=0,RANK(FA24,FA$12:FA$42,0),RANK(FA24,FA$12:FA$42,1))</f>
      </c>
      <c r="FD24"/>
      <c r="FE24"/>
      <c r="FF24"/>
      <c r="FG24" s="130">
        <f>IF(OR(FD24="",FE24=""),0,FD$5)</f>
      </c>
      <c r="FH24" s="129">
        <f>IF(FD$6=0,RANK(FF24,FF$12:FF$42,0),RANK(FF24,FF$12:FF$42,1))</f>
      </c>
      <c r="FI24"/>
      <c r="FJ24"/>
      <c r="FK24"/>
      <c r="FL24" s="130">
        <f>IF(OR(FI24="",FJ24=""),0,FI$5)</f>
      </c>
      <c r="FM24" s="129">
        <f>IF(FI$6=0,RANK(FK24,FK$12:FK$42,0),RANK(FK24,FK$12:FK$42,1))</f>
      </c>
      <c r="FN24"/>
      <c r="FO24"/>
      <c r="FP24"/>
      <c r="FQ24" s="130">
        <f>IF(OR(FN24="",FO24=""),0,FN$5)</f>
      </c>
      <c r="FR24" s="129">
        <f>IF(FN$6=0,RANK(FP24,FP$12:FP$42,0),RANK(FP24,FP$12:FP$42,1))</f>
      </c>
      <c r="FS24"/>
      <c r="FT24"/>
      <c r="FU24"/>
      <c r="FV24" s="130">
        <f>IF(OR(FS24="",FT24=""),0,FS$5)</f>
      </c>
      <c r="FW24" s="129">
        <f>IF(FS$6=0,RANK(FU24,FU$12:FU$42,0),RANK(FU24,FU$12:FU$42,1))</f>
      </c>
      <c r="FX24"/>
      <c r="FY24"/>
      <c r="FZ24"/>
      <c r="GA24" s="130">
        <f>IF(OR(FX24="",FY24=""),0,FX$5)</f>
      </c>
      <c r="GB24" s="129">
        <f>IF(FX$6=0,RANK(FZ24,FZ$12:FZ$42,0),RANK(FZ24,FZ$12:FZ$42,1))</f>
      </c>
      <c r="GC24"/>
      <c r="GD24"/>
      <c r="GE24"/>
      <c r="GF24" s="130">
        <f>IF(OR(GC24="",GD24=""),0,GC$5)</f>
      </c>
      <c r="GG24" s="129">
        <f>IF(GC$6=0,RANK(GE24,GE$12:GE$42,0),RANK(GE24,GE$12:GE$42,1))</f>
      </c>
      <c r="GH24"/>
      <c r="GI24"/>
      <c r="GJ24"/>
      <c r="GK24" s="130">
        <f>IF(OR(GH24="",GI24=""),0,GH$5)</f>
      </c>
      <c r="GL24" s="129">
        <f>IF(GH$6=0,RANK(GJ24,GJ$12:GJ$42,0),RANK(GJ24,GJ$12:GJ$42,1))</f>
      </c>
      <c r="GM24"/>
      <c r="GN24"/>
      <c r="GO24"/>
      <c r="GP24" s="130">
        <f>IF(OR(GM24="",GN24=""),0,GM$5)</f>
      </c>
      <c r="GQ24" s="129">
        <f>IF(GM$6=0,RANK(GO24,GO$12:GO$42,0),RANK(GO24,GO$12:GO$42,1))</f>
      </c>
      <c r="GR24"/>
      <c r="GS24"/>
      <c r="GT24"/>
      <c r="GU24" s="130">
        <f>IF(OR(GR24="",GS24=""),0,GR$5)</f>
      </c>
      <c r="GV24" s="129">
        <f>IF(GR$6=0,RANK(GT24,GT$12:GT$42,0),RANK(GT24,GT$12:GT$42,1))</f>
      </c>
      <c r="GW24"/>
      <c r="GX24"/>
      <c r="GY24"/>
      <c r="GZ24" s="130">
        <f>IF(OR(GW24="",GX24=""),0,GW$5)</f>
      </c>
      <c r="HA24" s="129">
        <f>IF(GW$6=0,RANK(GY24,GY$12:GY$42,0),RANK(GY24,GY$12:GY$42,1))</f>
      </c>
      <c r="HB24"/>
      <c r="HC24"/>
      <c r="HD24"/>
      <c r="HE24" s="130">
        <f>IF(OR(HB24="",HC24=""),0,HB$5)</f>
      </c>
      <c r="HF24" s="129">
        <f>IF(HB$6=0,RANK(HD24,HD$12:HD$42,0),RANK(HD24,HD$12:HD$42,1))</f>
      </c>
      <c r="HG24" s="130">
        <v>0.641097760116376</v>
      </c>
      <c r="HH24" s="130">
        <f>IF(COUNTA(HG$12:HG$42)=0,0.6*HG$5,IF(HG24="",0,IF(HG$6=0,IF(HG24&gt;=HG$8,HG$5,IF(HG24&lt;HG$6,0,0.6*HG$5+0.4*HG$5*(HG24-HG$7)/(HG$8-HG$7))),IF(HG24&lt;=HG$8,HG$5,IF(HG24&gt;HG$6,0,0.6*HG$5+0.4*HG$5*(HG24-HG$7)/(HG$8-HG$7))))))</f>
      </c>
      <c r="HI24" s="130">
        <f>IF(HG24&lt;&gt;"",HG$5,0)</f>
      </c>
      <c r="HJ24" s="129">
        <f>IF(HG$6=0,RANK(HG24,HG$12:HG$42,0),RANK(HG24,HG$12:HG$42,1))</f>
      </c>
      <c r="HK24" s="130">
        <v>1.8</v>
      </c>
      <c r="HL24" s="130">
        <f>IF(COUNTA(HK$12:HK$42)=0,0.6*HK$5,IF(HK24="",0,IF(HK$6=0,IF(HK24&gt;=HK$8,HK$5,IF(HK24&lt;HK$6,0,0.6*HK$5+0.4*HK$5*(HK24-HK$7)/(HK$8-HK$7))),IF(HK24&lt;=HK$8,HK$5,IF(HK24&gt;HK$6,0,0.6*HK$5+0.4*HK$5*(HK24-HK$7)/(HK$8-HK$7))))))</f>
      </c>
      <c r="HM24" s="130">
        <f>IF(HK24&lt;&gt;"",HK$5,0)</f>
      </c>
      <c r="HN24" s="129">
        <f>IF(HK$6=0,RANK(HK24,HK$12:HK$42,0),RANK(HK24,HK$12:HK$42,1))</f>
      </c>
      <c r="HO24" s="130">
        <v>0</v>
      </c>
      <c r="HP24" s="130">
        <f>IF(COUNTA(HO$12:HO$42)=0,0.6*HO$5,IF(HO24="",0,IF(HO$6=0,IF(HO24&gt;=HO$8,HO$5,IF(HO24&lt;HO$6,0,0.6*HO$5+0.4*HO$5*(HO24-HO$7)/(HO$8-HO$7))),IF(HO24&lt;=HO$8,HO$5,IF(HO24&gt;HO$6,0,0.6*HO$5+0.4*HO$5*(HO24-HO$7)/(HO$8-HO$7))))))</f>
      </c>
      <c r="HQ24" s="130">
        <f>IF(HO24&lt;&gt;"",HO$5,0)</f>
      </c>
      <c r="HR24" s="129">
        <f>IF(HO$6=0,RANK(HO24,HO$12:HO$42,0),RANK(HO24,HO$12:HO$42,1))</f>
      </c>
      <c r="HS24" s="130">
        <v>4.48343079922027</v>
      </c>
      <c r="HT24" s="130">
        <f>IF(COUNTA(HS$12:HS$42)=0,0.6*HS$5,IF(HS24="",0,IF(HS$6=0,IF(HS24&gt;=HS$8,HS$5,IF(HS24&lt;HS$6,0,0.6*HS$5+0.4*HS$5*(HS24-HS$7)/(HS$8-HS$7))),IF(HS24&lt;=HS$8,HS$5,IF(HS24&gt;HS$6,0,0.6*HS$5+0.4*HS$5*(HS24-HS$7)/(HS$8-HS$7))))))</f>
      </c>
      <c r="HU24" s="130">
        <f>IF(HS24&lt;&gt;"",HS$5,0)</f>
      </c>
      <c r="HV24" s="129">
        <f>IF(HS$6=0,RANK(HS24,HS$12:HS$42,0),RANK(HS24,HS$12:HS$42,1))</f>
      </c>
      <c r="HW24" s="130">
        <v>0.209999999999994</v>
      </c>
      <c r="HX24" s="130">
        <f>IF(COUNTA(HW$12:HW$42)=0,0.6*HW$5,IF(HW24="",0,IF(HW$6=0,IF(HW24&gt;=HW$8,HW$5,IF(HW24&lt;HW$6,0,0.6*HW$5+0.4*HW$5*(HW24-HW$7)/(HW$8-HW$7))),IF(HW24&lt;=HW$8,HW$5,IF(HW24&gt;HW$6,0,0.6*HW$5+0.4*HW$5*(HW24-HW$7)/(HW$8-HW$7))))))</f>
      </c>
      <c r="HY24" s="130">
        <f>IF(HW24&lt;&gt;"",HW$5,0)</f>
      </c>
      <c r="HZ24" s="129">
        <f>IF(HW$6=0,RANK(HW24,HW$12:HW$42,0),RANK(HW24,HW$12:HW$42,1))</f>
      </c>
      <c r="IA24" s="130">
        <v>0</v>
      </c>
      <c r="IB24" s="130">
        <f>IF(COUNTA(IA$12:IA$42)=0,0.6*IA$5,IF(IA24="",0,IF(IA$6=0,IF(IA24&gt;=IA$8,IA$5,IF(IA24&lt;IA$6,0,0.6*IA$5+0.4*IA$5*(IA24-IA$7)/(IA$8-IA$7))),IF(IA24&lt;=IA$8,IA$5,IF(IA24&gt;IA$6,0,0.6*IA$5+0.4*IA$5*(IA24-IA$7)/(IA$8-IA$7))))))</f>
      </c>
      <c r="IC24" s="130">
        <f>IF(IA24&lt;&gt;"",IA$5,0)</f>
      </c>
      <c r="ID24" s="129">
        <f>IF(IA$6=0,RANK(IA24,IA$12:IA$42,0),RANK(IA24,IA$12:IA$42,1))</f>
      </c>
      <c r="IE24" s="130">
        <v>83.4545789235878</v>
      </c>
      <c r="IF24" s="130">
        <f>IF(COUNTA(IE$12:IE$42)=0,0.6*IE$5,IF(IE24="",0,IF(IE$6=0,IF(IE24&gt;=IE$8,IE$5,IF(IE24&lt;IE$6,0,0.6*IE$5+0.4*IE$5*(IE24-IE$7)/(IE$8-IE$7))),IF(IE24&lt;=IE$8,IE$5,IF(IE24&gt;IE$6,0,0.6*IE$5+0.4*IE$5*(IE24-IE$7)/(IE$8-IE$7))))))</f>
      </c>
      <c r="IG24" s="130">
        <f>IF(IE24&lt;&gt;"",IE$5,0)</f>
      </c>
      <c r="IH24" s="129">
        <f>IF(IE$6=0,RANK(IE24,IE$12:IE$42,0),RANK(IE24,IE$12:IE$42,1))</f>
      </c>
      <c r="II24" s="130">
        <v>98.4661305991915</v>
      </c>
      <c r="IJ24" s="130">
        <f>IF(COUNTA(II$12:II$42)=0,0.6*II$5,IF(II24="",0,IF(II$6=0,IF(II24&gt;=II$8,II$5,IF(II24&lt;II$6,0,0.6*II$5+0.4*II$5*(II24-II$7)/(II$8-II$7))),IF(II24&lt;=II$8,II$5,IF(II24&gt;II$6,0,0.6*II$5+0.4*II$5*(II24-II$7)/(II$8-II$7))))))</f>
      </c>
      <c r="IK24" s="130">
        <f>IF(II24&lt;&gt;"",II$5,0)</f>
      </c>
      <c r="IL24" s="129">
        <f>IF(II$6=0,RANK(II24,II$12:II$42,0),RANK(II24,II$12:II$42,1))</f>
      </c>
      <c r="IM24" s="130">
        <v>58.7353005161404</v>
      </c>
      <c r="IN24" s="130">
        <f>IF(COUNTA(IM$12:IM$42)=0,0.6*IM$5,IF(IM24="",0,IF(AND(IM24&gt;=IM$7,IM24&lt;=IM$8),IM$5,0)))</f>
      </c>
      <c r="IO24" s="130">
        <f>IF(IM24&lt;&gt;"",IM$5,0)</f>
      </c>
      <c r="IP24" s="129">
        <f>IF(IM$6=0,RANK(IM24,IM$12:IM$42,0),RANK(IM24,IM$12:IM$42,1))</f>
      </c>
      <c r="IQ24" s="130">
        <v>90</v>
      </c>
      <c r="IR24" s="130">
        <f>IF(COUNTA(IQ$12:IQ$42)=0,0.6*IQ$5,IF(IQ24="",0,IF(IQ$6=0,IF(IQ24&gt;=IQ$8,IQ$5,IF(IQ24&lt;IQ$6,0,0.6*IQ$5+0.4*IQ$5*(IQ24-IQ$7)/(IQ$8-IQ$7))),IF(IQ24&lt;=IQ$8,IQ$5,IF(IQ24&gt;IQ$6,0,0.6*IQ$5+0.4*IQ$5*(IQ24-IQ$7)/(IQ$8-IQ$7))))))</f>
      </c>
      <c r="IS24" s="130">
        <f>IF(IQ24&lt;&gt;"",IQ$5,0)</f>
      </c>
      <c r="IT24" s="129">
        <f>IF(IQ$6=0,RANK(IQ24,IQ$12:IQ$42,0),RANK(IQ24,IQ$12:IQ$42,1))</f>
      </c>
      <c r="IU24" s="130">
        <v>60.7650273224044</v>
      </c>
      <c r="IV24" s="130">
        <f>IF(COUNTA(IU$12:IU$42)=0,0.6*IU$5,IF(IU24="",0,IF(IU$6=0,IF(IU24&gt;=IU$8,IU$5,IF(IU24&lt;IU$6,0,0.6*IU$5+0.4*IU$5*(IU24-IU$7)/(IU$8-IU$7))),IF(IU24&lt;=IU$8,IU$5,IF(IU24&gt;IU$6,0,0.6*IU$5+0.4*IU$5*(IU24-IU$7)/(IU$8-IU$7))))))</f>
      </c>
      <c r="IW24" s="130">
        <f>IF(IU24&lt;&gt;"",IU$5,0)</f>
      </c>
      <c r="IX24" s="129">
        <f>IF(IU$6=0,RANK(IU24,IU$12:IU$42,0),RANK(IU24,IU$12:IU$42,1))</f>
      </c>
      <c r="IY24"/>
      <c r="IZ24" s="130">
        <f>IF(COUNTA(IY$12:IY$42)=0,0.6*IY$5,IF(IY24="",0,IF(AND(IY24&gt;=IY$7,IY24&lt;=IY$8),IY$5,0)))</f>
      </c>
      <c r="JA24" s="130">
        <f>IF(IY24&lt;&gt;"",IY$5,0)</f>
      </c>
      <c r="JB24" s="129">
        <f>IF(IY$6=0,RANK(IY24,IY$12:IY$42,0),RANK(IY24,IY$12:IY$42,1))</f>
      </c>
      <c r="JC24" s="130">
        <v>43.9</v>
      </c>
      <c r="JD24" s="130">
        <f>IF(COUNTA(JC$12:JC$42)=0,0.6*JC$5,IF(JC24="",0,IF(AND(JC24&gt;=JC$7,JC24&lt;=JC$8),JC$5,0)))</f>
      </c>
      <c r="JE24" s="130">
        <f>IF(JC24&lt;&gt;"",JC$5,0)</f>
      </c>
      <c r="JF24" s="129">
        <f>IF(JC$6=0,RANK(JC24,JC$12:JC$42,0),RANK(JC24,JC$12:JC$42,1))</f>
      </c>
      <c r="JG24"/>
      <c r="JH24" s="130">
        <f>IF(COUNTA(JG$12:JG$42)=0,0.6*JG$5,IF(JG24="",0,IF(JG$6=0,IF(JG24&gt;=JG$8,JG$5,IF(JG24&lt;JG$6,0,0.6*JG$5+0.4*JG$5*(JG24-JG$7)/(JG$8-JG$7))),IF(JG24&lt;=JG$8,JG$5,IF(JG24&gt;JG$6,0,0.6*JG$5+0.4*JG$5*(JG24-JG$7)/(JG$8-JG$7))))))</f>
      </c>
      <c r="JI24" s="130">
        <f>IF(JG24&lt;&gt;"",JG$5,0)</f>
      </c>
      <c r="JJ24" s="129">
        <f>IF(JG$6=0,RANK(JG24,JG$12:JG$42,0),RANK(JG24,JG$12:JG$42,1))</f>
      </c>
      <c r="JK24"/>
      <c r="JL24" s="130">
        <f>IF(COUNTA(JK$12:JK$42)=0,0.6*JK$5,IF(JK24="",0,IF(JK$6=0,IF(JK24&gt;=JK$8,JK$5,IF(JK24&lt;JK$6,0,0.6*JK$5+0.4*JK$5*(JK24-JK$7)/(JK$8-JK$7))),IF(JK24&lt;=JK$8,JK$5,IF(JK24&gt;JK$6,0,0.6*JK$5+0.4*JK$5*(JK24-JK$7)/(JK$8-JK$7))))))</f>
      </c>
      <c r="JM24" s="130">
        <f>IF(JK24&lt;&gt;"",JK$5,0)</f>
      </c>
      <c r="JN24" s="129">
        <f>IF(JK$6=0,RANK(JK24,JK$12:JK$42,0),RANK(JK24,JK$12:JK$42,1))</f>
      </c>
      <c r="JO24" s="129" t="s">
        <v>28</v>
      </c>
      <c r="JP24" s="129">
        <f>(F24+J24+N24+R24+V24+Z24+AD24)*100</f>
      </c>
      <c r="JQ24" s="129">
        <f>RANK(JP24,JP$12:JP$42,0)</f>
      </c>
      <c r="JR24" s="129" t="s">
        <v>28</v>
      </c>
      <c r="JS24" s="129">
        <f>(AH24+AL24+AP24+AT24+AX24+BB24+BF24+BJ24+BN24+BR24+BV24+BZ24+CD24+CH24+CL24+CP24+CT24+CX24)*100</f>
      </c>
      <c r="JT24" s="129">
        <f>RANK(JS24,JS$12:JS$42,0)</f>
      </c>
      <c r="JU24" s="129" t="s">
        <v>28</v>
      </c>
      <c r="JV24" s="129">
        <f>(DB24+DF24)*100</f>
      </c>
      <c r="JW24" s="129">
        <f>RANK(JV24,JV$12:JV$42,0)</f>
      </c>
      <c r="JX24" s="129" t="s">
        <v>28</v>
      </c>
      <c r="JY24" s="129">
        <f>(DJ24+DN24+DR24+DV24+DZ24+ED24+EH24+EL24+EQ24+EV24+FA24+FF24+FK24+FP24+FU24+FZ24+GE24+GJ24+GO24+GT24+GY24+HD24)*100</f>
      </c>
      <c r="JZ24" s="129">
        <f>RANK(JY24,JY$12:JY$42,0)</f>
      </c>
      <c r="KA24" s="129" t="s">
        <v>28</v>
      </c>
      <c r="KB24" s="129">
        <f>(HH24+HL24+HP24+HT24+HX24+IB24)*100</f>
      </c>
      <c r="KC24" s="129">
        <f>RANK(KB24,KB$12:KB$42,0)</f>
      </c>
      <c r="KD24" s="129" t="s">
        <v>28</v>
      </c>
      <c r="KE24" s="129">
        <f>(IF24+IJ24+IN24+IR24+IV24)*100</f>
      </c>
      <c r="KF24" s="129">
        <f>RANK(KE24,KE$12:KE$42,0)</f>
      </c>
      <c r="KG24" s="129" t="s">
        <v>28</v>
      </c>
      <c r="KH24" s="129">
        <f>(IZ24+JD24)*100</f>
      </c>
      <c r="KI24" s="129">
        <f>RANK(KH24,KH$12:KH$42,0)</f>
      </c>
      <c r="KJ24" s="129" t="s">
        <v>28</v>
      </c>
      <c r="KK24" s="129">
        <f>(JH24+JL24)*100</f>
      </c>
      <c r="KL24" s="129">
        <f>RANK(KK24,KK$12:KK$42,0)</f>
      </c>
    </row>
    <row r="25">
      <c r="A25" s="129" t="s">
        <v>29</v>
      </c>
      <c r="B25" s="129">
        <f>A25</f>
      </c>
      <c r="C25" s="129">
        <f>(F25+J25+N25+R25+V25+Z25+AD25+AH25+AL25+AP25+AT25+AX25+BB25+BF25+BJ25+BN25+BR25+BV25+BZ25+CD25+CH25+CL25+CP25+CT25+CX25+DB25+DF25+DJ25+DN25+DR25+DV25+DZ25+ED25+EH25+EL25+EQ25+EV25+FA25+FF25+FK25+FP25+FU25+FZ25+GE25+GJ25+GO25+GT25+GY25+HD25+HH25+HL25+HP25+HT25+HX25+IB25+IF25+IJ25+IN25+IR25+IV25+IZ25+JD25+JH25+JL25)*100</f>
      </c>
      <c r="D25" s="129">
        <f>RANK(C25,C$12:C$42,0)</f>
      </c>
      <c r="E25" s="130">
        <v>69.3495210417664</v>
      </c>
      <c r="F25" s="130">
        <f>IF(COUNTA(E$12:E$42)=0,0.6*E$5,IF(E25="",0,IF(E$6=0,IF(E25&gt;=E$8,E$5,IF(E25&lt;E$6,0,0.6*E$5+0.4*E$5*(E25-E$7)/(E$8-E$7))),IF(E25&lt;=E$8,E$5,IF(E25&gt;E$6,0,0.6*E$5+0.4*E$5*(E25-E$7)/(E$8-E$7))))))</f>
      </c>
      <c r="G25" s="130">
        <f>IF(E25&lt;&gt;"",E$5,0)</f>
      </c>
      <c r="H25" s="129">
        <f>IF(E$6=0,RANK(E25,E$12:E$42,0),RANK(E25,E$12:E$42,1))</f>
      </c>
      <c r="I25" s="130">
        <v>87.8107582130572</v>
      </c>
      <c r="J25" s="130">
        <f>IF(COUNTA(I$12:I$42)=0,0.6*I$5,IF(I25="",0,IF(I$6=0,IF(I25&gt;=I$8,I$5,IF(I25&lt;I$6,0,0.6*I$5+0.4*I$5*(I25-I$7)/(I$8-I$7))),IF(I25&lt;=I$8,I$5,IF(I25&gt;I$6,0,0.6*I$5+0.4*I$5*(I25-I$7)/(I$8-I$7))))))</f>
      </c>
      <c r="K25" s="130">
        <f>IF(I25&lt;&gt;"",I$5,0)</f>
      </c>
      <c r="L25" s="129">
        <f>IF(I$6=0,RANK(I25,I$12:I$42,0),RANK(I25,I$12:I$42,1))</f>
      </c>
      <c r="M25" s="130">
        <v>76.0935218372494</v>
      </c>
      <c r="N25" s="130">
        <f>IF(COUNTA(M$12:M$42)=0,0.6*M$5,IF(M25="",0,IF(M$6=0,IF(M25&gt;=M$8,M$5,IF(M25&lt;M$6,0,0.6*M$5+0.4*M$5*(M25-M$7)/(M$8-M$7))),IF(M25&lt;=M$8,M$5,IF(M25&gt;M$6,0,0.6*M$5+0.4*M$5*(M25-M$7)/(M$8-M$7))))))</f>
      </c>
      <c r="O25" s="130">
        <f>IF(M25&lt;&gt;"",M$5,0)</f>
      </c>
      <c r="P25" s="129">
        <f>IF(M$6=0,RANK(M25,M$12:M$42,0),RANK(M25,M$12:M$42,1))</f>
      </c>
      <c r="Q25"/>
      <c r="R25" s="130">
        <f>IF(COUNTA(Q$12:Q$42)=0,0.6*Q$5,IF(Q25="",0,IF(Q$6=0,IF(Q25&gt;=Q$8,Q$5,IF(Q25&lt;Q$6,0,0.6*Q$5+0.4*Q$5*(Q25-Q$7)/(Q$8-Q$7))),IF(Q25&lt;=Q$8,Q$5,IF(Q25&gt;Q$6,0,0.6*Q$5+0.4*Q$5*(Q25-Q$7)/(Q$8-Q$7))))))</f>
      </c>
      <c r="S25" s="130">
        <f>IF(Q25&lt;&gt;"",Q$5,0)</f>
      </c>
      <c r="T25" s="129">
        <f>IF(Q$6=0,RANK(Q25,Q$12:Q$42,0),RANK(Q25,Q$12:Q$42,1))</f>
      </c>
      <c r="U25"/>
      <c r="V25" s="130">
        <f>IF(COUNTA(U$12:U$42)=0,0.6*U$5,IF(U25="",0,IF(U$6=0,IF(U25&gt;=U$8,U$5,IF(U25&lt;U$6,0,0.6*U$5+0.4*U$5*(U25-U$7)/(U$8-U$7))),IF(U25&lt;=U$8,U$5,IF(U25&gt;U$6,0,0.6*U$5+0.4*U$5*(U25-U$7)/(U$8-U$7))))))</f>
      </c>
      <c r="W25" s="130">
        <f>IF(U25&lt;&gt;"",U$5,0)</f>
      </c>
      <c r="X25" s="129">
        <f>IF(U$6=0,RANK(U25,U$12:U$42,0),RANK(U25,U$12:U$42,1))</f>
      </c>
      <c r="Y25"/>
      <c r="Z25" s="130">
        <f>IF(COUNTA(Y$12:Y$42)=0,0.6*Y$5,IF(Y25="",0,IF(Y$6=0,IF(Y25&gt;=Y$8,Y$5,IF(Y25&lt;Y$6,0,0.6*Y$5+0.4*Y$5*(Y25-Y$7)/(Y$8-Y$7))),IF(Y25&lt;=Y$8,Y$5,IF(Y25&gt;Y$6,0,0.6*Y$5+0.4*Y$5*(Y25-Y$7)/(Y$8-Y$7))))))</f>
      </c>
      <c r="AA25" s="130">
        <f>IF(Y25&lt;&gt;"",Y$5,0)</f>
      </c>
      <c r="AB25" s="129">
        <f>IF(Y$6=0,RANK(Y25,Y$12:Y$42,0),RANK(Y25,Y$12:Y$42,1))</f>
      </c>
      <c r="AC25" s="130">
        <v>100</v>
      </c>
      <c r="AD25" s="130">
        <f>IF(COUNTA(AC$12:AC$42)=0,0.6*AC$5,IF(AC25="",0,IF(AC$6=0,IF(AC25&gt;=AC$8,AC$5,IF(AC25&lt;AC$6,0,0.6*AC$5+0.4*AC$5*(AC25-AC$7)/(AC$8-AC$7))),IF(AC25&lt;=AC$8,AC$5,IF(AC25&gt;AC$6,0,0.6*AC$5+0.4*AC$5*(AC25-AC$7)/(AC$8-AC$7))))))</f>
      </c>
      <c r="AE25" s="130">
        <f>IF(AC25&lt;&gt;"",AC$5,0)</f>
      </c>
      <c r="AF25" s="129">
        <f>IF(AC$6=0,RANK(AC25,AC$12:AC$42,0),RANK(AC25,AC$12:AC$42,1))</f>
      </c>
      <c r="AG25" s="130">
        <v>0.92140350877193</v>
      </c>
      <c r="AH25" s="130">
        <f>IF(COUNTA(AG$12:AG$42)=0,0.6*AG$5,IF(AG25="",0,IF(AG$6=0,IF(AG25&gt;=AG$8,AG$5,IF(AG25&lt;AG$6,0,0.6*AG$5+0.4*AG$5*(AG25-AG$7)/(AG$8-AG$7))),IF(AG25&lt;=AG$8,AG$5,IF(AG25&gt;AG$6,0,0.6*AG$5+0.4*AG$5*(AG25-AG$7)/(AG$8-AG$7))))))</f>
      </c>
      <c r="AI25" s="130">
        <f>IF(AG25&lt;&gt;"",AG$5,0)</f>
      </c>
      <c r="AJ25" s="129">
        <f>IF(AG$6=0,RANK(AG25,AG$12:AG$42,0),RANK(AG25,AG$12:AG$42,1))</f>
      </c>
      <c r="AK25" s="130">
        <v>0.00218181818181818</v>
      </c>
      <c r="AL25" s="130">
        <f>IF(COUNTA(AK$12:AK$42)=0,0.6*AK$5,IF(AK25="",0,IF(AK$6=0,IF(AK25&gt;=AK$8,AK$5,IF(AK25&lt;AK$6,0,0.6*AK$5+0.4*AK$5*(AK25-AK$7)/(AK$8-AK$7))),IF(AK25&lt;=AK$8,AK$5,IF(AK25&gt;AK$6,0,0.6*AK$5+0.4*AK$5*(AK25-AK$7)/(AK$8-AK$7))))))</f>
      </c>
      <c r="AM25" s="130">
        <f>IF(AK25&lt;&gt;"",AK$5,0)</f>
      </c>
      <c r="AN25" s="129">
        <f>IF(AK$6=0,RANK(AK25,AK$12:AK$42,0),RANK(AK25,AK$12:AK$42,1))</f>
      </c>
      <c r="AO25" s="130">
        <v>0.709501965923983</v>
      </c>
      <c r="AP25" s="130">
        <f>IF(COUNTA(AO$12:AO$42)=0,0.6*AO$5,IF(AO25="",0,IF(AO$6=0,IF(AO25&gt;=AO$8,AO$5,IF(AO25&lt;AO$6,0,0.6*AO$5+0.4*AO$5*(AO25-AO$7)/(AO$8-AO$7))),IF(AO25&lt;=AO$8,AO$5,IF(AO25&gt;AO$6,0,0.6*AO$5+0.4*AO$5*(AO25-AO$7)/(AO$8-AO$7))))))</f>
      </c>
      <c r="AQ25" s="130">
        <f>IF(AO25&lt;&gt;"",AO$5,0)</f>
      </c>
      <c r="AR25" s="129">
        <f>IF(AO$6=0,RANK(AO25,AO$12:AO$42,0),RANK(AO25,AO$12:AO$42,1))</f>
      </c>
      <c r="AS25" s="130">
        <v>0.0134530153439114</v>
      </c>
      <c r="AT25" s="130">
        <f>IF(COUNTA(AS$12:AS$42)=0,0.6*AS$5,IF(AS25="",0,IF(AS$6=0,IF(AS25&gt;=AS$8,AS$5,IF(AS25&lt;AS$6,0,0.6*AS$5+0.4*AS$5*(AS25-AS$7)/(AS$8-AS$7))),IF(AS25&lt;=AS$8,AS$5,IF(AS25&gt;AS$6,0,0.6*AS$5+0.4*AS$5*(AS25-AS$7)/(AS$8-AS$7))))))</f>
      </c>
      <c r="AU25" s="130">
        <f>IF(AS25&lt;&gt;"",AS$5,0)</f>
      </c>
      <c r="AV25" s="129">
        <f>IF(AS$6=0,RANK(AS25,AS$12:AS$42,0),RANK(AS25,AS$12:AS$42,1))</f>
      </c>
      <c r="AW25" s="130">
        <v>0.0117786754759004</v>
      </c>
      <c r="AX25" s="130">
        <f>IF(COUNTA(AW$12:AW$42)=0,0.6*AW$5,IF(AW25="",0,IF(AW$6=0,IF(AW25&gt;=AW$8,AW$5,IF(AW25&lt;AW$6,0,0.6*AW$5+0.4*AW$5*(AW25-AW$7)/(AW$8-AW$7))),IF(AW25&lt;=AW$8,AW$5,IF(AW25&gt;AW$6,0,0.6*AW$5+0.4*AW$5*(AW25-AW$7)/(AW$8-AW$7))))))</f>
      </c>
      <c r="AY25" s="130">
        <f>IF(AW25&lt;&gt;"",AW$5,0)</f>
      </c>
      <c r="AZ25" s="129">
        <f>IF(AW$6=0,RANK(AW25,AW$12:AW$42,0),RANK(AW25,AW$12:AW$42,1))</f>
      </c>
      <c r="BA25" s="130">
        <v>47.032967032967</v>
      </c>
      <c r="BB25" s="130">
        <f>IF(COUNTA(BA$12:BA$42)=0,0.6*BA$5,IF(BA25="",0,IF(BA$6=0,IF(BA25&gt;=BA$8,BA$5,IF(BA25&lt;BA$6,0,0.6*BA$5+0.4*BA$5*(BA25-BA$7)/(BA$8-BA$7))),IF(BA25&lt;=BA$8,BA$5,IF(BA25&gt;BA$6,0,0.6*BA$5+0.4*BA$5*(BA25-BA$7)/(BA$8-BA$7))))))</f>
      </c>
      <c r="BC25" s="130">
        <f>IF(BA25&lt;&gt;"",BA$5,0)</f>
      </c>
      <c r="BD25" s="129">
        <f>IF(BA$6=0,RANK(BA25,BA$12:BA$42,0),RANK(BA25,BA$12:BA$42,1))</f>
      </c>
      <c r="BE25" s="130">
        <v>0.0373626373626374</v>
      </c>
      <c r="BF25" s="130">
        <f>IF(COUNTA(BE$12:BE$42)=0,0.6*BE$5,IF(BE25="",0,IF(BE$6=0,IF(BE25&gt;=BE$8,BE$5,IF(BE25&lt;BE$6,0,0.6*BE$5+0.4*BE$5*(BE25-BE$7)/(BE$8-BE$7))),IF(BE25&lt;=BE$8,BE$5,IF(BE25&gt;BE$6,0,0.6*BE$5+0.4*BE$5*(BE25-BE$7)/(BE$8-BE$7))))))</f>
      </c>
      <c r="BG25" s="130">
        <f>IF(BE25&lt;&gt;"",BE$5,0)</f>
      </c>
      <c r="BH25" s="129">
        <f>IF(BE$6=0,RANK(BE25,BE$12:BE$42,0),RANK(BE25,BE$12:BE$42,1))</f>
      </c>
      <c r="BI25"/>
      <c r="BJ25" s="130">
        <f>IF(COUNTA(BI$12:BI$42)=0,0.6*BI$5,IF(BI25="",0,IF(BI$6=0,IF(BI25&gt;=BI$8,BI$5,IF(BI25&lt;BI$6,0,0.6*BI$5+0.4*BI$5*(BI25-BI$7)/(BI$8-BI$7))),IF(BI25&lt;=BI$8,BI$5,IF(BI25&gt;BI$6,0,0.6*BI$5+0.4*BI$5*(BI25-BI$7)/(BI$8-BI$7))))))</f>
      </c>
      <c r="BK25" s="130">
        <f>IF(BI25&lt;&gt;"",BI$5,0)</f>
      </c>
      <c r="BL25" s="129">
        <f>IF(BI$6=0,RANK(BI25,BI$12:BI$42,0),RANK(BI25,BI$12:BI$42,1))</f>
      </c>
      <c r="BM25"/>
      <c r="BN25" s="130">
        <f>IF(COUNTA(BM$12:BM$42)=0,0.6*BM$5,IF(BM25="",0,IF(BM$6=0,IF(BM25&gt;=BM$8,BM$5,IF(BM25&lt;BM$6,0,0.6*BM$5+0.4*BM$5*(BM25-BM$7)/(BM$8-BM$7))),IF(BM25&lt;=BM$8,BM$5,IF(BM25&gt;BM$6,0,0.6*BM$5+0.4*BM$5*(BM25-BM$7)/(BM$8-BM$7))))))</f>
      </c>
      <c r="BO25" s="130">
        <f>IF(BM25&lt;&gt;"",BM$5,0)</f>
      </c>
      <c r="BP25" s="129">
        <f>IF(BM$6=0,RANK(BM25,BM$12:BM$42,0),RANK(BM25,BM$12:BM$42,1))</f>
      </c>
      <c r="BQ25"/>
      <c r="BR25" s="130">
        <f>IF(COUNTA(BQ$12:BQ$42)=0,0.6*BQ$5,IF(BQ25="",0,IF(BQ$6=0,IF(BQ25&gt;=BQ$8,BQ$5,IF(BQ25&lt;BQ$6,0,0.6*BQ$5+0.4*BQ$5*(BQ25-BQ$7)/(BQ$8-BQ$7))),IF(BQ25&lt;=BQ$8,BQ$5,IF(BQ25&gt;BQ$6,0,0.6*BQ$5+0.4*BQ$5*(BQ25-BQ$7)/(BQ$8-BQ$7))))))</f>
      </c>
      <c r="BS25" s="130">
        <f>IF(BQ25&lt;&gt;"",BQ$5,0)</f>
      </c>
      <c r="BT25" s="129">
        <f>IF(BQ$6=0,RANK(BQ25,BQ$12:BQ$42,0),RANK(BQ25,BQ$12:BQ$42,1))</f>
      </c>
      <c r="BU25"/>
      <c r="BV25" s="130">
        <f>IF(COUNTA(BU$12:BU$42)=0,0.6*BU$5,IF(BU25="",0,IF(BU$6=0,IF(BU25&gt;=BU$8,BU$5,IF(BU25&lt;BU$6,0,0.6*BU$5+0.4*BU$5*(BU25-BU$7)/(BU$8-BU$7))),IF(BU25&lt;=BU$8,BU$5,IF(BU25&gt;BU$6,0,0.6*BU$5+0.4*BU$5*(BU25-BU$7)/(BU$8-BU$7))))))</f>
      </c>
      <c r="BW25" s="130">
        <f>IF(BU25&lt;&gt;"",BU$5,0)</f>
      </c>
      <c r="BX25" s="129">
        <f>IF(BU$6=0,RANK(BU25,BU$12:BU$42,0),RANK(BU25,BU$12:BU$42,1))</f>
      </c>
      <c r="BY25"/>
      <c r="BZ25" s="130">
        <f>IF(COUNTA(BY$12:BY$42)=0,0.6*BY$5,IF(BY25="",0,IF(BY$6=0,IF(BY25&gt;=BY$8,BY$5,IF(BY25&lt;BY$6,0,0.6*BY$5+0.4*BY$5*(BY25-BY$7)/(BY$8-BY$7))),IF(BY25&lt;=BY$8,BY$5,IF(BY25&gt;BY$6,0,0.6*BY$5+0.4*BY$5*(BY25-BY$7)/(BY$8-BY$7))))))</f>
      </c>
      <c r="CA25" s="130">
        <f>IF(BY25&lt;&gt;"",BY$5,0)</f>
      </c>
      <c r="CB25" s="129">
        <f>IF(BY$6=0,RANK(BY25,BY$12:BY$42,0),RANK(BY25,BY$12:BY$42,1))</f>
      </c>
      <c r="CC25"/>
      <c r="CD25" s="130">
        <f>IF(COUNTA(CC$12:CC$42)=0,0.6*CC$5,IF(CC25="",0,IF(CC$6=0,IF(CC25&gt;=CC$8,CC$5,IF(CC25&lt;CC$6,0,0.6*CC$5+0.4*CC$5*(CC25-CC$7)/(CC$8-CC$7))),IF(CC25&lt;=CC$8,CC$5,IF(CC25&gt;CC$6,0,0.6*CC$5+0.4*CC$5*(CC25-CC$7)/(CC$8-CC$7))))))</f>
      </c>
      <c r="CE25" s="130">
        <f>IF(CC25&lt;&gt;"",CC$5,0)</f>
      </c>
      <c r="CF25" s="129">
        <f>IF(CC$6=0,RANK(CC25,CC$12:CC$42,0),RANK(CC25,CC$12:CC$42,1))</f>
      </c>
      <c r="CG25"/>
      <c r="CH25" s="130">
        <f>IF(COUNTA(CG$12:CG$42)=0,0.6*CG$5,IF(CG25="",0,IF(CG$6=0,IF(CG25&gt;=CG$8,CG$5,IF(CG25&lt;CG$6,0,0.6*CG$5+0.4*CG$5*(CG25-CG$7)/(CG$8-CG$7))),IF(CG25&lt;=CG$8,CG$5,IF(CG25&gt;CG$6,0,0.6*CG$5+0.4*CG$5*(CG25-CG$7)/(CG$8-CG$7))))))</f>
      </c>
      <c r="CI25" s="130">
        <f>IF(CG25&lt;&gt;"",CG$5,0)</f>
      </c>
      <c r="CJ25" s="129">
        <f>IF(CG$6=0,RANK(CG25,CG$12:CG$42,0),RANK(CG25,CG$12:CG$42,1))</f>
      </c>
      <c r="CK25"/>
      <c r="CL25" s="130">
        <f>IF(COUNTA(CK$12:CK$42)=0,0.6*CK$5,IF(CK25="",0,IF(CK$6=0,IF(CK25&gt;=CK$8,CK$5,IF(CK25&lt;CK$6,0,0.6*CK$5+0.4*CK$5*(CK25-CK$7)/(CK$8-CK$7))),IF(CK25&lt;=CK$8,CK$5,IF(CK25&gt;CK$6,0,0.6*CK$5+0.4*CK$5*(CK25-CK$7)/(CK$8-CK$7))))))</f>
      </c>
      <c r="CM25" s="130">
        <f>IF(CK25&lt;&gt;"",CK$5,0)</f>
      </c>
      <c r="CN25" s="129">
        <f>IF(CK$6=0,RANK(CK25,CK$12:CK$42,0),RANK(CK25,CK$12:CK$42,1))</f>
      </c>
      <c r="CO25"/>
      <c r="CP25" s="130">
        <f>IF(COUNTA(CO$12:CO$42)=0,0.6*CO$5,IF(CO25="",0,IF(CO$6=0,IF(CO25&gt;=CO$8,CO$5,IF(CO25&lt;CO$6,0,0.6*CO$5+0.4*CO$5*(CO25-CO$7)/(CO$8-CO$7))),IF(CO25&lt;=CO$8,CO$5,IF(CO25&gt;CO$6,0,0.6*CO$5+0.4*CO$5*(CO25-CO$7)/(CO$8-CO$7))))))</f>
      </c>
      <c r="CQ25" s="130">
        <f>IF(CO25&lt;&gt;"",CO$5,0)</f>
      </c>
      <c r="CR25" s="129">
        <f>IF(CO$6=0,RANK(CO25,CO$12:CO$42,0),RANK(CO25,CO$12:CO$42,1))</f>
      </c>
      <c r="CS25" s="130">
        <v>99</v>
      </c>
      <c r="CT25" s="130">
        <f>IF(COUNTA(CS$12:CS$42)=0,0.6*CS$5,IF(CS25="",0,IF(CS$6=0,IF(CS25&gt;=CS$8,CS$5,IF(CS25&lt;CS$6,0,0.6*CS$5+0.4*CS$5*(CS25-CS$7)/(CS$8-CS$7))),IF(CS25&lt;=CS$8,CS$5,IF(CS25&gt;CS$6,0,0.6*CS$5+0.4*CS$5*(CS25-CS$7)/(CS$8-CS$7))))))</f>
      </c>
      <c r="CU25" s="130">
        <f>IF(CS25&lt;&gt;"",CS$5,0)</f>
      </c>
      <c r="CV25" s="129">
        <f>IF(CS$6=0,RANK(CS25,CS$12:CS$42,0),RANK(CS25,CS$12:CS$42,1))</f>
      </c>
      <c r="CW25" s="130">
        <v>0.5</v>
      </c>
      <c r="CX25" s="130">
        <f>IF(COUNTA(CW$12:CW$42)=0,0.6*CW$5,IF(CW25="",0,IF(CW$6=0,IF(CW25&gt;=CW$8,CW$5,IF(CW25&lt;CW$6,0,0.6*CW$5+0.4*CW$5*(CW25-CW$7)/(CW$8-CW$7))),IF(CW25&lt;=CW$8,CW$5,IF(CW25&gt;CW$6,0,0.6*CW$5+0.4*CW$5*(CW25-CW$7)/(CW$8-CW$7))))))</f>
      </c>
      <c r="CY25" s="130">
        <f>IF(CW25&lt;&gt;"",CW$5,0)</f>
      </c>
      <c r="CZ25" s="129">
        <f>IF(CW$6=0,RANK(CW25,CW$12:CW$42,0),RANK(CW25,CW$12:CW$42,1))</f>
      </c>
      <c r="DA25" s="130">
        <v>98</v>
      </c>
      <c r="DB25" s="130">
        <f>IF(COUNTA(DA$12:DA$42)=0,0.6*DA$5,IF(DA25="",0,IF(DA$6=0,IF(DA25&gt;=DA$8,DA$5,IF(DA25&lt;DA$6,0,0.6*DA$5+0.4*DA$5*(DA25-DA$7)/(DA$8-DA$7))),IF(DA25&lt;=DA$8,DA$5,IF(DA25&gt;DA$6,0,0.6*DA$5+0.4*DA$5*(DA25-DA$7)/(DA$8-DA$7))))))</f>
      </c>
      <c r="DC25" s="130">
        <f>IF(DA25&lt;&gt;"",DA$5,0)</f>
      </c>
      <c r="DD25" s="129">
        <f>IF(DA$6=0,RANK(DA25,DA$12:DA$42,0),RANK(DA25,DA$12:DA$42,1))</f>
      </c>
      <c r="DE25" s="130">
        <v>98</v>
      </c>
      <c r="DF25" s="130">
        <f>IF(COUNTA(DE$12:DE$42)=0,0.6*DE$5,IF(DE25="",0,IF(DE$6=0,IF(DE25&gt;=DE$8,DE$5,IF(DE25&lt;DE$6,0,0.6*DE$5+0.4*DE$5*(DE25-DE$7)/(DE$8-DE$7))),IF(DE25&lt;=DE$8,DE$5,IF(DE25&gt;DE$6,0,0.6*DE$5+0.4*DE$5*(DE25-DE$7)/(DE$8-DE$7))))))</f>
      </c>
      <c r="DG25" s="130">
        <f>IF(DE25&lt;&gt;"",DE$5,0)</f>
      </c>
      <c r="DH25" s="129">
        <f>IF(DE$6=0,RANK(DE25,DE$12:DE$42,0),RANK(DE25,DE$12:DE$42,1))</f>
      </c>
      <c r="DI25"/>
      <c r="DJ25" s="130">
        <f>IF(COUNTA(DI$12:DI$42)=0,0.6*DI$5,IF(DI25="",0,IF(DI$6=0,IF(DI25&gt;=DI$8,DI$5,IF(DI25&lt;DI$6,0,0.6*DI$5+0.4*DI$5*(DI25-DI$7)/(DI$8-DI$7))),IF(DI25&lt;=DI$8,DI$5,IF(DI25&gt;DI$6,0,0.6*DI$5+0.4*DI$5*(DI25-DI$7)/(DI$8-DI$7))))))</f>
      </c>
      <c r="DK25" s="130">
        <f>IF(DI25&lt;&gt;"",DI$5,0)</f>
      </c>
      <c r="DL25" s="129">
        <f>IF(DI$6=0,RANK(DI25,DI$12:DI$42,0),RANK(DI25,DI$12:DI$42,1))</f>
      </c>
      <c r="DM25"/>
      <c r="DN25" s="130">
        <f>IF(COUNTA(DM$12:DM$42)=0,0.6*DM$5,IF(DM25="",0,IF(DM$6=0,IF(DM25&gt;=DM$8,DM$5,IF(DM25&lt;DM$6,0,0.6*DM$5+0.4*DM$5*(DM25-DM$7)/(DM$8-DM$7))),IF(DM25&lt;=DM$8,DM$5,IF(DM25&gt;DM$6,0,0.6*DM$5+0.4*DM$5*(DM25-DM$7)/(DM$8-DM$7))))))</f>
      </c>
      <c r="DO25" s="130">
        <f>IF(DM25&lt;&gt;"",DM$5,0)</f>
      </c>
      <c r="DP25" s="129">
        <f>IF(DM$6=0,RANK(DM25,DM$12:DM$42,0),RANK(DM25,DM$12:DM$42,1))</f>
      </c>
      <c r="DQ25"/>
      <c r="DR25" s="130">
        <f>IF(COUNTA(DQ$12:DQ$42)=0,0.6*DQ$5,IF(DQ25="",0,IF(DQ$6=0,IF(DQ25&gt;=DQ$8,DQ$5,IF(DQ25&lt;DQ$6,0,0.6*DQ$5+0.4*DQ$5*(DQ25-DQ$7)/(DQ$8-DQ$7))),IF(DQ25&lt;=DQ$8,DQ$5,IF(DQ25&gt;DQ$6,0,0.6*DQ$5+0.4*DQ$5*(DQ25-DQ$7)/(DQ$8-DQ$7))))))</f>
      </c>
      <c r="DS25" s="130">
        <f>IF(DQ25&lt;&gt;"",DQ$5,0)</f>
      </c>
      <c r="DT25" s="129">
        <f>IF(DQ$6=0,RANK(DQ25,DQ$12:DQ$42,0),RANK(DQ25,DQ$12:DQ$42,1))</f>
      </c>
      <c r="DU25"/>
      <c r="DV25" s="130">
        <f>IF(COUNTA(DU$12:DU$42)=0,0.6*DU$5,IF(DU25="",0,IF(DU$6=0,IF(DU25&gt;=DU$8,DU$5,IF(DU25&lt;DU$6,0,0.6*DU$5+0.4*DU$5*(DU25-DU$7)/(DU$8-DU$7))),IF(DU25&lt;=DU$8,DU$5,IF(DU25&gt;DU$6,0,0.6*DU$5+0.4*DU$5*(DU25-DU$7)/(DU$8-DU$7))))))</f>
      </c>
      <c r="DW25" s="130">
        <f>IF(DU25&lt;&gt;"",DU$5,0)</f>
      </c>
      <c r="DX25" s="129">
        <f>IF(DU$6=0,RANK(DU25,DU$12:DU$42,0),RANK(DU25,DU$12:DU$42,1))</f>
      </c>
      <c r="DY25"/>
      <c r="DZ25" s="130">
        <f>IF(COUNTA(DY$12:DY$42)=0,0.6*DY$5,IF(DY25="",0,IF(DY$6=0,IF(DY25&gt;=DY$8,DY$5,IF(DY25&lt;DY$6,0,0.6*DY$5+0.4*DY$5*(DY25-DY$7)/(DY$8-DY$7))),IF(DY25&lt;=DY$8,DY$5,IF(DY25&gt;DY$6,0,0.6*DY$5+0.4*DY$5*(DY25-DY$7)/(DY$8-DY$7))))))</f>
      </c>
      <c r="EA25" s="130">
        <f>IF(DY25&lt;&gt;"",DY$5,0)</f>
      </c>
      <c r="EB25" s="129">
        <f>IF(DY$6=0,RANK(DY25,DY$12:DY$42,0),RANK(DY25,DY$12:DY$42,1))</f>
      </c>
      <c r="EC25"/>
      <c r="ED25" s="130">
        <f>IF(COUNTA(EC$12:EC$42)=0,0.6*EC$5,IF(EC25="",0,IF(EC$6=0,IF(EC25&gt;=EC$8,EC$5,IF(EC25&lt;EC$6,0,0.6*EC$5+0.4*EC$5*(EC25-EC$7)/(EC$8-EC$7))),IF(EC25&lt;=EC$8,EC$5,IF(EC25&gt;EC$6,0,0.6*EC$5+0.4*EC$5*(EC25-EC$7)/(EC$8-EC$7))))))</f>
      </c>
      <c r="EE25" s="130">
        <f>IF(EC25&lt;&gt;"",EC$5,0)</f>
      </c>
      <c r="EF25" s="129">
        <f>IF(EC$6=0,RANK(EC25,EC$12:EC$42,0),RANK(EC25,EC$12:EC$42,1))</f>
      </c>
      <c r="EG25"/>
      <c r="EH25" s="130">
        <f>IF(COUNTA(EG$12:EG$42)=0,0.6*EG$5,IF(EG25="",0,IF(EG$6=0,IF(EG25&gt;=EG$8,EG$5,IF(EG25&lt;EG$6,0,0.6*EG$5+0.4*EG$5*(EG25-EG$7)/(EG$8-EG$7))),IF(EG25&lt;=EG$8,EG$5,IF(EG25&gt;EG$6,0,0.6*EG$5+0.4*EG$5*(EG25-EG$7)/(EG$8-EG$7))))))</f>
      </c>
      <c r="EI25" s="130">
        <f>IF(EG25&lt;&gt;"",EG$5,0)</f>
      </c>
      <c r="EJ25" s="129">
        <f>IF(EG$6=0,RANK(EG25,EG$12:EG$42,0),RANK(EG25,EG$12:EG$42,1))</f>
      </c>
      <c r="EK25"/>
      <c r="EL25" s="130">
        <f>IF(COUNTA(EK$12:EK$42)=0,0.6*EK$5,IF(EK25="",0,IF(EK$6=0,IF(EK25&gt;=EK$8,EK$5,IF(EK25&lt;EK$6,0,0.6*EK$5+0.4*EK$5*(EK25-EK$7)/(EK$8-EK$7))),IF(EK25&lt;=EK$8,EK$5,IF(EK25&gt;EK$6,0,0.6*EK$5+0.4*EK$5*(EK25-EK$7)/(EK$8-EK$7))))))</f>
      </c>
      <c r="EM25" s="130">
        <f>IF(EK25&lt;&gt;"",EK$5,0)</f>
      </c>
      <c r="EN25" s="129">
        <f>IF(EK$6=0,RANK(EK25,EK$12:EK$42,0),RANK(EK25,EK$12:EK$42,1))</f>
      </c>
      <c r="EO25"/>
      <c r="EP25"/>
      <c r="EQ25"/>
      <c r="ER25" s="130">
        <f>IF(OR(EO25="",EP25=""),0,EO$5)</f>
      </c>
      <c r="ES25" s="129">
        <f>IF(EO$6=0,RANK(EQ25,EQ$12:EQ$42,0),RANK(EQ25,EQ$12:EQ$42,1))</f>
      </c>
      <c r="ET25"/>
      <c r="EU25"/>
      <c r="EV25"/>
      <c r="EW25" s="130">
        <f>IF(OR(ET25="",EU25=""),0,ET$5)</f>
      </c>
      <c r="EX25" s="129">
        <f>IF(ET$6=0,RANK(EV25,EV$12:EV$42,0),RANK(EV25,EV$12:EV$42,1))</f>
      </c>
      <c r="EY25"/>
      <c r="EZ25"/>
      <c r="FA25"/>
      <c r="FB25" s="130">
        <f>IF(OR(EY25="",EZ25=""),0,EY$5)</f>
      </c>
      <c r="FC25" s="129">
        <f>IF(EY$6=0,RANK(FA25,FA$12:FA$42,0),RANK(FA25,FA$12:FA$42,1))</f>
      </c>
      <c r="FD25"/>
      <c r="FE25"/>
      <c r="FF25"/>
      <c r="FG25" s="130">
        <f>IF(OR(FD25="",FE25=""),0,FD$5)</f>
      </c>
      <c r="FH25" s="129">
        <f>IF(FD$6=0,RANK(FF25,FF$12:FF$42,0),RANK(FF25,FF$12:FF$42,1))</f>
      </c>
      <c r="FI25"/>
      <c r="FJ25"/>
      <c r="FK25"/>
      <c r="FL25" s="130">
        <f>IF(OR(FI25="",FJ25=""),0,FI$5)</f>
      </c>
      <c r="FM25" s="129">
        <f>IF(FI$6=0,RANK(FK25,FK$12:FK$42,0),RANK(FK25,FK$12:FK$42,1))</f>
      </c>
      <c r="FN25"/>
      <c r="FO25"/>
      <c r="FP25"/>
      <c r="FQ25" s="130">
        <f>IF(OR(FN25="",FO25=""),0,FN$5)</f>
      </c>
      <c r="FR25" s="129">
        <f>IF(FN$6=0,RANK(FP25,FP$12:FP$42,0),RANK(FP25,FP$12:FP$42,1))</f>
      </c>
      <c r="FS25"/>
      <c r="FT25"/>
      <c r="FU25"/>
      <c r="FV25" s="130">
        <f>IF(OR(FS25="",FT25=""),0,FS$5)</f>
      </c>
      <c r="FW25" s="129">
        <f>IF(FS$6=0,RANK(FU25,FU$12:FU$42,0),RANK(FU25,FU$12:FU$42,1))</f>
      </c>
      <c r="FX25"/>
      <c r="FY25"/>
      <c r="FZ25"/>
      <c r="GA25" s="130">
        <f>IF(OR(FX25="",FY25=""),0,FX$5)</f>
      </c>
      <c r="GB25" s="129">
        <f>IF(FX$6=0,RANK(FZ25,FZ$12:FZ$42,0),RANK(FZ25,FZ$12:FZ$42,1))</f>
      </c>
      <c r="GC25"/>
      <c r="GD25"/>
      <c r="GE25"/>
      <c r="GF25" s="130">
        <f>IF(OR(GC25="",GD25=""),0,GC$5)</f>
      </c>
      <c r="GG25" s="129">
        <f>IF(GC$6=0,RANK(GE25,GE$12:GE$42,0),RANK(GE25,GE$12:GE$42,1))</f>
      </c>
      <c r="GH25"/>
      <c r="GI25"/>
      <c r="GJ25"/>
      <c r="GK25" s="130">
        <f>IF(OR(GH25="",GI25=""),0,GH$5)</f>
      </c>
      <c r="GL25" s="129">
        <f>IF(GH$6=0,RANK(GJ25,GJ$12:GJ$42,0),RANK(GJ25,GJ$12:GJ$42,1))</f>
      </c>
      <c r="GM25"/>
      <c r="GN25"/>
      <c r="GO25"/>
      <c r="GP25" s="130">
        <f>IF(OR(GM25="",GN25=""),0,GM$5)</f>
      </c>
      <c r="GQ25" s="129">
        <f>IF(GM$6=0,RANK(GO25,GO$12:GO$42,0),RANK(GO25,GO$12:GO$42,1))</f>
      </c>
      <c r="GR25"/>
      <c r="GS25"/>
      <c r="GT25"/>
      <c r="GU25" s="130">
        <f>IF(OR(GR25="",GS25=""),0,GR$5)</f>
      </c>
      <c r="GV25" s="129">
        <f>IF(GR$6=0,RANK(GT25,GT$12:GT$42,0),RANK(GT25,GT$12:GT$42,1))</f>
      </c>
      <c r="GW25"/>
      <c r="GX25"/>
      <c r="GY25"/>
      <c r="GZ25" s="130">
        <f>IF(OR(GW25="",GX25=""),0,GW$5)</f>
      </c>
      <c r="HA25" s="129">
        <f>IF(GW$6=0,RANK(GY25,GY$12:GY$42,0),RANK(GY25,GY$12:GY$42,1))</f>
      </c>
      <c r="HB25"/>
      <c r="HC25"/>
      <c r="HD25"/>
      <c r="HE25" s="130">
        <f>IF(OR(HB25="",HC25=""),0,HB$5)</f>
      </c>
      <c r="HF25" s="129">
        <f>IF(HB$6=0,RANK(HD25,HD$12:HD$42,0),RANK(HD25,HD$12:HD$42,1))</f>
      </c>
      <c r="HG25" s="130">
        <v>1.37441944937175</v>
      </c>
      <c r="HH25" s="130">
        <f>IF(COUNTA(HG$12:HG$42)=0,0.6*HG$5,IF(HG25="",0,IF(HG$6=0,IF(HG25&gt;=HG$8,HG$5,IF(HG25&lt;HG$6,0,0.6*HG$5+0.4*HG$5*(HG25-HG$7)/(HG$8-HG$7))),IF(HG25&lt;=HG$8,HG$5,IF(HG25&gt;HG$6,0,0.6*HG$5+0.4*HG$5*(HG25-HG$7)/(HG$8-HG$7))))))</f>
      </c>
      <c r="HI25" s="130">
        <f>IF(HG25&lt;&gt;"",HG$5,0)</f>
      </c>
      <c r="HJ25" s="129">
        <f>IF(HG$6=0,RANK(HG25,HG$12:HG$42,0),RANK(HG25,HG$12:HG$42,1))</f>
      </c>
      <c r="HK25" s="130">
        <v>1.8</v>
      </c>
      <c r="HL25" s="130">
        <f>IF(COUNTA(HK$12:HK$42)=0,0.6*HK$5,IF(HK25="",0,IF(HK$6=0,IF(HK25&gt;=HK$8,HK$5,IF(HK25&lt;HK$6,0,0.6*HK$5+0.4*HK$5*(HK25-HK$7)/(HK$8-HK$7))),IF(HK25&lt;=HK$8,HK$5,IF(HK25&gt;HK$6,0,0.6*HK$5+0.4*HK$5*(HK25-HK$7)/(HK$8-HK$7))))))</f>
      </c>
      <c r="HM25" s="130">
        <f>IF(HK25&lt;&gt;"",HK$5,0)</f>
      </c>
      <c r="HN25" s="129">
        <f>IF(HK$6=0,RANK(HK25,HK$12:HK$42,0),RANK(HK25,HK$12:HK$42,1))</f>
      </c>
      <c r="HO25" s="130">
        <v>0</v>
      </c>
      <c r="HP25" s="130">
        <f>IF(COUNTA(HO$12:HO$42)=0,0.6*HO$5,IF(HO25="",0,IF(HO$6=0,IF(HO25&gt;=HO$8,HO$5,IF(HO25&lt;HO$6,0,0.6*HO$5+0.4*HO$5*(HO25-HO$7)/(HO$8-HO$7))),IF(HO25&lt;=HO$8,HO$5,IF(HO25&gt;HO$6,0,0.6*HO$5+0.4*HO$5*(HO25-HO$7)/(HO$8-HO$7))))))</f>
      </c>
      <c r="HQ25" s="130">
        <f>IF(HO25&lt;&gt;"",HO$5,0)</f>
      </c>
      <c r="HR25" s="129">
        <f>IF(HO$6=0,RANK(HO25,HO$12:HO$42,0),RANK(HO25,HO$12:HO$42,1))</f>
      </c>
      <c r="HS25" s="130">
        <v>5.45808966861598</v>
      </c>
      <c r="HT25" s="130">
        <f>IF(COUNTA(HS$12:HS$42)=0,0.6*HS$5,IF(HS25="",0,IF(HS$6=0,IF(HS25&gt;=HS$8,HS$5,IF(HS25&lt;HS$6,0,0.6*HS$5+0.4*HS$5*(HS25-HS$7)/(HS$8-HS$7))),IF(HS25&lt;=HS$8,HS$5,IF(HS25&gt;HS$6,0,0.6*HS$5+0.4*HS$5*(HS25-HS$7)/(HS$8-HS$7))))))</f>
      </c>
      <c r="HU25" s="130">
        <f>IF(HS25&lt;&gt;"",HS$5,0)</f>
      </c>
      <c r="HV25" s="129">
        <f>IF(HS$6=0,RANK(HS25,HS$12:HS$42,0),RANK(HS25,HS$12:HS$42,1))</f>
      </c>
      <c r="HW25" s="130">
        <v>1.69</v>
      </c>
      <c r="HX25" s="130">
        <f>IF(COUNTA(HW$12:HW$42)=0,0.6*HW$5,IF(HW25="",0,IF(HW$6=0,IF(HW25&gt;=HW$8,HW$5,IF(HW25&lt;HW$6,0,0.6*HW$5+0.4*HW$5*(HW25-HW$7)/(HW$8-HW$7))),IF(HW25&lt;=HW$8,HW$5,IF(HW25&gt;HW$6,0,0.6*HW$5+0.4*HW$5*(HW25-HW$7)/(HW$8-HW$7))))))</f>
      </c>
      <c r="HY25" s="130">
        <f>IF(HW25&lt;&gt;"",HW$5,0)</f>
      </c>
      <c r="HZ25" s="129">
        <f>IF(HW$6=0,RANK(HW25,HW$12:HW$42,0),RANK(HW25,HW$12:HW$42,1))</f>
      </c>
      <c r="IA25" s="130">
        <v>0</v>
      </c>
      <c r="IB25" s="130">
        <f>IF(COUNTA(IA$12:IA$42)=0,0.6*IA$5,IF(IA25="",0,IF(IA$6=0,IF(IA25&gt;=IA$8,IA$5,IF(IA25&lt;IA$6,0,0.6*IA$5+0.4*IA$5*(IA25-IA$7)/(IA$8-IA$7))),IF(IA25&lt;=IA$8,IA$5,IF(IA25&gt;IA$6,0,0.6*IA$5+0.4*IA$5*(IA25-IA$7)/(IA$8-IA$7))))))</f>
      </c>
      <c r="IC25" s="130">
        <f>IF(IA25&lt;&gt;"",IA$5,0)</f>
      </c>
      <c r="ID25" s="129">
        <f>IF(IA$6=0,RANK(IA25,IA$12:IA$42,0),RANK(IA25,IA$12:IA$42,1))</f>
      </c>
      <c r="IE25" s="130">
        <v>77.7942347904013</v>
      </c>
      <c r="IF25" s="130">
        <f>IF(COUNTA(IE$12:IE$42)=0,0.6*IE$5,IF(IE25="",0,IF(IE$6=0,IF(IE25&gt;=IE$8,IE$5,IF(IE25&lt;IE$6,0,0.6*IE$5+0.4*IE$5*(IE25-IE$7)/(IE$8-IE$7))),IF(IE25&lt;=IE$8,IE$5,IF(IE25&gt;IE$6,0,0.6*IE$5+0.4*IE$5*(IE25-IE$7)/(IE$8-IE$7))))))</f>
      </c>
      <c r="IG25" s="130">
        <f>IF(IE25&lt;&gt;"",IE$5,0)</f>
      </c>
      <c r="IH25" s="129">
        <f>IF(IE$6=0,RANK(IE25,IE$12:IE$42,0),RANK(IE25,IE$12:IE$42,1))</f>
      </c>
      <c r="II25" s="130">
        <v>97.480077244995</v>
      </c>
      <c r="IJ25" s="130">
        <f>IF(COUNTA(II$12:II$42)=0,0.6*II$5,IF(II25="",0,IF(II$6=0,IF(II25&gt;=II$8,II$5,IF(II25&lt;II$6,0,0.6*II$5+0.4*II$5*(II25-II$7)/(II$8-II$7))),IF(II25&lt;=II$8,II$5,IF(II25&gt;II$6,0,0.6*II$5+0.4*II$5*(II25-II$7)/(II$8-II$7))))))</f>
      </c>
      <c r="IK25" s="130">
        <f>IF(II25&lt;&gt;"",II$5,0)</f>
      </c>
      <c r="IL25" s="129">
        <f>IF(II$6=0,RANK(II25,II$12:II$42,0),RANK(II25,II$12:II$42,1))</f>
      </c>
      <c r="IM25" s="130">
        <v>22.5455541172956</v>
      </c>
      <c r="IN25" s="130">
        <f>IF(COUNTA(IM$12:IM$42)=0,0.6*IM$5,IF(IM25="",0,IF(AND(IM25&gt;=IM$7,IM25&lt;=IM$8),IM$5,0)))</f>
      </c>
      <c r="IO25" s="130">
        <f>IF(IM25&lt;&gt;"",IM$5,0)</f>
      </c>
      <c r="IP25" s="129">
        <f>IF(IM$6=0,RANK(IM25,IM$12:IM$42,0),RANK(IM25,IM$12:IM$42,1))</f>
      </c>
      <c r="IQ25" s="130">
        <v>90</v>
      </c>
      <c r="IR25" s="130">
        <f>IF(COUNTA(IQ$12:IQ$42)=0,0.6*IQ$5,IF(IQ25="",0,IF(IQ$6=0,IF(IQ25&gt;=IQ$8,IQ$5,IF(IQ25&lt;IQ$6,0,0.6*IQ$5+0.4*IQ$5*(IQ25-IQ$7)/(IQ$8-IQ$7))),IF(IQ25&lt;=IQ$8,IQ$5,IF(IQ25&gt;IQ$6,0,0.6*IQ$5+0.4*IQ$5*(IQ25-IQ$7)/(IQ$8-IQ$7))))))</f>
      </c>
      <c r="IS25" s="130">
        <f>IF(IQ25&lt;&gt;"",IQ$5,0)</f>
      </c>
      <c r="IT25" s="129">
        <f>IF(IQ$6=0,RANK(IQ25,IQ$12:IQ$42,0),RANK(IQ25,IQ$12:IQ$42,1))</f>
      </c>
      <c r="IU25" s="130">
        <v>38.1118881118881</v>
      </c>
      <c r="IV25" s="130">
        <f>IF(COUNTA(IU$12:IU$42)=0,0.6*IU$5,IF(IU25="",0,IF(IU$6=0,IF(IU25&gt;=IU$8,IU$5,IF(IU25&lt;IU$6,0,0.6*IU$5+0.4*IU$5*(IU25-IU$7)/(IU$8-IU$7))),IF(IU25&lt;=IU$8,IU$5,IF(IU25&gt;IU$6,0,0.6*IU$5+0.4*IU$5*(IU25-IU$7)/(IU$8-IU$7))))))</f>
      </c>
      <c r="IW25" s="130">
        <f>IF(IU25&lt;&gt;"",IU$5,0)</f>
      </c>
      <c r="IX25" s="129">
        <f>IF(IU$6=0,RANK(IU25,IU$12:IU$42,0),RANK(IU25,IU$12:IU$42,1))</f>
      </c>
      <c r="IY25"/>
      <c r="IZ25" s="130">
        <f>IF(COUNTA(IY$12:IY$42)=0,0.6*IY$5,IF(IY25="",0,IF(AND(IY25&gt;=IY$7,IY25&lt;=IY$8),IY$5,0)))</f>
      </c>
      <c r="JA25" s="130">
        <f>IF(IY25&lt;&gt;"",IY$5,0)</f>
      </c>
      <c r="JB25" s="129">
        <f>IF(IY$6=0,RANK(IY25,IY$12:IY$42,0),RANK(IY25,IY$12:IY$42,1))</f>
      </c>
      <c r="JC25" s="130">
        <v>44.81</v>
      </c>
      <c r="JD25" s="130">
        <f>IF(COUNTA(JC$12:JC$42)=0,0.6*JC$5,IF(JC25="",0,IF(AND(JC25&gt;=JC$7,JC25&lt;=JC$8),JC$5,0)))</f>
      </c>
      <c r="JE25" s="130">
        <f>IF(JC25&lt;&gt;"",JC$5,0)</f>
      </c>
      <c r="JF25" s="129">
        <f>IF(JC$6=0,RANK(JC25,JC$12:JC$42,0),RANK(JC25,JC$12:JC$42,1))</f>
      </c>
      <c r="JG25"/>
      <c r="JH25" s="130">
        <f>IF(COUNTA(JG$12:JG$42)=0,0.6*JG$5,IF(JG25="",0,IF(JG$6=0,IF(JG25&gt;=JG$8,JG$5,IF(JG25&lt;JG$6,0,0.6*JG$5+0.4*JG$5*(JG25-JG$7)/(JG$8-JG$7))),IF(JG25&lt;=JG$8,JG$5,IF(JG25&gt;JG$6,0,0.6*JG$5+0.4*JG$5*(JG25-JG$7)/(JG$8-JG$7))))))</f>
      </c>
      <c r="JI25" s="130">
        <f>IF(JG25&lt;&gt;"",JG$5,0)</f>
      </c>
      <c r="JJ25" s="129">
        <f>IF(JG$6=0,RANK(JG25,JG$12:JG$42,0),RANK(JG25,JG$12:JG$42,1))</f>
      </c>
      <c r="JK25"/>
      <c r="JL25" s="130">
        <f>IF(COUNTA(JK$12:JK$42)=0,0.6*JK$5,IF(JK25="",0,IF(JK$6=0,IF(JK25&gt;=JK$8,JK$5,IF(JK25&lt;JK$6,0,0.6*JK$5+0.4*JK$5*(JK25-JK$7)/(JK$8-JK$7))),IF(JK25&lt;=JK$8,JK$5,IF(JK25&gt;JK$6,0,0.6*JK$5+0.4*JK$5*(JK25-JK$7)/(JK$8-JK$7))))))</f>
      </c>
      <c r="JM25" s="130">
        <f>IF(JK25&lt;&gt;"",JK$5,0)</f>
      </c>
      <c r="JN25" s="129">
        <f>IF(JK$6=0,RANK(JK25,JK$12:JK$42,0),RANK(JK25,JK$12:JK$42,1))</f>
      </c>
      <c r="JO25" s="129" t="s">
        <v>29</v>
      </c>
      <c r="JP25" s="129">
        <f>(F25+J25+N25+R25+V25+Z25+AD25)*100</f>
      </c>
      <c r="JQ25" s="129">
        <f>RANK(JP25,JP$12:JP$42,0)</f>
      </c>
      <c r="JR25" s="129" t="s">
        <v>29</v>
      </c>
      <c r="JS25" s="129">
        <f>(AH25+AL25+AP25+AT25+AX25+BB25+BF25+BJ25+BN25+BR25+BV25+BZ25+CD25+CH25+CL25+CP25+CT25+CX25)*100</f>
      </c>
      <c r="JT25" s="129">
        <f>RANK(JS25,JS$12:JS$42,0)</f>
      </c>
      <c r="JU25" s="129" t="s">
        <v>29</v>
      </c>
      <c r="JV25" s="129">
        <f>(DB25+DF25)*100</f>
      </c>
      <c r="JW25" s="129">
        <f>RANK(JV25,JV$12:JV$42,0)</f>
      </c>
      <c r="JX25" s="129" t="s">
        <v>29</v>
      </c>
      <c r="JY25" s="129">
        <f>(DJ25+DN25+DR25+DV25+DZ25+ED25+EH25+EL25+EQ25+EV25+FA25+FF25+FK25+FP25+FU25+FZ25+GE25+GJ25+GO25+GT25+GY25+HD25)*100</f>
      </c>
      <c r="JZ25" s="129">
        <f>RANK(JY25,JY$12:JY$42,0)</f>
      </c>
      <c r="KA25" s="129" t="s">
        <v>29</v>
      </c>
      <c r="KB25" s="129">
        <f>(HH25+HL25+HP25+HT25+HX25+IB25)*100</f>
      </c>
      <c r="KC25" s="129">
        <f>RANK(KB25,KB$12:KB$42,0)</f>
      </c>
      <c r="KD25" s="129" t="s">
        <v>29</v>
      </c>
      <c r="KE25" s="129">
        <f>(IF25+IJ25+IN25+IR25+IV25)*100</f>
      </c>
      <c r="KF25" s="129">
        <f>RANK(KE25,KE$12:KE$42,0)</f>
      </c>
      <c r="KG25" s="129" t="s">
        <v>29</v>
      </c>
      <c r="KH25" s="129">
        <f>(IZ25+JD25)*100</f>
      </c>
      <c r="KI25" s="129">
        <f>RANK(KH25,KH$12:KH$42,0)</f>
      </c>
      <c r="KJ25" s="129" t="s">
        <v>29</v>
      </c>
      <c r="KK25" s="129">
        <f>(JH25+JL25)*100</f>
      </c>
      <c r="KL25" s="129">
        <f>RANK(KK25,KK$12:KK$42,0)</f>
      </c>
    </row>
    <row r="26">
      <c r="A26" s="129" t="s">
        <v>30</v>
      </c>
      <c r="B26" s="129">
        <f>A26</f>
      </c>
      <c r="C26" s="129">
        <f>(F26+J26+N26+R26+V26+Z26+AD26+AH26+AL26+AP26+AT26+AX26+BB26+BF26+BJ26+BN26+BR26+BV26+BZ26+CD26+CH26+CL26+CP26+CT26+CX26+DB26+DF26+DJ26+DN26+DR26+DV26+DZ26+ED26+EH26+EL26+EQ26+EV26+FA26+FF26+FK26+FP26+FU26+FZ26+GE26+GJ26+GO26+GT26+GY26+HD26+HH26+HL26+HP26+HT26+HX26+IB26+IF26+IJ26+IN26+IR26+IV26+IZ26+JD26+JH26+JL26)*100</f>
      </c>
      <c r="D26" s="129">
        <f>RANK(C26,C$12:C$42,0)</f>
      </c>
      <c r="E26" s="130">
        <v>68.0692400317597</v>
      </c>
      <c r="F26" s="130">
        <f>IF(COUNTA(E$12:E$42)=0,0.6*E$5,IF(E26="",0,IF(E$6=0,IF(E26&gt;=E$8,E$5,IF(E26&lt;E$6,0,0.6*E$5+0.4*E$5*(E26-E$7)/(E$8-E$7))),IF(E26&lt;=E$8,E$5,IF(E26&gt;E$6,0,0.6*E$5+0.4*E$5*(E26-E$7)/(E$8-E$7))))))</f>
      </c>
      <c r="G26" s="130">
        <f>IF(E26&lt;&gt;"",E$5,0)</f>
      </c>
      <c r="H26" s="129">
        <f>IF(E$6=0,RANK(E26,E$12:E$42,0),RANK(E26,E$12:E$42,1))</f>
      </c>
      <c r="I26" s="130">
        <v>87.8103130248831</v>
      </c>
      <c r="J26" s="130">
        <f>IF(COUNTA(I$12:I$42)=0,0.6*I$5,IF(I26="",0,IF(I$6=0,IF(I26&gt;=I$8,I$5,IF(I26&lt;I$6,0,0.6*I$5+0.4*I$5*(I26-I$7)/(I$8-I$7))),IF(I26&lt;=I$8,I$5,IF(I26&gt;I$6,0,0.6*I$5+0.4*I$5*(I26-I$7)/(I$8-I$7))))))</f>
      </c>
      <c r="K26" s="130">
        <f>IF(I26&lt;&gt;"",I$5,0)</f>
      </c>
      <c r="L26" s="129">
        <f>IF(I$6=0,RANK(I26,I$12:I$42,0),RANK(I26,I$12:I$42,1))</f>
      </c>
      <c r="M26" s="130">
        <v>79.0536649214659</v>
      </c>
      <c r="N26" s="130">
        <f>IF(COUNTA(M$12:M$42)=0,0.6*M$5,IF(M26="",0,IF(M$6=0,IF(M26&gt;=M$8,M$5,IF(M26&lt;M$6,0,0.6*M$5+0.4*M$5*(M26-M$7)/(M$8-M$7))),IF(M26&lt;=M$8,M$5,IF(M26&gt;M$6,0,0.6*M$5+0.4*M$5*(M26-M$7)/(M$8-M$7))))))</f>
      </c>
      <c r="O26" s="130">
        <f>IF(M26&lt;&gt;"",M$5,0)</f>
      </c>
      <c r="P26" s="129">
        <f>IF(M$6=0,RANK(M26,M$12:M$42,0),RANK(M26,M$12:M$42,1))</f>
      </c>
      <c r="Q26"/>
      <c r="R26" s="130">
        <f>IF(COUNTA(Q$12:Q$42)=0,0.6*Q$5,IF(Q26="",0,IF(Q$6=0,IF(Q26&gt;=Q$8,Q$5,IF(Q26&lt;Q$6,0,0.6*Q$5+0.4*Q$5*(Q26-Q$7)/(Q$8-Q$7))),IF(Q26&lt;=Q$8,Q$5,IF(Q26&gt;Q$6,0,0.6*Q$5+0.4*Q$5*(Q26-Q$7)/(Q$8-Q$7))))))</f>
      </c>
      <c r="S26" s="130">
        <f>IF(Q26&lt;&gt;"",Q$5,0)</f>
      </c>
      <c r="T26" s="129">
        <f>IF(Q$6=0,RANK(Q26,Q$12:Q$42,0),RANK(Q26,Q$12:Q$42,1))</f>
      </c>
      <c r="U26"/>
      <c r="V26" s="130">
        <f>IF(COUNTA(U$12:U$42)=0,0.6*U$5,IF(U26="",0,IF(U$6=0,IF(U26&gt;=U$8,U$5,IF(U26&lt;U$6,0,0.6*U$5+0.4*U$5*(U26-U$7)/(U$8-U$7))),IF(U26&lt;=U$8,U$5,IF(U26&gt;U$6,0,0.6*U$5+0.4*U$5*(U26-U$7)/(U$8-U$7))))))</f>
      </c>
      <c r="W26" s="130">
        <f>IF(U26&lt;&gt;"",U$5,0)</f>
      </c>
      <c r="X26" s="129">
        <f>IF(U$6=0,RANK(U26,U$12:U$42,0),RANK(U26,U$12:U$42,1))</f>
      </c>
      <c r="Y26"/>
      <c r="Z26" s="130">
        <f>IF(COUNTA(Y$12:Y$42)=0,0.6*Y$5,IF(Y26="",0,IF(Y$6=0,IF(Y26&gt;=Y$8,Y$5,IF(Y26&lt;Y$6,0,0.6*Y$5+0.4*Y$5*(Y26-Y$7)/(Y$8-Y$7))),IF(Y26&lt;=Y$8,Y$5,IF(Y26&gt;Y$6,0,0.6*Y$5+0.4*Y$5*(Y26-Y$7)/(Y$8-Y$7))))))</f>
      </c>
      <c r="AA26" s="130">
        <f>IF(Y26&lt;&gt;"",Y$5,0)</f>
      </c>
      <c r="AB26" s="129">
        <f>IF(Y$6=0,RANK(Y26,Y$12:Y$42,0),RANK(Y26,Y$12:Y$42,1))</f>
      </c>
      <c r="AC26" s="130">
        <v>100</v>
      </c>
      <c r="AD26" s="130">
        <f>IF(COUNTA(AC$12:AC$42)=0,0.6*AC$5,IF(AC26="",0,IF(AC$6=0,IF(AC26&gt;=AC$8,AC$5,IF(AC26&lt;AC$6,0,0.6*AC$5+0.4*AC$5*(AC26-AC$7)/(AC$8-AC$7))),IF(AC26&lt;=AC$8,AC$5,IF(AC26&gt;AC$6,0,0.6*AC$5+0.4*AC$5*(AC26-AC$7)/(AC$8-AC$7))))))</f>
      </c>
      <c r="AE26" s="130">
        <f>IF(AC26&lt;&gt;"",AC$5,0)</f>
      </c>
      <c r="AF26" s="129">
        <f>IF(AC$6=0,RANK(AC26,AC$12:AC$42,0),RANK(AC26,AC$12:AC$42,1))</f>
      </c>
      <c r="AG26" s="130">
        <v>0.812159533073931</v>
      </c>
      <c r="AH26" s="130">
        <f>IF(COUNTA(AG$12:AG$42)=0,0.6*AG$5,IF(AG26="",0,IF(AG$6=0,IF(AG26&gt;=AG$8,AG$5,IF(AG26&lt;AG$6,0,0.6*AG$5+0.4*AG$5*(AG26-AG$7)/(AG$8-AG$7))),IF(AG26&lt;=AG$8,AG$5,IF(AG26&gt;AG$6,0,0.6*AG$5+0.4*AG$5*(AG26-AG$7)/(AG$8-AG$7))))))</f>
      </c>
      <c r="AI26" s="130">
        <f>IF(AG26&lt;&gt;"",AG$5,0)</f>
      </c>
      <c r="AJ26" s="129">
        <f>IF(AG$6=0,RANK(AG26,AG$12:AG$42,0),RANK(AG26,AG$12:AG$42,1))</f>
      </c>
      <c r="AK26" s="130">
        <v>0.00187602912371341</v>
      </c>
      <c r="AL26" s="130">
        <f>IF(COUNTA(AK$12:AK$42)=0,0.6*AK$5,IF(AK26="",0,IF(AK$6=0,IF(AK26&gt;=AK$8,AK$5,IF(AK26&lt;AK$6,0,0.6*AK$5+0.4*AK$5*(AK26-AK$7)/(AK$8-AK$7))),IF(AK26&lt;=AK$8,AK$5,IF(AK26&gt;AK$6,0,0.6*AK$5+0.4*AK$5*(AK26-AK$7)/(AK$8-AK$7))))))</f>
      </c>
      <c r="AM26" s="130">
        <f>IF(AK26&lt;&gt;"",AK$5,0)</f>
      </c>
      <c r="AN26" s="129">
        <f>IF(AK$6=0,RANK(AK26,AK$12:AK$42,0),RANK(AK26,AK$12:AK$42,1))</f>
      </c>
      <c r="AO26" s="130">
        <v>0.772462738631315</v>
      </c>
      <c r="AP26" s="130">
        <f>IF(COUNTA(AO$12:AO$42)=0,0.6*AO$5,IF(AO26="",0,IF(AO$6=0,IF(AO26&gt;=AO$8,AO$5,IF(AO26&lt;AO$6,0,0.6*AO$5+0.4*AO$5*(AO26-AO$7)/(AO$8-AO$7))),IF(AO26&lt;=AO$8,AO$5,IF(AO26&gt;AO$6,0,0.6*AO$5+0.4*AO$5*(AO26-AO$7)/(AO$8-AO$7))))))</f>
      </c>
      <c r="AQ26" s="130">
        <f>IF(AO26&lt;&gt;"",AO$5,0)</f>
      </c>
      <c r="AR26" s="129">
        <f>IF(AO$6=0,RANK(AO26,AO$12:AO$42,0),RANK(AO26,AO$12:AO$42,1))</f>
      </c>
      <c r="AS26" s="130">
        <v>0</v>
      </c>
      <c r="AT26" s="130">
        <f>IF(COUNTA(AS$12:AS$42)=0,0.6*AS$5,IF(AS26="",0,IF(AS$6=0,IF(AS26&gt;=AS$8,AS$5,IF(AS26&lt;AS$6,0,0.6*AS$5+0.4*AS$5*(AS26-AS$7)/(AS$8-AS$7))),IF(AS26&lt;=AS$8,AS$5,IF(AS26&gt;AS$6,0,0.6*AS$5+0.4*AS$5*(AS26-AS$7)/(AS$8-AS$7))))))</f>
      </c>
      <c r="AU26" s="130">
        <f>IF(AS26&lt;&gt;"",AS$5,0)</f>
      </c>
      <c r="AV26" s="129">
        <f>IF(AS$6=0,RANK(AS26,AS$12:AS$42,0),RANK(AS26,AS$12:AS$42,1))</f>
      </c>
      <c r="AW26" s="130">
        <v>0</v>
      </c>
      <c r="AX26" s="130">
        <f>IF(COUNTA(AW$12:AW$42)=0,0.6*AW$5,IF(AW26="",0,IF(AW$6=0,IF(AW26&gt;=AW$8,AW$5,IF(AW26&lt;AW$6,0,0.6*AW$5+0.4*AW$5*(AW26-AW$7)/(AW$8-AW$7))),IF(AW26&lt;=AW$8,AW$5,IF(AW26&gt;AW$6,0,0.6*AW$5+0.4*AW$5*(AW26-AW$7)/(AW$8-AW$7))))))</f>
      </c>
      <c r="AY26" s="130">
        <f>IF(AW26&lt;&gt;"",AW$5,0)</f>
      </c>
      <c r="AZ26" s="129">
        <f>IF(AW$6=0,RANK(AW26,AW$12:AW$42,0),RANK(AW26,AW$12:AW$42,1))</f>
      </c>
      <c r="BA26" s="130">
        <v>18.6452953118361</v>
      </c>
      <c r="BB26" s="130">
        <f>IF(COUNTA(BA$12:BA$42)=0,0.6*BA$5,IF(BA26="",0,IF(BA$6=0,IF(BA26&gt;=BA$8,BA$5,IF(BA26&lt;BA$6,0,0.6*BA$5+0.4*BA$5*(BA26-BA$7)/(BA$8-BA$7))),IF(BA26&lt;=BA$8,BA$5,IF(BA26&gt;BA$6,0,0.6*BA$5+0.4*BA$5*(BA26-BA$7)/(BA$8-BA$7))))))</f>
      </c>
      <c r="BC26" s="130">
        <f>IF(BA26&lt;&gt;"",BA$5,0)</f>
      </c>
      <c r="BD26" s="129">
        <f>IF(BA$6=0,RANK(BA26,BA$12:BA$42,0),RANK(BA26,BA$12:BA$42,1))</f>
      </c>
      <c r="BE26" s="130">
        <v>0</v>
      </c>
      <c r="BF26" s="130">
        <f>IF(COUNTA(BE$12:BE$42)=0,0.6*BE$5,IF(BE26="",0,IF(BE$6=0,IF(BE26&gt;=BE$8,BE$5,IF(BE26&lt;BE$6,0,0.6*BE$5+0.4*BE$5*(BE26-BE$7)/(BE$8-BE$7))),IF(BE26&lt;=BE$8,BE$5,IF(BE26&gt;BE$6,0,0.6*BE$5+0.4*BE$5*(BE26-BE$7)/(BE$8-BE$7))))))</f>
      </c>
      <c r="BG26" s="130">
        <f>IF(BE26&lt;&gt;"",BE$5,0)</f>
      </c>
      <c r="BH26" s="129">
        <f>IF(BE$6=0,RANK(BE26,BE$12:BE$42,0),RANK(BE26,BE$12:BE$42,1))</f>
      </c>
      <c r="BI26"/>
      <c r="BJ26" s="130">
        <f>IF(COUNTA(BI$12:BI$42)=0,0.6*BI$5,IF(BI26="",0,IF(BI$6=0,IF(BI26&gt;=BI$8,BI$5,IF(BI26&lt;BI$6,0,0.6*BI$5+0.4*BI$5*(BI26-BI$7)/(BI$8-BI$7))),IF(BI26&lt;=BI$8,BI$5,IF(BI26&gt;BI$6,0,0.6*BI$5+0.4*BI$5*(BI26-BI$7)/(BI$8-BI$7))))))</f>
      </c>
      <c r="BK26" s="130">
        <f>IF(BI26&lt;&gt;"",BI$5,0)</f>
      </c>
      <c r="BL26" s="129">
        <f>IF(BI$6=0,RANK(BI26,BI$12:BI$42,0),RANK(BI26,BI$12:BI$42,1))</f>
      </c>
      <c r="BM26"/>
      <c r="BN26" s="130">
        <f>IF(COUNTA(BM$12:BM$42)=0,0.6*BM$5,IF(BM26="",0,IF(BM$6=0,IF(BM26&gt;=BM$8,BM$5,IF(BM26&lt;BM$6,0,0.6*BM$5+0.4*BM$5*(BM26-BM$7)/(BM$8-BM$7))),IF(BM26&lt;=BM$8,BM$5,IF(BM26&gt;BM$6,0,0.6*BM$5+0.4*BM$5*(BM26-BM$7)/(BM$8-BM$7))))))</f>
      </c>
      <c r="BO26" s="130">
        <f>IF(BM26&lt;&gt;"",BM$5,0)</f>
      </c>
      <c r="BP26" s="129">
        <f>IF(BM$6=0,RANK(BM26,BM$12:BM$42,0),RANK(BM26,BM$12:BM$42,1))</f>
      </c>
      <c r="BQ26"/>
      <c r="BR26" s="130">
        <f>IF(COUNTA(BQ$12:BQ$42)=0,0.6*BQ$5,IF(BQ26="",0,IF(BQ$6=0,IF(BQ26&gt;=BQ$8,BQ$5,IF(BQ26&lt;BQ$6,0,0.6*BQ$5+0.4*BQ$5*(BQ26-BQ$7)/(BQ$8-BQ$7))),IF(BQ26&lt;=BQ$8,BQ$5,IF(BQ26&gt;BQ$6,0,0.6*BQ$5+0.4*BQ$5*(BQ26-BQ$7)/(BQ$8-BQ$7))))))</f>
      </c>
      <c r="BS26" s="130">
        <f>IF(BQ26&lt;&gt;"",BQ$5,0)</f>
      </c>
      <c r="BT26" s="129">
        <f>IF(BQ$6=0,RANK(BQ26,BQ$12:BQ$42,0),RANK(BQ26,BQ$12:BQ$42,1))</f>
      </c>
      <c r="BU26"/>
      <c r="BV26" s="130">
        <f>IF(COUNTA(BU$12:BU$42)=0,0.6*BU$5,IF(BU26="",0,IF(BU$6=0,IF(BU26&gt;=BU$8,BU$5,IF(BU26&lt;BU$6,0,0.6*BU$5+0.4*BU$5*(BU26-BU$7)/(BU$8-BU$7))),IF(BU26&lt;=BU$8,BU$5,IF(BU26&gt;BU$6,0,0.6*BU$5+0.4*BU$5*(BU26-BU$7)/(BU$8-BU$7))))))</f>
      </c>
      <c r="BW26" s="130">
        <f>IF(BU26&lt;&gt;"",BU$5,0)</f>
      </c>
      <c r="BX26" s="129">
        <f>IF(BU$6=0,RANK(BU26,BU$12:BU$42,0),RANK(BU26,BU$12:BU$42,1))</f>
      </c>
      <c r="BY26"/>
      <c r="BZ26" s="130">
        <f>IF(COUNTA(BY$12:BY$42)=0,0.6*BY$5,IF(BY26="",0,IF(BY$6=0,IF(BY26&gt;=BY$8,BY$5,IF(BY26&lt;BY$6,0,0.6*BY$5+0.4*BY$5*(BY26-BY$7)/(BY$8-BY$7))),IF(BY26&lt;=BY$8,BY$5,IF(BY26&gt;BY$6,0,0.6*BY$5+0.4*BY$5*(BY26-BY$7)/(BY$8-BY$7))))))</f>
      </c>
      <c r="CA26" s="130">
        <f>IF(BY26&lt;&gt;"",BY$5,0)</f>
      </c>
      <c r="CB26" s="129">
        <f>IF(BY$6=0,RANK(BY26,BY$12:BY$42,0),RANK(BY26,BY$12:BY$42,1))</f>
      </c>
      <c r="CC26"/>
      <c r="CD26" s="130">
        <f>IF(COUNTA(CC$12:CC$42)=0,0.6*CC$5,IF(CC26="",0,IF(CC$6=0,IF(CC26&gt;=CC$8,CC$5,IF(CC26&lt;CC$6,0,0.6*CC$5+0.4*CC$5*(CC26-CC$7)/(CC$8-CC$7))),IF(CC26&lt;=CC$8,CC$5,IF(CC26&gt;CC$6,0,0.6*CC$5+0.4*CC$5*(CC26-CC$7)/(CC$8-CC$7))))))</f>
      </c>
      <c r="CE26" s="130">
        <f>IF(CC26&lt;&gt;"",CC$5,0)</f>
      </c>
      <c r="CF26" s="129">
        <f>IF(CC$6=0,RANK(CC26,CC$12:CC$42,0),RANK(CC26,CC$12:CC$42,1))</f>
      </c>
      <c r="CG26"/>
      <c r="CH26" s="130">
        <f>IF(COUNTA(CG$12:CG$42)=0,0.6*CG$5,IF(CG26="",0,IF(CG$6=0,IF(CG26&gt;=CG$8,CG$5,IF(CG26&lt;CG$6,0,0.6*CG$5+0.4*CG$5*(CG26-CG$7)/(CG$8-CG$7))),IF(CG26&lt;=CG$8,CG$5,IF(CG26&gt;CG$6,0,0.6*CG$5+0.4*CG$5*(CG26-CG$7)/(CG$8-CG$7))))))</f>
      </c>
      <c r="CI26" s="130">
        <f>IF(CG26&lt;&gt;"",CG$5,0)</f>
      </c>
      <c r="CJ26" s="129">
        <f>IF(CG$6=0,RANK(CG26,CG$12:CG$42,0),RANK(CG26,CG$12:CG$42,1))</f>
      </c>
      <c r="CK26"/>
      <c r="CL26" s="130">
        <f>IF(COUNTA(CK$12:CK$42)=0,0.6*CK$5,IF(CK26="",0,IF(CK$6=0,IF(CK26&gt;=CK$8,CK$5,IF(CK26&lt;CK$6,0,0.6*CK$5+0.4*CK$5*(CK26-CK$7)/(CK$8-CK$7))),IF(CK26&lt;=CK$8,CK$5,IF(CK26&gt;CK$6,0,0.6*CK$5+0.4*CK$5*(CK26-CK$7)/(CK$8-CK$7))))))</f>
      </c>
      <c r="CM26" s="130">
        <f>IF(CK26&lt;&gt;"",CK$5,0)</f>
      </c>
      <c r="CN26" s="129">
        <f>IF(CK$6=0,RANK(CK26,CK$12:CK$42,0),RANK(CK26,CK$12:CK$42,1))</f>
      </c>
      <c r="CO26"/>
      <c r="CP26" s="130">
        <f>IF(COUNTA(CO$12:CO$42)=0,0.6*CO$5,IF(CO26="",0,IF(CO$6=0,IF(CO26&gt;=CO$8,CO$5,IF(CO26&lt;CO$6,0,0.6*CO$5+0.4*CO$5*(CO26-CO$7)/(CO$8-CO$7))),IF(CO26&lt;=CO$8,CO$5,IF(CO26&gt;CO$6,0,0.6*CO$5+0.4*CO$5*(CO26-CO$7)/(CO$8-CO$7))))))</f>
      </c>
      <c r="CQ26" s="130">
        <f>IF(CO26&lt;&gt;"",CO$5,0)</f>
      </c>
      <c r="CR26" s="129">
        <f>IF(CO$6=0,RANK(CO26,CO$12:CO$42,0),RANK(CO26,CO$12:CO$42,1))</f>
      </c>
      <c r="CS26" s="130">
        <v>99</v>
      </c>
      <c r="CT26" s="130">
        <f>IF(COUNTA(CS$12:CS$42)=0,0.6*CS$5,IF(CS26="",0,IF(CS$6=0,IF(CS26&gt;=CS$8,CS$5,IF(CS26&lt;CS$6,0,0.6*CS$5+0.4*CS$5*(CS26-CS$7)/(CS$8-CS$7))),IF(CS26&lt;=CS$8,CS$5,IF(CS26&gt;CS$6,0,0.6*CS$5+0.4*CS$5*(CS26-CS$7)/(CS$8-CS$7))))))</f>
      </c>
      <c r="CU26" s="130">
        <f>IF(CS26&lt;&gt;"",CS$5,0)</f>
      </c>
      <c r="CV26" s="129">
        <f>IF(CS$6=0,RANK(CS26,CS$12:CS$42,0),RANK(CS26,CS$12:CS$42,1))</f>
      </c>
      <c r="CW26" s="130">
        <v>0.5</v>
      </c>
      <c r="CX26" s="130">
        <f>IF(COUNTA(CW$12:CW$42)=0,0.6*CW$5,IF(CW26="",0,IF(CW$6=0,IF(CW26&gt;=CW$8,CW$5,IF(CW26&lt;CW$6,0,0.6*CW$5+0.4*CW$5*(CW26-CW$7)/(CW$8-CW$7))),IF(CW26&lt;=CW$8,CW$5,IF(CW26&gt;CW$6,0,0.6*CW$5+0.4*CW$5*(CW26-CW$7)/(CW$8-CW$7))))))</f>
      </c>
      <c r="CY26" s="130">
        <f>IF(CW26&lt;&gt;"",CW$5,0)</f>
      </c>
      <c r="CZ26" s="129">
        <f>IF(CW$6=0,RANK(CW26,CW$12:CW$42,0),RANK(CW26,CW$12:CW$42,1))</f>
      </c>
      <c r="DA26" s="130">
        <v>98</v>
      </c>
      <c r="DB26" s="130">
        <f>IF(COUNTA(DA$12:DA$42)=0,0.6*DA$5,IF(DA26="",0,IF(DA$6=0,IF(DA26&gt;=DA$8,DA$5,IF(DA26&lt;DA$6,0,0.6*DA$5+0.4*DA$5*(DA26-DA$7)/(DA$8-DA$7))),IF(DA26&lt;=DA$8,DA$5,IF(DA26&gt;DA$6,0,0.6*DA$5+0.4*DA$5*(DA26-DA$7)/(DA$8-DA$7))))))</f>
      </c>
      <c r="DC26" s="130">
        <f>IF(DA26&lt;&gt;"",DA$5,0)</f>
      </c>
      <c r="DD26" s="129">
        <f>IF(DA$6=0,RANK(DA26,DA$12:DA$42,0),RANK(DA26,DA$12:DA$42,1))</f>
      </c>
      <c r="DE26" s="130">
        <v>98</v>
      </c>
      <c r="DF26" s="130">
        <f>IF(COUNTA(DE$12:DE$42)=0,0.6*DE$5,IF(DE26="",0,IF(DE$6=0,IF(DE26&gt;=DE$8,DE$5,IF(DE26&lt;DE$6,0,0.6*DE$5+0.4*DE$5*(DE26-DE$7)/(DE$8-DE$7))),IF(DE26&lt;=DE$8,DE$5,IF(DE26&gt;DE$6,0,0.6*DE$5+0.4*DE$5*(DE26-DE$7)/(DE$8-DE$7))))))</f>
      </c>
      <c r="DG26" s="130">
        <f>IF(DE26&lt;&gt;"",DE$5,0)</f>
      </c>
      <c r="DH26" s="129">
        <f>IF(DE$6=0,RANK(DE26,DE$12:DE$42,0),RANK(DE26,DE$12:DE$42,1))</f>
      </c>
      <c r="DI26"/>
      <c r="DJ26" s="130">
        <f>IF(COUNTA(DI$12:DI$42)=0,0.6*DI$5,IF(DI26="",0,IF(DI$6=0,IF(DI26&gt;=DI$8,DI$5,IF(DI26&lt;DI$6,0,0.6*DI$5+0.4*DI$5*(DI26-DI$7)/(DI$8-DI$7))),IF(DI26&lt;=DI$8,DI$5,IF(DI26&gt;DI$6,0,0.6*DI$5+0.4*DI$5*(DI26-DI$7)/(DI$8-DI$7))))))</f>
      </c>
      <c r="DK26" s="130">
        <f>IF(DI26&lt;&gt;"",DI$5,0)</f>
      </c>
      <c r="DL26" s="129">
        <f>IF(DI$6=0,RANK(DI26,DI$12:DI$42,0),RANK(DI26,DI$12:DI$42,1))</f>
      </c>
      <c r="DM26"/>
      <c r="DN26" s="130">
        <f>IF(COUNTA(DM$12:DM$42)=0,0.6*DM$5,IF(DM26="",0,IF(DM$6=0,IF(DM26&gt;=DM$8,DM$5,IF(DM26&lt;DM$6,0,0.6*DM$5+0.4*DM$5*(DM26-DM$7)/(DM$8-DM$7))),IF(DM26&lt;=DM$8,DM$5,IF(DM26&gt;DM$6,0,0.6*DM$5+0.4*DM$5*(DM26-DM$7)/(DM$8-DM$7))))))</f>
      </c>
      <c r="DO26" s="130">
        <f>IF(DM26&lt;&gt;"",DM$5,0)</f>
      </c>
      <c r="DP26" s="129">
        <f>IF(DM$6=0,RANK(DM26,DM$12:DM$42,0),RANK(DM26,DM$12:DM$42,1))</f>
      </c>
      <c r="DQ26"/>
      <c r="DR26" s="130">
        <f>IF(COUNTA(DQ$12:DQ$42)=0,0.6*DQ$5,IF(DQ26="",0,IF(DQ$6=0,IF(DQ26&gt;=DQ$8,DQ$5,IF(DQ26&lt;DQ$6,0,0.6*DQ$5+0.4*DQ$5*(DQ26-DQ$7)/(DQ$8-DQ$7))),IF(DQ26&lt;=DQ$8,DQ$5,IF(DQ26&gt;DQ$6,0,0.6*DQ$5+0.4*DQ$5*(DQ26-DQ$7)/(DQ$8-DQ$7))))))</f>
      </c>
      <c r="DS26" s="130">
        <f>IF(DQ26&lt;&gt;"",DQ$5,0)</f>
      </c>
      <c r="DT26" s="129">
        <f>IF(DQ$6=0,RANK(DQ26,DQ$12:DQ$42,0),RANK(DQ26,DQ$12:DQ$42,1))</f>
      </c>
      <c r="DU26"/>
      <c r="DV26" s="130">
        <f>IF(COUNTA(DU$12:DU$42)=0,0.6*DU$5,IF(DU26="",0,IF(DU$6=0,IF(DU26&gt;=DU$8,DU$5,IF(DU26&lt;DU$6,0,0.6*DU$5+0.4*DU$5*(DU26-DU$7)/(DU$8-DU$7))),IF(DU26&lt;=DU$8,DU$5,IF(DU26&gt;DU$6,0,0.6*DU$5+0.4*DU$5*(DU26-DU$7)/(DU$8-DU$7))))))</f>
      </c>
      <c r="DW26" s="130">
        <f>IF(DU26&lt;&gt;"",DU$5,0)</f>
      </c>
      <c r="DX26" s="129">
        <f>IF(DU$6=0,RANK(DU26,DU$12:DU$42,0),RANK(DU26,DU$12:DU$42,1))</f>
      </c>
      <c r="DY26"/>
      <c r="DZ26" s="130">
        <f>IF(COUNTA(DY$12:DY$42)=0,0.6*DY$5,IF(DY26="",0,IF(DY$6=0,IF(DY26&gt;=DY$8,DY$5,IF(DY26&lt;DY$6,0,0.6*DY$5+0.4*DY$5*(DY26-DY$7)/(DY$8-DY$7))),IF(DY26&lt;=DY$8,DY$5,IF(DY26&gt;DY$6,0,0.6*DY$5+0.4*DY$5*(DY26-DY$7)/(DY$8-DY$7))))))</f>
      </c>
      <c r="EA26" s="130">
        <f>IF(DY26&lt;&gt;"",DY$5,0)</f>
      </c>
      <c r="EB26" s="129">
        <f>IF(DY$6=0,RANK(DY26,DY$12:DY$42,0),RANK(DY26,DY$12:DY$42,1))</f>
      </c>
      <c r="EC26"/>
      <c r="ED26" s="130">
        <f>IF(COUNTA(EC$12:EC$42)=0,0.6*EC$5,IF(EC26="",0,IF(EC$6=0,IF(EC26&gt;=EC$8,EC$5,IF(EC26&lt;EC$6,0,0.6*EC$5+0.4*EC$5*(EC26-EC$7)/(EC$8-EC$7))),IF(EC26&lt;=EC$8,EC$5,IF(EC26&gt;EC$6,0,0.6*EC$5+0.4*EC$5*(EC26-EC$7)/(EC$8-EC$7))))))</f>
      </c>
      <c r="EE26" s="130">
        <f>IF(EC26&lt;&gt;"",EC$5,0)</f>
      </c>
      <c r="EF26" s="129">
        <f>IF(EC$6=0,RANK(EC26,EC$12:EC$42,0),RANK(EC26,EC$12:EC$42,1))</f>
      </c>
      <c r="EG26"/>
      <c r="EH26" s="130">
        <f>IF(COUNTA(EG$12:EG$42)=0,0.6*EG$5,IF(EG26="",0,IF(EG$6=0,IF(EG26&gt;=EG$8,EG$5,IF(EG26&lt;EG$6,0,0.6*EG$5+0.4*EG$5*(EG26-EG$7)/(EG$8-EG$7))),IF(EG26&lt;=EG$8,EG$5,IF(EG26&gt;EG$6,0,0.6*EG$5+0.4*EG$5*(EG26-EG$7)/(EG$8-EG$7))))))</f>
      </c>
      <c r="EI26" s="130">
        <f>IF(EG26&lt;&gt;"",EG$5,0)</f>
      </c>
      <c r="EJ26" s="129">
        <f>IF(EG$6=0,RANK(EG26,EG$12:EG$42,0),RANK(EG26,EG$12:EG$42,1))</f>
      </c>
      <c r="EK26"/>
      <c r="EL26" s="130">
        <f>IF(COUNTA(EK$12:EK$42)=0,0.6*EK$5,IF(EK26="",0,IF(EK$6=0,IF(EK26&gt;=EK$8,EK$5,IF(EK26&lt;EK$6,0,0.6*EK$5+0.4*EK$5*(EK26-EK$7)/(EK$8-EK$7))),IF(EK26&lt;=EK$8,EK$5,IF(EK26&gt;EK$6,0,0.6*EK$5+0.4*EK$5*(EK26-EK$7)/(EK$8-EK$7))))))</f>
      </c>
      <c r="EM26" s="130">
        <f>IF(EK26&lt;&gt;"",EK$5,0)</f>
      </c>
      <c r="EN26" s="129">
        <f>IF(EK$6=0,RANK(EK26,EK$12:EK$42,0),RANK(EK26,EK$12:EK$42,1))</f>
      </c>
      <c r="EO26"/>
      <c r="EP26"/>
      <c r="EQ26"/>
      <c r="ER26" s="130">
        <f>IF(OR(EO26="",EP26=""),0,EO$5)</f>
      </c>
      <c r="ES26" s="129">
        <f>IF(EO$6=0,RANK(EQ26,EQ$12:EQ$42,0),RANK(EQ26,EQ$12:EQ$42,1))</f>
      </c>
      <c r="ET26"/>
      <c r="EU26"/>
      <c r="EV26"/>
      <c r="EW26" s="130">
        <f>IF(OR(ET26="",EU26=""),0,ET$5)</f>
      </c>
      <c r="EX26" s="129">
        <f>IF(ET$6=0,RANK(EV26,EV$12:EV$42,0),RANK(EV26,EV$12:EV$42,1))</f>
      </c>
      <c r="EY26"/>
      <c r="EZ26"/>
      <c r="FA26"/>
      <c r="FB26" s="130">
        <f>IF(OR(EY26="",EZ26=""),0,EY$5)</f>
      </c>
      <c r="FC26" s="129">
        <f>IF(EY$6=0,RANK(FA26,FA$12:FA$42,0),RANK(FA26,FA$12:FA$42,1))</f>
      </c>
      <c r="FD26"/>
      <c r="FE26"/>
      <c r="FF26"/>
      <c r="FG26" s="130">
        <f>IF(OR(FD26="",FE26=""),0,FD$5)</f>
      </c>
      <c r="FH26" s="129">
        <f>IF(FD$6=0,RANK(FF26,FF$12:FF$42,0),RANK(FF26,FF$12:FF$42,1))</f>
      </c>
      <c r="FI26"/>
      <c r="FJ26"/>
      <c r="FK26"/>
      <c r="FL26" s="130">
        <f>IF(OR(FI26="",FJ26=""),0,FI$5)</f>
      </c>
      <c r="FM26" s="129">
        <f>IF(FI$6=0,RANK(FK26,FK$12:FK$42,0),RANK(FK26,FK$12:FK$42,1))</f>
      </c>
      <c r="FN26"/>
      <c r="FO26"/>
      <c r="FP26"/>
      <c r="FQ26" s="130">
        <f>IF(OR(FN26="",FO26=""),0,FN$5)</f>
      </c>
      <c r="FR26" s="129">
        <f>IF(FN$6=0,RANK(FP26,FP$12:FP$42,0),RANK(FP26,FP$12:FP$42,1))</f>
      </c>
      <c r="FS26"/>
      <c r="FT26"/>
      <c r="FU26"/>
      <c r="FV26" s="130">
        <f>IF(OR(FS26="",FT26=""),0,FS$5)</f>
      </c>
      <c r="FW26" s="129">
        <f>IF(FS$6=0,RANK(FU26,FU$12:FU$42,0),RANK(FU26,FU$12:FU$42,1))</f>
      </c>
      <c r="FX26"/>
      <c r="FY26"/>
      <c r="FZ26"/>
      <c r="GA26" s="130">
        <f>IF(OR(FX26="",FY26=""),0,FX$5)</f>
      </c>
      <c r="GB26" s="129">
        <f>IF(FX$6=0,RANK(FZ26,FZ$12:FZ$42,0),RANK(FZ26,FZ$12:FZ$42,1))</f>
      </c>
      <c r="GC26"/>
      <c r="GD26"/>
      <c r="GE26"/>
      <c r="GF26" s="130">
        <f>IF(OR(GC26="",GD26=""),0,GC$5)</f>
      </c>
      <c r="GG26" s="129">
        <f>IF(GC$6=0,RANK(GE26,GE$12:GE$42,0),RANK(GE26,GE$12:GE$42,1))</f>
      </c>
      <c r="GH26"/>
      <c r="GI26"/>
      <c r="GJ26"/>
      <c r="GK26" s="130">
        <f>IF(OR(GH26="",GI26=""),0,GH$5)</f>
      </c>
      <c r="GL26" s="129">
        <f>IF(GH$6=0,RANK(GJ26,GJ$12:GJ$42,0),RANK(GJ26,GJ$12:GJ$42,1))</f>
      </c>
      <c r="GM26"/>
      <c r="GN26"/>
      <c r="GO26"/>
      <c r="GP26" s="130">
        <f>IF(OR(GM26="",GN26=""),0,GM$5)</f>
      </c>
      <c r="GQ26" s="129">
        <f>IF(GM$6=0,RANK(GO26,GO$12:GO$42,0),RANK(GO26,GO$12:GO$42,1))</f>
      </c>
      <c r="GR26"/>
      <c r="GS26"/>
      <c r="GT26"/>
      <c r="GU26" s="130">
        <f>IF(OR(GR26="",GS26=""),0,GR$5)</f>
      </c>
      <c r="GV26" s="129">
        <f>IF(GR$6=0,RANK(GT26,GT$12:GT$42,0),RANK(GT26,GT$12:GT$42,1))</f>
      </c>
      <c r="GW26"/>
      <c r="GX26"/>
      <c r="GY26"/>
      <c r="GZ26" s="130">
        <f>IF(OR(GW26="",GX26=""),0,GW$5)</f>
      </c>
      <c r="HA26" s="129">
        <f>IF(GW$6=0,RANK(GY26,GY$12:GY$42,0),RANK(GY26,GY$12:GY$42,1))</f>
      </c>
      <c r="HB26"/>
      <c r="HC26"/>
      <c r="HD26"/>
      <c r="HE26" s="130">
        <f>IF(OR(HB26="",HC26=""),0,HB$5)</f>
      </c>
      <c r="HF26" s="129">
        <f>IF(HB$6=0,RANK(HD26,HD$12:HD$42,0),RANK(HD26,HD$12:HD$42,1))</f>
      </c>
      <c r="HG26" s="130">
        <v>0.656812194509811</v>
      </c>
      <c r="HH26" s="130">
        <f>IF(COUNTA(HG$12:HG$42)=0,0.6*HG$5,IF(HG26="",0,IF(HG$6=0,IF(HG26&gt;=HG$8,HG$5,IF(HG26&lt;HG$6,0,0.6*HG$5+0.4*HG$5*(HG26-HG$7)/(HG$8-HG$7))),IF(HG26&lt;=HG$8,HG$5,IF(HG26&gt;HG$6,0,0.6*HG$5+0.4*HG$5*(HG26-HG$7)/(HG$8-HG$7))))))</f>
      </c>
      <c r="HI26" s="130">
        <f>IF(HG26&lt;&gt;"",HG$5,0)</f>
      </c>
      <c r="HJ26" s="129">
        <f>IF(HG$6=0,RANK(HG26,HG$12:HG$42,0),RANK(HG26,HG$12:HG$42,1))</f>
      </c>
      <c r="HK26" s="130">
        <v>1.8</v>
      </c>
      <c r="HL26" s="130">
        <f>IF(COUNTA(HK$12:HK$42)=0,0.6*HK$5,IF(HK26="",0,IF(HK$6=0,IF(HK26&gt;=HK$8,HK$5,IF(HK26&lt;HK$6,0,0.6*HK$5+0.4*HK$5*(HK26-HK$7)/(HK$8-HK$7))),IF(HK26&lt;=HK$8,HK$5,IF(HK26&gt;HK$6,0,0.6*HK$5+0.4*HK$5*(HK26-HK$7)/(HK$8-HK$7))))))</f>
      </c>
      <c r="HM26" s="130">
        <f>IF(HK26&lt;&gt;"",HK$5,0)</f>
      </c>
      <c r="HN26" s="129">
        <f>IF(HK$6=0,RANK(HK26,HK$12:HK$42,0),RANK(HK26,HK$12:HK$42,1))</f>
      </c>
      <c r="HO26" s="130">
        <v>0</v>
      </c>
      <c r="HP26" s="130">
        <f>IF(COUNTA(HO$12:HO$42)=0,0.6*HO$5,IF(HO26="",0,IF(HO$6=0,IF(HO26&gt;=HO$8,HO$5,IF(HO26&lt;HO$6,0,0.6*HO$5+0.4*HO$5*(HO26-HO$7)/(HO$8-HO$7))),IF(HO26&lt;=HO$8,HO$5,IF(HO26&gt;HO$6,0,0.6*HO$5+0.4*HO$5*(HO26-HO$7)/(HO$8-HO$7))))))</f>
      </c>
      <c r="HQ26" s="130">
        <f>IF(HO26&lt;&gt;"",HO$5,0)</f>
      </c>
      <c r="HR26" s="129">
        <f>IF(HO$6=0,RANK(HO26,HO$12:HO$42,0),RANK(HO26,HO$12:HO$42,1))</f>
      </c>
      <c r="HS26" s="130">
        <v>5.25252918288</v>
      </c>
      <c r="HT26" s="130">
        <f>IF(COUNTA(HS$12:HS$42)=0,0.6*HS$5,IF(HS26="",0,IF(HS$6=0,IF(HS26&gt;=HS$8,HS$5,IF(HS26&lt;HS$6,0,0.6*HS$5+0.4*HS$5*(HS26-HS$7)/(HS$8-HS$7))),IF(HS26&lt;=HS$8,HS$5,IF(HS26&gt;HS$6,0,0.6*HS$5+0.4*HS$5*(HS26-HS$7)/(HS$8-HS$7))))))</f>
      </c>
      <c r="HU26" s="130">
        <f>IF(HS26&lt;&gt;"",HS$5,0)</f>
      </c>
      <c r="HV26" s="129">
        <f>IF(HS$6=0,RANK(HS26,HS$12:HS$42,0),RANK(HS26,HS$12:HS$42,1))</f>
      </c>
      <c r="HW26" s="130">
        <v>0</v>
      </c>
      <c r="HX26" s="130">
        <f>IF(COUNTA(HW$12:HW$42)=0,0.6*HW$5,IF(HW26="",0,IF(HW$6=0,IF(HW26&gt;=HW$8,HW$5,IF(HW26&lt;HW$6,0,0.6*HW$5+0.4*HW$5*(HW26-HW$7)/(HW$8-HW$7))),IF(HW26&lt;=HW$8,HW$5,IF(HW26&gt;HW$6,0,0.6*HW$5+0.4*HW$5*(HW26-HW$7)/(HW$8-HW$7))))))</f>
      </c>
      <c r="HY26" s="130">
        <f>IF(HW26&lt;&gt;"",HW$5,0)</f>
      </c>
      <c r="HZ26" s="129">
        <f>IF(HW$6=0,RANK(HW26,HW$12:HW$42,0),RANK(HW26,HW$12:HW$42,1))</f>
      </c>
      <c r="IA26" s="130">
        <v>0</v>
      </c>
      <c r="IB26" s="130">
        <f>IF(COUNTA(IA$12:IA$42)=0,0.6*IA$5,IF(IA26="",0,IF(IA$6=0,IF(IA26&gt;=IA$8,IA$5,IF(IA26&lt;IA$6,0,0.6*IA$5+0.4*IA$5*(IA26-IA$7)/(IA$8-IA$7))),IF(IA26&lt;=IA$8,IA$5,IF(IA26&gt;IA$6,0,0.6*IA$5+0.4*IA$5*(IA26-IA$7)/(IA$8-IA$7))))))</f>
      </c>
      <c r="IC26" s="130">
        <f>IF(IA26&lt;&gt;"",IA$5,0)</f>
      </c>
      <c r="ID26" s="129">
        <f>IF(IA$6=0,RANK(IA26,IA$12:IA$42,0),RANK(IA26,IA$12:IA$42,1))</f>
      </c>
      <c r="IE26" s="130">
        <v>89.8534780109227</v>
      </c>
      <c r="IF26" s="130">
        <f>IF(COUNTA(IE$12:IE$42)=0,0.6*IE$5,IF(IE26="",0,IF(IE$6=0,IF(IE26&gt;=IE$8,IE$5,IF(IE26&lt;IE$6,0,0.6*IE$5+0.4*IE$5*(IE26-IE$7)/(IE$8-IE$7))),IF(IE26&lt;=IE$8,IE$5,IF(IE26&gt;IE$6,0,0.6*IE$5+0.4*IE$5*(IE26-IE$7)/(IE$8-IE$7))))))</f>
      </c>
      <c r="IG26" s="130">
        <f>IF(IE26&lt;&gt;"",IE$5,0)</f>
      </c>
      <c r="IH26" s="129">
        <f>IF(IE$6=0,RANK(IE26,IE$12:IE$42,0),RANK(IE26,IE$12:IE$42,1))</f>
      </c>
      <c r="II26" s="130">
        <v>97.2722113091495</v>
      </c>
      <c r="IJ26" s="130">
        <f>IF(COUNTA(II$12:II$42)=0,0.6*II$5,IF(II26="",0,IF(II$6=0,IF(II26&gt;=II$8,II$5,IF(II26&lt;II$6,0,0.6*II$5+0.4*II$5*(II26-II$7)/(II$8-II$7))),IF(II26&lt;=II$8,II$5,IF(II26&gt;II$6,0,0.6*II$5+0.4*II$5*(II26-II$7)/(II$8-II$7))))))</f>
      </c>
      <c r="IK26" s="130">
        <f>IF(II26&lt;&gt;"",II$5,0)</f>
      </c>
      <c r="IL26" s="129">
        <f>IF(II$6=0,RANK(II26,II$12:II$42,0),RANK(II26,II$12:II$42,1))</f>
      </c>
      <c r="IM26" s="130">
        <v>38.9232538085657</v>
      </c>
      <c r="IN26" s="130">
        <f>IF(COUNTA(IM$12:IM$42)=0,0.6*IM$5,IF(IM26="",0,IF(AND(IM26&gt;=IM$7,IM26&lt;=IM$8),IM$5,0)))</f>
      </c>
      <c r="IO26" s="130">
        <f>IF(IM26&lt;&gt;"",IM$5,0)</f>
      </c>
      <c r="IP26" s="129">
        <f>IF(IM$6=0,RANK(IM26,IM$12:IM$42,0),RANK(IM26,IM$12:IM$42,1))</f>
      </c>
      <c r="IQ26" s="130">
        <v>90</v>
      </c>
      <c r="IR26" s="130">
        <f>IF(COUNTA(IQ$12:IQ$42)=0,0.6*IQ$5,IF(IQ26="",0,IF(IQ$6=0,IF(IQ26&gt;=IQ$8,IQ$5,IF(IQ26&lt;IQ$6,0,0.6*IQ$5+0.4*IQ$5*(IQ26-IQ$7)/(IQ$8-IQ$7))),IF(IQ26&lt;=IQ$8,IQ$5,IF(IQ26&gt;IQ$6,0,0.6*IQ$5+0.4*IQ$5*(IQ26-IQ$7)/(IQ$8-IQ$7))))))</f>
      </c>
      <c r="IS26" s="130">
        <f>IF(IQ26&lt;&gt;"",IQ$5,0)</f>
      </c>
      <c r="IT26" s="129">
        <f>IF(IQ$6=0,RANK(IQ26,IQ$12:IQ$42,0),RANK(IQ26,IQ$12:IQ$42,1))</f>
      </c>
      <c r="IU26" s="130">
        <v>52.3876404494382</v>
      </c>
      <c r="IV26" s="130">
        <f>IF(COUNTA(IU$12:IU$42)=0,0.6*IU$5,IF(IU26="",0,IF(IU$6=0,IF(IU26&gt;=IU$8,IU$5,IF(IU26&lt;IU$6,0,0.6*IU$5+0.4*IU$5*(IU26-IU$7)/(IU$8-IU$7))),IF(IU26&lt;=IU$8,IU$5,IF(IU26&gt;IU$6,0,0.6*IU$5+0.4*IU$5*(IU26-IU$7)/(IU$8-IU$7))))))</f>
      </c>
      <c r="IW26" s="130">
        <f>IF(IU26&lt;&gt;"",IU$5,0)</f>
      </c>
      <c r="IX26" s="129">
        <f>IF(IU$6=0,RANK(IU26,IU$12:IU$42,0),RANK(IU26,IU$12:IU$42,1))</f>
      </c>
      <c r="IY26"/>
      <c r="IZ26" s="130">
        <f>IF(COUNTA(IY$12:IY$42)=0,0.6*IY$5,IF(IY26="",0,IF(AND(IY26&gt;=IY$7,IY26&lt;=IY$8),IY$5,0)))</f>
      </c>
      <c r="JA26" s="130">
        <f>IF(IY26&lt;&gt;"",IY$5,0)</f>
      </c>
      <c r="JB26" s="129">
        <f>IF(IY$6=0,RANK(IY26,IY$12:IY$42,0),RANK(IY26,IY$12:IY$42,1))</f>
      </c>
      <c r="JC26" s="130">
        <v>48.6</v>
      </c>
      <c r="JD26" s="130">
        <f>IF(COUNTA(JC$12:JC$42)=0,0.6*JC$5,IF(JC26="",0,IF(AND(JC26&gt;=JC$7,JC26&lt;=JC$8),JC$5,0)))</f>
      </c>
      <c r="JE26" s="130">
        <f>IF(JC26&lt;&gt;"",JC$5,0)</f>
      </c>
      <c r="JF26" s="129">
        <f>IF(JC$6=0,RANK(JC26,JC$12:JC$42,0),RANK(JC26,JC$12:JC$42,1))</f>
      </c>
      <c r="JG26"/>
      <c r="JH26" s="130">
        <f>IF(COUNTA(JG$12:JG$42)=0,0.6*JG$5,IF(JG26="",0,IF(JG$6=0,IF(JG26&gt;=JG$8,JG$5,IF(JG26&lt;JG$6,0,0.6*JG$5+0.4*JG$5*(JG26-JG$7)/(JG$8-JG$7))),IF(JG26&lt;=JG$8,JG$5,IF(JG26&gt;JG$6,0,0.6*JG$5+0.4*JG$5*(JG26-JG$7)/(JG$8-JG$7))))))</f>
      </c>
      <c r="JI26" s="130">
        <f>IF(JG26&lt;&gt;"",JG$5,0)</f>
      </c>
      <c r="JJ26" s="129">
        <f>IF(JG$6=0,RANK(JG26,JG$12:JG$42,0),RANK(JG26,JG$12:JG$42,1))</f>
      </c>
      <c r="JK26"/>
      <c r="JL26" s="130">
        <f>IF(COUNTA(JK$12:JK$42)=0,0.6*JK$5,IF(JK26="",0,IF(JK$6=0,IF(JK26&gt;=JK$8,JK$5,IF(JK26&lt;JK$6,0,0.6*JK$5+0.4*JK$5*(JK26-JK$7)/(JK$8-JK$7))),IF(JK26&lt;=JK$8,JK$5,IF(JK26&gt;JK$6,0,0.6*JK$5+0.4*JK$5*(JK26-JK$7)/(JK$8-JK$7))))))</f>
      </c>
      <c r="JM26" s="130">
        <f>IF(JK26&lt;&gt;"",JK$5,0)</f>
      </c>
      <c r="JN26" s="129">
        <f>IF(JK$6=0,RANK(JK26,JK$12:JK$42,0),RANK(JK26,JK$12:JK$42,1))</f>
      </c>
      <c r="JO26" s="129" t="s">
        <v>30</v>
      </c>
      <c r="JP26" s="129">
        <f>(F26+J26+N26+R26+V26+Z26+AD26)*100</f>
      </c>
      <c r="JQ26" s="129">
        <f>RANK(JP26,JP$12:JP$42,0)</f>
      </c>
      <c r="JR26" s="129" t="s">
        <v>30</v>
      </c>
      <c r="JS26" s="129">
        <f>(AH26+AL26+AP26+AT26+AX26+BB26+BF26+BJ26+BN26+BR26+BV26+BZ26+CD26+CH26+CL26+CP26+CT26+CX26)*100</f>
      </c>
      <c r="JT26" s="129">
        <f>RANK(JS26,JS$12:JS$42,0)</f>
      </c>
      <c r="JU26" s="129" t="s">
        <v>30</v>
      </c>
      <c r="JV26" s="129">
        <f>(DB26+DF26)*100</f>
      </c>
      <c r="JW26" s="129">
        <f>RANK(JV26,JV$12:JV$42,0)</f>
      </c>
      <c r="JX26" s="129" t="s">
        <v>30</v>
      </c>
      <c r="JY26" s="129">
        <f>(DJ26+DN26+DR26+DV26+DZ26+ED26+EH26+EL26+EQ26+EV26+FA26+FF26+FK26+FP26+FU26+FZ26+GE26+GJ26+GO26+GT26+GY26+HD26)*100</f>
      </c>
      <c r="JZ26" s="129">
        <f>RANK(JY26,JY$12:JY$42,0)</f>
      </c>
      <c r="KA26" s="129" t="s">
        <v>30</v>
      </c>
      <c r="KB26" s="129">
        <f>(HH26+HL26+HP26+HT26+HX26+IB26)*100</f>
      </c>
      <c r="KC26" s="129">
        <f>RANK(KB26,KB$12:KB$42,0)</f>
      </c>
      <c r="KD26" s="129" t="s">
        <v>30</v>
      </c>
      <c r="KE26" s="129">
        <f>(IF26+IJ26+IN26+IR26+IV26)*100</f>
      </c>
      <c r="KF26" s="129">
        <f>RANK(KE26,KE$12:KE$42,0)</f>
      </c>
      <c r="KG26" s="129" t="s">
        <v>30</v>
      </c>
      <c r="KH26" s="129">
        <f>(IZ26+JD26)*100</f>
      </c>
      <c r="KI26" s="129">
        <f>RANK(KH26,KH$12:KH$42,0)</f>
      </c>
      <c r="KJ26" s="129" t="s">
        <v>30</v>
      </c>
      <c r="KK26" s="129">
        <f>(JH26+JL26)*100</f>
      </c>
      <c r="KL26" s="129">
        <f>RANK(KK26,KK$12:KK$42,0)</f>
      </c>
    </row>
    <row r="27">
      <c r="A27" s="129" t="s">
        <v>31</v>
      </c>
      <c r="B27" s="129">
        <f>A27</f>
      </c>
      <c r="C27" s="129">
        <f>(F27+J27+N27+R27+V27+Z27+AD27+AH27+AL27+AP27+AT27+AX27+BB27+BF27+BJ27+BN27+BR27+BV27+BZ27+CD27+CH27+CL27+CP27+CT27+CX27+DB27+DF27+DJ27+DN27+DR27+DV27+DZ27+ED27+EH27+EL27+EQ27+EV27+FA27+FF27+FK27+FP27+FU27+FZ27+GE27+GJ27+GO27+GT27+GY27+HD27+HH27+HL27+HP27+HT27+HX27+IB27+IF27+IJ27+IN27+IR27+IV27+IZ27+JD27+JH27+JL27)*100</f>
      </c>
      <c r="D27" s="129">
        <f>RANK(C27,C$12:C$42,0)</f>
      </c>
      <c r="E27" s="130">
        <v>66.2580346175718</v>
      </c>
      <c r="F27" s="130">
        <f>IF(COUNTA(E$12:E$42)=0,0.6*E$5,IF(E27="",0,IF(E$6=0,IF(E27&gt;=E$8,E$5,IF(E27&lt;E$6,0,0.6*E$5+0.4*E$5*(E27-E$7)/(E$8-E$7))),IF(E27&lt;=E$8,E$5,IF(E27&gt;E$6,0,0.6*E$5+0.4*E$5*(E27-E$7)/(E$8-E$7))))))</f>
      </c>
      <c r="G27" s="130">
        <f>IF(E27&lt;&gt;"",E$5,0)</f>
      </c>
      <c r="H27" s="129">
        <f>IF(E$6=0,RANK(E27,E$12:E$42,0),RANK(E27,E$12:E$42,1))</f>
      </c>
      <c r="I27" s="130">
        <v>84.3458446059604</v>
      </c>
      <c r="J27" s="130">
        <f>IF(COUNTA(I$12:I$42)=0,0.6*I$5,IF(I27="",0,IF(I$6=0,IF(I27&gt;=I$8,I$5,IF(I27&lt;I$6,0,0.6*I$5+0.4*I$5*(I27-I$7)/(I$8-I$7))),IF(I27&lt;=I$8,I$5,IF(I27&gt;I$6,0,0.6*I$5+0.4*I$5*(I27-I$7)/(I$8-I$7))))))</f>
      </c>
      <c r="K27" s="130">
        <f>IF(I27&lt;&gt;"",I$5,0)</f>
      </c>
      <c r="L27" s="129">
        <f>IF(I$6=0,RANK(I27,I$12:I$42,0),RANK(I27,I$12:I$42,1))</f>
      </c>
      <c r="M27" s="130">
        <v>76.0087682555639</v>
      </c>
      <c r="N27" s="130">
        <f>IF(COUNTA(M$12:M$42)=0,0.6*M$5,IF(M27="",0,IF(M$6=0,IF(M27&gt;=M$8,M$5,IF(M27&lt;M$6,0,0.6*M$5+0.4*M$5*(M27-M$7)/(M$8-M$7))),IF(M27&lt;=M$8,M$5,IF(M27&gt;M$6,0,0.6*M$5+0.4*M$5*(M27-M$7)/(M$8-M$7))))))</f>
      </c>
      <c r="O27" s="130">
        <f>IF(M27&lt;&gt;"",M$5,0)</f>
      </c>
      <c r="P27" s="129">
        <f>IF(M$6=0,RANK(M27,M$12:M$42,0),RANK(M27,M$12:M$42,1))</f>
      </c>
      <c r="Q27"/>
      <c r="R27" s="130">
        <f>IF(COUNTA(Q$12:Q$42)=0,0.6*Q$5,IF(Q27="",0,IF(Q$6=0,IF(Q27&gt;=Q$8,Q$5,IF(Q27&lt;Q$6,0,0.6*Q$5+0.4*Q$5*(Q27-Q$7)/(Q$8-Q$7))),IF(Q27&lt;=Q$8,Q$5,IF(Q27&gt;Q$6,0,0.6*Q$5+0.4*Q$5*(Q27-Q$7)/(Q$8-Q$7))))))</f>
      </c>
      <c r="S27" s="130">
        <f>IF(Q27&lt;&gt;"",Q$5,0)</f>
      </c>
      <c r="T27" s="129">
        <f>IF(Q$6=0,RANK(Q27,Q$12:Q$42,0),RANK(Q27,Q$12:Q$42,1))</f>
      </c>
      <c r="U27"/>
      <c r="V27" s="130">
        <f>IF(COUNTA(U$12:U$42)=0,0.6*U$5,IF(U27="",0,IF(U$6=0,IF(U27&gt;=U$8,U$5,IF(U27&lt;U$6,0,0.6*U$5+0.4*U$5*(U27-U$7)/(U$8-U$7))),IF(U27&lt;=U$8,U$5,IF(U27&gt;U$6,0,0.6*U$5+0.4*U$5*(U27-U$7)/(U$8-U$7))))))</f>
      </c>
      <c r="W27" s="130">
        <f>IF(U27&lt;&gt;"",U$5,0)</f>
      </c>
      <c r="X27" s="129">
        <f>IF(U$6=0,RANK(U27,U$12:U$42,0),RANK(U27,U$12:U$42,1))</f>
      </c>
      <c r="Y27"/>
      <c r="Z27" s="130">
        <f>IF(COUNTA(Y$12:Y$42)=0,0.6*Y$5,IF(Y27="",0,IF(Y$6=0,IF(Y27&gt;=Y$8,Y$5,IF(Y27&lt;Y$6,0,0.6*Y$5+0.4*Y$5*(Y27-Y$7)/(Y$8-Y$7))),IF(Y27&lt;=Y$8,Y$5,IF(Y27&gt;Y$6,0,0.6*Y$5+0.4*Y$5*(Y27-Y$7)/(Y$8-Y$7))))))</f>
      </c>
      <c r="AA27" s="130">
        <f>IF(Y27&lt;&gt;"",Y$5,0)</f>
      </c>
      <c r="AB27" s="129">
        <f>IF(Y$6=0,RANK(Y27,Y$12:Y$42,0),RANK(Y27,Y$12:Y$42,1))</f>
      </c>
      <c r="AC27" s="130">
        <v>100</v>
      </c>
      <c r="AD27" s="130">
        <f>IF(COUNTA(AC$12:AC$42)=0,0.6*AC$5,IF(AC27="",0,IF(AC$6=0,IF(AC27&gt;=AC$8,AC$5,IF(AC27&lt;AC$6,0,0.6*AC$5+0.4*AC$5*(AC27-AC$7)/(AC$8-AC$7))),IF(AC27&lt;=AC$8,AC$5,IF(AC27&gt;AC$6,0,0.6*AC$5+0.4*AC$5*(AC27-AC$7)/(AC$8-AC$7))))))</f>
      </c>
      <c r="AE27" s="130">
        <f>IF(AC27&lt;&gt;"",AC$5,0)</f>
      </c>
      <c r="AF27" s="129">
        <f>IF(AC$6=0,RANK(AC27,AC$12:AC$42,0),RANK(AC27,AC$12:AC$42,1))</f>
      </c>
      <c r="AG27" s="130">
        <v>0.929357976653696</v>
      </c>
      <c r="AH27" s="130">
        <f>IF(COUNTA(AG$12:AG$42)=0,0.6*AG$5,IF(AG27="",0,IF(AG$6=0,IF(AG27&gt;=AG$8,AG$5,IF(AG27&lt;AG$6,0,0.6*AG$5+0.4*AG$5*(AG27-AG$7)/(AG$8-AG$7))),IF(AG27&lt;=AG$8,AG$5,IF(AG27&gt;AG$6,0,0.6*AG$5+0.4*AG$5*(AG27-AG$7)/(AG$8-AG$7))))))</f>
      </c>
      <c r="AI27" s="130">
        <f>IF(AG27&lt;&gt;"",AG$5,0)</f>
      </c>
      <c r="AJ27" s="129">
        <f>IF(AG$6=0,RANK(AG27,AG$12:AG$42,0),RANK(AG27,AG$12:AG$42,1))</f>
      </c>
      <c r="AK27" s="130">
        <v>0</v>
      </c>
      <c r="AL27" s="130">
        <f>IF(COUNTA(AK$12:AK$42)=0,0.6*AK$5,IF(AK27="",0,IF(AK$6=0,IF(AK27&gt;=AK$8,AK$5,IF(AK27&lt;AK$6,0,0.6*AK$5+0.4*AK$5*(AK27-AK$7)/(AK$8-AK$7))),IF(AK27&lt;=AK$8,AK$5,IF(AK27&gt;AK$6,0,0.6*AK$5+0.4*AK$5*(AK27-AK$7)/(AK$8-AK$7))))))</f>
      </c>
      <c r="AM27" s="130">
        <f>IF(AK27&lt;&gt;"",AK$5,0)</f>
      </c>
      <c r="AN27" s="129">
        <f>IF(AK$6=0,RANK(AK27,AK$12:AK$42,0),RANK(AK27,AK$12:AK$42,1))</f>
      </c>
      <c r="AO27" s="130">
        <v>0.765481234892493</v>
      </c>
      <c r="AP27" s="130">
        <f>IF(COUNTA(AO$12:AO$42)=0,0.6*AO$5,IF(AO27="",0,IF(AO$6=0,IF(AO27&gt;=AO$8,AO$5,IF(AO27&lt;AO$6,0,0.6*AO$5+0.4*AO$5*(AO27-AO$7)/(AO$8-AO$7))),IF(AO27&lt;=AO$8,AO$5,IF(AO27&gt;AO$6,0,0.6*AO$5+0.4*AO$5*(AO27-AO$7)/(AO$8-AO$7))))))</f>
      </c>
      <c r="AQ27" s="130">
        <f>IF(AO27&lt;&gt;"",AO$5,0)</f>
      </c>
      <c r="AR27" s="129">
        <f>IF(AO$6=0,RANK(AO27,AO$12:AO$42,0),RANK(AO27,AO$12:AO$42,1))</f>
      </c>
      <c r="AS27" s="130">
        <v>0</v>
      </c>
      <c r="AT27" s="130">
        <f>IF(COUNTA(AS$12:AS$42)=0,0.6*AS$5,IF(AS27="",0,IF(AS$6=0,IF(AS27&gt;=AS$8,AS$5,IF(AS27&lt;AS$6,0,0.6*AS$5+0.4*AS$5*(AS27-AS$7)/(AS$8-AS$7))),IF(AS27&lt;=AS$8,AS$5,IF(AS27&gt;AS$6,0,0.6*AS$5+0.4*AS$5*(AS27-AS$7)/(AS$8-AS$7))))))</f>
      </c>
      <c r="AU27" s="130">
        <f>IF(AS27&lt;&gt;"",AS$5,0)</f>
      </c>
      <c r="AV27" s="129">
        <f>IF(AS$6=0,RANK(AS27,AS$12:AS$42,0),RANK(AS27,AS$12:AS$42,1))</f>
      </c>
      <c r="AW27" s="130">
        <v>0</v>
      </c>
      <c r="AX27" s="130">
        <f>IF(COUNTA(AW$12:AW$42)=0,0.6*AW$5,IF(AW27="",0,IF(AW$6=0,IF(AW27&gt;=AW$8,AW$5,IF(AW27&lt;AW$6,0,0.6*AW$5+0.4*AW$5*(AW27-AW$7)/(AW$8-AW$7))),IF(AW27&lt;=AW$8,AW$5,IF(AW27&gt;AW$6,0,0.6*AW$5+0.4*AW$5*(AW27-AW$7)/(AW$8-AW$7))))))</f>
      </c>
      <c r="AY27" s="130">
        <f>IF(AW27&lt;&gt;"",AW$5,0)</f>
      </c>
      <c r="AZ27" s="129">
        <f>IF(AW$6=0,RANK(AW27,AW$12:AW$42,0),RANK(AW27,AW$12:AW$42,1))</f>
      </c>
      <c r="BA27" s="130">
        <v>22.5774076147816</v>
      </c>
      <c r="BB27" s="130">
        <f>IF(COUNTA(BA$12:BA$42)=0,0.6*BA$5,IF(BA27="",0,IF(BA$6=0,IF(BA27&gt;=BA$8,BA$5,IF(BA27&lt;BA$6,0,0.6*BA$5+0.4*BA$5*(BA27-BA$7)/(BA$8-BA$7))),IF(BA27&lt;=BA$8,BA$5,IF(BA27&gt;BA$6,0,0.6*BA$5+0.4*BA$5*(BA27-BA$7)/(BA$8-BA$7))))))</f>
      </c>
      <c r="BC27" s="130">
        <f>IF(BA27&lt;&gt;"",BA$5,0)</f>
      </c>
      <c r="BD27" s="129">
        <f>IF(BA$6=0,RANK(BA27,BA$12:BA$42,0),RANK(BA27,BA$12:BA$42,1))</f>
      </c>
      <c r="BE27" s="130">
        <v>0</v>
      </c>
      <c r="BF27" s="130">
        <f>IF(COUNTA(BE$12:BE$42)=0,0.6*BE$5,IF(BE27="",0,IF(BE$6=0,IF(BE27&gt;=BE$8,BE$5,IF(BE27&lt;BE$6,0,0.6*BE$5+0.4*BE$5*(BE27-BE$7)/(BE$8-BE$7))),IF(BE27&lt;=BE$8,BE$5,IF(BE27&gt;BE$6,0,0.6*BE$5+0.4*BE$5*(BE27-BE$7)/(BE$8-BE$7))))))</f>
      </c>
      <c r="BG27" s="130">
        <f>IF(BE27&lt;&gt;"",BE$5,0)</f>
      </c>
      <c r="BH27" s="129">
        <f>IF(BE$6=0,RANK(BE27,BE$12:BE$42,0),RANK(BE27,BE$12:BE$42,1))</f>
      </c>
      <c r="BI27"/>
      <c r="BJ27" s="130">
        <f>IF(COUNTA(BI$12:BI$42)=0,0.6*BI$5,IF(BI27="",0,IF(BI$6=0,IF(BI27&gt;=BI$8,BI$5,IF(BI27&lt;BI$6,0,0.6*BI$5+0.4*BI$5*(BI27-BI$7)/(BI$8-BI$7))),IF(BI27&lt;=BI$8,BI$5,IF(BI27&gt;BI$6,0,0.6*BI$5+0.4*BI$5*(BI27-BI$7)/(BI$8-BI$7))))))</f>
      </c>
      <c r="BK27" s="130">
        <f>IF(BI27&lt;&gt;"",BI$5,0)</f>
      </c>
      <c r="BL27" s="129">
        <f>IF(BI$6=0,RANK(BI27,BI$12:BI$42,0),RANK(BI27,BI$12:BI$42,1))</f>
      </c>
      <c r="BM27"/>
      <c r="BN27" s="130">
        <f>IF(COUNTA(BM$12:BM$42)=0,0.6*BM$5,IF(BM27="",0,IF(BM$6=0,IF(BM27&gt;=BM$8,BM$5,IF(BM27&lt;BM$6,0,0.6*BM$5+0.4*BM$5*(BM27-BM$7)/(BM$8-BM$7))),IF(BM27&lt;=BM$8,BM$5,IF(BM27&gt;BM$6,0,0.6*BM$5+0.4*BM$5*(BM27-BM$7)/(BM$8-BM$7))))))</f>
      </c>
      <c r="BO27" s="130">
        <f>IF(BM27&lt;&gt;"",BM$5,0)</f>
      </c>
      <c r="BP27" s="129">
        <f>IF(BM$6=0,RANK(BM27,BM$12:BM$42,0),RANK(BM27,BM$12:BM$42,1))</f>
      </c>
      <c r="BQ27"/>
      <c r="BR27" s="130">
        <f>IF(COUNTA(BQ$12:BQ$42)=0,0.6*BQ$5,IF(BQ27="",0,IF(BQ$6=0,IF(BQ27&gt;=BQ$8,BQ$5,IF(BQ27&lt;BQ$6,0,0.6*BQ$5+0.4*BQ$5*(BQ27-BQ$7)/(BQ$8-BQ$7))),IF(BQ27&lt;=BQ$8,BQ$5,IF(BQ27&gt;BQ$6,0,0.6*BQ$5+0.4*BQ$5*(BQ27-BQ$7)/(BQ$8-BQ$7))))))</f>
      </c>
      <c r="BS27" s="130">
        <f>IF(BQ27&lt;&gt;"",BQ$5,0)</f>
      </c>
      <c r="BT27" s="129">
        <f>IF(BQ$6=0,RANK(BQ27,BQ$12:BQ$42,0),RANK(BQ27,BQ$12:BQ$42,1))</f>
      </c>
      <c r="BU27"/>
      <c r="BV27" s="130">
        <f>IF(COUNTA(BU$12:BU$42)=0,0.6*BU$5,IF(BU27="",0,IF(BU$6=0,IF(BU27&gt;=BU$8,BU$5,IF(BU27&lt;BU$6,0,0.6*BU$5+0.4*BU$5*(BU27-BU$7)/(BU$8-BU$7))),IF(BU27&lt;=BU$8,BU$5,IF(BU27&gt;BU$6,0,0.6*BU$5+0.4*BU$5*(BU27-BU$7)/(BU$8-BU$7))))))</f>
      </c>
      <c r="BW27" s="130">
        <f>IF(BU27&lt;&gt;"",BU$5,0)</f>
      </c>
      <c r="BX27" s="129">
        <f>IF(BU$6=0,RANK(BU27,BU$12:BU$42,0),RANK(BU27,BU$12:BU$42,1))</f>
      </c>
      <c r="BY27"/>
      <c r="BZ27" s="130">
        <f>IF(COUNTA(BY$12:BY$42)=0,0.6*BY$5,IF(BY27="",0,IF(BY$6=0,IF(BY27&gt;=BY$8,BY$5,IF(BY27&lt;BY$6,0,0.6*BY$5+0.4*BY$5*(BY27-BY$7)/(BY$8-BY$7))),IF(BY27&lt;=BY$8,BY$5,IF(BY27&gt;BY$6,0,0.6*BY$5+0.4*BY$5*(BY27-BY$7)/(BY$8-BY$7))))))</f>
      </c>
      <c r="CA27" s="130">
        <f>IF(BY27&lt;&gt;"",BY$5,0)</f>
      </c>
      <c r="CB27" s="129">
        <f>IF(BY$6=0,RANK(BY27,BY$12:BY$42,0),RANK(BY27,BY$12:BY$42,1))</f>
      </c>
      <c r="CC27"/>
      <c r="CD27" s="130">
        <f>IF(COUNTA(CC$12:CC$42)=0,0.6*CC$5,IF(CC27="",0,IF(CC$6=0,IF(CC27&gt;=CC$8,CC$5,IF(CC27&lt;CC$6,0,0.6*CC$5+0.4*CC$5*(CC27-CC$7)/(CC$8-CC$7))),IF(CC27&lt;=CC$8,CC$5,IF(CC27&gt;CC$6,0,0.6*CC$5+0.4*CC$5*(CC27-CC$7)/(CC$8-CC$7))))))</f>
      </c>
      <c r="CE27" s="130">
        <f>IF(CC27&lt;&gt;"",CC$5,0)</f>
      </c>
      <c r="CF27" s="129">
        <f>IF(CC$6=0,RANK(CC27,CC$12:CC$42,0),RANK(CC27,CC$12:CC$42,1))</f>
      </c>
      <c r="CG27"/>
      <c r="CH27" s="130">
        <f>IF(COUNTA(CG$12:CG$42)=0,0.6*CG$5,IF(CG27="",0,IF(CG$6=0,IF(CG27&gt;=CG$8,CG$5,IF(CG27&lt;CG$6,0,0.6*CG$5+0.4*CG$5*(CG27-CG$7)/(CG$8-CG$7))),IF(CG27&lt;=CG$8,CG$5,IF(CG27&gt;CG$6,0,0.6*CG$5+0.4*CG$5*(CG27-CG$7)/(CG$8-CG$7))))))</f>
      </c>
      <c r="CI27" s="130">
        <f>IF(CG27&lt;&gt;"",CG$5,0)</f>
      </c>
      <c r="CJ27" s="129">
        <f>IF(CG$6=0,RANK(CG27,CG$12:CG$42,0),RANK(CG27,CG$12:CG$42,1))</f>
      </c>
      <c r="CK27"/>
      <c r="CL27" s="130">
        <f>IF(COUNTA(CK$12:CK$42)=0,0.6*CK$5,IF(CK27="",0,IF(CK$6=0,IF(CK27&gt;=CK$8,CK$5,IF(CK27&lt;CK$6,0,0.6*CK$5+0.4*CK$5*(CK27-CK$7)/(CK$8-CK$7))),IF(CK27&lt;=CK$8,CK$5,IF(CK27&gt;CK$6,0,0.6*CK$5+0.4*CK$5*(CK27-CK$7)/(CK$8-CK$7))))))</f>
      </c>
      <c r="CM27" s="130">
        <f>IF(CK27&lt;&gt;"",CK$5,0)</f>
      </c>
      <c r="CN27" s="129">
        <f>IF(CK$6=0,RANK(CK27,CK$12:CK$42,0),RANK(CK27,CK$12:CK$42,1))</f>
      </c>
      <c r="CO27"/>
      <c r="CP27" s="130">
        <f>IF(COUNTA(CO$12:CO$42)=0,0.6*CO$5,IF(CO27="",0,IF(CO$6=0,IF(CO27&gt;=CO$8,CO$5,IF(CO27&lt;CO$6,0,0.6*CO$5+0.4*CO$5*(CO27-CO$7)/(CO$8-CO$7))),IF(CO27&lt;=CO$8,CO$5,IF(CO27&gt;CO$6,0,0.6*CO$5+0.4*CO$5*(CO27-CO$7)/(CO$8-CO$7))))))</f>
      </c>
      <c r="CQ27" s="130">
        <f>IF(CO27&lt;&gt;"",CO$5,0)</f>
      </c>
      <c r="CR27" s="129">
        <f>IF(CO$6=0,RANK(CO27,CO$12:CO$42,0),RANK(CO27,CO$12:CO$42,1))</f>
      </c>
      <c r="CS27" s="130">
        <v>99</v>
      </c>
      <c r="CT27" s="130">
        <f>IF(COUNTA(CS$12:CS$42)=0,0.6*CS$5,IF(CS27="",0,IF(CS$6=0,IF(CS27&gt;=CS$8,CS$5,IF(CS27&lt;CS$6,0,0.6*CS$5+0.4*CS$5*(CS27-CS$7)/(CS$8-CS$7))),IF(CS27&lt;=CS$8,CS$5,IF(CS27&gt;CS$6,0,0.6*CS$5+0.4*CS$5*(CS27-CS$7)/(CS$8-CS$7))))))</f>
      </c>
      <c r="CU27" s="130">
        <f>IF(CS27&lt;&gt;"",CS$5,0)</f>
      </c>
      <c r="CV27" s="129">
        <f>IF(CS$6=0,RANK(CS27,CS$12:CS$42,0),RANK(CS27,CS$12:CS$42,1))</f>
      </c>
      <c r="CW27" s="130">
        <v>0.5</v>
      </c>
      <c r="CX27" s="130">
        <f>IF(COUNTA(CW$12:CW$42)=0,0.6*CW$5,IF(CW27="",0,IF(CW$6=0,IF(CW27&gt;=CW$8,CW$5,IF(CW27&lt;CW$6,0,0.6*CW$5+0.4*CW$5*(CW27-CW$7)/(CW$8-CW$7))),IF(CW27&lt;=CW$8,CW$5,IF(CW27&gt;CW$6,0,0.6*CW$5+0.4*CW$5*(CW27-CW$7)/(CW$8-CW$7))))))</f>
      </c>
      <c r="CY27" s="130">
        <f>IF(CW27&lt;&gt;"",CW$5,0)</f>
      </c>
      <c r="CZ27" s="129">
        <f>IF(CW$6=0,RANK(CW27,CW$12:CW$42,0),RANK(CW27,CW$12:CW$42,1))</f>
      </c>
      <c r="DA27" s="130">
        <v>98</v>
      </c>
      <c r="DB27" s="130">
        <f>IF(COUNTA(DA$12:DA$42)=0,0.6*DA$5,IF(DA27="",0,IF(DA$6=0,IF(DA27&gt;=DA$8,DA$5,IF(DA27&lt;DA$6,0,0.6*DA$5+0.4*DA$5*(DA27-DA$7)/(DA$8-DA$7))),IF(DA27&lt;=DA$8,DA$5,IF(DA27&gt;DA$6,0,0.6*DA$5+0.4*DA$5*(DA27-DA$7)/(DA$8-DA$7))))))</f>
      </c>
      <c r="DC27" s="130">
        <f>IF(DA27&lt;&gt;"",DA$5,0)</f>
      </c>
      <c r="DD27" s="129">
        <f>IF(DA$6=0,RANK(DA27,DA$12:DA$42,0),RANK(DA27,DA$12:DA$42,1))</f>
      </c>
      <c r="DE27" s="130">
        <v>98</v>
      </c>
      <c r="DF27" s="130">
        <f>IF(COUNTA(DE$12:DE$42)=0,0.6*DE$5,IF(DE27="",0,IF(DE$6=0,IF(DE27&gt;=DE$8,DE$5,IF(DE27&lt;DE$6,0,0.6*DE$5+0.4*DE$5*(DE27-DE$7)/(DE$8-DE$7))),IF(DE27&lt;=DE$8,DE$5,IF(DE27&gt;DE$6,0,0.6*DE$5+0.4*DE$5*(DE27-DE$7)/(DE$8-DE$7))))))</f>
      </c>
      <c r="DG27" s="130">
        <f>IF(DE27&lt;&gt;"",DE$5,0)</f>
      </c>
      <c r="DH27" s="129">
        <f>IF(DE$6=0,RANK(DE27,DE$12:DE$42,0),RANK(DE27,DE$12:DE$42,1))</f>
      </c>
      <c r="DI27"/>
      <c r="DJ27" s="130">
        <f>IF(COUNTA(DI$12:DI$42)=0,0.6*DI$5,IF(DI27="",0,IF(DI$6=0,IF(DI27&gt;=DI$8,DI$5,IF(DI27&lt;DI$6,0,0.6*DI$5+0.4*DI$5*(DI27-DI$7)/(DI$8-DI$7))),IF(DI27&lt;=DI$8,DI$5,IF(DI27&gt;DI$6,0,0.6*DI$5+0.4*DI$5*(DI27-DI$7)/(DI$8-DI$7))))))</f>
      </c>
      <c r="DK27" s="130">
        <f>IF(DI27&lt;&gt;"",DI$5,0)</f>
      </c>
      <c r="DL27" s="129">
        <f>IF(DI$6=0,RANK(DI27,DI$12:DI$42,0),RANK(DI27,DI$12:DI$42,1))</f>
      </c>
      <c r="DM27"/>
      <c r="DN27" s="130">
        <f>IF(COUNTA(DM$12:DM$42)=0,0.6*DM$5,IF(DM27="",0,IF(DM$6=0,IF(DM27&gt;=DM$8,DM$5,IF(DM27&lt;DM$6,0,0.6*DM$5+0.4*DM$5*(DM27-DM$7)/(DM$8-DM$7))),IF(DM27&lt;=DM$8,DM$5,IF(DM27&gt;DM$6,0,0.6*DM$5+0.4*DM$5*(DM27-DM$7)/(DM$8-DM$7))))))</f>
      </c>
      <c r="DO27" s="130">
        <f>IF(DM27&lt;&gt;"",DM$5,0)</f>
      </c>
      <c r="DP27" s="129">
        <f>IF(DM$6=0,RANK(DM27,DM$12:DM$42,0),RANK(DM27,DM$12:DM$42,1))</f>
      </c>
      <c r="DQ27"/>
      <c r="DR27" s="130">
        <f>IF(COUNTA(DQ$12:DQ$42)=0,0.6*DQ$5,IF(DQ27="",0,IF(DQ$6=0,IF(DQ27&gt;=DQ$8,DQ$5,IF(DQ27&lt;DQ$6,0,0.6*DQ$5+0.4*DQ$5*(DQ27-DQ$7)/(DQ$8-DQ$7))),IF(DQ27&lt;=DQ$8,DQ$5,IF(DQ27&gt;DQ$6,0,0.6*DQ$5+0.4*DQ$5*(DQ27-DQ$7)/(DQ$8-DQ$7))))))</f>
      </c>
      <c r="DS27" s="130">
        <f>IF(DQ27&lt;&gt;"",DQ$5,0)</f>
      </c>
      <c r="DT27" s="129">
        <f>IF(DQ$6=0,RANK(DQ27,DQ$12:DQ$42,0),RANK(DQ27,DQ$12:DQ$42,1))</f>
      </c>
      <c r="DU27"/>
      <c r="DV27" s="130">
        <f>IF(COUNTA(DU$12:DU$42)=0,0.6*DU$5,IF(DU27="",0,IF(DU$6=0,IF(DU27&gt;=DU$8,DU$5,IF(DU27&lt;DU$6,0,0.6*DU$5+0.4*DU$5*(DU27-DU$7)/(DU$8-DU$7))),IF(DU27&lt;=DU$8,DU$5,IF(DU27&gt;DU$6,0,0.6*DU$5+0.4*DU$5*(DU27-DU$7)/(DU$8-DU$7))))))</f>
      </c>
      <c r="DW27" s="130">
        <f>IF(DU27&lt;&gt;"",DU$5,0)</f>
      </c>
      <c r="DX27" s="129">
        <f>IF(DU$6=0,RANK(DU27,DU$12:DU$42,0),RANK(DU27,DU$12:DU$42,1))</f>
      </c>
      <c r="DY27"/>
      <c r="DZ27" s="130">
        <f>IF(COUNTA(DY$12:DY$42)=0,0.6*DY$5,IF(DY27="",0,IF(DY$6=0,IF(DY27&gt;=DY$8,DY$5,IF(DY27&lt;DY$6,0,0.6*DY$5+0.4*DY$5*(DY27-DY$7)/(DY$8-DY$7))),IF(DY27&lt;=DY$8,DY$5,IF(DY27&gt;DY$6,0,0.6*DY$5+0.4*DY$5*(DY27-DY$7)/(DY$8-DY$7))))))</f>
      </c>
      <c r="EA27" s="130">
        <f>IF(DY27&lt;&gt;"",DY$5,0)</f>
      </c>
      <c r="EB27" s="129">
        <f>IF(DY$6=0,RANK(DY27,DY$12:DY$42,0),RANK(DY27,DY$12:DY$42,1))</f>
      </c>
      <c r="EC27"/>
      <c r="ED27" s="130">
        <f>IF(COUNTA(EC$12:EC$42)=0,0.6*EC$5,IF(EC27="",0,IF(EC$6=0,IF(EC27&gt;=EC$8,EC$5,IF(EC27&lt;EC$6,0,0.6*EC$5+0.4*EC$5*(EC27-EC$7)/(EC$8-EC$7))),IF(EC27&lt;=EC$8,EC$5,IF(EC27&gt;EC$6,0,0.6*EC$5+0.4*EC$5*(EC27-EC$7)/(EC$8-EC$7))))))</f>
      </c>
      <c r="EE27" s="130">
        <f>IF(EC27&lt;&gt;"",EC$5,0)</f>
      </c>
      <c r="EF27" s="129">
        <f>IF(EC$6=0,RANK(EC27,EC$12:EC$42,0),RANK(EC27,EC$12:EC$42,1))</f>
      </c>
      <c r="EG27"/>
      <c r="EH27" s="130">
        <f>IF(COUNTA(EG$12:EG$42)=0,0.6*EG$5,IF(EG27="",0,IF(EG$6=0,IF(EG27&gt;=EG$8,EG$5,IF(EG27&lt;EG$6,0,0.6*EG$5+0.4*EG$5*(EG27-EG$7)/(EG$8-EG$7))),IF(EG27&lt;=EG$8,EG$5,IF(EG27&gt;EG$6,0,0.6*EG$5+0.4*EG$5*(EG27-EG$7)/(EG$8-EG$7))))))</f>
      </c>
      <c r="EI27" s="130">
        <f>IF(EG27&lt;&gt;"",EG$5,0)</f>
      </c>
      <c r="EJ27" s="129">
        <f>IF(EG$6=0,RANK(EG27,EG$12:EG$42,0),RANK(EG27,EG$12:EG$42,1))</f>
      </c>
      <c r="EK27"/>
      <c r="EL27" s="130">
        <f>IF(COUNTA(EK$12:EK$42)=0,0.6*EK$5,IF(EK27="",0,IF(EK$6=0,IF(EK27&gt;=EK$8,EK$5,IF(EK27&lt;EK$6,0,0.6*EK$5+0.4*EK$5*(EK27-EK$7)/(EK$8-EK$7))),IF(EK27&lt;=EK$8,EK$5,IF(EK27&gt;EK$6,0,0.6*EK$5+0.4*EK$5*(EK27-EK$7)/(EK$8-EK$7))))))</f>
      </c>
      <c r="EM27" s="130">
        <f>IF(EK27&lt;&gt;"",EK$5,0)</f>
      </c>
      <c r="EN27" s="129">
        <f>IF(EK$6=0,RANK(EK27,EK$12:EK$42,0),RANK(EK27,EK$12:EK$42,1))</f>
      </c>
      <c r="EO27"/>
      <c r="EP27"/>
      <c r="EQ27"/>
      <c r="ER27" s="130">
        <f>IF(OR(EO27="",EP27=""),0,EO$5)</f>
      </c>
      <c r="ES27" s="129">
        <f>IF(EO$6=0,RANK(EQ27,EQ$12:EQ$42,0),RANK(EQ27,EQ$12:EQ$42,1))</f>
      </c>
      <c r="ET27"/>
      <c r="EU27"/>
      <c r="EV27"/>
      <c r="EW27" s="130">
        <f>IF(OR(ET27="",EU27=""),0,ET$5)</f>
      </c>
      <c r="EX27" s="129">
        <f>IF(ET$6=0,RANK(EV27,EV$12:EV$42,0),RANK(EV27,EV$12:EV$42,1))</f>
      </c>
      <c r="EY27"/>
      <c r="EZ27"/>
      <c r="FA27"/>
      <c r="FB27" s="130">
        <f>IF(OR(EY27="",EZ27=""),0,EY$5)</f>
      </c>
      <c r="FC27" s="129">
        <f>IF(EY$6=0,RANK(FA27,FA$12:FA$42,0),RANK(FA27,FA$12:FA$42,1))</f>
      </c>
      <c r="FD27"/>
      <c r="FE27"/>
      <c r="FF27"/>
      <c r="FG27" s="130">
        <f>IF(OR(FD27="",FE27=""),0,FD$5)</f>
      </c>
      <c r="FH27" s="129">
        <f>IF(FD$6=0,RANK(FF27,FF$12:FF$42,0),RANK(FF27,FF$12:FF$42,1))</f>
      </c>
      <c r="FI27"/>
      <c r="FJ27"/>
      <c r="FK27"/>
      <c r="FL27" s="130">
        <f>IF(OR(FI27="",FJ27=""),0,FI$5)</f>
      </c>
      <c r="FM27" s="129">
        <f>IF(FI$6=0,RANK(FK27,FK$12:FK$42,0),RANK(FK27,FK$12:FK$42,1))</f>
      </c>
      <c r="FN27"/>
      <c r="FO27"/>
      <c r="FP27"/>
      <c r="FQ27" s="130">
        <f>IF(OR(FN27="",FO27=""),0,FN$5)</f>
      </c>
      <c r="FR27" s="129">
        <f>IF(FN$6=0,RANK(FP27,FP$12:FP$42,0),RANK(FP27,FP$12:FP$42,1))</f>
      </c>
      <c r="FS27"/>
      <c r="FT27"/>
      <c r="FU27"/>
      <c r="FV27" s="130">
        <f>IF(OR(FS27="",FT27=""),0,FS$5)</f>
      </c>
      <c r="FW27" s="129">
        <f>IF(FS$6=0,RANK(FU27,FU$12:FU$42,0),RANK(FU27,FU$12:FU$42,1))</f>
      </c>
      <c r="FX27"/>
      <c r="FY27"/>
      <c r="FZ27"/>
      <c r="GA27" s="130">
        <f>IF(OR(FX27="",FY27=""),0,FX$5)</f>
      </c>
      <c r="GB27" s="129">
        <f>IF(FX$6=0,RANK(FZ27,FZ$12:FZ$42,0),RANK(FZ27,FZ$12:FZ$42,1))</f>
      </c>
      <c r="GC27"/>
      <c r="GD27"/>
      <c r="GE27"/>
      <c r="GF27" s="130">
        <f>IF(OR(GC27="",GD27=""),0,GC$5)</f>
      </c>
      <c r="GG27" s="129">
        <f>IF(GC$6=0,RANK(GE27,GE$12:GE$42,0),RANK(GE27,GE$12:GE$42,1))</f>
      </c>
      <c r="GH27"/>
      <c r="GI27"/>
      <c r="GJ27"/>
      <c r="GK27" s="130">
        <f>IF(OR(GH27="",GI27=""),0,GH$5)</f>
      </c>
      <c r="GL27" s="129">
        <f>IF(GH$6=0,RANK(GJ27,GJ$12:GJ$42,0),RANK(GJ27,GJ$12:GJ$42,1))</f>
      </c>
      <c r="GM27"/>
      <c r="GN27"/>
      <c r="GO27"/>
      <c r="GP27" s="130">
        <f>IF(OR(GM27="",GN27=""),0,GM$5)</f>
      </c>
      <c r="GQ27" s="129">
        <f>IF(GM$6=0,RANK(GO27,GO$12:GO$42,0),RANK(GO27,GO$12:GO$42,1))</f>
      </c>
      <c r="GR27"/>
      <c r="GS27"/>
      <c r="GT27"/>
      <c r="GU27" s="130">
        <f>IF(OR(GR27="",GS27=""),0,GR$5)</f>
      </c>
      <c r="GV27" s="129">
        <f>IF(GR$6=0,RANK(GT27,GT$12:GT$42,0),RANK(GT27,GT$12:GT$42,1))</f>
      </c>
      <c r="GW27"/>
      <c r="GX27"/>
      <c r="GY27"/>
      <c r="GZ27" s="130">
        <f>IF(OR(GW27="",GX27=""),0,GW$5)</f>
      </c>
      <c r="HA27" s="129">
        <f>IF(GW$6=0,RANK(GY27,GY$12:GY$42,0),RANK(GY27,GY$12:GY$42,1))</f>
      </c>
      <c r="HB27"/>
      <c r="HC27"/>
      <c r="HD27"/>
      <c r="HE27" s="130">
        <f>IF(OR(HB27="",HC27=""),0,HB$5)</f>
      </c>
      <c r="HF27" s="129">
        <f>IF(HB$6=0,RANK(HD27,HD$12:HD$42,0),RANK(HD27,HD$12:HD$42,1))</f>
      </c>
      <c r="HG27" s="130">
        <v>0.0812344040469503</v>
      </c>
      <c r="HH27" s="130">
        <f>IF(COUNTA(HG$12:HG$42)=0,0.6*HG$5,IF(HG27="",0,IF(HG$6=0,IF(HG27&gt;=HG$8,HG$5,IF(HG27&lt;HG$6,0,0.6*HG$5+0.4*HG$5*(HG27-HG$7)/(HG$8-HG$7))),IF(HG27&lt;=HG$8,HG$5,IF(HG27&gt;HG$6,0,0.6*HG$5+0.4*HG$5*(HG27-HG$7)/(HG$8-HG$7))))))</f>
      </c>
      <c r="HI27" s="130">
        <f>IF(HG27&lt;&gt;"",HG$5,0)</f>
      </c>
      <c r="HJ27" s="129">
        <f>IF(HG$6=0,RANK(HG27,HG$12:HG$42,0),RANK(HG27,HG$12:HG$42,1))</f>
      </c>
      <c r="HK27" s="130">
        <v>1.8</v>
      </c>
      <c r="HL27" s="130">
        <f>IF(COUNTA(HK$12:HK$42)=0,0.6*HK$5,IF(HK27="",0,IF(HK$6=0,IF(HK27&gt;=HK$8,HK$5,IF(HK27&lt;HK$6,0,0.6*HK$5+0.4*HK$5*(HK27-HK$7)/(HK$8-HK$7))),IF(HK27&lt;=HK$8,HK$5,IF(HK27&gt;HK$6,0,0.6*HK$5+0.4*HK$5*(HK27-HK$7)/(HK$8-HK$7))))))</f>
      </c>
      <c r="HM27" s="130">
        <f>IF(HK27&lt;&gt;"",HK$5,0)</f>
      </c>
      <c r="HN27" s="129">
        <f>IF(HK$6=0,RANK(HK27,HK$12:HK$42,0),RANK(HK27,HK$12:HK$42,1))</f>
      </c>
      <c r="HO27" s="130">
        <v>0</v>
      </c>
      <c r="HP27" s="130">
        <f>IF(COUNTA(HO$12:HO$42)=0,0.6*HO$5,IF(HO27="",0,IF(HO$6=0,IF(HO27&gt;=HO$8,HO$5,IF(HO27&lt;HO$6,0,0.6*HO$5+0.4*HO$5*(HO27-HO$7)/(HO$8-HO$7))),IF(HO27&lt;=HO$8,HO$5,IF(HO27&gt;HO$6,0,0.6*HO$5+0.4*HO$5*(HO27-HO$7)/(HO$8-HO$7))))))</f>
      </c>
      <c r="HQ27" s="130">
        <f>IF(HO27&lt;&gt;"",HO$5,0)</f>
      </c>
      <c r="HR27" s="129">
        <f>IF(HO$6=0,RANK(HO27,HO$12:HO$42,0),RANK(HO27,HO$12:HO$42,1))</f>
      </c>
      <c r="HS27" s="130">
        <v>4.86381322957199</v>
      </c>
      <c r="HT27" s="130">
        <f>IF(COUNTA(HS$12:HS$42)=0,0.6*HS$5,IF(HS27="",0,IF(HS$6=0,IF(HS27&gt;=HS$8,HS$5,IF(HS27&lt;HS$6,0,0.6*HS$5+0.4*HS$5*(HS27-HS$7)/(HS$8-HS$7))),IF(HS27&lt;=HS$8,HS$5,IF(HS27&gt;HS$6,0,0.6*HS$5+0.4*HS$5*(HS27-HS$7)/(HS$8-HS$7))))))</f>
      </c>
      <c r="HU27" s="130">
        <f>IF(HS27&lt;&gt;"",HS$5,0)</f>
      </c>
      <c r="HV27" s="129">
        <f>IF(HS$6=0,RANK(HS27,HS$12:HS$42,0),RANK(HS27,HS$12:HS$42,1))</f>
      </c>
      <c r="HW27" s="130">
        <v>0.629999999999995</v>
      </c>
      <c r="HX27" s="130">
        <f>IF(COUNTA(HW$12:HW$42)=0,0.6*HW$5,IF(HW27="",0,IF(HW$6=0,IF(HW27&gt;=HW$8,HW$5,IF(HW27&lt;HW$6,0,0.6*HW$5+0.4*HW$5*(HW27-HW$7)/(HW$8-HW$7))),IF(HW27&lt;=HW$8,HW$5,IF(HW27&gt;HW$6,0,0.6*HW$5+0.4*HW$5*(HW27-HW$7)/(HW$8-HW$7))))))</f>
      </c>
      <c r="HY27" s="130">
        <f>IF(HW27&lt;&gt;"",HW$5,0)</f>
      </c>
      <c r="HZ27" s="129">
        <f>IF(HW$6=0,RANK(HW27,HW$12:HW$42,0),RANK(HW27,HW$12:HW$42,1))</f>
      </c>
      <c r="IA27" s="130">
        <v>0</v>
      </c>
      <c r="IB27" s="130">
        <f>IF(COUNTA(IA$12:IA$42)=0,0.6*IA$5,IF(IA27="",0,IF(IA$6=0,IF(IA27&gt;=IA$8,IA$5,IF(IA27&lt;IA$6,0,0.6*IA$5+0.4*IA$5*(IA27-IA$7)/(IA$8-IA$7))),IF(IA27&lt;=IA$8,IA$5,IF(IA27&gt;IA$6,0,0.6*IA$5+0.4*IA$5*(IA27-IA$7)/(IA$8-IA$7))))))</f>
      </c>
      <c r="IC27" s="130">
        <f>IF(IA27&lt;&gt;"",IA$5,0)</f>
      </c>
      <c r="ID27" s="129">
        <f>IF(IA$6=0,RANK(IA27,IA$12:IA$42,0),RANK(IA27,IA$12:IA$42,1))</f>
      </c>
      <c r="IE27" s="130">
        <v>87.5583771451245</v>
      </c>
      <c r="IF27" s="130">
        <f>IF(COUNTA(IE$12:IE$42)=0,0.6*IE$5,IF(IE27="",0,IF(IE$6=0,IF(IE27&gt;=IE$8,IE$5,IF(IE27&lt;IE$6,0,0.6*IE$5+0.4*IE$5*(IE27-IE$7)/(IE$8-IE$7))),IF(IE27&lt;=IE$8,IE$5,IF(IE27&gt;IE$6,0,0.6*IE$5+0.4*IE$5*(IE27-IE$7)/(IE$8-IE$7))))))</f>
      </c>
      <c r="IG27" s="130">
        <f>IF(IE27&lt;&gt;"",IE$5,0)</f>
      </c>
      <c r="IH27" s="129">
        <f>IF(IE$6=0,RANK(IE27,IE$12:IE$42,0),RANK(IE27,IE$12:IE$42,1))</f>
      </c>
      <c r="II27" s="130">
        <v>98.8704839627145</v>
      </c>
      <c r="IJ27" s="130">
        <f>IF(COUNTA(II$12:II$42)=0,0.6*II$5,IF(II27="",0,IF(II$6=0,IF(II27&gt;=II$8,II$5,IF(II27&lt;II$6,0,0.6*II$5+0.4*II$5*(II27-II$7)/(II$8-II$7))),IF(II27&lt;=II$8,II$5,IF(II27&gt;II$6,0,0.6*II$5+0.4*II$5*(II27-II$7)/(II$8-II$7))))))</f>
      </c>
      <c r="IK27" s="130">
        <f>IF(II27&lt;&gt;"",II$5,0)</f>
      </c>
      <c r="IL27" s="129">
        <f>IF(II$6=0,RANK(II27,II$12:II$42,0),RANK(II27,II$12:II$42,1))</f>
      </c>
      <c r="IM27" s="130">
        <v>51.1072314254538</v>
      </c>
      <c r="IN27" s="130">
        <f>IF(COUNTA(IM$12:IM$42)=0,0.6*IM$5,IF(IM27="",0,IF(AND(IM27&gt;=IM$7,IM27&lt;=IM$8),IM$5,0)))</f>
      </c>
      <c r="IO27" s="130">
        <f>IF(IM27&lt;&gt;"",IM$5,0)</f>
      </c>
      <c r="IP27" s="129">
        <f>IF(IM$6=0,RANK(IM27,IM$12:IM$42,0),RANK(IM27,IM$12:IM$42,1))</f>
      </c>
      <c r="IQ27" s="130">
        <v>90</v>
      </c>
      <c r="IR27" s="130">
        <f>IF(COUNTA(IQ$12:IQ$42)=0,0.6*IQ$5,IF(IQ27="",0,IF(IQ$6=0,IF(IQ27&gt;=IQ$8,IQ$5,IF(IQ27&lt;IQ$6,0,0.6*IQ$5+0.4*IQ$5*(IQ27-IQ$7)/(IQ$8-IQ$7))),IF(IQ27&lt;=IQ$8,IQ$5,IF(IQ27&gt;IQ$6,0,0.6*IQ$5+0.4*IQ$5*(IQ27-IQ$7)/(IQ$8-IQ$7))))))</f>
      </c>
      <c r="IS27" s="130">
        <f>IF(IQ27&lt;&gt;"",IQ$5,0)</f>
      </c>
      <c r="IT27" s="129">
        <f>IF(IQ$6=0,RANK(IQ27,IQ$12:IQ$42,0),RANK(IQ27,IQ$12:IQ$42,1))</f>
      </c>
      <c r="IU27" s="130">
        <v>39.4438722966014</v>
      </c>
      <c r="IV27" s="130">
        <f>IF(COUNTA(IU$12:IU$42)=0,0.6*IU$5,IF(IU27="",0,IF(IU$6=0,IF(IU27&gt;=IU$8,IU$5,IF(IU27&lt;IU$6,0,0.6*IU$5+0.4*IU$5*(IU27-IU$7)/(IU$8-IU$7))),IF(IU27&lt;=IU$8,IU$5,IF(IU27&gt;IU$6,0,0.6*IU$5+0.4*IU$5*(IU27-IU$7)/(IU$8-IU$7))))))</f>
      </c>
      <c r="IW27" s="130">
        <f>IF(IU27&lt;&gt;"",IU$5,0)</f>
      </c>
      <c r="IX27" s="129">
        <f>IF(IU$6=0,RANK(IU27,IU$12:IU$42,0),RANK(IU27,IU$12:IU$42,1))</f>
      </c>
      <c r="IY27"/>
      <c r="IZ27" s="130">
        <f>IF(COUNTA(IY$12:IY$42)=0,0.6*IY$5,IF(IY27="",0,IF(AND(IY27&gt;=IY$7,IY27&lt;=IY$8),IY$5,0)))</f>
      </c>
      <c r="JA27" s="130">
        <f>IF(IY27&lt;&gt;"",IY$5,0)</f>
      </c>
      <c r="JB27" s="129">
        <f>IF(IY$6=0,RANK(IY27,IY$12:IY$42,0),RANK(IY27,IY$12:IY$42,1))</f>
      </c>
      <c r="JC27" s="130">
        <v>31.81</v>
      </c>
      <c r="JD27" s="130">
        <f>IF(COUNTA(JC$12:JC$42)=0,0.6*JC$5,IF(JC27="",0,IF(AND(JC27&gt;=JC$7,JC27&lt;=JC$8),JC$5,0)))</f>
      </c>
      <c r="JE27" s="130">
        <f>IF(JC27&lt;&gt;"",JC$5,0)</f>
      </c>
      <c r="JF27" s="129">
        <f>IF(JC$6=0,RANK(JC27,JC$12:JC$42,0),RANK(JC27,JC$12:JC$42,1))</f>
      </c>
      <c r="JG27"/>
      <c r="JH27" s="130">
        <f>IF(COUNTA(JG$12:JG$42)=0,0.6*JG$5,IF(JG27="",0,IF(JG$6=0,IF(JG27&gt;=JG$8,JG$5,IF(JG27&lt;JG$6,0,0.6*JG$5+0.4*JG$5*(JG27-JG$7)/(JG$8-JG$7))),IF(JG27&lt;=JG$8,JG$5,IF(JG27&gt;JG$6,0,0.6*JG$5+0.4*JG$5*(JG27-JG$7)/(JG$8-JG$7))))))</f>
      </c>
      <c r="JI27" s="130">
        <f>IF(JG27&lt;&gt;"",JG$5,0)</f>
      </c>
      <c r="JJ27" s="129">
        <f>IF(JG$6=0,RANK(JG27,JG$12:JG$42,0),RANK(JG27,JG$12:JG$42,1))</f>
      </c>
      <c r="JK27"/>
      <c r="JL27" s="130">
        <f>IF(COUNTA(JK$12:JK$42)=0,0.6*JK$5,IF(JK27="",0,IF(JK$6=0,IF(JK27&gt;=JK$8,JK$5,IF(JK27&lt;JK$6,0,0.6*JK$5+0.4*JK$5*(JK27-JK$7)/(JK$8-JK$7))),IF(JK27&lt;=JK$8,JK$5,IF(JK27&gt;JK$6,0,0.6*JK$5+0.4*JK$5*(JK27-JK$7)/(JK$8-JK$7))))))</f>
      </c>
      <c r="JM27" s="130">
        <f>IF(JK27&lt;&gt;"",JK$5,0)</f>
      </c>
      <c r="JN27" s="129">
        <f>IF(JK$6=0,RANK(JK27,JK$12:JK$42,0),RANK(JK27,JK$12:JK$42,1))</f>
      </c>
      <c r="JO27" s="129" t="s">
        <v>31</v>
      </c>
      <c r="JP27" s="129">
        <f>(F27+J27+N27+R27+V27+Z27+AD27)*100</f>
      </c>
      <c r="JQ27" s="129">
        <f>RANK(JP27,JP$12:JP$42,0)</f>
      </c>
      <c r="JR27" s="129" t="s">
        <v>31</v>
      </c>
      <c r="JS27" s="129">
        <f>(AH27+AL27+AP27+AT27+AX27+BB27+BF27+BJ27+BN27+BR27+BV27+BZ27+CD27+CH27+CL27+CP27+CT27+CX27)*100</f>
      </c>
      <c r="JT27" s="129">
        <f>RANK(JS27,JS$12:JS$42,0)</f>
      </c>
      <c r="JU27" s="129" t="s">
        <v>31</v>
      </c>
      <c r="JV27" s="129">
        <f>(DB27+DF27)*100</f>
      </c>
      <c r="JW27" s="129">
        <f>RANK(JV27,JV$12:JV$42,0)</f>
      </c>
      <c r="JX27" s="129" t="s">
        <v>31</v>
      </c>
      <c r="JY27" s="129">
        <f>(DJ27+DN27+DR27+DV27+DZ27+ED27+EH27+EL27+EQ27+EV27+FA27+FF27+FK27+FP27+FU27+FZ27+GE27+GJ27+GO27+GT27+GY27+HD27)*100</f>
      </c>
      <c r="JZ27" s="129">
        <f>RANK(JY27,JY$12:JY$42,0)</f>
      </c>
      <c r="KA27" s="129" t="s">
        <v>31</v>
      </c>
      <c r="KB27" s="129">
        <f>(HH27+HL27+HP27+HT27+HX27+IB27)*100</f>
      </c>
      <c r="KC27" s="129">
        <f>RANK(KB27,KB$12:KB$42,0)</f>
      </c>
      <c r="KD27" s="129" t="s">
        <v>31</v>
      </c>
      <c r="KE27" s="129">
        <f>(IF27+IJ27+IN27+IR27+IV27)*100</f>
      </c>
      <c r="KF27" s="129">
        <f>RANK(KE27,KE$12:KE$42,0)</f>
      </c>
      <c r="KG27" s="129" t="s">
        <v>31</v>
      </c>
      <c r="KH27" s="129">
        <f>(IZ27+JD27)*100</f>
      </c>
      <c r="KI27" s="129">
        <f>RANK(KH27,KH$12:KH$42,0)</f>
      </c>
      <c r="KJ27" s="129" t="s">
        <v>31</v>
      </c>
      <c r="KK27" s="129">
        <f>(JH27+JL27)*100</f>
      </c>
      <c r="KL27" s="129">
        <f>RANK(KK27,KK$12:KK$42,0)</f>
      </c>
    </row>
    <row r="28">
      <c r="A28" s="129" t="s">
        <v>32</v>
      </c>
      <c r="B28" s="129">
        <f>A28</f>
      </c>
      <c r="C28" s="129">
        <f>(F28+J28+N28+R28+V28+Z28+AD28+AH28+AL28+AP28+AT28+AX28+BB28+BF28+BJ28+BN28+BR28+BV28+BZ28+CD28+CH28+CL28+CP28+CT28+CX28+DB28+DF28+DJ28+DN28+DR28+DV28+DZ28+ED28+EH28+EL28+EQ28+EV28+FA28+FF28+FK28+FP28+FU28+FZ28+GE28+GJ28+GO28+GT28+GY28+HD28+HH28+HL28+HP28+HT28+HX28+IB28+IF28+IJ28+IN28+IR28+IV28+IZ28+JD28+JH28+JL28)*100</f>
      </c>
      <c r="D28" s="129">
        <f>RANK(C28,C$12:C$42,0)</f>
      </c>
      <c r="E28" s="130">
        <v>66.6308641628336</v>
      </c>
      <c r="F28" s="130">
        <f>IF(COUNTA(E$12:E$42)=0,0.6*E$5,IF(E28="",0,IF(E$6=0,IF(E28&gt;=E$8,E$5,IF(E28&lt;E$6,0,0.6*E$5+0.4*E$5*(E28-E$7)/(E$8-E$7))),IF(E28&lt;=E$8,E$5,IF(E28&gt;E$6,0,0.6*E$5+0.4*E$5*(E28-E$7)/(E$8-E$7))))))</f>
      </c>
      <c r="G28" s="130">
        <f>IF(E28&lt;&gt;"",E$5,0)</f>
      </c>
      <c r="H28" s="129">
        <f>IF(E$6=0,RANK(E28,E$12:E$42,0),RANK(E28,E$12:E$42,1))</f>
      </c>
      <c r="I28" s="130">
        <v>88.8512868671601</v>
      </c>
      <c r="J28" s="130">
        <f>IF(COUNTA(I$12:I$42)=0,0.6*I$5,IF(I28="",0,IF(I$6=0,IF(I28&gt;=I$8,I$5,IF(I28&lt;I$6,0,0.6*I$5+0.4*I$5*(I28-I$7)/(I$8-I$7))),IF(I28&lt;=I$8,I$5,IF(I28&gt;I$6,0,0.6*I$5+0.4*I$5*(I28-I$7)/(I$8-I$7))))))</f>
      </c>
      <c r="K28" s="130">
        <f>IF(I28&lt;&gt;"",I$5,0)</f>
      </c>
      <c r="L28" s="129">
        <f>IF(I$6=0,RANK(I28,I$12:I$42,0),RANK(I28,I$12:I$42,1))</f>
      </c>
      <c r="M28" s="130">
        <v>76.2632696390658</v>
      </c>
      <c r="N28" s="130">
        <f>IF(COUNTA(M$12:M$42)=0,0.6*M$5,IF(M28="",0,IF(M$6=0,IF(M28&gt;=M$8,M$5,IF(M28&lt;M$6,0,0.6*M$5+0.4*M$5*(M28-M$7)/(M$8-M$7))),IF(M28&lt;=M$8,M$5,IF(M28&gt;M$6,0,0.6*M$5+0.4*M$5*(M28-M$7)/(M$8-M$7))))))</f>
      </c>
      <c r="O28" s="130">
        <f>IF(M28&lt;&gt;"",M$5,0)</f>
      </c>
      <c r="P28" s="129">
        <f>IF(M$6=0,RANK(M28,M$12:M$42,0),RANK(M28,M$12:M$42,1))</f>
      </c>
      <c r="Q28"/>
      <c r="R28" s="130">
        <f>IF(COUNTA(Q$12:Q$42)=0,0.6*Q$5,IF(Q28="",0,IF(Q$6=0,IF(Q28&gt;=Q$8,Q$5,IF(Q28&lt;Q$6,0,0.6*Q$5+0.4*Q$5*(Q28-Q$7)/(Q$8-Q$7))),IF(Q28&lt;=Q$8,Q$5,IF(Q28&gt;Q$6,0,0.6*Q$5+0.4*Q$5*(Q28-Q$7)/(Q$8-Q$7))))))</f>
      </c>
      <c r="S28" s="130">
        <f>IF(Q28&lt;&gt;"",Q$5,0)</f>
      </c>
      <c r="T28" s="129">
        <f>IF(Q$6=0,RANK(Q28,Q$12:Q$42,0),RANK(Q28,Q$12:Q$42,1))</f>
      </c>
      <c r="U28"/>
      <c r="V28" s="130">
        <f>IF(COUNTA(U$12:U$42)=0,0.6*U$5,IF(U28="",0,IF(U$6=0,IF(U28&gt;=U$8,U$5,IF(U28&lt;U$6,0,0.6*U$5+0.4*U$5*(U28-U$7)/(U$8-U$7))),IF(U28&lt;=U$8,U$5,IF(U28&gt;U$6,0,0.6*U$5+0.4*U$5*(U28-U$7)/(U$8-U$7))))))</f>
      </c>
      <c r="W28" s="130">
        <f>IF(U28&lt;&gt;"",U$5,0)</f>
      </c>
      <c r="X28" s="129">
        <f>IF(U$6=0,RANK(U28,U$12:U$42,0),RANK(U28,U$12:U$42,1))</f>
      </c>
      <c r="Y28"/>
      <c r="Z28" s="130">
        <f>IF(COUNTA(Y$12:Y$42)=0,0.6*Y$5,IF(Y28="",0,IF(Y$6=0,IF(Y28&gt;=Y$8,Y$5,IF(Y28&lt;Y$6,0,0.6*Y$5+0.4*Y$5*(Y28-Y$7)/(Y$8-Y$7))),IF(Y28&lt;=Y$8,Y$5,IF(Y28&gt;Y$6,0,0.6*Y$5+0.4*Y$5*(Y28-Y$7)/(Y$8-Y$7))))))</f>
      </c>
      <c r="AA28" s="130">
        <f>IF(Y28&lt;&gt;"",Y$5,0)</f>
      </c>
      <c r="AB28" s="129">
        <f>IF(Y$6=0,RANK(Y28,Y$12:Y$42,0),RANK(Y28,Y$12:Y$42,1))</f>
      </c>
      <c r="AC28" s="130">
        <v>100</v>
      </c>
      <c r="AD28" s="130">
        <f>IF(COUNTA(AC$12:AC$42)=0,0.6*AC$5,IF(AC28="",0,IF(AC$6=0,IF(AC28&gt;=AC$8,AC$5,IF(AC28&lt;AC$6,0,0.6*AC$5+0.4*AC$5*(AC28-AC$7)/(AC$8-AC$7))),IF(AC28&lt;=AC$8,AC$5,IF(AC28&gt;AC$6,0,0.6*AC$5+0.4*AC$5*(AC28-AC$7)/(AC$8-AC$7))))))</f>
      </c>
      <c r="AE28" s="130">
        <f>IF(AC28&lt;&gt;"",AC$5,0)</f>
      </c>
      <c r="AF28" s="129">
        <f>IF(AC$6=0,RANK(AC28,AC$12:AC$42,0),RANK(AC28,AC$12:AC$42,1))</f>
      </c>
      <c r="AG28" s="130">
        <v>0.879221789883269</v>
      </c>
      <c r="AH28" s="130">
        <f>IF(COUNTA(AG$12:AG$42)=0,0.6*AG$5,IF(AG28="",0,IF(AG$6=0,IF(AG28&gt;=AG$8,AG$5,IF(AG28&lt;AG$6,0,0.6*AG$5+0.4*AG$5*(AG28-AG$7)/(AG$8-AG$7))),IF(AG28&lt;=AG$8,AG$5,IF(AG28&gt;AG$6,0,0.6*AG$5+0.4*AG$5*(AG28-AG$7)/(AG$8-AG$7))))))</f>
      </c>
      <c r="AI28" s="130">
        <f>IF(AG28&lt;&gt;"",AG$5,0)</f>
      </c>
      <c r="AJ28" s="129">
        <f>IF(AG$6=0,RANK(AG28,AG$12:AG$42,0),RANK(AG28,AG$12:AG$42,1))</f>
      </c>
      <c r="AK28" s="130">
        <v>0.473398056137216</v>
      </c>
      <c r="AL28" s="130">
        <f>IF(COUNTA(AK$12:AK$42)=0,0.6*AK$5,IF(AK28="",0,IF(AK$6=0,IF(AK28&gt;=AK$8,AK$5,IF(AK28&lt;AK$6,0,0.6*AK$5+0.4*AK$5*(AK28-AK$7)/(AK$8-AK$7))),IF(AK28&lt;=AK$8,AK$5,IF(AK28&gt;AK$6,0,0.6*AK$5+0.4*AK$5*(AK28-AK$7)/(AK$8-AK$7))))))</f>
      </c>
      <c r="AM28" s="130">
        <f>IF(AK28&lt;&gt;"",AK$5,0)</f>
      </c>
      <c r="AN28" s="129">
        <f>IF(AK$6=0,RANK(AK28,AK$12:AK$42,0),RANK(AK28,AK$12:AK$42,1))</f>
      </c>
      <c r="AO28" s="130">
        <v>0.921281864099123</v>
      </c>
      <c r="AP28" s="130">
        <f>IF(COUNTA(AO$12:AO$42)=0,0.6*AO$5,IF(AO28="",0,IF(AO$6=0,IF(AO28&gt;=AO$8,AO$5,IF(AO28&lt;AO$6,0,0.6*AO$5+0.4*AO$5*(AO28-AO$7)/(AO$8-AO$7))),IF(AO28&lt;=AO$8,AO$5,IF(AO28&gt;AO$6,0,0.6*AO$5+0.4*AO$5*(AO28-AO$7)/(AO$8-AO$7))))))</f>
      </c>
      <c r="AQ28" s="130">
        <f>IF(AO28&lt;&gt;"",AO$5,0)</f>
      </c>
      <c r="AR28" s="129">
        <f>IF(AO$6=0,RANK(AO28,AO$12:AO$42,0),RANK(AO28,AO$12:AO$42,1))</f>
      </c>
      <c r="AS28" s="130">
        <v>0.011201004356724</v>
      </c>
      <c r="AT28" s="130">
        <f>IF(COUNTA(AS$12:AS$42)=0,0.6*AS$5,IF(AS28="",0,IF(AS$6=0,IF(AS28&gt;=AS$8,AS$5,IF(AS28&lt;AS$6,0,0.6*AS$5+0.4*AS$5*(AS28-AS$7)/(AS$8-AS$7))),IF(AS28&lt;=AS$8,AS$5,IF(AS28&gt;AS$6,0,0.6*AS$5+0.4*AS$5*(AS28-AS$7)/(AS$8-AS$7))))))</f>
      </c>
      <c r="AU28" s="130">
        <f>IF(AS28&lt;&gt;"",AS$5,0)</f>
      </c>
      <c r="AV28" s="129">
        <f>IF(AS$6=0,RANK(AS28,AS$12:AS$42,0),RANK(AS28,AS$12:AS$42,1))</f>
      </c>
      <c r="AW28" s="130">
        <v>0.00263418064264207</v>
      </c>
      <c r="AX28" s="130">
        <f>IF(COUNTA(AW$12:AW$42)=0,0.6*AW$5,IF(AW28="",0,IF(AW$6=0,IF(AW28&gt;=AW$8,AW$5,IF(AW28&lt;AW$6,0,0.6*AW$5+0.4*AW$5*(AW28-AW$7)/(AW$8-AW$7))),IF(AW28&lt;=AW$8,AW$5,IF(AW28&gt;AW$6,0,0.6*AW$5+0.4*AW$5*(AW28-AW$7)/(AW$8-AW$7))))))</f>
      </c>
      <c r="AY28" s="130">
        <f>IF(AW28&lt;&gt;"",AW$5,0)</f>
      </c>
      <c r="AZ28" s="129">
        <f>IF(AW$6=0,RANK(AW28,AW$12:AW$42,0),RANK(AW28,AW$12:AW$42,1))</f>
      </c>
      <c r="BA28" s="130">
        <v>41.6657886071781</v>
      </c>
      <c r="BB28" s="130">
        <f>IF(COUNTA(BA$12:BA$42)=0,0.6*BA$5,IF(BA28="",0,IF(BA$6=0,IF(BA28&gt;=BA$8,BA$5,IF(BA28&lt;BA$6,0,0.6*BA$5+0.4*BA$5*(BA28-BA$7)/(BA$8-BA$7))),IF(BA28&lt;=BA$8,BA$5,IF(BA28&gt;BA$6,0,0.6*BA$5+0.4*BA$5*(BA28-BA$7)/(BA$8-BA$7))))))</f>
      </c>
      <c r="BC28" s="130">
        <f>IF(BA28&lt;&gt;"",BA$5,0)</f>
      </c>
      <c r="BD28" s="129">
        <f>IF(BA$6=0,RANK(BA28,BA$12:BA$42,0),RANK(BA28,BA$12:BA$42,1))</f>
      </c>
      <c r="BE28" s="130">
        <v>0.0536165075183844</v>
      </c>
      <c r="BF28" s="130">
        <f>IF(COUNTA(BE$12:BE$42)=0,0.6*BE$5,IF(BE28="",0,IF(BE$6=0,IF(BE28&gt;=BE$8,BE$5,IF(BE28&lt;BE$6,0,0.6*BE$5+0.4*BE$5*(BE28-BE$7)/(BE$8-BE$7))),IF(BE28&lt;=BE$8,BE$5,IF(BE28&gt;BE$6,0,0.6*BE$5+0.4*BE$5*(BE28-BE$7)/(BE$8-BE$7))))))</f>
      </c>
      <c r="BG28" s="130">
        <f>IF(BE28&lt;&gt;"",BE$5,0)</f>
      </c>
      <c r="BH28" s="129">
        <f>IF(BE$6=0,RANK(BE28,BE$12:BE$42,0),RANK(BE28,BE$12:BE$42,1))</f>
      </c>
      <c r="BI28"/>
      <c r="BJ28" s="130">
        <f>IF(COUNTA(BI$12:BI$42)=0,0.6*BI$5,IF(BI28="",0,IF(BI$6=0,IF(BI28&gt;=BI$8,BI$5,IF(BI28&lt;BI$6,0,0.6*BI$5+0.4*BI$5*(BI28-BI$7)/(BI$8-BI$7))),IF(BI28&lt;=BI$8,BI$5,IF(BI28&gt;BI$6,0,0.6*BI$5+0.4*BI$5*(BI28-BI$7)/(BI$8-BI$7))))))</f>
      </c>
      <c r="BK28" s="130">
        <f>IF(BI28&lt;&gt;"",BI$5,0)</f>
      </c>
      <c r="BL28" s="129">
        <f>IF(BI$6=0,RANK(BI28,BI$12:BI$42,0),RANK(BI28,BI$12:BI$42,1))</f>
      </c>
      <c r="BM28"/>
      <c r="BN28" s="130">
        <f>IF(COUNTA(BM$12:BM$42)=0,0.6*BM$5,IF(BM28="",0,IF(BM$6=0,IF(BM28&gt;=BM$8,BM$5,IF(BM28&lt;BM$6,0,0.6*BM$5+0.4*BM$5*(BM28-BM$7)/(BM$8-BM$7))),IF(BM28&lt;=BM$8,BM$5,IF(BM28&gt;BM$6,0,0.6*BM$5+0.4*BM$5*(BM28-BM$7)/(BM$8-BM$7))))))</f>
      </c>
      <c r="BO28" s="130">
        <f>IF(BM28&lt;&gt;"",BM$5,0)</f>
      </c>
      <c r="BP28" s="129">
        <f>IF(BM$6=0,RANK(BM28,BM$12:BM$42,0),RANK(BM28,BM$12:BM$42,1))</f>
      </c>
      <c r="BQ28"/>
      <c r="BR28" s="130">
        <f>IF(COUNTA(BQ$12:BQ$42)=0,0.6*BQ$5,IF(BQ28="",0,IF(BQ$6=0,IF(BQ28&gt;=BQ$8,BQ$5,IF(BQ28&lt;BQ$6,0,0.6*BQ$5+0.4*BQ$5*(BQ28-BQ$7)/(BQ$8-BQ$7))),IF(BQ28&lt;=BQ$8,BQ$5,IF(BQ28&gt;BQ$6,0,0.6*BQ$5+0.4*BQ$5*(BQ28-BQ$7)/(BQ$8-BQ$7))))))</f>
      </c>
      <c r="BS28" s="130">
        <f>IF(BQ28&lt;&gt;"",BQ$5,0)</f>
      </c>
      <c r="BT28" s="129">
        <f>IF(BQ$6=0,RANK(BQ28,BQ$12:BQ$42,0),RANK(BQ28,BQ$12:BQ$42,1))</f>
      </c>
      <c r="BU28"/>
      <c r="BV28" s="130">
        <f>IF(COUNTA(BU$12:BU$42)=0,0.6*BU$5,IF(BU28="",0,IF(BU$6=0,IF(BU28&gt;=BU$8,BU$5,IF(BU28&lt;BU$6,0,0.6*BU$5+0.4*BU$5*(BU28-BU$7)/(BU$8-BU$7))),IF(BU28&lt;=BU$8,BU$5,IF(BU28&gt;BU$6,0,0.6*BU$5+0.4*BU$5*(BU28-BU$7)/(BU$8-BU$7))))))</f>
      </c>
      <c r="BW28" s="130">
        <f>IF(BU28&lt;&gt;"",BU$5,0)</f>
      </c>
      <c r="BX28" s="129">
        <f>IF(BU$6=0,RANK(BU28,BU$12:BU$42,0),RANK(BU28,BU$12:BU$42,1))</f>
      </c>
      <c r="BY28"/>
      <c r="BZ28" s="130">
        <f>IF(COUNTA(BY$12:BY$42)=0,0.6*BY$5,IF(BY28="",0,IF(BY$6=0,IF(BY28&gt;=BY$8,BY$5,IF(BY28&lt;BY$6,0,0.6*BY$5+0.4*BY$5*(BY28-BY$7)/(BY$8-BY$7))),IF(BY28&lt;=BY$8,BY$5,IF(BY28&gt;BY$6,0,0.6*BY$5+0.4*BY$5*(BY28-BY$7)/(BY$8-BY$7))))))</f>
      </c>
      <c r="CA28" s="130">
        <f>IF(BY28&lt;&gt;"",BY$5,0)</f>
      </c>
      <c r="CB28" s="129">
        <f>IF(BY$6=0,RANK(BY28,BY$12:BY$42,0),RANK(BY28,BY$12:BY$42,1))</f>
      </c>
      <c r="CC28"/>
      <c r="CD28" s="130">
        <f>IF(COUNTA(CC$12:CC$42)=0,0.6*CC$5,IF(CC28="",0,IF(CC$6=0,IF(CC28&gt;=CC$8,CC$5,IF(CC28&lt;CC$6,0,0.6*CC$5+0.4*CC$5*(CC28-CC$7)/(CC$8-CC$7))),IF(CC28&lt;=CC$8,CC$5,IF(CC28&gt;CC$6,0,0.6*CC$5+0.4*CC$5*(CC28-CC$7)/(CC$8-CC$7))))))</f>
      </c>
      <c r="CE28" s="130">
        <f>IF(CC28&lt;&gt;"",CC$5,0)</f>
      </c>
      <c r="CF28" s="129">
        <f>IF(CC$6=0,RANK(CC28,CC$12:CC$42,0),RANK(CC28,CC$12:CC$42,1))</f>
      </c>
      <c r="CG28"/>
      <c r="CH28" s="130">
        <f>IF(COUNTA(CG$12:CG$42)=0,0.6*CG$5,IF(CG28="",0,IF(CG$6=0,IF(CG28&gt;=CG$8,CG$5,IF(CG28&lt;CG$6,0,0.6*CG$5+0.4*CG$5*(CG28-CG$7)/(CG$8-CG$7))),IF(CG28&lt;=CG$8,CG$5,IF(CG28&gt;CG$6,0,0.6*CG$5+0.4*CG$5*(CG28-CG$7)/(CG$8-CG$7))))))</f>
      </c>
      <c r="CI28" s="130">
        <f>IF(CG28&lt;&gt;"",CG$5,0)</f>
      </c>
      <c r="CJ28" s="129">
        <f>IF(CG$6=0,RANK(CG28,CG$12:CG$42,0),RANK(CG28,CG$12:CG$42,1))</f>
      </c>
      <c r="CK28"/>
      <c r="CL28" s="130">
        <f>IF(COUNTA(CK$12:CK$42)=0,0.6*CK$5,IF(CK28="",0,IF(CK$6=0,IF(CK28&gt;=CK$8,CK$5,IF(CK28&lt;CK$6,0,0.6*CK$5+0.4*CK$5*(CK28-CK$7)/(CK$8-CK$7))),IF(CK28&lt;=CK$8,CK$5,IF(CK28&gt;CK$6,0,0.6*CK$5+0.4*CK$5*(CK28-CK$7)/(CK$8-CK$7))))))</f>
      </c>
      <c r="CM28" s="130">
        <f>IF(CK28&lt;&gt;"",CK$5,0)</f>
      </c>
      <c r="CN28" s="129">
        <f>IF(CK$6=0,RANK(CK28,CK$12:CK$42,0),RANK(CK28,CK$12:CK$42,1))</f>
      </c>
      <c r="CO28"/>
      <c r="CP28" s="130">
        <f>IF(COUNTA(CO$12:CO$42)=0,0.6*CO$5,IF(CO28="",0,IF(CO$6=0,IF(CO28&gt;=CO$8,CO$5,IF(CO28&lt;CO$6,0,0.6*CO$5+0.4*CO$5*(CO28-CO$7)/(CO$8-CO$7))),IF(CO28&lt;=CO$8,CO$5,IF(CO28&gt;CO$6,0,0.6*CO$5+0.4*CO$5*(CO28-CO$7)/(CO$8-CO$7))))))</f>
      </c>
      <c r="CQ28" s="130">
        <f>IF(CO28&lt;&gt;"",CO$5,0)</f>
      </c>
      <c r="CR28" s="129">
        <f>IF(CO$6=0,RANK(CO28,CO$12:CO$42,0),RANK(CO28,CO$12:CO$42,1))</f>
      </c>
      <c r="CS28" s="130">
        <v>98.8</v>
      </c>
      <c r="CT28" s="130">
        <f>IF(COUNTA(CS$12:CS$42)=0,0.6*CS$5,IF(CS28="",0,IF(CS$6=0,IF(CS28&gt;=CS$8,CS$5,IF(CS28&lt;CS$6,0,0.6*CS$5+0.4*CS$5*(CS28-CS$7)/(CS$8-CS$7))),IF(CS28&lt;=CS$8,CS$5,IF(CS28&gt;CS$6,0,0.6*CS$5+0.4*CS$5*(CS28-CS$7)/(CS$8-CS$7))))))</f>
      </c>
      <c r="CU28" s="130">
        <f>IF(CS28&lt;&gt;"",CS$5,0)</f>
      </c>
      <c r="CV28" s="129">
        <f>IF(CS$6=0,RANK(CS28,CS$12:CS$42,0),RANK(CS28,CS$12:CS$42,1))</f>
      </c>
      <c r="CW28" s="130">
        <v>0.5</v>
      </c>
      <c r="CX28" s="130">
        <f>IF(COUNTA(CW$12:CW$42)=0,0.6*CW$5,IF(CW28="",0,IF(CW$6=0,IF(CW28&gt;=CW$8,CW$5,IF(CW28&lt;CW$6,0,0.6*CW$5+0.4*CW$5*(CW28-CW$7)/(CW$8-CW$7))),IF(CW28&lt;=CW$8,CW$5,IF(CW28&gt;CW$6,0,0.6*CW$5+0.4*CW$5*(CW28-CW$7)/(CW$8-CW$7))))))</f>
      </c>
      <c r="CY28" s="130">
        <f>IF(CW28&lt;&gt;"",CW$5,0)</f>
      </c>
      <c r="CZ28" s="129">
        <f>IF(CW$6=0,RANK(CW28,CW$12:CW$42,0),RANK(CW28,CW$12:CW$42,1))</f>
      </c>
      <c r="DA28" s="130">
        <v>98</v>
      </c>
      <c r="DB28" s="130">
        <f>IF(COUNTA(DA$12:DA$42)=0,0.6*DA$5,IF(DA28="",0,IF(DA$6=0,IF(DA28&gt;=DA$8,DA$5,IF(DA28&lt;DA$6,0,0.6*DA$5+0.4*DA$5*(DA28-DA$7)/(DA$8-DA$7))),IF(DA28&lt;=DA$8,DA$5,IF(DA28&gt;DA$6,0,0.6*DA$5+0.4*DA$5*(DA28-DA$7)/(DA$8-DA$7))))))</f>
      </c>
      <c r="DC28" s="130">
        <f>IF(DA28&lt;&gt;"",DA$5,0)</f>
      </c>
      <c r="DD28" s="129">
        <f>IF(DA$6=0,RANK(DA28,DA$12:DA$42,0),RANK(DA28,DA$12:DA$42,1))</f>
      </c>
      <c r="DE28" s="130">
        <v>98</v>
      </c>
      <c r="DF28" s="130">
        <f>IF(COUNTA(DE$12:DE$42)=0,0.6*DE$5,IF(DE28="",0,IF(DE$6=0,IF(DE28&gt;=DE$8,DE$5,IF(DE28&lt;DE$6,0,0.6*DE$5+0.4*DE$5*(DE28-DE$7)/(DE$8-DE$7))),IF(DE28&lt;=DE$8,DE$5,IF(DE28&gt;DE$6,0,0.6*DE$5+0.4*DE$5*(DE28-DE$7)/(DE$8-DE$7))))))</f>
      </c>
      <c r="DG28" s="130">
        <f>IF(DE28&lt;&gt;"",DE$5,0)</f>
      </c>
      <c r="DH28" s="129">
        <f>IF(DE$6=0,RANK(DE28,DE$12:DE$42,0),RANK(DE28,DE$12:DE$42,1))</f>
      </c>
      <c r="DI28"/>
      <c r="DJ28" s="130">
        <f>IF(COUNTA(DI$12:DI$42)=0,0.6*DI$5,IF(DI28="",0,IF(DI$6=0,IF(DI28&gt;=DI$8,DI$5,IF(DI28&lt;DI$6,0,0.6*DI$5+0.4*DI$5*(DI28-DI$7)/(DI$8-DI$7))),IF(DI28&lt;=DI$8,DI$5,IF(DI28&gt;DI$6,0,0.6*DI$5+0.4*DI$5*(DI28-DI$7)/(DI$8-DI$7))))))</f>
      </c>
      <c r="DK28" s="130">
        <f>IF(DI28&lt;&gt;"",DI$5,0)</f>
      </c>
      <c r="DL28" s="129">
        <f>IF(DI$6=0,RANK(DI28,DI$12:DI$42,0),RANK(DI28,DI$12:DI$42,1))</f>
      </c>
      <c r="DM28"/>
      <c r="DN28" s="130">
        <f>IF(COUNTA(DM$12:DM$42)=0,0.6*DM$5,IF(DM28="",0,IF(DM$6=0,IF(DM28&gt;=DM$8,DM$5,IF(DM28&lt;DM$6,0,0.6*DM$5+0.4*DM$5*(DM28-DM$7)/(DM$8-DM$7))),IF(DM28&lt;=DM$8,DM$5,IF(DM28&gt;DM$6,0,0.6*DM$5+0.4*DM$5*(DM28-DM$7)/(DM$8-DM$7))))))</f>
      </c>
      <c r="DO28" s="130">
        <f>IF(DM28&lt;&gt;"",DM$5,0)</f>
      </c>
      <c r="DP28" s="129">
        <f>IF(DM$6=0,RANK(DM28,DM$12:DM$42,0),RANK(DM28,DM$12:DM$42,1))</f>
      </c>
      <c r="DQ28"/>
      <c r="DR28" s="130">
        <f>IF(COUNTA(DQ$12:DQ$42)=0,0.6*DQ$5,IF(DQ28="",0,IF(DQ$6=0,IF(DQ28&gt;=DQ$8,DQ$5,IF(DQ28&lt;DQ$6,0,0.6*DQ$5+0.4*DQ$5*(DQ28-DQ$7)/(DQ$8-DQ$7))),IF(DQ28&lt;=DQ$8,DQ$5,IF(DQ28&gt;DQ$6,0,0.6*DQ$5+0.4*DQ$5*(DQ28-DQ$7)/(DQ$8-DQ$7))))))</f>
      </c>
      <c r="DS28" s="130">
        <f>IF(DQ28&lt;&gt;"",DQ$5,0)</f>
      </c>
      <c r="DT28" s="129">
        <f>IF(DQ$6=0,RANK(DQ28,DQ$12:DQ$42,0),RANK(DQ28,DQ$12:DQ$42,1))</f>
      </c>
      <c r="DU28"/>
      <c r="DV28" s="130">
        <f>IF(COUNTA(DU$12:DU$42)=0,0.6*DU$5,IF(DU28="",0,IF(DU$6=0,IF(DU28&gt;=DU$8,DU$5,IF(DU28&lt;DU$6,0,0.6*DU$5+0.4*DU$5*(DU28-DU$7)/(DU$8-DU$7))),IF(DU28&lt;=DU$8,DU$5,IF(DU28&gt;DU$6,0,0.6*DU$5+0.4*DU$5*(DU28-DU$7)/(DU$8-DU$7))))))</f>
      </c>
      <c r="DW28" s="130">
        <f>IF(DU28&lt;&gt;"",DU$5,0)</f>
      </c>
      <c r="DX28" s="129">
        <f>IF(DU$6=0,RANK(DU28,DU$12:DU$42,0),RANK(DU28,DU$12:DU$42,1))</f>
      </c>
      <c r="DY28"/>
      <c r="DZ28" s="130">
        <f>IF(COUNTA(DY$12:DY$42)=0,0.6*DY$5,IF(DY28="",0,IF(DY$6=0,IF(DY28&gt;=DY$8,DY$5,IF(DY28&lt;DY$6,0,0.6*DY$5+0.4*DY$5*(DY28-DY$7)/(DY$8-DY$7))),IF(DY28&lt;=DY$8,DY$5,IF(DY28&gt;DY$6,0,0.6*DY$5+0.4*DY$5*(DY28-DY$7)/(DY$8-DY$7))))))</f>
      </c>
      <c r="EA28" s="130">
        <f>IF(DY28&lt;&gt;"",DY$5,0)</f>
      </c>
      <c r="EB28" s="129">
        <f>IF(DY$6=0,RANK(DY28,DY$12:DY$42,0),RANK(DY28,DY$12:DY$42,1))</f>
      </c>
      <c r="EC28"/>
      <c r="ED28" s="130">
        <f>IF(COUNTA(EC$12:EC$42)=0,0.6*EC$5,IF(EC28="",0,IF(EC$6=0,IF(EC28&gt;=EC$8,EC$5,IF(EC28&lt;EC$6,0,0.6*EC$5+0.4*EC$5*(EC28-EC$7)/(EC$8-EC$7))),IF(EC28&lt;=EC$8,EC$5,IF(EC28&gt;EC$6,0,0.6*EC$5+0.4*EC$5*(EC28-EC$7)/(EC$8-EC$7))))))</f>
      </c>
      <c r="EE28" s="130">
        <f>IF(EC28&lt;&gt;"",EC$5,0)</f>
      </c>
      <c r="EF28" s="129">
        <f>IF(EC$6=0,RANK(EC28,EC$12:EC$42,0),RANK(EC28,EC$12:EC$42,1))</f>
      </c>
      <c r="EG28"/>
      <c r="EH28" s="130">
        <f>IF(COUNTA(EG$12:EG$42)=0,0.6*EG$5,IF(EG28="",0,IF(EG$6=0,IF(EG28&gt;=EG$8,EG$5,IF(EG28&lt;EG$6,0,0.6*EG$5+0.4*EG$5*(EG28-EG$7)/(EG$8-EG$7))),IF(EG28&lt;=EG$8,EG$5,IF(EG28&gt;EG$6,0,0.6*EG$5+0.4*EG$5*(EG28-EG$7)/(EG$8-EG$7))))))</f>
      </c>
      <c r="EI28" s="130">
        <f>IF(EG28&lt;&gt;"",EG$5,0)</f>
      </c>
      <c r="EJ28" s="129">
        <f>IF(EG$6=0,RANK(EG28,EG$12:EG$42,0),RANK(EG28,EG$12:EG$42,1))</f>
      </c>
      <c r="EK28"/>
      <c r="EL28" s="130">
        <f>IF(COUNTA(EK$12:EK$42)=0,0.6*EK$5,IF(EK28="",0,IF(EK$6=0,IF(EK28&gt;=EK$8,EK$5,IF(EK28&lt;EK$6,0,0.6*EK$5+0.4*EK$5*(EK28-EK$7)/(EK$8-EK$7))),IF(EK28&lt;=EK$8,EK$5,IF(EK28&gt;EK$6,0,0.6*EK$5+0.4*EK$5*(EK28-EK$7)/(EK$8-EK$7))))))</f>
      </c>
      <c r="EM28" s="130">
        <f>IF(EK28&lt;&gt;"",EK$5,0)</f>
      </c>
      <c r="EN28" s="129">
        <f>IF(EK$6=0,RANK(EK28,EK$12:EK$42,0),RANK(EK28,EK$12:EK$42,1))</f>
      </c>
      <c r="EO28"/>
      <c r="EP28"/>
      <c r="EQ28"/>
      <c r="ER28" s="130">
        <f>IF(OR(EO28="",EP28=""),0,EO$5)</f>
      </c>
      <c r="ES28" s="129">
        <f>IF(EO$6=0,RANK(EQ28,EQ$12:EQ$42,0),RANK(EQ28,EQ$12:EQ$42,1))</f>
      </c>
      <c r="ET28"/>
      <c r="EU28"/>
      <c r="EV28"/>
      <c r="EW28" s="130">
        <f>IF(OR(ET28="",EU28=""),0,ET$5)</f>
      </c>
      <c r="EX28" s="129">
        <f>IF(ET$6=0,RANK(EV28,EV$12:EV$42,0),RANK(EV28,EV$12:EV$42,1))</f>
      </c>
      <c r="EY28"/>
      <c r="EZ28"/>
      <c r="FA28"/>
      <c r="FB28" s="130">
        <f>IF(OR(EY28="",EZ28=""),0,EY$5)</f>
      </c>
      <c r="FC28" s="129">
        <f>IF(EY$6=0,RANK(FA28,FA$12:FA$42,0),RANK(FA28,FA$12:FA$42,1))</f>
      </c>
      <c r="FD28"/>
      <c r="FE28"/>
      <c r="FF28"/>
      <c r="FG28" s="130">
        <f>IF(OR(FD28="",FE28=""),0,FD$5)</f>
      </c>
      <c r="FH28" s="129">
        <f>IF(FD$6=0,RANK(FF28,FF$12:FF$42,0),RANK(FF28,FF$12:FF$42,1))</f>
      </c>
      <c r="FI28"/>
      <c r="FJ28"/>
      <c r="FK28"/>
      <c r="FL28" s="130">
        <f>IF(OR(FI28="",FJ28=""),0,FI$5)</f>
      </c>
      <c r="FM28" s="129">
        <f>IF(FI$6=0,RANK(FK28,FK$12:FK$42,0),RANK(FK28,FK$12:FK$42,1))</f>
      </c>
      <c r="FN28"/>
      <c r="FO28"/>
      <c r="FP28"/>
      <c r="FQ28" s="130">
        <f>IF(OR(FN28="",FO28=""),0,FN$5)</f>
      </c>
      <c r="FR28" s="129">
        <f>IF(FN$6=0,RANK(FP28,FP$12:FP$42,0),RANK(FP28,FP$12:FP$42,1))</f>
      </c>
      <c r="FS28"/>
      <c r="FT28"/>
      <c r="FU28"/>
      <c r="FV28" s="130">
        <f>IF(OR(FS28="",FT28=""),0,FS$5)</f>
      </c>
      <c r="FW28" s="129">
        <f>IF(FS$6=0,RANK(FU28,FU$12:FU$42,0),RANK(FU28,FU$12:FU$42,1))</f>
      </c>
      <c r="FX28"/>
      <c r="FY28"/>
      <c r="FZ28"/>
      <c r="GA28" s="130">
        <f>IF(OR(FX28="",FY28=""),0,FX$5)</f>
      </c>
      <c r="GB28" s="129">
        <f>IF(FX$6=0,RANK(FZ28,FZ$12:FZ$42,0),RANK(FZ28,FZ$12:FZ$42,1))</f>
      </c>
      <c r="GC28"/>
      <c r="GD28"/>
      <c r="GE28"/>
      <c r="GF28" s="130">
        <f>IF(OR(GC28="",GD28=""),0,GC$5)</f>
      </c>
      <c r="GG28" s="129">
        <f>IF(GC$6=0,RANK(GE28,GE$12:GE$42,0),RANK(GE28,GE$12:GE$42,1))</f>
      </c>
      <c r="GH28"/>
      <c r="GI28"/>
      <c r="GJ28"/>
      <c r="GK28" s="130">
        <f>IF(OR(GH28="",GI28=""),0,GH$5)</f>
      </c>
      <c r="GL28" s="129">
        <f>IF(GH$6=0,RANK(GJ28,GJ$12:GJ$42,0),RANK(GJ28,GJ$12:GJ$42,1))</f>
      </c>
      <c r="GM28"/>
      <c r="GN28"/>
      <c r="GO28"/>
      <c r="GP28" s="130">
        <f>IF(OR(GM28="",GN28=""),0,GM$5)</f>
      </c>
      <c r="GQ28" s="129">
        <f>IF(GM$6=0,RANK(GO28,GO$12:GO$42,0),RANK(GO28,GO$12:GO$42,1))</f>
      </c>
      <c r="GR28"/>
      <c r="GS28"/>
      <c r="GT28"/>
      <c r="GU28" s="130">
        <f>IF(OR(GR28="",GS28=""),0,GR$5)</f>
      </c>
      <c r="GV28" s="129">
        <f>IF(GR$6=0,RANK(GT28,GT$12:GT$42,0),RANK(GT28,GT$12:GT$42,1))</f>
      </c>
      <c r="GW28"/>
      <c r="GX28"/>
      <c r="GY28"/>
      <c r="GZ28" s="130">
        <f>IF(OR(GW28="",GX28=""),0,GW$5)</f>
      </c>
      <c r="HA28" s="129">
        <f>IF(GW$6=0,RANK(GY28,GY$12:GY$42,0),RANK(GY28,GY$12:GY$42,1))</f>
      </c>
      <c r="HB28"/>
      <c r="HC28"/>
      <c r="HD28"/>
      <c r="HE28" s="130">
        <f>IF(OR(HB28="",HC28=""),0,HB$5)</f>
      </c>
      <c r="HF28" s="129">
        <f>IF(HB$6=0,RANK(HD28,HD$12:HD$42,0),RANK(HD28,HD$12:HD$42,1))</f>
      </c>
      <c r="HG28" s="130">
        <v>0.831688965738433</v>
      </c>
      <c r="HH28" s="130">
        <f>IF(COUNTA(HG$12:HG$42)=0,0.6*HG$5,IF(HG28="",0,IF(HG$6=0,IF(HG28&gt;=HG$8,HG$5,IF(HG28&lt;HG$6,0,0.6*HG$5+0.4*HG$5*(HG28-HG$7)/(HG$8-HG$7))),IF(HG28&lt;=HG$8,HG$5,IF(HG28&gt;HG$6,0,0.6*HG$5+0.4*HG$5*(HG28-HG$7)/(HG$8-HG$7))))))</f>
      </c>
      <c r="HI28" s="130">
        <f>IF(HG28&lt;&gt;"",HG$5,0)</f>
      </c>
      <c r="HJ28" s="129">
        <f>IF(HG$6=0,RANK(HG28,HG$12:HG$42,0),RANK(HG28,HG$12:HG$42,1))</f>
      </c>
      <c r="HK28" s="130">
        <v>1.8</v>
      </c>
      <c r="HL28" s="130">
        <f>IF(COUNTA(HK$12:HK$42)=0,0.6*HK$5,IF(HK28="",0,IF(HK$6=0,IF(HK28&gt;=HK$8,HK$5,IF(HK28&lt;HK$6,0,0.6*HK$5+0.4*HK$5*(HK28-HK$7)/(HK$8-HK$7))),IF(HK28&lt;=HK$8,HK$5,IF(HK28&gt;HK$6,0,0.6*HK$5+0.4*HK$5*(HK28-HK$7)/(HK$8-HK$7))))))</f>
      </c>
      <c r="HM28" s="130">
        <f>IF(HK28&lt;&gt;"",HK$5,0)</f>
      </c>
      <c r="HN28" s="129">
        <f>IF(HK$6=0,RANK(HK28,HK$12:HK$42,0),RANK(HK28,HK$12:HK$42,1))</f>
      </c>
      <c r="HO28" s="130">
        <v>0</v>
      </c>
      <c r="HP28" s="130">
        <f>IF(COUNTA(HO$12:HO$42)=0,0.6*HO$5,IF(HO28="",0,IF(HO$6=0,IF(HO28&gt;=HO$8,HO$5,IF(HO28&lt;HO$6,0,0.6*HO$5+0.4*HO$5*(HO28-HO$7)/(HO$8-HO$7))),IF(HO28&lt;=HO$8,HO$5,IF(HO28&gt;HO$6,0,0.6*HO$5+0.4*HO$5*(HO28-HO$7)/(HO$8-HO$7))))))</f>
      </c>
      <c r="HQ28" s="130">
        <f>IF(HO28&lt;&gt;"",HO$5,0)</f>
      </c>
      <c r="HR28" s="129">
        <f>IF(HO$6=0,RANK(HO28,HO$12:HO$42,0),RANK(HO28,HO$12:HO$42,1))</f>
      </c>
      <c r="HS28" s="130">
        <v>4.47470817120622</v>
      </c>
      <c r="HT28" s="130">
        <f>IF(COUNTA(HS$12:HS$42)=0,0.6*HS$5,IF(HS28="",0,IF(HS$6=0,IF(HS28&gt;=HS$8,HS$5,IF(HS28&lt;HS$6,0,0.6*HS$5+0.4*HS$5*(HS28-HS$7)/(HS$8-HS$7))),IF(HS28&lt;=HS$8,HS$5,IF(HS28&gt;HS$6,0,0.6*HS$5+0.4*HS$5*(HS28-HS$7)/(HS$8-HS$7))))))</f>
      </c>
      <c r="HU28" s="130">
        <f>IF(HS28&lt;&gt;"",HS$5,0)</f>
      </c>
      <c r="HV28" s="129">
        <f>IF(HS$6=0,RANK(HS28,HS$12:HS$42,0),RANK(HS28,HS$12:HS$42,1))</f>
      </c>
      <c r="HW28" s="130">
        <v>2.65000000000001</v>
      </c>
      <c r="HX28" s="130">
        <f>IF(COUNTA(HW$12:HW$42)=0,0.6*HW$5,IF(HW28="",0,IF(HW$6=0,IF(HW28&gt;=HW$8,HW$5,IF(HW28&lt;HW$6,0,0.6*HW$5+0.4*HW$5*(HW28-HW$7)/(HW$8-HW$7))),IF(HW28&lt;=HW$8,HW$5,IF(HW28&gt;HW$6,0,0.6*HW$5+0.4*HW$5*(HW28-HW$7)/(HW$8-HW$7))))))</f>
      </c>
      <c r="HY28" s="130">
        <f>IF(HW28&lt;&gt;"",HW$5,0)</f>
      </c>
      <c r="HZ28" s="129">
        <f>IF(HW$6=0,RANK(HW28,HW$12:HW$42,0),RANK(HW28,HW$12:HW$42,1))</f>
      </c>
      <c r="IA28" s="130">
        <v>0</v>
      </c>
      <c r="IB28" s="130">
        <f>IF(COUNTA(IA$12:IA$42)=0,0.6*IA$5,IF(IA28="",0,IF(IA$6=0,IF(IA28&gt;=IA$8,IA$5,IF(IA28&lt;IA$6,0,0.6*IA$5+0.4*IA$5*(IA28-IA$7)/(IA$8-IA$7))),IF(IA28&lt;=IA$8,IA$5,IF(IA28&gt;IA$6,0,0.6*IA$5+0.4*IA$5*(IA28-IA$7)/(IA$8-IA$7))))))</f>
      </c>
      <c r="IC28" s="130">
        <f>IF(IA28&lt;&gt;"",IA$5,0)</f>
      </c>
      <c r="ID28" s="129">
        <f>IF(IA$6=0,RANK(IA28,IA$12:IA$42,0),RANK(IA28,IA$12:IA$42,1))</f>
      </c>
      <c r="IE28" s="130">
        <v>85.9742485399238</v>
      </c>
      <c r="IF28" s="130">
        <f>IF(COUNTA(IE$12:IE$42)=0,0.6*IE$5,IF(IE28="",0,IF(IE$6=0,IF(IE28&gt;=IE$8,IE$5,IF(IE28&lt;IE$6,0,0.6*IE$5+0.4*IE$5*(IE28-IE$7)/(IE$8-IE$7))),IF(IE28&lt;=IE$8,IE$5,IF(IE28&gt;IE$6,0,0.6*IE$5+0.4*IE$5*(IE28-IE$7)/(IE$8-IE$7))))))</f>
      </c>
      <c r="IG28" s="130">
        <f>IF(IE28&lt;&gt;"",IE$5,0)</f>
      </c>
      <c r="IH28" s="129">
        <f>IF(IE$6=0,RANK(IE28,IE$12:IE$42,0),RANK(IE28,IE$12:IE$42,1))</f>
      </c>
      <c r="II28" s="130">
        <v>97.6246913985867</v>
      </c>
      <c r="IJ28" s="130">
        <f>IF(COUNTA(II$12:II$42)=0,0.6*II$5,IF(II28="",0,IF(II$6=0,IF(II28&gt;=II$8,II$5,IF(II28&lt;II$6,0,0.6*II$5+0.4*II$5*(II28-II$7)/(II$8-II$7))),IF(II28&lt;=II$8,II$5,IF(II28&gt;II$6,0,0.6*II$5+0.4*II$5*(II28-II$7)/(II$8-II$7))))))</f>
      </c>
      <c r="IK28" s="130">
        <f>IF(II28&lt;&gt;"",II$5,0)</f>
      </c>
      <c r="IL28" s="129">
        <f>IF(II$6=0,RANK(II28,II$12:II$42,0),RANK(II28,II$12:II$42,1))</f>
      </c>
      <c r="IM28" s="130">
        <v>28.2237806390511</v>
      </c>
      <c r="IN28" s="130">
        <f>IF(COUNTA(IM$12:IM$42)=0,0.6*IM$5,IF(IM28="",0,IF(AND(IM28&gt;=IM$7,IM28&lt;=IM$8),IM$5,0)))</f>
      </c>
      <c r="IO28" s="130">
        <f>IF(IM28&lt;&gt;"",IM$5,0)</f>
      </c>
      <c r="IP28" s="129">
        <f>IF(IM$6=0,RANK(IM28,IM$12:IM$42,0),RANK(IM28,IM$12:IM$42,1))</f>
      </c>
      <c r="IQ28" s="130">
        <v>90</v>
      </c>
      <c r="IR28" s="130">
        <f>IF(COUNTA(IQ$12:IQ$42)=0,0.6*IQ$5,IF(IQ28="",0,IF(IQ$6=0,IF(IQ28&gt;=IQ$8,IQ$5,IF(IQ28&lt;IQ$6,0,0.6*IQ$5+0.4*IQ$5*(IQ28-IQ$7)/(IQ$8-IQ$7))),IF(IQ28&lt;=IQ$8,IQ$5,IF(IQ28&gt;IQ$6,0,0.6*IQ$5+0.4*IQ$5*(IQ28-IQ$7)/(IQ$8-IQ$7))))))</f>
      </c>
      <c r="IS28" s="130">
        <f>IF(IQ28&lt;&gt;"",IQ$5,0)</f>
      </c>
      <c r="IT28" s="129">
        <f>IF(IQ$6=0,RANK(IQ28,IQ$12:IQ$42,0),RANK(IQ28,IQ$12:IQ$42,1))</f>
      </c>
      <c r="IU28" s="130">
        <v>49.7560975609756</v>
      </c>
      <c r="IV28" s="130">
        <f>IF(COUNTA(IU$12:IU$42)=0,0.6*IU$5,IF(IU28="",0,IF(IU$6=0,IF(IU28&gt;=IU$8,IU$5,IF(IU28&lt;IU$6,0,0.6*IU$5+0.4*IU$5*(IU28-IU$7)/(IU$8-IU$7))),IF(IU28&lt;=IU$8,IU$5,IF(IU28&gt;IU$6,0,0.6*IU$5+0.4*IU$5*(IU28-IU$7)/(IU$8-IU$7))))))</f>
      </c>
      <c r="IW28" s="130">
        <f>IF(IU28&lt;&gt;"",IU$5,0)</f>
      </c>
      <c r="IX28" s="129">
        <f>IF(IU$6=0,RANK(IU28,IU$12:IU$42,0),RANK(IU28,IU$12:IU$42,1))</f>
      </c>
      <c r="IY28"/>
      <c r="IZ28" s="130">
        <f>IF(COUNTA(IY$12:IY$42)=0,0.6*IY$5,IF(IY28="",0,IF(AND(IY28&gt;=IY$7,IY28&lt;=IY$8),IY$5,0)))</f>
      </c>
      <c r="JA28" s="130">
        <f>IF(IY28&lt;&gt;"",IY$5,0)</f>
      </c>
      <c r="JB28" s="129">
        <f>IF(IY$6=0,RANK(IY28,IY$12:IY$42,0),RANK(IY28,IY$12:IY$42,1))</f>
      </c>
      <c r="JC28" s="130">
        <v>28.3</v>
      </c>
      <c r="JD28" s="130">
        <f>IF(COUNTA(JC$12:JC$42)=0,0.6*JC$5,IF(JC28="",0,IF(AND(JC28&gt;=JC$7,JC28&lt;=JC$8),JC$5,0)))</f>
      </c>
      <c r="JE28" s="130">
        <f>IF(JC28&lt;&gt;"",JC$5,0)</f>
      </c>
      <c r="JF28" s="129">
        <f>IF(JC$6=0,RANK(JC28,JC$12:JC$42,0),RANK(JC28,JC$12:JC$42,1))</f>
      </c>
      <c r="JG28"/>
      <c r="JH28" s="130">
        <f>IF(COUNTA(JG$12:JG$42)=0,0.6*JG$5,IF(JG28="",0,IF(JG$6=0,IF(JG28&gt;=JG$8,JG$5,IF(JG28&lt;JG$6,0,0.6*JG$5+0.4*JG$5*(JG28-JG$7)/(JG$8-JG$7))),IF(JG28&lt;=JG$8,JG$5,IF(JG28&gt;JG$6,0,0.6*JG$5+0.4*JG$5*(JG28-JG$7)/(JG$8-JG$7))))))</f>
      </c>
      <c r="JI28" s="130">
        <f>IF(JG28&lt;&gt;"",JG$5,0)</f>
      </c>
      <c r="JJ28" s="129">
        <f>IF(JG$6=0,RANK(JG28,JG$12:JG$42,0),RANK(JG28,JG$12:JG$42,1))</f>
      </c>
      <c r="JK28"/>
      <c r="JL28" s="130">
        <f>IF(COUNTA(JK$12:JK$42)=0,0.6*JK$5,IF(JK28="",0,IF(JK$6=0,IF(JK28&gt;=JK$8,JK$5,IF(JK28&lt;JK$6,0,0.6*JK$5+0.4*JK$5*(JK28-JK$7)/(JK$8-JK$7))),IF(JK28&lt;=JK$8,JK$5,IF(JK28&gt;JK$6,0,0.6*JK$5+0.4*JK$5*(JK28-JK$7)/(JK$8-JK$7))))))</f>
      </c>
      <c r="JM28" s="130">
        <f>IF(JK28&lt;&gt;"",JK$5,0)</f>
      </c>
      <c r="JN28" s="129">
        <f>IF(JK$6=0,RANK(JK28,JK$12:JK$42,0),RANK(JK28,JK$12:JK$42,1))</f>
      </c>
      <c r="JO28" s="129" t="s">
        <v>32</v>
      </c>
      <c r="JP28" s="129">
        <f>(F28+J28+N28+R28+V28+Z28+AD28)*100</f>
      </c>
      <c r="JQ28" s="129">
        <f>RANK(JP28,JP$12:JP$42,0)</f>
      </c>
      <c r="JR28" s="129" t="s">
        <v>32</v>
      </c>
      <c r="JS28" s="129">
        <f>(AH28+AL28+AP28+AT28+AX28+BB28+BF28+BJ28+BN28+BR28+BV28+BZ28+CD28+CH28+CL28+CP28+CT28+CX28)*100</f>
      </c>
      <c r="JT28" s="129">
        <f>RANK(JS28,JS$12:JS$42,0)</f>
      </c>
      <c r="JU28" s="129" t="s">
        <v>32</v>
      </c>
      <c r="JV28" s="129">
        <f>(DB28+DF28)*100</f>
      </c>
      <c r="JW28" s="129">
        <f>RANK(JV28,JV$12:JV$42,0)</f>
      </c>
      <c r="JX28" s="129" t="s">
        <v>32</v>
      </c>
      <c r="JY28" s="129">
        <f>(DJ28+DN28+DR28+DV28+DZ28+ED28+EH28+EL28+EQ28+EV28+FA28+FF28+FK28+FP28+FU28+FZ28+GE28+GJ28+GO28+GT28+GY28+HD28)*100</f>
      </c>
      <c r="JZ28" s="129">
        <f>RANK(JY28,JY$12:JY$42,0)</f>
      </c>
      <c r="KA28" s="129" t="s">
        <v>32</v>
      </c>
      <c r="KB28" s="129">
        <f>(HH28+HL28+HP28+HT28+HX28+IB28)*100</f>
      </c>
      <c r="KC28" s="129">
        <f>RANK(KB28,KB$12:KB$42,0)</f>
      </c>
      <c r="KD28" s="129" t="s">
        <v>32</v>
      </c>
      <c r="KE28" s="129">
        <f>(IF28+IJ28+IN28+IR28+IV28)*100</f>
      </c>
      <c r="KF28" s="129">
        <f>RANK(KE28,KE$12:KE$42,0)</f>
      </c>
      <c r="KG28" s="129" t="s">
        <v>32</v>
      </c>
      <c r="KH28" s="129">
        <f>(IZ28+JD28)*100</f>
      </c>
      <c r="KI28" s="129">
        <f>RANK(KH28,KH$12:KH$42,0)</f>
      </c>
      <c r="KJ28" s="129" t="s">
        <v>32</v>
      </c>
      <c r="KK28" s="129">
        <f>(JH28+JL28)*100</f>
      </c>
      <c r="KL28" s="129">
        <f>RANK(KK28,KK$12:KK$42,0)</f>
      </c>
    </row>
    <row r="29">
      <c r="A29" s="129" t="s">
        <v>33</v>
      </c>
      <c r="B29" s="129">
        <f>A29</f>
      </c>
      <c r="C29" s="129">
        <f>(F29+J29+N29+R29+V29+Z29+AD29+AH29+AL29+AP29+AT29+AX29+BB29+BF29+BJ29+BN29+BR29+BV29+BZ29+CD29+CH29+CL29+CP29+CT29+CX29+DB29+DF29+DJ29+DN29+DR29+DV29+DZ29+ED29+EH29+EL29+EQ29+EV29+FA29+FF29+FK29+FP29+FU29+FZ29+GE29+GJ29+GO29+GT29+GY29+HD29+HH29+HL29+HP29+HT29+HX29+IB29+IF29+IJ29+IN29+IR29+IV29+IZ29+JD29+JH29+JL29)*100</f>
      </c>
      <c r="D29" s="129">
        <f>RANK(C29,C$12:C$42,0)</f>
      </c>
      <c r="E29" s="130">
        <v>66.3186566065441</v>
      </c>
      <c r="F29" s="130">
        <f>IF(COUNTA(E$12:E$42)=0,0.6*E$5,IF(E29="",0,IF(E$6=0,IF(E29&gt;=E$8,E$5,IF(E29&lt;E$6,0,0.6*E$5+0.4*E$5*(E29-E$7)/(E$8-E$7))),IF(E29&lt;=E$8,E$5,IF(E29&gt;E$6,0,0.6*E$5+0.4*E$5*(E29-E$7)/(E$8-E$7))))))</f>
      </c>
      <c r="G29" s="130">
        <f>IF(E29&lt;&gt;"",E$5,0)</f>
      </c>
      <c r="H29" s="129">
        <f>IF(E$6=0,RANK(E29,E$12:E$42,0),RANK(E29,E$12:E$42,1))</f>
      </c>
      <c r="I29" s="130">
        <v>86.3238747007958</v>
      </c>
      <c r="J29" s="130">
        <f>IF(COUNTA(I$12:I$42)=0,0.6*I$5,IF(I29="",0,IF(I$6=0,IF(I29&gt;=I$8,I$5,IF(I29&lt;I$6,0,0.6*I$5+0.4*I$5*(I29-I$7)/(I$8-I$7))),IF(I29&lt;=I$8,I$5,IF(I29&gt;I$6,0,0.6*I$5+0.4*I$5*(I29-I$7)/(I$8-I$7))))))</f>
      </c>
      <c r="K29" s="130">
        <f>IF(I29&lt;&gt;"",I$5,0)</f>
      </c>
      <c r="L29" s="129">
        <f>IF(I$6=0,RANK(I29,I$12:I$42,0),RANK(I29,I$12:I$42,1))</f>
      </c>
      <c r="M29" s="130">
        <v>73.3534241788958</v>
      </c>
      <c r="N29" s="130">
        <f>IF(COUNTA(M$12:M$42)=0,0.6*M$5,IF(M29="",0,IF(M$6=0,IF(M29&gt;=M$8,M$5,IF(M29&lt;M$6,0,0.6*M$5+0.4*M$5*(M29-M$7)/(M$8-M$7))),IF(M29&lt;=M$8,M$5,IF(M29&gt;M$6,0,0.6*M$5+0.4*M$5*(M29-M$7)/(M$8-M$7))))))</f>
      </c>
      <c r="O29" s="130">
        <f>IF(M29&lt;&gt;"",M$5,0)</f>
      </c>
      <c r="P29" s="129">
        <f>IF(M$6=0,RANK(M29,M$12:M$42,0),RANK(M29,M$12:M$42,1))</f>
      </c>
      <c r="Q29"/>
      <c r="R29" s="130">
        <f>IF(COUNTA(Q$12:Q$42)=0,0.6*Q$5,IF(Q29="",0,IF(Q$6=0,IF(Q29&gt;=Q$8,Q$5,IF(Q29&lt;Q$6,0,0.6*Q$5+0.4*Q$5*(Q29-Q$7)/(Q$8-Q$7))),IF(Q29&lt;=Q$8,Q$5,IF(Q29&gt;Q$6,0,0.6*Q$5+0.4*Q$5*(Q29-Q$7)/(Q$8-Q$7))))))</f>
      </c>
      <c r="S29" s="130">
        <f>IF(Q29&lt;&gt;"",Q$5,0)</f>
      </c>
      <c r="T29" s="129">
        <f>IF(Q$6=0,RANK(Q29,Q$12:Q$42,0),RANK(Q29,Q$12:Q$42,1))</f>
      </c>
      <c r="U29"/>
      <c r="V29" s="130">
        <f>IF(COUNTA(U$12:U$42)=0,0.6*U$5,IF(U29="",0,IF(U$6=0,IF(U29&gt;=U$8,U$5,IF(U29&lt;U$6,0,0.6*U$5+0.4*U$5*(U29-U$7)/(U$8-U$7))),IF(U29&lt;=U$8,U$5,IF(U29&gt;U$6,0,0.6*U$5+0.4*U$5*(U29-U$7)/(U$8-U$7))))))</f>
      </c>
      <c r="W29" s="130">
        <f>IF(U29&lt;&gt;"",U$5,0)</f>
      </c>
      <c r="X29" s="129">
        <f>IF(U$6=0,RANK(U29,U$12:U$42,0),RANK(U29,U$12:U$42,1))</f>
      </c>
      <c r="Y29"/>
      <c r="Z29" s="130">
        <f>IF(COUNTA(Y$12:Y$42)=0,0.6*Y$5,IF(Y29="",0,IF(Y$6=0,IF(Y29&gt;=Y$8,Y$5,IF(Y29&lt;Y$6,0,0.6*Y$5+0.4*Y$5*(Y29-Y$7)/(Y$8-Y$7))),IF(Y29&lt;=Y$8,Y$5,IF(Y29&gt;Y$6,0,0.6*Y$5+0.4*Y$5*(Y29-Y$7)/(Y$8-Y$7))))))</f>
      </c>
      <c r="AA29" s="130">
        <f>IF(Y29&lt;&gt;"",Y$5,0)</f>
      </c>
      <c r="AB29" s="129">
        <f>IF(Y$6=0,RANK(Y29,Y$12:Y$42,0),RANK(Y29,Y$12:Y$42,1))</f>
      </c>
      <c r="AC29" s="130">
        <v>100</v>
      </c>
      <c r="AD29" s="130">
        <f>IF(COUNTA(AC$12:AC$42)=0,0.6*AC$5,IF(AC29="",0,IF(AC$6=0,IF(AC29&gt;=AC$8,AC$5,IF(AC29&lt;AC$6,0,0.6*AC$5+0.4*AC$5*(AC29-AC$7)/(AC$8-AC$7))),IF(AC29&lt;=AC$8,AC$5,IF(AC29&gt;AC$6,0,0.6*AC$5+0.4*AC$5*(AC29-AC$7)/(AC$8-AC$7))))))</f>
      </c>
      <c r="AE29" s="130">
        <f>IF(AC29&lt;&gt;"",AC$5,0)</f>
      </c>
      <c r="AF29" s="129">
        <f>IF(AC$6=0,RANK(AC29,AC$12:AC$42,0),RANK(AC29,AC$12:AC$42,1))</f>
      </c>
      <c r="AG29" s="130">
        <v>0.891797979797979</v>
      </c>
      <c r="AH29" s="130">
        <f>IF(COUNTA(AG$12:AG$42)=0,0.6*AG$5,IF(AG29="",0,IF(AG$6=0,IF(AG29&gt;=AG$8,AG$5,IF(AG29&lt;AG$6,0,0.6*AG$5+0.4*AG$5*(AG29-AG$7)/(AG$8-AG$7))),IF(AG29&lt;=AG$8,AG$5,IF(AG29&gt;AG$6,0,0.6*AG$5+0.4*AG$5*(AG29-AG$7)/(AG$8-AG$7))))))</f>
      </c>
      <c r="AI29" s="130">
        <f>IF(AG29&lt;&gt;"",AG$5,0)</f>
      </c>
      <c r="AJ29" s="129">
        <f>IF(AG$6=0,RANK(AG29,AG$12:AG$42,0),RANK(AG29,AG$12:AG$42,1))</f>
      </c>
      <c r="AK29" s="130">
        <v>0.21311227347842</v>
      </c>
      <c r="AL29" s="130">
        <f>IF(COUNTA(AK$12:AK$42)=0,0.6*AK$5,IF(AK29="",0,IF(AK$6=0,IF(AK29&gt;=AK$8,AK$5,IF(AK29&lt;AK$6,0,0.6*AK$5+0.4*AK$5*(AK29-AK$7)/(AK$8-AK$7))),IF(AK29&lt;=AK$8,AK$5,IF(AK29&gt;AK$6,0,0.6*AK$5+0.4*AK$5*(AK29-AK$7)/(AK$8-AK$7))))))</f>
      </c>
      <c r="AM29" s="130">
        <f>IF(AK29&lt;&gt;"",AK$5,0)</f>
      </c>
      <c r="AN29" s="129">
        <f>IF(AK$6=0,RANK(AK29,AK$12:AK$42,0),RANK(AK29,AK$12:AK$42,1))</f>
      </c>
      <c r="AO29" s="130">
        <v>0.533643614679642</v>
      </c>
      <c r="AP29" s="130">
        <f>IF(COUNTA(AO$12:AO$42)=0,0.6*AO$5,IF(AO29="",0,IF(AO$6=0,IF(AO29&gt;=AO$8,AO$5,IF(AO29&lt;AO$6,0,0.6*AO$5+0.4*AO$5*(AO29-AO$7)/(AO$8-AO$7))),IF(AO29&lt;=AO$8,AO$5,IF(AO29&gt;AO$6,0,0.6*AO$5+0.4*AO$5*(AO29-AO$7)/(AO$8-AO$7))))))</f>
      </c>
      <c r="AQ29" s="130">
        <f>IF(AO29&lt;&gt;"",AO$5,0)</f>
      </c>
      <c r="AR29" s="129">
        <f>IF(AO$6=0,RANK(AO29,AO$12:AO$42,0),RANK(AO29,AO$12:AO$42,1))</f>
      </c>
      <c r="AS29" s="130">
        <v>0</v>
      </c>
      <c r="AT29" s="130">
        <f>IF(COUNTA(AS$12:AS$42)=0,0.6*AS$5,IF(AS29="",0,IF(AS$6=0,IF(AS29&gt;=AS$8,AS$5,IF(AS29&lt;AS$6,0,0.6*AS$5+0.4*AS$5*(AS29-AS$7)/(AS$8-AS$7))),IF(AS29&lt;=AS$8,AS$5,IF(AS29&gt;AS$6,0,0.6*AS$5+0.4*AS$5*(AS29-AS$7)/(AS$8-AS$7))))))</f>
      </c>
      <c r="AU29" s="130">
        <f>IF(AS29&lt;&gt;"",AS$5,0)</f>
      </c>
      <c r="AV29" s="129">
        <f>IF(AS$6=0,RANK(AS29,AS$12:AS$42,0),RANK(AS29,AS$12:AS$42,1))</f>
      </c>
      <c r="AW29" s="130">
        <v>0</v>
      </c>
      <c r="AX29" s="130">
        <f>IF(COUNTA(AW$12:AW$42)=0,0.6*AW$5,IF(AW29="",0,IF(AW$6=0,IF(AW29&gt;=AW$8,AW$5,IF(AW29&lt;AW$6,0,0.6*AW$5+0.4*AW$5*(AW29-AW$7)/(AW$8-AW$7))),IF(AW29&lt;=AW$8,AW$5,IF(AW29&gt;AW$6,0,0.6*AW$5+0.4*AW$5*(AW29-AW$7)/(AW$8-AW$7))))))</f>
      </c>
      <c r="AY29" s="130">
        <f>IF(AW29&lt;&gt;"",AW$5,0)</f>
      </c>
      <c r="AZ29" s="129">
        <f>IF(AW$6=0,RANK(AW29,AW$12:AW$42,0),RANK(AW29,AW$12:AW$42,1))</f>
      </c>
      <c r="BA29" s="130">
        <v>25.9611270545265</v>
      </c>
      <c r="BB29" s="130">
        <f>IF(COUNTA(BA$12:BA$42)=0,0.6*BA$5,IF(BA29="",0,IF(BA$6=0,IF(BA29&gt;=BA$8,BA$5,IF(BA29&lt;BA$6,0,0.6*BA$5+0.4*BA$5*(BA29-BA$7)/(BA$8-BA$7))),IF(BA29&lt;=BA$8,BA$5,IF(BA29&gt;BA$6,0,0.6*BA$5+0.4*BA$5*(BA29-BA$7)/(BA$8-BA$7))))))</f>
      </c>
      <c r="BC29" s="130">
        <f>IF(BA29&lt;&gt;"",BA$5,0)</f>
      </c>
      <c r="BD29" s="129">
        <f>IF(BA$6=0,RANK(BA29,BA$12:BA$42,0),RANK(BA29,BA$12:BA$42,1))</f>
      </c>
      <c r="BE29" s="130">
        <v>0</v>
      </c>
      <c r="BF29" s="130">
        <f>IF(COUNTA(BE$12:BE$42)=0,0.6*BE$5,IF(BE29="",0,IF(BE$6=0,IF(BE29&gt;=BE$8,BE$5,IF(BE29&lt;BE$6,0,0.6*BE$5+0.4*BE$5*(BE29-BE$7)/(BE$8-BE$7))),IF(BE29&lt;=BE$8,BE$5,IF(BE29&gt;BE$6,0,0.6*BE$5+0.4*BE$5*(BE29-BE$7)/(BE$8-BE$7))))))</f>
      </c>
      <c r="BG29" s="130">
        <f>IF(BE29&lt;&gt;"",BE$5,0)</f>
      </c>
      <c r="BH29" s="129">
        <f>IF(BE$6=0,RANK(BE29,BE$12:BE$42,0),RANK(BE29,BE$12:BE$42,1))</f>
      </c>
      <c r="BI29"/>
      <c r="BJ29" s="130">
        <f>IF(COUNTA(BI$12:BI$42)=0,0.6*BI$5,IF(BI29="",0,IF(BI$6=0,IF(BI29&gt;=BI$8,BI$5,IF(BI29&lt;BI$6,0,0.6*BI$5+0.4*BI$5*(BI29-BI$7)/(BI$8-BI$7))),IF(BI29&lt;=BI$8,BI$5,IF(BI29&gt;BI$6,0,0.6*BI$5+0.4*BI$5*(BI29-BI$7)/(BI$8-BI$7))))))</f>
      </c>
      <c r="BK29" s="130">
        <f>IF(BI29&lt;&gt;"",BI$5,0)</f>
      </c>
      <c r="BL29" s="129">
        <f>IF(BI$6=0,RANK(BI29,BI$12:BI$42,0),RANK(BI29,BI$12:BI$42,1))</f>
      </c>
      <c r="BM29"/>
      <c r="BN29" s="130">
        <f>IF(COUNTA(BM$12:BM$42)=0,0.6*BM$5,IF(BM29="",0,IF(BM$6=0,IF(BM29&gt;=BM$8,BM$5,IF(BM29&lt;BM$6,0,0.6*BM$5+0.4*BM$5*(BM29-BM$7)/(BM$8-BM$7))),IF(BM29&lt;=BM$8,BM$5,IF(BM29&gt;BM$6,0,0.6*BM$5+0.4*BM$5*(BM29-BM$7)/(BM$8-BM$7))))))</f>
      </c>
      <c r="BO29" s="130">
        <f>IF(BM29&lt;&gt;"",BM$5,0)</f>
      </c>
      <c r="BP29" s="129">
        <f>IF(BM$6=0,RANK(BM29,BM$12:BM$42,0),RANK(BM29,BM$12:BM$42,1))</f>
      </c>
      <c r="BQ29"/>
      <c r="BR29" s="130">
        <f>IF(COUNTA(BQ$12:BQ$42)=0,0.6*BQ$5,IF(BQ29="",0,IF(BQ$6=0,IF(BQ29&gt;=BQ$8,BQ$5,IF(BQ29&lt;BQ$6,0,0.6*BQ$5+0.4*BQ$5*(BQ29-BQ$7)/(BQ$8-BQ$7))),IF(BQ29&lt;=BQ$8,BQ$5,IF(BQ29&gt;BQ$6,0,0.6*BQ$5+0.4*BQ$5*(BQ29-BQ$7)/(BQ$8-BQ$7))))))</f>
      </c>
      <c r="BS29" s="130">
        <f>IF(BQ29&lt;&gt;"",BQ$5,0)</f>
      </c>
      <c r="BT29" s="129">
        <f>IF(BQ$6=0,RANK(BQ29,BQ$12:BQ$42,0),RANK(BQ29,BQ$12:BQ$42,1))</f>
      </c>
      <c r="BU29"/>
      <c r="BV29" s="130">
        <f>IF(COUNTA(BU$12:BU$42)=0,0.6*BU$5,IF(BU29="",0,IF(BU$6=0,IF(BU29&gt;=BU$8,BU$5,IF(BU29&lt;BU$6,0,0.6*BU$5+0.4*BU$5*(BU29-BU$7)/(BU$8-BU$7))),IF(BU29&lt;=BU$8,BU$5,IF(BU29&gt;BU$6,0,0.6*BU$5+0.4*BU$5*(BU29-BU$7)/(BU$8-BU$7))))))</f>
      </c>
      <c r="BW29" s="130">
        <f>IF(BU29&lt;&gt;"",BU$5,0)</f>
      </c>
      <c r="BX29" s="129">
        <f>IF(BU$6=0,RANK(BU29,BU$12:BU$42,0),RANK(BU29,BU$12:BU$42,1))</f>
      </c>
      <c r="BY29"/>
      <c r="BZ29" s="130">
        <f>IF(COUNTA(BY$12:BY$42)=0,0.6*BY$5,IF(BY29="",0,IF(BY$6=0,IF(BY29&gt;=BY$8,BY$5,IF(BY29&lt;BY$6,0,0.6*BY$5+0.4*BY$5*(BY29-BY$7)/(BY$8-BY$7))),IF(BY29&lt;=BY$8,BY$5,IF(BY29&gt;BY$6,0,0.6*BY$5+0.4*BY$5*(BY29-BY$7)/(BY$8-BY$7))))))</f>
      </c>
      <c r="CA29" s="130">
        <f>IF(BY29&lt;&gt;"",BY$5,0)</f>
      </c>
      <c r="CB29" s="129">
        <f>IF(BY$6=0,RANK(BY29,BY$12:BY$42,0),RANK(BY29,BY$12:BY$42,1))</f>
      </c>
      <c r="CC29"/>
      <c r="CD29" s="130">
        <f>IF(COUNTA(CC$12:CC$42)=0,0.6*CC$5,IF(CC29="",0,IF(CC$6=0,IF(CC29&gt;=CC$8,CC$5,IF(CC29&lt;CC$6,0,0.6*CC$5+0.4*CC$5*(CC29-CC$7)/(CC$8-CC$7))),IF(CC29&lt;=CC$8,CC$5,IF(CC29&gt;CC$6,0,0.6*CC$5+0.4*CC$5*(CC29-CC$7)/(CC$8-CC$7))))))</f>
      </c>
      <c r="CE29" s="130">
        <f>IF(CC29&lt;&gt;"",CC$5,0)</f>
      </c>
      <c r="CF29" s="129">
        <f>IF(CC$6=0,RANK(CC29,CC$12:CC$42,0),RANK(CC29,CC$12:CC$42,1))</f>
      </c>
      <c r="CG29"/>
      <c r="CH29" s="130">
        <f>IF(COUNTA(CG$12:CG$42)=0,0.6*CG$5,IF(CG29="",0,IF(CG$6=0,IF(CG29&gt;=CG$8,CG$5,IF(CG29&lt;CG$6,0,0.6*CG$5+0.4*CG$5*(CG29-CG$7)/(CG$8-CG$7))),IF(CG29&lt;=CG$8,CG$5,IF(CG29&gt;CG$6,0,0.6*CG$5+0.4*CG$5*(CG29-CG$7)/(CG$8-CG$7))))))</f>
      </c>
      <c r="CI29" s="130">
        <f>IF(CG29&lt;&gt;"",CG$5,0)</f>
      </c>
      <c r="CJ29" s="129">
        <f>IF(CG$6=0,RANK(CG29,CG$12:CG$42,0),RANK(CG29,CG$12:CG$42,1))</f>
      </c>
      <c r="CK29"/>
      <c r="CL29" s="130">
        <f>IF(COUNTA(CK$12:CK$42)=0,0.6*CK$5,IF(CK29="",0,IF(CK$6=0,IF(CK29&gt;=CK$8,CK$5,IF(CK29&lt;CK$6,0,0.6*CK$5+0.4*CK$5*(CK29-CK$7)/(CK$8-CK$7))),IF(CK29&lt;=CK$8,CK$5,IF(CK29&gt;CK$6,0,0.6*CK$5+0.4*CK$5*(CK29-CK$7)/(CK$8-CK$7))))))</f>
      </c>
      <c r="CM29" s="130">
        <f>IF(CK29&lt;&gt;"",CK$5,0)</f>
      </c>
      <c r="CN29" s="129">
        <f>IF(CK$6=0,RANK(CK29,CK$12:CK$42,0),RANK(CK29,CK$12:CK$42,1))</f>
      </c>
      <c r="CO29"/>
      <c r="CP29" s="130">
        <f>IF(COUNTA(CO$12:CO$42)=0,0.6*CO$5,IF(CO29="",0,IF(CO$6=0,IF(CO29&gt;=CO$8,CO$5,IF(CO29&lt;CO$6,0,0.6*CO$5+0.4*CO$5*(CO29-CO$7)/(CO$8-CO$7))),IF(CO29&lt;=CO$8,CO$5,IF(CO29&gt;CO$6,0,0.6*CO$5+0.4*CO$5*(CO29-CO$7)/(CO$8-CO$7))))))</f>
      </c>
      <c r="CQ29" s="130">
        <f>IF(CO29&lt;&gt;"",CO$5,0)</f>
      </c>
      <c r="CR29" s="129">
        <f>IF(CO$6=0,RANK(CO29,CO$12:CO$42,0),RANK(CO29,CO$12:CO$42,1))</f>
      </c>
      <c r="CS29" s="130">
        <v>98.97</v>
      </c>
      <c r="CT29" s="130">
        <f>IF(COUNTA(CS$12:CS$42)=0,0.6*CS$5,IF(CS29="",0,IF(CS$6=0,IF(CS29&gt;=CS$8,CS$5,IF(CS29&lt;CS$6,0,0.6*CS$5+0.4*CS$5*(CS29-CS$7)/(CS$8-CS$7))),IF(CS29&lt;=CS$8,CS$5,IF(CS29&gt;CS$6,0,0.6*CS$5+0.4*CS$5*(CS29-CS$7)/(CS$8-CS$7))))))</f>
      </c>
      <c r="CU29" s="130">
        <f>IF(CS29&lt;&gt;"",CS$5,0)</f>
      </c>
      <c r="CV29" s="129">
        <f>IF(CS$6=0,RANK(CS29,CS$12:CS$42,0),RANK(CS29,CS$12:CS$42,1))</f>
      </c>
      <c r="CW29" s="130">
        <v>0.5</v>
      </c>
      <c r="CX29" s="130">
        <f>IF(COUNTA(CW$12:CW$42)=0,0.6*CW$5,IF(CW29="",0,IF(CW$6=0,IF(CW29&gt;=CW$8,CW$5,IF(CW29&lt;CW$6,0,0.6*CW$5+0.4*CW$5*(CW29-CW$7)/(CW$8-CW$7))),IF(CW29&lt;=CW$8,CW$5,IF(CW29&gt;CW$6,0,0.6*CW$5+0.4*CW$5*(CW29-CW$7)/(CW$8-CW$7))))))</f>
      </c>
      <c r="CY29" s="130">
        <f>IF(CW29&lt;&gt;"",CW$5,0)</f>
      </c>
      <c r="CZ29" s="129">
        <f>IF(CW$6=0,RANK(CW29,CW$12:CW$42,0),RANK(CW29,CW$12:CW$42,1))</f>
      </c>
      <c r="DA29" s="130">
        <v>98</v>
      </c>
      <c r="DB29" s="130">
        <f>IF(COUNTA(DA$12:DA$42)=0,0.6*DA$5,IF(DA29="",0,IF(DA$6=0,IF(DA29&gt;=DA$8,DA$5,IF(DA29&lt;DA$6,0,0.6*DA$5+0.4*DA$5*(DA29-DA$7)/(DA$8-DA$7))),IF(DA29&lt;=DA$8,DA$5,IF(DA29&gt;DA$6,0,0.6*DA$5+0.4*DA$5*(DA29-DA$7)/(DA$8-DA$7))))))</f>
      </c>
      <c r="DC29" s="130">
        <f>IF(DA29&lt;&gt;"",DA$5,0)</f>
      </c>
      <c r="DD29" s="129">
        <f>IF(DA$6=0,RANK(DA29,DA$12:DA$42,0),RANK(DA29,DA$12:DA$42,1))</f>
      </c>
      <c r="DE29" s="130">
        <v>98</v>
      </c>
      <c r="DF29" s="130">
        <f>IF(COUNTA(DE$12:DE$42)=0,0.6*DE$5,IF(DE29="",0,IF(DE$6=0,IF(DE29&gt;=DE$8,DE$5,IF(DE29&lt;DE$6,0,0.6*DE$5+0.4*DE$5*(DE29-DE$7)/(DE$8-DE$7))),IF(DE29&lt;=DE$8,DE$5,IF(DE29&gt;DE$6,0,0.6*DE$5+0.4*DE$5*(DE29-DE$7)/(DE$8-DE$7))))))</f>
      </c>
      <c r="DG29" s="130">
        <f>IF(DE29&lt;&gt;"",DE$5,0)</f>
      </c>
      <c r="DH29" s="129">
        <f>IF(DE$6=0,RANK(DE29,DE$12:DE$42,0),RANK(DE29,DE$12:DE$42,1))</f>
      </c>
      <c r="DI29"/>
      <c r="DJ29" s="130">
        <f>IF(COUNTA(DI$12:DI$42)=0,0.6*DI$5,IF(DI29="",0,IF(DI$6=0,IF(DI29&gt;=DI$8,DI$5,IF(DI29&lt;DI$6,0,0.6*DI$5+0.4*DI$5*(DI29-DI$7)/(DI$8-DI$7))),IF(DI29&lt;=DI$8,DI$5,IF(DI29&gt;DI$6,0,0.6*DI$5+0.4*DI$5*(DI29-DI$7)/(DI$8-DI$7))))))</f>
      </c>
      <c r="DK29" s="130">
        <f>IF(DI29&lt;&gt;"",DI$5,0)</f>
      </c>
      <c r="DL29" s="129">
        <f>IF(DI$6=0,RANK(DI29,DI$12:DI$42,0),RANK(DI29,DI$12:DI$42,1))</f>
      </c>
      <c r="DM29"/>
      <c r="DN29" s="130">
        <f>IF(COUNTA(DM$12:DM$42)=0,0.6*DM$5,IF(DM29="",0,IF(DM$6=0,IF(DM29&gt;=DM$8,DM$5,IF(DM29&lt;DM$6,0,0.6*DM$5+0.4*DM$5*(DM29-DM$7)/(DM$8-DM$7))),IF(DM29&lt;=DM$8,DM$5,IF(DM29&gt;DM$6,0,0.6*DM$5+0.4*DM$5*(DM29-DM$7)/(DM$8-DM$7))))))</f>
      </c>
      <c r="DO29" s="130">
        <f>IF(DM29&lt;&gt;"",DM$5,0)</f>
      </c>
      <c r="DP29" s="129">
        <f>IF(DM$6=0,RANK(DM29,DM$12:DM$42,0),RANK(DM29,DM$12:DM$42,1))</f>
      </c>
      <c r="DQ29"/>
      <c r="DR29" s="130">
        <f>IF(COUNTA(DQ$12:DQ$42)=0,0.6*DQ$5,IF(DQ29="",0,IF(DQ$6=0,IF(DQ29&gt;=DQ$8,DQ$5,IF(DQ29&lt;DQ$6,0,0.6*DQ$5+0.4*DQ$5*(DQ29-DQ$7)/(DQ$8-DQ$7))),IF(DQ29&lt;=DQ$8,DQ$5,IF(DQ29&gt;DQ$6,0,0.6*DQ$5+0.4*DQ$5*(DQ29-DQ$7)/(DQ$8-DQ$7))))))</f>
      </c>
      <c r="DS29" s="130">
        <f>IF(DQ29&lt;&gt;"",DQ$5,0)</f>
      </c>
      <c r="DT29" s="129">
        <f>IF(DQ$6=0,RANK(DQ29,DQ$12:DQ$42,0),RANK(DQ29,DQ$12:DQ$42,1))</f>
      </c>
      <c r="DU29"/>
      <c r="DV29" s="130">
        <f>IF(COUNTA(DU$12:DU$42)=0,0.6*DU$5,IF(DU29="",0,IF(DU$6=0,IF(DU29&gt;=DU$8,DU$5,IF(DU29&lt;DU$6,0,0.6*DU$5+0.4*DU$5*(DU29-DU$7)/(DU$8-DU$7))),IF(DU29&lt;=DU$8,DU$5,IF(DU29&gt;DU$6,0,0.6*DU$5+0.4*DU$5*(DU29-DU$7)/(DU$8-DU$7))))))</f>
      </c>
      <c r="DW29" s="130">
        <f>IF(DU29&lt;&gt;"",DU$5,0)</f>
      </c>
      <c r="DX29" s="129">
        <f>IF(DU$6=0,RANK(DU29,DU$12:DU$42,0),RANK(DU29,DU$12:DU$42,1))</f>
      </c>
      <c r="DY29"/>
      <c r="DZ29" s="130">
        <f>IF(COUNTA(DY$12:DY$42)=0,0.6*DY$5,IF(DY29="",0,IF(DY$6=0,IF(DY29&gt;=DY$8,DY$5,IF(DY29&lt;DY$6,0,0.6*DY$5+0.4*DY$5*(DY29-DY$7)/(DY$8-DY$7))),IF(DY29&lt;=DY$8,DY$5,IF(DY29&gt;DY$6,0,0.6*DY$5+0.4*DY$5*(DY29-DY$7)/(DY$8-DY$7))))))</f>
      </c>
      <c r="EA29" s="130">
        <f>IF(DY29&lt;&gt;"",DY$5,0)</f>
      </c>
      <c r="EB29" s="129">
        <f>IF(DY$6=0,RANK(DY29,DY$12:DY$42,0),RANK(DY29,DY$12:DY$42,1))</f>
      </c>
      <c r="EC29"/>
      <c r="ED29" s="130">
        <f>IF(COUNTA(EC$12:EC$42)=0,0.6*EC$5,IF(EC29="",0,IF(EC$6=0,IF(EC29&gt;=EC$8,EC$5,IF(EC29&lt;EC$6,0,0.6*EC$5+0.4*EC$5*(EC29-EC$7)/(EC$8-EC$7))),IF(EC29&lt;=EC$8,EC$5,IF(EC29&gt;EC$6,0,0.6*EC$5+0.4*EC$5*(EC29-EC$7)/(EC$8-EC$7))))))</f>
      </c>
      <c r="EE29" s="130">
        <f>IF(EC29&lt;&gt;"",EC$5,0)</f>
      </c>
      <c r="EF29" s="129">
        <f>IF(EC$6=0,RANK(EC29,EC$12:EC$42,0),RANK(EC29,EC$12:EC$42,1))</f>
      </c>
      <c r="EG29"/>
      <c r="EH29" s="130">
        <f>IF(COUNTA(EG$12:EG$42)=0,0.6*EG$5,IF(EG29="",0,IF(EG$6=0,IF(EG29&gt;=EG$8,EG$5,IF(EG29&lt;EG$6,0,0.6*EG$5+0.4*EG$5*(EG29-EG$7)/(EG$8-EG$7))),IF(EG29&lt;=EG$8,EG$5,IF(EG29&gt;EG$6,0,0.6*EG$5+0.4*EG$5*(EG29-EG$7)/(EG$8-EG$7))))))</f>
      </c>
      <c r="EI29" s="130">
        <f>IF(EG29&lt;&gt;"",EG$5,0)</f>
      </c>
      <c r="EJ29" s="129">
        <f>IF(EG$6=0,RANK(EG29,EG$12:EG$42,0),RANK(EG29,EG$12:EG$42,1))</f>
      </c>
      <c r="EK29"/>
      <c r="EL29" s="130">
        <f>IF(COUNTA(EK$12:EK$42)=0,0.6*EK$5,IF(EK29="",0,IF(EK$6=0,IF(EK29&gt;=EK$8,EK$5,IF(EK29&lt;EK$6,0,0.6*EK$5+0.4*EK$5*(EK29-EK$7)/(EK$8-EK$7))),IF(EK29&lt;=EK$8,EK$5,IF(EK29&gt;EK$6,0,0.6*EK$5+0.4*EK$5*(EK29-EK$7)/(EK$8-EK$7))))))</f>
      </c>
      <c r="EM29" s="130">
        <f>IF(EK29&lt;&gt;"",EK$5,0)</f>
      </c>
      <c r="EN29" s="129">
        <f>IF(EK$6=0,RANK(EK29,EK$12:EK$42,0),RANK(EK29,EK$12:EK$42,1))</f>
      </c>
      <c r="EO29"/>
      <c r="EP29"/>
      <c r="EQ29"/>
      <c r="ER29" s="130">
        <f>IF(OR(EO29="",EP29=""),0,EO$5)</f>
      </c>
      <c r="ES29" s="129">
        <f>IF(EO$6=0,RANK(EQ29,EQ$12:EQ$42,0),RANK(EQ29,EQ$12:EQ$42,1))</f>
      </c>
      <c r="ET29"/>
      <c r="EU29"/>
      <c r="EV29"/>
      <c r="EW29" s="130">
        <f>IF(OR(ET29="",EU29=""),0,ET$5)</f>
      </c>
      <c r="EX29" s="129">
        <f>IF(ET$6=0,RANK(EV29,EV$12:EV$42,0),RANK(EV29,EV$12:EV$42,1))</f>
      </c>
      <c r="EY29"/>
      <c r="EZ29"/>
      <c r="FA29"/>
      <c r="FB29" s="130">
        <f>IF(OR(EY29="",EZ29=""),0,EY$5)</f>
      </c>
      <c r="FC29" s="129">
        <f>IF(EY$6=0,RANK(FA29,FA$12:FA$42,0),RANK(FA29,FA$12:FA$42,1))</f>
      </c>
      <c r="FD29"/>
      <c r="FE29"/>
      <c r="FF29"/>
      <c r="FG29" s="130">
        <f>IF(OR(FD29="",FE29=""),0,FD$5)</f>
      </c>
      <c r="FH29" s="129">
        <f>IF(FD$6=0,RANK(FF29,FF$12:FF$42,0),RANK(FF29,FF$12:FF$42,1))</f>
      </c>
      <c r="FI29"/>
      <c r="FJ29"/>
      <c r="FK29"/>
      <c r="FL29" s="130">
        <f>IF(OR(FI29="",FJ29=""),0,FI$5)</f>
      </c>
      <c r="FM29" s="129">
        <f>IF(FI$6=0,RANK(FK29,FK$12:FK$42,0),RANK(FK29,FK$12:FK$42,1))</f>
      </c>
      <c r="FN29"/>
      <c r="FO29"/>
      <c r="FP29"/>
      <c r="FQ29" s="130">
        <f>IF(OR(FN29="",FO29=""),0,FN$5)</f>
      </c>
      <c r="FR29" s="129">
        <f>IF(FN$6=0,RANK(FP29,FP$12:FP$42,0),RANK(FP29,FP$12:FP$42,1))</f>
      </c>
      <c r="FS29"/>
      <c r="FT29"/>
      <c r="FU29"/>
      <c r="FV29" s="130">
        <f>IF(OR(FS29="",FT29=""),0,FS$5)</f>
      </c>
      <c r="FW29" s="129">
        <f>IF(FS$6=0,RANK(FU29,FU$12:FU$42,0),RANK(FU29,FU$12:FU$42,1))</f>
      </c>
      <c r="FX29"/>
      <c r="FY29"/>
      <c r="FZ29"/>
      <c r="GA29" s="130">
        <f>IF(OR(FX29="",FY29=""),0,FX$5)</f>
      </c>
      <c r="GB29" s="129">
        <f>IF(FX$6=0,RANK(FZ29,FZ$12:FZ$42,0),RANK(FZ29,FZ$12:FZ$42,1))</f>
      </c>
      <c r="GC29"/>
      <c r="GD29"/>
      <c r="GE29"/>
      <c r="GF29" s="130">
        <f>IF(OR(GC29="",GD29=""),0,GC$5)</f>
      </c>
      <c r="GG29" s="129">
        <f>IF(GC$6=0,RANK(GE29,GE$12:GE$42,0),RANK(GE29,GE$12:GE$42,1))</f>
      </c>
      <c r="GH29"/>
      <c r="GI29"/>
      <c r="GJ29"/>
      <c r="GK29" s="130">
        <f>IF(OR(GH29="",GI29=""),0,GH$5)</f>
      </c>
      <c r="GL29" s="129">
        <f>IF(GH$6=0,RANK(GJ29,GJ$12:GJ$42,0),RANK(GJ29,GJ$12:GJ$42,1))</f>
      </c>
      <c r="GM29"/>
      <c r="GN29"/>
      <c r="GO29"/>
      <c r="GP29" s="130">
        <f>IF(OR(GM29="",GN29=""),0,GM$5)</f>
      </c>
      <c r="GQ29" s="129">
        <f>IF(GM$6=0,RANK(GO29,GO$12:GO$42,0),RANK(GO29,GO$12:GO$42,1))</f>
      </c>
      <c r="GR29"/>
      <c r="GS29"/>
      <c r="GT29"/>
      <c r="GU29" s="130">
        <f>IF(OR(GR29="",GS29=""),0,GR$5)</f>
      </c>
      <c r="GV29" s="129">
        <f>IF(GR$6=0,RANK(GT29,GT$12:GT$42,0),RANK(GT29,GT$12:GT$42,1))</f>
      </c>
      <c r="GW29"/>
      <c r="GX29"/>
      <c r="GY29"/>
      <c r="GZ29" s="130">
        <f>IF(OR(GW29="",GX29=""),0,GW$5)</f>
      </c>
      <c r="HA29" s="129">
        <f>IF(GW$6=0,RANK(GY29,GY$12:GY$42,0),RANK(GY29,GY$12:GY$42,1))</f>
      </c>
      <c r="HB29"/>
      <c r="HC29"/>
      <c r="HD29"/>
      <c r="HE29" s="130">
        <f>IF(OR(HB29="",HC29=""),0,HB$5)</f>
      </c>
      <c r="HF29" s="129">
        <f>IF(HB$6=0,RANK(HD29,HD$12:HD$42,0),RANK(HD29,HD$12:HD$42,1))</f>
      </c>
      <c r="HG29" s="130">
        <v>1.13915618639068</v>
      </c>
      <c r="HH29" s="130">
        <f>IF(COUNTA(HG$12:HG$42)=0,0.6*HG$5,IF(HG29="",0,IF(HG$6=0,IF(HG29&gt;=HG$8,HG$5,IF(HG29&lt;HG$6,0,0.6*HG$5+0.4*HG$5*(HG29-HG$7)/(HG$8-HG$7))),IF(HG29&lt;=HG$8,HG$5,IF(HG29&gt;HG$6,0,0.6*HG$5+0.4*HG$5*(HG29-HG$7)/(HG$8-HG$7))))))</f>
      </c>
      <c r="HI29" s="130">
        <f>IF(HG29&lt;&gt;"",HG$5,0)</f>
      </c>
      <c r="HJ29" s="129">
        <f>IF(HG$6=0,RANK(HG29,HG$12:HG$42,0),RANK(HG29,HG$12:HG$42,1))</f>
      </c>
      <c r="HK29" s="130">
        <v>1.8</v>
      </c>
      <c r="HL29" s="130">
        <f>IF(COUNTA(HK$12:HK$42)=0,0.6*HK$5,IF(HK29="",0,IF(HK$6=0,IF(HK29&gt;=HK$8,HK$5,IF(HK29&lt;HK$6,0,0.6*HK$5+0.4*HK$5*(HK29-HK$7)/(HK$8-HK$7))),IF(HK29&lt;=HK$8,HK$5,IF(HK29&gt;HK$6,0,0.6*HK$5+0.4*HK$5*(HK29-HK$7)/(HK$8-HK$7))))))</f>
      </c>
      <c r="HM29" s="130">
        <f>IF(HK29&lt;&gt;"",HK$5,0)</f>
      </c>
      <c r="HN29" s="129">
        <f>IF(HK$6=0,RANK(HK29,HK$12:HK$42,0),RANK(HK29,HK$12:HK$42,1))</f>
      </c>
      <c r="HO29" s="130">
        <v>0</v>
      </c>
      <c r="HP29" s="130">
        <f>IF(COUNTA(HO$12:HO$42)=0,0.6*HO$5,IF(HO29="",0,IF(HO$6=0,IF(HO29&gt;=HO$8,HO$5,IF(HO29&lt;HO$6,0,0.6*HO$5+0.4*HO$5*(HO29-HO$7)/(HO$8-HO$7))),IF(HO29&lt;=HO$8,HO$5,IF(HO29&gt;HO$6,0,0.6*HO$5+0.4*HO$5*(HO29-HO$7)/(HO$8-HO$7))))))</f>
      </c>
      <c r="HQ29" s="130">
        <f>IF(HO29&lt;&gt;"",HO$5,0)</f>
      </c>
      <c r="HR29" s="129">
        <f>IF(HO$6=0,RANK(HO29,HO$12:HO$42,0),RANK(HO29,HO$12:HO$42,1))</f>
      </c>
      <c r="HS29" s="130">
        <v>8.48484848484848</v>
      </c>
      <c r="HT29" s="130">
        <f>IF(COUNTA(HS$12:HS$42)=0,0.6*HS$5,IF(HS29="",0,IF(HS$6=0,IF(HS29&gt;=HS$8,HS$5,IF(HS29&lt;HS$6,0,0.6*HS$5+0.4*HS$5*(HS29-HS$7)/(HS$8-HS$7))),IF(HS29&lt;=HS$8,HS$5,IF(HS29&gt;HS$6,0,0.6*HS$5+0.4*HS$5*(HS29-HS$7)/(HS$8-HS$7))))))</f>
      </c>
      <c r="HU29" s="130">
        <f>IF(HS29&lt;&gt;"",HS$5,0)</f>
      </c>
      <c r="HV29" s="129">
        <f>IF(HS$6=0,RANK(HS29,HS$12:HS$42,0),RANK(HS29,HS$12:HS$42,1))</f>
      </c>
      <c r="HW29" s="130">
        <v>0.209999999999994</v>
      </c>
      <c r="HX29" s="130">
        <f>IF(COUNTA(HW$12:HW$42)=0,0.6*HW$5,IF(HW29="",0,IF(HW$6=0,IF(HW29&gt;=HW$8,HW$5,IF(HW29&lt;HW$6,0,0.6*HW$5+0.4*HW$5*(HW29-HW$7)/(HW$8-HW$7))),IF(HW29&lt;=HW$8,HW$5,IF(HW29&gt;HW$6,0,0.6*HW$5+0.4*HW$5*(HW29-HW$7)/(HW$8-HW$7))))))</f>
      </c>
      <c r="HY29" s="130">
        <f>IF(HW29&lt;&gt;"",HW$5,0)</f>
      </c>
      <c r="HZ29" s="129">
        <f>IF(HW$6=0,RANK(HW29,HW$12:HW$42,0),RANK(HW29,HW$12:HW$42,1))</f>
      </c>
      <c r="IA29" s="130">
        <v>0</v>
      </c>
      <c r="IB29" s="130">
        <f>IF(COUNTA(IA$12:IA$42)=0,0.6*IA$5,IF(IA29="",0,IF(IA$6=0,IF(IA29&gt;=IA$8,IA$5,IF(IA29&lt;IA$6,0,0.6*IA$5+0.4*IA$5*(IA29-IA$7)/(IA$8-IA$7))),IF(IA29&lt;=IA$8,IA$5,IF(IA29&gt;IA$6,0,0.6*IA$5+0.4*IA$5*(IA29-IA$7)/(IA$8-IA$7))))))</f>
      </c>
      <c r="IC29" s="130">
        <f>IF(IA29&lt;&gt;"",IA$5,0)</f>
      </c>
      <c r="ID29" s="129">
        <f>IF(IA$6=0,RANK(IA29,IA$12:IA$42,0),RANK(IA29,IA$12:IA$42,1))</f>
      </c>
      <c r="IE29" s="130">
        <v>83.244726252896</v>
      </c>
      <c r="IF29" s="130">
        <f>IF(COUNTA(IE$12:IE$42)=0,0.6*IE$5,IF(IE29="",0,IF(IE$6=0,IF(IE29&gt;=IE$8,IE$5,IF(IE29&lt;IE$6,0,0.6*IE$5+0.4*IE$5*(IE29-IE$7)/(IE$8-IE$7))),IF(IE29&lt;=IE$8,IE$5,IF(IE29&gt;IE$6,0,0.6*IE$5+0.4*IE$5*(IE29-IE$7)/(IE$8-IE$7))))))</f>
      </c>
      <c r="IG29" s="130">
        <f>IF(IE29&lt;&gt;"",IE$5,0)</f>
      </c>
      <c r="IH29" s="129">
        <f>IF(IE$6=0,RANK(IE29,IE$12:IE$42,0),RANK(IE29,IE$12:IE$42,1))</f>
      </c>
      <c r="II29" s="130">
        <v>97.190967803088</v>
      </c>
      <c r="IJ29" s="130">
        <f>IF(COUNTA(II$12:II$42)=0,0.6*II$5,IF(II29="",0,IF(II$6=0,IF(II29&gt;=II$8,II$5,IF(II29&lt;II$6,0,0.6*II$5+0.4*II$5*(II29-II$7)/(II$8-II$7))),IF(II29&lt;=II$8,II$5,IF(II29&gt;II$6,0,0.6*II$5+0.4*II$5*(II29-II$7)/(II$8-II$7))))))</f>
      </c>
      <c r="IK29" s="130">
        <f>IF(II29&lt;&gt;"",II$5,0)</f>
      </c>
      <c r="IL29" s="129">
        <f>IF(II$6=0,RANK(II29,II$12:II$42,0),RANK(II29,II$12:II$42,1))</f>
      </c>
      <c r="IM29" s="130">
        <v>35.9187903914157</v>
      </c>
      <c r="IN29" s="130">
        <f>IF(COUNTA(IM$12:IM$42)=0,0.6*IM$5,IF(IM29="",0,IF(AND(IM29&gt;=IM$7,IM29&lt;=IM$8),IM$5,0)))</f>
      </c>
      <c r="IO29" s="130">
        <f>IF(IM29&lt;&gt;"",IM$5,0)</f>
      </c>
      <c r="IP29" s="129">
        <f>IF(IM$6=0,RANK(IM29,IM$12:IM$42,0),RANK(IM29,IM$12:IM$42,1))</f>
      </c>
      <c r="IQ29" s="130">
        <v>90</v>
      </c>
      <c r="IR29" s="130">
        <f>IF(COUNTA(IQ$12:IQ$42)=0,0.6*IQ$5,IF(IQ29="",0,IF(IQ$6=0,IF(IQ29&gt;=IQ$8,IQ$5,IF(IQ29&lt;IQ$6,0,0.6*IQ$5+0.4*IQ$5*(IQ29-IQ$7)/(IQ$8-IQ$7))),IF(IQ29&lt;=IQ$8,IQ$5,IF(IQ29&gt;IQ$6,0,0.6*IQ$5+0.4*IQ$5*(IQ29-IQ$7)/(IQ$8-IQ$7))))))</f>
      </c>
      <c r="IS29" s="130">
        <f>IF(IQ29&lt;&gt;"",IQ$5,0)</f>
      </c>
      <c r="IT29" s="129">
        <f>IF(IQ$6=0,RANK(IQ29,IQ$12:IQ$42,0),RANK(IQ29,IQ$12:IQ$42,1))</f>
      </c>
      <c r="IU29" s="130">
        <v>36.2087326943557</v>
      </c>
      <c r="IV29" s="130">
        <f>IF(COUNTA(IU$12:IU$42)=0,0.6*IU$5,IF(IU29="",0,IF(IU$6=0,IF(IU29&gt;=IU$8,IU$5,IF(IU29&lt;IU$6,0,0.6*IU$5+0.4*IU$5*(IU29-IU$7)/(IU$8-IU$7))),IF(IU29&lt;=IU$8,IU$5,IF(IU29&gt;IU$6,0,0.6*IU$5+0.4*IU$5*(IU29-IU$7)/(IU$8-IU$7))))))</f>
      </c>
      <c r="IW29" s="130">
        <f>IF(IU29&lt;&gt;"",IU$5,0)</f>
      </c>
      <c r="IX29" s="129">
        <f>IF(IU$6=0,RANK(IU29,IU$12:IU$42,0),RANK(IU29,IU$12:IU$42,1))</f>
      </c>
      <c r="IY29"/>
      <c r="IZ29" s="130">
        <f>IF(COUNTA(IY$12:IY$42)=0,0.6*IY$5,IF(IY29="",0,IF(AND(IY29&gt;=IY$7,IY29&lt;=IY$8),IY$5,0)))</f>
      </c>
      <c r="JA29" s="130">
        <f>IF(IY29&lt;&gt;"",IY$5,0)</f>
      </c>
      <c r="JB29" s="129">
        <f>IF(IY$6=0,RANK(IY29,IY$12:IY$42,0),RANK(IY29,IY$12:IY$42,1))</f>
      </c>
      <c r="JC29" s="130">
        <v>26.49</v>
      </c>
      <c r="JD29" s="130">
        <f>IF(COUNTA(JC$12:JC$42)=0,0.6*JC$5,IF(JC29="",0,IF(AND(JC29&gt;=JC$7,JC29&lt;=JC$8),JC$5,0)))</f>
      </c>
      <c r="JE29" s="130">
        <f>IF(JC29&lt;&gt;"",JC$5,0)</f>
      </c>
      <c r="JF29" s="129">
        <f>IF(JC$6=0,RANK(JC29,JC$12:JC$42,0),RANK(JC29,JC$12:JC$42,1))</f>
      </c>
      <c r="JG29"/>
      <c r="JH29" s="130">
        <f>IF(COUNTA(JG$12:JG$42)=0,0.6*JG$5,IF(JG29="",0,IF(JG$6=0,IF(JG29&gt;=JG$8,JG$5,IF(JG29&lt;JG$6,0,0.6*JG$5+0.4*JG$5*(JG29-JG$7)/(JG$8-JG$7))),IF(JG29&lt;=JG$8,JG$5,IF(JG29&gt;JG$6,0,0.6*JG$5+0.4*JG$5*(JG29-JG$7)/(JG$8-JG$7))))))</f>
      </c>
      <c r="JI29" s="130">
        <f>IF(JG29&lt;&gt;"",JG$5,0)</f>
      </c>
      <c r="JJ29" s="129">
        <f>IF(JG$6=0,RANK(JG29,JG$12:JG$42,0),RANK(JG29,JG$12:JG$42,1))</f>
      </c>
      <c r="JK29"/>
      <c r="JL29" s="130">
        <f>IF(COUNTA(JK$12:JK$42)=0,0.6*JK$5,IF(JK29="",0,IF(JK$6=0,IF(JK29&gt;=JK$8,JK$5,IF(JK29&lt;JK$6,0,0.6*JK$5+0.4*JK$5*(JK29-JK$7)/(JK$8-JK$7))),IF(JK29&lt;=JK$8,JK$5,IF(JK29&gt;JK$6,0,0.6*JK$5+0.4*JK$5*(JK29-JK$7)/(JK$8-JK$7))))))</f>
      </c>
      <c r="JM29" s="130">
        <f>IF(JK29&lt;&gt;"",JK$5,0)</f>
      </c>
      <c r="JN29" s="129">
        <f>IF(JK$6=0,RANK(JK29,JK$12:JK$42,0),RANK(JK29,JK$12:JK$42,1))</f>
      </c>
      <c r="JO29" s="129" t="s">
        <v>33</v>
      </c>
      <c r="JP29" s="129">
        <f>(F29+J29+N29+R29+V29+Z29+AD29)*100</f>
      </c>
      <c r="JQ29" s="129">
        <f>RANK(JP29,JP$12:JP$42,0)</f>
      </c>
      <c r="JR29" s="129" t="s">
        <v>33</v>
      </c>
      <c r="JS29" s="129">
        <f>(AH29+AL29+AP29+AT29+AX29+BB29+BF29+BJ29+BN29+BR29+BV29+BZ29+CD29+CH29+CL29+CP29+CT29+CX29)*100</f>
      </c>
      <c r="JT29" s="129">
        <f>RANK(JS29,JS$12:JS$42,0)</f>
      </c>
      <c r="JU29" s="129" t="s">
        <v>33</v>
      </c>
      <c r="JV29" s="129">
        <f>(DB29+DF29)*100</f>
      </c>
      <c r="JW29" s="129">
        <f>RANK(JV29,JV$12:JV$42,0)</f>
      </c>
      <c r="JX29" s="129" t="s">
        <v>33</v>
      </c>
      <c r="JY29" s="129">
        <f>(DJ29+DN29+DR29+DV29+DZ29+ED29+EH29+EL29+EQ29+EV29+FA29+FF29+FK29+FP29+FU29+FZ29+GE29+GJ29+GO29+GT29+GY29+HD29)*100</f>
      </c>
      <c r="JZ29" s="129">
        <f>RANK(JY29,JY$12:JY$42,0)</f>
      </c>
      <c r="KA29" s="129" t="s">
        <v>33</v>
      </c>
      <c r="KB29" s="129">
        <f>(HH29+HL29+HP29+HT29+HX29+IB29)*100</f>
      </c>
      <c r="KC29" s="129">
        <f>RANK(KB29,KB$12:KB$42,0)</f>
      </c>
      <c r="KD29" s="129" t="s">
        <v>33</v>
      </c>
      <c r="KE29" s="129">
        <f>(IF29+IJ29+IN29+IR29+IV29)*100</f>
      </c>
      <c r="KF29" s="129">
        <f>RANK(KE29,KE$12:KE$42,0)</f>
      </c>
      <c r="KG29" s="129" t="s">
        <v>33</v>
      </c>
      <c r="KH29" s="129">
        <f>(IZ29+JD29)*100</f>
      </c>
      <c r="KI29" s="129">
        <f>RANK(KH29,KH$12:KH$42,0)</f>
      </c>
      <c r="KJ29" s="129" t="s">
        <v>33</v>
      </c>
      <c r="KK29" s="129">
        <f>(JH29+JL29)*100</f>
      </c>
      <c r="KL29" s="129">
        <f>RANK(KK29,KK$12:KK$42,0)</f>
      </c>
    </row>
    <row r="30">
      <c r="A30" s="129" t="s">
        <v>34</v>
      </c>
      <c r="B30" s="129">
        <f>A30</f>
      </c>
      <c r="C30" s="129">
        <f>(F30+J30+N30+R30+V30+Z30+AD30+AH30+AL30+AP30+AT30+AX30+BB30+BF30+BJ30+BN30+BR30+BV30+BZ30+CD30+CH30+CL30+CP30+CT30+CX30+DB30+DF30+DJ30+DN30+DR30+DV30+DZ30+ED30+EH30+EL30+EQ30+EV30+FA30+FF30+FK30+FP30+FU30+FZ30+GE30+GJ30+GO30+GT30+GY30+HD30+HH30+HL30+HP30+HT30+HX30+IB30+IF30+IJ30+IN30+IR30+IV30+IZ30+JD30+JH30+JL30)*100</f>
      </c>
      <c r="D30" s="129">
        <f>RANK(C30,C$12:C$42,0)</f>
      </c>
      <c r="E30" s="130">
        <v>65.9976852975059</v>
      </c>
      <c r="F30" s="130">
        <f>IF(COUNTA(E$12:E$42)=0,0.6*E$5,IF(E30="",0,IF(E$6=0,IF(E30&gt;=E$8,E$5,IF(E30&lt;E$6,0,0.6*E$5+0.4*E$5*(E30-E$7)/(E$8-E$7))),IF(E30&lt;=E$8,E$5,IF(E30&gt;E$6,0,0.6*E$5+0.4*E$5*(E30-E$7)/(E$8-E$7))))))</f>
      </c>
      <c r="G30" s="130">
        <f>IF(E30&lt;&gt;"",E$5,0)</f>
      </c>
      <c r="H30" s="129">
        <f>IF(E$6=0,RANK(E30,E$12:E$42,0),RANK(E30,E$12:E$42,1))</f>
      </c>
      <c r="I30" s="130">
        <v>85.706249727989</v>
      </c>
      <c r="J30" s="130">
        <f>IF(COUNTA(I$12:I$42)=0,0.6*I$5,IF(I30="",0,IF(I$6=0,IF(I30&gt;=I$8,I$5,IF(I30&lt;I$6,0,0.6*I$5+0.4*I$5*(I30-I$7)/(I$8-I$7))),IF(I30&lt;=I$8,I$5,IF(I30&gt;I$6,0,0.6*I$5+0.4*I$5*(I30-I$7)/(I$8-I$7))))))</f>
      </c>
      <c r="K30" s="130">
        <f>IF(I30&lt;&gt;"",I$5,0)</f>
      </c>
      <c r="L30" s="129">
        <f>IF(I$6=0,RANK(I30,I$12:I$42,0),RANK(I30,I$12:I$42,1))</f>
      </c>
      <c r="M30" s="130">
        <v>69.8606205613155</v>
      </c>
      <c r="N30" s="130">
        <f>IF(COUNTA(M$12:M$42)=0,0.6*M$5,IF(M30="",0,IF(M$6=0,IF(M30&gt;=M$8,M$5,IF(M30&lt;M$6,0,0.6*M$5+0.4*M$5*(M30-M$7)/(M$8-M$7))),IF(M30&lt;=M$8,M$5,IF(M30&gt;M$6,0,0.6*M$5+0.4*M$5*(M30-M$7)/(M$8-M$7))))))</f>
      </c>
      <c r="O30" s="130">
        <f>IF(M30&lt;&gt;"",M$5,0)</f>
      </c>
      <c r="P30" s="129">
        <f>IF(M$6=0,RANK(M30,M$12:M$42,0),RANK(M30,M$12:M$42,1))</f>
      </c>
      <c r="Q30"/>
      <c r="R30" s="130">
        <f>IF(COUNTA(Q$12:Q$42)=0,0.6*Q$5,IF(Q30="",0,IF(Q$6=0,IF(Q30&gt;=Q$8,Q$5,IF(Q30&lt;Q$6,0,0.6*Q$5+0.4*Q$5*(Q30-Q$7)/(Q$8-Q$7))),IF(Q30&lt;=Q$8,Q$5,IF(Q30&gt;Q$6,0,0.6*Q$5+0.4*Q$5*(Q30-Q$7)/(Q$8-Q$7))))))</f>
      </c>
      <c r="S30" s="130">
        <f>IF(Q30&lt;&gt;"",Q$5,0)</f>
      </c>
      <c r="T30" s="129">
        <f>IF(Q$6=0,RANK(Q30,Q$12:Q$42,0),RANK(Q30,Q$12:Q$42,1))</f>
      </c>
      <c r="U30"/>
      <c r="V30" s="130">
        <f>IF(COUNTA(U$12:U$42)=0,0.6*U$5,IF(U30="",0,IF(U$6=0,IF(U30&gt;=U$8,U$5,IF(U30&lt;U$6,0,0.6*U$5+0.4*U$5*(U30-U$7)/(U$8-U$7))),IF(U30&lt;=U$8,U$5,IF(U30&gt;U$6,0,0.6*U$5+0.4*U$5*(U30-U$7)/(U$8-U$7))))))</f>
      </c>
      <c r="W30" s="130">
        <f>IF(U30&lt;&gt;"",U$5,0)</f>
      </c>
      <c r="X30" s="129">
        <f>IF(U$6=0,RANK(U30,U$12:U$42,0),RANK(U30,U$12:U$42,1))</f>
      </c>
      <c r="Y30"/>
      <c r="Z30" s="130">
        <f>IF(COUNTA(Y$12:Y$42)=0,0.6*Y$5,IF(Y30="",0,IF(Y$6=0,IF(Y30&gt;=Y$8,Y$5,IF(Y30&lt;Y$6,0,0.6*Y$5+0.4*Y$5*(Y30-Y$7)/(Y$8-Y$7))),IF(Y30&lt;=Y$8,Y$5,IF(Y30&gt;Y$6,0,0.6*Y$5+0.4*Y$5*(Y30-Y$7)/(Y$8-Y$7))))))</f>
      </c>
      <c r="AA30" s="130">
        <f>IF(Y30&lt;&gt;"",Y$5,0)</f>
      </c>
      <c r="AB30" s="129">
        <f>IF(Y$6=0,RANK(Y30,Y$12:Y$42,0),RANK(Y30,Y$12:Y$42,1))</f>
      </c>
      <c r="AC30" s="130">
        <v>228.386649902502</v>
      </c>
      <c r="AD30" s="130">
        <f>IF(COUNTA(AC$12:AC$42)=0,0.6*AC$5,IF(AC30="",0,IF(AC$6=0,IF(AC30&gt;=AC$8,AC$5,IF(AC30&lt;AC$6,0,0.6*AC$5+0.4*AC$5*(AC30-AC$7)/(AC$8-AC$7))),IF(AC30&lt;=AC$8,AC$5,IF(AC30&gt;AC$6,0,0.6*AC$5+0.4*AC$5*(AC30-AC$7)/(AC$8-AC$7))))))</f>
      </c>
      <c r="AE30" s="130">
        <f>IF(AC30&lt;&gt;"",AC$5,0)</f>
      </c>
      <c r="AF30" s="129">
        <f>IF(AC$6=0,RANK(AC30,AC$12:AC$42,0),RANK(AC30,AC$12:AC$42,1))</f>
      </c>
      <c r="AG30" s="130">
        <v>0.801595330739299</v>
      </c>
      <c r="AH30" s="130">
        <f>IF(COUNTA(AG$12:AG$42)=0,0.6*AG$5,IF(AG30="",0,IF(AG$6=0,IF(AG30&gt;=AG$8,AG$5,IF(AG30&lt;AG$6,0,0.6*AG$5+0.4*AG$5*(AG30-AG$7)/(AG$8-AG$7))),IF(AG30&lt;=AG$8,AG$5,IF(AG30&gt;AG$6,0,0.6*AG$5+0.4*AG$5*(AG30-AG$7)/(AG$8-AG$7))))))</f>
      </c>
      <c r="AI30" s="130">
        <f>IF(AG30&lt;&gt;"",AG$5,0)</f>
      </c>
      <c r="AJ30" s="129">
        <f>IF(AG$6=0,RANK(AG30,AG$12:AG$42,0),RANK(AG30,AG$12:AG$42,1))</f>
      </c>
      <c r="AK30" s="130">
        <v>0.00126705629690311</v>
      </c>
      <c r="AL30" s="130">
        <f>IF(COUNTA(AK$12:AK$42)=0,0.6*AK$5,IF(AK30="",0,IF(AK$6=0,IF(AK30&gt;=AK$8,AK$5,IF(AK30&lt;AK$6,0,0.6*AK$5+0.4*AK$5*(AK30-AK$7)/(AK$8-AK$7))),IF(AK30&lt;=AK$8,AK$5,IF(AK30&gt;AK$6,0,0.6*AK$5+0.4*AK$5*(AK30-AK$7)/(AK$8-AK$7))))))</f>
      </c>
      <c r="AM30" s="130">
        <f>IF(AK30&lt;&gt;"",AK$5,0)</f>
      </c>
      <c r="AN30" s="129">
        <f>IF(AK$6=0,RANK(AK30,AK$12:AK$42,0),RANK(AK30,AK$12:AK$42,1))</f>
      </c>
      <c r="AO30" s="130">
        <v>0.883702305090084</v>
      </c>
      <c r="AP30" s="130">
        <f>IF(COUNTA(AO$12:AO$42)=0,0.6*AO$5,IF(AO30="",0,IF(AO$6=0,IF(AO30&gt;=AO$8,AO$5,IF(AO30&lt;AO$6,0,0.6*AO$5+0.4*AO$5*(AO30-AO$7)/(AO$8-AO$7))),IF(AO30&lt;=AO$8,AO$5,IF(AO30&gt;AO$6,0,0.6*AO$5+0.4*AO$5*(AO30-AO$7)/(AO$8-AO$7))))))</f>
      </c>
      <c r="AQ30" s="130">
        <f>IF(AO30&lt;&gt;"",AO$5,0)</f>
      </c>
      <c r="AR30" s="129">
        <f>IF(AO$6=0,RANK(AO30,AO$12:AO$42,0),RANK(AO30,AO$12:AO$42,1))</f>
      </c>
      <c r="AS30" s="130">
        <v>0</v>
      </c>
      <c r="AT30" s="130">
        <f>IF(COUNTA(AS$12:AS$42)=0,0.6*AS$5,IF(AS30="",0,IF(AS$6=0,IF(AS30&gt;=AS$8,AS$5,IF(AS30&lt;AS$6,0,0.6*AS$5+0.4*AS$5*(AS30-AS$7)/(AS$8-AS$7))),IF(AS30&lt;=AS$8,AS$5,IF(AS30&gt;AS$6,0,0.6*AS$5+0.4*AS$5*(AS30-AS$7)/(AS$8-AS$7))))))</f>
      </c>
      <c r="AU30" s="130">
        <f>IF(AS30&lt;&gt;"",AS$5,0)</f>
      </c>
      <c r="AV30" s="129">
        <f>IF(AS$6=0,RANK(AS30,AS$12:AS$42,0),RANK(AS30,AS$12:AS$42,1))</f>
      </c>
      <c r="AW30" s="130">
        <v>0</v>
      </c>
      <c r="AX30" s="130">
        <f>IF(COUNTA(AW$12:AW$42)=0,0.6*AW$5,IF(AW30="",0,IF(AW$6=0,IF(AW30&gt;=AW$8,AW$5,IF(AW30&lt;AW$6,0,0.6*AW$5+0.4*AW$5*(AW30-AW$7)/(AW$8-AW$7))),IF(AW30&lt;=AW$8,AW$5,IF(AW30&gt;AW$6,0,0.6*AW$5+0.4*AW$5*(AW30-AW$7)/(AW$8-AW$7))))))</f>
      </c>
      <c r="AY30" s="130">
        <f>IF(AW30&lt;&gt;"",AW$5,0)</f>
      </c>
      <c r="AZ30" s="129">
        <f>IF(AW$6=0,RANK(AW30,AW$12:AW$42,0),RANK(AW30,AW$12:AW$42,1))</f>
      </c>
      <c r="BA30" s="130">
        <v>33.5164095831966</v>
      </c>
      <c r="BB30" s="130">
        <f>IF(COUNTA(BA$12:BA$42)=0,0.6*BA$5,IF(BA30="",0,IF(BA$6=0,IF(BA30&gt;=BA$8,BA$5,IF(BA30&lt;BA$6,0,0.6*BA$5+0.4*BA$5*(BA30-BA$7)/(BA$8-BA$7))),IF(BA30&lt;=BA$8,BA$5,IF(BA30&gt;BA$6,0,0.6*BA$5+0.4*BA$5*(BA30-BA$7)/(BA$8-BA$7))))))</f>
      </c>
      <c r="BC30" s="130">
        <f>IF(BA30&lt;&gt;"",BA$5,0)</f>
      </c>
      <c r="BD30" s="129">
        <f>IF(BA$6=0,RANK(BA30,BA$12:BA$42,0),RANK(BA30,BA$12:BA$42,1))</f>
      </c>
      <c r="BE30" s="130">
        <v>0.0454545454545455</v>
      </c>
      <c r="BF30" s="130">
        <f>IF(COUNTA(BE$12:BE$42)=0,0.6*BE$5,IF(BE30="",0,IF(BE$6=0,IF(BE30&gt;=BE$8,BE$5,IF(BE30&lt;BE$6,0,0.6*BE$5+0.4*BE$5*(BE30-BE$7)/(BE$8-BE$7))),IF(BE30&lt;=BE$8,BE$5,IF(BE30&gt;BE$6,0,0.6*BE$5+0.4*BE$5*(BE30-BE$7)/(BE$8-BE$7))))))</f>
      </c>
      <c r="BG30" s="130">
        <f>IF(BE30&lt;&gt;"",BE$5,0)</f>
      </c>
      <c r="BH30" s="129">
        <f>IF(BE$6=0,RANK(BE30,BE$12:BE$42,0),RANK(BE30,BE$12:BE$42,1))</f>
      </c>
      <c r="BI30"/>
      <c r="BJ30" s="130">
        <f>IF(COUNTA(BI$12:BI$42)=0,0.6*BI$5,IF(BI30="",0,IF(BI$6=0,IF(BI30&gt;=BI$8,BI$5,IF(BI30&lt;BI$6,0,0.6*BI$5+0.4*BI$5*(BI30-BI$7)/(BI$8-BI$7))),IF(BI30&lt;=BI$8,BI$5,IF(BI30&gt;BI$6,0,0.6*BI$5+0.4*BI$5*(BI30-BI$7)/(BI$8-BI$7))))))</f>
      </c>
      <c r="BK30" s="130">
        <f>IF(BI30&lt;&gt;"",BI$5,0)</f>
      </c>
      <c r="BL30" s="129">
        <f>IF(BI$6=0,RANK(BI30,BI$12:BI$42,0),RANK(BI30,BI$12:BI$42,1))</f>
      </c>
      <c r="BM30"/>
      <c r="BN30" s="130">
        <f>IF(COUNTA(BM$12:BM$42)=0,0.6*BM$5,IF(BM30="",0,IF(BM$6=0,IF(BM30&gt;=BM$8,BM$5,IF(BM30&lt;BM$6,0,0.6*BM$5+0.4*BM$5*(BM30-BM$7)/(BM$8-BM$7))),IF(BM30&lt;=BM$8,BM$5,IF(BM30&gt;BM$6,0,0.6*BM$5+0.4*BM$5*(BM30-BM$7)/(BM$8-BM$7))))))</f>
      </c>
      <c r="BO30" s="130">
        <f>IF(BM30&lt;&gt;"",BM$5,0)</f>
      </c>
      <c r="BP30" s="129">
        <f>IF(BM$6=0,RANK(BM30,BM$12:BM$42,0),RANK(BM30,BM$12:BM$42,1))</f>
      </c>
      <c r="BQ30"/>
      <c r="BR30" s="130">
        <f>IF(COUNTA(BQ$12:BQ$42)=0,0.6*BQ$5,IF(BQ30="",0,IF(BQ$6=0,IF(BQ30&gt;=BQ$8,BQ$5,IF(BQ30&lt;BQ$6,0,0.6*BQ$5+0.4*BQ$5*(BQ30-BQ$7)/(BQ$8-BQ$7))),IF(BQ30&lt;=BQ$8,BQ$5,IF(BQ30&gt;BQ$6,0,0.6*BQ$5+0.4*BQ$5*(BQ30-BQ$7)/(BQ$8-BQ$7))))))</f>
      </c>
      <c r="BS30" s="130">
        <f>IF(BQ30&lt;&gt;"",BQ$5,0)</f>
      </c>
      <c r="BT30" s="129">
        <f>IF(BQ$6=0,RANK(BQ30,BQ$12:BQ$42,0),RANK(BQ30,BQ$12:BQ$42,1))</f>
      </c>
      <c r="BU30"/>
      <c r="BV30" s="130">
        <f>IF(COUNTA(BU$12:BU$42)=0,0.6*BU$5,IF(BU30="",0,IF(BU$6=0,IF(BU30&gt;=BU$8,BU$5,IF(BU30&lt;BU$6,0,0.6*BU$5+0.4*BU$5*(BU30-BU$7)/(BU$8-BU$7))),IF(BU30&lt;=BU$8,BU$5,IF(BU30&gt;BU$6,0,0.6*BU$5+0.4*BU$5*(BU30-BU$7)/(BU$8-BU$7))))))</f>
      </c>
      <c r="BW30" s="130">
        <f>IF(BU30&lt;&gt;"",BU$5,0)</f>
      </c>
      <c r="BX30" s="129">
        <f>IF(BU$6=0,RANK(BU30,BU$12:BU$42,0),RANK(BU30,BU$12:BU$42,1))</f>
      </c>
      <c r="BY30"/>
      <c r="BZ30" s="130">
        <f>IF(COUNTA(BY$12:BY$42)=0,0.6*BY$5,IF(BY30="",0,IF(BY$6=0,IF(BY30&gt;=BY$8,BY$5,IF(BY30&lt;BY$6,0,0.6*BY$5+0.4*BY$5*(BY30-BY$7)/(BY$8-BY$7))),IF(BY30&lt;=BY$8,BY$5,IF(BY30&gt;BY$6,0,0.6*BY$5+0.4*BY$5*(BY30-BY$7)/(BY$8-BY$7))))))</f>
      </c>
      <c r="CA30" s="130">
        <f>IF(BY30&lt;&gt;"",BY$5,0)</f>
      </c>
      <c r="CB30" s="129">
        <f>IF(BY$6=0,RANK(BY30,BY$12:BY$42,0),RANK(BY30,BY$12:BY$42,1))</f>
      </c>
      <c r="CC30"/>
      <c r="CD30" s="130">
        <f>IF(COUNTA(CC$12:CC$42)=0,0.6*CC$5,IF(CC30="",0,IF(CC$6=0,IF(CC30&gt;=CC$8,CC$5,IF(CC30&lt;CC$6,0,0.6*CC$5+0.4*CC$5*(CC30-CC$7)/(CC$8-CC$7))),IF(CC30&lt;=CC$8,CC$5,IF(CC30&gt;CC$6,0,0.6*CC$5+0.4*CC$5*(CC30-CC$7)/(CC$8-CC$7))))))</f>
      </c>
      <c r="CE30" s="130">
        <f>IF(CC30&lt;&gt;"",CC$5,0)</f>
      </c>
      <c r="CF30" s="129">
        <f>IF(CC$6=0,RANK(CC30,CC$12:CC$42,0),RANK(CC30,CC$12:CC$42,1))</f>
      </c>
      <c r="CG30"/>
      <c r="CH30" s="130">
        <f>IF(COUNTA(CG$12:CG$42)=0,0.6*CG$5,IF(CG30="",0,IF(CG$6=0,IF(CG30&gt;=CG$8,CG$5,IF(CG30&lt;CG$6,0,0.6*CG$5+0.4*CG$5*(CG30-CG$7)/(CG$8-CG$7))),IF(CG30&lt;=CG$8,CG$5,IF(CG30&gt;CG$6,0,0.6*CG$5+0.4*CG$5*(CG30-CG$7)/(CG$8-CG$7))))))</f>
      </c>
      <c r="CI30" s="130">
        <f>IF(CG30&lt;&gt;"",CG$5,0)</f>
      </c>
      <c r="CJ30" s="129">
        <f>IF(CG$6=0,RANK(CG30,CG$12:CG$42,0),RANK(CG30,CG$12:CG$42,1))</f>
      </c>
      <c r="CK30"/>
      <c r="CL30" s="130">
        <f>IF(COUNTA(CK$12:CK$42)=0,0.6*CK$5,IF(CK30="",0,IF(CK$6=0,IF(CK30&gt;=CK$8,CK$5,IF(CK30&lt;CK$6,0,0.6*CK$5+0.4*CK$5*(CK30-CK$7)/(CK$8-CK$7))),IF(CK30&lt;=CK$8,CK$5,IF(CK30&gt;CK$6,0,0.6*CK$5+0.4*CK$5*(CK30-CK$7)/(CK$8-CK$7))))))</f>
      </c>
      <c r="CM30" s="130">
        <f>IF(CK30&lt;&gt;"",CK$5,0)</f>
      </c>
      <c r="CN30" s="129">
        <f>IF(CK$6=0,RANK(CK30,CK$12:CK$42,0),RANK(CK30,CK$12:CK$42,1))</f>
      </c>
      <c r="CO30"/>
      <c r="CP30" s="130">
        <f>IF(COUNTA(CO$12:CO$42)=0,0.6*CO$5,IF(CO30="",0,IF(CO$6=0,IF(CO30&gt;=CO$8,CO$5,IF(CO30&lt;CO$6,0,0.6*CO$5+0.4*CO$5*(CO30-CO$7)/(CO$8-CO$7))),IF(CO30&lt;=CO$8,CO$5,IF(CO30&gt;CO$6,0,0.6*CO$5+0.4*CO$5*(CO30-CO$7)/(CO$8-CO$7))))))</f>
      </c>
      <c r="CQ30" s="130">
        <f>IF(CO30&lt;&gt;"",CO$5,0)</f>
      </c>
      <c r="CR30" s="129">
        <f>IF(CO$6=0,RANK(CO30,CO$12:CO$42,0),RANK(CO30,CO$12:CO$42,1))</f>
      </c>
      <c r="CS30" s="130">
        <v>98.36</v>
      </c>
      <c r="CT30" s="130">
        <f>IF(COUNTA(CS$12:CS$42)=0,0.6*CS$5,IF(CS30="",0,IF(CS$6=0,IF(CS30&gt;=CS$8,CS$5,IF(CS30&lt;CS$6,0,0.6*CS$5+0.4*CS$5*(CS30-CS$7)/(CS$8-CS$7))),IF(CS30&lt;=CS$8,CS$5,IF(CS30&gt;CS$6,0,0.6*CS$5+0.4*CS$5*(CS30-CS$7)/(CS$8-CS$7))))))</f>
      </c>
      <c r="CU30" s="130">
        <f>IF(CS30&lt;&gt;"",CS$5,0)</f>
      </c>
      <c r="CV30" s="129">
        <f>IF(CS$6=0,RANK(CS30,CS$12:CS$42,0),RANK(CS30,CS$12:CS$42,1))</f>
      </c>
      <c r="CW30" s="130">
        <v>0.5</v>
      </c>
      <c r="CX30" s="130">
        <f>IF(COUNTA(CW$12:CW$42)=0,0.6*CW$5,IF(CW30="",0,IF(CW$6=0,IF(CW30&gt;=CW$8,CW$5,IF(CW30&lt;CW$6,0,0.6*CW$5+0.4*CW$5*(CW30-CW$7)/(CW$8-CW$7))),IF(CW30&lt;=CW$8,CW$5,IF(CW30&gt;CW$6,0,0.6*CW$5+0.4*CW$5*(CW30-CW$7)/(CW$8-CW$7))))))</f>
      </c>
      <c r="CY30" s="130">
        <f>IF(CW30&lt;&gt;"",CW$5,0)</f>
      </c>
      <c r="CZ30" s="129">
        <f>IF(CW$6=0,RANK(CW30,CW$12:CW$42,0),RANK(CW30,CW$12:CW$42,1))</f>
      </c>
      <c r="DA30" s="130">
        <v>98</v>
      </c>
      <c r="DB30" s="130">
        <f>IF(COUNTA(DA$12:DA$42)=0,0.6*DA$5,IF(DA30="",0,IF(DA$6=0,IF(DA30&gt;=DA$8,DA$5,IF(DA30&lt;DA$6,0,0.6*DA$5+0.4*DA$5*(DA30-DA$7)/(DA$8-DA$7))),IF(DA30&lt;=DA$8,DA$5,IF(DA30&gt;DA$6,0,0.6*DA$5+0.4*DA$5*(DA30-DA$7)/(DA$8-DA$7))))))</f>
      </c>
      <c r="DC30" s="130">
        <f>IF(DA30&lt;&gt;"",DA$5,0)</f>
      </c>
      <c r="DD30" s="129">
        <f>IF(DA$6=0,RANK(DA30,DA$12:DA$42,0),RANK(DA30,DA$12:DA$42,1))</f>
      </c>
      <c r="DE30" s="130">
        <v>98</v>
      </c>
      <c r="DF30" s="130">
        <f>IF(COUNTA(DE$12:DE$42)=0,0.6*DE$5,IF(DE30="",0,IF(DE$6=0,IF(DE30&gt;=DE$8,DE$5,IF(DE30&lt;DE$6,0,0.6*DE$5+0.4*DE$5*(DE30-DE$7)/(DE$8-DE$7))),IF(DE30&lt;=DE$8,DE$5,IF(DE30&gt;DE$6,0,0.6*DE$5+0.4*DE$5*(DE30-DE$7)/(DE$8-DE$7))))))</f>
      </c>
      <c r="DG30" s="130">
        <f>IF(DE30&lt;&gt;"",DE$5,0)</f>
      </c>
      <c r="DH30" s="129">
        <f>IF(DE$6=0,RANK(DE30,DE$12:DE$42,0),RANK(DE30,DE$12:DE$42,1))</f>
      </c>
      <c r="DI30"/>
      <c r="DJ30" s="130">
        <f>IF(COUNTA(DI$12:DI$42)=0,0.6*DI$5,IF(DI30="",0,IF(DI$6=0,IF(DI30&gt;=DI$8,DI$5,IF(DI30&lt;DI$6,0,0.6*DI$5+0.4*DI$5*(DI30-DI$7)/(DI$8-DI$7))),IF(DI30&lt;=DI$8,DI$5,IF(DI30&gt;DI$6,0,0.6*DI$5+0.4*DI$5*(DI30-DI$7)/(DI$8-DI$7))))))</f>
      </c>
      <c r="DK30" s="130">
        <f>IF(DI30&lt;&gt;"",DI$5,0)</f>
      </c>
      <c r="DL30" s="129">
        <f>IF(DI$6=0,RANK(DI30,DI$12:DI$42,0),RANK(DI30,DI$12:DI$42,1))</f>
      </c>
      <c r="DM30"/>
      <c r="DN30" s="130">
        <f>IF(COUNTA(DM$12:DM$42)=0,0.6*DM$5,IF(DM30="",0,IF(DM$6=0,IF(DM30&gt;=DM$8,DM$5,IF(DM30&lt;DM$6,0,0.6*DM$5+0.4*DM$5*(DM30-DM$7)/(DM$8-DM$7))),IF(DM30&lt;=DM$8,DM$5,IF(DM30&gt;DM$6,0,0.6*DM$5+0.4*DM$5*(DM30-DM$7)/(DM$8-DM$7))))))</f>
      </c>
      <c r="DO30" s="130">
        <f>IF(DM30&lt;&gt;"",DM$5,0)</f>
      </c>
      <c r="DP30" s="129">
        <f>IF(DM$6=0,RANK(DM30,DM$12:DM$42,0),RANK(DM30,DM$12:DM$42,1))</f>
      </c>
      <c r="DQ30"/>
      <c r="DR30" s="130">
        <f>IF(COUNTA(DQ$12:DQ$42)=0,0.6*DQ$5,IF(DQ30="",0,IF(DQ$6=0,IF(DQ30&gt;=DQ$8,DQ$5,IF(DQ30&lt;DQ$6,0,0.6*DQ$5+0.4*DQ$5*(DQ30-DQ$7)/(DQ$8-DQ$7))),IF(DQ30&lt;=DQ$8,DQ$5,IF(DQ30&gt;DQ$6,0,0.6*DQ$5+0.4*DQ$5*(DQ30-DQ$7)/(DQ$8-DQ$7))))))</f>
      </c>
      <c r="DS30" s="130">
        <f>IF(DQ30&lt;&gt;"",DQ$5,0)</f>
      </c>
      <c r="DT30" s="129">
        <f>IF(DQ$6=0,RANK(DQ30,DQ$12:DQ$42,0),RANK(DQ30,DQ$12:DQ$42,1))</f>
      </c>
      <c r="DU30"/>
      <c r="DV30" s="130">
        <f>IF(COUNTA(DU$12:DU$42)=0,0.6*DU$5,IF(DU30="",0,IF(DU$6=0,IF(DU30&gt;=DU$8,DU$5,IF(DU30&lt;DU$6,0,0.6*DU$5+0.4*DU$5*(DU30-DU$7)/(DU$8-DU$7))),IF(DU30&lt;=DU$8,DU$5,IF(DU30&gt;DU$6,0,0.6*DU$5+0.4*DU$5*(DU30-DU$7)/(DU$8-DU$7))))))</f>
      </c>
      <c r="DW30" s="130">
        <f>IF(DU30&lt;&gt;"",DU$5,0)</f>
      </c>
      <c r="DX30" s="129">
        <f>IF(DU$6=0,RANK(DU30,DU$12:DU$42,0),RANK(DU30,DU$12:DU$42,1))</f>
      </c>
      <c r="DY30"/>
      <c r="DZ30" s="130">
        <f>IF(COUNTA(DY$12:DY$42)=0,0.6*DY$5,IF(DY30="",0,IF(DY$6=0,IF(DY30&gt;=DY$8,DY$5,IF(DY30&lt;DY$6,0,0.6*DY$5+0.4*DY$5*(DY30-DY$7)/(DY$8-DY$7))),IF(DY30&lt;=DY$8,DY$5,IF(DY30&gt;DY$6,0,0.6*DY$5+0.4*DY$5*(DY30-DY$7)/(DY$8-DY$7))))))</f>
      </c>
      <c r="EA30" s="130">
        <f>IF(DY30&lt;&gt;"",DY$5,0)</f>
      </c>
      <c r="EB30" s="129">
        <f>IF(DY$6=0,RANK(DY30,DY$12:DY$42,0),RANK(DY30,DY$12:DY$42,1))</f>
      </c>
      <c r="EC30"/>
      <c r="ED30" s="130">
        <f>IF(COUNTA(EC$12:EC$42)=0,0.6*EC$5,IF(EC30="",0,IF(EC$6=0,IF(EC30&gt;=EC$8,EC$5,IF(EC30&lt;EC$6,0,0.6*EC$5+0.4*EC$5*(EC30-EC$7)/(EC$8-EC$7))),IF(EC30&lt;=EC$8,EC$5,IF(EC30&gt;EC$6,0,0.6*EC$5+0.4*EC$5*(EC30-EC$7)/(EC$8-EC$7))))))</f>
      </c>
      <c r="EE30" s="130">
        <f>IF(EC30&lt;&gt;"",EC$5,0)</f>
      </c>
      <c r="EF30" s="129">
        <f>IF(EC$6=0,RANK(EC30,EC$12:EC$42,0),RANK(EC30,EC$12:EC$42,1))</f>
      </c>
      <c r="EG30"/>
      <c r="EH30" s="130">
        <f>IF(COUNTA(EG$12:EG$42)=0,0.6*EG$5,IF(EG30="",0,IF(EG$6=0,IF(EG30&gt;=EG$8,EG$5,IF(EG30&lt;EG$6,0,0.6*EG$5+0.4*EG$5*(EG30-EG$7)/(EG$8-EG$7))),IF(EG30&lt;=EG$8,EG$5,IF(EG30&gt;EG$6,0,0.6*EG$5+0.4*EG$5*(EG30-EG$7)/(EG$8-EG$7))))))</f>
      </c>
      <c r="EI30" s="130">
        <f>IF(EG30&lt;&gt;"",EG$5,0)</f>
      </c>
      <c r="EJ30" s="129">
        <f>IF(EG$6=0,RANK(EG30,EG$12:EG$42,0),RANK(EG30,EG$12:EG$42,1))</f>
      </c>
      <c r="EK30"/>
      <c r="EL30" s="130">
        <f>IF(COUNTA(EK$12:EK$42)=0,0.6*EK$5,IF(EK30="",0,IF(EK$6=0,IF(EK30&gt;=EK$8,EK$5,IF(EK30&lt;EK$6,0,0.6*EK$5+0.4*EK$5*(EK30-EK$7)/(EK$8-EK$7))),IF(EK30&lt;=EK$8,EK$5,IF(EK30&gt;EK$6,0,0.6*EK$5+0.4*EK$5*(EK30-EK$7)/(EK$8-EK$7))))))</f>
      </c>
      <c r="EM30" s="130">
        <f>IF(EK30&lt;&gt;"",EK$5,0)</f>
      </c>
      <c r="EN30" s="129">
        <f>IF(EK$6=0,RANK(EK30,EK$12:EK$42,0),RANK(EK30,EK$12:EK$42,1))</f>
      </c>
      <c r="EO30"/>
      <c r="EP30"/>
      <c r="EQ30"/>
      <c r="ER30" s="130">
        <f>IF(OR(EO30="",EP30=""),0,EO$5)</f>
      </c>
      <c r="ES30" s="129">
        <f>IF(EO$6=0,RANK(EQ30,EQ$12:EQ$42,0),RANK(EQ30,EQ$12:EQ$42,1))</f>
      </c>
      <c r="ET30"/>
      <c r="EU30"/>
      <c r="EV30"/>
      <c r="EW30" s="130">
        <f>IF(OR(ET30="",EU30=""),0,ET$5)</f>
      </c>
      <c r="EX30" s="129">
        <f>IF(ET$6=0,RANK(EV30,EV$12:EV$42,0),RANK(EV30,EV$12:EV$42,1))</f>
      </c>
      <c r="EY30"/>
      <c r="EZ30"/>
      <c r="FA30"/>
      <c r="FB30" s="130">
        <f>IF(OR(EY30="",EZ30=""),0,EY$5)</f>
      </c>
      <c r="FC30" s="129">
        <f>IF(EY$6=0,RANK(FA30,FA$12:FA$42,0),RANK(FA30,FA$12:FA$42,1))</f>
      </c>
      <c r="FD30"/>
      <c r="FE30"/>
      <c r="FF30"/>
      <c r="FG30" s="130">
        <f>IF(OR(FD30="",FE30=""),0,FD$5)</f>
      </c>
      <c r="FH30" s="129">
        <f>IF(FD$6=0,RANK(FF30,FF$12:FF$42,0),RANK(FF30,FF$12:FF$42,1))</f>
      </c>
      <c r="FI30"/>
      <c r="FJ30"/>
      <c r="FK30"/>
      <c r="FL30" s="130">
        <f>IF(OR(FI30="",FJ30=""),0,FI$5)</f>
      </c>
      <c r="FM30" s="129">
        <f>IF(FI$6=0,RANK(FK30,FK$12:FK$42,0),RANK(FK30,FK$12:FK$42,1))</f>
      </c>
      <c r="FN30"/>
      <c r="FO30"/>
      <c r="FP30"/>
      <c r="FQ30" s="130">
        <f>IF(OR(FN30="",FO30=""),0,FN$5)</f>
      </c>
      <c r="FR30" s="129">
        <f>IF(FN$6=0,RANK(FP30,FP$12:FP$42,0),RANK(FP30,FP$12:FP$42,1))</f>
      </c>
      <c r="FS30"/>
      <c r="FT30"/>
      <c r="FU30"/>
      <c r="FV30" s="130">
        <f>IF(OR(FS30="",FT30=""),0,FS$5)</f>
      </c>
      <c r="FW30" s="129">
        <f>IF(FS$6=0,RANK(FU30,FU$12:FU$42,0),RANK(FU30,FU$12:FU$42,1))</f>
      </c>
      <c r="FX30"/>
      <c r="FY30"/>
      <c r="FZ30"/>
      <c r="GA30" s="130">
        <f>IF(OR(FX30="",FY30=""),0,FX$5)</f>
      </c>
      <c r="GB30" s="129">
        <f>IF(FX$6=0,RANK(FZ30,FZ$12:FZ$42,0),RANK(FZ30,FZ$12:FZ$42,1))</f>
      </c>
      <c r="GC30"/>
      <c r="GD30"/>
      <c r="GE30"/>
      <c r="GF30" s="130">
        <f>IF(OR(GC30="",GD30=""),0,GC$5)</f>
      </c>
      <c r="GG30" s="129">
        <f>IF(GC$6=0,RANK(GE30,GE$12:GE$42,0),RANK(GE30,GE$12:GE$42,1))</f>
      </c>
      <c r="GH30"/>
      <c r="GI30"/>
      <c r="GJ30"/>
      <c r="GK30" s="130">
        <f>IF(OR(GH30="",GI30=""),0,GH$5)</f>
      </c>
      <c r="GL30" s="129">
        <f>IF(GH$6=0,RANK(GJ30,GJ$12:GJ$42,0),RANK(GJ30,GJ$12:GJ$42,1))</f>
      </c>
      <c r="GM30"/>
      <c r="GN30"/>
      <c r="GO30"/>
      <c r="GP30" s="130">
        <f>IF(OR(GM30="",GN30=""),0,GM$5)</f>
      </c>
      <c r="GQ30" s="129">
        <f>IF(GM$6=0,RANK(GO30,GO$12:GO$42,0),RANK(GO30,GO$12:GO$42,1))</f>
      </c>
      <c r="GR30"/>
      <c r="GS30"/>
      <c r="GT30"/>
      <c r="GU30" s="130">
        <f>IF(OR(GR30="",GS30=""),0,GR$5)</f>
      </c>
      <c r="GV30" s="129">
        <f>IF(GR$6=0,RANK(GT30,GT$12:GT$42,0),RANK(GT30,GT$12:GT$42,1))</f>
      </c>
      <c r="GW30"/>
      <c r="GX30"/>
      <c r="GY30"/>
      <c r="GZ30" s="130">
        <f>IF(OR(GW30="",GX30=""),0,GW$5)</f>
      </c>
      <c r="HA30" s="129">
        <f>IF(GW$6=0,RANK(GY30,GY$12:GY$42,0),RANK(GY30,GY$12:GY$42,1))</f>
      </c>
      <c r="HB30"/>
      <c r="HC30"/>
      <c r="HD30"/>
      <c r="HE30" s="130">
        <f>IF(OR(HB30="",HC30=""),0,HB$5)</f>
      </c>
      <c r="HF30" s="129">
        <f>IF(HB$6=0,RANK(HD30,HD$12:HD$42,0),RANK(HD30,HD$12:HD$42,1))</f>
      </c>
      <c r="HG30" s="130">
        <v>1.49999960034115</v>
      </c>
      <c r="HH30" s="130">
        <f>IF(COUNTA(HG$12:HG$42)=0,0.6*HG$5,IF(HG30="",0,IF(HG$6=0,IF(HG30&gt;=HG$8,HG$5,IF(HG30&lt;HG$6,0,0.6*HG$5+0.4*HG$5*(HG30-HG$7)/(HG$8-HG$7))),IF(HG30&lt;=HG$8,HG$5,IF(HG30&gt;HG$6,0,0.6*HG$5+0.4*HG$5*(HG30-HG$7)/(HG$8-HG$7))))))</f>
      </c>
      <c r="HI30" s="130">
        <f>IF(HG30&lt;&gt;"",HG$5,0)</f>
      </c>
      <c r="HJ30" s="129">
        <f>IF(HG$6=0,RANK(HG30,HG$12:HG$42,0),RANK(HG30,HG$12:HG$42,1))</f>
      </c>
      <c r="HK30" s="130">
        <v>1.8</v>
      </c>
      <c r="HL30" s="130">
        <f>IF(COUNTA(HK$12:HK$42)=0,0.6*HK$5,IF(HK30="",0,IF(HK$6=0,IF(HK30&gt;=HK$8,HK$5,IF(HK30&lt;HK$6,0,0.6*HK$5+0.4*HK$5*(HK30-HK$7)/(HK$8-HK$7))),IF(HK30&lt;=HK$8,HK$5,IF(HK30&gt;HK$6,0,0.6*HK$5+0.4*HK$5*(HK30-HK$7)/(HK$8-HK$7))))))</f>
      </c>
      <c r="HM30" s="130">
        <f>IF(HK30&lt;&gt;"",HK$5,0)</f>
      </c>
      <c r="HN30" s="129">
        <f>IF(HK$6=0,RANK(HK30,HK$12:HK$42,0),RANK(HK30,HK$12:HK$42,1))</f>
      </c>
      <c r="HO30" s="130">
        <v>0</v>
      </c>
      <c r="HP30" s="130">
        <f>IF(COUNTA(HO$12:HO$42)=0,0.6*HO$5,IF(HO30="",0,IF(HO$6=0,IF(HO30&gt;=HO$8,HO$5,IF(HO30&lt;HO$6,0,0.6*HO$5+0.4*HO$5*(HO30-HO$7)/(HO$8-HO$7))),IF(HO30&lt;=HO$8,HO$5,IF(HO30&gt;HO$6,0,0.6*HO$5+0.4*HO$5*(HO30-HO$7)/(HO$8-HO$7))))))</f>
      </c>
      <c r="HQ30" s="130">
        <f>IF(HO30&lt;&gt;"",HO$5,0)</f>
      </c>
      <c r="HR30" s="129">
        <f>IF(HO$6=0,RANK(HO30,HO$12:HO$42,0),RANK(HO30,HO$12:HO$42,1))</f>
      </c>
      <c r="HS30" s="130">
        <v>7.19844357976653</v>
      </c>
      <c r="HT30" s="130">
        <f>IF(COUNTA(HS$12:HS$42)=0,0.6*HS$5,IF(HS30="",0,IF(HS$6=0,IF(HS30&gt;=HS$8,HS$5,IF(HS30&lt;HS$6,0,0.6*HS$5+0.4*HS$5*(HS30-HS$7)/(HS$8-HS$7))),IF(HS30&lt;=HS$8,HS$5,IF(HS30&gt;HS$6,0,0.6*HS$5+0.4*HS$5*(HS30-HS$7)/(HS$8-HS$7))))))</f>
      </c>
      <c r="HU30" s="130">
        <f>IF(HS30&lt;&gt;"",HS$5,0)</f>
      </c>
      <c r="HV30" s="129">
        <f>IF(HS$6=0,RANK(HS30,HS$12:HS$42,0),RANK(HS30,HS$12:HS$42,1))</f>
      </c>
      <c r="HW30" s="130">
        <v>0.239999999999995</v>
      </c>
      <c r="HX30" s="130">
        <f>IF(COUNTA(HW$12:HW$42)=0,0.6*HW$5,IF(HW30="",0,IF(HW$6=0,IF(HW30&gt;=HW$8,HW$5,IF(HW30&lt;HW$6,0,0.6*HW$5+0.4*HW$5*(HW30-HW$7)/(HW$8-HW$7))),IF(HW30&lt;=HW$8,HW$5,IF(HW30&gt;HW$6,0,0.6*HW$5+0.4*HW$5*(HW30-HW$7)/(HW$8-HW$7))))))</f>
      </c>
      <c r="HY30" s="130">
        <f>IF(HW30&lt;&gt;"",HW$5,0)</f>
      </c>
      <c r="HZ30" s="129">
        <f>IF(HW$6=0,RANK(HW30,HW$12:HW$42,0),RANK(HW30,HW$12:HW$42,1))</f>
      </c>
      <c r="IA30" s="130">
        <v>0</v>
      </c>
      <c r="IB30" s="130">
        <f>IF(COUNTA(IA$12:IA$42)=0,0.6*IA$5,IF(IA30="",0,IF(IA$6=0,IF(IA30&gt;=IA$8,IA$5,IF(IA30&lt;IA$6,0,0.6*IA$5+0.4*IA$5*(IA30-IA$7)/(IA$8-IA$7))),IF(IA30&lt;=IA$8,IA$5,IF(IA30&gt;IA$6,0,0.6*IA$5+0.4*IA$5*(IA30-IA$7)/(IA$8-IA$7))))))</f>
      </c>
      <c r="IC30" s="130">
        <f>IF(IA30&lt;&gt;"",IA$5,0)</f>
      </c>
      <c r="ID30" s="129">
        <f>IF(IA$6=0,RANK(IA30,IA$12:IA$42,0),RANK(IA30,IA$12:IA$42,1))</f>
      </c>
      <c r="IE30" s="130">
        <v>86.9430990498022</v>
      </c>
      <c r="IF30" s="130">
        <f>IF(COUNTA(IE$12:IE$42)=0,0.6*IE$5,IF(IE30="",0,IF(IE$6=0,IF(IE30&gt;=IE$8,IE$5,IF(IE30&lt;IE$6,0,0.6*IE$5+0.4*IE$5*(IE30-IE$7)/(IE$8-IE$7))),IF(IE30&lt;=IE$8,IE$5,IF(IE30&gt;IE$6,0,0.6*IE$5+0.4*IE$5*(IE30-IE$7)/(IE$8-IE$7))))))</f>
      </c>
      <c r="IG30" s="130">
        <f>IF(IE30&lt;&gt;"",IE$5,0)</f>
      </c>
      <c r="IH30" s="129">
        <f>IF(IE$6=0,RANK(IE30,IE$12:IE$42,0),RANK(IE30,IE$12:IE$42,1))</f>
      </c>
      <c r="II30" s="130">
        <v>98.1753386249515</v>
      </c>
      <c r="IJ30" s="130">
        <f>IF(COUNTA(II$12:II$42)=0,0.6*II$5,IF(II30="",0,IF(II$6=0,IF(II30&gt;=II$8,II$5,IF(II30&lt;II$6,0,0.6*II$5+0.4*II$5*(II30-II$7)/(II$8-II$7))),IF(II30&lt;=II$8,II$5,IF(II30&gt;II$6,0,0.6*II$5+0.4*II$5*(II30-II$7)/(II$8-II$7))))))</f>
      </c>
      <c r="IK30" s="130">
        <f>IF(II30&lt;&gt;"",II$5,0)</f>
      </c>
      <c r="IL30" s="129">
        <f>IF(II$6=0,RANK(II30,II$12:II$42,0),RANK(II30,II$12:II$42,1))</f>
      </c>
      <c r="IM30" s="130">
        <v>64.7613413687285</v>
      </c>
      <c r="IN30" s="130">
        <f>IF(COUNTA(IM$12:IM$42)=0,0.6*IM$5,IF(IM30="",0,IF(AND(IM30&gt;=IM$7,IM30&lt;=IM$8),IM$5,0)))</f>
      </c>
      <c r="IO30" s="130">
        <f>IF(IM30&lt;&gt;"",IM$5,0)</f>
      </c>
      <c r="IP30" s="129">
        <f>IF(IM$6=0,RANK(IM30,IM$12:IM$42,0),RANK(IM30,IM$12:IM$42,1))</f>
      </c>
      <c r="IQ30" s="130">
        <v>90</v>
      </c>
      <c r="IR30" s="130">
        <f>IF(COUNTA(IQ$12:IQ$42)=0,0.6*IQ$5,IF(IQ30="",0,IF(IQ$6=0,IF(IQ30&gt;=IQ$8,IQ$5,IF(IQ30&lt;IQ$6,0,0.6*IQ$5+0.4*IQ$5*(IQ30-IQ$7)/(IQ$8-IQ$7))),IF(IQ30&lt;=IQ$8,IQ$5,IF(IQ30&gt;IQ$6,0,0.6*IQ$5+0.4*IQ$5*(IQ30-IQ$7)/(IQ$8-IQ$7))))))</f>
      </c>
      <c r="IS30" s="130">
        <f>IF(IQ30&lt;&gt;"",IQ$5,0)</f>
      </c>
      <c r="IT30" s="129">
        <f>IF(IQ$6=0,RANK(IQ30,IQ$12:IQ$42,0),RANK(IQ30,IQ$12:IQ$42,1))</f>
      </c>
      <c r="IU30" s="130">
        <v>9.45945945945946</v>
      </c>
      <c r="IV30" s="130">
        <f>IF(COUNTA(IU$12:IU$42)=0,0.6*IU$5,IF(IU30="",0,IF(IU$6=0,IF(IU30&gt;=IU$8,IU$5,IF(IU30&lt;IU$6,0,0.6*IU$5+0.4*IU$5*(IU30-IU$7)/(IU$8-IU$7))),IF(IU30&lt;=IU$8,IU$5,IF(IU30&gt;IU$6,0,0.6*IU$5+0.4*IU$5*(IU30-IU$7)/(IU$8-IU$7))))))</f>
      </c>
      <c r="IW30" s="130">
        <f>IF(IU30&lt;&gt;"",IU$5,0)</f>
      </c>
      <c r="IX30" s="129">
        <f>IF(IU$6=0,RANK(IU30,IU$12:IU$42,0),RANK(IU30,IU$12:IU$42,1))</f>
      </c>
      <c r="IY30"/>
      <c r="IZ30" s="130">
        <f>IF(COUNTA(IY$12:IY$42)=0,0.6*IY$5,IF(IY30="",0,IF(AND(IY30&gt;=IY$7,IY30&lt;=IY$8),IY$5,0)))</f>
      </c>
      <c r="JA30" s="130">
        <f>IF(IY30&lt;&gt;"",IY$5,0)</f>
      </c>
      <c r="JB30" s="129">
        <f>IF(IY$6=0,RANK(IY30,IY$12:IY$42,0),RANK(IY30,IY$12:IY$42,1))</f>
      </c>
      <c r="JC30" s="130">
        <v>42.4</v>
      </c>
      <c r="JD30" s="130">
        <f>IF(COUNTA(JC$12:JC$42)=0,0.6*JC$5,IF(JC30="",0,IF(AND(JC30&gt;=JC$7,JC30&lt;=JC$8),JC$5,0)))</f>
      </c>
      <c r="JE30" s="130">
        <f>IF(JC30&lt;&gt;"",JC$5,0)</f>
      </c>
      <c r="JF30" s="129">
        <f>IF(JC$6=0,RANK(JC30,JC$12:JC$42,0),RANK(JC30,JC$12:JC$42,1))</f>
      </c>
      <c r="JG30"/>
      <c r="JH30" s="130">
        <f>IF(COUNTA(JG$12:JG$42)=0,0.6*JG$5,IF(JG30="",0,IF(JG$6=0,IF(JG30&gt;=JG$8,JG$5,IF(JG30&lt;JG$6,0,0.6*JG$5+0.4*JG$5*(JG30-JG$7)/(JG$8-JG$7))),IF(JG30&lt;=JG$8,JG$5,IF(JG30&gt;JG$6,0,0.6*JG$5+0.4*JG$5*(JG30-JG$7)/(JG$8-JG$7))))))</f>
      </c>
      <c r="JI30" s="130">
        <f>IF(JG30&lt;&gt;"",JG$5,0)</f>
      </c>
      <c r="JJ30" s="129">
        <f>IF(JG$6=0,RANK(JG30,JG$12:JG$42,0),RANK(JG30,JG$12:JG$42,1))</f>
      </c>
      <c r="JK30"/>
      <c r="JL30" s="130">
        <f>IF(COUNTA(JK$12:JK$42)=0,0.6*JK$5,IF(JK30="",0,IF(JK$6=0,IF(JK30&gt;=JK$8,JK$5,IF(JK30&lt;JK$6,0,0.6*JK$5+0.4*JK$5*(JK30-JK$7)/(JK$8-JK$7))),IF(JK30&lt;=JK$8,JK$5,IF(JK30&gt;JK$6,0,0.6*JK$5+0.4*JK$5*(JK30-JK$7)/(JK$8-JK$7))))))</f>
      </c>
      <c r="JM30" s="130">
        <f>IF(JK30&lt;&gt;"",JK$5,0)</f>
      </c>
      <c r="JN30" s="129">
        <f>IF(JK$6=0,RANK(JK30,JK$12:JK$42,0),RANK(JK30,JK$12:JK$42,1))</f>
      </c>
      <c r="JO30" s="129" t="s">
        <v>34</v>
      </c>
      <c r="JP30" s="129">
        <f>(F30+J30+N30+R30+V30+Z30+AD30)*100</f>
      </c>
      <c r="JQ30" s="129">
        <f>RANK(JP30,JP$12:JP$42,0)</f>
      </c>
      <c r="JR30" s="129" t="s">
        <v>34</v>
      </c>
      <c r="JS30" s="129">
        <f>(AH30+AL30+AP30+AT30+AX30+BB30+BF30+BJ30+BN30+BR30+BV30+BZ30+CD30+CH30+CL30+CP30+CT30+CX30)*100</f>
      </c>
      <c r="JT30" s="129">
        <f>RANK(JS30,JS$12:JS$42,0)</f>
      </c>
      <c r="JU30" s="129" t="s">
        <v>34</v>
      </c>
      <c r="JV30" s="129">
        <f>(DB30+DF30)*100</f>
      </c>
      <c r="JW30" s="129">
        <f>RANK(JV30,JV$12:JV$42,0)</f>
      </c>
      <c r="JX30" s="129" t="s">
        <v>34</v>
      </c>
      <c r="JY30" s="129">
        <f>(DJ30+DN30+DR30+DV30+DZ30+ED30+EH30+EL30+EQ30+EV30+FA30+FF30+FK30+FP30+FU30+FZ30+GE30+GJ30+GO30+GT30+GY30+HD30)*100</f>
      </c>
      <c r="JZ30" s="129">
        <f>RANK(JY30,JY$12:JY$42,0)</f>
      </c>
      <c r="KA30" s="129" t="s">
        <v>34</v>
      </c>
      <c r="KB30" s="129">
        <f>(HH30+HL30+HP30+HT30+HX30+IB30)*100</f>
      </c>
      <c r="KC30" s="129">
        <f>RANK(KB30,KB$12:KB$42,0)</f>
      </c>
      <c r="KD30" s="129" t="s">
        <v>34</v>
      </c>
      <c r="KE30" s="129">
        <f>(IF30+IJ30+IN30+IR30+IV30)*100</f>
      </c>
      <c r="KF30" s="129">
        <f>RANK(KE30,KE$12:KE$42,0)</f>
      </c>
      <c r="KG30" s="129" t="s">
        <v>34</v>
      </c>
      <c r="KH30" s="129">
        <f>(IZ30+JD30)*100</f>
      </c>
      <c r="KI30" s="129">
        <f>RANK(KH30,KH$12:KH$42,0)</f>
      </c>
      <c r="KJ30" s="129" t="s">
        <v>34</v>
      </c>
      <c r="KK30" s="129">
        <f>(JH30+JL30)*100</f>
      </c>
      <c r="KL30" s="129">
        <f>RANK(KK30,KK$12:KK$42,0)</f>
      </c>
    </row>
    <row r="31">
      <c r="A31" s="129" t="s">
        <v>35</v>
      </c>
      <c r="B31" s="129">
        <f>A31</f>
      </c>
      <c r="C31" s="129">
        <f>(F31+J31+N31+R31+V31+Z31+AD31+AH31+AL31+AP31+AT31+AX31+BB31+BF31+BJ31+BN31+BR31+BV31+BZ31+CD31+CH31+CL31+CP31+CT31+CX31+DB31+DF31+DJ31+DN31+DR31+DV31+DZ31+ED31+EH31+EL31+EQ31+EV31+FA31+FF31+FK31+FP31+FU31+FZ31+GE31+GJ31+GO31+GT31+GY31+HD31+HH31+HL31+HP31+HT31+HX31+IB31+IF31+IJ31+IN31+IR31+IV31+IZ31+JD31+JH31+JL31)*100</f>
      </c>
      <c r="D31" s="129">
        <f>RANK(C31,C$12:C$42,0)</f>
      </c>
      <c r="E31" s="130">
        <v>67.4778954936755</v>
      </c>
      <c r="F31" s="130">
        <f>IF(COUNTA(E$12:E$42)=0,0.6*E$5,IF(E31="",0,IF(E$6=0,IF(E31&gt;=E$8,E$5,IF(E31&lt;E$6,0,0.6*E$5+0.4*E$5*(E31-E$7)/(E$8-E$7))),IF(E31&lt;=E$8,E$5,IF(E31&gt;E$6,0,0.6*E$5+0.4*E$5*(E31-E$7)/(E$8-E$7))))))</f>
      </c>
      <c r="G31" s="130">
        <f>IF(E31&lt;&gt;"",E$5,0)</f>
      </c>
      <c r="H31" s="129">
        <f>IF(E$6=0,RANK(E31,E$12:E$42,0),RANK(E31,E$12:E$42,1))</f>
      </c>
      <c r="I31" s="130">
        <v>83.9508971235329</v>
      </c>
      <c r="J31" s="130">
        <f>IF(COUNTA(I$12:I$42)=0,0.6*I$5,IF(I31="",0,IF(I$6=0,IF(I31&gt;=I$8,I$5,IF(I31&lt;I$6,0,0.6*I$5+0.4*I$5*(I31-I$7)/(I$8-I$7))),IF(I31&lt;=I$8,I$5,IF(I31&gt;I$6,0,0.6*I$5+0.4*I$5*(I31-I$7)/(I$8-I$7))))))</f>
      </c>
      <c r="K31" s="130">
        <f>IF(I31&lt;&gt;"",I$5,0)</f>
      </c>
      <c r="L31" s="129">
        <f>IF(I$6=0,RANK(I31,I$12:I$42,0),RANK(I31,I$12:I$42,1))</f>
      </c>
      <c r="M31" s="130">
        <v>73.3002291825821</v>
      </c>
      <c r="N31" s="130">
        <f>IF(COUNTA(M$12:M$42)=0,0.6*M$5,IF(M31="",0,IF(M$6=0,IF(M31&gt;=M$8,M$5,IF(M31&lt;M$6,0,0.6*M$5+0.4*M$5*(M31-M$7)/(M$8-M$7))),IF(M31&lt;=M$8,M$5,IF(M31&gt;M$6,0,0.6*M$5+0.4*M$5*(M31-M$7)/(M$8-M$7))))))</f>
      </c>
      <c r="O31" s="130">
        <f>IF(M31&lt;&gt;"",M$5,0)</f>
      </c>
      <c r="P31" s="129">
        <f>IF(M$6=0,RANK(M31,M$12:M$42,0),RANK(M31,M$12:M$42,1))</f>
      </c>
      <c r="Q31"/>
      <c r="R31" s="130">
        <f>IF(COUNTA(Q$12:Q$42)=0,0.6*Q$5,IF(Q31="",0,IF(Q$6=0,IF(Q31&gt;=Q$8,Q$5,IF(Q31&lt;Q$6,0,0.6*Q$5+0.4*Q$5*(Q31-Q$7)/(Q$8-Q$7))),IF(Q31&lt;=Q$8,Q$5,IF(Q31&gt;Q$6,0,0.6*Q$5+0.4*Q$5*(Q31-Q$7)/(Q$8-Q$7))))))</f>
      </c>
      <c r="S31" s="130">
        <f>IF(Q31&lt;&gt;"",Q$5,0)</f>
      </c>
      <c r="T31" s="129">
        <f>IF(Q$6=0,RANK(Q31,Q$12:Q$42,0),RANK(Q31,Q$12:Q$42,1))</f>
      </c>
      <c r="U31"/>
      <c r="V31" s="130">
        <f>IF(COUNTA(U$12:U$42)=0,0.6*U$5,IF(U31="",0,IF(U$6=0,IF(U31&gt;=U$8,U$5,IF(U31&lt;U$6,0,0.6*U$5+0.4*U$5*(U31-U$7)/(U$8-U$7))),IF(U31&lt;=U$8,U$5,IF(U31&gt;U$6,0,0.6*U$5+0.4*U$5*(U31-U$7)/(U$8-U$7))))))</f>
      </c>
      <c r="W31" s="130">
        <f>IF(U31&lt;&gt;"",U$5,0)</f>
      </c>
      <c r="X31" s="129">
        <f>IF(U$6=0,RANK(U31,U$12:U$42,0),RANK(U31,U$12:U$42,1))</f>
      </c>
      <c r="Y31"/>
      <c r="Z31" s="130">
        <f>IF(COUNTA(Y$12:Y$42)=0,0.6*Y$5,IF(Y31="",0,IF(Y$6=0,IF(Y31&gt;=Y$8,Y$5,IF(Y31&lt;Y$6,0,0.6*Y$5+0.4*Y$5*(Y31-Y$7)/(Y$8-Y$7))),IF(Y31&lt;=Y$8,Y$5,IF(Y31&gt;Y$6,0,0.6*Y$5+0.4*Y$5*(Y31-Y$7)/(Y$8-Y$7))))))</f>
      </c>
      <c r="AA31" s="130">
        <f>IF(Y31&lt;&gt;"",Y$5,0)</f>
      </c>
      <c r="AB31" s="129">
        <f>IF(Y$6=0,RANK(Y31,Y$12:Y$42,0),RANK(Y31,Y$12:Y$42,1))</f>
      </c>
      <c r="AC31" s="130">
        <v>100</v>
      </c>
      <c r="AD31" s="130">
        <f>IF(COUNTA(AC$12:AC$42)=0,0.6*AC$5,IF(AC31="",0,IF(AC$6=0,IF(AC31&gt;=AC$8,AC$5,IF(AC31&lt;AC$6,0,0.6*AC$5+0.4*AC$5*(AC31-AC$7)/(AC$8-AC$7))),IF(AC31&lt;=AC$8,AC$5,IF(AC31&gt;AC$6,0,0.6*AC$5+0.4*AC$5*(AC31-AC$7)/(AC$8-AC$7))))))</f>
      </c>
      <c r="AE31" s="130">
        <f>IF(AC31&lt;&gt;"",AC$5,0)</f>
      </c>
      <c r="AF31" s="129">
        <f>IF(AC$6=0,RANK(AC31,AC$12:AC$42,0),RANK(AC31,AC$12:AC$42,1))</f>
      </c>
      <c r="AG31" s="130">
        <v>0.823035019455253</v>
      </c>
      <c r="AH31" s="130">
        <f>IF(COUNTA(AG$12:AG$42)=0,0.6*AG$5,IF(AG31="",0,IF(AG$6=0,IF(AG31&gt;=AG$8,AG$5,IF(AG31&lt;AG$6,0,0.6*AG$5+0.4*AG$5*(AG31-AG$7)/(AG$8-AG$7))),IF(AG31&lt;=AG$8,AG$5,IF(AG31&gt;AG$6,0,0.6*AG$5+0.4*AG$5*(AG31-AG$7)/(AG$8-AG$7))))))</f>
      </c>
      <c r="AI31" s="130">
        <f>IF(AG31&lt;&gt;"",AG$5,0)</f>
      </c>
      <c r="AJ31" s="129">
        <f>IF(AG$6=0,RANK(AG31,AG$12:AG$42,0),RANK(AG31,AG$12:AG$42,1))</f>
      </c>
      <c r="AK31" s="130">
        <v>0.00131022715286904</v>
      </c>
      <c r="AL31" s="130">
        <f>IF(COUNTA(AK$12:AK$42)=0,0.6*AK$5,IF(AK31="",0,IF(AK$6=0,IF(AK31&gt;=AK$8,AK$5,IF(AK31&lt;AK$6,0,0.6*AK$5+0.4*AK$5*(AK31-AK$7)/(AK$8-AK$7))),IF(AK31&lt;=AK$8,AK$5,IF(AK31&gt;AK$6,0,0.6*AK$5+0.4*AK$5*(AK31-AK$7)/(AK$8-AK$7))))))</f>
      </c>
      <c r="AM31" s="130">
        <f>IF(AK31&lt;&gt;"",AK$5,0)</f>
      </c>
      <c r="AN31" s="129">
        <f>IF(AK$6=0,RANK(AK31,AK$12:AK$42,0),RANK(AK31,AK$12:AK$42,1))</f>
      </c>
      <c r="AO31" s="130">
        <v>0.790020755159473</v>
      </c>
      <c r="AP31" s="130">
        <f>IF(COUNTA(AO$12:AO$42)=0,0.6*AO$5,IF(AO31="",0,IF(AO$6=0,IF(AO31&gt;=AO$8,AO$5,IF(AO31&lt;AO$6,0,0.6*AO$5+0.4*AO$5*(AO31-AO$7)/(AO$8-AO$7))),IF(AO31&lt;=AO$8,AO$5,IF(AO31&gt;AO$6,0,0.6*AO$5+0.4*AO$5*(AO31-AO$7)/(AO$8-AO$7))))))</f>
      </c>
      <c r="AQ31" s="130">
        <f>IF(AO31&lt;&gt;"",AO$5,0)</f>
      </c>
      <c r="AR31" s="129">
        <f>IF(AO$6=0,RANK(AO31,AO$12:AO$42,0),RANK(AO31,AO$12:AO$42,1))</f>
      </c>
      <c r="AS31" s="130">
        <v>0</v>
      </c>
      <c r="AT31" s="130">
        <f>IF(COUNTA(AS$12:AS$42)=0,0.6*AS$5,IF(AS31="",0,IF(AS$6=0,IF(AS31&gt;=AS$8,AS$5,IF(AS31&lt;AS$6,0,0.6*AS$5+0.4*AS$5*(AS31-AS$7)/(AS$8-AS$7))),IF(AS31&lt;=AS$8,AS$5,IF(AS31&gt;AS$6,0,0.6*AS$5+0.4*AS$5*(AS31-AS$7)/(AS$8-AS$7))))))</f>
      </c>
      <c r="AU31" s="130">
        <f>IF(AS31&lt;&gt;"",AS$5,0)</f>
      </c>
      <c r="AV31" s="129">
        <f>IF(AS$6=0,RANK(AS31,AS$12:AS$42,0),RANK(AS31,AS$12:AS$42,1))</f>
      </c>
      <c r="AW31" s="130">
        <v>0</v>
      </c>
      <c r="AX31" s="130">
        <f>IF(COUNTA(AW$12:AW$42)=0,0.6*AW$5,IF(AW31="",0,IF(AW$6=0,IF(AW31&gt;=AW$8,AW$5,IF(AW31&lt;AW$6,0,0.6*AW$5+0.4*AW$5*(AW31-AW$7)/(AW$8-AW$7))),IF(AW31&lt;=AW$8,AW$5,IF(AW31&gt;AW$6,0,0.6*AW$5+0.4*AW$5*(AW31-AW$7)/(AW$8-AW$7))))))</f>
      </c>
      <c r="AY31" s="130">
        <f>IF(AW31&lt;&gt;"",AW$5,0)</f>
      </c>
      <c r="AZ31" s="129">
        <f>IF(AW$6=0,RANK(AW31,AW$12:AW$42,0),RANK(AW31,AW$12:AW$42,1))</f>
      </c>
      <c r="BA31" s="130">
        <v>51.0301532377657</v>
      </c>
      <c r="BB31" s="130">
        <f>IF(COUNTA(BA$12:BA$42)=0,0.6*BA$5,IF(BA31="",0,IF(BA$6=0,IF(BA31&gt;=BA$8,BA$5,IF(BA31&lt;BA$6,0,0.6*BA$5+0.4*BA$5*(BA31-BA$7)/(BA$8-BA$7))),IF(BA31&lt;=BA$8,BA$5,IF(BA31&gt;BA$6,0,0.6*BA$5+0.4*BA$5*(BA31-BA$7)/(BA$8-BA$7))))))</f>
      </c>
      <c r="BC31" s="130">
        <f>IF(BA31&lt;&gt;"",BA$5,0)</f>
      </c>
      <c r="BD31" s="129">
        <f>IF(BA$6=0,RANK(BA31,BA$12:BA$42,0),RANK(BA31,BA$12:BA$42,1))</f>
      </c>
      <c r="BE31" s="130">
        <v>0.010710166419509</v>
      </c>
      <c r="BF31" s="130">
        <f>IF(COUNTA(BE$12:BE$42)=0,0.6*BE$5,IF(BE31="",0,IF(BE$6=0,IF(BE31&gt;=BE$8,BE$5,IF(BE31&lt;BE$6,0,0.6*BE$5+0.4*BE$5*(BE31-BE$7)/(BE$8-BE$7))),IF(BE31&lt;=BE$8,BE$5,IF(BE31&gt;BE$6,0,0.6*BE$5+0.4*BE$5*(BE31-BE$7)/(BE$8-BE$7))))))</f>
      </c>
      <c r="BG31" s="130">
        <f>IF(BE31&lt;&gt;"",BE$5,0)</f>
      </c>
      <c r="BH31" s="129">
        <f>IF(BE$6=0,RANK(BE31,BE$12:BE$42,0),RANK(BE31,BE$12:BE$42,1))</f>
      </c>
      <c r="BI31"/>
      <c r="BJ31" s="130">
        <f>IF(COUNTA(BI$12:BI$42)=0,0.6*BI$5,IF(BI31="",0,IF(BI$6=0,IF(BI31&gt;=BI$8,BI$5,IF(BI31&lt;BI$6,0,0.6*BI$5+0.4*BI$5*(BI31-BI$7)/(BI$8-BI$7))),IF(BI31&lt;=BI$8,BI$5,IF(BI31&gt;BI$6,0,0.6*BI$5+0.4*BI$5*(BI31-BI$7)/(BI$8-BI$7))))))</f>
      </c>
      <c r="BK31" s="130">
        <f>IF(BI31&lt;&gt;"",BI$5,0)</f>
      </c>
      <c r="BL31" s="129">
        <f>IF(BI$6=0,RANK(BI31,BI$12:BI$42,0),RANK(BI31,BI$12:BI$42,1))</f>
      </c>
      <c r="BM31"/>
      <c r="BN31" s="130">
        <f>IF(COUNTA(BM$12:BM$42)=0,0.6*BM$5,IF(BM31="",0,IF(BM$6=0,IF(BM31&gt;=BM$8,BM$5,IF(BM31&lt;BM$6,0,0.6*BM$5+0.4*BM$5*(BM31-BM$7)/(BM$8-BM$7))),IF(BM31&lt;=BM$8,BM$5,IF(BM31&gt;BM$6,0,0.6*BM$5+0.4*BM$5*(BM31-BM$7)/(BM$8-BM$7))))))</f>
      </c>
      <c r="BO31" s="130">
        <f>IF(BM31&lt;&gt;"",BM$5,0)</f>
      </c>
      <c r="BP31" s="129">
        <f>IF(BM$6=0,RANK(BM31,BM$12:BM$42,0),RANK(BM31,BM$12:BM$42,1))</f>
      </c>
      <c r="BQ31"/>
      <c r="BR31" s="130">
        <f>IF(COUNTA(BQ$12:BQ$42)=0,0.6*BQ$5,IF(BQ31="",0,IF(BQ$6=0,IF(BQ31&gt;=BQ$8,BQ$5,IF(BQ31&lt;BQ$6,0,0.6*BQ$5+0.4*BQ$5*(BQ31-BQ$7)/(BQ$8-BQ$7))),IF(BQ31&lt;=BQ$8,BQ$5,IF(BQ31&gt;BQ$6,0,0.6*BQ$5+0.4*BQ$5*(BQ31-BQ$7)/(BQ$8-BQ$7))))))</f>
      </c>
      <c r="BS31" s="130">
        <f>IF(BQ31&lt;&gt;"",BQ$5,0)</f>
      </c>
      <c r="BT31" s="129">
        <f>IF(BQ$6=0,RANK(BQ31,BQ$12:BQ$42,0),RANK(BQ31,BQ$12:BQ$42,1))</f>
      </c>
      <c r="BU31"/>
      <c r="BV31" s="130">
        <f>IF(COUNTA(BU$12:BU$42)=0,0.6*BU$5,IF(BU31="",0,IF(BU$6=0,IF(BU31&gt;=BU$8,BU$5,IF(BU31&lt;BU$6,0,0.6*BU$5+0.4*BU$5*(BU31-BU$7)/(BU$8-BU$7))),IF(BU31&lt;=BU$8,BU$5,IF(BU31&gt;BU$6,0,0.6*BU$5+0.4*BU$5*(BU31-BU$7)/(BU$8-BU$7))))))</f>
      </c>
      <c r="BW31" s="130">
        <f>IF(BU31&lt;&gt;"",BU$5,0)</f>
      </c>
      <c r="BX31" s="129">
        <f>IF(BU$6=0,RANK(BU31,BU$12:BU$42,0),RANK(BU31,BU$12:BU$42,1))</f>
      </c>
      <c r="BY31"/>
      <c r="BZ31" s="130">
        <f>IF(COUNTA(BY$12:BY$42)=0,0.6*BY$5,IF(BY31="",0,IF(BY$6=0,IF(BY31&gt;=BY$8,BY$5,IF(BY31&lt;BY$6,0,0.6*BY$5+0.4*BY$5*(BY31-BY$7)/(BY$8-BY$7))),IF(BY31&lt;=BY$8,BY$5,IF(BY31&gt;BY$6,0,0.6*BY$5+0.4*BY$5*(BY31-BY$7)/(BY$8-BY$7))))))</f>
      </c>
      <c r="CA31" s="130">
        <f>IF(BY31&lt;&gt;"",BY$5,0)</f>
      </c>
      <c r="CB31" s="129">
        <f>IF(BY$6=0,RANK(BY31,BY$12:BY$42,0),RANK(BY31,BY$12:BY$42,1))</f>
      </c>
      <c r="CC31"/>
      <c r="CD31" s="130">
        <f>IF(COUNTA(CC$12:CC$42)=0,0.6*CC$5,IF(CC31="",0,IF(CC$6=0,IF(CC31&gt;=CC$8,CC$5,IF(CC31&lt;CC$6,0,0.6*CC$5+0.4*CC$5*(CC31-CC$7)/(CC$8-CC$7))),IF(CC31&lt;=CC$8,CC$5,IF(CC31&gt;CC$6,0,0.6*CC$5+0.4*CC$5*(CC31-CC$7)/(CC$8-CC$7))))))</f>
      </c>
      <c r="CE31" s="130">
        <f>IF(CC31&lt;&gt;"",CC$5,0)</f>
      </c>
      <c r="CF31" s="129">
        <f>IF(CC$6=0,RANK(CC31,CC$12:CC$42,0),RANK(CC31,CC$12:CC$42,1))</f>
      </c>
      <c r="CG31"/>
      <c r="CH31" s="130">
        <f>IF(COUNTA(CG$12:CG$42)=0,0.6*CG$5,IF(CG31="",0,IF(CG$6=0,IF(CG31&gt;=CG$8,CG$5,IF(CG31&lt;CG$6,0,0.6*CG$5+0.4*CG$5*(CG31-CG$7)/(CG$8-CG$7))),IF(CG31&lt;=CG$8,CG$5,IF(CG31&gt;CG$6,0,0.6*CG$5+0.4*CG$5*(CG31-CG$7)/(CG$8-CG$7))))))</f>
      </c>
      <c r="CI31" s="130">
        <f>IF(CG31&lt;&gt;"",CG$5,0)</f>
      </c>
      <c r="CJ31" s="129">
        <f>IF(CG$6=0,RANK(CG31,CG$12:CG$42,0),RANK(CG31,CG$12:CG$42,1))</f>
      </c>
      <c r="CK31"/>
      <c r="CL31" s="130">
        <f>IF(COUNTA(CK$12:CK$42)=0,0.6*CK$5,IF(CK31="",0,IF(CK$6=0,IF(CK31&gt;=CK$8,CK$5,IF(CK31&lt;CK$6,0,0.6*CK$5+0.4*CK$5*(CK31-CK$7)/(CK$8-CK$7))),IF(CK31&lt;=CK$8,CK$5,IF(CK31&gt;CK$6,0,0.6*CK$5+0.4*CK$5*(CK31-CK$7)/(CK$8-CK$7))))))</f>
      </c>
      <c r="CM31" s="130">
        <f>IF(CK31&lt;&gt;"",CK$5,0)</f>
      </c>
      <c r="CN31" s="129">
        <f>IF(CK$6=0,RANK(CK31,CK$12:CK$42,0),RANK(CK31,CK$12:CK$42,1))</f>
      </c>
      <c r="CO31"/>
      <c r="CP31" s="130">
        <f>IF(COUNTA(CO$12:CO$42)=0,0.6*CO$5,IF(CO31="",0,IF(CO$6=0,IF(CO31&gt;=CO$8,CO$5,IF(CO31&lt;CO$6,0,0.6*CO$5+0.4*CO$5*(CO31-CO$7)/(CO$8-CO$7))),IF(CO31&lt;=CO$8,CO$5,IF(CO31&gt;CO$6,0,0.6*CO$5+0.4*CO$5*(CO31-CO$7)/(CO$8-CO$7))))))</f>
      </c>
      <c r="CQ31" s="130">
        <f>IF(CO31&lt;&gt;"",CO$5,0)</f>
      </c>
      <c r="CR31" s="129">
        <f>IF(CO$6=0,RANK(CO31,CO$12:CO$42,0),RANK(CO31,CO$12:CO$42,1))</f>
      </c>
      <c r="CS31" s="130">
        <v>99</v>
      </c>
      <c r="CT31" s="130">
        <f>IF(COUNTA(CS$12:CS$42)=0,0.6*CS$5,IF(CS31="",0,IF(CS$6=0,IF(CS31&gt;=CS$8,CS$5,IF(CS31&lt;CS$6,0,0.6*CS$5+0.4*CS$5*(CS31-CS$7)/(CS$8-CS$7))),IF(CS31&lt;=CS$8,CS$5,IF(CS31&gt;CS$6,0,0.6*CS$5+0.4*CS$5*(CS31-CS$7)/(CS$8-CS$7))))))</f>
      </c>
      <c r="CU31" s="130">
        <f>IF(CS31&lt;&gt;"",CS$5,0)</f>
      </c>
      <c r="CV31" s="129">
        <f>IF(CS$6=0,RANK(CS31,CS$12:CS$42,0),RANK(CS31,CS$12:CS$42,1))</f>
      </c>
      <c r="CW31" s="130">
        <v>0.5</v>
      </c>
      <c r="CX31" s="130">
        <f>IF(COUNTA(CW$12:CW$42)=0,0.6*CW$5,IF(CW31="",0,IF(CW$6=0,IF(CW31&gt;=CW$8,CW$5,IF(CW31&lt;CW$6,0,0.6*CW$5+0.4*CW$5*(CW31-CW$7)/(CW$8-CW$7))),IF(CW31&lt;=CW$8,CW$5,IF(CW31&gt;CW$6,0,0.6*CW$5+0.4*CW$5*(CW31-CW$7)/(CW$8-CW$7))))))</f>
      </c>
      <c r="CY31" s="130">
        <f>IF(CW31&lt;&gt;"",CW$5,0)</f>
      </c>
      <c r="CZ31" s="129">
        <f>IF(CW$6=0,RANK(CW31,CW$12:CW$42,0),RANK(CW31,CW$12:CW$42,1))</f>
      </c>
      <c r="DA31" s="130">
        <v>98</v>
      </c>
      <c r="DB31" s="130">
        <f>IF(COUNTA(DA$12:DA$42)=0,0.6*DA$5,IF(DA31="",0,IF(DA$6=0,IF(DA31&gt;=DA$8,DA$5,IF(DA31&lt;DA$6,0,0.6*DA$5+0.4*DA$5*(DA31-DA$7)/(DA$8-DA$7))),IF(DA31&lt;=DA$8,DA$5,IF(DA31&gt;DA$6,0,0.6*DA$5+0.4*DA$5*(DA31-DA$7)/(DA$8-DA$7))))))</f>
      </c>
      <c r="DC31" s="130">
        <f>IF(DA31&lt;&gt;"",DA$5,0)</f>
      </c>
      <c r="DD31" s="129">
        <f>IF(DA$6=0,RANK(DA31,DA$12:DA$42,0),RANK(DA31,DA$12:DA$42,1))</f>
      </c>
      <c r="DE31" s="130">
        <v>98</v>
      </c>
      <c r="DF31" s="130">
        <f>IF(COUNTA(DE$12:DE$42)=0,0.6*DE$5,IF(DE31="",0,IF(DE$6=0,IF(DE31&gt;=DE$8,DE$5,IF(DE31&lt;DE$6,0,0.6*DE$5+0.4*DE$5*(DE31-DE$7)/(DE$8-DE$7))),IF(DE31&lt;=DE$8,DE$5,IF(DE31&gt;DE$6,0,0.6*DE$5+0.4*DE$5*(DE31-DE$7)/(DE$8-DE$7))))))</f>
      </c>
      <c r="DG31" s="130">
        <f>IF(DE31&lt;&gt;"",DE$5,0)</f>
      </c>
      <c r="DH31" s="129">
        <f>IF(DE$6=0,RANK(DE31,DE$12:DE$42,0),RANK(DE31,DE$12:DE$42,1))</f>
      </c>
      <c r="DI31"/>
      <c r="DJ31" s="130">
        <f>IF(COUNTA(DI$12:DI$42)=0,0.6*DI$5,IF(DI31="",0,IF(DI$6=0,IF(DI31&gt;=DI$8,DI$5,IF(DI31&lt;DI$6,0,0.6*DI$5+0.4*DI$5*(DI31-DI$7)/(DI$8-DI$7))),IF(DI31&lt;=DI$8,DI$5,IF(DI31&gt;DI$6,0,0.6*DI$5+0.4*DI$5*(DI31-DI$7)/(DI$8-DI$7))))))</f>
      </c>
      <c r="DK31" s="130">
        <f>IF(DI31&lt;&gt;"",DI$5,0)</f>
      </c>
      <c r="DL31" s="129">
        <f>IF(DI$6=0,RANK(DI31,DI$12:DI$42,0),RANK(DI31,DI$12:DI$42,1))</f>
      </c>
      <c r="DM31"/>
      <c r="DN31" s="130">
        <f>IF(COUNTA(DM$12:DM$42)=0,0.6*DM$5,IF(DM31="",0,IF(DM$6=0,IF(DM31&gt;=DM$8,DM$5,IF(DM31&lt;DM$6,0,0.6*DM$5+0.4*DM$5*(DM31-DM$7)/(DM$8-DM$7))),IF(DM31&lt;=DM$8,DM$5,IF(DM31&gt;DM$6,0,0.6*DM$5+0.4*DM$5*(DM31-DM$7)/(DM$8-DM$7))))))</f>
      </c>
      <c r="DO31" s="130">
        <f>IF(DM31&lt;&gt;"",DM$5,0)</f>
      </c>
      <c r="DP31" s="129">
        <f>IF(DM$6=0,RANK(DM31,DM$12:DM$42,0),RANK(DM31,DM$12:DM$42,1))</f>
      </c>
      <c r="DQ31"/>
      <c r="DR31" s="130">
        <f>IF(COUNTA(DQ$12:DQ$42)=0,0.6*DQ$5,IF(DQ31="",0,IF(DQ$6=0,IF(DQ31&gt;=DQ$8,DQ$5,IF(DQ31&lt;DQ$6,0,0.6*DQ$5+0.4*DQ$5*(DQ31-DQ$7)/(DQ$8-DQ$7))),IF(DQ31&lt;=DQ$8,DQ$5,IF(DQ31&gt;DQ$6,0,0.6*DQ$5+0.4*DQ$5*(DQ31-DQ$7)/(DQ$8-DQ$7))))))</f>
      </c>
      <c r="DS31" s="130">
        <f>IF(DQ31&lt;&gt;"",DQ$5,0)</f>
      </c>
      <c r="DT31" s="129">
        <f>IF(DQ$6=0,RANK(DQ31,DQ$12:DQ$42,0),RANK(DQ31,DQ$12:DQ$42,1))</f>
      </c>
      <c r="DU31"/>
      <c r="DV31" s="130">
        <f>IF(COUNTA(DU$12:DU$42)=0,0.6*DU$5,IF(DU31="",0,IF(DU$6=0,IF(DU31&gt;=DU$8,DU$5,IF(DU31&lt;DU$6,0,0.6*DU$5+0.4*DU$5*(DU31-DU$7)/(DU$8-DU$7))),IF(DU31&lt;=DU$8,DU$5,IF(DU31&gt;DU$6,0,0.6*DU$5+0.4*DU$5*(DU31-DU$7)/(DU$8-DU$7))))))</f>
      </c>
      <c r="DW31" s="130">
        <f>IF(DU31&lt;&gt;"",DU$5,0)</f>
      </c>
      <c r="DX31" s="129">
        <f>IF(DU$6=0,RANK(DU31,DU$12:DU$42,0),RANK(DU31,DU$12:DU$42,1))</f>
      </c>
      <c r="DY31"/>
      <c r="DZ31" s="130">
        <f>IF(COUNTA(DY$12:DY$42)=0,0.6*DY$5,IF(DY31="",0,IF(DY$6=0,IF(DY31&gt;=DY$8,DY$5,IF(DY31&lt;DY$6,0,0.6*DY$5+0.4*DY$5*(DY31-DY$7)/(DY$8-DY$7))),IF(DY31&lt;=DY$8,DY$5,IF(DY31&gt;DY$6,0,0.6*DY$5+0.4*DY$5*(DY31-DY$7)/(DY$8-DY$7))))))</f>
      </c>
      <c r="EA31" s="130">
        <f>IF(DY31&lt;&gt;"",DY$5,0)</f>
      </c>
      <c r="EB31" s="129">
        <f>IF(DY$6=0,RANK(DY31,DY$12:DY$42,0),RANK(DY31,DY$12:DY$42,1))</f>
      </c>
      <c r="EC31"/>
      <c r="ED31" s="130">
        <f>IF(COUNTA(EC$12:EC$42)=0,0.6*EC$5,IF(EC31="",0,IF(EC$6=0,IF(EC31&gt;=EC$8,EC$5,IF(EC31&lt;EC$6,0,0.6*EC$5+0.4*EC$5*(EC31-EC$7)/(EC$8-EC$7))),IF(EC31&lt;=EC$8,EC$5,IF(EC31&gt;EC$6,0,0.6*EC$5+0.4*EC$5*(EC31-EC$7)/(EC$8-EC$7))))))</f>
      </c>
      <c r="EE31" s="130">
        <f>IF(EC31&lt;&gt;"",EC$5,0)</f>
      </c>
      <c r="EF31" s="129">
        <f>IF(EC$6=0,RANK(EC31,EC$12:EC$42,0),RANK(EC31,EC$12:EC$42,1))</f>
      </c>
      <c r="EG31"/>
      <c r="EH31" s="130">
        <f>IF(COUNTA(EG$12:EG$42)=0,0.6*EG$5,IF(EG31="",0,IF(EG$6=0,IF(EG31&gt;=EG$8,EG$5,IF(EG31&lt;EG$6,0,0.6*EG$5+0.4*EG$5*(EG31-EG$7)/(EG$8-EG$7))),IF(EG31&lt;=EG$8,EG$5,IF(EG31&gt;EG$6,0,0.6*EG$5+0.4*EG$5*(EG31-EG$7)/(EG$8-EG$7))))))</f>
      </c>
      <c r="EI31" s="130">
        <f>IF(EG31&lt;&gt;"",EG$5,0)</f>
      </c>
      <c r="EJ31" s="129">
        <f>IF(EG$6=0,RANK(EG31,EG$12:EG$42,0),RANK(EG31,EG$12:EG$42,1))</f>
      </c>
      <c r="EK31"/>
      <c r="EL31" s="130">
        <f>IF(COUNTA(EK$12:EK$42)=0,0.6*EK$5,IF(EK31="",0,IF(EK$6=0,IF(EK31&gt;=EK$8,EK$5,IF(EK31&lt;EK$6,0,0.6*EK$5+0.4*EK$5*(EK31-EK$7)/(EK$8-EK$7))),IF(EK31&lt;=EK$8,EK$5,IF(EK31&gt;EK$6,0,0.6*EK$5+0.4*EK$5*(EK31-EK$7)/(EK$8-EK$7))))))</f>
      </c>
      <c r="EM31" s="130">
        <f>IF(EK31&lt;&gt;"",EK$5,0)</f>
      </c>
      <c r="EN31" s="129">
        <f>IF(EK$6=0,RANK(EK31,EK$12:EK$42,0),RANK(EK31,EK$12:EK$42,1))</f>
      </c>
      <c r="EO31"/>
      <c r="EP31"/>
      <c r="EQ31"/>
      <c r="ER31" s="130">
        <f>IF(OR(EO31="",EP31=""),0,EO$5)</f>
      </c>
      <c r="ES31" s="129">
        <f>IF(EO$6=0,RANK(EQ31,EQ$12:EQ$42,0),RANK(EQ31,EQ$12:EQ$42,1))</f>
      </c>
      <c r="ET31"/>
      <c r="EU31"/>
      <c r="EV31"/>
      <c r="EW31" s="130">
        <f>IF(OR(ET31="",EU31=""),0,ET$5)</f>
      </c>
      <c r="EX31" s="129">
        <f>IF(ET$6=0,RANK(EV31,EV$12:EV$42,0),RANK(EV31,EV$12:EV$42,1))</f>
      </c>
      <c r="EY31"/>
      <c r="EZ31"/>
      <c r="FA31"/>
      <c r="FB31" s="130">
        <f>IF(OR(EY31="",EZ31=""),0,EY$5)</f>
      </c>
      <c r="FC31" s="129">
        <f>IF(EY$6=0,RANK(FA31,FA$12:FA$42,0),RANK(FA31,FA$12:FA$42,1))</f>
      </c>
      <c r="FD31"/>
      <c r="FE31"/>
      <c r="FF31"/>
      <c r="FG31" s="130">
        <f>IF(OR(FD31="",FE31=""),0,FD$5)</f>
      </c>
      <c r="FH31" s="129">
        <f>IF(FD$6=0,RANK(FF31,FF$12:FF$42,0),RANK(FF31,FF$12:FF$42,1))</f>
      </c>
      <c r="FI31"/>
      <c r="FJ31"/>
      <c r="FK31"/>
      <c r="FL31" s="130">
        <f>IF(OR(FI31="",FJ31=""),0,FI$5)</f>
      </c>
      <c r="FM31" s="129">
        <f>IF(FI$6=0,RANK(FK31,FK$12:FK$42,0),RANK(FK31,FK$12:FK$42,1))</f>
      </c>
      <c r="FN31"/>
      <c r="FO31"/>
      <c r="FP31"/>
      <c r="FQ31" s="130">
        <f>IF(OR(FN31="",FO31=""),0,FN$5)</f>
      </c>
      <c r="FR31" s="129">
        <f>IF(FN$6=0,RANK(FP31,FP$12:FP$42,0),RANK(FP31,FP$12:FP$42,1))</f>
      </c>
      <c r="FS31"/>
      <c r="FT31"/>
      <c r="FU31"/>
      <c r="FV31" s="130">
        <f>IF(OR(FS31="",FT31=""),0,FS$5)</f>
      </c>
      <c r="FW31" s="129">
        <f>IF(FS$6=0,RANK(FU31,FU$12:FU$42,0),RANK(FU31,FU$12:FU$42,1))</f>
      </c>
      <c r="FX31"/>
      <c r="FY31"/>
      <c r="FZ31"/>
      <c r="GA31" s="130">
        <f>IF(OR(FX31="",FY31=""),0,FX$5)</f>
      </c>
      <c r="GB31" s="129">
        <f>IF(FX$6=0,RANK(FZ31,FZ$12:FZ$42,0),RANK(FZ31,FZ$12:FZ$42,1))</f>
      </c>
      <c r="GC31"/>
      <c r="GD31"/>
      <c r="GE31"/>
      <c r="GF31" s="130">
        <f>IF(OR(GC31="",GD31=""),0,GC$5)</f>
      </c>
      <c r="GG31" s="129">
        <f>IF(GC$6=0,RANK(GE31,GE$12:GE$42,0),RANK(GE31,GE$12:GE$42,1))</f>
      </c>
      <c r="GH31"/>
      <c r="GI31"/>
      <c r="GJ31"/>
      <c r="GK31" s="130">
        <f>IF(OR(GH31="",GI31=""),0,GH$5)</f>
      </c>
      <c r="GL31" s="129">
        <f>IF(GH$6=0,RANK(GJ31,GJ$12:GJ$42,0),RANK(GJ31,GJ$12:GJ$42,1))</f>
      </c>
      <c r="GM31"/>
      <c r="GN31"/>
      <c r="GO31"/>
      <c r="GP31" s="130">
        <f>IF(OR(GM31="",GN31=""),0,GM$5)</f>
      </c>
      <c r="GQ31" s="129">
        <f>IF(GM$6=0,RANK(GO31,GO$12:GO$42,0),RANK(GO31,GO$12:GO$42,1))</f>
      </c>
      <c r="GR31"/>
      <c r="GS31"/>
      <c r="GT31"/>
      <c r="GU31" s="130">
        <f>IF(OR(GR31="",GS31=""),0,GR$5)</f>
      </c>
      <c r="GV31" s="129">
        <f>IF(GR$6=0,RANK(GT31,GT$12:GT$42,0),RANK(GT31,GT$12:GT$42,1))</f>
      </c>
      <c r="GW31"/>
      <c r="GX31"/>
      <c r="GY31"/>
      <c r="GZ31" s="130">
        <f>IF(OR(GW31="",GX31=""),0,GW$5)</f>
      </c>
      <c r="HA31" s="129">
        <f>IF(GW$6=0,RANK(GY31,GY$12:GY$42,0),RANK(GY31,GY$12:GY$42,1))</f>
      </c>
      <c r="HB31"/>
      <c r="HC31"/>
      <c r="HD31"/>
      <c r="HE31" s="130">
        <f>IF(OR(HB31="",HC31=""),0,HB$5)</f>
      </c>
      <c r="HF31" s="129">
        <f>IF(HB$6=0,RANK(HD31,HD$12:HD$42,0),RANK(HD31,HD$12:HD$42,1))</f>
      </c>
      <c r="HG31" s="130">
        <v>0.0507031875525498</v>
      </c>
      <c r="HH31" s="130">
        <f>IF(COUNTA(HG$12:HG$42)=0,0.6*HG$5,IF(HG31="",0,IF(HG$6=0,IF(HG31&gt;=HG$8,HG$5,IF(HG31&lt;HG$6,0,0.6*HG$5+0.4*HG$5*(HG31-HG$7)/(HG$8-HG$7))),IF(HG31&lt;=HG$8,HG$5,IF(HG31&gt;HG$6,0,0.6*HG$5+0.4*HG$5*(HG31-HG$7)/(HG$8-HG$7))))))</f>
      </c>
      <c r="HI31" s="130">
        <f>IF(HG31&lt;&gt;"",HG$5,0)</f>
      </c>
      <c r="HJ31" s="129">
        <f>IF(HG$6=0,RANK(HG31,HG$12:HG$42,0),RANK(HG31,HG$12:HG$42,1))</f>
      </c>
      <c r="HK31" s="130">
        <v>2.39</v>
      </c>
      <c r="HL31" s="130">
        <f>IF(COUNTA(HK$12:HK$42)=0,0.6*HK$5,IF(HK31="",0,IF(HK$6=0,IF(HK31&gt;=HK$8,HK$5,IF(HK31&lt;HK$6,0,0.6*HK$5+0.4*HK$5*(HK31-HK$7)/(HK$8-HK$7))),IF(HK31&lt;=HK$8,HK$5,IF(HK31&gt;HK$6,0,0.6*HK$5+0.4*HK$5*(HK31-HK$7)/(HK$8-HK$7))))))</f>
      </c>
      <c r="HM31" s="130">
        <f>IF(HK31&lt;&gt;"",HK$5,0)</f>
      </c>
      <c r="HN31" s="129">
        <f>IF(HK$6=0,RANK(HK31,HK$12:HK$42,0),RANK(HK31,HK$12:HK$42,1))</f>
      </c>
      <c r="HO31" s="130">
        <v>0</v>
      </c>
      <c r="HP31" s="130">
        <f>IF(COUNTA(HO$12:HO$42)=0,0.6*HO$5,IF(HO31="",0,IF(HO$6=0,IF(HO31&gt;=HO$8,HO$5,IF(HO31&lt;HO$6,0,0.6*HO$5+0.4*HO$5*(HO31-HO$7)/(HO$8-HO$7))),IF(HO31&lt;=HO$8,HO$5,IF(HO31&gt;HO$6,0,0.6*HO$5+0.4*HO$5*(HO31-HO$7)/(HO$8-HO$7))))))</f>
      </c>
      <c r="HQ31" s="130">
        <f>IF(HO31&lt;&gt;"",HO$5,0)</f>
      </c>
      <c r="HR31" s="129">
        <f>IF(HO$6=0,RANK(HO31,HO$12:HO$42,0),RANK(HO31,HO$12:HO$42,1))</f>
      </c>
      <c r="HS31" s="130">
        <v>3.30739299610894</v>
      </c>
      <c r="HT31" s="130">
        <f>IF(COUNTA(HS$12:HS$42)=0,0.6*HS$5,IF(HS31="",0,IF(HS$6=0,IF(HS31&gt;=HS$8,HS$5,IF(HS31&lt;HS$6,0,0.6*HS$5+0.4*HS$5*(HS31-HS$7)/(HS$8-HS$7))),IF(HS31&lt;=HS$8,HS$5,IF(HS31&gt;HS$6,0,0.6*HS$5+0.4*HS$5*(HS31-HS$7)/(HS$8-HS$7))))))</f>
      </c>
      <c r="HU31" s="130">
        <f>IF(HS31&lt;&gt;"",HS$5,0)</f>
      </c>
      <c r="HV31" s="129">
        <f>IF(HS$6=0,RANK(HS31,HS$12:HS$42,0),RANK(HS31,HS$12:HS$42,1))</f>
      </c>
      <c r="HW31" s="130">
        <v>0</v>
      </c>
      <c r="HX31" s="130">
        <f>IF(COUNTA(HW$12:HW$42)=0,0.6*HW$5,IF(HW31="",0,IF(HW$6=0,IF(HW31&gt;=HW$8,HW$5,IF(HW31&lt;HW$6,0,0.6*HW$5+0.4*HW$5*(HW31-HW$7)/(HW$8-HW$7))),IF(HW31&lt;=HW$8,HW$5,IF(HW31&gt;HW$6,0,0.6*HW$5+0.4*HW$5*(HW31-HW$7)/(HW$8-HW$7))))))</f>
      </c>
      <c r="HY31" s="130">
        <f>IF(HW31&lt;&gt;"",HW$5,0)</f>
      </c>
      <c r="HZ31" s="129">
        <f>IF(HW$6=0,RANK(HW31,HW$12:HW$42,0),RANK(HW31,HW$12:HW$42,1))</f>
      </c>
      <c r="IA31" s="130">
        <v>0</v>
      </c>
      <c r="IB31" s="130">
        <f>IF(COUNTA(IA$12:IA$42)=0,0.6*IA$5,IF(IA31="",0,IF(IA$6=0,IF(IA31&gt;=IA$8,IA$5,IF(IA31&lt;IA$6,0,0.6*IA$5+0.4*IA$5*(IA31-IA$7)/(IA$8-IA$7))),IF(IA31&lt;=IA$8,IA$5,IF(IA31&gt;IA$6,0,0.6*IA$5+0.4*IA$5*(IA31-IA$7)/(IA$8-IA$7))))))</f>
      </c>
      <c r="IC31" s="130">
        <f>IF(IA31&lt;&gt;"",IA$5,0)</f>
      </c>
      <c r="ID31" s="129">
        <f>IF(IA$6=0,RANK(IA31,IA$12:IA$42,0),RANK(IA31,IA$12:IA$42,1))</f>
      </c>
      <c r="IE31" s="130">
        <v>79.3822650282298</v>
      </c>
      <c r="IF31" s="130">
        <f>IF(COUNTA(IE$12:IE$42)=0,0.6*IE$5,IF(IE31="",0,IF(IE$6=0,IF(IE31&gt;=IE$8,IE$5,IF(IE31&lt;IE$6,0,0.6*IE$5+0.4*IE$5*(IE31-IE$7)/(IE$8-IE$7))),IF(IE31&lt;=IE$8,IE$5,IF(IE31&gt;IE$6,0,0.6*IE$5+0.4*IE$5*(IE31-IE$7)/(IE$8-IE$7))))))</f>
      </c>
      <c r="IG31" s="130">
        <f>IF(IE31&lt;&gt;"",IE$5,0)</f>
      </c>
      <c r="IH31" s="129">
        <f>IF(IE$6=0,RANK(IE31,IE$12:IE$42,0),RANK(IE31,IE$12:IE$42,1))</f>
      </c>
      <c r="II31" s="130">
        <v>98.3298043891149</v>
      </c>
      <c r="IJ31" s="130">
        <f>IF(COUNTA(II$12:II$42)=0,0.6*II$5,IF(II31="",0,IF(II$6=0,IF(II31&gt;=II$8,II$5,IF(II31&lt;II$6,0,0.6*II$5+0.4*II$5*(II31-II$7)/(II$8-II$7))),IF(II31&lt;=II$8,II$5,IF(II31&gt;II$6,0,0.6*II$5+0.4*II$5*(II31-II$7)/(II$8-II$7))))))</f>
      </c>
      <c r="IK31" s="130">
        <f>IF(II31&lt;&gt;"",II$5,0)</f>
      </c>
      <c r="IL31" s="129">
        <f>IF(II$6=0,RANK(II31,II$12:II$42,0),RANK(II31,II$12:II$42,1))</f>
      </c>
      <c r="IM31" s="130">
        <v>35.8751245433411</v>
      </c>
      <c r="IN31" s="130">
        <f>IF(COUNTA(IM$12:IM$42)=0,0.6*IM$5,IF(IM31="",0,IF(AND(IM31&gt;=IM$7,IM31&lt;=IM$8),IM$5,0)))</f>
      </c>
      <c r="IO31" s="130">
        <f>IF(IM31&lt;&gt;"",IM$5,0)</f>
      </c>
      <c r="IP31" s="129">
        <f>IF(IM$6=0,RANK(IM31,IM$12:IM$42,0),RANK(IM31,IM$12:IM$42,1))</f>
      </c>
      <c r="IQ31" s="130">
        <v>90</v>
      </c>
      <c r="IR31" s="130">
        <f>IF(COUNTA(IQ$12:IQ$42)=0,0.6*IQ$5,IF(IQ31="",0,IF(IQ$6=0,IF(IQ31&gt;=IQ$8,IQ$5,IF(IQ31&lt;IQ$6,0,0.6*IQ$5+0.4*IQ$5*(IQ31-IQ$7)/(IQ$8-IQ$7))),IF(IQ31&lt;=IQ$8,IQ$5,IF(IQ31&gt;IQ$6,0,0.6*IQ$5+0.4*IQ$5*(IQ31-IQ$7)/(IQ$8-IQ$7))))))</f>
      </c>
      <c r="IS31" s="130">
        <f>IF(IQ31&lt;&gt;"",IQ$5,0)</f>
      </c>
      <c r="IT31" s="129">
        <f>IF(IQ$6=0,RANK(IQ31,IQ$12:IQ$42,0),RANK(IQ31,IQ$12:IQ$42,1))</f>
      </c>
      <c r="IU31" s="130">
        <v>18.3962264150943</v>
      </c>
      <c r="IV31" s="130">
        <f>IF(COUNTA(IU$12:IU$42)=0,0.6*IU$5,IF(IU31="",0,IF(IU$6=0,IF(IU31&gt;=IU$8,IU$5,IF(IU31&lt;IU$6,0,0.6*IU$5+0.4*IU$5*(IU31-IU$7)/(IU$8-IU$7))),IF(IU31&lt;=IU$8,IU$5,IF(IU31&gt;IU$6,0,0.6*IU$5+0.4*IU$5*(IU31-IU$7)/(IU$8-IU$7))))))</f>
      </c>
      <c r="IW31" s="130">
        <f>IF(IU31&lt;&gt;"",IU$5,0)</f>
      </c>
      <c r="IX31" s="129">
        <f>IF(IU$6=0,RANK(IU31,IU$12:IU$42,0),RANK(IU31,IU$12:IU$42,1))</f>
      </c>
      <c r="IY31"/>
      <c r="IZ31" s="130">
        <f>IF(COUNTA(IY$12:IY$42)=0,0.6*IY$5,IF(IY31="",0,IF(AND(IY31&gt;=IY$7,IY31&lt;=IY$8),IY$5,0)))</f>
      </c>
      <c r="JA31" s="130">
        <f>IF(IY31&lt;&gt;"",IY$5,0)</f>
      </c>
      <c r="JB31" s="129">
        <f>IF(IY$6=0,RANK(IY31,IY$12:IY$42,0),RANK(IY31,IY$12:IY$42,1))</f>
      </c>
      <c r="JC31" s="130">
        <v>53.23</v>
      </c>
      <c r="JD31" s="130">
        <f>IF(COUNTA(JC$12:JC$42)=0,0.6*JC$5,IF(JC31="",0,IF(AND(JC31&gt;=JC$7,JC31&lt;=JC$8),JC$5,0)))</f>
      </c>
      <c r="JE31" s="130">
        <f>IF(JC31&lt;&gt;"",JC$5,0)</f>
      </c>
      <c r="JF31" s="129">
        <f>IF(JC$6=0,RANK(JC31,JC$12:JC$42,0),RANK(JC31,JC$12:JC$42,1))</f>
      </c>
      <c r="JG31"/>
      <c r="JH31" s="130">
        <f>IF(COUNTA(JG$12:JG$42)=0,0.6*JG$5,IF(JG31="",0,IF(JG$6=0,IF(JG31&gt;=JG$8,JG$5,IF(JG31&lt;JG$6,0,0.6*JG$5+0.4*JG$5*(JG31-JG$7)/(JG$8-JG$7))),IF(JG31&lt;=JG$8,JG$5,IF(JG31&gt;JG$6,0,0.6*JG$5+0.4*JG$5*(JG31-JG$7)/(JG$8-JG$7))))))</f>
      </c>
      <c r="JI31" s="130">
        <f>IF(JG31&lt;&gt;"",JG$5,0)</f>
      </c>
      <c r="JJ31" s="129">
        <f>IF(JG$6=0,RANK(JG31,JG$12:JG$42,0),RANK(JG31,JG$12:JG$42,1))</f>
      </c>
      <c r="JK31"/>
      <c r="JL31" s="130">
        <f>IF(COUNTA(JK$12:JK$42)=0,0.6*JK$5,IF(JK31="",0,IF(JK$6=0,IF(JK31&gt;=JK$8,JK$5,IF(JK31&lt;JK$6,0,0.6*JK$5+0.4*JK$5*(JK31-JK$7)/(JK$8-JK$7))),IF(JK31&lt;=JK$8,JK$5,IF(JK31&gt;JK$6,0,0.6*JK$5+0.4*JK$5*(JK31-JK$7)/(JK$8-JK$7))))))</f>
      </c>
      <c r="JM31" s="130">
        <f>IF(JK31&lt;&gt;"",JK$5,0)</f>
      </c>
      <c r="JN31" s="129">
        <f>IF(JK$6=0,RANK(JK31,JK$12:JK$42,0),RANK(JK31,JK$12:JK$42,1))</f>
      </c>
      <c r="JO31" s="129" t="s">
        <v>35</v>
      </c>
      <c r="JP31" s="129">
        <f>(F31+J31+N31+R31+V31+Z31+AD31)*100</f>
      </c>
      <c r="JQ31" s="129">
        <f>RANK(JP31,JP$12:JP$42,0)</f>
      </c>
      <c r="JR31" s="129" t="s">
        <v>35</v>
      </c>
      <c r="JS31" s="129">
        <f>(AH31+AL31+AP31+AT31+AX31+BB31+BF31+BJ31+BN31+BR31+BV31+BZ31+CD31+CH31+CL31+CP31+CT31+CX31)*100</f>
      </c>
      <c r="JT31" s="129">
        <f>RANK(JS31,JS$12:JS$42,0)</f>
      </c>
      <c r="JU31" s="129" t="s">
        <v>35</v>
      </c>
      <c r="JV31" s="129">
        <f>(DB31+DF31)*100</f>
      </c>
      <c r="JW31" s="129">
        <f>RANK(JV31,JV$12:JV$42,0)</f>
      </c>
      <c r="JX31" s="129" t="s">
        <v>35</v>
      </c>
      <c r="JY31" s="129">
        <f>(DJ31+DN31+DR31+DV31+DZ31+ED31+EH31+EL31+EQ31+EV31+FA31+FF31+FK31+FP31+FU31+FZ31+GE31+GJ31+GO31+GT31+GY31+HD31)*100</f>
      </c>
      <c r="JZ31" s="129">
        <f>RANK(JY31,JY$12:JY$42,0)</f>
      </c>
      <c r="KA31" s="129" t="s">
        <v>35</v>
      </c>
      <c r="KB31" s="129">
        <f>(HH31+HL31+HP31+HT31+HX31+IB31)*100</f>
      </c>
      <c r="KC31" s="129">
        <f>RANK(KB31,KB$12:KB$42,0)</f>
      </c>
      <c r="KD31" s="129" t="s">
        <v>35</v>
      </c>
      <c r="KE31" s="129">
        <f>(IF31+IJ31+IN31+IR31+IV31)*100</f>
      </c>
      <c r="KF31" s="129">
        <f>RANK(KE31,KE$12:KE$42,0)</f>
      </c>
      <c r="KG31" s="129" t="s">
        <v>35</v>
      </c>
      <c r="KH31" s="129">
        <f>(IZ31+JD31)*100</f>
      </c>
      <c r="KI31" s="129">
        <f>RANK(KH31,KH$12:KH$42,0)</f>
      </c>
      <c r="KJ31" s="129" t="s">
        <v>35</v>
      </c>
      <c r="KK31" s="129">
        <f>(JH31+JL31)*100</f>
      </c>
      <c r="KL31" s="129">
        <f>RANK(KK31,KK$12:KK$42,0)</f>
      </c>
    </row>
    <row r="32">
      <c r="A32" s="129" t="s">
        <v>36</v>
      </c>
      <c r="B32" s="129">
        <f>A32</f>
      </c>
      <c r="C32" s="129">
        <f>(F32+J32+N32+R32+V32+Z32+AD32+AH32+AL32+AP32+AT32+AX32+BB32+BF32+BJ32+BN32+BR32+BV32+BZ32+CD32+CH32+CL32+CP32+CT32+CX32+DB32+DF32+DJ32+DN32+DR32+DV32+DZ32+ED32+EH32+EL32+EQ32+EV32+FA32+FF32+FK32+FP32+FU32+FZ32+GE32+GJ32+GO32+GT32+GY32+HD32+HH32+HL32+HP32+HT32+HX32+IB32+IF32+IJ32+IN32+IR32+IV32+IZ32+JD32+JH32+JL32)*100</f>
      </c>
      <c r="D32" s="129">
        <f>RANK(C32,C$12:C$42,0)</f>
      </c>
      <c r="E32" s="130">
        <v>68.8742889130962</v>
      </c>
      <c r="F32" s="130">
        <f>IF(COUNTA(E$12:E$42)=0,0.6*E$5,IF(E32="",0,IF(E$6=0,IF(E32&gt;=E$8,E$5,IF(E32&lt;E$6,0,0.6*E$5+0.4*E$5*(E32-E$7)/(E$8-E$7))),IF(E32&lt;=E$8,E$5,IF(E32&gt;E$6,0,0.6*E$5+0.4*E$5*(E32-E$7)/(E$8-E$7))))))</f>
      </c>
      <c r="G32" s="130">
        <f>IF(E32&lt;&gt;"",E$5,0)</f>
      </c>
      <c r="H32" s="129">
        <f>IF(E$6=0,RANK(E32,E$12:E$42,0),RANK(E32,E$12:E$42,1))</f>
      </c>
      <c r="I32" s="130">
        <v>87.818330977942</v>
      </c>
      <c r="J32" s="130">
        <f>IF(COUNTA(I$12:I$42)=0,0.6*I$5,IF(I32="",0,IF(I$6=0,IF(I32&gt;=I$8,I$5,IF(I32&lt;I$6,0,0.6*I$5+0.4*I$5*(I32-I$7)/(I$8-I$7))),IF(I32&lt;=I$8,I$5,IF(I32&gt;I$6,0,0.6*I$5+0.4*I$5*(I32-I$7)/(I$8-I$7))))))</f>
      </c>
      <c r="K32" s="130">
        <f>IF(I32&lt;&gt;"",I$5,0)</f>
      </c>
      <c r="L32" s="129">
        <f>IF(I$6=0,RANK(I32,I$12:I$42,0),RANK(I32,I$12:I$42,1))</f>
      </c>
      <c r="M32" s="130">
        <v>78.3949256053561</v>
      </c>
      <c r="N32" s="130">
        <f>IF(COUNTA(M$12:M$42)=0,0.6*M$5,IF(M32="",0,IF(M$6=0,IF(M32&gt;=M$8,M$5,IF(M32&lt;M$6,0,0.6*M$5+0.4*M$5*(M32-M$7)/(M$8-M$7))),IF(M32&lt;=M$8,M$5,IF(M32&gt;M$6,0,0.6*M$5+0.4*M$5*(M32-M$7)/(M$8-M$7))))))</f>
      </c>
      <c r="O32" s="130">
        <f>IF(M32&lt;&gt;"",M$5,0)</f>
      </c>
      <c r="P32" s="129">
        <f>IF(M$6=0,RANK(M32,M$12:M$42,0),RANK(M32,M$12:M$42,1))</f>
      </c>
      <c r="Q32"/>
      <c r="R32" s="130">
        <f>IF(COUNTA(Q$12:Q$42)=0,0.6*Q$5,IF(Q32="",0,IF(Q$6=0,IF(Q32&gt;=Q$8,Q$5,IF(Q32&lt;Q$6,0,0.6*Q$5+0.4*Q$5*(Q32-Q$7)/(Q$8-Q$7))),IF(Q32&lt;=Q$8,Q$5,IF(Q32&gt;Q$6,0,0.6*Q$5+0.4*Q$5*(Q32-Q$7)/(Q$8-Q$7))))))</f>
      </c>
      <c r="S32" s="130">
        <f>IF(Q32&lt;&gt;"",Q$5,0)</f>
      </c>
      <c r="T32" s="129">
        <f>IF(Q$6=0,RANK(Q32,Q$12:Q$42,0),RANK(Q32,Q$12:Q$42,1))</f>
      </c>
      <c r="U32"/>
      <c r="V32" s="130">
        <f>IF(COUNTA(U$12:U$42)=0,0.6*U$5,IF(U32="",0,IF(U$6=0,IF(U32&gt;=U$8,U$5,IF(U32&lt;U$6,0,0.6*U$5+0.4*U$5*(U32-U$7)/(U$8-U$7))),IF(U32&lt;=U$8,U$5,IF(U32&gt;U$6,0,0.6*U$5+0.4*U$5*(U32-U$7)/(U$8-U$7))))))</f>
      </c>
      <c r="W32" s="130">
        <f>IF(U32&lt;&gt;"",U$5,0)</f>
      </c>
      <c r="X32" s="129">
        <f>IF(U$6=0,RANK(U32,U$12:U$42,0),RANK(U32,U$12:U$42,1))</f>
      </c>
      <c r="Y32"/>
      <c r="Z32" s="130">
        <f>IF(COUNTA(Y$12:Y$42)=0,0.6*Y$5,IF(Y32="",0,IF(Y$6=0,IF(Y32&gt;=Y$8,Y$5,IF(Y32&lt;Y$6,0,0.6*Y$5+0.4*Y$5*(Y32-Y$7)/(Y$8-Y$7))),IF(Y32&lt;=Y$8,Y$5,IF(Y32&gt;Y$6,0,0.6*Y$5+0.4*Y$5*(Y32-Y$7)/(Y$8-Y$7))))))</f>
      </c>
      <c r="AA32" s="130">
        <f>IF(Y32&lt;&gt;"",Y$5,0)</f>
      </c>
      <c r="AB32" s="129">
        <f>IF(Y$6=0,RANK(Y32,Y$12:Y$42,0),RANK(Y32,Y$12:Y$42,1))</f>
      </c>
      <c r="AC32" s="130">
        <v>100</v>
      </c>
      <c r="AD32" s="130">
        <f>IF(COUNTA(AC$12:AC$42)=0,0.6*AC$5,IF(AC32="",0,IF(AC$6=0,IF(AC32&gt;=AC$8,AC$5,IF(AC32&lt;AC$6,0,0.6*AC$5+0.4*AC$5*(AC32-AC$7)/(AC$8-AC$7))),IF(AC32&lt;=AC$8,AC$5,IF(AC32&gt;AC$6,0,0.6*AC$5+0.4*AC$5*(AC32-AC$7)/(AC$8-AC$7))))))</f>
      </c>
      <c r="AE32" s="130">
        <f>IF(AC32&lt;&gt;"",AC$5,0)</f>
      </c>
      <c r="AF32" s="129">
        <f>IF(AC$6=0,RANK(AC32,AC$12:AC$42,0),RANK(AC32,AC$12:AC$42,1))</f>
      </c>
      <c r="AG32" s="130">
        <v>0.689766537</v>
      </c>
      <c r="AH32" s="130">
        <f>IF(COUNTA(AG$12:AG$42)=0,0.6*AG$5,IF(AG32="",0,IF(AG$6=0,IF(AG32&gt;=AG$8,AG$5,IF(AG32&lt;AG$6,0,0.6*AG$5+0.4*AG$5*(AG32-AG$7)/(AG$8-AG$7))),IF(AG32&lt;=AG$8,AG$5,IF(AG32&gt;AG$6,0,0.6*AG$5+0.4*AG$5*(AG32-AG$7)/(AG$8-AG$7))))))</f>
      </c>
      <c r="AI32" s="130">
        <f>IF(AG32&lt;&gt;"",AG$5,0)</f>
      </c>
      <c r="AJ32" s="129">
        <f>IF(AG$6=0,RANK(AG32,AG$12:AG$42,0),RANK(AG32,AG$12:AG$42,1))</f>
      </c>
      <c r="AK32" s="130">
        <v>0</v>
      </c>
      <c r="AL32" s="130">
        <f>IF(COUNTA(AK$12:AK$42)=0,0.6*AK$5,IF(AK32="",0,IF(AK$6=0,IF(AK32&gt;=AK$8,AK$5,IF(AK32&lt;AK$6,0,0.6*AK$5+0.4*AK$5*(AK32-AK$7)/(AK$8-AK$7))),IF(AK32&lt;=AK$8,AK$5,IF(AK32&gt;AK$6,0,0.6*AK$5+0.4*AK$5*(AK32-AK$7)/(AK$8-AK$7))))))</f>
      </c>
      <c r="AM32" s="130">
        <f>IF(AK32&lt;&gt;"",AK$5,0)</f>
      </c>
      <c r="AN32" s="129">
        <f>IF(AK$6=0,RANK(AK32,AK$12:AK$42,0),RANK(AK32,AK$12:AK$42,1))</f>
      </c>
      <c r="AO32" s="130">
        <v>0.456921435292111</v>
      </c>
      <c r="AP32" s="130">
        <f>IF(COUNTA(AO$12:AO$42)=0,0.6*AO$5,IF(AO32="",0,IF(AO$6=0,IF(AO32&gt;=AO$8,AO$5,IF(AO32&lt;AO$6,0,0.6*AO$5+0.4*AO$5*(AO32-AO$7)/(AO$8-AO$7))),IF(AO32&lt;=AO$8,AO$5,IF(AO32&gt;AO$6,0,0.6*AO$5+0.4*AO$5*(AO32-AO$7)/(AO$8-AO$7))))))</f>
      </c>
      <c r="AQ32" s="130">
        <f>IF(AO32&lt;&gt;"",AO$5,0)</f>
      </c>
      <c r="AR32" s="129">
        <f>IF(AO$6=0,RANK(AO32,AO$12:AO$42,0),RANK(AO32,AO$12:AO$42,1))</f>
      </c>
      <c r="AS32" s="130">
        <v>0</v>
      </c>
      <c r="AT32" s="130">
        <f>IF(COUNTA(AS$12:AS$42)=0,0.6*AS$5,IF(AS32="",0,IF(AS$6=0,IF(AS32&gt;=AS$8,AS$5,IF(AS32&lt;AS$6,0,0.6*AS$5+0.4*AS$5*(AS32-AS$7)/(AS$8-AS$7))),IF(AS32&lt;=AS$8,AS$5,IF(AS32&gt;AS$6,0,0.6*AS$5+0.4*AS$5*(AS32-AS$7)/(AS$8-AS$7))))))</f>
      </c>
      <c r="AU32" s="130">
        <f>IF(AS32&lt;&gt;"",AS$5,0)</f>
      </c>
      <c r="AV32" s="129">
        <f>IF(AS$6=0,RANK(AS32,AS$12:AS$42,0),RANK(AS32,AS$12:AS$42,1))</f>
      </c>
      <c r="AW32" s="130">
        <v>0</v>
      </c>
      <c r="AX32" s="130">
        <f>IF(COUNTA(AW$12:AW$42)=0,0.6*AW$5,IF(AW32="",0,IF(AW$6=0,IF(AW32&gt;=AW$8,AW$5,IF(AW32&lt;AW$6,0,0.6*AW$5+0.4*AW$5*(AW32-AW$7)/(AW$8-AW$7))),IF(AW32&lt;=AW$8,AW$5,IF(AW32&gt;AW$6,0,0.6*AW$5+0.4*AW$5*(AW32-AW$7)/(AW$8-AW$7))))))</f>
      </c>
      <c r="AY32" s="130">
        <f>IF(AW32&lt;&gt;"",AW$5,0)</f>
      </c>
      <c r="AZ32" s="129">
        <f>IF(AW$6=0,RANK(AW32,AW$12:AW$42,0),RANK(AW32,AW$12:AW$42,1))</f>
      </c>
      <c r="BA32" s="130">
        <v>15.3348542831911</v>
      </c>
      <c r="BB32" s="130">
        <f>IF(COUNTA(BA$12:BA$42)=0,0.6*BA$5,IF(BA32="",0,IF(BA$6=0,IF(BA32&gt;=BA$8,BA$5,IF(BA32&lt;BA$6,0,0.6*BA$5+0.4*BA$5*(BA32-BA$7)/(BA$8-BA$7))),IF(BA32&lt;=BA$8,BA$5,IF(BA32&gt;BA$6,0,0.6*BA$5+0.4*BA$5*(BA32-BA$7)/(BA$8-BA$7))))))</f>
      </c>
      <c r="BC32" s="130">
        <f>IF(BA32&lt;&gt;"",BA$5,0)</f>
      </c>
      <c r="BD32" s="129">
        <f>IF(BA$6=0,RANK(BA32,BA$12:BA$42,0),RANK(BA32,BA$12:BA$42,1))</f>
      </c>
      <c r="BE32" s="130">
        <v>0</v>
      </c>
      <c r="BF32" s="130">
        <f>IF(COUNTA(BE$12:BE$42)=0,0.6*BE$5,IF(BE32="",0,IF(BE$6=0,IF(BE32&gt;=BE$8,BE$5,IF(BE32&lt;BE$6,0,0.6*BE$5+0.4*BE$5*(BE32-BE$7)/(BE$8-BE$7))),IF(BE32&lt;=BE$8,BE$5,IF(BE32&gt;BE$6,0,0.6*BE$5+0.4*BE$5*(BE32-BE$7)/(BE$8-BE$7))))))</f>
      </c>
      <c r="BG32" s="130">
        <f>IF(BE32&lt;&gt;"",BE$5,0)</f>
      </c>
      <c r="BH32" s="129">
        <f>IF(BE$6=0,RANK(BE32,BE$12:BE$42,0),RANK(BE32,BE$12:BE$42,1))</f>
      </c>
      <c r="BI32"/>
      <c r="BJ32" s="130">
        <f>IF(COUNTA(BI$12:BI$42)=0,0.6*BI$5,IF(BI32="",0,IF(BI$6=0,IF(BI32&gt;=BI$8,BI$5,IF(BI32&lt;BI$6,0,0.6*BI$5+0.4*BI$5*(BI32-BI$7)/(BI$8-BI$7))),IF(BI32&lt;=BI$8,BI$5,IF(BI32&gt;BI$6,0,0.6*BI$5+0.4*BI$5*(BI32-BI$7)/(BI$8-BI$7))))))</f>
      </c>
      <c r="BK32" s="130">
        <f>IF(BI32&lt;&gt;"",BI$5,0)</f>
      </c>
      <c r="BL32" s="129">
        <f>IF(BI$6=0,RANK(BI32,BI$12:BI$42,0),RANK(BI32,BI$12:BI$42,1))</f>
      </c>
      <c r="BM32"/>
      <c r="BN32" s="130">
        <f>IF(COUNTA(BM$12:BM$42)=0,0.6*BM$5,IF(BM32="",0,IF(BM$6=0,IF(BM32&gt;=BM$8,BM$5,IF(BM32&lt;BM$6,0,0.6*BM$5+0.4*BM$5*(BM32-BM$7)/(BM$8-BM$7))),IF(BM32&lt;=BM$8,BM$5,IF(BM32&gt;BM$6,0,0.6*BM$5+0.4*BM$5*(BM32-BM$7)/(BM$8-BM$7))))))</f>
      </c>
      <c r="BO32" s="130">
        <f>IF(BM32&lt;&gt;"",BM$5,0)</f>
      </c>
      <c r="BP32" s="129">
        <f>IF(BM$6=0,RANK(BM32,BM$12:BM$42,0),RANK(BM32,BM$12:BM$42,1))</f>
      </c>
      <c r="BQ32"/>
      <c r="BR32" s="130">
        <f>IF(COUNTA(BQ$12:BQ$42)=0,0.6*BQ$5,IF(BQ32="",0,IF(BQ$6=0,IF(BQ32&gt;=BQ$8,BQ$5,IF(BQ32&lt;BQ$6,0,0.6*BQ$5+0.4*BQ$5*(BQ32-BQ$7)/(BQ$8-BQ$7))),IF(BQ32&lt;=BQ$8,BQ$5,IF(BQ32&gt;BQ$6,0,0.6*BQ$5+0.4*BQ$5*(BQ32-BQ$7)/(BQ$8-BQ$7))))))</f>
      </c>
      <c r="BS32" s="130">
        <f>IF(BQ32&lt;&gt;"",BQ$5,0)</f>
      </c>
      <c r="BT32" s="129">
        <f>IF(BQ$6=0,RANK(BQ32,BQ$12:BQ$42,0),RANK(BQ32,BQ$12:BQ$42,1))</f>
      </c>
      <c r="BU32"/>
      <c r="BV32" s="130">
        <f>IF(COUNTA(BU$12:BU$42)=0,0.6*BU$5,IF(BU32="",0,IF(BU$6=0,IF(BU32&gt;=BU$8,BU$5,IF(BU32&lt;BU$6,0,0.6*BU$5+0.4*BU$5*(BU32-BU$7)/(BU$8-BU$7))),IF(BU32&lt;=BU$8,BU$5,IF(BU32&gt;BU$6,0,0.6*BU$5+0.4*BU$5*(BU32-BU$7)/(BU$8-BU$7))))))</f>
      </c>
      <c r="BW32" s="130">
        <f>IF(BU32&lt;&gt;"",BU$5,0)</f>
      </c>
      <c r="BX32" s="129">
        <f>IF(BU$6=0,RANK(BU32,BU$12:BU$42,0),RANK(BU32,BU$12:BU$42,1))</f>
      </c>
      <c r="BY32"/>
      <c r="BZ32" s="130">
        <f>IF(COUNTA(BY$12:BY$42)=0,0.6*BY$5,IF(BY32="",0,IF(BY$6=0,IF(BY32&gt;=BY$8,BY$5,IF(BY32&lt;BY$6,0,0.6*BY$5+0.4*BY$5*(BY32-BY$7)/(BY$8-BY$7))),IF(BY32&lt;=BY$8,BY$5,IF(BY32&gt;BY$6,0,0.6*BY$5+0.4*BY$5*(BY32-BY$7)/(BY$8-BY$7))))))</f>
      </c>
      <c r="CA32" s="130">
        <f>IF(BY32&lt;&gt;"",BY$5,0)</f>
      </c>
      <c r="CB32" s="129">
        <f>IF(BY$6=0,RANK(BY32,BY$12:BY$42,0),RANK(BY32,BY$12:BY$42,1))</f>
      </c>
      <c r="CC32"/>
      <c r="CD32" s="130">
        <f>IF(COUNTA(CC$12:CC$42)=0,0.6*CC$5,IF(CC32="",0,IF(CC$6=0,IF(CC32&gt;=CC$8,CC$5,IF(CC32&lt;CC$6,0,0.6*CC$5+0.4*CC$5*(CC32-CC$7)/(CC$8-CC$7))),IF(CC32&lt;=CC$8,CC$5,IF(CC32&gt;CC$6,0,0.6*CC$5+0.4*CC$5*(CC32-CC$7)/(CC$8-CC$7))))))</f>
      </c>
      <c r="CE32" s="130">
        <f>IF(CC32&lt;&gt;"",CC$5,0)</f>
      </c>
      <c r="CF32" s="129">
        <f>IF(CC$6=0,RANK(CC32,CC$12:CC$42,0),RANK(CC32,CC$12:CC$42,1))</f>
      </c>
      <c r="CG32"/>
      <c r="CH32" s="130">
        <f>IF(COUNTA(CG$12:CG$42)=0,0.6*CG$5,IF(CG32="",0,IF(CG$6=0,IF(CG32&gt;=CG$8,CG$5,IF(CG32&lt;CG$6,0,0.6*CG$5+0.4*CG$5*(CG32-CG$7)/(CG$8-CG$7))),IF(CG32&lt;=CG$8,CG$5,IF(CG32&gt;CG$6,0,0.6*CG$5+0.4*CG$5*(CG32-CG$7)/(CG$8-CG$7))))))</f>
      </c>
      <c r="CI32" s="130">
        <f>IF(CG32&lt;&gt;"",CG$5,0)</f>
      </c>
      <c r="CJ32" s="129">
        <f>IF(CG$6=0,RANK(CG32,CG$12:CG$42,0),RANK(CG32,CG$12:CG$42,1))</f>
      </c>
      <c r="CK32"/>
      <c r="CL32" s="130">
        <f>IF(COUNTA(CK$12:CK$42)=0,0.6*CK$5,IF(CK32="",0,IF(CK$6=0,IF(CK32&gt;=CK$8,CK$5,IF(CK32&lt;CK$6,0,0.6*CK$5+0.4*CK$5*(CK32-CK$7)/(CK$8-CK$7))),IF(CK32&lt;=CK$8,CK$5,IF(CK32&gt;CK$6,0,0.6*CK$5+0.4*CK$5*(CK32-CK$7)/(CK$8-CK$7))))))</f>
      </c>
      <c r="CM32" s="130">
        <f>IF(CK32&lt;&gt;"",CK$5,0)</f>
      </c>
      <c r="CN32" s="129">
        <f>IF(CK$6=0,RANK(CK32,CK$12:CK$42,0),RANK(CK32,CK$12:CK$42,1))</f>
      </c>
      <c r="CO32"/>
      <c r="CP32" s="130">
        <f>IF(COUNTA(CO$12:CO$42)=0,0.6*CO$5,IF(CO32="",0,IF(CO$6=0,IF(CO32&gt;=CO$8,CO$5,IF(CO32&lt;CO$6,0,0.6*CO$5+0.4*CO$5*(CO32-CO$7)/(CO$8-CO$7))),IF(CO32&lt;=CO$8,CO$5,IF(CO32&gt;CO$6,0,0.6*CO$5+0.4*CO$5*(CO32-CO$7)/(CO$8-CO$7))))))</f>
      </c>
      <c r="CQ32" s="130">
        <f>IF(CO32&lt;&gt;"",CO$5,0)</f>
      </c>
      <c r="CR32" s="129">
        <f>IF(CO$6=0,RANK(CO32,CO$12:CO$42,0),RANK(CO32,CO$12:CO$42,1))</f>
      </c>
      <c r="CS32" s="130">
        <v>99</v>
      </c>
      <c r="CT32" s="130">
        <f>IF(COUNTA(CS$12:CS$42)=0,0.6*CS$5,IF(CS32="",0,IF(CS$6=0,IF(CS32&gt;=CS$8,CS$5,IF(CS32&lt;CS$6,0,0.6*CS$5+0.4*CS$5*(CS32-CS$7)/(CS$8-CS$7))),IF(CS32&lt;=CS$8,CS$5,IF(CS32&gt;CS$6,0,0.6*CS$5+0.4*CS$5*(CS32-CS$7)/(CS$8-CS$7))))))</f>
      </c>
      <c r="CU32" s="130">
        <f>IF(CS32&lt;&gt;"",CS$5,0)</f>
      </c>
      <c r="CV32" s="129">
        <f>IF(CS$6=0,RANK(CS32,CS$12:CS$42,0),RANK(CS32,CS$12:CS$42,1))</f>
      </c>
      <c r="CW32" s="130">
        <v>0.5</v>
      </c>
      <c r="CX32" s="130">
        <f>IF(COUNTA(CW$12:CW$42)=0,0.6*CW$5,IF(CW32="",0,IF(CW$6=0,IF(CW32&gt;=CW$8,CW$5,IF(CW32&lt;CW$6,0,0.6*CW$5+0.4*CW$5*(CW32-CW$7)/(CW$8-CW$7))),IF(CW32&lt;=CW$8,CW$5,IF(CW32&gt;CW$6,0,0.6*CW$5+0.4*CW$5*(CW32-CW$7)/(CW$8-CW$7))))))</f>
      </c>
      <c r="CY32" s="130">
        <f>IF(CW32&lt;&gt;"",CW$5,0)</f>
      </c>
      <c r="CZ32" s="129">
        <f>IF(CW$6=0,RANK(CW32,CW$12:CW$42,0),RANK(CW32,CW$12:CW$42,1))</f>
      </c>
      <c r="DA32" s="130">
        <v>98</v>
      </c>
      <c r="DB32" s="130">
        <f>IF(COUNTA(DA$12:DA$42)=0,0.6*DA$5,IF(DA32="",0,IF(DA$6=0,IF(DA32&gt;=DA$8,DA$5,IF(DA32&lt;DA$6,0,0.6*DA$5+0.4*DA$5*(DA32-DA$7)/(DA$8-DA$7))),IF(DA32&lt;=DA$8,DA$5,IF(DA32&gt;DA$6,0,0.6*DA$5+0.4*DA$5*(DA32-DA$7)/(DA$8-DA$7))))))</f>
      </c>
      <c r="DC32" s="130">
        <f>IF(DA32&lt;&gt;"",DA$5,0)</f>
      </c>
      <c r="DD32" s="129">
        <f>IF(DA$6=0,RANK(DA32,DA$12:DA$42,0),RANK(DA32,DA$12:DA$42,1))</f>
      </c>
      <c r="DE32" s="130">
        <v>98</v>
      </c>
      <c r="DF32" s="130">
        <f>IF(COUNTA(DE$12:DE$42)=0,0.6*DE$5,IF(DE32="",0,IF(DE$6=0,IF(DE32&gt;=DE$8,DE$5,IF(DE32&lt;DE$6,0,0.6*DE$5+0.4*DE$5*(DE32-DE$7)/(DE$8-DE$7))),IF(DE32&lt;=DE$8,DE$5,IF(DE32&gt;DE$6,0,0.6*DE$5+0.4*DE$5*(DE32-DE$7)/(DE$8-DE$7))))))</f>
      </c>
      <c r="DG32" s="130">
        <f>IF(DE32&lt;&gt;"",DE$5,0)</f>
      </c>
      <c r="DH32" s="129">
        <f>IF(DE$6=0,RANK(DE32,DE$12:DE$42,0),RANK(DE32,DE$12:DE$42,1))</f>
      </c>
      <c r="DI32"/>
      <c r="DJ32" s="130">
        <f>IF(COUNTA(DI$12:DI$42)=0,0.6*DI$5,IF(DI32="",0,IF(DI$6=0,IF(DI32&gt;=DI$8,DI$5,IF(DI32&lt;DI$6,0,0.6*DI$5+0.4*DI$5*(DI32-DI$7)/(DI$8-DI$7))),IF(DI32&lt;=DI$8,DI$5,IF(DI32&gt;DI$6,0,0.6*DI$5+0.4*DI$5*(DI32-DI$7)/(DI$8-DI$7))))))</f>
      </c>
      <c r="DK32" s="130">
        <f>IF(DI32&lt;&gt;"",DI$5,0)</f>
      </c>
      <c r="DL32" s="129">
        <f>IF(DI$6=0,RANK(DI32,DI$12:DI$42,0),RANK(DI32,DI$12:DI$42,1))</f>
      </c>
      <c r="DM32"/>
      <c r="DN32" s="130">
        <f>IF(COUNTA(DM$12:DM$42)=0,0.6*DM$5,IF(DM32="",0,IF(DM$6=0,IF(DM32&gt;=DM$8,DM$5,IF(DM32&lt;DM$6,0,0.6*DM$5+0.4*DM$5*(DM32-DM$7)/(DM$8-DM$7))),IF(DM32&lt;=DM$8,DM$5,IF(DM32&gt;DM$6,0,0.6*DM$5+0.4*DM$5*(DM32-DM$7)/(DM$8-DM$7))))))</f>
      </c>
      <c r="DO32" s="130">
        <f>IF(DM32&lt;&gt;"",DM$5,0)</f>
      </c>
      <c r="DP32" s="129">
        <f>IF(DM$6=0,RANK(DM32,DM$12:DM$42,0),RANK(DM32,DM$12:DM$42,1))</f>
      </c>
      <c r="DQ32"/>
      <c r="DR32" s="130">
        <f>IF(COUNTA(DQ$12:DQ$42)=0,0.6*DQ$5,IF(DQ32="",0,IF(DQ$6=0,IF(DQ32&gt;=DQ$8,DQ$5,IF(DQ32&lt;DQ$6,0,0.6*DQ$5+0.4*DQ$5*(DQ32-DQ$7)/(DQ$8-DQ$7))),IF(DQ32&lt;=DQ$8,DQ$5,IF(DQ32&gt;DQ$6,0,0.6*DQ$5+0.4*DQ$5*(DQ32-DQ$7)/(DQ$8-DQ$7))))))</f>
      </c>
      <c r="DS32" s="130">
        <f>IF(DQ32&lt;&gt;"",DQ$5,0)</f>
      </c>
      <c r="DT32" s="129">
        <f>IF(DQ$6=0,RANK(DQ32,DQ$12:DQ$42,0),RANK(DQ32,DQ$12:DQ$42,1))</f>
      </c>
      <c r="DU32"/>
      <c r="DV32" s="130">
        <f>IF(COUNTA(DU$12:DU$42)=0,0.6*DU$5,IF(DU32="",0,IF(DU$6=0,IF(DU32&gt;=DU$8,DU$5,IF(DU32&lt;DU$6,0,0.6*DU$5+0.4*DU$5*(DU32-DU$7)/(DU$8-DU$7))),IF(DU32&lt;=DU$8,DU$5,IF(DU32&gt;DU$6,0,0.6*DU$5+0.4*DU$5*(DU32-DU$7)/(DU$8-DU$7))))))</f>
      </c>
      <c r="DW32" s="130">
        <f>IF(DU32&lt;&gt;"",DU$5,0)</f>
      </c>
      <c r="DX32" s="129">
        <f>IF(DU$6=0,RANK(DU32,DU$12:DU$42,0),RANK(DU32,DU$12:DU$42,1))</f>
      </c>
      <c r="DY32"/>
      <c r="DZ32" s="130">
        <f>IF(COUNTA(DY$12:DY$42)=0,0.6*DY$5,IF(DY32="",0,IF(DY$6=0,IF(DY32&gt;=DY$8,DY$5,IF(DY32&lt;DY$6,0,0.6*DY$5+0.4*DY$5*(DY32-DY$7)/(DY$8-DY$7))),IF(DY32&lt;=DY$8,DY$5,IF(DY32&gt;DY$6,0,0.6*DY$5+0.4*DY$5*(DY32-DY$7)/(DY$8-DY$7))))))</f>
      </c>
      <c r="EA32" s="130">
        <f>IF(DY32&lt;&gt;"",DY$5,0)</f>
      </c>
      <c r="EB32" s="129">
        <f>IF(DY$6=0,RANK(DY32,DY$12:DY$42,0),RANK(DY32,DY$12:DY$42,1))</f>
      </c>
      <c r="EC32"/>
      <c r="ED32" s="130">
        <f>IF(COUNTA(EC$12:EC$42)=0,0.6*EC$5,IF(EC32="",0,IF(EC$6=0,IF(EC32&gt;=EC$8,EC$5,IF(EC32&lt;EC$6,0,0.6*EC$5+0.4*EC$5*(EC32-EC$7)/(EC$8-EC$7))),IF(EC32&lt;=EC$8,EC$5,IF(EC32&gt;EC$6,0,0.6*EC$5+0.4*EC$5*(EC32-EC$7)/(EC$8-EC$7))))))</f>
      </c>
      <c r="EE32" s="130">
        <f>IF(EC32&lt;&gt;"",EC$5,0)</f>
      </c>
      <c r="EF32" s="129">
        <f>IF(EC$6=0,RANK(EC32,EC$12:EC$42,0),RANK(EC32,EC$12:EC$42,1))</f>
      </c>
      <c r="EG32"/>
      <c r="EH32" s="130">
        <f>IF(COUNTA(EG$12:EG$42)=0,0.6*EG$5,IF(EG32="",0,IF(EG$6=0,IF(EG32&gt;=EG$8,EG$5,IF(EG32&lt;EG$6,0,0.6*EG$5+0.4*EG$5*(EG32-EG$7)/(EG$8-EG$7))),IF(EG32&lt;=EG$8,EG$5,IF(EG32&gt;EG$6,0,0.6*EG$5+0.4*EG$5*(EG32-EG$7)/(EG$8-EG$7))))))</f>
      </c>
      <c r="EI32" s="130">
        <f>IF(EG32&lt;&gt;"",EG$5,0)</f>
      </c>
      <c r="EJ32" s="129">
        <f>IF(EG$6=0,RANK(EG32,EG$12:EG$42,0),RANK(EG32,EG$12:EG$42,1))</f>
      </c>
      <c r="EK32"/>
      <c r="EL32" s="130">
        <f>IF(COUNTA(EK$12:EK$42)=0,0.6*EK$5,IF(EK32="",0,IF(EK$6=0,IF(EK32&gt;=EK$8,EK$5,IF(EK32&lt;EK$6,0,0.6*EK$5+0.4*EK$5*(EK32-EK$7)/(EK$8-EK$7))),IF(EK32&lt;=EK$8,EK$5,IF(EK32&gt;EK$6,0,0.6*EK$5+0.4*EK$5*(EK32-EK$7)/(EK$8-EK$7))))))</f>
      </c>
      <c r="EM32" s="130">
        <f>IF(EK32&lt;&gt;"",EK$5,0)</f>
      </c>
      <c r="EN32" s="129">
        <f>IF(EK$6=0,RANK(EK32,EK$12:EK$42,0),RANK(EK32,EK$12:EK$42,1))</f>
      </c>
      <c r="EO32"/>
      <c r="EP32"/>
      <c r="EQ32"/>
      <c r="ER32" s="130">
        <f>IF(OR(EO32="",EP32=""),0,EO$5)</f>
      </c>
      <c r="ES32" s="129">
        <f>IF(EO$6=0,RANK(EQ32,EQ$12:EQ$42,0),RANK(EQ32,EQ$12:EQ$42,1))</f>
      </c>
      <c r="ET32"/>
      <c r="EU32"/>
      <c r="EV32"/>
      <c r="EW32" s="130">
        <f>IF(OR(ET32="",EU32=""),0,ET$5)</f>
      </c>
      <c r="EX32" s="129">
        <f>IF(ET$6=0,RANK(EV32,EV$12:EV$42,0),RANK(EV32,EV$12:EV$42,1))</f>
      </c>
      <c r="EY32"/>
      <c r="EZ32"/>
      <c r="FA32"/>
      <c r="FB32" s="130">
        <f>IF(OR(EY32="",EZ32=""),0,EY$5)</f>
      </c>
      <c r="FC32" s="129">
        <f>IF(EY$6=0,RANK(FA32,FA$12:FA$42,0),RANK(FA32,FA$12:FA$42,1))</f>
      </c>
      <c r="FD32"/>
      <c r="FE32"/>
      <c r="FF32"/>
      <c r="FG32" s="130">
        <f>IF(OR(FD32="",FE32=""),0,FD$5)</f>
      </c>
      <c r="FH32" s="129">
        <f>IF(FD$6=0,RANK(FF32,FF$12:FF$42,0),RANK(FF32,FF$12:FF$42,1))</f>
      </c>
      <c r="FI32"/>
      <c r="FJ32"/>
      <c r="FK32"/>
      <c r="FL32" s="130">
        <f>IF(OR(FI32="",FJ32=""),0,FI$5)</f>
      </c>
      <c r="FM32" s="129">
        <f>IF(FI$6=0,RANK(FK32,FK$12:FK$42,0),RANK(FK32,FK$12:FK$42,1))</f>
      </c>
      <c r="FN32"/>
      <c r="FO32"/>
      <c r="FP32"/>
      <c r="FQ32" s="130">
        <f>IF(OR(FN32="",FO32=""),0,FN$5)</f>
      </c>
      <c r="FR32" s="129">
        <f>IF(FN$6=0,RANK(FP32,FP$12:FP$42,0),RANK(FP32,FP$12:FP$42,1))</f>
      </c>
      <c r="FS32"/>
      <c r="FT32"/>
      <c r="FU32"/>
      <c r="FV32" s="130">
        <f>IF(OR(FS32="",FT32=""),0,FS$5)</f>
      </c>
      <c r="FW32" s="129">
        <f>IF(FS$6=0,RANK(FU32,FU$12:FU$42,0),RANK(FU32,FU$12:FU$42,1))</f>
      </c>
      <c r="FX32"/>
      <c r="FY32"/>
      <c r="FZ32"/>
      <c r="GA32" s="130">
        <f>IF(OR(FX32="",FY32=""),0,FX$5)</f>
      </c>
      <c r="GB32" s="129">
        <f>IF(FX$6=0,RANK(FZ32,FZ$12:FZ$42,0),RANK(FZ32,FZ$12:FZ$42,1))</f>
      </c>
      <c r="GC32"/>
      <c r="GD32"/>
      <c r="GE32"/>
      <c r="GF32" s="130">
        <f>IF(OR(GC32="",GD32=""),0,GC$5)</f>
      </c>
      <c r="GG32" s="129">
        <f>IF(GC$6=0,RANK(GE32,GE$12:GE$42,0),RANK(GE32,GE$12:GE$42,1))</f>
      </c>
      <c r="GH32"/>
      <c r="GI32"/>
      <c r="GJ32"/>
      <c r="GK32" s="130">
        <f>IF(OR(GH32="",GI32=""),0,GH$5)</f>
      </c>
      <c r="GL32" s="129">
        <f>IF(GH$6=0,RANK(GJ32,GJ$12:GJ$42,0),RANK(GJ32,GJ$12:GJ$42,1))</f>
      </c>
      <c r="GM32"/>
      <c r="GN32"/>
      <c r="GO32"/>
      <c r="GP32" s="130">
        <f>IF(OR(GM32="",GN32=""),0,GM$5)</f>
      </c>
      <c r="GQ32" s="129">
        <f>IF(GM$6=0,RANK(GO32,GO$12:GO$42,0),RANK(GO32,GO$12:GO$42,1))</f>
      </c>
      <c r="GR32"/>
      <c r="GS32"/>
      <c r="GT32"/>
      <c r="GU32" s="130">
        <f>IF(OR(GR32="",GS32=""),0,GR$5)</f>
      </c>
      <c r="GV32" s="129">
        <f>IF(GR$6=0,RANK(GT32,GT$12:GT$42,0),RANK(GT32,GT$12:GT$42,1))</f>
      </c>
      <c r="GW32"/>
      <c r="GX32"/>
      <c r="GY32"/>
      <c r="GZ32" s="130">
        <f>IF(OR(GW32="",GX32=""),0,GW$5)</f>
      </c>
      <c r="HA32" s="129">
        <f>IF(GW$6=0,RANK(GY32,GY$12:GY$42,0),RANK(GY32,GY$12:GY$42,1))</f>
      </c>
      <c r="HB32"/>
      <c r="HC32"/>
      <c r="HD32"/>
      <c r="HE32" s="130">
        <f>IF(OR(HB32="",HC32=""),0,HB$5)</f>
      </c>
      <c r="HF32" s="129">
        <f>IF(HB$6=0,RANK(HD32,HD$12:HD$42,0),RANK(HD32,HD$12:HD$42,1))</f>
      </c>
      <c r="HG32" s="130">
        <v>0.0338200388890752</v>
      </c>
      <c r="HH32" s="130">
        <f>IF(COUNTA(HG$12:HG$42)=0,0.6*HG$5,IF(HG32="",0,IF(HG$6=0,IF(HG32&gt;=HG$8,HG$5,IF(HG32&lt;HG$6,0,0.6*HG$5+0.4*HG$5*(HG32-HG$7)/(HG$8-HG$7))),IF(HG32&lt;=HG$8,HG$5,IF(HG32&gt;HG$6,0,0.6*HG$5+0.4*HG$5*(HG32-HG$7)/(HG$8-HG$7))))))</f>
      </c>
      <c r="HI32" s="130">
        <f>IF(HG32&lt;&gt;"",HG$5,0)</f>
      </c>
      <c r="HJ32" s="129">
        <f>IF(HG$6=0,RANK(HG32,HG$12:HG$42,0),RANK(HG32,HG$12:HG$42,1))</f>
      </c>
      <c r="HK32" s="130">
        <v>1.8</v>
      </c>
      <c r="HL32" s="130">
        <f>IF(COUNTA(HK$12:HK$42)=0,0.6*HK$5,IF(HK32="",0,IF(HK$6=0,IF(HK32&gt;=HK$8,HK$5,IF(HK32&lt;HK$6,0,0.6*HK$5+0.4*HK$5*(HK32-HK$7)/(HK$8-HK$7))),IF(HK32&lt;=HK$8,HK$5,IF(HK32&gt;HK$6,0,0.6*HK$5+0.4*HK$5*(HK32-HK$7)/(HK$8-HK$7))))))</f>
      </c>
      <c r="HM32" s="130">
        <f>IF(HK32&lt;&gt;"",HK$5,0)</f>
      </c>
      <c r="HN32" s="129">
        <f>IF(HK$6=0,RANK(HK32,HK$12:HK$42,0),RANK(HK32,HK$12:HK$42,1))</f>
      </c>
      <c r="HO32" s="130">
        <v>0</v>
      </c>
      <c r="HP32" s="130">
        <f>IF(COUNTA(HO$12:HO$42)=0,0.6*HO$5,IF(HO32="",0,IF(HO$6=0,IF(HO32&gt;=HO$8,HO$5,IF(HO32&lt;HO$6,0,0.6*HO$5+0.4*HO$5*(HO32-HO$7)/(HO$8-HO$7))),IF(HO32&lt;=HO$8,HO$5,IF(HO32&gt;HO$6,0,0.6*HO$5+0.4*HO$5*(HO32-HO$7)/(HO$8-HO$7))))))</f>
      </c>
      <c r="HQ32" s="130">
        <f>IF(HO32&lt;&gt;"",HO$5,0)</f>
      </c>
      <c r="HR32" s="129">
        <f>IF(HO$6=0,RANK(HO32,HO$12:HO$42,0),RANK(HO32,HO$12:HO$42,1))</f>
      </c>
      <c r="HS32" s="130">
        <v>2.72373540860001</v>
      </c>
      <c r="HT32" s="130">
        <f>IF(COUNTA(HS$12:HS$42)=0,0.6*HS$5,IF(HS32="",0,IF(HS$6=0,IF(HS32&gt;=HS$8,HS$5,IF(HS32&lt;HS$6,0,0.6*HS$5+0.4*HS$5*(HS32-HS$7)/(HS$8-HS$7))),IF(HS32&lt;=HS$8,HS$5,IF(HS32&gt;HS$6,0,0.6*HS$5+0.4*HS$5*(HS32-HS$7)/(HS$8-HS$7))))))</f>
      </c>
      <c r="HU32" s="130">
        <f>IF(HS32&lt;&gt;"",HS$5,0)</f>
      </c>
      <c r="HV32" s="129">
        <f>IF(HS$6=0,RANK(HS32,HS$12:HS$42,0),RANK(HS32,HS$12:HS$42,1))</f>
      </c>
      <c r="HW32" s="130">
        <v>0</v>
      </c>
      <c r="HX32" s="130">
        <f>IF(COUNTA(HW$12:HW$42)=0,0.6*HW$5,IF(HW32="",0,IF(HW$6=0,IF(HW32&gt;=HW$8,HW$5,IF(HW32&lt;HW$6,0,0.6*HW$5+0.4*HW$5*(HW32-HW$7)/(HW$8-HW$7))),IF(HW32&lt;=HW$8,HW$5,IF(HW32&gt;HW$6,0,0.6*HW$5+0.4*HW$5*(HW32-HW$7)/(HW$8-HW$7))))))</f>
      </c>
      <c r="HY32" s="130">
        <f>IF(HW32&lt;&gt;"",HW$5,0)</f>
      </c>
      <c r="HZ32" s="129">
        <f>IF(HW$6=0,RANK(HW32,HW$12:HW$42,0),RANK(HW32,HW$12:HW$42,1))</f>
      </c>
      <c r="IA32" s="130">
        <v>0</v>
      </c>
      <c r="IB32" s="130">
        <f>IF(COUNTA(IA$12:IA$42)=0,0.6*IA$5,IF(IA32="",0,IF(IA$6=0,IF(IA32&gt;=IA$8,IA$5,IF(IA32&lt;IA$6,0,0.6*IA$5+0.4*IA$5*(IA32-IA$7)/(IA$8-IA$7))),IF(IA32&lt;=IA$8,IA$5,IF(IA32&gt;IA$6,0,0.6*IA$5+0.4*IA$5*(IA32-IA$7)/(IA$8-IA$7))))))</f>
      </c>
      <c r="IC32" s="130">
        <f>IF(IA32&lt;&gt;"",IA$5,0)</f>
      </c>
      <c r="ID32" s="129">
        <f>IF(IA$6=0,RANK(IA32,IA$12:IA$42,0),RANK(IA32,IA$12:IA$42,1))</f>
      </c>
      <c r="IE32" s="130">
        <v>85.9333490760966</v>
      </c>
      <c r="IF32" s="130">
        <f>IF(COUNTA(IE$12:IE$42)=0,0.6*IE$5,IF(IE32="",0,IF(IE$6=0,IF(IE32&gt;=IE$8,IE$5,IF(IE32&lt;IE$6,0,0.6*IE$5+0.4*IE$5*(IE32-IE$7)/(IE$8-IE$7))),IF(IE32&lt;=IE$8,IE$5,IF(IE32&gt;IE$6,0,0.6*IE$5+0.4*IE$5*(IE32-IE$7)/(IE$8-IE$7))))))</f>
      </c>
      <c r="IG32" s="130">
        <f>IF(IE32&lt;&gt;"",IE$5,0)</f>
      </c>
      <c r="IH32" s="129">
        <f>IF(IE$6=0,RANK(IE32,IE$12:IE$42,0),RANK(IE32,IE$12:IE$42,1))</f>
      </c>
      <c r="II32" s="130">
        <v>98.2743140545033</v>
      </c>
      <c r="IJ32" s="130">
        <f>IF(COUNTA(II$12:II$42)=0,0.6*II$5,IF(II32="",0,IF(II$6=0,IF(II32&gt;=II$8,II$5,IF(II32&lt;II$6,0,0.6*II$5+0.4*II$5*(II32-II$7)/(II$8-II$7))),IF(II32&lt;=II$8,II$5,IF(II32&gt;II$6,0,0.6*II$5+0.4*II$5*(II32-II$7)/(II$8-II$7))))))</f>
      </c>
      <c r="IK32" s="130">
        <f>IF(II32&lt;&gt;"",II$5,0)</f>
      </c>
      <c r="IL32" s="129">
        <f>IF(II$6=0,RANK(II32,II$12:II$42,0),RANK(II32,II$12:II$42,1))</f>
      </c>
      <c r="IM32" s="130">
        <v>47.9537435231396</v>
      </c>
      <c r="IN32" s="130">
        <f>IF(COUNTA(IM$12:IM$42)=0,0.6*IM$5,IF(IM32="",0,IF(AND(IM32&gt;=IM$7,IM32&lt;=IM$8),IM$5,0)))</f>
      </c>
      <c r="IO32" s="130">
        <f>IF(IM32&lt;&gt;"",IM$5,0)</f>
      </c>
      <c r="IP32" s="129">
        <f>IF(IM$6=0,RANK(IM32,IM$12:IM$42,0),RANK(IM32,IM$12:IM$42,1))</f>
      </c>
      <c r="IQ32" s="130">
        <v>90</v>
      </c>
      <c r="IR32" s="130">
        <f>IF(COUNTA(IQ$12:IQ$42)=0,0.6*IQ$5,IF(IQ32="",0,IF(IQ$6=0,IF(IQ32&gt;=IQ$8,IQ$5,IF(IQ32&lt;IQ$6,0,0.6*IQ$5+0.4*IQ$5*(IQ32-IQ$7)/(IQ$8-IQ$7))),IF(IQ32&lt;=IQ$8,IQ$5,IF(IQ32&gt;IQ$6,0,0.6*IQ$5+0.4*IQ$5*(IQ32-IQ$7)/(IQ$8-IQ$7))))))</f>
      </c>
      <c r="IS32" s="130">
        <f>IF(IQ32&lt;&gt;"",IQ$5,0)</f>
      </c>
      <c r="IT32" s="129">
        <f>IF(IQ$6=0,RANK(IQ32,IQ$12:IQ$42,0),RANK(IQ32,IQ$12:IQ$42,1))</f>
      </c>
      <c r="IU32" s="130">
        <v>78.2447006322053</v>
      </c>
      <c r="IV32" s="130">
        <f>IF(COUNTA(IU$12:IU$42)=0,0.6*IU$5,IF(IU32="",0,IF(IU$6=0,IF(IU32&gt;=IU$8,IU$5,IF(IU32&lt;IU$6,0,0.6*IU$5+0.4*IU$5*(IU32-IU$7)/(IU$8-IU$7))),IF(IU32&lt;=IU$8,IU$5,IF(IU32&gt;IU$6,0,0.6*IU$5+0.4*IU$5*(IU32-IU$7)/(IU$8-IU$7))))))</f>
      </c>
      <c r="IW32" s="130">
        <f>IF(IU32&lt;&gt;"",IU$5,0)</f>
      </c>
      <c r="IX32" s="129">
        <f>IF(IU$6=0,RANK(IU32,IU$12:IU$42,0),RANK(IU32,IU$12:IU$42,1))</f>
      </c>
      <c r="IY32"/>
      <c r="IZ32" s="130">
        <f>IF(COUNTA(IY$12:IY$42)=0,0.6*IY$5,IF(IY32="",0,IF(AND(IY32&gt;=IY$7,IY32&lt;=IY$8),IY$5,0)))</f>
      </c>
      <c r="JA32" s="130">
        <f>IF(IY32&lt;&gt;"",IY$5,0)</f>
      </c>
      <c r="JB32" s="129">
        <f>IF(IY$6=0,RANK(IY32,IY$12:IY$42,0),RANK(IY32,IY$12:IY$42,1))</f>
      </c>
      <c r="JC32" s="130">
        <v>41.34</v>
      </c>
      <c r="JD32" s="130">
        <f>IF(COUNTA(JC$12:JC$42)=0,0.6*JC$5,IF(JC32="",0,IF(AND(JC32&gt;=JC$7,JC32&lt;=JC$8),JC$5,0)))</f>
      </c>
      <c r="JE32" s="130">
        <f>IF(JC32&lt;&gt;"",JC$5,0)</f>
      </c>
      <c r="JF32" s="129">
        <f>IF(JC$6=0,RANK(JC32,JC$12:JC$42,0),RANK(JC32,JC$12:JC$42,1))</f>
      </c>
      <c r="JG32"/>
      <c r="JH32" s="130">
        <f>IF(COUNTA(JG$12:JG$42)=0,0.6*JG$5,IF(JG32="",0,IF(JG$6=0,IF(JG32&gt;=JG$8,JG$5,IF(JG32&lt;JG$6,0,0.6*JG$5+0.4*JG$5*(JG32-JG$7)/(JG$8-JG$7))),IF(JG32&lt;=JG$8,JG$5,IF(JG32&gt;JG$6,0,0.6*JG$5+0.4*JG$5*(JG32-JG$7)/(JG$8-JG$7))))))</f>
      </c>
      <c r="JI32" s="130">
        <f>IF(JG32&lt;&gt;"",JG$5,0)</f>
      </c>
      <c r="JJ32" s="129">
        <f>IF(JG$6=0,RANK(JG32,JG$12:JG$42,0),RANK(JG32,JG$12:JG$42,1))</f>
      </c>
      <c r="JK32"/>
      <c r="JL32" s="130">
        <f>IF(COUNTA(JK$12:JK$42)=0,0.6*JK$5,IF(JK32="",0,IF(JK$6=0,IF(JK32&gt;=JK$8,JK$5,IF(JK32&lt;JK$6,0,0.6*JK$5+0.4*JK$5*(JK32-JK$7)/(JK$8-JK$7))),IF(JK32&lt;=JK$8,JK$5,IF(JK32&gt;JK$6,0,0.6*JK$5+0.4*JK$5*(JK32-JK$7)/(JK$8-JK$7))))))</f>
      </c>
      <c r="JM32" s="130">
        <f>IF(JK32&lt;&gt;"",JK$5,0)</f>
      </c>
      <c r="JN32" s="129">
        <f>IF(JK$6=0,RANK(JK32,JK$12:JK$42,0),RANK(JK32,JK$12:JK$42,1))</f>
      </c>
      <c r="JO32" s="129" t="s">
        <v>36</v>
      </c>
      <c r="JP32" s="129">
        <f>(F32+J32+N32+R32+V32+Z32+AD32)*100</f>
      </c>
      <c r="JQ32" s="129">
        <f>RANK(JP32,JP$12:JP$42,0)</f>
      </c>
      <c r="JR32" s="129" t="s">
        <v>36</v>
      </c>
      <c r="JS32" s="129">
        <f>(AH32+AL32+AP32+AT32+AX32+BB32+BF32+BJ32+BN32+BR32+BV32+BZ32+CD32+CH32+CL32+CP32+CT32+CX32)*100</f>
      </c>
      <c r="JT32" s="129">
        <f>RANK(JS32,JS$12:JS$42,0)</f>
      </c>
      <c r="JU32" s="129" t="s">
        <v>36</v>
      </c>
      <c r="JV32" s="129">
        <f>(DB32+DF32)*100</f>
      </c>
      <c r="JW32" s="129">
        <f>RANK(JV32,JV$12:JV$42,0)</f>
      </c>
      <c r="JX32" s="129" t="s">
        <v>36</v>
      </c>
      <c r="JY32" s="129">
        <f>(DJ32+DN32+DR32+DV32+DZ32+ED32+EH32+EL32+EQ32+EV32+FA32+FF32+FK32+FP32+FU32+FZ32+GE32+GJ32+GO32+GT32+GY32+HD32)*100</f>
      </c>
      <c r="JZ32" s="129">
        <f>RANK(JY32,JY$12:JY$42,0)</f>
      </c>
      <c r="KA32" s="129" t="s">
        <v>36</v>
      </c>
      <c r="KB32" s="129">
        <f>(HH32+HL32+HP32+HT32+HX32+IB32)*100</f>
      </c>
      <c r="KC32" s="129">
        <f>RANK(KB32,KB$12:KB$42,0)</f>
      </c>
      <c r="KD32" s="129" t="s">
        <v>36</v>
      </c>
      <c r="KE32" s="129">
        <f>(IF32+IJ32+IN32+IR32+IV32)*100</f>
      </c>
      <c r="KF32" s="129">
        <f>RANK(KE32,KE$12:KE$42,0)</f>
      </c>
      <c r="KG32" s="129" t="s">
        <v>36</v>
      </c>
      <c r="KH32" s="129">
        <f>(IZ32+JD32)*100</f>
      </c>
      <c r="KI32" s="129">
        <f>RANK(KH32,KH$12:KH$42,0)</f>
      </c>
      <c r="KJ32" s="129" t="s">
        <v>36</v>
      </c>
      <c r="KK32" s="129">
        <f>(JH32+JL32)*100</f>
      </c>
      <c r="KL32" s="129">
        <f>RANK(KK32,KK$12:KK$42,0)</f>
      </c>
    </row>
    <row r="33">
      <c r="A33" s="129" t="s">
        <v>37</v>
      </c>
      <c r="B33" s="129">
        <f>A33</f>
      </c>
      <c r="C33" s="129">
        <f>(F33+J33+N33+R33+V33+Z33+AD33+AH33+AL33+AP33+AT33+AX33+BB33+BF33+BJ33+BN33+BR33+BV33+BZ33+CD33+CH33+CL33+CP33+CT33+CX33+DB33+DF33+DJ33+DN33+DR33+DV33+DZ33+ED33+EH33+EL33+EQ33+EV33+FA33+FF33+FK33+FP33+FU33+FZ33+GE33+GJ33+GO33+GT33+GY33+HD33+HH33+HL33+HP33+HT33+HX33+IB33+IF33+IJ33+IN33+IR33+IV33+IZ33+JD33+JH33+JL33)*100</f>
      </c>
      <c r="D33" s="129">
        <f>RANK(C33,C$12:C$42,0)</f>
      </c>
      <c r="E33" s="130">
        <v>64.7893738832368</v>
      </c>
      <c r="F33" s="130">
        <f>IF(COUNTA(E$12:E$42)=0,0.6*E$5,IF(E33="",0,IF(E$6=0,IF(E33&gt;=E$8,E$5,IF(E33&lt;E$6,0,0.6*E$5+0.4*E$5*(E33-E$7)/(E$8-E$7))),IF(E33&lt;=E$8,E$5,IF(E33&gt;E$6,0,0.6*E$5+0.4*E$5*(E33-E$7)/(E$8-E$7))))))</f>
      </c>
      <c r="G33" s="130">
        <f>IF(E33&lt;&gt;"",E$5,0)</f>
      </c>
      <c r="H33" s="129">
        <f>IF(E$6=0,RANK(E33,E$12:E$42,0),RANK(E33,E$12:E$42,1))</f>
      </c>
      <c r="I33" s="130">
        <v>84.7892083102349</v>
      </c>
      <c r="J33" s="130">
        <f>IF(COUNTA(I$12:I$42)=0,0.6*I$5,IF(I33="",0,IF(I$6=0,IF(I33&gt;=I$8,I$5,IF(I33&lt;I$6,0,0.6*I$5+0.4*I$5*(I33-I$7)/(I$8-I$7))),IF(I33&lt;=I$8,I$5,IF(I33&gt;I$6,0,0.6*I$5+0.4*I$5*(I33-I$7)/(I$8-I$7))))))</f>
      </c>
      <c r="K33" s="130">
        <f>IF(I33&lt;&gt;"",I$5,0)</f>
      </c>
      <c r="L33" s="129">
        <f>IF(I$6=0,RANK(I33,I$12:I$42,0),RANK(I33,I$12:I$42,1))</f>
      </c>
      <c r="M33" s="130">
        <v>70.4648926566976</v>
      </c>
      <c r="N33" s="130">
        <f>IF(COUNTA(M$12:M$42)=0,0.6*M$5,IF(M33="",0,IF(M$6=0,IF(M33&gt;=M$8,M$5,IF(M33&lt;M$6,0,0.6*M$5+0.4*M$5*(M33-M$7)/(M$8-M$7))),IF(M33&lt;=M$8,M$5,IF(M33&gt;M$6,0,0.6*M$5+0.4*M$5*(M33-M$7)/(M$8-M$7))))))</f>
      </c>
      <c r="O33" s="130">
        <f>IF(M33&lt;&gt;"",M$5,0)</f>
      </c>
      <c r="P33" s="129">
        <f>IF(M$6=0,RANK(M33,M$12:M$42,0),RANK(M33,M$12:M$42,1))</f>
      </c>
      <c r="Q33"/>
      <c r="R33" s="130">
        <f>IF(COUNTA(Q$12:Q$42)=0,0.6*Q$5,IF(Q33="",0,IF(Q$6=0,IF(Q33&gt;=Q$8,Q$5,IF(Q33&lt;Q$6,0,0.6*Q$5+0.4*Q$5*(Q33-Q$7)/(Q$8-Q$7))),IF(Q33&lt;=Q$8,Q$5,IF(Q33&gt;Q$6,0,0.6*Q$5+0.4*Q$5*(Q33-Q$7)/(Q$8-Q$7))))))</f>
      </c>
      <c r="S33" s="130">
        <f>IF(Q33&lt;&gt;"",Q$5,0)</f>
      </c>
      <c r="T33" s="129">
        <f>IF(Q$6=0,RANK(Q33,Q$12:Q$42,0),RANK(Q33,Q$12:Q$42,1))</f>
      </c>
      <c r="U33"/>
      <c r="V33" s="130">
        <f>IF(COUNTA(U$12:U$42)=0,0.6*U$5,IF(U33="",0,IF(U$6=0,IF(U33&gt;=U$8,U$5,IF(U33&lt;U$6,0,0.6*U$5+0.4*U$5*(U33-U$7)/(U$8-U$7))),IF(U33&lt;=U$8,U$5,IF(U33&gt;U$6,0,0.6*U$5+0.4*U$5*(U33-U$7)/(U$8-U$7))))))</f>
      </c>
      <c r="W33" s="130">
        <f>IF(U33&lt;&gt;"",U$5,0)</f>
      </c>
      <c r="X33" s="129">
        <f>IF(U$6=0,RANK(U33,U$12:U$42,0),RANK(U33,U$12:U$42,1))</f>
      </c>
      <c r="Y33"/>
      <c r="Z33" s="130">
        <f>IF(COUNTA(Y$12:Y$42)=0,0.6*Y$5,IF(Y33="",0,IF(Y$6=0,IF(Y33&gt;=Y$8,Y$5,IF(Y33&lt;Y$6,0,0.6*Y$5+0.4*Y$5*(Y33-Y$7)/(Y$8-Y$7))),IF(Y33&lt;=Y$8,Y$5,IF(Y33&gt;Y$6,0,0.6*Y$5+0.4*Y$5*(Y33-Y$7)/(Y$8-Y$7))))))</f>
      </c>
      <c r="AA33" s="130">
        <f>IF(Y33&lt;&gt;"",Y$5,0)</f>
      </c>
      <c r="AB33" s="129">
        <f>IF(Y$6=0,RANK(Y33,Y$12:Y$42,0),RANK(Y33,Y$12:Y$42,1))</f>
      </c>
      <c r="AC33" s="130">
        <v>100</v>
      </c>
      <c r="AD33" s="130">
        <f>IF(COUNTA(AC$12:AC$42)=0,0.6*AC$5,IF(AC33="",0,IF(AC$6=0,IF(AC33&gt;=AC$8,AC$5,IF(AC33&lt;AC$6,0,0.6*AC$5+0.4*AC$5*(AC33-AC$7)/(AC$8-AC$7))),IF(AC33&lt;=AC$8,AC$5,IF(AC33&gt;AC$6,0,0.6*AC$5+0.4*AC$5*(AC33-AC$7)/(AC$8-AC$7))))))</f>
      </c>
      <c r="AE33" s="130">
        <f>IF(AC33&lt;&gt;"",AC$5,0)</f>
      </c>
      <c r="AF33" s="129">
        <f>IF(AC$6=0,RANK(AC33,AC$12:AC$42,0),RANK(AC33,AC$12:AC$42,1))</f>
      </c>
      <c r="AG33" s="130">
        <v>0.838210117</v>
      </c>
      <c r="AH33" s="130">
        <f>IF(COUNTA(AG$12:AG$42)=0,0.6*AG$5,IF(AG33="",0,IF(AG$6=0,IF(AG33&gt;=AG$8,AG$5,IF(AG33&lt;AG$6,0,0.6*AG$5+0.4*AG$5*(AG33-AG$7)/(AG$8-AG$7))),IF(AG33&lt;=AG$8,AG$5,IF(AG33&gt;AG$6,0,0.6*AG$5+0.4*AG$5*(AG33-AG$7)/(AG$8-AG$7))))))</f>
      </c>
      <c r="AI33" s="130">
        <f>IF(AG33&lt;&gt;"",AG$5,0)</f>
      </c>
      <c r="AJ33" s="129">
        <f>IF(AG$6=0,RANK(AG33,AG$12:AG$42,0),RANK(AG33,AG$12:AG$42,1))</f>
      </c>
      <c r="AK33" s="130">
        <v>0.012121423066187</v>
      </c>
      <c r="AL33" s="130">
        <f>IF(COUNTA(AK$12:AK$42)=0,0.6*AK$5,IF(AK33="",0,IF(AK$6=0,IF(AK33&gt;=AK$8,AK$5,IF(AK33&lt;AK$6,0,0.6*AK$5+0.4*AK$5*(AK33-AK$7)/(AK$8-AK$7))),IF(AK33&lt;=AK$8,AK$5,IF(AK33&gt;AK$6,0,0.6*AK$5+0.4*AK$5*(AK33-AK$7)/(AK$8-AK$7))))))</f>
      </c>
      <c r="AM33" s="130">
        <f>IF(AK33&lt;&gt;"",AK$5,0)</f>
      </c>
      <c r="AN33" s="129">
        <f>IF(AK$6=0,RANK(AK33,AK$12:AK$42,0),RANK(AK33,AK$12:AK$42,1))</f>
      </c>
      <c r="AO33" s="130">
        <v>0.754499474237645</v>
      </c>
      <c r="AP33" s="130">
        <f>IF(COUNTA(AO$12:AO$42)=0,0.6*AO$5,IF(AO33="",0,IF(AO$6=0,IF(AO33&gt;=AO$8,AO$5,IF(AO33&lt;AO$6,0,0.6*AO$5+0.4*AO$5*(AO33-AO$7)/(AO$8-AO$7))),IF(AO33&lt;=AO$8,AO$5,IF(AO33&gt;AO$6,0,0.6*AO$5+0.4*AO$5*(AO33-AO$7)/(AO$8-AO$7))))))</f>
      </c>
      <c r="AQ33" s="130">
        <f>IF(AO33&lt;&gt;"",AO$5,0)</f>
      </c>
      <c r="AR33" s="129">
        <f>IF(AO$6=0,RANK(AO33,AO$12:AO$42,0),RANK(AO33,AO$12:AO$42,1))</f>
      </c>
      <c r="AS33" s="130">
        <v>0</v>
      </c>
      <c r="AT33" s="130">
        <f>IF(COUNTA(AS$12:AS$42)=0,0.6*AS$5,IF(AS33="",0,IF(AS$6=0,IF(AS33&gt;=AS$8,AS$5,IF(AS33&lt;AS$6,0,0.6*AS$5+0.4*AS$5*(AS33-AS$7)/(AS$8-AS$7))),IF(AS33&lt;=AS$8,AS$5,IF(AS33&gt;AS$6,0,0.6*AS$5+0.4*AS$5*(AS33-AS$7)/(AS$8-AS$7))))))</f>
      </c>
      <c r="AU33" s="130">
        <f>IF(AS33&lt;&gt;"",AS$5,0)</f>
      </c>
      <c r="AV33" s="129">
        <f>IF(AS$6=0,RANK(AS33,AS$12:AS$42,0),RANK(AS33,AS$12:AS$42,1))</f>
      </c>
      <c r="AW33" s="130">
        <v>0</v>
      </c>
      <c r="AX33" s="130">
        <f>IF(COUNTA(AW$12:AW$42)=0,0.6*AW$5,IF(AW33="",0,IF(AW$6=0,IF(AW33&gt;=AW$8,AW$5,IF(AW33&lt;AW$6,0,0.6*AW$5+0.4*AW$5*(AW33-AW$7)/(AW$8-AW$7))),IF(AW33&lt;=AW$8,AW$5,IF(AW33&gt;AW$6,0,0.6*AW$5+0.4*AW$5*(AW33-AW$7)/(AW$8-AW$7))))))</f>
      </c>
      <c r="AY33" s="130">
        <f>IF(AW33&lt;&gt;"",AW$5,0)</f>
      </c>
      <c r="AZ33" s="129">
        <f>IF(AW$6=0,RANK(AW33,AW$12:AW$42,0),RANK(AW33,AW$12:AW$42,1))</f>
      </c>
      <c r="BA33" s="130">
        <v>31.1959727736812</v>
      </c>
      <c r="BB33" s="130">
        <f>IF(COUNTA(BA$12:BA$42)=0,0.6*BA$5,IF(BA33="",0,IF(BA$6=0,IF(BA33&gt;=BA$8,BA$5,IF(BA33&lt;BA$6,0,0.6*BA$5+0.4*BA$5*(BA33-BA$7)/(BA$8-BA$7))),IF(BA33&lt;=BA$8,BA$5,IF(BA33&gt;BA$6,0,0.6*BA$5+0.4*BA$5*(BA33-BA$7)/(BA$8-BA$7))))))</f>
      </c>
      <c r="BC33" s="130">
        <f>IF(BA33&lt;&gt;"",BA$5,0)</f>
      </c>
      <c r="BD33" s="129">
        <f>IF(BA$6=0,RANK(BA33,BA$12:BA$42,0),RANK(BA33,BA$12:BA$42,1))</f>
      </c>
      <c r="BE33" s="130">
        <v>0.0119115144639818</v>
      </c>
      <c r="BF33" s="130">
        <f>IF(COUNTA(BE$12:BE$42)=0,0.6*BE$5,IF(BE33="",0,IF(BE$6=0,IF(BE33&gt;=BE$8,BE$5,IF(BE33&lt;BE$6,0,0.6*BE$5+0.4*BE$5*(BE33-BE$7)/(BE$8-BE$7))),IF(BE33&lt;=BE$8,BE$5,IF(BE33&gt;BE$6,0,0.6*BE$5+0.4*BE$5*(BE33-BE$7)/(BE$8-BE$7))))))</f>
      </c>
      <c r="BG33" s="130">
        <f>IF(BE33&lt;&gt;"",BE$5,0)</f>
      </c>
      <c r="BH33" s="129">
        <f>IF(BE$6=0,RANK(BE33,BE$12:BE$42,0),RANK(BE33,BE$12:BE$42,1))</f>
      </c>
      <c r="BI33"/>
      <c r="BJ33" s="130">
        <f>IF(COUNTA(BI$12:BI$42)=0,0.6*BI$5,IF(BI33="",0,IF(BI$6=0,IF(BI33&gt;=BI$8,BI$5,IF(BI33&lt;BI$6,0,0.6*BI$5+0.4*BI$5*(BI33-BI$7)/(BI$8-BI$7))),IF(BI33&lt;=BI$8,BI$5,IF(BI33&gt;BI$6,0,0.6*BI$5+0.4*BI$5*(BI33-BI$7)/(BI$8-BI$7))))))</f>
      </c>
      <c r="BK33" s="130">
        <f>IF(BI33&lt;&gt;"",BI$5,0)</f>
      </c>
      <c r="BL33" s="129">
        <f>IF(BI$6=0,RANK(BI33,BI$12:BI$42,0),RANK(BI33,BI$12:BI$42,1))</f>
      </c>
      <c r="BM33"/>
      <c r="BN33" s="130">
        <f>IF(COUNTA(BM$12:BM$42)=0,0.6*BM$5,IF(BM33="",0,IF(BM$6=0,IF(BM33&gt;=BM$8,BM$5,IF(BM33&lt;BM$6,0,0.6*BM$5+0.4*BM$5*(BM33-BM$7)/(BM$8-BM$7))),IF(BM33&lt;=BM$8,BM$5,IF(BM33&gt;BM$6,0,0.6*BM$5+0.4*BM$5*(BM33-BM$7)/(BM$8-BM$7))))))</f>
      </c>
      <c r="BO33" s="130">
        <f>IF(BM33&lt;&gt;"",BM$5,0)</f>
      </c>
      <c r="BP33" s="129">
        <f>IF(BM$6=0,RANK(BM33,BM$12:BM$42,0),RANK(BM33,BM$12:BM$42,1))</f>
      </c>
      <c r="BQ33"/>
      <c r="BR33" s="130">
        <f>IF(COUNTA(BQ$12:BQ$42)=0,0.6*BQ$5,IF(BQ33="",0,IF(BQ$6=0,IF(BQ33&gt;=BQ$8,BQ$5,IF(BQ33&lt;BQ$6,0,0.6*BQ$5+0.4*BQ$5*(BQ33-BQ$7)/(BQ$8-BQ$7))),IF(BQ33&lt;=BQ$8,BQ$5,IF(BQ33&gt;BQ$6,0,0.6*BQ$5+0.4*BQ$5*(BQ33-BQ$7)/(BQ$8-BQ$7))))))</f>
      </c>
      <c r="BS33" s="130">
        <f>IF(BQ33&lt;&gt;"",BQ$5,0)</f>
      </c>
      <c r="BT33" s="129">
        <f>IF(BQ$6=0,RANK(BQ33,BQ$12:BQ$42,0),RANK(BQ33,BQ$12:BQ$42,1))</f>
      </c>
      <c r="BU33"/>
      <c r="BV33" s="130">
        <f>IF(COUNTA(BU$12:BU$42)=0,0.6*BU$5,IF(BU33="",0,IF(BU$6=0,IF(BU33&gt;=BU$8,BU$5,IF(BU33&lt;BU$6,0,0.6*BU$5+0.4*BU$5*(BU33-BU$7)/(BU$8-BU$7))),IF(BU33&lt;=BU$8,BU$5,IF(BU33&gt;BU$6,0,0.6*BU$5+0.4*BU$5*(BU33-BU$7)/(BU$8-BU$7))))))</f>
      </c>
      <c r="BW33" s="130">
        <f>IF(BU33&lt;&gt;"",BU$5,0)</f>
      </c>
      <c r="BX33" s="129">
        <f>IF(BU$6=0,RANK(BU33,BU$12:BU$42,0),RANK(BU33,BU$12:BU$42,1))</f>
      </c>
      <c r="BY33"/>
      <c r="BZ33" s="130">
        <f>IF(COUNTA(BY$12:BY$42)=0,0.6*BY$5,IF(BY33="",0,IF(BY$6=0,IF(BY33&gt;=BY$8,BY$5,IF(BY33&lt;BY$6,0,0.6*BY$5+0.4*BY$5*(BY33-BY$7)/(BY$8-BY$7))),IF(BY33&lt;=BY$8,BY$5,IF(BY33&gt;BY$6,0,0.6*BY$5+0.4*BY$5*(BY33-BY$7)/(BY$8-BY$7))))))</f>
      </c>
      <c r="CA33" s="130">
        <f>IF(BY33&lt;&gt;"",BY$5,0)</f>
      </c>
      <c r="CB33" s="129">
        <f>IF(BY$6=0,RANK(BY33,BY$12:BY$42,0),RANK(BY33,BY$12:BY$42,1))</f>
      </c>
      <c r="CC33"/>
      <c r="CD33" s="130">
        <f>IF(COUNTA(CC$12:CC$42)=0,0.6*CC$5,IF(CC33="",0,IF(CC$6=0,IF(CC33&gt;=CC$8,CC$5,IF(CC33&lt;CC$6,0,0.6*CC$5+0.4*CC$5*(CC33-CC$7)/(CC$8-CC$7))),IF(CC33&lt;=CC$8,CC$5,IF(CC33&gt;CC$6,0,0.6*CC$5+0.4*CC$5*(CC33-CC$7)/(CC$8-CC$7))))))</f>
      </c>
      <c r="CE33" s="130">
        <f>IF(CC33&lt;&gt;"",CC$5,0)</f>
      </c>
      <c r="CF33" s="129">
        <f>IF(CC$6=0,RANK(CC33,CC$12:CC$42,0),RANK(CC33,CC$12:CC$42,1))</f>
      </c>
      <c r="CG33"/>
      <c r="CH33" s="130">
        <f>IF(COUNTA(CG$12:CG$42)=0,0.6*CG$5,IF(CG33="",0,IF(CG$6=0,IF(CG33&gt;=CG$8,CG$5,IF(CG33&lt;CG$6,0,0.6*CG$5+0.4*CG$5*(CG33-CG$7)/(CG$8-CG$7))),IF(CG33&lt;=CG$8,CG$5,IF(CG33&gt;CG$6,0,0.6*CG$5+0.4*CG$5*(CG33-CG$7)/(CG$8-CG$7))))))</f>
      </c>
      <c r="CI33" s="130">
        <f>IF(CG33&lt;&gt;"",CG$5,0)</f>
      </c>
      <c r="CJ33" s="129">
        <f>IF(CG$6=0,RANK(CG33,CG$12:CG$42,0),RANK(CG33,CG$12:CG$42,1))</f>
      </c>
      <c r="CK33"/>
      <c r="CL33" s="130">
        <f>IF(COUNTA(CK$12:CK$42)=0,0.6*CK$5,IF(CK33="",0,IF(CK$6=0,IF(CK33&gt;=CK$8,CK$5,IF(CK33&lt;CK$6,0,0.6*CK$5+0.4*CK$5*(CK33-CK$7)/(CK$8-CK$7))),IF(CK33&lt;=CK$8,CK$5,IF(CK33&gt;CK$6,0,0.6*CK$5+0.4*CK$5*(CK33-CK$7)/(CK$8-CK$7))))))</f>
      </c>
      <c r="CM33" s="130">
        <f>IF(CK33&lt;&gt;"",CK$5,0)</f>
      </c>
      <c r="CN33" s="129">
        <f>IF(CK$6=0,RANK(CK33,CK$12:CK$42,0),RANK(CK33,CK$12:CK$42,1))</f>
      </c>
      <c r="CO33"/>
      <c r="CP33" s="130">
        <f>IF(COUNTA(CO$12:CO$42)=0,0.6*CO$5,IF(CO33="",0,IF(CO$6=0,IF(CO33&gt;=CO$8,CO$5,IF(CO33&lt;CO$6,0,0.6*CO$5+0.4*CO$5*(CO33-CO$7)/(CO$8-CO$7))),IF(CO33&lt;=CO$8,CO$5,IF(CO33&gt;CO$6,0,0.6*CO$5+0.4*CO$5*(CO33-CO$7)/(CO$8-CO$7))))))</f>
      </c>
      <c r="CQ33" s="130">
        <f>IF(CO33&lt;&gt;"",CO$5,0)</f>
      </c>
      <c r="CR33" s="129">
        <f>IF(CO$6=0,RANK(CO33,CO$12:CO$42,0),RANK(CO33,CO$12:CO$42,1))</f>
      </c>
      <c r="CS33" s="130">
        <v>99</v>
      </c>
      <c r="CT33" s="130">
        <f>IF(COUNTA(CS$12:CS$42)=0,0.6*CS$5,IF(CS33="",0,IF(CS$6=0,IF(CS33&gt;=CS$8,CS$5,IF(CS33&lt;CS$6,0,0.6*CS$5+0.4*CS$5*(CS33-CS$7)/(CS$8-CS$7))),IF(CS33&lt;=CS$8,CS$5,IF(CS33&gt;CS$6,0,0.6*CS$5+0.4*CS$5*(CS33-CS$7)/(CS$8-CS$7))))))</f>
      </c>
      <c r="CU33" s="130">
        <f>IF(CS33&lt;&gt;"",CS$5,0)</f>
      </c>
      <c r="CV33" s="129">
        <f>IF(CS$6=0,RANK(CS33,CS$12:CS$42,0),RANK(CS33,CS$12:CS$42,1))</f>
      </c>
      <c r="CW33" s="130">
        <v>0.5</v>
      </c>
      <c r="CX33" s="130">
        <f>IF(COUNTA(CW$12:CW$42)=0,0.6*CW$5,IF(CW33="",0,IF(CW$6=0,IF(CW33&gt;=CW$8,CW$5,IF(CW33&lt;CW$6,0,0.6*CW$5+0.4*CW$5*(CW33-CW$7)/(CW$8-CW$7))),IF(CW33&lt;=CW$8,CW$5,IF(CW33&gt;CW$6,0,0.6*CW$5+0.4*CW$5*(CW33-CW$7)/(CW$8-CW$7))))))</f>
      </c>
      <c r="CY33" s="130">
        <f>IF(CW33&lt;&gt;"",CW$5,0)</f>
      </c>
      <c r="CZ33" s="129">
        <f>IF(CW$6=0,RANK(CW33,CW$12:CW$42,0),RANK(CW33,CW$12:CW$42,1))</f>
      </c>
      <c r="DA33" s="130">
        <v>98</v>
      </c>
      <c r="DB33" s="130">
        <f>IF(COUNTA(DA$12:DA$42)=0,0.6*DA$5,IF(DA33="",0,IF(DA$6=0,IF(DA33&gt;=DA$8,DA$5,IF(DA33&lt;DA$6,0,0.6*DA$5+0.4*DA$5*(DA33-DA$7)/(DA$8-DA$7))),IF(DA33&lt;=DA$8,DA$5,IF(DA33&gt;DA$6,0,0.6*DA$5+0.4*DA$5*(DA33-DA$7)/(DA$8-DA$7))))))</f>
      </c>
      <c r="DC33" s="130">
        <f>IF(DA33&lt;&gt;"",DA$5,0)</f>
      </c>
      <c r="DD33" s="129">
        <f>IF(DA$6=0,RANK(DA33,DA$12:DA$42,0),RANK(DA33,DA$12:DA$42,1))</f>
      </c>
      <c r="DE33" s="130">
        <v>98</v>
      </c>
      <c r="DF33" s="130">
        <f>IF(COUNTA(DE$12:DE$42)=0,0.6*DE$5,IF(DE33="",0,IF(DE$6=0,IF(DE33&gt;=DE$8,DE$5,IF(DE33&lt;DE$6,0,0.6*DE$5+0.4*DE$5*(DE33-DE$7)/(DE$8-DE$7))),IF(DE33&lt;=DE$8,DE$5,IF(DE33&gt;DE$6,0,0.6*DE$5+0.4*DE$5*(DE33-DE$7)/(DE$8-DE$7))))))</f>
      </c>
      <c r="DG33" s="130">
        <f>IF(DE33&lt;&gt;"",DE$5,0)</f>
      </c>
      <c r="DH33" s="129">
        <f>IF(DE$6=0,RANK(DE33,DE$12:DE$42,0),RANK(DE33,DE$12:DE$42,1))</f>
      </c>
      <c r="DI33"/>
      <c r="DJ33" s="130">
        <f>IF(COUNTA(DI$12:DI$42)=0,0.6*DI$5,IF(DI33="",0,IF(DI$6=0,IF(DI33&gt;=DI$8,DI$5,IF(DI33&lt;DI$6,0,0.6*DI$5+0.4*DI$5*(DI33-DI$7)/(DI$8-DI$7))),IF(DI33&lt;=DI$8,DI$5,IF(DI33&gt;DI$6,0,0.6*DI$5+0.4*DI$5*(DI33-DI$7)/(DI$8-DI$7))))))</f>
      </c>
      <c r="DK33" s="130">
        <f>IF(DI33&lt;&gt;"",DI$5,0)</f>
      </c>
      <c r="DL33" s="129">
        <f>IF(DI$6=0,RANK(DI33,DI$12:DI$42,0),RANK(DI33,DI$12:DI$42,1))</f>
      </c>
      <c r="DM33"/>
      <c r="DN33" s="130">
        <f>IF(COUNTA(DM$12:DM$42)=0,0.6*DM$5,IF(DM33="",0,IF(DM$6=0,IF(DM33&gt;=DM$8,DM$5,IF(DM33&lt;DM$6,0,0.6*DM$5+0.4*DM$5*(DM33-DM$7)/(DM$8-DM$7))),IF(DM33&lt;=DM$8,DM$5,IF(DM33&gt;DM$6,0,0.6*DM$5+0.4*DM$5*(DM33-DM$7)/(DM$8-DM$7))))))</f>
      </c>
      <c r="DO33" s="130">
        <f>IF(DM33&lt;&gt;"",DM$5,0)</f>
      </c>
      <c r="DP33" s="129">
        <f>IF(DM$6=0,RANK(DM33,DM$12:DM$42,0),RANK(DM33,DM$12:DM$42,1))</f>
      </c>
      <c r="DQ33"/>
      <c r="DR33" s="130">
        <f>IF(COUNTA(DQ$12:DQ$42)=0,0.6*DQ$5,IF(DQ33="",0,IF(DQ$6=0,IF(DQ33&gt;=DQ$8,DQ$5,IF(DQ33&lt;DQ$6,0,0.6*DQ$5+0.4*DQ$5*(DQ33-DQ$7)/(DQ$8-DQ$7))),IF(DQ33&lt;=DQ$8,DQ$5,IF(DQ33&gt;DQ$6,0,0.6*DQ$5+0.4*DQ$5*(DQ33-DQ$7)/(DQ$8-DQ$7))))))</f>
      </c>
      <c r="DS33" s="130">
        <f>IF(DQ33&lt;&gt;"",DQ$5,0)</f>
      </c>
      <c r="DT33" s="129">
        <f>IF(DQ$6=0,RANK(DQ33,DQ$12:DQ$42,0),RANK(DQ33,DQ$12:DQ$42,1))</f>
      </c>
      <c r="DU33"/>
      <c r="DV33" s="130">
        <f>IF(COUNTA(DU$12:DU$42)=0,0.6*DU$5,IF(DU33="",0,IF(DU$6=0,IF(DU33&gt;=DU$8,DU$5,IF(DU33&lt;DU$6,0,0.6*DU$5+0.4*DU$5*(DU33-DU$7)/(DU$8-DU$7))),IF(DU33&lt;=DU$8,DU$5,IF(DU33&gt;DU$6,0,0.6*DU$5+0.4*DU$5*(DU33-DU$7)/(DU$8-DU$7))))))</f>
      </c>
      <c r="DW33" s="130">
        <f>IF(DU33&lt;&gt;"",DU$5,0)</f>
      </c>
      <c r="DX33" s="129">
        <f>IF(DU$6=0,RANK(DU33,DU$12:DU$42,0),RANK(DU33,DU$12:DU$42,1))</f>
      </c>
      <c r="DY33"/>
      <c r="DZ33" s="130">
        <f>IF(COUNTA(DY$12:DY$42)=0,0.6*DY$5,IF(DY33="",0,IF(DY$6=0,IF(DY33&gt;=DY$8,DY$5,IF(DY33&lt;DY$6,0,0.6*DY$5+0.4*DY$5*(DY33-DY$7)/(DY$8-DY$7))),IF(DY33&lt;=DY$8,DY$5,IF(DY33&gt;DY$6,0,0.6*DY$5+0.4*DY$5*(DY33-DY$7)/(DY$8-DY$7))))))</f>
      </c>
      <c r="EA33" s="130">
        <f>IF(DY33&lt;&gt;"",DY$5,0)</f>
      </c>
      <c r="EB33" s="129">
        <f>IF(DY$6=0,RANK(DY33,DY$12:DY$42,0),RANK(DY33,DY$12:DY$42,1))</f>
      </c>
      <c r="EC33"/>
      <c r="ED33" s="130">
        <f>IF(COUNTA(EC$12:EC$42)=0,0.6*EC$5,IF(EC33="",0,IF(EC$6=0,IF(EC33&gt;=EC$8,EC$5,IF(EC33&lt;EC$6,0,0.6*EC$5+0.4*EC$5*(EC33-EC$7)/(EC$8-EC$7))),IF(EC33&lt;=EC$8,EC$5,IF(EC33&gt;EC$6,0,0.6*EC$5+0.4*EC$5*(EC33-EC$7)/(EC$8-EC$7))))))</f>
      </c>
      <c r="EE33" s="130">
        <f>IF(EC33&lt;&gt;"",EC$5,0)</f>
      </c>
      <c r="EF33" s="129">
        <f>IF(EC$6=0,RANK(EC33,EC$12:EC$42,0),RANK(EC33,EC$12:EC$42,1))</f>
      </c>
      <c r="EG33"/>
      <c r="EH33" s="130">
        <f>IF(COUNTA(EG$12:EG$42)=0,0.6*EG$5,IF(EG33="",0,IF(EG$6=0,IF(EG33&gt;=EG$8,EG$5,IF(EG33&lt;EG$6,0,0.6*EG$5+0.4*EG$5*(EG33-EG$7)/(EG$8-EG$7))),IF(EG33&lt;=EG$8,EG$5,IF(EG33&gt;EG$6,0,0.6*EG$5+0.4*EG$5*(EG33-EG$7)/(EG$8-EG$7))))))</f>
      </c>
      <c r="EI33" s="130">
        <f>IF(EG33&lt;&gt;"",EG$5,0)</f>
      </c>
      <c r="EJ33" s="129">
        <f>IF(EG$6=0,RANK(EG33,EG$12:EG$42,0),RANK(EG33,EG$12:EG$42,1))</f>
      </c>
      <c r="EK33"/>
      <c r="EL33" s="130">
        <f>IF(COUNTA(EK$12:EK$42)=0,0.6*EK$5,IF(EK33="",0,IF(EK$6=0,IF(EK33&gt;=EK$8,EK$5,IF(EK33&lt;EK$6,0,0.6*EK$5+0.4*EK$5*(EK33-EK$7)/(EK$8-EK$7))),IF(EK33&lt;=EK$8,EK$5,IF(EK33&gt;EK$6,0,0.6*EK$5+0.4*EK$5*(EK33-EK$7)/(EK$8-EK$7))))))</f>
      </c>
      <c r="EM33" s="130">
        <f>IF(EK33&lt;&gt;"",EK$5,0)</f>
      </c>
      <c r="EN33" s="129">
        <f>IF(EK$6=0,RANK(EK33,EK$12:EK$42,0),RANK(EK33,EK$12:EK$42,1))</f>
      </c>
      <c r="EO33"/>
      <c r="EP33"/>
      <c r="EQ33"/>
      <c r="ER33" s="130">
        <f>IF(OR(EO33="",EP33=""),0,EO$5)</f>
      </c>
      <c r="ES33" s="129">
        <f>IF(EO$6=0,RANK(EQ33,EQ$12:EQ$42,0),RANK(EQ33,EQ$12:EQ$42,1))</f>
      </c>
      <c r="ET33"/>
      <c r="EU33"/>
      <c r="EV33"/>
      <c r="EW33" s="130">
        <f>IF(OR(ET33="",EU33=""),0,ET$5)</f>
      </c>
      <c r="EX33" s="129">
        <f>IF(ET$6=0,RANK(EV33,EV$12:EV$42,0),RANK(EV33,EV$12:EV$42,1))</f>
      </c>
      <c r="EY33"/>
      <c r="EZ33"/>
      <c r="FA33"/>
      <c r="FB33" s="130">
        <f>IF(OR(EY33="",EZ33=""),0,EY$5)</f>
      </c>
      <c r="FC33" s="129">
        <f>IF(EY$6=0,RANK(FA33,FA$12:FA$42,0),RANK(FA33,FA$12:FA$42,1))</f>
      </c>
      <c r="FD33"/>
      <c r="FE33"/>
      <c r="FF33"/>
      <c r="FG33" s="130">
        <f>IF(OR(FD33="",FE33=""),0,FD$5)</f>
      </c>
      <c r="FH33" s="129">
        <f>IF(FD$6=0,RANK(FF33,FF$12:FF$42,0),RANK(FF33,FF$12:FF$42,1))</f>
      </c>
      <c r="FI33"/>
      <c r="FJ33"/>
      <c r="FK33"/>
      <c r="FL33" s="130">
        <f>IF(OR(FI33="",FJ33=""),0,FI$5)</f>
      </c>
      <c r="FM33" s="129">
        <f>IF(FI$6=0,RANK(FK33,FK$12:FK$42,0),RANK(FK33,FK$12:FK$42,1))</f>
      </c>
      <c r="FN33"/>
      <c r="FO33"/>
      <c r="FP33"/>
      <c r="FQ33" s="130">
        <f>IF(OR(FN33="",FO33=""),0,FN$5)</f>
      </c>
      <c r="FR33" s="129">
        <f>IF(FN$6=0,RANK(FP33,FP$12:FP$42,0),RANK(FP33,FP$12:FP$42,1))</f>
      </c>
      <c r="FS33"/>
      <c r="FT33"/>
      <c r="FU33"/>
      <c r="FV33" s="130">
        <f>IF(OR(FS33="",FT33=""),0,FS$5)</f>
      </c>
      <c r="FW33" s="129">
        <f>IF(FS$6=0,RANK(FU33,FU$12:FU$42,0),RANK(FU33,FU$12:FU$42,1))</f>
      </c>
      <c r="FX33"/>
      <c r="FY33"/>
      <c r="FZ33"/>
      <c r="GA33" s="130">
        <f>IF(OR(FX33="",FY33=""),0,FX$5)</f>
      </c>
      <c r="GB33" s="129">
        <f>IF(FX$6=0,RANK(FZ33,FZ$12:FZ$42,0),RANK(FZ33,FZ$12:FZ$42,1))</f>
      </c>
      <c r="GC33"/>
      <c r="GD33"/>
      <c r="GE33"/>
      <c r="GF33" s="130">
        <f>IF(OR(GC33="",GD33=""),0,GC$5)</f>
      </c>
      <c r="GG33" s="129">
        <f>IF(GC$6=0,RANK(GE33,GE$12:GE$42,0),RANK(GE33,GE$12:GE$42,1))</f>
      </c>
      <c r="GH33"/>
      <c r="GI33"/>
      <c r="GJ33"/>
      <c r="GK33" s="130">
        <f>IF(OR(GH33="",GI33=""),0,GH$5)</f>
      </c>
      <c r="GL33" s="129">
        <f>IF(GH$6=0,RANK(GJ33,GJ$12:GJ$42,0),RANK(GJ33,GJ$12:GJ$42,1))</f>
      </c>
      <c r="GM33"/>
      <c r="GN33"/>
      <c r="GO33"/>
      <c r="GP33" s="130">
        <f>IF(OR(GM33="",GN33=""),0,GM$5)</f>
      </c>
      <c r="GQ33" s="129">
        <f>IF(GM$6=0,RANK(GO33,GO$12:GO$42,0),RANK(GO33,GO$12:GO$42,1))</f>
      </c>
      <c r="GR33"/>
      <c r="GS33"/>
      <c r="GT33"/>
      <c r="GU33" s="130">
        <f>IF(OR(GR33="",GS33=""),0,GR$5)</f>
      </c>
      <c r="GV33" s="129">
        <f>IF(GR$6=0,RANK(GT33,GT$12:GT$42,0),RANK(GT33,GT$12:GT$42,1))</f>
      </c>
      <c r="GW33"/>
      <c r="GX33"/>
      <c r="GY33"/>
      <c r="GZ33" s="130">
        <f>IF(OR(GW33="",GX33=""),0,GW$5)</f>
      </c>
      <c r="HA33" s="129">
        <f>IF(GW$6=0,RANK(GY33,GY$12:GY$42,0),RANK(GY33,GY$12:GY$42,1))</f>
      </c>
      <c r="HB33"/>
      <c r="HC33"/>
      <c r="HD33"/>
      <c r="HE33" s="130">
        <f>IF(OR(HB33="",HC33=""),0,HB$5)</f>
      </c>
      <c r="HF33" s="129">
        <f>IF(HB$6=0,RANK(HD33,HD$12:HD$42,0),RANK(HD33,HD$12:HD$42,1))</f>
      </c>
      <c r="HG33" s="130">
        <v>1.55437566361801</v>
      </c>
      <c r="HH33" s="130">
        <f>IF(COUNTA(HG$12:HG$42)=0,0.6*HG$5,IF(HG33="",0,IF(HG$6=0,IF(HG33&gt;=HG$8,HG$5,IF(HG33&lt;HG$6,0,0.6*HG$5+0.4*HG$5*(HG33-HG$7)/(HG$8-HG$7))),IF(HG33&lt;=HG$8,HG$5,IF(HG33&gt;HG$6,0,0.6*HG$5+0.4*HG$5*(HG33-HG$7)/(HG$8-HG$7))))))</f>
      </c>
      <c r="HI33" s="130">
        <f>IF(HG33&lt;&gt;"",HG$5,0)</f>
      </c>
      <c r="HJ33" s="129">
        <f>IF(HG$6=0,RANK(HG33,HG$12:HG$42,0),RANK(HG33,HG$12:HG$42,1))</f>
      </c>
      <c r="HK33" s="130">
        <v>1.8</v>
      </c>
      <c r="HL33" s="130">
        <f>IF(COUNTA(HK$12:HK$42)=0,0.6*HK$5,IF(HK33="",0,IF(HK$6=0,IF(HK33&gt;=HK$8,HK$5,IF(HK33&lt;HK$6,0,0.6*HK$5+0.4*HK$5*(HK33-HK$7)/(HK$8-HK$7))),IF(HK33&lt;=HK$8,HK$5,IF(HK33&gt;HK$6,0,0.6*HK$5+0.4*HK$5*(HK33-HK$7)/(HK$8-HK$7))))))</f>
      </c>
      <c r="HM33" s="130">
        <f>IF(HK33&lt;&gt;"",HK$5,0)</f>
      </c>
      <c r="HN33" s="129">
        <f>IF(HK$6=0,RANK(HK33,HK$12:HK$42,0),RANK(HK33,HK$12:HK$42,1))</f>
      </c>
      <c r="HO33" s="130">
        <v>0</v>
      </c>
      <c r="HP33" s="130">
        <f>IF(COUNTA(HO$12:HO$42)=0,0.6*HO$5,IF(HO33="",0,IF(HO$6=0,IF(HO33&gt;=HO$8,HO$5,IF(HO33&lt;HO$6,0,0.6*HO$5+0.4*HO$5*(HO33-HO$7)/(HO$8-HO$7))),IF(HO33&lt;=HO$8,HO$5,IF(HO33&gt;HO$6,0,0.6*HO$5+0.4*HO$5*(HO33-HO$7)/(HO$8-HO$7))))))</f>
      </c>
      <c r="HQ33" s="130">
        <f>IF(HO33&lt;&gt;"",HO$5,0)</f>
      </c>
      <c r="HR33" s="129">
        <f>IF(HO$6=0,RANK(HO33,HO$12:HO$42,0),RANK(HO33,HO$12:HO$42,1))</f>
      </c>
      <c r="HS33" s="130">
        <v>6.420233463035</v>
      </c>
      <c r="HT33" s="130">
        <f>IF(COUNTA(HS$12:HS$42)=0,0.6*HS$5,IF(HS33="",0,IF(HS$6=0,IF(HS33&gt;=HS$8,HS$5,IF(HS33&lt;HS$6,0,0.6*HS$5+0.4*HS$5*(HS33-HS$7)/(HS$8-HS$7))),IF(HS33&lt;=HS$8,HS$5,IF(HS33&gt;HS$6,0,0.6*HS$5+0.4*HS$5*(HS33-HS$7)/(HS$8-HS$7))))))</f>
      </c>
      <c r="HU33" s="130">
        <f>IF(HS33&lt;&gt;"",HS$5,0)</f>
      </c>
      <c r="HV33" s="129">
        <f>IF(HS$6=0,RANK(HS33,HS$12:HS$42,0),RANK(HS33,HS$12:HS$42,1))</f>
      </c>
      <c r="HW33" s="130">
        <v>1.09999999999999</v>
      </c>
      <c r="HX33" s="130">
        <f>IF(COUNTA(HW$12:HW$42)=0,0.6*HW$5,IF(HW33="",0,IF(HW$6=0,IF(HW33&gt;=HW$8,HW$5,IF(HW33&lt;HW$6,0,0.6*HW$5+0.4*HW$5*(HW33-HW$7)/(HW$8-HW$7))),IF(HW33&lt;=HW$8,HW$5,IF(HW33&gt;HW$6,0,0.6*HW$5+0.4*HW$5*(HW33-HW$7)/(HW$8-HW$7))))))</f>
      </c>
      <c r="HY33" s="130">
        <f>IF(HW33&lt;&gt;"",HW$5,0)</f>
      </c>
      <c r="HZ33" s="129">
        <f>IF(HW$6=0,RANK(HW33,HW$12:HW$42,0),RANK(HW33,HW$12:HW$42,1))</f>
      </c>
      <c r="IA33" s="130">
        <v>0</v>
      </c>
      <c r="IB33" s="130">
        <f>IF(COUNTA(IA$12:IA$42)=0,0.6*IA$5,IF(IA33="",0,IF(IA$6=0,IF(IA33&gt;=IA$8,IA$5,IF(IA33&lt;IA$6,0,0.6*IA$5+0.4*IA$5*(IA33-IA$7)/(IA$8-IA$7))),IF(IA33&lt;=IA$8,IA$5,IF(IA33&gt;IA$6,0,0.6*IA$5+0.4*IA$5*(IA33-IA$7)/(IA$8-IA$7))))))</f>
      </c>
      <c r="IC33" s="130">
        <f>IF(IA33&lt;&gt;"",IA$5,0)</f>
      </c>
      <c r="ID33" s="129">
        <f>IF(IA$6=0,RANK(IA33,IA$12:IA$42,0),RANK(IA33,IA$12:IA$42,1))</f>
      </c>
      <c r="IE33" s="130">
        <v>87.9015930227384</v>
      </c>
      <c r="IF33" s="130">
        <f>IF(COUNTA(IE$12:IE$42)=0,0.6*IE$5,IF(IE33="",0,IF(IE$6=0,IF(IE33&gt;=IE$8,IE$5,IF(IE33&lt;IE$6,0,0.6*IE$5+0.4*IE$5*(IE33-IE$7)/(IE$8-IE$7))),IF(IE33&lt;=IE$8,IE$5,IF(IE33&gt;IE$6,0,0.6*IE$5+0.4*IE$5*(IE33-IE$7)/(IE$8-IE$7))))))</f>
      </c>
      <c r="IG33" s="130">
        <f>IF(IE33&lt;&gt;"",IE$5,0)</f>
      </c>
      <c r="IH33" s="129">
        <f>IF(IE$6=0,RANK(IE33,IE$12:IE$42,0),RANK(IE33,IE$12:IE$42,1))</f>
      </c>
      <c r="II33" s="130">
        <v>97.7509383873495</v>
      </c>
      <c r="IJ33" s="130">
        <f>IF(COUNTA(II$12:II$42)=0,0.6*II$5,IF(II33="",0,IF(II$6=0,IF(II33&gt;=II$8,II$5,IF(II33&lt;II$6,0,0.6*II$5+0.4*II$5*(II33-II$7)/(II$8-II$7))),IF(II33&lt;=II$8,II$5,IF(II33&gt;II$6,0,0.6*II$5+0.4*II$5*(II33-II$7)/(II$8-II$7))))))</f>
      </c>
      <c r="IK33" s="130">
        <f>IF(II33&lt;&gt;"",II$5,0)</f>
      </c>
      <c r="IL33" s="129">
        <f>IF(II$6=0,RANK(II33,II$12:II$42,0),RANK(II33,II$12:II$42,1))</f>
      </c>
      <c r="IM33" s="130">
        <v>25.2158145329952</v>
      </c>
      <c r="IN33" s="130">
        <f>IF(COUNTA(IM$12:IM$42)=0,0.6*IM$5,IF(IM33="",0,IF(AND(IM33&gt;=IM$7,IM33&lt;=IM$8),IM$5,0)))</f>
      </c>
      <c r="IO33" s="130">
        <f>IF(IM33&lt;&gt;"",IM$5,0)</f>
      </c>
      <c r="IP33" s="129">
        <f>IF(IM$6=0,RANK(IM33,IM$12:IM$42,0),RANK(IM33,IM$12:IM$42,1))</f>
      </c>
      <c r="IQ33" s="130">
        <v>90</v>
      </c>
      <c r="IR33" s="130">
        <f>IF(COUNTA(IQ$12:IQ$42)=0,0.6*IQ$5,IF(IQ33="",0,IF(IQ$6=0,IF(IQ33&gt;=IQ$8,IQ$5,IF(IQ33&lt;IQ$6,0,0.6*IQ$5+0.4*IQ$5*(IQ33-IQ$7)/(IQ$8-IQ$7))),IF(IQ33&lt;=IQ$8,IQ$5,IF(IQ33&gt;IQ$6,0,0.6*IQ$5+0.4*IQ$5*(IQ33-IQ$7)/(IQ$8-IQ$7))))))</f>
      </c>
      <c r="IS33" s="130">
        <f>IF(IQ33&lt;&gt;"",IQ$5,0)</f>
      </c>
      <c r="IT33" s="129">
        <f>IF(IQ$6=0,RANK(IQ33,IQ$12:IQ$42,0),RANK(IQ33,IQ$12:IQ$42,1))</f>
      </c>
      <c r="IU33" s="130">
        <v>59.2668024439919</v>
      </c>
      <c r="IV33" s="130">
        <f>IF(COUNTA(IU$12:IU$42)=0,0.6*IU$5,IF(IU33="",0,IF(IU$6=0,IF(IU33&gt;=IU$8,IU$5,IF(IU33&lt;IU$6,0,0.6*IU$5+0.4*IU$5*(IU33-IU$7)/(IU$8-IU$7))),IF(IU33&lt;=IU$8,IU$5,IF(IU33&gt;IU$6,0,0.6*IU$5+0.4*IU$5*(IU33-IU$7)/(IU$8-IU$7))))))</f>
      </c>
      <c r="IW33" s="130">
        <f>IF(IU33&lt;&gt;"",IU$5,0)</f>
      </c>
      <c r="IX33" s="129">
        <f>IF(IU$6=0,RANK(IU33,IU$12:IU$42,0),RANK(IU33,IU$12:IU$42,1))</f>
      </c>
      <c r="IY33"/>
      <c r="IZ33" s="130">
        <f>IF(COUNTA(IY$12:IY$42)=0,0.6*IY$5,IF(IY33="",0,IF(AND(IY33&gt;=IY$7,IY33&lt;=IY$8),IY$5,0)))</f>
      </c>
      <c r="JA33" s="130">
        <f>IF(IY33&lt;&gt;"",IY$5,0)</f>
      </c>
      <c r="JB33" s="129">
        <f>IF(IY$6=0,RANK(IY33,IY$12:IY$42,0),RANK(IY33,IY$12:IY$42,1))</f>
      </c>
      <c r="JC33" s="130">
        <v>28.49</v>
      </c>
      <c r="JD33" s="130">
        <f>IF(COUNTA(JC$12:JC$42)=0,0.6*JC$5,IF(JC33="",0,IF(AND(JC33&gt;=JC$7,JC33&lt;=JC$8),JC$5,0)))</f>
      </c>
      <c r="JE33" s="130">
        <f>IF(JC33&lt;&gt;"",JC$5,0)</f>
      </c>
      <c r="JF33" s="129">
        <f>IF(JC$6=0,RANK(JC33,JC$12:JC$42,0),RANK(JC33,JC$12:JC$42,1))</f>
      </c>
      <c r="JG33"/>
      <c r="JH33" s="130">
        <f>IF(COUNTA(JG$12:JG$42)=0,0.6*JG$5,IF(JG33="",0,IF(JG$6=0,IF(JG33&gt;=JG$8,JG$5,IF(JG33&lt;JG$6,0,0.6*JG$5+0.4*JG$5*(JG33-JG$7)/(JG$8-JG$7))),IF(JG33&lt;=JG$8,JG$5,IF(JG33&gt;JG$6,0,0.6*JG$5+0.4*JG$5*(JG33-JG$7)/(JG$8-JG$7))))))</f>
      </c>
      <c r="JI33" s="130">
        <f>IF(JG33&lt;&gt;"",JG$5,0)</f>
      </c>
      <c r="JJ33" s="129">
        <f>IF(JG$6=0,RANK(JG33,JG$12:JG$42,0),RANK(JG33,JG$12:JG$42,1))</f>
      </c>
      <c r="JK33"/>
      <c r="JL33" s="130">
        <f>IF(COUNTA(JK$12:JK$42)=0,0.6*JK$5,IF(JK33="",0,IF(JK$6=0,IF(JK33&gt;=JK$8,JK$5,IF(JK33&lt;JK$6,0,0.6*JK$5+0.4*JK$5*(JK33-JK$7)/(JK$8-JK$7))),IF(JK33&lt;=JK$8,JK$5,IF(JK33&gt;JK$6,0,0.6*JK$5+0.4*JK$5*(JK33-JK$7)/(JK$8-JK$7))))))</f>
      </c>
      <c r="JM33" s="130">
        <f>IF(JK33&lt;&gt;"",JK$5,0)</f>
      </c>
      <c r="JN33" s="129">
        <f>IF(JK$6=0,RANK(JK33,JK$12:JK$42,0),RANK(JK33,JK$12:JK$42,1))</f>
      </c>
      <c r="JO33" s="129" t="s">
        <v>37</v>
      </c>
      <c r="JP33" s="129">
        <f>(F33+J33+N33+R33+V33+Z33+AD33)*100</f>
      </c>
      <c r="JQ33" s="129">
        <f>RANK(JP33,JP$12:JP$42,0)</f>
      </c>
      <c r="JR33" s="129" t="s">
        <v>37</v>
      </c>
      <c r="JS33" s="129">
        <f>(AH33+AL33+AP33+AT33+AX33+BB33+BF33+BJ33+BN33+BR33+BV33+BZ33+CD33+CH33+CL33+CP33+CT33+CX33)*100</f>
      </c>
      <c r="JT33" s="129">
        <f>RANK(JS33,JS$12:JS$42,0)</f>
      </c>
      <c r="JU33" s="129" t="s">
        <v>37</v>
      </c>
      <c r="JV33" s="129">
        <f>(DB33+DF33)*100</f>
      </c>
      <c r="JW33" s="129">
        <f>RANK(JV33,JV$12:JV$42,0)</f>
      </c>
      <c r="JX33" s="129" t="s">
        <v>37</v>
      </c>
      <c r="JY33" s="129">
        <f>(DJ33+DN33+DR33+DV33+DZ33+ED33+EH33+EL33+EQ33+EV33+FA33+FF33+FK33+FP33+FU33+FZ33+GE33+GJ33+GO33+GT33+GY33+HD33)*100</f>
      </c>
      <c r="JZ33" s="129">
        <f>RANK(JY33,JY$12:JY$42,0)</f>
      </c>
      <c r="KA33" s="129" t="s">
        <v>37</v>
      </c>
      <c r="KB33" s="129">
        <f>(HH33+HL33+HP33+HT33+HX33+IB33)*100</f>
      </c>
      <c r="KC33" s="129">
        <f>RANK(KB33,KB$12:KB$42,0)</f>
      </c>
      <c r="KD33" s="129" t="s">
        <v>37</v>
      </c>
      <c r="KE33" s="129">
        <f>(IF33+IJ33+IN33+IR33+IV33)*100</f>
      </c>
      <c r="KF33" s="129">
        <f>RANK(KE33,KE$12:KE$42,0)</f>
      </c>
      <c r="KG33" s="129" t="s">
        <v>37</v>
      </c>
      <c r="KH33" s="129">
        <f>(IZ33+JD33)*100</f>
      </c>
      <c r="KI33" s="129">
        <f>RANK(KH33,KH$12:KH$42,0)</f>
      </c>
      <c r="KJ33" s="129" t="s">
        <v>37</v>
      </c>
      <c r="KK33" s="129">
        <f>(JH33+JL33)*100</f>
      </c>
      <c r="KL33" s="129">
        <f>RANK(KK33,KK$12:KK$42,0)</f>
      </c>
    </row>
    <row r="34">
      <c r="A34" s="129" t="s">
        <v>38</v>
      </c>
      <c r="B34" s="129">
        <f>A34</f>
      </c>
      <c r="C34" s="129">
        <f>(F34+J34+N34+R34+V34+Z34+AD34+AH34+AL34+AP34+AT34+AX34+BB34+BF34+BJ34+BN34+BR34+BV34+BZ34+CD34+CH34+CL34+CP34+CT34+CX34+DB34+DF34+DJ34+DN34+DR34+DV34+DZ34+ED34+EH34+EL34+EQ34+EV34+FA34+FF34+FK34+FP34+FU34+FZ34+GE34+GJ34+GO34+GT34+GY34+HD34+HH34+HL34+HP34+HT34+HX34+IB34+IF34+IJ34+IN34+IR34+IV34+IZ34+JD34+JH34+JL34)*100</f>
      </c>
      <c r="D34" s="129">
        <f>RANK(C34,C$12:C$42,0)</f>
      </c>
      <c r="E34" s="130">
        <v>65.1395843612328</v>
      </c>
      <c r="F34" s="130">
        <f>IF(COUNTA(E$12:E$42)=0,0.6*E$5,IF(E34="",0,IF(E$6=0,IF(E34&gt;=E$8,E$5,IF(E34&lt;E$6,0,0.6*E$5+0.4*E$5*(E34-E$7)/(E$8-E$7))),IF(E34&lt;=E$8,E$5,IF(E34&gt;E$6,0,0.6*E$5+0.4*E$5*(E34-E$7)/(E$8-E$7))))))</f>
      </c>
      <c r="G34" s="130">
        <f>IF(E34&lt;&gt;"",E$5,0)</f>
      </c>
      <c r="H34" s="129">
        <f>IF(E$6=0,RANK(E34,E$12:E$42,0),RANK(E34,E$12:E$42,1))</f>
      </c>
      <c r="I34" s="130">
        <v>82.8104957894152</v>
      </c>
      <c r="J34" s="130">
        <f>IF(COUNTA(I$12:I$42)=0,0.6*I$5,IF(I34="",0,IF(I$6=0,IF(I34&gt;=I$8,I$5,IF(I34&lt;I$6,0,0.6*I$5+0.4*I$5*(I34-I$7)/(I$8-I$7))),IF(I34&lt;=I$8,I$5,IF(I34&gt;I$6,0,0.6*I$5+0.4*I$5*(I34-I$7)/(I$8-I$7))))))</f>
      </c>
      <c r="K34" s="130">
        <f>IF(I34&lt;&gt;"",I$5,0)</f>
      </c>
      <c r="L34" s="129">
        <f>IF(I$6=0,RANK(I34,I$12:I$42,0),RANK(I34,I$12:I$42,1))</f>
      </c>
      <c r="M34" s="130">
        <v>70.0423728813559</v>
      </c>
      <c r="N34" s="130">
        <f>IF(COUNTA(M$12:M$42)=0,0.6*M$5,IF(M34="",0,IF(M$6=0,IF(M34&gt;=M$8,M$5,IF(M34&lt;M$6,0,0.6*M$5+0.4*M$5*(M34-M$7)/(M$8-M$7))),IF(M34&lt;=M$8,M$5,IF(M34&gt;M$6,0,0.6*M$5+0.4*M$5*(M34-M$7)/(M$8-M$7))))))</f>
      </c>
      <c r="O34" s="130">
        <f>IF(M34&lt;&gt;"",M$5,0)</f>
      </c>
      <c r="P34" s="129">
        <f>IF(M$6=0,RANK(M34,M$12:M$42,0),RANK(M34,M$12:M$42,1))</f>
      </c>
      <c r="Q34"/>
      <c r="R34" s="130">
        <f>IF(COUNTA(Q$12:Q$42)=0,0.6*Q$5,IF(Q34="",0,IF(Q$6=0,IF(Q34&gt;=Q$8,Q$5,IF(Q34&lt;Q$6,0,0.6*Q$5+0.4*Q$5*(Q34-Q$7)/(Q$8-Q$7))),IF(Q34&lt;=Q$8,Q$5,IF(Q34&gt;Q$6,0,0.6*Q$5+0.4*Q$5*(Q34-Q$7)/(Q$8-Q$7))))))</f>
      </c>
      <c r="S34" s="130">
        <f>IF(Q34&lt;&gt;"",Q$5,0)</f>
      </c>
      <c r="T34" s="129">
        <f>IF(Q$6=0,RANK(Q34,Q$12:Q$42,0),RANK(Q34,Q$12:Q$42,1))</f>
      </c>
      <c r="U34"/>
      <c r="V34" s="130">
        <f>IF(COUNTA(U$12:U$42)=0,0.6*U$5,IF(U34="",0,IF(U$6=0,IF(U34&gt;=U$8,U$5,IF(U34&lt;U$6,0,0.6*U$5+0.4*U$5*(U34-U$7)/(U$8-U$7))),IF(U34&lt;=U$8,U$5,IF(U34&gt;U$6,0,0.6*U$5+0.4*U$5*(U34-U$7)/(U$8-U$7))))))</f>
      </c>
      <c r="W34" s="130">
        <f>IF(U34&lt;&gt;"",U$5,0)</f>
      </c>
      <c r="X34" s="129">
        <f>IF(U$6=0,RANK(U34,U$12:U$42,0),RANK(U34,U$12:U$42,1))</f>
      </c>
      <c r="Y34"/>
      <c r="Z34" s="130">
        <f>IF(COUNTA(Y$12:Y$42)=0,0.6*Y$5,IF(Y34="",0,IF(Y$6=0,IF(Y34&gt;=Y$8,Y$5,IF(Y34&lt;Y$6,0,0.6*Y$5+0.4*Y$5*(Y34-Y$7)/(Y$8-Y$7))),IF(Y34&lt;=Y$8,Y$5,IF(Y34&gt;Y$6,0,0.6*Y$5+0.4*Y$5*(Y34-Y$7)/(Y$8-Y$7))))))</f>
      </c>
      <c r="AA34" s="130">
        <f>IF(Y34&lt;&gt;"",Y$5,0)</f>
      </c>
      <c r="AB34" s="129">
        <f>IF(Y$6=0,RANK(Y34,Y$12:Y$42,0),RANK(Y34,Y$12:Y$42,1))</f>
      </c>
      <c r="AC34" s="130">
        <v>100</v>
      </c>
      <c r="AD34" s="130">
        <f>IF(COUNTA(AC$12:AC$42)=0,0.6*AC$5,IF(AC34="",0,IF(AC$6=0,IF(AC34&gt;=AC$8,AC$5,IF(AC34&lt;AC$6,0,0.6*AC$5+0.4*AC$5*(AC34-AC$7)/(AC$8-AC$7))),IF(AC34&lt;=AC$8,AC$5,IF(AC34&gt;AC$6,0,0.6*AC$5+0.4*AC$5*(AC34-AC$7)/(AC$8-AC$7))))))</f>
      </c>
      <c r="AE34" s="130">
        <f>IF(AC34&lt;&gt;"",AC$5,0)</f>
      </c>
      <c r="AF34" s="129">
        <f>IF(AC$6=0,RANK(AC34,AC$12:AC$42,0),RANK(AC34,AC$12:AC$42,1))</f>
      </c>
      <c r="AG34" s="130">
        <v>0.664455252918288</v>
      </c>
      <c r="AH34" s="130">
        <f>IF(COUNTA(AG$12:AG$42)=0,0.6*AG$5,IF(AG34="",0,IF(AG$6=0,IF(AG34&gt;=AG$8,AG$5,IF(AG34&lt;AG$6,0,0.6*AG$5+0.4*AG$5*(AG34-AG$7)/(AG$8-AG$7))),IF(AG34&lt;=AG$8,AG$5,IF(AG34&gt;AG$6,0,0.6*AG$5+0.4*AG$5*(AG34-AG$7)/(AG$8-AG$7))))))</f>
      </c>
      <c r="AI34" s="130">
        <f>IF(AG34&lt;&gt;"",AG$5,0)</f>
      </c>
      <c r="AJ34" s="129">
        <f>IF(AG$6=0,RANK(AG34,AG$12:AG$42,0),RANK(AG34,AG$12:AG$42,1))</f>
      </c>
      <c r="AK34" s="130">
        <v>0</v>
      </c>
      <c r="AL34" s="130">
        <f>IF(COUNTA(AK$12:AK$42)=0,0.6*AK$5,IF(AK34="",0,IF(AK$6=0,IF(AK34&gt;=AK$8,AK$5,IF(AK34&lt;AK$6,0,0.6*AK$5+0.4*AK$5*(AK34-AK$7)/(AK$8-AK$7))),IF(AK34&lt;=AK$8,AK$5,IF(AK34&gt;AK$6,0,0.6*AK$5+0.4*AK$5*(AK34-AK$7)/(AK$8-AK$7))))))</f>
      </c>
      <c r="AM34" s="130">
        <f>IF(AK34&lt;&gt;"",AK$5,0)</f>
      </c>
      <c r="AN34" s="129">
        <f>IF(AK$6=0,RANK(AK34,AK$12:AK$42,0),RANK(AK34,AK$12:AK$42,1))</f>
      </c>
      <c r="AO34" s="130">
        <v>0.563998427546164</v>
      </c>
      <c r="AP34" s="130">
        <f>IF(COUNTA(AO$12:AO$42)=0,0.6*AO$5,IF(AO34="",0,IF(AO$6=0,IF(AO34&gt;=AO$8,AO$5,IF(AO34&lt;AO$6,0,0.6*AO$5+0.4*AO$5*(AO34-AO$7)/(AO$8-AO$7))),IF(AO34&lt;=AO$8,AO$5,IF(AO34&gt;AO$6,0,0.6*AO$5+0.4*AO$5*(AO34-AO$7)/(AO$8-AO$7))))))</f>
      </c>
      <c r="AQ34" s="130">
        <f>IF(AO34&lt;&gt;"",AO$5,0)</f>
      </c>
      <c r="AR34" s="129">
        <f>IF(AO$6=0,RANK(AO34,AO$12:AO$42,0),RANK(AO34,AO$12:AO$42,1))</f>
      </c>
      <c r="AS34" s="130">
        <v>0</v>
      </c>
      <c r="AT34" s="130">
        <f>IF(COUNTA(AS$12:AS$42)=0,0.6*AS$5,IF(AS34="",0,IF(AS$6=0,IF(AS34&gt;=AS$8,AS$5,IF(AS34&lt;AS$6,0,0.6*AS$5+0.4*AS$5*(AS34-AS$7)/(AS$8-AS$7))),IF(AS34&lt;=AS$8,AS$5,IF(AS34&gt;AS$6,0,0.6*AS$5+0.4*AS$5*(AS34-AS$7)/(AS$8-AS$7))))))</f>
      </c>
      <c r="AU34" s="130">
        <f>IF(AS34&lt;&gt;"",AS$5,0)</f>
      </c>
      <c r="AV34" s="129">
        <f>IF(AS$6=0,RANK(AS34,AS$12:AS$42,0),RANK(AS34,AS$12:AS$42,1))</f>
      </c>
      <c r="AW34" s="130">
        <v>0</v>
      </c>
      <c r="AX34" s="130">
        <f>IF(COUNTA(AW$12:AW$42)=0,0.6*AW$5,IF(AW34="",0,IF(AW$6=0,IF(AW34&gt;=AW$8,AW$5,IF(AW34&lt;AW$6,0,0.6*AW$5+0.4*AW$5*(AW34-AW$7)/(AW$8-AW$7))),IF(AW34&lt;=AW$8,AW$5,IF(AW34&gt;AW$6,0,0.6*AW$5+0.4*AW$5*(AW34-AW$7)/(AW$8-AW$7))))))</f>
      </c>
      <c r="AY34" s="130">
        <f>IF(AW34&lt;&gt;"",AW$5,0)</f>
      </c>
      <c r="AZ34" s="129">
        <f>IF(AW$6=0,RANK(AW34,AW$12:AW$42,0),RANK(AW34,AW$12:AW$42,1))</f>
      </c>
      <c r="BA34" s="130">
        <v>14.1235430848414</v>
      </c>
      <c r="BB34" s="130">
        <f>IF(COUNTA(BA$12:BA$42)=0,0.6*BA$5,IF(BA34="",0,IF(BA$6=0,IF(BA34&gt;=BA$8,BA$5,IF(BA34&lt;BA$6,0,0.6*BA$5+0.4*BA$5*(BA34-BA$7)/(BA$8-BA$7))),IF(BA34&lt;=BA$8,BA$5,IF(BA34&gt;BA$6,0,0.6*BA$5+0.4*BA$5*(BA34-BA$7)/(BA$8-BA$7))))))</f>
      </c>
      <c r="BC34" s="130">
        <f>IF(BA34&lt;&gt;"",BA$5,0)</f>
      </c>
      <c r="BD34" s="129">
        <f>IF(BA$6=0,RANK(BA34,BA$12:BA$42,0),RANK(BA34,BA$12:BA$42,1))</f>
      </c>
      <c r="BE34" s="130">
        <v>0</v>
      </c>
      <c r="BF34" s="130">
        <f>IF(COUNTA(BE$12:BE$42)=0,0.6*BE$5,IF(BE34="",0,IF(BE$6=0,IF(BE34&gt;=BE$8,BE$5,IF(BE34&lt;BE$6,0,0.6*BE$5+0.4*BE$5*(BE34-BE$7)/(BE$8-BE$7))),IF(BE34&lt;=BE$8,BE$5,IF(BE34&gt;BE$6,0,0.6*BE$5+0.4*BE$5*(BE34-BE$7)/(BE$8-BE$7))))))</f>
      </c>
      <c r="BG34" s="130">
        <f>IF(BE34&lt;&gt;"",BE$5,0)</f>
      </c>
      <c r="BH34" s="129">
        <f>IF(BE$6=0,RANK(BE34,BE$12:BE$42,0),RANK(BE34,BE$12:BE$42,1))</f>
      </c>
      <c r="BI34"/>
      <c r="BJ34" s="130">
        <f>IF(COUNTA(BI$12:BI$42)=0,0.6*BI$5,IF(BI34="",0,IF(BI$6=0,IF(BI34&gt;=BI$8,BI$5,IF(BI34&lt;BI$6,0,0.6*BI$5+0.4*BI$5*(BI34-BI$7)/(BI$8-BI$7))),IF(BI34&lt;=BI$8,BI$5,IF(BI34&gt;BI$6,0,0.6*BI$5+0.4*BI$5*(BI34-BI$7)/(BI$8-BI$7))))))</f>
      </c>
      <c r="BK34" s="130">
        <f>IF(BI34&lt;&gt;"",BI$5,0)</f>
      </c>
      <c r="BL34" s="129">
        <f>IF(BI$6=0,RANK(BI34,BI$12:BI$42,0),RANK(BI34,BI$12:BI$42,1))</f>
      </c>
      <c r="BM34"/>
      <c r="BN34" s="130">
        <f>IF(COUNTA(BM$12:BM$42)=0,0.6*BM$5,IF(BM34="",0,IF(BM$6=0,IF(BM34&gt;=BM$8,BM$5,IF(BM34&lt;BM$6,0,0.6*BM$5+0.4*BM$5*(BM34-BM$7)/(BM$8-BM$7))),IF(BM34&lt;=BM$8,BM$5,IF(BM34&gt;BM$6,0,0.6*BM$5+0.4*BM$5*(BM34-BM$7)/(BM$8-BM$7))))))</f>
      </c>
      <c r="BO34" s="130">
        <f>IF(BM34&lt;&gt;"",BM$5,0)</f>
      </c>
      <c r="BP34" s="129">
        <f>IF(BM$6=0,RANK(BM34,BM$12:BM$42,0),RANK(BM34,BM$12:BM$42,1))</f>
      </c>
      <c r="BQ34"/>
      <c r="BR34" s="130">
        <f>IF(COUNTA(BQ$12:BQ$42)=0,0.6*BQ$5,IF(BQ34="",0,IF(BQ$6=0,IF(BQ34&gt;=BQ$8,BQ$5,IF(BQ34&lt;BQ$6,0,0.6*BQ$5+0.4*BQ$5*(BQ34-BQ$7)/(BQ$8-BQ$7))),IF(BQ34&lt;=BQ$8,BQ$5,IF(BQ34&gt;BQ$6,0,0.6*BQ$5+0.4*BQ$5*(BQ34-BQ$7)/(BQ$8-BQ$7))))))</f>
      </c>
      <c r="BS34" s="130">
        <f>IF(BQ34&lt;&gt;"",BQ$5,0)</f>
      </c>
      <c r="BT34" s="129">
        <f>IF(BQ$6=0,RANK(BQ34,BQ$12:BQ$42,0),RANK(BQ34,BQ$12:BQ$42,1))</f>
      </c>
      <c r="BU34"/>
      <c r="BV34" s="130">
        <f>IF(COUNTA(BU$12:BU$42)=0,0.6*BU$5,IF(BU34="",0,IF(BU$6=0,IF(BU34&gt;=BU$8,BU$5,IF(BU34&lt;BU$6,0,0.6*BU$5+0.4*BU$5*(BU34-BU$7)/(BU$8-BU$7))),IF(BU34&lt;=BU$8,BU$5,IF(BU34&gt;BU$6,0,0.6*BU$5+0.4*BU$5*(BU34-BU$7)/(BU$8-BU$7))))))</f>
      </c>
      <c r="BW34" s="130">
        <f>IF(BU34&lt;&gt;"",BU$5,0)</f>
      </c>
      <c r="BX34" s="129">
        <f>IF(BU$6=0,RANK(BU34,BU$12:BU$42,0),RANK(BU34,BU$12:BU$42,1))</f>
      </c>
      <c r="BY34"/>
      <c r="BZ34" s="130">
        <f>IF(COUNTA(BY$12:BY$42)=0,0.6*BY$5,IF(BY34="",0,IF(BY$6=0,IF(BY34&gt;=BY$8,BY$5,IF(BY34&lt;BY$6,0,0.6*BY$5+0.4*BY$5*(BY34-BY$7)/(BY$8-BY$7))),IF(BY34&lt;=BY$8,BY$5,IF(BY34&gt;BY$6,0,0.6*BY$5+0.4*BY$5*(BY34-BY$7)/(BY$8-BY$7))))))</f>
      </c>
      <c r="CA34" s="130">
        <f>IF(BY34&lt;&gt;"",BY$5,0)</f>
      </c>
      <c r="CB34" s="129">
        <f>IF(BY$6=0,RANK(BY34,BY$12:BY$42,0),RANK(BY34,BY$12:BY$42,1))</f>
      </c>
      <c r="CC34"/>
      <c r="CD34" s="130">
        <f>IF(COUNTA(CC$12:CC$42)=0,0.6*CC$5,IF(CC34="",0,IF(CC$6=0,IF(CC34&gt;=CC$8,CC$5,IF(CC34&lt;CC$6,0,0.6*CC$5+0.4*CC$5*(CC34-CC$7)/(CC$8-CC$7))),IF(CC34&lt;=CC$8,CC$5,IF(CC34&gt;CC$6,0,0.6*CC$5+0.4*CC$5*(CC34-CC$7)/(CC$8-CC$7))))))</f>
      </c>
      <c r="CE34" s="130">
        <f>IF(CC34&lt;&gt;"",CC$5,0)</f>
      </c>
      <c r="CF34" s="129">
        <f>IF(CC$6=0,RANK(CC34,CC$12:CC$42,0),RANK(CC34,CC$12:CC$42,1))</f>
      </c>
      <c r="CG34"/>
      <c r="CH34" s="130">
        <f>IF(COUNTA(CG$12:CG$42)=0,0.6*CG$5,IF(CG34="",0,IF(CG$6=0,IF(CG34&gt;=CG$8,CG$5,IF(CG34&lt;CG$6,0,0.6*CG$5+0.4*CG$5*(CG34-CG$7)/(CG$8-CG$7))),IF(CG34&lt;=CG$8,CG$5,IF(CG34&gt;CG$6,0,0.6*CG$5+0.4*CG$5*(CG34-CG$7)/(CG$8-CG$7))))))</f>
      </c>
      <c r="CI34" s="130">
        <f>IF(CG34&lt;&gt;"",CG$5,0)</f>
      </c>
      <c r="CJ34" s="129">
        <f>IF(CG$6=0,RANK(CG34,CG$12:CG$42,0),RANK(CG34,CG$12:CG$42,1))</f>
      </c>
      <c r="CK34"/>
      <c r="CL34" s="130">
        <f>IF(COUNTA(CK$12:CK$42)=0,0.6*CK$5,IF(CK34="",0,IF(CK$6=0,IF(CK34&gt;=CK$8,CK$5,IF(CK34&lt;CK$6,0,0.6*CK$5+0.4*CK$5*(CK34-CK$7)/(CK$8-CK$7))),IF(CK34&lt;=CK$8,CK$5,IF(CK34&gt;CK$6,0,0.6*CK$5+0.4*CK$5*(CK34-CK$7)/(CK$8-CK$7))))))</f>
      </c>
      <c r="CM34" s="130">
        <f>IF(CK34&lt;&gt;"",CK$5,0)</f>
      </c>
      <c r="CN34" s="129">
        <f>IF(CK$6=0,RANK(CK34,CK$12:CK$42,0),RANK(CK34,CK$12:CK$42,1))</f>
      </c>
      <c r="CO34"/>
      <c r="CP34" s="130">
        <f>IF(COUNTA(CO$12:CO$42)=0,0.6*CO$5,IF(CO34="",0,IF(CO$6=0,IF(CO34&gt;=CO$8,CO$5,IF(CO34&lt;CO$6,0,0.6*CO$5+0.4*CO$5*(CO34-CO$7)/(CO$8-CO$7))),IF(CO34&lt;=CO$8,CO$5,IF(CO34&gt;CO$6,0,0.6*CO$5+0.4*CO$5*(CO34-CO$7)/(CO$8-CO$7))))))</f>
      </c>
      <c r="CQ34" s="130">
        <f>IF(CO34&lt;&gt;"",CO$5,0)</f>
      </c>
      <c r="CR34" s="129">
        <f>IF(CO$6=0,RANK(CO34,CO$12:CO$42,0),RANK(CO34,CO$12:CO$42,1))</f>
      </c>
      <c r="CS34" s="130">
        <v>99</v>
      </c>
      <c r="CT34" s="130">
        <f>IF(COUNTA(CS$12:CS$42)=0,0.6*CS$5,IF(CS34="",0,IF(CS$6=0,IF(CS34&gt;=CS$8,CS$5,IF(CS34&lt;CS$6,0,0.6*CS$5+0.4*CS$5*(CS34-CS$7)/(CS$8-CS$7))),IF(CS34&lt;=CS$8,CS$5,IF(CS34&gt;CS$6,0,0.6*CS$5+0.4*CS$5*(CS34-CS$7)/(CS$8-CS$7))))))</f>
      </c>
      <c r="CU34" s="130">
        <f>IF(CS34&lt;&gt;"",CS$5,0)</f>
      </c>
      <c r="CV34" s="129">
        <f>IF(CS$6=0,RANK(CS34,CS$12:CS$42,0),RANK(CS34,CS$12:CS$42,1))</f>
      </c>
      <c r="CW34" s="130">
        <v>0.5</v>
      </c>
      <c r="CX34" s="130">
        <f>IF(COUNTA(CW$12:CW$42)=0,0.6*CW$5,IF(CW34="",0,IF(CW$6=0,IF(CW34&gt;=CW$8,CW$5,IF(CW34&lt;CW$6,0,0.6*CW$5+0.4*CW$5*(CW34-CW$7)/(CW$8-CW$7))),IF(CW34&lt;=CW$8,CW$5,IF(CW34&gt;CW$6,0,0.6*CW$5+0.4*CW$5*(CW34-CW$7)/(CW$8-CW$7))))))</f>
      </c>
      <c r="CY34" s="130">
        <f>IF(CW34&lt;&gt;"",CW$5,0)</f>
      </c>
      <c r="CZ34" s="129">
        <f>IF(CW$6=0,RANK(CW34,CW$12:CW$42,0),RANK(CW34,CW$12:CW$42,1))</f>
      </c>
      <c r="DA34" s="130">
        <v>98</v>
      </c>
      <c r="DB34" s="130">
        <f>IF(COUNTA(DA$12:DA$42)=0,0.6*DA$5,IF(DA34="",0,IF(DA$6=0,IF(DA34&gt;=DA$8,DA$5,IF(DA34&lt;DA$6,0,0.6*DA$5+0.4*DA$5*(DA34-DA$7)/(DA$8-DA$7))),IF(DA34&lt;=DA$8,DA$5,IF(DA34&gt;DA$6,0,0.6*DA$5+0.4*DA$5*(DA34-DA$7)/(DA$8-DA$7))))))</f>
      </c>
      <c r="DC34" s="130">
        <f>IF(DA34&lt;&gt;"",DA$5,0)</f>
      </c>
      <c r="DD34" s="129">
        <f>IF(DA$6=0,RANK(DA34,DA$12:DA$42,0),RANK(DA34,DA$12:DA$42,1))</f>
      </c>
      <c r="DE34" s="130">
        <v>98</v>
      </c>
      <c r="DF34" s="130">
        <f>IF(COUNTA(DE$12:DE$42)=0,0.6*DE$5,IF(DE34="",0,IF(DE$6=0,IF(DE34&gt;=DE$8,DE$5,IF(DE34&lt;DE$6,0,0.6*DE$5+0.4*DE$5*(DE34-DE$7)/(DE$8-DE$7))),IF(DE34&lt;=DE$8,DE$5,IF(DE34&gt;DE$6,0,0.6*DE$5+0.4*DE$5*(DE34-DE$7)/(DE$8-DE$7))))))</f>
      </c>
      <c r="DG34" s="130">
        <f>IF(DE34&lt;&gt;"",DE$5,0)</f>
      </c>
      <c r="DH34" s="129">
        <f>IF(DE$6=0,RANK(DE34,DE$12:DE$42,0),RANK(DE34,DE$12:DE$42,1))</f>
      </c>
      <c r="DI34"/>
      <c r="DJ34" s="130">
        <f>IF(COUNTA(DI$12:DI$42)=0,0.6*DI$5,IF(DI34="",0,IF(DI$6=0,IF(DI34&gt;=DI$8,DI$5,IF(DI34&lt;DI$6,0,0.6*DI$5+0.4*DI$5*(DI34-DI$7)/(DI$8-DI$7))),IF(DI34&lt;=DI$8,DI$5,IF(DI34&gt;DI$6,0,0.6*DI$5+0.4*DI$5*(DI34-DI$7)/(DI$8-DI$7))))))</f>
      </c>
      <c r="DK34" s="130">
        <f>IF(DI34&lt;&gt;"",DI$5,0)</f>
      </c>
      <c r="DL34" s="129">
        <f>IF(DI$6=0,RANK(DI34,DI$12:DI$42,0),RANK(DI34,DI$12:DI$42,1))</f>
      </c>
      <c r="DM34"/>
      <c r="DN34" s="130">
        <f>IF(COUNTA(DM$12:DM$42)=0,0.6*DM$5,IF(DM34="",0,IF(DM$6=0,IF(DM34&gt;=DM$8,DM$5,IF(DM34&lt;DM$6,0,0.6*DM$5+0.4*DM$5*(DM34-DM$7)/(DM$8-DM$7))),IF(DM34&lt;=DM$8,DM$5,IF(DM34&gt;DM$6,0,0.6*DM$5+0.4*DM$5*(DM34-DM$7)/(DM$8-DM$7))))))</f>
      </c>
      <c r="DO34" s="130">
        <f>IF(DM34&lt;&gt;"",DM$5,0)</f>
      </c>
      <c r="DP34" s="129">
        <f>IF(DM$6=0,RANK(DM34,DM$12:DM$42,0),RANK(DM34,DM$12:DM$42,1))</f>
      </c>
      <c r="DQ34"/>
      <c r="DR34" s="130">
        <f>IF(COUNTA(DQ$12:DQ$42)=0,0.6*DQ$5,IF(DQ34="",0,IF(DQ$6=0,IF(DQ34&gt;=DQ$8,DQ$5,IF(DQ34&lt;DQ$6,0,0.6*DQ$5+0.4*DQ$5*(DQ34-DQ$7)/(DQ$8-DQ$7))),IF(DQ34&lt;=DQ$8,DQ$5,IF(DQ34&gt;DQ$6,0,0.6*DQ$5+0.4*DQ$5*(DQ34-DQ$7)/(DQ$8-DQ$7))))))</f>
      </c>
      <c r="DS34" s="130">
        <f>IF(DQ34&lt;&gt;"",DQ$5,0)</f>
      </c>
      <c r="DT34" s="129">
        <f>IF(DQ$6=0,RANK(DQ34,DQ$12:DQ$42,0),RANK(DQ34,DQ$12:DQ$42,1))</f>
      </c>
      <c r="DU34"/>
      <c r="DV34" s="130">
        <f>IF(COUNTA(DU$12:DU$42)=0,0.6*DU$5,IF(DU34="",0,IF(DU$6=0,IF(DU34&gt;=DU$8,DU$5,IF(DU34&lt;DU$6,0,0.6*DU$5+0.4*DU$5*(DU34-DU$7)/(DU$8-DU$7))),IF(DU34&lt;=DU$8,DU$5,IF(DU34&gt;DU$6,0,0.6*DU$5+0.4*DU$5*(DU34-DU$7)/(DU$8-DU$7))))))</f>
      </c>
      <c r="DW34" s="130">
        <f>IF(DU34&lt;&gt;"",DU$5,0)</f>
      </c>
      <c r="DX34" s="129">
        <f>IF(DU$6=0,RANK(DU34,DU$12:DU$42,0),RANK(DU34,DU$12:DU$42,1))</f>
      </c>
      <c r="DY34"/>
      <c r="DZ34" s="130">
        <f>IF(COUNTA(DY$12:DY$42)=0,0.6*DY$5,IF(DY34="",0,IF(DY$6=0,IF(DY34&gt;=DY$8,DY$5,IF(DY34&lt;DY$6,0,0.6*DY$5+0.4*DY$5*(DY34-DY$7)/(DY$8-DY$7))),IF(DY34&lt;=DY$8,DY$5,IF(DY34&gt;DY$6,0,0.6*DY$5+0.4*DY$5*(DY34-DY$7)/(DY$8-DY$7))))))</f>
      </c>
      <c r="EA34" s="130">
        <f>IF(DY34&lt;&gt;"",DY$5,0)</f>
      </c>
      <c r="EB34" s="129">
        <f>IF(DY$6=0,RANK(DY34,DY$12:DY$42,0),RANK(DY34,DY$12:DY$42,1))</f>
      </c>
      <c r="EC34"/>
      <c r="ED34" s="130">
        <f>IF(COUNTA(EC$12:EC$42)=0,0.6*EC$5,IF(EC34="",0,IF(EC$6=0,IF(EC34&gt;=EC$8,EC$5,IF(EC34&lt;EC$6,0,0.6*EC$5+0.4*EC$5*(EC34-EC$7)/(EC$8-EC$7))),IF(EC34&lt;=EC$8,EC$5,IF(EC34&gt;EC$6,0,0.6*EC$5+0.4*EC$5*(EC34-EC$7)/(EC$8-EC$7))))))</f>
      </c>
      <c r="EE34" s="130">
        <f>IF(EC34&lt;&gt;"",EC$5,0)</f>
      </c>
      <c r="EF34" s="129">
        <f>IF(EC$6=0,RANK(EC34,EC$12:EC$42,0),RANK(EC34,EC$12:EC$42,1))</f>
      </c>
      <c r="EG34"/>
      <c r="EH34" s="130">
        <f>IF(COUNTA(EG$12:EG$42)=0,0.6*EG$5,IF(EG34="",0,IF(EG$6=0,IF(EG34&gt;=EG$8,EG$5,IF(EG34&lt;EG$6,0,0.6*EG$5+0.4*EG$5*(EG34-EG$7)/(EG$8-EG$7))),IF(EG34&lt;=EG$8,EG$5,IF(EG34&gt;EG$6,0,0.6*EG$5+0.4*EG$5*(EG34-EG$7)/(EG$8-EG$7))))))</f>
      </c>
      <c r="EI34" s="130">
        <f>IF(EG34&lt;&gt;"",EG$5,0)</f>
      </c>
      <c r="EJ34" s="129">
        <f>IF(EG$6=0,RANK(EG34,EG$12:EG$42,0),RANK(EG34,EG$12:EG$42,1))</f>
      </c>
      <c r="EK34"/>
      <c r="EL34" s="130">
        <f>IF(COUNTA(EK$12:EK$42)=0,0.6*EK$5,IF(EK34="",0,IF(EK$6=0,IF(EK34&gt;=EK$8,EK$5,IF(EK34&lt;EK$6,0,0.6*EK$5+0.4*EK$5*(EK34-EK$7)/(EK$8-EK$7))),IF(EK34&lt;=EK$8,EK$5,IF(EK34&gt;EK$6,0,0.6*EK$5+0.4*EK$5*(EK34-EK$7)/(EK$8-EK$7))))))</f>
      </c>
      <c r="EM34" s="130">
        <f>IF(EK34&lt;&gt;"",EK$5,0)</f>
      </c>
      <c r="EN34" s="129">
        <f>IF(EK$6=0,RANK(EK34,EK$12:EK$42,0),RANK(EK34,EK$12:EK$42,1))</f>
      </c>
      <c r="EO34"/>
      <c r="EP34"/>
      <c r="EQ34"/>
      <c r="ER34" s="130">
        <f>IF(OR(EO34="",EP34=""),0,EO$5)</f>
      </c>
      <c r="ES34" s="129">
        <f>IF(EO$6=0,RANK(EQ34,EQ$12:EQ$42,0),RANK(EQ34,EQ$12:EQ$42,1))</f>
      </c>
      <c r="ET34"/>
      <c r="EU34"/>
      <c r="EV34"/>
      <c r="EW34" s="130">
        <f>IF(OR(ET34="",EU34=""),0,ET$5)</f>
      </c>
      <c r="EX34" s="129">
        <f>IF(ET$6=0,RANK(EV34,EV$12:EV$42,0),RANK(EV34,EV$12:EV$42,1))</f>
      </c>
      <c r="EY34"/>
      <c r="EZ34"/>
      <c r="FA34"/>
      <c r="FB34" s="130">
        <f>IF(OR(EY34="",EZ34=""),0,EY$5)</f>
      </c>
      <c r="FC34" s="129">
        <f>IF(EY$6=0,RANK(FA34,FA$12:FA$42,0),RANK(FA34,FA$12:FA$42,1))</f>
      </c>
      <c r="FD34"/>
      <c r="FE34"/>
      <c r="FF34"/>
      <c r="FG34" s="130">
        <f>IF(OR(FD34="",FE34=""),0,FD$5)</f>
      </c>
      <c r="FH34" s="129">
        <f>IF(FD$6=0,RANK(FF34,FF$12:FF$42,0),RANK(FF34,FF$12:FF$42,1))</f>
      </c>
      <c r="FI34"/>
      <c r="FJ34"/>
      <c r="FK34"/>
      <c r="FL34" s="130">
        <f>IF(OR(FI34="",FJ34=""),0,FI$5)</f>
      </c>
      <c r="FM34" s="129">
        <f>IF(FI$6=0,RANK(FK34,FK$12:FK$42,0),RANK(FK34,FK$12:FK$42,1))</f>
      </c>
      <c r="FN34"/>
      <c r="FO34"/>
      <c r="FP34"/>
      <c r="FQ34" s="130">
        <f>IF(OR(FN34="",FO34=""),0,FN$5)</f>
      </c>
      <c r="FR34" s="129">
        <f>IF(FN$6=0,RANK(FP34,FP$12:FP$42,0),RANK(FP34,FP$12:FP$42,1))</f>
      </c>
      <c r="FS34"/>
      <c r="FT34"/>
      <c r="FU34"/>
      <c r="FV34" s="130">
        <f>IF(OR(FS34="",FT34=""),0,FS$5)</f>
      </c>
      <c r="FW34" s="129">
        <f>IF(FS$6=0,RANK(FU34,FU$12:FU$42,0),RANK(FU34,FU$12:FU$42,1))</f>
      </c>
      <c r="FX34"/>
      <c r="FY34"/>
      <c r="FZ34"/>
      <c r="GA34" s="130">
        <f>IF(OR(FX34="",FY34=""),0,FX$5)</f>
      </c>
      <c r="GB34" s="129">
        <f>IF(FX$6=0,RANK(FZ34,FZ$12:FZ$42,0),RANK(FZ34,FZ$12:FZ$42,1))</f>
      </c>
      <c r="GC34"/>
      <c r="GD34"/>
      <c r="GE34"/>
      <c r="GF34" s="130">
        <f>IF(OR(GC34="",GD34=""),0,GC$5)</f>
      </c>
      <c r="GG34" s="129">
        <f>IF(GC$6=0,RANK(GE34,GE$12:GE$42,0),RANK(GE34,GE$12:GE$42,1))</f>
      </c>
      <c r="GH34"/>
      <c r="GI34"/>
      <c r="GJ34"/>
      <c r="GK34" s="130">
        <f>IF(OR(GH34="",GI34=""),0,GH$5)</f>
      </c>
      <c r="GL34" s="129">
        <f>IF(GH$6=0,RANK(GJ34,GJ$12:GJ$42,0),RANK(GJ34,GJ$12:GJ$42,1))</f>
      </c>
      <c r="GM34"/>
      <c r="GN34"/>
      <c r="GO34"/>
      <c r="GP34" s="130">
        <f>IF(OR(GM34="",GN34=""),0,GM$5)</f>
      </c>
      <c r="GQ34" s="129">
        <f>IF(GM$6=0,RANK(GO34,GO$12:GO$42,0),RANK(GO34,GO$12:GO$42,1))</f>
      </c>
      <c r="GR34"/>
      <c r="GS34"/>
      <c r="GT34"/>
      <c r="GU34" s="130">
        <f>IF(OR(GR34="",GS34=""),0,GR$5)</f>
      </c>
      <c r="GV34" s="129">
        <f>IF(GR$6=0,RANK(GT34,GT$12:GT$42,0),RANK(GT34,GT$12:GT$42,1))</f>
      </c>
      <c r="GW34"/>
      <c r="GX34"/>
      <c r="GY34"/>
      <c r="GZ34" s="130">
        <f>IF(OR(GW34="",GX34=""),0,GW$5)</f>
      </c>
      <c r="HA34" s="129">
        <f>IF(GW$6=0,RANK(GY34,GY$12:GY$42,0),RANK(GY34,GY$12:GY$42,1))</f>
      </c>
      <c r="HB34"/>
      <c r="HC34"/>
      <c r="HD34"/>
      <c r="HE34" s="130">
        <f>IF(OR(HB34="",HC34=""),0,HB$5)</f>
      </c>
      <c r="HF34" s="129">
        <f>IF(HB$6=0,RANK(HD34,HD$12:HD$42,0),RANK(HD34,HD$12:HD$42,1))</f>
      </c>
      <c r="HG34" s="130">
        <v>1.28076968991269</v>
      </c>
      <c r="HH34" s="130">
        <f>IF(COUNTA(HG$12:HG$42)=0,0.6*HG$5,IF(HG34="",0,IF(HG$6=0,IF(HG34&gt;=HG$8,HG$5,IF(HG34&lt;HG$6,0,0.6*HG$5+0.4*HG$5*(HG34-HG$7)/(HG$8-HG$7))),IF(HG34&lt;=HG$8,HG$5,IF(HG34&gt;HG$6,0,0.6*HG$5+0.4*HG$5*(HG34-HG$7)/(HG$8-HG$7))))))</f>
      </c>
      <c r="HI34" s="130">
        <f>IF(HG34&lt;&gt;"",HG$5,0)</f>
      </c>
      <c r="HJ34" s="129">
        <f>IF(HG$6=0,RANK(HG34,HG$12:HG$42,0),RANK(HG34,HG$12:HG$42,1))</f>
      </c>
      <c r="HK34" s="130">
        <v>1.8</v>
      </c>
      <c r="HL34" s="130">
        <f>IF(COUNTA(HK$12:HK$42)=0,0.6*HK$5,IF(HK34="",0,IF(HK$6=0,IF(HK34&gt;=HK$8,HK$5,IF(HK34&lt;HK$6,0,0.6*HK$5+0.4*HK$5*(HK34-HK$7)/(HK$8-HK$7))),IF(HK34&lt;=HK$8,HK$5,IF(HK34&gt;HK$6,0,0.6*HK$5+0.4*HK$5*(HK34-HK$7)/(HK$8-HK$7))))))</f>
      </c>
      <c r="HM34" s="130">
        <f>IF(HK34&lt;&gt;"",HK$5,0)</f>
      </c>
      <c r="HN34" s="129">
        <f>IF(HK$6=0,RANK(HK34,HK$12:HK$42,0),RANK(HK34,HK$12:HK$42,1))</f>
      </c>
      <c r="HO34" s="130">
        <v>0</v>
      </c>
      <c r="HP34" s="130">
        <f>IF(COUNTA(HO$12:HO$42)=0,0.6*HO$5,IF(HO34="",0,IF(HO$6=0,IF(HO34&gt;=HO$8,HO$5,IF(HO34&lt;HO$6,0,0.6*HO$5+0.4*HO$5*(HO34-HO$7)/(HO$8-HO$7))),IF(HO34&lt;=HO$8,HO$5,IF(HO34&gt;HO$6,0,0.6*HO$5+0.4*HO$5*(HO34-HO$7)/(HO$8-HO$7))))))</f>
      </c>
      <c r="HQ34" s="130">
        <f>IF(HO34&lt;&gt;"",HO$5,0)</f>
      </c>
      <c r="HR34" s="129">
        <f>IF(HO$6=0,RANK(HO34,HO$12:HO$42,0),RANK(HO34,HO$12:HO$42,1))</f>
      </c>
      <c r="HS34" s="130">
        <v>3.112840467</v>
      </c>
      <c r="HT34" s="130">
        <f>IF(COUNTA(HS$12:HS$42)=0,0.6*HS$5,IF(HS34="",0,IF(HS$6=0,IF(HS34&gt;=HS$8,HS$5,IF(HS34&lt;HS$6,0,0.6*HS$5+0.4*HS$5*(HS34-HS$7)/(HS$8-HS$7))),IF(HS34&lt;=HS$8,HS$5,IF(HS34&gt;HS$6,0,0.6*HS$5+0.4*HS$5*(HS34-HS$7)/(HS$8-HS$7))))))</f>
      </c>
      <c r="HU34" s="130">
        <f>IF(HS34&lt;&gt;"",HS$5,0)</f>
      </c>
      <c r="HV34" s="129">
        <f>IF(HS$6=0,RANK(HS34,HS$12:HS$42,0),RANK(HS34,HS$12:HS$42,1))</f>
      </c>
      <c r="HW34" s="130">
        <v>0</v>
      </c>
      <c r="HX34" s="130">
        <f>IF(COUNTA(HW$12:HW$42)=0,0.6*HW$5,IF(HW34="",0,IF(HW$6=0,IF(HW34&gt;=HW$8,HW$5,IF(HW34&lt;HW$6,0,0.6*HW$5+0.4*HW$5*(HW34-HW$7)/(HW$8-HW$7))),IF(HW34&lt;=HW$8,HW$5,IF(HW34&gt;HW$6,0,0.6*HW$5+0.4*HW$5*(HW34-HW$7)/(HW$8-HW$7))))))</f>
      </c>
      <c r="HY34" s="130">
        <f>IF(HW34&lt;&gt;"",HW$5,0)</f>
      </c>
      <c r="HZ34" s="129">
        <f>IF(HW$6=0,RANK(HW34,HW$12:HW$42,0),RANK(HW34,HW$12:HW$42,1))</f>
      </c>
      <c r="IA34" s="130">
        <v>0</v>
      </c>
      <c r="IB34" s="130">
        <f>IF(COUNTA(IA$12:IA$42)=0,0.6*IA$5,IF(IA34="",0,IF(IA$6=0,IF(IA34&gt;=IA$8,IA$5,IF(IA34&lt;IA$6,0,0.6*IA$5+0.4*IA$5*(IA34-IA$7)/(IA$8-IA$7))),IF(IA34&lt;=IA$8,IA$5,IF(IA34&gt;IA$6,0,0.6*IA$5+0.4*IA$5*(IA34-IA$7)/(IA$8-IA$7))))))</f>
      </c>
      <c r="IC34" s="130">
        <f>IF(IA34&lt;&gt;"",IA$5,0)</f>
      </c>
      <c r="ID34" s="129">
        <f>IF(IA$6=0,RANK(IA34,IA$12:IA$42,0),RANK(IA34,IA$12:IA$42,1))</f>
      </c>
      <c r="IE34" s="130">
        <v>87.4808238814979</v>
      </c>
      <c r="IF34" s="130">
        <f>IF(COUNTA(IE$12:IE$42)=0,0.6*IE$5,IF(IE34="",0,IF(IE$6=0,IF(IE34&gt;=IE$8,IE$5,IF(IE34&lt;IE$6,0,0.6*IE$5+0.4*IE$5*(IE34-IE$7)/(IE$8-IE$7))),IF(IE34&lt;=IE$8,IE$5,IF(IE34&gt;IE$6,0,0.6*IE$5+0.4*IE$5*(IE34-IE$7)/(IE$8-IE$7))))))</f>
      </c>
      <c r="IG34" s="130">
        <f>IF(IE34&lt;&gt;"",IE$5,0)</f>
      </c>
      <c r="IH34" s="129">
        <f>IF(IE$6=0,RANK(IE34,IE$12:IE$42,0),RANK(IE34,IE$12:IE$42,1))</f>
      </c>
      <c r="II34" s="130">
        <v>98.3145647237224</v>
      </c>
      <c r="IJ34" s="130">
        <f>IF(COUNTA(II$12:II$42)=0,0.6*II$5,IF(II34="",0,IF(II$6=0,IF(II34&gt;=II$8,II$5,IF(II34&lt;II$6,0,0.6*II$5+0.4*II$5*(II34-II$7)/(II$8-II$7))),IF(II34&lt;=II$8,II$5,IF(II34&gt;II$6,0,0.6*II$5+0.4*II$5*(II34-II$7)/(II$8-II$7))))))</f>
      </c>
      <c r="IK34" s="130">
        <f>IF(II34&lt;&gt;"",II$5,0)</f>
      </c>
      <c r="IL34" s="129">
        <f>IF(II$6=0,RANK(II34,II$12:II$42,0),RANK(II34,II$12:II$42,1))</f>
      </c>
      <c r="IM34" s="130">
        <v>46.3370470034957</v>
      </c>
      <c r="IN34" s="130">
        <f>IF(COUNTA(IM$12:IM$42)=0,0.6*IM$5,IF(IM34="",0,IF(AND(IM34&gt;=IM$7,IM34&lt;=IM$8),IM$5,0)))</f>
      </c>
      <c r="IO34" s="130">
        <f>IF(IM34&lt;&gt;"",IM$5,0)</f>
      </c>
      <c r="IP34" s="129">
        <f>IF(IM$6=0,RANK(IM34,IM$12:IM$42,0),RANK(IM34,IM$12:IM$42,1))</f>
      </c>
      <c r="IQ34" s="130">
        <v>90</v>
      </c>
      <c r="IR34" s="130">
        <f>IF(COUNTA(IQ$12:IQ$42)=0,0.6*IQ$5,IF(IQ34="",0,IF(IQ$6=0,IF(IQ34&gt;=IQ$8,IQ$5,IF(IQ34&lt;IQ$6,0,0.6*IQ$5+0.4*IQ$5*(IQ34-IQ$7)/(IQ$8-IQ$7))),IF(IQ34&lt;=IQ$8,IQ$5,IF(IQ34&gt;IQ$6,0,0.6*IQ$5+0.4*IQ$5*(IQ34-IQ$7)/(IQ$8-IQ$7))))))</f>
      </c>
      <c r="IS34" s="130">
        <f>IF(IQ34&lt;&gt;"",IQ$5,0)</f>
      </c>
      <c r="IT34" s="129">
        <f>IF(IQ$6=0,RANK(IQ34,IQ$12:IQ$42,0),RANK(IQ34,IQ$12:IQ$42,1))</f>
      </c>
      <c r="IU34" s="130">
        <v>48.0902777777778</v>
      </c>
      <c r="IV34" s="130">
        <f>IF(COUNTA(IU$12:IU$42)=0,0.6*IU$5,IF(IU34="",0,IF(IU$6=0,IF(IU34&gt;=IU$8,IU$5,IF(IU34&lt;IU$6,0,0.6*IU$5+0.4*IU$5*(IU34-IU$7)/(IU$8-IU$7))),IF(IU34&lt;=IU$8,IU$5,IF(IU34&gt;IU$6,0,0.6*IU$5+0.4*IU$5*(IU34-IU$7)/(IU$8-IU$7))))))</f>
      </c>
      <c r="IW34" s="130">
        <f>IF(IU34&lt;&gt;"",IU$5,0)</f>
      </c>
      <c r="IX34" s="129">
        <f>IF(IU$6=0,RANK(IU34,IU$12:IU$42,0),RANK(IU34,IU$12:IU$42,1))</f>
      </c>
      <c r="IY34"/>
      <c r="IZ34" s="130">
        <f>IF(COUNTA(IY$12:IY$42)=0,0.6*IY$5,IF(IY34="",0,IF(AND(IY34&gt;=IY$7,IY34&lt;=IY$8),IY$5,0)))</f>
      </c>
      <c r="JA34" s="130">
        <f>IF(IY34&lt;&gt;"",IY$5,0)</f>
      </c>
      <c r="JB34" s="129">
        <f>IF(IY$6=0,RANK(IY34,IY$12:IY$42,0),RANK(IY34,IY$12:IY$42,1))</f>
      </c>
      <c r="JC34" s="130">
        <v>41.5</v>
      </c>
      <c r="JD34" s="130">
        <f>IF(COUNTA(JC$12:JC$42)=0,0.6*JC$5,IF(JC34="",0,IF(AND(JC34&gt;=JC$7,JC34&lt;=JC$8),JC$5,0)))</f>
      </c>
      <c r="JE34" s="130">
        <f>IF(JC34&lt;&gt;"",JC$5,0)</f>
      </c>
      <c r="JF34" s="129">
        <f>IF(JC$6=0,RANK(JC34,JC$12:JC$42,0),RANK(JC34,JC$12:JC$42,1))</f>
      </c>
      <c r="JG34"/>
      <c r="JH34" s="130">
        <f>IF(COUNTA(JG$12:JG$42)=0,0.6*JG$5,IF(JG34="",0,IF(JG$6=0,IF(JG34&gt;=JG$8,JG$5,IF(JG34&lt;JG$6,0,0.6*JG$5+0.4*JG$5*(JG34-JG$7)/(JG$8-JG$7))),IF(JG34&lt;=JG$8,JG$5,IF(JG34&gt;JG$6,0,0.6*JG$5+0.4*JG$5*(JG34-JG$7)/(JG$8-JG$7))))))</f>
      </c>
      <c r="JI34" s="130">
        <f>IF(JG34&lt;&gt;"",JG$5,0)</f>
      </c>
      <c r="JJ34" s="129">
        <f>IF(JG$6=0,RANK(JG34,JG$12:JG$42,0),RANK(JG34,JG$12:JG$42,1))</f>
      </c>
      <c r="JK34"/>
      <c r="JL34" s="130">
        <f>IF(COUNTA(JK$12:JK$42)=0,0.6*JK$5,IF(JK34="",0,IF(JK$6=0,IF(JK34&gt;=JK$8,JK$5,IF(JK34&lt;JK$6,0,0.6*JK$5+0.4*JK$5*(JK34-JK$7)/(JK$8-JK$7))),IF(JK34&lt;=JK$8,JK$5,IF(JK34&gt;JK$6,0,0.6*JK$5+0.4*JK$5*(JK34-JK$7)/(JK$8-JK$7))))))</f>
      </c>
      <c r="JM34" s="130">
        <f>IF(JK34&lt;&gt;"",JK$5,0)</f>
      </c>
      <c r="JN34" s="129">
        <f>IF(JK$6=0,RANK(JK34,JK$12:JK$42,0),RANK(JK34,JK$12:JK$42,1))</f>
      </c>
      <c r="JO34" s="129" t="s">
        <v>38</v>
      </c>
      <c r="JP34" s="129">
        <f>(F34+J34+N34+R34+V34+Z34+AD34)*100</f>
      </c>
      <c r="JQ34" s="129">
        <f>RANK(JP34,JP$12:JP$42,0)</f>
      </c>
      <c r="JR34" s="129" t="s">
        <v>38</v>
      </c>
      <c r="JS34" s="129">
        <f>(AH34+AL34+AP34+AT34+AX34+BB34+BF34+BJ34+BN34+BR34+BV34+BZ34+CD34+CH34+CL34+CP34+CT34+CX34)*100</f>
      </c>
      <c r="JT34" s="129">
        <f>RANK(JS34,JS$12:JS$42,0)</f>
      </c>
      <c r="JU34" s="129" t="s">
        <v>38</v>
      </c>
      <c r="JV34" s="129">
        <f>(DB34+DF34)*100</f>
      </c>
      <c r="JW34" s="129">
        <f>RANK(JV34,JV$12:JV$42,0)</f>
      </c>
      <c r="JX34" s="129" t="s">
        <v>38</v>
      </c>
      <c r="JY34" s="129">
        <f>(DJ34+DN34+DR34+DV34+DZ34+ED34+EH34+EL34+EQ34+EV34+FA34+FF34+FK34+FP34+FU34+FZ34+GE34+GJ34+GO34+GT34+GY34+HD34)*100</f>
      </c>
      <c r="JZ34" s="129">
        <f>RANK(JY34,JY$12:JY$42,0)</f>
      </c>
      <c r="KA34" s="129" t="s">
        <v>38</v>
      </c>
      <c r="KB34" s="129">
        <f>(HH34+HL34+HP34+HT34+HX34+IB34)*100</f>
      </c>
      <c r="KC34" s="129">
        <f>RANK(KB34,KB$12:KB$42,0)</f>
      </c>
      <c r="KD34" s="129" t="s">
        <v>38</v>
      </c>
      <c r="KE34" s="129">
        <f>(IF34+IJ34+IN34+IR34+IV34)*100</f>
      </c>
      <c r="KF34" s="129">
        <f>RANK(KE34,KE$12:KE$42,0)</f>
      </c>
      <c r="KG34" s="129" t="s">
        <v>38</v>
      </c>
      <c r="KH34" s="129">
        <f>(IZ34+JD34)*100</f>
      </c>
      <c r="KI34" s="129">
        <f>RANK(KH34,KH$12:KH$42,0)</f>
      </c>
      <c r="KJ34" s="129" t="s">
        <v>38</v>
      </c>
      <c r="KK34" s="129">
        <f>(JH34+JL34)*100</f>
      </c>
      <c r="KL34" s="129">
        <f>RANK(KK34,KK$12:KK$42,0)</f>
      </c>
    </row>
    <row r="35">
      <c r="A35" s="129" t="s">
        <v>39</v>
      </c>
      <c r="B35" s="129">
        <f>A35</f>
      </c>
      <c r="C35" s="129">
        <f>(F35+J35+N35+R35+V35+Z35+AD35+AH35+AL35+AP35+AT35+AX35+BB35+BF35+BJ35+BN35+BR35+BV35+BZ35+CD35+CH35+CL35+CP35+CT35+CX35+DB35+DF35+DJ35+DN35+DR35+DV35+DZ35+ED35+EH35+EL35+EQ35+EV35+FA35+FF35+FK35+FP35+FU35+FZ35+GE35+GJ35+GO35+GT35+GY35+HD35+HH35+HL35+HP35+HT35+HX35+IB35+IF35+IJ35+IN35+IR35+IV35+IZ35+JD35+JH35+JL35)*100</f>
      </c>
      <c r="D35" s="129">
        <f>RANK(C35,C$12:C$42,0)</f>
      </c>
      <c r="E35" s="130">
        <v>65.9013842437757</v>
      </c>
      <c r="F35" s="130">
        <f>IF(COUNTA(E$12:E$42)=0,0.6*E$5,IF(E35="",0,IF(E$6=0,IF(E35&gt;=E$8,E$5,IF(E35&lt;E$6,0,0.6*E$5+0.4*E$5*(E35-E$7)/(E$8-E$7))),IF(E35&lt;=E$8,E$5,IF(E35&gt;E$6,0,0.6*E$5+0.4*E$5*(E35-E$7)/(E$8-E$7))))))</f>
      </c>
      <c r="G35" s="130">
        <f>IF(E35&lt;&gt;"",E$5,0)</f>
      </c>
      <c r="H35" s="129">
        <f>IF(E$6=0,RANK(E35,E$12:E$42,0),RANK(E35,E$12:E$42,1))</f>
      </c>
      <c r="I35" s="130">
        <v>85.4057189808047</v>
      </c>
      <c r="J35" s="130">
        <f>IF(COUNTA(I$12:I$42)=0,0.6*I$5,IF(I35="",0,IF(I$6=0,IF(I35&gt;=I$8,I$5,IF(I35&lt;I$6,0,0.6*I$5+0.4*I$5*(I35-I$7)/(I$8-I$7))),IF(I35&lt;=I$8,I$5,IF(I35&gt;I$6,0,0.6*I$5+0.4*I$5*(I35-I$7)/(I$8-I$7))))))</f>
      </c>
      <c r="K35" s="130">
        <f>IF(I35&lt;&gt;"",I$5,0)</f>
      </c>
      <c r="L35" s="129">
        <f>IF(I$6=0,RANK(I35,I$12:I$42,0),RANK(I35,I$12:I$42,1))</f>
      </c>
      <c r="M35" s="130">
        <v>71.5043465824931</v>
      </c>
      <c r="N35" s="130">
        <f>IF(COUNTA(M$12:M$42)=0,0.6*M$5,IF(M35="",0,IF(M$6=0,IF(M35&gt;=M$8,M$5,IF(M35&lt;M$6,0,0.6*M$5+0.4*M$5*(M35-M$7)/(M$8-M$7))),IF(M35&lt;=M$8,M$5,IF(M35&gt;M$6,0,0.6*M$5+0.4*M$5*(M35-M$7)/(M$8-M$7))))))</f>
      </c>
      <c r="O35" s="130">
        <f>IF(M35&lt;&gt;"",M$5,0)</f>
      </c>
      <c r="P35" s="129">
        <f>IF(M$6=0,RANK(M35,M$12:M$42,0),RANK(M35,M$12:M$42,1))</f>
      </c>
      <c r="Q35"/>
      <c r="R35" s="130">
        <f>IF(COUNTA(Q$12:Q$42)=0,0.6*Q$5,IF(Q35="",0,IF(Q$6=0,IF(Q35&gt;=Q$8,Q$5,IF(Q35&lt;Q$6,0,0.6*Q$5+0.4*Q$5*(Q35-Q$7)/(Q$8-Q$7))),IF(Q35&lt;=Q$8,Q$5,IF(Q35&gt;Q$6,0,0.6*Q$5+0.4*Q$5*(Q35-Q$7)/(Q$8-Q$7))))))</f>
      </c>
      <c r="S35" s="130">
        <f>IF(Q35&lt;&gt;"",Q$5,0)</f>
      </c>
      <c r="T35" s="129">
        <f>IF(Q$6=0,RANK(Q35,Q$12:Q$42,0),RANK(Q35,Q$12:Q$42,1))</f>
      </c>
      <c r="U35"/>
      <c r="V35" s="130">
        <f>IF(COUNTA(U$12:U$42)=0,0.6*U$5,IF(U35="",0,IF(U$6=0,IF(U35&gt;=U$8,U$5,IF(U35&lt;U$6,0,0.6*U$5+0.4*U$5*(U35-U$7)/(U$8-U$7))),IF(U35&lt;=U$8,U$5,IF(U35&gt;U$6,0,0.6*U$5+0.4*U$5*(U35-U$7)/(U$8-U$7))))))</f>
      </c>
      <c r="W35" s="130">
        <f>IF(U35&lt;&gt;"",U$5,0)</f>
      </c>
      <c r="X35" s="129">
        <f>IF(U$6=0,RANK(U35,U$12:U$42,0),RANK(U35,U$12:U$42,1))</f>
      </c>
      <c r="Y35"/>
      <c r="Z35" s="130">
        <f>IF(COUNTA(Y$12:Y$42)=0,0.6*Y$5,IF(Y35="",0,IF(Y$6=0,IF(Y35&gt;=Y$8,Y$5,IF(Y35&lt;Y$6,0,0.6*Y$5+0.4*Y$5*(Y35-Y$7)/(Y$8-Y$7))),IF(Y35&lt;=Y$8,Y$5,IF(Y35&gt;Y$6,0,0.6*Y$5+0.4*Y$5*(Y35-Y$7)/(Y$8-Y$7))))))</f>
      </c>
      <c r="AA35" s="130">
        <f>IF(Y35&lt;&gt;"",Y$5,0)</f>
      </c>
      <c r="AB35" s="129">
        <f>IF(Y$6=0,RANK(Y35,Y$12:Y$42,0),RANK(Y35,Y$12:Y$42,1))</f>
      </c>
      <c r="AC35" s="130">
        <v>100</v>
      </c>
      <c r="AD35" s="130">
        <f>IF(COUNTA(AC$12:AC$42)=0,0.6*AC$5,IF(AC35="",0,IF(AC$6=0,IF(AC35&gt;=AC$8,AC$5,IF(AC35&lt;AC$6,0,0.6*AC$5+0.4*AC$5*(AC35-AC$7)/(AC$8-AC$7))),IF(AC35&lt;=AC$8,AC$5,IF(AC35&gt;AC$6,0,0.6*AC$5+0.4*AC$5*(AC35-AC$7)/(AC$8-AC$7))))))</f>
      </c>
      <c r="AE35" s="130">
        <f>IF(AC35&lt;&gt;"",AC$5,0)</f>
      </c>
      <c r="AF35" s="129">
        <f>IF(AC$6=0,RANK(AC35,AC$12:AC$42,0),RANK(AC35,AC$12:AC$42,1))</f>
      </c>
      <c r="AG35" s="130">
        <v>0.753910506</v>
      </c>
      <c r="AH35" s="130">
        <f>IF(COUNTA(AG$12:AG$42)=0,0.6*AG$5,IF(AG35="",0,IF(AG$6=0,IF(AG35&gt;=AG$8,AG$5,IF(AG35&lt;AG$6,0,0.6*AG$5+0.4*AG$5*(AG35-AG$7)/(AG$8-AG$7))),IF(AG35&lt;=AG$8,AG$5,IF(AG35&gt;AG$6,0,0.6*AG$5+0.4*AG$5*(AG35-AG$7)/(AG$8-AG$7))))))</f>
      </c>
      <c r="AI35" s="130">
        <f>IF(AG35&lt;&gt;"",AG$5,0)</f>
      </c>
      <c r="AJ35" s="129">
        <f>IF(AG$6=0,RANK(AG35,AG$12:AG$42,0),RANK(AG35,AG$12:AG$42,1))</f>
      </c>
      <c r="AK35" s="130">
        <v>0</v>
      </c>
      <c r="AL35" s="130">
        <f>IF(COUNTA(AK$12:AK$42)=0,0.6*AK$5,IF(AK35="",0,IF(AK$6=0,IF(AK35&gt;=AK$8,AK$5,IF(AK35&lt;AK$6,0,0.6*AK$5+0.4*AK$5*(AK35-AK$7)/(AK$8-AK$7))),IF(AK35&lt;=AK$8,AK$5,IF(AK35&gt;AK$6,0,0.6*AK$5+0.4*AK$5*(AK35-AK$7)/(AK$8-AK$7))))))</f>
      </c>
      <c r="AM35" s="130">
        <f>IF(AK35&lt;&gt;"",AK$5,0)</f>
      </c>
      <c r="AN35" s="129">
        <f>IF(AK$6=0,RANK(AK35,AK$12:AK$42,0),RANK(AK35,AK$12:AK$42,1))</f>
      </c>
      <c r="AO35" s="130">
        <v>0.637128118980418</v>
      </c>
      <c r="AP35" s="130">
        <f>IF(COUNTA(AO$12:AO$42)=0,0.6*AO$5,IF(AO35="",0,IF(AO$6=0,IF(AO35&gt;=AO$8,AO$5,IF(AO35&lt;AO$6,0,0.6*AO$5+0.4*AO$5*(AO35-AO$7)/(AO$8-AO$7))),IF(AO35&lt;=AO$8,AO$5,IF(AO35&gt;AO$6,0,0.6*AO$5+0.4*AO$5*(AO35-AO$7)/(AO$8-AO$7))))))</f>
      </c>
      <c r="AQ35" s="130">
        <f>IF(AO35&lt;&gt;"",AO$5,0)</f>
      </c>
      <c r="AR35" s="129">
        <f>IF(AO$6=0,RANK(AO35,AO$12:AO$42,0),RANK(AO35,AO$12:AO$42,1))</f>
      </c>
      <c r="AS35" s="130">
        <v>0</v>
      </c>
      <c r="AT35" s="130">
        <f>IF(COUNTA(AS$12:AS$42)=0,0.6*AS$5,IF(AS35="",0,IF(AS$6=0,IF(AS35&gt;=AS$8,AS$5,IF(AS35&lt;AS$6,0,0.6*AS$5+0.4*AS$5*(AS35-AS$7)/(AS$8-AS$7))),IF(AS35&lt;=AS$8,AS$5,IF(AS35&gt;AS$6,0,0.6*AS$5+0.4*AS$5*(AS35-AS$7)/(AS$8-AS$7))))))</f>
      </c>
      <c r="AU35" s="130">
        <f>IF(AS35&lt;&gt;"",AS$5,0)</f>
      </c>
      <c r="AV35" s="129">
        <f>IF(AS$6=0,RANK(AS35,AS$12:AS$42,0),RANK(AS35,AS$12:AS$42,1))</f>
      </c>
      <c r="AW35" s="130">
        <v>0</v>
      </c>
      <c r="AX35" s="130">
        <f>IF(COUNTA(AW$12:AW$42)=0,0.6*AW$5,IF(AW35="",0,IF(AW$6=0,IF(AW35&gt;=AW$8,AW$5,IF(AW35&lt;AW$6,0,0.6*AW$5+0.4*AW$5*(AW35-AW$7)/(AW$8-AW$7))),IF(AW35&lt;=AW$8,AW$5,IF(AW35&gt;AW$6,0,0.6*AW$5+0.4*AW$5*(AW35-AW$7)/(AW$8-AW$7))))))</f>
      </c>
      <c r="AY35" s="130">
        <f>IF(AW35&lt;&gt;"",AW$5,0)</f>
      </c>
      <c r="AZ35" s="129">
        <f>IF(AW$6=0,RANK(AW35,AW$12:AW$42,0),RANK(AW35,AW$12:AW$42,1))</f>
      </c>
      <c r="BA35" s="130">
        <v>11.9655842670935</v>
      </c>
      <c r="BB35" s="130">
        <f>IF(COUNTA(BA$12:BA$42)=0,0.6*BA$5,IF(BA35="",0,IF(BA$6=0,IF(BA35&gt;=BA$8,BA$5,IF(BA35&lt;BA$6,0,0.6*BA$5+0.4*BA$5*(BA35-BA$7)/(BA$8-BA$7))),IF(BA35&lt;=BA$8,BA$5,IF(BA35&gt;BA$6,0,0.6*BA$5+0.4*BA$5*(BA35-BA$7)/(BA$8-BA$7))))))</f>
      </c>
      <c r="BC35" s="130">
        <f>IF(BA35&lt;&gt;"",BA$5,0)</f>
      </c>
      <c r="BD35" s="129">
        <f>IF(BA$6=0,RANK(BA35,BA$12:BA$42,0),RANK(BA35,BA$12:BA$42,1))</f>
      </c>
      <c r="BE35" s="130">
        <v>0</v>
      </c>
      <c r="BF35" s="130">
        <f>IF(COUNTA(BE$12:BE$42)=0,0.6*BE$5,IF(BE35="",0,IF(BE$6=0,IF(BE35&gt;=BE$8,BE$5,IF(BE35&lt;BE$6,0,0.6*BE$5+0.4*BE$5*(BE35-BE$7)/(BE$8-BE$7))),IF(BE35&lt;=BE$8,BE$5,IF(BE35&gt;BE$6,0,0.6*BE$5+0.4*BE$5*(BE35-BE$7)/(BE$8-BE$7))))))</f>
      </c>
      <c r="BG35" s="130">
        <f>IF(BE35&lt;&gt;"",BE$5,0)</f>
      </c>
      <c r="BH35" s="129">
        <f>IF(BE$6=0,RANK(BE35,BE$12:BE$42,0),RANK(BE35,BE$12:BE$42,1))</f>
      </c>
      <c r="BI35"/>
      <c r="BJ35" s="130">
        <f>IF(COUNTA(BI$12:BI$42)=0,0.6*BI$5,IF(BI35="",0,IF(BI$6=0,IF(BI35&gt;=BI$8,BI$5,IF(BI35&lt;BI$6,0,0.6*BI$5+0.4*BI$5*(BI35-BI$7)/(BI$8-BI$7))),IF(BI35&lt;=BI$8,BI$5,IF(BI35&gt;BI$6,0,0.6*BI$5+0.4*BI$5*(BI35-BI$7)/(BI$8-BI$7))))))</f>
      </c>
      <c r="BK35" s="130">
        <f>IF(BI35&lt;&gt;"",BI$5,0)</f>
      </c>
      <c r="BL35" s="129">
        <f>IF(BI$6=0,RANK(BI35,BI$12:BI$42,0),RANK(BI35,BI$12:BI$42,1))</f>
      </c>
      <c r="BM35"/>
      <c r="BN35" s="130">
        <f>IF(COUNTA(BM$12:BM$42)=0,0.6*BM$5,IF(BM35="",0,IF(BM$6=0,IF(BM35&gt;=BM$8,BM$5,IF(BM35&lt;BM$6,0,0.6*BM$5+0.4*BM$5*(BM35-BM$7)/(BM$8-BM$7))),IF(BM35&lt;=BM$8,BM$5,IF(BM35&gt;BM$6,0,0.6*BM$5+0.4*BM$5*(BM35-BM$7)/(BM$8-BM$7))))))</f>
      </c>
      <c r="BO35" s="130">
        <f>IF(BM35&lt;&gt;"",BM$5,0)</f>
      </c>
      <c r="BP35" s="129">
        <f>IF(BM$6=0,RANK(BM35,BM$12:BM$42,0),RANK(BM35,BM$12:BM$42,1))</f>
      </c>
      <c r="BQ35"/>
      <c r="BR35" s="130">
        <f>IF(COUNTA(BQ$12:BQ$42)=0,0.6*BQ$5,IF(BQ35="",0,IF(BQ$6=0,IF(BQ35&gt;=BQ$8,BQ$5,IF(BQ35&lt;BQ$6,0,0.6*BQ$5+0.4*BQ$5*(BQ35-BQ$7)/(BQ$8-BQ$7))),IF(BQ35&lt;=BQ$8,BQ$5,IF(BQ35&gt;BQ$6,0,0.6*BQ$5+0.4*BQ$5*(BQ35-BQ$7)/(BQ$8-BQ$7))))))</f>
      </c>
      <c r="BS35" s="130">
        <f>IF(BQ35&lt;&gt;"",BQ$5,0)</f>
      </c>
      <c r="BT35" s="129">
        <f>IF(BQ$6=0,RANK(BQ35,BQ$12:BQ$42,0),RANK(BQ35,BQ$12:BQ$42,1))</f>
      </c>
      <c r="BU35"/>
      <c r="BV35" s="130">
        <f>IF(COUNTA(BU$12:BU$42)=0,0.6*BU$5,IF(BU35="",0,IF(BU$6=0,IF(BU35&gt;=BU$8,BU$5,IF(BU35&lt;BU$6,0,0.6*BU$5+0.4*BU$5*(BU35-BU$7)/(BU$8-BU$7))),IF(BU35&lt;=BU$8,BU$5,IF(BU35&gt;BU$6,0,0.6*BU$5+0.4*BU$5*(BU35-BU$7)/(BU$8-BU$7))))))</f>
      </c>
      <c r="BW35" s="130">
        <f>IF(BU35&lt;&gt;"",BU$5,0)</f>
      </c>
      <c r="BX35" s="129">
        <f>IF(BU$6=0,RANK(BU35,BU$12:BU$42,0),RANK(BU35,BU$12:BU$42,1))</f>
      </c>
      <c r="BY35"/>
      <c r="BZ35" s="130">
        <f>IF(COUNTA(BY$12:BY$42)=0,0.6*BY$5,IF(BY35="",0,IF(BY$6=0,IF(BY35&gt;=BY$8,BY$5,IF(BY35&lt;BY$6,0,0.6*BY$5+0.4*BY$5*(BY35-BY$7)/(BY$8-BY$7))),IF(BY35&lt;=BY$8,BY$5,IF(BY35&gt;BY$6,0,0.6*BY$5+0.4*BY$5*(BY35-BY$7)/(BY$8-BY$7))))))</f>
      </c>
      <c r="CA35" s="130">
        <f>IF(BY35&lt;&gt;"",BY$5,0)</f>
      </c>
      <c r="CB35" s="129">
        <f>IF(BY$6=0,RANK(BY35,BY$12:BY$42,0),RANK(BY35,BY$12:BY$42,1))</f>
      </c>
      <c r="CC35"/>
      <c r="CD35" s="130">
        <f>IF(COUNTA(CC$12:CC$42)=0,0.6*CC$5,IF(CC35="",0,IF(CC$6=0,IF(CC35&gt;=CC$8,CC$5,IF(CC35&lt;CC$6,0,0.6*CC$5+0.4*CC$5*(CC35-CC$7)/(CC$8-CC$7))),IF(CC35&lt;=CC$8,CC$5,IF(CC35&gt;CC$6,0,0.6*CC$5+0.4*CC$5*(CC35-CC$7)/(CC$8-CC$7))))))</f>
      </c>
      <c r="CE35" s="130">
        <f>IF(CC35&lt;&gt;"",CC$5,0)</f>
      </c>
      <c r="CF35" s="129">
        <f>IF(CC$6=0,RANK(CC35,CC$12:CC$42,0),RANK(CC35,CC$12:CC$42,1))</f>
      </c>
      <c r="CG35"/>
      <c r="CH35" s="130">
        <f>IF(COUNTA(CG$12:CG$42)=0,0.6*CG$5,IF(CG35="",0,IF(CG$6=0,IF(CG35&gt;=CG$8,CG$5,IF(CG35&lt;CG$6,0,0.6*CG$5+0.4*CG$5*(CG35-CG$7)/(CG$8-CG$7))),IF(CG35&lt;=CG$8,CG$5,IF(CG35&gt;CG$6,0,0.6*CG$5+0.4*CG$5*(CG35-CG$7)/(CG$8-CG$7))))))</f>
      </c>
      <c r="CI35" s="130">
        <f>IF(CG35&lt;&gt;"",CG$5,0)</f>
      </c>
      <c r="CJ35" s="129">
        <f>IF(CG$6=0,RANK(CG35,CG$12:CG$42,0),RANK(CG35,CG$12:CG$42,1))</f>
      </c>
      <c r="CK35"/>
      <c r="CL35" s="130">
        <f>IF(COUNTA(CK$12:CK$42)=0,0.6*CK$5,IF(CK35="",0,IF(CK$6=0,IF(CK35&gt;=CK$8,CK$5,IF(CK35&lt;CK$6,0,0.6*CK$5+0.4*CK$5*(CK35-CK$7)/(CK$8-CK$7))),IF(CK35&lt;=CK$8,CK$5,IF(CK35&gt;CK$6,0,0.6*CK$5+0.4*CK$5*(CK35-CK$7)/(CK$8-CK$7))))))</f>
      </c>
      <c r="CM35" s="130">
        <f>IF(CK35&lt;&gt;"",CK$5,0)</f>
      </c>
      <c r="CN35" s="129">
        <f>IF(CK$6=0,RANK(CK35,CK$12:CK$42,0),RANK(CK35,CK$12:CK$42,1))</f>
      </c>
      <c r="CO35"/>
      <c r="CP35" s="130">
        <f>IF(COUNTA(CO$12:CO$42)=0,0.6*CO$5,IF(CO35="",0,IF(CO$6=0,IF(CO35&gt;=CO$8,CO$5,IF(CO35&lt;CO$6,0,0.6*CO$5+0.4*CO$5*(CO35-CO$7)/(CO$8-CO$7))),IF(CO35&lt;=CO$8,CO$5,IF(CO35&gt;CO$6,0,0.6*CO$5+0.4*CO$5*(CO35-CO$7)/(CO$8-CO$7))))))</f>
      </c>
      <c r="CQ35" s="130">
        <f>IF(CO35&lt;&gt;"",CO$5,0)</f>
      </c>
      <c r="CR35" s="129">
        <f>IF(CO$6=0,RANK(CO35,CO$12:CO$42,0),RANK(CO35,CO$12:CO$42,1))</f>
      </c>
      <c r="CS35" s="130">
        <v>99</v>
      </c>
      <c r="CT35" s="130">
        <f>IF(COUNTA(CS$12:CS$42)=0,0.6*CS$5,IF(CS35="",0,IF(CS$6=0,IF(CS35&gt;=CS$8,CS$5,IF(CS35&lt;CS$6,0,0.6*CS$5+0.4*CS$5*(CS35-CS$7)/(CS$8-CS$7))),IF(CS35&lt;=CS$8,CS$5,IF(CS35&gt;CS$6,0,0.6*CS$5+0.4*CS$5*(CS35-CS$7)/(CS$8-CS$7))))))</f>
      </c>
      <c r="CU35" s="130">
        <f>IF(CS35&lt;&gt;"",CS$5,0)</f>
      </c>
      <c r="CV35" s="129">
        <f>IF(CS$6=0,RANK(CS35,CS$12:CS$42,0),RANK(CS35,CS$12:CS$42,1))</f>
      </c>
      <c r="CW35" s="130">
        <v>0.5</v>
      </c>
      <c r="CX35" s="130">
        <f>IF(COUNTA(CW$12:CW$42)=0,0.6*CW$5,IF(CW35="",0,IF(CW$6=0,IF(CW35&gt;=CW$8,CW$5,IF(CW35&lt;CW$6,0,0.6*CW$5+0.4*CW$5*(CW35-CW$7)/(CW$8-CW$7))),IF(CW35&lt;=CW$8,CW$5,IF(CW35&gt;CW$6,0,0.6*CW$5+0.4*CW$5*(CW35-CW$7)/(CW$8-CW$7))))))</f>
      </c>
      <c r="CY35" s="130">
        <f>IF(CW35&lt;&gt;"",CW$5,0)</f>
      </c>
      <c r="CZ35" s="129">
        <f>IF(CW$6=0,RANK(CW35,CW$12:CW$42,0),RANK(CW35,CW$12:CW$42,1))</f>
      </c>
      <c r="DA35" s="130">
        <v>98</v>
      </c>
      <c r="DB35" s="130">
        <f>IF(COUNTA(DA$12:DA$42)=0,0.6*DA$5,IF(DA35="",0,IF(DA$6=0,IF(DA35&gt;=DA$8,DA$5,IF(DA35&lt;DA$6,0,0.6*DA$5+0.4*DA$5*(DA35-DA$7)/(DA$8-DA$7))),IF(DA35&lt;=DA$8,DA$5,IF(DA35&gt;DA$6,0,0.6*DA$5+0.4*DA$5*(DA35-DA$7)/(DA$8-DA$7))))))</f>
      </c>
      <c r="DC35" s="130">
        <f>IF(DA35&lt;&gt;"",DA$5,0)</f>
      </c>
      <c r="DD35" s="129">
        <f>IF(DA$6=0,RANK(DA35,DA$12:DA$42,0),RANK(DA35,DA$12:DA$42,1))</f>
      </c>
      <c r="DE35" s="130">
        <v>98</v>
      </c>
      <c r="DF35" s="130">
        <f>IF(COUNTA(DE$12:DE$42)=0,0.6*DE$5,IF(DE35="",0,IF(DE$6=0,IF(DE35&gt;=DE$8,DE$5,IF(DE35&lt;DE$6,0,0.6*DE$5+0.4*DE$5*(DE35-DE$7)/(DE$8-DE$7))),IF(DE35&lt;=DE$8,DE$5,IF(DE35&gt;DE$6,0,0.6*DE$5+0.4*DE$5*(DE35-DE$7)/(DE$8-DE$7))))))</f>
      </c>
      <c r="DG35" s="130">
        <f>IF(DE35&lt;&gt;"",DE$5,0)</f>
      </c>
      <c r="DH35" s="129">
        <f>IF(DE$6=0,RANK(DE35,DE$12:DE$42,0),RANK(DE35,DE$12:DE$42,1))</f>
      </c>
      <c r="DI35"/>
      <c r="DJ35" s="130">
        <f>IF(COUNTA(DI$12:DI$42)=0,0.6*DI$5,IF(DI35="",0,IF(DI$6=0,IF(DI35&gt;=DI$8,DI$5,IF(DI35&lt;DI$6,0,0.6*DI$5+0.4*DI$5*(DI35-DI$7)/(DI$8-DI$7))),IF(DI35&lt;=DI$8,DI$5,IF(DI35&gt;DI$6,0,0.6*DI$5+0.4*DI$5*(DI35-DI$7)/(DI$8-DI$7))))))</f>
      </c>
      <c r="DK35" s="130">
        <f>IF(DI35&lt;&gt;"",DI$5,0)</f>
      </c>
      <c r="DL35" s="129">
        <f>IF(DI$6=0,RANK(DI35,DI$12:DI$42,0),RANK(DI35,DI$12:DI$42,1))</f>
      </c>
      <c r="DM35"/>
      <c r="DN35" s="130">
        <f>IF(COUNTA(DM$12:DM$42)=0,0.6*DM$5,IF(DM35="",0,IF(DM$6=0,IF(DM35&gt;=DM$8,DM$5,IF(DM35&lt;DM$6,0,0.6*DM$5+0.4*DM$5*(DM35-DM$7)/(DM$8-DM$7))),IF(DM35&lt;=DM$8,DM$5,IF(DM35&gt;DM$6,0,0.6*DM$5+0.4*DM$5*(DM35-DM$7)/(DM$8-DM$7))))))</f>
      </c>
      <c r="DO35" s="130">
        <f>IF(DM35&lt;&gt;"",DM$5,0)</f>
      </c>
      <c r="DP35" s="129">
        <f>IF(DM$6=0,RANK(DM35,DM$12:DM$42,0),RANK(DM35,DM$12:DM$42,1))</f>
      </c>
      <c r="DQ35"/>
      <c r="DR35" s="130">
        <f>IF(COUNTA(DQ$12:DQ$42)=0,0.6*DQ$5,IF(DQ35="",0,IF(DQ$6=0,IF(DQ35&gt;=DQ$8,DQ$5,IF(DQ35&lt;DQ$6,0,0.6*DQ$5+0.4*DQ$5*(DQ35-DQ$7)/(DQ$8-DQ$7))),IF(DQ35&lt;=DQ$8,DQ$5,IF(DQ35&gt;DQ$6,0,0.6*DQ$5+0.4*DQ$5*(DQ35-DQ$7)/(DQ$8-DQ$7))))))</f>
      </c>
      <c r="DS35" s="130">
        <f>IF(DQ35&lt;&gt;"",DQ$5,0)</f>
      </c>
      <c r="DT35" s="129">
        <f>IF(DQ$6=0,RANK(DQ35,DQ$12:DQ$42,0),RANK(DQ35,DQ$12:DQ$42,1))</f>
      </c>
      <c r="DU35"/>
      <c r="DV35" s="130">
        <f>IF(COUNTA(DU$12:DU$42)=0,0.6*DU$5,IF(DU35="",0,IF(DU$6=0,IF(DU35&gt;=DU$8,DU$5,IF(DU35&lt;DU$6,0,0.6*DU$5+0.4*DU$5*(DU35-DU$7)/(DU$8-DU$7))),IF(DU35&lt;=DU$8,DU$5,IF(DU35&gt;DU$6,0,0.6*DU$5+0.4*DU$5*(DU35-DU$7)/(DU$8-DU$7))))))</f>
      </c>
      <c r="DW35" s="130">
        <f>IF(DU35&lt;&gt;"",DU$5,0)</f>
      </c>
      <c r="DX35" s="129">
        <f>IF(DU$6=0,RANK(DU35,DU$12:DU$42,0),RANK(DU35,DU$12:DU$42,1))</f>
      </c>
      <c r="DY35"/>
      <c r="DZ35" s="130">
        <f>IF(COUNTA(DY$12:DY$42)=0,0.6*DY$5,IF(DY35="",0,IF(DY$6=0,IF(DY35&gt;=DY$8,DY$5,IF(DY35&lt;DY$6,0,0.6*DY$5+0.4*DY$5*(DY35-DY$7)/(DY$8-DY$7))),IF(DY35&lt;=DY$8,DY$5,IF(DY35&gt;DY$6,0,0.6*DY$5+0.4*DY$5*(DY35-DY$7)/(DY$8-DY$7))))))</f>
      </c>
      <c r="EA35" s="130">
        <f>IF(DY35&lt;&gt;"",DY$5,0)</f>
      </c>
      <c r="EB35" s="129">
        <f>IF(DY$6=0,RANK(DY35,DY$12:DY$42,0),RANK(DY35,DY$12:DY$42,1))</f>
      </c>
      <c r="EC35"/>
      <c r="ED35" s="130">
        <f>IF(COUNTA(EC$12:EC$42)=0,0.6*EC$5,IF(EC35="",0,IF(EC$6=0,IF(EC35&gt;=EC$8,EC$5,IF(EC35&lt;EC$6,0,0.6*EC$5+0.4*EC$5*(EC35-EC$7)/(EC$8-EC$7))),IF(EC35&lt;=EC$8,EC$5,IF(EC35&gt;EC$6,0,0.6*EC$5+0.4*EC$5*(EC35-EC$7)/(EC$8-EC$7))))))</f>
      </c>
      <c r="EE35" s="130">
        <f>IF(EC35&lt;&gt;"",EC$5,0)</f>
      </c>
      <c r="EF35" s="129">
        <f>IF(EC$6=0,RANK(EC35,EC$12:EC$42,0),RANK(EC35,EC$12:EC$42,1))</f>
      </c>
      <c r="EG35"/>
      <c r="EH35" s="130">
        <f>IF(COUNTA(EG$12:EG$42)=0,0.6*EG$5,IF(EG35="",0,IF(EG$6=0,IF(EG35&gt;=EG$8,EG$5,IF(EG35&lt;EG$6,0,0.6*EG$5+0.4*EG$5*(EG35-EG$7)/(EG$8-EG$7))),IF(EG35&lt;=EG$8,EG$5,IF(EG35&gt;EG$6,0,0.6*EG$5+0.4*EG$5*(EG35-EG$7)/(EG$8-EG$7))))))</f>
      </c>
      <c r="EI35" s="130">
        <f>IF(EG35&lt;&gt;"",EG$5,0)</f>
      </c>
      <c r="EJ35" s="129">
        <f>IF(EG$6=0,RANK(EG35,EG$12:EG$42,0),RANK(EG35,EG$12:EG$42,1))</f>
      </c>
      <c r="EK35"/>
      <c r="EL35" s="130">
        <f>IF(COUNTA(EK$12:EK$42)=0,0.6*EK$5,IF(EK35="",0,IF(EK$6=0,IF(EK35&gt;=EK$8,EK$5,IF(EK35&lt;EK$6,0,0.6*EK$5+0.4*EK$5*(EK35-EK$7)/(EK$8-EK$7))),IF(EK35&lt;=EK$8,EK$5,IF(EK35&gt;EK$6,0,0.6*EK$5+0.4*EK$5*(EK35-EK$7)/(EK$8-EK$7))))))</f>
      </c>
      <c r="EM35" s="130">
        <f>IF(EK35&lt;&gt;"",EK$5,0)</f>
      </c>
      <c r="EN35" s="129">
        <f>IF(EK$6=0,RANK(EK35,EK$12:EK$42,0),RANK(EK35,EK$12:EK$42,1))</f>
      </c>
      <c r="EO35"/>
      <c r="EP35"/>
      <c r="EQ35"/>
      <c r="ER35" s="130">
        <f>IF(OR(EO35="",EP35=""),0,EO$5)</f>
      </c>
      <c r="ES35" s="129">
        <f>IF(EO$6=0,RANK(EQ35,EQ$12:EQ$42,0),RANK(EQ35,EQ$12:EQ$42,1))</f>
      </c>
      <c r="ET35"/>
      <c r="EU35"/>
      <c r="EV35"/>
      <c r="EW35" s="130">
        <f>IF(OR(ET35="",EU35=""),0,ET$5)</f>
      </c>
      <c r="EX35" s="129">
        <f>IF(ET$6=0,RANK(EV35,EV$12:EV$42,0),RANK(EV35,EV$12:EV$42,1))</f>
      </c>
      <c r="EY35"/>
      <c r="EZ35"/>
      <c r="FA35"/>
      <c r="FB35" s="130">
        <f>IF(OR(EY35="",EZ35=""),0,EY$5)</f>
      </c>
      <c r="FC35" s="129">
        <f>IF(EY$6=0,RANK(FA35,FA$12:FA$42,0),RANK(FA35,FA$12:FA$42,1))</f>
      </c>
      <c r="FD35"/>
      <c r="FE35"/>
      <c r="FF35"/>
      <c r="FG35" s="130">
        <f>IF(OR(FD35="",FE35=""),0,FD$5)</f>
      </c>
      <c r="FH35" s="129">
        <f>IF(FD$6=0,RANK(FF35,FF$12:FF$42,0),RANK(FF35,FF$12:FF$42,1))</f>
      </c>
      <c r="FI35"/>
      <c r="FJ35"/>
      <c r="FK35"/>
      <c r="FL35" s="130">
        <f>IF(OR(FI35="",FJ35=""),0,FI$5)</f>
      </c>
      <c r="FM35" s="129">
        <f>IF(FI$6=0,RANK(FK35,FK$12:FK$42,0),RANK(FK35,FK$12:FK$42,1))</f>
      </c>
      <c r="FN35"/>
      <c r="FO35"/>
      <c r="FP35"/>
      <c r="FQ35" s="130">
        <f>IF(OR(FN35="",FO35=""),0,FN$5)</f>
      </c>
      <c r="FR35" s="129">
        <f>IF(FN$6=0,RANK(FP35,FP$12:FP$42,0),RANK(FP35,FP$12:FP$42,1))</f>
      </c>
      <c r="FS35"/>
      <c r="FT35"/>
      <c r="FU35"/>
      <c r="FV35" s="130">
        <f>IF(OR(FS35="",FT35=""),0,FS$5)</f>
      </c>
      <c r="FW35" s="129">
        <f>IF(FS$6=0,RANK(FU35,FU$12:FU$42,0),RANK(FU35,FU$12:FU$42,1))</f>
      </c>
      <c r="FX35"/>
      <c r="FY35"/>
      <c r="FZ35"/>
      <c r="GA35" s="130">
        <f>IF(OR(FX35="",FY35=""),0,FX$5)</f>
      </c>
      <c r="GB35" s="129">
        <f>IF(FX$6=0,RANK(FZ35,FZ$12:FZ$42,0),RANK(FZ35,FZ$12:FZ$42,1))</f>
      </c>
      <c r="GC35"/>
      <c r="GD35"/>
      <c r="GE35"/>
      <c r="GF35" s="130">
        <f>IF(OR(GC35="",GD35=""),0,GC$5)</f>
      </c>
      <c r="GG35" s="129">
        <f>IF(GC$6=0,RANK(GE35,GE$12:GE$42,0),RANK(GE35,GE$12:GE$42,1))</f>
      </c>
      <c r="GH35"/>
      <c r="GI35"/>
      <c r="GJ35"/>
      <c r="GK35" s="130">
        <f>IF(OR(GH35="",GI35=""),0,GH$5)</f>
      </c>
      <c r="GL35" s="129">
        <f>IF(GH$6=0,RANK(GJ35,GJ$12:GJ$42,0),RANK(GJ35,GJ$12:GJ$42,1))</f>
      </c>
      <c r="GM35"/>
      <c r="GN35"/>
      <c r="GO35"/>
      <c r="GP35" s="130">
        <f>IF(OR(GM35="",GN35=""),0,GM$5)</f>
      </c>
      <c r="GQ35" s="129">
        <f>IF(GM$6=0,RANK(GO35,GO$12:GO$42,0),RANK(GO35,GO$12:GO$42,1))</f>
      </c>
      <c r="GR35"/>
      <c r="GS35"/>
      <c r="GT35"/>
      <c r="GU35" s="130">
        <f>IF(OR(GR35="",GS35=""),0,GR$5)</f>
      </c>
      <c r="GV35" s="129">
        <f>IF(GR$6=0,RANK(GT35,GT$12:GT$42,0),RANK(GT35,GT$12:GT$42,1))</f>
      </c>
      <c r="GW35"/>
      <c r="GX35"/>
      <c r="GY35"/>
      <c r="GZ35" s="130">
        <f>IF(OR(GW35="",GX35=""),0,GW$5)</f>
      </c>
      <c r="HA35" s="129">
        <f>IF(GW$6=0,RANK(GY35,GY$12:GY$42,0),RANK(GY35,GY$12:GY$42,1))</f>
      </c>
      <c r="HB35"/>
      <c r="HC35"/>
      <c r="HD35"/>
      <c r="HE35" s="130">
        <f>IF(OR(HB35="",HC35=""),0,HB$5)</f>
      </c>
      <c r="HF35" s="129">
        <f>IF(HB$6=0,RANK(HD35,HD$12:HD$42,0),RANK(HD35,HD$12:HD$42,1))</f>
      </c>
      <c r="HG35" s="130">
        <v>0.327201557975818</v>
      </c>
      <c r="HH35" s="130">
        <f>IF(COUNTA(HG$12:HG$42)=0,0.6*HG$5,IF(HG35="",0,IF(HG$6=0,IF(HG35&gt;=HG$8,HG$5,IF(HG35&lt;HG$6,0,0.6*HG$5+0.4*HG$5*(HG35-HG$7)/(HG$8-HG$7))),IF(HG35&lt;=HG$8,HG$5,IF(HG35&gt;HG$6,0,0.6*HG$5+0.4*HG$5*(HG35-HG$7)/(HG$8-HG$7))))))</f>
      </c>
      <c r="HI35" s="130">
        <f>IF(HG35&lt;&gt;"",HG$5,0)</f>
      </c>
      <c r="HJ35" s="129">
        <f>IF(HG$6=0,RANK(HG35,HG$12:HG$42,0),RANK(HG35,HG$12:HG$42,1))</f>
      </c>
      <c r="HK35" s="130">
        <v>1.8</v>
      </c>
      <c r="HL35" s="130">
        <f>IF(COUNTA(HK$12:HK$42)=0,0.6*HK$5,IF(HK35="",0,IF(HK$6=0,IF(HK35&gt;=HK$8,HK$5,IF(HK35&lt;HK$6,0,0.6*HK$5+0.4*HK$5*(HK35-HK$7)/(HK$8-HK$7))),IF(HK35&lt;=HK$8,HK$5,IF(HK35&gt;HK$6,0,0.6*HK$5+0.4*HK$5*(HK35-HK$7)/(HK$8-HK$7))))))</f>
      </c>
      <c r="HM35" s="130">
        <f>IF(HK35&lt;&gt;"",HK$5,0)</f>
      </c>
      <c r="HN35" s="129">
        <f>IF(HK$6=0,RANK(HK35,HK$12:HK$42,0),RANK(HK35,HK$12:HK$42,1))</f>
      </c>
      <c r="HO35" s="130">
        <v>0</v>
      </c>
      <c r="HP35" s="130">
        <f>IF(COUNTA(HO$12:HO$42)=0,0.6*HO$5,IF(HO35="",0,IF(HO$6=0,IF(HO35&gt;=HO$8,HO$5,IF(HO35&lt;HO$6,0,0.6*HO$5+0.4*HO$5*(HO35-HO$7)/(HO$8-HO$7))),IF(HO35&lt;=HO$8,HO$5,IF(HO35&gt;HO$6,0,0.6*HO$5+0.4*HO$5*(HO35-HO$7)/(HO$8-HO$7))))))</f>
      </c>
      <c r="HQ35" s="130">
        <f>IF(HO35&lt;&gt;"",HO$5,0)</f>
      </c>
      <c r="HR35" s="129">
        <f>IF(HO$6=0,RANK(HO35,HO$12:HO$42,0),RANK(HO35,HO$12:HO$42,1))</f>
      </c>
      <c r="HS35" s="130">
        <v>4.0856031128405</v>
      </c>
      <c r="HT35" s="130">
        <f>IF(COUNTA(HS$12:HS$42)=0,0.6*HS$5,IF(HS35="",0,IF(HS$6=0,IF(HS35&gt;=HS$8,HS$5,IF(HS35&lt;HS$6,0,0.6*HS$5+0.4*HS$5*(HS35-HS$7)/(HS$8-HS$7))),IF(HS35&lt;=HS$8,HS$5,IF(HS35&gt;HS$6,0,0.6*HS$5+0.4*HS$5*(HS35-HS$7)/(HS$8-HS$7))))))</f>
      </c>
      <c r="HU35" s="130">
        <f>IF(HS35&lt;&gt;"",HS$5,0)</f>
      </c>
      <c r="HV35" s="129">
        <f>IF(HS$6=0,RANK(HS35,HS$12:HS$42,0),RANK(HS35,HS$12:HS$42,1))</f>
      </c>
      <c r="HW35" s="130">
        <v>0</v>
      </c>
      <c r="HX35" s="130">
        <f>IF(COUNTA(HW$12:HW$42)=0,0.6*HW$5,IF(HW35="",0,IF(HW$6=0,IF(HW35&gt;=HW$8,HW$5,IF(HW35&lt;HW$6,0,0.6*HW$5+0.4*HW$5*(HW35-HW$7)/(HW$8-HW$7))),IF(HW35&lt;=HW$8,HW$5,IF(HW35&gt;HW$6,0,0.6*HW$5+0.4*HW$5*(HW35-HW$7)/(HW$8-HW$7))))))</f>
      </c>
      <c r="HY35" s="130">
        <f>IF(HW35&lt;&gt;"",HW$5,0)</f>
      </c>
      <c r="HZ35" s="129">
        <f>IF(HW$6=0,RANK(HW35,HW$12:HW$42,0),RANK(HW35,HW$12:HW$42,1))</f>
      </c>
      <c r="IA35" s="130">
        <v>0</v>
      </c>
      <c r="IB35" s="130">
        <f>IF(COUNTA(IA$12:IA$42)=0,0.6*IA$5,IF(IA35="",0,IF(IA$6=0,IF(IA35&gt;=IA$8,IA$5,IF(IA35&lt;IA$6,0,0.6*IA$5+0.4*IA$5*(IA35-IA$7)/(IA$8-IA$7))),IF(IA35&lt;=IA$8,IA$5,IF(IA35&gt;IA$6,0,0.6*IA$5+0.4*IA$5*(IA35-IA$7)/(IA$8-IA$7))))))</f>
      </c>
      <c r="IC35" s="130">
        <f>IF(IA35&lt;&gt;"",IA$5,0)</f>
      </c>
      <c r="ID35" s="129">
        <f>IF(IA$6=0,RANK(IA35,IA$12:IA$42,0),RANK(IA35,IA$12:IA$42,1))</f>
      </c>
      <c r="IE35" s="130">
        <v>86.0987897388384</v>
      </c>
      <c r="IF35" s="130">
        <f>IF(COUNTA(IE$12:IE$42)=0,0.6*IE$5,IF(IE35="",0,IF(IE$6=0,IF(IE35&gt;=IE$8,IE$5,IF(IE35&lt;IE$6,0,0.6*IE$5+0.4*IE$5*(IE35-IE$7)/(IE$8-IE$7))),IF(IE35&lt;=IE$8,IE$5,IF(IE35&gt;IE$6,0,0.6*IE$5+0.4*IE$5*(IE35-IE$7)/(IE$8-IE$7))))))</f>
      </c>
      <c r="IG35" s="130">
        <f>IF(IE35&lt;&gt;"",IE$5,0)</f>
      </c>
      <c r="IH35" s="129">
        <f>IF(IE$6=0,RANK(IE35,IE$12:IE$42,0),RANK(IE35,IE$12:IE$42,1))</f>
      </c>
      <c r="II35" s="130">
        <v>99.033382388601</v>
      </c>
      <c r="IJ35" s="130">
        <f>IF(COUNTA(II$12:II$42)=0,0.6*II$5,IF(II35="",0,IF(II$6=0,IF(II35&gt;=II$8,II$5,IF(II35&lt;II$6,0,0.6*II$5+0.4*II$5*(II35-II$7)/(II$8-II$7))),IF(II35&lt;=II$8,II$5,IF(II35&gt;II$6,0,0.6*II$5+0.4*II$5*(II35-II$7)/(II$8-II$7))))))</f>
      </c>
      <c r="IK35" s="130">
        <f>IF(II35&lt;&gt;"",II$5,0)</f>
      </c>
      <c r="IL35" s="129">
        <f>IF(II$6=0,RANK(II35,II$12:II$42,0),RANK(II35,II$12:II$42,1))</f>
      </c>
      <c r="IM35" s="130">
        <v>76.0293010597024</v>
      </c>
      <c r="IN35" s="130">
        <f>IF(COUNTA(IM$12:IM$42)=0,0.6*IM$5,IF(IM35="",0,IF(AND(IM35&gt;=IM$7,IM35&lt;=IM$8),IM$5,0)))</f>
      </c>
      <c r="IO35" s="130">
        <f>IF(IM35&lt;&gt;"",IM$5,0)</f>
      </c>
      <c r="IP35" s="129">
        <f>IF(IM$6=0,RANK(IM35,IM$12:IM$42,0),RANK(IM35,IM$12:IM$42,1))</f>
      </c>
      <c r="IQ35" s="130">
        <v>90</v>
      </c>
      <c r="IR35" s="130">
        <f>IF(COUNTA(IQ$12:IQ$42)=0,0.6*IQ$5,IF(IQ35="",0,IF(IQ$6=0,IF(IQ35&gt;=IQ$8,IQ$5,IF(IQ35&lt;IQ$6,0,0.6*IQ$5+0.4*IQ$5*(IQ35-IQ$7)/(IQ$8-IQ$7))),IF(IQ35&lt;=IQ$8,IQ$5,IF(IQ35&gt;IQ$6,0,0.6*IQ$5+0.4*IQ$5*(IQ35-IQ$7)/(IQ$8-IQ$7))))))</f>
      </c>
      <c r="IS35" s="130">
        <f>IF(IQ35&lt;&gt;"",IQ$5,0)</f>
      </c>
      <c r="IT35" s="129">
        <f>IF(IQ$6=0,RANK(IQ35,IQ$12:IQ$42,0),RANK(IQ35,IQ$12:IQ$42,1))</f>
      </c>
      <c r="IU35" s="130">
        <v>53.8461538461538</v>
      </c>
      <c r="IV35" s="130">
        <f>IF(COUNTA(IU$12:IU$42)=0,0.6*IU$5,IF(IU35="",0,IF(IU$6=0,IF(IU35&gt;=IU$8,IU$5,IF(IU35&lt;IU$6,0,0.6*IU$5+0.4*IU$5*(IU35-IU$7)/(IU$8-IU$7))),IF(IU35&lt;=IU$8,IU$5,IF(IU35&gt;IU$6,0,0.6*IU$5+0.4*IU$5*(IU35-IU$7)/(IU$8-IU$7))))))</f>
      </c>
      <c r="IW35" s="130">
        <f>IF(IU35&lt;&gt;"",IU$5,0)</f>
      </c>
      <c r="IX35" s="129">
        <f>IF(IU$6=0,RANK(IU35,IU$12:IU$42,0),RANK(IU35,IU$12:IU$42,1))</f>
      </c>
      <c r="IY35"/>
      <c r="IZ35" s="130">
        <f>IF(COUNTA(IY$12:IY$42)=0,0.6*IY$5,IF(IY35="",0,IF(AND(IY35&gt;=IY$7,IY35&lt;=IY$8),IY$5,0)))</f>
      </c>
      <c r="JA35" s="130">
        <f>IF(IY35&lt;&gt;"",IY$5,0)</f>
      </c>
      <c r="JB35" s="129">
        <f>IF(IY$6=0,RANK(IY35,IY$12:IY$42,0),RANK(IY35,IY$12:IY$42,1))</f>
      </c>
      <c r="JC35" s="130">
        <v>54.5</v>
      </c>
      <c r="JD35" s="130">
        <f>IF(COUNTA(JC$12:JC$42)=0,0.6*JC$5,IF(JC35="",0,IF(AND(JC35&gt;=JC$7,JC35&lt;=JC$8),JC$5,0)))</f>
      </c>
      <c r="JE35" s="130">
        <f>IF(JC35&lt;&gt;"",JC$5,0)</f>
      </c>
      <c r="JF35" s="129">
        <f>IF(JC$6=0,RANK(JC35,JC$12:JC$42,0),RANK(JC35,JC$12:JC$42,1))</f>
      </c>
      <c r="JG35"/>
      <c r="JH35" s="130">
        <f>IF(COUNTA(JG$12:JG$42)=0,0.6*JG$5,IF(JG35="",0,IF(JG$6=0,IF(JG35&gt;=JG$8,JG$5,IF(JG35&lt;JG$6,0,0.6*JG$5+0.4*JG$5*(JG35-JG$7)/(JG$8-JG$7))),IF(JG35&lt;=JG$8,JG$5,IF(JG35&gt;JG$6,0,0.6*JG$5+0.4*JG$5*(JG35-JG$7)/(JG$8-JG$7))))))</f>
      </c>
      <c r="JI35" s="130">
        <f>IF(JG35&lt;&gt;"",JG$5,0)</f>
      </c>
      <c r="JJ35" s="129">
        <f>IF(JG$6=0,RANK(JG35,JG$12:JG$42,0),RANK(JG35,JG$12:JG$42,1))</f>
      </c>
      <c r="JK35"/>
      <c r="JL35" s="130">
        <f>IF(COUNTA(JK$12:JK$42)=0,0.6*JK$5,IF(JK35="",0,IF(JK$6=0,IF(JK35&gt;=JK$8,JK$5,IF(JK35&lt;JK$6,0,0.6*JK$5+0.4*JK$5*(JK35-JK$7)/(JK$8-JK$7))),IF(JK35&lt;=JK$8,JK$5,IF(JK35&gt;JK$6,0,0.6*JK$5+0.4*JK$5*(JK35-JK$7)/(JK$8-JK$7))))))</f>
      </c>
      <c r="JM35" s="130">
        <f>IF(JK35&lt;&gt;"",JK$5,0)</f>
      </c>
      <c r="JN35" s="129">
        <f>IF(JK$6=0,RANK(JK35,JK$12:JK$42,0),RANK(JK35,JK$12:JK$42,1))</f>
      </c>
      <c r="JO35" s="129" t="s">
        <v>39</v>
      </c>
      <c r="JP35" s="129">
        <f>(F35+J35+N35+R35+V35+Z35+AD35)*100</f>
      </c>
      <c r="JQ35" s="129">
        <f>RANK(JP35,JP$12:JP$42,0)</f>
      </c>
      <c r="JR35" s="129" t="s">
        <v>39</v>
      </c>
      <c r="JS35" s="129">
        <f>(AH35+AL35+AP35+AT35+AX35+BB35+BF35+BJ35+BN35+BR35+BV35+BZ35+CD35+CH35+CL35+CP35+CT35+CX35)*100</f>
      </c>
      <c r="JT35" s="129">
        <f>RANK(JS35,JS$12:JS$42,0)</f>
      </c>
      <c r="JU35" s="129" t="s">
        <v>39</v>
      </c>
      <c r="JV35" s="129">
        <f>(DB35+DF35)*100</f>
      </c>
      <c r="JW35" s="129">
        <f>RANK(JV35,JV$12:JV$42,0)</f>
      </c>
      <c r="JX35" s="129" t="s">
        <v>39</v>
      </c>
      <c r="JY35" s="129">
        <f>(DJ35+DN35+DR35+DV35+DZ35+ED35+EH35+EL35+EQ35+EV35+FA35+FF35+FK35+FP35+FU35+FZ35+GE35+GJ35+GO35+GT35+GY35+HD35)*100</f>
      </c>
      <c r="JZ35" s="129">
        <f>RANK(JY35,JY$12:JY$42,0)</f>
      </c>
      <c r="KA35" s="129" t="s">
        <v>39</v>
      </c>
      <c r="KB35" s="129">
        <f>(HH35+HL35+HP35+HT35+HX35+IB35)*100</f>
      </c>
      <c r="KC35" s="129">
        <f>RANK(KB35,KB$12:KB$42,0)</f>
      </c>
      <c r="KD35" s="129" t="s">
        <v>39</v>
      </c>
      <c r="KE35" s="129">
        <f>(IF35+IJ35+IN35+IR35+IV35)*100</f>
      </c>
      <c r="KF35" s="129">
        <f>RANK(KE35,KE$12:KE$42,0)</f>
      </c>
      <c r="KG35" s="129" t="s">
        <v>39</v>
      </c>
      <c r="KH35" s="129">
        <f>(IZ35+JD35)*100</f>
      </c>
      <c r="KI35" s="129">
        <f>RANK(KH35,KH$12:KH$42,0)</f>
      </c>
      <c r="KJ35" s="129" t="s">
        <v>39</v>
      </c>
      <c r="KK35" s="129">
        <f>(JH35+JL35)*100</f>
      </c>
      <c r="KL35" s="129">
        <f>RANK(KK35,KK$12:KK$42,0)</f>
      </c>
    </row>
    <row r="36">
      <c r="A36" s="129" t="s">
        <v>40</v>
      </c>
      <c r="B36" s="129">
        <f>A36</f>
      </c>
      <c r="C36" s="129">
        <f>(F36+J36+N36+R36+V36+Z36+AD36+AH36+AL36+AP36+AT36+AX36+BB36+BF36+BJ36+BN36+BR36+BV36+BZ36+CD36+CH36+CL36+CP36+CT36+CX36+DB36+DF36+DJ36+DN36+DR36+DV36+DZ36+ED36+EH36+EL36+EQ36+EV36+FA36+FF36+FK36+FP36+FU36+FZ36+GE36+GJ36+GO36+GT36+GY36+HD36+HH36+HL36+HP36+HT36+HX36+IB36+IF36+IJ36+IN36+IR36+IV36+IZ36+JD36+JH36+JL36)*100</f>
      </c>
      <c r="D36" s="129">
        <f>RANK(C36,C$12:C$42,0)</f>
      </c>
      <c r="E36" s="130">
        <v>65.9962055152619</v>
      </c>
      <c r="F36" s="130">
        <f>IF(COUNTA(E$12:E$42)=0,0.6*E$5,IF(E36="",0,IF(E$6=0,IF(E36&gt;=E$8,E$5,IF(E36&lt;E$6,0,0.6*E$5+0.4*E$5*(E36-E$7)/(E$8-E$7))),IF(E36&lt;=E$8,E$5,IF(E36&gt;E$6,0,0.6*E$5+0.4*E$5*(E36-E$7)/(E$8-E$7))))))</f>
      </c>
      <c r="G36" s="130">
        <f>IF(E36&lt;&gt;"",E$5,0)</f>
      </c>
      <c r="H36" s="129">
        <f>IF(E$6=0,RANK(E36,E$12:E$42,0),RANK(E36,E$12:E$42,1))</f>
      </c>
      <c r="I36" s="130">
        <v>83.0828284121297</v>
      </c>
      <c r="J36" s="130">
        <f>IF(COUNTA(I$12:I$42)=0,0.6*I$5,IF(I36="",0,IF(I$6=0,IF(I36&gt;=I$8,I$5,IF(I36&lt;I$6,0,0.6*I$5+0.4*I$5*(I36-I$7)/(I$8-I$7))),IF(I36&lt;=I$8,I$5,IF(I36&gt;I$6,0,0.6*I$5+0.4*I$5*(I36-I$7)/(I$8-I$7))))))</f>
      </c>
      <c r="K36" s="130">
        <f>IF(I36&lt;&gt;"",I$5,0)</f>
      </c>
      <c r="L36" s="129">
        <f>IF(I$6=0,RANK(I36,I$12:I$42,0),RANK(I36,I$12:I$42,1))</f>
      </c>
      <c r="M36" s="130">
        <v>73.6576549811843</v>
      </c>
      <c r="N36" s="130">
        <f>IF(COUNTA(M$12:M$42)=0,0.6*M$5,IF(M36="",0,IF(M$6=0,IF(M36&gt;=M$8,M$5,IF(M36&lt;M$6,0,0.6*M$5+0.4*M$5*(M36-M$7)/(M$8-M$7))),IF(M36&lt;=M$8,M$5,IF(M36&gt;M$6,0,0.6*M$5+0.4*M$5*(M36-M$7)/(M$8-M$7))))))</f>
      </c>
      <c r="O36" s="130">
        <f>IF(M36&lt;&gt;"",M$5,0)</f>
      </c>
      <c r="P36" s="129">
        <f>IF(M$6=0,RANK(M36,M$12:M$42,0),RANK(M36,M$12:M$42,1))</f>
      </c>
      <c r="Q36"/>
      <c r="R36" s="130">
        <f>IF(COUNTA(Q$12:Q$42)=0,0.6*Q$5,IF(Q36="",0,IF(Q$6=0,IF(Q36&gt;=Q$8,Q$5,IF(Q36&lt;Q$6,0,0.6*Q$5+0.4*Q$5*(Q36-Q$7)/(Q$8-Q$7))),IF(Q36&lt;=Q$8,Q$5,IF(Q36&gt;Q$6,0,0.6*Q$5+0.4*Q$5*(Q36-Q$7)/(Q$8-Q$7))))))</f>
      </c>
      <c r="S36" s="130">
        <f>IF(Q36&lt;&gt;"",Q$5,0)</f>
      </c>
      <c r="T36" s="129">
        <f>IF(Q$6=0,RANK(Q36,Q$12:Q$42,0),RANK(Q36,Q$12:Q$42,1))</f>
      </c>
      <c r="U36"/>
      <c r="V36" s="130">
        <f>IF(COUNTA(U$12:U$42)=0,0.6*U$5,IF(U36="",0,IF(U$6=0,IF(U36&gt;=U$8,U$5,IF(U36&lt;U$6,0,0.6*U$5+0.4*U$5*(U36-U$7)/(U$8-U$7))),IF(U36&lt;=U$8,U$5,IF(U36&gt;U$6,0,0.6*U$5+0.4*U$5*(U36-U$7)/(U$8-U$7))))))</f>
      </c>
      <c r="W36" s="130">
        <f>IF(U36&lt;&gt;"",U$5,0)</f>
      </c>
      <c r="X36" s="129">
        <f>IF(U$6=0,RANK(U36,U$12:U$42,0),RANK(U36,U$12:U$42,1))</f>
      </c>
      <c r="Y36"/>
      <c r="Z36" s="130">
        <f>IF(COUNTA(Y$12:Y$42)=0,0.6*Y$5,IF(Y36="",0,IF(Y$6=0,IF(Y36&gt;=Y$8,Y$5,IF(Y36&lt;Y$6,0,0.6*Y$5+0.4*Y$5*(Y36-Y$7)/(Y$8-Y$7))),IF(Y36&lt;=Y$8,Y$5,IF(Y36&gt;Y$6,0,0.6*Y$5+0.4*Y$5*(Y36-Y$7)/(Y$8-Y$7))))))</f>
      </c>
      <c r="AA36" s="130">
        <f>IF(Y36&lt;&gt;"",Y$5,0)</f>
      </c>
      <c r="AB36" s="129">
        <f>IF(Y$6=0,RANK(Y36,Y$12:Y$42,0),RANK(Y36,Y$12:Y$42,1))</f>
      </c>
      <c r="AC36" s="130">
        <v>100</v>
      </c>
      <c r="AD36" s="130">
        <f>IF(COUNTA(AC$12:AC$42)=0,0.6*AC$5,IF(AC36="",0,IF(AC$6=0,IF(AC36&gt;=AC$8,AC$5,IF(AC36&lt;AC$6,0,0.6*AC$5+0.4*AC$5*(AC36-AC$7)/(AC$8-AC$7))),IF(AC36&lt;=AC$8,AC$5,IF(AC36&gt;AC$6,0,0.6*AC$5+0.4*AC$5*(AC36-AC$7)/(AC$8-AC$7))))))</f>
      </c>
      <c r="AE36" s="130">
        <f>IF(AC36&lt;&gt;"",AC$5,0)</f>
      </c>
      <c r="AF36" s="129">
        <f>IF(AC$6=0,RANK(AC36,AC$12:AC$42,0),RANK(AC36,AC$12:AC$42,1))</f>
      </c>
      <c r="AG36" s="130">
        <v>0.75344358</v>
      </c>
      <c r="AH36" s="130">
        <f>IF(COUNTA(AG$12:AG$42)=0,0.6*AG$5,IF(AG36="",0,IF(AG$6=0,IF(AG36&gt;=AG$8,AG$5,IF(AG36&lt;AG$6,0,0.6*AG$5+0.4*AG$5*(AG36-AG$7)/(AG$8-AG$7))),IF(AG36&lt;=AG$8,AG$5,IF(AG36&gt;AG$6,0,0.6*AG$5+0.4*AG$5*(AG36-AG$7)/(AG$8-AG$7))))))</f>
      </c>
      <c r="AI36" s="130">
        <f>IF(AG36&lt;&gt;"",AG$5,0)</f>
      </c>
      <c r="AJ36" s="129">
        <f>IF(AG$6=0,RANK(AG36,AG$12:AG$42,0),RANK(AG36,AG$12:AG$42,1))</f>
      </c>
      <c r="AK36" s="130">
        <v>0</v>
      </c>
      <c r="AL36" s="130">
        <f>IF(COUNTA(AK$12:AK$42)=0,0.6*AK$5,IF(AK36="",0,IF(AK$6=0,IF(AK36&gt;=AK$8,AK$5,IF(AK36&lt;AK$6,0,0.6*AK$5+0.4*AK$5*(AK36-AK$7)/(AK$8-AK$7))),IF(AK36&lt;=AK$8,AK$5,IF(AK36&gt;AK$6,0,0.6*AK$5+0.4*AK$5*(AK36-AK$7)/(AK$8-AK$7))))))</f>
      </c>
      <c r="AM36" s="130">
        <f>IF(AK36&lt;&gt;"",AK$5,0)</f>
      </c>
      <c r="AN36" s="129">
        <f>IF(AK$6=0,RANK(AK36,AK$12:AK$42,0),RANK(AK36,AK$12:AK$42,1))</f>
      </c>
      <c r="AO36" s="130">
        <v>0.687547426861444</v>
      </c>
      <c r="AP36" s="130">
        <f>IF(COUNTA(AO$12:AO$42)=0,0.6*AO$5,IF(AO36="",0,IF(AO$6=0,IF(AO36&gt;=AO$8,AO$5,IF(AO36&lt;AO$6,0,0.6*AO$5+0.4*AO$5*(AO36-AO$7)/(AO$8-AO$7))),IF(AO36&lt;=AO$8,AO$5,IF(AO36&gt;AO$6,0,0.6*AO$5+0.4*AO$5*(AO36-AO$7)/(AO$8-AO$7))))))</f>
      </c>
      <c r="AQ36" s="130">
        <f>IF(AO36&lt;&gt;"",AO$5,0)</f>
      </c>
      <c r="AR36" s="129">
        <f>IF(AO$6=0,RANK(AO36,AO$12:AO$42,0),RANK(AO36,AO$12:AO$42,1))</f>
      </c>
      <c r="AS36" s="130">
        <v>0</v>
      </c>
      <c r="AT36" s="130">
        <f>IF(COUNTA(AS$12:AS$42)=0,0.6*AS$5,IF(AS36="",0,IF(AS$6=0,IF(AS36&gt;=AS$8,AS$5,IF(AS36&lt;AS$6,0,0.6*AS$5+0.4*AS$5*(AS36-AS$7)/(AS$8-AS$7))),IF(AS36&lt;=AS$8,AS$5,IF(AS36&gt;AS$6,0,0.6*AS$5+0.4*AS$5*(AS36-AS$7)/(AS$8-AS$7))))))</f>
      </c>
      <c r="AU36" s="130">
        <f>IF(AS36&lt;&gt;"",AS$5,0)</f>
      </c>
      <c r="AV36" s="129">
        <f>IF(AS$6=0,RANK(AS36,AS$12:AS$42,0),RANK(AS36,AS$12:AS$42,1))</f>
      </c>
      <c r="AW36" s="130">
        <v>0</v>
      </c>
      <c r="AX36" s="130">
        <f>IF(COUNTA(AW$12:AW$42)=0,0.6*AW$5,IF(AW36="",0,IF(AW$6=0,IF(AW36&gt;=AW$8,AW$5,IF(AW36&lt;AW$6,0,0.6*AW$5+0.4*AW$5*(AW36-AW$7)/(AW$8-AW$7))),IF(AW36&lt;=AW$8,AW$5,IF(AW36&gt;AW$6,0,0.6*AW$5+0.4*AW$5*(AW36-AW$7)/(AW$8-AW$7))))))</f>
      </c>
      <c r="AY36" s="130">
        <f>IF(AW36&lt;&gt;"",AW$5,0)</f>
      </c>
      <c r="AZ36" s="129">
        <f>IF(AW$6=0,RANK(AW36,AW$12:AW$42,0),RANK(AW36,AW$12:AW$42,1))</f>
      </c>
      <c r="BA36" s="130">
        <v>18.0689903846154</v>
      </c>
      <c r="BB36" s="130">
        <f>IF(COUNTA(BA$12:BA$42)=0,0.6*BA$5,IF(BA36="",0,IF(BA$6=0,IF(BA36&gt;=BA$8,BA$5,IF(BA36&lt;BA$6,0,0.6*BA$5+0.4*BA$5*(BA36-BA$7)/(BA$8-BA$7))),IF(BA36&lt;=BA$8,BA$5,IF(BA36&gt;BA$6,0,0.6*BA$5+0.4*BA$5*(BA36-BA$7)/(BA$8-BA$7))))))</f>
      </c>
      <c r="BC36" s="130">
        <f>IF(BA36&lt;&gt;"",BA$5,0)</f>
      </c>
      <c r="BD36" s="129">
        <f>IF(BA$6=0,RANK(BA36,BA$12:BA$42,0),RANK(BA36,BA$12:BA$42,1))</f>
      </c>
      <c r="BE36" s="130">
        <v>0</v>
      </c>
      <c r="BF36" s="130">
        <f>IF(COUNTA(BE$12:BE$42)=0,0.6*BE$5,IF(BE36="",0,IF(BE$6=0,IF(BE36&gt;=BE$8,BE$5,IF(BE36&lt;BE$6,0,0.6*BE$5+0.4*BE$5*(BE36-BE$7)/(BE$8-BE$7))),IF(BE36&lt;=BE$8,BE$5,IF(BE36&gt;BE$6,0,0.6*BE$5+0.4*BE$5*(BE36-BE$7)/(BE$8-BE$7))))))</f>
      </c>
      <c r="BG36" s="130">
        <f>IF(BE36&lt;&gt;"",BE$5,0)</f>
      </c>
      <c r="BH36" s="129">
        <f>IF(BE$6=0,RANK(BE36,BE$12:BE$42,0),RANK(BE36,BE$12:BE$42,1))</f>
      </c>
      <c r="BI36"/>
      <c r="BJ36" s="130">
        <f>IF(COUNTA(BI$12:BI$42)=0,0.6*BI$5,IF(BI36="",0,IF(BI$6=0,IF(BI36&gt;=BI$8,BI$5,IF(BI36&lt;BI$6,0,0.6*BI$5+0.4*BI$5*(BI36-BI$7)/(BI$8-BI$7))),IF(BI36&lt;=BI$8,BI$5,IF(BI36&gt;BI$6,0,0.6*BI$5+0.4*BI$5*(BI36-BI$7)/(BI$8-BI$7))))))</f>
      </c>
      <c r="BK36" s="130">
        <f>IF(BI36&lt;&gt;"",BI$5,0)</f>
      </c>
      <c r="BL36" s="129">
        <f>IF(BI$6=0,RANK(BI36,BI$12:BI$42,0),RANK(BI36,BI$12:BI$42,1))</f>
      </c>
      <c r="BM36"/>
      <c r="BN36" s="130">
        <f>IF(COUNTA(BM$12:BM$42)=0,0.6*BM$5,IF(BM36="",0,IF(BM$6=0,IF(BM36&gt;=BM$8,BM$5,IF(BM36&lt;BM$6,0,0.6*BM$5+0.4*BM$5*(BM36-BM$7)/(BM$8-BM$7))),IF(BM36&lt;=BM$8,BM$5,IF(BM36&gt;BM$6,0,0.6*BM$5+0.4*BM$5*(BM36-BM$7)/(BM$8-BM$7))))))</f>
      </c>
      <c r="BO36" s="130">
        <f>IF(BM36&lt;&gt;"",BM$5,0)</f>
      </c>
      <c r="BP36" s="129">
        <f>IF(BM$6=0,RANK(BM36,BM$12:BM$42,0),RANK(BM36,BM$12:BM$42,1))</f>
      </c>
      <c r="BQ36"/>
      <c r="BR36" s="130">
        <f>IF(COUNTA(BQ$12:BQ$42)=0,0.6*BQ$5,IF(BQ36="",0,IF(BQ$6=0,IF(BQ36&gt;=BQ$8,BQ$5,IF(BQ36&lt;BQ$6,0,0.6*BQ$5+0.4*BQ$5*(BQ36-BQ$7)/(BQ$8-BQ$7))),IF(BQ36&lt;=BQ$8,BQ$5,IF(BQ36&gt;BQ$6,0,0.6*BQ$5+0.4*BQ$5*(BQ36-BQ$7)/(BQ$8-BQ$7))))))</f>
      </c>
      <c r="BS36" s="130">
        <f>IF(BQ36&lt;&gt;"",BQ$5,0)</f>
      </c>
      <c r="BT36" s="129">
        <f>IF(BQ$6=0,RANK(BQ36,BQ$12:BQ$42,0),RANK(BQ36,BQ$12:BQ$42,1))</f>
      </c>
      <c r="BU36"/>
      <c r="BV36" s="130">
        <f>IF(COUNTA(BU$12:BU$42)=0,0.6*BU$5,IF(BU36="",0,IF(BU$6=0,IF(BU36&gt;=BU$8,BU$5,IF(BU36&lt;BU$6,0,0.6*BU$5+0.4*BU$5*(BU36-BU$7)/(BU$8-BU$7))),IF(BU36&lt;=BU$8,BU$5,IF(BU36&gt;BU$6,0,0.6*BU$5+0.4*BU$5*(BU36-BU$7)/(BU$8-BU$7))))))</f>
      </c>
      <c r="BW36" s="130">
        <f>IF(BU36&lt;&gt;"",BU$5,0)</f>
      </c>
      <c r="BX36" s="129">
        <f>IF(BU$6=0,RANK(BU36,BU$12:BU$42,0),RANK(BU36,BU$12:BU$42,1))</f>
      </c>
      <c r="BY36"/>
      <c r="BZ36" s="130">
        <f>IF(COUNTA(BY$12:BY$42)=0,0.6*BY$5,IF(BY36="",0,IF(BY$6=0,IF(BY36&gt;=BY$8,BY$5,IF(BY36&lt;BY$6,0,0.6*BY$5+0.4*BY$5*(BY36-BY$7)/(BY$8-BY$7))),IF(BY36&lt;=BY$8,BY$5,IF(BY36&gt;BY$6,0,0.6*BY$5+0.4*BY$5*(BY36-BY$7)/(BY$8-BY$7))))))</f>
      </c>
      <c r="CA36" s="130">
        <f>IF(BY36&lt;&gt;"",BY$5,0)</f>
      </c>
      <c r="CB36" s="129">
        <f>IF(BY$6=0,RANK(BY36,BY$12:BY$42,0),RANK(BY36,BY$12:BY$42,1))</f>
      </c>
      <c r="CC36"/>
      <c r="CD36" s="130">
        <f>IF(COUNTA(CC$12:CC$42)=0,0.6*CC$5,IF(CC36="",0,IF(CC$6=0,IF(CC36&gt;=CC$8,CC$5,IF(CC36&lt;CC$6,0,0.6*CC$5+0.4*CC$5*(CC36-CC$7)/(CC$8-CC$7))),IF(CC36&lt;=CC$8,CC$5,IF(CC36&gt;CC$6,0,0.6*CC$5+0.4*CC$5*(CC36-CC$7)/(CC$8-CC$7))))))</f>
      </c>
      <c r="CE36" s="130">
        <f>IF(CC36&lt;&gt;"",CC$5,0)</f>
      </c>
      <c r="CF36" s="129">
        <f>IF(CC$6=0,RANK(CC36,CC$12:CC$42,0),RANK(CC36,CC$12:CC$42,1))</f>
      </c>
      <c r="CG36"/>
      <c r="CH36" s="130">
        <f>IF(COUNTA(CG$12:CG$42)=0,0.6*CG$5,IF(CG36="",0,IF(CG$6=0,IF(CG36&gt;=CG$8,CG$5,IF(CG36&lt;CG$6,0,0.6*CG$5+0.4*CG$5*(CG36-CG$7)/(CG$8-CG$7))),IF(CG36&lt;=CG$8,CG$5,IF(CG36&gt;CG$6,0,0.6*CG$5+0.4*CG$5*(CG36-CG$7)/(CG$8-CG$7))))))</f>
      </c>
      <c r="CI36" s="130">
        <f>IF(CG36&lt;&gt;"",CG$5,0)</f>
      </c>
      <c r="CJ36" s="129">
        <f>IF(CG$6=0,RANK(CG36,CG$12:CG$42,0),RANK(CG36,CG$12:CG$42,1))</f>
      </c>
      <c r="CK36"/>
      <c r="CL36" s="130">
        <f>IF(COUNTA(CK$12:CK$42)=0,0.6*CK$5,IF(CK36="",0,IF(CK$6=0,IF(CK36&gt;=CK$8,CK$5,IF(CK36&lt;CK$6,0,0.6*CK$5+0.4*CK$5*(CK36-CK$7)/(CK$8-CK$7))),IF(CK36&lt;=CK$8,CK$5,IF(CK36&gt;CK$6,0,0.6*CK$5+0.4*CK$5*(CK36-CK$7)/(CK$8-CK$7))))))</f>
      </c>
      <c r="CM36" s="130">
        <f>IF(CK36&lt;&gt;"",CK$5,0)</f>
      </c>
      <c r="CN36" s="129">
        <f>IF(CK$6=0,RANK(CK36,CK$12:CK$42,0),RANK(CK36,CK$12:CK$42,1))</f>
      </c>
      <c r="CO36"/>
      <c r="CP36" s="130">
        <f>IF(COUNTA(CO$12:CO$42)=0,0.6*CO$5,IF(CO36="",0,IF(CO$6=0,IF(CO36&gt;=CO$8,CO$5,IF(CO36&lt;CO$6,0,0.6*CO$5+0.4*CO$5*(CO36-CO$7)/(CO$8-CO$7))),IF(CO36&lt;=CO$8,CO$5,IF(CO36&gt;CO$6,0,0.6*CO$5+0.4*CO$5*(CO36-CO$7)/(CO$8-CO$7))))))</f>
      </c>
      <c r="CQ36" s="130">
        <f>IF(CO36&lt;&gt;"",CO$5,0)</f>
      </c>
      <c r="CR36" s="129">
        <f>IF(CO$6=0,RANK(CO36,CO$12:CO$42,0),RANK(CO36,CO$12:CO$42,1))</f>
      </c>
      <c r="CS36" s="130">
        <v>99</v>
      </c>
      <c r="CT36" s="130">
        <f>IF(COUNTA(CS$12:CS$42)=0,0.6*CS$5,IF(CS36="",0,IF(CS$6=0,IF(CS36&gt;=CS$8,CS$5,IF(CS36&lt;CS$6,0,0.6*CS$5+0.4*CS$5*(CS36-CS$7)/(CS$8-CS$7))),IF(CS36&lt;=CS$8,CS$5,IF(CS36&gt;CS$6,0,0.6*CS$5+0.4*CS$5*(CS36-CS$7)/(CS$8-CS$7))))))</f>
      </c>
      <c r="CU36" s="130">
        <f>IF(CS36&lt;&gt;"",CS$5,0)</f>
      </c>
      <c r="CV36" s="129">
        <f>IF(CS$6=0,RANK(CS36,CS$12:CS$42,0),RANK(CS36,CS$12:CS$42,1))</f>
      </c>
      <c r="CW36" s="130">
        <v>0.5</v>
      </c>
      <c r="CX36" s="130">
        <f>IF(COUNTA(CW$12:CW$42)=0,0.6*CW$5,IF(CW36="",0,IF(CW$6=0,IF(CW36&gt;=CW$8,CW$5,IF(CW36&lt;CW$6,0,0.6*CW$5+0.4*CW$5*(CW36-CW$7)/(CW$8-CW$7))),IF(CW36&lt;=CW$8,CW$5,IF(CW36&gt;CW$6,0,0.6*CW$5+0.4*CW$5*(CW36-CW$7)/(CW$8-CW$7))))))</f>
      </c>
      <c r="CY36" s="130">
        <f>IF(CW36&lt;&gt;"",CW$5,0)</f>
      </c>
      <c r="CZ36" s="129">
        <f>IF(CW$6=0,RANK(CW36,CW$12:CW$42,0),RANK(CW36,CW$12:CW$42,1))</f>
      </c>
      <c r="DA36" s="130">
        <v>98</v>
      </c>
      <c r="DB36" s="130">
        <f>IF(COUNTA(DA$12:DA$42)=0,0.6*DA$5,IF(DA36="",0,IF(DA$6=0,IF(DA36&gt;=DA$8,DA$5,IF(DA36&lt;DA$6,0,0.6*DA$5+0.4*DA$5*(DA36-DA$7)/(DA$8-DA$7))),IF(DA36&lt;=DA$8,DA$5,IF(DA36&gt;DA$6,0,0.6*DA$5+0.4*DA$5*(DA36-DA$7)/(DA$8-DA$7))))))</f>
      </c>
      <c r="DC36" s="130">
        <f>IF(DA36&lt;&gt;"",DA$5,0)</f>
      </c>
      <c r="DD36" s="129">
        <f>IF(DA$6=0,RANK(DA36,DA$12:DA$42,0),RANK(DA36,DA$12:DA$42,1))</f>
      </c>
      <c r="DE36" s="130">
        <v>98</v>
      </c>
      <c r="DF36" s="130">
        <f>IF(COUNTA(DE$12:DE$42)=0,0.6*DE$5,IF(DE36="",0,IF(DE$6=0,IF(DE36&gt;=DE$8,DE$5,IF(DE36&lt;DE$6,0,0.6*DE$5+0.4*DE$5*(DE36-DE$7)/(DE$8-DE$7))),IF(DE36&lt;=DE$8,DE$5,IF(DE36&gt;DE$6,0,0.6*DE$5+0.4*DE$5*(DE36-DE$7)/(DE$8-DE$7))))))</f>
      </c>
      <c r="DG36" s="130">
        <f>IF(DE36&lt;&gt;"",DE$5,0)</f>
      </c>
      <c r="DH36" s="129">
        <f>IF(DE$6=0,RANK(DE36,DE$12:DE$42,0),RANK(DE36,DE$12:DE$42,1))</f>
      </c>
      <c r="DI36"/>
      <c r="DJ36" s="130">
        <f>IF(COUNTA(DI$12:DI$42)=0,0.6*DI$5,IF(DI36="",0,IF(DI$6=0,IF(DI36&gt;=DI$8,DI$5,IF(DI36&lt;DI$6,0,0.6*DI$5+0.4*DI$5*(DI36-DI$7)/(DI$8-DI$7))),IF(DI36&lt;=DI$8,DI$5,IF(DI36&gt;DI$6,0,0.6*DI$5+0.4*DI$5*(DI36-DI$7)/(DI$8-DI$7))))))</f>
      </c>
      <c r="DK36" s="130">
        <f>IF(DI36&lt;&gt;"",DI$5,0)</f>
      </c>
      <c r="DL36" s="129">
        <f>IF(DI$6=0,RANK(DI36,DI$12:DI$42,0),RANK(DI36,DI$12:DI$42,1))</f>
      </c>
      <c r="DM36"/>
      <c r="DN36" s="130">
        <f>IF(COUNTA(DM$12:DM$42)=0,0.6*DM$5,IF(DM36="",0,IF(DM$6=0,IF(DM36&gt;=DM$8,DM$5,IF(DM36&lt;DM$6,0,0.6*DM$5+0.4*DM$5*(DM36-DM$7)/(DM$8-DM$7))),IF(DM36&lt;=DM$8,DM$5,IF(DM36&gt;DM$6,0,0.6*DM$5+0.4*DM$5*(DM36-DM$7)/(DM$8-DM$7))))))</f>
      </c>
      <c r="DO36" s="130">
        <f>IF(DM36&lt;&gt;"",DM$5,0)</f>
      </c>
      <c r="DP36" s="129">
        <f>IF(DM$6=0,RANK(DM36,DM$12:DM$42,0),RANK(DM36,DM$12:DM$42,1))</f>
      </c>
      <c r="DQ36"/>
      <c r="DR36" s="130">
        <f>IF(COUNTA(DQ$12:DQ$42)=0,0.6*DQ$5,IF(DQ36="",0,IF(DQ$6=0,IF(DQ36&gt;=DQ$8,DQ$5,IF(DQ36&lt;DQ$6,0,0.6*DQ$5+0.4*DQ$5*(DQ36-DQ$7)/(DQ$8-DQ$7))),IF(DQ36&lt;=DQ$8,DQ$5,IF(DQ36&gt;DQ$6,0,0.6*DQ$5+0.4*DQ$5*(DQ36-DQ$7)/(DQ$8-DQ$7))))))</f>
      </c>
      <c r="DS36" s="130">
        <f>IF(DQ36&lt;&gt;"",DQ$5,0)</f>
      </c>
      <c r="DT36" s="129">
        <f>IF(DQ$6=0,RANK(DQ36,DQ$12:DQ$42,0),RANK(DQ36,DQ$12:DQ$42,1))</f>
      </c>
      <c r="DU36"/>
      <c r="DV36" s="130">
        <f>IF(COUNTA(DU$12:DU$42)=0,0.6*DU$5,IF(DU36="",0,IF(DU$6=0,IF(DU36&gt;=DU$8,DU$5,IF(DU36&lt;DU$6,0,0.6*DU$5+0.4*DU$5*(DU36-DU$7)/(DU$8-DU$7))),IF(DU36&lt;=DU$8,DU$5,IF(DU36&gt;DU$6,0,0.6*DU$5+0.4*DU$5*(DU36-DU$7)/(DU$8-DU$7))))))</f>
      </c>
      <c r="DW36" s="130">
        <f>IF(DU36&lt;&gt;"",DU$5,0)</f>
      </c>
      <c r="DX36" s="129">
        <f>IF(DU$6=0,RANK(DU36,DU$12:DU$42,0),RANK(DU36,DU$12:DU$42,1))</f>
      </c>
      <c r="DY36"/>
      <c r="DZ36" s="130">
        <f>IF(COUNTA(DY$12:DY$42)=0,0.6*DY$5,IF(DY36="",0,IF(DY$6=0,IF(DY36&gt;=DY$8,DY$5,IF(DY36&lt;DY$6,0,0.6*DY$5+0.4*DY$5*(DY36-DY$7)/(DY$8-DY$7))),IF(DY36&lt;=DY$8,DY$5,IF(DY36&gt;DY$6,0,0.6*DY$5+0.4*DY$5*(DY36-DY$7)/(DY$8-DY$7))))))</f>
      </c>
      <c r="EA36" s="130">
        <f>IF(DY36&lt;&gt;"",DY$5,0)</f>
      </c>
      <c r="EB36" s="129">
        <f>IF(DY$6=0,RANK(DY36,DY$12:DY$42,0),RANK(DY36,DY$12:DY$42,1))</f>
      </c>
      <c r="EC36"/>
      <c r="ED36" s="130">
        <f>IF(COUNTA(EC$12:EC$42)=0,0.6*EC$5,IF(EC36="",0,IF(EC$6=0,IF(EC36&gt;=EC$8,EC$5,IF(EC36&lt;EC$6,0,0.6*EC$5+0.4*EC$5*(EC36-EC$7)/(EC$8-EC$7))),IF(EC36&lt;=EC$8,EC$5,IF(EC36&gt;EC$6,0,0.6*EC$5+0.4*EC$5*(EC36-EC$7)/(EC$8-EC$7))))))</f>
      </c>
      <c r="EE36" s="130">
        <f>IF(EC36&lt;&gt;"",EC$5,0)</f>
      </c>
      <c r="EF36" s="129">
        <f>IF(EC$6=0,RANK(EC36,EC$12:EC$42,0),RANK(EC36,EC$12:EC$42,1))</f>
      </c>
      <c r="EG36"/>
      <c r="EH36" s="130">
        <f>IF(COUNTA(EG$12:EG$42)=0,0.6*EG$5,IF(EG36="",0,IF(EG$6=0,IF(EG36&gt;=EG$8,EG$5,IF(EG36&lt;EG$6,0,0.6*EG$5+0.4*EG$5*(EG36-EG$7)/(EG$8-EG$7))),IF(EG36&lt;=EG$8,EG$5,IF(EG36&gt;EG$6,0,0.6*EG$5+0.4*EG$5*(EG36-EG$7)/(EG$8-EG$7))))))</f>
      </c>
      <c r="EI36" s="130">
        <f>IF(EG36&lt;&gt;"",EG$5,0)</f>
      </c>
      <c r="EJ36" s="129">
        <f>IF(EG$6=0,RANK(EG36,EG$12:EG$42,0),RANK(EG36,EG$12:EG$42,1))</f>
      </c>
      <c r="EK36"/>
      <c r="EL36" s="130">
        <f>IF(COUNTA(EK$12:EK$42)=0,0.6*EK$5,IF(EK36="",0,IF(EK$6=0,IF(EK36&gt;=EK$8,EK$5,IF(EK36&lt;EK$6,0,0.6*EK$5+0.4*EK$5*(EK36-EK$7)/(EK$8-EK$7))),IF(EK36&lt;=EK$8,EK$5,IF(EK36&gt;EK$6,0,0.6*EK$5+0.4*EK$5*(EK36-EK$7)/(EK$8-EK$7))))))</f>
      </c>
      <c r="EM36" s="130">
        <f>IF(EK36&lt;&gt;"",EK$5,0)</f>
      </c>
      <c r="EN36" s="129">
        <f>IF(EK$6=0,RANK(EK36,EK$12:EK$42,0),RANK(EK36,EK$12:EK$42,1))</f>
      </c>
      <c r="EO36"/>
      <c r="EP36"/>
      <c r="EQ36"/>
      <c r="ER36" s="130">
        <f>IF(OR(EO36="",EP36=""),0,EO$5)</f>
      </c>
      <c r="ES36" s="129">
        <f>IF(EO$6=0,RANK(EQ36,EQ$12:EQ$42,0),RANK(EQ36,EQ$12:EQ$42,1))</f>
      </c>
      <c r="ET36"/>
      <c r="EU36"/>
      <c r="EV36"/>
      <c r="EW36" s="130">
        <f>IF(OR(ET36="",EU36=""),0,ET$5)</f>
      </c>
      <c r="EX36" s="129">
        <f>IF(ET$6=0,RANK(EV36,EV$12:EV$42,0),RANK(EV36,EV$12:EV$42,1))</f>
      </c>
      <c r="EY36"/>
      <c r="EZ36"/>
      <c r="FA36"/>
      <c r="FB36" s="130">
        <f>IF(OR(EY36="",EZ36=""),0,EY$5)</f>
      </c>
      <c r="FC36" s="129">
        <f>IF(EY$6=0,RANK(FA36,FA$12:FA$42,0),RANK(FA36,FA$12:FA$42,1))</f>
      </c>
      <c r="FD36"/>
      <c r="FE36"/>
      <c r="FF36"/>
      <c r="FG36" s="130">
        <f>IF(OR(FD36="",FE36=""),0,FD$5)</f>
      </c>
      <c r="FH36" s="129">
        <f>IF(FD$6=0,RANK(FF36,FF$12:FF$42,0),RANK(FF36,FF$12:FF$42,1))</f>
      </c>
      <c r="FI36"/>
      <c r="FJ36"/>
      <c r="FK36"/>
      <c r="FL36" s="130">
        <f>IF(OR(FI36="",FJ36=""),0,FI$5)</f>
      </c>
      <c r="FM36" s="129">
        <f>IF(FI$6=0,RANK(FK36,FK$12:FK$42,0),RANK(FK36,FK$12:FK$42,1))</f>
      </c>
      <c r="FN36"/>
      <c r="FO36"/>
      <c r="FP36"/>
      <c r="FQ36" s="130">
        <f>IF(OR(FN36="",FO36=""),0,FN$5)</f>
      </c>
      <c r="FR36" s="129">
        <f>IF(FN$6=0,RANK(FP36,FP$12:FP$42,0),RANK(FP36,FP$12:FP$42,1))</f>
      </c>
      <c r="FS36"/>
      <c r="FT36"/>
      <c r="FU36"/>
      <c r="FV36" s="130">
        <f>IF(OR(FS36="",FT36=""),0,FS$5)</f>
      </c>
      <c r="FW36" s="129">
        <f>IF(FS$6=0,RANK(FU36,FU$12:FU$42,0),RANK(FU36,FU$12:FU$42,1))</f>
      </c>
      <c r="FX36"/>
      <c r="FY36"/>
      <c r="FZ36"/>
      <c r="GA36" s="130">
        <f>IF(OR(FX36="",FY36=""),0,FX$5)</f>
      </c>
      <c r="GB36" s="129">
        <f>IF(FX$6=0,RANK(FZ36,FZ$12:FZ$42,0),RANK(FZ36,FZ$12:FZ$42,1))</f>
      </c>
      <c r="GC36"/>
      <c r="GD36"/>
      <c r="GE36"/>
      <c r="GF36" s="130">
        <f>IF(OR(GC36="",GD36=""),0,GC$5)</f>
      </c>
      <c r="GG36" s="129">
        <f>IF(GC$6=0,RANK(GE36,GE$12:GE$42,0),RANK(GE36,GE$12:GE$42,1))</f>
      </c>
      <c r="GH36"/>
      <c r="GI36"/>
      <c r="GJ36"/>
      <c r="GK36" s="130">
        <f>IF(OR(GH36="",GI36=""),0,GH$5)</f>
      </c>
      <c r="GL36" s="129">
        <f>IF(GH$6=0,RANK(GJ36,GJ$12:GJ$42,0),RANK(GJ36,GJ$12:GJ$42,1))</f>
      </c>
      <c r="GM36"/>
      <c r="GN36"/>
      <c r="GO36"/>
      <c r="GP36" s="130">
        <f>IF(OR(GM36="",GN36=""),0,GM$5)</f>
      </c>
      <c r="GQ36" s="129">
        <f>IF(GM$6=0,RANK(GO36,GO$12:GO$42,0),RANK(GO36,GO$12:GO$42,1))</f>
      </c>
      <c r="GR36"/>
      <c r="GS36"/>
      <c r="GT36"/>
      <c r="GU36" s="130">
        <f>IF(OR(GR36="",GS36=""),0,GR$5)</f>
      </c>
      <c r="GV36" s="129">
        <f>IF(GR$6=0,RANK(GT36,GT$12:GT$42,0),RANK(GT36,GT$12:GT$42,1))</f>
      </c>
      <c r="GW36"/>
      <c r="GX36"/>
      <c r="GY36"/>
      <c r="GZ36" s="130">
        <f>IF(OR(GW36="",GX36=""),0,GW$5)</f>
      </c>
      <c r="HA36" s="129">
        <f>IF(GW$6=0,RANK(GY36,GY$12:GY$42,0),RANK(GY36,GY$12:GY$42,1))</f>
      </c>
      <c r="HB36"/>
      <c r="HC36"/>
      <c r="HD36"/>
      <c r="HE36" s="130">
        <f>IF(OR(HB36="",HC36=""),0,HB$5)</f>
      </c>
      <c r="HF36" s="129">
        <f>IF(HB$6=0,RANK(HD36,HD$12:HD$42,0),RANK(HD36,HD$12:HD$42,1))</f>
      </c>
      <c r="HG36" s="130">
        <v>0.0655009307300952</v>
      </c>
      <c r="HH36" s="130">
        <f>IF(COUNTA(HG$12:HG$42)=0,0.6*HG$5,IF(HG36="",0,IF(HG$6=0,IF(HG36&gt;=HG$8,HG$5,IF(HG36&lt;HG$6,0,0.6*HG$5+0.4*HG$5*(HG36-HG$7)/(HG$8-HG$7))),IF(HG36&lt;=HG$8,HG$5,IF(HG36&gt;HG$6,0,0.6*HG$5+0.4*HG$5*(HG36-HG$7)/(HG$8-HG$7))))))</f>
      </c>
      <c r="HI36" s="130">
        <f>IF(HG36&lt;&gt;"",HG$5,0)</f>
      </c>
      <c r="HJ36" s="129">
        <f>IF(HG$6=0,RANK(HG36,HG$12:HG$42,0),RANK(HG36,HG$12:HG$42,1))</f>
      </c>
      <c r="HK36" s="130">
        <v>1.8</v>
      </c>
      <c r="HL36" s="130">
        <f>IF(COUNTA(HK$12:HK$42)=0,0.6*HK$5,IF(HK36="",0,IF(HK$6=0,IF(HK36&gt;=HK$8,HK$5,IF(HK36&lt;HK$6,0,0.6*HK$5+0.4*HK$5*(HK36-HK$7)/(HK$8-HK$7))),IF(HK36&lt;=HK$8,HK$5,IF(HK36&gt;HK$6,0,0.6*HK$5+0.4*HK$5*(HK36-HK$7)/(HK$8-HK$7))))))</f>
      </c>
      <c r="HM36" s="130">
        <f>IF(HK36&lt;&gt;"",HK$5,0)</f>
      </c>
      <c r="HN36" s="129">
        <f>IF(HK$6=0,RANK(HK36,HK$12:HK$42,0),RANK(HK36,HK$12:HK$42,1))</f>
      </c>
      <c r="HO36" s="130">
        <v>0</v>
      </c>
      <c r="HP36" s="130">
        <f>IF(COUNTA(HO$12:HO$42)=0,0.6*HO$5,IF(HO36="",0,IF(HO$6=0,IF(HO36&gt;=HO$8,HO$5,IF(HO36&lt;HO$6,0,0.6*HO$5+0.4*HO$5*(HO36-HO$7)/(HO$8-HO$7))),IF(HO36&lt;=HO$8,HO$5,IF(HO36&gt;HO$6,0,0.6*HO$5+0.4*HO$5*(HO36-HO$7)/(HO$8-HO$7))))))</f>
      </c>
      <c r="HQ36" s="130">
        <f>IF(HO36&lt;&gt;"",HO$5,0)</f>
      </c>
      <c r="HR36" s="129">
        <f>IF(HO$6=0,RANK(HO36,HO$12:HO$42,0),RANK(HO36,HO$12:HO$42,1))</f>
      </c>
      <c r="HS36" s="130">
        <v>3.30739300000001</v>
      </c>
      <c r="HT36" s="130">
        <f>IF(COUNTA(HS$12:HS$42)=0,0.6*HS$5,IF(HS36="",0,IF(HS$6=0,IF(HS36&gt;=HS$8,HS$5,IF(HS36&lt;HS$6,0,0.6*HS$5+0.4*HS$5*(HS36-HS$7)/(HS$8-HS$7))),IF(HS36&lt;=HS$8,HS$5,IF(HS36&gt;HS$6,0,0.6*HS$5+0.4*HS$5*(HS36-HS$7)/(HS$8-HS$7))))))</f>
      </c>
      <c r="HU36" s="130">
        <f>IF(HS36&lt;&gt;"",HS$5,0)</f>
      </c>
      <c r="HV36" s="129">
        <f>IF(HS$6=0,RANK(HS36,HS$12:HS$42,0),RANK(HS36,HS$12:HS$42,1))</f>
      </c>
      <c r="HW36" s="130">
        <v>0</v>
      </c>
      <c r="HX36" s="130">
        <f>IF(COUNTA(HW$12:HW$42)=0,0.6*HW$5,IF(HW36="",0,IF(HW$6=0,IF(HW36&gt;=HW$8,HW$5,IF(HW36&lt;HW$6,0,0.6*HW$5+0.4*HW$5*(HW36-HW$7)/(HW$8-HW$7))),IF(HW36&lt;=HW$8,HW$5,IF(HW36&gt;HW$6,0,0.6*HW$5+0.4*HW$5*(HW36-HW$7)/(HW$8-HW$7))))))</f>
      </c>
      <c r="HY36" s="130">
        <f>IF(HW36&lt;&gt;"",HW$5,0)</f>
      </c>
      <c r="HZ36" s="129">
        <f>IF(HW$6=0,RANK(HW36,HW$12:HW$42,0),RANK(HW36,HW$12:HW$42,1))</f>
      </c>
      <c r="IA36" s="130">
        <v>0</v>
      </c>
      <c r="IB36" s="130">
        <f>IF(COUNTA(IA$12:IA$42)=0,0.6*IA$5,IF(IA36="",0,IF(IA$6=0,IF(IA36&gt;=IA$8,IA$5,IF(IA36&lt;IA$6,0,0.6*IA$5+0.4*IA$5*(IA36-IA$7)/(IA$8-IA$7))),IF(IA36&lt;=IA$8,IA$5,IF(IA36&gt;IA$6,0,0.6*IA$5+0.4*IA$5*(IA36-IA$7)/(IA$8-IA$7))))))</f>
      </c>
      <c r="IC36" s="130">
        <f>IF(IA36&lt;&gt;"",IA$5,0)</f>
      </c>
      <c r="ID36" s="129">
        <f>IF(IA$6=0,RANK(IA36,IA$12:IA$42,0),RANK(IA36,IA$12:IA$42,1))</f>
      </c>
      <c r="IE36" s="130">
        <v>87.2643471493553</v>
      </c>
      <c r="IF36" s="130">
        <f>IF(COUNTA(IE$12:IE$42)=0,0.6*IE$5,IF(IE36="",0,IF(IE$6=0,IF(IE36&gt;=IE$8,IE$5,IF(IE36&lt;IE$6,0,0.6*IE$5+0.4*IE$5*(IE36-IE$7)/(IE$8-IE$7))),IF(IE36&lt;=IE$8,IE$5,IF(IE36&gt;IE$6,0,0.6*IE$5+0.4*IE$5*(IE36-IE$7)/(IE$8-IE$7))))))</f>
      </c>
      <c r="IG36" s="130">
        <f>IF(IE36&lt;&gt;"",IE$5,0)</f>
      </c>
      <c r="IH36" s="129">
        <f>IF(IE$6=0,RANK(IE36,IE$12:IE$42,0),RANK(IE36,IE$12:IE$42,1))</f>
      </c>
      <c r="II36" s="130">
        <v>97.9729820722132</v>
      </c>
      <c r="IJ36" s="130">
        <f>IF(COUNTA(II$12:II$42)=0,0.6*II$5,IF(II36="",0,IF(II$6=0,IF(II36&gt;=II$8,II$5,IF(II36&lt;II$6,0,0.6*II$5+0.4*II$5*(II36-II$7)/(II$8-II$7))),IF(II36&lt;=II$8,II$5,IF(II36&gt;II$6,0,0.6*II$5+0.4*II$5*(II36-II$7)/(II$8-II$7))))))</f>
      </c>
      <c r="IK36" s="130">
        <f>IF(II36&lt;&gt;"",II$5,0)</f>
      </c>
      <c r="IL36" s="129">
        <f>IF(II$6=0,RANK(II36,II$12:II$42,0),RANK(II36,II$12:II$42,1))</f>
      </c>
      <c r="IM36" s="130">
        <v>41.493686851745</v>
      </c>
      <c r="IN36" s="130">
        <f>IF(COUNTA(IM$12:IM$42)=0,0.6*IM$5,IF(IM36="",0,IF(AND(IM36&gt;=IM$7,IM36&lt;=IM$8),IM$5,0)))</f>
      </c>
      <c r="IO36" s="130">
        <f>IF(IM36&lt;&gt;"",IM$5,0)</f>
      </c>
      <c r="IP36" s="129">
        <f>IF(IM$6=0,RANK(IM36,IM$12:IM$42,0),RANK(IM36,IM$12:IM$42,1))</f>
      </c>
      <c r="IQ36" s="130">
        <v>90</v>
      </c>
      <c r="IR36" s="130">
        <f>IF(COUNTA(IQ$12:IQ$42)=0,0.6*IQ$5,IF(IQ36="",0,IF(IQ$6=0,IF(IQ36&gt;=IQ$8,IQ$5,IF(IQ36&lt;IQ$6,0,0.6*IQ$5+0.4*IQ$5*(IQ36-IQ$7)/(IQ$8-IQ$7))),IF(IQ36&lt;=IQ$8,IQ$5,IF(IQ36&gt;IQ$6,0,0.6*IQ$5+0.4*IQ$5*(IQ36-IQ$7)/(IQ$8-IQ$7))))))</f>
      </c>
      <c r="IS36" s="130">
        <f>IF(IQ36&lt;&gt;"",IQ$5,0)</f>
      </c>
      <c r="IT36" s="129">
        <f>IF(IQ$6=0,RANK(IQ36,IQ$12:IQ$42,0),RANK(IQ36,IQ$12:IQ$42,1))</f>
      </c>
      <c r="IU36" s="130">
        <v>36.331569664903</v>
      </c>
      <c r="IV36" s="130">
        <f>IF(COUNTA(IU$12:IU$42)=0,0.6*IU$5,IF(IU36="",0,IF(IU$6=0,IF(IU36&gt;=IU$8,IU$5,IF(IU36&lt;IU$6,0,0.6*IU$5+0.4*IU$5*(IU36-IU$7)/(IU$8-IU$7))),IF(IU36&lt;=IU$8,IU$5,IF(IU36&gt;IU$6,0,0.6*IU$5+0.4*IU$5*(IU36-IU$7)/(IU$8-IU$7))))))</f>
      </c>
      <c r="IW36" s="130">
        <f>IF(IU36&lt;&gt;"",IU$5,0)</f>
      </c>
      <c r="IX36" s="129">
        <f>IF(IU$6=0,RANK(IU36,IU$12:IU$42,0),RANK(IU36,IU$12:IU$42,1))</f>
      </c>
      <c r="IY36"/>
      <c r="IZ36" s="130">
        <f>IF(COUNTA(IY$12:IY$42)=0,0.6*IY$5,IF(IY36="",0,IF(AND(IY36&gt;=IY$7,IY36&lt;=IY$8),IY$5,0)))</f>
      </c>
      <c r="JA36" s="130">
        <f>IF(IY36&lt;&gt;"",IY$5,0)</f>
      </c>
      <c r="JB36" s="129">
        <f>IF(IY$6=0,RANK(IY36,IY$12:IY$42,0),RANK(IY36,IY$12:IY$42,1))</f>
      </c>
      <c r="JC36" s="130">
        <v>38.38</v>
      </c>
      <c r="JD36" s="130">
        <f>IF(COUNTA(JC$12:JC$42)=0,0.6*JC$5,IF(JC36="",0,IF(AND(JC36&gt;=JC$7,JC36&lt;=JC$8),JC$5,0)))</f>
      </c>
      <c r="JE36" s="130">
        <f>IF(JC36&lt;&gt;"",JC$5,0)</f>
      </c>
      <c r="JF36" s="129">
        <f>IF(JC$6=0,RANK(JC36,JC$12:JC$42,0),RANK(JC36,JC$12:JC$42,1))</f>
      </c>
      <c r="JG36"/>
      <c r="JH36" s="130">
        <f>IF(COUNTA(JG$12:JG$42)=0,0.6*JG$5,IF(JG36="",0,IF(JG$6=0,IF(JG36&gt;=JG$8,JG$5,IF(JG36&lt;JG$6,0,0.6*JG$5+0.4*JG$5*(JG36-JG$7)/(JG$8-JG$7))),IF(JG36&lt;=JG$8,JG$5,IF(JG36&gt;JG$6,0,0.6*JG$5+0.4*JG$5*(JG36-JG$7)/(JG$8-JG$7))))))</f>
      </c>
      <c r="JI36" s="130">
        <f>IF(JG36&lt;&gt;"",JG$5,0)</f>
      </c>
      <c r="JJ36" s="129">
        <f>IF(JG$6=0,RANK(JG36,JG$12:JG$42,0),RANK(JG36,JG$12:JG$42,1))</f>
      </c>
      <c r="JK36"/>
      <c r="JL36" s="130">
        <f>IF(COUNTA(JK$12:JK$42)=0,0.6*JK$5,IF(JK36="",0,IF(JK$6=0,IF(JK36&gt;=JK$8,JK$5,IF(JK36&lt;JK$6,0,0.6*JK$5+0.4*JK$5*(JK36-JK$7)/(JK$8-JK$7))),IF(JK36&lt;=JK$8,JK$5,IF(JK36&gt;JK$6,0,0.6*JK$5+0.4*JK$5*(JK36-JK$7)/(JK$8-JK$7))))))</f>
      </c>
      <c r="JM36" s="130">
        <f>IF(JK36&lt;&gt;"",JK$5,0)</f>
      </c>
      <c r="JN36" s="129">
        <f>IF(JK$6=0,RANK(JK36,JK$12:JK$42,0),RANK(JK36,JK$12:JK$42,1))</f>
      </c>
      <c r="JO36" s="129" t="s">
        <v>40</v>
      </c>
      <c r="JP36" s="129">
        <f>(F36+J36+N36+R36+V36+Z36+AD36)*100</f>
      </c>
      <c r="JQ36" s="129">
        <f>RANK(JP36,JP$12:JP$42,0)</f>
      </c>
      <c r="JR36" s="129" t="s">
        <v>40</v>
      </c>
      <c r="JS36" s="129">
        <f>(AH36+AL36+AP36+AT36+AX36+BB36+BF36+BJ36+BN36+BR36+BV36+BZ36+CD36+CH36+CL36+CP36+CT36+CX36)*100</f>
      </c>
      <c r="JT36" s="129">
        <f>RANK(JS36,JS$12:JS$42,0)</f>
      </c>
      <c r="JU36" s="129" t="s">
        <v>40</v>
      </c>
      <c r="JV36" s="129">
        <f>(DB36+DF36)*100</f>
      </c>
      <c r="JW36" s="129">
        <f>RANK(JV36,JV$12:JV$42,0)</f>
      </c>
      <c r="JX36" s="129" t="s">
        <v>40</v>
      </c>
      <c r="JY36" s="129">
        <f>(DJ36+DN36+DR36+DV36+DZ36+ED36+EH36+EL36+EQ36+EV36+FA36+FF36+FK36+FP36+FU36+FZ36+GE36+GJ36+GO36+GT36+GY36+HD36)*100</f>
      </c>
      <c r="JZ36" s="129">
        <f>RANK(JY36,JY$12:JY$42,0)</f>
      </c>
      <c r="KA36" s="129" t="s">
        <v>40</v>
      </c>
      <c r="KB36" s="129">
        <f>(HH36+HL36+HP36+HT36+HX36+IB36)*100</f>
      </c>
      <c r="KC36" s="129">
        <f>RANK(KB36,KB$12:KB$42,0)</f>
      </c>
      <c r="KD36" s="129" t="s">
        <v>40</v>
      </c>
      <c r="KE36" s="129">
        <f>(IF36+IJ36+IN36+IR36+IV36)*100</f>
      </c>
      <c r="KF36" s="129">
        <f>RANK(KE36,KE$12:KE$42,0)</f>
      </c>
      <c r="KG36" s="129" t="s">
        <v>40</v>
      </c>
      <c r="KH36" s="129">
        <f>(IZ36+JD36)*100</f>
      </c>
      <c r="KI36" s="129">
        <f>RANK(KH36,KH$12:KH$42,0)</f>
      </c>
      <c r="KJ36" s="129" t="s">
        <v>40</v>
      </c>
      <c r="KK36" s="129">
        <f>(JH36+JL36)*100</f>
      </c>
      <c r="KL36" s="129">
        <f>RANK(KK36,KK$12:KK$42,0)</f>
      </c>
    </row>
    <row r="37">
      <c r="A37" s="129" t="s">
        <v>41</v>
      </c>
      <c r="B37" s="129">
        <f>A37</f>
      </c>
      <c r="C37" s="129">
        <f>(F37+J37+N37+R37+V37+Z37+AD37+AH37+AL37+AP37+AT37+AX37+BB37+BF37+BJ37+BN37+BR37+BV37+BZ37+CD37+CH37+CL37+CP37+CT37+CX37+DB37+DF37+DJ37+DN37+DR37+DV37+DZ37+ED37+EH37+EL37+EQ37+EV37+FA37+FF37+FK37+FP37+FU37+FZ37+GE37+GJ37+GO37+GT37+GY37+HD37+HH37+HL37+HP37+HT37+HX37+IB37+IF37+IJ37+IN37+IR37+IV37+IZ37+JD37+JH37+JL37)*100</f>
      </c>
      <c r="D37" s="129">
        <f>RANK(C37,C$12:C$42,0)</f>
      </c>
      <c r="E37" s="130">
        <v>68.3792289158051</v>
      </c>
      <c r="F37" s="130">
        <f>IF(COUNTA(E$12:E$42)=0,0.6*E$5,IF(E37="",0,IF(E$6=0,IF(E37&gt;=E$8,E$5,IF(E37&lt;E$6,0,0.6*E$5+0.4*E$5*(E37-E$7)/(E$8-E$7))),IF(E37&lt;=E$8,E$5,IF(E37&gt;E$6,0,0.6*E$5+0.4*E$5*(E37-E$7)/(E$8-E$7))))))</f>
      </c>
      <c r="G37" s="130">
        <f>IF(E37&lt;&gt;"",E$5,0)</f>
      </c>
      <c r="H37" s="129">
        <f>IF(E$6=0,RANK(E37,E$12:E$42,0),RANK(E37,E$12:E$42,1))</f>
      </c>
      <c r="I37" s="130">
        <v>85.351352216069</v>
      </c>
      <c r="J37" s="130">
        <f>IF(COUNTA(I$12:I$42)=0,0.6*I$5,IF(I37="",0,IF(I$6=0,IF(I37&gt;=I$8,I$5,IF(I37&lt;I$6,0,0.6*I$5+0.4*I$5*(I37-I$7)/(I$8-I$7))),IF(I37&lt;=I$8,I$5,IF(I37&gt;I$6,0,0.6*I$5+0.4*I$5*(I37-I$7)/(I$8-I$7))))))</f>
      </c>
      <c r="K37" s="130">
        <f>IF(I37&lt;&gt;"",I$5,0)</f>
      </c>
      <c r="L37" s="129">
        <f>IF(I$6=0,RANK(I37,I$12:I$42,0),RANK(I37,I$12:I$42,1))</f>
      </c>
      <c r="M37" s="130">
        <v>72.1721721721721</v>
      </c>
      <c r="N37" s="130">
        <f>IF(COUNTA(M$12:M$42)=0,0.6*M$5,IF(M37="",0,IF(M$6=0,IF(M37&gt;=M$8,M$5,IF(M37&lt;M$6,0,0.6*M$5+0.4*M$5*(M37-M$7)/(M$8-M$7))),IF(M37&lt;=M$8,M$5,IF(M37&gt;M$6,0,0.6*M$5+0.4*M$5*(M37-M$7)/(M$8-M$7))))))</f>
      </c>
      <c r="O37" s="130">
        <f>IF(M37&lt;&gt;"",M$5,0)</f>
      </c>
      <c r="P37" s="129">
        <f>IF(M$6=0,RANK(M37,M$12:M$42,0),RANK(M37,M$12:M$42,1))</f>
      </c>
      <c r="Q37"/>
      <c r="R37" s="130">
        <f>IF(COUNTA(Q$12:Q$42)=0,0.6*Q$5,IF(Q37="",0,IF(Q$6=0,IF(Q37&gt;=Q$8,Q$5,IF(Q37&lt;Q$6,0,0.6*Q$5+0.4*Q$5*(Q37-Q$7)/(Q$8-Q$7))),IF(Q37&lt;=Q$8,Q$5,IF(Q37&gt;Q$6,0,0.6*Q$5+0.4*Q$5*(Q37-Q$7)/(Q$8-Q$7))))))</f>
      </c>
      <c r="S37" s="130">
        <f>IF(Q37&lt;&gt;"",Q$5,0)</f>
      </c>
      <c r="T37" s="129">
        <f>IF(Q$6=0,RANK(Q37,Q$12:Q$42,0),RANK(Q37,Q$12:Q$42,1))</f>
      </c>
      <c r="U37"/>
      <c r="V37" s="130">
        <f>IF(COUNTA(U$12:U$42)=0,0.6*U$5,IF(U37="",0,IF(U$6=0,IF(U37&gt;=U$8,U$5,IF(U37&lt;U$6,0,0.6*U$5+0.4*U$5*(U37-U$7)/(U$8-U$7))),IF(U37&lt;=U$8,U$5,IF(U37&gt;U$6,0,0.6*U$5+0.4*U$5*(U37-U$7)/(U$8-U$7))))))</f>
      </c>
      <c r="W37" s="130">
        <f>IF(U37&lt;&gt;"",U$5,0)</f>
      </c>
      <c r="X37" s="129">
        <f>IF(U$6=0,RANK(U37,U$12:U$42,0),RANK(U37,U$12:U$42,1))</f>
      </c>
      <c r="Y37"/>
      <c r="Z37" s="130">
        <f>IF(COUNTA(Y$12:Y$42)=0,0.6*Y$5,IF(Y37="",0,IF(Y$6=0,IF(Y37&gt;=Y$8,Y$5,IF(Y37&lt;Y$6,0,0.6*Y$5+0.4*Y$5*(Y37-Y$7)/(Y$8-Y$7))),IF(Y37&lt;=Y$8,Y$5,IF(Y37&gt;Y$6,0,0.6*Y$5+0.4*Y$5*(Y37-Y$7)/(Y$8-Y$7))))))</f>
      </c>
      <c r="AA37" s="130">
        <f>IF(Y37&lt;&gt;"",Y$5,0)</f>
      </c>
      <c r="AB37" s="129">
        <f>IF(Y$6=0,RANK(Y37,Y$12:Y$42,0),RANK(Y37,Y$12:Y$42,1))</f>
      </c>
      <c r="AC37" s="130">
        <v>100</v>
      </c>
      <c r="AD37" s="130">
        <f>IF(COUNTA(AC$12:AC$42)=0,0.6*AC$5,IF(AC37="",0,IF(AC$6=0,IF(AC37&gt;=AC$8,AC$5,IF(AC37&lt;AC$6,0,0.6*AC$5+0.4*AC$5*(AC37-AC$7)/(AC$8-AC$7))),IF(AC37&lt;=AC$8,AC$5,IF(AC37&gt;AC$6,0,0.6*AC$5+0.4*AC$5*(AC37-AC$7)/(AC$8-AC$7))))))</f>
      </c>
      <c r="AE37" s="130">
        <f>IF(AC37&lt;&gt;"",AC$5,0)</f>
      </c>
      <c r="AF37" s="129">
        <f>IF(AC$6=0,RANK(AC37,AC$12:AC$42,0),RANK(AC37,AC$12:AC$42,1))</f>
      </c>
      <c r="AG37" s="130">
        <v>0.888196078431372</v>
      </c>
      <c r="AH37" s="130">
        <f>IF(COUNTA(AG$12:AG$42)=0,0.6*AG$5,IF(AG37="",0,IF(AG$6=0,IF(AG37&gt;=AG$8,AG$5,IF(AG37&lt;AG$6,0,0.6*AG$5+0.4*AG$5*(AG37-AG$7)/(AG$8-AG$7))),IF(AG37&lt;=AG$8,AG$5,IF(AG37&gt;AG$6,0,0.6*AG$5+0.4*AG$5*(AG37-AG$7)/(AG$8-AG$7))))))</f>
      </c>
      <c r="AI37" s="130">
        <f>IF(AG37&lt;&gt;"",AG$5,0)</f>
      </c>
      <c r="AJ37" s="129">
        <f>IF(AG$6=0,RANK(AG37,AG$12:AG$42,0),RANK(AG37,AG$12:AG$42,1))</f>
      </c>
      <c r="AK37" s="130">
        <v>0</v>
      </c>
      <c r="AL37" s="130">
        <f>IF(COUNTA(AK$12:AK$42)=0,0.6*AK$5,IF(AK37="",0,IF(AK$6=0,IF(AK37&gt;=AK$8,AK$5,IF(AK37&lt;AK$6,0,0.6*AK$5+0.4*AK$5*(AK37-AK$7)/(AK$8-AK$7))),IF(AK37&lt;=AK$8,AK$5,IF(AK37&gt;AK$6,0,0.6*AK$5+0.4*AK$5*(AK37-AK$7)/(AK$8-AK$7))))))</f>
      </c>
      <c r="AM37" s="130">
        <f>IF(AK37&lt;&gt;"",AK$5,0)</f>
      </c>
      <c r="AN37" s="129">
        <f>IF(AK$6=0,RANK(AK37,AK$12:AK$42,0),RANK(AK37,AK$12:AK$42,1))</f>
      </c>
      <c r="AO37" s="130">
        <v>0.727755088141025</v>
      </c>
      <c r="AP37" s="130">
        <f>IF(COUNTA(AO$12:AO$42)=0,0.6*AO$5,IF(AO37="",0,IF(AO$6=0,IF(AO37&gt;=AO$8,AO$5,IF(AO37&lt;AO$6,0,0.6*AO$5+0.4*AO$5*(AO37-AO$7)/(AO$8-AO$7))),IF(AO37&lt;=AO$8,AO$5,IF(AO37&gt;AO$6,0,0.6*AO$5+0.4*AO$5*(AO37-AO$7)/(AO$8-AO$7))))))</f>
      </c>
      <c r="AQ37" s="130">
        <f>IF(AO37&lt;&gt;"",AO$5,0)</f>
      </c>
      <c r="AR37" s="129">
        <f>IF(AO$6=0,RANK(AO37,AO$12:AO$42,0),RANK(AO37,AO$12:AO$42,1))</f>
      </c>
      <c r="AS37" s="130">
        <v>0</v>
      </c>
      <c r="AT37" s="130">
        <f>IF(COUNTA(AS$12:AS$42)=0,0.6*AS$5,IF(AS37="",0,IF(AS$6=0,IF(AS37&gt;=AS$8,AS$5,IF(AS37&lt;AS$6,0,0.6*AS$5+0.4*AS$5*(AS37-AS$7)/(AS$8-AS$7))),IF(AS37&lt;=AS$8,AS$5,IF(AS37&gt;AS$6,0,0.6*AS$5+0.4*AS$5*(AS37-AS$7)/(AS$8-AS$7))))))</f>
      </c>
      <c r="AU37" s="130">
        <f>IF(AS37&lt;&gt;"",AS$5,0)</f>
      </c>
      <c r="AV37" s="129">
        <f>IF(AS$6=0,RANK(AS37,AS$12:AS$42,0),RANK(AS37,AS$12:AS$42,1))</f>
      </c>
      <c r="AW37" s="130">
        <v>0</v>
      </c>
      <c r="AX37" s="130">
        <f>IF(COUNTA(AW$12:AW$42)=0,0.6*AW$5,IF(AW37="",0,IF(AW$6=0,IF(AW37&gt;=AW$8,AW$5,IF(AW37&lt;AW$6,0,0.6*AW$5+0.4*AW$5*(AW37-AW$7)/(AW$8-AW$7))),IF(AW37&lt;=AW$8,AW$5,IF(AW37&gt;AW$6,0,0.6*AW$5+0.4*AW$5*(AW37-AW$7)/(AW$8-AW$7))))))</f>
      </c>
      <c r="AY37" s="130">
        <f>IF(AW37&lt;&gt;"",AW$5,0)</f>
      </c>
      <c r="AZ37" s="129">
        <f>IF(AW$6=0,RANK(AW37,AW$12:AW$42,0),RANK(AW37,AW$12:AW$42,1))</f>
      </c>
      <c r="BA37" s="130">
        <v>18.6134094151213</v>
      </c>
      <c r="BB37" s="130">
        <f>IF(COUNTA(BA$12:BA$42)=0,0.6*BA$5,IF(BA37="",0,IF(BA$6=0,IF(BA37&gt;=BA$8,BA$5,IF(BA37&lt;BA$6,0,0.6*BA$5+0.4*BA$5*(BA37-BA$7)/(BA$8-BA$7))),IF(BA37&lt;=BA$8,BA$5,IF(BA37&gt;BA$6,0,0.6*BA$5+0.4*BA$5*(BA37-BA$7)/(BA$8-BA$7))))))</f>
      </c>
      <c r="BC37" s="130">
        <f>IF(BA37&lt;&gt;"",BA$5,0)</f>
      </c>
      <c r="BD37" s="129">
        <f>IF(BA$6=0,RANK(BA37,BA$12:BA$42,0),RANK(BA37,BA$12:BA$42,1))</f>
      </c>
      <c r="BE37" s="130">
        <v>0</v>
      </c>
      <c r="BF37" s="130">
        <f>IF(COUNTA(BE$12:BE$42)=0,0.6*BE$5,IF(BE37="",0,IF(BE$6=0,IF(BE37&gt;=BE$8,BE$5,IF(BE37&lt;BE$6,0,0.6*BE$5+0.4*BE$5*(BE37-BE$7)/(BE$8-BE$7))),IF(BE37&lt;=BE$8,BE$5,IF(BE37&gt;BE$6,0,0.6*BE$5+0.4*BE$5*(BE37-BE$7)/(BE$8-BE$7))))))</f>
      </c>
      <c r="BG37" s="130">
        <f>IF(BE37&lt;&gt;"",BE$5,0)</f>
      </c>
      <c r="BH37" s="129">
        <f>IF(BE$6=0,RANK(BE37,BE$12:BE$42,0),RANK(BE37,BE$12:BE$42,1))</f>
      </c>
      <c r="BI37"/>
      <c r="BJ37" s="130">
        <f>IF(COUNTA(BI$12:BI$42)=0,0.6*BI$5,IF(BI37="",0,IF(BI$6=0,IF(BI37&gt;=BI$8,BI$5,IF(BI37&lt;BI$6,0,0.6*BI$5+0.4*BI$5*(BI37-BI$7)/(BI$8-BI$7))),IF(BI37&lt;=BI$8,BI$5,IF(BI37&gt;BI$6,0,0.6*BI$5+0.4*BI$5*(BI37-BI$7)/(BI$8-BI$7))))))</f>
      </c>
      <c r="BK37" s="130">
        <f>IF(BI37&lt;&gt;"",BI$5,0)</f>
      </c>
      <c r="BL37" s="129">
        <f>IF(BI$6=0,RANK(BI37,BI$12:BI$42,0),RANK(BI37,BI$12:BI$42,1))</f>
      </c>
      <c r="BM37"/>
      <c r="BN37" s="130">
        <f>IF(COUNTA(BM$12:BM$42)=0,0.6*BM$5,IF(BM37="",0,IF(BM$6=0,IF(BM37&gt;=BM$8,BM$5,IF(BM37&lt;BM$6,0,0.6*BM$5+0.4*BM$5*(BM37-BM$7)/(BM$8-BM$7))),IF(BM37&lt;=BM$8,BM$5,IF(BM37&gt;BM$6,0,0.6*BM$5+0.4*BM$5*(BM37-BM$7)/(BM$8-BM$7))))))</f>
      </c>
      <c r="BO37" s="130">
        <f>IF(BM37&lt;&gt;"",BM$5,0)</f>
      </c>
      <c r="BP37" s="129">
        <f>IF(BM$6=0,RANK(BM37,BM$12:BM$42,0),RANK(BM37,BM$12:BM$42,1))</f>
      </c>
      <c r="BQ37"/>
      <c r="BR37" s="130">
        <f>IF(COUNTA(BQ$12:BQ$42)=0,0.6*BQ$5,IF(BQ37="",0,IF(BQ$6=0,IF(BQ37&gt;=BQ$8,BQ$5,IF(BQ37&lt;BQ$6,0,0.6*BQ$5+0.4*BQ$5*(BQ37-BQ$7)/(BQ$8-BQ$7))),IF(BQ37&lt;=BQ$8,BQ$5,IF(BQ37&gt;BQ$6,0,0.6*BQ$5+0.4*BQ$5*(BQ37-BQ$7)/(BQ$8-BQ$7))))))</f>
      </c>
      <c r="BS37" s="130">
        <f>IF(BQ37&lt;&gt;"",BQ$5,0)</f>
      </c>
      <c r="BT37" s="129">
        <f>IF(BQ$6=0,RANK(BQ37,BQ$12:BQ$42,0),RANK(BQ37,BQ$12:BQ$42,1))</f>
      </c>
      <c r="BU37"/>
      <c r="BV37" s="130">
        <f>IF(COUNTA(BU$12:BU$42)=0,0.6*BU$5,IF(BU37="",0,IF(BU$6=0,IF(BU37&gt;=BU$8,BU$5,IF(BU37&lt;BU$6,0,0.6*BU$5+0.4*BU$5*(BU37-BU$7)/(BU$8-BU$7))),IF(BU37&lt;=BU$8,BU$5,IF(BU37&gt;BU$6,0,0.6*BU$5+0.4*BU$5*(BU37-BU$7)/(BU$8-BU$7))))))</f>
      </c>
      <c r="BW37" s="130">
        <f>IF(BU37&lt;&gt;"",BU$5,0)</f>
      </c>
      <c r="BX37" s="129">
        <f>IF(BU$6=0,RANK(BU37,BU$12:BU$42,0),RANK(BU37,BU$12:BU$42,1))</f>
      </c>
      <c r="BY37"/>
      <c r="BZ37" s="130">
        <f>IF(COUNTA(BY$12:BY$42)=0,0.6*BY$5,IF(BY37="",0,IF(BY$6=0,IF(BY37&gt;=BY$8,BY$5,IF(BY37&lt;BY$6,0,0.6*BY$5+0.4*BY$5*(BY37-BY$7)/(BY$8-BY$7))),IF(BY37&lt;=BY$8,BY$5,IF(BY37&gt;BY$6,0,0.6*BY$5+0.4*BY$5*(BY37-BY$7)/(BY$8-BY$7))))))</f>
      </c>
      <c r="CA37" s="130">
        <f>IF(BY37&lt;&gt;"",BY$5,0)</f>
      </c>
      <c r="CB37" s="129">
        <f>IF(BY$6=0,RANK(BY37,BY$12:BY$42,0),RANK(BY37,BY$12:BY$42,1))</f>
      </c>
      <c r="CC37"/>
      <c r="CD37" s="130">
        <f>IF(COUNTA(CC$12:CC$42)=0,0.6*CC$5,IF(CC37="",0,IF(CC$6=0,IF(CC37&gt;=CC$8,CC$5,IF(CC37&lt;CC$6,0,0.6*CC$5+0.4*CC$5*(CC37-CC$7)/(CC$8-CC$7))),IF(CC37&lt;=CC$8,CC$5,IF(CC37&gt;CC$6,0,0.6*CC$5+0.4*CC$5*(CC37-CC$7)/(CC$8-CC$7))))))</f>
      </c>
      <c r="CE37" s="130">
        <f>IF(CC37&lt;&gt;"",CC$5,0)</f>
      </c>
      <c r="CF37" s="129">
        <f>IF(CC$6=0,RANK(CC37,CC$12:CC$42,0),RANK(CC37,CC$12:CC$42,1))</f>
      </c>
      <c r="CG37"/>
      <c r="CH37" s="130">
        <f>IF(COUNTA(CG$12:CG$42)=0,0.6*CG$5,IF(CG37="",0,IF(CG$6=0,IF(CG37&gt;=CG$8,CG$5,IF(CG37&lt;CG$6,0,0.6*CG$5+0.4*CG$5*(CG37-CG$7)/(CG$8-CG$7))),IF(CG37&lt;=CG$8,CG$5,IF(CG37&gt;CG$6,0,0.6*CG$5+0.4*CG$5*(CG37-CG$7)/(CG$8-CG$7))))))</f>
      </c>
      <c r="CI37" s="130">
        <f>IF(CG37&lt;&gt;"",CG$5,0)</f>
      </c>
      <c r="CJ37" s="129">
        <f>IF(CG$6=0,RANK(CG37,CG$12:CG$42,0),RANK(CG37,CG$12:CG$42,1))</f>
      </c>
      <c r="CK37"/>
      <c r="CL37" s="130">
        <f>IF(COUNTA(CK$12:CK$42)=0,0.6*CK$5,IF(CK37="",0,IF(CK$6=0,IF(CK37&gt;=CK$8,CK$5,IF(CK37&lt;CK$6,0,0.6*CK$5+0.4*CK$5*(CK37-CK$7)/(CK$8-CK$7))),IF(CK37&lt;=CK$8,CK$5,IF(CK37&gt;CK$6,0,0.6*CK$5+0.4*CK$5*(CK37-CK$7)/(CK$8-CK$7))))))</f>
      </c>
      <c r="CM37" s="130">
        <f>IF(CK37&lt;&gt;"",CK$5,0)</f>
      </c>
      <c r="CN37" s="129">
        <f>IF(CK$6=0,RANK(CK37,CK$12:CK$42,0),RANK(CK37,CK$12:CK$42,1))</f>
      </c>
      <c r="CO37"/>
      <c r="CP37" s="130">
        <f>IF(COUNTA(CO$12:CO$42)=0,0.6*CO$5,IF(CO37="",0,IF(CO$6=0,IF(CO37&gt;=CO$8,CO$5,IF(CO37&lt;CO$6,0,0.6*CO$5+0.4*CO$5*(CO37-CO$7)/(CO$8-CO$7))),IF(CO37&lt;=CO$8,CO$5,IF(CO37&gt;CO$6,0,0.6*CO$5+0.4*CO$5*(CO37-CO$7)/(CO$8-CO$7))))))</f>
      </c>
      <c r="CQ37" s="130">
        <f>IF(CO37&lt;&gt;"",CO$5,0)</f>
      </c>
      <c r="CR37" s="129">
        <f>IF(CO$6=0,RANK(CO37,CO$12:CO$42,0),RANK(CO37,CO$12:CO$42,1))</f>
      </c>
      <c r="CS37" s="130">
        <v>99</v>
      </c>
      <c r="CT37" s="130">
        <f>IF(COUNTA(CS$12:CS$42)=0,0.6*CS$5,IF(CS37="",0,IF(CS$6=0,IF(CS37&gt;=CS$8,CS$5,IF(CS37&lt;CS$6,0,0.6*CS$5+0.4*CS$5*(CS37-CS$7)/(CS$8-CS$7))),IF(CS37&lt;=CS$8,CS$5,IF(CS37&gt;CS$6,0,0.6*CS$5+0.4*CS$5*(CS37-CS$7)/(CS$8-CS$7))))))</f>
      </c>
      <c r="CU37" s="130">
        <f>IF(CS37&lt;&gt;"",CS$5,0)</f>
      </c>
      <c r="CV37" s="129">
        <f>IF(CS$6=0,RANK(CS37,CS$12:CS$42,0),RANK(CS37,CS$12:CS$42,1))</f>
      </c>
      <c r="CW37" s="130">
        <v>0.5</v>
      </c>
      <c r="CX37" s="130">
        <f>IF(COUNTA(CW$12:CW$42)=0,0.6*CW$5,IF(CW37="",0,IF(CW$6=0,IF(CW37&gt;=CW$8,CW$5,IF(CW37&lt;CW$6,0,0.6*CW$5+0.4*CW$5*(CW37-CW$7)/(CW$8-CW$7))),IF(CW37&lt;=CW$8,CW$5,IF(CW37&gt;CW$6,0,0.6*CW$5+0.4*CW$5*(CW37-CW$7)/(CW$8-CW$7))))))</f>
      </c>
      <c r="CY37" s="130">
        <f>IF(CW37&lt;&gt;"",CW$5,0)</f>
      </c>
      <c r="CZ37" s="129">
        <f>IF(CW$6=0,RANK(CW37,CW$12:CW$42,0),RANK(CW37,CW$12:CW$42,1))</f>
      </c>
      <c r="DA37" s="130">
        <v>98</v>
      </c>
      <c r="DB37" s="130">
        <f>IF(COUNTA(DA$12:DA$42)=0,0.6*DA$5,IF(DA37="",0,IF(DA$6=0,IF(DA37&gt;=DA$8,DA$5,IF(DA37&lt;DA$6,0,0.6*DA$5+0.4*DA$5*(DA37-DA$7)/(DA$8-DA$7))),IF(DA37&lt;=DA$8,DA$5,IF(DA37&gt;DA$6,0,0.6*DA$5+0.4*DA$5*(DA37-DA$7)/(DA$8-DA$7))))))</f>
      </c>
      <c r="DC37" s="130">
        <f>IF(DA37&lt;&gt;"",DA$5,0)</f>
      </c>
      <c r="DD37" s="129">
        <f>IF(DA$6=0,RANK(DA37,DA$12:DA$42,0),RANK(DA37,DA$12:DA$42,1))</f>
      </c>
      <c r="DE37" s="130">
        <v>98</v>
      </c>
      <c r="DF37" s="130">
        <f>IF(COUNTA(DE$12:DE$42)=0,0.6*DE$5,IF(DE37="",0,IF(DE$6=0,IF(DE37&gt;=DE$8,DE$5,IF(DE37&lt;DE$6,0,0.6*DE$5+0.4*DE$5*(DE37-DE$7)/(DE$8-DE$7))),IF(DE37&lt;=DE$8,DE$5,IF(DE37&gt;DE$6,0,0.6*DE$5+0.4*DE$5*(DE37-DE$7)/(DE$8-DE$7))))))</f>
      </c>
      <c r="DG37" s="130">
        <f>IF(DE37&lt;&gt;"",DE$5,0)</f>
      </c>
      <c r="DH37" s="129">
        <f>IF(DE$6=0,RANK(DE37,DE$12:DE$42,0),RANK(DE37,DE$12:DE$42,1))</f>
      </c>
      <c r="DI37"/>
      <c r="DJ37" s="130">
        <f>IF(COUNTA(DI$12:DI$42)=0,0.6*DI$5,IF(DI37="",0,IF(DI$6=0,IF(DI37&gt;=DI$8,DI$5,IF(DI37&lt;DI$6,0,0.6*DI$5+0.4*DI$5*(DI37-DI$7)/(DI$8-DI$7))),IF(DI37&lt;=DI$8,DI$5,IF(DI37&gt;DI$6,0,0.6*DI$5+0.4*DI$5*(DI37-DI$7)/(DI$8-DI$7))))))</f>
      </c>
      <c r="DK37" s="130">
        <f>IF(DI37&lt;&gt;"",DI$5,0)</f>
      </c>
      <c r="DL37" s="129">
        <f>IF(DI$6=0,RANK(DI37,DI$12:DI$42,0),RANK(DI37,DI$12:DI$42,1))</f>
      </c>
      <c r="DM37"/>
      <c r="DN37" s="130">
        <f>IF(COUNTA(DM$12:DM$42)=0,0.6*DM$5,IF(DM37="",0,IF(DM$6=0,IF(DM37&gt;=DM$8,DM$5,IF(DM37&lt;DM$6,0,0.6*DM$5+0.4*DM$5*(DM37-DM$7)/(DM$8-DM$7))),IF(DM37&lt;=DM$8,DM$5,IF(DM37&gt;DM$6,0,0.6*DM$5+0.4*DM$5*(DM37-DM$7)/(DM$8-DM$7))))))</f>
      </c>
      <c r="DO37" s="130">
        <f>IF(DM37&lt;&gt;"",DM$5,0)</f>
      </c>
      <c r="DP37" s="129">
        <f>IF(DM$6=0,RANK(DM37,DM$12:DM$42,0),RANK(DM37,DM$12:DM$42,1))</f>
      </c>
      <c r="DQ37"/>
      <c r="DR37" s="130">
        <f>IF(COUNTA(DQ$12:DQ$42)=0,0.6*DQ$5,IF(DQ37="",0,IF(DQ$6=0,IF(DQ37&gt;=DQ$8,DQ$5,IF(DQ37&lt;DQ$6,0,0.6*DQ$5+0.4*DQ$5*(DQ37-DQ$7)/(DQ$8-DQ$7))),IF(DQ37&lt;=DQ$8,DQ$5,IF(DQ37&gt;DQ$6,0,0.6*DQ$5+0.4*DQ$5*(DQ37-DQ$7)/(DQ$8-DQ$7))))))</f>
      </c>
      <c r="DS37" s="130">
        <f>IF(DQ37&lt;&gt;"",DQ$5,0)</f>
      </c>
      <c r="DT37" s="129">
        <f>IF(DQ$6=0,RANK(DQ37,DQ$12:DQ$42,0),RANK(DQ37,DQ$12:DQ$42,1))</f>
      </c>
      <c r="DU37"/>
      <c r="DV37" s="130">
        <f>IF(COUNTA(DU$12:DU$42)=0,0.6*DU$5,IF(DU37="",0,IF(DU$6=0,IF(DU37&gt;=DU$8,DU$5,IF(DU37&lt;DU$6,0,0.6*DU$5+0.4*DU$5*(DU37-DU$7)/(DU$8-DU$7))),IF(DU37&lt;=DU$8,DU$5,IF(DU37&gt;DU$6,0,0.6*DU$5+0.4*DU$5*(DU37-DU$7)/(DU$8-DU$7))))))</f>
      </c>
      <c r="DW37" s="130">
        <f>IF(DU37&lt;&gt;"",DU$5,0)</f>
      </c>
      <c r="DX37" s="129">
        <f>IF(DU$6=0,RANK(DU37,DU$12:DU$42,0),RANK(DU37,DU$12:DU$42,1))</f>
      </c>
      <c r="DY37"/>
      <c r="DZ37" s="130">
        <f>IF(COUNTA(DY$12:DY$42)=0,0.6*DY$5,IF(DY37="",0,IF(DY$6=0,IF(DY37&gt;=DY$8,DY$5,IF(DY37&lt;DY$6,0,0.6*DY$5+0.4*DY$5*(DY37-DY$7)/(DY$8-DY$7))),IF(DY37&lt;=DY$8,DY$5,IF(DY37&gt;DY$6,0,0.6*DY$5+0.4*DY$5*(DY37-DY$7)/(DY$8-DY$7))))))</f>
      </c>
      <c r="EA37" s="130">
        <f>IF(DY37&lt;&gt;"",DY$5,0)</f>
      </c>
      <c r="EB37" s="129">
        <f>IF(DY$6=0,RANK(DY37,DY$12:DY$42,0),RANK(DY37,DY$12:DY$42,1))</f>
      </c>
      <c r="EC37"/>
      <c r="ED37" s="130">
        <f>IF(COUNTA(EC$12:EC$42)=0,0.6*EC$5,IF(EC37="",0,IF(EC$6=0,IF(EC37&gt;=EC$8,EC$5,IF(EC37&lt;EC$6,0,0.6*EC$5+0.4*EC$5*(EC37-EC$7)/(EC$8-EC$7))),IF(EC37&lt;=EC$8,EC$5,IF(EC37&gt;EC$6,0,0.6*EC$5+0.4*EC$5*(EC37-EC$7)/(EC$8-EC$7))))))</f>
      </c>
      <c r="EE37" s="130">
        <f>IF(EC37&lt;&gt;"",EC$5,0)</f>
      </c>
      <c r="EF37" s="129">
        <f>IF(EC$6=0,RANK(EC37,EC$12:EC$42,0),RANK(EC37,EC$12:EC$42,1))</f>
      </c>
      <c r="EG37"/>
      <c r="EH37" s="130">
        <f>IF(COUNTA(EG$12:EG$42)=0,0.6*EG$5,IF(EG37="",0,IF(EG$6=0,IF(EG37&gt;=EG$8,EG$5,IF(EG37&lt;EG$6,0,0.6*EG$5+0.4*EG$5*(EG37-EG$7)/(EG$8-EG$7))),IF(EG37&lt;=EG$8,EG$5,IF(EG37&gt;EG$6,0,0.6*EG$5+0.4*EG$5*(EG37-EG$7)/(EG$8-EG$7))))))</f>
      </c>
      <c r="EI37" s="130">
        <f>IF(EG37&lt;&gt;"",EG$5,0)</f>
      </c>
      <c r="EJ37" s="129">
        <f>IF(EG$6=0,RANK(EG37,EG$12:EG$42,0),RANK(EG37,EG$12:EG$42,1))</f>
      </c>
      <c r="EK37"/>
      <c r="EL37" s="130">
        <f>IF(COUNTA(EK$12:EK$42)=0,0.6*EK$5,IF(EK37="",0,IF(EK$6=0,IF(EK37&gt;=EK$8,EK$5,IF(EK37&lt;EK$6,0,0.6*EK$5+0.4*EK$5*(EK37-EK$7)/(EK$8-EK$7))),IF(EK37&lt;=EK$8,EK$5,IF(EK37&gt;EK$6,0,0.6*EK$5+0.4*EK$5*(EK37-EK$7)/(EK$8-EK$7))))))</f>
      </c>
      <c r="EM37" s="130">
        <f>IF(EK37&lt;&gt;"",EK$5,0)</f>
      </c>
      <c r="EN37" s="129">
        <f>IF(EK$6=0,RANK(EK37,EK$12:EK$42,0),RANK(EK37,EK$12:EK$42,1))</f>
      </c>
      <c r="EO37"/>
      <c r="EP37"/>
      <c r="EQ37"/>
      <c r="ER37" s="130">
        <f>IF(OR(EO37="",EP37=""),0,EO$5)</f>
      </c>
      <c r="ES37" s="129">
        <f>IF(EO$6=0,RANK(EQ37,EQ$12:EQ$42,0),RANK(EQ37,EQ$12:EQ$42,1))</f>
      </c>
      <c r="ET37"/>
      <c r="EU37"/>
      <c r="EV37"/>
      <c r="EW37" s="130">
        <f>IF(OR(ET37="",EU37=""),0,ET$5)</f>
      </c>
      <c r="EX37" s="129">
        <f>IF(ET$6=0,RANK(EV37,EV$12:EV$42,0),RANK(EV37,EV$12:EV$42,1))</f>
      </c>
      <c r="EY37"/>
      <c r="EZ37"/>
      <c r="FA37"/>
      <c r="FB37" s="130">
        <f>IF(OR(EY37="",EZ37=""),0,EY$5)</f>
      </c>
      <c r="FC37" s="129">
        <f>IF(EY$6=0,RANK(FA37,FA$12:FA$42,0),RANK(FA37,FA$12:FA$42,1))</f>
      </c>
      <c r="FD37"/>
      <c r="FE37"/>
      <c r="FF37"/>
      <c r="FG37" s="130">
        <f>IF(OR(FD37="",FE37=""),0,FD$5)</f>
      </c>
      <c r="FH37" s="129">
        <f>IF(FD$6=0,RANK(FF37,FF$12:FF$42,0),RANK(FF37,FF$12:FF$42,1))</f>
      </c>
      <c r="FI37"/>
      <c r="FJ37"/>
      <c r="FK37"/>
      <c r="FL37" s="130">
        <f>IF(OR(FI37="",FJ37=""),0,FI$5)</f>
      </c>
      <c r="FM37" s="129">
        <f>IF(FI$6=0,RANK(FK37,FK$12:FK$42,0),RANK(FK37,FK$12:FK$42,1))</f>
      </c>
      <c r="FN37"/>
      <c r="FO37"/>
      <c r="FP37"/>
      <c r="FQ37" s="130">
        <f>IF(OR(FN37="",FO37=""),0,FN$5)</f>
      </c>
      <c r="FR37" s="129">
        <f>IF(FN$6=0,RANK(FP37,FP$12:FP$42,0),RANK(FP37,FP$12:FP$42,1))</f>
      </c>
      <c r="FS37"/>
      <c r="FT37"/>
      <c r="FU37"/>
      <c r="FV37" s="130">
        <f>IF(OR(FS37="",FT37=""),0,FS$5)</f>
      </c>
      <c r="FW37" s="129">
        <f>IF(FS$6=0,RANK(FU37,FU$12:FU$42,0),RANK(FU37,FU$12:FU$42,1))</f>
      </c>
      <c r="FX37"/>
      <c r="FY37"/>
      <c r="FZ37"/>
      <c r="GA37" s="130">
        <f>IF(OR(FX37="",FY37=""),0,FX$5)</f>
      </c>
      <c r="GB37" s="129">
        <f>IF(FX$6=0,RANK(FZ37,FZ$12:FZ$42,0),RANK(FZ37,FZ$12:FZ$42,1))</f>
      </c>
      <c r="GC37"/>
      <c r="GD37"/>
      <c r="GE37"/>
      <c r="GF37" s="130">
        <f>IF(OR(GC37="",GD37=""),0,GC$5)</f>
      </c>
      <c r="GG37" s="129">
        <f>IF(GC$6=0,RANK(GE37,GE$12:GE$42,0),RANK(GE37,GE$12:GE$42,1))</f>
      </c>
      <c r="GH37"/>
      <c r="GI37"/>
      <c r="GJ37"/>
      <c r="GK37" s="130">
        <f>IF(OR(GH37="",GI37=""),0,GH$5)</f>
      </c>
      <c r="GL37" s="129">
        <f>IF(GH$6=0,RANK(GJ37,GJ$12:GJ$42,0),RANK(GJ37,GJ$12:GJ$42,1))</f>
      </c>
      <c r="GM37"/>
      <c r="GN37"/>
      <c r="GO37"/>
      <c r="GP37" s="130">
        <f>IF(OR(GM37="",GN37=""),0,GM$5)</f>
      </c>
      <c r="GQ37" s="129">
        <f>IF(GM$6=0,RANK(GO37,GO$12:GO$42,0),RANK(GO37,GO$12:GO$42,1))</f>
      </c>
      <c r="GR37"/>
      <c r="GS37"/>
      <c r="GT37"/>
      <c r="GU37" s="130">
        <f>IF(OR(GR37="",GS37=""),0,GR$5)</f>
      </c>
      <c r="GV37" s="129">
        <f>IF(GR$6=0,RANK(GT37,GT$12:GT$42,0),RANK(GT37,GT$12:GT$42,1))</f>
      </c>
      <c r="GW37"/>
      <c r="GX37"/>
      <c r="GY37"/>
      <c r="GZ37" s="130">
        <f>IF(OR(GW37="",GX37=""),0,GW$5)</f>
      </c>
      <c r="HA37" s="129">
        <f>IF(GW$6=0,RANK(GY37,GY$12:GY$42,0),RANK(GY37,GY$12:GY$42,1))</f>
      </c>
      <c r="HB37"/>
      <c r="HC37"/>
      <c r="HD37"/>
      <c r="HE37" s="130">
        <f>IF(OR(HB37="",HC37=""),0,HB$5)</f>
      </c>
      <c r="HF37" s="129">
        <f>IF(HB$6=0,RANK(HD37,HD$12:HD$42,0),RANK(HD37,HD$12:HD$42,1))</f>
      </c>
      <c r="HG37" s="130">
        <v>1.19818881274451</v>
      </c>
      <c r="HH37" s="130">
        <f>IF(COUNTA(HG$12:HG$42)=0,0.6*HG$5,IF(HG37="",0,IF(HG$6=0,IF(HG37&gt;=HG$8,HG$5,IF(HG37&lt;HG$6,0,0.6*HG$5+0.4*HG$5*(HG37-HG$7)/(HG$8-HG$7))),IF(HG37&lt;=HG$8,HG$5,IF(HG37&gt;HG$6,0,0.6*HG$5+0.4*HG$5*(HG37-HG$7)/(HG$8-HG$7))))))</f>
      </c>
      <c r="HI37" s="130">
        <f>IF(HG37&lt;&gt;"",HG$5,0)</f>
      </c>
      <c r="HJ37" s="129">
        <f>IF(HG$6=0,RANK(HG37,HG$12:HG$42,0),RANK(HG37,HG$12:HG$42,1))</f>
      </c>
      <c r="HK37" s="130">
        <v>1.8</v>
      </c>
      <c r="HL37" s="130">
        <f>IF(COUNTA(HK$12:HK$42)=0,0.6*HK$5,IF(HK37="",0,IF(HK$6=0,IF(HK37&gt;=HK$8,HK$5,IF(HK37&lt;HK$6,0,0.6*HK$5+0.4*HK$5*(HK37-HK$7)/(HK$8-HK$7))),IF(HK37&lt;=HK$8,HK$5,IF(HK37&gt;HK$6,0,0.6*HK$5+0.4*HK$5*(HK37-HK$7)/(HK$8-HK$7))))))</f>
      </c>
      <c r="HM37" s="130">
        <f>IF(HK37&lt;&gt;"",HK$5,0)</f>
      </c>
      <c r="HN37" s="129">
        <f>IF(HK$6=0,RANK(HK37,HK$12:HK$42,0),RANK(HK37,HK$12:HK$42,1))</f>
      </c>
      <c r="HO37" s="130">
        <v>0</v>
      </c>
      <c r="HP37" s="130">
        <f>IF(COUNTA(HO$12:HO$42)=0,0.6*HO$5,IF(HO37="",0,IF(HO$6=0,IF(HO37&gt;=HO$8,HO$5,IF(HO37&lt;HO$6,0,0.6*HO$5+0.4*HO$5*(HO37-HO$7)/(HO$8-HO$7))),IF(HO37&lt;=HO$8,HO$5,IF(HO37&gt;HO$6,0,0.6*HO$5+0.4*HO$5*(HO37-HO$7)/(HO$8-HO$7))))))</f>
      </c>
      <c r="HQ37" s="130">
        <f>IF(HO37&lt;&gt;"",HO$5,0)</f>
      </c>
      <c r="HR37" s="129">
        <f>IF(HO$6=0,RANK(HO37,HO$12:HO$42,0),RANK(HO37,HO$12:HO$42,1))</f>
      </c>
      <c r="HS37" s="130">
        <v>3.92156862745098</v>
      </c>
      <c r="HT37" s="130">
        <f>IF(COUNTA(HS$12:HS$42)=0,0.6*HS$5,IF(HS37="",0,IF(HS$6=0,IF(HS37&gt;=HS$8,HS$5,IF(HS37&lt;HS$6,0,0.6*HS$5+0.4*HS$5*(HS37-HS$7)/(HS$8-HS$7))),IF(HS37&lt;=HS$8,HS$5,IF(HS37&gt;HS$6,0,0.6*HS$5+0.4*HS$5*(HS37-HS$7)/(HS$8-HS$7))))))</f>
      </c>
      <c r="HU37" s="130">
        <f>IF(HS37&lt;&gt;"",HS$5,0)</f>
      </c>
      <c r="HV37" s="129">
        <f>IF(HS$6=0,RANK(HS37,HS$12:HS$42,0),RANK(HS37,HS$12:HS$42,1))</f>
      </c>
      <c r="HW37" s="130">
        <v>0.450000000000003</v>
      </c>
      <c r="HX37" s="130">
        <f>IF(COUNTA(HW$12:HW$42)=0,0.6*HW$5,IF(HW37="",0,IF(HW$6=0,IF(HW37&gt;=HW$8,HW$5,IF(HW37&lt;HW$6,0,0.6*HW$5+0.4*HW$5*(HW37-HW$7)/(HW$8-HW$7))),IF(HW37&lt;=HW$8,HW$5,IF(HW37&gt;HW$6,0,0.6*HW$5+0.4*HW$5*(HW37-HW$7)/(HW$8-HW$7))))))</f>
      </c>
      <c r="HY37" s="130">
        <f>IF(HW37&lt;&gt;"",HW$5,0)</f>
      </c>
      <c r="HZ37" s="129">
        <f>IF(HW$6=0,RANK(HW37,HW$12:HW$42,0),RANK(HW37,HW$12:HW$42,1))</f>
      </c>
      <c r="IA37" s="130">
        <v>0</v>
      </c>
      <c r="IB37" s="130">
        <f>IF(COUNTA(IA$12:IA$42)=0,0.6*IA$5,IF(IA37="",0,IF(IA$6=0,IF(IA37&gt;=IA$8,IA$5,IF(IA37&lt;IA$6,0,0.6*IA$5+0.4*IA$5*(IA37-IA$7)/(IA$8-IA$7))),IF(IA37&lt;=IA$8,IA$5,IF(IA37&gt;IA$6,0,0.6*IA$5+0.4*IA$5*(IA37-IA$7)/(IA$8-IA$7))))))</f>
      </c>
      <c r="IC37" s="130">
        <f>IF(IA37&lt;&gt;"",IA$5,0)</f>
      </c>
      <c r="ID37" s="129">
        <f>IF(IA$6=0,RANK(IA37,IA$12:IA$42,0),RANK(IA37,IA$12:IA$42,1))</f>
      </c>
      <c r="IE37" s="130">
        <v>83.9629874882375</v>
      </c>
      <c r="IF37" s="130">
        <f>IF(COUNTA(IE$12:IE$42)=0,0.6*IE$5,IF(IE37="",0,IF(IE$6=0,IF(IE37&gt;=IE$8,IE$5,IF(IE37&lt;IE$6,0,0.6*IE$5+0.4*IE$5*(IE37-IE$7)/(IE$8-IE$7))),IF(IE37&lt;=IE$8,IE$5,IF(IE37&gt;IE$6,0,0.6*IE$5+0.4*IE$5*(IE37-IE$7)/(IE$8-IE$7))))))</f>
      </c>
      <c r="IG37" s="130">
        <f>IF(IE37&lt;&gt;"",IE$5,0)</f>
      </c>
      <c r="IH37" s="129">
        <f>IF(IE$6=0,RANK(IE37,IE$12:IE$42,0),RANK(IE37,IE$12:IE$42,1))</f>
      </c>
      <c r="II37" s="130">
        <v>96.6060552728998</v>
      </c>
      <c r="IJ37" s="130">
        <f>IF(COUNTA(II$12:II$42)=0,0.6*II$5,IF(II37="",0,IF(II$6=0,IF(II37&gt;=II$8,II$5,IF(II37&lt;II$6,0,0.6*II$5+0.4*II$5*(II37-II$7)/(II$8-II$7))),IF(II37&lt;=II$8,II$5,IF(II37&gt;II$6,0,0.6*II$5+0.4*II$5*(II37-II$7)/(II$8-II$7))))))</f>
      </c>
      <c r="IK37" s="130">
        <f>IF(II37&lt;&gt;"",II$5,0)</f>
      </c>
      <c r="IL37" s="129">
        <f>IF(II$6=0,RANK(II37,II$12:II$42,0),RANK(II37,II$12:II$42,1))</f>
      </c>
      <c r="IM37" s="130">
        <v>34.9545185236817</v>
      </c>
      <c r="IN37" s="130">
        <f>IF(COUNTA(IM$12:IM$42)=0,0.6*IM$5,IF(IM37="",0,IF(AND(IM37&gt;=IM$7,IM37&lt;=IM$8),IM$5,0)))</f>
      </c>
      <c r="IO37" s="130">
        <f>IF(IM37&lt;&gt;"",IM$5,0)</f>
      </c>
      <c r="IP37" s="129">
        <f>IF(IM$6=0,RANK(IM37,IM$12:IM$42,0),RANK(IM37,IM$12:IM$42,1))</f>
      </c>
      <c r="IQ37" s="130">
        <v>90</v>
      </c>
      <c r="IR37" s="130">
        <f>IF(COUNTA(IQ$12:IQ$42)=0,0.6*IQ$5,IF(IQ37="",0,IF(IQ$6=0,IF(IQ37&gt;=IQ$8,IQ$5,IF(IQ37&lt;IQ$6,0,0.6*IQ$5+0.4*IQ$5*(IQ37-IQ$7)/(IQ$8-IQ$7))),IF(IQ37&lt;=IQ$8,IQ$5,IF(IQ37&gt;IQ$6,0,0.6*IQ$5+0.4*IQ$5*(IQ37-IQ$7)/(IQ$8-IQ$7))))))</f>
      </c>
      <c r="IS37" s="130">
        <f>IF(IQ37&lt;&gt;"",IQ$5,0)</f>
      </c>
      <c r="IT37" s="129">
        <f>IF(IQ$6=0,RANK(IQ37,IQ$12:IQ$42,0),RANK(IQ37,IQ$12:IQ$42,1))</f>
      </c>
      <c r="IU37" s="130">
        <v>31.3333333333333</v>
      </c>
      <c r="IV37" s="130">
        <f>IF(COUNTA(IU$12:IU$42)=0,0.6*IU$5,IF(IU37="",0,IF(IU$6=0,IF(IU37&gt;=IU$8,IU$5,IF(IU37&lt;IU$6,0,0.6*IU$5+0.4*IU$5*(IU37-IU$7)/(IU$8-IU$7))),IF(IU37&lt;=IU$8,IU$5,IF(IU37&gt;IU$6,0,0.6*IU$5+0.4*IU$5*(IU37-IU$7)/(IU$8-IU$7))))))</f>
      </c>
      <c r="IW37" s="130">
        <f>IF(IU37&lt;&gt;"",IU$5,0)</f>
      </c>
      <c r="IX37" s="129">
        <f>IF(IU$6=0,RANK(IU37,IU$12:IU$42,0),RANK(IU37,IU$12:IU$42,1))</f>
      </c>
      <c r="IY37"/>
      <c r="IZ37" s="130">
        <f>IF(COUNTA(IY$12:IY$42)=0,0.6*IY$5,IF(IY37="",0,IF(AND(IY37&gt;=IY$7,IY37&lt;=IY$8),IY$5,0)))</f>
      </c>
      <c r="JA37" s="130">
        <f>IF(IY37&lt;&gt;"",IY$5,0)</f>
      </c>
      <c r="JB37" s="129">
        <f>IF(IY$6=0,RANK(IY37,IY$12:IY$42,0),RANK(IY37,IY$12:IY$42,1))</f>
      </c>
      <c r="JC37" s="130">
        <v>50.12</v>
      </c>
      <c r="JD37" s="130">
        <f>IF(COUNTA(JC$12:JC$42)=0,0.6*JC$5,IF(JC37="",0,IF(AND(JC37&gt;=JC$7,JC37&lt;=JC$8),JC$5,0)))</f>
      </c>
      <c r="JE37" s="130">
        <f>IF(JC37&lt;&gt;"",JC$5,0)</f>
      </c>
      <c r="JF37" s="129">
        <f>IF(JC$6=0,RANK(JC37,JC$12:JC$42,0),RANK(JC37,JC$12:JC$42,1))</f>
      </c>
      <c r="JG37"/>
      <c r="JH37" s="130">
        <f>IF(COUNTA(JG$12:JG$42)=0,0.6*JG$5,IF(JG37="",0,IF(JG$6=0,IF(JG37&gt;=JG$8,JG$5,IF(JG37&lt;JG$6,0,0.6*JG$5+0.4*JG$5*(JG37-JG$7)/(JG$8-JG$7))),IF(JG37&lt;=JG$8,JG$5,IF(JG37&gt;JG$6,0,0.6*JG$5+0.4*JG$5*(JG37-JG$7)/(JG$8-JG$7))))))</f>
      </c>
      <c r="JI37" s="130">
        <f>IF(JG37&lt;&gt;"",JG$5,0)</f>
      </c>
      <c r="JJ37" s="129">
        <f>IF(JG$6=0,RANK(JG37,JG$12:JG$42,0),RANK(JG37,JG$12:JG$42,1))</f>
      </c>
      <c r="JK37"/>
      <c r="JL37" s="130">
        <f>IF(COUNTA(JK$12:JK$42)=0,0.6*JK$5,IF(JK37="",0,IF(JK$6=0,IF(JK37&gt;=JK$8,JK$5,IF(JK37&lt;JK$6,0,0.6*JK$5+0.4*JK$5*(JK37-JK$7)/(JK$8-JK$7))),IF(JK37&lt;=JK$8,JK$5,IF(JK37&gt;JK$6,0,0.6*JK$5+0.4*JK$5*(JK37-JK$7)/(JK$8-JK$7))))))</f>
      </c>
      <c r="JM37" s="130">
        <f>IF(JK37&lt;&gt;"",JK$5,0)</f>
      </c>
      <c r="JN37" s="129">
        <f>IF(JK$6=0,RANK(JK37,JK$12:JK$42,0),RANK(JK37,JK$12:JK$42,1))</f>
      </c>
      <c r="JO37" s="129" t="s">
        <v>41</v>
      </c>
      <c r="JP37" s="129">
        <f>(F37+J37+N37+R37+V37+Z37+AD37)*100</f>
      </c>
      <c r="JQ37" s="129">
        <f>RANK(JP37,JP$12:JP$42,0)</f>
      </c>
      <c r="JR37" s="129" t="s">
        <v>41</v>
      </c>
      <c r="JS37" s="129">
        <f>(AH37+AL37+AP37+AT37+AX37+BB37+BF37+BJ37+BN37+BR37+BV37+BZ37+CD37+CH37+CL37+CP37+CT37+CX37)*100</f>
      </c>
      <c r="JT37" s="129">
        <f>RANK(JS37,JS$12:JS$42,0)</f>
      </c>
      <c r="JU37" s="129" t="s">
        <v>41</v>
      </c>
      <c r="JV37" s="129">
        <f>(DB37+DF37)*100</f>
      </c>
      <c r="JW37" s="129">
        <f>RANK(JV37,JV$12:JV$42,0)</f>
      </c>
      <c r="JX37" s="129" t="s">
        <v>41</v>
      </c>
      <c r="JY37" s="129">
        <f>(DJ37+DN37+DR37+DV37+DZ37+ED37+EH37+EL37+EQ37+EV37+FA37+FF37+FK37+FP37+FU37+FZ37+GE37+GJ37+GO37+GT37+GY37+HD37)*100</f>
      </c>
      <c r="JZ37" s="129">
        <f>RANK(JY37,JY$12:JY$42,0)</f>
      </c>
      <c r="KA37" s="129" t="s">
        <v>41</v>
      </c>
      <c r="KB37" s="129">
        <f>(HH37+HL37+HP37+HT37+HX37+IB37)*100</f>
      </c>
      <c r="KC37" s="129">
        <f>RANK(KB37,KB$12:KB$42,0)</f>
      </c>
      <c r="KD37" s="129" t="s">
        <v>41</v>
      </c>
      <c r="KE37" s="129">
        <f>(IF37+IJ37+IN37+IR37+IV37)*100</f>
      </c>
      <c r="KF37" s="129">
        <f>RANK(KE37,KE$12:KE$42,0)</f>
      </c>
      <c r="KG37" s="129" t="s">
        <v>41</v>
      </c>
      <c r="KH37" s="129">
        <f>(IZ37+JD37)*100</f>
      </c>
      <c r="KI37" s="129">
        <f>RANK(KH37,KH$12:KH$42,0)</f>
      </c>
      <c r="KJ37" s="129" t="s">
        <v>41</v>
      </c>
      <c r="KK37" s="129">
        <f>(JH37+JL37)*100</f>
      </c>
      <c r="KL37" s="129">
        <f>RANK(KK37,KK$12:KK$42,0)</f>
      </c>
    </row>
    <row r="38">
      <c r="A38" s="129" t="s">
        <v>42</v>
      </c>
      <c r="B38" s="129">
        <f>A38</f>
      </c>
      <c r="C38" s="129">
        <f>(F38+J38+N38+R38+V38+Z38+AD38+AH38+AL38+AP38+AT38+AX38+BB38+BF38+BJ38+BN38+BR38+BV38+BZ38+CD38+CH38+CL38+CP38+CT38+CX38+DB38+DF38+DJ38+DN38+DR38+DV38+DZ38+ED38+EH38+EL38+EQ38+EV38+FA38+FF38+FK38+FP38+FU38+FZ38+GE38+GJ38+GO38+GT38+GY38+HD38+HH38+HL38+HP38+HT38+HX38+IB38+IF38+IJ38+IN38+IR38+IV38+IZ38+JD38+JH38+JL38)*100</f>
      </c>
      <c r="D38" s="129">
        <f>RANK(C38,C$12:C$42,0)</f>
      </c>
      <c r="E38" s="130">
        <v>67.6467959663511</v>
      </c>
      <c r="F38" s="130">
        <f>IF(COUNTA(E$12:E$42)=0,0.6*E$5,IF(E38="",0,IF(E$6=0,IF(E38&gt;=E$8,E$5,IF(E38&lt;E$6,0,0.6*E$5+0.4*E$5*(E38-E$7)/(E$8-E$7))),IF(E38&lt;=E$8,E$5,IF(E38&gt;E$6,0,0.6*E$5+0.4*E$5*(E38-E$7)/(E$8-E$7))))))</f>
      </c>
      <c r="G38" s="130">
        <f>IF(E38&lt;&gt;"",E$5,0)</f>
      </c>
      <c r="H38" s="129">
        <f>IF(E$6=0,RANK(E38,E$12:E$42,0),RANK(E38,E$12:E$42,1))</f>
      </c>
      <c r="I38" s="130">
        <v>80.4475460437638</v>
      </c>
      <c r="J38" s="130">
        <f>IF(COUNTA(I$12:I$42)=0,0.6*I$5,IF(I38="",0,IF(I$6=0,IF(I38&gt;=I$8,I$5,IF(I38&lt;I$6,0,0.6*I$5+0.4*I$5*(I38-I$7)/(I$8-I$7))),IF(I38&lt;=I$8,I$5,IF(I38&gt;I$6,0,0.6*I$5+0.4*I$5*(I38-I$7)/(I$8-I$7))))))</f>
      </c>
      <c r="K38" s="130">
        <f>IF(I38&lt;&gt;"",I$5,0)</f>
      </c>
      <c r="L38" s="129">
        <f>IF(I$6=0,RANK(I38,I$12:I$42,0),RANK(I38,I$12:I$42,1))</f>
      </c>
      <c r="M38" s="130">
        <v>67.8483467634666</v>
      </c>
      <c r="N38" s="130">
        <f>IF(COUNTA(M$12:M$42)=0,0.6*M$5,IF(M38="",0,IF(M$6=0,IF(M38&gt;=M$8,M$5,IF(M38&lt;M$6,0,0.6*M$5+0.4*M$5*(M38-M$7)/(M$8-M$7))),IF(M38&lt;=M$8,M$5,IF(M38&gt;M$6,0,0.6*M$5+0.4*M$5*(M38-M$7)/(M$8-M$7))))))</f>
      </c>
      <c r="O38" s="130">
        <f>IF(M38&lt;&gt;"",M$5,0)</f>
      </c>
      <c r="P38" s="129">
        <f>IF(M$6=0,RANK(M38,M$12:M$42,0),RANK(M38,M$12:M$42,1))</f>
      </c>
      <c r="Q38"/>
      <c r="R38" s="130">
        <f>IF(COUNTA(Q$12:Q$42)=0,0.6*Q$5,IF(Q38="",0,IF(Q$6=0,IF(Q38&gt;=Q$8,Q$5,IF(Q38&lt;Q$6,0,0.6*Q$5+0.4*Q$5*(Q38-Q$7)/(Q$8-Q$7))),IF(Q38&lt;=Q$8,Q$5,IF(Q38&gt;Q$6,0,0.6*Q$5+0.4*Q$5*(Q38-Q$7)/(Q$8-Q$7))))))</f>
      </c>
      <c r="S38" s="130">
        <f>IF(Q38&lt;&gt;"",Q$5,0)</f>
      </c>
      <c r="T38" s="129">
        <f>IF(Q$6=0,RANK(Q38,Q$12:Q$42,0),RANK(Q38,Q$12:Q$42,1))</f>
      </c>
      <c r="U38"/>
      <c r="V38" s="130">
        <f>IF(COUNTA(U$12:U$42)=0,0.6*U$5,IF(U38="",0,IF(U$6=0,IF(U38&gt;=U$8,U$5,IF(U38&lt;U$6,0,0.6*U$5+0.4*U$5*(U38-U$7)/(U$8-U$7))),IF(U38&lt;=U$8,U$5,IF(U38&gt;U$6,0,0.6*U$5+0.4*U$5*(U38-U$7)/(U$8-U$7))))))</f>
      </c>
      <c r="W38" s="130">
        <f>IF(U38&lt;&gt;"",U$5,0)</f>
      </c>
      <c r="X38" s="129">
        <f>IF(U$6=0,RANK(U38,U$12:U$42,0),RANK(U38,U$12:U$42,1))</f>
      </c>
      <c r="Y38"/>
      <c r="Z38" s="130">
        <f>IF(COUNTA(Y$12:Y$42)=0,0.6*Y$5,IF(Y38="",0,IF(Y$6=0,IF(Y38&gt;=Y$8,Y$5,IF(Y38&lt;Y$6,0,0.6*Y$5+0.4*Y$5*(Y38-Y$7)/(Y$8-Y$7))),IF(Y38&lt;=Y$8,Y$5,IF(Y38&gt;Y$6,0,0.6*Y$5+0.4*Y$5*(Y38-Y$7)/(Y$8-Y$7))))))</f>
      </c>
      <c r="AA38" s="130">
        <f>IF(Y38&lt;&gt;"",Y$5,0)</f>
      </c>
      <c r="AB38" s="129">
        <f>IF(Y$6=0,RANK(Y38,Y$12:Y$42,0),RANK(Y38,Y$12:Y$42,1))</f>
      </c>
      <c r="AC38" s="130">
        <v>100</v>
      </c>
      <c r="AD38" s="130">
        <f>IF(COUNTA(AC$12:AC$42)=0,0.6*AC$5,IF(AC38="",0,IF(AC$6=0,IF(AC38&gt;=AC$8,AC$5,IF(AC38&lt;AC$6,0,0.6*AC$5+0.4*AC$5*(AC38-AC$7)/(AC$8-AC$7))),IF(AC38&lt;=AC$8,AC$5,IF(AC38&gt;AC$6,0,0.6*AC$5+0.4*AC$5*(AC38-AC$7)/(AC$8-AC$7))))))</f>
      </c>
      <c r="AE38" s="130">
        <f>IF(AC38&lt;&gt;"",AC$5,0)</f>
      </c>
      <c r="AF38" s="129">
        <f>IF(AC$6=0,RANK(AC38,AC$12:AC$42,0),RANK(AC38,AC$12:AC$42,1))</f>
      </c>
      <c r="AG38" s="130">
        <v>0.78328793774319</v>
      </c>
      <c r="AH38" s="130">
        <f>IF(COUNTA(AG$12:AG$42)=0,0.6*AG$5,IF(AG38="",0,IF(AG$6=0,IF(AG38&gt;=AG$8,AG$5,IF(AG38&lt;AG$6,0,0.6*AG$5+0.4*AG$5*(AG38-AG$7)/(AG$8-AG$7))),IF(AG38&lt;=AG$8,AG$5,IF(AG38&gt;AG$6,0,0.6*AG$5+0.4*AG$5*(AG38-AG$7)/(AG$8-AG$7))))))</f>
      </c>
      <c r="AI38" s="130">
        <f>IF(AG38&lt;&gt;"",AG$5,0)</f>
      </c>
      <c r="AJ38" s="129">
        <f>IF(AG$6=0,RANK(AG38,AG$12:AG$42,0),RANK(AG38,AG$12:AG$42,1))</f>
      </c>
      <c r="AK38" s="130">
        <v>0.00710982658959538</v>
      </c>
      <c r="AL38" s="130">
        <f>IF(COUNTA(AK$12:AK$42)=0,0.6*AK$5,IF(AK38="",0,IF(AK$6=0,IF(AK38&gt;=AK$8,AK$5,IF(AK38&lt;AK$6,0,0.6*AK$5+0.4*AK$5*(AK38-AK$7)/(AK$8-AK$7))),IF(AK38&lt;=AK$8,AK$5,IF(AK38&gt;AK$6,0,0.6*AK$5+0.4*AK$5*(AK38-AK$7)/(AK$8-AK$7))))))</f>
      </c>
      <c r="AM38" s="130">
        <f>IF(AK38&lt;&gt;"",AK$5,0)</f>
      </c>
      <c r="AN38" s="129">
        <f>IF(AK$6=0,RANK(AK38,AK$12:AK$42,0),RANK(AK38,AK$12:AK$42,1))</f>
      </c>
      <c r="AO38" s="130">
        <v>0.762330452691511</v>
      </c>
      <c r="AP38" s="130">
        <f>IF(COUNTA(AO$12:AO$42)=0,0.6*AO$5,IF(AO38="",0,IF(AO$6=0,IF(AO38&gt;=AO$8,AO$5,IF(AO38&lt;AO$6,0,0.6*AO$5+0.4*AO$5*(AO38-AO$7)/(AO$8-AO$7))),IF(AO38&lt;=AO$8,AO$5,IF(AO38&gt;AO$6,0,0.6*AO$5+0.4*AO$5*(AO38-AO$7)/(AO$8-AO$7))))))</f>
      </c>
      <c r="AQ38" s="130">
        <f>IF(AO38&lt;&gt;"",AO$5,0)</f>
      </c>
      <c r="AR38" s="129">
        <f>IF(AO$6=0,RANK(AO38,AO$12:AO$42,0),RANK(AO38,AO$12:AO$42,1))</f>
      </c>
      <c r="AS38" s="130">
        <v>0</v>
      </c>
      <c r="AT38" s="130">
        <f>IF(COUNTA(AS$12:AS$42)=0,0.6*AS$5,IF(AS38="",0,IF(AS$6=0,IF(AS38&gt;=AS$8,AS$5,IF(AS38&lt;AS$6,0,0.6*AS$5+0.4*AS$5*(AS38-AS$7)/(AS$8-AS$7))),IF(AS38&lt;=AS$8,AS$5,IF(AS38&gt;AS$6,0,0.6*AS$5+0.4*AS$5*(AS38-AS$7)/(AS$8-AS$7))))))</f>
      </c>
      <c r="AU38" s="130">
        <f>IF(AS38&lt;&gt;"",AS$5,0)</f>
      </c>
      <c r="AV38" s="129">
        <f>IF(AS$6=0,RANK(AS38,AS$12:AS$42,0),RANK(AS38,AS$12:AS$42,1))</f>
      </c>
      <c r="AW38" s="130">
        <v>0</v>
      </c>
      <c r="AX38" s="130">
        <f>IF(COUNTA(AW$12:AW$42)=0,0.6*AW$5,IF(AW38="",0,IF(AW$6=0,IF(AW38&gt;=AW$8,AW$5,IF(AW38&lt;AW$6,0,0.6*AW$5+0.4*AW$5*(AW38-AW$7)/(AW$8-AW$7))),IF(AW38&lt;=AW$8,AW$5,IF(AW38&gt;AW$6,0,0.6*AW$5+0.4*AW$5*(AW38-AW$7)/(AW$8-AW$7))))))</f>
      </c>
      <c r="AY38" s="130">
        <f>IF(AW38&lt;&gt;"",AW$5,0)</f>
      </c>
      <c r="AZ38" s="129">
        <f>IF(AW$6=0,RANK(AW38,AW$12:AW$42,0),RANK(AW38,AW$12:AW$42,1))</f>
      </c>
      <c r="BA38" s="130">
        <v>76.7334284525296</v>
      </c>
      <c r="BB38" s="130">
        <f>IF(COUNTA(BA$12:BA$42)=0,0.6*BA$5,IF(BA38="",0,IF(BA$6=0,IF(BA38&gt;=BA$8,BA$5,IF(BA38&lt;BA$6,0,0.6*BA$5+0.4*BA$5*(BA38-BA$7)/(BA$8-BA$7))),IF(BA38&lt;=BA$8,BA$5,IF(BA38&gt;BA$6,0,0.6*BA$5+0.4*BA$5*(BA38-BA$7)/(BA$8-BA$7))))))</f>
      </c>
      <c r="BC38" s="130">
        <f>IF(BA38&lt;&gt;"",BA$5,0)</f>
      </c>
      <c r="BD38" s="129">
        <f>IF(BA$6=0,RANK(BA38,BA$12:BA$42,0),RANK(BA38,BA$12:BA$42,1))</f>
      </c>
      <c r="BE38" s="130">
        <v>0.0361215147732002</v>
      </c>
      <c r="BF38" s="130">
        <f>IF(COUNTA(BE$12:BE$42)=0,0.6*BE$5,IF(BE38="",0,IF(BE$6=0,IF(BE38&gt;=BE$8,BE$5,IF(BE38&lt;BE$6,0,0.6*BE$5+0.4*BE$5*(BE38-BE$7)/(BE$8-BE$7))),IF(BE38&lt;=BE$8,BE$5,IF(BE38&gt;BE$6,0,0.6*BE$5+0.4*BE$5*(BE38-BE$7)/(BE$8-BE$7))))))</f>
      </c>
      <c r="BG38" s="130">
        <f>IF(BE38&lt;&gt;"",BE$5,0)</f>
      </c>
      <c r="BH38" s="129">
        <f>IF(BE$6=0,RANK(BE38,BE$12:BE$42,0),RANK(BE38,BE$12:BE$42,1))</f>
      </c>
      <c r="BI38"/>
      <c r="BJ38" s="130">
        <f>IF(COUNTA(BI$12:BI$42)=0,0.6*BI$5,IF(BI38="",0,IF(BI$6=0,IF(BI38&gt;=BI$8,BI$5,IF(BI38&lt;BI$6,0,0.6*BI$5+0.4*BI$5*(BI38-BI$7)/(BI$8-BI$7))),IF(BI38&lt;=BI$8,BI$5,IF(BI38&gt;BI$6,0,0.6*BI$5+0.4*BI$5*(BI38-BI$7)/(BI$8-BI$7))))))</f>
      </c>
      <c r="BK38" s="130">
        <f>IF(BI38&lt;&gt;"",BI$5,0)</f>
      </c>
      <c r="BL38" s="129">
        <f>IF(BI$6=0,RANK(BI38,BI$12:BI$42,0),RANK(BI38,BI$12:BI$42,1))</f>
      </c>
      <c r="BM38"/>
      <c r="BN38" s="130">
        <f>IF(COUNTA(BM$12:BM$42)=0,0.6*BM$5,IF(BM38="",0,IF(BM$6=0,IF(BM38&gt;=BM$8,BM$5,IF(BM38&lt;BM$6,0,0.6*BM$5+0.4*BM$5*(BM38-BM$7)/(BM$8-BM$7))),IF(BM38&lt;=BM$8,BM$5,IF(BM38&gt;BM$6,0,0.6*BM$5+0.4*BM$5*(BM38-BM$7)/(BM$8-BM$7))))))</f>
      </c>
      <c r="BO38" s="130">
        <f>IF(BM38&lt;&gt;"",BM$5,0)</f>
      </c>
      <c r="BP38" s="129">
        <f>IF(BM$6=0,RANK(BM38,BM$12:BM$42,0),RANK(BM38,BM$12:BM$42,1))</f>
      </c>
      <c r="BQ38"/>
      <c r="BR38" s="130">
        <f>IF(COUNTA(BQ$12:BQ$42)=0,0.6*BQ$5,IF(BQ38="",0,IF(BQ$6=0,IF(BQ38&gt;=BQ$8,BQ$5,IF(BQ38&lt;BQ$6,0,0.6*BQ$5+0.4*BQ$5*(BQ38-BQ$7)/(BQ$8-BQ$7))),IF(BQ38&lt;=BQ$8,BQ$5,IF(BQ38&gt;BQ$6,0,0.6*BQ$5+0.4*BQ$5*(BQ38-BQ$7)/(BQ$8-BQ$7))))))</f>
      </c>
      <c r="BS38" s="130">
        <f>IF(BQ38&lt;&gt;"",BQ$5,0)</f>
      </c>
      <c r="BT38" s="129">
        <f>IF(BQ$6=0,RANK(BQ38,BQ$12:BQ$42,0),RANK(BQ38,BQ$12:BQ$42,1))</f>
      </c>
      <c r="BU38"/>
      <c r="BV38" s="130">
        <f>IF(COUNTA(BU$12:BU$42)=0,0.6*BU$5,IF(BU38="",0,IF(BU$6=0,IF(BU38&gt;=BU$8,BU$5,IF(BU38&lt;BU$6,0,0.6*BU$5+0.4*BU$5*(BU38-BU$7)/(BU$8-BU$7))),IF(BU38&lt;=BU$8,BU$5,IF(BU38&gt;BU$6,0,0.6*BU$5+0.4*BU$5*(BU38-BU$7)/(BU$8-BU$7))))))</f>
      </c>
      <c r="BW38" s="130">
        <f>IF(BU38&lt;&gt;"",BU$5,0)</f>
      </c>
      <c r="BX38" s="129">
        <f>IF(BU$6=0,RANK(BU38,BU$12:BU$42,0),RANK(BU38,BU$12:BU$42,1))</f>
      </c>
      <c r="BY38"/>
      <c r="BZ38" s="130">
        <f>IF(COUNTA(BY$12:BY$42)=0,0.6*BY$5,IF(BY38="",0,IF(BY$6=0,IF(BY38&gt;=BY$8,BY$5,IF(BY38&lt;BY$6,0,0.6*BY$5+0.4*BY$5*(BY38-BY$7)/(BY$8-BY$7))),IF(BY38&lt;=BY$8,BY$5,IF(BY38&gt;BY$6,0,0.6*BY$5+0.4*BY$5*(BY38-BY$7)/(BY$8-BY$7))))))</f>
      </c>
      <c r="CA38" s="130">
        <f>IF(BY38&lt;&gt;"",BY$5,0)</f>
      </c>
      <c r="CB38" s="129">
        <f>IF(BY$6=0,RANK(BY38,BY$12:BY$42,0),RANK(BY38,BY$12:BY$42,1))</f>
      </c>
      <c r="CC38"/>
      <c r="CD38" s="130">
        <f>IF(COUNTA(CC$12:CC$42)=0,0.6*CC$5,IF(CC38="",0,IF(CC$6=0,IF(CC38&gt;=CC$8,CC$5,IF(CC38&lt;CC$6,0,0.6*CC$5+0.4*CC$5*(CC38-CC$7)/(CC$8-CC$7))),IF(CC38&lt;=CC$8,CC$5,IF(CC38&gt;CC$6,0,0.6*CC$5+0.4*CC$5*(CC38-CC$7)/(CC$8-CC$7))))))</f>
      </c>
      <c r="CE38" s="130">
        <f>IF(CC38&lt;&gt;"",CC$5,0)</f>
      </c>
      <c r="CF38" s="129">
        <f>IF(CC$6=0,RANK(CC38,CC$12:CC$42,0),RANK(CC38,CC$12:CC$42,1))</f>
      </c>
      <c r="CG38"/>
      <c r="CH38" s="130">
        <f>IF(COUNTA(CG$12:CG$42)=0,0.6*CG$5,IF(CG38="",0,IF(CG$6=0,IF(CG38&gt;=CG$8,CG$5,IF(CG38&lt;CG$6,0,0.6*CG$5+0.4*CG$5*(CG38-CG$7)/(CG$8-CG$7))),IF(CG38&lt;=CG$8,CG$5,IF(CG38&gt;CG$6,0,0.6*CG$5+0.4*CG$5*(CG38-CG$7)/(CG$8-CG$7))))))</f>
      </c>
      <c r="CI38" s="130">
        <f>IF(CG38&lt;&gt;"",CG$5,0)</f>
      </c>
      <c r="CJ38" s="129">
        <f>IF(CG$6=0,RANK(CG38,CG$12:CG$42,0),RANK(CG38,CG$12:CG$42,1))</f>
      </c>
      <c r="CK38"/>
      <c r="CL38" s="130">
        <f>IF(COUNTA(CK$12:CK$42)=0,0.6*CK$5,IF(CK38="",0,IF(CK$6=0,IF(CK38&gt;=CK$8,CK$5,IF(CK38&lt;CK$6,0,0.6*CK$5+0.4*CK$5*(CK38-CK$7)/(CK$8-CK$7))),IF(CK38&lt;=CK$8,CK$5,IF(CK38&gt;CK$6,0,0.6*CK$5+0.4*CK$5*(CK38-CK$7)/(CK$8-CK$7))))))</f>
      </c>
      <c r="CM38" s="130">
        <f>IF(CK38&lt;&gt;"",CK$5,0)</f>
      </c>
      <c r="CN38" s="129">
        <f>IF(CK$6=0,RANK(CK38,CK$12:CK$42,0),RANK(CK38,CK$12:CK$42,1))</f>
      </c>
      <c r="CO38"/>
      <c r="CP38" s="130">
        <f>IF(COUNTA(CO$12:CO$42)=0,0.6*CO$5,IF(CO38="",0,IF(CO$6=0,IF(CO38&gt;=CO$8,CO$5,IF(CO38&lt;CO$6,0,0.6*CO$5+0.4*CO$5*(CO38-CO$7)/(CO$8-CO$7))),IF(CO38&lt;=CO$8,CO$5,IF(CO38&gt;CO$6,0,0.6*CO$5+0.4*CO$5*(CO38-CO$7)/(CO$8-CO$7))))))</f>
      </c>
      <c r="CQ38" s="130">
        <f>IF(CO38&lt;&gt;"",CO$5,0)</f>
      </c>
      <c r="CR38" s="129">
        <f>IF(CO$6=0,RANK(CO38,CO$12:CO$42,0),RANK(CO38,CO$12:CO$42,1))</f>
      </c>
      <c r="CS38" s="130">
        <v>99</v>
      </c>
      <c r="CT38" s="130">
        <f>IF(COUNTA(CS$12:CS$42)=0,0.6*CS$5,IF(CS38="",0,IF(CS$6=0,IF(CS38&gt;=CS$8,CS$5,IF(CS38&lt;CS$6,0,0.6*CS$5+0.4*CS$5*(CS38-CS$7)/(CS$8-CS$7))),IF(CS38&lt;=CS$8,CS$5,IF(CS38&gt;CS$6,0,0.6*CS$5+0.4*CS$5*(CS38-CS$7)/(CS$8-CS$7))))))</f>
      </c>
      <c r="CU38" s="130">
        <f>IF(CS38&lt;&gt;"",CS$5,0)</f>
      </c>
      <c r="CV38" s="129">
        <f>IF(CS$6=0,RANK(CS38,CS$12:CS$42,0),RANK(CS38,CS$12:CS$42,1))</f>
      </c>
      <c r="CW38" s="130">
        <v>0.5</v>
      </c>
      <c r="CX38" s="130">
        <f>IF(COUNTA(CW$12:CW$42)=0,0.6*CW$5,IF(CW38="",0,IF(CW$6=0,IF(CW38&gt;=CW$8,CW$5,IF(CW38&lt;CW$6,0,0.6*CW$5+0.4*CW$5*(CW38-CW$7)/(CW$8-CW$7))),IF(CW38&lt;=CW$8,CW$5,IF(CW38&gt;CW$6,0,0.6*CW$5+0.4*CW$5*(CW38-CW$7)/(CW$8-CW$7))))))</f>
      </c>
      <c r="CY38" s="130">
        <f>IF(CW38&lt;&gt;"",CW$5,0)</f>
      </c>
      <c r="CZ38" s="129">
        <f>IF(CW$6=0,RANK(CW38,CW$12:CW$42,0),RANK(CW38,CW$12:CW$42,1))</f>
      </c>
      <c r="DA38" s="130">
        <v>98</v>
      </c>
      <c r="DB38" s="130">
        <f>IF(COUNTA(DA$12:DA$42)=0,0.6*DA$5,IF(DA38="",0,IF(DA$6=0,IF(DA38&gt;=DA$8,DA$5,IF(DA38&lt;DA$6,0,0.6*DA$5+0.4*DA$5*(DA38-DA$7)/(DA$8-DA$7))),IF(DA38&lt;=DA$8,DA$5,IF(DA38&gt;DA$6,0,0.6*DA$5+0.4*DA$5*(DA38-DA$7)/(DA$8-DA$7))))))</f>
      </c>
      <c r="DC38" s="130">
        <f>IF(DA38&lt;&gt;"",DA$5,0)</f>
      </c>
      <c r="DD38" s="129">
        <f>IF(DA$6=0,RANK(DA38,DA$12:DA$42,0),RANK(DA38,DA$12:DA$42,1))</f>
      </c>
      <c r="DE38" s="130">
        <v>98</v>
      </c>
      <c r="DF38" s="130">
        <f>IF(COUNTA(DE$12:DE$42)=0,0.6*DE$5,IF(DE38="",0,IF(DE$6=0,IF(DE38&gt;=DE$8,DE$5,IF(DE38&lt;DE$6,0,0.6*DE$5+0.4*DE$5*(DE38-DE$7)/(DE$8-DE$7))),IF(DE38&lt;=DE$8,DE$5,IF(DE38&gt;DE$6,0,0.6*DE$5+0.4*DE$5*(DE38-DE$7)/(DE$8-DE$7))))))</f>
      </c>
      <c r="DG38" s="130">
        <f>IF(DE38&lt;&gt;"",DE$5,0)</f>
      </c>
      <c r="DH38" s="129">
        <f>IF(DE$6=0,RANK(DE38,DE$12:DE$42,0),RANK(DE38,DE$12:DE$42,1))</f>
      </c>
      <c r="DI38"/>
      <c r="DJ38" s="130">
        <f>IF(COUNTA(DI$12:DI$42)=0,0.6*DI$5,IF(DI38="",0,IF(DI$6=0,IF(DI38&gt;=DI$8,DI$5,IF(DI38&lt;DI$6,0,0.6*DI$5+0.4*DI$5*(DI38-DI$7)/(DI$8-DI$7))),IF(DI38&lt;=DI$8,DI$5,IF(DI38&gt;DI$6,0,0.6*DI$5+0.4*DI$5*(DI38-DI$7)/(DI$8-DI$7))))))</f>
      </c>
      <c r="DK38" s="130">
        <f>IF(DI38&lt;&gt;"",DI$5,0)</f>
      </c>
      <c r="DL38" s="129">
        <f>IF(DI$6=0,RANK(DI38,DI$12:DI$42,0),RANK(DI38,DI$12:DI$42,1))</f>
      </c>
      <c r="DM38"/>
      <c r="DN38" s="130">
        <f>IF(COUNTA(DM$12:DM$42)=0,0.6*DM$5,IF(DM38="",0,IF(DM$6=0,IF(DM38&gt;=DM$8,DM$5,IF(DM38&lt;DM$6,0,0.6*DM$5+0.4*DM$5*(DM38-DM$7)/(DM$8-DM$7))),IF(DM38&lt;=DM$8,DM$5,IF(DM38&gt;DM$6,0,0.6*DM$5+0.4*DM$5*(DM38-DM$7)/(DM$8-DM$7))))))</f>
      </c>
      <c r="DO38" s="130">
        <f>IF(DM38&lt;&gt;"",DM$5,0)</f>
      </c>
      <c r="DP38" s="129">
        <f>IF(DM$6=0,RANK(DM38,DM$12:DM$42,0),RANK(DM38,DM$12:DM$42,1))</f>
      </c>
      <c r="DQ38"/>
      <c r="DR38" s="130">
        <f>IF(COUNTA(DQ$12:DQ$42)=0,0.6*DQ$5,IF(DQ38="",0,IF(DQ$6=0,IF(DQ38&gt;=DQ$8,DQ$5,IF(DQ38&lt;DQ$6,0,0.6*DQ$5+0.4*DQ$5*(DQ38-DQ$7)/(DQ$8-DQ$7))),IF(DQ38&lt;=DQ$8,DQ$5,IF(DQ38&gt;DQ$6,0,0.6*DQ$5+0.4*DQ$5*(DQ38-DQ$7)/(DQ$8-DQ$7))))))</f>
      </c>
      <c r="DS38" s="130">
        <f>IF(DQ38&lt;&gt;"",DQ$5,0)</f>
      </c>
      <c r="DT38" s="129">
        <f>IF(DQ$6=0,RANK(DQ38,DQ$12:DQ$42,0),RANK(DQ38,DQ$12:DQ$42,1))</f>
      </c>
      <c r="DU38"/>
      <c r="DV38" s="130">
        <f>IF(COUNTA(DU$12:DU$42)=0,0.6*DU$5,IF(DU38="",0,IF(DU$6=0,IF(DU38&gt;=DU$8,DU$5,IF(DU38&lt;DU$6,0,0.6*DU$5+0.4*DU$5*(DU38-DU$7)/(DU$8-DU$7))),IF(DU38&lt;=DU$8,DU$5,IF(DU38&gt;DU$6,0,0.6*DU$5+0.4*DU$5*(DU38-DU$7)/(DU$8-DU$7))))))</f>
      </c>
      <c r="DW38" s="130">
        <f>IF(DU38&lt;&gt;"",DU$5,0)</f>
      </c>
      <c r="DX38" s="129">
        <f>IF(DU$6=0,RANK(DU38,DU$12:DU$42,0),RANK(DU38,DU$12:DU$42,1))</f>
      </c>
      <c r="DY38"/>
      <c r="DZ38" s="130">
        <f>IF(COUNTA(DY$12:DY$42)=0,0.6*DY$5,IF(DY38="",0,IF(DY$6=0,IF(DY38&gt;=DY$8,DY$5,IF(DY38&lt;DY$6,0,0.6*DY$5+0.4*DY$5*(DY38-DY$7)/(DY$8-DY$7))),IF(DY38&lt;=DY$8,DY$5,IF(DY38&gt;DY$6,0,0.6*DY$5+0.4*DY$5*(DY38-DY$7)/(DY$8-DY$7))))))</f>
      </c>
      <c r="EA38" s="130">
        <f>IF(DY38&lt;&gt;"",DY$5,0)</f>
      </c>
      <c r="EB38" s="129">
        <f>IF(DY$6=0,RANK(DY38,DY$12:DY$42,0),RANK(DY38,DY$12:DY$42,1))</f>
      </c>
      <c r="EC38"/>
      <c r="ED38" s="130">
        <f>IF(COUNTA(EC$12:EC$42)=0,0.6*EC$5,IF(EC38="",0,IF(EC$6=0,IF(EC38&gt;=EC$8,EC$5,IF(EC38&lt;EC$6,0,0.6*EC$5+0.4*EC$5*(EC38-EC$7)/(EC$8-EC$7))),IF(EC38&lt;=EC$8,EC$5,IF(EC38&gt;EC$6,0,0.6*EC$5+0.4*EC$5*(EC38-EC$7)/(EC$8-EC$7))))))</f>
      </c>
      <c r="EE38" s="130">
        <f>IF(EC38&lt;&gt;"",EC$5,0)</f>
      </c>
      <c r="EF38" s="129">
        <f>IF(EC$6=0,RANK(EC38,EC$12:EC$42,0),RANK(EC38,EC$12:EC$42,1))</f>
      </c>
      <c r="EG38"/>
      <c r="EH38" s="130">
        <f>IF(COUNTA(EG$12:EG$42)=0,0.6*EG$5,IF(EG38="",0,IF(EG$6=0,IF(EG38&gt;=EG$8,EG$5,IF(EG38&lt;EG$6,0,0.6*EG$5+0.4*EG$5*(EG38-EG$7)/(EG$8-EG$7))),IF(EG38&lt;=EG$8,EG$5,IF(EG38&gt;EG$6,0,0.6*EG$5+0.4*EG$5*(EG38-EG$7)/(EG$8-EG$7))))))</f>
      </c>
      <c r="EI38" s="130">
        <f>IF(EG38&lt;&gt;"",EG$5,0)</f>
      </c>
      <c r="EJ38" s="129">
        <f>IF(EG$6=0,RANK(EG38,EG$12:EG$42,0),RANK(EG38,EG$12:EG$42,1))</f>
      </c>
      <c r="EK38"/>
      <c r="EL38" s="130">
        <f>IF(COUNTA(EK$12:EK$42)=0,0.6*EK$5,IF(EK38="",0,IF(EK$6=0,IF(EK38&gt;=EK$8,EK$5,IF(EK38&lt;EK$6,0,0.6*EK$5+0.4*EK$5*(EK38-EK$7)/(EK$8-EK$7))),IF(EK38&lt;=EK$8,EK$5,IF(EK38&gt;EK$6,0,0.6*EK$5+0.4*EK$5*(EK38-EK$7)/(EK$8-EK$7))))))</f>
      </c>
      <c r="EM38" s="130">
        <f>IF(EK38&lt;&gt;"",EK$5,0)</f>
      </c>
      <c r="EN38" s="129">
        <f>IF(EK$6=0,RANK(EK38,EK$12:EK$42,0),RANK(EK38,EK$12:EK$42,1))</f>
      </c>
      <c r="EO38"/>
      <c r="EP38"/>
      <c r="EQ38"/>
      <c r="ER38" s="130">
        <f>IF(OR(EO38="",EP38=""),0,EO$5)</f>
      </c>
      <c r="ES38" s="129">
        <f>IF(EO$6=0,RANK(EQ38,EQ$12:EQ$42,0),RANK(EQ38,EQ$12:EQ$42,1))</f>
      </c>
      <c r="ET38"/>
      <c r="EU38"/>
      <c r="EV38"/>
      <c r="EW38" s="130">
        <f>IF(OR(ET38="",EU38=""),0,ET$5)</f>
      </c>
      <c r="EX38" s="129">
        <f>IF(ET$6=0,RANK(EV38,EV$12:EV$42,0),RANK(EV38,EV$12:EV$42,1))</f>
      </c>
      <c r="EY38"/>
      <c r="EZ38"/>
      <c r="FA38"/>
      <c r="FB38" s="130">
        <f>IF(OR(EY38="",EZ38=""),0,EY$5)</f>
      </c>
      <c r="FC38" s="129">
        <f>IF(EY$6=0,RANK(FA38,FA$12:FA$42,0),RANK(FA38,FA$12:FA$42,1))</f>
      </c>
      <c r="FD38"/>
      <c r="FE38"/>
      <c r="FF38"/>
      <c r="FG38" s="130">
        <f>IF(OR(FD38="",FE38=""),0,FD$5)</f>
      </c>
      <c r="FH38" s="129">
        <f>IF(FD$6=0,RANK(FF38,FF$12:FF$42,0),RANK(FF38,FF$12:FF$42,1))</f>
      </c>
      <c r="FI38"/>
      <c r="FJ38"/>
      <c r="FK38"/>
      <c r="FL38" s="130">
        <f>IF(OR(FI38="",FJ38=""),0,FI$5)</f>
      </c>
      <c r="FM38" s="129">
        <f>IF(FI$6=0,RANK(FK38,FK$12:FK$42,0),RANK(FK38,FK$12:FK$42,1))</f>
      </c>
      <c r="FN38"/>
      <c r="FO38"/>
      <c r="FP38"/>
      <c r="FQ38" s="130">
        <f>IF(OR(FN38="",FO38=""),0,FN$5)</f>
      </c>
      <c r="FR38" s="129">
        <f>IF(FN$6=0,RANK(FP38,FP$12:FP$42,0),RANK(FP38,FP$12:FP$42,1))</f>
      </c>
      <c r="FS38"/>
      <c r="FT38"/>
      <c r="FU38"/>
      <c r="FV38" s="130">
        <f>IF(OR(FS38="",FT38=""),0,FS$5)</f>
      </c>
      <c r="FW38" s="129">
        <f>IF(FS$6=0,RANK(FU38,FU$12:FU$42,0),RANK(FU38,FU$12:FU$42,1))</f>
      </c>
      <c r="FX38"/>
      <c r="FY38"/>
      <c r="FZ38"/>
      <c r="GA38" s="130">
        <f>IF(OR(FX38="",FY38=""),0,FX$5)</f>
      </c>
      <c r="GB38" s="129">
        <f>IF(FX$6=0,RANK(FZ38,FZ$12:FZ$42,0),RANK(FZ38,FZ$12:FZ$42,1))</f>
      </c>
      <c r="GC38"/>
      <c r="GD38"/>
      <c r="GE38"/>
      <c r="GF38" s="130">
        <f>IF(OR(GC38="",GD38=""),0,GC$5)</f>
      </c>
      <c r="GG38" s="129">
        <f>IF(GC$6=0,RANK(GE38,GE$12:GE$42,0),RANK(GE38,GE$12:GE$42,1))</f>
      </c>
      <c r="GH38"/>
      <c r="GI38"/>
      <c r="GJ38"/>
      <c r="GK38" s="130">
        <f>IF(OR(GH38="",GI38=""),0,GH$5)</f>
      </c>
      <c r="GL38" s="129">
        <f>IF(GH$6=0,RANK(GJ38,GJ$12:GJ$42,0),RANK(GJ38,GJ$12:GJ$42,1))</f>
      </c>
      <c r="GM38"/>
      <c r="GN38"/>
      <c r="GO38"/>
      <c r="GP38" s="130">
        <f>IF(OR(GM38="",GN38=""),0,GM$5)</f>
      </c>
      <c r="GQ38" s="129">
        <f>IF(GM$6=0,RANK(GO38,GO$12:GO$42,0),RANK(GO38,GO$12:GO$42,1))</f>
      </c>
      <c r="GR38"/>
      <c r="GS38"/>
      <c r="GT38"/>
      <c r="GU38" s="130">
        <f>IF(OR(GR38="",GS38=""),0,GR$5)</f>
      </c>
      <c r="GV38" s="129">
        <f>IF(GR$6=0,RANK(GT38,GT$12:GT$42,0),RANK(GT38,GT$12:GT$42,1))</f>
      </c>
      <c r="GW38"/>
      <c r="GX38"/>
      <c r="GY38"/>
      <c r="GZ38" s="130">
        <f>IF(OR(GW38="",GX38=""),0,GW$5)</f>
      </c>
      <c r="HA38" s="129">
        <f>IF(GW$6=0,RANK(GY38,GY$12:GY$42,0),RANK(GY38,GY$12:GY$42,1))</f>
      </c>
      <c r="HB38"/>
      <c r="HC38"/>
      <c r="HD38"/>
      <c r="HE38" s="130">
        <f>IF(OR(HB38="",HC38=""),0,HB$5)</f>
      </c>
      <c r="HF38" s="129">
        <f>IF(HB$6=0,RANK(HD38,HD$12:HD$42,0),RANK(HD38,HD$12:HD$42,1))</f>
      </c>
      <c r="HG38" s="130">
        <v>0.0823955869130934</v>
      </c>
      <c r="HH38" s="130">
        <f>IF(COUNTA(HG$12:HG$42)=0,0.6*HG$5,IF(HG38="",0,IF(HG$6=0,IF(HG38&gt;=HG$8,HG$5,IF(HG38&lt;HG$6,0,0.6*HG$5+0.4*HG$5*(HG38-HG$7)/(HG$8-HG$7))),IF(HG38&lt;=HG$8,HG$5,IF(HG38&gt;HG$6,0,0.6*HG$5+0.4*HG$5*(HG38-HG$7)/(HG$8-HG$7))))))</f>
      </c>
      <c r="HI38" s="130">
        <f>IF(HG38&lt;&gt;"",HG$5,0)</f>
      </c>
      <c r="HJ38" s="129">
        <f>IF(HG$6=0,RANK(HG38,HG$12:HG$42,0),RANK(HG38,HG$12:HG$42,1))</f>
      </c>
      <c r="HK38" s="130">
        <v>3.02</v>
      </c>
      <c r="HL38" s="130">
        <f>IF(COUNTA(HK$12:HK$42)=0,0.6*HK$5,IF(HK38="",0,IF(HK$6=0,IF(HK38&gt;=HK$8,HK$5,IF(HK38&lt;HK$6,0,0.6*HK$5+0.4*HK$5*(HK38-HK$7)/(HK$8-HK$7))),IF(HK38&lt;=HK$8,HK$5,IF(HK38&gt;HK$6,0,0.6*HK$5+0.4*HK$5*(HK38-HK$7)/(HK$8-HK$7))))))</f>
      </c>
      <c r="HM38" s="130">
        <f>IF(HK38&lt;&gt;"",HK$5,0)</f>
      </c>
      <c r="HN38" s="129">
        <f>IF(HK$6=0,RANK(HK38,HK$12:HK$42,0),RANK(HK38,HK$12:HK$42,1))</f>
      </c>
      <c r="HO38" s="130">
        <v>0</v>
      </c>
      <c r="HP38" s="130">
        <f>IF(COUNTA(HO$12:HO$42)=0,0.6*HO$5,IF(HO38="",0,IF(HO$6=0,IF(HO38&gt;=HO$8,HO$5,IF(HO38&lt;HO$6,0,0.6*HO$5+0.4*HO$5*(HO38-HO$7)/(HO$8-HO$7))),IF(HO38&lt;=HO$8,HO$5,IF(HO38&gt;HO$6,0,0.6*HO$5+0.4*HO$5*(HO38-HO$7)/(HO$8-HO$7))))))</f>
      </c>
      <c r="HQ38" s="130">
        <f>IF(HO38&lt;&gt;"",HO$5,0)</f>
      </c>
      <c r="HR38" s="129">
        <f>IF(HO$6=0,RANK(HO38,HO$12:HO$42,0),RANK(HO38,HO$12:HO$42,1))</f>
      </c>
      <c r="HS38" s="130">
        <v>8.94941634241245</v>
      </c>
      <c r="HT38" s="130">
        <f>IF(COUNTA(HS$12:HS$42)=0,0.6*HS$5,IF(HS38="",0,IF(HS$6=0,IF(HS38&gt;=HS$8,HS$5,IF(HS38&lt;HS$6,0,0.6*HS$5+0.4*HS$5*(HS38-HS$7)/(HS$8-HS$7))),IF(HS38&lt;=HS$8,HS$5,IF(HS38&gt;HS$6,0,0.6*HS$5+0.4*HS$5*(HS38-HS$7)/(HS$8-HS$7))))))</f>
      </c>
      <c r="HU38" s="130">
        <f>IF(HS38&lt;&gt;"",HS$5,0)</f>
      </c>
      <c r="HV38" s="129">
        <f>IF(HS$6=0,RANK(HS38,HS$12:HS$42,0),RANK(HS38,HS$12:HS$42,1))</f>
      </c>
      <c r="HW38" s="130">
        <v>0</v>
      </c>
      <c r="HX38" s="130">
        <f>IF(COUNTA(HW$12:HW$42)=0,0.6*HW$5,IF(HW38="",0,IF(HW$6=0,IF(HW38&gt;=HW$8,HW$5,IF(HW38&lt;HW$6,0,0.6*HW$5+0.4*HW$5*(HW38-HW$7)/(HW$8-HW$7))),IF(HW38&lt;=HW$8,HW$5,IF(HW38&gt;HW$6,0,0.6*HW$5+0.4*HW$5*(HW38-HW$7)/(HW$8-HW$7))))))</f>
      </c>
      <c r="HY38" s="130">
        <f>IF(HW38&lt;&gt;"",HW$5,0)</f>
      </c>
      <c r="HZ38" s="129">
        <f>IF(HW$6=0,RANK(HW38,HW$12:HW$42,0),RANK(HW38,HW$12:HW$42,1))</f>
      </c>
      <c r="IA38" s="130">
        <v>0</v>
      </c>
      <c r="IB38" s="130">
        <f>IF(COUNTA(IA$12:IA$42)=0,0.6*IA$5,IF(IA38="",0,IF(IA$6=0,IF(IA38&gt;=IA$8,IA$5,IF(IA38&lt;IA$6,0,0.6*IA$5+0.4*IA$5*(IA38-IA$7)/(IA$8-IA$7))),IF(IA38&lt;=IA$8,IA$5,IF(IA38&gt;IA$6,0,0.6*IA$5+0.4*IA$5*(IA38-IA$7)/(IA$8-IA$7))))))</f>
      </c>
      <c r="IC38" s="130">
        <f>IF(IA38&lt;&gt;"",IA$5,0)</f>
      </c>
      <c r="ID38" s="129">
        <f>IF(IA$6=0,RANK(IA38,IA$12:IA$42,0),RANK(IA38,IA$12:IA$42,1))</f>
      </c>
      <c r="IE38" s="130">
        <v>86.1787968363026</v>
      </c>
      <c r="IF38" s="130">
        <f>IF(COUNTA(IE$12:IE$42)=0,0.6*IE$5,IF(IE38="",0,IF(IE$6=0,IF(IE38&gt;=IE$8,IE$5,IF(IE38&lt;IE$6,0,0.6*IE$5+0.4*IE$5*(IE38-IE$7)/(IE$8-IE$7))),IF(IE38&lt;=IE$8,IE$5,IF(IE38&gt;IE$6,0,0.6*IE$5+0.4*IE$5*(IE38-IE$7)/(IE$8-IE$7))))))</f>
      </c>
      <c r="IG38" s="130">
        <f>IF(IE38&lt;&gt;"",IE$5,0)</f>
      </c>
      <c r="IH38" s="129">
        <f>IF(IE$6=0,RANK(IE38,IE$12:IE$42,0),RANK(IE38,IE$12:IE$42,1))</f>
      </c>
      <c r="II38" s="130">
        <v>98.0632675498822</v>
      </c>
      <c r="IJ38" s="130">
        <f>IF(COUNTA(II$12:II$42)=0,0.6*II$5,IF(II38="",0,IF(II$6=0,IF(II38&gt;=II$8,II$5,IF(II38&lt;II$6,0,0.6*II$5+0.4*II$5*(II38-II$7)/(II$8-II$7))),IF(II38&lt;=II$8,II$5,IF(II38&gt;II$6,0,0.6*II$5+0.4*II$5*(II38-II$7)/(II$8-II$7))))))</f>
      </c>
      <c r="IK38" s="130">
        <f>IF(II38&lt;&gt;"",II$5,0)</f>
      </c>
      <c r="IL38" s="129">
        <f>IF(II$6=0,RANK(II38,II$12:II$42,0),RANK(II38,II$12:II$42,1))</f>
      </c>
      <c r="IM38" s="130">
        <v>47.1039386434449</v>
      </c>
      <c r="IN38" s="130">
        <f>IF(COUNTA(IM$12:IM$42)=0,0.6*IM$5,IF(IM38="",0,IF(AND(IM38&gt;=IM$7,IM38&lt;=IM$8),IM$5,0)))</f>
      </c>
      <c r="IO38" s="130">
        <f>IF(IM38&lt;&gt;"",IM$5,0)</f>
      </c>
      <c r="IP38" s="129">
        <f>IF(IM$6=0,RANK(IM38,IM$12:IM$42,0),RANK(IM38,IM$12:IM$42,1))</f>
      </c>
      <c r="IQ38" s="130">
        <v>90</v>
      </c>
      <c r="IR38" s="130">
        <f>IF(COUNTA(IQ$12:IQ$42)=0,0.6*IQ$5,IF(IQ38="",0,IF(IQ$6=0,IF(IQ38&gt;=IQ$8,IQ$5,IF(IQ38&lt;IQ$6,0,0.6*IQ$5+0.4*IQ$5*(IQ38-IQ$7)/(IQ$8-IQ$7))),IF(IQ38&lt;=IQ$8,IQ$5,IF(IQ38&gt;IQ$6,0,0.6*IQ$5+0.4*IQ$5*(IQ38-IQ$7)/(IQ$8-IQ$7))))))</f>
      </c>
      <c r="IS38" s="130">
        <f>IF(IQ38&lt;&gt;"",IQ$5,0)</f>
      </c>
      <c r="IT38" s="129">
        <f>IF(IQ$6=0,RANK(IQ38,IQ$12:IQ$42,0),RANK(IQ38,IQ$12:IQ$42,1))</f>
      </c>
      <c r="IU38" s="130">
        <v>26.8456375838926</v>
      </c>
      <c r="IV38" s="130">
        <f>IF(COUNTA(IU$12:IU$42)=0,0.6*IU$5,IF(IU38="",0,IF(IU$6=0,IF(IU38&gt;=IU$8,IU$5,IF(IU38&lt;IU$6,0,0.6*IU$5+0.4*IU$5*(IU38-IU$7)/(IU$8-IU$7))),IF(IU38&lt;=IU$8,IU$5,IF(IU38&gt;IU$6,0,0.6*IU$5+0.4*IU$5*(IU38-IU$7)/(IU$8-IU$7))))))</f>
      </c>
      <c r="IW38" s="130">
        <f>IF(IU38&lt;&gt;"",IU$5,0)</f>
      </c>
      <c r="IX38" s="129">
        <f>IF(IU$6=0,RANK(IU38,IU$12:IU$42,0),RANK(IU38,IU$12:IU$42,1))</f>
      </c>
      <c r="IY38"/>
      <c r="IZ38" s="130">
        <f>IF(COUNTA(IY$12:IY$42)=0,0.6*IY$5,IF(IY38="",0,IF(AND(IY38&gt;=IY$7,IY38&lt;=IY$8),IY$5,0)))</f>
      </c>
      <c r="JA38" s="130">
        <f>IF(IY38&lt;&gt;"",IY$5,0)</f>
      </c>
      <c r="JB38" s="129">
        <f>IF(IY$6=0,RANK(IY38,IY$12:IY$42,0),RANK(IY38,IY$12:IY$42,1))</f>
      </c>
      <c r="JC38" s="130">
        <v>39.5</v>
      </c>
      <c r="JD38" s="130">
        <f>IF(COUNTA(JC$12:JC$42)=0,0.6*JC$5,IF(JC38="",0,IF(AND(JC38&gt;=JC$7,JC38&lt;=JC$8),JC$5,0)))</f>
      </c>
      <c r="JE38" s="130">
        <f>IF(JC38&lt;&gt;"",JC$5,0)</f>
      </c>
      <c r="JF38" s="129">
        <f>IF(JC$6=0,RANK(JC38,JC$12:JC$42,0),RANK(JC38,JC$12:JC$42,1))</f>
      </c>
      <c r="JG38"/>
      <c r="JH38" s="130">
        <f>IF(COUNTA(JG$12:JG$42)=0,0.6*JG$5,IF(JG38="",0,IF(JG$6=0,IF(JG38&gt;=JG$8,JG$5,IF(JG38&lt;JG$6,0,0.6*JG$5+0.4*JG$5*(JG38-JG$7)/(JG$8-JG$7))),IF(JG38&lt;=JG$8,JG$5,IF(JG38&gt;JG$6,0,0.6*JG$5+0.4*JG$5*(JG38-JG$7)/(JG$8-JG$7))))))</f>
      </c>
      <c r="JI38" s="130">
        <f>IF(JG38&lt;&gt;"",JG$5,0)</f>
      </c>
      <c r="JJ38" s="129">
        <f>IF(JG$6=0,RANK(JG38,JG$12:JG$42,0),RANK(JG38,JG$12:JG$42,1))</f>
      </c>
      <c r="JK38"/>
      <c r="JL38" s="130">
        <f>IF(COUNTA(JK$12:JK$42)=0,0.6*JK$5,IF(JK38="",0,IF(JK$6=0,IF(JK38&gt;=JK$8,JK$5,IF(JK38&lt;JK$6,0,0.6*JK$5+0.4*JK$5*(JK38-JK$7)/(JK$8-JK$7))),IF(JK38&lt;=JK$8,JK$5,IF(JK38&gt;JK$6,0,0.6*JK$5+0.4*JK$5*(JK38-JK$7)/(JK$8-JK$7))))))</f>
      </c>
      <c r="JM38" s="130">
        <f>IF(JK38&lt;&gt;"",JK$5,0)</f>
      </c>
      <c r="JN38" s="129">
        <f>IF(JK$6=0,RANK(JK38,JK$12:JK$42,0),RANK(JK38,JK$12:JK$42,1))</f>
      </c>
      <c r="JO38" s="129" t="s">
        <v>42</v>
      </c>
      <c r="JP38" s="129">
        <f>(F38+J38+N38+R38+V38+Z38+AD38)*100</f>
      </c>
      <c r="JQ38" s="129">
        <f>RANK(JP38,JP$12:JP$42,0)</f>
      </c>
      <c r="JR38" s="129" t="s">
        <v>42</v>
      </c>
      <c r="JS38" s="129">
        <f>(AH38+AL38+AP38+AT38+AX38+BB38+BF38+BJ38+BN38+BR38+BV38+BZ38+CD38+CH38+CL38+CP38+CT38+CX38)*100</f>
      </c>
      <c r="JT38" s="129">
        <f>RANK(JS38,JS$12:JS$42,0)</f>
      </c>
      <c r="JU38" s="129" t="s">
        <v>42</v>
      </c>
      <c r="JV38" s="129">
        <f>(DB38+DF38)*100</f>
      </c>
      <c r="JW38" s="129">
        <f>RANK(JV38,JV$12:JV$42,0)</f>
      </c>
      <c r="JX38" s="129" t="s">
        <v>42</v>
      </c>
      <c r="JY38" s="129">
        <f>(DJ38+DN38+DR38+DV38+DZ38+ED38+EH38+EL38+EQ38+EV38+FA38+FF38+FK38+FP38+FU38+FZ38+GE38+GJ38+GO38+GT38+GY38+HD38)*100</f>
      </c>
      <c r="JZ38" s="129">
        <f>RANK(JY38,JY$12:JY$42,0)</f>
      </c>
      <c r="KA38" s="129" t="s">
        <v>42</v>
      </c>
      <c r="KB38" s="129">
        <f>(HH38+HL38+HP38+HT38+HX38+IB38)*100</f>
      </c>
      <c r="KC38" s="129">
        <f>RANK(KB38,KB$12:KB$42,0)</f>
      </c>
      <c r="KD38" s="129" t="s">
        <v>42</v>
      </c>
      <c r="KE38" s="129">
        <f>(IF38+IJ38+IN38+IR38+IV38)*100</f>
      </c>
      <c r="KF38" s="129">
        <f>RANK(KE38,KE$12:KE$42,0)</f>
      </c>
      <c r="KG38" s="129" t="s">
        <v>42</v>
      </c>
      <c r="KH38" s="129">
        <f>(IZ38+JD38)*100</f>
      </c>
      <c r="KI38" s="129">
        <f>RANK(KH38,KH$12:KH$42,0)</f>
      </c>
      <c r="KJ38" s="129" t="s">
        <v>42</v>
      </c>
      <c r="KK38" s="129">
        <f>(JH38+JL38)*100</f>
      </c>
      <c r="KL38" s="129">
        <f>RANK(KK38,KK$12:KK$42,0)</f>
      </c>
    </row>
    <row r="39">
      <c r="A39" s="129" t="s">
        <v>43</v>
      </c>
      <c r="B39" s="129">
        <f>A39</f>
      </c>
      <c r="C39" s="129">
        <f>(F39+J39+N39+R39+V39+Z39+AD39+AH39+AL39+AP39+AT39+AX39+BB39+BF39+BJ39+BN39+BR39+BV39+BZ39+CD39+CH39+CL39+CP39+CT39+CX39+DB39+DF39+DJ39+DN39+DR39+DV39+DZ39+ED39+EH39+EL39+EQ39+EV39+FA39+FF39+FK39+FP39+FU39+FZ39+GE39+GJ39+GO39+GT39+GY39+HD39+HH39+HL39+HP39+HT39+HX39+IB39+IF39+IJ39+IN39+IR39+IV39+IZ39+JD39+JH39+JL39)*100</f>
      </c>
      <c r="D39" s="129">
        <f>RANK(C39,C$12:C$42,0)</f>
      </c>
      <c r="E39" s="130">
        <v>64.4695543000629</v>
      </c>
      <c r="F39" s="130">
        <f>IF(COUNTA(E$12:E$42)=0,0.6*E$5,IF(E39="",0,IF(E$6=0,IF(E39&gt;=E$8,E$5,IF(E39&lt;E$6,0,0.6*E$5+0.4*E$5*(E39-E$7)/(E$8-E$7))),IF(E39&lt;=E$8,E$5,IF(E39&gt;E$6,0,0.6*E$5+0.4*E$5*(E39-E$7)/(E$8-E$7))))))</f>
      </c>
      <c r="G39" s="130">
        <f>IF(E39&lt;&gt;"",E$5,0)</f>
      </c>
      <c r="H39" s="129">
        <f>IF(E$6=0,RANK(E39,E$12:E$42,0),RANK(E39,E$12:E$42,1))</f>
      </c>
      <c r="I39" s="130">
        <v>84.5089471493968</v>
      </c>
      <c r="J39" s="130">
        <f>IF(COUNTA(I$12:I$42)=0,0.6*I$5,IF(I39="",0,IF(I$6=0,IF(I39&gt;=I$8,I$5,IF(I39&lt;I$6,0,0.6*I$5+0.4*I$5*(I39-I$7)/(I$8-I$7))),IF(I39&lt;=I$8,I$5,IF(I39&gt;I$6,0,0.6*I$5+0.4*I$5*(I39-I$7)/(I$8-I$7))))))</f>
      </c>
      <c r="K39" s="130">
        <f>IF(I39&lt;&gt;"",I$5,0)</f>
      </c>
      <c r="L39" s="129">
        <f>IF(I$6=0,RANK(I39,I$12:I$42,0),RANK(I39,I$12:I$42,1))</f>
      </c>
      <c r="M39" s="130">
        <v>70.3600823045267</v>
      </c>
      <c r="N39" s="130">
        <f>IF(COUNTA(M$12:M$42)=0,0.6*M$5,IF(M39="",0,IF(M$6=0,IF(M39&gt;=M$8,M$5,IF(M39&lt;M$6,0,0.6*M$5+0.4*M$5*(M39-M$7)/(M$8-M$7))),IF(M39&lt;=M$8,M$5,IF(M39&gt;M$6,0,0.6*M$5+0.4*M$5*(M39-M$7)/(M$8-M$7))))))</f>
      </c>
      <c r="O39" s="130">
        <f>IF(M39&lt;&gt;"",M$5,0)</f>
      </c>
      <c r="P39" s="129">
        <f>IF(M$6=0,RANK(M39,M$12:M$42,0),RANK(M39,M$12:M$42,1))</f>
      </c>
      <c r="Q39"/>
      <c r="R39" s="130">
        <f>IF(COUNTA(Q$12:Q$42)=0,0.6*Q$5,IF(Q39="",0,IF(Q$6=0,IF(Q39&gt;=Q$8,Q$5,IF(Q39&lt;Q$6,0,0.6*Q$5+0.4*Q$5*(Q39-Q$7)/(Q$8-Q$7))),IF(Q39&lt;=Q$8,Q$5,IF(Q39&gt;Q$6,0,0.6*Q$5+0.4*Q$5*(Q39-Q$7)/(Q$8-Q$7))))))</f>
      </c>
      <c r="S39" s="130">
        <f>IF(Q39&lt;&gt;"",Q$5,0)</f>
      </c>
      <c r="T39" s="129">
        <f>IF(Q$6=0,RANK(Q39,Q$12:Q$42,0),RANK(Q39,Q$12:Q$42,1))</f>
      </c>
      <c r="U39"/>
      <c r="V39" s="130">
        <f>IF(COUNTA(U$12:U$42)=0,0.6*U$5,IF(U39="",0,IF(U$6=0,IF(U39&gt;=U$8,U$5,IF(U39&lt;U$6,0,0.6*U$5+0.4*U$5*(U39-U$7)/(U$8-U$7))),IF(U39&lt;=U$8,U$5,IF(U39&gt;U$6,0,0.6*U$5+0.4*U$5*(U39-U$7)/(U$8-U$7))))))</f>
      </c>
      <c r="W39" s="130">
        <f>IF(U39&lt;&gt;"",U$5,0)</f>
      </c>
      <c r="X39" s="129">
        <f>IF(U$6=0,RANK(U39,U$12:U$42,0),RANK(U39,U$12:U$42,1))</f>
      </c>
      <c r="Y39"/>
      <c r="Z39" s="130">
        <f>IF(COUNTA(Y$12:Y$42)=0,0.6*Y$5,IF(Y39="",0,IF(Y$6=0,IF(Y39&gt;=Y$8,Y$5,IF(Y39&lt;Y$6,0,0.6*Y$5+0.4*Y$5*(Y39-Y$7)/(Y$8-Y$7))),IF(Y39&lt;=Y$8,Y$5,IF(Y39&gt;Y$6,0,0.6*Y$5+0.4*Y$5*(Y39-Y$7)/(Y$8-Y$7))))))</f>
      </c>
      <c r="AA39" s="130">
        <f>IF(Y39&lt;&gt;"",Y$5,0)</f>
      </c>
      <c r="AB39" s="129">
        <f>IF(Y$6=0,RANK(Y39,Y$12:Y$42,0),RANK(Y39,Y$12:Y$42,1))</f>
      </c>
      <c r="AC39" s="130">
        <v>100</v>
      </c>
      <c r="AD39" s="130">
        <f>IF(COUNTA(AC$12:AC$42)=0,0.6*AC$5,IF(AC39="",0,IF(AC$6=0,IF(AC39&gt;=AC$8,AC$5,IF(AC39&lt;AC$6,0,0.6*AC$5+0.4*AC$5*(AC39-AC$7)/(AC$8-AC$7))),IF(AC39&lt;=AC$8,AC$5,IF(AC39&gt;AC$6,0,0.6*AC$5+0.4*AC$5*(AC39-AC$7)/(AC$8-AC$7))))))</f>
      </c>
      <c r="AE39" s="130">
        <f>IF(AC39&lt;&gt;"",AC$5,0)</f>
      </c>
      <c r="AF39" s="129">
        <f>IF(AC$6=0,RANK(AC39,AC$12:AC$42,0),RANK(AC39,AC$12:AC$42,1))</f>
      </c>
      <c r="AG39" s="130">
        <v>0.818244575936883</v>
      </c>
      <c r="AH39" s="130">
        <f>IF(COUNTA(AG$12:AG$42)=0,0.6*AG$5,IF(AG39="",0,IF(AG$6=0,IF(AG39&gt;=AG$8,AG$5,IF(AG39&lt;AG$6,0,0.6*AG$5+0.4*AG$5*(AG39-AG$7)/(AG$8-AG$7))),IF(AG39&lt;=AG$8,AG$5,IF(AG39&gt;AG$6,0,0.6*AG$5+0.4*AG$5*(AG39-AG$7)/(AG$8-AG$7))))))</f>
      </c>
      <c r="AI39" s="130">
        <f>IF(AG39&lt;&gt;"",AG$5,0)</f>
      </c>
      <c r="AJ39" s="129">
        <f>IF(AG$6=0,RANK(AG39,AG$12:AG$42,0),RANK(AG39,AG$12:AG$42,1))</f>
      </c>
      <c r="AK39" s="130">
        <v>0</v>
      </c>
      <c r="AL39" s="130">
        <f>IF(COUNTA(AK$12:AK$42)=0,0.6*AK$5,IF(AK39="",0,IF(AK$6=0,IF(AK39&gt;=AK$8,AK$5,IF(AK39&lt;AK$6,0,0.6*AK$5+0.4*AK$5*(AK39-AK$7)/(AK$8-AK$7))),IF(AK39&lt;=AK$8,AK$5,IF(AK39&gt;AK$6,0,0.6*AK$5+0.4*AK$5*(AK39-AK$7)/(AK$8-AK$7))))))</f>
      </c>
      <c r="AM39" s="130">
        <f>IF(AK39&lt;&gt;"",AK$5,0)</f>
      </c>
      <c r="AN39" s="129">
        <f>IF(AK$6=0,RANK(AK39,AK$12:AK$42,0),RANK(AK39,AK$12:AK$42,1))</f>
      </c>
      <c r="AO39" s="130">
        <v>0.743921511627913</v>
      </c>
      <c r="AP39" s="130">
        <f>IF(COUNTA(AO$12:AO$42)=0,0.6*AO$5,IF(AO39="",0,IF(AO$6=0,IF(AO39&gt;=AO$8,AO$5,IF(AO39&lt;AO$6,0,0.6*AO$5+0.4*AO$5*(AO39-AO$7)/(AO$8-AO$7))),IF(AO39&lt;=AO$8,AO$5,IF(AO39&gt;AO$6,0,0.6*AO$5+0.4*AO$5*(AO39-AO$7)/(AO$8-AO$7))))))</f>
      </c>
      <c r="AQ39" s="130">
        <f>IF(AO39&lt;&gt;"",AO$5,0)</f>
      </c>
      <c r="AR39" s="129">
        <f>IF(AO$6=0,RANK(AO39,AO$12:AO$42,0),RANK(AO39,AO$12:AO$42,1))</f>
      </c>
      <c r="AS39" s="130">
        <v>0</v>
      </c>
      <c r="AT39" s="130">
        <f>IF(COUNTA(AS$12:AS$42)=0,0.6*AS$5,IF(AS39="",0,IF(AS$6=0,IF(AS39&gt;=AS$8,AS$5,IF(AS39&lt;AS$6,0,0.6*AS$5+0.4*AS$5*(AS39-AS$7)/(AS$8-AS$7))),IF(AS39&lt;=AS$8,AS$5,IF(AS39&gt;AS$6,0,0.6*AS$5+0.4*AS$5*(AS39-AS$7)/(AS$8-AS$7))))))</f>
      </c>
      <c r="AU39" s="130">
        <f>IF(AS39&lt;&gt;"",AS$5,0)</f>
      </c>
      <c r="AV39" s="129">
        <f>IF(AS$6=0,RANK(AS39,AS$12:AS$42,0),RANK(AS39,AS$12:AS$42,1))</f>
      </c>
      <c r="AW39" s="130">
        <v>0</v>
      </c>
      <c r="AX39" s="130">
        <f>IF(COUNTA(AW$12:AW$42)=0,0.6*AW$5,IF(AW39="",0,IF(AW$6=0,IF(AW39&gt;=AW$8,AW$5,IF(AW39&lt;AW$6,0,0.6*AW$5+0.4*AW$5*(AW39-AW$7)/(AW$8-AW$7))),IF(AW39&lt;=AW$8,AW$5,IF(AW39&gt;AW$6,0,0.6*AW$5+0.4*AW$5*(AW39-AW$7)/(AW$8-AW$7))))))</f>
      </c>
      <c r="AY39" s="130">
        <f>IF(AW39&lt;&gt;"",AW$5,0)</f>
      </c>
      <c r="AZ39" s="129">
        <f>IF(AW$6=0,RANK(AW39,AW$12:AW$42,0),RANK(AW39,AW$12:AW$42,1))</f>
      </c>
      <c r="BA39" s="130">
        <v>85.1942157483639</v>
      </c>
      <c r="BB39" s="130">
        <f>IF(COUNTA(BA$12:BA$42)=0,0.6*BA$5,IF(BA39="",0,IF(BA$6=0,IF(BA39&gt;=BA$8,BA$5,IF(BA39&lt;BA$6,0,0.6*BA$5+0.4*BA$5*(BA39-BA$7)/(BA$8-BA$7))),IF(BA39&lt;=BA$8,BA$5,IF(BA39&gt;BA$6,0,0.6*BA$5+0.4*BA$5*(BA39-BA$7)/(BA$8-BA$7))))))</f>
      </c>
      <c r="BC39" s="130">
        <f>IF(BA39&lt;&gt;"",BA$5,0)</f>
      </c>
      <c r="BD39" s="129">
        <f>IF(BA$6=0,RANK(BA39,BA$12:BA$42,0),RANK(BA39,BA$12:BA$42,1))</f>
      </c>
      <c r="BE39" s="130">
        <v>0</v>
      </c>
      <c r="BF39" s="130">
        <f>IF(COUNTA(BE$12:BE$42)=0,0.6*BE$5,IF(BE39="",0,IF(BE$6=0,IF(BE39&gt;=BE$8,BE$5,IF(BE39&lt;BE$6,0,0.6*BE$5+0.4*BE$5*(BE39-BE$7)/(BE$8-BE$7))),IF(BE39&lt;=BE$8,BE$5,IF(BE39&gt;BE$6,0,0.6*BE$5+0.4*BE$5*(BE39-BE$7)/(BE$8-BE$7))))))</f>
      </c>
      <c r="BG39" s="130">
        <f>IF(BE39&lt;&gt;"",BE$5,0)</f>
      </c>
      <c r="BH39" s="129">
        <f>IF(BE$6=0,RANK(BE39,BE$12:BE$42,0),RANK(BE39,BE$12:BE$42,1))</f>
      </c>
      <c r="BI39"/>
      <c r="BJ39" s="130">
        <f>IF(COUNTA(BI$12:BI$42)=0,0.6*BI$5,IF(BI39="",0,IF(BI$6=0,IF(BI39&gt;=BI$8,BI$5,IF(BI39&lt;BI$6,0,0.6*BI$5+0.4*BI$5*(BI39-BI$7)/(BI$8-BI$7))),IF(BI39&lt;=BI$8,BI$5,IF(BI39&gt;BI$6,0,0.6*BI$5+0.4*BI$5*(BI39-BI$7)/(BI$8-BI$7))))))</f>
      </c>
      <c r="BK39" s="130">
        <f>IF(BI39&lt;&gt;"",BI$5,0)</f>
      </c>
      <c r="BL39" s="129">
        <f>IF(BI$6=0,RANK(BI39,BI$12:BI$42,0),RANK(BI39,BI$12:BI$42,1))</f>
      </c>
      <c r="BM39"/>
      <c r="BN39" s="130">
        <f>IF(COUNTA(BM$12:BM$42)=0,0.6*BM$5,IF(BM39="",0,IF(BM$6=0,IF(BM39&gt;=BM$8,BM$5,IF(BM39&lt;BM$6,0,0.6*BM$5+0.4*BM$5*(BM39-BM$7)/(BM$8-BM$7))),IF(BM39&lt;=BM$8,BM$5,IF(BM39&gt;BM$6,0,0.6*BM$5+0.4*BM$5*(BM39-BM$7)/(BM$8-BM$7))))))</f>
      </c>
      <c r="BO39" s="130">
        <f>IF(BM39&lt;&gt;"",BM$5,0)</f>
      </c>
      <c r="BP39" s="129">
        <f>IF(BM$6=0,RANK(BM39,BM$12:BM$42,0),RANK(BM39,BM$12:BM$42,1))</f>
      </c>
      <c r="BQ39"/>
      <c r="BR39" s="130">
        <f>IF(COUNTA(BQ$12:BQ$42)=0,0.6*BQ$5,IF(BQ39="",0,IF(BQ$6=0,IF(BQ39&gt;=BQ$8,BQ$5,IF(BQ39&lt;BQ$6,0,0.6*BQ$5+0.4*BQ$5*(BQ39-BQ$7)/(BQ$8-BQ$7))),IF(BQ39&lt;=BQ$8,BQ$5,IF(BQ39&gt;BQ$6,0,0.6*BQ$5+0.4*BQ$5*(BQ39-BQ$7)/(BQ$8-BQ$7))))))</f>
      </c>
      <c r="BS39" s="130">
        <f>IF(BQ39&lt;&gt;"",BQ$5,0)</f>
      </c>
      <c r="BT39" s="129">
        <f>IF(BQ$6=0,RANK(BQ39,BQ$12:BQ$42,0),RANK(BQ39,BQ$12:BQ$42,1))</f>
      </c>
      <c r="BU39"/>
      <c r="BV39" s="130">
        <f>IF(COUNTA(BU$12:BU$42)=0,0.6*BU$5,IF(BU39="",0,IF(BU$6=0,IF(BU39&gt;=BU$8,BU$5,IF(BU39&lt;BU$6,0,0.6*BU$5+0.4*BU$5*(BU39-BU$7)/(BU$8-BU$7))),IF(BU39&lt;=BU$8,BU$5,IF(BU39&gt;BU$6,0,0.6*BU$5+0.4*BU$5*(BU39-BU$7)/(BU$8-BU$7))))))</f>
      </c>
      <c r="BW39" s="130">
        <f>IF(BU39&lt;&gt;"",BU$5,0)</f>
      </c>
      <c r="BX39" s="129">
        <f>IF(BU$6=0,RANK(BU39,BU$12:BU$42,0),RANK(BU39,BU$12:BU$42,1))</f>
      </c>
      <c r="BY39"/>
      <c r="BZ39" s="130">
        <f>IF(COUNTA(BY$12:BY$42)=0,0.6*BY$5,IF(BY39="",0,IF(BY$6=0,IF(BY39&gt;=BY$8,BY$5,IF(BY39&lt;BY$6,0,0.6*BY$5+0.4*BY$5*(BY39-BY$7)/(BY$8-BY$7))),IF(BY39&lt;=BY$8,BY$5,IF(BY39&gt;BY$6,0,0.6*BY$5+0.4*BY$5*(BY39-BY$7)/(BY$8-BY$7))))))</f>
      </c>
      <c r="CA39" s="130">
        <f>IF(BY39&lt;&gt;"",BY$5,0)</f>
      </c>
      <c r="CB39" s="129">
        <f>IF(BY$6=0,RANK(BY39,BY$12:BY$42,0),RANK(BY39,BY$12:BY$42,1))</f>
      </c>
      <c r="CC39"/>
      <c r="CD39" s="130">
        <f>IF(COUNTA(CC$12:CC$42)=0,0.6*CC$5,IF(CC39="",0,IF(CC$6=0,IF(CC39&gt;=CC$8,CC$5,IF(CC39&lt;CC$6,0,0.6*CC$5+0.4*CC$5*(CC39-CC$7)/(CC$8-CC$7))),IF(CC39&lt;=CC$8,CC$5,IF(CC39&gt;CC$6,0,0.6*CC$5+0.4*CC$5*(CC39-CC$7)/(CC$8-CC$7))))))</f>
      </c>
      <c r="CE39" s="130">
        <f>IF(CC39&lt;&gt;"",CC$5,0)</f>
      </c>
      <c r="CF39" s="129">
        <f>IF(CC$6=0,RANK(CC39,CC$12:CC$42,0),RANK(CC39,CC$12:CC$42,1))</f>
      </c>
      <c r="CG39"/>
      <c r="CH39" s="130">
        <f>IF(COUNTA(CG$12:CG$42)=0,0.6*CG$5,IF(CG39="",0,IF(CG$6=0,IF(CG39&gt;=CG$8,CG$5,IF(CG39&lt;CG$6,0,0.6*CG$5+0.4*CG$5*(CG39-CG$7)/(CG$8-CG$7))),IF(CG39&lt;=CG$8,CG$5,IF(CG39&gt;CG$6,0,0.6*CG$5+0.4*CG$5*(CG39-CG$7)/(CG$8-CG$7))))))</f>
      </c>
      <c r="CI39" s="130">
        <f>IF(CG39&lt;&gt;"",CG$5,0)</f>
      </c>
      <c r="CJ39" s="129">
        <f>IF(CG$6=0,RANK(CG39,CG$12:CG$42,0),RANK(CG39,CG$12:CG$42,1))</f>
      </c>
      <c r="CK39"/>
      <c r="CL39" s="130">
        <f>IF(COUNTA(CK$12:CK$42)=0,0.6*CK$5,IF(CK39="",0,IF(CK$6=0,IF(CK39&gt;=CK$8,CK$5,IF(CK39&lt;CK$6,0,0.6*CK$5+0.4*CK$5*(CK39-CK$7)/(CK$8-CK$7))),IF(CK39&lt;=CK$8,CK$5,IF(CK39&gt;CK$6,0,0.6*CK$5+0.4*CK$5*(CK39-CK$7)/(CK$8-CK$7))))))</f>
      </c>
      <c r="CM39" s="130">
        <f>IF(CK39&lt;&gt;"",CK$5,0)</f>
      </c>
      <c r="CN39" s="129">
        <f>IF(CK$6=0,RANK(CK39,CK$12:CK$42,0),RANK(CK39,CK$12:CK$42,1))</f>
      </c>
      <c r="CO39"/>
      <c r="CP39" s="130">
        <f>IF(COUNTA(CO$12:CO$42)=0,0.6*CO$5,IF(CO39="",0,IF(CO$6=0,IF(CO39&gt;=CO$8,CO$5,IF(CO39&lt;CO$6,0,0.6*CO$5+0.4*CO$5*(CO39-CO$7)/(CO$8-CO$7))),IF(CO39&lt;=CO$8,CO$5,IF(CO39&gt;CO$6,0,0.6*CO$5+0.4*CO$5*(CO39-CO$7)/(CO$8-CO$7))))))</f>
      </c>
      <c r="CQ39" s="130">
        <f>IF(CO39&lt;&gt;"",CO$5,0)</f>
      </c>
      <c r="CR39" s="129">
        <f>IF(CO$6=0,RANK(CO39,CO$12:CO$42,0),RANK(CO39,CO$12:CO$42,1))</f>
      </c>
      <c r="CS39" s="130">
        <v>99</v>
      </c>
      <c r="CT39" s="130">
        <f>IF(COUNTA(CS$12:CS$42)=0,0.6*CS$5,IF(CS39="",0,IF(CS$6=0,IF(CS39&gt;=CS$8,CS$5,IF(CS39&lt;CS$6,0,0.6*CS$5+0.4*CS$5*(CS39-CS$7)/(CS$8-CS$7))),IF(CS39&lt;=CS$8,CS$5,IF(CS39&gt;CS$6,0,0.6*CS$5+0.4*CS$5*(CS39-CS$7)/(CS$8-CS$7))))))</f>
      </c>
      <c r="CU39" s="130">
        <f>IF(CS39&lt;&gt;"",CS$5,0)</f>
      </c>
      <c r="CV39" s="129">
        <f>IF(CS$6=0,RANK(CS39,CS$12:CS$42,0),RANK(CS39,CS$12:CS$42,1))</f>
      </c>
      <c r="CW39" s="130">
        <v>0.5</v>
      </c>
      <c r="CX39" s="130">
        <f>IF(COUNTA(CW$12:CW$42)=0,0.6*CW$5,IF(CW39="",0,IF(CW$6=0,IF(CW39&gt;=CW$8,CW$5,IF(CW39&lt;CW$6,0,0.6*CW$5+0.4*CW$5*(CW39-CW$7)/(CW$8-CW$7))),IF(CW39&lt;=CW$8,CW$5,IF(CW39&gt;CW$6,0,0.6*CW$5+0.4*CW$5*(CW39-CW$7)/(CW$8-CW$7))))))</f>
      </c>
      <c r="CY39" s="130">
        <f>IF(CW39&lt;&gt;"",CW$5,0)</f>
      </c>
      <c r="CZ39" s="129">
        <f>IF(CW$6=0,RANK(CW39,CW$12:CW$42,0),RANK(CW39,CW$12:CW$42,1))</f>
      </c>
      <c r="DA39" s="130">
        <v>98</v>
      </c>
      <c r="DB39" s="130">
        <f>IF(COUNTA(DA$12:DA$42)=0,0.6*DA$5,IF(DA39="",0,IF(DA$6=0,IF(DA39&gt;=DA$8,DA$5,IF(DA39&lt;DA$6,0,0.6*DA$5+0.4*DA$5*(DA39-DA$7)/(DA$8-DA$7))),IF(DA39&lt;=DA$8,DA$5,IF(DA39&gt;DA$6,0,0.6*DA$5+0.4*DA$5*(DA39-DA$7)/(DA$8-DA$7))))))</f>
      </c>
      <c r="DC39" s="130">
        <f>IF(DA39&lt;&gt;"",DA$5,0)</f>
      </c>
      <c r="DD39" s="129">
        <f>IF(DA$6=0,RANK(DA39,DA$12:DA$42,0),RANK(DA39,DA$12:DA$42,1))</f>
      </c>
      <c r="DE39" s="130">
        <v>98</v>
      </c>
      <c r="DF39" s="130">
        <f>IF(COUNTA(DE$12:DE$42)=0,0.6*DE$5,IF(DE39="",0,IF(DE$6=0,IF(DE39&gt;=DE$8,DE$5,IF(DE39&lt;DE$6,0,0.6*DE$5+0.4*DE$5*(DE39-DE$7)/(DE$8-DE$7))),IF(DE39&lt;=DE$8,DE$5,IF(DE39&gt;DE$6,0,0.6*DE$5+0.4*DE$5*(DE39-DE$7)/(DE$8-DE$7))))))</f>
      </c>
      <c r="DG39" s="130">
        <f>IF(DE39&lt;&gt;"",DE$5,0)</f>
      </c>
      <c r="DH39" s="129">
        <f>IF(DE$6=0,RANK(DE39,DE$12:DE$42,0),RANK(DE39,DE$12:DE$42,1))</f>
      </c>
      <c r="DI39"/>
      <c r="DJ39" s="130">
        <f>IF(COUNTA(DI$12:DI$42)=0,0.6*DI$5,IF(DI39="",0,IF(DI$6=0,IF(DI39&gt;=DI$8,DI$5,IF(DI39&lt;DI$6,0,0.6*DI$5+0.4*DI$5*(DI39-DI$7)/(DI$8-DI$7))),IF(DI39&lt;=DI$8,DI$5,IF(DI39&gt;DI$6,0,0.6*DI$5+0.4*DI$5*(DI39-DI$7)/(DI$8-DI$7))))))</f>
      </c>
      <c r="DK39" s="130">
        <f>IF(DI39&lt;&gt;"",DI$5,0)</f>
      </c>
      <c r="DL39" s="129">
        <f>IF(DI$6=0,RANK(DI39,DI$12:DI$42,0),RANK(DI39,DI$12:DI$42,1))</f>
      </c>
      <c r="DM39"/>
      <c r="DN39" s="130">
        <f>IF(COUNTA(DM$12:DM$42)=0,0.6*DM$5,IF(DM39="",0,IF(DM$6=0,IF(DM39&gt;=DM$8,DM$5,IF(DM39&lt;DM$6,0,0.6*DM$5+0.4*DM$5*(DM39-DM$7)/(DM$8-DM$7))),IF(DM39&lt;=DM$8,DM$5,IF(DM39&gt;DM$6,0,0.6*DM$5+0.4*DM$5*(DM39-DM$7)/(DM$8-DM$7))))))</f>
      </c>
      <c r="DO39" s="130">
        <f>IF(DM39&lt;&gt;"",DM$5,0)</f>
      </c>
      <c r="DP39" s="129">
        <f>IF(DM$6=0,RANK(DM39,DM$12:DM$42,0),RANK(DM39,DM$12:DM$42,1))</f>
      </c>
      <c r="DQ39"/>
      <c r="DR39" s="130">
        <f>IF(COUNTA(DQ$12:DQ$42)=0,0.6*DQ$5,IF(DQ39="",0,IF(DQ$6=0,IF(DQ39&gt;=DQ$8,DQ$5,IF(DQ39&lt;DQ$6,0,0.6*DQ$5+0.4*DQ$5*(DQ39-DQ$7)/(DQ$8-DQ$7))),IF(DQ39&lt;=DQ$8,DQ$5,IF(DQ39&gt;DQ$6,0,0.6*DQ$5+0.4*DQ$5*(DQ39-DQ$7)/(DQ$8-DQ$7))))))</f>
      </c>
      <c r="DS39" s="130">
        <f>IF(DQ39&lt;&gt;"",DQ$5,0)</f>
      </c>
      <c r="DT39" s="129">
        <f>IF(DQ$6=0,RANK(DQ39,DQ$12:DQ$42,0),RANK(DQ39,DQ$12:DQ$42,1))</f>
      </c>
      <c r="DU39"/>
      <c r="DV39" s="130">
        <f>IF(COUNTA(DU$12:DU$42)=0,0.6*DU$5,IF(DU39="",0,IF(DU$6=0,IF(DU39&gt;=DU$8,DU$5,IF(DU39&lt;DU$6,0,0.6*DU$5+0.4*DU$5*(DU39-DU$7)/(DU$8-DU$7))),IF(DU39&lt;=DU$8,DU$5,IF(DU39&gt;DU$6,0,0.6*DU$5+0.4*DU$5*(DU39-DU$7)/(DU$8-DU$7))))))</f>
      </c>
      <c r="DW39" s="130">
        <f>IF(DU39&lt;&gt;"",DU$5,0)</f>
      </c>
      <c r="DX39" s="129">
        <f>IF(DU$6=0,RANK(DU39,DU$12:DU$42,0),RANK(DU39,DU$12:DU$42,1))</f>
      </c>
      <c r="DY39"/>
      <c r="DZ39" s="130">
        <f>IF(COUNTA(DY$12:DY$42)=0,0.6*DY$5,IF(DY39="",0,IF(DY$6=0,IF(DY39&gt;=DY$8,DY$5,IF(DY39&lt;DY$6,0,0.6*DY$5+0.4*DY$5*(DY39-DY$7)/(DY$8-DY$7))),IF(DY39&lt;=DY$8,DY$5,IF(DY39&gt;DY$6,0,0.6*DY$5+0.4*DY$5*(DY39-DY$7)/(DY$8-DY$7))))))</f>
      </c>
      <c r="EA39" s="130">
        <f>IF(DY39&lt;&gt;"",DY$5,0)</f>
      </c>
      <c r="EB39" s="129">
        <f>IF(DY$6=0,RANK(DY39,DY$12:DY$42,0),RANK(DY39,DY$12:DY$42,1))</f>
      </c>
      <c r="EC39"/>
      <c r="ED39" s="130">
        <f>IF(COUNTA(EC$12:EC$42)=0,0.6*EC$5,IF(EC39="",0,IF(EC$6=0,IF(EC39&gt;=EC$8,EC$5,IF(EC39&lt;EC$6,0,0.6*EC$5+0.4*EC$5*(EC39-EC$7)/(EC$8-EC$7))),IF(EC39&lt;=EC$8,EC$5,IF(EC39&gt;EC$6,0,0.6*EC$5+0.4*EC$5*(EC39-EC$7)/(EC$8-EC$7))))))</f>
      </c>
      <c r="EE39" s="130">
        <f>IF(EC39&lt;&gt;"",EC$5,0)</f>
      </c>
      <c r="EF39" s="129">
        <f>IF(EC$6=0,RANK(EC39,EC$12:EC$42,0),RANK(EC39,EC$12:EC$42,1))</f>
      </c>
      <c r="EG39"/>
      <c r="EH39" s="130">
        <f>IF(COUNTA(EG$12:EG$42)=0,0.6*EG$5,IF(EG39="",0,IF(EG$6=0,IF(EG39&gt;=EG$8,EG$5,IF(EG39&lt;EG$6,0,0.6*EG$5+0.4*EG$5*(EG39-EG$7)/(EG$8-EG$7))),IF(EG39&lt;=EG$8,EG$5,IF(EG39&gt;EG$6,0,0.6*EG$5+0.4*EG$5*(EG39-EG$7)/(EG$8-EG$7))))))</f>
      </c>
      <c r="EI39" s="130">
        <f>IF(EG39&lt;&gt;"",EG$5,0)</f>
      </c>
      <c r="EJ39" s="129">
        <f>IF(EG$6=0,RANK(EG39,EG$12:EG$42,0),RANK(EG39,EG$12:EG$42,1))</f>
      </c>
      <c r="EK39"/>
      <c r="EL39" s="130">
        <f>IF(COUNTA(EK$12:EK$42)=0,0.6*EK$5,IF(EK39="",0,IF(EK$6=0,IF(EK39&gt;=EK$8,EK$5,IF(EK39&lt;EK$6,0,0.6*EK$5+0.4*EK$5*(EK39-EK$7)/(EK$8-EK$7))),IF(EK39&lt;=EK$8,EK$5,IF(EK39&gt;EK$6,0,0.6*EK$5+0.4*EK$5*(EK39-EK$7)/(EK$8-EK$7))))))</f>
      </c>
      <c r="EM39" s="130">
        <f>IF(EK39&lt;&gt;"",EK$5,0)</f>
      </c>
      <c r="EN39" s="129">
        <f>IF(EK$6=0,RANK(EK39,EK$12:EK$42,0),RANK(EK39,EK$12:EK$42,1))</f>
      </c>
      <c r="EO39"/>
      <c r="EP39"/>
      <c r="EQ39"/>
      <c r="ER39" s="130">
        <f>IF(OR(EO39="",EP39=""),0,EO$5)</f>
      </c>
      <c r="ES39" s="129">
        <f>IF(EO$6=0,RANK(EQ39,EQ$12:EQ$42,0),RANK(EQ39,EQ$12:EQ$42,1))</f>
      </c>
      <c r="ET39"/>
      <c r="EU39"/>
      <c r="EV39"/>
      <c r="EW39" s="130">
        <f>IF(OR(ET39="",EU39=""),0,ET$5)</f>
      </c>
      <c r="EX39" s="129">
        <f>IF(ET$6=0,RANK(EV39,EV$12:EV$42,0),RANK(EV39,EV$12:EV$42,1))</f>
      </c>
      <c r="EY39"/>
      <c r="EZ39"/>
      <c r="FA39"/>
      <c r="FB39" s="130">
        <f>IF(OR(EY39="",EZ39=""),0,EY$5)</f>
      </c>
      <c r="FC39" s="129">
        <f>IF(EY$6=0,RANK(FA39,FA$12:FA$42,0),RANK(FA39,FA$12:FA$42,1))</f>
      </c>
      <c r="FD39"/>
      <c r="FE39"/>
      <c r="FF39"/>
      <c r="FG39" s="130">
        <f>IF(OR(FD39="",FE39=""),0,FD$5)</f>
      </c>
      <c r="FH39" s="129">
        <f>IF(FD$6=0,RANK(FF39,FF$12:FF$42,0),RANK(FF39,FF$12:FF$42,1))</f>
      </c>
      <c r="FI39"/>
      <c r="FJ39"/>
      <c r="FK39"/>
      <c r="FL39" s="130">
        <f>IF(OR(FI39="",FJ39=""),0,FI$5)</f>
      </c>
      <c r="FM39" s="129">
        <f>IF(FI$6=0,RANK(FK39,FK$12:FK$42,0),RANK(FK39,FK$12:FK$42,1))</f>
      </c>
      <c r="FN39"/>
      <c r="FO39"/>
      <c r="FP39"/>
      <c r="FQ39" s="130">
        <f>IF(OR(FN39="",FO39=""),0,FN$5)</f>
      </c>
      <c r="FR39" s="129">
        <f>IF(FN$6=0,RANK(FP39,FP$12:FP$42,0),RANK(FP39,FP$12:FP$42,1))</f>
      </c>
      <c r="FS39"/>
      <c r="FT39"/>
      <c r="FU39"/>
      <c r="FV39" s="130">
        <f>IF(OR(FS39="",FT39=""),0,FS$5)</f>
      </c>
      <c r="FW39" s="129">
        <f>IF(FS$6=0,RANK(FU39,FU$12:FU$42,0),RANK(FU39,FU$12:FU$42,1))</f>
      </c>
      <c r="FX39"/>
      <c r="FY39"/>
      <c r="FZ39"/>
      <c r="GA39" s="130">
        <f>IF(OR(FX39="",FY39=""),0,FX$5)</f>
      </c>
      <c r="GB39" s="129">
        <f>IF(FX$6=0,RANK(FZ39,FZ$12:FZ$42,0),RANK(FZ39,FZ$12:FZ$42,1))</f>
      </c>
      <c r="GC39"/>
      <c r="GD39"/>
      <c r="GE39"/>
      <c r="GF39" s="130">
        <f>IF(OR(GC39="",GD39=""),0,GC$5)</f>
      </c>
      <c r="GG39" s="129">
        <f>IF(GC$6=0,RANK(GE39,GE$12:GE$42,0),RANK(GE39,GE$12:GE$42,1))</f>
      </c>
      <c r="GH39"/>
      <c r="GI39"/>
      <c r="GJ39"/>
      <c r="GK39" s="130">
        <f>IF(OR(GH39="",GI39=""),0,GH$5)</f>
      </c>
      <c r="GL39" s="129">
        <f>IF(GH$6=0,RANK(GJ39,GJ$12:GJ$42,0),RANK(GJ39,GJ$12:GJ$42,1))</f>
      </c>
      <c r="GM39"/>
      <c r="GN39"/>
      <c r="GO39"/>
      <c r="GP39" s="130">
        <f>IF(OR(GM39="",GN39=""),0,GM$5)</f>
      </c>
      <c r="GQ39" s="129">
        <f>IF(GM$6=0,RANK(GO39,GO$12:GO$42,0),RANK(GO39,GO$12:GO$42,1))</f>
      </c>
      <c r="GR39"/>
      <c r="GS39"/>
      <c r="GT39"/>
      <c r="GU39" s="130">
        <f>IF(OR(GR39="",GS39=""),0,GR$5)</f>
      </c>
      <c r="GV39" s="129">
        <f>IF(GR$6=0,RANK(GT39,GT$12:GT$42,0),RANK(GT39,GT$12:GT$42,1))</f>
      </c>
      <c r="GW39"/>
      <c r="GX39"/>
      <c r="GY39"/>
      <c r="GZ39" s="130">
        <f>IF(OR(GW39="",GX39=""),0,GW$5)</f>
      </c>
      <c r="HA39" s="129">
        <f>IF(GW$6=0,RANK(GY39,GY$12:GY$42,0),RANK(GY39,GY$12:GY$42,1))</f>
      </c>
      <c r="HB39"/>
      <c r="HC39"/>
      <c r="HD39"/>
      <c r="HE39" s="130">
        <f>IF(OR(HB39="",HC39=""),0,HB$5)</f>
      </c>
      <c r="HF39" s="129">
        <f>IF(HB$6=0,RANK(HD39,HD$12:HD$42,0),RANK(HD39,HD$12:HD$42,1))</f>
      </c>
      <c r="HG39" s="130">
        <v>0.310775473982139</v>
      </c>
      <c r="HH39" s="130">
        <f>IF(COUNTA(HG$12:HG$42)=0,0.6*HG$5,IF(HG39="",0,IF(HG$6=0,IF(HG39&gt;=HG$8,HG$5,IF(HG39&lt;HG$6,0,0.6*HG$5+0.4*HG$5*(HG39-HG$7)/(HG$8-HG$7))),IF(HG39&lt;=HG$8,HG$5,IF(HG39&gt;HG$6,0,0.6*HG$5+0.4*HG$5*(HG39-HG$7)/(HG$8-HG$7))))))</f>
      </c>
      <c r="HI39" s="130">
        <f>IF(HG39&lt;&gt;"",HG$5,0)</f>
      </c>
      <c r="HJ39" s="129">
        <f>IF(HG$6=0,RANK(HG39,HG$12:HG$42,0),RANK(HG39,HG$12:HG$42,1))</f>
      </c>
      <c r="HK39" s="130">
        <v>1.8</v>
      </c>
      <c r="HL39" s="130">
        <f>IF(COUNTA(HK$12:HK$42)=0,0.6*HK$5,IF(HK39="",0,IF(HK$6=0,IF(HK39&gt;=HK$8,HK$5,IF(HK39&lt;HK$6,0,0.6*HK$5+0.4*HK$5*(HK39-HK$7)/(HK$8-HK$7))),IF(HK39&lt;=HK$8,HK$5,IF(HK39&gt;HK$6,0,0.6*HK$5+0.4*HK$5*(HK39-HK$7)/(HK$8-HK$7))))))</f>
      </c>
      <c r="HM39" s="130">
        <f>IF(HK39&lt;&gt;"",HK$5,0)</f>
      </c>
      <c r="HN39" s="129">
        <f>IF(HK$6=0,RANK(HK39,HK$12:HK$42,0),RANK(HK39,HK$12:HK$42,1))</f>
      </c>
      <c r="HO39" s="130">
        <v>0</v>
      </c>
      <c r="HP39" s="130">
        <f>IF(COUNTA(HO$12:HO$42)=0,0.6*HO$5,IF(HO39="",0,IF(HO$6=0,IF(HO39&gt;=HO$8,HO$5,IF(HO39&lt;HO$6,0,0.6*HO$5+0.4*HO$5*(HO39-HO$7)/(HO$8-HO$7))),IF(HO39&lt;=HO$8,HO$5,IF(HO39&gt;HO$6,0,0.6*HO$5+0.4*HO$5*(HO39-HO$7)/(HO$8-HO$7))))))</f>
      </c>
      <c r="HQ39" s="130">
        <f>IF(HO39&lt;&gt;"",HO$5,0)</f>
      </c>
      <c r="HR39" s="129">
        <f>IF(HO$6=0,RANK(HO39,HO$12:HO$42,0),RANK(HO39,HO$12:HO$42,1))</f>
      </c>
      <c r="HS39" s="130">
        <v>4.53648920000001</v>
      </c>
      <c r="HT39" s="130">
        <f>IF(COUNTA(HS$12:HS$42)=0,0.6*HS$5,IF(HS39="",0,IF(HS$6=0,IF(HS39&gt;=HS$8,HS$5,IF(HS39&lt;HS$6,0,0.6*HS$5+0.4*HS$5*(HS39-HS$7)/(HS$8-HS$7))),IF(HS39&lt;=HS$8,HS$5,IF(HS39&gt;HS$6,0,0.6*HS$5+0.4*HS$5*(HS39-HS$7)/(HS$8-HS$7))))))</f>
      </c>
      <c r="HU39" s="130">
        <f>IF(HS39&lt;&gt;"",HS$5,0)</f>
      </c>
      <c r="HV39" s="129">
        <f>IF(HS$6=0,RANK(HS39,HS$12:HS$42,0),RANK(HS39,HS$12:HS$42,1))</f>
      </c>
      <c r="HW39" s="130">
        <v>0</v>
      </c>
      <c r="HX39" s="130">
        <f>IF(COUNTA(HW$12:HW$42)=0,0.6*HW$5,IF(HW39="",0,IF(HW$6=0,IF(HW39&gt;=HW$8,HW$5,IF(HW39&lt;HW$6,0,0.6*HW$5+0.4*HW$5*(HW39-HW$7)/(HW$8-HW$7))),IF(HW39&lt;=HW$8,HW$5,IF(HW39&gt;HW$6,0,0.6*HW$5+0.4*HW$5*(HW39-HW$7)/(HW$8-HW$7))))))</f>
      </c>
      <c r="HY39" s="130">
        <f>IF(HW39&lt;&gt;"",HW$5,0)</f>
      </c>
      <c r="HZ39" s="129">
        <f>IF(HW$6=0,RANK(HW39,HW$12:HW$42,0),RANK(HW39,HW$12:HW$42,1))</f>
      </c>
      <c r="IA39" s="130">
        <v>0</v>
      </c>
      <c r="IB39" s="130">
        <f>IF(COUNTA(IA$12:IA$42)=0,0.6*IA$5,IF(IA39="",0,IF(IA$6=0,IF(IA39&gt;=IA$8,IA$5,IF(IA39&lt;IA$6,0,0.6*IA$5+0.4*IA$5*(IA39-IA$7)/(IA$8-IA$7))),IF(IA39&lt;=IA$8,IA$5,IF(IA39&gt;IA$6,0,0.6*IA$5+0.4*IA$5*(IA39-IA$7)/(IA$8-IA$7))))))</f>
      </c>
      <c r="IC39" s="130">
        <f>IF(IA39&lt;&gt;"",IA$5,0)</f>
      </c>
      <c r="ID39" s="129">
        <f>IF(IA$6=0,RANK(IA39,IA$12:IA$42,0),RANK(IA39,IA$12:IA$42,1))</f>
      </c>
      <c r="IE39" s="130">
        <v>84.7102335359279</v>
      </c>
      <c r="IF39" s="130">
        <f>IF(COUNTA(IE$12:IE$42)=0,0.6*IE$5,IF(IE39="",0,IF(IE$6=0,IF(IE39&gt;=IE$8,IE$5,IF(IE39&lt;IE$6,0,0.6*IE$5+0.4*IE$5*(IE39-IE$7)/(IE$8-IE$7))),IF(IE39&lt;=IE$8,IE$5,IF(IE39&gt;IE$6,0,0.6*IE$5+0.4*IE$5*(IE39-IE$7)/(IE$8-IE$7))))))</f>
      </c>
      <c r="IG39" s="130">
        <f>IF(IE39&lt;&gt;"",IE$5,0)</f>
      </c>
      <c r="IH39" s="129">
        <f>IF(IE$6=0,RANK(IE39,IE$12:IE$42,0),RANK(IE39,IE$12:IE$42,1))</f>
      </c>
      <c r="II39" s="130">
        <v>98.7479952035948</v>
      </c>
      <c r="IJ39" s="130">
        <f>IF(COUNTA(II$12:II$42)=0,0.6*II$5,IF(II39="",0,IF(II$6=0,IF(II39&gt;=II$8,II$5,IF(II39&lt;II$6,0,0.6*II$5+0.4*II$5*(II39-II$7)/(II$8-II$7))),IF(II39&lt;=II$8,II$5,IF(II39&gt;II$6,0,0.6*II$5+0.4*II$5*(II39-II$7)/(II$8-II$7))))))</f>
      </c>
      <c r="IK39" s="130">
        <f>IF(II39&lt;&gt;"",II$5,0)</f>
      </c>
      <c r="IL39" s="129">
        <f>IF(II$6=0,RANK(II39,II$12:II$42,0),RANK(II39,II$12:II$42,1))</f>
      </c>
      <c r="IM39" s="130">
        <v>59.2724666140603</v>
      </c>
      <c r="IN39" s="130">
        <f>IF(COUNTA(IM$12:IM$42)=0,0.6*IM$5,IF(IM39="",0,IF(AND(IM39&gt;=IM$7,IM39&lt;=IM$8),IM$5,0)))</f>
      </c>
      <c r="IO39" s="130">
        <f>IF(IM39&lt;&gt;"",IM$5,0)</f>
      </c>
      <c r="IP39" s="129">
        <f>IF(IM$6=0,RANK(IM39,IM$12:IM$42,0),RANK(IM39,IM$12:IM$42,1))</f>
      </c>
      <c r="IQ39" s="130">
        <v>90</v>
      </c>
      <c r="IR39" s="130">
        <f>IF(COUNTA(IQ$12:IQ$42)=0,0.6*IQ$5,IF(IQ39="",0,IF(IQ$6=0,IF(IQ39&gt;=IQ$8,IQ$5,IF(IQ39&lt;IQ$6,0,0.6*IQ$5+0.4*IQ$5*(IQ39-IQ$7)/(IQ$8-IQ$7))),IF(IQ39&lt;=IQ$8,IQ$5,IF(IQ39&gt;IQ$6,0,0.6*IQ$5+0.4*IQ$5*(IQ39-IQ$7)/(IQ$8-IQ$7))))))</f>
      </c>
      <c r="IS39" s="130">
        <f>IF(IQ39&lt;&gt;"",IQ$5,0)</f>
      </c>
      <c r="IT39" s="129">
        <f>IF(IQ$6=0,RANK(IQ39,IQ$12:IQ$42,0),RANK(IQ39,IQ$12:IQ$42,1))</f>
      </c>
      <c r="IU39" s="130">
        <v>13.1386861313869</v>
      </c>
      <c r="IV39" s="130">
        <f>IF(COUNTA(IU$12:IU$42)=0,0.6*IU$5,IF(IU39="",0,IF(IU$6=0,IF(IU39&gt;=IU$8,IU$5,IF(IU39&lt;IU$6,0,0.6*IU$5+0.4*IU$5*(IU39-IU$7)/(IU$8-IU$7))),IF(IU39&lt;=IU$8,IU$5,IF(IU39&gt;IU$6,0,0.6*IU$5+0.4*IU$5*(IU39-IU$7)/(IU$8-IU$7))))))</f>
      </c>
      <c r="IW39" s="130">
        <f>IF(IU39&lt;&gt;"",IU$5,0)</f>
      </c>
      <c r="IX39" s="129">
        <f>IF(IU$6=0,RANK(IU39,IU$12:IU$42,0),RANK(IU39,IU$12:IU$42,1))</f>
      </c>
      <c r="IY39"/>
      <c r="IZ39" s="130">
        <f>IF(COUNTA(IY$12:IY$42)=0,0.6*IY$5,IF(IY39="",0,IF(AND(IY39&gt;=IY$7,IY39&lt;=IY$8),IY$5,0)))</f>
      </c>
      <c r="JA39" s="130">
        <f>IF(IY39&lt;&gt;"",IY$5,0)</f>
      </c>
      <c r="JB39" s="129">
        <f>IF(IY$6=0,RANK(IY39,IY$12:IY$42,0),RANK(IY39,IY$12:IY$42,1))</f>
      </c>
      <c r="JC39" s="130">
        <v>63.44</v>
      </c>
      <c r="JD39" s="130">
        <f>IF(COUNTA(JC$12:JC$42)=0,0.6*JC$5,IF(JC39="",0,IF(AND(JC39&gt;=JC$7,JC39&lt;=JC$8),JC$5,0)))</f>
      </c>
      <c r="JE39" s="130">
        <f>IF(JC39&lt;&gt;"",JC$5,0)</f>
      </c>
      <c r="JF39" s="129">
        <f>IF(JC$6=0,RANK(JC39,JC$12:JC$42,0),RANK(JC39,JC$12:JC$42,1))</f>
      </c>
      <c r="JG39"/>
      <c r="JH39" s="130">
        <f>IF(COUNTA(JG$12:JG$42)=0,0.6*JG$5,IF(JG39="",0,IF(JG$6=0,IF(JG39&gt;=JG$8,JG$5,IF(JG39&lt;JG$6,0,0.6*JG$5+0.4*JG$5*(JG39-JG$7)/(JG$8-JG$7))),IF(JG39&lt;=JG$8,JG$5,IF(JG39&gt;JG$6,0,0.6*JG$5+0.4*JG$5*(JG39-JG$7)/(JG$8-JG$7))))))</f>
      </c>
      <c r="JI39" s="130">
        <f>IF(JG39&lt;&gt;"",JG$5,0)</f>
      </c>
      <c r="JJ39" s="129">
        <f>IF(JG$6=0,RANK(JG39,JG$12:JG$42,0),RANK(JG39,JG$12:JG$42,1))</f>
      </c>
      <c r="JK39"/>
      <c r="JL39" s="130">
        <f>IF(COUNTA(JK$12:JK$42)=0,0.6*JK$5,IF(JK39="",0,IF(JK$6=0,IF(JK39&gt;=JK$8,JK$5,IF(JK39&lt;JK$6,0,0.6*JK$5+0.4*JK$5*(JK39-JK$7)/(JK$8-JK$7))),IF(JK39&lt;=JK$8,JK$5,IF(JK39&gt;JK$6,0,0.6*JK$5+0.4*JK$5*(JK39-JK$7)/(JK$8-JK$7))))))</f>
      </c>
      <c r="JM39" s="130">
        <f>IF(JK39&lt;&gt;"",JK$5,0)</f>
      </c>
      <c r="JN39" s="129">
        <f>IF(JK$6=0,RANK(JK39,JK$12:JK$42,0),RANK(JK39,JK$12:JK$42,1))</f>
      </c>
      <c r="JO39" s="129" t="s">
        <v>43</v>
      </c>
      <c r="JP39" s="129">
        <f>(F39+J39+N39+R39+V39+Z39+AD39)*100</f>
      </c>
      <c r="JQ39" s="129">
        <f>RANK(JP39,JP$12:JP$42,0)</f>
      </c>
      <c r="JR39" s="129" t="s">
        <v>43</v>
      </c>
      <c r="JS39" s="129">
        <f>(AH39+AL39+AP39+AT39+AX39+BB39+BF39+BJ39+BN39+BR39+BV39+BZ39+CD39+CH39+CL39+CP39+CT39+CX39)*100</f>
      </c>
      <c r="JT39" s="129">
        <f>RANK(JS39,JS$12:JS$42,0)</f>
      </c>
      <c r="JU39" s="129" t="s">
        <v>43</v>
      </c>
      <c r="JV39" s="129">
        <f>(DB39+DF39)*100</f>
      </c>
      <c r="JW39" s="129">
        <f>RANK(JV39,JV$12:JV$42,0)</f>
      </c>
      <c r="JX39" s="129" t="s">
        <v>43</v>
      </c>
      <c r="JY39" s="129">
        <f>(DJ39+DN39+DR39+DV39+DZ39+ED39+EH39+EL39+EQ39+EV39+FA39+FF39+FK39+FP39+FU39+FZ39+GE39+GJ39+GO39+GT39+GY39+HD39)*100</f>
      </c>
      <c r="JZ39" s="129">
        <f>RANK(JY39,JY$12:JY$42,0)</f>
      </c>
      <c r="KA39" s="129" t="s">
        <v>43</v>
      </c>
      <c r="KB39" s="129">
        <f>(HH39+HL39+HP39+HT39+HX39+IB39)*100</f>
      </c>
      <c r="KC39" s="129">
        <f>RANK(KB39,KB$12:KB$42,0)</f>
      </c>
      <c r="KD39" s="129" t="s">
        <v>43</v>
      </c>
      <c r="KE39" s="129">
        <f>(IF39+IJ39+IN39+IR39+IV39)*100</f>
      </c>
      <c r="KF39" s="129">
        <f>RANK(KE39,KE$12:KE$42,0)</f>
      </c>
      <c r="KG39" s="129" t="s">
        <v>43</v>
      </c>
      <c r="KH39" s="129">
        <f>(IZ39+JD39)*100</f>
      </c>
      <c r="KI39" s="129">
        <f>RANK(KH39,KH$12:KH$42,0)</f>
      </c>
      <c r="KJ39" s="129" t="s">
        <v>43</v>
      </c>
      <c r="KK39" s="129">
        <f>(JH39+JL39)*100</f>
      </c>
      <c r="KL39" s="129">
        <f>RANK(KK39,KK$12:KK$42,0)</f>
      </c>
    </row>
    <row r="40">
      <c r="A40" s="129" t="s">
        <v>44</v>
      </c>
      <c r="B40" s="129">
        <f>A40</f>
      </c>
      <c r="C40" s="129">
        <f>(F40+J40+N40+R40+V40+Z40+AD40+AH40+AL40+AP40+AT40+AX40+BB40+BF40+BJ40+BN40+BR40+BV40+BZ40+CD40+CH40+CL40+CP40+CT40+CX40+DB40+DF40+DJ40+DN40+DR40+DV40+DZ40+ED40+EH40+EL40+EQ40+EV40+FA40+FF40+FK40+FP40+FU40+FZ40+GE40+GJ40+GO40+GT40+GY40+HD40+HH40+HL40+HP40+HT40+HX40+IB40+IF40+IJ40+IN40+IR40+IV40+IZ40+JD40+JH40+JL40)*100</f>
      </c>
      <c r="D40" s="129">
        <f>RANK(C40,C$12:C$42,0)</f>
      </c>
      <c r="E40" s="130">
        <v>70.5595288319239</v>
      </c>
      <c r="F40" s="130">
        <f>IF(COUNTA(E$12:E$42)=0,0.6*E$5,IF(E40="",0,IF(E$6=0,IF(E40&gt;=E$8,E$5,IF(E40&lt;E$6,0,0.6*E$5+0.4*E$5*(E40-E$7)/(E$8-E$7))),IF(E40&lt;=E$8,E$5,IF(E40&gt;E$6,0,0.6*E$5+0.4*E$5*(E40-E$7)/(E$8-E$7))))))</f>
      </c>
      <c r="G40" s="130">
        <f>IF(E40&lt;&gt;"",E$5,0)</f>
      </c>
      <c r="H40" s="129">
        <f>IF(E$6=0,RANK(E40,E$12:E$42,0),RANK(E40,E$12:E$42,1))</f>
      </c>
      <c r="I40" s="130">
        <v>83.1090910107399</v>
      </c>
      <c r="J40" s="130">
        <f>IF(COUNTA(I$12:I$42)=0,0.6*I$5,IF(I40="",0,IF(I$6=0,IF(I40&gt;=I$8,I$5,IF(I40&lt;I$6,0,0.6*I$5+0.4*I$5*(I40-I$7)/(I$8-I$7))),IF(I40&lt;=I$8,I$5,IF(I40&gt;I$6,0,0.6*I$5+0.4*I$5*(I40-I$7)/(I$8-I$7))))))</f>
      </c>
      <c r="K40" s="130">
        <f>IF(I40&lt;&gt;"",I$5,0)</f>
      </c>
      <c r="L40" s="129">
        <f>IF(I$6=0,RANK(I40,I$12:I$42,0),RANK(I40,I$12:I$42,1))</f>
      </c>
      <c r="M40" s="130">
        <v>72.6493125986026</v>
      </c>
      <c r="N40" s="130">
        <f>IF(COUNTA(M$12:M$42)=0,0.6*M$5,IF(M40="",0,IF(M$6=0,IF(M40&gt;=M$8,M$5,IF(M40&lt;M$6,0,0.6*M$5+0.4*M$5*(M40-M$7)/(M$8-M$7))),IF(M40&lt;=M$8,M$5,IF(M40&gt;M$6,0,0.6*M$5+0.4*M$5*(M40-M$7)/(M$8-M$7))))))</f>
      </c>
      <c r="O40" s="130">
        <f>IF(M40&lt;&gt;"",M$5,0)</f>
      </c>
      <c r="P40" s="129">
        <f>IF(M$6=0,RANK(M40,M$12:M$42,0),RANK(M40,M$12:M$42,1))</f>
      </c>
      <c r="Q40"/>
      <c r="R40" s="130">
        <f>IF(COUNTA(Q$12:Q$42)=0,0.6*Q$5,IF(Q40="",0,IF(Q$6=0,IF(Q40&gt;=Q$8,Q$5,IF(Q40&lt;Q$6,0,0.6*Q$5+0.4*Q$5*(Q40-Q$7)/(Q$8-Q$7))),IF(Q40&lt;=Q$8,Q$5,IF(Q40&gt;Q$6,0,0.6*Q$5+0.4*Q$5*(Q40-Q$7)/(Q$8-Q$7))))))</f>
      </c>
      <c r="S40" s="130">
        <f>IF(Q40&lt;&gt;"",Q$5,0)</f>
      </c>
      <c r="T40" s="129">
        <f>IF(Q$6=0,RANK(Q40,Q$12:Q$42,0),RANK(Q40,Q$12:Q$42,1))</f>
      </c>
      <c r="U40"/>
      <c r="V40" s="130">
        <f>IF(COUNTA(U$12:U$42)=0,0.6*U$5,IF(U40="",0,IF(U$6=0,IF(U40&gt;=U$8,U$5,IF(U40&lt;U$6,0,0.6*U$5+0.4*U$5*(U40-U$7)/(U$8-U$7))),IF(U40&lt;=U$8,U$5,IF(U40&gt;U$6,0,0.6*U$5+0.4*U$5*(U40-U$7)/(U$8-U$7))))))</f>
      </c>
      <c r="W40" s="130">
        <f>IF(U40&lt;&gt;"",U$5,0)</f>
      </c>
      <c r="X40" s="129">
        <f>IF(U$6=0,RANK(U40,U$12:U$42,0),RANK(U40,U$12:U$42,1))</f>
      </c>
      <c r="Y40"/>
      <c r="Z40" s="130">
        <f>IF(COUNTA(Y$12:Y$42)=0,0.6*Y$5,IF(Y40="",0,IF(Y$6=0,IF(Y40&gt;=Y$8,Y$5,IF(Y40&lt;Y$6,0,0.6*Y$5+0.4*Y$5*(Y40-Y$7)/(Y$8-Y$7))),IF(Y40&lt;=Y$8,Y$5,IF(Y40&gt;Y$6,0,0.6*Y$5+0.4*Y$5*(Y40-Y$7)/(Y$8-Y$7))))))</f>
      </c>
      <c r="AA40" s="130">
        <f>IF(Y40&lt;&gt;"",Y$5,0)</f>
      </c>
      <c r="AB40" s="129">
        <f>IF(Y$6=0,RANK(Y40,Y$12:Y$42,0),RANK(Y40,Y$12:Y$42,1))</f>
      </c>
      <c r="AC40" s="130">
        <v>162.824427441945</v>
      </c>
      <c r="AD40" s="130">
        <f>IF(COUNTA(AC$12:AC$42)=0,0.6*AC$5,IF(AC40="",0,IF(AC$6=0,IF(AC40&gt;=AC$8,AC$5,IF(AC40&lt;AC$6,0,0.6*AC$5+0.4*AC$5*(AC40-AC$7)/(AC$8-AC$7))),IF(AC40&lt;=AC$8,AC$5,IF(AC40&gt;AC$6,0,0.6*AC$5+0.4*AC$5*(AC40-AC$7)/(AC$8-AC$7))))))</f>
      </c>
      <c r="AE40" s="130">
        <f>IF(AC40&lt;&gt;"",AC$5,0)</f>
      </c>
      <c r="AF40" s="129">
        <f>IF(AC$6=0,RANK(AC40,AC$12:AC$42,0),RANK(AC40,AC$12:AC$42,1))</f>
      </c>
      <c r="AG40" s="130">
        <v>0.803862745</v>
      </c>
      <c r="AH40" s="130">
        <f>IF(COUNTA(AG$12:AG$42)=0,0.6*AG$5,IF(AG40="",0,IF(AG$6=0,IF(AG40&gt;=AG$8,AG$5,IF(AG40&lt;AG$6,0,0.6*AG$5+0.4*AG$5*(AG40-AG$7)/(AG$8-AG$7))),IF(AG40&lt;=AG$8,AG$5,IF(AG40&gt;AG$6,0,0.6*AG$5+0.4*AG$5*(AG40-AG$7)/(AG$8-AG$7))))))</f>
      </c>
      <c r="AI40" s="130">
        <f>IF(AG40&lt;&gt;"",AG$5,0)</f>
      </c>
      <c r="AJ40" s="129">
        <f>IF(AG$6=0,RANK(AG40,AG$12:AG$42,0),RANK(AG40,AG$12:AG$42,1))</f>
      </c>
      <c r="AK40" s="130">
        <v>0.0172386363636364</v>
      </c>
      <c r="AL40" s="130">
        <f>IF(COUNTA(AK$12:AK$42)=0,0.6*AK$5,IF(AK40="",0,IF(AK$6=0,IF(AK40&gt;=AK$8,AK$5,IF(AK40&lt;AK$6,0,0.6*AK$5+0.4*AK$5*(AK40-AK$7)/(AK$8-AK$7))),IF(AK40&lt;=AK$8,AK$5,IF(AK40&gt;AK$6,0,0.6*AK$5+0.4*AK$5*(AK40-AK$7)/(AK$8-AK$7))))))</f>
      </c>
      <c r="AM40" s="130">
        <f>IF(AK40&lt;&gt;"",AK$5,0)</f>
      </c>
      <c r="AN40" s="129">
        <f>IF(AK$6=0,RANK(AK40,AK$12:AK$42,0),RANK(AK40,AK$12:AK$42,1))</f>
      </c>
      <c r="AO40" s="130">
        <v>0.73201566029986</v>
      </c>
      <c r="AP40" s="130">
        <f>IF(COUNTA(AO$12:AO$42)=0,0.6*AO$5,IF(AO40="",0,IF(AO$6=0,IF(AO40&gt;=AO$8,AO$5,IF(AO40&lt;AO$6,0,0.6*AO$5+0.4*AO$5*(AO40-AO$7)/(AO$8-AO$7))),IF(AO40&lt;=AO$8,AO$5,IF(AO40&gt;AO$6,0,0.6*AO$5+0.4*AO$5*(AO40-AO$7)/(AO$8-AO$7))))))</f>
      </c>
      <c r="AQ40" s="130">
        <f>IF(AO40&lt;&gt;"",AO$5,0)</f>
      </c>
      <c r="AR40" s="129">
        <f>IF(AO$6=0,RANK(AO40,AO$12:AO$42,0),RANK(AO40,AO$12:AO$42,1))</f>
      </c>
      <c r="AS40" s="130">
        <v>0</v>
      </c>
      <c r="AT40" s="130">
        <f>IF(COUNTA(AS$12:AS$42)=0,0.6*AS$5,IF(AS40="",0,IF(AS$6=0,IF(AS40&gt;=AS$8,AS$5,IF(AS40&lt;AS$6,0,0.6*AS$5+0.4*AS$5*(AS40-AS$7)/(AS$8-AS$7))),IF(AS40&lt;=AS$8,AS$5,IF(AS40&gt;AS$6,0,0.6*AS$5+0.4*AS$5*(AS40-AS$7)/(AS$8-AS$7))))))</f>
      </c>
      <c r="AU40" s="130">
        <f>IF(AS40&lt;&gt;"",AS$5,0)</f>
      </c>
      <c r="AV40" s="129">
        <f>IF(AS$6=0,RANK(AS40,AS$12:AS$42,0),RANK(AS40,AS$12:AS$42,1))</f>
      </c>
      <c r="AW40" s="130">
        <v>0</v>
      </c>
      <c r="AX40" s="130">
        <f>IF(COUNTA(AW$12:AW$42)=0,0.6*AW$5,IF(AW40="",0,IF(AW$6=0,IF(AW40&gt;=AW$8,AW$5,IF(AW40&lt;AW$6,0,0.6*AW$5+0.4*AW$5*(AW40-AW$7)/(AW$8-AW$7))),IF(AW40&lt;=AW$8,AW$5,IF(AW40&gt;AW$6,0,0.6*AW$5+0.4*AW$5*(AW40-AW$7)/(AW$8-AW$7))))))</f>
      </c>
      <c r="AY40" s="130">
        <f>IF(AW40&lt;&gt;"",AW$5,0)</f>
      </c>
      <c r="AZ40" s="129">
        <f>IF(AW$6=0,RANK(AW40,AW$12:AW$42,0),RANK(AW40,AW$12:AW$42,1))</f>
      </c>
      <c r="BA40" s="130">
        <v>50.6312313763389</v>
      </c>
      <c r="BB40" s="130">
        <f>IF(COUNTA(BA$12:BA$42)=0,0.6*BA$5,IF(BA40="",0,IF(BA$6=0,IF(BA40&gt;=BA$8,BA$5,IF(BA40&lt;BA$6,0,0.6*BA$5+0.4*BA$5*(BA40-BA$7)/(BA$8-BA$7))),IF(BA40&lt;=BA$8,BA$5,IF(BA40&gt;BA$6,0,0.6*BA$5+0.4*BA$5*(BA40-BA$7)/(BA$8-BA$7))))))</f>
      </c>
      <c r="BC40" s="130">
        <f>IF(BA40&lt;&gt;"",BA$5,0)</f>
      </c>
      <c r="BD40" s="129">
        <f>IF(BA$6=0,RANK(BA40,BA$12:BA$42,0),RANK(BA40,BA$12:BA$42,1))</f>
      </c>
      <c r="BE40" s="130">
        <v>0.071426270435693</v>
      </c>
      <c r="BF40" s="130">
        <f>IF(COUNTA(BE$12:BE$42)=0,0.6*BE$5,IF(BE40="",0,IF(BE$6=0,IF(BE40&gt;=BE$8,BE$5,IF(BE40&lt;BE$6,0,0.6*BE$5+0.4*BE$5*(BE40-BE$7)/(BE$8-BE$7))),IF(BE40&lt;=BE$8,BE$5,IF(BE40&gt;BE$6,0,0.6*BE$5+0.4*BE$5*(BE40-BE$7)/(BE$8-BE$7))))))</f>
      </c>
      <c r="BG40" s="130">
        <f>IF(BE40&lt;&gt;"",BE$5,0)</f>
      </c>
      <c r="BH40" s="129">
        <f>IF(BE$6=0,RANK(BE40,BE$12:BE$42,0),RANK(BE40,BE$12:BE$42,1))</f>
      </c>
      <c r="BI40"/>
      <c r="BJ40" s="130">
        <f>IF(COUNTA(BI$12:BI$42)=0,0.6*BI$5,IF(BI40="",0,IF(BI$6=0,IF(BI40&gt;=BI$8,BI$5,IF(BI40&lt;BI$6,0,0.6*BI$5+0.4*BI$5*(BI40-BI$7)/(BI$8-BI$7))),IF(BI40&lt;=BI$8,BI$5,IF(BI40&gt;BI$6,0,0.6*BI$5+0.4*BI$5*(BI40-BI$7)/(BI$8-BI$7))))))</f>
      </c>
      <c r="BK40" s="130">
        <f>IF(BI40&lt;&gt;"",BI$5,0)</f>
      </c>
      <c r="BL40" s="129">
        <f>IF(BI$6=0,RANK(BI40,BI$12:BI$42,0),RANK(BI40,BI$12:BI$42,1))</f>
      </c>
      <c r="BM40"/>
      <c r="BN40" s="130">
        <f>IF(COUNTA(BM$12:BM$42)=0,0.6*BM$5,IF(BM40="",0,IF(BM$6=0,IF(BM40&gt;=BM$8,BM$5,IF(BM40&lt;BM$6,0,0.6*BM$5+0.4*BM$5*(BM40-BM$7)/(BM$8-BM$7))),IF(BM40&lt;=BM$8,BM$5,IF(BM40&gt;BM$6,0,0.6*BM$5+0.4*BM$5*(BM40-BM$7)/(BM$8-BM$7))))))</f>
      </c>
      <c r="BO40" s="130">
        <f>IF(BM40&lt;&gt;"",BM$5,0)</f>
      </c>
      <c r="BP40" s="129">
        <f>IF(BM$6=0,RANK(BM40,BM$12:BM$42,0),RANK(BM40,BM$12:BM$42,1))</f>
      </c>
      <c r="BQ40"/>
      <c r="BR40" s="130">
        <f>IF(COUNTA(BQ$12:BQ$42)=0,0.6*BQ$5,IF(BQ40="",0,IF(BQ$6=0,IF(BQ40&gt;=BQ$8,BQ$5,IF(BQ40&lt;BQ$6,0,0.6*BQ$5+0.4*BQ$5*(BQ40-BQ$7)/(BQ$8-BQ$7))),IF(BQ40&lt;=BQ$8,BQ$5,IF(BQ40&gt;BQ$6,0,0.6*BQ$5+0.4*BQ$5*(BQ40-BQ$7)/(BQ$8-BQ$7))))))</f>
      </c>
      <c r="BS40" s="130">
        <f>IF(BQ40&lt;&gt;"",BQ$5,0)</f>
      </c>
      <c r="BT40" s="129">
        <f>IF(BQ$6=0,RANK(BQ40,BQ$12:BQ$42,0),RANK(BQ40,BQ$12:BQ$42,1))</f>
      </c>
      <c r="BU40"/>
      <c r="BV40" s="130">
        <f>IF(COUNTA(BU$12:BU$42)=0,0.6*BU$5,IF(BU40="",0,IF(BU$6=0,IF(BU40&gt;=BU$8,BU$5,IF(BU40&lt;BU$6,0,0.6*BU$5+0.4*BU$5*(BU40-BU$7)/(BU$8-BU$7))),IF(BU40&lt;=BU$8,BU$5,IF(BU40&gt;BU$6,0,0.6*BU$5+0.4*BU$5*(BU40-BU$7)/(BU$8-BU$7))))))</f>
      </c>
      <c r="BW40" s="130">
        <f>IF(BU40&lt;&gt;"",BU$5,0)</f>
      </c>
      <c r="BX40" s="129">
        <f>IF(BU$6=0,RANK(BU40,BU$12:BU$42,0),RANK(BU40,BU$12:BU$42,1))</f>
      </c>
      <c r="BY40"/>
      <c r="BZ40" s="130">
        <f>IF(COUNTA(BY$12:BY$42)=0,0.6*BY$5,IF(BY40="",0,IF(BY$6=0,IF(BY40&gt;=BY$8,BY$5,IF(BY40&lt;BY$6,0,0.6*BY$5+0.4*BY$5*(BY40-BY$7)/(BY$8-BY$7))),IF(BY40&lt;=BY$8,BY$5,IF(BY40&gt;BY$6,0,0.6*BY$5+0.4*BY$5*(BY40-BY$7)/(BY$8-BY$7))))))</f>
      </c>
      <c r="CA40" s="130">
        <f>IF(BY40&lt;&gt;"",BY$5,0)</f>
      </c>
      <c r="CB40" s="129">
        <f>IF(BY$6=0,RANK(BY40,BY$12:BY$42,0),RANK(BY40,BY$12:BY$42,1))</f>
      </c>
      <c r="CC40"/>
      <c r="CD40" s="130">
        <f>IF(COUNTA(CC$12:CC$42)=0,0.6*CC$5,IF(CC40="",0,IF(CC$6=0,IF(CC40&gt;=CC$8,CC$5,IF(CC40&lt;CC$6,0,0.6*CC$5+0.4*CC$5*(CC40-CC$7)/(CC$8-CC$7))),IF(CC40&lt;=CC$8,CC$5,IF(CC40&gt;CC$6,0,0.6*CC$5+0.4*CC$5*(CC40-CC$7)/(CC$8-CC$7))))))</f>
      </c>
      <c r="CE40" s="130">
        <f>IF(CC40&lt;&gt;"",CC$5,0)</f>
      </c>
      <c r="CF40" s="129">
        <f>IF(CC$6=0,RANK(CC40,CC$12:CC$42,0),RANK(CC40,CC$12:CC$42,1))</f>
      </c>
      <c r="CG40"/>
      <c r="CH40" s="130">
        <f>IF(COUNTA(CG$12:CG$42)=0,0.6*CG$5,IF(CG40="",0,IF(CG$6=0,IF(CG40&gt;=CG$8,CG$5,IF(CG40&lt;CG$6,0,0.6*CG$5+0.4*CG$5*(CG40-CG$7)/(CG$8-CG$7))),IF(CG40&lt;=CG$8,CG$5,IF(CG40&gt;CG$6,0,0.6*CG$5+0.4*CG$5*(CG40-CG$7)/(CG$8-CG$7))))))</f>
      </c>
      <c r="CI40" s="130">
        <f>IF(CG40&lt;&gt;"",CG$5,0)</f>
      </c>
      <c r="CJ40" s="129">
        <f>IF(CG$6=0,RANK(CG40,CG$12:CG$42,0),RANK(CG40,CG$12:CG$42,1))</f>
      </c>
      <c r="CK40"/>
      <c r="CL40" s="130">
        <f>IF(COUNTA(CK$12:CK$42)=0,0.6*CK$5,IF(CK40="",0,IF(CK$6=0,IF(CK40&gt;=CK$8,CK$5,IF(CK40&lt;CK$6,0,0.6*CK$5+0.4*CK$5*(CK40-CK$7)/(CK$8-CK$7))),IF(CK40&lt;=CK$8,CK$5,IF(CK40&gt;CK$6,0,0.6*CK$5+0.4*CK$5*(CK40-CK$7)/(CK$8-CK$7))))))</f>
      </c>
      <c r="CM40" s="130">
        <f>IF(CK40&lt;&gt;"",CK$5,0)</f>
      </c>
      <c r="CN40" s="129">
        <f>IF(CK$6=0,RANK(CK40,CK$12:CK$42,0),RANK(CK40,CK$12:CK$42,1))</f>
      </c>
      <c r="CO40"/>
      <c r="CP40" s="130">
        <f>IF(COUNTA(CO$12:CO$42)=0,0.6*CO$5,IF(CO40="",0,IF(CO$6=0,IF(CO40&gt;=CO$8,CO$5,IF(CO40&lt;CO$6,0,0.6*CO$5+0.4*CO$5*(CO40-CO$7)/(CO$8-CO$7))),IF(CO40&lt;=CO$8,CO$5,IF(CO40&gt;CO$6,0,0.6*CO$5+0.4*CO$5*(CO40-CO$7)/(CO$8-CO$7))))))</f>
      </c>
      <c r="CQ40" s="130">
        <f>IF(CO40&lt;&gt;"",CO$5,0)</f>
      </c>
      <c r="CR40" s="129">
        <f>IF(CO$6=0,RANK(CO40,CO$12:CO$42,0),RANK(CO40,CO$12:CO$42,1))</f>
      </c>
      <c r="CS40" s="130">
        <v>99</v>
      </c>
      <c r="CT40" s="130">
        <f>IF(COUNTA(CS$12:CS$42)=0,0.6*CS$5,IF(CS40="",0,IF(CS$6=0,IF(CS40&gt;=CS$8,CS$5,IF(CS40&lt;CS$6,0,0.6*CS$5+0.4*CS$5*(CS40-CS$7)/(CS$8-CS$7))),IF(CS40&lt;=CS$8,CS$5,IF(CS40&gt;CS$6,0,0.6*CS$5+0.4*CS$5*(CS40-CS$7)/(CS$8-CS$7))))))</f>
      </c>
      <c r="CU40" s="130">
        <f>IF(CS40&lt;&gt;"",CS$5,0)</f>
      </c>
      <c r="CV40" s="129">
        <f>IF(CS$6=0,RANK(CS40,CS$12:CS$42,0),RANK(CS40,CS$12:CS$42,1))</f>
      </c>
      <c r="CW40" s="130">
        <v>0.5</v>
      </c>
      <c r="CX40" s="130">
        <f>IF(COUNTA(CW$12:CW$42)=0,0.6*CW$5,IF(CW40="",0,IF(CW$6=0,IF(CW40&gt;=CW$8,CW$5,IF(CW40&lt;CW$6,0,0.6*CW$5+0.4*CW$5*(CW40-CW$7)/(CW$8-CW$7))),IF(CW40&lt;=CW$8,CW$5,IF(CW40&gt;CW$6,0,0.6*CW$5+0.4*CW$5*(CW40-CW$7)/(CW$8-CW$7))))))</f>
      </c>
      <c r="CY40" s="130">
        <f>IF(CW40&lt;&gt;"",CW$5,0)</f>
      </c>
      <c r="CZ40" s="129">
        <f>IF(CW$6=0,RANK(CW40,CW$12:CW$42,0),RANK(CW40,CW$12:CW$42,1))</f>
      </c>
      <c r="DA40" s="130">
        <v>98</v>
      </c>
      <c r="DB40" s="130">
        <f>IF(COUNTA(DA$12:DA$42)=0,0.6*DA$5,IF(DA40="",0,IF(DA$6=0,IF(DA40&gt;=DA$8,DA$5,IF(DA40&lt;DA$6,0,0.6*DA$5+0.4*DA$5*(DA40-DA$7)/(DA$8-DA$7))),IF(DA40&lt;=DA$8,DA$5,IF(DA40&gt;DA$6,0,0.6*DA$5+0.4*DA$5*(DA40-DA$7)/(DA$8-DA$7))))))</f>
      </c>
      <c r="DC40" s="130">
        <f>IF(DA40&lt;&gt;"",DA$5,0)</f>
      </c>
      <c r="DD40" s="129">
        <f>IF(DA$6=0,RANK(DA40,DA$12:DA$42,0),RANK(DA40,DA$12:DA$42,1))</f>
      </c>
      <c r="DE40" s="130">
        <v>98</v>
      </c>
      <c r="DF40" s="130">
        <f>IF(COUNTA(DE$12:DE$42)=0,0.6*DE$5,IF(DE40="",0,IF(DE$6=0,IF(DE40&gt;=DE$8,DE$5,IF(DE40&lt;DE$6,0,0.6*DE$5+0.4*DE$5*(DE40-DE$7)/(DE$8-DE$7))),IF(DE40&lt;=DE$8,DE$5,IF(DE40&gt;DE$6,0,0.6*DE$5+0.4*DE$5*(DE40-DE$7)/(DE$8-DE$7))))))</f>
      </c>
      <c r="DG40" s="130">
        <f>IF(DE40&lt;&gt;"",DE$5,0)</f>
      </c>
      <c r="DH40" s="129">
        <f>IF(DE$6=0,RANK(DE40,DE$12:DE$42,0),RANK(DE40,DE$12:DE$42,1))</f>
      </c>
      <c r="DI40"/>
      <c r="DJ40" s="130">
        <f>IF(COUNTA(DI$12:DI$42)=0,0.6*DI$5,IF(DI40="",0,IF(DI$6=0,IF(DI40&gt;=DI$8,DI$5,IF(DI40&lt;DI$6,0,0.6*DI$5+0.4*DI$5*(DI40-DI$7)/(DI$8-DI$7))),IF(DI40&lt;=DI$8,DI$5,IF(DI40&gt;DI$6,0,0.6*DI$5+0.4*DI$5*(DI40-DI$7)/(DI$8-DI$7))))))</f>
      </c>
      <c r="DK40" s="130">
        <f>IF(DI40&lt;&gt;"",DI$5,0)</f>
      </c>
      <c r="DL40" s="129">
        <f>IF(DI$6=0,RANK(DI40,DI$12:DI$42,0),RANK(DI40,DI$12:DI$42,1))</f>
      </c>
      <c r="DM40"/>
      <c r="DN40" s="130">
        <f>IF(COUNTA(DM$12:DM$42)=0,0.6*DM$5,IF(DM40="",0,IF(DM$6=0,IF(DM40&gt;=DM$8,DM$5,IF(DM40&lt;DM$6,0,0.6*DM$5+0.4*DM$5*(DM40-DM$7)/(DM$8-DM$7))),IF(DM40&lt;=DM$8,DM$5,IF(DM40&gt;DM$6,0,0.6*DM$5+0.4*DM$5*(DM40-DM$7)/(DM$8-DM$7))))))</f>
      </c>
      <c r="DO40" s="130">
        <f>IF(DM40&lt;&gt;"",DM$5,0)</f>
      </c>
      <c r="DP40" s="129">
        <f>IF(DM$6=0,RANK(DM40,DM$12:DM$42,0),RANK(DM40,DM$12:DM$42,1))</f>
      </c>
      <c r="DQ40"/>
      <c r="DR40" s="130">
        <f>IF(COUNTA(DQ$12:DQ$42)=0,0.6*DQ$5,IF(DQ40="",0,IF(DQ$6=0,IF(DQ40&gt;=DQ$8,DQ$5,IF(DQ40&lt;DQ$6,0,0.6*DQ$5+0.4*DQ$5*(DQ40-DQ$7)/(DQ$8-DQ$7))),IF(DQ40&lt;=DQ$8,DQ$5,IF(DQ40&gt;DQ$6,0,0.6*DQ$5+0.4*DQ$5*(DQ40-DQ$7)/(DQ$8-DQ$7))))))</f>
      </c>
      <c r="DS40" s="130">
        <f>IF(DQ40&lt;&gt;"",DQ$5,0)</f>
      </c>
      <c r="DT40" s="129">
        <f>IF(DQ$6=0,RANK(DQ40,DQ$12:DQ$42,0),RANK(DQ40,DQ$12:DQ$42,1))</f>
      </c>
      <c r="DU40"/>
      <c r="DV40" s="130">
        <f>IF(COUNTA(DU$12:DU$42)=0,0.6*DU$5,IF(DU40="",0,IF(DU$6=0,IF(DU40&gt;=DU$8,DU$5,IF(DU40&lt;DU$6,0,0.6*DU$5+0.4*DU$5*(DU40-DU$7)/(DU$8-DU$7))),IF(DU40&lt;=DU$8,DU$5,IF(DU40&gt;DU$6,0,0.6*DU$5+0.4*DU$5*(DU40-DU$7)/(DU$8-DU$7))))))</f>
      </c>
      <c r="DW40" s="130">
        <f>IF(DU40&lt;&gt;"",DU$5,0)</f>
      </c>
      <c r="DX40" s="129">
        <f>IF(DU$6=0,RANK(DU40,DU$12:DU$42,0),RANK(DU40,DU$12:DU$42,1))</f>
      </c>
      <c r="DY40"/>
      <c r="DZ40" s="130">
        <f>IF(COUNTA(DY$12:DY$42)=0,0.6*DY$5,IF(DY40="",0,IF(DY$6=0,IF(DY40&gt;=DY$8,DY$5,IF(DY40&lt;DY$6,0,0.6*DY$5+0.4*DY$5*(DY40-DY$7)/(DY$8-DY$7))),IF(DY40&lt;=DY$8,DY$5,IF(DY40&gt;DY$6,0,0.6*DY$5+0.4*DY$5*(DY40-DY$7)/(DY$8-DY$7))))))</f>
      </c>
      <c r="EA40" s="130">
        <f>IF(DY40&lt;&gt;"",DY$5,0)</f>
      </c>
      <c r="EB40" s="129">
        <f>IF(DY$6=0,RANK(DY40,DY$12:DY$42,0),RANK(DY40,DY$12:DY$42,1))</f>
      </c>
      <c r="EC40"/>
      <c r="ED40" s="130">
        <f>IF(COUNTA(EC$12:EC$42)=0,0.6*EC$5,IF(EC40="",0,IF(EC$6=0,IF(EC40&gt;=EC$8,EC$5,IF(EC40&lt;EC$6,0,0.6*EC$5+0.4*EC$5*(EC40-EC$7)/(EC$8-EC$7))),IF(EC40&lt;=EC$8,EC$5,IF(EC40&gt;EC$6,0,0.6*EC$5+0.4*EC$5*(EC40-EC$7)/(EC$8-EC$7))))))</f>
      </c>
      <c r="EE40" s="130">
        <f>IF(EC40&lt;&gt;"",EC$5,0)</f>
      </c>
      <c r="EF40" s="129">
        <f>IF(EC$6=0,RANK(EC40,EC$12:EC$42,0),RANK(EC40,EC$12:EC$42,1))</f>
      </c>
      <c r="EG40"/>
      <c r="EH40" s="130">
        <f>IF(COUNTA(EG$12:EG$42)=0,0.6*EG$5,IF(EG40="",0,IF(EG$6=0,IF(EG40&gt;=EG$8,EG$5,IF(EG40&lt;EG$6,0,0.6*EG$5+0.4*EG$5*(EG40-EG$7)/(EG$8-EG$7))),IF(EG40&lt;=EG$8,EG$5,IF(EG40&gt;EG$6,0,0.6*EG$5+0.4*EG$5*(EG40-EG$7)/(EG$8-EG$7))))))</f>
      </c>
      <c r="EI40" s="130">
        <f>IF(EG40&lt;&gt;"",EG$5,0)</f>
      </c>
      <c r="EJ40" s="129">
        <f>IF(EG$6=0,RANK(EG40,EG$12:EG$42,0),RANK(EG40,EG$12:EG$42,1))</f>
      </c>
      <c r="EK40"/>
      <c r="EL40" s="130">
        <f>IF(COUNTA(EK$12:EK$42)=0,0.6*EK$5,IF(EK40="",0,IF(EK$6=0,IF(EK40&gt;=EK$8,EK$5,IF(EK40&lt;EK$6,0,0.6*EK$5+0.4*EK$5*(EK40-EK$7)/(EK$8-EK$7))),IF(EK40&lt;=EK$8,EK$5,IF(EK40&gt;EK$6,0,0.6*EK$5+0.4*EK$5*(EK40-EK$7)/(EK$8-EK$7))))))</f>
      </c>
      <c r="EM40" s="130">
        <f>IF(EK40&lt;&gt;"",EK$5,0)</f>
      </c>
      <c r="EN40" s="129">
        <f>IF(EK$6=0,RANK(EK40,EK$12:EK$42,0),RANK(EK40,EK$12:EK$42,1))</f>
      </c>
      <c r="EO40"/>
      <c r="EP40"/>
      <c r="EQ40"/>
      <c r="ER40" s="130">
        <f>IF(OR(EO40="",EP40=""),0,EO$5)</f>
      </c>
      <c r="ES40" s="129">
        <f>IF(EO$6=0,RANK(EQ40,EQ$12:EQ$42,0),RANK(EQ40,EQ$12:EQ$42,1))</f>
      </c>
      <c r="ET40"/>
      <c r="EU40"/>
      <c r="EV40"/>
      <c r="EW40" s="130">
        <f>IF(OR(ET40="",EU40=""),0,ET$5)</f>
      </c>
      <c r="EX40" s="129">
        <f>IF(ET$6=0,RANK(EV40,EV$12:EV$42,0),RANK(EV40,EV$12:EV$42,1))</f>
      </c>
      <c r="EY40"/>
      <c r="EZ40"/>
      <c r="FA40"/>
      <c r="FB40" s="130">
        <f>IF(OR(EY40="",EZ40=""),0,EY$5)</f>
      </c>
      <c r="FC40" s="129">
        <f>IF(EY$6=0,RANK(FA40,FA$12:FA$42,0),RANK(FA40,FA$12:FA$42,1))</f>
      </c>
      <c r="FD40"/>
      <c r="FE40"/>
      <c r="FF40"/>
      <c r="FG40" s="130">
        <f>IF(OR(FD40="",FE40=""),0,FD$5)</f>
      </c>
      <c r="FH40" s="129">
        <f>IF(FD$6=0,RANK(FF40,FF$12:FF$42,0),RANK(FF40,FF$12:FF$42,1))</f>
      </c>
      <c r="FI40"/>
      <c r="FJ40"/>
      <c r="FK40"/>
      <c r="FL40" s="130">
        <f>IF(OR(FI40="",FJ40=""),0,FI$5)</f>
      </c>
      <c r="FM40" s="129">
        <f>IF(FI$6=0,RANK(FK40,FK$12:FK$42,0),RANK(FK40,FK$12:FK$42,1))</f>
      </c>
      <c r="FN40"/>
      <c r="FO40"/>
      <c r="FP40"/>
      <c r="FQ40" s="130">
        <f>IF(OR(FN40="",FO40=""),0,FN$5)</f>
      </c>
      <c r="FR40" s="129">
        <f>IF(FN$6=0,RANK(FP40,FP$12:FP$42,0),RANK(FP40,FP$12:FP$42,1))</f>
      </c>
      <c r="FS40"/>
      <c r="FT40"/>
      <c r="FU40"/>
      <c r="FV40" s="130">
        <f>IF(OR(FS40="",FT40=""),0,FS$5)</f>
      </c>
      <c r="FW40" s="129">
        <f>IF(FS$6=0,RANK(FU40,FU$12:FU$42,0),RANK(FU40,FU$12:FU$42,1))</f>
      </c>
      <c r="FX40"/>
      <c r="FY40"/>
      <c r="FZ40"/>
      <c r="GA40" s="130">
        <f>IF(OR(FX40="",FY40=""),0,FX$5)</f>
      </c>
      <c r="GB40" s="129">
        <f>IF(FX$6=0,RANK(FZ40,FZ$12:FZ$42,0),RANK(FZ40,FZ$12:FZ$42,1))</f>
      </c>
      <c r="GC40"/>
      <c r="GD40"/>
      <c r="GE40"/>
      <c r="GF40" s="130">
        <f>IF(OR(GC40="",GD40=""),0,GC$5)</f>
      </c>
      <c r="GG40" s="129">
        <f>IF(GC$6=0,RANK(GE40,GE$12:GE$42,0),RANK(GE40,GE$12:GE$42,1))</f>
      </c>
      <c r="GH40"/>
      <c r="GI40"/>
      <c r="GJ40"/>
      <c r="GK40" s="130">
        <f>IF(OR(GH40="",GI40=""),0,GH$5)</f>
      </c>
      <c r="GL40" s="129">
        <f>IF(GH$6=0,RANK(GJ40,GJ$12:GJ$42,0),RANK(GJ40,GJ$12:GJ$42,1))</f>
      </c>
      <c r="GM40"/>
      <c r="GN40"/>
      <c r="GO40"/>
      <c r="GP40" s="130">
        <f>IF(OR(GM40="",GN40=""),0,GM$5)</f>
      </c>
      <c r="GQ40" s="129">
        <f>IF(GM$6=0,RANK(GO40,GO$12:GO$42,0),RANK(GO40,GO$12:GO$42,1))</f>
      </c>
      <c r="GR40"/>
      <c r="GS40"/>
      <c r="GT40"/>
      <c r="GU40" s="130">
        <f>IF(OR(GR40="",GS40=""),0,GR$5)</f>
      </c>
      <c r="GV40" s="129">
        <f>IF(GR$6=0,RANK(GT40,GT$12:GT$42,0),RANK(GT40,GT$12:GT$42,1))</f>
      </c>
      <c r="GW40"/>
      <c r="GX40"/>
      <c r="GY40"/>
      <c r="GZ40" s="130">
        <f>IF(OR(GW40="",GX40=""),0,GW$5)</f>
      </c>
      <c r="HA40" s="129">
        <f>IF(GW$6=0,RANK(GY40,GY$12:GY$42,0),RANK(GY40,GY$12:GY$42,1))</f>
      </c>
      <c r="HB40"/>
      <c r="HC40"/>
      <c r="HD40"/>
      <c r="HE40" s="130">
        <f>IF(OR(HB40="",HC40=""),0,HB$5)</f>
      </c>
      <c r="HF40" s="129">
        <f>IF(HB$6=0,RANK(HD40,HD$12:HD$42,0),RANK(HD40,HD$12:HD$42,1))</f>
      </c>
      <c r="HG40" s="130">
        <v>2.05476171822523</v>
      </c>
      <c r="HH40" s="130">
        <f>IF(COUNTA(HG$12:HG$42)=0,0.6*HG$5,IF(HG40="",0,IF(HG$6=0,IF(HG40&gt;=HG$8,HG$5,IF(HG40&lt;HG$6,0,0.6*HG$5+0.4*HG$5*(HG40-HG$7)/(HG$8-HG$7))),IF(HG40&lt;=HG$8,HG$5,IF(HG40&gt;HG$6,0,0.6*HG$5+0.4*HG$5*(HG40-HG$7)/(HG$8-HG$7))))))</f>
      </c>
      <c r="HI40" s="130">
        <f>IF(HG40&lt;&gt;"",HG$5,0)</f>
      </c>
      <c r="HJ40" s="129">
        <f>IF(HG$6=0,RANK(HG40,HG$12:HG$42,0),RANK(HG40,HG$12:HG$42,1))</f>
      </c>
      <c r="HK40" s="130">
        <v>2.34</v>
      </c>
      <c r="HL40" s="130">
        <f>IF(COUNTA(HK$12:HK$42)=0,0.6*HK$5,IF(HK40="",0,IF(HK$6=0,IF(HK40&gt;=HK$8,HK$5,IF(HK40&lt;HK$6,0,0.6*HK$5+0.4*HK$5*(HK40-HK$7)/(HK$8-HK$7))),IF(HK40&lt;=HK$8,HK$5,IF(HK40&gt;HK$6,0,0.6*HK$5+0.4*HK$5*(HK40-HK$7)/(HK$8-HK$7))))))</f>
      </c>
      <c r="HM40" s="130">
        <f>IF(HK40&lt;&gt;"",HK$5,0)</f>
      </c>
      <c r="HN40" s="129">
        <f>IF(HK$6=0,RANK(HK40,HK$12:HK$42,0),RANK(HK40,HK$12:HK$42,1))</f>
      </c>
      <c r="HO40" s="130">
        <v>0</v>
      </c>
      <c r="HP40" s="130">
        <f>IF(COUNTA(HO$12:HO$42)=0,0.6*HO$5,IF(HO40="",0,IF(HO$6=0,IF(HO40&gt;=HO$8,HO$5,IF(HO40&lt;HO$6,0,0.6*HO$5+0.4*HO$5*(HO40-HO$7)/(HO$8-HO$7))),IF(HO40&lt;=HO$8,HO$5,IF(HO40&gt;HO$6,0,0.6*HO$5+0.4*HO$5*(HO40-HO$7)/(HO$8-HO$7))))))</f>
      </c>
      <c r="HQ40" s="130">
        <f>IF(HO40&lt;&gt;"",HO$5,0)</f>
      </c>
      <c r="HR40" s="129">
        <f>IF(HO$6=0,RANK(HO40,HO$12:HO$42,0),RANK(HO40,HO$12:HO$42,1))</f>
      </c>
      <c r="HS40" s="130">
        <v>5.49019608</v>
      </c>
      <c r="HT40" s="130">
        <f>IF(COUNTA(HS$12:HS$42)=0,0.6*HS$5,IF(HS40="",0,IF(HS$6=0,IF(HS40&gt;=HS$8,HS$5,IF(HS40&lt;HS$6,0,0.6*HS$5+0.4*HS$5*(HS40-HS$7)/(HS$8-HS$7))),IF(HS40&lt;=HS$8,HS$5,IF(HS40&gt;HS$6,0,0.6*HS$5+0.4*HS$5*(HS40-HS$7)/(HS$8-HS$7))))))</f>
      </c>
      <c r="HU40" s="130">
        <f>IF(HS40&lt;&gt;"",HS$5,0)</f>
      </c>
      <c r="HV40" s="129">
        <f>IF(HS$6=0,RANK(HS40,HS$12:HS$42,0),RANK(HS40,HS$12:HS$42,1))</f>
      </c>
      <c r="HW40" s="130">
        <v>0</v>
      </c>
      <c r="HX40" s="130">
        <f>IF(COUNTA(HW$12:HW$42)=0,0.6*HW$5,IF(HW40="",0,IF(HW$6=0,IF(HW40&gt;=HW$8,HW$5,IF(HW40&lt;HW$6,0,0.6*HW$5+0.4*HW$5*(HW40-HW$7)/(HW$8-HW$7))),IF(HW40&lt;=HW$8,HW$5,IF(HW40&gt;HW$6,0,0.6*HW$5+0.4*HW$5*(HW40-HW$7)/(HW$8-HW$7))))))</f>
      </c>
      <c r="HY40" s="130">
        <f>IF(HW40&lt;&gt;"",HW$5,0)</f>
      </c>
      <c r="HZ40" s="129">
        <f>IF(HW$6=0,RANK(HW40,HW$12:HW$42,0),RANK(HW40,HW$12:HW$42,1))</f>
      </c>
      <c r="IA40" s="130">
        <v>0</v>
      </c>
      <c r="IB40" s="130">
        <f>IF(COUNTA(IA$12:IA$42)=0,0.6*IA$5,IF(IA40="",0,IF(IA$6=0,IF(IA40&gt;=IA$8,IA$5,IF(IA40&lt;IA$6,0,0.6*IA$5+0.4*IA$5*(IA40-IA$7)/(IA$8-IA$7))),IF(IA40&lt;=IA$8,IA$5,IF(IA40&gt;IA$6,0,0.6*IA$5+0.4*IA$5*(IA40-IA$7)/(IA$8-IA$7))))))</f>
      </c>
      <c r="IC40" s="130">
        <f>IF(IA40&lt;&gt;"",IA$5,0)</f>
      </c>
      <c r="ID40" s="129">
        <f>IF(IA$6=0,RANK(IA40,IA$12:IA$42,0),RANK(IA40,IA$12:IA$42,1))</f>
      </c>
      <c r="IE40" s="130">
        <v>87.2258881061954</v>
      </c>
      <c r="IF40" s="130">
        <f>IF(COUNTA(IE$12:IE$42)=0,0.6*IE$5,IF(IE40="",0,IF(IE$6=0,IF(IE40&gt;=IE$8,IE$5,IF(IE40&lt;IE$6,0,0.6*IE$5+0.4*IE$5*(IE40-IE$7)/(IE$8-IE$7))),IF(IE40&lt;=IE$8,IE$5,IF(IE40&gt;IE$6,0,0.6*IE$5+0.4*IE$5*(IE40-IE$7)/(IE$8-IE$7))))))</f>
      </c>
      <c r="IG40" s="130">
        <f>IF(IE40&lt;&gt;"",IE$5,0)</f>
      </c>
      <c r="IH40" s="129">
        <f>IF(IE$6=0,RANK(IE40,IE$12:IE$42,0),RANK(IE40,IE$12:IE$42,1))</f>
      </c>
      <c r="II40" s="130">
        <v>98.5631307688465</v>
      </c>
      <c r="IJ40" s="130">
        <f>IF(COUNTA(II$12:II$42)=0,0.6*II$5,IF(II40="",0,IF(II$6=0,IF(II40&gt;=II$8,II$5,IF(II40&lt;II$6,0,0.6*II$5+0.4*II$5*(II40-II$7)/(II$8-II$7))),IF(II40&lt;=II$8,II$5,IF(II40&gt;II$6,0,0.6*II$5+0.4*II$5*(II40-II$7)/(II$8-II$7))))))</f>
      </c>
      <c r="IK40" s="130">
        <f>IF(II40&lt;&gt;"",II$5,0)</f>
      </c>
      <c r="IL40" s="129">
        <f>IF(II$6=0,RANK(II40,II$12:II$42,0),RANK(II40,II$12:II$42,1))</f>
      </c>
      <c r="IM40" s="130">
        <v>45.2061428397413</v>
      </c>
      <c r="IN40" s="130">
        <f>IF(COUNTA(IM$12:IM$42)=0,0.6*IM$5,IF(IM40="",0,IF(AND(IM40&gt;=IM$7,IM40&lt;=IM$8),IM$5,0)))</f>
      </c>
      <c r="IO40" s="130">
        <f>IF(IM40&lt;&gt;"",IM$5,0)</f>
      </c>
      <c r="IP40" s="129">
        <f>IF(IM$6=0,RANK(IM40,IM$12:IM$42,0),RANK(IM40,IM$12:IM$42,1))</f>
      </c>
      <c r="IQ40" s="130">
        <v>90</v>
      </c>
      <c r="IR40" s="130">
        <f>IF(COUNTA(IQ$12:IQ$42)=0,0.6*IQ$5,IF(IQ40="",0,IF(IQ$6=0,IF(IQ40&gt;=IQ$8,IQ$5,IF(IQ40&lt;IQ$6,0,0.6*IQ$5+0.4*IQ$5*(IQ40-IQ$7)/(IQ$8-IQ$7))),IF(IQ40&lt;=IQ$8,IQ$5,IF(IQ40&gt;IQ$6,0,0.6*IQ$5+0.4*IQ$5*(IQ40-IQ$7)/(IQ$8-IQ$7))))))</f>
      </c>
      <c r="IS40" s="130">
        <f>IF(IQ40&lt;&gt;"",IQ$5,0)</f>
      </c>
      <c r="IT40" s="129">
        <f>IF(IQ$6=0,RANK(IQ40,IQ$12:IQ$42,0),RANK(IQ40,IQ$12:IQ$42,1))</f>
      </c>
      <c r="IU40" s="130">
        <v>45.3757225433526</v>
      </c>
      <c r="IV40" s="130">
        <f>IF(COUNTA(IU$12:IU$42)=0,0.6*IU$5,IF(IU40="",0,IF(IU$6=0,IF(IU40&gt;=IU$8,IU$5,IF(IU40&lt;IU$6,0,0.6*IU$5+0.4*IU$5*(IU40-IU$7)/(IU$8-IU$7))),IF(IU40&lt;=IU$8,IU$5,IF(IU40&gt;IU$6,0,0.6*IU$5+0.4*IU$5*(IU40-IU$7)/(IU$8-IU$7))))))</f>
      </c>
      <c r="IW40" s="130">
        <f>IF(IU40&lt;&gt;"",IU$5,0)</f>
      </c>
      <c r="IX40" s="129">
        <f>IF(IU$6=0,RANK(IU40,IU$12:IU$42,0),RANK(IU40,IU$12:IU$42,1))</f>
      </c>
      <c r="IY40"/>
      <c r="IZ40" s="130">
        <f>IF(COUNTA(IY$12:IY$42)=0,0.6*IY$5,IF(IY40="",0,IF(AND(IY40&gt;=IY$7,IY40&lt;=IY$8),IY$5,0)))</f>
      </c>
      <c r="JA40" s="130">
        <f>IF(IY40&lt;&gt;"",IY$5,0)</f>
      </c>
      <c r="JB40" s="129">
        <f>IF(IY$6=0,RANK(IY40,IY$12:IY$42,0),RANK(IY40,IY$12:IY$42,1))</f>
      </c>
      <c r="JC40" s="130">
        <v>40.42</v>
      </c>
      <c r="JD40" s="130">
        <f>IF(COUNTA(JC$12:JC$42)=0,0.6*JC$5,IF(JC40="",0,IF(AND(JC40&gt;=JC$7,JC40&lt;=JC$8),JC$5,0)))</f>
      </c>
      <c r="JE40" s="130">
        <f>IF(JC40&lt;&gt;"",JC$5,0)</f>
      </c>
      <c r="JF40" s="129">
        <f>IF(JC$6=0,RANK(JC40,JC$12:JC$42,0),RANK(JC40,JC$12:JC$42,1))</f>
      </c>
      <c r="JG40"/>
      <c r="JH40" s="130">
        <f>IF(COUNTA(JG$12:JG$42)=0,0.6*JG$5,IF(JG40="",0,IF(JG$6=0,IF(JG40&gt;=JG$8,JG$5,IF(JG40&lt;JG$6,0,0.6*JG$5+0.4*JG$5*(JG40-JG$7)/(JG$8-JG$7))),IF(JG40&lt;=JG$8,JG$5,IF(JG40&gt;JG$6,0,0.6*JG$5+0.4*JG$5*(JG40-JG$7)/(JG$8-JG$7))))))</f>
      </c>
      <c r="JI40" s="130">
        <f>IF(JG40&lt;&gt;"",JG$5,0)</f>
      </c>
      <c r="JJ40" s="129">
        <f>IF(JG$6=0,RANK(JG40,JG$12:JG$42,0),RANK(JG40,JG$12:JG$42,1))</f>
      </c>
      <c r="JK40"/>
      <c r="JL40" s="130">
        <f>IF(COUNTA(JK$12:JK$42)=0,0.6*JK$5,IF(JK40="",0,IF(JK$6=0,IF(JK40&gt;=JK$8,JK$5,IF(JK40&lt;JK$6,0,0.6*JK$5+0.4*JK$5*(JK40-JK$7)/(JK$8-JK$7))),IF(JK40&lt;=JK$8,JK$5,IF(JK40&gt;JK$6,0,0.6*JK$5+0.4*JK$5*(JK40-JK$7)/(JK$8-JK$7))))))</f>
      </c>
      <c r="JM40" s="130">
        <f>IF(JK40&lt;&gt;"",JK$5,0)</f>
      </c>
      <c r="JN40" s="129">
        <f>IF(JK$6=0,RANK(JK40,JK$12:JK$42,0),RANK(JK40,JK$12:JK$42,1))</f>
      </c>
      <c r="JO40" s="129" t="s">
        <v>44</v>
      </c>
      <c r="JP40" s="129">
        <f>(F40+J40+N40+R40+V40+Z40+AD40)*100</f>
      </c>
      <c r="JQ40" s="129">
        <f>RANK(JP40,JP$12:JP$42,0)</f>
      </c>
      <c r="JR40" s="129" t="s">
        <v>44</v>
      </c>
      <c r="JS40" s="129">
        <f>(AH40+AL40+AP40+AT40+AX40+BB40+BF40+BJ40+BN40+BR40+BV40+BZ40+CD40+CH40+CL40+CP40+CT40+CX40)*100</f>
      </c>
      <c r="JT40" s="129">
        <f>RANK(JS40,JS$12:JS$42,0)</f>
      </c>
      <c r="JU40" s="129" t="s">
        <v>44</v>
      </c>
      <c r="JV40" s="129">
        <f>(DB40+DF40)*100</f>
      </c>
      <c r="JW40" s="129">
        <f>RANK(JV40,JV$12:JV$42,0)</f>
      </c>
      <c r="JX40" s="129" t="s">
        <v>44</v>
      </c>
      <c r="JY40" s="129">
        <f>(DJ40+DN40+DR40+DV40+DZ40+ED40+EH40+EL40+EQ40+EV40+FA40+FF40+FK40+FP40+FU40+FZ40+GE40+GJ40+GO40+GT40+GY40+HD40)*100</f>
      </c>
      <c r="JZ40" s="129">
        <f>RANK(JY40,JY$12:JY$42,0)</f>
      </c>
      <c r="KA40" s="129" t="s">
        <v>44</v>
      </c>
      <c r="KB40" s="129">
        <f>(HH40+HL40+HP40+HT40+HX40+IB40)*100</f>
      </c>
      <c r="KC40" s="129">
        <f>RANK(KB40,KB$12:KB$42,0)</f>
      </c>
      <c r="KD40" s="129" t="s">
        <v>44</v>
      </c>
      <c r="KE40" s="129">
        <f>(IF40+IJ40+IN40+IR40+IV40)*100</f>
      </c>
      <c r="KF40" s="129">
        <f>RANK(KE40,KE$12:KE$42,0)</f>
      </c>
      <c r="KG40" s="129" t="s">
        <v>44</v>
      </c>
      <c r="KH40" s="129">
        <f>(IZ40+JD40)*100</f>
      </c>
      <c r="KI40" s="129">
        <f>RANK(KH40,KH$12:KH$42,0)</f>
      </c>
      <c r="KJ40" s="129" t="s">
        <v>44</v>
      </c>
      <c r="KK40" s="129">
        <f>(JH40+JL40)*100</f>
      </c>
      <c r="KL40" s="129">
        <f>RANK(KK40,KK$12:KK$42,0)</f>
      </c>
    </row>
    <row r="41">
      <c r="A41" s="129" t="s">
        <v>45</v>
      </c>
      <c r="B41" s="129">
        <f>A41</f>
      </c>
      <c r="C41" s="129">
        <f>(F41+J41+N41+R41+V41+Z41+AD41+AH41+AL41+AP41+AT41+AX41+BB41+BF41+BJ41+BN41+BR41+BV41+BZ41+CD41+CH41+CL41+CP41+CT41+CX41+DB41+DF41+DJ41+DN41+DR41+DV41+DZ41+ED41+EH41+EL41+EQ41+EV41+FA41+FF41+FK41+FP41+FU41+FZ41+GE41+GJ41+GO41+GT41+GY41+HD41+HH41+HL41+HP41+HT41+HX41+IB41+IF41+IJ41+IN41+IR41+IV41+IZ41+JD41+JH41+JL41)*100</f>
      </c>
      <c r="D41" s="129">
        <f>RANK(C41,C$12:C$42,0)</f>
      </c>
      <c r="E41" s="130">
        <v>67.4171185723627</v>
      </c>
      <c r="F41" s="130">
        <f>IF(COUNTA(E$12:E$42)=0,0.6*E$5,IF(E41="",0,IF(E$6=0,IF(E41&gt;=E$8,E$5,IF(E41&lt;E$6,0,0.6*E$5+0.4*E$5*(E41-E$7)/(E$8-E$7))),IF(E41&lt;=E$8,E$5,IF(E41&gt;E$6,0,0.6*E$5+0.4*E$5*(E41-E$7)/(E$8-E$7))))))</f>
      </c>
      <c r="G41" s="130">
        <f>IF(E41&lt;&gt;"",E$5,0)</f>
      </c>
      <c r="H41" s="129">
        <f>IF(E$6=0,RANK(E41,E$12:E$42,0),RANK(E41,E$12:E$42,1))</f>
      </c>
      <c r="I41" s="130">
        <v>86.733547176399</v>
      </c>
      <c r="J41" s="130">
        <f>IF(COUNTA(I$12:I$42)=0,0.6*I$5,IF(I41="",0,IF(I$6=0,IF(I41&gt;=I$8,I$5,IF(I41&lt;I$6,0,0.6*I$5+0.4*I$5*(I41-I$7)/(I$8-I$7))),IF(I41&lt;=I$8,I$5,IF(I41&gt;I$6,0,0.6*I$5+0.4*I$5*(I41-I$7)/(I$8-I$7))))))</f>
      </c>
      <c r="K41" s="130">
        <f>IF(I41&lt;&gt;"",I$5,0)</f>
      </c>
      <c r="L41" s="129">
        <f>IF(I$6=0,RANK(I41,I$12:I$42,0),RANK(I41,I$12:I$42,1))</f>
      </c>
      <c r="M41" s="130">
        <v>78.126541751955</v>
      </c>
      <c r="N41" s="130">
        <f>IF(COUNTA(M$12:M$42)=0,0.6*M$5,IF(M41="",0,IF(M$6=0,IF(M41&gt;=M$8,M$5,IF(M41&lt;M$6,0,0.6*M$5+0.4*M$5*(M41-M$7)/(M$8-M$7))),IF(M41&lt;=M$8,M$5,IF(M41&gt;M$6,0,0.6*M$5+0.4*M$5*(M41-M$7)/(M$8-M$7))))))</f>
      </c>
      <c r="O41" s="130">
        <f>IF(M41&lt;&gt;"",M$5,0)</f>
      </c>
      <c r="P41" s="129">
        <f>IF(M$6=0,RANK(M41,M$12:M$42,0),RANK(M41,M$12:M$42,1))</f>
      </c>
      <c r="Q41"/>
      <c r="R41" s="130">
        <f>IF(COUNTA(Q$12:Q$42)=0,0.6*Q$5,IF(Q41="",0,IF(Q$6=0,IF(Q41&gt;=Q$8,Q$5,IF(Q41&lt;Q$6,0,0.6*Q$5+0.4*Q$5*(Q41-Q$7)/(Q$8-Q$7))),IF(Q41&lt;=Q$8,Q$5,IF(Q41&gt;Q$6,0,0.6*Q$5+0.4*Q$5*(Q41-Q$7)/(Q$8-Q$7))))))</f>
      </c>
      <c r="S41" s="130">
        <f>IF(Q41&lt;&gt;"",Q$5,0)</f>
      </c>
      <c r="T41" s="129">
        <f>IF(Q$6=0,RANK(Q41,Q$12:Q$42,0),RANK(Q41,Q$12:Q$42,1))</f>
      </c>
      <c r="U41"/>
      <c r="V41" s="130">
        <f>IF(COUNTA(U$12:U$42)=0,0.6*U$5,IF(U41="",0,IF(U$6=0,IF(U41&gt;=U$8,U$5,IF(U41&lt;U$6,0,0.6*U$5+0.4*U$5*(U41-U$7)/(U$8-U$7))),IF(U41&lt;=U$8,U$5,IF(U41&gt;U$6,0,0.6*U$5+0.4*U$5*(U41-U$7)/(U$8-U$7))))))</f>
      </c>
      <c r="W41" s="130">
        <f>IF(U41&lt;&gt;"",U$5,0)</f>
      </c>
      <c r="X41" s="129">
        <f>IF(U$6=0,RANK(U41,U$12:U$42,0),RANK(U41,U$12:U$42,1))</f>
      </c>
      <c r="Y41"/>
      <c r="Z41" s="130">
        <f>IF(COUNTA(Y$12:Y$42)=0,0.6*Y$5,IF(Y41="",0,IF(Y$6=0,IF(Y41&gt;=Y$8,Y$5,IF(Y41&lt;Y$6,0,0.6*Y$5+0.4*Y$5*(Y41-Y$7)/(Y$8-Y$7))),IF(Y41&lt;=Y$8,Y$5,IF(Y41&gt;Y$6,0,0.6*Y$5+0.4*Y$5*(Y41-Y$7)/(Y$8-Y$7))))))</f>
      </c>
      <c r="AA41" s="130">
        <f>IF(Y41&lt;&gt;"",Y$5,0)</f>
      </c>
      <c r="AB41" s="129">
        <f>IF(Y$6=0,RANK(Y41,Y$12:Y$42,0),RANK(Y41,Y$12:Y$42,1))</f>
      </c>
      <c r="AC41" s="130">
        <v>100</v>
      </c>
      <c r="AD41" s="130">
        <f>IF(COUNTA(AC$12:AC$42)=0,0.6*AC$5,IF(AC41="",0,IF(AC$6=0,IF(AC41&gt;=AC$8,AC$5,IF(AC41&lt;AC$6,0,0.6*AC$5+0.4*AC$5*(AC41-AC$7)/(AC$8-AC$7))),IF(AC41&lt;=AC$8,AC$5,IF(AC41&gt;AC$6,0,0.6*AC$5+0.4*AC$5*(AC41-AC$7)/(AC$8-AC$7))))))</f>
      </c>
      <c r="AE41" s="130">
        <f>IF(AC41&lt;&gt;"",AC$5,0)</f>
      </c>
      <c r="AF41" s="129">
        <f>IF(AC$6=0,RANK(AC41,AC$12:AC$42,0),RANK(AC41,AC$12:AC$42,1))</f>
      </c>
      <c r="AG41" s="130">
        <v>0.682042802</v>
      </c>
      <c r="AH41" s="130">
        <f>IF(COUNTA(AG$12:AG$42)=0,0.6*AG$5,IF(AG41="",0,IF(AG$6=0,IF(AG41&gt;=AG$8,AG$5,IF(AG41&lt;AG$6,0,0.6*AG$5+0.4*AG$5*(AG41-AG$7)/(AG$8-AG$7))),IF(AG41&lt;=AG$8,AG$5,IF(AG41&gt;AG$6,0,0.6*AG$5+0.4*AG$5*(AG41-AG$7)/(AG$8-AG$7))))))</f>
      </c>
      <c r="AI41" s="130">
        <f>IF(AG41&lt;&gt;"",AG$5,0)</f>
      </c>
      <c r="AJ41" s="129">
        <f>IF(AG$6=0,RANK(AG41,AG$12:AG$42,0),RANK(AG41,AG$12:AG$42,1))</f>
      </c>
      <c r="AK41" s="130">
        <v>0</v>
      </c>
      <c r="AL41" s="130">
        <f>IF(COUNTA(AK$12:AK$42)=0,0.6*AK$5,IF(AK41="",0,IF(AK$6=0,IF(AK41&gt;=AK$8,AK$5,IF(AK41&lt;AK$6,0,0.6*AK$5+0.4*AK$5*(AK41-AK$7)/(AK$8-AK$7))),IF(AK41&lt;=AK$8,AK$5,IF(AK41&gt;AK$6,0,0.6*AK$5+0.4*AK$5*(AK41-AK$7)/(AK$8-AK$7))))))</f>
      </c>
      <c r="AM41" s="130">
        <f>IF(AK41&lt;&gt;"",AK$5,0)</f>
      </c>
      <c r="AN41" s="129">
        <f>IF(AK$6=0,RANK(AK41,AK$12:AK$42,0),RANK(AK41,AK$12:AK$42,1))</f>
      </c>
      <c r="AO41" s="130">
        <v>0.573660014713998</v>
      </c>
      <c r="AP41" s="130">
        <f>IF(COUNTA(AO$12:AO$42)=0,0.6*AO$5,IF(AO41="",0,IF(AO$6=0,IF(AO41&gt;=AO$8,AO$5,IF(AO41&lt;AO$6,0,0.6*AO$5+0.4*AO$5*(AO41-AO$7)/(AO$8-AO$7))),IF(AO41&lt;=AO$8,AO$5,IF(AO41&gt;AO$6,0,0.6*AO$5+0.4*AO$5*(AO41-AO$7)/(AO$8-AO$7))))))</f>
      </c>
      <c r="AQ41" s="130">
        <f>IF(AO41&lt;&gt;"",AO$5,0)</f>
      </c>
      <c r="AR41" s="129">
        <f>IF(AO$6=0,RANK(AO41,AO$12:AO$42,0),RANK(AO41,AO$12:AO$42,1))</f>
      </c>
      <c r="AS41" s="130">
        <v>0</v>
      </c>
      <c r="AT41" s="130">
        <f>IF(COUNTA(AS$12:AS$42)=0,0.6*AS$5,IF(AS41="",0,IF(AS$6=0,IF(AS41&gt;=AS$8,AS$5,IF(AS41&lt;AS$6,0,0.6*AS$5+0.4*AS$5*(AS41-AS$7)/(AS$8-AS$7))),IF(AS41&lt;=AS$8,AS$5,IF(AS41&gt;AS$6,0,0.6*AS$5+0.4*AS$5*(AS41-AS$7)/(AS$8-AS$7))))))</f>
      </c>
      <c r="AU41" s="130">
        <f>IF(AS41&lt;&gt;"",AS$5,0)</f>
      </c>
      <c r="AV41" s="129">
        <f>IF(AS$6=0,RANK(AS41,AS$12:AS$42,0),RANK(AS41,AS$12:AS$42,1))</f>
      </c>
      <c r="AW41" s="130">
        <v>0</v>
      </c>
      <c r="AX41" s="130">
        <f>IF(COUNTA(AW$12:AW$42)=0,0.6*AW$5,IF(AW41="",0,IF(AW$6=0,IF(AW41&gt;=AW$8,AW$5,IF(AW41&lt;AW$6,0,0.6*AW$5+0.4*AW$5*(AW41-AW$7)/(AW$8-AW$7))),IF(AW41&lt;=AW$8,AW$5,IF(AW41&gt;AW$6,0,0.6*AW$5+0.4*AW$5*(AW41-AW$7)/(AW$8-AW$7))))))</f>
      </c>
      <c r="AY41" s="130">
        <f>IF(AW41&lt;&gt;"",AW$5,0)</f>
      </c>
      <c r="AZ41" s="129">
        <f>IF(AW$6=0,RANK(AW41,AW$12:AW$42,0),RANK(AW41,AW$12:AW$42,1))</f>
      </c>
      <c r="BA41" s="130">
        <v>14.5824350591977</v>
      </c>
      <c r="BB41" s="130">
        <f>IF(COUNTA(BA$12:BA$42)=0,0.6*BA$5,IF(BA41="",0,IF(BA$6=0,IF(BA41&gt;=BA$8,BA$5,IF(BA41&lt;BA$6,0,0.6*BA$5+0.4*BA$5*(BA41-BA$7)/(BA$8-BA$7))),IF(BA41&lt;=BA$8,BA$5,IF(BA41&gt;BA$6,0,0.6*BA$5+0.4*BA$5*(BA41-BA$7)/(BA$8-BA$7))))))</f>
      </c>
      <c r="BC41" s="130">
        <f>IF(BA41&lt;&gt;"",BA$5,0)</f>
      </c>
      <c r="BD41" s="129">
        <f>IF(BA$6=0,RANK(BA41,BA$12:BA$42,0),RANK(BA41,BA$12:BA$42,1))</f>
      </c>
      <c r="BE41" s="130">
        <v>0</v>
      </c>
      <c r="BF41" s="130">
        <f>IF(COUNTA(BE$12:BE$42)=0,0.6*BE$5,IF(BE41="",0,IF(BE$6=0,IF(BE41&gt;=BE$8,BE$5,IF(BE41&lt;BE$6,0,0.6*BE$5+0.4*BE$5*(BE41-BE$7)/(BE$8-BE$7))),IF(BE41&lt;=BE$8,BE$5,IF(BE41&gt;BE$6,0,0.6*BE$5+0.4*BE$5*(BE41-BE$7)/(BE$8-BE$7))))))</f>
      </c>
      <c r="BG41" s="130">
        <f>IF(BE41&lt;&gt;"",BE$5,0)</f>
      </c>
      <c r="BH41" s="129">
        <f>IF(BE$6=0,RANK(BE41,BE$12:BE$42,0),RANK(BE41,BE$12:BE$42,1))</f>
      </c>
      <c r="BI41"/>
      <c r="BJ41" s="130">
        <f>IF(COUNTA(BI$12:BI$42)=0,0.6*BI$5,IF(BI41="",0,IF(BI$6=0,IF(BI41&gt;=BI$8,BI$5,IF(BI41&lt;BI$6,0,0.6*BI$5+0.4*BI$5*(BI41-BI$7)/(BI$8-BI$7))),IF(BI41&lt;=BI$8,BI$5,IF(BI41&gt;BI$6,0,0.6*BI$5+0.4*BI$5*(BI41-BI$7)/(BI$8-BI$7))))))</f>
      </c>
      <c r="BK41" s="130">
        <f>IF(BI41&lt;&gt;"",BI$5,0)</f>
      </c>
      <c r="BL41" s="129">
        <f>IF(BI$6=0,RANK(BI41,BI$12:BI$42,0),RANK(BI41,BI$12:BI$42,1))</f>
      </c>
      <c r="BM41"/>
      <c r="BN41" s="130">
        <f>IF(COUNTA(BM$12:BM$42)=0,0.6*BM$5,IF(BM41="",0,IF(BM$6=0,IF(BM41&gt;=BM$8,BM$5,IF(BM41&lt;BM$6,0,0.6*BM$5+0.4*BM$5*(BM41-BM$7)/(BM$8-BM$7))),IF(BM41&lt;=BM$8,BM$5,IF(BM41&gt;BM$6,0,0.6*BM$5+0.4*BM$5*(BM41-BM$7)/(BM$8-BM$7))))))</f>
      </c>
      <c r="BO41" s="130">
        <f>IF(BM41&lt;&gt;"",BM$5,0)</f>
      </c>
      <c r="BP41" s="129">
        <f>IF(BM$6=0,RANK(BM41,BM$12:BM$42,0),RANK(BM41,BM$12:BM$42,1))</f>
      </c>
      <c r="BQ41"/>
      <c r="BR41" s="130">
        <f>IF(COUNTA(BQ$12:BQ$42)=0,0.6*BQ$5,IF(BQ41="",0,IF(BQ$6=0,IF(BQ41&gt;=BQ$8,BQ$5,IF(BQ41&lt;BQ$6,0,0.6*BQ$5+0.4*BQ$5*(BQ41-BQ$7)/(BQ$8-BQ$7))),IF(BQ41&lt;=BQ$8,BQ$5,IF(BQ41&gt;BQ$6,0,0.6*BQ$5+0.4*BQ$5*(BQ41-BQ$7)/(BQ$8-BQ$7))))))</f>
      </c>
      <c r="BS41" s="130">
        <f>IF(BQ41&lt;&gt;"",BQ$5,0)</f>
      </c>
      <c r="BT41" s="129">
        <f>IF(BQ$6=0,RANK(BQ41,BQ$12:BQ$42,0),RANK(BQ41,BQ$12:BQ$42,1))</f>
      </c>
      <c r="BU41"/>
      <c r="BV41" s="130">
        <f>IF(COUNTA(BU$12:BU$42)=0,0.6*BU$5,IF(BU41="",0,IF(BU$6=0,IF(BU41&gt;=BU$8,BU$5,IF(BU41&lt;BU$6,0,0.6*BU$5+0.4*BU$5*(BU41-BU$7)/(BU$8-BU$7))),IF(BU41&lt;=BU$8,BU$5,IF(BU41&gt;BU$6,0,0.6*BU$5+0.4*BU$5*(BU41-BU$7)/(BU$8-BU$7))))))</f>
      </c>
      <c r="BW41" s="130">
        <f>IF(BU41&lt;&gt;"",BU$5,0)</f>
      </c>
      <c r="BX41" s="129">
        <f>IF(BU$6=0,RANK(BU41,BU$12:BU$42,0),RANK(BU41,BU$12:BU$42,1))</f>
      </c>
      <c r="BY41"/>
      <c r="BZ41" s="130">
        <f>IF(COUNTA(BY$12:BY$42)=0,0.6*BY$5,IF(BY41="",0,IF(BY$6=0,IF(BY41&gt;=BY$8,BY$5,IF(BY41&lt;BY$6,0,0.6*BY$5+0.4*BY$5*(BY41-BY$7)/(BY$8-BY$7))),IF(BY41&lt;=BY$8,BY$5,IF(BY41&gt;BY$6,0,0.6*BY$5+0.4*BY$5*(BY41-BY$7)/(BY$8-BY$7))))))</f>
      </c>
      <c r="CA41" s="130">
        <f>IF(BY41&lt;&gt;"",BY$5,0)</f>
      </c>
      <c r="CB41" s="129">
        <f>IF(BY$6=0,RANK(BY41,BY$12:BY$42,0),RANK(BY41,BY$12:BY$42,1))</f>
      </c>
      <c r="CC41"/>
      <c r="CD41" s="130">
        <f>IF(COUNTA(CC$12:CC$42)=0,0.6*CC$5,IF(CC41="",0,IF(CC$6=0,IF(CC41&gt;=CC$8,CC$5,IF(CC41&lt;CC$6,0,0.6*CC$5+0.4*CC$5*(CC41-CC$7)/(CC$8-CC$7))),IF(CC41&lt;=CC$8,CC$5,IF(CC41&gt;CC$6,0,0.6*CC$5+0.4*CC$5*(CC41-CC$7)/(CC$8-CC$7))))))</f>
      </c>
      <c r="CE41" s="130">
        <f>IF(CC41&lt;&gt;"",CC$5,0)</f>
      </c>
      <c r="CF41" s="129">
        <f>IF(CC$6=0,RANK(CC41,CC$12:CC$42,0),RANK(CC41,CC$12:CC$42,1))</f>
      </c>
      <c r="CG41"/>
      <c r="CH41" s="130">
        <f>IF(COUNTA(CG$12:CG$42)=0,0.6*CG$5,IF(CG41="",0,IF(CG$6=0,IF(CG41&gt;=CG$8,CG$5,IF(CG41&lt;CG$6,0,0.6*CG$5+0.4*CG$5*(CG41-CG$7)/(CG$8-CG$7))),IF(CG41&lt;=CG$8,CG$5,IF(CG41&gt;CG$6,0,0.6*CG$5+0.4*CG$5*(CG41-CG$7)/(CG$8-CG$7))))))</f>
      </c>
      <c r="CI41" s="130">
        <f>IF(CG41&lt;&gt;"",CG$5,0)</f>
      </c>
      <c r="CJ41" s="129">
        <f>IF(CG$6=0,RANK(CG41,CG$12:CG$42,0),RANK(CG41,CG$12:CG$42,1))</f>
      </c>
      <c r="CK41"/>
      <c r="CL41" s="130">
        <f>IF(COUNTA(CK$12:CK$42)=0,0.6*CK$5,IF(CK41="",0,IF(CK$6=0,IF(CK41&gt;=CK$8,CK$5,IF(CK41&lt;CK$6,0,0.6*CK$5+0.4*CK$5*(CK41-CK$7)/(CK$8-CK$7))),IF(CK41&lt;=CK$8,CK$5,IF(CK41&gt;CK$6,0,0.6*CK$5+0.4*CK$5*(CK41-CK$7)/(CK$8-CK$7))))))</f>
      </c>
      <c r="CM41" s="130">
        <f>IF(CK41&lt;&gt;"",CK$5,0)</f>
      </c>
      <c r="CN41" s="129">
        <f>IF(CK$6=0,RANK(CK41,CK$12:CK$42,0),RANK(CK41,CK$12:CK$42,1))</f>
      </c>
      <c r="CO41"/>
      <c r="CP41" s="130">
        <f>IF(COUNTA(CO$12:CO$42)=0,0.6*CO$5,IF(CO41="",0,IF(CO$6=0,IF(CO41&gt;=CO$8,CO$5,IF(CO41&lt;CO$6,0,0.6*CO$5+0.4*CO$5*(CO41-CO$7)/(CO$8-CO$7))),IF(CO41&lt;=CO$8,CO$5,IF(CO41&gt;CO$6,0,0.6*CO$5+0.4*CO$5*(CO41-CO$7)/(CO$8-CO$7))))))</f>
      </c>
      <c r="CQ41" s="130">
        <f>IF(CO41&lt;&gt;"",CO$5,0)</f>
      </c>
      <c r="CR41" s="129">
        <f>IF(CO$6=0,RANK(CO41,CO$12:CO$42,0),RANK(CO41,CO$12:CO$42,1))</f>
      </c>
      <c r="CS41" s="130">
        <v>99</v>
      </c>
      <c r="CT41" s="130">
        <f>IF(COUNTA(CS$12:CS$42)=0,0.6*CS$5,IF(CS41="",0,IF(CS$6=0,IF(CS41&gt;=CS$8,CS$5,IF(CS41&lt;CS$6,0,0.6*CS$5+0.4*CS$5*(CS41-CS$7)/(CS$8-CS$7))),IF(CS41&lt;=CS$8,CS$5,IF(CS41&gt;CS$6,0,0.6*CS$5+0.4*CS$5*(CS41-CS$7)/(CS$8-CS$7))))))</f>
      </c>
      <c r="CU41" s="130">
        <f>IF(CS41&lt;&gt;"",CS$5,0)</f>
      </c>
      <c r="CV41" s="129">
        <f>IF(CS$6=0,RANK(CS41,CS$12:CS$42,0),RANK(CS41,CS$12:CS$42,1))</f>
      </c>
      <c r="CW41" s="130">
        <v>0.5</v>
      </c>
      <c r="CX41" s="130">
        <f>IF(COUNTA(CW$12:CW$42)=0,0.6*CW$5,IF(CW41="",0,IF(CW$6=0,IF(CW41&gt;=CW$8,CW$5,IF(CW41&lt;CW$6,0,0.6*CW$5+0.4*CW$5*(CW41-CW$7)/(CW$8-CW$7))),IF(CW41&lt;=CW$8,CW$5,IF(CW41&gt;CW$6,0,0.6*CW$5+0.4*CW$5*(CW41-CW$7)/(CW$8-CW$7))))))</f>
      </c>
      <c r="CY41" s="130">
        <f>IF(CW41&lt;&gt;"",CW$5,0)</f>
      </c>
      <c r="CZ41" s="129">
        <f>IF(CW$6=0,RANK(CW41,CW$12:CW$42,0),RANK(CW41,CW$12:CW$42,1))</f>
      </c>
      <c r="DA41" s="130">
        <v>98</v>
      </c>
      <c r="DB41" s="130">
        <f>IF(COUNTA(DA$12:DA$42)=0,0.6*DA$5,IF(DA41="",0,IF(DA$6=0,IF(DA41&gt;=DA$8,DA$5,IF(DA41&lt;DA$6,0,0.6*DA$5+0.4*DA$5*(DA41-DA$7)/(DA$8-DA$7))),IF(DA41&lt;=DA$8,DA$5,IF(DA41&gt;DA$6,0,0.6*DA$5+0.4*DA$5*(DA41-DA$7)/(DA$8-DA$7))))))</f>
      </c>
      <c r="DC41" s="130">
        <f>IF(DA41&lt;&gt;"",DA$5,0)</f>
      </c>
      <c r="DD41" s="129">
        <f>IF(DA$6=0,RANK(DA41,DA$12:DA$42,0),RANK(DA41,DA$12:DA$42,1))</f>
      </c>
      <c r="DE41" s="130">
        <v>98</v>
      </c>
      <c r="DF41" s="130">
        <f>IF(COUNTA(DE$12:DE$42)=0,0.6*DE$5,IF(DE41="",0,IF(DE$6=0,IF(DE41&gt;=DE$8,DE$5,IF(DE41&lt;DE$6,0,0.6*DE$5+0.4*DE$5*(DE41-DE$7)/(DE$8-DE$7))),IF(DE41&lt;=DE$8,DE$5,IF(DE41&gt;DE$6,0,0.6*DE$5+0.4*DE$5*(DE41-DE$7)/(DE$8-DE$7))))))</f>
      </c>
      <c r="DG41" s="130">
        <f>IF(DE41&lt;&gt;"",DE$5,0)</f>
      </c>
      <c r="DH41" s="129">
        <f>IF(DE$6=0,RANK(DE41,DE$12:DE$42,0),RANK(DE41,DE$12:DE$42,1))</f>
      </c>
      <c r="DI41"/>
      <c r="DJ41" s="130">
        <f>IF(COUNTA(DI$12:DI$42)=0,0.6*DI$5,IF(DI41="",0,IF(DI$6=0,IF(DI41&gt;=DI$8,DI$5,IF(DI41&lt;DI$6,0,0.6*DI$5+0.4*DI$5*(DI41-DI$7)/(DI$8-DI$7))),IF(DI41&lt;=DI$8,DI$5,IF(DI41&gt;DI$6,0,0.6*DI$5+0.4*DI$5*(DI41-DI$7)/(DI$8-DI$7))))))</f>
      </c>
      <c r="DK41" s="130">
        <f>IF(DI41&lt;&gt;"",DI$5,0)</f>
      </c>
      <c r="DL41" s="129">
        <f>IF(DI$6=0,RANK(DI41,DI$12:DI$42,0),RANK(DI41,DI$12:DI$42,1))</f>
      </c>
      <c r="DM41"/>
      <c r="DN41" s="130">
        <f>IF(COUNTA(DM$12:DM$42)=0,0.6*DM$5,IF(DM41="",0,IF(DM$6=0,IF(DM41&gt;=DM$8,DM$5,IF(DM41&lt;DM$6,0,0.6*DM$5+0.4*DM$5*(DM41-DM$7)/(DM$8-DM$7))),IF(DM41&lt;=DM$8,DM$5,IF(DM41&gt;DM$6,0,0.6*DM$5+0.4*DM$5*(DM41-DM$7)/(DM$8-DM$7))))))</f>
      </c>
      <c r="DO41" s="130">
        <f>IF(DM41&lt;&gt;"",DM$5,0)</f>
      </c>
      <c r="DP41" s="129">
        <f>IF(DM$6=0,RANK(DM41,DM$12:DM$42,0),RANK(DM41,DM$12:DM$42,1))</f>
      </c>
      <c r="DQ41"/>
      <c r="DR41" s="130">
        <f>IF(COUNTA(DQ$12:DQ$42)=0,0.6*DQ$5,IF(DQ41="",0,IF(DQ$6=0,IF(DQ41&gt;=DQ$8,DQ$5,IF(DQ41&lt;DQ$6,0,0.6*DQ$5+0.4*DQ$5*(DQ41-DQ$7)/(DQ$8-DQ$7))),IF(DQ41&lt;=DQ$8,DQ$5,IF(DQ41&gt;DQ$6,0,0.6*DQ$5+0.4*DQ$5*(DQ41-DQ$7)/(DQ$8-DQ$7))))))</f>
      </c>
      <c r="DS41" s="130">
        <f>IF(DQ41&lt;&gt;"",DQ$5,0)</f>
      </c>
      <c r="DT41" s="129">
        <f>IF(DQ$6=0,RANK(DQ41,DQ$12:DQ$42,0),RANK(DQ41,DQ$12:DQ$42,1))</f>
      </c>
      <c r="DU41"/>
      <c r="DV41" s="130">
        <f>IF(COUNTA(DU$12:DU$42)=0,0.6*DU$5,IF(DU41="",0,IF(DU$6=0,IF(DU41&gt;=DU$8,DU$5,IF(DU41&lt;DU$6,0,0.6*DU$5+0.4*DU$5*(DU41-DU$7)/(DU$8-DU$7))),IF(DU41&lt;=DU$8,DU$5,IF(DU41&gt;DU$6,0,0.6*DU$5+0.4*DU$5*(DU41-DU$7)/(DU$8-DU$7))))))</f>
      </c>
      <c r="DW41" s="130">
        <f>IF(DU41&lt;&gt;"",DU$5,0)</f>
      </c>
      <c r="DX41" s="129">
        <f>IF(DU$6=0,RANK(DU41,DU$12:DU$42,0),RANK(DU41,DU$12:DU$42,1))</f>
      </c>
      <c r="DY41"/>
      <c r="DZ41" s="130">
        <f>IF(COUNTA(DY$12:DY$42)=0,0.6*DY$5,IF(DY41="",0,IF(DY$6=0,IF(DY41&gt;=DY$8,DY$5,IF(DY41&lt;DY$6,0,0.6*DY$5+0.4*DY$5*(DY41-DY$7)/(DY$8-DY$7))),IF(DY41&lt;=DY$8,DY$5,IF(DY41&gt;DY$6,0,0.6*DY$5+0.4*DY$5*(DY41-DY$7)/(DY$8-DY$7))))))</f>
      </c>
      <c r="EA41" s="130">
        <f>IF(DY41&lt;&gt;"",DY$5,0)</f>
      </c>
      <c r="EB41" s="129">
        <f>IF(DY$6=0,RANK(DY41,DY$12:DY$42,0),RANK(DY41,DY$12:DY$42,1))</f>
      </c>
      <c r="EC41"/>
      <c r="ED41" s="130">
        <f>IF(COUNTA(EC$12:EC$42)=0,0.6*EC$5,IF(EC41="",0,IF(EC$6=0,IF(EC41&gt;=EC$8,EC$5,IF(EC41&lt;EC$6,0,0.6*EC$5+0.4*EC$5*(EC41-EC$7)/(EC$8-EC$7))),IF(EC41&lt;=EC$8,EC$5,IF(EC41&gt;EC$6,0,0.6*EC$5+0.4*EC$5*(EC41-EC$7)/(EC$8-EC$7))))))</f>
      </c>
      <c r="EE41" s="130">
        <f>IF(EC41&lt;&gt;"",EC$5,0)</f>
      </c>
      <c r="EF41" s="129">
        <f>IF(EC$6=0,RANK(EC41,EC$12:EC$42,0),RANK(EC41,EC$12:EC$42,1))</f>
      </c>
      <c r="EG41"/>
      <c r="EH41" s="130">
        <f>IF(COUNTA(EG$12:EG$42)=0,0.6*EG$5,IF(EG41="",0,IF(EG$6=0,IF(EG41&gt;=EG$8,EG$5,IF(EG41&lt;EG$6,0,0.6*EG$5+0.4*EG$5*(EG41-EG$7)/(EG$8-EG$7))),IF(EG41&lt;=EG$8,EG$5,IF(EG41&gt;EG$6,0,0.6*EG$5+0.4*EG$5*(EG41-EG$7)/(EG$8-EG$7))))))</f>
      </c>
      <c r="EI41" s="130">
        <f>IF(EG41&lt;&gt;"",EG$5,0)</f>
      </c>
      <c r="EJ41" s="129">
        <f>IF(EG$6=0,RANK(EG41,EG$12:EG$42,0),RANK(EG41,EG$12:EG$42,1))</f>
      </c>
      <c r="EK41"/>
      <c r="EL41" s="130">
        <f>IF(COUNTA(EK$12:EK$42)=0,0.6*EK$5,IF(EK41="",0,IF(EK$6=0,IF(EK41&gt;=EK$8,EK$5,IF(EK41&lt;EK$6,0,0.6*EK$5+0.4*EK$5*(EK41-EK$7)/(EK$8-EK$7))),IF(EK41&lt;=EK$8,EK$5,IF(EK41&gt;EK$6,0,0.6*EK$5+0.4*EK$5*(EK41-EK$7)/(EK$8-EK$7))))))</f>
      </c>
      <c r="EM41" s="130">
        <f>IF(EK41&lt;&gt;"",EK$5,0)</f>
      </c>
      <c r="EN41" s="129">
        <f>IF(EK$6=0,RANK(EK41,EK$12:EK$42,0),RANK(EK41,EK$12:EK$42,1))</f>
      </c>
      <c r="EO41"/>
      <c r="EP41"/>
      <c r="EQ41"/>
      <c r="ER41" s="130">
        <f>IF(OR(EO41="",EP41=""),0,EO$5)</f>
      </c>
      <c r="ES41" s="129">
        <f>IF(EO$6=0,RANK(EQ41,EQ$12:EQ$42,0),RANK(EQ41,EQ$12:EQ$42,1))</f>
      </c>
      <c r="ET41"/>
      <c r="EU41"/>
      <c r="EV41"/>
      <c r="EW41" s="130">
        <f>IF(OR(ET41="",EU41=""),0,ET$5)</f>
      </c>
      <c r="EX41" s="129">
        <f>IF(ET$6=0,RANK(EV41,EV$12:EV$42,0),RANK(EV41,EV$12:EV$42,1))</f>
      </c>
      <c r="EY41"/>
      <c r="EZ41"/>
      <c r="FA41"/>
      <c r="FB41" s="130">
        <f>IF(OR(EY41="",EZ41=""),0,EY$5)</f>
      </c>
      <c r="FC41" s="129">
        <f>IF(EY$6=0,RANK(FA41,FA$12:FA$42,0),RANK(FA41,FA$12:FA$42,1))</f>
      </c>
      <c r="FD41"/>
      <c r="FE41"/>
      <c r="FF41"/>
      <c r="FG41" s="130">
        <f>IF(OR(FD41="",FE41=""),0,FD$5)</f>
      </c>
      <c r="FH41" s="129">
        <f>IF(FD$6=0,RANK(FF41,FF$12:FF$42,0),RANK(FF41,FF$12:FF$42,1))</f>
      </c>
      <c r="FI41"/>
      <c r="FJ41"/>
      <c r="FK41"/>
      <c r="FL41" s="130">
        <f>IF(OR(FI41="",FJ41=""),0,FI$5)</f>
      </c>
      <c r="FM41" s="129">
        <f>IF(FI$6=0,RANK(FK41,FK$12:FK$42,0),RANK(FK41,FK$12:FK$42,1))</f>
      </c>
      <c r="FN41"/>
      <c r="FO41"/>
      <c r="FP41"/>
      <c r="FQ41" s="130">
        <f>IF(OR(FN41="",FO41=""),0,FN$5)</f>
      </c>
      <c r="FR41" s="129">
        <f>IF(FN$6=0,RANK(FP41,FP$12:FP$42,0),RANK(FP41,FP$12:FP$42,1))</f>
      </c>
      <c r="FS41"/>
      <c r="FT41"/>
      <c r="FU41"/>
      <c r="FV41" s="130">
        <f>IF(OR(FS41="",FT41=""),0,FS$5)</f>
      </c>
      <c r="FW41" s="129">
        <f>IF(FS$6=0,RANK(FU41,FU$12:FU$42,0),RANK(FU41,FU$12:FU$42,1))</f>
      </c>
      <c r="FX41"/>
      <c r="FY41"/>
      <c r="FZ41"/>
      <c r="GA41" s="130">
        <f>IF(OR(FX41="",FY41=""),0,FX$5)</f>
      </c>
      <c r="GB41" s="129">
        <f>IF(FX$6=0,RANK(FZ41,FZ$12:FZ$42,0),RANK(FZ41,FZ$12:FZ$42,1))</f>
      </c>
      <c r="GC41"/>
      <c r="GD41"/>
      <c r="GE41"/>
      <c r="GF41" s="130">
        <f>IF(OR(GC41="",GD41=""),0,GC$5)</f>
      </c>
      <c r="GG41" s="129">
        <f>IF(GC$6=0,RANK(GE41,GE$12:GE$42,0),RANK(GE41,GE$12:GE$42,1))</f>
      </c>
      <c r="GH41"/>
      <c r="GI41"/>
      <c r="GJ41"/>
      <c r="GK41" s="130">
        <f>IF(OR(GH41="",GI41=""),0,GH$5)</f>
      </c>
      <c r="GL41" s="129">
        <f>IF(GH$6=0,RANK(GJ41,GJ$12:GJ$42,0),RANK(GJ41,GJ$12:GJ$42,1))</f>
      </c>
      <c r="GM41"/>
      <c r="GN41"/>
      <c r="GO41"/>
      <c r="GP41" s="130">
        <f>IF(OR(GM41="",GN41=""),0,GM$5)</f>
      </c>
      <c r="GQ41" s="129">
        <f>IF(GM$6=0,RANK(GO41,GO$12:GO$42,0),RANK(GO41,GO$12:GO$42,1))</f>
      </c>
      <c r="GR41"/>
      <c r="GS41"/>
      <c r="GT41"/>
      <c r="GU41" s="130">
        <f>IF(OR(GR41="",GS41=""),0,GR$5)</f>
      </c>
      <c r="GV41" s="129">
        <f>IF(GR$6=0,RANK(GT41,GT$12:GT$42,0),RANK(GT41,GT$12:GT$42,1))</f>
      </c>
      <c r="GW41"/>
      <c r="GX41"/>
      <c r="GY41"/>
      <c r="GZ41" s="130">
        <f>IF(OR(GW41="",GX41=""),0,GW$5)</f>
      </c>
      <c r="HA41" s="129">
        <f>IF(GW$6=0,RANK(GY41,GY$12:GY$42,0),RANK(GY41,GY$12:GY$42,1))</f>
      </c>
      <c r="HB41"/>
      <c r="HC41"/>
      <c r="HD41"/>
      <c r="HE41" s="130">
        <f>IF(OR(HB41="",HC41=""),0,HB$5)</f>
      </c>
      <c r="HF41" s="129">
        <f>IF(HB$6=0,RANK(HD41,HD$12:HD$42,0),RANK(HD41,HD$12:HD$42,1))</f>
      </c>
      <c r="HG41" s="130">
        <v>0.169999942485154</v>
      </c>
      <c r="HH41" s="130">
        <f>IF(COUNTA(HG$12:HG$42)=0,0.6*HG$5,IF(HG41="",0,IF(HG$6=0,IF(HG41&gt;=HG$8,HG$5,IF(HG41&lt;HG$6,0,0.6*HG$5+0.4*HG$5*(HG41-HG$7)/(HG$8-HG$7))),IF(HG41&lt;=HG$8,HG$5,IF(HG41&gt;HG$6,0,0.6*HG$5+0.4*HG$5*(HG41-HG$7)/(HG$8-HG$7))))))</f>
      </c>
      <c r="HI41" s="130">
        <f>IF(HG41&lt;&gt;"",HG$5,0)</f>
      </c>
      <c r="HJ41" s="129">
        <f>IF(HG$6=0,RANK(HG41,HG$12:HG$42,0),RANK(HG41,HG$12:HG$42,1))</f>
      </c>
      <c r="HK41" s="130">
        <v>1.97</v>
      </c>
      <c r="HL41" s="130">
        <f>IF(COUNTA(HK$12:HK$42)=0,0.6*HK$5,IF(HK41="",0,IF(HK$6=0,IF(HK41&gt;=HK$8,HK$5,IF(HK41&lt;HK$6,0,0.6*HK$5+0.4*HK$5*(HK41-HK$7)/(HK$8-HK$7))),IF(HK41&lt;=HK$8,HK$5,IF(HK41&gt;HK$6,0,0.6*HK$5+0.4*HK$5*(HK41-HK$7)/(HK$8-HK$7))))))</f>
      </c>
      <c r="HM41" s="130">
        <f>IF(HK41&lt;&gt;"",HK$5,0)</f>
      </c>
      <c r="HN41" s="129">
        <f>IF(HK$6=0,RANK(HK41,HK$12:HK$42,0),RANK(HK41,HK$12:HK$42,1))</f>
      </c>
      <c r="HO41" s="130">
        <v>0</v>
      </c>
      <c r="HP41" s="130">
        <f>IF(COUNTA(HO$12:HO$42)=0,0.6*HO$5,IF(HO41="",0,IF(HO$6=0,IF(HO41&gt;=HO$8,HO$5,IF(HO41&lt;HO$6,0,0.6*HO$5+0.4*HO$5*(HO41-HO$7)/(HO$8-HO$7))),IF(HO41&lt;=HO$8,HO$5,IF(HO41&gt;HO$6,0,0.6*HO$5+0.4*HO$5*(HO41-HO$7)/(HO$8-HO$7))))))</f>
      </c>
      <c r="HQ41" s="130">
        <f>IF(HO41&lt;&gt;"",HO$5,0)</f>
      </c>
      <c r="HR41" s="129">
        <f>IF(HO$6=0,RANK(HO41,HO$12:HO$42,0),RANK(HO41,HO$12:HO$42,1))</f>
      </c>
      <c r="HS41" s="130">
        <v>3.30739299610894</v>
      </c>
      <c r="HT41" s="130">
        <f>IF(COUNTA(HS$12:HS$42)=0,0.6*HS$5,IF(HS41="",0,IF(HS$6=0,IF(HS41&gt;=HS$8,HS$5,IF(HS41&lt;HS$6,0,0.6*HS$5+0.4*HS$5*(HS41-HS$7)/(HS$8-HS$7))),IF(HS41&lt;=HS$8,HS$5,IF(HS41&gt;HS$6,0,0.6*HS$5+0.4*HS$5*(HS41-HS$7)/(HS$8-HS$7))))))</f>
      </c>
      <c r="HU41" s="130">
        <f>IF(HS41&lt;&gt;"",HS$5,0)</f>
      </c>
      <c r="HV41" s="129">
        <f>IF(HS$6=0,RANK(HS41,HS$12:HS$42,0),RANK(HS41,HS$12:HS$42,1))</f>
      </c>
      <c r="HW41" s="130">
        <v>0</v>
      </c>
      <c r="HX41" s="130">
        <f>IF(COUNTA(HW$12:HW$42)=0,0.6*HW$5,IF(HW41="",0,IF(HW$6=0,IF(HW41&gt;=HW$8,HW$5,IF(HW41&lt;HW$6,0,0.6*HW$5+0.4*HW$5*(HW41-HW$7)/(HW$8-HW$7))),IF(HW41&lt;=HW$8,HW$5,IF(HW41&gt;HW$6,0,0.6*HW$5+0.4*HW$5*(HW41-HW$7)/(HW$8-HW$7))))))</f>
      </c>
      <c r="HY41" s="130">
        <f>IF(HW41&lt;&gt;"",HW$5,0)</f>
      </c>
      <c r="HZ41" s="129">
        <f>IF(HW$6=0,RANK(HW41,HW$12:HW$42,0),RANK(HW41,HW$12:HW$42,1))</f>
      </c>
      <c r="IA41" s="130">
        <v>0</v>
      </c>
      <c r="IB41" s="130">
        <f>IF(COUNTA(IA$12:IA$42)=0,0.6*IA$5,IF(IA41="",0,IF(IA$6=0,IF(IA41&gt;=IA$8,IA$5,IF(IA41&lt;IA$6,0,0.6*IA$5+0.4*IA$5*(IA41-IA$7)/(IA$8-IA$7))),IF(IA41&lt;=IA$8,IA$5,IF(IA41&gt;IA$6,0,0.6*IA$5+0.4*IA$5*(IA41-IA$7)/(IA$8-IA$7))))))</f>
      </c>
      <c r="IC41" s="130">
        <f>IF(IA41&lt;&gt;"",IA$5,0)</f>
      </c>
      <c r="ID41" s="129">
        <f>IF(IA$6=0,RANK(IA41,IA$12:IA$42,0),RANK(IA41,IA$12:IA$42,1))</f>
      </c>
      <c r="IE41" s="130">
        <v>88.7673156023727</v>
      </c>
      <c r="IF41" s="130">
        <f>IF(COUNTA(IE$12:IE$42)=0,0.6*IE$5,IF(IE41="",0,IF(IE$6=0,IF(IE41&gt;=IE$8,IE$5,IF(IE41&lt;IE$6,0,0.6*IE$5+0.4*IE$5*(IE41-IE$7)/(IE$8-IE$7))),IF(IE41&lt;=IE$8,IE$5,IF(IE41&gt;IE$6,0,0.6*IE$5+0.4*IE$5*(IE41-IE$7)/(IE$8-IE$7))))))</f>
      </c>
      <c r="IG41" s="130">
        <f>IF(IE41&lt;&gt;"",IE$5,0)</f>
      </c>
      <c r="IH41" s="129">
        <f>IF(IE$6=0,RANK(IE41,IE$12:IE$42,0),RANK(IE41,IE$12:IE$42,1))</f>
      </c>
      <c r="II41" s="130">
        <v>98.5772822643361</v>
      </c>
      <c r="IJ41" s="130">
        <f>IF(COUNTA(II$12:II$42)=0,0.6*II$5,IF(II41="",0,IF(II$6=0,IF(II41&gt;=II$8,II$5,IF(II41&lt;II$6,0,0.6*II$5+0.4*II$5*(II41-II$7)/(II$8-II$7))),IF(II41&lt;=II$8,II$5,IF(II41&gt;II$6,0,0.6*II$5+0.4*II$5*(II41-II$7)/(II$8-II$7))))))</f>
      </c>
      <c r="IK41" s="130">
        <f>IF(II41&lt;&gt;"",II$5,0)</f>
      </c>
      <c r="IL41" s="129">
        <f>IF(II$6=0,RANK(II41,II$12:II$42,0),RANK(II41,II$12:II$42,1))</f>
      </c>
      <c r="IM41" s="130">
        <v>33.9622685220042</v>
      </c>
      <c r="IN41" s="130">
        <f>IF(COUNTA(IM$12:IM$42)=0,0.6*IM$5,IF(IM41="",0,IF(AND(IM41&gt;=IM$7,IM41&lt;=IM$8),IM$5,0)))</f>
      </c>
      <c r="IO41" s="130">
        <f>IF(IM41&lt;&gt;"",IM$5,0)</f>
      </c>
      <c r="IP41" s="129">
        <f>IF(IM$6=0,RANK(IM41,IM$12:IM$42,0),RANK(IM41,IM$12:IM$42,1))</f>
      </c>
      <c r="IQ41" s="130">
        <v>90</v>
      </c>
      <c r="IR41" s="130">
        <f>IF(COUNTA(IQ$12:IQ$42)=0,0.6*IQ$5,IF(IQ41="",0,IF(IQ$6=0,IF(IQ41&gt;=IQ$8,IQ$5,IF(IQ41&lt;IQ$6,0,0.6*IQ$5+0.4*IQ$5*(IQ41-IQ$7)/(IQ$8-IQ$7))),IF(IQ41&lt;=IQ$8,IQ$5,IF(IQ41&gt;IQ$6,0,0.6*IQ$5+0.4*IQ$5*(IQ41-IQ$7)/(IQ$8-IQ$7))))))</f>
      </c>
      <c r="IS41" s="130">
        <f>IF(IQ41&lt;&gt;"",IQ$5,0)</f>
      </c>
      <c r="IT41" s="129">
        <f>IF(IQ$6=0,RANK(IQ41,IQ$12:IQ$42,0),RANK(IQ41,IQ$12:IQ$42,1))</f>
      </c>
      <c r="IU41" s="130">
        <v>72.8721477725462</v>
      </c>
      <c r="IV41" s="130">
        <f>IF(COUNTA(IU$12:IU$42)=0,0.6*IU$5,IF(IU41="",0,IF(IU$6=0,IF(IU41&gt;=IU$8,IU$5,IF(IU41&lt;IU$6,0,0.6*IU$5+0.4*IU$5*(IU41-IU$7)/(IU$8-IU$7))),IF(IU41&lt;=IU$8,IU$5,IF(IU41&gt;IU$6,0,0.6*IU$5+0.4*IU$5*(IU41-IU$7)/(IU$8-IU$7))))))</f>
      </c>
      <c r="IW41" s="130">
        <f>IF(IU41&lt;&gt;"",IU$5,0)</f>
      </c>
      <c r="IX41" s="129">
        <f>IF(IU$6=0,RANK(IU41,IU$12:IU$42,0),RANK(IU41,IU$12:IU$42,1))</f>
      </c>
      <c r="IY41"/>
      <c r="IZ41" s="130">
        <f>IF(COUNTA(IY$12:IY$42)=0,0.6*IY$5,IF(IY41="",0,IF(AND(IY41&gt;=IY$7,IY41&lt;=IY$8),IY$5,0)))</f>
      </c>
      <c r="JA41" s="130">
        <f>IF(IY41&lt;&gt;"",IY$5,0)</f>
      </c>
      <c r="JB41" s="129">
        <f>IF(IY$6=0,RANK(IY41,IY$12:IY$42,0),RANK(IY41,IY$12:IY$42,1))</f>
      </c>
      <c r="JC41" s="130">
        <v>45.14</v>
      </c>
      <c r="JD41" s="130">
        <f>IF(COUNTA(JC$12:JC$42)=0,0.6*JC$5,IF(JC41="",0,IF(AND(JC41&gt;=JC$7,JC41&lt;=JC$8),JC$5,0)))</f>
      </c>
      <c r="JE41" s="130">
        <f>IF(JC41&lt;&gt;"",JC$5,0)</f>
      </c>
      <c r="JF41" s="129">
        <f>IF(JC$6=0,RANK(JC41,JC$12:JC$42,0),RANK(JC41,JC$12:JC$42,1))</f>
      </c>
      <c r="JG41"/>
      <c r="JH41" s="130">
        <f>IF(COUNTA(JG$12:JG$42)=0,0.6*JG$5,IF(JG41="",0,IF(JG$6=0,IF(JG41&gt;=JG$8,JG$5,IF(JG41&lt;JG$6,0,0.6*JG$5+0.4*JG$5*(JG41-JG$7)/(JG$8-JG$7))),IF(JG41&lt;=JG$8,JG$5,IF(JG41&gt;JG$6,0,0.6*JG$5+0.4*JG$5*(JG41-JG$7)/(JG$8-JG$7))))))</f>
      </c>
      <c r="JI41" s="130">
        <f>IF(JG41&lt;&gt;"",JG$5,0)</f>
      </c>
      <c r="JJ41" s="129">
        <f>IF(JG$6=0,RANK(JG41,JG$12:JG$42,0),RANK(JG41,JG$12:JG$42,1))</f>
      </c>
      <c r="JK41"/>
      <c r="JL41" s="130">
        <f>IF(COUNTA(JK$12:JK$42)=0,0.6*JK$5,IF(JK41="",0,IF(JK$6=0,IF(JK41&gt;=JK$8,JK$5,IF(JK41&lt;JK$6,0,0.6*JK$5+0.4*JK$5*(JK41-JK$7)/(JK$8-JK$7))),IF(JK41&lt;=JK$8,JK$5,IF(JK41&gt;JK$6,0,0.6*JK$5+0.4*JK$5*(JK41-JK$7)/(JK$8-JK$7))))))</f>
      </c>
      <c r="JM41" s="130">
        <f>IF(JK41&lt;&gt;"",JK$5,0)</f>
      </c>
      <c r="JN41" s="129">
        <f>IF(JK$6=0,RANK(JK41,JK$12:JK$42,0),RANK(JK41,JK$12:JK$42,1))</f>
      </c>
      <c r="JO41" s="129" t="s">
        <v>45</v>
      </c>
      <c r="JP41" s="129">
        <f>(F41+J41+N41+R41+V41+Z41+AD41)*100</f>
      </c>
      <c r="JQ41" s="129">
        <f>RANK(JP41,JP$12:JP$42,0)</f>
      </c>
      <c r="JR41" s="129" t="s">
        <v>45</v>
      </c>
      <c r="JS41" s="129">
        <f>(AH41+AL41+AP41+AT41+AX41+BB41+BF41+BJ41+BN41+BR41+BV41+BZ41+CD41+CH41+CL41+CP41+CT41+CX41)*100</f>
      </c>
      <c r="JT41" s="129">
        <f>RANK(JS41,JS$12:JS$42,0)</f>
      </c>
      <c r="JU41" s="129" t="s">
        <v>45</v>
      </c>
      <c r="JV41" s="129">
        <f>(DB41+DF41)*100</f>
      </c>
      <c r="JW41" s="129">
        <f>RANK(JV41,JV$12:JV$42,0)</f>
      </c>
      <c r="JX41" s="129" t="s">
        <v>45</v>
      </c>
      <c r="JY41" s="129">
        <f>(DJ41+DN41+DR41+DV41+DZ41+ED41+EH41+EL41+EQ41+EV41+FA41+FF41+FK41+FP41+FU41+FZ41+GE41+GJ41+GO41+GT41+GY41+HD41)*100</f>
      </c>
      <c r="JZ41" s="129">
        <f>RANK(JY41,JY$12:JY$42,0)</f>
      </c>
      <c r="KA41" s="129" t="s">
        <v>45</v>
      </c>
      <c r="KB41" s="129">
        <f>(HH41+HL41+HP41+HT41+HX41+IB41)*100</f>
      </c>
      <c r="KC41" s="129">
        <f>RANK(KB41,KB$12:KB$42,0)</f>
      </c>
      <c r="KD41" s="129" t="s">
        <v>45</v>
      </c>
      <c r="KE41" s="129">
        <f>(IF41+IJ41+IN41+IR41+IV41)*100</f>
      </c>
      <c r="KF41" s="129">
        <f>RANK(KE41,KE$12:KE$42,0)</f>
      </c>
      <c r="KG41" s="129" t="s">
        <v>45</v>
      </c>
      <c r="KH41" s="129">
        <f>(IZ41+JD41)*100</f>
      </c>
      <c r="KI41" s="129">
        <f>RANK(KH41,KH$12:KH$42,0)</f>
      </c>
      <c r="KJ41" s="129" t="s">
        <v>45</v>
      </c>
      <c r="KK41" s="129">
        <f>(JH41+JL41)*100</f>
      </c>
      <c r="KL41" s="129">
        <f>RANK(KK41,KK$12:KK$42,0)</f>
      </c>
    </row>
    <row r="42">
      <c r="A42" s="129" t="s">
        <v>46</v>
      </c>
      <c r="B42" s="129">
        <f>A42</f>
      </c>
      <c r="C42" s="129">
        <f>(F42+J42+N42+R42+V42+Z42+AD42+AH42+AL42+AP42+AT42+AX42+BB42+BF42+BJ42+BN42+BR42+BV42+BZ42+CD42+CH42+CL42+CP42+CT42+CX42+DB42+DF42+DJ42+DN42+DR42+DV42+DZ42+ED42+EH42+EL42+EQ42+EV42+FA42+FF42+FK42+FP42+FU42+FZ42+GE42+GJ42+GO42+GT42+GY42+HD42+HH42+HL42+HP42+HT42+HX42+IB42+IF42+IJ42+IN42+IR42+IV42+IZ42+JD42+JH42+JL42)*100</f>
      </c>
      <c r="D42" s="129">
        <f>RANK(C42,C$12:C$42,0)</f>
      </c>
      <c r="E42" s="130">
        <v>66.5050146472907</v>
      </c>
      <c r="F42" s="130">
        <f>IF(COUNTA(E$12:E$42)=0,0.6*E$5,IF(E42="",0,IF(E$6=0,IF(E42&gt;=E$8,E$5,IF(E42&lt;E$6,0,0.6*E$5+0.4*E$5*(E42-E$7)/(E$8-E$7))),IF(E42&lt;=E$8,E$5,IF(E42&gt;E$6,0,0.6*E$5+0.4*E$5*(E42-E$7)/(E$8-E$7))))))</f>
      </c>
      <c r="G42" s="130">
        <f>IF(E42&lt;&gt;"",E$5,0)</f>
      </c>
      <c r="H42" s="129">
        <f>IF(E$6=0,RANK(E42,E$12:E$42,0),RANK(E42,E$12:E$42,1))</f>
      </c>
      <c r="I42" s="130">
        <v>85.989676998484</v>
      </c>
      <c r="J42" s="130">
        <f>IF(COUNTA(I$12:I$42)=0,0.6*I$5,IF(I42="",0,IF(I$6=0,IF(I42&gt;=I$8,I$5,IF(I42&lt;I$6,0,0.6*I$5+0.4*I$5*(I42-I$7)/(I$8-I$7))),IF(I42&lt;=I$8,I$5,IF(I42&gt;I$6,0,0.6*I$5+0.4*I$5*(I42-I$7)/(I$8-I$7))))))</f>
      </c>
      <c r="K42" s="130">
        <f>IF(I42&lt;&gt;"",I$5,0)</f>
      </c>
      <c r="L42" s="129">
        <f>IF(I$6=0,RANK(I42,I$12:I$42,0),RANK(I42,I$12:I$42,1))</f>
      </c>
      <c r="M42" s="130">
        <v>73.2173980703392</v>
      </c>
      <c r="N42" s="130">
        <f>IF(COUNTA(M$12:M$42)=0,0.6*M$5,IF(M42="",0,IF(M$6=0,IF(M42&gt;=M$8,M$5,IF(M42&lt;M$6,0,0.6*M$5+0.4*M$5*(M42-M$7)/(M$8-M$7))),IF(M42&lt;=M$8,M$5,IF(M42&gt;M$6,0,0.6*M$5+0.4*M$5*(M42-M$7)/(M$8-M$7))))))</f>
      </c>
      <c r="O42" s="130">
        <f>IF(M42&lt;&gt;"",M$5,0)</f>
      </c>
      <c r="P42" s="129">
        <f>IF(M$6=0,RANK(M42,M$12:M$42,0),RANK(M42,M$12:M$42,1))</f>
      </c>
      <c r="Q42"/>
      <c r="R42" s="130">
        <f>IF(COUNTA(Q$12:Q$42)=0,0.6*Q$5,IF(Q42="",0,IF(Q$6=0,IF(Q42&gt;=Q$8,Q$5,IF(Q42&lt;Q$6,0,0.6*Q$5+0.4*Q$5*(Q42-Q$7)/(Q$8-Q$7))),IF(Q42&lt;=Q$8,Q$5,IF(Q42&gt;Q$6,0,0.6*Q$5+0.4*Q$5*(Q42-Q$7)/(Q$8-Q$7))))))</f>
      </c>
      <c r="S42" s="130">
        <f>IF(Q42&lt;&gt;"",Q$5,0)</f>
      </c>
      <c r="T42" s="129">
        <f>IF(Q$6=0,RANK(Q42,Q$12:Q$42,0),RANK(Q42,Q$12:Q$42,1))</f>
      </c>
      <c r="U42"/>
      <c r="V42" s="130">
        <f>IF(COUNTA(U$12:U$42)=0,0.6*U$5,IF(U42="",0,IF(U$6=0,IF(U42&gt;=U$8,U$5,IF(U42&lt;U$6,0,0.6*U$5+0.4*U$5*(U42-U$7)/(U$8-U$7))),IF(U42&lt;=U$8,U$5,IF(U42&gt;U$6,0,0.6*U$5+0.4*U$5*(U42-U$7)/(U$8-U$7))))))</f>
      </c>
      <c r="W42" s="130">
        <f>IF(U42&lt;&gt;"",U$5,0)</f>
      </c>
      <c r="X42" s="129">
        <f>IF(U$6=0,RANK(U42,U$12:U$42,0),RANK(U42,U$12:U$42,1))</f>
      </c>
      <c r="Y42"/>
      <c r="Z42" s="130">
        <f>IF(COUNTA(Y$12:Y$42)=0,0.6*Y$5,IF(Y42="",0,IF(Y$6=0,IF(Y42&gt;=Y$8,Y$5,IF(Y42&lt;Y$6,0,0.6*Y$5+0.4*Y$5*(Y42-Y$7)/(Y$8-Y$7))),IF(Y42&lt;=Y$8,Y$5,IF(Y42&gt;Y$6,0,0.6*Y$5+0.4*Y$5*(Y42-Y$7)/(Y$8-Y$7))))))</f>
      </c>
      <c r="AA42" s="130">
        <f>IF(Y42&lt;&gt;"",Y$5,0)</f>
      </c>
      <c r="AB42" s="129">
        <f>IF(Y$6=0,RANK(Y42,Y$12:Y$42,0),RANK(Y42,Y$12:Y$42,1))</f>
      </c>
      <c r="AC42" s="130">
        <v>100</v>
      </c>
      <c r="AD42" s="130">
        <f>IF(COUNTA(AC$12:AC$42)=0,0.6*AC$5,IF(AC42="",0,IF(AC$6=0,IF(AC42&gt;=AC$8,AC$5,IF(AC42&lt;AC$6,0,0.6*AC$5+0.4*AC$5*(AC42-AC$7)/(AC$8-AC$7))),IF(AC42&lt;=AC$8,AC$5,IF(AC42&gt;AC$6,0,0.6*AC$5+0.4*AC$5*(AC42-AC$7)/(AC$8-AC$7))))))</f>
      </c>
      <c r="AE42" s="130">
        <f>IF(AC42&lt;&gt;"",AC$5,0)</f>
      </c>
      <c r="AF42" s="129">
        <f>IF(AC$6=0,RANK(AC42,AC$12:AC$42,0),RANK(AC42,AC$12:AC$42,1))</f>
      </c>
      <c r="AG42" s="130">
        <v>0.889999999999999</v>
      </c>
      <c r="AH42" s="130">
        <f>IF(COUNTA(AG$12:AG$42)=0,0.6*AG$5,IF(AG42="",0,IF(AG$6=0,IF(AG42&gt;=AG$8,AG$5,IF(AG42&lt;AG$6,0,0.6*AG$5+0.4*AG$5*(AG42-AG$7)/(AG$8-AG$7))),IF(AG42&lt;=AG$8,AG$5,IF(AG42&gt;AG$6,0,0.6*AG$5+0.4*AG$5*(AG42-AG$7)/(AG$8-AG$7))))))</f>
      </c>
      <c r="AI42" s="130">
        <f>IF(AG42&lt;&gt;"",AG$5,0)</f>
      </c>
      <c r="AJ42" s="129">
        <f>IF(AG$6=0,RANK(AG42,AG$12:AG$42,0),RANK(AG42,AG$12:AG$42,1))</f>
      </c>
      <c r="AK42" s="130">
        <v>0</v>
      </c>
      <c r="AL42" s="130">
        <f>IF(COUNTA(AK$12:AK$42)=0,0.6*AK$5,IF(AK42="",0,IF(AK$6=0,IF(AK42&gt;=AK$8,AK$5,IF(AK42&lt;AK$6,0,0.6*AK$5+0.4*AK$5*(AK42-AK$7)/(AK$8-AK$7))),IF(AK42&lt;=AK$8,AK$5,IF(AK42&gt;AK$6,0,0.6*AK$5+0.4*AK$5*(AK42-AK$7)/(AK$8-AK$7))))))</f>
      </c>
      <c r="AM42" s="130">
        <f>IF(AK42&lt;&gt;"",AK$5,0)</f>
      </c>
      <c r="AN42" s="129">
        <f>IF(AK$6=0,RANK(AK42,AK$12:AK$42,0),RANK(AK42,AK$12:AK$42,1))</f>
      </c>
      <c r="AO42" s="130">
        <v>0.650635893772588</v>
      </c>
      <c r="AP42" s="130">
        <f>IF(COUNTA(AO$12:AO$42)=0,0.6*AO$5,IF(AO42="",0,IF(AO$6=0,IF(AO42&gt;=AO$8,AO$5,IF(AO42&lt;AO$6,0,0.6*AO$5+0.4*AO$5*(AO42-AO$7)/(AO$8-AO$7))),IF(AO42&lt;=AO$8,AO$5,IF(AO42&gt;AO$6,0,0.6*AO$5+0.4*AO$5*(AO42-AO$7)/(AO$8-AO$7))))))</f>
      </c>
      <c r="AQ42" s="130">
        <f>IF(AO42&lt;&gt;"",AO$5,0)</f>
      </c>
      <c r="AR42" s="129">
        <f>IF(AO$6=0,RANK(AO42,AO$12:AO$42,0),RANK(AO42,AO$12:AO$42,1))</f>
      </c>
      <c r="AS42" s="130">
        <v>0</v>
      </c>
      <c r="AT42" s="130">
        <f>IF(COUNTA(AS$12:AS$42)=0,0.6*AS$5,IF(AS42="",0,IF(AS$6=0,IF(AS42&gt;=AS$8,AS$5,IF(AS42&lt;AS$6,0,0.6*AS$5+0.4*AS$5*(AS42-AS$7)/(AS$8-AS$7))),IF(AS42&lt;=AS$8,AS$5,IF(AS42&gt;AS$6,0,0.6*AS$5+0.4*AS$5*(AS42-AS$7)/(AS$8-AS$7))))))</f>
      </c>
      <c r="AU42" s="130">
        <f>IF(AS42&lt;&gt;"",AS$5,0)</f>
      </c>
      <c r="AV42" s="129">
        <f>IF(AS$6=0,RANK(AS42,AS$12:AS$42,0),RANK(AS42,AS$12:AS$42,1))</f>
      </c>
      <c r="AW42" s="130">
        <v>0</v>
      </c>
      <c r="AX42" s="130">
        <f>IF(COUNTA(AW$12:AW$42)=0,0.6*AW$5,IF(AW42="",0,IF(AW$6=0,IF(AW42&gt;=AW$8,AW$5,IF(AW42&lt;AW$6,0,0.6*AW$5+0.4*AW$5*(AW42-AW$7)/(AW$8-AW$7))),IF(AW42&lt;=AW$8,AW$5,IF(AW42&gt;AW$6,0,0.6*AW$5+0.4*AW$5*(AW42-AW$7)/(AW$8-AW$7))))))</f>
      </c>
      <c r="AY42" s="130">
        <f>IF(AW42&lt;&gt;"",AW$5,0)</f>
      </c>
      <c r="AZ42" s="129">
        <f>IF(AW$6=0,RANK(AW42,AW$12:AW$42,0),RANK(AW42,AW$12:AW$42,1))</f>
      </c>
      <c r="BA42" s="130">
        <v>17.9521739130435</v>
      </c>
      <c r="BB42" s="130">
        <f>IF(COUNTA(BA$12:BA$42)=0,0.6*BA$5,IF(BA42="",0,IF(BA$6=0,IF(BA42&gt;=BA$8,BA$5,IF(BA42&lt;BA$6,0,0.6*BA$5+0.4*BA$5*(BA42-BA$7)/(BA$8-BA$7))),IF(BA42&lt;=BA$8,BA$5,IF(BA42&gt;BA$6,0,0.6*BA$5+0.4*BA$5*(BA42-BA$7)/(BA$8-BA$7))))))</f>
      </c>
      <c r="BC42" s="130">
        <f>IF(BA42&lt;&gt;"",BA$5,0)</f>
      </c>
      <c r="BD42" s="129">
        <f>IF(BA$6=0,RANK(BA42,BA$12:BA$42,0),RANK(BA42,BA$12:BA$42,1))</f>
      </c>
      <c r="BE42" s="130">
        <v>0</v>
      </c>
      <c r="BF42" s="130">
        <f>IF(COUNTA(BE$12:BE$42)=0,0.6*BE$5,IF(BE42="",0,IF(BE$6=0,IF(BE42&gt;=BE$8,BE$5,IF(BE42&lt;BE$6,0,0.6*BE$5+0.4*BE$5*(BE42-BE$7)/(BE$8-BE$7))),IF(BE42&lt;=BE$8,BE$5,IF(BE42&gt;BE$6,0,0.6*BE$5+0.4*BE$5*(BE42-BE$7)/(BE$8-BE$7))))))</f>
      </c>
      <c r="BG42" s="130">
        <f>IF(BE42&lt;&gt;"",BE$5,0)</f>
      </c>
      <c r="BH42" s="129">
        <f>IF(BE$6=0,RANK(BE42,BE$12:BE$42,0),RANK(BE42,BE$12:BE$42,1))</f>
      </c>
      <c r="BI42"/>
      <c r="BJ42" s="130">
        <f>IF(COUNTA(BI$12:BI$42)=0,0.6*BI$5,IF(BI42="",0,IF(BI$6=0,IF(BI42&gt;=BI$8,BI$5,IF(BI42&lt;BI$6,0,0.6*BI$5+0.4*BI$5*(BI42-BI$7)/(BI$8-BI$7))),IF(BI42&lt;=BI$8,BI$5,IF(BI42&gt;BI$6,0,0.6*BI$5+0.4*BI$5*(BI42-BI$7)/(BI$8-BI$7))))))</f>
      </c>
      <c r="BK42" s="130">
        <f>IF(BI42&lt;&gt;"",BI$5,0)</f>
      </c>
      <c r="BL42" s="129">
        <f>IF(BI$6=0,RANK(BI42,BI$12:BI$42,0),RANK(BI42,BI$12:BI$42,1))</f>
      </c>
      <c r="BM42"/>
      <c r="BN42" s="130">
        <f>IF(COUNTA(BM$12:BM$42)=0,0.6*BM$5,IF(BM42="",0,IF(BM$6=0,IF(BM42&gt;=BM$8,BM$5,IF(BM42&lt;BM$6,0,0.6*BM$5+0.4*BM$5*(BM42-BM$7)/(BM$8-BM$7))),IF(BM42&lt;=BM$8,BM$5,IF(BM42&gt;BM$6,0,0.6*BM$5+0.4*BM$5*(BM42-BM$7)/(BM$8-BM$7))))))</f>
      </c>
      <c r="BO42" s="130">
        <f>IF(BM42&lt;&gt;"",BM$5,0)</f>
      </c>
      <c r="BP42" s="129">
        <f>IF(BM$6=0,RANK(BM42,BM$12:BM$42,0),RANK(BM42,BM$12:BM$42,1))</f>
      </c>
      <c r="BQ42"/>
      <c r="BR42" s="130">
        <f>IF(COUNTA(BQ$12:BQ$42)=0,0.6*BQ$5,IF(BQ42="",0,IF(BQ$6=0,IF(BQ42&gt;=BQ$8,BQ$5,IF(BQ42&lt;BQ$6,0,0.6*BQ$5+0.4*BQ$5*(BQ42-BQ$7)/(BQ$8-BQ$7))),IF(BQ42&lt;=BQ$8,BQ$5,IF(BQ42&gt;BQ$6,0,0.6*BQ$5+0.4*BQ$5*(BQ42-BQ$7)/(BQ$8-BQ$7))))))</f>
      </c>
      <c r="BS42" s="130">
        <f>IF(BQ42&lt;&gt;"",BQ$5,0)</f>
      </c>
      <c r="BT42" s="129">
        <f>IF(BQ$6=0,RANK(BQ42,BQ$12:BQ$42,0),RANK(BQ42,BQ$12:BQ$42,1))</f>
      </c>
      <c r="BU42"/>
      <c r="BV42" s="130">
        <f>IF(COUNTA(BU$12:BU$42)=0,0.6*BU$5,IF(BU42="",0,IF(BU$6=0,IF(BU42&gt;=BU$8,BU$5,IF(BU42&lt;BU$6,0,0.6*BU$5+0.4*BU$5*(BU42-BU$7)/(BU$8-BU$7))),IF(BU42&lt;=BU$8,BU$5,IF(BU42&gt;BU$6,0,0.6*BU$5+0.4*BU$5*(BU42-BU$7)/(BU$8-BU$7))))))</f>
      </c>
      <c r="BW42" s="130">
        <f>IF(BU42&lt;&gt;"",BU$5,0)</f>
      </c>
      <c r="BX42" s="129">
        <f>IF(BU$6=0,RANK(BU42,BU$12:BU$42,0),RANK(BU42,BU$12:BU$42,1))</f>
      </c>
      <c r="BY42"/>
      <c r="BZ42" s="130">
        <f>IF(COUNTA(BY$12:BY$42)=0,0.6*BY$5,IF(BY42="",0,IF(BY$6=0,IF(BY42&gt;=BY$8,BY$5,IF(BY42&lt;BY$6,0,0.6*BY$5+0.4*BY$5*(BY42-BY$7)/(BY$8-BY$7))),IF(BY42&lt;=BY$8,BY$5,IF(BY42&gt;BY$6,0,0.6*BY$5+0.4*BY$5*(BY42-BY$7)/(BY$8-BY$7))))))</f>
      </c>
      <c r="CA42" s="130">
        <f>IF(BY42&lt;&gt;"",BY$5,0)</f>
      </c>
      <c r="CB42" s="129">
        <f>IF(BY$6=0,RANK(BY42,BY$12:BY$42,0),RANK(BY42,BY$12:BY$42,1))</f>
      </c>
      <c r="CC42"/>
      <c r="CD42" s="130">
        <f>IF(COUNTA(CC$12:CC$42)=0,0.6*CC$5,IF(CC42="",0,IF(CC$6=0,IF(CC42&gt;=CC$8,CC$5,IF(CC42&lt;CC$6,0,0.6*CC$5+0.4*CC$5*(CC42-CC$7)/(CC$8-CC$7))),IF(CC42&lt;=CC$8,CC$5,IF(CC42&gt;CC$6,0,0.6*CC$5+0.4*CC$5*(CC42-CC$7)/(CC$8-CC$7))))))</f>
      </c>
      <c r="CE42" s="130">
        <f>IF(CC42&lt;&gt;"",CC$5,0)</f>
      </c>
      <c r="CF42" s="129">
        <f>IF(CC$6=0,RANK(CC42,CC$12:CC$42,0),RANK(CC42,CC$12:CC$42,1))</f>
      </c>
      <c r="CG42"/>
      <c r="CH42" s="130">
        <f>IF(COUNTA(CG$12:CG$42)=0,0.6*CG$5,IF(CG42="",0,IF(CG$6=0,IF(CG42&gt;=CG$8,CG$5,IF(CG42&lt;CG$6,0,0.6*CG$5+0.4*CG$5*(CG42-CG$7)/(CG$8-CG$7))),IF(CG42&lt;=CG$8,CG$5,IF(CG42&gt;CG$6,0,0.6*CG$5+0.4*CG$5*(CG42-CG$7)/(CG$8-CG$7))))))</f>
      </c>
      <c r="CI42" s="130">
        <f>IF(CG42&lt;&gt;"",CG$5,0)</f>
      </c>
      <c r="CJ42" s="129">
        <f>IF(CG$6=0,RANK(CG42,CG$12:CG$42,0),RANK(CG42,CG$12:CG$42,1))</f>
      </c>
      <c r="CK42"/>
      <c r="CL42" s="130">
        <f>IF(COUNTA(CK$12:CK$42)=0,0.6*CK$5,IF(CK42="",0,IF(CK$6=0,IF(CK42&gt;=CK$8,CK$5,IF(CK42&lt;CK$6,0,0.6*CK$5+0.4*CK$5*(CK42-CK$7)/(CK$8-CK$7))),IF(CK42&lt;=CK$8,CK$5,IF(CK42&gt;CK$6,0,0.6*CK$5+0.4*CK$5*(CK42-CK$7)/(CK$8-CK$7))))))</f>
      </c>
      <c r="CM42" s="130">
        <f>IF(CK42&lt;&gt;"",CK$5,0)</f>
      </c>
      <c r="CN42" s="129">
        <f>IF(CK$6=0,RANK(CK42,CK$12:CK$42,0),RANK(CK42,CK$12:CK$42,1))</f>
      </c>
      <c r="CO42"/>
      <c r="CP42" s="130">
        <f>IF(COUNTA(CO$12:CO$42)=0,0.6*CO$5,IF(CO42="",0,IF(CO$6=0,IF(CO42&gt;=CO$8,CO$5,IF(CO42&lt;CO$6,0,0.6*CO$5+0.4*CO$5*(CO42-CO$7)/(CO$8-CO$7))),IF(CO42&lt;=CO$8,CO$5,IF(CO42&gt;CO$6,0,0.6*CO$5+0.4*CO$5*(CO42-CO$7)/(CO$8-CO$7))))))</f>
      </c>
      <c r="CQ42" s="130">
        <f>IF(CO42&lt;&gt;"",CO$5,0)</f>
      </c>
      <c r="CR42" s="129">
        <f>IF(CO$6=0,RANK(CO42,CO$12:CO$42,0),RANK(CO42,CO$12:CO$42,1))</f>
      </c>
      <c r="CS42" s="130">
        <v>99</v>
      </c>
      <c r="CT42" s="130">
        <f>IF(COUNTA(CS$12:CS$42)=0,0.6*CS$5,IF(CS42="",0,IF(CS$6=0,IF(CS42&gt;=CS$8,CS$5,IF(CS42&lt;CS$6,0,0.6*CS$5+0.4*CS$5*(CS42-CS$7)/(CS$8-CS$7))),IF(CS42&lt;=CS$8,CS$5,IF(CS42&gt;CS$6,0,0.6*CS$5+0.4*CS$5*(CS42-CS$7)/(CS$8-CS$7))))))</f>
      </c>
      <c r="CU42" s="130">
        <f>IF(CS42&lt;&gt;"",CS$5,0)</f>
      </c>
      <c r="CV42" s="129">
        <f>IF(CS$6=0,RANK(CS42,CS$12:CS$42,0),RANK(CS42,CS$12:CS$42,1))</f>
      </c>
      <c r="CW42" s="130">
        <v>0.5</v>
      </c>
      <c r="CX42" s="130">
        <f>IF(COUNTA(CW$12:CW$42)=0,0.6*CW$5,IF(CW42="",0,IF(CW$6=0,IF(CW42&gt;=CW$8,CW$5,IF(CW42&lt;CW$6,0,0.6*CW$5+0.4*CW$5*(CW42-CW$7)/(CW$8-CW$7))),IF(CW42&lt;=CW$8,CW$5,IF(CW42&gt;CW$6,0,0.6*CW$5+0.4*CW$5*(CW42-CW$7)/(CW$8-CW$7))))))</f>
      </c>
      <c r="CY42" s="130">
        <f>IF(CW42&lt;&gt;"",CW$5,0)</f>
      </c>
      <c r="CZ42" s="129">
        <f>IF(CW$6=0,RANK(CW42,CW$12:CW$42,0),RANK(CW42,CW$12:CW$42,1))</f>
      </c>
      <c r="DA42" s="130">
        <v>98</v>
      </c>
      <c r="DB42" s="130">
        <f>IF(COUNTA(DA$12:DA$42)=0,0.6*DA$5,IF(DA42="",0,IF(DA$6=0,IF(DA42&gt;=DA$8,DA$5,IF(DA42&lt;DA$6,0,0.6*DA$5+0.4*DA$5*(DA42-DA$7)/(DA$8-DA$7))),IF(DA42&lt;=DA$8,DA$5,IF(DA42&gt;DA$6,0,0.6*DA$5+0.4*DA$5*(DA42-DA$7)/(DA$8-DA$7))))))</f>
      </c>
      <c r="DC42" s="130">
        <f>IF(DA42&lt;&gt;"",DA$5,0)</f>
      </c>
      <c r="DD42" s="129">
        <f>IF(DA$6=0,RANK(DA42,DA$12:DA$42,0),RANK(DA42,DA$12:DA$42,1))</f>
      </c>
      <c r="DE42" s="130">
        <v>98</v>
      </c>
      <c r="DF42" s="130">
        <f>IF(COUNTA(DE$12:DE$42)=0,0.6*DE$5,IF(DE42="",0,IF(DE$6=0,IF(DE42&gt;=DE$8,DE$5,IF(DE42&lt;DE$6,0,0.6*DE$5+0.4*DE$5*(DE42-DE$7)/(DE$8-DE$7))),IF(DE42&lt;=DE$8,DE$5,IF(DE42&gt;DE$6,0,0.6*DE$5+0.4*DE$5*(DE42-DE$7)/(DE$8-DE$7))))))</f>
      </c>
      <c r="DG42" s="130">
        <f>IF(DE42&lt;&gt;"",DE$5,0)</f>
      </c>
      <c r="DH42" s="129">
        <f>IF(DE$6=0,RANK(DE42,DE$12:DE$42,0),RANK(DE42,DE$12:DE$42,1))</f>
      </c>
      <c r="DI42"/>
      <c r="DJ42" s="130">
        <f>IF(COUNTA(DI$12:DI$42)=0,0.6*DI$5,IF(DI42="",0,IF(DI$6=0,IF(DI42&gt;=DI$8,DI$5,IF(DI42&lt;DI$6,0,0.6*DI$5+0.4*DI$5*(DI42-DI$7)/(DI$8-DI$7))),IF(DI42&lt;=DI$8,DI$5,IF(DI42&gt;DI$6,0,0.6*DI$5+0.4*DI$5*(DI42-DI$7)/(DI$8-DI$7))))))</f>
      </c>
      <c r="DK42" s="130">
        <f>IF(DI42&lt;&gt;"",DI$5,0)</f>
      </c>
      <c r="DL42" s="129">
        <f>IF(DI$6=0,RANK(DI42,DI$12:DI$42,0),RANK(DI42,DI$12:DI$42,1))</f>
      </c>
      <c r="DM42"/>
      <c r="DN42" s="130">
        <f>IF(COUNTA(DM$12:DM$42)=0,0.6*DM$5,IF(DM42="",0,IF(DM$6=0,IF(DM42&gt;=DM$8,DM$5,IF(DM42&lt;DM$6,0,0.6*DM$5+0.4*DM$5*(DM42-DM$7)/(DM$8-DM$7))),IF(DM42&lt;=DM$8,DM$5,IF(DM42&gt;DM$6,0,0.6*DM$5+0.4*DM$5*(DM42-DM$7)/(DM$8-DM$7))))))</f>
      </c>
      <c r="DO42" s="130">
        <f>IF(DM42&lt;&gt;"",DM$5,0)</f>
      </c>
      <c r="DP42" s="129">
        <f>IF(DM$6=0,RANK(DM42,DM$12:DM$42,0),RANK(DM42,DM$12:DM$42,1))</f>
      </c>
      <c r="DQ42"/>
      <c r="DR42" s="130">
        <f>IF(COUNTA(DQ$12:DQ$42)=0,0.6*DQ$5,IF(DQ42="",0,IF(DQ$6=0,IF(DQ42&gt;=DQ$8,DQ$5,IF(DQ42&lt;DQ$6,0,0.6*DQ$5+0.4*DQ$5*(DQ42-DQ$7)/(DQ$8-DQ$7))),IF(DQ42&lt;=DQ$8,DQ$5,IF(DQ42&gt;DQ$6,0,0.6*DQ$5+0.4*DQ$5*(DQ42-DQ$7)/(DQ$8-DQ$7))))))</f>
      </c>
      <c r="DS42" s="130">
        <f>IF(DQ42&lt;&gt;"",DQ$5,0)</f>
      </c>
      <c r="DT42" s="129">
        <f>IF(DQ$6=0,RANK(DQ42,DQ$12:DQ$42,0),RANK(DQ42,DQ$12:DQ$42,1))</f>
      </c>
      <c r="DU42"/>
      <c r="DV42" s="130">
        <f>IF(COUNTA(DU$12:DU$42)=0,0.6*DU$5,IF(DU42="",0,IF(DU$6=0,IF(DU42&gt;=DU$8,DU$5,IF(DU42&lt;DU$6,0,0.6*DU$5+0.4*DU$5*(DU42-DU$7)/(DU$8-DU$7))),IF(DU42&lt;=DU$8,DU$5,IF(DU42&gt;DU$6,0,0.6*DU$5+0.4*DU$5*(DU42-DU$7)/(DU$8-DU$7))))))</f>
      </c>
      <c r="DW42" s="130">
        <f>IF(DU42&lt;&gt;"",DU$5,0)</f>
      </c>
      <c r="DX42" s="129">
        <f>IF(DU$6=0,RANK(DU42,DU$12:DU$42,0),RANK(DU42,DU$12:DU$42,1))</f>
      </c>
      <c r="DY42"/>
      <c r="DZ42" s="130">
        <f>IF(COUNTA(DY$12:DY$42)=0,0.6*DY$5,IF(DY42="",0,IF(DY$6=0,IF(DY42&gt;=DY$8,DY$5,IF(DY42&lt;DY$6,0,0.6*DY$5+0.4*DY$5*(DY42-DY$7)/(DY$8-DY$7))),IF(DY42&lt;=DY$8,DY$5,IF(DY42&gt;DY$6,0,0.6*DY$5+0.4*DY$5*(DY42-DY$7)/(DY$8-DY$7))))))</f>
      </c>
      <c r="EA42" s="130">
        <f>IF(DY42&lt;&gt;"",DY$5,0)</f>
      </c>
      <c r="EB42" s="129">
        <f>IF(DY$6=0,RANK(DY42,DY$12:DY$42,0),RANK(DY42,DY$12:DY$42,1))</f>
      </c>
      <c r="EC42"/>
      <c r="ED42" s="130">
        <f>IF(COUNTA(EC$12:EC$42)=0,0.6*EC$5,IF(EC42="",0,IF(EC$6=0,IF(EC42&gt;=EC$8,EC$5,IF(EC42&lt;EC$6,0,0.6*EC$5+0.4*EC$5*(EC42-EC$7)/(EC$8-EC$7))),IF(EC42&lt;=EC$8,EC$5,IF(EC42&gt;EC$6,0,0.6*EC$5+0.4*EC$5*(EC42-EC$7)/(EC$8-EC$7))))))</f>
      </c>
      <c r="EE42" s="130">
        <f>IF(EC42&lt;&gt;"",EC$5,0)</f>
      </c>
      <c r="EF42" s="129">
        <f>IF(EC$6=0,RANK(EC42,EC$12:EC$42,0),RANK(EC42,EC$12:EC$42,1))</f>
      </c>
      <c r="EG42"/>
      <c r="EH42" s="130">
        <f>IF(COUNTA(EG$12:EG$42)=0,0.6*EG$5,IF(EG42="",0,IF(EG$6=0,IF(EG42&gt;=EG$8,EG$5,IF(EG42&lt;EG$6,0,0.6*EG$5+0.4*EG$5*(EG42-EG$7)/(EG$8-EG$7))),IF(EG42&lt;=EG$8,EG$5,IF(EG42&gt;EG$6,0,0.6*EG$5+0.4*EG$5*(EG42-EG$7)/(EG$8-EG$7))))))</f>
      </c>
      <c r="EI42" s="130">
        <f>IF(EG42&lt;&gt;"",EG$5,0)</f>
      </c>
      <c r="EJ42" s="129">
        <f>IF(EG$6=0,RANK(EG42,EG$12:EG$42,0),RANK(EG42,EG$12:EG$42,1))</f>
      </c>
      <c r="EK42"/>
      <c r="EL42" s="130">
        <f>IF(COUNTA(EK$12:EK$42)=0,0.6*EK$5,IF(EK42="",0,IF(EK$6=0,IF(EK42&gt;=EK$8,EK$5,IF(EK42&lt;EK$6,0,0.6*EK$5+0.4*EK$5*(EK42-EK$7)/(EK$8-EK$7))),IF(EK42&lt;=EK$8,EK$5,IF(EK42&gt;EK$6,0,0.6*EK$5+0.4*EK$5*(EK42-EK$7)/(EK$8-EK$7))))))</f>
      </c>
      <c r="EM42" s="130">
        <f>IF(EK42&lt;&gt;"",EK$5,0)</f>
      </c>
      <c r="EN42" s="129">
        <f>IF(EK$6=0,RANK(EK42,EK$12:EK$42,0),RANK(EK42,EK$12:EK$42,1))</f>
      </c>
      <c r="EO42"/>
      <c r="EP42"/>
      <c r="EQ42"/>
      <c r="ER42" s="130">
        <f>IF(OR(EO42="",EP42=""),0,EO$5)</f>
      </c>
      <c r="ES42" s="129">
        <f>IF(EO$6=0,RANK(EQ42,EQ$12:EQ$42,0),RANK(EQ42,EQ$12:EQ$42,1))</f>
      </c>
      <c r="ET42"/>
      <c r="EU42"/>
      <c r="EV42"/>
      <c r="EW42" s="130">
        <f>IF(OR(ET42="",EU42=""),0,ET$5)</f>
      </c>
      <c r="EX42" s="129">
        <f>IF(ET$6=0,RANK(EV42,EV$12:EV$42,0),RANK(EV42,EV$12:EV$42,1))</f>
      </c>
      <c r="EY42"/>
      <c r="EZ42"/>
      <c r="FA42"/>
      <c r="FB42" s="130">
        <f>IF(OR(EY42="",EZ42=""),0,EY$5)</f>
      </c>
      <c r="FC42" s="129">
        <f>IF(EY$6=0,RANK(FA42,FA$12:FA$42,0),RANK(FA42,FA$12:FA$42,1))</f>
      </c>
      <c r="FD42"/>
      <c r="FE42"/>
      <c r="FF42"/>
      <c r="FG42" s="130">
        <f>IF(OR(FD42="",FE42=""),0,FD$5)</f>
      </c>
      <c r="FH42" s="129">
        <f>IF(FD$6=0,RANK(FF42,FF$12:FF$42,0),RANK(FF42,FF$12:FF$42,1))</f>
      </c>
      <c r="FI42"/>
      <c r="FJ42"/>
      <c r="FK42"/>
      <c r="FL42" s="130">
        <f>IF(OR(FI42="",FJ42=""),0,FI$5)</f>
      </c>
      <c r="FM42" s="129">
        <f>IF(FI$6=0,RANK(FK42,FK$12:FK$42,0),RANK(FK42,FK$12:FK$42,1))</f>
      </c>
      <c r="FN42"/>
      <c r="FO42"/>
      <c r="FP42"/>
      <c r="FQ42" s="130">
        <f>IF(OR(FN42="",FO42=""),0,FN$5)</f>
      </c>
      <c r="FR42" s="129">
        <f>IF(FN$6=0,RANK(FP42,FP$12:FP$42,0),RANK(FP42,FP$12:FP$42,1))</f>
      </c>
      <c r="FS42"/>
      <c r="FT42"/>
      <c r="FU42"/>
      <c r="FV42" s="130">
        <f>IF(OR(FS42="",FT42=""),0,FS$5)</f>
      </c>
      <c r="FW42" s="129">
        <f>IF(FS$6=0,RANK(FU42,FU$12:FU$42,0),RANK(FU42,FU$12:FU$42,1))</f>
      </c>
      <c r="FX42"/>
      <c r="FY42"/>
      <c r="FZ42"/>
      <c r="GA42" s="130">
        <f>IF(OR(FX42="",FY42=""),0,FX$5)</f>
      </c>
      <c r="GB42" s="129">
        <f>IF(FX$6=0,RANK(FZ42,FZ$12:FZ$42,0),RANK(FZ42,FZ$12:FZ$42,1))</f>
      </c>
      <c r="GC42"/>
      <c r="GD42"/>
      <c r="GE42"/>
      <c r="GF42" s="130">
        <f>IF(OR(GC42="",GD42=""),0,GC$5)</f>
      </c>
      <c r="GG42" s="129">
        <f>IF(GC$6=0,RANK(GE42,GE$12:GE$42,0),RANK(GE42,GE$12:GE$42,1))</f>
      </c>
      <c r="GH42"/>
      <c r="GI42"/>
      <c r="GJ42"/>
      <c r="GK42" s="130">
        <f>IF(OR(GH42="",GI42=""),0,GH$5)</f>
      </c>
      <c r="GL42" s="129">
        <f>IF(GH$6=0,RANK(GJ42,GJ$12:GJ$42,0),RANK(GJ42,GJ$12:GJ$42,1))</f>
      </c>
      <c r="GM42"/>
      <c r="GN42"/>
      <c r="GO42"/>
      <c r="GP42" s="130">
        <f>IF(OR(GM42="",GN42=""),0,GM$5)</f>
      </c>
      <c r="GQ42" s="129">
        <f>IF(GM$6=0,RANK(GO42,GO$12:GO$42,0),RANK(GO42,GO$12:GO$42,1))</f>
      </c>
      <c r="GR42"/>
      <c r="GS42"/>
      <c r="GT42"/>
      <c r="GU42" s="130">
        <f>IF(OR(GR42="",GS42=""),0,GR$5)</f>
      </c>
      <c r="GV42" s="129">
        <f>IF(GR$6=0,RANK(GT42,GT$12:GT$42,0),RANK(GT42,GT$12:GT$42,1))</f>
      </c>
      <c r="GW42"/>
      <c r="GX42"/>
      <c r="GY42"/>
      <c r="GZ42" s="130">
        <f>IF(OR(GW42="",GX42=""),0,GW$5)</f>
      </c>
      <c r="HA42" s="129">
        <f>IF(GW$6=0,RANK(GY42,GY$12:GY$42,0),RANK(GY42,GY$12:GY$42,1))</f>
      </c>
      <c r="HB42"/>
      <c r="HC42"/>
      <c r="HD42"/>
      <c r="HE42" s="130">
        <f>IF(OR(HB42="",HC42=""),0,HB$5)</f>
      </c>
      <c r="HF42" s="129">
        <f>IF(HB$6=0,RANK(HD42,HD$12:HD$42,0),RANK(HD42,HD$12:HD$42,1))</f>
      </c>
      <c r="HG42" s="130">
        <v>0.326458848813202</v>
      </c>
      <c r="HH42" s="130">
        <f>IF(COUNTA(HG$12:HG$42)=0,0.6*HG$5,IF(HG42="",0,IF(HG$6=0,IF(HG42&gt;=HG$8,HG$5,IF(HG42&lt;HG$6,0,0.6*HG$5+0.4*HG$5*(HG42-HG$7)/(HG$8-HG$7))),IF(HG42&lt;=HG$8,HG$5,IF(HG42&gt;HG$6,0,0.6*HG$5+0.4*HG$5*(HG42-HG$7)/(HG$8-HG$7))))))</f>
      </c>
      <c r="HI42" s="130">
        <f>IF(HG42&lt;&gt;"",HG$5,0)</f>
      </c>
      <c r="HJ42" s="129">
        <f>IF(HG$6=0,RANK(HG42,HG$12:HG$42,0),RANK(HG42,HG$12:HG$42,1))</f>
      </c>
      <c r="HK42" s="130">
        <v>1.8</v>
      </c>
      <c r="HL42" s="130">
        <f>IF(COUNTA(HK$12:HK$42)=0,0.6*HK$5,IF(HK42="",0,IF(HK$6=0,IF(HK42&gt;=HK$8,HK$5,IF(HK42&lt;HK$6,0,0.6*HK$5+0.4*HK$5*(HK42-HK$7)/(HK$8-HK$7))),IF(HK42&lt;=HK$8,HK$5,IF(HK42&gt;HK$6,0,0.6*HK$5+0.4*HK$5*(HK42-HK$7)/(HK$8-HK$7))))))</f>
      </c>
      <c r="HM42" s="130">
        <f>IF(HK42&lt;&gt;"",HK$5,0)</f>
      </c>
      <c r="HN42" s="129">
        <f>IF(HK$6=0,RANK(HK42,HK$12:HK$42,0),RANK(HK42,HK$12:HK$42,1))</f>
      </c>
      <c r="HO42" s="130">
        <v>0</v>
      </c>
      <c r="HP42" s="130">
        <f>IF(COUNTA(HO$12:HO$42)=0,0.6*HO$5,IF(HO42="",0,IF(HO$6=0,IF(HO42&gt;=HO$8,HO$5,IF(HO42&lt;HO$6,0,0.6*HO$5+0.4*HO$5*(HO42-HO$7)/(HO$8-HO$7))),IF(HO42&lt;=HO$8,HO$5,IF(HO42&gt;HO$6,0,0.6*HO$5+0.4*HO$5*(HO42-HO$7)/(HO$8-HO$7))))))</f>
      </c>
      <c r="HQ42" s="130">
        <f>IF(HO42&lt;&gt;"",HO$5,0)</f>
      </c>
      <c r="HR42" s="129">
        <f>IF(HO$6=0,RANK(HO42,HO$12:HO$42,0),RANK(HO42,HO$12:HO$42,1))</f>
      </c>
      <c r="HS42" s="130">
        <v>10.3313840155946</v>
      </c>
      <c r="HT42" s="130">
        <f>IF(COUNTA(HS$12:HS$42)=0,0.6*HS$5,IF(HS42="",0,IF(HS$6=0,IF(HS42&gt;=HS$8,HS$5,IF(HS42&lt;HS$6,0,0.6*HS$5+0.4*HS$5*(HS42-HS$7)/(HS$8-HS$7))),IF(HS42&lt;=HS$8,HS$5,IF(HS42&gt;HS$6,0,0.6*HS$5+0.4*HS$5*(HS42-HS$7)/(HS$8-HS$7))))))</f>
      </c>
      <c r="HU42" s="130">
        <f>IF(HS42&lt;&gt;"",HS$5,0)</f>
      </c>
      <c r="HV42" s="129">
        <f>IF(HS$6=0,RANK(HS42,HS$12:HS$42,0),RANK(HS42,HS$12:HS$42,1))</f>
      </c>
      <c r="HW42" s="130">
        <v>0.629999999999995</v>
      </c>
      <c r="HX42" s="130">
        <f>IF(COUNTA(HW$12:HW$42)=0,0.6*HW$5,IF(HW42="",0,IF(HW$6=0,IF(HW42&gt;=HW$8,HW$5,IF(HW42&lt;HW$6,0,0.6*HW$5+0.4*HW$5*(HW42-HW$7)/(HW$8-HW$7))),IF(HW42&lt;=HW$8,HW$5,IF(HW42&gt;HW$6,0,0.6*HW$5+0.4*HW$5*(HW42-HW$7)/(HW$8-HW$7))))))</f>
      </c>
      <c r="HY42" s="130">
        <f>IF(HW42&lt;&gt;"",HW$5,0)</f>
      </c>
      <c r="HZ42" s="129">
        <f>IF(HW$6=0,RANK(HW42,HW$12:HW$42,0),RANK(HW42,HW$12:HW$42,1))</f>
      </c>
      <c r="IA42" s="130">
        <v>0</v>
      </c>
      <c r="IB42" s="130">
        <f>IF(COUNTA(IA$12:IA$42)=0,0.6*IA$5,IF(IA42="",0,IF(IA$6=0,IF(IA42&gt;=IA$8,IA$5,IF(IA42&lt;IA$6,0,0.6*IA$5+0.4*IA$5*(IA42-IA$7)/(IA$8-IA$7))),IF(IA42&lt;=IA$8,IA$5,IF(IA42&gt;IA$6,0,0.6*IA$5+0.4*IA$5*(IA42-IA$7)/(IA$8-IA$7))))))</f>
      </c>
      <c r="IC42" s="130">
        <f>IF(IA42&lt;&gt;"",IA$5,0)</f>
      </c>
      <c r="ID42" s="129">
        <f>IF(IA$6=0,RANK(IA42,IA$12:IA$42,0),RANK(IA42,IA$12:IA$42,1))</f>
      </c>
      <c r="IE42" s="130">
        <v>85.9584248565153</v>
      </c>
      <c r="IF42" s="130">
        <f>IF(COUNTA(IE$12:IE$42)=0,0.6*IE$5,IF(IE42="",0,IF(IE$6=0,IF(IE42&gt;=IE$8,IE$5,IF(IE42&lt;IE$6,0,0.6*IE$5+0.4*IE$5*(IE42-IE$7)/(IE$8-IE$7))),IF(IE42&lt;=IE$8,IE$5,IF(IE42&gt;IE$6,0,0.6*IE$5+0.4*IE$5*(IE42-IE$7)/(IE$8-IE$7))))))</f>
      </c>
      <c r="IG42" s="130">
        <f>IF(IE42&lt;&gt;"",IE$5,0)</f>
      </c>
      <c r="IH42" s="129">
        <f>IF(IE$6=0,RANK(IE42,IE$12:IE$42,0),RANK(IE42,IE$12:IE$42,1))</f>
      </c>
      <c r="II42" s="130">
        <v>97.9121579592093</v>
      </c>
      <c r="IJ42" s="130">
        <f>IF(COUNTA(II$12:II$42)=0,0.6*II$5,IF(II42="",0,IF(II$6=0,IF(II42&gt;=II$8,II$5,IF(II42&lt;II$6,0,0.6*II$5+0.4*II$5*(II42-II$7)/(II$8-II$7))),IF(II42&lt;=II$8,II$5,IF(II42&gt;II$6,0,0.6*II$5+0.4*II$5*(II42-II$7)/(II$8-II$7))))))</f>
      </c>
      <c r="IK42" s="130">
        <f>IF(II42&lt;&gt;"",II$5,0)</f>
      </c>
      <c r="IL42" s="129">
        <f>IF(II$6=0,RANK(II42,II$12:II$42,0),RANK(II42,II$12:II$42,1))</f>
      </c>
      <c r="IM42" s="130">
        <v>52.5774108977539</v>
      </c>
      <c r="IN42" s="130">
        <f>IF(COUNTA(IM$12:IM$42)=0,0.6*IM$5,IF(IM42="",0,IF(AND(IM42&gt;=IM$7,IM42&lt;=IM$8),IM$5,0)))</f>
      </c>
      <c r="IO42" s="130">
        <f>IF(IM42&lt;&gt;"",IM$5,0)</f>
      </c>
      <c r="IP42" s="129">
        <f>IF(IM$6=0,RANK(IM42,IM$12:IM$42,0),RANK(IM42,IM$12:IM$42,1))</f>
      </c>
      <c r="IQ42" s="130">
        <v>90</v>
      </c>
      <c r="IR42" s="130">
        <f>IF(COUNTA(IQ$12:IQ$42)=0,0.6*IQ$5,IF(IQ42="",0,IF(IQ$6=0,IF(IQ42&gt;=IQ$8,IQ$5,IF(IQ42&lt;IQ$6,0,0.6*IQ$5+0.4*IQ$5*(IQ42-IQ$7)/(IQ$8-IQ$7))),IF(IQ42&lt;=IQ$8,IQ$5,IF(IQ42&gt;IQ$6,0,0.6*IQ$5+0.4*IQ$5*(IQ42-IQ$7)/(IQ$8-IQ$7))))))</f>
      </c>
      <c r="IS42" s="130">
        <f>IF(IQ42&lt;&gt;"",IQ$5,0)</f>
      </c>
      <c r="IT42" s="129">
        <f>IF(IQ$6=0,RANK(IQ42,IQ$12:IQ$42,0),RANK(IQ42,IQ$12:IQ$42,1))</f>
      </c>
      <c r="IU42" s="130">
        <v>27.6923076923077</v>
      </c>
      <c r="IV42" s="130">
        <f>IF(COUNTA(IU$12:IU$42)=0,0.6*IU$5,IF(IU42="",0,IF(IU$6=0,IF(IU42&gt;=IU$8,IU$5,IF(IU42&lt;IU$6,0,0.6*IU$5+0.4*IU$5*(IU42-IU$7)/(IU$8-IU$7))),IF(IU42&lt;=IU$8,IU$5,IF(IU42&gt;IU$6,0,0.6*IU$5+0.4*IU$5*(IU42-IU$7)/(IU$8-IU$7))))))</f>
      </c>
      <c r="IW42" s="130">
        <f>IF(IU42&lt;&gt;"",IU$5,0)</f>
      </c>
      <c r="IX42" s="129">
        <f>IF(IU$6=0,RANK(IU42,IU$12:IU$42,0),RANK(IU42,IU$12:IU$42,1))</f>
      </c>
      <c r="IY42"/>
      <c r="IZ42" s="130">
        <f>IF(COUNTA(IY$12:IY$42)=0,0.6*IY$5,IF(IY42="",0,IF(AND(IY42&gt;=IY$7,IY42&lt;=IY$8),IY$5,0)))</f>
      </c>
      <c r="JA42" s="130">
        <f>IF(IY42&lt;&gt;"",IY$5,0)</f>
      </c>
      <c r="JB42" s="129">
        <f>IF(IY$6=0,RANK(IY42,IY$12:IY$42,0),RANK(IY42,IY$12:IY$42,1))</f>
      </c>
      <c r="JC42" s="130">
        <v>44.21</v>
      </c>
      <c r="JD42" s="130">
        <f>IF(COUNTA(JC$12:JC$42)=0,0.6*JC$5,IF(JC42="",0,IF(AND(JC42&gt;=JC$7,JC42&lt;=JC$8),JC$5,0)))</f>
      </c>
      <c r="JE42" s="130">
        <f>IF(JC42&lt;&gt;"",JC$5,0)</f>
      </c>
      <c r="JF42" s="129">
        <f>IF(JC$6=0,RANK(JC42,JC$12:JC$42,0),RANK(JC42,JC$12:JC$42,1))</f>
      </c>
      <c r="JG42"/>
      <c r="JH42" s="130">
        <f>IF(COUNTA(JG$12:JG$42)=0,0.6*JG$5,IF(JG42="",0,IF(JG$6=0,IF(JG42&gt;=JG$8,JG$5,IF(JG42&lt;JG$6,0,0.6*JG$5+0.4*JG$5*(JG42-JG$7)/(JG$8-JG$7))),IF(JG42&lt;=JG$8,JG$5,IF(JG42&gt;JG$6,0,0.6*JG$5+0.4*JG$5*(JG42-JG$7)/(JG$8-JG$7))))))</f>
      </c>
      <c r="JI42" s="130">
        <f>IF(JG42&lt;&gt;"",JG$5,0)</f>
      </c>
      <c r="JJ42" s="129">
        <f>IF(JG$6=0,RANK(JG42,JG$12:JG$42,0),RANK(JG42,JG$12:JG$42,1))</f>
      </c>
      <c r="JK42"/>
      <c r="JL42" s="130">
        <f>IF(COUNTA(JK$12:JK$42)=0,0.6*JK$5,IF(JK42="",0,IF(JK$6=0,IF(JK42&gt;=JK$8,JK$5,IF(JK42&lt;JK$6,0,0.6*JK$5+0.4*JK$5*(JK42-JK$7)/(JK$8-JK$7))),IF(JK42&lt;=JK$8,JK$5,IF(JK42&gt;JK$6,0,0.6*JK$5+0.4*JK$5*(JK42-JK$7)/(JK$8-JK$7))))))</f>
      </c>
      <c r="JM42" s="130">
        <f>IF(JK42&lt;&gt;"",JK$5,0)</f>
      </c>
      <c r="JN42" s="129">
        <f>IF(JK$6=0,RANK(JK42,JK$12:JK$42,0),RANK(JK42,JK$12:JK$42,1))</f>
      </c>
      <c r="JO42" s="129" t="s">
        <v>46</v>
      </c>
      <c r="JP42" s="129">
        <f>(F42+J42+N42+R42+V42+Z42+AD42)*100</f>
      </c>
      <c r="JQ42" s="129">
        <f>RANK(JP42,JP$12:JP$42,0)</f>
      </c>
      <c r="JR42" s="129" t="s">
        <v>46</v>
      </c>
      <c r="JS42" s="129">
        <f>(AH42+AL42+AP42+AT42+AX42+BB42+BF42+BJ42+BN42+BR42+BV42+BZ42+CD42+CH42+CL42+CP42+CT42+CX42)*100</f>
      </c>
      <c r="JT42" s="129">
        <f>RANK(JS42,JS$12:JS$42,0)</f>
      </c>
      <c r="JU42" s="129" t="s">
        <v>46</v>
      </c>
      <c r="JV42" s="129">
        <f>(DB42+DF42)*100</f>
      </c>
      <c r="JW42" s="129">
        <f>RANK(JV42,JV$12:JV$42,0)</f>
      </c>
      <c r="JX42" s="129" t="s">
        <v>46</v>
      </c>
      <c r="JY42" s="129">
        <f>(DJ42+DN42+DR42+DV42+DZ42+ED42+EH42+EL42+EQ42+EV42+FA42+FF42+FK42+FP42+FU42+FZ42+GE42+GJ42+GO42+GT42+GY42+HD42)*100</f>
      </c>
      <c r="JZ42" s="129">
        <f>RANK(JY42,JY$12:JY$42,0)</f>
      </c>
      <c r="KA42" s="129" t="s">
        <v>46</v>
      </c>
      <c r="KB42" s="129">
        <f>(HH42+HL42+HP42+HT42+HX42+IB42)*100</f>
      </c>
      <c r="KC42" s="129">
        <f>RANK(KB42,KB$12:KB$42,0)</f>
      </c>
      <c r="KD42" s="129" t="s">
        <v>46</v>
      </c>
      <c r="KE42" s="129">
        <f>(IF42+IJ42+IN42+IR42+IV42)*100</f>
      </c>
      <c r="KF42" s="129">
        <f>RANK(KE42,KE$12:KE$42,0)</f>
      </c>
      <c r="KG42" s="129" t="s">
        <v>46</v>
      </c>
      <c r="KH42" s="129">
        <f>(IZ42+JD42)*100</f>
      </c>
      <c r="KI42" s="129">
        <f>RANK(KH42,KH$12:KH$42,0)</f>
      </c>
      <c r="KJ42" s="129" t="s">
        <v>46</v>
      </c>
      <c r="KK42" s="129">
        <f>(JH42+JL42)*100</f>
      </c>
      <c r="KL42" s="129">
        <f>RANK(KK42,KK$12:KK$42,0)</f>
      </c>
    </row>
  </sheetData>
  <mergeCells>
    <mergeCell ref="E1:JN1"/>
    <mergeCell ref="E2:AF2"/>
    <mergeCell ref="E3:X3"/>
    <mergeCell ref="F7:F8"/>
    <mergeCell ref="G7:G8"/>
    <mergeCell ref="H7:H8"/>
    <mergeCell ref="E4:H4"/>
    <mergeCell ref="E5:H5"/>
    <mergeCell ref="E6:H6"/>
    <mergeCell ref="J7:J8"/>
    <mergeCell ref="K7:K8"/>
    <mergeCell ref="L7:L8"/>
    <mergeCell ref="I4:L4"/>
    <mergeCell ref="I5:L5"/>
    <mergeCell ref="I6:L6"/>
    <mergeCell ref="N7:N8"/>
    <mergeCell ref="O7:O8"/>
    <mergeCell ref="P7:P8"/>
    <mergeCell ref="M4:P4"/>
    <mergeCell ref="M5:P5"/>
    <mergeCell ref="M6:P6"/>
    <mergeCell ref="R7:R8"/>
    <mergeCell ref="S7:S8"/>
    <mergeCell ref="T7:T8"/>
    <mergeCell ref="Q4:T4"/>
    <mergeCell ref="Q5:T5"/>
    <mergeCell ref="Q6:T6"/>
    <mergeCell ref="V7:V8"/>
    <mergeCell ref="W7:W8"/>
    <mergeCell ref="X7:X8"/>
    <mergeCell ref="U4:X4"/>
    <mergeCell ref="U5:X5"/>
    <mergeCell ref="U6:X6"/>
    <mergeCell ref="Y3:AF3"/>
    <mergeCell ref="Z7:Z8"/>
    <mergeCell ref="AA7:AA8"/>
    <mergeCell ref="AB7:AB8"/>
    <mergeCell ref="Y4:AB4"/>
    <mergeCell ref="Y5:AB5"/>
    <mergeCell ref="Y6:AB6"/>
    <mergeCell ref="AD7:AD8"/>
    <mergeCell ref="AE7:AE8"/>
    <mergeCell ref="AF7:AF8"/>
    <mergeCell ref="AC4:AF4"/>
    <mergeCell ref="AC5:AF5"/>
    <mergeCell ref="AC6:AF6"/>
    <mergeCell ref="AG2:CZ2"/>
    <mergeCell ref="AG3:AN3"/>
    <mergeCell ref="AH7:AH8"/>
    <mergeCell ref="AI7:AI8"/>
    <mergeCell ref="AJ7:AJ8"/>
    <mergeCell ref="AG4:AJ4"/>
    <mergeCell ref="AG5:AJ5"/>
    <mergeCell ref="AG6:AJ6"/>
    <mergeCell ref="AL7:AL8"/>
    <mergeCell ref="AM7:AM8"/>
    <mergeCell ref="AN7:AN8"/>
    <mergeCell ref="AK4:AN4"/>
    <mergeCell ref="AK5:AN5"/>
    <mergeCell ref="AK6:AN6"/>
    <mergeCell ref="AO3:CJ3"/>
    <mergeCell ref="AP7:AP8"/>
    <mergeCell ref="AQ7:AQ8"/>
    <mergeCell ref="AR7:AR8"/>
    <mergeCell ref="AO4:AR4"/>
    <mergeCell ref="AO5:AR5"/>
    <mergeCell ref="AO6:AR6"/>
    <mergeCell ref="AT7:AT8"/>
    <mergeCell ref="AU7:AU8"/>
    <mergeCell ref="AV7:AV8"/>
    <mergeCell ref="AS4:AV4"/>
    <mergeCell ref="AS5:AV5"/>
    <mergeCell ref="AS6:AV6"/>
    <mergeCell ref="AX7:AX8"/>
    <mergeCell ref="AY7:AY8"/>
    <mergeCell ref="AZ7:AZ8"/>
    <mergeCell ref="AW4:AZ4"/>
    <mergeCell ref="AW5:AZ5"/>
    <mergeCell ref="AW6:AZ6"/>
    <mergeCell ref="BB7:BB8"/>
    <mergeCell ref="BC7:BC8"/>
    <mergeCell ref="BD7:BD8"/>
    <mergeCell ref="BA4:BD4"/>
    <mergeCell ref="BA5:BD5"/>
    <mergeCell ref="BA6:BD6"/>
    <mergeCell ref="BF7:BF8"/>
    <mergeCell ref="BG7:BG8"/>
    <mergeCell ref="BH7:BH8"/>
    <mergeCell ref="BE4:BH4"/>
    <mergeCell ref="BE5:BH5"/>
    <mergeCell ref="BE6:BH6"/>
    <mergeCell ref="BJ7:BJ8"/>
    <mergeCell ref="BK7:BK8"/>
    <mergeCell ref="BL7:BL8"/>
    <mergeCell ref="BI4:BL4"/>
    <mergeCell ref="BI5:BL5"/>
    <mergeCell ref="BI6:BL6"/>
    <mergeCell ref="BN7:BN8"/>
    <mergeCell ref="BO7:BO8"/>
    <mergeCell ref="BP7:BP8"/>
    <mergeCell ref="BM4:BP4"/>
    <mergeCell ref="BM5:BP5"/>
    <mergeCell ref="BM6:BP6"/>
    <mergeCell ref="BR7:BR8"/>
    <mergeCell ref="BS7:BS8"/>
    <mergeCell ref="BT7:BT8"/>
    <mergeCell ref="BQ4:BT4"/>
    <mergeCell ref="BQ5:BT5"/>
    <mergeCell ref="BQ6:BT6"/>
    <mergeCell ref="BV7:BV8"/>
    <mergeCell ref="BW7:BW8"/>
    <mergeCell ref="BX7:BX8"/>
    <mergeCell ref="BU4:BX4"/>
    <mergeCell ref="BU5:BX5"/>
    <mergeCell ref="BU6:BX6"/>
    <mergeCell ref="BZ7:BZ8"/>
    <mergeCell ref="CA7:CA8"/>
    <mergeCell ref="CB7:CB8"/>
    <mergeCell ref="BY4:CB4"/>
    <mergeCell ref="BY5:CB5"/>
    <mergeCell ref="BY6:CB6"/>
    <mergeCell ref="CD7:CD8"/>
    <mergeCell ref="CE7:CE8"/>
    <mergeCell ref="CF7:CF8"/>
    <mergeCell ref="CC4:CF4"/>
    <mergeCell ref="CC5:CF5"/>
    <mergeCell ref="CC6:CF6"/>
    <mergeCell ref="CH7:CH8"/>
    <mergeCell ref="CI7:CI8"/>
    <mergeCell ref="CJ7:CJ8"/>
    <mergeCell ref="CG4:CJ4"/>
    <mergeCell ref="CG5:CJ5"/>
    <mergeCell ref="CG6:CJ6"/>
    <mergeCell ref="CK3:CZ3"/>
    <mergeCell ref="CL7:CL8"/>
    <mergeCell ref="CM7:CM8"/>
    <mergeCell ref="CN7:CN8"/>
    <mergeCell ref="CK4:CN4"/>
    <mergeCell ref="CK5:CN5"/>
    <mergeCell ref="CK6:CN6"/>
    <mergeCell ref="CP7:CP8"/>
    <mergeCell ref="CQ7:CQ8"/>
    <mergeCell ref="CR7:CR8"/>
    <mergeCell ref="CO4:CR4"/>
    <mergeCell ref="CO5:CR5"/>
    <mergeCell ref="CO6:CR6"/>
    <mergeCell ref="CT7:CT8"/>
    <mergeCell ref="CU7:CU8"/>
    <mergeCell ref="CV7:CV8"/>
    <mergeCell ref="CS4:CV4"/>
    <mergeCell ref="CS5:CV5"/>
    <mergeCell ref="CS6:CV6"/>
    <mergeCell ref="CX7:CX8"/>
    <mergeCell ref="CY7:CY8"/>
    <mergeCell ref="CZ7:CZ8"/>
    <mergeCell ref="CW4:CZ4"/>
    <mergeCell ref="CW5:CZ5"/>
    <mergeCell ref="CW6:CZ6"/>
    <mergeCell ref="DA2:DH2"/>
    <mergeCell ref="DA3:DD3"/>
    <mergeCell ref="DB7:DB8"/>
    <mergeCell ref="DC7:DC8"/>
    <mergeCell ref="DD7:DD8"/>
    <mergeCell ref="DA4:DD4"/>
    <mergeCell ref="DA5:DD5"/>
    <mergeCell ref="DA6:DD6"/>
    <mergeCell ref="DE3:DH3"/>
    <mergeCell ref="DF7:DF8"/>
    <mergeCell ref="DG7:DG8"/>
    <mergeCell ref="DH7:DH8"/>
    <mergeCell ref="DE4:DH4"/>
    <mergeCell ref="DE5:DH5"/>
    <mergeCell ref="DE6:DH6"/>
    <mergeCell ref="DI2:HF2"/>
    <mergeCell ref="DI3:EF3"/>
    <mergeCell ref="DJ7:DJ8"/>
    <mergeCell ref="DK7:DK8"/>
    <mergeCell ref="DL7:DL8"/>
    <mergeCell ref="DI4:DL4"/>
    <mergeCell ref="DI5:DL5"/>
    <mergeCell ref="DI6:DL6"/>
    <mergeCell ref="DN7:DN8"/>
    <mergeCell ref="DO7:DO8"/>
    <mergeCell ref="DP7:DP8"/>
    <mergeCell ref="DM4:DP4"/>
    <mergeCell ref="DM5:DP5"/>
    <mergeCell ref="DM6:DP6"/>
    <mergeCell ref="DR7:DR8"/>
    <mergeCell ref="DS7:DS8"/>
    <mergeCell ref="DT7:DT8"/>
    <mergeCell ref="DQ4:DT4"/>
    <mergeCell ref="DQ5:DT5"/>
    <mergeCell ref="DQ6:DT6"/>
    <mergeCell ref="DV7:DV8"/>
    <mergeCell ref="DW7:DW8"/>
    <mergeCell ref="DX7:DX8"/>
    <mergeCell ref="DU4:DX4"/>
    <mergeCell ref="DU5:DX5"/>
    <mergeCell ref="DU6:DX6"/>
    <mergeCell ref="DZ7:DZ8"/>
    <mergeCell ref="EA7:EA8"/>
    <mergeCell ref="EB7:EB8"/>
    <mergeCell ref="DY4:EB4"/>
    <mergeCell ref="DY5:EB5"/>
    <mergeCell ref="DY6:EB6"/>
    <mergeCell ref="ED7:ED8"/>
    <mergeCell ref="EE7:EE8"/>
    <mergeCell ref="EF7:EF8"/>
    <mergeCell ref="EC4:EF4"/>
    <mergeCell ref="EC5:EF5"/>
    <mergeCell ref="EC6:EF6"/>
    <mergeCell ref="EG3:EN3"/>
    <mergeCell ref="EH7:EH8"/>
    <mergeCell ref="EI7:EI8"/>
    <mergeCell ref="EJ7:EJ8"/>
    <mergeCell ref="EG4:EJ4"/>
    <mergeCell ref="EG5:EJ5"/>
    <mergeCell ref="EG6:EJ6"/>
    <mergeCell ref="EL7:EL8"/>
    <mergeCell ref="EM7:EM8"/>
    <mergeCell ref="EN7:EN8"/>
    <mergeCell ref="EK4:EN4"/>
    <mergeCell ref="EK5:EN5"/>
    <mergeCell ref="EK6:EN6"/>
    <mergeCell ref="EO3:FH3"/>
    <mergeCell ref="EQ7:EQ8"/>
    <mergeCell ref="ER7:ER8"/>
    <mergeCell ref="ES7:ES8"/>
    <mergeCell ref="EO4:ES4"/>
    <mergeCell ref="EO5:ES5"/>
    <mergeCell ref="EO6:ES6"/>
    <mergeCell ref="EV7:EV8"/>
    <mergeCell ref="EW7:EW8"/>
    <mergeCell ref="EX7:EX8"/>
    <mergeCell ref="ET4:EX4"/>
    <mergeCell ref="ET5:EX5"/>
    <mergeCell ref="ET6:EX6"/>
    <mergeCell ref="FA7:FA8"/>
    <mergeCell ref="FB7:FB8"/>
    <mergeCell ref="FC7:FC8"/>
    <mergeCell ref="EY4:FC4"/>
    <mergeCell ref="EY5:FC5"/>
    <mergeCell ref="EY6:FC6"/>
    <mergeCell ref="FF7:FF8"/>
    <mergeCell ref="FG7:FG8"/>
    <mergeCell ref="FH7:FH8"/>
    <mergeCell ref="FD4:FH4"/>
    <mergeCell ref="FD5:FH5"/>
    <mergeCell ref="FD6:FH6"/>
    <mergeCell ref="FI3:GL3"/>
    <mergeCell ref="FK7:FK8"/>
    <mergeCell ref="FL7:FL8"/>
    <mergeCell ref="FM7:FM8"/>
    <mergeCell ref="FI4:FM4"/>
    <mergeCell ref="FI5:FM5"/>
    <mergeCell ref="FI6:FM6"/>
    <mergeCell ref="FP7:FP8"/>
    <mergeCell ref="FQ7:FQ8"/>
    <mergeCell ref="FR7:FR8"/>
    <mergeCell ref="FN4:FR4"/>
    <mergeCell ref="FN5:FR5"/>
    <mergeCell ref="FN6:FR6"/>
    <mergeCell ref="FU7:FU8"/>
    <mergeCell ref="FV7:FV8"/>
    <mergeCell ref="FW7:FW8"/>
    <mergeCell ref="FS4:FW4"/>
    <mergeCell ref="FS5:FW5"/>
    <mergeCell ref="FS6:FW6"/>
    <mergeCell ref="FZ7:FZ8"/>
    <mergeCell ref="GA7:GA8"/>
    <mergeCell ref="GB7:GB8"/>
    <mergeCell ref="FX4:GB4"/>
    <mergeCell ref="FX5:GB5"/>
    <mergeCell ref="FX6:GB6"/>
    <mergeCell ref="GE7:GE8"/>
    <mergeCell ref="GF7:GF8"/>
    <mergeCell ref="GG7:GG8"/>
    <mergeCell ref="GC4:GG4"/>
    <mergeCell ref="GC5:GG5"/>
    <mergeCell ref="GC6:GG6"/>
    <mergeCell ref="GJ7:GJ8"/>
    <mergeCell ref="GK7:GK8"/>
    <mergeCell ref="GL7:GL8"/>
    <mergeCell ref="GH4:GL4"/>
    <mergeCell ref="GH5:GL5"/>
    <mergeCell ref="GH6:GL6"/>
    <mergeCell ref="GM3:GV3"/>
    <mergeCell ref="GO7:GO8"/>
    <mergeCell ref="GP7:GP8"/>
    <mergeCell ref="GQ7:GQ8"/>
    <mergeCell ref="GM4:GQ4"/>
    <mergeCell ref="GM5:GQ5"/>
    <mergeCell ref="GM6:GQ6"/>
    <mergeCell ref="GT7:GT8"/>
    <mergeCell ref="GU7:GU8"/>
    <mergeCell ref="GV7:GV8"/>
    <mergeCell ref="GR4:GV4"/>
    <mergeCell ref="GR5:GV5"/>
    <mergeCell ref="GR6:GV6"/>
    <mergeCell ref="GW3:HF3"/>
    <mergeCell ref="GY7:GY8"/>
    <mergeCell ref="GZ7:GZ8"/>
    <mergeCell ref="HA7:HA8"/>
    <mergeCell ref="GW4:HA4"/>
    <mergeCell ref="GW5:HA5"/>
    <mergeCell ref="GW6:HA6"/>
    <mergeCell ref="HD7:HD8"/>
    <mergeCell ref="HE7:HE8"/>
    <mergeCell ref="HF7:HF8"/>
    <mergeCell ref="HB4:HF4"/>
    <mergeCell ref="HB5:HF5"/>
    <mergeCell ref="HB6:HF6"/>
    <mergeCell ref="HG2:ID2"/>
    <mergeCell ref="HG3:HR3"/>
    <mergeCell ref="HH7:HH8"/>
    <mergeCell ref="HI7:HI8"/>
    <mergeCell ref="HJ7:HJ8"/>
    <mergeCell ref="HG4:HJ4"/>
    <mergeCell ref="HG5:HJ5"/>
    <mergeCell ref="HG6:HJ6"/>
    <mergeCell ref="HL7:HL8"/>
    <mergeCell ref="HM7:HM8"/>
    <mergeCell ref="HN7:HN8"/>
    <mergeCell ref="HK4:HN4"/>
    <mergeCell ref="HK5:HN5"/>
    <mergeCell ref="HK6:HN6"/>
    <mergeCell ref="HP7:HP8"/>
    <mergeCell ref="HQ7:HQ8"/>
    <mergeCell ref="HR7:HR8"/>
    <mergeCell ref="HO4:HR4"/>
    <mergeCell ref="HO5:HR5"/>
    <mergeCell ref="HO6:HR6"/>
    <mergeCell ref="HS3:HZ3"/>
    <mergeCell ref="HT7:HT8"/>
    <mergeCell ref="HU7:HU8"/>
    <mergeCell ref="HV7:HV8"/>
    <mergeCell ref="HS4:HV4"/>
    <mergeCell ref="HS5:HV5"/>
    <mergeCell ref="HS6:HV6"/>
    <mergeCell ref="HX7:HX8"/>
    <mergeCell ref="HY7:HY8"/>
    <mergeCell ref="HZ7:HZ8"/>
    <mergeCell ref="HW4:HZ4"/>
    <mergeCell ref="HW5:HZ5"/>
    <mergeCell ref="HW6:HZ6"/>
    <mergeCell ref="IA3:ID3"/>
    <mergeCell ref="IB7:IB8"/>
    <mergeCell ref="IC7:IC8"/>
    <mergeCell ref="ID7:ID8"/>
    <mergeCell ref="IA4:ID4"/>
    <mergeCell ref="IA5:ID5"/>
    <mergeCell ref="IA6:ID6"/>
    <mergeCell ref="IE2:IX2"/>
    <mergeCell ref="IE3:IX3"/>
    <mergeCell ref="IF7:IF8"/>
    <mergeCell ref="IG7:IG8"/>
    <mergeCell ref="IH7:IH8"/>
    <mergeCell ref="IE4:IH4"/>
    <mergeCell ref="IE5:IH5"/>
    <mergeCell ref="IE6:IH6"/>
    <mergeCell ref="IJ7:IJ8"/>
    <mergeCell ref="IK7:IK8"/>
    <mergeCell ref="IL7:IL8"/>
    <mergeCell ref="II4:IL4"/>
    <mergeCell ref="II5:IL5"/>
    <mergeCell ref="II6:IL6"/>
    <mergeCell ref="IN7:IN8"/>
    <mergeCell ref="IO7:IO8"/>
    <mergeCell ref="IP7:IP8"/>
    <mergeCell ref="IM4:IP4"/>
    <mergeCell ref="IM5:IP5"/>
    <mergeCell ref="IM6:IP6"/>
    <mergeCell ref="IR7:IR8"/>
    <mergeCell ref="IS7:IS8"/>
    <mergeCell ref="IT7:IT8"/>
    <mergeCell ref="IQ4:IT4"/>
    <mergeCell ref="IQ5:IT5"/>
    <mergeCell ref="IQ6:IT6"/>
    <mergeCell ref="IV7:IV8"/>
    <mergeCell ref="IW7:IW8"/>
    <mergeCell ref="IX7:IX8"/>
    <mergeCell ref="IU4:IX4"/>
    <mergeCell ref="IU5:IX5"/>
    <mergeCell ref="IU6:IX6"/>
    <mergeCell ref="IY2:JF2"/>
    <mergeCell ref="IY3:JB3"/>
    <mergeCell ref="IZ7:IZ8"/>
    <mergeCell ref="JA7:JA8"/>
    <mergeCell ref="JB7:JB8"/>
    <mergeCell ref="IY4:JB4"/>
    <mergeCell ref="IY5:JB5"/>
    <mergeCell ref="IY6:JB6"/>
    <mergeCell ref="JC3:JF3"/>
    <mergeCell ref="JD7:JD8"/>
    <mergeCell ref="JE7:JE8"/>
    <mergeCell ref="JF7:JF8"/>
    <mergeCell ref="JC4:JF4"/>
    <mergeCell ref="JC5:JF5"/>
    <mergeCell ref="JC6:JF6"/>
    <mergeCell ref="JG2:JN2"/>
    <mergeCell ref="JG3:JJ3"/>
    <mergeCell ref="JH7:JH8"/>
    <mergeCell ref="JI7:JI8"/>
    <mergeCell ref="JJ7:JJ8"/>
    <mergeCell ref="JG4:JJ4"/>
    <mergeCell ref="JG5:JJ5"/>
    <mergeCell ref="JG6:JJ6"/>
    <mergeCell ref="JK3:JN3"/>
    <mergeCell ref="JL7:JL8"/>
    <mergeCell ref="JM7:JM8"/>
    <mergeCell ref="JN7:JN8"/>
    <mergeCell ref="JK4:JN4"/>
    <mergeCell ref="JK5:JN5"/>
    <mergeCell ref="JK6:JN6"/>
    <mergeCell ref="B1:D7"/>
    <mergeCell ref="B8:B11"/>
    <mergeCell ref="C8:C11"/>
    <mergeCell ref="D8:D11"/>
    <mergeCell ref="JO1:JQ7"/>
    <mergeCell ref="JO8:JO11"/>
    <mergeCell ref="JP8:JP11"/>
    <mergeCell ref="JQ8:JQ11"/>
    <mergeCell ref="JR1:JT7"/>
    <mergeCell ref="JR8:JR11"/>
    <mergeCell ref="JS8:JS11"/>
    <mergeCell ref="JT8:JT11"/>
    <mergeCell ref="JU1:JW7"/>
    <mergeCell ref="JU8:JU11"/>
    <mergeCell ref="JV8:JV11"/>
    <mergeCell ref="JW8:JW11"/>
    <mergeCell ref="JX1:JZ7"/>
    <mergeCell ref="JX8:JX11"/>
    <mergeCell ref="JY8:JY11"/>
    <mergeCell ref="JZ8:JZ11"/>
    <mergeCell ref="KA1:KC7"/>
    <mergeCell ref="KA8:KA11"/>
    <mergeCell ref="KB8:KB11"/>
    <mergeCell ref="KC8:KC11"/>
    <mergeCell ref="KD1:KF7"/>
    <mergeCell ref="KD8:KD11"/>
    <mergeCell ref="KE8:KE11"/>
    <mergeCell ref="KF8:KF11"/>
    <mergeCell ref="KG1:KI7"/>
    <mergeCell ref="KG8:KG11"/>
    <mergeCell ref="KH8:KH11"/>
    <mergeCell ref="KI8:KI11"/>
    <mergeCell ref="KJ1:KL7"/>
    <mergeCell ref="KJ8:KJ11"/>
    <mergeCell ref="KK8:KK11"/>
    <mergeCell ref="KL8:KL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xSplit="4" ySplit="11" topLeftCell="F13" activePane="bottomRight" state="frozen"/>
      <selection pane="bottomRight"/>
    </sheetView>
  </sheetViews>
  <sheetFormatPr defaultRowHeight="15"/>
  <cols>
    <col min="1" max="1" width="30" style="0" customWidth="1" collapsed="1"/>
  </cols>
  <sheetData>
    <row r="1">
      <c r="A1" s="131" t="s">
        <v>0</v>
      </c>
      <c r="B1" s="133" t="s">
        <v>99</v>
      </c>
      <c r="C1"/>
      <c r="D1"/>
      <c r="E1" s="133">
        <f>'1、四轮驱动汇总表'!A503</f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 s="133" t="s">
        <v>3</v>
      </c>
      <c r="AT1"/>
      <c r="AU1"/>
      <c r="AV1" s="133" t="s">
        <v>545</v>
      </c>
      <c r="AW1"/>
      <c r="AX1"/>
      <c r="AY1" s="133" t="s">
        <v>544</v>
      </c>
      <c r="AZ1"/>
      <c r="BA1"/>
      <c r="BB1" s="133" t="s">
        <v>547</v>
      </c>
    </row>
    <row r="2">
      <c r="A2" s="131" t="s">
        <v>54</v>
      </c>
      <c r="B2"/>
      <c r="C2"/>
      <c r="D2"/>
      <c r="E2" s="133">
        <f>'1、四轮驱动汇总表'!B503</f>
      </c>
      <c r="F2"/>
      <c r="G2"/>
      <c r="H2"/>
      <c r="I2" s="133">
        <f>'1、四轮驱动汇总表'!B504</f>
      </c>
      <c r="J2"/>
      <c r="K2"/>
      <c r="L2"/>
      <c r="M2" s="133">
        <f>'1、四轮驱动汇总表'!B505</f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s="133">
        <f>'1、四轮驱动汇总表'!B511</f>
      </c>
    </row>
    <row r="3">
      <c r="A3" s="131" t="s">
        <v>55</v>
      </c>
      <c r="B3"/>
      <c r="C3"/>
      <c r="D3"/>
      <c r="E3" s="133">
        <f>'1、四轮驱动汇总表'!C503</f>
      </c>
      <c r="F3"/>
      <c r="G3"/>
      <c r="H3"/>
      <c r="I3" s="133">
        <f>'1、四轮驱动汇总表'!C504</f>
      </c>
      <c r="J3"/>
      <c r="K3"/>
      <c r="L3"/>
      <c r="M3" s="133">
        <f>'1、四轮驱动汇总表'!C505</f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s="133">
        <f>'1、四轮驱动汇总表'!C509</f>
      </c>
      <c r="AD3"/>
      <c r="AE3"/>
      <c r="AF3"/>
      <c r="AG3"/>
      <c r="AH3"/>
      <c r="AI3"/>
      <c r="AJ3"/>
      <c r="AK3" s="133">
        <f>'1、四轮驱动汇总表'!C511</f>
      </c>
      <c r="AL3"/>
      <c r="AM3"/>
      <c r="AN3"/>
      <c r="AO3" s="133">
        <f>'1、四轮驱动汇总表'!C512</f>
      </c>
    </row>
    <row r="4">
      <c r="A4" s="131" t="s">
        <v>67</v>
      </c>
      <c r="B4"/>
      <c r="C4"/>
      <c r="D4"/>
      <c r="E4" s="133">
        <f>'1、四轮驱动汇总表'!E503</f>
      </c>
      <c r="F4"/>
      <c r="G4"/>
      <c r="H4"/>
      <c r="I4" s="133">
        <f>'1、四轮驱动汇总表'!E504</f>
      </c>
      <c r="J4"/>
      <c r="K4"/>
      <c r="L4"/>
      <c r="M4" s="133">
        <f>'1、四轮驱动汇总表'!E505</f>
      </c>
      <c r="N4"/>
      <c r="O4"/>
      <c r="P4"/>
      <c r="Q4" s="133">
        <f>'1、四轮驱动汇总表'!E506</f>
      </c>
      <c r="R4"/>
      <c r="S4"/>
      <c r="T4"/>
      <c r="U4" s="133">
        <f>'1、四轮驱动汇总表'!E507</f>
      </c>
      <c r="V4"/>
      <c r="W4"/>
      <c r="X4"/>
      <c r="Y4" s="133">
        <f>'1、四轮驱动汇总表'!E508</f>
      </c>
      <c r="Z4"/>
      <c r="AA4"/>
      <c r="AB4"/>
      <c r="AC4" s="133">
        <f>'1、四轮驱动汇总表'!E509</f>
      </c>
      <c r="AD4"/>
      <c r="AE4"/>
      <c r="AF4"/>
      <c r="AG4" s="133">
        <f>'1、四轮驱动汇总表'!E510</f>
      </c>
      <c r="AH4"/>
      <c r="AI4"/>
      <c r="AJ4"/>
      <c r="AK4" s="133">
        <f>'1、四轮驱动汇总表'!E511</f>
      </c>
      <c r="AL4"/>
      <c r="AM4"/>
      <c r="AN4"/>
      <c r="AO4" s="133">
        <f>'1、四轮驱动汇总表'!E512</f>
      </c>
    </row>
    <row r="5">
      <c r="A5" s="131" t="s">
        <v>57</v>
      </c>
      <c r="B5"/>
      <c r="C5"/>
      <c r="D5"/>
      <c r="E5" s="133">
        <f>VLOOKUP(E4,'1、四轮驱动汇总表'!$E:$K,3,0)</f>
      </c>
      <c r="F5"/>
      <c r="G5"/>
      <c r="H5"/>
      <c r="I5" s="133">
        <f>VLOOKUP(I4,'1、四轮驱动汇总表'!$E:$K,3,0)</f>
      </c>
      <c r="J5"/>
      <c r="K5"/>
      <c r="L5"/>
      <c r="M5" s="133">
        <f>VLOOKUP(M4,'1、四轮驱动汇总表'!$E:$K,3,0)</f>
      </c>
      <c r="N5"/>
      <c r="O5"/>
      <c r="P5"/>
      <c r="Q5" s="133">
        <f>VLOOKUP(Q4,'1、四轮驱动汇总表'!$E:$K,3,0)</f>
      </c>
      <c r="R5"/>
      <c r="S5"/>
      <c r="T5"/>
      <c r="U5" s="133">
        <f>VLOOKUP(U4,'1、四轮驱动汇总表'!$E:$K,3,0)</f>
      </c>
      <c r="V5"/>
      <c r="W5"/>
      <c r="X5"/>
      <c r="Y5" s="133">
        <f>VLOOKUP(Y4,'1、四轮驱动汇总表'!$E:$K,3,0)</f>
      </c>
      <c r="Z5"/>
      <c r="AA5"/>
      <c r="AB5"/>
      <c r="AC5" s="133">
        <f>VLOOKUP(AC4,'1、四轮驱动汇总表'!$E:$K,3,0)</f>
      </c>
      <c r="AD5"/>
      <c r="AE5"/>
      <c r="AF5"/>
      <c r="AG5" s="133">
        <f>VLOOKUP(AG4,'1、四轮驱动汇总表'!$E:$K,3,0)</f>
      </c>
      <c r="AH5"/>
      <c r="AI5"/>
      <c r="AJ5"/>
      <c r="AK5" s="133">
        <f>VLOOKUP(AK4,'1、四轮驱动汇总表'!$E:$K,3,0)</f>
      </c>
      <c r="AL5"/>
      <c r="AM5"/>
      <c r="AN5"/>
      <c r="AO5" s="133">
        <f>VLOOKUP(AO4,'1、四轮驱动汇总表'!$E:$K,3,0)</f>
      </c>
    </row>
    <row r="6">
      <c r="A6" s="131" t="s">
        <v>89</v>
      </c>
      <c r="B6"/>
      <c r="C6"/>
      <c r="D6"/>
      <c r="E6" s="133">
        <f>VLOOKUP(E4,'1、四轮驱动汇总表'!$E:$K,2,0)</f>
      </c>
      <c r="F6"/>
      <c r="G6"/>
      <c r="H6"/>
      <c r="I6" s="133">
        <f>VLOOKUP(I4,'1、四轮驱动汇总表'!$E:$K,2,0)</f>
      </c>
      <c r="J6"/>
      <c r="K6"/>
      <c r="L6"/>
      <c r="M6" s="133">
        <f>VLOOKUP(M4,'1、四轮驱动汇总表'!$E:$K,2,0)</f>
      </c>
      <c r="N6"/>
      <c r="O6"/>
      <c r="P6"/>
      <c r="Q6" s="133">
        <f>VLOOKUP(Q4,'1、四轮驱动汇总表'!$E:$K,2,0)</f>
      </c>
      <c r="R6"/>
      <c r="S6"/>
      <c r="T6"/>
      <c r="U6" s="133">
        <f>VLOOKUP(U4,'1、四轮驱动汇总表'!$E:$K,2,0)</f>
      </c>
      <c r="V6"/>
      <c r="W6"/>
      <c r="X6"/>
      <c r="Y6" s="133">
        <f>VLOOKUP(Y4,'1、四轮驱动汇总表'!$E:$K,2,0)</f>
      </c>
      <c r="Z6"/>
      <c r="AA6"/>
      <c r="AB6"/>
      <c r="AC6" s="133">
        <f>VLOOKUP(AC4,'1、四轮驱动汇总表'!$E:$K,2,0)</f>
      </c>
      <c r="AD6"/>
      <c r="AE6"/>
      <c r="AF6"/>
      <c r="AG6" s="133">
        <f>VLOOKUP(AG4,'1、四轮驱动汇总表'!$E:$K,2,0)</f>
      </c>
      <c r="AH6"/>
      <c r="AI6"/>
      <c r="AJ6"/>
      <c r="AK6" s="133">
        <f>VLOOKUP(AK4,'1、四轮驱动汇总表'!$E:$K,2,0)</f>
      </c>
      <c r="AL6"/>
      <c r="AM6"/>
      <c r="AN6"/>
      <c r="AO6" s="133">
        <f>VLOOKUP(AO4,'1、四轮驱动汇总表'!$E:$K,2,0)</f>
      </c>
    </row>
    <row r="7">
      <c r="A7" s="132" t="s">
        <v>58</v>
      </c>
      <c r="B7"/>
      <c r="C7"/>
      <c r="D7"/>
      <c r="E7" s="134">
        <f>VLOOKUP(E4,'1、四轮驱动汇总表'!$E:$K,4,0)</f>
      </c>
      <c r="F7" s="133" t="s">
        <v>7</v>
      </c>
      <c r="G7" s="133" t="s">
        <v>8</v>
      </c>
      <c r="H7" s="133" t="s">
        <v>9</v>
      </c>
      <c r="I7" s="134">
        <f>VLOOKUP(I4,'1、四轮驱动汇总表'!$E:$K,4,0)</f>
      </c>
      <c r="J7" s="133" t="s">
        <v>7</v>
      </c>
      <c r="K7" s="133" t="s">
        <v>8</v>
      </c>
      <c r="L7" s="133" t="s">
        <v>9</v>
      </c>
      <c r="M7" s="134">
        <f>VLOOKUP(M4,'1、四轮驱动汇总表'!$E:$K,4,0)</f>
      </c>
      <c r="N7" s="133" t="s">
        <v>7</v>
      </c>
      <c r="O7" s="133" t="s">
        <v>8</v>
      </c>
      <c r="P7" s="133" t="s">
        <v>9</v>
      </c>
      <c r="Q7" s="134">
        <f>VLOOKUP(Q4,'1、四轮驱动汇总表'!$E:$K,4,0)</f>
      </c>
      <c r="R7" s="133" t="s">
        <v>7</v>
      </c>
      <c r="S7" s="133" t="s">
        <v>8</v>
      </c>
      <c r="T7" s="133" t="s">
        <v>9</v>
      </c>
      <c r="U7" s="134">
        <f>VLOOKUP(U4,'1、四轮驱动汇总表'!$E:$K,4,0)</f>
      </c>
      <c r="V7" s="133" t="s">
        <v>7</v>
      </c>
      <c r="W7" s="133" t="s">
        <v>8</v>
      </c>
      <c r="X7" s="133" t="s">
        <v>9</v>
      </c>
      <c r="Y7" s="134">
        <f>VLOOKUP(Y4,'1、四轮驱动汇总表'!$E:$K,4,0)</f>
      </c>
      <c r="Z7" s="133" t="s">
        <v>7</v>
      </c>
      <c r="AA7" s="133" t="s">
        <v>8</v>
      </c>
      <c r="AB7" s="133" t="s">
        <v>9</v>
      </c>
      <c r="AC7" s="134">
        <f>VLOOKUP(AC4,'1、四轮驱动汇总表'!$E:$K,4,0)</f>
      </c>
      <c r="AD7" s="133" t="s">
        <v>7</v>
      </c>
      <c r="AE7" s="133" t="s">
        <v>8</v>
      </c>
      <c r="AF7" s="133" t="s">
        <v>9</v>
      </c>
      <c r="AG7" s="134">
        <f>VLOOKUP(AG4,'1、四轮驱动汇总表'!$E:$K,4,0)</f>
      </c>
      <c r="AH7" s="133" t="s">
        <v>7</v>
      </c>
      <c r="AI7" s="133" t="s">
        <v>8</v>
      </c>
      <c r="AJ7" s="133" t="s">
        <v>9</v>
      </c>
      <c r="AK7" s="134">
        <f>VLOOKUP(AK4,'1、四轮驱动汇总表'!$E:$K,4,0)</f>
      </c>
      <c r="AL7" s="133" t="s">
        <v>7</v>
      </c>
      <c r="AM7" s="133" t="s">
        <v>8</v>
      </c>
      <c r="AN7" s="133" t="s">
        <v>9</v>
      </c>
      <c r="AO7" s="134">
        <f>VLOOKUP(AO4,'1、四轮驱动汇总表'!$E:$K,4,0)</f>
      </c>
      <c r="AP7" s="133" t="s">
        <v>7</v>
      </c>
      <c r="AQ7" s="133" t="s">
        <v>8</v>
      </c>
      <c r="AR7" s="133" t="s">
        <v>9</v>
      </c>
    </row>
    <row r="8">
      <c r="A8" s="132" t="s">
        <v>10</v>
      </c>
      <c r="B8" s="131" t="s">
        <v>11</v>
      </c>
      <c r="C8" s="131" t="s">
        <v>12</v>
      </c>
      <c r="D8" s="131" t="s">
        <v>9</v>
      </c>
      <c r="E8" s="133">
        <f>VLOOKUP(E4,'1、四轮驱动汇总表'!$E:$K,5,0)</f>
      </c>
      <c r="F8"/>
      <c r="G8"/>
      <c r="H8"/>
      <c r="I8" s="133">
        <f>VLOOKUP(I4,'1、四轮驱动汇总表'!$E:$K,5,0)</f>
      </c>
      <c r="J8"/>
      <c r="K8"/>
      <c r="L8"/>
      <c r="M8" s="133">
        <f>VLOOKUP(M4,'1、四轮驱动汇总表'!$E:$K,5,0)</f>
      </c>
      <c r="N8"/>
      <c r="O8"/>
      <c r="P8"/>
      <c r="Q8" s="133">
        <f>VLOOKUP(Q4,'1、四轮驱动汇总表'!$E:$K,5,0)</f>
      </c>
      <c r="R8"/>
      <c r="S8"/>
      <c r="T8"/>
      <c r="U8" s="133">
        <f>VLOOKUP(U4,'1、四轮驱动汇总表'!$E:$K,5,0)</f>
      </c>
      <c r="V8"/>
      <c r="W8"/>
      <c r="X8"/>
      <c r="Y8" s="133">
        <f>VLOOKUP(Y4,'1、四轮驱动汇总表'!$E:$K,5,0)</f>
      </c>
      <c r="Z8"/>
      <c r="AA8"/>
      <c r="AB8"/>
      <c r="AC8" s="133">
        <f>VLOOKUP(AC4,'1、四轮驱动汇总表'!$E:$K,5,0)</f>
      </c>
      <c r="AD8"/>
      <c r="AE8"/>
      <c r="AF8"/>
      <c r="AG8" s="133">
        <f>VLOOKUP(AG4,'1、四轮驱动汇总表'!$E:$K,5,0)</f>
      </c>
      <c r="AH8"/>
      <c r="AI8"/>
      <c r="AJ8"/>
      <c r="AK8" s="133">
        <f>VLOOKUP(AK4,'1、四轮驱动汇总表'!$E:$K,5,0)</f>
      </c>
      <c r="AL8"/>
      <c r="AM8"/>
      <c r="AN8"/>
      <c r="AO8" s="133">
        <f>VLOOKUP(AO4,'1、四轮驱动汇总表'!$E:$K,5,0)</f>
      </c>
      <c r="AP8"/>
      <c r="AQ8"/>
      <c r="AR8"/>
      <c r="AS8" s="133" t="s">
        <v>11</v>
      </c>
      <c r="AT8" s="133" t="s">
        <v>12</v>
      </c>
      <c r="AU8" s="133" t="s">
        <v>9</v>
      </c>
      <c r="AV8" s="133" t="s">
        <v>11</v>
      </c>
      <c r="AW8" s="133" t="s">
        <v>12</v>
      </c>
      <c r="AX8" s="133" t="s">
        <v>9</v>
      </c>
      <c r="AY8" s="133" t="s">
        <v>11</v>
      </c>
      <c r="AZ8" s="133" t="s">
        <v>12</v>
      </c>
      <c r="BA8" s="133" t="s">
        <v>9</v>
      </c>
      <c r="BB8" s="133" t="s">
        <v>11</v>
      </c>
      <c r="BC8" s="133" t="s">
        <v>12</v>
      </c>
      <c r="BD8" s="133" t="s">
        <v>9</v>
      </c>
    </row>
    <row r="9">
      <c r="A9" s="131" t="s">
        <v>91</v>
      </c>
      <c r="B9"/>
      <c r="C9"/>
      <c r="D9"/>
      <c r="E9"/>
      <c r="F9"/>
      <c r="G9"/>
      <c r="H9"/>
      <c r="I9" s="134">
        <v>99.9990102274392</v>
      </c>
      <c r="J9"/>
      <c r="K9"/>
      <c r="L9"/>
      <c r="M9" s="134">
        <v>163.320103359173</v>
      </c>
      <c r="N9"/>
      <c r="O9"/>
      <c r="P9"/>
      <c r="Q9" s="134">
        <v>99.6124031007752</v>
      </c>
      <c r="R9"/>
      <c r="S9"/>
      <c r="T9"/>
      <c r="U9" s="134">
        <v>119.04</v>
      </c>
      <c r="V9"/>
      <c r="W9"/>
      <c r="X9"/>
      <c r="Y9"/>
      <c r="Z9"/>
      <c r="AA9"/>
      <c r="AB9"/>
      <c r="AC9" s="134">
        <v>1.41055250304846</v>
      </c>
      <c r="AD9"/>
      <c r="AE9"/>
      <c r="AF9"/>
      <c r="AG9" s="134">
        <v>2.22</v>
      </c>
      <c r="AH9"/>
      <c r="AI9"/>
      <c r="AJ9"/>
      <c r="AK9" s="134">
        <v>96.001986590514</v>
      </c>
      <c r="AL9"/>
      <c r="AM9"/>
      <c r="AN9"/>
      <c r="AO9" s="134">
        <v>98.9</v>
      </c>
    </row>
    <row r="10">
      <c r="A10" s="131" t="s">
        <v>14</v>
      </c>
      <c r="B10"/>
      <c r="C10"/>
      <c r="D10"/>
      <c r="E10" s="133">
        <f>IF(E$6=0,MAX(E$12:E$42),MIN(E$12:E$42))</f>
      </c>
      <c r="F10" s="133">
        <f>INDEX($A$12:$A$42,MATCH(E10,E$12:E$42,0))</f>
      </c>
      <c r="G10"/>
      <c r="H10"/>
      <c r="I10" s="133">
        <f>IF(I$6=0,MAX(I$12:I$42),MIN(I$12:I$42))</f>
      </c>
      <c r="J10" s="133">
        <f>INDEX($A$12:$A$42,MATCH(I10,I$12:I$42,0))</f>
      </c>
      <c r="K10"/>
      <c r="L10"/>
      <c r="M10" s="133">
        <f>IF(M$6=0,MAX(M$12:M$42),MIN(M$12:M$42))</f>
      </c>
      <c r="N10" s="133">
        <f>INDEX($A$12:$A$42,MATCH(M10,M$12:M$42,0))</f>
      </c>
      <c r="O10"/>
      <c r="P10"/>
      <c r="Q10" s="133">
        <f>IF(Q$6=0,MAX(Q$12:Q$42),MIN(Q$12:Q$42))</f>
      </c>
      <c r="R10" s="133">
        <f>INDEX($A$12:$A$42,MATCH(Q10,Q$12:Q$42,0))</f>
      </c>
      <c r="S10"/>
      <c r="T10"/>
      <c r="U10" s="133">
        <f>IF(U$6=0,MAX(U$12:U$42),MIN(U$12:U$42))</f>
      </c>
      <c r="V10" s="133">
        <f>INDEX($A$12:$A$42,MATCH(U10,U$12:U$42,0))</f>
      </c>
      <c r="W10"/>
      <c r="X10"/>
      <c r="Y10" s="133">
        <f>IF(Y$6=0,MAX(Y$12:Y$42),MIN(Y$12:Y$42))</f>
      </c>
      <c r="Z10" s="133">
        <f>INDEX($A$12:$A$42,MATCH(Y10,Y$12:Y$42,0))</f>
      </c>
      <c r="AA10"/>
      <c r="AB10"/>
      <c r="AC10" s="133">
        <f>IF(AC$6=0,MAX(AC$12:AC$42),MIN(AC$12:AC$42))</f>
      </c>
      <c r="AD10" s="133">
        <f>INDEX($A$12:$A$42,MATCH(AC10,AC$12:AC$42,0))</f>
      </c>
      <c r="AE10"/>
      <c r="AF10"/>
      <c r="AG10" s="133">
        <f>IF(AG$6=0,MAX(AG$12:AG$42),MIN(AG$12:AG$42))</f>
      </c>
      <c r="AH10" s="133">
        <f>INDEX($A$12:$A$42,MATCH(AG10,AG$12:AG$42,0))</f>
      </c>
      <c r="AI10"/>
      <c r="AJ10"/>
      <c r="AK10" s="133">
        <f>IF(AK$6=0,MAX(AK$12:AK$42),MIN(AK$12:AK$42))</f>
      </c>
      <c r="AL10" s="133">
        <f>INDEX($A$12:$A$42,MATCH(AK10,AK$12:AK$42,0))</f>
      </c>
      <c r="AM10"/>
      <c r="AN10"/>
      <c r="AO10" s="133">
        <f>IF(AO$6=0,MAX(AO$12:AO$42),MIN(AO$12:AO$42))</f>
      </c>
      <c r="AP10" s="133">
        <f>INDEX($A$12:$A$42,MATCH(AO10,AO$12:AO$42,0))</f>
      </c>
    </row>
    <row r="11">
      <c r="A11" s="131" t="s">
        <v>15</v>
      </c>
      <c r="B11"/>
      <c r="C11"/>
      <c r="D11"/>
      <c r="E11" s="133">
        <f>IF(E$6=0,MIN(E$12:E$42),MAX(E$12:E$42))</f>
      </c>
      <c r="F11" s="133">
        <f>INDEX($A$12:$A$42,MATCH(E11,E$12:E$42,0))</f>
      </c>
      <c r="G11"/>
      <c r="H11"/>
      <c r="I11" s="133">
        <f>IF(I$6=0,MIN(I$12:I$42),MAX(I$12:I$42))</f>
      </c>
      <c r="J11" s="133">
        <f>INDEX($A$12:$A$42,MATCH(I11,I$12:I$42,0))</f>
      </c>
      <c r="K11"/>
      <c r="L11"/>
      <c r="M11" s="133">
        <f>IF(M$6=0,MIN(M$12:M$42),MAX(M$12:M$42))</f>
      </c>
      <c r="N11" s="133">
        <f>INDEX($A$12:$A$42,MATCH(M11,M$12:M$42,0))</f>
      </c>
      <c r="O11"/>
      <c r="P11"/>
      <c r="Q11" s="133">
        <f>IF(Q$6=0,MIN(Q$12:Q$42),MAX(Q$12:Q$42))</f>
      </c>
      <c r="R11" s="133">
        <f>INDEX($A$12:$A$42,MATCH(Q11,Q$12:Q$42,0))</f>
      </c>
      <c r="S11"/>
      <c r="T11"/>
      <c r="U11" s="133">
        <f>IF(U$6=0,MIN(U$12:U$42),MAX(U$12:U$42))</f>
      </c>
      <c r="V11" s="133">
        <f>INDEX($A$12:$A$42,MATCH(U11,U$12:U$42,0))</f>
      </c>
      <c r="W11"/>
      <c r="X11"/>
      <c r="Y11" s="133">
        <f>IF(Y$6=0,MIN(Y$12:Y$42),MAX(Y$12:Y$42))</f>
      </c>
      <c r="Z11" s="133">
        <f>INDEX($A$12:$A$42,MATCH(Y11,Y$12:Y$42,0))</f>
      </c>
      <c r="AA11"/>
      <c r="AB11"/>
      <c r="AC11" s="133">
        <f>IF(AC$6=0,MIN(AC$12:AC$42),MAX(AC$12:AC$42))</f>
      </c>
      <c r="AD11" s="133">
        <f>INDEX($A$12:$A$42,MATCH(AC11,AC$12:AC$42,0))</f>
      </c>
      <c r="AE11"/>
      <c r="AF11"/>
      <c r="AG11" s="133">
        <f>IF(AG$6=0,MIN(AG$12:AG$42),MAX(AG$12:AG$42))</f>
      </c>
      <c r="AH11" s="133">
        <f>INDEX($A$12:$A$42,MATCH(AG11,AG$12:AG$42,0))</f>
      </c>
      <c r="AI11"/>
      <c r="AJ11"/>
      <c r="AK11" s="133">
        <f>IF(AK$6=0,MIN(AK$12:AK$42),MAX(AK$12:AK$42))</f>
      </c>
      <c r="AL11" s="133">
        <f>INDEX($A$12:$A$42,MATCH(AK11,AK$12:AK$42,0))</f>
      </c>
      <c r="AM11"/>
      <c r="AN11"/>
      <c r="AO11" s="133">
        <f>IF(AO$6=0,MIN(AO$12:AO$42),MAX(AO$12:AO$42))</f>
      </c>
      <c r="AP11" s="133">
        <f>INDEX($A$12:$A$42,MATCH(AO11,AO$12:AO$42,0))</f>
      </c>
    </row>
    <row r="12">
      <c r="A12" s="133" t="s">
        <v>16</v>
      </c>
      <c r="B12" s="133">
        <f>A12</f>
      </c>
      <c r="C12" s="133">
        <f>(F12+J12+N12+R12+V12+Z12+AD12+AH12+AL12+AP12)*100</f>
      </c>
      <c r="D12" s="133">
        <f>RANK(C12,C$12:C$42,0)</f>
      </c>
      <c r="E12"/>
      <c r="F12" s="134">
        <f>IF(COUNTA(E$12:E$42)=0,0.6*E$5,IF(E12="",0,IF(E$6=0,IF(E12&gt;=E$8,E$5,IF(E12&lt;E$6,0,0.6*E$5+0.4*E$5*(E12-E$7)/(E$8-E$7))),IF(E12&lt;=E$8,E$5,IF(E12&gt;E$6,0,0.6*E$5+0.4*E$5*(E12-E$7)/(E$8-E$7))))))</f>
      </c>
      <c r="G12" s="134">
        <f>IF(E12&lt;&gt;"",E$5,0)</f>
      </c>
      <c r="H12" s="133">
        <f>IF(E$6=0,RANK(E12,E$12:E$42,0),RANK(E12,E$12:E$42,1))</f>
      </c>
      <c r="I12" s="134">
        <v>100</v>
      </c>
      <c r="J12" s="134">
        <f>IF(COUNTA(I$12:I$42)=0,0.6*I$5,IF(I12="",0,IF(I$6=0,IF(I12&gt;=I$8,I$5,IF(I12&lt;I$6,0,0.6*I$5+0.4*I$5*(I12-I$7)/(I$8-I$7))),IF(I12&lt;=I$8,I$5,IF(I12&gt;I$6,0,0.6*I$5+0.4*I$5*(I12-I$7)/(I$8-I$7))))))</f>
      </c>
      <c r="K12" s="134">
        <f>IF(I12&lt;&gt;"",I$5,0)</f>
      </c>
      <c r="L12" s="133">
        <f>IF(I$6=0,RANK(I12,I$12:I$42,0),RANK(I12,I$12:I$42,1))</f>
      </c>
      <c r="M12" s="134">
        <v>123.893333333333</v>
      </c>
      <c r="N12" s="134">
        <f>IF(COUNTA(M$12:M$42)=0,0.6*M$5,IF(M12="",0,IF(M$6=0,IF(M12&gt;=M$8,M$5,IF(M12&lt;M$6,0,0.6*M$5+0.4*M$5*(M12-M$7)/(M$8-M$7))),IF(M12&lt;=M$8,M$5,IF(M12&gt;M$6,0,0.6*M$5+0.4*M$5*(M12-M$7)/(M$8-M$7))))))</f>
      </c>
      <c r="O12" s="134">
        <f>IF(M12&lt;&gt;"",M$5,0)</f>
      </c>
      <c r="P12" s="133">
        <f>IF(M$6=0,RANK(M12,M$12:M$42,0),RANK(M12,M$12:M$42,1))</f>
      </c>
      <c r="Q12" s="134">
        <v>100</v>
      </c>
      <c r="R12" s="134">
        <f>IF(COUNTA(Q$12:Q$42)=0,0.6*Q$5,IF(Q12="",0,IF(Q$6=0,IF(Q12&gt;=Q$8,Q$5,IF(Q12&lt;Q$6,0,0.6*Q$5+0.4*Q$5*(Q12-Q$7)/(Q$8-Q$7))),IF(Q12&lt;=Q$8,Q$5,IF(Q12&gt;Q$6,0,0.6*Q$5+0.4*Q$5*(Q12-Q$7)/(Q$8-Q$7))))))</f>
      </c>
      <c r="S12" s="134">
        <f>IF(Q12&lt;&gt;"",Q$5,0)</f>
      </c>
      <c r="T12" s="133">
        <f>IF(Q$6=0,RANK(Q12,Q$12:Q$42,0),RANK(Q12,Q$12:Q$42,1))</f>
      </c>
      <c r="U12" s="134">
        <v>37.6844479948874</v>
      </c>
      <c r="V12" s="134">
        <f>IF(COUNTA(U$12:U$42)=0,0.6*U$5,IF(U12="",0,IF(U$6=0,IF(U12&gt;=U$8,U$5,IF(U12&lt;U$6,0,0.6*U$5+0.4*U$5*(U12-U$7)/(U$8-U$7))),IF(U12&lt;=U$8,U$5,IF(U12&gt;U$6,0,0.6*U$5+0.4*U$5*(U12-U$7)/(U$8-U$7))))))</f>
      </c>
      <c r="W12" s="134">
        <f>IF(U12&lt;&gt;"",U$5,0)</f>
      </c>
      <c r="X12" s="133">
        <f>IF(U$6=0,RANK(U12,U$12:U$42,0),RANK(U12,U$12:U$42,1))</f>
      </c>
      <c r="Y12"/>
      <c r="Z12" s="134">
        <f>IF(COUNTA(Y$12:Y$42)=0,0.6*Y$5,IF(Y12="",0,IF(Y$6=0,IF(Y12&gt;=Y$8,Y$5,IF(Y12&lt;Y$6,0,0.6*Y$5+0.4*Y$5*(Y12-Y$7)/(Y$8-Y$7))),IF(Y12&lt;=Y$8,Y$5,IF(Y12&gt;Y$6,0,0.6*Y$5+0.4*Y$5*(Y12-Y$7)/(Y$8-Y$7))))))</f>
      </c>
      <c r="AA12" s="134">
        <f>IF(Y12&lt;&gt;"",Y$5,0)</f>
      </c>
      <c r="AB12" s="133">
        <f>IF(Y$6=0,RANK(Y12,Y$12:Y$42,0),RANK(Y12,Y$12:Y$42,1))</f>
      </c>
      <c r="AC12" s="134">
        <v>0</v>
      </c>
      <c r="AD12" s="134">
        <f>IF(COUNTA(AC$12:AC$42)=0,0.6*AC$5,IF(AC12="",0,IF(AC$6=0,IF(AC12&gt;=AC$8,AC$5,IF(AC12&lt;AC$6,0,0.6*AC$5+0.4*AC$5*(AC12-AC$7)/(AC$8-AC$7))),IF(AC12&lt;=AC$8,AC$5,IF(AC12&gt;AC$6,0,0.6*AC$5+0.4*AC$5*(AC12-AC$7)/(AC$8-AC$7))))))</f>
      </c>
      <c r="AE12" s="134">
        <f>IF(AC12&lt;&gt;"",AC$5,0)</f>
      </c>
      <c r="AF12" s="133">
        <f>IF(AC$6=0,RANK(AC12,AC$12:AC$42,0),RANK(AC12,AC$12:AC$42,1))</f>
      </c>
      <c r="AG12" s="134">
        <v>0.815001740341107</v>
      </c>
      <c r="AH12" s="134">
        <f>IF(COUNTA(AG$12:AG$42)=0,0.6*AG$5,IF(AG12="",0,IF(AG$6=0,IF(AG12&gt;=AG$8,AG$5,IF(AG12&lt;AG$6,0,0.6*AG$5+0.4*AG$5*(AG12-AG$7)/(AG$8-AG$7))),IF(AG12&lt;=AG$8,AG$5,IF(AG12&gt;AG$6,0,0.6*AG$5+0.4*AG$5*(AG12-AG$7)/(AG$8-AG$7))))))</f>
      </c>
      <c r="AI12" s="134">
        <f>IF(AG12&lt;&gt;"",AG$5,0)</f>
      </c>
      <c r="AJ12" s="133">
        <f>IF(AG$6=0,RANK(AG12,AG$12:AG$42,0),RANK(AG12,AG$12:AG$42,1))</f>
      </c>
      <c r="AK12" s="134">
        <v>100</v>
      </c>
      <c r="AL12" s="134">
        <f>IF(COUNTA(AK$12:AK$42)=0,0.6*AK$5,IF(AK12="",0,IF(AK$6=0,IF(AK12&gt;=AK$8,AK$5,IF(AK12&lt;AK$6,0,0.6*AK$5+0.4*AK$5*(AK12-AK$7)/(AK$8-AK$7))),IF(AK12&lt;=AK$8,AK$5,IF(AK12&gt;AK$6,0,0.6*AK$5+0.4*AK$5*(AK12-AK$7)/(AK$8-AK$7))))))</f>
      </c>
      <c r="AM12" s="134">
        <f>IF(AK12&lt;&gt;"",AK$5,0)</f>
      </c>
      <c r="AN12" s="133">
        <f>IF(AK$6=0,RANK(AK12,AK$12:AK$42,0),RANK(AK12,AK$12:AK$42,1))</f>
      </c>
      <c r="AO12" s="134">
        <v>99.52</v>
      </c>
      <c r="AP12" s="134">
        <f>IF(COUNTA(AO$12:AO$42)=0,0.6*AO$5,IF(AO12="",0,IF(AO$6=0,IF(AO12&gt;=AO$8,AO$5,IF(AO12&lt;AO$6,0,0.6*AO$5+0.4*AO$5*(AO12-AO$7)/(AO$8-AO$7))),IF(AO12&lt;=AO$8,AO$5,IF(AO12&gt;AO$6,0,0.6*AO$5+0.4*AO$5*(AO12-AO$7)/(AO$8-AO$7))))))</f>
      </c>
      <c r="AQ12" s="134">
        <f>IF(AO12&lt;&gt;"",AO$5,0)</f>
      </c>
      <c r="AR12" s="133">
        <f>IF(AO$6=0,RANK(AO12,AO$12:AO$42,0),RANK(AO12,AO$12:AO$42,1))</f>
      </c>
      <c r="AS12" s="133" t="s">
        <v>16</v>
      </c>
      <c r="AT12" s="133">
        <f>(F12)*100</f>
      </c>
      <c r="AU12" s="133">
        <f>RANK(AT12,AT$12:AT$42,0)</f>
      </c>
      <c r="AV12" s="133" t="s">
        <v>16</v>
      </c>
      <c r="AW12" s="133">
        <f>(J12)*100</f>
      </c>
      <c r="AX12" s="133">
        <f>RANK(AW12,AW$12:AW$42,0)</f>
      </c>
      <c r="AY12" s="133" t="s">
        <v>16</v>
      </c>
      <c r="AZ12" s="133">
        <f>(N12+R12+V12+Z12+AD12+AH12)*100</f>
      </c>
      <c r="BA12" s="133">
        <f>RANK(AZ12,AZ$12:AZ$42,0)</f>
      </c>
      <c r="BB12" s="133" t="s">
        <v>16</v>
      </c>
      <c r="BC12" s="133">
        <f>(AL12+AP12)*100</f>
      </c>
      <c r="BD12" s="133">
        <f>RANK(BC12,BC$12:BC$42,0)</f>
      </c>
    </row>
    <row r="13">
      <c r="A13" s="133" t="s">
        <v>17</v>
      </c>
      <c r="B13" s="133">
        <f>A13</f>
      </c>
      <c r="C13" s="133">
        <f>(F13+J13+N13+R13+V13+Z13+AD13+AH13+AL13+AP13)*100</f>
      </c>
      <c r="D13" s="133">
        <f>RANK(C13,C$12:C$42,0)</f>
      </c>
      <c r="E13"/>
      <c r="F13" s="134">
        <f>IF(COUNTA(E$12:E$42)=0,0.6*E$5,IF(E13="",0,IF(E$6=0,IF(E13&gt;=E$8,E$5,IF(E13&lt;E$6,0,0.6*E$5+0.4*E$5*(E13-E$7)/(E$8-E$7))),IF(E13&lt;=E$8,E$5,IF(E13&gt;E$6,0,0.6*E$5+0.4*E$5*(E13-E$7)/(E$8-E$7))))))</f>
      </c>
      <c r="G13" s="134">
        <f>IF(E13&lt;&gt;"",E$5,0)</f>
      </c>
      <c r="H13" s="133">
        <f>IF(E$6=0,RANK(E13,E$12:E$42,0),RANK(E13,E$12:E$42,1))</f>
      </c>
      <c r="I13" s="134">
        <v>99.999628577569</v>
      </c>
      <c r="J13" s="134">
        <f>IF(COUNTA(I$12:I$42)=0,0.6*I$5,IF(I13="",0,IF(I$6=0,IF(I13&gt;=I$8,I$5,IF(I13&lt;I$6,0,0.6*I$5+0.4*I$5*(I13-I$7)/(I$8-I$7))),IF(I13&lt;=I$8,I$5,IF(I13&gt;I$6,0,0.6*I$5+0.4*I$5*(I13-I$7)/(I$8-I$7))))))</f>
      </c>
      <c r="K13" s="134">
        <f>IF(I13&lt;&gt;"",I$5,0)</f>
      </c>
      <c r="L13" s="133">
        <f>IF(I$6=0,RANK(I13,I$12:I$42,0),RANK(I13,I$12:I$42,1))</f>
      </c>
      <c r="M13" s="134">
        <v>133.876965517241</v>
      </c>
      <c r="N13" s="134">
        <f>IF(COUNTA(M$12:M$42)=0,0.6*M$5,IF(M13="",0,IF(M$6=0,IF(M13&gt;=M$8,M$5,IF(M13&lt;M$6,0,0.6*M$5+0.4*M$5*(M13-M$7)/(M$8-M$7))),IF(M13&lt;=M$8,M$5,IF(M13&gt;M$6,0,0.6*M$5+0.4*M$5*(M13-M$7)/(M$8-M$7))))))</f>
      </c>
      <c r="O13" s="134">
        <f>IF(M13&lt;&gt;"",M$5,0)</f>
      </c>
      <c r="P13" s="133">
        <f>IF(M$6=0,RANK(M13,M$12:M$42,0),RANK(M13,M$12:M$42,1))</f>
      </c>
      <c r="Q13" s="134">
        <v>100</v>
      </c>
      <c r="R13" s="134">
        <f>IF(COUNTA(Q$12:Q$42)=0,0.6*Q$5,IF(Q13="",0,IF(Q$6=0,IF(Q13&gt;=Q$8,Q$5,IF(Q13&lt;Q$6,0,0.6*Q$5+0.4*Q$5*(Q13-Q$7)/(Q$8-Q$7))),IF(Q13&lt;=Q$8,Q$5,IF(Q13&gt;Q$6,0,0.6*Q$5+0.4*Q$5*(Q13-Q$7)/(Q$8-Q$7))))))</f>
      </c>
      <c r="S13" s="134">
        <f>IF(Q13&lt;&gt;"",Q$5,0)</f>
      </c>
      <c r="T13" s="133">
        <f>IF(Q$6=0,RANK(Q13,Q$12:Q$42,0),RANK(Q13,Q$12:Q$42,1))</f>
      </c>
      <c r="U13" s="134">
        <v>73.8119480519481</v>
      </c>
      <c r="V13" s="134">
        <f>IF(COUNTA(U$12:U$42)=0,0.6*U$5,IF(U13="",0,IF(U$6=0,IF(U13&gt;=U$8,U$5,IF(U13&lt;U$6,0,0.6*U$5+0.4*U$5*(U13-U$7)/(U$8-U$7))),IF(U13&lt;=U$8,U$5,IF(U13&gt;U$6,0,0.6*U$5+0.4*U$5*(U13-U$7)/(U$8-U$7))))))</f>
      </c>
      <c r="W13" s="134">
        <f>IF(U13&lt;&gt;"",U$5,0)</f>
      </c>
      <c r="X13" s="133">
        <f>IF(U$6=0,RANK(U13,U$12:U$42,0),RANK(U13,U$12:U$42,1))</f>
      </c>
      <c r="Y13"/>
      <c r="Z13" s="134">
        <f>IF(COUNTA(Y$12:Y$42)=0,0.6*Y$5,IF(Y13="",0,IF(Y$6=0,IF(Y13&gt;=Y$8,Y$5,IF(Y13&lt;Y$6,0,0.6*Y$5+0.4*Y$5*(Y13-Y$7)/(Y$8-Y$7))),IF(Y13&lt;=Y$8,Y$5,IF(Y13&gt;Y$6,0,0.6*Y$5+0.4*Y$5*(Y13-Y$7)/(Y$8-Y$7))))))</f>
      </c>
      <c r="AA13" s="134">
        <f>IF(Y13&lt;&gt;"",Y$5,0)</f>
      </c>
      <c r="AB13" s="133">
        <f>IF(Y$6=0,RANK(Y13,Y$12:Y$42,0),RANK(Y13,Y$12:Y$42,1))</f>
      </c>
      <c r="AC13" s="134">
        <v>1.75972222218406</v>
      </c>
      <c r="AD13" s="134">
        <f>IF(COUNTA(AC$12:AC$42)=0,0.6*AC$5,IF(AC13="",0,IF(AC$6=0,IF(AC13&gt;=AC$8,AC$5,IF(AC13&lt;AC$6,0,0.6*AC$5+0.4*AC$5*(AC13-AC$7)/(AC$8-AC$7))),IF(AC13&lt;=AC$8,AC$5,IF(AC13&gt;AC$6,0,0.6*AC$5+0.4*AC$5*(AC13-AC$7)/(AC$8-AC$7))))))</f>
      </c>
      <c r="AE13" s="134">
        <f>IF(AC13&lt;&gt;"",AC$5,0)</f>
      </c>
      <c r="AF13" s="133">
        <f>IF(AC$6=0,RANK(AC13,AC$12:AC$42,0),RANK(AC13,AC$12:AC$42,1))</f>
      </c>
      <c r="AG13" s="134">
        <v>1.01977401129944</v>
      </c>
      <c r="AH13" s="134">
        <f>IF(COUNTA(AG$12:AG$42)=0,0.6*AG$5,IF(AG13="",0,IF(AG$6=0,IF(AG13&gt;=AG$8,AG$5,IF(AG13&lt;AG$6,0,0.6*AG$5+0.4*AG$5*(AG13-AG$7)/(AG$8-AG$7))),IF(AG13&lt;=AG$8,AG$5,IF(AG13&gt;AG$6,0,0.6*AG$5+0.4*AG$5*(AG13-AG$7)/(AG$8-AG$7))))))</f>
      </c>
      <c r="AI13" s="134">
        <f>IF(AG13&lt;&gt;"",AG$5,0)</f>
      </c>
      <c r="AJ13" s="133">
        <f>IF(AG$6=0,RANK(AG13,AG$12:AG$42,0),RANK(AG13,AG$12:AG$42,1))</f>
      </c>
      <c r="AK13" s="134">
        <v>98.1818181818182</v>
      </c>
      <c r="AL13" s="134">
        <f>IF(COUNTA(AK$12:AK$42)=0,0.6*AK$5,IF(AK13="",0,IF(AK$6=0,IF(AK13&gt;=AK$8,AK$5,IF(AK13&lt;AK$6,0,0.6*AK$5+0.4*AK$5*(AK13-AK$7)/(AK$8-AK$7))),IF(AK13&lt;=AK$8,AK$5,IF(AK13&gt;AK$6,0,0.6*AK$5+0.4*AK$5*(AK13-AK$7)/(AK$8-AK$7))))))</f>
      </c>
      <c r="AM13" s="134">
        <f>IF(AK13&lt;&gt;"",AK$5,0)</f>
      </c>
      <c r="AN13" s="133">
        <f>IF(AK$6=0,RANK(AK13,AK$12:AK$42,0),RANK(AK13,AK$12:AK$42,1))</f>
      </c>
      <c r="AO13" s="134">
        <v>98.11</v>
      </c>
      <c r="AP13" s="134">
        <f>IF(COUNTA(AO$12:AO$42)=0,0.6*AO$5,IF(AO13="",0,IF(AO$6=0,IF(AO13&gt;=AO$8,AO$5,IF(AO13&lt;AO$6,0,0.6*AO$5+0.4*AO$5*(AO13-AO$7)/(AO$8-AO$7))),IF(AO13&lt;=AO$8,AO$5,IF(AO13&gt;AO$6,0,0.6*AO$5+0.4*AO$5*(AO13-AO$7)/(AO$8-AO$7))))))</f>
      </c>
      <c r="AQ13" s="134">
        <f>IF(AO13&lt;&gt;"",AO$5,0)</f>
      </c>
      <c r="AR13" s="133">
        <f>IF(AO$6=0,RANK(AO13,AO$12:AO$42,0),RANK(AO13,AO$12:AO$42,1))</f>
      </c>
      <c r="AS13" s="133" t="s">
        <v>17</v>
      </c>
      <c r="AT13" s="133">
        <f>(F13)*100</f>
      </c>
      <c r="AU13" s="133">
        <f>RANK(AT13,AT$12:AT$42,0)</f>
      </c>
      <c r="AV13" s="133" t="s">
        <v>17</v>
      </c>
      <c r="AW13" s="133">
        <f>(J13)*100</f>
      </c>
      <c r="AX13" s="133">
        <f>RANK(AW13,AW$12:AW$42,0)</f>
      </c>
      <c r="AY13" s="133" t="s">
        <v>17</v>
      </c>
      <c r="AZ13" s="133">
        <f>(N13+R13+V13+Z13+AD13+AH13)*100</f>
      </c>
      <c r="BA13" s="133">
        <f>RANK(AZ13,AZ$12:AZ$42,0)</f>
      </c>
      <c r="BB13" s="133" t="s">
        <v>17</v>
      </c>
      <c r="BC13" s="133">
        <f>(AL13+AP13)*100</f>
      </c>
      <c r="BD13" s="133">
        <f>RANK(BC13,BC$12:BC$42,0)</f>
      </c>
    </row>
    <row r="14">
      <c r="A14" s="133" t="s">
        <v>18</v>
      </c>
      <c r="B14" s="133">
        <f>A14</f>
      </c>
      <c r="C14" s="133">
        <f>(F14+J14+N14+R14+V14+Z14+AD14+AH14+AL14+AP14)*100</f>
      </c>
      <c r="D14" s="133">
        <f>RANK(C14,C$12:C$42,0)</f>
      </c>
      <c r="E14"/>
      <c r="F14" s="134">
        <f>IF(COUNTA(E$12:E$42)=0,0.6*E$5,IF(E14="",0,IF(E$6=0,IF(E14&gt;=E$8,E$5,IF(E14&lt;E$6,0,0.6*E$5+0.4*E$5*(E14-E$7)/(E$8-E$7))),IF(E14&lt;=E$8,E$5,IF(E14&gt;E$6,0,0.6*E$5+0.4*E$5*(E14-E$7)/(E$8-E$7))))))</f>
      </c>
      <c r="G14" s="134">
        <f>IF(E14&lt;&gt;"",E$5,0)</f>
      </c>
      <c r="H14" s="133">
        <f>IF(E$6=0,RANK(E14,E$12:E$42,0),RANK(E14,E$12:E$42,1))</f>
      </c>
      <c r="I14" s="134">
        <v>100</v>
      </c>
      <c r="J14" s="134">
        <f>IF(COUNTA(I$12:I$42)=0,0.6*I$5,IF(I14="",0,IF(I$6=0,IF(I14&gt;=I$8,I$5,IF(I14&lt;I$6,0,0.6*I$5+0.4*I$5*(I14-I$7)/(I$8-I$7))),IF(I14&lt;=I$8,I$5,IF(I14&gt;I$6,0,0.6*I$5+0.4*I$5*(I14-I$7)/(I$8-I$7))))))</f>
      </c>
      <c r="K14" s="134">
        <f>IF(I14&lt;&gt;"",I$5,0)</f>
      </c>
      <c r="L14" s="133">
        <f>IF(I$6=0,RANK(I14,I$12:I$42,0),RANK(I14,I$12:I$42,1))</f>
      </c>
      <c r="M14" s="134">
        <v>138.313846153846</v>
      </c>
      <c r="N14" s="134">
        <f>IF(COUNTA(M$12:M$42)=0,0.6*M$5,IF(M14="",0,IF(M$6=0,IF(M14&gt;=M$8,M$5,IF(M14&lt;M$6,0,0.6*M$5+0.4*M$5*(M14-M$7)/(M$8-M$7))),IF(M14&lt;=M$8,M$5,IF(M14&gt;M$6,0,0.6*M$5+0.4*M$5*(M14-M$7)/(M$8-M$7))))))</f>
      </c>
      <c r="O14" s="134">
        <f>IF(M14&lt;&gt;"",M$5,0)</f>
      </c>
      <c r="P14" s="133">
        <f>IF(M$6=0,RANK(M14,M$12:M$42,0),RANK(M14,M$12:M$42,1))</f>
      </c>
      <c r="Q14" s="134">
        <v>100</v>
      </c>
      <c r="R14" s="134">
        <f>IF(COUNTA(Q$12:Q$42)=0,0.6*Q$5,IF(Q14="",0,IF(Q$6=0,IF(Q14&gt;=Q$8,Q$5,IF(Q14&lt;Q$6,0,0.6*Q$5+0.4*Q$5*(Q14-Q$7)/(Q$8-Q$7))),IF(Q14&lt;=Q$8,Q$5,IF(Q14&gt;Q$6,0,0.6*Q$5+0.4*Q$5*(Q14-Q$7)/(Q$8-Q$7))))))</f>
      </c>
      <c r="S14" s="134">
        <f>IF(Q14&lt;&gt;"",Q$5,0)</f>
      </c>
      <c r="T14" s="133">
        <f>IF(Q$6=0,RANK(Q14,Q$12:Q$42,0),RANK(Q14,Q$12:Q$42,1))</f>
      </c>
      <c r="U14" s="134">
        <v>69.2767045803873</v>
      </c>
      <c r="V14" s="134">
        <f>IF(COUNTA(U$12:U$42)=0,0.6*U$5,IF(U14="",0,IF(U$6=0,IF(U14&gt;=U$8,U$5,IF(U14&lt;U$6,0,0.6*U$5+0.4*U$5*(U14-U$7)/(U$8-U$7))),IF(U14&lt;=U$8,U$5,IF(U14&gt;U$6,0,0.6*U$5+0.4*U$5*(U14-U$7)/(U$8-U$7))))))</f>
      </c>
      <c r="W14" s="134">
        <f>IF(U14&lt;&gt;"",U$5,0)</f>
      </c>
      <c r="X14" s="133">
        <f>IF(U$6=0,RANK(U14,U$12:U$42,0),RANK(U14,U$12:U$42,1))</f>
      </c>
      <c r="Y14"/>
      <c r="Z14" s="134">
        <f>IF(COUNTA(Y$12:Y$42)=0,0.6*Y$5,IF(Y14="",0,IF(Y$6=0,IF(Y14&gt;=Y$8,Y$5,IF(Y14&lt;Y$6,0,0.6*Y$5+0.4*Y$5*(Y14-Y$7)/(Y$8-Y$7))),IF(Y14&lt;=Y$8,Y$5,IF(Y14&gt;Y$6,0,0.6*Y$5+0.4*Y$5*(Y14-Y$7)/(Y$8-Y$7))))))</f>
      </c>
      <c r="AA14" s="134">
        <f>IF(Y14&lt;&gt;"",Y$5,0)</f>
      </c>
      <c r="AB14" s="133">
        <f>IF(Y$6=0,RANK(Y14,Y$12:Y$42,0),RANK(Y14,Y$12:Y$42,1))</f>
      </c>
      <c r="AC14" s="134">
        <v>0</v>
      </c>
      <c r="AD14" s="134">
        <f>IF(COUNTA(AC$12:AC$42)=0,0.6*AC$5,IF(AC14="",0,IF(AC$6=0,IF(AC14&gt;=AC$8,AC$5,IF(AC14&lt;AC$6,0,0.6*AC$5+0.4*AC$5*(AC14-AC$7)/(AC$8-AC$7))),IF(AC14&lt;=AC$8,AC$5,IF(AC14&gt;AC$6,0,0.6*AC$5+0.4*AC$5*(AC14-AC$7)/(AC$8-AC$7))))))</f>
      </c>
      <c r="AE14" s="134">
        <f>IF(AC14&lt;&gt;"",AC$5,0)</f>
      </c>
      <c r="AF14" s="133">
        <f>IF(AC$6=0,RANK(AC14,AC$12:AC$42,0),RANK(AC14,AC$12:AC$42,1))</f>
      </c>
      <c r="AG14" s="134">
        <v>1.6383785942492</v>
      </c>
      <c r="AH14" s="134">
        <f>IF(COUNTA(AG$12:AG$42)=0,0.6*AG$5,IF(AG14="",0,IF(AG$6=0,IF(AG14&gt;=AG$8,AG$5,IF(AG14&lt;AG$6,0,0.6*AG$5+0.4*AG$5*(AG14-AG$7)/(AG$8-AG$7))),IF(AG14&lt;=AG$8,AG$5,IF(AG14&gt;AG$6,0,0.6*AG$5+0.4*AG$5*(AG14-AG$7)/(AG$8-AG$7))))))</f>
      </c>
      <c r="AI14" s="134">
        <f>IF(AG14&lt;&gt;"",AG$5,0)</f>
      </c>
      <c r="AJ14" s="133">
        <f>IF(AG$6=0,RANK(AG14,AG$12:AG$42,0),RANK(AG14,AG$12:AG$42,1))</f>
      </c>
      <c r="AK14" s="134">
        <v>99.1071428571429</v>
      </c>
      <c r="AL14" s="134">
        <f>IF(COUNTA(AK$12:AK$42)=0,0.6*AK$5,IF(AK14="",0,IF(AK$6=0,IF(AK14&gt;=AK$8,AK$5,IF(AK14&lt;AK$6,0,0.6*AK$5+0.4*AK$5*(AK14-AK$7)/(AK$8-AK$7))),IF(AK14&lt;=AK$8,AK$5,IF(AK14&gt;AK$6,0,0.6*AK$5+0.4*AK$5*(AK14-AK$7)/(AK$8-AK$7))))))</f>
      </c>
      <c r="AM14" s="134">
        <f>IF(AK14&lt;&gt;"",AK$5,0)</f>
      </c>
      <c r="AN14" s="133">
        <f>IF(AK$6=0,RANK(AK14,AK$12:AK$42,0),RANK(AK14,AK$12:AK$42,1))</f>
      </c>
      <c r="AO14" s="134">
        <v>98.56</v>
      </c>
      <c r="AP14" s="134">
        <f>IF(COUNTA(AO$12:AO$42)=0,0.6*AO$5,IF(AO14="",0,IF(AO$6=0,IF(AO14&gt;=AO$8,AO$5,IF(AO14&lt;AO$6,0,0.6*AO$5+0.4*AO$5*(AO14-AO$7)/(AO$8-AO$7))),IF(AO14&lt;=AO$8,AO$5,IF(AO14&gt;AO$6,0,0.6*AO$5+0.4*AO$5*(AO14-AO$7)/(AO$8-AO$7))))))</f>
      </c>
      <c r="AQ14" s="134">
        <f>IF(AO14&lt;&gt;"",AO$5,0)</f>
      </c>
      <c r="AR14" s="133">
        <f>IF(AO$6=0,RANK(AO14,AO$12:AO$42,0),RANK(AO14,AO$12:AO$42,1))</f>
      </c>
      <c r="AS14" s="133" t="s">
        <v>18</v>
      </c>
      <c r="AT14" s="133">
        <f>(F14)*100</f>
      </c>
      <c r="AU14" s="133">
        <f>RANK(AT14,AT$12:AT$42,0)</f>
      </c>
      <c r="AV14" s="133" t="s">
        <v>18</v>
      </c>
      <c r="AW14" s="133">
        <f>(J14)*100</f>
      </c>
      <c r="AX14" s="133">
        <f>RANK(AW14,AW$12:AW$42,0)</f>
      </c>
      <c r="AY14" s="133" t="s">
        <v>18</v>
      </c>
      <c r="AZ14" s="133">
        <f>(N14+R14+V14+Z14+AD14+AH14)*100</f>
      </c>
      <c r="BA14" s="133">
        <f>RANK(AZ14,AZ$12:AZ$42,0)</f>
      </c>
      <c r="BB14" s="133" t="s">
        <v>18</v>
      </c>
      <c r="BC14" s="133">
        <f>(AL14+AP14)*100</f>
      </c>
      <c r="BD14" s="133">
        <f>RANK(BC14,BC$12:BC$42,0)</f>
      </c>
    </row>
    <row r="15">
      <c r="A15" s="133" t="s">
        <v>19</v>
      </c>
      <c r="B15" s="133">
        <f>A15</f>
      </c>
      <c r="C15" s="133">
        <f>(F15+J15+N15+R15+V15+Z15+AD15+AH15+AL15+AP15)*100</f>
      </c>
      <c r="D15" s="133">
        <f>RANK(C15,C$12:C$42,0)</f>
      </c>
      <c r="E15"/>
      <c r="F15" s="134">
        <f>IF(COUNTA(E$12:E$42)=0,0.6*E$5,IF(E15="",0,IF(E$6=0,IF(E15&gt;=E$8,E$5,IF(E15&lt;E$6,0,0.6*E$5+0.4*E$5*(E15-E$7)/(E$8-E$7))),IF(E15&lt;=E$8,E$5,IF(E15&gt;E$6,0,0.6*E$5+0.4*E$5*(E15-E$7)/(E$8-E$7))))))</f>
      </c>
      <c r="G15" s="134">
        <f>IF(E15&lt;&gt;"",E$5,0)</f>
      </c>
      <c r="H15" s="133">
        <f>IF(E$6=0,RANK(E15,E$12:E$42,0),RANK(E15,E$12:E$42,1))</f>
      </c>
      <c r="I15" s="134">
        <v>100</v>
      </c>
      <c r="J15" s="134">
        <f>IF(COUNTA(I$12:I$42)=0,0.6*I$5,IF(I15="",0,IF(I$6=0,IF(I15&gt;=I$8,I$5,IF(I15&lt;I$6,0,0.6*I$5+0.4*I$5*(I15-I$7)/(I$8-I$7))),IF(I15&lt;=I$8,I$5,IF(I15&gt;I$6,0,0.6*I$5+0.4*I$5*(I15-I$7)/(I$8-I$7))))))</f>
      </c>
      <c r="K15" s="134">
        <f>IF(I15&lt;&gt;"",I$5,0)</f>
      </c>
      <c r="L15" s="133">
        <f>IF(I$6=0,RANK(I15,I$12:I$42,0),RANK(I15,I$12:I$42,1))</f>
      </c>
      <c r="M15" s="134">
        <v>43.536</v>
      </c>
      <c r="N15" s="134">
        <f>IF(COUNTA(M$12:M$42)=0,0.6*M$5,IF(M15="",0,IF(M$6=0,IF(M15&gt;=M$8,M$5,IF(M15&lt;M$6,0,0.6*M$5+0.4*M$5*(M15-M$7)/(M$8-M$7))),IF(M15&lt;=M$8,M$5,IF(M15&gt;M$6,0,0.6*M$5+0.4*M$5*(M15-M$7)/(M$8-M$7))))))</f>
      </c>
      <c r="O15" s="134">
        <f>IF(M15&lt;&gt;"",M$5,0)</f>
      </c>
      <c r="P15" s="133">
        <f>IF(M$6=0,RANK(M15,M$12:M$42,0),RANK(M15,M$12:M$42,1))</f>
      </c>
      <c r="Q15" s="134">
        <v>100</v>
      </c>
      <c r="R15" s="134">
        <f>IF(COUNTA(Q$12:Q$42)=0,0.6*Q$5,IF(Q15="",0,IF(Q$6=0,IF(Q15&gt;=Q$8,Q$5,IF(Q15&lt;Q$6,0,0.6*Q$5+0.4*Q$5*(Q15-Q$7)/(Q$8-Q$7))),IF(Q15&lt;=Q$8,Q$5,IF(Q15&gt;Q$6,0,0.6*Q$5+0.4*Q$5*(Q15-Q$7)/(Q$8-Q$7))))))</f>
      </c>
      <c r="S15" s="134">
        <f>IF(Q15&lt;&gt;"",Q$5,0)</f>
      </c>
      <c r="T15" s="133">
        <f>IF(Q$6=0,RANK(Q15,Q$12:Q$42,0),RANK(Q15,Q$12:Q$42,1))</f>
      </c>
      <c r="U15" s="134">
        <v>43.4627488151659</v>
      </c>
      <c r="V15" s="134">
        <f>IF(COUNTA(U$12:U$42)=0,0.6*U$5,IF(U15="",0,IF(U$6=0,IF(U15&gt;=U$8,U$5,IF(U15&lt;U$6,0,0.6*U$5+0.4*U$5*(U15-U$7)/(U$8-U$7))),IF(U15&lt;=U$8,U$5,IF(U15&gt;U$6,0,0.6*U$5+0.4*U$5*(U15-U$7)/(U$8-U$7))))))</f>
      </c>
      <c r="W15" s="134">
        <f>IF(U15&lt;&gt;"",U$5,0)</f>
      </c>
      <c r="X15" s="133">
        <f>IF(U$6=0,RANK(U15,U$12:U$42,0),RANK(U15,U$12:U$42,1))</f>
      </c>
      <c r="Y15"/>
      <c r="Z15" s="134">
        <f>IF(COUNTA(Y$12:Y$42)=0,0.6*Y$5,IF(Y15="",0,IF(Y$6=0,IF(Y15&gt;=Y$8,Y$5,IF(Y15&lt;Y$6,0,0.6*Y$5+0.4*Y$5*(Y15-Y$7)/(Y$8-Y$7))),IF(Y15&lt;=Y$8,Y$5,IF(Y15&gt;Y$6,0,0.6*Y$5+0.4*Y$5*(Y15-Y$7)/(Y$8-Y$7))))))</f>
      </c>
      <c r="AA15" s="134">
        <f>IF(Y15&lt;&gt;"",Y$5,0)</f>
      </c>
      <c r="AB15" s="133">
        <f>IF(Y$6=0,RANK(Y15,Y$12:Y$42,0),RANK(Y15,Y$12:Y$42,1))</f>
      </c>
      <c r="AC15" s="134">
        <v>0.61</v>
      </c>
      <c r="AD15" s="134">
        <f>IF(COUNTA(AC$12:AC$42)=0,0.6*AC$5,IF(AC15="",0,IF(AC$6=0,IF(AC15&gt;=AC$8,AC$5,IF(AC15&lt;AC$6,0,0.6*AC$5+0.4*AC$5*(AC15-AC$7)/(AC$8-AC$7))),IF(AC15&lt;=AC$8,AC$5,IF(AC15&gt;AC$6,0,0.6*AC$5+0.4*AC$5*(AC15-AC$7)/(AC$8-AC$7))))))</f>
      </c>
      <c r="AE15" s="134">
        <f>IF(AC15&lt;&gt;"",AC$5,0)</f>
      </c>
      <c r="AF15" s="133">
        <f>IF(AC$6=0,RANK(AC15,AC$12:AC$42,0),RANK(AC15,AC$12:AC$42,1))</f>
      </c>
      <c r="AG15" s="134">
        <v>8.69994093325458</v>
      </c>
      <c r="AH15" s="134">
        <f>IF(COUNTA(AG$12:AG$42)=0,0.6*AG$5,IF(AG15="",0,IF(AG$6=0,IF(AG15&gt;=AG$8,AG$5,IF(AG15&lt;AG$6,0,0.6*AG$5+0.4*AG$5*(AG15-AG$7)/(AG$8-AG$7))),IF(AG15&lt;=AG$8,AG$5,IF(AG15&gt;AG$6,0,0.6*AG$5+0.4*AG$5*(AG15-AG$7)/(AG$8-AG$7))))))</f>
      </c>
      <c r="AI15" s="134">
        <f>IF(AG15&lt;&gt;"",AG$5,0)</f>
      </c>
      <c r="AJ15" s="133">
        <f>IF(AG$6=0,RANK(AG15,AG$12:AG$42,0),RANK(AG15,AG$12:AG$42,1))</f>
      </c>
      <c r="AK15" s="134">
        <v>100</v>
      </c>
      <c r="AL15" s="134">
        <f>IF(COUNTA(AK$12:AK$42)=0,0.6*AK$5,IF(AK15="",0,IF(AK$6=0,IF(AK15&gt;=AK$8,AK$5,IF(AK15&lt;AK$6,0,0.6*AK$5+0.4*AK$5*(AK15-AK$7)/(AK$8-AK$7))),IF(AK15&lt;=AK$8,AK$5,IF(AK15&gt;AK$6,0,0.6*AK$5+0.4*AK$5*(AK15-AK$7)/(AK$8-AK$7))))))</f>
      </c>
      <c r="AM15" s="134">
        <f>IF(AK15&lt;&gt;"",AK$5,0)</f>
      </c>
      <c r="AN15" s="133">
        <f>IF(AK$6=0,RANK(AK15,AK$12:AK$42,0),RANK(AK15,AK$12:AK$42,1))</f>
      </c>
      <c r="AO15" s="134">
        <v>100</v>
      </c>
      <c r="AP15" s="134">
        <f>IF(COUNTA(AO$12:AO$42)=0,0.6*AO$5,IF(AO15="",0,IF(AO$6=0,IF(AO15&gt;=AO$8,AO$5,IF(AO15&lt;AO$6,0,0.6*AO$5+0.4*AO$5*(AO15-AO$7)/(AO$8-AO$7))),IF(AO15&lt;=AO$8,AO$5,IF(AO15&gt;AO$6,0,0.6*AO$5+0.4*AO$5*(AO15-AO$7)/(AO$8-AO$7))))))</f>
      </c>
      <c r="AQ15" s="134">
        <f>IF(AO15&lt;&gt;"",AO$5,0)</f>
      </c>
      <c r="AR15" s="133">
        <f>IF(AO$6=0,RANK(AO15,AO$12:AO$42,0),RANK(AO15,AO$12:AO$42,1))</f>
      </c>
      <c r="AS15" s="133" t="s">
        <v>19</v>
      </c>
      <c r="AT15" s="133">
        <f>(F15)*100</f>
      </c>
      <c r="AU15" s="133">
        <f>RANK(AT15,AT$12:AT$42,0)</f>
      </c>
      <c r="AV15" s="133" t="s">
        <v>19</v>
      </c>
      <c r="AW15" s="133">
        <f>(J15)*100</f>
      </c>
      <c r="AX15" s="133">
        <f>RANK(AW15,AW$12:AW$42,0)</f>
      </c>
      <c r="AY15" s="133" t="s">
        <v>19</v>
      </c>
      <c r="AZ15" s="133">
        <f>(N15+R15+V15+Z15+AD15+AH15)*100</f>
      </c>
      <c r="BA15" s="133">
        <f>RANK(AZ15,AZ$12:AZ$42,0)</f>
      </c>
      <c r="BB15" s="133" t="s">
        <v>19</v>
      </c>
      <c r="BC15" s="133">
        <f>(AL15+AP15)*100</f>
      </c>
      <c r="BD15" s="133">
        <f>RANK(BC15,BC$12:BC$42,0)</f>
      </c>
    </row>
    <row r="16">
      <c r="A16" s="133" t="s">
        <v>20</v>
      </c>
      <c r="B16" s="133">
        <f>A16</f>
      </c>
      <c r="C16" s="133">
        <f>(F16+J16+N16+R16+V16+Z16+AD16+AH16+AL16+AP16)*100</f>
      </c>
      <c r="D16" s="133">
        <f>RANK(C16,C$12:C$42,0)</f>
      </c>
      <c r="E16"/>
      <c r="F16" s="134">
        <f>IF(COUNTA(E$12:E$42)=0,0.6*E$5,IF(E16="",0,IF(E$6=0,IF(E16&gt;=E$8,E$5,IF(E16&lt;E$6,0,0.6*E$5+0.4*E$5*(E16-E$7)/(E$8-E$7))),IF(E16&lt;=E$8,E$5,IF(E16&gt;E$6,0,0.6*E$5+0.4*E$5*(E16-E$7)/(E$8-E$7))))))</f>
      </c>
      <c r="G16" s="134">
        <f>IF(E16&lt;&gt;"",E$5,0)</f>
      </c>
      <c r="H16" s="133">
        <f>IF(E$6=0,RANK(E16,E$12:E$42,0),RANK(E16,E$12:E$42,1))</f>
      </c>
      <c r="I16" s="134">
        <v>99.99962411031</v>
      </c>
      <c r="J16" s="134">
        <f>IF(COUNTA(I$12:I$42)=0,0.6*I$5,IF(I16="",0,IF(I$6=0,IF(I16&gt;=I$8,I$5,IF(I16&lt;I$6,0,0.6*I$5+0.4*I$5*(I16-I$7)/(I$8-I$7))),IF(I16&lt;=I$8,I$5,IF(I16&gt;I$6,0,0.6*I$5+0.4*I$5*(I16-I$7)/(I$8-I$7))))))</f>
      </c>
      <c r="K16" s="134">
        <f>IF(I16&lt;&gt;"",I$5,0)</f>
      </c>
      <c r="L16" s="133">
        <f>IF(I$6=0,RANK(I16,I$12:I$42,0),RANK(I16,I$12:I$42,1))</f>
      </c>
      <c r="M16" s="134">
        <v>185.294634146341</v>
      </c>
      <c r="N16" s="134">
        <f>IF(COUNTA(M$12:M$42)=0,0.6*M$5,IF(M16="",0,IF(M$6=0,IF(M16&gt;=M$8,M$5,IF(M16&lt;M$6,0,0.6*M$5+0.4*M$5*(M16-M$7)/(M$8-M$7))),IF(M16&lt;=M$8,M$5,IF(M16&gt;M$6,0,0.6*M$5+0.4*M$5*(M16-M$7)/(M$8-M$7))))))</f>
      </c>
      <c r="O16" s="134">
        <f>IF(M16&lt;&gt;"",M$5,0)</f>
      </c>
      <c r="P16" s="133">
        <f>IF(M$6=0,RANK(M16,M$12:M$42,0),RANK(M16,M$12:M$42,1))</f>
      </c>
      <c r="Q16" s="134">
        <v>100</v>
      </c>
      <c r="R16" s="134">
        <f>IF(COUNTA(Q$12:Q$42)=0,0.6*Q$5,IF(Q16="",0,IF(Q$6=0,IF(Q16&gt;=Q$8,Q$5,IF(Q16&lt;Q$6,0,0.6*Q$5+0.4*Q$5*(Q16-Q$7)/(Q$8-Q$7))),IF(Q16&lt;=Q$8,Q$5,IF(Q16&gt;Q$6,0,0.6*Q$5+0.4*Q$5*(Q16-Q$7)/(Q$8-Q$7))))))</f>
      </c>
      <c r="S16" s="134">
        <f>IF(Q16&lt;&gt;"",Q$5,0)</f>
      </c>
      <c r="T16" s="133">
        <f>IF(Q$6=0,RANK(Q16,Q$12:Q$42,0),RANK(Q16,Q$12:Q$42,1))</f>
      </c>
      <c r="U16" s="134">
        <v>87.9541678415077</v>
      </c>
      <c r="V16" s="134">
        <f>IF(COUNTA(U$12:U$42)=0,0.6*U$5,IF(U16="",0,IF(U$6=0,IF(U16&gt;=U$8,U$5,IF(U16&lt;U$6,0,0.6*U$5+0.4*U$5*(U16-U$7)/(U$8-U$7))),IF(U16&lt;=U$8,U$5,IF(U16&gt;U$6,0,0.6*U$5+0.4*U$5*(U16-U$7)/(U$8-U$7))))))</f>
      </c>
      <c r="W16" s="134">
        <f>IF(U16&lt;&gt;"",U$5,0)</f>
      </c>
      <c r="X16" s="133">
        <f>IF(U$6=0,RANK(U16,U$12:U$42,0),RANK(U16,U$12:U$42,1))</f>
      </c>
      <c r="Y16"/>
      <c r="Z16" s="134">
        <f>IF(COUNTA(Y$12:Y$42)=0,0.6*Y$5,IF(Y16="",0,IF(Y$6=0,IF(Y16&gt;=Y$8,Y$5,IF(Y16&lt;Y$6,0,0.6*Y$5+0.4*Y$5*(Y16-Y$7)/(Y$8-Y$7))),IF(Y16&lt;=Y$8,Y$5,IF(Y16&gt;Y$6,0,0.6*Y$5+0.4*Y$5*(Y16-Y$7)/(Y$8-Y$7))))))</f>
      </c>
      <c r="AA16" s="134">
        <f>IF(Y16&lt;&gt;"",Y$5,0)</f>
      </c>
      <c r="AB16" s="133">
        <f>IF(Y$6=0,RANK(Y16,Y$12:Y$42,0),RANK(Y16,Y$12:Y$42,1))</f>
      </c>
      <c r="AC16" s="134">
        <v>1.28271604936673</v>
      </c>
      <c r="AD16" s="134">
        <f>IF(COUNTA(AC$12:AC$42)=0,0.6*AC$5,IF(AC16="",0,IF(AC$6=0,IF(AC16&gt;=AC$8,AC$5,IF(AC16&lt;AC$6,0,0.6*AC$5+0.4*AC$5*(AC16-AC$7)/(AC$8-AC$7))),IF(AC16&lt;=AC$8,AC$5,IF(AC16&gt;AC$6,0,0.6*AC$5+0.4*AC$5*(AC16-AC$7)/(AC$8-AC$7))))))</f>
      </c>
      <c r="AE16" s="134">
        <f>IF(AC16&lt;&gt;"",AC$5,0)</f>
      </c>
      <c r="AF16" s="133">
        <f>IF(AC$6=0,RANK(AC16,AC$12:AC$42,0),RANK(AC16,AC$12:AC$42,1))</f>
      </c>
      <c r="AG16" s="134">
        <v>2.89456869009585</v>
      </c>
      <c r="AH16" s="134">
        <f>IF(COUNTA(AG$12:AG$42)=0,0.6*AG$5,IF(AG16="",0,IF(AG$6=0,IF(AG16&gt;=AG$8,AG$5,IF(AG16&lt;AG$6,0,0.6*AG$5+0.4*AG$5*(AG16-AG$7)/(AG$8-AG$7))),IF(AG16&lt;=AG$8,AG$5,IF(AG16&gt;AG$6,0,0.6*AG$5+0.4*AG$5*(AG16-AG$7)/(AG$8-AG$7))))))</f>
      </c>
      <c r="AI16" s="134">
        <f>IF(AG16&lt;&gt;"",AG$5,0)</f>
      </c>
      <c r="AJ16" s="133">
        <f>IF(AG$6=0,RANK(AG16,AG$12:AG$42,0),RANK(AG16,AG$12:AG$42,1))</f>
      </c>
      <c r="AK16" s="134">
        <v>92.7083333333333</v>
      </c>
      <c r="AL16" s="134">
        <f>IF(COUNTA(AK$12:AK$42)=0,0.6*AK$5,IF(AK16="",0,IF(AK$6=0,IF(AK16&gt;=AK$8,AK$5,IF(AK16&lt;AK$6,0,0.6*AK$5+0.4*AK$5*(AK16-AK$7)/(AK$8-AK$7))),IF(AK16&lt;=AK$8,AK$5,IF(AK16&gt;AK$6,0,0.6*AK$5+0.4*AK$5*(AK16-AK$7)/(AK$8-AK$7))))))</f>
      </c>
      <c r="AM16" s="134">
        <f>IF(AK16&lt;&gt;"",AK$5,0)</f>
      </c>
      <c r="AN16" s="133">
        <f>IF(AK$6=0,RANK(AK16,AK$12:AK$42,0),RANK(AK16,AK$12:AK$42,1))</f>
      </c>
      <c r="AO16" s="134">
        <v>99.84</v>
      </c>
      <c r="AP16" s="134">
        <f>IF(COUNTA(AO$12:AO$42)=0,0.6*AO$5,IF(AO16="",0,IF(AO$6=0,IF(AO16&gt;=AO$8,AO$5,IF(AO16&lt;AO$6,0,0.6*AO$5+0.4*AO$5*(AO16-AO$7)/(AO$8-AO$7))),IF(AO16&lt;=AO$8,AO$5,IF(AO16&gt;AO$6,0,0.6*AO$5+0.4*AO$5*(AO16-AO$7)/(AO$8-AO$7))))))</f>
      </c>
      <c r="AQ16" s="134">
        <f>IF(AO16&lt;&gt;"",AO$5,0)</f>
      </c>
      <c r="AR16" s="133">
        <f>IF(AO$6=0,RANK(AO16,AO$12:AO$42,0),RANK(AO16,AO$12:AO$42,1))</f>
      </c>
      <c r="AS16" s="133" t="s">
        <v>20</v>
      </c>
      <c r="AT16" s="133">
        <f>(F16)*100</f>
      </c>
      <c r="AU16" s="133">
        <f>RANK(AT16,AT$12:AT$42,0)</f>
      </c>
      <c r="AV16" s="133" t="s">
        <v>20</v>
      </c>
      <c r="AW16" s="133">
        <f>(J16)*100</f>
      </c>
      <c r="AX16" s="133">
        <f>RANK(AW16,AW$12:AW$42,0)</f>
      </c>
      <c r="AY16" s="133" t="s">
        <v>20</v>
      </c>
      <c r="AZ16" s="133">
        <f>(N16+R16+V16+Z16+AD16+AH16)*100</f>
      </c>
      <c r="BA16" s="133">
        <f>RANK(AZ16,AZ$12:AZ$42,0)</f>
      </c>
      <c r="BB16" s="133" t="s">
        <v>20</v>
      </c>
      <c r="BC16" s="133">
        <f>(AL16+AP16)*100</f>
      </c>
      <c r="BD16" s="133">
        <f>RANK(BC16,BC$12:BC$42,0)</f>
      </c>
    </row>
    <row r="17">
      <c r="A17" s="133" t="s">
        <v>21</v>
      </c>
      <c r="B17" s="133">
        <f>A17</f>
      </c>
      <c r="C17" s="133">
        <f>(F17+J17+N17+R17+V17+Z17+AD17+AH17+AL17+AP17)*100</f>
      </c>
      <c r="D17" s="133">
        <f>RANK(C17,C$12:C$42,0)</f>
      </c>
      <c r="E17"/>
      <c r="F17" s="134">
        <f>IF(COUNTA(E$12:E$42)=0,0.6*E$5,IF(E17="",0,IF(E$6=0,IF(E17&gt;=E$8,E$5,IF(E17&lt;E$6,0,0.6*E$5+0.4*E$5*(E17-E$7)/(E$8-E$7))),IF(E17&lt;=E$8,E$5,IF(E17&gt;E$6,0,0.6*E$5+0.4*E$5*(E17-E$7)/(E$8-E$7))))))</f>
      </c>
      <c r="G17" s="134">
        <f>IF(E17&lt;&gt;"",E$5,0)</f>
      </c>
      <c r="H17" s="133">
        <f>IF(E$6=0,RANK(E17,E$12:E$42,0),RANK(E17,E$12:E$42,1))</f>
      </c>
      <c r="I17" s="134">
        <v>99.999667848661</v>
      </c>
      <c r="J17" s="134">
        <f>IF(COUNTA(I$12:I$42)=0,0.6*I$5,IF(I17="",0,IF(I$6=0,IF(I17&gt;=I$8,I$5,IF(I17&lt;I$6,0,0.6*I$5+0.4*I$5*(I17-I$7)/(I$8-I$7))),IF(I17&lt;=I$8,I$5,IF(I17&gt;I$6,0,0.6*I$5+0.4*I$5*(I17-I$7)/(I$8-I$7))))))</f>
      </c>
      <c r="K17" s="134">
        <f>IF(I17&lt;&gt;"",I$5,0)</f>
      </c>
      <c r="L17" s="133">
        <f>IF(I$6=0,RANK(I17,I$12:I$42,0),RANK(I17,I$12:I$42,1))</f>
      </c>
      <c r="M17" s="134">
        <v>307.263157894737</v>
      </c>
      <c r="N17" s="134">
        <f>IF(COUNTA(M$12:M$42)=0,0.6*M$5,IF(M17="",0,IF(M$6=0,IF(M17&gt;=M$8,M$5,IF(M17&lt;M$6,0,0.6*M$5+0.4*M$5*(M17-M$7)/(M$8-M$7))),IF(M17&lt;=M$8,M$5,IF(M17&gt;M$6,0,0.6*M$5+0.4*M$5*(M17-M$7)/(M$8-M$7))))))</f>
      </c>
      <c r="O17" s="134">
        <f>IF(M17&lt;&gt;"",M$5,0)</f>
      </c>
      <c r="P17" s="133">
        <f>IF(M$6=0,RANK(M17,M$12:M$42,0),RANK(M17,M$12:M$42,1))</f>
      </c>
      <c r="Q17" s="134">
        <v>100</v>
      </c>
      <c r="R17" s="134">
        <f>IF(COUNTA(Q$12:Q$42)=0,0.6*Q$5,IF(Q17="",0,IF(Q$6=0,IF(Q17&gt;=Q$8,Q$5,IF(Q17&lt;Q$6,0,0.6*Q$5+0.4*Q$5*(Q17-Q$7)/(Q$8-Q$7))),IF(Q17&lt;=Q$8,Q$5,IF(Q17&gt;Q$6,0,0.6*Q$5+0.4*Q$5*(Q17-Q$7)/(Q$8-Q$7))))))</f>
      </c>
      <c r="S17" s="134">
        <f>IF(Q17&lt;&gt;"",Q$5,0)</f>
      </c>
      <c r="T17" s="133">
        <f>IF(Q$6=0,RANK(Q17,Q$12:Q$42,0),RANK(Q17,Q$12:Q$42,1))</f>
      </c>
      <c r="U17" s="134">
        <v>594.744687373941</v>
      </c>
      <c r="V17" s="134">
        <f>IF(COUNTA(U$12:U$42)=0,0.6*U$5,IF(U17="",0,IF(U$6=0,IF(U17&gt;=U$8,U$5,IF(U17&lt;U$6,0,0.6*U$5+0.4*U$5*(U17-U$7)/(U$8-U$7))),IF(U17&lt;=U$8,U$5,IF(U17&gt;U$6,0,0.6*U$5+0.4*U$5*(U17-U$7)/(U$8-U$7))))))</f>
      </c>
      <c r="W17" s="134">
        <f>IF(U17&lt;&gt;"",U$5,0)</f>
      </c>
      <c r="X17" s="133">
        <f>IF(U$6=0,RANK(U17,U$12:U$42,0),RANK(U17,U$12:U$42,1))</f>
      </c>
      <c r="Y17"/>
      <c r="Z17" s="134">
        <f>IF(COUNTA(Y$12:Y$42)=0,0.6*Y$5,IF(Y17="",0,IF(Y$6=0,IF(Y17&gt;=Y$8,Y$5,IF(Y17&lt;Y$6,0,0.6*Y$5+0.4*Y$5*(Y17-Y$7)/(Y$8-Y$7))),IF(Y17&lt;=Y$8,Y$5,IF(Y17&gt;Y$6,0,0.6*Y$5+0.4*Y$5*(Y17-Y$7)/(Y$8-Y$7))))))</f>
      </c>
      <c r="AA17" s="134">
        <f>IF(Y17&lt;&gt;"",Y$5,0)</f>
      </c>
      <c r="AB17" s="133">
        <f>IF(Y$6=0,RANK(Y17,Y$12:Y$42,0),RANK(Y17,Y$12:Y$42,1))</f>
      </c>
      <c r="AC17" s="134">
        <v>1.21583333343733</v>
      </c>
      <c r="AD17" s="134">
        <f>IF(COUNTA(AC$12:AC$42)=0,0.6*AC$5,IF(AC17="",0,IF(AC$6=0,IF(AC17&gt;=AC$8,AC$5,IF(AC17&lt;AC$6,0,0.6*AC$5+0.4*AC$5*(AC17-AC$7)/(AC$8-AC$7))),IF(AC17&lt;=AC$8,AC$5,IF(AC17&gt;AC$6,0,0.6*AC$5+0.4*AC$5*(AC17-AC$7)/(AC$8-AC$7))))))</f>
      </c>
      <c r="AE17" s="134">
        <f>IF(AC17&lt;&gt;"",AC$5,0)</f>
      </c>
      <c r="AF17" s="133">
        <f>IF(AC$6=0,RANK(AC17,AC$12:AC$42,0),RANK(AC17,AC$12:AC$42,1))</f>
      </c>
      <c r="AG17" s="134">
        <v>1.63048993768012</v>
      </c>
      <c r="AH17" s="134">
        <f>IF(COUNTA(AG$12:AG$42)=0,0.6*AG$5,IF(AG17="",0,IF(AG$6=0,IF(AG17&gt;=AG$8,AG$5,IF(AG17&lt;AG$6,0,0.6*AG$5+0.4*AG$5*(AG17-AG$7)/(AG$8-AG$7))),IF(AG17&lt;=AG$8,AG$5,IF(AG17&gt;AG$6,0,0.6*AG$5+0.4*AG$5*(AG17-AG$7)/(AG$8-AG$7))))))</f>
      </c>
      <c r="AI17" s="134">
        <f>IF(AG17&lt;&gt;"",AG$5,0)</f>
      </c>
      <c r="AJ17" s="133">
        <f>IF(AG$6=0,RANK(AG17,AG$12:AG$42,0),RANK(AG17,AG$12:AG$42,1))</f>
      </c>
      <c r="AK17" s="134">
        <v>85.7142857142857</v>
      </c>
      <c r="AL17" s="134">
        <f>IF(COUNTA(AK$12:AK$42)=0,0.6*AK$5,IF(AK17="",0,IF(AK$6=0,IF(AK17&gt;=AK$8,AK$5,IF(AK17&lt;AK$6,0,0.6*AK$5+0.4*AK$5*(AK17-AK$7)/(AK$8-AK$7))),IF(AK17&lt;=AK$8,AK$5,IF(AK17&gt;AK$6,0,0.6*AK$5+0.4*AK$5*(AK17-AK$7)/(AK$8-AK$7))))))</f>
      </c>
      <c r="AM17" s="134">
        <f>IF(AK17&lt;&gt;"",AK$5,0)</f>
      </c>
      <c r="AN17" s="133">
        <f>IF(AK$6=0,RANK(AK17,AK$12:AK$42,0),RANK(AK17,AK$12:AK$42,1))</f>
      </c>
      <c r="AO17" s="134">
        <v>94.58</v>
      </c>
      <c r="AP17" s="134">
        <f>IF(COUNTA(AO$12:AO$42)=0,0.6*AO$5,IF(AO17="",0,IF(AO$6=0,IF(AO17&gt;=AO$8,AO$5,IF(AO17&lt;AO$6,0,0.6*AO$5+0.4*AO$5*(AO17-AO$7)/(AO$8-AO$7))),IF(AO17&lt;=AO$8,AO$5,IF(AO17&gt;AO$6,0,0.6*AO$5+0.4*AO$5*(AO17-AO$7)/(AO$8-AO$7))))))</f>
      </c>
      <c r="AQ17" s="134">
        <f>IF(AO17&lt;&gt;"",AO$5,0)</f>
      </c>
      <c r="AR17" s="133">
        <f>IF(AO$6=0,RANK(AO17,AO$12:AO$42,0),RANK(AO17,AO$12:AO$42,1))</f>
      </c>
      <c r="AS17" s="133" t="s">
        <v>21</v>
      </c>
      <c r="AT17" s="133">
        <f>(F17)*100</f>
      </c>
      <c r="AU17" s="133">
        <f>RANK(AT17,AT$12:AT$42,0)</f>
      </c>
      <c r="AV17" s="133" t="s">
        <v>21</v>
      </c>
      <c r="AW17" s="133">
        <f>(J17)*100</f>
      </c>
      <c r="AX17" s="133">
        <f>RANK(AW17,AW$12:AW$42,0)</f>
      </c>
      <c r="AY17" s="133" t="s">
        <v>21</v>
      </c>
      <c r="AZ17" s="133">
        <f>(N17+R17+V17+Z17+AD17+AH17)*100</f>
      </c>
      <c r="BA17" s="133">
        <f>RANK(AZ17,AZ$12:AZ$42,0)</f>
      </c>
      <c r="BB17" s="133" t="s">
        <v>21</v>
      </c>
      <c r="BC17" s="133">
        <f>(AL17+AP17)*100</f>
      </c>
      <c r="BD17" s="133">
        <f>RANK(BC17,BC$12:BC$42,0)</f>
      </c>
    </row>
    <row r="18">
      <c r="A18" s="133" t="s">
        <v>22</v>
      </c>
      <c r="B18" s="133">
        <f>A18</f>
      </c>
      <c r="C18" s="133">
        <f>(F18+J18+N18+R18+V18+Z18+AD18+AH18+AL18+AP18)*100</f>
      </c>
      <c r="D18" s="133">
        <f>RANK(C18,C$12:C$42,0)</f>
      </c>
      <c r="E18"/>
      <c r="F18" s="134">
        <f>IF(COUNTA(E$12:E$42)=0,0.6*E$5,IF(E18="",0,IF(E$6=0,IF(E18&gt;=E$8,E$5,IF(E18&lt;E$6,0,0.6*E$5+0.4*E$5*(E18-E$7)/(E$8-E$7))),IF(E18&lt;=E$8,E$5,IF(E18&gt;E$6,0,0.6*E$5+0.4*E$5*(E18-E$7)/(E$8-E$7))))))</f>
      </c>
      <c r="G18" s="134">
        <f>IF(E18&lt;&gt;"",E$5,0)</f>
      </c>
      <c r="H18" s="133">
        <f>IF(E$6=0,RANK(E18,E$12:E$42,0),RANK(E18,E$12:E$42,1))</f>
      </c>
      <c r="I18" s="134">
        <v>99.9984890132068</v>
      </c>
      <c r="J18" s="134">
        <f>IF(COUNTA(I$12:I$42)=0,0.6*I$5,IF(I18="",0,IF(I$6=0,IF(I18&gt;=I$8,I$5,IF(I18&lt;I$6,0,0.6*I$5+0.4*I$5*(I18-I$7)/(I$8-I$7))),IF(I18&lt;=I$8,I$5,IF(I18&gt;I$6,0,0.6*I$5+0.4*I$5*(I18-I$7)/(I$8-I$7))))))</f>
      </c>
      <c r="K18" s="134">
        <f>IF(I18&lt;&gt;"",I$5,0)</f>
      </c>
      <c r="L18" s="133">
        <f>IF(I$6=0,RANK(I18,I$12:I$42,0),RANK(I18,I$12:I$42,1))</f>
      </c>
      <c r="M18" s="134">
        <v>167.869090909091</v>
      </c>
      <c r="N18" s="134">
        <f>IF(COUNTA(M$12:M$42)=0,0.6*M$5,IF(M18="",0,IF(M$6=0,IF(M18&gt;=M$8,M$5,IF(M18&lt;M$6,0,0.6*M$5+0.4*M$5*(M18-M$7)/(M$8-M$7))),IF(M18&lt;=M$8,M$5,IF(M18&gt;M$6,0,0.6*M$5+0.4*M$5*(M18-M$7)/(M$8-M$7))))))</f>
      </c>
      <c r="O18" s="134">
        <f>IF(M18&lt;&gt;"",M$5,0)</f>
      </c>
      <c r="P18" s="133">
        <f>IF(M$6=0,RANK(M18,M$12:M$42,0),RANK(M18,M$12:M$42,1))</f>
      </c>
      <c r="Q18" s="134">
        <v>100</v>
      </c>
      <c r="R18" s="134">
        <f>IF(COUNTA(Q$12:Q$42)=0,0.6*Q$5,IF(Q18="",0,IF(Q$6=0,IF(Q18&gt;=Q$8,Q$5,IF(Q18&lt;Q$6,0,0.6*Q$5+0.4*Q$5*(Q18-Q$7)/(Q$8-Q$7))),IF(Q18&lt;=Q$8,Q$5,IF(Q18&gt;Q$6,0,0.6*Q$5+0.4*Q$5*(Q18-Q$7)/(Q$8-Q$7))))))</f>
      </c>
      <c r="S18" s="134">
        <f>IF(Q18&lt;&gt;"",Q$5,0)</f>
      </c>
      <c r="T18" s="133">
        <f>IF(Q$6=0,RANK(Q18,Q$12:Q$42,0),RANK(Q18,Q$12:Q$42,1))</f>
      </c>
      <c r="U18" s="134">
        <v>97.1998646362098</v>
      </c>
      <c r="V18" s="134">
        <f>IF(COUNTA(U$12:U$42)=0,0.6*U$5,IF(U18="",0,IF(U$6=0,IF(U18&gt;=U$8,U$5,IF(U18&lt;U$6,0,0.6*U$5+0.4*U$5*(U18-U$7)/(U$8-U$7))),IF(U18&lt;=U$8,U$5,IF(U18&gt;U$6,0,0.6*U$5+0.4*U$5*(U18-U$7)/(U$8-U$7))))))</f>
      </c>
      <c r="W18" s="134">
        <f>IF(U18&lt;&gt;"",U$5,0)</f>
      </c>
      <c r="X18" s="133">
        <f>IF(U$6=0,RANK(U18,U$12:U$42,0),RANK(U18,U$12:U$42,1))</f>
      </c>
      <c r="Y18"/>
      <c r="Z18" s="134">
        <f>IF(COUNTA(Y$12:Y$42)=0,0.6*Y$5,IF(Y18="",0,IF(Y$6=0,IF(Y18&gt;=Y$8,Y$5,IF(Y18&lt;Y$6,0,0.6*Y$5+0.4*Y$5*(Y18-Y$7)/(Y$8-Y$7))),IF(Y18&lt;=Y$8,Y$5,IF(Y18&gt;Y$6,0,0.6*Y$5+0.4*Y$5*(Y18-Y$7)/(Y$8-Y$7))))))</f>
      </c>
      <c r="AA18" s="134">
        <f>IF(Y18&lt;&gt;"",Y$5,0)</f>
      </c>
      <c r="AB18" s="133">
        <f>IF(Y$6=0,RANK(Y18,Y$12:Y$42,0),RANK(Y18,Y$12:Y$42,1))</f>
      </c>
      <c r="AC18" s="134">
        <v>1.38648148148786</v>
      </c>
      <c r="AD18" s="134">
        <f>IF(COUNTA(AC$12:AC$42)=0,0.6*AC$5,IF(AC18="",0,IF(AC$6=0,IF(AC18&gt;=AC$8,AC$5,IF(AC18&lt;AC$6,0,0.6*AC$5+0.4*AC$5*(AC18-AC$7)/(AC$8-AC$7))),IF(AC18&lt;=AC$8,AC$5,IF(AC18&gt;AC$6,0,0.6*AC$5+0.4*AC$5*(AC18-AC$7)/(AC$8-AC$7))))))</f>
      </c>
      <c r="AE18" s="134">
        <f>IF(AC18&lt;&gt;"",AC$5,0)</f>
      </c>
      <c r="AF18" s="133">
        <f>IF(AC$6=0,RANK(AC18,AC$12:AC$42,0),RANK(AC18,AC$12:AC$42,1))</f>
      </c>
      <c r="AG18" s="134">
        <v>0</v>
      </c>
      <c r="AH18" s="134">
        <f>IF(COUNTA(AG$12:AG$42)=0,0.6*AG$5,IF(AG18="",0,IF(AG$6=0,IF(AG18&gt;=AG$8,AG$5,IF(AG18&lt;AG$6,0,0.6*AG$5+0.4*AG$5*(AG18-AG$7)/(AG$8-AG$7))),IF(AG18&lt;=AG$8,AG$5,IF(AG18&gt;AG$6,0,0.6*AG$5+0.4*AG$5*(AG18-AG$7)/(AG$8-AG$7))))))</f>
      </c>
      <c r="AI18" s="134">
        <f>IF(AG18&lt;&gt;"",AG$5,0)</f>
      </c>
      <c r="AJ18" s="133">
        <f>IF(AG$6=0,RANK(AG18,AG$12:AG$42,0),RANK(AG18,AG$12:AG$42,1))</f>
      </c>
      <c r="AK18" s="134">
        <v>100</v>
      </c>
      <c r="AL18" s="134">
        <f>IF(COUNTA(AK$12:AK$42)=0,0.6*AK$5,IF(AK18="",0,IF(AK$6=0,IF(AK18&gt;=AK$8,AK$5,IF(AK18&lt;AK$6,0,0.6*AK$5+0.4*AK$5*(AK18-AK$7)/(AK$8-AK$7))),IF(AK18&lt;=AK$8,AK$5,IF(AK18&gt;AK$6,0,0.6*AK$5+0.4*AK$5*(AK18-AK$7)/(AK$8-AK$7))))))</f>
      </c>
      <c r="AM18" s="134">
        <f>IF(AK18&lt;&gt;"",AK$5,0)</f>
      </c>
      <c r="AN18" s="133">
        <f>IF(AK$6=0,RANK(AK18,AK$12:AK$42,0),RANK(AK18,AK$12:AK$42,1))</f>
      </c>
      <c r="AO18" s="134">
        <v>95.82</v>
      </c>
      <c r="AP18" s="134">
        <f>IF(COUNTA(AO$12:AO$42)=0,0.6*AO$5,IF(AO18="",0,IF(AO$6=0,IF(AO18&gt;=AO$8,AO$5,IF(AO18&lt;AO$6,0,0.6*AO$5+0.4*AO$5*(AO18-AO$7)/(AO$8-AO$7))),IF(AO18&lt;=AO$8,AO$5,IF(AO18&gt;AO$6,0,0.6*AO$5+0.4*AO$5*(AO18-AO$7)/(AO$8-AO$7))))))</f>
      </c>
      <c r="AQ18" s="134">
        <f>IF(AO18&lt;&gt;"",AO$5,0)</f>
      </c>
      <c r="AR18" s="133">
        <f>IF(AO$6=0,RANK(AO18,AO$12:AO$42,0),RANK(AO18,AO$12:AO$42,1))</f>
      </c>
      <c r="AS18" s="133" t="s">
        <v>22</v>
      </c>
      <c r="AT18" s="133">
        <f>(F18)*100</f>
      </c>
      <c r="AU18" s="133">
        <f>RANK(AT18,AT$12:AT$42,0)</f>
      </c>
      <c r="AV18" s="133" t="s">
        <v>22</v>
      </c>
      <c r="AW18" s="133">
        <f>(J18)*100</f>
      </c>
      <c r="AX18" s="133">
        <f>RANK(AW18,AW$12:AW$42,0)</f>
      </c>
      <c r="AY18" s="133" t="s">
        <v>22</v>
      </c>
      <c r="AZ18" s="133">
        <f>(N18+R18+V18+Z18+AD18+AH18)*100</f>
      </c>
      <c r="BA18" s="133">
        <f>RANK(AZ18,AZ$12:AZ$42,0)</f>
      </c>
      <c r="BB18" s="133" t="s">
        <v>22</v>
      </c>
      <c r="BC18" s="133">
        <f>(AL18+AP18)*100</f>
      </c>
      <c r="BD18" s="133">
        <f>RANK(BC18,BC$12:BC$42,0)</f>
      </c>
    </row>
    <row r="19">
      <c r="A19" s="133" t="s">
        <v>23</v>
      </c>
      <c r="B19" s="133">
        <f>A19</f>
      </c>
      <c r="C19" s="133">
        <f>(F19+J19+N19+R19+V19+Z19+AD19+AH19+AL19+AP19)*100</f>
      </c>
      <c r="D19" s="133">
        <f>RANK(C19,C$12:C$42,0)</f>
      </c>
      <c r="E19"/>
      <c r="F19" s="134">
        <f>IF(COUNTA(E$12:E$42)=0,0.6*E$5,IF(E19="",0,IF(E$6=0,IF(E19&gt;=E$8,E$5,IF(E19&lt;E$6,0,0.6*E$5+0.4*E$5*(E19-E$7)/(E$8-E$7))),IF(E19&lt;=E$8,E$5,IF(E19&gt;E$6,0,0.6*E$5+0.4*E$5*(E19-E$7)/(E$8-E$7))))))</f>
      </c>
      <c r="G19" s="134">
        <f>IF(E19&lt;&gt;"",E$5,0)</f>
      </c>
      <c r="H19" s="133">
        <f>IF(E$6=0,RANK(E19,E$12:E$42,0),RANK(E19,E$12:E$42,1))</f>
      </c>
      <c r="I19" s="134">
        <v>99.9925464485391</v>
      </c>
      <c r="J19" s="134">
        <f>IF(COUNTA(I$12:I$42)=0,0.6*I$5,IF(I19="",0,IF(I$6=0,IF(I19&gt;=I$8,I$5,IF(I19&lt;I$6,0,0.6*I$5+0.4*I$5*(I19-I$7)/(I$8-I$7))),IF(I19&lt;=I$8,I$5,IF(I19&gt;I$6,0,0.6*I$5+0.4*I$5*(I19-I$7)/(I$8-I$7))))))</f>
      </c>
      <c r="K19" s="134">
        <f>IF(I19&lt;&gt;"",I$5,0)</f>
      </c>
      <c r="L19" s="133">
        <f>IF(I$6=0,RANK(I19,I$12:I$42,0),RANK(I19,I$12:I$42,1))</f>
      </c>
      <c r="M19" s="134">
        <v>230.8</v>
      </c>
      <c r="N19" s="134">
        <f>IF(COUNTA(M$12:M$42)=0,0.6*M$5,IF(M19="",0,IF(M$6=0,IF(M19&gt;=M$8,M$5,IF(M19&lt;M$6,0,0.6*M$5+0.4*M$5*(M19-M$7)/(M$8-M$7))),IF(M19&lt;=M$8,M$5,IF(M19&gt;M$6,0,0.6*M$5+0.4*M$5*(M19-M$7)/(M$8-M$7))))))</f>
      </c>
      <c r="O19" s="134">
        <f>IF(M19&lt;&gt;"",M$5,0)</f>
      </c>
      <c r="P19" s="133">
        <f>IF(M$6=0,RANK(M19,M$12:M$42,0),RANK(M19,M$12:M$42,1))</f>
      </c>
      <c r="Q19" s="134">
        <v>100</v>
      </c>
      <c r="R19" s="134">
        <f>IF(COUNTA(Q$12:Q$42)=0,0.6*Q$5,IF(Q19="",0,IF(Q$6=0,IF(Q19&gt;=Q$8,Q$5,IF(Q19&lt;Q$6,0,0.6*Q$5+0.4*Q$5*(Q19-Q$7)/(Q$8-Q$7))),IF(Q19&lt;=Q$8,Q$5,IF(Q19&gt;Q$6,0,0.6*Q$5+0.4*Q$5*(Q19-Q$7)/(Q$8-Q$7))))))</f>
      </c>
      <c r="S19" s="134">
        <f>IF(Q19&lt;&gt;"",Q$5,0)</f>
      </c>
      <c r="T19" s="133">
        <f>IF(Q$6=0,RANK(Q19,Q$12:Q$42,0),RANK(Q19,Q$12:Q$42,1))</f>
      </c>
      <c r="U19" s="134">
        <v>2202.48</v>
      </c>
      <c r="V19" s="134">
        <f>IF(COUNTA(U$12:U$42)=0,0.6*U$5,IF(U19="",0,IF(U$6=0,IF(U19&gt;=U$8,U$5,IF(U19&lt;U$6,0,0.6*U$5+0.4*U$5*(U19-U$7)/(U$8-U$7))),IF(U19&lt;=U$8,U$5,IF(U19&gt;U$6,0,0.6*U$5+0.4*U$5*(U19-U$7)/(U$8-U$7))))))</f>
      </c>
      <c r="W19" s="134">
        <f>IF(U19&lt;&gt;"",U$5,0)</f>
      </c>
      <c r="X19" s="133">
        <f>IF(U$6=0,RANK(U19,U$12:U$42,0),RANK(U19,U$12:U$42,1))</f>
      </c>
      <c r="Y19"/>
      <c r="Z19" s="134">
        <f>IF(COUNTA(Y$12:Y$42)=0,0.6*Y$5,IF(Y19="",0,IF(Y$6=0,IF(Y19&gt;=Y$8,Y$5,IF(Y19&lt;Y$6,0,0.6*Y$5+0.4*Y$5*(Y19-Y$7)/(Y$8-Y$7))),IF(Y19&lt;=Y$8,Y$5,IF(Y19&gt;Y$6,0,0.6*Y$5+0.4*Y$5*(Y19-Y$7)/(Y$8-Y$7))))))</f>
      </c>
      <c r="AA19" s="134">
        <f>IF(Y19&lt;&gt;"",Y$5,0)</f>
      </c>
      <c r="AB19" s="133">
        <f>IF(Y$6=0,RANK(Y19,Y$12:Y$42,0),RANK(Y19,Y$12:Y$42,1))</f>
      </c>
      <c r="AC19" s="134">
        <v>1.42795138887595</v>
      </c>
      <c r="AD19" s="134">
        <f>IF(COUNTA(AC$12:AC$42)=0,0.6*AC$5,IF(AC19="",0,IF(AC$6=0,IF(AC19&gt;=AC$8,AC$5,IF(AC19&lt;AC$6,0,0.6*AC$5+0.4*AC$5*(AC19-AC$7)/(AC$8-AC$7))),IF(AC19&lt;=AC$8,AC$5,IF(AC19&gt;AC$6,0,0.6*AC$5+0.4*AC$5*(AC19-AC$7)/(AC$8-AC$7))))))</f>
      </c>
      <c r="AE19" s="134">
        <f>IF(AC19&lt;&gt;"",AC$5,0)</f>
      </c>
      <c r="AF19" s="133">
        <f>IF(AC$6=0,RANK(AC19,AC$12:AC$42,0),RANK(AC19,AC$12:AC$42,1))</f>
      </c>
      <c r="AG19" s="134">
        <v>1.36301549776727</v>
      </c>
      <c r="AH19" s="134">
        <f>IF(COUNTA(AG$12:AG$42)=0,0.6*AG$5,IF(AG19="",0,IF(AG$6=0,IF(AG19&gt;=AG$8,AG$5,IF(AG19&lt;AG$6,0,0.6*AG$5+0.4*AG$5*(AG19-AG$7)/(AG$8-AG$7))),IF(AG19&lt;=AG$8,AG$5,IF(AG19&gt;AG$6,0,0.6*AG$5+0.4*AG$5*(AG19-AG$7)/(AG$8-AG$7))))))</f>
      </c>
      <c r="AI19" s="134">
        <f>IF(AG19&lt;&gt;"",AG$5,0)</f>
      </c>
      <c r="AJ19" s="133">
        <f>IF(AG$6=0,RANK(AG19,AG$12:AG$42,0),RANK(AG19,AG$12:AG$42,1))</f>
      </c>
      <c r="AK19" s="134">
        <v>100</v>
      </c>
      <c r="AL19" s="134">
        <f>IF(COUNTA(AK$12:AK$42)=0,0.6*AK$5,IF(AK19="",0,IF(AK$6=0,IF(AK19&gt;=AK$8,AK$5,IF(AK19&lt;AK$6,0,0.6*AK$5+0.4*AK$5*(AK19-AK$7)/(AK$8-AK$7))),IF(AK19&lt;=AK$8,AK$5,IF(AK19&gt;AK$6,0,0.6*AK$5+0.4*AK$5*(AK19-AK$7)/(AK$8-AK$7))))))</f>
      </c>
      <c r="AM19" s="134">
        <f>IF(AK19&lt;&gt;"",AK$5,0)</f>
      </c>
      <c r="AN19" s="133">
        <f>IF(AK$6=0,RANK(AK19,AK$12:AK$42,0),RANK(AK19,AK$12:AK$42,1))</f>
      </c>
      <c r="AO19" s="134">
        <v>99.75</v>
      </c>
      <c r="AP19" s="134">
        <f>IF(COUNTA(AO$12:AO$42)=0,0.6*AO$5,IF(AO19="",0,IF(AO$6=0,IF(AO19&gt;=AO$8,AO$5,IF(AO19&lt;AO$6,0,0.6*AO$5+0.4*AO$5*(AO19-AO$7)/(AO$8-AO$7))),IF(AO19&lt;=AO$8,AO$5,IF(AO19&gt;AO$6,0,0.6*AO$5+0.4*AO$5*(AO19-AO$7)/(AO$8-AO$7))))))</f>
      </c>
      <c r="AQ19" s="134">
        <f>IF(AO19&lt;&gt;"",AO$5,0)</f>
      </c>
      <c r="AR19" s="133">
        <f>IF(AO$6=0,RANK(AO19,AO$12:AO$42,0),RANK(AO19,AO$12:AO$42,1))</f>
      </c>
      <c r="AS19" s="133" t="s">
        <v>23</v>
      </c>
      <c r="AT19" s="133">
        <f>(F19)*100</f>
      </c>
      <c r="AU19" s="133">
        <f>RANK(AT19,AT$12:AT$42,0)</f>
      </c>
      <c r="AV19" s="133" t="s">
        <v>23</v>
      </c>
      <c r="AW19" s="133">
        <f>(J19)*100</f>
      </c>
      <c r="AX19" s="133">
        <f>RANK(AW19,AW$12:AW$42,0)</f>
      </c>
      <c r="AY19" s="133" t="s">
        <v>23</v>
      </c>
      <c r="AZ19" s="133">
        <f>(N19+R19+V19+Z19+AD19+AH19)*100</f>
      </c>
      <c r="BA19" s="133">
        <f>RANK(AZ19,AZ$12:AZ$42,0)</f>
      </c>
      <c r="BB19" s="133" t="s">
        <v>23</v>
      </c>
      <c r="BC19" s="133">
        <f>(AL19+AP19)*100</f>
      </c>
      <c r="BD19" s="133">
        <f>RANK(BC19,BC$12:BC$42,0)</f>
      </c>
    </row>
    <row r="20">
      <c r="A20" s="133" t="s">
        <v>24</v>
      </c>
      <c r="B20" s="133">
        <f>A20</f>
      </c>
      <c r="C20" s="133">
        <f>(F20+J20+N20+R20+V20+Z20+AD20+AH20+AL20+AP20)*100</f>
      </c>
      <c r="D20" s="133">
        <f>RANK(C20,C$12:C$42,0)</f>
      </c>
      <c r="E20"/>
      <c r="F20" s="134">
        <f>IF(COUNTA(E$12:E$42)=0,0.6*E$5,IF(E20="",0,IF(E$6=0,IF(E20&gt;=E$8,E$5,IF(E20&lt;E$6,0,0.6*E$5+0.4*E$5*(E20-E$7)/(E$8-E$7))),IF(E20&lt;=E$8,E$5,IF(E20&gt;E$6,0,0.6*E$5+0.4*E$5*(E20-E$7)/(E$8-E$7))))))</f>
      </c>
      <c r="G20" s="134">
        <f>IF(E20&lt;&gt;"",E$5,0)</f>
      </c>
      <c r="H20" s="133">
        <f>IF(E$6=0,RANK(E20,E$12:E$42,0),RANK(E20,E$12:E$42,1))</f>
      </c>
      <c r="I20" s="134">
        <v>99.9995886905665</v>
      </c>
      <c r="J20" s="134">
        <f>IF(COUNTA(I$12:I$42)=0,0.6*I$5,IF(I20="",0,IF(I$6=0,IF(I20&gt;=I$8,I$5,IF(I20&lt;I$6,0,0.6*I$5+0.4*I$5*(I20-I$7)/(I$8-I$7))),IF(I20&lt;=I$8,I$5,IF(I20&gt;I$6,0,0.6*I$5+0.4*I$5*(I20-I$7)/(I$8-I$7))))))</f>
      </c>
      <c r="K20" s="134">
        <f>IF(I20&lt;&gt;"",I$5,0)</f>
      </c>
      <c r="L20" s="133">
        <f>IF(I$6=0,RANK(I20,I$12:I$42,0),RANK(I20,I$12:I$42,1))</f>
      </c>
      <c r="M20" s="134">
        <v>194.354285714286</v>
      </c>
      <c r="N20" s="134">
        <f>IF(COUNTA(M$12:M$42)=0,0.6*M$5,IF(M20="",0,IF(M$6=0,IF(M20&gt;=M$8,M$5,IF(M20&lt;M$6,0,0.6*M$5+0.4*M$5*(M20-M$7)/(M$8-M$7))),IF(M20&lt;=M$8,M$5,IF(M20&gt;M$6,0,0.6*M$5+0.4*M$5*(M20-M$7)/(M$8-M$7))))))</f>
      </c>
      <c r="O20" s="134">
        <f>IF(M20&lt;&gt;"",M$5,0)</f>
      </c>
      <c r="P20" s="133">
        <f>IF(M$6=0,RANK(M20,M$12:M$42,0),RANK(M20,M$12:M$42,1))</f>
      </c>
      <c r="Q20" s="134">
        <v>100</v>
      </c>
      <c r="R20" s="134">
        <f>IF(COUNTA(Q$12:Q$42)=0,0.6*Q$5,IF(Q20="",0,IF(Q$6=0,IF(Q20&gt;=Q$8,Q$5,IF(Q20&lt;Q$6,0,0.6*Q$5+0.4*Q$5*(Q20-Q$7)/(Q$8-Q$7))),IF(Q20&lt;=Q$8,Q$5,IF(Q20&gt;Q$6,0,0.6*Q$5+0.4*Q$5*(Q20-Q$7)/(Q$8-Q$7))))))</f>
      </c>
      <c r="S20" s="134">
        <f>IF(Q20&lt;&gt;"",Q$5,0)</f>
      </c>
      <c r="T20" s="133">
        <f>IF(Q$6=0,RANK(Q20,Q$12:Q$42,0),RANK(Q20,Q$12:Q$42,1))</f>
      </c>
      <c r="U20" s="134">
        <v>92.0992941176471</v>
      </c>
      <c r="V20" s="134">
        <f>IF(COUNTA(U$12:U$42)=0,0.6*U$5,IF(U20="",0,IF(U$6=0,IF(U20&gt;=U$8,U$5,IF(U20&lt;U$6,0,0.6*U$5+0.4*U$5*(U20-U$7)/(U$8-U$7))),IF(U20&lt;=U$8,U$5,IF(U20&gt;U$6,0,0.6*U$5+0.4*U$5*(U20-U$7)/(U$8-U$7))))))</f>
      </c>
      <c r="W20" s="134">
        <f>IF(U20&lt;&gt;"",U$5,0)</f>
      </c>
      <c r="X20" s="133">
        <f>IF(U$6=0,RANK(U20,U$12:U$42,0),RANK(U20,U$12:U$42,1))</f>
      </c>
      <c r="Y20"/>
      <c r="Z20" s="134">
        <f>IF(COUNTA(Y$12:Y$42)=0,0.6*Y$5,IF(Y20="",0,IF(Y$6=0,IF(Y20&gt;=Y$8,Y$5,IF(Y20&lt;Y$6,0,0.6*Y$5+0.4*Y$5*(Y20-Y$7)/(Y$8-Y$7))),IF(Y20&lt;=Y$8,Y$5,IF(Y20&gt;Y$6,0,0.6*Y$5+0.4*Y$5*(Y20-Y$7)/(Y$8-Y$7))))))</f>
      </c>
      <c r="AA20" s="134">
        <f>IF(Y20&lt;&gt;"",Y$5,0)</f>
      </c>
      <c r="AB20" s="133">
        <f>IF(Y$6=0,RANK(Y20,Y$12:Y$42,0),RANK(Y20,Y$12:Y$42,1))</f>
      </c>
      <c r="AC20" s="134">
        <v>0.9884259258979</v>
      </c>
      <c r="AD20" s="134">
        <f>IF(COUNTA(AC$12:AC$42)=0,0.6*AC$5,IF(AC20="",0,IF(AC$6=0,IF(AC20&gt;=AC$8,AC$5,IF(AC20&lt;AC$6,0,0.6*AC$5+0.4*AC$5*(AC20-AC$7)/(AC$8-AC$7))),IF(AC20&lt;=AC$8,AC$5,IF(AC20&gt;AC$6,0,0.6*AC$5+0.4*AC$5*(AC20-AC$7)/(AC$8-AC$7))))))</f>
      </c>
      <c r="AE20" s="134">
        <f>IF(AC20&lt;&gt;"",AC$5,0)</f>
      </c>
      <c r="AF20" s="133">
        <f>IF(AC$6=0,RANK(AC20,AC$12:AC$42,0),RANK(AC20,AC$12:AC$42,1))</f>
      </c>
      <c r="AG20" s="134">
        <v>0.892641737032569</v>
      </c>
      <c r="AH20" s="134">
        <f>IF(COUNTA(AG$12:AG$42)=0,0.6*AG$5,IF(AG20="",0,IF(AG$6=0,IF(AG20&gt;=AG$8,AG$5,IF(AG20&lt;AG$6,0,0.6*AG$5+0.4*AG$5*(AG20-AG$7)/(AG$8-AG$7))),IF(AG20&lt;=AG$8,AG$5,IF(AG20&gt;AG$6,0,0.6*AG$5+0.4*AG$5*(AG20-AG$7)/(AG$8-AG$7))))))</f>
      </c>
      <c r="AI20" s="134">
        <f>IF(AG20&lt;&gt;"",AG$5,0)</f>
      </c>
      <c r="AJ20" s="133">
        <f>IF(AG$6=0,RANK(AG20,AG$12:AG$42,0),RANK(AG20,AG$12:AG$42,1))</f>
      </c>
      <c r="AK20" s="134">
        <v>91.4529914529915</v>
      </c>
      <c r="AL20" s="134">
        <f>IF(COUNTA(AK$12:AK$42)=0,0.6*AK$5,IF(AK20="",0,IF(AK$6=0,IF(AK20&gt;=AK$8,AK$5,IF(AK20&lt;AK$6,0,0.6*AK$5+0.4*AK$5*(AK20-AK$7)/(AK$8-AK$7))),IF(AK20&lt;=AK$8,AK$5,IF(AK20&gt;AK$6,0,0.6*AK$5+0.4*AK$5*(AK20-AK$7)/(AK$8-AK$7))))))</f>
      </c>
      <c r="AM20" s="134">
        <f>IF(AK20&lt;&gt;"",AK$5,0)</f>
      </c>
      <c r="AN20" s="133">
        <f>IF(AK$6=0,RANK(AK20,AK$12:AK$42,0),RANK(AK20,AK$12:AK$42,1))</f>
      </c>
      <c r="AO20" s="134">
        <v>98.47</v>
      </c>
      <c r="AP20" s="134">
        <f>IF(COUNTA(AO$12:AO$42)=0,0.6*AO$5,IF(AO20="",0,IF(AO$6=0,IF(AO20&gt;=AO$8,AO$5,IF(AO20&lt;AO$6,0,0.6*AO$5+0.4*AO$5*(AO20-AO$7)/(AO$8-AO$7))),IF(AO20&lt;=AO$8,AO$5,IF(AO20&gt;AO$6,0,0.6*AO$5+0.4*AO$5*(AO20-AO$7)/(AO$8-AO$7))))))</f>
      </c>
      <c r="AQ20" s="134">
        <f>IF(AO20&lt;&gt;"",AO$5,0)</f>
      </c>
      <c r="AR20" s="133">
        <f>IF(AO$6=0,RANK(AO20,AO$12:AO$42,0),RANK(AO20,AO$12:AO$42,1))</f>
      </c>
      <c r="AS20" s="133" t="s">
        <v>24</v>
      </c>
      <c r="AT20" s="133">
        <f>(F20)*100</f>
      </c>
      <c r="AU20" s="133">
        <f>RANK(AT20,AT$12:AT$42,0)</f>
      </c>
      <c r="AV20" s="133" t="s">
        <v>24</v>
      </c>
      <c r="AW20" s="133">
        <f>(J20)*100</f>
      </c>
      <c r="AX20" s="133">
        <f>RANK(AW20,AW$12:AW$42,0)</f>
      </c>
      <c r="AY20" s="133" t="s">
        <v>24</v>
      </c>
      <c r="AZ20" s="133">
        <f>(N20+R20+V20+Z20+AD20+AH20)*100</f>
      </c>
      <c r="BA20" s="133">
        <f>RANK(AZ20,AZ$12:AZ$42,0)</f>
      </c>
      <c r="BB20" s="133" t="s">
        <v>24</v>
      </c>
      <c r="BC20" s="133">
        <f>(AL20+AP20)*100</f>
      </c>
      <c r="BD20" s="133">
        <f>RANK(BC20,BC$12:BC$42,0)</f>
      </c>
    </row>
    <row r="21">
      <c r="A21" s="133" t="s">
        <v>25</v>
      </c>
      <c r="B21" s="133">
        <f>A21</f>
      </c>
      <c r="C21" s="133">
        <f>(F21+J21+N21+R21+V21+Z21+AD21+AH21+AL21+AP21)*100</f>
      </c>
      <c r="D21" s="133">
        <f>RANK(C21,C$12:C$42,0)</f>
      </c>
      <c r="E21"/>
      <c r="F21" s="134">
        <f>IF(COUNTA(E$12:E$42)=0,0.6*E$5,IF(E21="",0,IF(E$6=0,IF(E21&gt;=E$8,E$5,IF(E21&lt;E$6,0,0.6*E$5+0.4*E$5*(E21-E$7)/(E$8-E$7))),IF(E21&lt;=E$8,E$5,IF(E21&gt;E$6,0,0.6*E$5+0.4*E$5*(E21-E$7)/(E$8-E$7))))))</f>
      </c>
      <c r="G21" s="134">
        <f>IF(E21&lt;&gt;"",E$5,0)</f>
      </c>
      <c r="H21" s="133">
        <f>IF(E$6=0,RANK(E21,E$12:E$42,0),RANK(E21,E$12:E$42,1))</f>
      </c>
      <c r="I21" s="134">
        <v>99.9994608295438</v>
      </c>
      <c r="J21" s="134">
        <f>IF(COUNTA(I$12:I$42)=0,0.6*I$5,IF(I21="",0,IF(I$6=0,IF(I21&gt;=I$8,I$5,IF(I21&lt;I$6,0,0.6*I$5+0.4*I$5*(I21-I$7)/(I$8-I$7))),IF(I21&lt;=I$8,I$5,IF(I21&gt;I$6,0,0.6*I$5+0.4*I$5*(I21-I$7)/(I$8-I$7))))))</f>
      </c>
      <c r="K21" s="134">
        <f>IF(I21&lt;&gt;"",I$5,0)</f>
      </c>
      <c r="L21" s="133">
        <f>IF(I$6=0,RANK(I21,I$12:I$42,0),RANK(I21,I$12:I$42,1))</f>
      </c>
      <c r="M21" s="134">
        <v>137.146666666667</v>
      </c>
      <c r="N21" s="134">
        <f>IF(COUNTA(M$12:M$42)=0,0.6*M$5,IF(M21="",0,IF(M$6=0,IF(M21&gt;=M$8,M$5,IF(M21&lt;M$6,0,0.6*M$5+0.4*M$5*(M21-M$7)/(M$8-M$7))),IF(M21&lt;=M$8,M$5,IF(M21&gt;M$6,0,0.6*M$5+0.4*M$5*(M21-M$7)/(M$8-M$7))))))</f>
      </c>
      <c r="O21" s="134">
        <f>IF(M21&lt;&gt;"",M$5,0)</f>
      </c>
      <c r="P21" s="133">
        <f>IF(M$6=0,RANK(M21,M$12:M$42,0),RANK(M21,M$12:M$42,1))</f>
      </c>
      <c r="Q21" s="134">
        <v>100</v>
      </c>
      <c r="R21" s="134">
        <f>IF(COUNTA(Q$12:Q$42)=0,0.6*Q$5,IF(Q21="",0,IF(Q$6=0,IF(Q21&gt;=Q$8,Q$5,IF(Q21&lt;Q$6,0,0.6*Q$5+0.4*Q$5*(Q21-Q$7)/(Q$8-Q$7))),IF(Q21&lt;=Q$8,Q$5,IF(Q21&gt;Q$6,0,0.6*Q$5+0.4*Q$5*(Q21-Q$7)/(Q$8-Q$7))))))</f>
      </c>
      <c r="S21" s="134">
        <f>IF(Q21&lt;&gt;"",Q$5,0)</f>
      </c>
      <c r="T21" s="133">
        <f>IF(Q$6=0,RANK(Q21,Q$12:Q$42,0),RANK(Q21,Q$12:Q$42,1))</f>
      </c>
      <c r="U21" s="134">
        <v>32.2443169554104</v>
      </c>
      <c r="V21" s="134">
        <f>IF(COUNTA(U$12:U$42)=0,0.6*U$5,IF(U21="",0,IF(U$6=0,IF(U21&gt;=U$8,U$5,IF(U21&lt;U$6,0,0.6*U$5+0.4*U$5*(U21-U$7)/(U$8-U$7))),IF(U21&lt;=U$8,U$5,IF(U21&gt;U$6,0,0.6*U$5+0.4*U$5*(U21-U$7)/(U$8-U$7))))))</f>
      </c>
      <c r="W21" s="134">
        <f>IF(U21&lt;&gt;"",U$5,0)</f>
      </c>
      <c r="X21" s="133">
        <f>IF(U$6=0,RANK(U21,U$12:U$42,0),RANK(U21,U$12:U$42,1))</f>
      </c>
      <c r="Y21"/>
      <c r="Z21" s="134">
        <f>IF(COUNTA(Y$12:Y$42)=0,0.6*Y$5,IF(Y21="",0,IF(Y$6=0,IF(Y21&gt;=Y$8,Y$5,IF(Y21&lt;Y$6,0,0.6*Y$5+0.4*Y$5*(Y21-Y$7)/(Y$8-Y$7))),IF(Y21&lt;=Y$8,Y$5,IF(Y21&gt;Y$6,0,0.6*Y$5+0.4*Y$5*(Y21-Y$7)/(Y$8-Y$7))))))</f>
      </c>
      <c r="AA21" s="134">
        <f>IF(Y21&lt;&gt;"",Y$5,0)</f>
      </c>
      <c r="AB21" s="133">
        <f>IF(Y$6=0,RANK(Y21,Y$12:Y$42,0),RANK(Y21,Y$12:Y$42,1))</f>
      </c>
      <c r="AC21" s="134">
        <v>1.68680555556784</v>
      </c>
      <c r="AD21" s="134">
        <f>IF(COUNTA(AC$12:AC$42)=0,0.6*AC$5,IF(AC21="",0,IF(AC$6=0,IF(AC21&gt;=AC$8,AC$5,IF(AC21&lt;AC$6,0,0.6*AC$5+0.4*AC$5*(AC21-AC$7)/(AC$8-AC$7))),IF(AC21&lt;=AC$8,AC$5,IF(AC21&gt;AC$6,0,0.6*AC$5+0.4*AC$5*(AC21-AC$7)/(AC$8-AC$7))))))</f>
      </c>
      <c r="AE21" s="134">
        <f>IF(AC21&lt;&gt;"",AC$5,0)</f>
      </c>
      <c r="AF21" s="133">
        <f>IF(AC$6=0,RANK(AC21,AC$12:AC$42,0),RANK(AC21,AC$12:AC$42,1))</f>
      </c>
      <c r="AG21" s="134">
        <v>0.501521606816799</v>
      </c>
      <c r="AH21" s="134">
        <f>IF(COUNTA(AG$12:AG$42)=0,0.6*AG$5,IF(AG21="",0,IF(AG$6=0,IF(AG21&gt;=AG$8,AG$5,IF(AG21&lt;AG$6,0,0.6*AG$5+0.4*AG$5*(AG21-AG$7)/(AG$8-AG$7))),IF(AG21&lt;=AG$8,AG$5,IF(AG21&gt;AG$6,0,0.6*AG$5+0.4*AG$5*(AG21-AG$7)/(AG$8-AG$7))))))</f>
      </c>
      <c r="AI21" s="134">
        <f>IF(AG21&lt;&gt;"",AG$5,0)</f>
      </c>
      <c r="AJ21" s="133">
        <f>IF(AG$6=0,RANK(AG21,AG$12:AG$42,0),RANK(AG21,AG$12:AG$42,1))</f>
      </c>
      <c r="AK21" s="134">
        <v>91.4893617021277</v>
      </c>
      <c r="AL21" s="134">
        <f>IF(COUNTA(AK$12:AK$42)=0,0.6*AK$5,IF(AK21="",0,IF(AK$6=0,IF(AK21&gt;=AK$8,AK$5,IF(AK21&lt;AK$6,0,0.6*AK$5+0.4*AK$5*(AK21-AK$7)/(AK$8-AK$7))),IF(AK21&lt;=AK$8,AK$5,IF(AK21&gt;AK$6,0,0.6*AK$5+0.4*AK$5*(AK21-AK$7)/(AK$8-AK$7))))))</f>
      </c>
      <c r="AM21" s="134">
        <f>IF(AK21&lt;&gt;"",AK$5,0)</f>
      </c>
      <c r="AN21" s="133">
        <f>IF(AK$6=0,RANK(AK21,AK$12:AK$42,0),RANK(AK21,AK$12:AK$42,1))</f>
      </c>
      <c r="AO21" s="134">
        <v>99.98</v>
      </c>
      <c r="AP21" s="134">
        <f>IF(COUNTA(AO$12:AO$42)=0,0.6*AO$5,IF(AO21="",0,IF(AO$6=0,IF(AO21&gt;=AO$8,AO$5,IF(AO21&lt;AO$6,0,0.6*AO$5+0.4*AO$5*(AO21-AO$7)/(AO$8-AO$7))),IF(AO21&lt;=AO$8,AO$5,IF(AO21&gt;AO$6,0,0.6*AO$5+0.4*AO$5*(AO21-AO$7)/(AO$8-AO$7))))))</f>
      </c>
      <c r="AQ21" s="134">
        <f>IF(AO21&lt;&gt;"",AO$5,0)</f>
      </c>
      <c r="AR21" s="133">
        <f>IF(AO$6=0,RANK(AO21,AO$12:AO$42,0),RANK(AO21,AO$12:AO$42,1))</f>
      </c>
      <c r="AS21" s="133" t="s">
        <v>25</v>
      </c>
      <c r="AT21" s="133">
        <f>(F21)*100</f>
      </c>
      <c r="AU21" s="133">
        <f>RANK(AT21,AT$12:AT$42,0)</f>
      </c>
      <c r="AV21" s="133" t="s">
        <v>25</v>
      </c>
      <c r="AW21" s="133">
        <f>(J21)*100</f>
      </c>
      <c r="AX21" s="133">
        <f>RANK(AW21,AW$12:AW$42,0)</f>
      </c>
      <c r="AY21" s="133" t="s">
        <v>25</v>
      </c>
      <c r="AZ21" s="133">
        <f>(N21+R21+V21+Z21+AD21+AH21)*100</f>
      </c>
      <c r="BA21" s="133">
        <f>RANK(AZ21,AZ$12:AZ$42,0)</f>
      </c>
      <c r="BB21" s="133" t="s">
        <v>25</v>
      </c>
      <c r="BC21" s="133">
        <f>(AL21+AP21)*100</f>
      </c>
      <c r="BD21" s="133">
        <f>RANK(BC21,BC$12:BC$42,0)</f>
      </c>
    </row>
    <row r="22">
      <c r="A22" s="133" t="s">
        <v>26</v>
      </c>
      <c r="B22" s="133">
        <f>A22</f>
      </c>
      <c r="C22" s="133">
        <f>(F22+J22+N22+R22+V22+Z22+AD22+AH22+AL22+AP22)*100</f>
      </c>
      <c r="D22" s="133">
        <f>RANK(C22,C$12:C$42,0)</f>
      </c>
      <c r="E22"/>
      <c r="F22" s="134">
        <f>IF(COUNTA(E$12:E$42)=0,0.6*E$5,IF(E22="",0,IF(E$6=0,IF(E22&gt;=E$8,E$5,IF(E22&lt;E$6,0,0.6*E$5+0.4*E$5*(E22-E$7)/(E$8-E$7))),IF(E22&lt;=E$8,E$5,IF(E22&gt;E$6,0,0.6*E$5+0.4*E$5*(E22-E$7)/(E$8-E$7))))))</f>
      </c>
      <c r="G22" s="134">
        <f>IF(E22&lt;&gt;"",E$5,0)</f>
      </c>
      <c r="H22" s="133">
        <f>IF(E$6=0,RANK(E22,E$12:E$42,0),RANK(E22,E$12:E$42,1))</f>
      </c>
      <c r="I22" s="134">
        <v>99.9998806620732</v>
      </c>
      <c r="J22" s="134">
        <f>IF(COUNTA(I$12:I$42)=0,0.6*I$5,IF(I22="",0,IF(I$6=0,IF(I22&gt;=I$8,I$5,IF(I22&lt;I$6,0,0.6*I$5+0.4*I$5*(I22-I$7)/(I$8-I$7))),IF(I22&lt;=I$8,I$5,IF(I22&gt;I$6,0,0.6*I$5+0.4*I$5*(I22-I$7)/(I$8-I$7))))))</f>
      </c>
      <c r="K22" s="134">
        <f>IF(I22&lt;&gt;"",I$5,0)</f>
      </c>
      <c r="L22" s="133">
        <f>IF(I$6=0,RANK(I22,I$12:I$42,0),RANK(I22,I$12:I$42,1))</f>
      </c>
      <c r="M22" s="134">
        <v>324.525</v>
      </c>
      <c r="N22" s="134">
        <f>IF(COUNTA(M$12:M$42)=0,0.6*M$5,IF(M22="",0,IF(M$6=0,IF(M22&gt;=M$8,M$5,IF(M22&lt;M$6,0,0.6*M$5+0.4*M$5*(M22-M$7)/(M$8-M$7))),IF(M22&lt;=M$8,M$5,IF(M22&gt;M$6,0,0.6*M$5+0.4*M$5*(M22-M$7)/(M$8-M$7))))))</f>
      </c>
      <c r="O22" s="134">
        <f>IF(M22&lt;&gt;"",M$5,0)</f>
      </c>
      <c r="P22" s="133">
        <f>IF(M$6=0,RANK(M22,M$12:M$42,0),RANK(M22,M$12:M$42,1))</f>
      </c>
      <c r="Q22" s="134">
        <v>100</v>
      </c>
      <c r="R22" s="134">
        <f>IF(COUNTA(Q$12:Q$42)=0,0.6*Q$5,IF(Q22="",0,IF(Q$6=0,IF(Q22&gt;=Q$8,Q$5,IF(Q22&lt;Q$6,0,0.6*Q$5+0.4*Q$5*(Q22-Q$7)/(Q$8-Q$7))),IF(Q22&lt;=Q$8,Q$5,IF(Q22&gt;Q$6,0,0.6*Q$5+0.4*Q$5*(Q22-Q$7)/(Q$8-Q$7))))))</f>
      </c>
      <c r="S22" s="134">
        <f>IF(Q22&lt;&gt;"",Q$5,0)</f>
      </c>
      <c r="T22" s="133">
        <f>IF(Q$6=0,RANK(Q22,Q$12:Q$42,0),RANK(Q22,Q$12:Q$42,1))</f>
      </c>
      <c r="U22" s="134">
        <v>99.0545966228893</v>
      </c>
      <c r="V22" s="134">
        <f>IF(COUNTA(U$12:U$42)=0,0.6*U$5,IF(U22="",0,IF(U$6=0,IF(U22&gt;=U$8,U$5,IF(U22&lt;U$6,0,0.6*U$5+0.4*U$5*(U22-U$7)/(U$8-U$7))),IF(U22&lt;=U$8,U$5,IF(U22&gt;U$6,0,0.6*U$5+0.4*U$5*(U22-U$7)/(U$8-U$7))))))</f>
      </c>
      <c r="W22" s="134">
        <f>IF(U22&lt;&gt;"",U$5,0)</f>
      </c>
      <c r="X22" s="133">
        <f>IF(U$6=0,RANK(U22,U$12:U$42,0),RANK(U22,U$12:U$42,1))</f>
      </c>
      <c r="Y22"/>
      <c r="Z22" s="134">
        <f>IF(COUNTA(Y$12:Y$42)=0,0.6*Y$5,IF(Y22="",0,IF(Y$6=0,IF(Y22&gt;=Y$8,Y$5,IF(Y22&lt;Y$6,0,0.6*Y$5+0.4*Y$5*(Y22-Y$7)/(Y$8-Y$7))),IF(Y22&lt;=Y$8,Y$5,IF(Y22&gt;Y$6,0,0.6*Y$5+0.4*Y$5*(Y22-Y$7)/(Y$8-Y$7))))))</f>
      </c>
      <c r="AA22" s="134">
        <f>IF(Y22&lt;&gt;"",Y$5,0)</f>
      </c>
      <c r="AB22" s="133">
        <f>IF(Y$6=0,RANK(Y22,Y$12:Y$42,0),RANK(Y22,Y$12:Y$42,1))</f>
      </c>
      <c r="AC22" s="134">
        <v>0.388888888817746</v>
      </c>
      <c r="AD22" s="134">
        <f>IF(COUNTA(AC$12:AC$42)=0,0.6*AC$5,IF(AC22="",0,IF(AC$6=0,IF(AC22&gt;=AC$8,AC$5,IF(AC22&lt;AC$6,0,0.6*AC$5+0.4*AC$5*(AC22-AC$7)/(AC$8-AC$7))),IF(AC22&lt;=AC$8,AC$5,IF(AC22&gt;AC$6,0,0.6*AC$5+0.4*AC$5*(AC22-AC$7)/(AC$8-AC$7))))))</f>
      </c>
      <c r="AE22" s="134">
        <f>IF(AC22&lt;&gt;"",AC$5,0)</f>
      </c>
      <c r="AF22" s="133">
        <f>IF(AC$6=0,RANK(AC22,AC$12:AC$42,0),RANK(AC22,AC$12:AC$42,1))</f>
      </c>
      <c r="AG22" s="134">
        <v>1.54396423248882</v>
      </c>
      <c r="AH22" s="134">
        <f>IF(COUNTA(AG$12:AG$42)=0,0.6*AG$5,IF(AG22="",0,IF(AG$6=0,IF(AG22&gt;=AG$8,AG$5,IF(AG22&lt;AG$6,0,0.6*AG$5+0.4*AG$5*(AG22-AG$7)/(AG$8-AG$7))),IF(AG22&lt;=AG$8,AG$5,IF(AG22&gt;AG$6,0,0.6*AG$5+0.4*AG$5*(AG22-AG$7)/(AG$8-AG$7))))))</f>
      </c>
      <c r="AI22" s="134">
        <f>IF(AG22&lt;&gt;"",AG$5,0)</f>
      </c>
      <c r="AJ22" s="133">
        <f>IF(AG$6=0,RANK(AG22,AG$12:AG$42,0),RANK(AG22,AG$12:AG$42,1))</f>
      </c>
      <c r="AK22" s="134">
        <v>66.6666666666667</v>
      </c>
      <c r="AL22" s="134">
        <f>IF(COUNTA(AK$12:AK$42)=0,0.6*AK$5,IF(AK22="",0,IF(AK$6=0,IF(AK22&gt;=AK$8,AK$5,IF(AK22&lt;AK$6,0,0.6*AK$5+0.4*AK$5*(AK22-AK$7)/(AK$8-AK$7))),IF(AK22&lt;=AK$8,AK$5,IF(AK22&gt;AK$6,0,0.6*AK$5+0.4*AK$5*(AK22-AK$7)/(AK$8-AK$7))))))</f>
      </c>
      <c r="AM22" s="134">
        <f>IF(AK22&lt;&gt;"",AK$5,0)</f>
      </c>
      <c r="AN22" s="133">
        <f>IF(AK$6=0,RANK(AK22,AK$12:AK$42,0),RANK(AK22,AK$12:AK$42,1))</f>
      </c>
      <c r="AO22" s="134">
        <v>100</v>
      </c>
      <c r="AP22" s="134">
        <f>IF(COUNTA(AO$12:AO$42)=0,0.6*AO$5,IF(AO22="",0,IF(AO$6=0,IF(AO22&gt;=AO$8,AO$5,IF(AO22&lt;AO$6,0,0.6*AO$5+0.4*AO$5*(AO22-AO$7)/(AO$8-AO$7))),IF(AO22&lt;=AO$8,AO$5,IF(AO22&gt;AO$6,0,0.6*AO$5+0.4*AO$5*(AO22-AO$7)/(AO$8-AO$7))))))</f>
      </c>
      <c r="AQ22" s="134">
        <f>IF(AO22&lt;&gt;"",AO$5,0)</f>
      </c>
      <c r="AR22" s="133">
        <f>IF(AO$6=0,RANK(AO22,AO$12:AO$42,0),RANK(AO22,AO$12:AO$42,1))</f>
      </c>
      <c r="AS22" s="133" t="s">
        <v>26</v>
      </c>
      <c r="AT22" s="133">
        <f>(F22)*100</f>
      </c>
      <c r="AU22" s="133">
        <f>RANK(AT22,AT$12:AT$42,0)</f>
      </c>
      <c r="AV22" s="133" t="s">
        <v>26</v>
      </c>
      <c r="AW22" s="133">
        <f>(J22)*100</f>
      </c>
      <c r="AX22" s="133">
        <f>RANK(AW22,AW$12:AW$42,0)</f>
      </c>
      <c r="AY22" s="133" t="s">
        <v>26</v>
      </c>
      <c r="AZ22" s="133">
        <f>(N22+R22+V22+Z22+AD22+AH22)*100</f>
      </c>
      <c r="BA22" s="133">
        <f>RANK(AZ22,AZ$12:AZ$42,0)</f>
      </c>
      <c r="BB22" s="133" t="s">
        <v>26</v>
      </c>
      <c r="BC22" s="133">
        <f>(AL22+AP22)*100</f>
      </c>
      <c r="BD22" s="133">
        <f>RANK(BC22,BC$12:BC$42,0)</f>
      </c>
    </row>
    <row r="23">
      <c r="A23" s="133" t="s">
        <v>27</v>
      </c>
      <c r="B23" s="133">
        <f>A23</f>
      </c>
      <c r="C23" s="133">
        <f>(F23+J23+N23+R23+V23+Z23+AD23+AH23+AL23+AP23)*100</f>
      </c>
      <c r="D23" s="133">
        <f>RANK(C23,C$12:C$42,0)</f>
      </c>
      <c r="E23"/>
      <c r="F23" s="134">
        <f>IF(COUNTA(E$12:E$42)=0,0.6*E$5,IF(E23="",0,IF(E$6=0,IF(E23&gt;=E$8,E$5,IF(E23&lt;E$6,0,0.6*E$5+0.4*E$5*(E23-E$7)/(E$8-E$7))),IF(E23&lt;=E$8,E$5,IF(E23&gt;E$6,0,0.6*E$5+0.4*E$5*(E23-E$7)/(E$8-E$7))))))</f>
      </c>
      <c r="G23" s="134">
        <f>IF(E23&lt;&gt;"",E$5,0)</f>
      </c>
      <c r="H23" s="133">
        <f>IF(E$6=0,RANK(E23,E$12:E$42,0),RANK(E23,E$12:E$42,1))</f>
      </c>
      <c r="I23" s="134">
        <v>99.9973925024012</v>
      </c>
      <c r="J23" s="134">
        <f>IF(COUNTA(I$12:I$42)=0,0.6*I$5,IF(I23="",0,IF(I$6=0,IF(I23&gt;=I$8,I$5,IF(I23&lt;I$6,0,0.6*I$5+0.4*I$5*(I23-I$7)/(I$8-I$7))),IF(I23&lt;=I$8,I$5,IF(I23&gt;I$6,0,0.6*I$5+0.4*I$5*(I23-I$7)/(I$8-I$7))))))</f>
      </c>
      <c r="K23" s="134">
        <f>IF(I23&lt;&gt;"",I$5,0)</f>
      </c>
      <c r="L23" s="133">
        <f>IF(I$6=0,RANK(I23,I$12:I$42,0),RANK(I23,I$12:I$42,1))</f>
      </c>
      <c r="M23" s="134">
        <v>161.224615384615</v>
      </c>
      <c r="N23" s="134">
        <f>IF(COUNTA(M$12:M$42)=0,0.6*M$5,IF(M23="",0,IF(M$6=0,IF(M23&gt;=M$8,M$5,IF(M23&lt;M$6,0,0.6*M$5+0.4*M$5*(M23-M$7)/(M$8-M$7))),IF(M23&lt;=M$8,M$5,IF(M23&gt;M$6,0,0.6*M$5+0.4*M$5*(M23-M$7)/(M$8-M$7))))))</f>
      </c>
      <c r="O23" s="134">
        <f>IF(M23&lt;&gt;"",M$5,0)</f>
      </c>
      <c r="P23" s="133">
        <f>IF(M$6=0,RANK(M23,M$12:M$42,0),RANK(M23,M$12:M$42,1))</f>
      </c>
      <c r="Q23" s="134">
        <v>100</v>
      </c>
      <c r="R23" s="134">
        <f>IF(COUNTA(Q$12:Q$42)=0,0.6*Q$5,IF(Q23="",0,IF(Q$6=0,IF(Q23&gt;=Q$8,Q$5,IF(Q23&lt;Q$6,0,0.6*Q$5+0.4*Q$5*(Q23-Q$7)/(Q$8-Q$7))),IF(Q23&lt;=Q$8,Q$5,IF(Q23&gt;Q$6,0,0.6*Q$5+0.4*Q$5*(Q23-Q$7)/(Q$8-Q$7))))))</f>
      </c>
      <c r="S23" s="134">
        <f>IF(Q23&lt;&gt;"",Q$5,0)</f>
      </c>
      <c r="T23" s="133">
        <f>IF(Q$6=0,RANK(Q23,Q$12:Q$42,0),RANK(Q23,Q$12:Q$42,1))</f>
      </c>
      <c r="U23" s="134">
        <v>101.95021129466</v>
      </c>
      <c r="V23" s="134">
        <f>IF(COUNTA(U$12:U$42)=0,0.6*U$5,IF(U23="",0,IF(U$6=0,IF(U23&gt;=U$8,U$5,IF(U23&lt;U$6,0,0.6*U$5+0.4*U$5*(U23-U$7)/(U$8-U$7))),IF(U23&lt;=U$8,U$5,IF(U23&gt;U$6,0,0.6*U$5+0.4*U$5*(U23-U$7)/(U$8-U$7))))))</f>
      </c>
      <c r="W23" s="134">
        <f>IF(U23&lt;&gt;"",U$5,0)</f>
      </c>
      <c r="X23" s="133">
        <f>IF(U$6=0,RANK(U23,U$12:U$42,0),RANK(U23,U$12:U$42,1))</f>
      </c>
      <c r="Y23"/>
      <c r="Z23" s="134">
        <f>IF(COUNTA(Y$12:Y$42)=0,0.6*Y$5,IF(Y23="",0,IF(Y$6=0,IF(Y23&gt;=Y$8,Y$5,IF(Y23&lt;Y$6,0,0.6*Y$5+0.4*Y$5*(Y23-Y$7)/(Y$8-Y$7))),IF(Y23&lt;=Y$8,Y$5,IF(Y23&gt;Y$6,0,0.6*Y$5+0.4*Y$5*(Y23-Y$7)/(Y$8-Y$7))))))</f>
      </c>
      <c r="AA23" s="134">
        <f>IF(Y23&lt;&gt;"",Y$5,0)</f>
      </c>
      <c r="AB23" s="133">
        <f>IF(Y$6=0,RANK(Y23,Y$12:Y$42,0),RANK(Y23,Y$12:Y$42,1))</f>
      </c>
      <c r="AC23" s="134">
        <v>1.6489814814995</v>
      </c>
      <c r="AD23" s="134">
        <f>IF(COUNTA(AC$12:AC$42)=0,0.6*AC$5,IF(AC23="",0,IF(AC$6=0,IF(AC23&gt;=AC$8,AC$5,IF(AC23&lt;AC$6,0,0.6*AC$5+0.4*AC$5*(AC23-AC$7)/(AC$8-AC$7))),IF(AC23&lt;=AC$8,AC$5,IF(AC23&gt;AC$6,0,0.6*AC$5+0.4*AC$5*(AC23-AC$7)/(AC$8-AC$7))))))</f>
      </c>
      <c r="AE23" s="134">
        <f>IF(AC23&lt;&gt;"",AC$5,0)</f>
      </c>
      <c r="AF23" s="133">
        <f>IF(AC$6=0,RANK(AC23,AC$12:AC$42,0),RANK(AC23,AC$12:AC$42,1))</f>
      </c>
      <c r="AG23" s="134">
        <v>3.58263191501712</v>
      </c>
      <c r="AH23" s="134">
        <f>IF(COUNTA(AG$12:AG$42)=0,0.6*AG$5,IF(AG23="",0,IF(AG$6=0,IF(AG23&gt;=AG$8,AG$5,IF(AG23&lt;AG$6,0,0.6*AG$5+0.4*AG$5*(AG23-AG$7)/(AG$8-AG$7))),IF(AG23&lt;=AG$8,AG$5,IF(AG23&gt;AG$6,0,0.6*AG$5+0.4*AG$5*(AG23-AG$7)/(AG$8-AG$7))))))</f>
      </c>
      <c r="AI23" s="134">
        <f>IF(AG23&lt;&gt;"",AG$5,0)</f>
      </c>
      <c r="AJ23" s="133">
        <f>IF(AG$6=0,RANK(AG23,AG$12:AG$42,0),RANK(AG23,AG$12:AG$42,1))</f>
      </c>
      <c r="AK23" s="134">
        <v>100</v>
      </c>
      <c r="AL23" s="134">
        <f>IF(COUNTA(AK$12:AK$42)=0,0.6*AK$5,IF(AK23="",0,IF(AK$6=0,IF(AK23&gt;=AK$8,AK$5,IF(AK23&lt;AK$6,0,0.6*AK$5+0.4*AK$5*(AK23-AK$7)/(AK$8-AK$7))),IF(AK23&lt;=AK$8,AK$5,IF(AK23&gt;AK$6,0,0.6*AK$5+0.4*AK$5*(AK23-AK$7)/(AK$8-AK$7))))))</f>
      </c>
      <c r="AM23" s="134">
        <f>IF(AK23&lt;&gt;"",AK$5,0)</f>
      </c>
      <c r="AN23" s="133">
        <f>IF(AK$6=0,RANK(AK23,AK$12:AK$42,0),RANK(AK23,AK$12:AK$42,1))</f>
      </c>
      <c r="AO23" s="134">
        <v>98.06</v>
      </c>
      <c r="AP23" s="134">
        <f>IF(COUNTA(AO$12:AO$42)=0,0.6*AO$5,IF(AO23="",0,IF(AO$6=0,IF(AO23&gt;=AO$8,AO$5,IF(AO23&lt;AO$6,0,0.6*AO$5+0.4*AO$5*(AO23-AO$7)/(AO$8-AO$7))),IF(AO23&lt;=AO$8,AO$5,IF(AO23&gt;AO$6,0,0.6*AO$5+0.4*AO$5*(AO23-AO$7)/(AO$8-AO$7))))))</f>
      </c>
      <c r="AQ23" s="134">
        <f>IF(AO23&lt;&gt;"",AO$5,0)</f>
      </c>
      <c r="AR23" s="133">
        <f>IF(AO$6=0,RANK(AO23,AO$12:AO$42,0),RANK(AO23,AO$12:AO$42,1))</f>
      </c>
      <c r="AS23" s="133" t="s">
        <v>27</v>
      </c>
      <c r="AT23" s="133">
        <f>(F23)*100</f>
      </c>
      <c r="AU23" s="133">
        <f>RANK(AT23,AT$12:AT$42,0)</f>
      </c>
      <c r="AV23" s="133" t="s">
        <v>27</v>
      </c>
      <c r="AW23" s="133">
        <f>(J23)*100</f>
      </c>
      <c r="AX23" s="133">
        <f>RANK(AW23,AW$12:AW$42,0)</f>
      </c>
      <c r="AY23" s="133" t="s">
        <v>27</v>
      </c>
      <c r="AZ23" s="133">
        <f>(N23+R23+V23+Z23+AD23+AH23)*100</f>
      </c>
      <c r="BA23" s="133">
        <f>RANK(AZ23,AZ$12:AZ$42,0)</f>
      </c>
      <c r="BB23" s="133" t="s">
        <v>27</v>
      </c>
      <c r="BC23" s="133">
        <f>(AL23+AP23)*100</f>
      </c>
      <c r="BD23" s="133">
        <f>RANK(BC23,BC$12:BC$42,0)</f>
      </c>
    </row>
    <row r="24">
      <c r="A24" s="133" t="s">
        <v>28</v>
      </c>
      <c r="B24" s="133">
        <f>A24</f>
      </c>
      <c r="C24" s="133">
        <f>(F24+J24+N24+R24+V24+Z24+AD24+AH24+AL24+AP24)*100</f>
      </c>
      <c r="D24" s="133">
        <f>RANK(C24,C$12:C$42,0)</f>
      </c>
      <c r="E24"/>
      <c r="F24" s="134">
        <f>IF(COUNTA(E$12:E$42)=0,0.6*E$5,IF(E24="",0,IF(E$6=0,IF(E24&gt;=E$8,E$5,IF(E24&lt;E$6,0,0.6*E$5+0.4*E$5*(E24-E$7)/(E$8-E$7))),IF(E24&lt;=E$8,E$5,IF(E24&gt;E$6,0,0.6*E$5+0.4*E$5*(E24-E$7)/(E$8-E$7))))))</f>
      </c>
      <c r="G24" s="134">
        <f>IF(E24&lt;&gt;"",E$5,0)</f>
      </c>
      <c r="H24" s="133">
        <f>IF(E$6=0,RANK(E24,E$12:E$42,0),RANK(E24,E$12:E$42,1))</f>
      </c>
      <c r="I24" s="134">
        <v>99.9998495017688</v>
      </c>
      <c r="J24" s="134">
        <f>IF(COUNTA(I$12:I$42)=0,0.6*I$5,IF(I24="",0,IF(I$6=0,IF(I24&gt;=I$8,I$5,IF(I24&lt;I$6,0,0.6*I$5+0.4*I$5*(I24-I$7)/(I$8-I$7))),IF(I24&lt;=I$8,I$5,IF(I24&gt;I$6,0,0.6*I$5+0.4*I$5*(I24-I$7)/(I$8-I$7))))))</f>
      </c>
      <c r="K24" s="134">
        <f>IF(I24&lt;&gt;"",I$5,0)</f>
      </c>
      <c r="L24" s="133">
        <f>IF(I$6=0,RANK(I24,I$12:I$42,0),RANK(I24,I$12:I$42,1))</f>
      </c>
      <c r="M24" s="134">
        <v>169.2</v>
      </c>
      <c r="N24" s="134">
        <f>IF(COUNTA(M$12:M$42)=0,0.6*M$5,IF(M24="",0,IF(M$6=0,IF(M24&gt;=M$8,M$5,IF(M24&lt;M$6,0,0.6*M$5+0.4*M$5*(M24-M$7)/(M$8-M$7))),IF(M24&lt;=M$8,M$5,IF(M24&gt;M$6,0,0.6*M$5+0.4*M$5*(M24-M$7)/(M$8-M$7))))))</f>
      </c>
      <c r="O24" s="134">
        <f>IF(M24&lt;&gt;"",M$5,0)</f>
      </c>
      <c r="P24" s="133">
        <f>IF(M$6=0,RANK(M24,M$12:M$42,0),RANK(M24,M$12:M$42,1))</f>
      </c>
      <c r="Q24" s="134">
        <v>100</v>
      </c>
      <c r="R24" s="134">
        <f>IF(COUNTA(Q$12:Q$42)=0,0.6*Q$5,IF(Q24="",0,IF(Q$6=0,IF(Q24&gt;=Q$8,Q$5,IF(Q24&lt;Q$6,0,0.6*Q$5+0.4*Q$5*(Q24-Q$7)/(Q$8-Q$7))),IF(Q24&lt;=Q$8,Q$5,IF(Q24&gt;Q$6,0,0.6*Q$5+0.4*Q$5*(Q24-Q$7)/(Q$8-Q$7))))))</f>
      </c>
      <c r="S24" s="134">
        <f>IF(Q24&lt;&gt;"",Q$5,0)</f>
      </c>
      <c r="T24" s="133">
        <f>IF(Q$6=0,RANK(Q24,Q$12:Q$42,0),RANK(Q24,Q$12:Q$42,1))</f>
      </c>
      <c r="U24" s="134">
        <v>111.143957027753</v>
      </c>
      <c r="V24" s="134">
        <f>IF(COUNTA(U$12:U$42)=0,0.6*U$5,IF(U24="",0,IF(U$6=0,IF(U24&gt;=U$8,U$5,IF(U24&lt;U$6,0,0.6*U$5+0.4*U$5*(U24-U$7)/(U$8-U$7))),IF(U24&lt;=U$8,U$5,IF(U24&gt;U$6,0,0.6*U$5+0.4*U$5*(U24-U$7)/(U$8-U$7))))))</f>
      </c>
      <c r="W24" s="134">
        <f>IF(U24&lt;&gt;"",U$5,0)</f>
      </c>
      <c r="X24" s="133">
        <f>IF(U$6=0,RANK(U24,U$12:U$42,0),RANK(U24,U$12:U$42,1))</f>
      </c>
      <c r="Y24"/>
      <c r="Z24" s="134">
        <f>IF(COUNTA(Y$12:Y$42)=0,0.6*Y$5,IF(Y24="",0,IF(Y$6=0,IF(Y24&gt;=Y$8,Y$5,IF(Y24&lt;Y$6,0,0.6*Y$5+0.4*Y$5*(Y24-Y$7)/(Y$8-Y$7))),IF(Y24&lt;=Y$8,Y$5,IF(Y24&gt;Y$6,0,0.6*Y$5+0.4*Y$5*(Y24-Y$7)/(Y$8-Y$7))))))</f>
      </c>
      <c r="AA24" s="134">
        <f>IF(Y24&lt;&gt;"",Y$5,0)</f>
      </c>
      <c r="AB24" s="133">
        <f>IF(Y$6=0,RANK(Y24,Y$12:Y$42,0),RANK(Y24,Y$12:Y$42,1))</f>
      </c>
      <c r="AC24" s="134">
        <v>0.343749999941792</v>
      </c>
      <c r="AD24" s="134">
        <f>IF(COUNTA(AC$12:AC$42)=0,0.6*AC$5,IF(AC24="",0,IF(AC$6=0,IF(AC24&gt;=AC$8,AC$5,IF(AC24&lt;AC$6,0,0.6*AC$5+0.4*AC$5*(AC24-AC$7)/(AC$8-AC$7))),IF(AC24&lt;=AC$8,AC$5,IF(AC24&gt;AC$6,0,0.6*AC$5+0.4*AC$5*(AC24-AC$7)/(AC$8-AC$7))))))</f>
      </c>
      <c r="AE24" s="134">
        <f>IF(AC24&lt;&gt;"",AC$5,0)</f>
      </c>
      <c r="AF24" s="133">
        <f>IF(AC$6=0,RANK(AC24,AC$12:AC$42,0),RANK(AC24,AC$12:AC$42,1))</f>
      </c>
      <c r="AG24" s="134">
        <v>10.45</v>
      </c>
      <c r="AH24" s="134">
        <f>IF(COUNTA(AG$12:AG$42)=0,0.6*AG$5,IF(AG24="",0,IF(AG$6=0,IF(AG24&gt;=AG$8,AG$5,IF(AG24&lt;AG$6,0,0.6*AG$5+0.4*AG$5*(AG24-AG$7)/(AG$8-AG$7))),IF(AG24&lt;=AG$8,AG$5,IF(AG24&gt;AG$6,0,0.6*AG$5+0.4*AG$5*(AG24-AG$7)/(AG$8-AG$7))))))</f>
      </c>
      <c r="AI24" s="134">
        <f>IF(AG24&lt;&gt;"",AG$5,0)</f>
      </c>
      <c r="AJ24" s="133">
        <f>IF(AG$6=0,RANK(AG24,AG$12:AG$42,0),RANK(AG24,AG$12:AG$42,1))</f>
      </c>
      <c r="AK24" s="134">
        <v>100</v>
      </c>
      <c r="AL24" s="134">
        <f>IF(COUNTA(AK$12:AK$42)=0,0.6*AK$5,IF(AK24="",0,IF(AK$6=0,IF(AK24&gt;=AK$8,AK$5,IF(AK24&lt;AK$6,0,0.6*AK$5+0.4*AK$5*(AK24-AK$7)/(AK$8-AK$7))),IF(AK24&lt;=AK$8,AK$5,IF(AK24&gt;AK$6,0,0.6*AK$5+0.4*AK$5*(AK24-AK$7)/(AK$8-AK$7))))))</f>
      </c>
      <c r="AM24" s="134">
        <f>IF(AK24&lt;&gt;"",AK$5,0)</f>
      </c>
      <c r="AN24" s="133">
        <f>IF(AK$6=0,RANK(AK24,AK$12:AK$42,0),RANK(AK24,AK$12:AK$42,1))</f>
      </c>
      <c r="AO24" s="134">
        <v>100</v>
      </c>
      <c r="AP24" s="134">
        <f>IF(COUNTA(AO$12:AO$42)=0,0.6*AO$5,IF(AO24="",0,IF(AO$6=0,IF(AO24&gt;=AO$8,AO$5,IF(AO24&lt;AO$6,0,0.6*AO$5+0.4*AO$5*(AO24-AO$7)/(AO$8-AO$7))),IF(AO24&lt;=AO$8,AO$5,IF(AO24&gt;AO$6,0,0.6*AO$5+0.4*AO$5*(AO24-AO$7)/(AO$8-AO$7))))))</f>
      </c>
      <c r="AQ24" s="134">
        <f>IF(AO24&lt;&gt;"",AO$5,0)</f>
      </c>
      <c r="AR24" s="133">
        <f>IF(AO$6=0,RANK(AO24,AO$12:AO$42,0),RANK(AO24,AO$12:AO$42,1))</f>
      </c>
      <c r="AS24" s="133" t="s">
        <v>28</v>
      </c>
      <c r="AT24" s="133">
        <f>(F24)*100</f>
      </c>
      <c r="AU24" s="133">
        <f>RANK(AT24,AT$12:AT$42,0)</f>
      </c>
      <c r="AV24" s="133" t="s">
        <v>28</v>
      </c>
      <c r="AW24" s="133">
        <f>(J24)*100</f>
      </c>
      <c r="AX24" s="133">
        <f>RANK(AW24,AW$12:AW$42,0)</f>
      </c>
      <c r="AY24" s="133" t="s">
        <v>28</v>
      </c>
      <c r="AZ24" s="133">
        <f>(N24+R24+V24+Z24+AD24+AH24)*100</f>
      </c>
      <c r="BA24" s="133">
        <f>RANK(AZ24,AZ$12:AZ$42,0)</f>
      </c>
      <c r="BB24" s="133" t="s">
        <v>28</v>
      </c>
      <c r="BC24" s="133">
        <f>(AL24+AP24)*100</f>
      </c>
      <c r="BD24" s="133">
        <f>RANK(BC24,BC$12:BC$42,0)</f>
      </c>
    </row>
    <row r="25">
      <c r="A25" s="133" t="s">
        <v>29</v>
      </c>
      <c r="B25" s="133">
        <f>A25</f>
      </c>
      <c r="C25" s="133">
        <f>(F25+J25+N25+R25+V25+Z25+AD25+AH25+AL25+AP25)*100</f>
      </c>
      <c r="D25" s="133">
        <f>RANK(C25,C$12:C$42,0)</f>
      </c>
      <c r="E25"/>
      <c r="F25" s="134">
        <f>IF(COUNTA(E$12:E$42)=0,0.6*E$5,IF(E25="",0,IF(E$6=0,IF(E25&gt;=E$8,E$5,IF(E25&lt;E$6,0,0.6*E$5+0.4*E$5*(E25-E$7)/(E$8-E$7))),IF(E25&lt;=E$8,E$5,IF(E25&gt;E$6,0,0.6*E$5+0.4*E$5*(E25-E$7)/(E$8-E$7))))))</f>
      </c>
      <c r="G25" s="134">
        <f>IF(E25&lt;&gt;"",E$5,0)</f>
      </c>
      <c r="H25" s="133">
        <f>IF(E$6=0,RANK(E25,E$12:E$42,0),RANK(E25,E$12:E$42,1))</f>
      </c>
      <c r="I25" s="134">
        <v>99.9989203587105</v>
      </c>
      <c r="J25" s="134">
        <f>IF(COUNTA(I$12:I$42)=0,0.6*I$5,IF(I25="",0,IF(I$6=0,IF(I25&gt;=I$8,I$5,IF(I25&lt;I$6,0,0.6*I$5+0.4*I$5*(I25-I$7)/(I$8-I$7))),IF(I25&lt;=I$8,I$5,IF(I25&gt;I$6,0,0.6*I$5+0.4*I$5*(I25-I$7)/(I$8-I$7))))))</f>
      </c>
      <c r="K25" s="134">
        <f>IF(I25&lt;&gt;"",I$5,0)</f>
      </c>
      <c r="L25" s="133">
        <f>IF(I$6=0,RANK(I25,I$12:I$42,0),RANK(I25,I$12:I$42,1))</f>
      </c>
      <c r="M25" s="134">
        <v>210.24</v>
      </c>
      <c r="N25" s="134">
        <f>IF(COUNTA(M$12:M$42)=0,0.6*M$5,IF(M25="",0,IF(M$6=0,IF(M25&gt;=M$8,M$5,IF(M25&lt;M$6,0,0.6*M$5+0.4*M$5*(M25-M$7)/(M$8-M$7))),IF(M25&lt;=M$8,M$5,IF(M25&gt;M$6,0,0.6*M$5+0.4*M$5*(M25-M$7)/(M$8-M$7))))))</f>
      </c>
      <c r="O25" s="134">
        <f>IF(M25&lt;&gt;"",M$5,0)</f>
      </c>
      <c r="P25" s="133">
        <f>IF(M$6=0,RANK(M25,M$12:M$42,0),RANK(M25,M$12:M$42,1))</f>
      </c>
      <c r="Q25" s="134">
        <v>100</v>
      </c>
      <c r="R25" s="134">
        <f>IF(COUNTA(Q$12:Q$42)=0,0.6*Q$5,IF(Q25="",0,IF(Q$6=0,IF(Q25&gt;=Q$8,Q$5,IF(Q25&lt;Q$6,0,0.6*Q$5+0.4*Q$5*(Q25-Q$7)/(Q$8-Q$7))),IF(Q25&lt;=Q$8,Q$5,IF(Q25&gt;Q$6,0,0.6*Q$5+0.4*Q$5*(Q25-Q$7)/(Q$8-Q$7))))))</f>
      </c>
      <c r="S25" s="134">
        <f>IF(Q25&lt;&gt;"",Q$5,0)</f>
      </c>
      <c r="T25" s="133">
        <f>IF(Q$6=0,RANK(Q25,Q$12:Q$42,0),RANK(Q25,Q$12:Q$42,1))</f>
      </c>
      <c r="U25" s="134">
        <v>250.094436090226</v>
      </c>
      <c r="V25" s="134">
        <f>IF(COUNTA(U$12:U$42)=0,0.6*U$5,IF(U25="",0,IF(U$6=0,IF(U25&gt;=U$8,U$5,IF(U25&lt;U$6,0,0.6*U$5+0.4*U$5*(U25-U$7)/(U$8-U$7))),IF(U25&lt;=U$8,U$5,IF(U25&gt;U$6,0,0.6*U$5+0.4*U$5*(U25-U$7)/(U$8-U$7))))))</f>
      </c>
      <c r="W25" s="134">
        <f>IF(U25&lt;&gt;"",U$5,0)</f>
      </c>
      <c r="X25" s="133">
        <f>IF(U$6=0,RANK(U25,U$12:U$42,0),RANK(U25,U$12:U$42,1))</f>
      </c>
      <c r="Y25"/>
      <c r="Z25" s="134">
        <f>IF(COUNTA(Y$12:Y$42)=0,0.6*Y$5,IF(Y25="",0,IF(Y$6=0,IF(Y25&gt;=Y$8,Y$5,IF(Y25&lt;Y$6,0,0.6*Y$5+0.4*Y$5*(Y25-Y$7)/(Y$8-Y$7))),IF(Y25&lt;=Y$8,Y$5,IF(Y25&gt;Y$6,0,0.6*Y$5+0.4*Y$5*(Y25-Y$7)/(Y$8-Y$7))))))</f>
      </c>
      <c r="AA25" s="134">
        <f>IF(Y25&lt;&gt;"",Y$5,0)</f>
      </c>
      <c r="AB25" s="133">
        <f>IF(Y$6=0,RANK(Y25,Y$12:Y$42,0),RANK(Y25,Y$12:Y$42,1))</f>
      </c>
      <c r="AC25" s="134">
        <v>1.50208333329647</v>
      </c>
      <c r="AD25" s="134">
        <f>IF(COUNTA(AC$12:AC$42)=0,0.6*AC$5,IF(AC25="",0,IF(AC$6=0,IF(AC25&gt;=AC$8,AC$5,IF(AC25&lt;AC$6,0,0.6*AC$5+0.4*AC$5*(AC25-AC$7)/(AC$8-AC$7))),IF(AC25&lt;=AC$8,AC$5,IF(AC25&gt;AC$6,0,0.6*AC$5+0.4*AC$5*(AC25-AC$7)/(AC$8-AC$7))))))</f>
      </c>
      <c r="AE25" s="134">
        <f>IF(AC25&lt;&gt;"",AC$5,0)</f>
      </c>
      <c r="AF25" s="133">
        <f>IF(AC$6=0,RANK(AC25,AC$12:AC$42,0),RANK(AC25,AC$12:AC$42,1))</f>
      </c>
      <c r="AG25" s="134">
        <v>5.1631299734748</v>
      </c>
      <c r="AH25" s="134">
        <f>IF(COUNTA(AG$12:AG$42)=0,0.6*AG$5,IF(AG25="",0,IF(AG$6=0,IF(AG25&gt;=AG$8,AG$5,IF(AG25&lt;AG$6,0,0.6*AG$5+0.4*AG$5*(AG25-AG$7)/(AG$8-AG$7))),IF(AG25&lt;=AG$8,AG$5,IF(AG25&gt;AG$6,0,0.6*AG$5+0.4*AG$5*(AG25-AG$7)/(AG$8-AG$7))))))</f>
      </c>
      <c r="AI25" s="134">
        <f>IF(AG25&lt;&gt;"",AG$5,0)</f>
      </c>
      <c r="AJ25" s="133">
        <f>IF(AG$6=0,RANK(AG25,AG$12:AG$42,0),RANK(AG25,AG$12:AG$42,1))</f>
      </c>
      <c r="AK25" s="134">
        <v>92.6829268292683</v>
      </c>
      <c r="AL25" s="134">
        <f>IF(COUNTA(AK$12:AK$42)=0,0.6*AK$5,IF(AK25="",0,IF(AK$6=0,IF(AK25&gt;=AK$8,AK$5,IF(AK25&lt;AK$6,0,0.6*AK$5+0.4*AK$5*(AK25-AK$7)/(AK$8-AK$7))),IF(AK25&lt;=AK$8,AK$5,IF(AK25&gt;AK$6,0,0.6*AK$5+0.4*AK$5*(AK25-AK$7)/(AK$8-AK$7))))))</f>
      </c>
      <c r="AM25" s="134">
        <f>IF(AK25&lt;&gt;"",AK$5,0)</f>
      </c>
      <c r="AN25" s="133">
        <f>IF(AK$6=0,RANK(AK25,AK$12:AK$42,0),RANK(AK25,AK$12:AK$42,1))</f>
      </c>
      <c r="AO25" s="134">
        <v>50.6</v>
      </c>
      <c r="AP25" s="134">
        <f>IF(COUNTA(AO$12:AO$42)=0,0.6*AO$5,IF(AO25="",0,IF(AO$6=0,IF(AO25&gt;=AO$8,AO$5,IF(AO25&lt;AO$6,0,0.6*AO$5+0.4*AO$5*(AO25-AO$7)/(AO$8-AO$7))),IF(AO25&lt;=AO$8,AO$5,IF(AO25&gt;AO$6,0,0.6*AO$5+0.4*AO$5*(AO25-AO$7)/(AO$8-AO$7))))))</f>
      </c>
      <c r="AQ25" s="134">
        <f>IF(AO25&lt;&gt;"",AO$5,0)</f>
      </c>
      <c r="AR25" s="133">
        <f>IF(AO$6=0,RANK(AO25,AO$12:AO$42,0),RANK(AO25,AO$12:AO$42,1))</f>
      </c>
      <c r="AS25" s="133" t="s">
        <v>29</v>
      </c>
      <c r="AT25" s="133">
        <f>(F25)*100</f>
      </c>
      <c r="AU25" s="133">
        <f>RANK(AT25,AT$12:AT$42,0)</f>
      </c>
      <c r="AV25" s="133" t="s">
        <v>29</v>
      </c>
      <c r="AW25" s="133">
        <f>(J25)*100</f>
      </c>
      <c r="AX25" s="133">
        <f>RANK(AW25,AW$12:AW$42,0)</f>
      </c>
      <c r="AY25" s="133" t="s">
        <v>29</v>
      </c>
      <c r="AZ25" s="133">
        <f>(N25+R25+V25+Z25+AD25+AH25)*100</f>
      </c>
      <c r="BA25" s="133">
        <f>RANK(AZ25,AZ$12:AZ$42,0)</f>
      </c>
      <c r="BB25" s="133" t="s">
        <v>29</v>
      </c>
      <c r="BC25" s="133">
        <f>(AL25+AP25)*100</f>
      </c>
      <c r="BD25" s="133">
        <f>RANK(BC25,BC$12:BC$42,0)</f>
      </c>
    </row>
    <row r="26">
      <c r="A26" s="133" t="s">
        <v>30</v>
      </c>
      <c r="B26" s="133">
        <f>A26</f>
      </c>
      <c r="C26" s="133">
        <f>(F26+J26+N26+R26+V26+Z26+AD26+AH26+AL26+AP26)*100</f>
      </c>
      <c r="D26" s="133">
        <f>RANK(C26,C$12:C$42,0)</f>
      </c>
      <c r="E26"/>
      <c r="F26" s="134">
        <f>IF(COUNTA(E$12:E$42)=0,0.6*E$5,IF(E26="",0,IF(E$6=0,IF(E26&gt;=E$8,E$5,IF(E26&lt;E$6,0,0.6*E$5+0.4*E$5*(E26-E$7)/(E$8-E$7))),IF(E26&lt;=E$8,E$5,IF(E26&gt;E$6,0,0.6*E$5+0.4*E$5*(E26-E$7)/(E$8-E$7))))))</f>
      </c>
      <c r="G26" s="134">
        <f>IF(E26&lt;&gt;"",E$5,0)</f>
      </c>
      <c r="H26" s="133">
        <f>IF(E$6=0,RANK(E26,E$12:E$42,0),RANK(E26,E$12:E$42,1))</f>
      </c>
      <c r="I26" s="134">
        <v>100</v>
      </c>
      <c r="J26" s="134">
        <f>IF(COUNTA(I$12:I$42)=0,0.6*I$5,IF(I26="",0,IF(I$6=0,IF(I26&gt;=I$8,I$5,IF(I26&lt;I$6,0,0.6*I$5+0.4*I$5*(I26-I$7)/(I$8-I$7))),IF(I26&lt;=I$8,I$5,IF(I26&gt;I$6,0,0.6*I$5+0.4*I$5*(I26-I$7)/(I$8-I$7))))))</f>
      </c>
      <c r="K26" s="134">
        <f>IF(I26&lt;&gt;"",I$5,0)</f>
      </c>
      <c r="L26" s="133">
        <f>IF(I$6=0,RANK(I26,I$12:I$42,0),RANK(I26,I$12:I$42,1))</f>
      </c>
      <c r="M26" s="134">
        <v>87.5014285714286</v>
      </c>
      <c r="N26" s="134">
        <f>IF(COUNTA(M$12:M$42)=0,0.6*M$5,IF(M26="",0,IF(M$6=0,IF(M26&gt;=M$8,M$5,IF(M26&lt;M$6,0,0.6*M$5+0.4*M$5*(M26-M$7)/(M$8-M$7))),IF(M26&lt;=M$8,M$5,IF(M26&gt;M$6,0,0.6*M$5+0.4*M$5*(M26-M$7)/(M$8-M$7))))))</f>
      </c>
      <c r="O26" s="134">
        <f>IF(M26&lt;&gt;"",M$5,0)</f>
      </c>
      <c r="P26" s="133">
        <f>IF(M$6=0,RANK(M26,M$12:M$42,0),RANK(M26,M$12:M$42,1))</f>
      </c>
      <c r="Q26" s="134">
        <v>100</v>
      </c>
      <c r="R26" s="134">
        <f>IF(COUNTA(Q$12:Q$42)=0,0.6*Q$5,IF(Q26="",0,IF(Q$6=0,IF(Q26&gt;=Q$8,Q$5,IF(Q26&lt;Q$6,0,0.6*Q$5+0.4*Q$5*(Q26-Q$7)/(Q$8-Q$7))),IF(Q26&lt;=Q$8,Q$5,IF(Q26&gt;Q$6,0,0.6*Q$5+0.4*Q$5*(Q26-Q$7)/(Q$8-Q$7))))))</f>
      </c>
      <c r="S26" s="134">
        <f>IF(Q26&lt;&gt;"",Q$5,0)</f>
      </c>
      <c r="T26" s="133">
        <f>IF(Q$6=0,RANK(Q26,Q$12:Q$42,0),RANK(Q26,Q$12:Q$42,1))</f>
      </c>
      <c r="U26" s="134">
        <v>134.887360535824</v>
      </c>
      <c r="V26" s="134">
        <f>IF(COUNTA(U$12:U$42)=0,0.6*U$5,IF(U26="",0,IF(U$6=0,IF(U26&gt;=U$8,U$5,IF(U26&lt;U$6,0,0.6*U$5+0.4*U$5*(U26-U$7)/(U$8-U$7))),IF(U26&lt;=U$8,U$5,IF(U26&gt;U$6,0,0.6*U$5+0.4*U$5*(U26-U$7)/(U$8-U$7))))))</f>
      </c>
      <c r="W26" s="134">
        <f>IF(U26&lt;&gt;"",U$5,0)</f>
      </c>
      <c r="X26" s="133">
        <f>IF(U$6=0,RANK(U26,U$12:U$42,0),RANK(U26,U$12:U$42,1))</f>
      </c>
      <c r="Y26"/>
      <c r="Z26" s="134">
        <f>IF(COUNTA(Y$12:Y$42)=0,0.6*Y$5,IF(Y26="",0,IF(Y$6=0,IF(Y26&gt;=Y$8,Y$5,IF(Y26&lt;Y$6,0,0.6*Y$5+0.4*Y$5*(Y26-Y$7)/(Y$8-Y$7))),IF(Y26&lt;=Y$8,Y$5,IF(Y26&gt;Y$6,0,0.6*Y$5+0.4*Y$5*(Y26-Y$7)/(Y$8-Y$7))))))</f>
      </c>
      <c r="AA26" s="134">
        <f>IF(Y26&lt;&gt;"",Y$5,0)</f>
      </c>
      <c r="AB26" s="133">
        <f>IF(Y$6=0,RANK(Y26,Y$12:Y$42,0),RANK(Y26,Y$12:Y$42,1))</f>
      </c>
      <c r="AC26" s="134">
        <v>0.6</v>
      </c>
      <c r="AD26" s="134">
        <f>IF(COUNTA(AC$12:AC$42)=0,0.6*AC$5,IF(AC26="",0,IF(AC$6=0,IF(AC26&gt;=AC$8,AC$5,IF(AC26&lt;AC$6,0,0.6*AC$5+0.4*AC$5*(AC26-AC$7)/(AC$8-AC$7))),IF(AC26&lt;=AC$8,AC$5,IF(AC26&gt;AC$6,0,0.6*AC$5+0.4*AC$5*(AC26-AC$7)/(AC$8-AC$7))))))</f>
      </c>
      <c r="AE26" s="134">
        <f>IF(AC26&lt;&gt;"",AC$5,0)</f>
      </c>
      <c r="AF26" s="133">
        <f>IF(AC$6=0,RANK(AC26,AC$12:AC$42,0),RANK(AC26,AC$12:AC$42,1))</f>
      </c>
      <c r="AG26" s="134">
        <v>0.831215308209173</v>
      </c>
      <c r="AH26" s="134">
        <f>IF(COUNTA(AG$12:AG$42)=0,0.6*AG$5,IF(AG26="",0,IF(AG$6=0,IF(AG26&gt;=AG$8,AG$5,IF(AG26&lt;AG$6,0,0.6*AG$5+0.4*AG$5*(AG26-AG$7)/(AG$8-AG$7))),IF(AG26&lt;=AG$8,AG$5,IF(AG26&gt;AG$6,0,0.6*AG$5+0.4*AG$5*(AG26-AG$7)/(AG$8-AG$7))))))</f>
      </c>
      <c r="AI26" s="134">
        <f>IF(AG26&lt;&gt;"",AG$5,0)</f>
      </c>
      <c r="AJ26" s="133">
        <f>IF(AG$6=0,RANK(AG26,AG$12:AG$42,0),RANK(AG26,AG$12:AG$42,1))</f>
      </c>
      <c r="AK26" s="134">
        <v>100</v>
      </c>
      <c r="AL26" s="134">
        <f>IF(COUNTA(AK$12:AK$42)=0,0.6*AK$5,IF(AK26="",0,IF(AK$6=0,IF(AK26&gt;=AK$8,AK$5,IF(AK26&lt;AK$6,0,0.6*AK$5+0.4*AK$5*(AK26-AK$7)/(AK$8-AK$7))),IF(AK26&lt;=AK$8,AK$5,IF(AK26&gt;AK$6,0,0.6*AK$5+0.4*AK$5*(AK26-AK$7)/(AK$8-AK$7))))))</f>
      </c>
      <c r="AM26" s="134">
        <f>IF(AK26&lt;&gt;"",AK$5,0)</f>
      </c>
      <c r="AN26" s="133">
        <f>IF(AK$6=0,RANK(AK26,AK$12:AK$42,0),RANK(AK26,AK$12:AK$42,1))</f>
      </c>
      <c r="AO26" s="134">
        <v>98.02</v>
      </c>
      <c r="AP26" s="134">
        <f>IF(COUNTA(AO$12:AO$42)=0,0.6*AO$5,IF(AO26="",0,IF(AO$6=0,IF(AO26&gt;=AO$8,AO$5,IF(AO26&lt;AO$6,0,0.6*AO$5+0.4*AO$5*(AO26-AO$7)/(AO$8-AO$7))),IF(AO26&lt;=AO$8,AO$5,IF(AO26&gt;AO$6,0,0.6*AO$5+0.4*AO$5*(AO26-AO$7)/(AO$8-AO$7))))))</f>
      </c>
      <c r="AQ26" s="134">
        <f>IF(AO26&lt;&gt;"",AO$5,0)</f>
      </c>
      <c r="AR26" s="133">
        <f>IF(AO$6=0,RANK(AO26,AO$12:AO$42,0),RANK(AO26,AO$12:AO$42,1))</f>
      </c>
      <c r="AS26" s="133" t="s">
        <v>30</v>
      </c>
      <c r="AT26" s="133">
        <f>(F26)*100</f>
      </c>
      <c r="AU26" s="133">
        <f>RANK(AT26,AT$12:AT$42,0)</f>
      </c>
      <c r="AV26" s="133" t="s">
        <v>30</v>
      </c>
      <c r="AW26" s="133">
        <f>(J26)*100</f>
      </c>
      <c r="AX26" s="133">
        <f>RANK(AW26,AW$12:AW$42,0)</f>
      </c>
      <c r="AY26" s="133" t="s">
        <v>30</v>
      </c>
      <c r="AZ26" s="133">
        <f>(N26+R26+V26+Z26+AD26+AH26)*100</f>
      </c>
      <c r="BA26" s="133">
        <f>RANK(AZ26,AZ$12:AZ$42,0)</f>
      </c>
      <c r="BB26" s="133" t="s">
        <v>30</v>
      </c>
      <c r="BC26" s="133">
        <f>(AL26+AP26)*100</f>
      </c>
      <c r="BD26" s="133">
        <f>RANK(BC26,BC$12:BC$42,0)</f>
      </c>
    </row>
    <row r="27">
      <c r="A27" s="133" t="s">
        <v>31</v>
      </c>
      <c r="B27" s="133">
        <f>A27</f>
      </c>
      <c r="C27" s="133">
        <f>(F27+J27+N27+R27+V27+Z27+AD27+AH27+AL27+AP27)*100</f>
      </c>
      <c r="D27" s="133">
        <f>RANK(C27,C$12:C$42,0)</f>
      </c>
      <c r="E27"/>
      <c r="F27" s="134">
        <f>IF(COUNTA(E$12:E$42)=0,0.6*E$5,IF(E27="",0,IF(E$6=0,IF(E27&gt;=E$8,E$5,IF(E27&lt;E$6,0,0.6*E$5+0.4*E$5*(E27-E$7)/(E$8-E$7))),IF(E27&lt;=E$8,E$5,IF(E27&gt;E$6,0,0.6*E$5+0.4*E$5*(E27-E$7)/(E$8-E$7))))))</f>
      </c>
      <c r="G27" s="134">
        <f>IF(E27&lt;&gt;"",E$5,0)</f>
      </c>
      <c r="H27" s="133">
        <f>IF(E$6=0,RANK(E27,E$12:E$42,0),RANK(E27,E$12:E$42,1))</f>
      </c>
      <c r="I27" s="134">
        <v>100</v>
      </c>
      <c r="J27" s="134">
        <f>IF(COUNTA(I$12:I$42)=0,0.6*I$5,IF(I27="",0,IF(I$6=0,IF(I27&gt;=I$8,I$5,IF(I27&lt;I$6,0,0.6*I$5+0.4*I$5*(I27-I$7)/(I$8-I$7))),IF(I27&lt;=I$8,I$5,IF(I27&gt;I$6,0,0.6*I$5+0.4*I$5*(I27-I$7)/(I$8-I$7))))))</f>
      </c>
      <c r="K27" s="134">
        <f>IF(I27&lt;&gt;"",I$5,0)</f>
      </c>
      <c r="L27" s="133">
        <f>IF(I$6=0,RANK(I27,I$12:I$42,0),RANK(I27,I$12:I$42,1))</f>
      </c>
      <c r="M27" s="134">
        <v>145.47</v>
      </c>
      <c r="N27" s="134">
        <f>IF(COUNTA(M$12:M$42)=0,0.6*M$5,IF(M27="",0,IF(M$6=0,IF(M27&gt;=M$8,M$5,IF(M27&lt;M$6,0,0.6*M$5+0.4*M$5*(M27-M$7)/(M$8-M$7))),IF(M27&lt;=M$8,M$5,IF(M27&gt;M$6,0,0.6*M$5+0.4*M$5*(M27-M$7)/(M$8-M$7))))))</f>
      </c>
      <c r="O27" s="134">
        <f>IF(M27&lt;&gt;"",M$5,0)</f>
      </c>
      <c r="P27" s="133">
        <f>IF(M$6=0,RANK(M27,M$12:M$42,0),RANK(M27,M$12:M$42,1))</f>
      </c>
      <c r="Q27" s="134">
        <v>100</v>
      </c>
      <c r="R27" s="134">
        <f>IF(COUNTA(Q$12:Q$42)=0,0.6*Q$5,IF(Q27="",0,IF(Q$6=0,IF(Q27&gt;=Q$8,Q$5,IF(Q27&lt;Q$6,0,0.6*Q$5+0.4*Q$5*(Q27-Q$7)/(Q$8-Q$7))),IF(Q27&lt;=Q$8,Q$5,IF(Q27&gt;Q$6,0,0.6*Q$5+0.4*Q$5*(Q27-Q$7)/(Q$8-Q$7))))))</f>
      </c>
      <c r="S27" s="134">
        <f>IF(Q27&lt;&gt;"",Q$5,0)</f>
      </c>
      <c r="T27" s="133">
        <f>IF(Q$6=0,RANK(Q27,Q$12:Q$42,0),RANK(Q27,Q$12:Q$42,1))</f>
      </c>
      <c r="U27" s="134">
        <v>63.213328606877</v>
      </c>
      <c r="V27" s="134">
        <f>IF(COUNTA(U$12:U$42)=0,0.6*U$5,IF(U27="",0,IF(U$6=0,IF(U27&gt;=U$8,U$5,IF(U27&lt;U$6,0,0.6*U$5+0.4*U$5*(U27-U$7)/(U$8-U$7))),IF(U27&lt;=U$8,U$5,IF(U27&gt;U$6,0,0.6*U$5+0.4*U$5*(U27-U$7)/(U$8-U$7))))))</f>
      </c>
      <c r="W27" s="134">
        <f>IF(U27&lt;&gt;"",U$5,0)</f>
      </c>
      <c r="X27" s="133">
        <f>IF(U$6=0,RANK(U27,U$12:U$42,0),RANK(U27,U$12:U$42,1))</f>
      </c>
      <c r="Y27"/>
      <c r="Z27" s="134">
        <f>IF(COUNTA(Y$12:Y$42)=0,0.6*Y$5,IF(Y27="",0,IF(Y$6=0,IF(Y27&gt;=Y$8,Y$5,IF(Y27&lt;Y$6,0,0.6*Y$5+0.4*Y$5*(Y27-Y$7)/(Y$8-Y$7))),IF(Y27&lt;=Y$8,Y$5,IF(Y27&gt;Y$6,0,0.6*Y$5+0.4*Y$5*(Y27-Y$7)/(Y$8-Y$7))))))</f>
      </c>
      <c r="AA27" s="134">
        <f>IF(Y27&lt;&gt;"",Y$5,0)</f>
      </c>
      <c r="AB27" s="133">
        <f>IF(Y$6=0,RANK(Y27,Y$12:Y$42,0),RANK(Y27,Y$12:Y$42,1))</f>
      </c>
      <c r="AC27" s="134">
        <v>0</v>
      </c>
      <c r="AD27" s="134">
        <f>IF(COUNTA(AC$12:AC$42)=0,0.6*AC$5,IF(AC27="",0,IF(AC$6=0,IF(AC27&gt;=AC$8,AC$5,IF(AC27&lt;AC$6,0,0.6*AC$5+0.4*AC$5*(AC27-AC$7)/(AC$8-AC$7))),IF(AC27&lt;=AC$8,AC$5,IF(AC27&gt;AC$6,0,0.6*AC$5+0.4*AC$5*(AC27-AC$7)/(AC$8-AC$7))))))</f>
      </c>
      <c r="AE27" s="134">
        <f>IF(AC27&lt;&gt;"",AC$5,0)</f>
      </c>
      <c r="AF27" s="133">
        <f>IF(AC$6=0,RANK(AC27,AC$12:AC$42,0),RANK(AC27,AC$12:AC$42,1))</f>
      </c>
      <c r="AG27" s="134">
        <v>1.93114241001565</v>
      </c>
      <c r="AH27" s="134">
        <f>IF(COUNTA(AG$12:AG$42)=0,0.6*AG$5,IF(AG27="",0,IF(AG$6=0,IF(AG27&gt;=AG$8,AG$5,IF(AG27&lt;AG$6,0,0.6*AG$5+0.4*AG$5*(AG27-AG$7)/(AG$8-AG$7))),IF(AG27&lt;=AG$8,AG$5,IF(AG27&gt;AG$6,0,0.6*AG$5+0.4*AG$5*(AG27-AG$7)/(AG$8-AG$7))))))</f>
      </c>
      <c r="AI27" s="134">
        <f>IF(AG27&lt;&gt;"",AG$5,0)</f>
      </c>
      <c r="AJ27" s="133">
        <f>IF(AG$6=0,RANK(AG27,AG$12:AG$42,0),RANK(AG27,AG$12:AG$42,1))</f>
      </c>
      <c r="AK27" s="134">
        <v>100</v>
      </c>
      <c r="AL27" s="134">
        <f>IF(COUNTA(AK$12:AK$42)=0,0.6*AK$5,IF(AK27="",0,IF(AK$6=0,IF(AK27&gt;=AK$8,AK$5,IF(AK27&lt;AK$6,0,0.6*AK$5+0.4*AK$5*(AK27-AK$7)/(AK$8-AK$7))),IF(AK27&lt;=AK$8,AK$5,IF(AK27&gt;AK$6,0,0.6*AK$5+0.4*AK$5*(AK27-AK$7)/(AK$8-AK$7))))))</f>
      </c>
      <c r="AM27" s="134">
        <f>IF(AK27&lt;&gt;"",AK$5,0)</f>
      </c>
      <c r="AN27" s="133">
        <f>IF(AK$6=0,RANK(AK27,AK$12:AK$42,0),RANK(AK27,AK$12:AK$42,1))</f>
      </c>
      <c r="AO27" s="134">
        <v>99.91</v>
      </c>
      <c r="AP27" s="134">
        <f>IF(COUNTA(AO$12:AO$42)=0,0.6*AO$5,IF(AO27="",0,IF(AO$6=0,IF(AO27&gt;=AO$8,AO$5,IF(AO27&lt;AO$6,0,0.6*AO$5+0.4*AO$5*(AO27-AO$7)/(AO$8-AO$7))),IF(AO27&lt;=AO$8,AO$5,IF(AO27&gt;AO$6,0,0.6*AO$5+0.4*AO$5*(AO27-AO$7)/(AO$8-AO$7))))))</f>
      </c>
      <c r="AQ27" s="134">
        <f>IF(AO27&lt;&gt;"",AO$5,0)</f>
      </c>
      <c r="AR27" s="133">
        <f>IF(AO$6=0,RANK(AO27,AO$12:AO$42,0),RANK(AO27,AO$12:AO$42,1))</f>
      </c>
      <c r="AS27" s="133" t="s">
        <v>31</v>
      </c>
      <c r="AT27" s="133">
        <f>(F27)*100</f>
      </c>
      <c r="AU27" s="133">
        <f>RANK(AT27,AT$12:AT$42,0)</f>
      </c>
      <c r="AV27" s="133" t="s">
        <v>31</v>
      </c>
      <c r="AW27" s="133">
        <f>(J27)*100</f>
      </c>
      <c r="AX27" s="133">
        <f>RANK(AW27,AW$12:AW$42,0)</f>
      </c>
      <c r="AY27" s="133" t="s">
        <v>31</v>
      </c>
      <c r="AZ27" s="133">
        <f>(N27+R27+V27+Z27+AD27+AH27)*100</f>
      </c>
      <c r="BA27" s="133">
        <f>RANK(AZ27,AZ$12:AZ$42,0)</f>
      </c>
      <c r="BB27" s="133" t="s">
        <v>31</v>
      </c>
      <c r="BC27" s="133">
        <f>(AL27+AP27)*100</f>
      </c>
      <c r="BD27" s="133">
        <f>RANK(BC27,BC$12:BC$42,0)</f>
      </c>
    </row>
    <row r="28">
      <c r="A28" s="133" t="s">
        <v>32</v>
      </c>
      <c r="B28" s="133">
        <f>A28</f>
      </c>
      <c r="C28" s="133">
        <f>(F28+J28+N28+R28+V28+Z28+AD28+AH28+AL28+AP28)*100</f>
      </c>
      <c r="D28" s="133">
        <f>RANK(C28,C$12:C$42,0)</f>
      </c>
      <c r="E28"/>
      <c r="F28" s="134">
        <f>IF(COUNTA(E$12:E$42)=0,0.6*E$5,IF(E28="",0,IF(E$6=0,IF(E28&gt;=E$8,E$5,IF(E28&lt;E$6,0,0.6*E$5+0.4*E$5*(E28-E$7)/(E$8-E$7))),IF(E28&lt;=E$8,E$5,IF(E28&gt;E$6,0,0.6*E$5+0.4*E$5*(E28-E$7)/(E$8-E$7))))))</f>
      </c>
      <c r="G28" s="134">
        <f>IF(E28&lt;&gt;"",E$5,0)</f>
      </c>
      <c r="H28" s="133">
        <f>IF(E$6=0,RANK(E28,E$12:E$42,0),RANK(E28,E$12:E$42,1))</f>
      </c>
      <c r="I28" s="134">
        <v>99.9991542862999</v>
      </c>
      <c r="J28" s="134">
        <f>IF(COUNTA(I$12:I$42)=0,0.6*I$5,IF(I28="",0,IF(I$6=0,IF(I28&gt;=I$8,I$5,IF(I28&lt;I$6,0,0.6*I$5+0.4*I$5*(I28-I$7)/(I$8-I$7))),IF(I28&lt;=I$8,I$5,IF(I28&gt;I$6,0,0.6*I$5+0.4*I$5*(I28-I$7)/(I$8-I$7))))))</f>
      </c>
      <c r="K28" s="134">
        <f>IF(I28&lt;&gt;"",I$5,0)</f>
      </c>
      <c r="L28" s="133">
        <f>IF(I$6=0,RANK(I28,I$12:I$42,0),RANK(I28,I$12:I$42,1))</f>
      </c>
      <c r="M28" s="134">
        <v>132.7475</v>
      </c>
      <c r="N28" s="134">
        <f>IF(COUNTA(M$12:M$42)=0,0.6*M$5,IF(M28="",0,IF(M$6=0,IF(M28&gt;=M$8,M$5,IF(M28&lt;M$6,0,0.6*M$5+0.4*M$5*(M28-M$7)/(M$8-M$7))),IF(M28&lt;=M$8,M$5,IF(M28&gt;M$6,0,0.6*M$5+0.4*M$5*(M28-M$7)/(M$8-M$7))))))</f>
      </c>
      <c r="O28" s="134">
        <f>IF(M28&lt;&gt;"",M$5,0)</f>
      </c>
      <c r="P28" s="133">
        <f>IF(M$6=0,RANK(M28,M$12:M$42,0),RANK(M28,M$12:M$42,1))</f>
      </c>
      <c r="Q28" s="134">
        <v>100</v>
      </c>
      <c r="R28" s="134">
        <f>IF(COUNTA(Q$12:Q$42)=0,0.6*Q$5,IF(Q28="",0,IF(Q$6=0,IF(Q28&gt;=Q$8,Q$5,IF(Q28&lt;Q$6,0,0.6*Q$5+0.4*Q$5*(Q28-Q$7)/(Q$8-Q$7))),IF(Q28&lt;=Q$8,Q$5,IF(Q28&gt;Q$6,0,0.6*Q$5+0.4*Q$5*(Q28-Q$7)/(Q$8-Q$7))))))</f>
      </c>
      <c r="S28" s="134">
        <f>IF(Q28&lt;&gt;"",Q$5,0)</f>
      </c>
      <c r="T28" s="133">
        <f>IF(Q$6=0,RANK(Q28,Q$12:Q$42,0),RANK(Q28,Q$12:Q$42,1))</f>
      </c>
      <c r="U28" s="134">
        <v>1584.72</v>
      </c>
      <c r="V28" s="134">
        <f>IF(COUNTA(U$12:U$42)=0,0.6*U$5,IF(U28="",0,IF(U$6=0,IF(U28&gt;=U$8,U$5,IF(U28&lt;U$6,0,0.6*U$5+0.4*U$5*(U28-U$7)/(U$8-U$7))),IF(U28&lt;=U$8,U$5,IF(U28&gt;U$6,0,0.6*U$5+0.4*U$5*(U28-U$7)/(U$8-U$7))))))</f>
      </c>
      <c r="W28" s="134">
        <f>IF(U28&lt;&gt;"",U$5,0)</f>
      </c>
      <c r="X28" s="133">
        <f>IF(U$6=0,RANK(U28,U$12:U$42,0),RANK(U28,U$12:U$42,1))</f>
      </c>
      <c r="Y28"/>
      <c r="Z28" s="134">
        <f>IF(COUNTA(Y$12:Y$42)=0,0.6*Y$5,IF(Y28="",0,IF(Y$6=0,IF(Y28&gt;=Y$8,Y$5,IF(Y28&lt;Y$6,0,0.6*Y$5+0.4*Y$5*(Y28-Y$7)/(Y$8-Y$7))),IF(Y28&lt;=Y$8,Y$5,IF(Y28&gt;Y$6,0,0.6*Y$5+0.4*Y$5*(Y28-Y$7)/(Y$8-Y$7))))))</f>
      </c>
      <c r="AA28" s="134">
        <f>IF(Y28&lt;&gt;"",Y$5,0)</f>
      </c>
      <c r="AB28" s="133">
        <f>IF(Y$6=0,RANK(Y28,Y$12:Y$42,0),RANK(Y28,Y$12:Y$42,1))</f>
      </c>
      <c r="AC28" s="134">
        <v>1.41949999997159</v>
      </c>
      <c r="AD28" s="134">
        <f>IF(COUNTA(AC$12:AC$42)=0,0.6*AC$5,IF(AC28="",0,IF(AC$6=0,IF(AC28&gt;=AC$8,AC$5,IF(AC28&lt;AC$6,0,0.6*AC$5+0.4*AC$5*(AC28-AC$7)/(AC$8-AC$7))),IF(AC28&lt;=AC$8,AC$5,IF(AC28&gt;AC$6,0,0.6*AC$5+0.4*AC$5*(AC28-AC$7)/(AC$8-AC$7))))))</f>
      </c>
      <c r="AE28" s="134">
        <f>IF(AC28&lt;&gt;"",AC$5,0)</f>
      </c>
      <c r="AF28" s="133">
        <f>IF(AC$6=0,RANK(AC28,AC$12:AC$42,0),RANK(AC28,AC$12:AC$42,1))</f>
      </c>
      <c r="AG28" s="134">
        <v>3.22331606217617</v>
      </c>
      <c r="AH28" s="134">
        <f>IF(COUNTA(AG$12:AG$42)=0,0.6*AG$5,IF(AG28="",0,IF(AG$6=0,IF(AG28&gt;=AG$8,AG$5,IF(AG28&lt;AG$6,0,0.6*AG$5+0.4*AG$5*(AG28-AG$7)/(AG$8-AG$7))),IF(AG28&lt;=AG$8,AG$5,IF(AG28&gt;AG$6,0,0.6*AG$5+0.4*AG$5*(AG28-AG$7)/(AG$8-AG$7))))))</f>
      </c>
      <c r="AI28" s="134">
        <f>IF(AG28&lt;&gt;"",AG$5,0)</f>
      </c>
      <c r="AJ28" s="133">
        <f>IF(AG$6=0,RANK(AG28,AG$12:AG$42,0),RANK(AG28,AG$12:AG$42,1))</f>
      </c>
      <c r="AK28" s="134">
        <v>79.8507462686567</v>
      </c>
      <c r="AL28" s="134">
        <f>IF(COUNTA(AK$12:AK$42)=0,0.6*AK$5,IF(AK28="",0,IF(AK$6=0,IF(AK28&gt;=AK$8,AK$5,IF(AK28&lt;AK$6,0,0.6*AK$5+0.4*AK$5*(AK28-AK$7)/(AK$8-AK$7))),IF(AK28&lt;=AK$8,AK$5,IF(AK28&gt;AK$6,0,0.6*AK$5+0.4*AK$5*(AK28-AK$7)/(AK$8-AK$7))))))</f>
      </c>
      <c r="AM28" s="134">
        <f>IF(AK28&lt;&gt;"",AK$5,0)</f>
      </c>
      <c r="AN28" s="133">
        <f>IF(AK$6=0,RANK(AK28,AK$12:AK$42,0),RANK(AK28,AK$12:AK$42,1))</f>
      </c>
      <c r="AO28" s="134">
        <v>99.82</v>
      </c>
      <c r="AP28" s="134">
        <f>IF(COUNTA(AO$12:AO$42)=0,0.6*AO$5,IF(AO28="",0,IF(AO$6=0,IF(AO28&gt;=AO$8,AO$5,IF(AO28&lt;AO$6,0,0.6*AO$5+0.4*AO$5*(AO28-AO$7)/(AO$8-AO$7))),IF(AO28&lt;=AO$8,AO$5,IF(AO28&gt;AO$6,0,0.6*AO$5+0.4*AO$5*(AO28-AO$7)/(AO$8-AO$7))))))</f>
      </c>
      <c r="AQ28" s="134">
        <f>IF(AO28&lt;&gt;"",AO$5,0)</f>
      </c>
      <c r="AR28" s="133">
        <f>IF(AO$6=0,RANK(AO28,AO$12:AO$42,0),RANK(AO28,AO$12:AO$42,1))</f>
      </c>
      <c r="AS28" s="133" t="s">
        <v>32</v>
      </c>
      <c r="AT28" s="133">
        <f>(F28)*100</f>
      </c>
      <c r="AU28" s="133">
        <f>RANK(AT28,AT$12:AT$42,0)</f>
      </c>
      <c r="AV28" s="133" t="s">
        <v>32</v>
      </c>
      <c r="AW28" s="133">
        <f>(J28)*100</f>
      </c>
      <c r="AX28" s="133">
        <f>RANK(AW28,AW$12:AW$42,0)</f>
      </c>
      <c r="AY28" s="133" t="s">
        <v>32</v>
      </c>
      <c r="AZ28" s="133">
        <f>(N28+R28+V28+Z28+AD28+AH28)*100</f>
      </c>
      <c r="BA28" s="133">
        <f>RANK(AZ28,AZ$12:AZ$42,0)</f>
      </c>
      <c r="BB28" s="133" t="s">
        <v>32</v>
      </c>
      <c r="BC28" s="133">
        <f>(AL28+AP28)*100</f>
      </c>
      <c r="BD28" s="133">
        <f>RANK(BC28,BC$12:BC$42,0)</f>
      </c>
    </row>
    <row r="29">
      <c r="A29" s="133" t="s">
        <v>33</v>
      </c>
      <c r="B29" s="133">
        <f>A29</f>
      </c>
      <c r="C29" s="133">
        <f>(F29+J29+N29+R29+V29+Z29+AD29+AH29+AL29+AP29)*100</f>
      </c>
      <c r="D29" s="133">
        <f>RANK(C29,C$12:C$42,0)</f>
      </c>
      <c r="E29"/>
      <c r="F29" s="134">
        <f>IF(COUNTA(E$12:E$42)=0,0.6*E$5,IF(E29="",0,IF(E$6=0,IF(E29&gt;=E$8,E$5,IF(E29&lt;E$6,0,0.6*E$5+0.4*E$5*(E29-E$7)/(E$8-E$7))),IF(E29&lt;=E$8,E$5,IF(E29&gt;E$6,0,0.6*E$5+0.4*E$5*(E29-E$7)/(E$8-E$7))))))</f>
      </c>
      <c r="G29" s="134">
        <f>IF(E29&lt;&gt;"",E$5,0)</f>
      </c>
      <c r="H29" s="133">
        <f>IF(E$6=0,RANK(E29,E$12:E$42,0),RANK(E29,E$12:E$42,1))</f>
      </c>
      <c r="I29" s="134">
        <v>100</v>
      </c>
      <c r="J29" s="134">
        <f>IF(COUNTA(I$12:I$42)=0,0.6*I$5,IF(I29="",0,IF(I$6=0,IF(I29&gt;=I$8,I$5,IF(I29&lt;I$6,0,0.6*I$5+0.4*I$5*(I29-I$7)/(I$8-I$7))),IF(I29&lt;=I$8,I$5,IF(I29&gt;I$6,0,0.6*I$5+0.4*I$5*(I29-I$7)/(I$8-I$7))))))</f>
      </c>
      <c r="K29" s="134">
        <f>IF(I29&lt;&gt;"",I$5,0)</f>
      </c>
      <c r="L29" s="133">
        <f>IF(I$6=0,RANK(I29,I$12:I$42,0),RANK(I29,I$12:I$42,1))</f>
      </c>
      <c r="M29" s="134">
        <v>161.381052631579</v>
      </c>
      <c r="N29" s="134">
        <f>IF(COUNTA(M$12:M$42)=0,0.6*M$5,IF(M29="",0,IF(M$6=0,IF(M29&gt;=M$8,M$5,IF(M29&lt;M$6,0,0.6*M$5+0.4*M$5*(M29-M$7)/(M$8-M$7))),IF(M29&lt;=M$8,M$5,IF(M29&gt;M$6,0,0.6*M$5+0.4*M$5*(M29-M$7)/(M$8-M$7))))))</f>
      </c>
      <c r="O29" s="134">
        <f>IF(M29&lt;&gt;"",M$5,0)</f>
      </c>
      <c r="P29" s="133">
        <f>IF(M$6=0,RANK(M29,M$12:M$42,0),RANK(M29,M$12:M$42,1))</f>
      </c>
      <c r="Q29" s="134">
        <v>100</v>
      </c>
      <c r="R29" s="134">
        <f>IF(COUNTA(Q$12:Q$42)=0,0.6*Q$5,IF(Q29="",0,IF(Q$6=0,IF(Q29&gt;=Q$8,Q$5,IF(Q29&lt;Q$6,0,0.6*Q$5+0.4*Q$5*(Q29-Q$7)/(Q$8-Q$7))),IF(Q29&lt;=Q$8,Q$5,IF(Q29&gt;Q$6,0,0.6*Q$5+0.4*Q$5*(Q29-Q$7)/(Q$8-Q$7))))))</f>
      </c>
      <c r="S29" s="134">
        <f>IF(Q29&lt;&gt;"",Q$5,0)</f>
      </c>
      <c r="T29" s="133">
        <f>IF(Q$6=0,RANK(Q29,Q$12:Q$42,0),RANK(Q29,Q$12:Q$42,1))</f>
      </c>
      <c r="U29" s="134">
        <v>67.4478367346939</v>
      </c>
      <c r="V29" s="134">
        <f>IF(COUNTA(U$12:U$42)=0,0.6*U$5,IF(U29="",0,IF(U$6=0,IF(U29&gt;=U$8,U$5,IF(U29&lt;U$6,0,0.6*U$5+0.4*U$5*(U29-U$7)/(U$8-U$7))),IF(U29&lt;=U$8,U$5,IF(U29&gt;U$6,0,0.6*U$5+0.4*U$5*(U29-U$7)/(U$8-U$7))))))</f>
      </c>
      <c r="W29" s="134">
        <f>IF(U29&lt;&gt;"",U$5,0)</f>
      </c>
      <c r="X29" s="133">
        <f>IF(U$6=0,RANK(U29,U$12:U$42,0),RANK(U29,U$12:U$42,1))</f>
      </c>
      <c r="Y29"/>
      <c r="Z29" s="134">
        <f>IF(COUNTA(Y$12:Y$42)=0,0.6*Y$5,IF(Y29="",0,IF(Y$6=0,IF(Y29&gt;=Y$8,Y$5,IF(Y29&lt;Y$6,0,0.6*Y$5+0.4*Y$5*(Y29-Y$7)/(Y$8-Y$7))),IF(Y29&lt;=Y$8,Y$5,IF(Y29&gt;Y$6,0,0.6*Y$5+0.4*Y$5*(Y29-Y$7)/(Y$8-Y$7))))))</f>
      </c>
      <c r="AA29" s="134">
        <f>IF(Y29&lt;&gt;"",Y$5,0)</f>
      </c>
      <c r="AB29" s="133">
        <f>IF(Y$6=0,RANK(Y29,Y$12:Y$42,0),RANK(Y29,Y$12:Y$42,1))</f>
      </c>
      <c r="AC29" s="134">
        <v>0</v>
      </c>
      <c r="AD29" s="134">
        <f>IF(COUNTA(AC$12:AC$42)=0,0.6*AC$5,IF(AC29="",0,IF(AC$6=0,IF(AC29&gt;=AC$8,AC$5,IF(AC29&lt;AC$6,0,0.6*AC$5+0.4*AC$5*(AC29-AC$7)/(AC$8-AC$7))),IF(AC29&lt;=AC$8,AC$5,IF(AC29&gt;AC$6,0,0.6*AC$5+0.4*AC$5*(AC29-AC$7)/(AC$8-AC$7))))))</f>
      </c>
      <c r="AE29" s="134">
        <f>IF(AC29&lt;&gt;"",AC$5,0)</f>
      </c>
      <c r="AF29" s="133">
        <f>IF(AC$6=0,RANK(AC29,AC$12:AC$42,0),RANK(AC29,AC$12:AC$42,1))</f>
      </c>
      <c r="AG29" s="134">
        <v>1.63523573200993</v>
      </c>
      <c r="AH29" s="134">
        <f>IF(COUNTA(AG$12:AG$42)=0,0.6*AG$5,IF(AG29="",0,IF(AG$6=0,IF(AG29&gt;=AG$8,AG$5,IF(AG29&lt;AG$6,0,0.6*AG$5+0.4*AG$5*(AG29-AG$7)/(AG$8-AG$7))),IF(AG29&lt;=AG$8,AG$5,IF(AG29&gt;AG$6,0,0.6*AG$5+0.4*AG$5*(AG29-AG$7)/(AG$8-AG$7))))))</f>
      </c>
      <c r="AI29" s="134">
        <f>IF(AG29&lt;&gt;"",AG$5,0)</f>
      </c>
      <c r="AJ29" s="133">
        <f>IF(AG$6=0,RANK(AG29,AG$12:AG$42,0),RANK(AG29,AG$12:AG$42,1))</f>
      </c>
      <c r="AK29" s="134">
        <v>100</v>
      </c>
      <c r="AL29" s="134">
        <f>IF(COUNTA(AK$12:AK$42)=0,0.6*AK$5,IF(AK29="",0,IF(AK$6=0,IF(AK29&gt;=AK$8,AK$5,IF(AK29&lt;AK$6,0,0.6*AK$5+0.4*AK$5*(AK29-AK$7)/(AK$8-AK$7))),IF(AK29&lt;=AK$8,AK$5,IF(AK29&gt;AK$6,0,0.6*AK$5+0.4*AK$5*(AK29-AK$7)/(AK$8-AK$7))))))</f>
      </c>
      <c r="AM29" s="134">
        <f>IF(AK29&lt;&gt;"",AK$5,0)</f>
      </c>
      <c r="AN29" s="133">
        <f>IF(AK$6=0,RANK(AK29,AK$12:AK$42,0),RANK(AK29,AK$12:AK$42,1))</f>
      </c>
      <c r="AO29" s="134">
        <v>98.78</v>
      </c>
      <c r="AP29" s="134">
        <f>IF(COUNTA(AO$12:AO$42)=0,0.6*AO$5,IF(AO29="",0,IF(AO$6=0,IF(AO29&gt;=AO$8,AO$5,IF(AO29&lt;AO$6,0,0.6*AO$5+0.4*AO$5*(AO29-AO$7)/(AO$8-AO$7))),IF(AO29&lt;=AO$8,AO$5,IF(AO29&gt;AO$6,0,0.6*AO$5+0.4*AO$5*(AO29-AO$7)/(AO$8-AO$7))))))</f>
      </c>
      <c r="AQ29" s="134">
        <f>IF(AO29&lt;&gt;"",AO$5,0)</f>
      </c>
      <c r="AR29" s="133">
        <f>IF(AO$6=0,RANK(AO29,AO$12:AO$42,0),RANK(AO29,AO$12:AO$42,1))</f>
      </c>
      <c r="AS29" s="133" t="s">
        <v>33</v>
      </c>
      <c r="AT29" s="133">
        <f>(F29)*100</f>
      </c>
      <c r="AU29" s="133">
        <f>RANK(AT29,AT$12:AT$42,0)</f>
      </c>
      <c r="AV29" s="133" t="s">
        <v>33</v>
      </c>
      <c r="AW29" s="133">
        <f>(J29)*100</f>
      </c>
      <c r="AX29" s="133">
        <f>RANK(AW29,AW$12:AW$42,0)</f>
      </c>
      <c r="AY29" s="133" t="s">
        <v>33</v>
      </c>
      <c r="AZ29" s="133">
        <f>(N29+R29+V29+Z29+AD29+AH29)*100</f>
      </c>
      <c r="BA29" s="133">
        <f>RANK(AZ29,AZ$12:AZ$42,0)</f>
      </c>
      <c r="BB29" s="133" t="s">
        <v>33</v>
      </c>
      <c r="BC29" s="133">
        <f>(AL29+AP29)*100</f>
      </c>
      <c r="BD29" s="133">
        <f>RANK(BC29,BC$12:BC$42,0)</f>
      </c>
    </row>
    <row r="30">
      <c r="A30" s="133" t="s">
        <v>34</v>
      </c>
      <c r="B30" s="133">
        <f>A30</f>
      </c>
      <c r="C30" s="133">
        <f>(F30+J30+N30+R30+V30+Z30+AD30+AH30+AL30+AP30)*100</f>
      </c>
      <c r="D30" s="133">
        <f>RANK(C30,C$12:C$42,0)</f>
      </c>
      <c r="E30"/>
      <c r="F30" s="134">
        <f>IF(COUNTA(E$12:E$42)=0,0.6*E$5,IF(E30="",0,IF(E$6=0,IF(E30&gt;=E$8,E$5,IF(E30&lt;E$6,0,0.6*E$5+0.4*E$5*(E30-E$7)/(E$8-E$7))),IF(E30&lt;=E$8,E$5,IF(E30&gt;E$6,0,0.6*E$5+0.4*E$5*(E30-E$7)/(E$8-E$7))))))</f>
      </c>
      <c r="G30" s="134">
        <f>IF(E30&lt;&gt;"",E$5,0)</f>
      </c>
      <c r="H30" s="133">
        <f>IF(E$6=0,RANK(E30,E$12:E$42,0),RANK(E30,E$12:E$42,1))</f>
      </c>
      <c r="I30" s="134">
        <v>100</v>
      </c>
      <c r="J30" s="134">
        <f>IF(COUNTA(I$12:I$42)=0,0.6*I$5,IF(I30="",0,IF(I$6=0,IF(I30&gt;=I$8,I$5,IF(I30&lt;I$6,0,0.6*I$5+0.4*I$5*(I30-I$7)/(I$8-I$7))),IF(I30&lt;=I$8,I$5,IF(I30&gt;I$6,0,0.6*I$5+0.4*I$5*(I30-I$7)/(I$8-I$7))))))</f>
      </c>
      <c r="K30" s="134">
        <f>IF(I30&lt;&gt;"",I$5,0)</f>
      </c>
      <c r="L30" s="133">
        <f>IF(I$6=0,RANK(I30,I$12:I$42,0),RANK(I30,I$12:I$42,1))</f>
      </c>
      <c r="M30" s="134">
        <v>167.92</v>
      </c>
      <c r="N30" s="134">
        <f>IF(COUNTA(M$12:M$42)=0,0.6*M$5,IF(M30="",0,IF(M$6=0,IF(M30&gt;=M$8,M$5,IF(M30&lt;M$6,0,0.6*M$5+0.4*M$5*(M30-M$7)/(M$8-M$7))),IF(M30&lt;=M$8,M$5,IF(M30&gt;M$6,0,0.6*M$5+0.4*M$5*(M30-M$7)/(M$8-M$7))))))</f>
      </c>
      <c r="O30" s="134">
        <f>IF(M30&lt;&gt;"",M$5,0)</f>
      </c>
      <c r="P30" s="133">
        <f>IF(M$6=0,RANK(M30,M$12:M$42,0),RANK(M30,M$12:M$42,1))</f>
      </c>
      <c r="Q30" s="134">
        <v>100</v>
      </c>
      <c r="R30" s="134">
        <f>IF(COUNTA(Q$12:Q$42)=0,0.6*Q$5,IF(Q30="",0,IF(Q$6=0,IF(Q30&gt;=Q$8,Q$5,IF(Q30&lt;Q$6,0,0.6*Q$5+0.4*Q$5*(Q30-Q$7)/(Q$8-Q$7))),IF(Q30&lt;=Q$8,Q$5,IF(Q30&gt;Q$6,0,0.6*Q$5+0.4*Q$5*(Q30-Q$7)/(Q$8-Q$7))))))</f>
      </c>
      <c r="S30" s="134">
        <f>IF(Q30&lt;&gt;"",Q$5,0)</f>
      </c>
      <c r="T30" s="133">
        <f>IF(Q$6=0,RANK(Q30,Q$12:Q$42,0),RANK(Q30,Q$12:Q$42,1))</f>
      </c>
      <c r="U30" s="134">
        <v>152.302625298329</v>
      </c>
      <c r="V30" s="134">
        <f>IF(COUNTA(U$12:U$42)=0,0.6*U$5,IF(U30="",0,IF(U$6=0,IF(U30&gt;=U$8,U$5,IF(U30&lt;U$6,0,0.6*U$5+0.4*U$5*(U30-U$7)/(U$8-U$7))),IF(U30&lt;=U$8,U$5,IF(U30&gt;U$6,0,0.6*U$5+0.4*U$5*(U30-U$7)/(U$8-U$7))))))</f>
      </c>
      <c r="W30" s="134">
        <f>IF(U30&lt;&gt;"",U$5,0)</f>
      </c>
      <c r="X30" s="133">
        <f>IF(U$6=0,RANK(U30,U$12:U$42,0),RANK(U30,U$12:U$42,1))</f>
      </c>
      <c r="Y30"/>
      <c r="Z30" s="134">
        <f>IF(COUNTA(Y$12:Y$42)=0,0.6*Y$5,IF(Y30="",0,IF(Y$6=0,IF(Y30&gt;=Y$8,Y$5,IF(Y30&lt;Y$6,0,0.6*Y$5+0.4*Y$5*(Y30-Y$7)/(Y$8-Y$7))),IF(Y30&lt;=Y$8,Y$5,IF(Y30&gt;Y$6,0,0.6*Y$5+0.4*Y$5*(Y30-Y$7)/(Y$8-Y$7))))))</f>
      </c>
      <c r="AA30" s="134">
        <f>IF(Y30&lt;&gt;"",Y$5,0)</f>
      </c>
      <c r="AB30" s="133">
        <f>IF(Y$6=0,RANK(Y30,Y$12:Y$42,0),RANK(Y30,Y$12:Y$42,1))</f>
      </c>
      <c r="AC30" s="134">
        <v>0</v>
      </c>
      <c r="AD30" s="134">
        <f>IF(COUNTA(AC$12:AC$42)=0,0.6*AC$5,IF(AC30="",0,IF(AC$6=0,IF(AC30&gt;=AC$8,AC$5,IF(AC30&lt;AC$6,0,0.6*AC$5+0.4*AC$5*(AC30-AC$7)/(AC$8-AC$7))),IF(AC30&lt;=AC$8,AC$5,IF(AC30&gt;AC$6,0,0.6*AC$5+0.4*AC$5*(AC30-AC$7)/(AC$8-AC$7))))))</f>
      </c>
      <c r="AE30" s="134">
        <f>IF(AC30&lt;&gt;"",AC$5,0)</f>
      </c>
      <c r="AF30" s="133">
        <f>IF(AC$6=0,RANK(AC30,AC$12:AC$42,0),RANK(AC30,AC$12:AC$42,1))</f>
      </c>
      <c r="AG30" s="134">
        <v>3.08</v>
      </c>
      <c r="AH30" s="134">
        <f>IF(COUNTA(AG$12:AG$42)=0,0.6*AG$5,IF(AG30="",0,IF(AG$6=0,IF(AG30&gt;=AG$8,AG$5,IF(AG30&lt;AG$6,0,0.6*AG$5+0.4*AG$5*(AG30-AG$7)/(AG$8-AG$7))),IF(AG30&lt;=AG$8,AG$5,IF(AG30&gt;AG$6,0,0.6*AG$5+0.4*AG$5*(AG30-AG$7)/(AG$8-AG$7))))))</f>
      </c>
      <c r="AI30" s="134">
        <f>IF(AG30&lt;&gt;"",AG$5,0)</f>
      </c>
      <c r="AJ30" s="133">
        <f>IF(AG$6=0,RANK(AG30,AG$12:AG$42,0),RANK(AG30,AG$12:AG$42,1))</f>
      </c>
      <c r="AK30" s="134">
        <v>90.3225806451613</v>
      </c>
      <c r="AL30" s="134">
        <f>IF(COUNTA(AK$12:AK$42)=0,0.6*AK$5,IF(AK30="",0,IF(AK$6=0,IF(AK30&gt;=AK$8,AK$5,IF(AK30&lt;AK$6,0,0.6*AK$5+0.4*AK$5*(AK30-AK$7)/(AK$8-AK$7))),IF(AK30&lt;=AK$8,AK$5,IF(AK30&gt;AK$6,0,0.6*AK$5+0.4*AK$5*(AK30-AK$7)/(AK$8-AK$7))))))</f>
      </c>
      <c r="AM30" s="134">
        <f>IF(AK30&lt;&gt;"",AK$5,0)</f>
      </c>
      <c r="AN30" s="133">
        <f>IF(AK$6=0,RANK(AK30,AK$12:AK$42,0),RANK(AK30,AK$12:AK$42,1))</f>
      </c>
      <c r="AO30" s="134">
        <v>100</v>
      </c>
      <c r="AP30" s="134">
        <f>IF(COUNTA(AO$12:AO$42)=0,0.6*AO$5,IF(AO30="",0,IF(AO$6=0,IF(AO30&gt;=AO$8,AO$5,IF(AO30&lt;AO$6,0,0.6*AO$5+0.4*AO$5*(AO30-AO$7)/(AO$8-AO$7))),IF(AO30&lt;=AO$8,AO$5,IF(AO30&gt;AO$6,0,0.6*AO$5+0.4*AO$5*(AO30-AO$7)/(AO$8-AO$7))))))</f>
      </c>
      <c r="AQ30" s="134">
        <f>IF(AO30&lt;&gt;"",AO$5,0)</f>
      </c>
      <c r="AR30" s="133">
        <f>IF(AO$6=0,RANK(AO30,AO$12:AO$42,0),RANK(AO30,AO$12:AO$42,1))</f>
      </c>
      <c r="AS30" s="133" t="s">
        <v>34</v>
      </c>
      <c r="AT30" s="133">
        <f>(F30)*100</f>
      </c>
      <c r="AU30" s="133">
        <f>RANK(AT30,AT$12:AT$42,0)</f>
      </c>
      <c r="AV30" s="133" t="s">
        <v>34</v>
      </c>
      <c r="AW30" s="133">
        <f>(J30)*100</f>
      </c>
      <c r="AX30" s="133">
        <f>RANK(AW30,AW$12:AW$42,0)</f>
      </c>
      <c r="AY30" s="133" t="s">
        <v>34</v>
      </c>
      <c r="AZ30" s="133">
        <f>(N30+R30+V30+Z30+AD30+AH30)*100</f>
      </c>
      <c r="BA30" s="133">
        <f>RANK(AZ30,AZ$12:AZ$42,0)</f>
      </c>
      <c r="BB30" s="133" t="s">
        <v>34</v>
      </c>
      <c r="BC30" s="133">
        <f>(AL30+AP30)*100</f>
      </c>
      <c r="BD30" s="133">
        <f>RANK(BC30,BC$12:BC$42,0)</f>
      </c>
    </row>
    <row r="31">
      <c r="A31" s="133" t="s">
        <v>35</v>
      </c>
      <c r="B31" s="133">
        <f>A31</f>
      </c>
      <c r="C31" s="133">
        <f>(F31+J31+N31+R31+V31+Z31+AD31+AH31+AL31+AP31)*100</f>
      </c>
      <c r="D31" s="133">
        <f>RANK(C31,C$12:C$42,0)</f>
      </c>
      <c r="E31"/>
      <c r="F31" s="134">
        <f>IF(COUNTA(E$12:E$42)=0,0.6*E$5,IF(E31="",0,IF(E$6=0,IF(E31&gt;=E$8,E$5,IF(E31&lt;E$6,0,0.6*E$5+0.4*E$5*(E31-E$7)/(E$8-E$7))),IF(E31&lt;=E$8,E$5,IF(E31&gt;E$6,0,0.6*E$5+0.4*E$5*(E31-E$7)/(E$8-E$7))))))</f>
      </c>
      <c r="G31" s="134">
        <f>IF(E31&lt;&gt;"",E$5,0)</f>
      </c>
      <c r="H31" s="133">
        <f>IF(E$6=0,RANK(E31,E$12:E$42,0),RANK(E31,E$12:E$42,1))</f>
      </c>
      <c r="I31" s="134">
        <v>99.999480969631</v>
      </c>
      <c r="J31" s="134">
        <f>IF(COUNTA(I$12:I$42)=0,0.6*I$5,IF(I31="",0,IF(I$6=0,IF(I31&gt;=I$8,I$5,IF(I31&lt;I$6,0,0.6*I$5+0.4*I$5*(I31-I$7)/(I$8-I$7))),IF(I31&lt;=I$8,I$5,IF(I31&gt;I$6,0,0.6*I$5+0.4*I$5*(I31-I$7)/(I$8-I$7))))))</f>
      </c>
      <c r="K31" s="134">
        <f>IF(I31&lt;&gt;"",I$5,0)</f>
      </c>
      <c r="L31" s="133">
        <f>IF(I$6=0,RANK(I31,I$12:I$42,0),RANK(I31,I$12:I$42,1))</f>
      </c>
      <c r="M31" s="134">
        <v>239.96</v>
      </c>
      <c r="N31" s="134">
        <f>IF(COUNTA(M$12:M$42)=0,0.6*M$5,IF(M31="",0,IF(M$6=0,IF(M31&gt;=M$8,M$5,IF(M31&lt;M$6,0,0.6*M$5+0.4*M$5*(M31-M$7)/(M$8-M$7))),IF(M31&lt;=M$8,M$5,IF(M31&gt;M$6,0,0.6*M$5+0.4*M$5*(M31-M$7)/(M$8-M$7))))))</f>
      </c>
      <c r="O31" s="134">
        <f>IF(M31&lt;&gt;"",M$5,0)</f>
      </c>
      <c r="P31" s="133">
        <f>IF(M$6=0,RANK(M31,M$12:M$42,0),RANK(M31,M$12:M$42,1))</f>
      </c>
      <c r="Q31" s="134">
        <v>100</v>
      </c>
      <c r="R31" s="134">
        <f>IF(COUNTA(Q$12:Q$42)=0,0.6*Q$5,IF(Q31="",0,IF(Q$6=0,IF(Q31&gt;=Q$8,Q$5,IF(Q31&lt;Q$6,0,0.6*Q$5+0.4*Q$5*(Q31-Q$7)/(Q$8-Q$7))),IF(Q31&lt;=Q$8,Q$5,IF(Q31&gt;Q$6,0,0.6*Q$5+0.4*Q$5*(Q31-Q$7)/(Q$8-Q$7))))))</f>
      </c>
      <c r="S31" s="134">
        <f>IF(Q31&lt;&gt;"",Q$5,0)</f>
      </c>
      <c r="T31" s="133">
        <f>IF(Q$6=0,RANK(Q31,Q$12:Q$42,0),RANK(Q31,Q$12:Q$42,1))</f>
      </c>
      <c r="U31" s="134">
        <v>104.630541871921</v>
      </c>
      <c r="V31" s="134">
        <f>IF(COUNTA(U$12:U$42)=0,0.6*U$5,IF(U31="",0,IF(U$6=0,IF(U31&gt;=U$8,U$5,IF(U31&lt;U$6,0,0.6*U$5+0.4*U$5*(U31-U$7)/(U$8-U$7))),IF(U31&lt;=U$8,U$5,IF(U31&gt;U$6,0,0.6*U$5+0.4*U$5*(U31-U$7)/(U$8-U$7))))))</f>
      </c>
      <c r="W31" s="134">
        <f>IF(U31&lt;&gt;"",U$5,0)</f>
      </c>
      <c r="X31" s="133">
        <f>IF(U$6=0,RANK(U31,U$12:U$42,0),RANK(U31,U$12:U$42,1))</f>
      </c>
      <c r="Y31"/>
      <c r="Z31" s="134">
        <f>IF(COUNTA(Y$12:Y$42)=0,0.6*Y$5,IF(Y31="",0,IF(Y$6=0,IF(Y31&gt;=Y$8,Y$5,IF(Y31&lt;Y$6,0,0.6*Y$5+0.4*Y$5*(Y31-Y$7)/(Y$8-Y$7))),IF(Y31&lt;=Y$8,Y$5,IF(Y31&gt;Y$6,0,0.6*Y$5+0.4*Y$5*(Y31-Y$7)/(Y$8-Y$7))))))</f>
      </c>
      <c r="AA31" s="134">
        <f>IF(Y31&lt;&gt;"",Y$5,0)</f>
      </c>
      <c r="AB31" s="133">
        <f>IF(Y$6=0,RANK(Y31,Y$12:Y$42,0),RANK(Y31,Y$12:Y$42,1))</f>
      </c>
      <c r="AC31" s="134">
        <v>0.451805555610918</v>
      </c>
      <c r="AD31" s="134">
        <f>IF(COUNTA(AC$12:AC$42)=0,0.6*AC$5,IF(AC31="",0,IF(AC$6=0,IF(AC31&gt;=AC$8,AC$5,IF(AC31&lt;AC$6,0,0.6*AC$5+0.4*AC$5*(AC31-AC$7)/(AC$8-AC$7))),IF(AC31&lt;=AC$8,AC$5,IF(AC31&gt;AC$6,0,0.6*AC$5+0.4*AC$5*(AC31-AC$7)/(AC$8-AC$7))))))</f>
      </c>
      <c r="AE31" s="134">
        <f>IF(AC31&lt;&gt;"",AC$5,0)</f>
      </c>
      <c r="AF31" s="133">
        <f>IF(AC$6=0,RANK(AC31,AC$12:AC$42,0),RANK(AC31,AC$12:AC$42,1))</f>
      </c>
      <c r="AG31" s="134">
        <v>4.05049875311721</v>
      </c>
      <c r="AH31" s="134">
        <f>IF(COUNTA(AG$12:AG$42)=0,0.6*AG$5,IF(AG31="",0,IF(AG$6=0,IF(AG31&gt;=AG$8,AG$5,IF(AG31&lt;AG$6,0,0.6*AG$5+0.4*AG$5*(AG31-AG$7)/(AG$8-AG$7))),IF(AG31&lt;=AG$8,AG$5,IF(AG31&gt;AG$6,0,0.6*AG$5+0.4*AG$5*(AG31-AG$7)/(AG$8-AG$7))))))</f>
      </c>
      <c r="AI31" s="134">
        <f>IF(AG31&lt;&gt;"",AG$5,0)</f>
      </c>
      <c r="AJ31" s="133">
        <f>IF(AG$6=0,RANK(AG31,AG$12:AG$42,0),RANK(AG31,AG$12:AG$42,1))</f>
      </c>
      <c r="AK31" s="134">
        <v>100</v>
      </c>
      <c r="AL31" s="134">
        <f>IF(COUNTA(AK$12:AK$42)=0,0.6*AK$5,IF(AK31="",0,IF(AK$6=0,IF(AK31&gt;=AK$8,AK$5,IF(AK31&lt;AK$6,0,0.6*AK$5+0.4*AK$5*(AK31-AK$7)/(AK$8-AK$7))),IF(AK31&lt;=AK$8,AK$5,IF(AK31&gt;AK$6,0,0.6*AK$5+0.4*AK$5*(AK31-AK$7)/(AK$8-AK$7))))))</f>
      </c>
      <c r="AM31" s="134">
        <f>IF(AK31&lt;&gt;"",AK$5,0)</f>
      </c>
      <c r="AN31" s="133">
        <f>IF(AK$6=0,RANK(AK31,AK$12:AK$42,0),RANK(AK31,AK$12:AK$42,1))</f>
      </c>
      <c r="AO31" s="134">
        <v>99.07</v>
      </c>
      <c r="AP31" s="134">
        <f>IF(COUNTA(AO$12:AO$42)=0,0.6*AO$5,IF(AO31="",0,IF(AO$6=0,IF(AO31&gt;=AO$8,AO$5,IF(AO31&lt;AO$6,0,0.6*AO$5+0.4*AO$5*(AO31-AO$7)/(AO$8-AO$7))),IF(AO31&lt;=AO$8,AO$5,IF(AO31&gt;AO$6,0,0.6*AO$5+0.4*AO$5*(AO31-AO$7)/(AO$8-AO$7))))))</f>
      </c>
      <c r="AQ31" s="134">
        <f>IF(AO31&lt;&gt;"",AO$5,0)</f>
      </c>
      <c r="AR31" s="133">
        <f>IF(AO$6=0,RANK(AO31,AO$12:AO$42,0),RANK(AO31,AO$12:AO$42,1))</f>
      </c>
      <c r="AS31" s="133" t="s">
        <v>35</v>
      </c>
      <c r="AT31" s="133">
        <f>(F31)*100</f>
      </c>
      <c r="AU31" s="133">
        <f>RANK(AT31,AT$12:AT$42,0)</f>
      </c>
      <c r="AV31" s="133" t="s">
        <v>35</v>
      </c>
      <c r="AW31" s="133">
        <f>(J31)*100</f>
      </c>
      <c r="AX31" s="133">
        <f>RANK(AW31,AW$12:AW$42,0)</f>
      </c>
      <c r="AY31" s="133" t="s">
        <v>35</v>
      </c>
      <c r="AZ31" s="133">
        <f>(N31+R31+V31+Z31+AD31+AH31)*100</f>
      </c>
      <c r="BA31" s="133">
        <f>RANK(AZ31,AZ$12:AZ$42,0)</f>
      </c>
      <c r="BB31" s="133" t="s">
        <v>35</v>
      </c>
      <c r="BC31" s="133">
        <f>(AL31+AP31)*100</f>
      </c>
      <c r="BD31" s="133">
        <f>RANK(BC31,BC$12:BC$42,0)</f>
      </c>
    </row>
    <row r="32">
      <c r="A32" s="133" t="s">
        <v>36</v>
      </c>
      <c r="B32" s="133">
        <f>A32</f>
      </c>
      <c r="C32" s="133">
        <f>(F32+J32+N32+R32+V32+Z32+AD32+AH32+AL32+AP32)*100</f>
      </c>
      <c r="D32" s="133">
        <f>RANK(C32,C$12:C$42,0)</f>
      </c>
      <c r="E32"/>
      <c r="F32" s="134">
        <f>IF(COUNTA(E$12:E$42)=0,0.6*E$5,IF(E32="",0,IF(E$6=0,IF(E32&gt;=E$8,E$5,IF(E32&lt;E$6,0,0.6*E$5+0.4*E$5*(E32-E$7)/(E$8-E$7))),IF(E32&lt;=E$8,E$5,IF(E32&gt;E$6,0,0.6*E$5+0.4*E$5*(E32-E$7)/(E$8-E$7))))))</f>
      </c>
      <c r="G32" s="134">
        <f>IF(E32&lt;&gt;"",E$5,0)</f>
      </c>
      <c r="H32" s="133">
        <f>IF(E$6=0,RANK(E32,E$12:E$42,0),RANK(E32,E$12:E$42,1))</f>
      </c>
      <c r="I32" s="134">
        <v>99.9992166170067</v>
      </c>
      <c r="J32" s="134">
        <f>IF(COUNTA(I$12:I$42)=0,0.6*I$5,IF(I32="",0,IF(I$6=0,IF(I32&gt;=I$8,I$5,IF(I32&lt;I$6,0,0.6*I$5+0.4*I$5*(I32-I$7)/(I$8-I$7))),IF(I32&lt;=I$8,I$5,IF(I32&gt;I$6,0,0.6*I$5+0.4*I$5*(I32-I$7)/(I$8-I$7))))))</f>
      </c>
      <c r="K32" s="134">
        <f>IF(I32&lt;&gt;"",I$5,0)</f>
      </c>
      <c r="L32" s="133">
        <f>IF(I$6=0,RANK(I32,I$12:I$42,0),RANK(I32,I$12:I$42,1))</f>
      </c>
      <c r="M32" s="134">
        <v>111.492</v>
      </c>
      <c r="N32" s="134">
        <f>IF(COUNTA(M$12:M$42)=0,0.6*M$5,IF(M32="",0,IF(M$6=0,IF(M32&gt;=M$8,M$5,IF(M32&lt;M$6,0,0.6*M$5+0.4*M$5*(M32-M$7)/(M$8-M$7))),IF(M32&lt;=M$8,M$5,IF(M32&gt;M$6,0,0.6*M$5+0.4*M$5*(M32-M$7)/(M$8-M$7))))))</f>
      </c>
      <c r="O32" s="134">
        <f>IF(M32&lt;&gt;"",M$5,0)</f>
      </c>
      <c r="P32" s="133">
        <f>IF(M$6=0,RANK(M32,M$12:M$42,0),RANK(M32,M$12:M$42,1))</f>
      </c>
      <c r="Q32" s="134">
        <v>100</v>
      </c>
      <c r="R32" s="134">
        <f>IF(COUNTA(Q$12:Q$42)=0,0.6*Q$5,IF(Q32="",0,IF(Q$6=0,IF(Q32&gt;=Q$8,Q$5,IF(Q32&lt;Q$6,0,0.6*Q$5+0.4*Q$5*(Q32-Q$7)/(Q$8-Q$7))),IF(Q32&lt;=Q$8,Q$5,IF(Q32&gt;Q$6,0,0.6*Q$5+0.4*Q$5*(Q32-Q$7)/(Q$8-Q$7))))))</f>
      </c>
      <c r="S32" s="134">
        <f>IF(Q32&lt;&gt;"",Q$5,0)</f>
      </c>
      <c r="T32" s="133">
        <f>IF(Q$6=0,RANK(Q32,Q$12:Q$42,0),RANK(Q32,Q$12:Q$42,1))</f>
      </c>
      <c r="U32" s="134">
        <v>57.6278313253012</v>
      </c>
      <c r="V32" s="134">
        <f>IF(COUNTA(U$12:U$42)=0,0.6*U$5,IF(U32="",0,IF(U$6=0,IF(U32&gt;=U$8,U$5,IF(U32&lt;U$6,0,0.6*U$5+0.4*U$5*(U32-U$7)/(U$8-U$7))),IF(U32&lt;=U$8,U$5,IF(U32&gt;U$6,0,0.6*U$5+0.4*U$5*(U32-U$7)/(U$8-U$7))))))</f>
      </c>
      <c r="W32" s="134">
        <f>IF(U32&lt;&gt;"",U$5,0)</f>
      </c>
      <c r="X32" s="133">
        <f>IF(U$6=0,RANK(U32,U$12:U$42,0),RANK(U32,U$12:U$42,1))</f>
      </c>
      <c r="Y32"/>
      <c r="Z32" s="134">
        <f>IF(COUNTA(Y$12:Y$42)=0,0.6*Y$5,IF(Y32="",0,IF(Y$6=0,IF(Y32&gt;=Y$8,Y$5,IF(Y32&lt;Y$6,0,0.6*Y$5+0.4*Y$5*(Y32-Y$7)/(Y$8-Y$7))),IF(Y32&lt;=Y$8,Y$5,IF(Y32&gt;Y$6,0,0.6*Y$5+0.4*Y$5*(Y32-Y$7)/(Y$8-Y$7))))))</f>
      </c>
      <c r="AA32" s="134">
        <f>IF(Y32&lt;&gt;"",Y$5,0)</f>
      </c>
      <c r="AB32" s="133">
        <f>IF(Y$6=0,RANK(Y32,Y$12:Y$42,0),RANK(Y32,Y$12:Y$42,1))</f>
      </c>
      <c r="AC32" s="134">
        <v>0.905987654351629</v>
      </c>
      <c r="AD32" s="134">
        <f>IF(COUNTA(AC$12:AC$42)=0,0.6*AC$5,IF(AC32="",0,IF(AC$6=0,IF(AC32&gt;=AC$8,AC$5,IF(AC32&lt;AC$6,0,0.6*AC$5+0.4*AC$5*(AC32-AC$7)/(AC$8-AC$7))),IF(AC32&lt;=AC$8,AC$5,IF(AC32&gt;AC$6,0,0.6*AC$5+0.4*AC$5*(AC32-AC$7)/(AC$8-AC$7))))))</f>
      </c>
      <c r="AE32" s="134">
        <f>IF(AC32&lt;&gt;"",AC$5,0)</f>
      </c>
      <c r="AF32" s="133">
        <f>IF(AC$6=0,RANK(AC32,AC$12:AC$42,0),RANK(AC32,AC$12:AC$42,1))</f>
      </c>
      <c r="AG32" s="134">
        <v>0.698929789486064</v>
      </c>
      <c r="AH32" s="134">
        <f>IF(COUNTA(AG$12:AG$42)=0,0.6*AG$5,IF(AG32="",0,IF(AG$6=0,IF(AG32&gt;=AG$8,AG$5,IF(AG32&lt;AG$6,0,0.6*AG$5+0.4*AG$5*(AG32-AG$7)/(AG$8-AG$7))),IF(AG32&lt;=AG$8,AG$5,IF(AG32&gt;AG$6,0,0.6*AG$5+0.4*AG$5*(AG32-AG$7)/(AG$8-AG$7))))))</f>
      </c>
      <c r="AI32" s="134">
        <f>IF(AG32&lt;&gt;"",AG$5,0)</f>
      </c>
      <c r="AJ32" s="133">
        <f>IF(AG$6=0,RANK(AG32,AG$12:AG$42,0),RANK(AG32,AG$12:AG$42,1))</f>
      </c>
      <c r="AK32" s="134">
        <v>96.8421052631579</v>
      </c>
      <c r="AL32" s="134">
        <f>IF(COUNTA(AK$12:AK$42)=0,0.6*AK$5,IF(AK32="",0,IF(AK$6=0,IF(AK32&gt;=AK$8,AK$5,IF(AK32&lt;AK$6,0,0.6*AK$5+0.4*AK$5*(AK32-AK$7)/(AK$8-AK$7))),IF(AK32&lt;=AK$8,AK$5,IF(AK32&gt;AK$6,0,0.6*AK$5+0.4*AK$5*(AK32-AK$7)/(AK$8-AK$7))))))</f>
      </c>
      <c r="AM32" s="134">
        <f>IF(AK32&lt;&gt;"",AK$5,0)</f>
      </c>
      <c r="AN32" s="133">
        <f>IF(AK$6=0,RANK(AK32,AK$12:AK$42,0),RANK(AK32,AK$12:AK$42,1))</f>
      </c>
      <c r="AO32" s="134">
        <v>99.69</v>
      </c>
      <c r="AP32" s="134">
        <f>IF(COUNTA(AO$12:AO$42)=0,0.6*AO$5,IF(AO32="",0,IF(AO$6=0,IF(AO32&gt;=AO$8,AO$5,IF(AO32&lt;AO$6,0,0.6*AO$5+0.4*AO$5*(AO32-AO$7)/(AO$8-AO$7))),IF(AO32&lt;=AO$8,AO$5,IF(AO32&gt;AO$6,0,0.6*AO$5+0.4*AO$5*(AO32-AO$7)/(AO$8-AO$7))))))</f>
      </c>
      <c r="AQ32" s="134">
        <f>IF(AO32&lt;&gt;"",AO$5,0)</f>
      </c>
      <c r="AR32" s="133">
        <f>IF(AO$6=0,RANK(AO32,AO$12:AO$42,0),RANK(AO32,AO$12:AO$42,1))</f>
      </c>
      <c r="AS32" s="133" t="s">
        <v>36</v>
      </c>
      <c r="AT32" s="133">
        <f>(F32)*100</f>
      </c>
      <c r="AU32" s="133">
        <f>RANK(AT32,AT$12:AT$42,0)</f>
      </c>
      <c r="AV32" s="133" t="s">
        <v>36</v>
      </c>
      <c r="AW32" s="133">
        <f>(J32)*100</f>
      </c>
      <c r="AX32" s="133">
        <f>RANK(AW32,AW$12:AW$42,0)</f>
      </c>
      <c r="AY32" s="133" t="s">
        <v>36</v>
      </c>
      <c r="AZ32" s="133">
        <f>(N32+R32+V32+Z32+AD32+AH32)*100</f>
      </c>
      <c r="BA32" s="133">
        <f>RANK(AZ32,AZ$12:AZ$42,0)</f>
      </c>
      <c r="BB32" s="133" t="s">
        <v>36</v>
      </c>
      <c r="BC32" s="133">
        <f>(AL32+AP32)*100</f>
      </c>
      <c r="BD32" s="133">
        <f>RANK(BC32,BC$12:BC$42,0)</f>
      </c>
    </row>
    <row r="33">
      <c r="A33" s="133" t="s">
        <v>37</v>
      </c>
      <c r="B33" s="133">
        <f>A33</f>
      </c>
      <c r="C33" s="133">
        <f>(F33+J33+N33+R33+V33+Z33+AD33+AH33+AL33+AP33)*100</f>
      </c>
      <c r="D33" s="133">
        <f>RANK(C33,C$12:C$42,0)</f>
      </c>
      <c r="E33"/>
      <c r="F33" s="134">
        <f>IF(COUNTA(E$12:E$42)=0,0.6*E$5,IF(E33="",0,IF(E$6=0,IF(E33&gt;=E$8,E$5,IF(E33&lt;E$6,0,0.6*E$5+0.4*E$5*(E33-E$7)/(E$8-E$7))),IF(E33&lt;=E$8,E$5,IF(E33&gt;E$6,0,0.6*E$5+0.4*E$5*(E33-E$7)/(E$8-E$7))))))</f>
      </c>
      <c r="G33" s="134">
        <f>IF(E33&lt;&gt;"",E$5,0)</f>
      </c>
      <c r="H33" s="133">
        <f>IF(E$6=0,RANK(E33,E$12:E$42,0),RANK(E33,E$12:E$42,1))</f>
      </c>
      <c r="I33" s="134">
        <v>100</v>
      </c>
      <c r="J33" s="134">
        <f>IF(COUNTA(I$12:I$42)=0,0.6*I$5,IF(I33="",0,IF(I$6=0,IF(I33&gt;=I$8,I$5,IF(I33&lt;I$6,0,0.6*I$5+0.4*I$5*(I33-I$7)/(I$8-I$7))),IF(I33&lt;=I$8,I$5,IF(I33&gt;I$6,0,0.6*I$5+0.4*I$5*(I33-I$7)/(I$8-I$7))))))</f>
      </c>
      <c r="K33" s="134">
        <f>IF(I33&lt;&gt;"",I$5,0)</f>
      </c>
      <c r="L33" s="133">
        <f>IF(I$6=0,RANK(I33,I$12:I$42,0),RANK(I33,I$12:I$42,1))</f>
      </c>
      <c r="M33" s="134">
        <v>184.776</v>
      </c>
      <c r="N33" s="134">
        <f>IF(COUNTA(M$12:M$42)=0,0.6*M$5,IF(M33="",0,IF(M$6=0,IF(M33&gt;=M$8,M$5,IF(M33&lt;M$6,0,0.6*M$5+0.4*M$5*(M33-M$7)/(M$8-M$7))),IF(M33&lt;=M$8,M$5,IF(M33&gt;M$6,0,0.6*M$5+0.4*M$5*(M33-M$7)/(M$8-M$7))))))</f>
      </c>
      <c r="O33" s="134">
        <f>IF(M33&lt;&gt;"",M$5,0)</f>
      </c>
      <c r="P33" s="133">
        <f>IF(M$6=0,RANK(M33,M$12:M$42,0),RANK(M33,M$12:M$42,1))</f>
      </c>
      <c r="Q33" s="134">
        <v>90</v>
      </c>
      <c r="R33" s="134">
        <f>IF(COUNTA(Q$12:Q$42)=0,0.6*Q$5,IF(Q33="",0,IF(Q$6=0,IF(Q33&gt;=Q$8,Q$5,IF(Q33&lt;Q$6,0,0.6*Q$5+0.4*Q$5*(Q33-Q$7)/(Q$8-Q$7))),IF(Q33&lt;=Q$8,Q$5,IF(Q33&gt;Q$6,0,0.6*Q$5+0.4*Q$5*(Q33-Q$7)/(Q$8-Q$7))))))</f>
      </c>
      <c r="S33" s="134">
        <f>IF(Q33&lt;&gt;"",Q$5,0)</f>
      </c>
      <c r="T33" s="133">
        <f>IF(Q$6=0,RANK(Q33,Q$12:Q$42,0),RANK(Q33,Q$12:Q$42,1))</f>
      </c>
      <c r="U33" s="134">
        <v>157.44</v>
      </c>
      <c r="V33" s="134">
        <f>IF(COUNTA(U$12:U$42)=0,0.6*U$5,IF(U33="",0,IF(U$6=0,IF(U33&gt;=U$8,U$5,IF(U33&lt;U$6,0,0.6*U$5+0.4*U$5*(U33-U$7)/(U$8-U$7))),IF(U33&lt;=U$8,U$5,IF(U33&gt;U$6,0,0.6*U$5+0.4*U$5*(U33-U$7)/(U$8-U$7))))))</f>
      </c>
      <c r="W33" s="134">
        <f>IF(U33&lt;&gt;"",U$5,0)</f>
      </c>
      <c r="X33" s="133">
        <f>IF(U$6=0,RANK(U33,U$12:U$42,0),RANK(U33,U$12:U$42,1))</f>
      </c>
      <c r="Y33"/>
      <c r="Z33" s="134">
        <f>IF(COUNTA(Y$12:Y$42)=0,0.6*Y$5,IF(Y33="",0,IF(Y$6=0,IF(Y33&gt;=Y$8,Y$5,IF(Y33&lt;Y$6,0,0.6*Y$5+0.4*Y$5*(Y33-Y$7)/(Y$8-Y$7))),IF(Y33&lt;=Y$8,Y$5,IF(Y33&gt;Y$6,0,0.6*Y$5+0.4*Y$5*(Y33-Y$7)/(Y$8-Y$7))))))</f>
      </c>
      <c r="AA33" s="134">
        <f>IF(Y33&lt;&gt;"",Y$5,0)</f>
      </c>
      <c r="AB33" s="133">
        <f>IF(Y$6=0,RANK(Y33,Y$12:Y$42,0),RANK(Y33,Y$12:Y$42,1))</f>
      </c>
      <c r="AC33" s="134">
        <v>1.93</v>
      </c>
      <c r="AD33" s="134">
        <f>IF(COUNTA(AC$12:AC$42)=0,0.6*AC$5,IF(AC33="",0,IF(AC$6=0,IF(AC33&gt;=AC$8,AC$5,IF(AC33&lt;AC$6,0,0.6*AC$5+0.4*AC$5*(AC33-AC$7)/(AC$8-AC$7))),IF(AC33&lt;=AC$8,AC$5,IF(AC33&gt;AC$6,0,0.6*AC$5+0.4*AC$5*(AC33-AC$7)/(AC$8-AC$7))))))</f>
      </c>
      <c r="AE33" s="134">
        <f>IF(AC33&lt;&gt;"",AC$5,0)</f>
      </c>
      <c r="AF33" s="133">
        <f>IF(AC$6=0,RANK(AC33,AC$12:AC$42,0),RANK(AC33,AC$12:AC$42,1))</f>
      </c>
      <c r="AG33" s="134">
        <v>6.34260682446972</v>
      </c>
      <c r="AH33" s="134">
        <f>IF(COUNTA(AG$12:AG$42)=0,0.6*AG$5,IF(AG33="",0,IF(AG$6=0,IF(AG33&gt;=AG$8,AG$5,IF(AG33&lt;AG$6,0,0.6*AG$5+0.4*AG$5*(AG33-AG$7)/(AG$8-AG$7))),IF(AG33&lt;=AG$8,AG$5,IF(AG33&gt;AG$6,0,0.6*AG$5+0.4*AG$5*(AG33-AG$7)/(AG$8-AG$7))))))</f>
      </c>
      <c r="AI33" s="134">
        <f>IF(AG33&lt;&gt;"",AG$5,0)</f>
      </c>
      <c r="AJ33" s="133">
        <f>IF(AG$6=0,RANK(AG33,AG$12:AG$42,0),RANK(AG33,AG$12:AG$42,1))</f>
      </c>
      <c r="AK33" s="134">
        <v>87.5</v>
      </c>
      <c r="AL33" s="134">
        <f>IF(COUNTA(AK$12:AK$42)=0,0.6*AK$5,IF(AK33="",0,IF(AK$6=0,IF(AK33&gt;=AK$8,AK$5,IF(AK33&lt;AK$6,0,0.6*AK$5+0.4*AK$5*(AK33-AK$7)/(AK$8-AK$7))),IF(AK33&lt;=AK$8,AK$5,IF(AK33&gt;AK$6,0,0.6*AK$5+0.4*AK$5*(AK33-AK$7)/(AK$8-AK$7))))))</f>
      </c>
      <c r="AM33" s="134">
        <f>IF(AK33&lt;&gt;"",AK$5,0)</f>
      </c>
      <c r="AN33" s="133">
        <f>IF(AK$6=0,RANK(AK33,AK$12:AK$42,0),RANK(AK33,AK$12:AK$42,1))</f>
      </c>
      <c r="AO33" s="134">
        <v>100</v>
      </c>
      <c r="AP33" s="134">
        <f>IF(COUNTA(AO$12:AO$42)=0,0.6*AO$5,IF(AO33="",0,IF(AO$6=0,IF(AO33&gt;=AO$8,AO$5,IF(AO33&lt;AO$6,0,0.6*AO$5+0.4*AO$5*(AO33-AO$7)/(AO$8-AO$7))),IF(AO33&lt;=AO$8,AO$5,IF(AO33&gt;AO$6,0,0.6*AO$5+0.4*AO$5*(AO33-AO$7)/(AO$8-AO$7))))))</f>
      </c>
      <c r="AQ33" s="134">
        <f>IF(AO33&lt;&gt;"",AO$5,0)</f>
      </c>
      <c r="AR33" s="133">
        <f>IF(AO$6=0,RANK(AO33,AO$12:AO$42,0),RANK(AO33,AO$12:AO$42,1))</f>
      </c>
      <c r="AS33" s="133" t="s">
        <v>37</v>
      </c>
      <c r="AT33" s="133">
        <f>(F33)*100</f>
      </c>
      <c r="AU33" s="133">
        <f>RANK(AT33,AT$12:AT$42,0)</f>
      </c>
      <c r="AV33" s="133" t="s">
        <v>37</v>
      </c>
      <c r="AW33" s="133">
        <f>(J33)*100</f>
      </c>
      <c r="AX33" s="133">
        <f>RANK(AW33,AW$12:AW$42,0)</f>
      </c>
      <c r="AY33" s="133" t="s">
        <v>37</v>
      </c>
      <c r="AZ33" s="133">
        <f>(N33+R33+V33+Z33+AD33+AH33)*100</f>
      </c>
      <c r="BA33" s="133">
        <f>RANK(AZ33,AZ$12:AZ$42,0)</f>
      </c>
      <c r="BB33" s="133" t="s">
        <v>37</v>
      </c>
      <c r="BC33" s="133">
        <f>(AL33+AP33)*100</f>
      </c>
      <c r="BD33" s="133">
        <f>RANK(BC33,BC$12:BC$42,0)</f>
      </c>
    </row>
    <row r="34">
      <c r="A34" s="133" t="s">
        <v>38</v>
      </c>
      <c r="B34" s="133">
        <f>A34</f>
      </c>
      <c r="C34" s="133">
        <f>(F34+J34+N34+R34+V34+Z34+AD34+AH34+AL34+AP34)*100</f>
      </c>
      <c r="D34" s="133">
        <f>RANK(C34,C$12:C$42,0)</f>
      </c>
      <c r="E34"/>
      <c r="F34" s="134">
        <f>IF(COUNTA(E$12:E$42)=0,0.6*E$5,IF(E34="",0,IF(E$6=0,IF(E34&gt;=E$8,E$5,IF(E34&lt;E$6,0,0.6*E$5+0.4*E$5*(E34-E$7)/(E$8-E$7))),IF(E34&lt;=E$8,E$5,IF(E34&gt;E$6,0,0.6*E$5+0.4*E$5*(E34-E$7)/(E$8-E$7))))))</f>
      </c>
      <c r="G34" s="134">
        <f>IF(E34&lt;&gt;"",E$5,0)</f>
      </c>
      <c r="H34" s="133">
        <f>IF(E$6=0,RANK(E34,E$12:E$42,0),RANK(E34,E$12:E$42,1))</f>
      </c>
      <c r="I34" s="134">
        <v>99.9972063598134</v>
      </c>
      <c r="J34" s="134">
        <f>IF(COUNTA(I$12:I$42)=0,0.6*I$5,IF(I34="",0,IF(I$6=0,IF(I34&gt;=I$8,I$5,IF(I34&lt;I$6,0,0.6*I$5+0.4*I$5*(I34-I$7)/(I$8-I$7))),IF(I34&lt;=I$8,I$5,IF(I34&gt;I$6,0,0.6*I$5+0.4*I$5*(I34-I$7)/(I$8-I$7))))))</f>
      </c>
      <c r="K34" s="134">
        <f>IF(I34&lt;&gt;"",I$5,0)</f>
      </c>
      <c r="L34" s="133">
        <f>IF(I$6=0,RANK(I34,I$12:I$42,0),RANK(I34,I$12:I$42,1))</f>
      </c>
      <c r="M34" s="134">
        <v>170.04</v>
      </c>
      <c r="N34" s="134">
        <f>IF(COUNTA(M$12:M$42)=0,0.6*M$5,IF(M34="",0,IF(M$6=0,IF(M34&gt;=M$8,M$5,IF(M34&lt;M$6,0,0.6*M$5+0.4*M$5*(M34-M$7)/(M$8-M$7))),IF(M34&lt;=M$8,M$5,IF(M34&gt;M$6,0,0.6*M$5+0.4*M$5*(M34-M$7)/(M$8-M$7))))))</f>
      </c>
      <c r="O34" s="134">
        <f>IF(M34&lt;&gt;"",M$5,0)</f>
      </c>
      <c r="P34" s="133">
        <f>IF(M$6=0,RANK(M34,M$12:M$42,0),RANK(M34,M$12:M$42,1))</f>
      </c>
      <c r="Q34" s="134">
        <v>100</v>
      </c>
      <c r="R34" s="134">
        <f>IF(COUNTA(Q$12:Q$42)=0,0.6*Q$5,IF(Q34="",0,IF(Q$6=0,IF(Q34&gt;=Q$8,Q$5,IF(Q34&lt;Q$6,0,0.6*Q$5+0.4*Q$5*(Q34-Q$7)/(Q$8-Q$7))),IF(Q34&lt;=Q$8,Q$5,IF(Q34&gt;Q$6,0,0.6*Q$5+0.4*Q$5*(Q34-Q$7)/(Q$8-Q$7))))))</f>
      </c>
      <c r="S34" s="134">
        <f>IF(Q34&lt;&gt;"",Q$5,0)</f>
      </c>
      <c r="T34" s="133">
        <f>IF(Q$6=0,RANK(Q34,Q$12:Q$42,0),RANK(Q34,Q$12:Q$42,1))</f>
      </c>
      <c r="U34" s="134">
        <v>117.633914924297</v>
      </c>
      <c r="V34" s="134">
        <f>IF(COUNTA(U$12:U$42)=0,0.6*U$5,IF(U34="",0,IF(U$6=0,IF(U34&gt;=U$8,U$5,IF(U34&lt;U$6,0,0.6*U$5+0.4*U$5*(U34-U$7)/(U$8-U$7))),IF(U34&lt;=U$8,U$5,IF(U34&gt;U$6,0,0.6*U$5+0.4*U$5*(U34-U$7)/(U$8-U$7))))))</f>
      </c>
      <c r="W34" s="134">
        <f>IF(U34&lt;&gt;"",U$5,0)</f>
      </c>
      <c r="X34" s="133">
        <f>IF(U$6=0,RANK(U34,U$12:U$42,0),RANK(U34,U$12:U$42,1))</f>
      </c>
      <c r="Y34"/>
      <c r="Z34" s="134">
        <f>IF(COUNTA(Y$12:Y$42)=0,0.6*Y$5,IF(Y34="",0,IF(Y$6=0,IF(Y34&gt;=Y$8,Y$5,IF(Y34&lt;Y$6,0,0.6*Y$5+0.4*Y$5*(Y34-Y$7)/(Y$8-Y$7))),IF(Y34&lt;=Y$8,Y$5,IF(Y34&gt;Y$6,0,0.6*Y$5+0.4*Y$5*(Y34-Y$7)/(Y$8-Y$7))))))</f>
      </c>
      <c r="AA34" s="134">
        <f>IF(Y34&lt;&gt;"",Y$5,0)</f>
      </c>
      <c r="AB34" s="133">
        <f>IF(Y$6=0,RANK(Y34,Y$12:Y$42,0),RANK(Y34,Y$12:Y$42,1))</f>
      </c>
      <c r="AC34" s="134">
        <v>2.1022222222278</v>
      </c>
      <c r="AD34" s="134">
        <f>IF(COUNTA(AC$12:AC$42)=0,0.6*AC$5,IF(AC34="",0,IF(AC$6=0,IF(AC34&gt;=AC$8,AC$5,IF(AC34&lt;AC$6,0,0.6*AC$5+0.4*AC$5*(AC34-AC$7)/(AC$8-AC$7))),IF(AC34&lt;=AC$8,AC$5,IF(AC34&gt;AC$6,0,0.6*AC$5+0.4*AC$5*(AC34-AC$7)/(AC$8-AC$7))))))</f>
      </c>
      <c r="AE34" s="134">
        <f>IF(AC34&lt;&gt;"",AC$5,0)</f>
      </c>
      <c r="AF34" s="133">
        <f>IF(AC$6=0,RANK(AC34,AC$12:AC$42,0),RANK(AC34,AC$12:AC$42,1))</f>
      </c>
      <c r="AG34" s="134">
        <v>1.28698894659742</v>
      </c>
      <c r="AH34" s="134">
        <f>IF(COUNTA(AG$12:AG$42)=0,0.6*AG$5,IF(AG34="",0,IF(AG$6=0,IF(AG34&gt;=AG$8,AG$5,IF(AG34&lt;AG$6,0,0.6*AG$5+0.4*AG$5*(AG34-AG$7)/(AG$8-AG$7))),IF(AG34&lt;=AG$8,AG$5,IF(AG34&gt;AG$6,0,0.6*AG$5+0.4*AG$5*(AG34-AG$7)/(AG$8-AG$7))))))</f>
      </c>
      <c r="AI34" s="134">
        <f>IF(AG34&lt;&gt;"",AG$5,0)</f>
      </c>
      <c r="AJ34" s="133">
        <f>IF(AG$6=0,RANK(AG34,AG$12:AG$42,0),RANK(AG34,AG$12:AG$42,1))</f>
      </c>
      <c r="AK34" s="134">
        <v>97.8723404255319</v>
      </c>
      <c r="AL34" s="134">
        <f>IF(COUNTA(AK$12:AK$42)=0,0.6*AK$5,IF(AK34="",0,IF(AK$6=0,IF(AK34&gt;=AK$8,AK$5,IF(AK34&lt;AK$6,0,0.6*AK$5+0.4*AK$5*(AK34-AK$7)/(AK$8-AK$7))),IF(AK34&lt;=AK$8,AK$5,IF(AK34&gt;AK$6,0,0.6*AK$5+0.4*AK$5*(AK34-AK$7)/(AK$8-AK$7))))))</f>
      </c>
      <c r="AM34" s="134">
        <f>IF(AK34&lt;&gt;"",AK$5,0)</f>
      </c>
      <c r="AN34" s="133">
        <f>IF(AK$6=0,RANK(AK34,AK$12:AK$42,0),RANK(AK34,AK$12:AK$42,1))</f>
      </c>
      <c r="AO34" s="134">
        <v>98.37</v>
      </c>
      <c r="AP34" s="134">
        <f>IF(COUNTA(AO$12:AO$42)=0,0.6*AO$5,IF(AO34="",0,IF(AO$6=0,IF(AO34&gt;=AO$8,AO$5,IF(AO34&lt;AO$6,0,0.6*AO$5+0.4*AO$5*(AO34-AO$7)/(AO$8-AO$7))),IF(AO34&lt;=AO$8,AO$5,IF(AO34&gt;AO$6,0,0.6*AO$5+0.4*AO$5*(AO34-AO$7)/(AO$8-AO$7))))))</f>
      </c>
      <c r="AQ34" s="134">
        <f>IF(AO34&lt;&gt;"",AO$5,0)</f>
      </c>
      <c r="AR34" s="133">
        <f>IF(AO$6=0,RANK(AO34,AO$12:AO$42,0),RANK(AO34,AO$12:AO$42,1))</f>
      </c>
      <c r="AS34" s="133" t="s">
        <v>38</v>
      </c>
      <c r="AT34" s="133">
        <f>(F34)*100</f>
      </c>
      <c r="AU34" s="133">
        <f>RANK(AT34,AT$12:AT$42,0)</f>
      </c>
      <c r="AV34" s="133" t="s">
        <v>38</v>
      </c>
      <c r="AW34" s="133">
        <f>(J34)*100</f>
      </c>
      <c r="AX34" s="133">
        <f>RANK(AW34,AW$12:AW$42,0)</f>
      </c>
      <c r="AY34" s="133" t="s">
        <v>38</v>
      </c>
      <c r="AZ34" s="133">
        <f>(N34+R34+V34+Z34+AD34+AH34)*100</f>
      </c>
      <c r="BA34" s="133">
        <f>RANK(AZ34,AZ$12:AZ$42,0)</f>
      </c>
      <c r="BB34" s="133" t="s">
        <v>38</v>
      </c>
      <c r="BC34" s="133">
        <f>(AL34+AP34)*100</f>
      </c>
      <c r="BD34" s="133">
        <f>RANK(BC34,BC$12:BC$42,0)</f>
      </c>
    </row>
    <row r="35">
      <c r="A35" s="133" t="s">
        <v>39</v>
      </c>
      <c r="B35" s="133">
        <f>A35</f>
      </c>
      <c r="C35" s="133">
        <f>(F35+J35+N35+R35+V35+Z35+AD35+AH35+AL35+AP35)*100</f>
      </c>
      <c r="D35" s="133">
        <f>RANK(C35,C$12:C$42,0)</f>
      </c>
      <c r="E35"/>
      <c r="F35" s="134">
        <f>IF(COUNTA(E$12:E$42)=0,0.6*E$5,IF(E35="",0,IF(E$6=0,IF(E35&gt;=E$8,E$5,IF(E35&lt;E$6,0,0.6*E$5+0.4*E$5*(E35-E$7)/(E$8-E$7))),IF(E35&lt;=E$8,E$5,IF(E35&gt;E$6,0,0.6*E$5+0.4*E$5*(E35-E$7)/(E$8-E$7))))))</f>
      </c>
      <c r="G35" s="134">
        <f>IF(E35&lt;&gt;"",E$5,0)</f>
      </c>
      <c r="H35" s="133">
        <f>IF(E$6=0,RANK(E35,E$12:E$42,0),RANK(E35,E$12:E$42,1))</f>
      </c>
      <c r="I35" s="134">
        <v>99.9998966195053</v>
      </c>
      <c r="J35" s="134">
        <f>IF(COUNTA(I$12:I$42)=0,0.6*I$5,IF(I35="",0,IF(I$6=0,IF(I35&gt;=I$8,I$5,IF(I35&lt;I$6,0,0.6*I$5+0.4*I$5*(I35-I$7)/(I$8-I$7))),IF(I35&lt;=I$8,I$5,IF(I35&gt;I$6,0,0.6*I$5+0.4*I$5*(I35-I$7)/(I$8-I$7))))))</f>
      </c>
      <c r="K35" s="134">
        <f>IF(I35&lt;&gt;"",I$5,0)</f>
      </c>
      <c r="L35" s="133">
        <f>IF(I$6=0,RANK(I35,I$12:I$42,0),RANK(I35,I$12:I$42,1))</f>
      </c>
      <c r="M35" s="134">
        <v>228.489863013699</v>
      </c>
      <c r="N35" s="134">
        <f>IF(COUNTA(M$12:M$42)=0,0.6*M$5,IF(M35="",0,IF(M$6=0,IF(M35&gt;=M$8,M$5,IF(M35&lt;M$6,0,0.6*M$5+0.4*M$5*(M35-M$7)/(M$8-M$7))),IF(M35&lt;=M$8,M$5,IF(M35&gt;M$6,0,0.6*M$5+0.4*M$5*(M35-M$7)/(M$8-M$7))))))</f>
      </c>
      <c r="O35" s="134">
        <f>IF(M35&lt;&gt;"",M$5,0)</f>
      </c>
      <c r="P35" s="133">
        <f>IF(M$6=0,RANK(M35,M$12:M$42,0),RANK(M35,M$12:M$42,1))</f>
      </c>
      <c r="Q35" s="134">
        <v>100</v>
      </c>
      <c r="R35" s="134">
        <f>IF(COUNTA(Q$12:Q$42)=0,0.6*Q$5,IF(Q35="",0,IF(Q$6=0,IF(Q35&gt;=Q$8,Q$5,IF(Q35&lt;Q$6,0,0.6*Q$5+0.4*Q$5*(Q35-Q$7)/(Q$8-Q$7))),IF(Q35&lt;=Q$8,Q$5,IF(Q35&gt;Q$6,0,0.6*Q$5+0.4*Q$5*(Q35-Q$7)/(Q$8-Q$7))))))</f>
      </c>
      <c r="S35" s="134">
        <f>IF(Q35&lt;&gt;"",Q$5,0)</f>
      </c>
      <c r="T35" s="133">
        <f>IF(Q$6=0,RANK(Q35,Q$12:Q$42,0),RANK(Q35,Q$12:Q$42,1))</f>
      </c>
      <c r="U35" s="134">
        <v>27.4787546699876</v>
      </c>
      <c r="V35" s="134">
        <f>IF(COUNTA(U$12:U$42)=0,0.6*U$5,IF(U35="",0,IF(U$6=0,IF(U35&gt;=U$8,U$5,IF(U35&lt;U$6,0,0.6*U$5+0.4*U$5*(U35-U$7)/(U$8-U$7))),IF(U35&lt;=U$8,U$5,IF(U35&gt;U$6,0,0.6*U$5+0.4*U$5*(U35-U$7)/(U$8-U$7))))))</f>
      </c>
      <c r="W35" s="134">
        <f>IF(U35&lt;&gt;"",U$5,0)</f>
      </c>
      <c r="X35" s="133">
        <f>IF(U$6=0,RANK(U35,U$12:U$42,0),RANK(U35,U$12:U$42,1))</f>
      </c>
      <c r="Y35"/>
      <c r="Z35" s="134">
        <f>IF(COUNTA(Y$12:Y$42)=0,0.6*Y$5,IF(Y35="",0,IF(Y$6=0,IF(Y35&gt;=Y$8,Y$5,IF(Y35&lt;Y$6,0,0.6*Y$5+0.4*Y$5*(Y35-Y$7)/(Y$8-Y$7))),IF(Y35&lt;=Y$8,Y$5,IF(Y35&gt;Y$6,0,0.6*Y$5+0.4*Y$5*(Y35-Y$7)/(Y$8-Y$7))))))</f>
      </c>
      <c r="AA35" s="134">
        <f>IF(Y35&lt;&gt;"",Y$5,0)</f>
      </c>
      <c r="AB35" s="133">
        <f>IF(Y$6=0,RANK(Y35,Y$12:Y$42,0),RANK(Y35,Y$12:Y$42,1))</f>
      </c>
      <c r="AC35" s="134">
        <v>1.54291666665929</v>
      </c>
      <c r="AD35" s="134">
        <f>IF(COUNTA(AC$12:AC$42)=0,0.6*AC$5,IF(AC35="",0,IF(AC$6=0,IF(AC35&gt;=AC$8,AC$5,IF(AC35&lt;AC$6,0,0.6*AC$5+0.4*AC$5*(AC35-AC$7)/(AC$8-AC$7))),IF(AC35&lt;=AC$8,AC$5,IF(AC35&gt;AC$6,0,0.6*AC$5+0.4*AC$5*(AC35-AC$7)/(AC$8-AC$7))))))</f>
      </c>
      <c r="AE35" s="134">
        <f>IF(AC35&lt;&gt;"",AC$5,0)</f>
      </c>
      <c r="AF35" s="133">
        <f>IF(AC$6=0,RANK(AC35,AC$12:AC$42,0),RANK(AC35,AC$12:AC$42,1))</f>
      </c>
      <c r="AG35" s="134">
        <v>1.30009587727709</v>
      </c>
      <c r="AH35" s="134">
        <f>IF(COUNTA(AG$12:AG$42)=0,0.6*AG$5,IF(AG35="",0,IF(AG$6=0,IF(AG35&gt;=AG$8,AG$5,IF(AG35&lt;AG$6,0,0.6*AG$5+0.4*AG$5*(AG35-AG$7)/(AG$8-AG$7))),IF(AG35&lt;=AG$8,AG$5,IF(AG35&gt;AG$6,0,0.6*AG$5+0.4*AG$5*(AG35-AG$7)/(AG$8-AG$7))))))</f>
      </c>
      <c r="AI35" s="134">
        <f>IF(AG35&lt;&gt;"",AG$5,0)</f>
      </c>
      <c r="AJ35" s="133">
        <f>IF(AG$6=0,RANK(AG35,AG$12:AG$42,0),RANK(AG35,AG$12:AG$42,1))</f>
      </c>
      <c r="AK35" s="134">
        <v>96.252129471891</v>
      </c>
      <c r="AL35" s="134">
        <f>IF(COUNTA(AK$12:AK$42)=0,0.6*AK$5,IF(AK35="",0,IF(AK$6=0,IF(AK35&gt;=AK$8,AK$5,IF(AK35&lt;AK$6,0,0.6*AK$5+0.4*AK$5*(AK35-AK$7)/(AK$8-AK$7))),IF(AK35&lt;=AK$8,AK$5,IF(AK35&gt;AK$6,0,0.6*AK$5+0.4*AK$5*(AK35-AK$7)/(AK$8-AK$7))))))</f>
      </c>
      <c r="AM35" s="134">
        <f>IF(AK35&lt;&gt;"",AK$5,0)</f>
      </c>
      <c r="AN35" s="133">
        <f>IF(AK$6=0,RANK(AK35,AK$12:AK$42,0),RANK(AK35,AK$12:AK$42,1))</f>
      </c>
      <c r="AO35" s="134">
        <v>100</v>
      </c>
      <c r="AP35" s="134">
        <f>IF(COUNTA(AO$12:AO$42)=0,0.6*AO$5,IF(AO35="",0,IF(AO$6=0,IF(AO35&gt;=AO$8,AO$5,IF(AO35&lt;AO$6,0,0.6*AO$5+0.4*AO$5*(AO35-AO$7)/(AO$8-AO$7))),IF(AO35&lt;=AO$8,AO$5,IF(AO35&gt;AO$6,0,0.6*AO$5+0.4*AO$5*(AO35-AO$7)/(AO$8-AO$7))))))</f>
      </c>
      <c r="AQ35" s="134">
        <f>IF(AO35&lt;&gt;"",AO$5,0)</f>
      </c>
      <c r="AR35" s="133">
        <f>IF(AO$6=0,RANK(AO35,AO$12:AO$42,0),RANK(AO35,AO$12:AO$42,1))</f>
      </c>
      <c r="AS35" s="133" t="s">
        <v>39</v>
      </c>
      <c r="AT35" s="133">
        <f>(F35)*100</f>
      </c>
      <c r="AU35" s="133">
        <f>RANK(AT35,AT$12:AT$42,0)</f>
      </c>
      <c r="AV35" s="133" t="s">
        <v>39</v>
      </c>
      <c r="AW35" s="133">
        <f>(J35)*100</f>
      </c>
      <c r="AX35" s="133">
        <f>RANK(AW35,AW$12:AW$42,0)</f>
      </c>
      <c r="AY35" s="133" t="s">
        <v>39</v>
      </c>
      <c r="AZ35" s="133">
        <f>(N35+R35+V35+Z35+AD35+AH35)*100</f>
      </c>
      <c r="BA35" s="133">
        <f>RANK(AZ35,AZ$12:AZ$42,0)</f>
      </c>
      <c r="BB35" s="133" t="s">
        <v>39</v>
      </c>
      <c r="BC35" s="133">
        <f>(AL35+AP35)*100</f>
      </c>
      <c r="BD35" s="133">
        <f>RANK(BC35,BC$12:BC$42,0)</f>
      </c>
    </row>
    <row r="36">
      <c r="A36" s="133" t="s">
        <v>40</v>
      </c>
      <c r="B36" s="133">
        <f>A36</f>
      </c>
      <c r="C36" s="133">
        <f>(F36+J36+N36+R36+V36+Z36+AD36+AH36+AL36+AP36)*100</f>
      </c>
      <c r="D36" s="133">
        <f>RANK(C36,C$12:C$42,0)</f>
      </c>
      <c r="E36"/>
      <c r="F36" s="134">
        <f>IF(COUNTA(E$12:E$42)=0,0.6*E$5,IF(E36="",0,IF(E$6=0,IF(E36&gt;=E$8,E$5,IF(E36&lt;E$6,0,0.6*E$5+0.4*E$5*(E36-E$7)/(E$8-E$7))),IF(E36&lt;=E$8,E$5,IF(E36&gt;E$6,0,0.6*E$5+0.4*E$5*(E36-E$7)/(E$8-E$7))))))</f>
      </c>
      <c r="G36" s="134">
        <f>IF(E36&lt;&gt;"",E$5,0)</f>
      </c>
      <c r="H36" s="133">
        <f>IF(E$6=0,RANK(E36,E$12:E$42,0),RANK(E36,E$12:E$42,1))</f>
      </c>
      <c r="I36" s="134">
        <v>99.9998645849566</v>
      </c>
      <c r="J36" s="134">
        <f>IF(COUNTA(I$12:I$42)=0,0.6*I$5,IF(I36="",0,IF(I$6=0,IF(I36&gt;=I$8,I$5,IF(I36&lt;I$6,0,0.6*I$5+0.4*I$5*(I36-I$7)/(I$8-I$7))),IF(I36&lt;=I$8,I$5,IF(I36&gt;I$6,0,0.6*I$5+0.4*I$5*(I36-I$7)/(I$8-I$7))))))</f>
      </c>
      <c r="K36" s="134">
        <f>IF(I36&lt;&gt;"",I$5,0)</f>
      </c>
      <c r="L36" s="133">
        <f>IF(I$6=0,RANK(I36,I$12:I$42,0),RANK(I36,I$12:I$42,1))</f>
      </c>
      <c r="M36" s="134">
        <v>177.375</v>
      </c>
      <c r="N36" s="134">
        <f>IF(COUNTA(M$12:M$42)=0,0.6*M$5,IF(M36="",0,IF(M$6=0,IF(M36&gt;=M$8,M$5,IF(M36&lt;M$6,0,0.6*M$5+0.4*M$5*(M36-M$7)/(M$8-M$7))),IF(M36&lt;=M$8,M$5,IF(M36&gt;M$6,0,0.6*M$5+0.4*M$5*(M36-M$7)/(M$8-M$7))))))</f>
      </c>
      <c r="O36" s="134">
        <f>IF(M36&lt;&gt;"",M$5,0)</f>
      </c>
      <c r="P36" s="133">
        <f>IF(M$6=0,RANK(M36,M$12:M$42,0),RANK(M36,M$12:M$42,1))</f>
      </c>
      <c r="Q36" s="134">
        <v>100</v>
      </c>
      <c r="R36" s="134">
        <f>IF(COUNTA(Q$12:Q$42)=0,0.6*Q$5,IF(Q36="",0,IF(Q$6=0,IF(Q36&gt;=Q$8,Q$5,IF(Q36&lt;Q$6,0,0.6*Q$5+0.4*Q$5*(Q36-Q$7)/(Q$8-Q$7))),IF(Q36&lt;=Q$8,Q$5,IF(Q36&gt;Q$6,0,0.6*Q$5+0.4*Q$5*(Q36-Q$7)/(Q$8-Q$7))))))</f>
      </c>
      <c r="S36" s="134">
        <f>IF(Q36&lt;&gt;"",Q$5,0)</f>
      </c>
      <c r="T36" s="133">
        <f>IF(Q$6=0,RANK(Q36,Q$12:Q$42,0),RANK(Q36,Q$12:Q$42,1))</f>
      </c>
      <c r="U36" s="134">
        <v>32.803711406175</v>
      </c>
      <c r="V36" s="134">
        <f>IF(COUNTA(U$12:U$42)=0,0.6*U$5,IF(U36="",0,IF(U$6=0,IF(U36&gt;=U$8,U$5,IF(U36&lt;U$6,0,0.6*U$5+0.4*U$5*(U36-U$7)/(U$8-U$7))),IF(U36&lt;=U$8,U$5,IF(U36&gt;U$6,0,0.6*U$5+0.4*U$5*(U36-U$7)/(U$8-U$7))))))</f>
      </c>
      <c r="W36" s="134">
        <f>IF(U36&lt;&gt;"",U$5,0)</f>
      </c>
      <c r="X36" s="133">
        <f>IF(U$6=0,RANK(U36,U$12:U$42,0),RANK(U36,U$12:U$42,1))</f>
      </c>
      <c r="Y36"/>
      <c r="Z36" s="134">
        <f>IF(COUNTA(Y$12:Y$42)=0,0.6*Y$5,IF(Y36="",0,IF(Y$6=0,IF(Y36&gt;=Y$8,Y$5,IF(Y36&lt;Y$6,0,0.6*Y$5+0.4*Y$5*(Y36-Y$7)/(Y$8-Y$7))),IF(Y36&lt;=Y$8,Y$5,IF(Y36&gt;Y$6,0,0.6*Y$5+0.4*Y$5*(Y36-Y$7)/(Y$8-Y$7))))))</f>
      </c>
      <c r="AA36" s="134">
        <f>IF(Y36&lt;&gt;"",Y$5,0)</f>
      </c>
      <c r="AB36" s="133">
        <f>IF(Y$6=0,RANK(Y36,Y$12:Y$42,0),RANK(Y36,Y$12:Y$42,1))</f>
      </c>
      <c r="AC36" s="134">
        <v>1.15861111111008</v>
      </c>
      <c r="AD36" s="134">
        <f>IF(COUNTA(AC$12:AC$42)=0,0.6*AC$5,IF(AC36="",0,IF(AC$6=0,IF(AC36&gt;=AC$8,AC$5,IF(AC36&lt;AC$6,0,0.6*AC$5+0.4*AC$5*(AC36-AC$7)/(AC$8-AC$7))),IF(AC36&lt;=AC$8,AC$5,IF(AC36&gt;AC$6,0,0.6*AC$5+0.4*AC$5*(AC36-AC$7)/(AC$8-AC$7))))))</f>
      </c>
      <c r="AE36" s="134">
        <f>IF(AC36&lt;&gt;"",AC$5,0)</f>
      </c>
      <c r="AF36" s="133">
        <f>IF(AC$6=0,RANK(AC36,AC$12:AC$42,0),RANK(AC36,AC$12:AC$42,1))</f>
      </c>
      <c r="AG36" s="134">
        <v>0.687544778175806</v>
      </c>
      <c r="AH36" s="134">
        <f>IF(COUNTA(AG$12:AG$42)=0,0.6*AG$5,IF(AG36="",0,IF(AG$6=0,IF(AG36&gt;=AG$8,AG$5,IF(AG36&lt;AG$6,0,0.6*AG$5+0.4*AG$5*(AG36-AG$7)/(AG$8-AG$7))),IF(AG36&lt;=AG$8,AG$5,IF(AG36&gt;AG$6,0,0.6*AG$5+0.4*AG$5*(AG36-AG$7)/(AG$8-AG$7))))))</f>
      </c>
      <c r="AI36" s="134">
        <f>IF(AG36&lt;&gt;"",AG$5,0)</f>
      </c>
      <c r="AJ36" s="133">
        <f>IF(AG$6=0,RANK(AG36,AG$12:AG$42,0),RANK(AG36,AG$12:AG$42,1))</f>
      </c>
      <c r="AK36" s="134">
        <v>100</v>
      </c>
      <c r="AL36" s="134">
        <f>IF(COUNTA(AK$12:AK$42)=0,0.6*AK$5,IF(AK36="",0,IF(AK$6=0,IF(AK36&gt;=AK$8,AK$5,IF(AK36&lt;AK$6,0,0.6*AK$5+0.4*AK$5*(AK36-AK$7)/(AK$8-AK$7))),IF(AK36&lt;=AK$8,AK$5,IF(AK36&gt;AK$6,0,0.6*AK$5+0.4*AK$5*(AK36-AK$7)/(AK$8-AK$7))))))</f>
      </c>
      <c r="AM36" s="134">
        <f>IF(AK36&lt;&gt;"",AK$5,0)</f>
      </c>
      <c r="AN36" s="133">
        <f>IF(AK$6=0,RANK(AK36,AK$12:AK$42,0),RANK(AK36,AK$12:AK$42,1))</f>
      </c>
      <c r="AO36" s="134">
        <v>99.7</v>
      </c>
      <c r="AP36" s="134">
        <f>IF(COUNTA(AO$12:AO$42)=0,0.6*AO$5,IF(AO36="",0,IF(AO$6=0,IF(AO36&gt;=AO$8,AO$5,IF(AO36&lt;AO$6,0,0.6*AO$5+0.4*AO$5*(AO36-AO$7)/(AO$8-AO$7))),IF(AO36&lt;=AO$8,AO$5,IF(AO36&gt;AO$6,0,0.6*AO$5+0.4*AO$5*(AO36-AO$7)/(AO$8-AO$7))))))</f>
      </c>
      <c r="AQ36" s="134">
        <f>IF(AO36&lt;&gt;"",AO$5,0)</f>
      </c>
      <c r="AR36" s="133">
        <f>IF(AO$6=0,RANK(AO36,AO$12:AO$42,0),RANK(AO36,AO$12:AO$42,1))</f>
      </c>
      <c r="AS36" s="133" t="s">
        <v>40</v>
      </c>
      <c r="AT36" s="133">
        <f>(F36)*100</f>
      </c>
      <c r="AU36" s="133">
        <f>RANK(AT36,AT$12:AT$42,0)</f>
      </c>
      <c r="AV36" s="133" t="s">
        <v>40</v>
      </c>
      <c r="AW36" s="133">
        <f>(J36)*100</f>
      </c>
      <c r="AX36" s="133">
        <f>RANK(AW36,AW$12:AW$42,0)</f>
      </c>
      <c r="AY36" s="133" t="s">
        <v>40</v>
      </c>
      <c r="AZ36" s="133">
        <f>(N36+R36+V36+Z36+AD36+AH36)*100</f>
      </c>
      <c r="BA36" s="133">
        <f>RANK(AZ36,AZ$12:AZ$42,0)</f>
      </c>
      <c r="BB36" s="133" t="s">
        <v>40</v>
      </c>
      <c r="BC36" s="133">
        <f>(AL36+AP36)*100</f>
      </c>
      <c r="BD36" s="133">
        <f>RANK(BC36,BC$12:BC$42,0)</f>
      </c>
    </row>
    <row r="37">
      <c r="A37" s="133" t="s">
        <v>41</v>
      </c>
      <c r="B37" s="133">
        <f>A37</f>
      </c>
      <c r="C37" s="133">
        <f>(F37+J37+N37+R37+V37+Z37+AD37+AH37+AL37+AP37)*100</f>
      </c>
      <c r="D37" s="133">
        <f>RANK(C37,C$12:C$42,0)</f>
      </c>
      <c r="E37"/>
      <c r="F37" s="134">
        <f>IF(COUNTA(E$12:E$42)=0,0.6*E$5,IF(E37="",0,IF(E$6=0,IF(E37&gt;=E$8,E$5,IF(E37&lt;E$6,0,0.6*E$5+0.4*E$5*(E37-E$7)/(E$8-E$7))),IF(E37&lt;=E$8,E$5,IF(E37&gt;E$6,0,0.6*E$5+0.4*E$5*(E37-E$7)/(E$8-E$7))))))</f>
      </c>
      <c r="G37" s="134">
        <f>IF(E37&lt;&gt;"",E$5,0)</f>
      </c>
      <c r="H37" s="133">
        <f>IF(E$6=0,RANK(E37,E$12:E$42,0),RANK(E37,E$12:E$42,1))</f>
      </c>
      <c r="I37" s="134">
        <v>99.9993728936328</v>
      </c>
      <c r="J37" s="134">
        <f>IF(COUNTA(I$12:I$42)=0,0.6*I$5,IF(I37="",0,IF(I$6=0,IF(I37&gt;=I$8,I$5,IF(I37&lt;I$6,0,0.6*I$5+0.4*I$5*(I37-I$7)/(I$8-I$7))),IF(I37&lt;=I$8,I$5,IF(I37&gt;I$6,0,0.6*I$5+0.4*I$5*(I37-I$7)/(I$8-I$7))))))</f>
      </c>
      <c r="K37" s="134">
        <f>IF(I37&lt;&gt;"",I$5,0)</f>
      </c>
      <c r="L37" s="133">
        <f>IF(I$6=0,RANK(I37,I$12:I$42,0),RANK(I37,I$12:I$42,1))</f>
      </c>
      <c r="M37" s="134">
        <v>163.817142857143</v>
      </c>
      <c r="N37" s="134">
        <f>IF(COUNTA(M$12:M$42)=0,0.6*M$5,IF(M37="",0,IF(M$6=0,IF(M37&gt;=M$8,M$5,IF(M37&lt;M$6,0,0.6*M$5+0.4*M$5*(M37-M$7)/(M$8-M$7))),IF(M37&lt;=M$8,M$5,IF(M37&gt;M$6,0,0.6*M$5+0.4*M$5*(M37-M$7)/(M$8-M$7))))))</f>
      </c>
      <c r="O37" s="134">
        <f>IF(M37&lt;&gt;"",M$5,0)</f>
      </c>
      <c r="P37" s="133">
        <f>IF(M$6=0,RANK(M37,M$12:M$42,0),RANK(M37,M$12:M$42,1))</f>
      </c>
      <c r="Q37" s="134">
        <v>100</v>
      </c>
      <c r="R37" s="134">
        <f>IF(COUNTA(Q$12:Q$42)=0,0.6*Q$5,IF(Q37="",0,IF(Q$6=0,IF(Q37&gt;=Q$8,Q$5,IF(Q37&lt;Q$6,0,0.6*Q$5+0.4*Q$5*(Q37-Q$7)/(Q$8-Q$7))),IF(Q37&lt;=Q$8,Q$5,IF(Q37&gt;Q$6,0,0.6*Q$5+0.4*Q$5*(Q37-Q$7)/(Q$8-Q$7))))))</f>
      </c>
      <c r="S37" s="134">
        <f>IF(Q37&lt;&gt;"",Q$5,0)</f>
      </c>
      <c r="T37" s="133">
        <f>IF(Q$6=0,RANK(Q37,Q$12:Q$42,0),RANK(Q37,Q$12:Q$42,1))</f>
      </c>
      <c r="U37" s="134">
        <v>39.84</v>
      </c>
      <c r="V37" s="134">
        <f>IF(COUNTA(U$12:U$42)=0,0.6*U$5,IF(U37="",0,IF(U$6=0,IF(U37&gt;=U$8,U$5,IF(U37&lt;U$6,0,0.6*U$5+0.4*U$5*(U37-U$7)/(U$8-U$7))),IF(U37&lt;=U$8,U$5,IF(U37&gt;U$6,0,0.6*U$5+0.4*U$5*(U37-U$7)/(U$8-U$7))))))</f>
      </c>
      <c r="W37" s="134">
        <f>IF(U37&lt;&gt;"",U$5,0)</f>
      </c>
      <c r="X37" s="133">
        <f>IF(U$6=0,RANK(U37,U$12:U$42,0),RANK(U37,U$12:U$42,1))</f>
      </c>
      <c r="Y37"/>
      <c r="Z37" s="134">
        <f>IF(COUNTA(Y$12:Y$42)=0,0.6*Y$5,IF(Y37="",0,IF(Y$6=0,IF(Y37&gt;=Y$8,Y$5,IF(Y37&lt;Y$6,0,0.6*Y$5+0.4*Y$5*(Y37-Y$7)/(Y$8-Y$7))),IF(Y37&lt;=Y$8,Y$5,IF(Y37&gt;Y$6,0,0.6*Y$5+0.4*Y$5*(Y37-Y$7)/(Y$8-Y$7))))))</f>
      </c>
      <c r="AA37" s="134">
        <f>IF(Y37&lt;&gt;"",Y$5,0)</f>
      </c>
      <c r="AB37" s="133">
        <f>IF(Y$6=0,RANK(Y37,Y$12:Y$42,0),RANK(Y37,Y$12:Y$42,1))</f>
      </c>
      <c r="AC37" s="134">
        <v>1.43236111110309</v>
      </c>
      <c r="AD37" s="134">
        <f>IF(COUNTA(AC$12:AC$42)=0,0.6*AC$5,IF(AC37="",0,IF(AC$6=0,IF(AC37&gt;=AC$8,AC$5,IF(AC37&lt;AC$6,0,0.6*AC$5+0.4*AC$5*(AC37-AC$7)/(AC$8-AC$7))),IF(AC37&lt;=AC$8,AC$5,IF(AC37&gt;AC$6,0,0.6*AC$5+0.4*AC$5*(AC37-AC$7)/(AC$8-AC$7))))))</f>
      </c>
      <c r="AE37" s="134">
        <f>IF(AC37&lt;&gt;"",AC$5,0)</f>
      </c>
      <c r="AF37" s="133">
        <f>IF(AC$6=0,RANK(AC37,AC$12:AC$42,0),RANK(AC37,AC$12:AC$42,1))</f>
      </c>
      <c r="AG37" s="134">
        <v>1.81</v>
      </c>
      <c r="AH37" s="134">
        <f>IF(COUNTA(AG$12:AG$42)=0,0.6*AG$5,IF(AG37="",0,IF(AG$6=0,IF(AG37&gt;=AG$8,AG$5,IF(AG37&lt;AG$6,0,0.6*AG$5+0.4*AG$5*(AG37-AG$7)/(AG$8-AG$7))),IF(AG37&lt;=AG$8,AG$5,IF(AG37&gt;AG$6,0,0.6*AG$5+0.4*AG$5*(AG37-AG$7)/(AG$8-AG$7))))))</f>
      </c>
      <c r="AI37" s="134">
        <f>IF(AG37&lt;&gt;"",AG$5,0)</f>
      </c>
      <c r="AJ37" s="133">
        <f>IF(AG$6=0,RANK(AG37,AG$12:AG$42,0),RANK(AG37,AG$12:AG$42,1))</f>
      </c>
      <c r="AK37" s="134">
        <v>100</v>
      </c>
      <c r="AL37" s="134">
        <f>IF(COUNTA(AK$12:AK$42)=0,0.6*AK$5,IF(AK37="",0,IF(AK$6=0,IF(AK37&gt;=AK$8,AK$5,IF(AK37&lt;AK$6,0,0.6*AK$5+0.4*AK$5*(AK37-AK$7)/(AK$8-AK$7))),IF(AK37&lt;=AK$8,AK$5,IF(AK37&gt;AK$6,0,0.6*AK$5+0.4*AK$5*(AK37-AK$7)/(AK$8-AK$7))))))</f>
      </c>
      <c r="AM37" s="134">
        <f>IF(AK37&lt;&gt;"",AK$5,0)</f>
      </c>
      <c r="AN37" s="133">
        <f>IF(AK$6=0,RANK(AK37,AK$12:AK$42,0),RANK(AK37,AK$12:AK$42,1))</f>
      </c>
      <c r="AO37" s="134">
        <v>100</v>
      </c>
      <c r="AP37" s="134">
        <f>IF(COUNTA(AO$12:AO$42)=0,0.6*AO$5,IF(AO37="",0,IF(AO$6=0,IF(AO37&gt;=AO$8,AO$5,IF(AO37&lt;AO$6,0,0.6*AO$5+0.4*AO$5*(AO37-AO$7)/(AO$8-AO$7))),IF(AO37&lt;=AO$8,AO$5,IF(AO37&gt;AO$6,0,0.6*AO$5+0.4*AO$5*(AO37-AO$7)/(AO$8-AO$7))))))</f>
      </c>
      <c r="AQ37" s="134">
        <f>IF(AO37&lt;&gt;"",AO$5,0)</f>
      </c>
      <c r="AR37" s="133">
        <f>IF(AO$6=0,RANK(AO37,AO$12:AO$42,0),RANK(AO37,AO$12:AO$42,1))</f>
      </c>
      <c r="AS37" s="133" t="s">
        <v>41</v>
      </c>
      <c r="AT37" s="133">
        <f>(F37)*100</f>
      </c>
      <c r="AU37" s="133">
        <f>RANK(AT37,AT$12:AT$42,0)</f>
      </c>
      <c r="AV37" s="133" t="s">
        <v>41</v>
      </c>
      <c r="AW37" s="133">
        <f>(J37)*100</f>
      </c>
      <c r="AX37" s="133">
        <f>RANK(AW37,AW$12:AW$42,0)</f>
      </c>
      <c r="AY37" s="133" t="s">
        <v>41</v>
      </c>
      <c r="AZ37" s="133">
        <f>(N37+R37+V37+Z37+AD37+AH37)*100</f>
      </c>
      <c r="BA37" s="133">
        <f>RANK(AZ37,AZ$12:AZ$42,0)</f>
      </c>
      <c r="BB37" s="133" t="s">
        <v>41</v>
      </c>
      <c r="BC37" s="133">
        <f>(AL37+AP37)*100</f>
      </c>
      <c r="BD37" s="133">
        <f>RANK(BC37,BC$12:BC$42,0)</f>
      </c>
    </row>
    <row r="38">
      <c r="A38" s="133" t="s">
        <v>42</v>
      </c>
      <c r="B38" s="133">
        <f>A38</f>
      </c>
      <c r="C38" s="133">
        <f>(F38+J38+N38+R38+V38+Z38+AD38+AH38+AL38+AP38)*100</f>
      </c>
      <c r="D38" s="133">
        <f>RANK(C38,C$12:C$42,0)</f>
      </c>
      <c r="E38"/>
      <c r="F38" s="134">
        <f>IF(COUNTA(E$12:E$42)=0,0.6*E$5,IF(E38="",0,IF(E$6=0,IF(E38&gt;=E$8,E$5,IF(E38&lt;E$6,0,0.6*E$5+0.4*E$5*(E38-E$7)/(E$8-E$7))),IF(E38&lt;=E$8,E$5,IF(E38&gt;E$6,0,0.6*E$5+0.4*E$5*(E38-E$7)/(E$8-E$7))))))</f>
      </c>
      <c r="G38" s="134">
        <f>IF(E38&lt;&gt;"",E$5,0)</f>
      </c>
      <c r="H38" s="133">
        <f>IF(E$6=0,RANK(E38,E$12:E$42,0),RANK(E38,E$12:E$42,1))</f>
      </c>
      <c r="I38" s="134">
        <v>99.9986775462643</v>
      </c>
      <c r="J38" s="134">
        <f>IF(COUNTA(I$12:I$42)=0,0.6*I$5,IF(I38="",0,IF(I$6=0,IF(I38&gt;=I$8,I$5,IF(I38&lt;I$6,0,0.6*I$5+0.4*I$5*(I38-I$7)/(I$8-I$7))),IF(I38&lt;=I$8,I$5,IF(I38&gt;I$6,0,0.6*I$5+0.4*I$5*(I38-I$7)/(I$8-I$7))))))</f>
      </c>
      <c r="K38" s="134">
        <f>IF(I38&lt;&gt;"",I$5,0)</f>
      </c>
      <c r="L38" s="133">
        <f>IF(I$6=0,RANK(I38,I$12:I$42,0),RANK(I38,I$12:I$42,1))</f>
      </c>
      <c r="M38" s="134">
        <v>1613.64</v>
      </c>
      <c r="N38" s="134">
        <f>IF(COUNTA(M$12:M$42)=0,0.6*M$5,IF(M38="",0,IF(M$6=0,IF(M38&gt;=M$8,M$5,IF(M38&lt;M$6,0,0.6*M$5+0.4*M$5*(M38-M$7)/(M$8-M$7))),IF(M38&lt;=M$8,M$5,IF(M38&gt;M$6,0,0.6*M$5+0.4*M$5*(M38-M$7)/(M$8-M$7))))))</f>
      </c>
      <c r="O38" s="134">
        <f>IF(M38&lt;&gt;"",M$5,0)</f>
      </c>
      <c r="P38" s="133">
        <f>IF(M$6=0,RANK(M38,M$12:M$42,0),RANK(M38,M$12:M$42,1))</f>
      </c>
      <c r="Q38" s="134">
        <v>0</v>
      </c>
      <c r="R38" s="134">
        <f>IF(COUNTA(Q$12:Q$42)=0,0.6*Q$5,IF(Q38="",0,IF(Q$6=0,IF(Q38&gt;=Q$8,Q$5,IF(Q38&lt;Q$6,0,0.6*Q$5+0.4*Q$5*(Q38-Q$7)/(Q$8-Q$7))),IF(Q38&lt;=Q$8,Q$5,IF(Q38&gt;Q$6,0,0.6*Q$5+0.4*Q$5*(Q38-Q$7)/(Q$8-Q$7))))))</f>
      </c>
      <c r="S38" s="134">
        <f>IF(Q38&lt;&gt;"",Q$5,0)</f>
      </c>
      <c r="T38" s="133">
        <f>IF(Q$6=0,RANK(Q38,Q$12:Q$42,0),RANK(Q38,Q$12:Q$42,1))</f>
      </c>
      <c r="U38" s="134">
        <v>757.8432</v>
      </c>
      <c r="V38" s="134">
        <f>IF(COUNTA(U$12:U$42)=0,0.6*U$5,IF(U38="",0,IF(U$6=0,IF(U38&gt;=U$8,U$5,IF(U38&lt;U$6,0,0.6*U$5+0.4*U$5*(U38-U$7)/(U$8-U$7))),IF(U38&lt;=U$8,U$5,IF(U38&gt;U$6,0,0.6*U$5+0.4*U$5*(U38-U$7)/(U$8-U$7))))))</f>
      </c>
      <c r="W38" s="134">
        <f>IF(U38&lt;&gt;"",U$5,0)</f>
      </c>
      <c r="X38" s="133">
        <f>IF(U$6=0,RANK(U38,U$12:U$42,0),RANK(U38,U$12:U$42,1))</f>
      </c>
      <c r="Y38"/>
      <c r="Z38" s="134">
        <f>IF(COUNTA(Y$12:Y$42)=0,0.6*Y$5,IF(Y38="",0,IF(Y$6=0,IF(Y38&gt;=Y$8,Y$5,IF(Y38&lt;Y$6,0,0.6*Y$5+0.4*Y$5*(Y38-Y$7)/(Y$8-Y$7))),IF(Y38&lt;=Y$8,Y$5,IF(Y38&gt;Y$6,0,0.6*Y$5+0.4*Y$5*(Y38-Y$7)/(Y$8-Y$7))))))</f>
      </c>
      <c r="AA38" s="134">
        <f>IF(Y38&lt;&gt;"",Y$5,0)</f>
      </c>
      <c r="AB38" s="133">
        <f>IF(Y$6=0,RANK(Y38,Y$12:Y$42,0),RANK(Y38,Y$12:Y$42,1))</f>
      </c>
      <c r="AC38" s="134">
        <v>2.29249999998137</v>
      </c>
      <c r="AD38" s="134">
        <f>IF(COUNTA(AC$12:AC$42)=0,0.6*AC$5,IF(AC38="",0,IF(AC$6=0,IF(AC38&gt;=AC$8,AC$5,IF(AC38&lt;AC$6,0,0.6*AC$5+0.4*AC$5*(AC38-AC$7)/(AC$8-AC$7))),IF(AC38&lt;=AC$8,AC$5,IF(AC38&gt;AC$6,0,0.6*AC$5+0.4*AC$5*(AC38-AC$7)/(AC$8-AC$7))))))</f>
      </c>
      <c r="AE38" s="134">
        <f>IF(AC38&lt;&gt;"",AC$5,0)</f>
      </c>
      <c r="AF38" s="133">
        <f>IF(AC$6=0,RANK(AC38,AC$12:AC$42,0),RANK(AC38,AC$12:AC$42,1))</f>
      </c>
      <c r="AG38" s="134">
        <v>3</v>
      </c>
      <c r="AH38" s="134">
        <f>IF(COUNTA(AG$12:AG$42)=0,0.6*AG$5,IF(AG38="",0,IF(AG$6=0,IF(AG38&gt;=AG$8,AG$5,IF(AG38&lt;AG$6,0,0.6*AG$5+0.4*AG$5*(AG38-AG$7)/(AG$8-AG$7))),IF(AG38&lt;=AG$8,AG$5,IF(AG38&gt;AG$6,0,0.6*AG$5+0.4*AG$5*(AG38-AG$7)/(AG$8-AG$7))))))</f>
      </c>
      <c r="AI38" s="134">
        <f>IF(AG38&lt;&gt;"",AG$5,0)</f>
      </c>
      <c r="AJ38" s="133">
        <f>IF(AG$6=0,RANK(AG38,AG$12:AG$42,0),RANK(AG38,AG$12:AG$42,1))</f>
      </c>
      <c r="AK38" s="134">
        <v>100</v>
      </c>
      <c r="AL38" s="134">
        <f>IF(COUNTA(AK$12:AK$42)=0,0.6*AK$5,IF(AK38="",0,IF(AK$6=0,IF(AK38&gt;=AK$8,AK$5,IF(AK38&lt;AK$6,0,0.6*AK$5+0.4*AK$5*(AK38-AK$7)/(AK$8-AK$7))),IF(AK38&lt;=AK$8,AK$5,IF(AK38&gt;AK$6,0,0.6*AK$5+0.4*AK$5*(AK38-AK$7)/(AK$8-AK$7))))))</f>
      </c>
      <c r="AM38" s="134">
        <f>IF(AK38&lt;&gt;"",AK$5,0)</f>
      </c>
      <c r="AN38" s="133">
        <f>IF(AK$6=0,RANK(AK38,AK$12:AK$42,0),RANK(AK38,AK$12:AK$42,1))</f>
      </c>
      <c r="AO38" s="134">
        <v>100</v>
      </c>
      <c r="AP38" s="134">
        <f>IF(COUNTA(AO$12:AO$42)=0,0.6*AO$5,IF(AO38="",0,IF(AO$6=0,IF(AO38&gt;=AO$8,AO$5,IF(AO38&lt;AO$6,0,0.6*AO$5+0.4*AO$5*(AO38-AO$7)/(AO$8-AO$7))),IF(AO38&lt;=AO$8,AO$5,IF(AO38&gt;AO$6,0,0.6*AO$5+0.4*AO$5*(AO38-AO$7)/(AO$8-AO$7))))))</f>
      </c>
      <c r="AQ38" s="134">
        <f>IF(AO38&lt;&gt;"",AO$5,0)</f>
      </c>
      <c r="AR38" s="133">
        <f>IF(AO$6=0,RANK(AO38,AO$12:AO$42,0),RANK(AO38,AO$12:AO$42,1))</f>
      </c>
      <c r="AS38" s="133" t="s">
        <v>42</v>
      </c>
      <c r="AT38" s="133">
        <f>(F38)*100</f>
      </c>
      <c r="AU38" s="133">
        <f>RANK(AT38,AT$12:AT$42,0)</f>
      </c>
      <c r="AV38" s="133" t="s">
        <v>42</v>
      </c>
      <c r="AW38" s="133">
        <f>(J38)*100</f>
      </c>
      <c r="AX38" s="133">
        <f>RANK(AW38,AW$12:AW$42,0)</f>
      </c>
      <c r="AY38" s="133" t="s">
        <v>42</v>
      </c>
      <c r="AZ38" s="133">
        <f>(N38+R38+V38+Z38+AD38+AH38)*100</f>
      </c>
      <c r="BA38" s="133">
        <f>RANK(AZ38,AZ$12:AZ$42,0)</f>
      </c>
      <c r="BB38" s="133" t="s">
        <v>42</v>
      </c>
      <c r="BC38" s="133">
        <f>(AL38+AP38)*100</f>
      </c>
      <c r="BD38" s="133">
        <f>RANK(BC38,BC$12:BC$42,0)</f>
      </c>
    </row>
    <row r="39">
      <c r="A39" s="133" t="s">
        <v>43</v>
      </c>
      <c r="B39" s="133">
        <f>A39</f>
      </c>
      <c r="C39" s="133">
        <f>(F39+J39+N39+R39+V39+Z39+AD39+AH39+AL39+AP39)*100</f>
      </c>
      <c r="D39" s="133">
        <f>RANK(C39,C$12:C$42,0)</f>
      </c>
      <c r="E39"/>
      <c r="F39" s="134">
        <f>IF(COUNTA(E$12:E$42)=0,0.6*E$5,IF(E39="",0,IF(E$6=0,IF(E39&gt;=E$8,E$5,IF(E39&lt;E$6,0,0.6*E$5+0.4*E$5*(E39-E$7)/(E$8-E$7))),IF(E39&lt;=E$8,E$5,IF(E39&gt;E$6,0,0.6*E$5+0.4*E$5*(E39-E$7)/(E$8-E$7))))))</f>
      </c>
      <c r="G39" s="134">
        <f>IF(E39&lt;&gt;"",E$5,0)</f>
      </c>
      <c r="H39" s="133">
        <f>IF(E$6=0,RANK(E39,E$12:E$42,0),RANK(E39,E$12:E$42,1))</f>
      </c>
      <c r="I39" s="134">
        <v>99.998930652449</v>
      </c>
      <c r="J39" s="134">
        <f>IF(COUNTA(I$12:I$42)=0,0.6*I$5,IF(I39="",0,IF(I$6=0,IF(I39&gt;=I$8,I$5,IF(I39&lt;I$6,0,0.6*I$5+0.4*I$5*(I39-I$7)/(I$8-I$7))),IF(I39&lt;=I$8,I$5,IF(I39&gt;I$6,0,0.6*I$5+0.4*I$5*(I39-I$7)/(I$8-I$7))))))</f>
      </c>
      <c r="K39" s="134">
        <f>IF(I39&lt;&gt;"",I$5,0)</f>
      </c>
      <c r="L39" s="133">
        <f>IF(I$6=0,RANK(I39,I$12:I$42,0),RANK(I39,I$12:I$42,1))</f>
      </c>
      <c r="M39" s="134">
        <v>119.215135135135</v>
      </c>
      <c r="N39" s="134">
        <f>IF(COUNTA(M$12:M$42)=0,0.6*M$5,IF(M39="",0,IF(M$6=0,IF(M39&gt;=M$8,M$5,IF(M39&lt;M$6,0,0.6*M$5+0.4*M$5*(M39-M$7)/(M$8-M$7))),IF(M39&lt;=M$8,M$5,IF(M39&gt;M$6,0,0.6*M$5+0.4*M$5*(M39-M$7)/(M$8-M$7))))))</f>
      </c>
      <c r="O39" s="134">
        <f>IF(M39&lt;&gt;"",M$5,0)</f>
      </c>
      <c r="P39" s="133">
        <f>IF(M$6=0,RANK(M39,M$12:M$42,0),RANK(M39,M$12:M$42,1))</f>
      </c>
      <c r="Q39" s="134">
        <v>100</v>
      </c>
      <c r="R39" s="134">
        <f>IF(COUNTA(Q$12:Q$42)=0,0.6*Q$5,IF(Q39="",0,IF(Q$6=0,IF(Q39&gt;=Q$8,Q$5,IF(Q39&lt;Q$6,0,0.6*Q$5+0.4*Q$5*(Q39-Q$7)/(Q$8-Q$7))),IF(Q39&lt;=Q$8,Q$5,IF(Q39&gt;Q$6,0,0.6*Q$5+0.4*Q$5*(Q39-Q$7)/(Q$8-Q$7))))))</f>
      </c>
      <c r="S39" s="134">
        <f>IF(Q39&lt;&gt;"",Q$5,0)</f>
      </c>
      <c r="T39" s="133">
        <f>IF(Q$6=0,RANK(Q39,Q$12:Q$42,0),RANK(Q39,Q$12:Q$42,1))</f>
      </c>
      <c r="U39" s="134">
        <v>64.3854306088865</v>
      </c>
      <c r="V39" s="134">
        <f>IF(COUNTA(U$12:U$42)=0,0.6*U$5,IF(U39="",0,IF(U$6=0,IF(U39&gt;=U$8,U$5,IF(U39&lt;U$6,0,0.6*U$5+0.4*U$5*(U39-U$7)/(U$8-U$7))),IF(U39&lt;=U$8,U$5,IF(U39&gt;U$6,0,0.6*U$5+0.4*U$5*(U39-U$7)/(U$8-U$7))))))</f>
      </c>
      <c r="W39" s="134">
        <f>IF(U39&lt;&gt;"",U$5,0)</f>
      </c>
      <c r="X39" s="133">
        <f>IF(U$6=0,RANK(U39,U$12:U$42,0),RANK(U39,U$12:U$42,1))</f>
      </c>
      <c r="Y39"/>
      <c r="Z39" s="134">
        <f>IF(COUNTA(Y$12:Y$42)=0,0.6*Y$5,IF(Y39="",0,IF(Y$6=0,IF(Y39&gt;=Y$8,Y$5,IF(Y39&lt;Y$6,0,0.6*Y$5+0.4*Y$5*(Y39-Y$7)/(Y$8-Y$7))),IF(Y39&lt;=Y$8,Y$5,IF(Y39&gt;Y$6,0,0.6*Y$5+0.4*Y$5*(Y39-Y$7)/(Y$8-Y$7))))))</f>
      </c>
      <c r="AA39" s="134">
        <f>IF(Y39&lt;&gt;"",Y$5,0)</f>
      </c>
      <c r="AB39" s="133">
        <f>IF(Y$6=0,RANK(Y39,Y$12:Y$42,0),RANK(Y39,Y$12:Y$42,1))</f>
      </c>
      <c r="AC39" s="134">
        <v>1.43472222221317</v>
      </c>
      <c r="AD39" s="134">
        <f>IF(COUNTA(AC$12:AC$42)=0,0.6*AC$5,IF(AC39="",0,IF(AC$6=0,IF(AC39&gt;=AC$8,AC$5,IF(AC39&lt;AC$6,0,0.6*AC$5+0.4*AC$5*(AC39-AC$7)/(AC$8-AC$7))),IF(AC39&lt;=AC$8,AC$5,IF(AC39&gt;AC$6,0,0.6*AC$5+0.4*AC$5*(AC39-AC$7)/(AC$8-AC$7))))))</f>
      </c>
      <c r="AE39" s="134">
        <f>IF(AC39&lt;&gt;"",AC$5,0)</f>
      </c>
      <c r="AF39" s="133">
        <f>IF(AC$6=0,RANK(AC39,AC$12:AC$42,0),RANK(AC39,AC$12:AC$42,1))</f>
      </c>
      <c r="AG39" s="134">
        <v>5.47923914516785</v>
      </c>
      <c r="AH39" s="134">
        <f>IF(COUNTA(AG$12:AG$42)=0,0.6*AG$5,IF(AG39="",0,IF(AG$6=0,IF(AG39&gt;=AG$8,AG$5,IF(AG39&lt;AG$6,0,0.6*AG$5+0.4*AG$5*(AG39-AG$7)/(AG$8-AG$7))),IF(AG39&lt;=AG$8,AG$5,IF(AG39&gt;AG$6,0,0.6*AG$5+0.4*AG$5*(AG39-AG$7)/(AG$8-AG$7))))))</f>
      </c>
      <c r="AI39" s="134">
        <f>IF(AG39&lt;&gt;"",AG$5,0)</f>
      </c>
      <c r="AJ39" s="133">
        <f>IF(AG$6=0,RANK(AG39,AG$12:AG$42,0),RANK(AG39,AG$12:AG$42,1))</f>
      </c>
      <c r="AK39" s="134">
        <v>97.9591836734694</v>
      </c>
      <c r="AL39" s="134">
        <f>IF(COUNTA(AK$12:AK$42)=0,0.6*AK$5,IF(AK39="",0,IF(AK$6=0,IF(AK39&gt;=AK$8,AK$5,IF(AK39&lt;AK$6,0,0.6*AK$5+0.4*AK$5*(AK39-AK$7)/(AK$8-AK$7))),IF(AK39&lt;=AK$8,AK$5,IF(AK39&gt;AK$6,0,0.6*AK$5+0.4*AK$5*(AK39-AK$7)/(AK$8-AK$7))))))</f>
      </c>
      <c r="AM39" s="134">
        <f>IF(AK39&lt;&gt;"",AK$5,0)</f>
      </c>
      <c r="AN39" s="133">
        <f>IF(AK$6=0,RANK(AK39,AK$12:AK$42,0),RANK(AK39,AK$12:AK$42,1))</f>
      </c>
      <c r="AO39" s="134">
        <v>98.46</v>
      </c>
      <c r="AP39" s="134">
        <f>IF(COUNTA(AO$12:AO$42)=0,0.6*AO$5,IF(AO39="",0,IF(AO$6=0,IF(AO39&gt;=AO$8,AO$5,IF(AO39&lt;AO$6,0,0.6*AO$5+0.4*AO$5*(AO39-AO$7)/(AO$8-AO$7))),IF(AO39&lt;=AO$8,AO$5,IF(AO39&gt;AO$6,0,0.6*AO$5+0.4*AO$5*(AO39-AO$7)/(AO$8-AO$7))))))</f>
      </c>
      <c r="AQ39" s="134">
        <f>IF(AO39&lt;&gt;"",AO$5,0)</f>
      </c>
      <c r="AR39" s="133">
        <f>IF(AO$6=0,RANK(AO39,AO$12:AO$42,0),RANK(AO39,AO$12:AO$42,1))</f>
      </c>
      <c r="AS39" s="133" t="s">
        <v>43</v>
      </c>
      <c r="AT39" s="133">
        <f>(F39)*100</f>
      </c>
      <c r="AU39" s="133">
        <f>RANK(AT39,AT$12:AT$42,0)</f>
      </c>
      <c r="AV39" s="133" t="s">
        <v>43</v>
      </c>
      <c r="AW39" s="133">
        <f>(J39)*100</f>
      </c>
      <c r="AX39" s="133">
        <f>RANK(AW39,AW$12:AW$42,0)</f>
      </c>
      <c r="AY39" s="133" t="s">
        <v>43</v>
      </c>
      <c r="AZ39" s="133">
        <f>(N39+R39+V39+Z39+AD39+AH39)*100</f>
      </c>
      <c r="BA39" s="133">
        <f>RANK(AZ39,AZ$12:AZ$42,0)</f>
      </c>
      <c r="BB39" s="133" t="s">
        <v>43</v>
      </c>
      <c r="BC39" s="133">
        <f>(AL39+AP39)*100</f>
      </c>
      <c r="BD39" s="133">
        <f>RANK(BC39,BC$12:BC$42,0)</f>
      </c>
    </row>
    <row r="40">
      <c r="A40" s="133" t="s">
        <v>44</v>
      </c>
      <c r="B40" s="133">
        <f>A40</f>
      </c>
      <c r="C40" s="133">
        <f>(F40+J40+N40+R40+V40+Z40+AD40+AH40+AL40+AP40)*100</f>
      </c>
      <c r="D40" s="133">
        <f>RANK(C40,C$12:C$42,0)</f>
      </c>
      <c r="E40"/>
      <c r="F40" s="134">
        <f>IF(COUNTA(E$12:E$42)=0,0.6*E$5,IF(E40="",0,IF(E$6=0,IF(E40&gt;=E$8,E$5,IF(E40&lt;E$6,0,0.6*E$5+0.4*E$5*(E40-E$7)/(E$8-E$7))),IF(E40&lt;=E$8,E$5,IF(E40&gt;E$6,0,0.6*E$5+0.4*E$5*(E40-E$7)/(E$8-E$7))))))</f>
      </c>
      <c r="G40" s="134">
        <f>IF(E40&lt;&gt;"",E$5,0)</f>
      </c>
      <c r="H40" s="133">
        <f>IF(E$6=0,RANK(E40,E$12:E$42,0),RANK(E40,E$12:E$42,1))</f>
      </c>
      <c r="I40" s="134">
        <v>99.9977269587458</v>
      </c>
      <c r="J40" s="134">
        <f>IF(COUNTA(I$12:I$42)=0,0.6*I$5,IF(I40="",0,IF(I$6=0,IF(I40&gt;=I$8,I$5,IF(I40&lt;I$6,0,0.6*I$5+0.4*I$5*(I40-I$7)/(I$8-I$7))),IF(I40&lt;=I$8,I$5,IF(I40&gt;I$6,0,0.6*I$5+0.4*I$5*(I40-I$7)/(I$8-I$7))))))</f>
      </c>
      <c r="K40" s="134">
        <f>IF(I40&lt;&gt;"",I$5,0)</f>
      </c>
      <c r="L40" s="133">
        <f>IF(I$6=0,RANK(I40,I$12:I$42,0),RANK(I40,I$12:I$42,1))</f>
      </c>
      <c r="M40" s="134">
        <v>188.674285714286</v>
      </c>
      <c r="N40" s="134">
        <f>IF(COUNTA(M$12:M$42)=0,0.6*M$5,IF(M40="",0,IF(M$6=0,IF(M40&gt;=M$8,M$5,IF(M40&lt;M$6,0,0.6*M$5+0.4*M$5*(M40-M$7)/(M$8-M$7))),IF(M40&lt;=M$8,M$5,IF(M40&gt;M$6,0,0.6*M$5+0.4*M$5*(M40-M$7)/(M$8-M$7))))))</f>
      </c>
      <c r="O40" s="134">
        <f>IF(M40&lt;&gt;"",M$5,0)</f>
      </c>
      <c r="P40" s="133">
        <f>IF(M$6=0,RANK(M40,M$12:M$42,0),RANK(M40,M$12:M$42,1))</f>
      </c>
      <c r="Q40" s="134">
        <v>100</v>
      </c>
      <c r="R40" s="134">
        <f>IF(COUNTA(Q$12:Q$42)=0,0.6*Q$5,IF(Q40="",0,IF(Q$6=0,IF(Q40&gt;=Q$8,Q$5,IF(Q40&lt;Q$6,0,0.6*Q$5+0.4*Q$5*(Q40-Q$7)/(Q$8-Q$7))),IF(Q40&lt;=Q$8,Q$5,IF(Q40&gt;Q$6,0,0.6*Q$5+0.4*Q$5*(Q40-Q$7)/(Q$8-Q$7))))))</f>
      </c>
      <c r="S40" s="134">
        <f>IF(Q40&lt;&gt;"",Q$5,0)</f>
      </c>
      <c r="T40" s="133">
        <f>IF(Q$6=0,RANK(Q40,Q$12:Q$42,0),RANK(Q40,Q$12:Q$42,1))</f>
      </c>
      <c r="U40" s="134">
        <v>153.620456942004</v>
      </c>
      <c r="V40" s="134">
        <f>IF(COUNTA(U$12:U$42)=0,0.6*U$5,IF(U40="",0,IF(U$6=0,IF(U40&gt;=U$8,U$5,IF(U40&lt;U$6,0,0.6*U$5+0.4*U$5*(U40-U$7)/(U$8-U$7))),IF(U40&lt;=U$8,U$5,IF(U40&gt;U$6,0,0.6*U$5+0.4*U$5*(U40-U$7)/(U$8-U$7))))))</f>
      </c>
      <c r="W40" s="134">
        <f>IF(U40&lt;&gt;"",U$5,0)</f>
      </c>
      <c r="X40" s="133">
        <f>IF(U$6=0,RANK(U40,U$12:U$42,0),RANK(U40,U$12:U$42,1))</f>
      </c>
      <c r="Y40"/>
      <c r="Z40" s="134">
        <f>IF(COUNTA(Y$12:Y$42)=0,0.6*Y$5,IF(Y40="",0,IF(Y$6=0,IF(Y40&gt;=Y$8,Y$5,IF(Y40&lt;Y$6,0,0.6*Y$5+0.4*Y$5*(Y40-Y$7)/(Y$8-Y$7))),IF(Y40&lt;=Y$8,Y$5,IF(Y40&gt;Y$6,0,0.6*Y$5+0.4*Y$5*(Y40-Y$7)/(Y$8-Y$7))))))</f>
      </c>
      <c r="AA40" s="134">
        <f>IF(Y40&lt;&gt;"",Y$5,0)</f>
      </c>
      <c r="AB40" s="133">
        <f>IF(Y$6=0,RANK(Y40,Y$12:Y$42,0),RANK(Y40,Y$12:Y$42,1))</f>
      </c>
      <c r="AC40" s="134">
        <v>1.30894444445148</v>
      </c>
      <c r="AD40" s="134">
        <f>IF(COUNTA(AC$12:AC$42)=0,0.6*AC$5,IF(AC40="",0,IF(AC$6=0,IF(AC40&gt;=AC$8,AC$5,IF(AC40&lt;AC$6,0,0.6*AC$5+0.4*AC$5*(AC40-AC$7)/(AC$8-AC$7))),IF(AC40&lt;=AC$8,AC$5,IF(AC40&gt;AC$6,0,0.6*AC$5+0.4*AC$5*(AC40-AC$7)/(AC$8-AC$7))))))</f>
      </c>
      <c r="AE40" s="134">
        <f>IF(AC40&lt;&gt;"",AC$5,0)</f>
      </c>
      <c r="AF40" s="133">
        <f>IF(AC$6=0,RANK(AC40,AC$12:AC$42,0),RANK(AC40,AC$12:AC$42,1))</f>
      </c>
      <c r="AG40" s="134">
        <v>2.30456226880395</v>
      </c>
      <c r="AH40" s="134">
        <f>IF(COUNTA(AG$12:AG$42)=0,0.6*AG$5,IF(AG40="",0,IF(AG$6=0,IF(AG40&gt;=AG$8,AG$5,IF(AG40&lt;AG$6,0,0.6*AG$5+0.4*AG$5*(AG40-AG$7)/(AG$8-AG$7))),IF(AG40&lt;=AG$8,AG$5,IF(AG40&gt;AG$6,0,0.6*AG$5+0.4*AG$5*(AG40-AG$7)/(AG$8-AG$7))))))</f>
      </c>
      <c r="AI40" s="134">
        <f>IF(AG40&lt;&gt;"",AG$5,0)</f>
      </c>
      <c r="AJ40" s="133">
        <f>IF(AG$6=0,RANK(AG40,AG$12:AG$42,0),RANK(AG40,AG$12:AG$42,1))</f>
      </c>
      <c r="AK40" s="134">
        <v>95.6521739130435</v>
      </c>
      <c r="AL40" s="134">
        <f>IF(COUNTA(AK$12:AK$42)=0,0.6*AK$5,IF(AK40="",0,IF(AK$6=0,IF(AK40&gt;=AK$8,AK$5,IF(AK40&lt;AK$6,0,0.6*AK$5+0.4*AK$5*(AK40-AK$7)/(AK$8-AK$7))),IF(AK40&lt;=AK$8,AK$5,IF(AK40&gt;AK$6,0,0.6*AK$5+0.4*AK$5*(AK40-AK$7)/(AK$8-AK$7))))))</f>
      </c>
      <c r="AM40" s="134">
        <f>IF(AK40&lt;&gt;"",AK$5,0)</f>
      </c>
      <c r="AN40" s="133">
        <f>IF(AK$6=0,RANK(AK40,AK$12:AK$42,0),RANK(AK40,AK$12:AK$42,1))</f>
      </c>
      <c r="AO40" s="134">
        <v>99.52</v>
      </c>
      <c r="AP40" s="134">
        <f>IF(COUNTA(AO$12:AO$42)=0,0.6*AO$5,IF(AO40="",0,IF(AO$6=0,IF(AO40&gt;=AO$8,AO$5,IF(AO40&lt;AO$6,0,0.6*AO$5+0.4*AO$5*(AO40-AO$7)/(AO$8-AO$7))),IF(AO40&lt;=AO$8,AO$5,IF(AO40&gt;AO$6,0,0.6*AO$5+0.4*AO$5*(AO40-AO$7)/(AO$8-AO$7))))))</f>
      </c>
      <c r="AQ40" s="134">
        <f>IF(AO40&lt;&gt;"",AO$5,0)</f>
      </c>
      <c r="AR40" s="133">
        <f>IF(AO$6=0,RANK(AO40,AO$12:AO$42,0),RANK(AO40,AO$12:AO$42,1))</f>
      </c>
      <c r="AS40" s="133" t="s">
        <v>44</v>
      </c>
      <c r="AT40" s="133">
        <f>(F40)*100</f>
      </c>
      <c r="AU40" s="133">
        <f>RANK(AT40,AT$12:AT$42,0)</f>
      </c>
      <c r="AV40" s="133" t="s">
        <v>44</v>
      </c>
      <c r="AW40" s="133">
        <f>(J40)*100</f>
      </c>
      <c r="AX40" s="133">
        <f>RANK(AW40,AW$12:AW$42,0)</f>
      </c>
      <c r="AY40" s="133" t="s">
        <v>44</v>
      </c>
      <c r="AZ40" s="133">
        <f>(N40+R40+V40+Z40+AD40+AH40)*100</f>
      </c>
      <c r="BA40" s="133">
        <f>RANK(AZ40,AZ$12:AZ$42,0)</f>
      </c>
      <c r="BB40" s="133" t="s">
        <v>44</v>
      </c>
      <c r="BC40" s="133">
        <f>(AL40+AP40)*100</f>
      </c>
      <c r="BD40" s="133">
        <f>RANK(BC40,BC$12:BC$42,0)</f>
      </c>
    </row>
    <row r="41">
      <c r="A41" s="133" t="s">
        <v>45</v>
      </c>
      <c r="B41" s="133">
        <f>A41</f>
      </c>
      <c r="C41" s="133">
        <f>(F41+J41+N41+R41+V41+Z41+AD41+AH41+AL41+AP41)*100</f>
      </c>
      <c r="D41" s="133">
        <f>RANK(C41,C$12:C$42,0)</f>
      </c>
      <c r="E41"/>
      <c r="F41" s="134">
        <f>IF(COUNTA(E$12:E$42)=0,0.6*E$5,IF(E41="",0,IF(E$6=0,IF(E41&gt;=E$8,E$5,IF(E41&lt;E$6,0,0.6*E$5+0.4*E$5*(E41-E$7)/(E$8-E$7))),IF(E41&lt;=E$8,E$5,IF(E41&gt;E$6,0,0.6*E$5+0.4*E$5*(E41-E$7)/(E$8-E$7))))))</f>
      </c>
      <c r="G41" s="134">
        <f>IF(E41&lt;&gt;"",E$5,0)</f>
      </c>
      <c r="H41" s="133">
        <f>IF(E$6=0,RANK(E41,E$12:E$42,0),RANK(E41,E$12:E$42,1))</f>
      </c>
      <c r="I41" s="134">
        <v>100</v>
      </c>
      <c r="J41" s="134">
        <f>IF(COUNTA(I$12:I$42)=0,0.6*I$5,IF(I41="",0,IF(I$6=0,IF(I41&gt;=I$8,I$5,IF(I41&lt;I$6,0,0.6*I$5+0.4*I$5*(I41-I$7)/(I$8-I$7))),IF(I41&lt;=I$8,I$5,IF(I41&gt;I$6,0,0.6*I$5+0.4*I$5*(I41-I$7)/(I$8-I$7))))))</f>
      </c>
      <c r="K41" s="134">
        <f>IF(I41&lt;&gt;"",I$5,0)</f>
      </c>
      <c r="L41" s="133">
        <f>IF(I$6=0,RANK(I41,I$12:I$42,0),RANK(I41,I$12:I$42,1))</f>
      </c>
      <c r="M41" s="134">
        <v>85.488</v>
      </c>
      <c r="N41" s="134">
        <f>IF(COUNTA(M$12:M$42)=0,0.6*M$5,IF(M41="",0,IF(M$6=0,IF(M41&gt;=M$8,M$5,IF(M41&lt;M$6,0,0.6*M$5+0.4*M$5*(M41-M$7)/(M$8-M$7))),IF(M41&lt;=M$8,M$5,IF(M41&gt;M$6,0,0.6*M$5+0.4*M$5*(M41-M$7)/(M$8-M$7))))))</f>
      </c>
      <c r="O41" s="134">
        <f>IF(M41&lt;&gt;"",M$5,0)</f>
      </c>
      <c r="P41" s="133">
        <f>IF(M$6=0,RANK(M41,M$12:M$42,0),RANK(M41,M$12:M$42,1))</f>
      </c>
      <c r="Q41" s="134">
        <v>100</v>
      </c>
      <c r="R41" s="134">
        <f>IF(COUNTA(Q$12:Q$42)=0,0.6*Q$5,IF(Q41="",0,IF(Q$6=0,IF(Q41&gt;=Q$8,Q$5,IF(Q41&lt;Q$6,0,0.6*Q$5+0.4*Q$5*(Q41-Q$7)/(Q$8-Q$7))),IF(Q41&lt;=Q$8,Q$5,IF(Q41&gt;Q$6,0,0.6*Q$5+0.4*Q$5*(Q41-Q$7)/(Q$8-Q$7))))))</f>
      </c>
      <c r="S41" s="134">
        <f>IF(Q41&lt;&gt;"",Q$5,0)</f>
      </c>
      <c r="T41" s="133">
        <f>IF(Q$6=0,RANK(Q41,Q$12:Q$42,0),RANK(Q41,Q$12:Q$42,1))</f>
      </c>
      <c r="U41" s="134">
        <v>54.0811479163486</v>
      </c>
      <c r="V41" s="134">
        <f>IF(COUNTA(U$12:U$42)=0,0.6*U$5,IF(U41="",0,IF(U$6=0,IF(U41&gt;=U$8,U$5,IF(U41&lt;U$6,0,0.6*U$5+0.4*U$5*(U41-U$7)/(U$8-U$7))),IF(U41&lt;=U$8,U$5,IF(U41&gt;U$6,0,0.6*U$5+0.4*U$5*(U41-U$7)/(U$8-U$7))))))</f>
      </c>
      <c r="W41" s="134">
        <f>IF(U41&lt;&gt;"",U$5,0)</f>
      </c>
      <c r="X41" s="133">
        <f>IF(U$6=0,RANK(U41,U$12:U$42,0),RANK(U41,U$12:U$42,1))</f>
      </c>
      <c r="Y41"/>
      <c r="Z41" s="134">
        <f>IF(COUNTA(Y$12:Y$42)=0,0.6*Y$5,IF(Y41="",0,IF(Y$6=0,IF(Y41&gt;=Y$8,Y$5,IF(Y41&lt;Y$6,0,0.6*Y$5+0.4*Y$5*(Y41-Y$7)/(Y$8-Y$7))),IF(Y41&lt;=Y$8,Y$5,IF(Y41&gt;Y$6,0,0.6*Y$5+0.4*Y$5*(Y41-Y$7)/(Y$8-Y$7))))))</f>
      </c>
      <c r="AA41" s="134">
        <f>IF(Y41&lt;&gt;"",Y$5,0)</f>
      </c>
      <c r="AB41" s="133">
        <f>IF(Y$6=0,RANK(Y41,Y$12:Y$42,0),RANK(Y41,Y$12:Y$42,1))</f>
      </c>
      <c r="AC41" s="134">
        <v>0</v>
      </c>
      <c r="AD41" s="134">
        <f>IF(COUNTA(AC$12:AC$42)=0,0.6*AC$5,IF(AC41="",0,IF(AC$6=0,IF(AC41&gt;=AC$8,AC$5,IF(AC41&lt;AC$6,0,0.6*AC$5+0.4*AC$5*(AC41-AC$7)/(AC$8-AC$7))),IF(AC41&lt;=AC$8,AC$5,IF(AC41&gt;AC$6,0,0.6*AC$5+0.4*AC$5*(AC41-AC$7)/(AC$8-AC$7))))))</f>
      </c>
      <c r="AE41" s="134">
        <f>IF(AC41&lt;&gt;"",AC$5,0)</f>
      </c>
      <c r="AF41" s="133">
        <f>IF(AC$6=0,RANK(AC41,AC$12:AC$42,0),RANK(AC41,AC$12:AC$42,1))</f>
      </c>
      <c r="AG41" s="134">
        <v>1.33959484346225</v>
      </c>
      <c r="AH41" s="134">
        <f>IF(COUNTA(AG$12:AG$42)=0,0.6*AG$5,IF(AG41="",0,IF(AG$6=0,IF(AG41&gt;=AG$8,AG$5,IF(AG41&lt;AG$6,0,0.6*AG$5+0.4*AG$5*(AG41-AG$7)/(AG$8-AG$7))),IF(AG41&lt;=AG$8,AG$5,IF(AG41&gt;AG$6,0,0.6*AG$5+0.4*AG$5*(AG41-AG$7)/(AG$8-AG$7))))))</f>
      </c>
      <c r="AI41" s="134">
        <f>IF(AG41&lt;&gt;"",AG$5,0)</f>
      </c>
      <c r="AJ41" s="133">
        <f>IF(AG$6=0,RANK(AG41,AG$12:AG$42,0),RANK(AG41,AG$12:AG$42,1))</f>
      </c>
      <c r="AK41" s="134">
        <v>100</v>
      </c>
      <c r="AL41" s="134">
        <f>IF(COUNTA(AK$12:AK$42)=0,0.6*AK$5,IF(AK41="",0,IF(AK$6=0,IF(AK41&gt;=AK$8,AK$5,IF(AK41&lt;AK$6,0,0.6*AK$5+0.4*AK$5*(AK41-AK$7)/(AK$8-AK$7))),IF(AK41&lt;=AK$8,AK$5,IF(AK41&gt;AK$6,0,0.6*AK$5+0.4*AK$5*(AK41-AK$7)/(AK$8-AK$7))))))</f>
      </c>
      <c r="AM41" s="134">
        <f>IF(AK41&lt;&gt;"",AK$5,0)</f>
      </c>
      <c r="AN41" s="133">
        <f>IF(AK$6=0,RANK(AK41,AK$12:AK$42,0),RANK(AK41,AK$12:AK$42,1))</f>
      </c>
      <c r="AO41" s="134">
        <v>100</v>
      </c>
      <c r="AP41" s="134">
        <f>IF(COUNTA(AO$12:AO$42)=0,0.6*AO$5,IF(AO41="",0,IF(AO$6=0,IF(AO41&gt;=AO$8,AO$5,IF(AO41&lt;AO$6,0,0.6*AO$5+0.4*AO$5*(AO41-AO$7)/(AO$8-AO$7))),IF(AO41&lt;=AO$8,AO$5,IF(AO41&gt;AO$6,0,0.6*AO$5+0.4*AO$5*(AO41-AO$7)/(AO$8-AO$7))))))</f>
      </c>
      <c r="AQ41" s="134">
        <f>IF(AO41&lt;&gt;"",AO$5,0)</f>
      </c>
      <c r="AR41" s="133">
        <f>IF(AO$6=0,RANK(AO41,AO$12:AO$42,0),RANK(AO41,AO$12:AO$42,1))</f>
      </c>
      <c r="AS41" s="133" t="s">
        <v>45</v>
      </c>
      <c r="AT41" s="133">
        <f>(F41)*100</f>
      </c>
      <c r="AU41" s="133">
        <f>RANK(AT41,AT$12:AT$42,0)</f>
      </c>
      <c r="AV41" s="133" t="s">
        <v>45</v>
      </c>
      <c r="AW41" s="133">
        <f>(J41)*100</f>
      </c>
      <c r="AX41" s="133">
        <f>RANK(AW41,AW$12:AW$42,0)</f>
      </c>
      <c r="AY41" s="133" t="s">
        <v>45</v>
      </c>
      <c r="AZ41" s="133">
        <f>(N41+R41+V41+Z41+AD41+AH41)*100</f>
      </c>
      <c r="BA41" s="133">
        <f>RANK(AZ41,AZ$12:AZ$42,0)</f>
      </c>
      <c r="BB41" s="133" t="s">
        <v>45</v>
      </c>
      <c r="BC41" s="133">
        <f>(AL41+AP41)*100</f>
      </c>
      <c r="BD41" s="133">
        <f>RANK(BC41,BC$12:BC$42,0)</f>
      </c>
    </row>
    <row r="42">
      <c r="A42" s="133" t="s">
        <v>46</v>
      </c>
      <c r="B42" s="133">
        <f>A42</f>
      </c>
      <c r="C42" s="133">
        <f>(F42+J42+N42+R42+V42+Z42+AD42+AH42+AL42+AP42)*100</f>
      </c>
      <c r="D42" s="133">
        <f>RANK(C42,C$12:C$42,0)</f>
      </c>
      <c r="E42"/>
      <c r="F42" s="134">
        <f>IF(COUNTA(E$12:E$42)=0,0.6*E$5,IF(E42="",0,IF(E$6=0,IF(E42&gt;=E$8,E$5,IF(E42&lt;E$6,0,0.6*E$5+0.4*E$5*(E42-E$7)/(E$8-E$7))),IF(E42&lt;=E$8,E$5,IF(E42&gt;E$6,0,0.6*E$5+0.4*E$5*(E42-E$7)/(E$8-E$7))))))</f>
      </c>
      <c r="G42" s="134">
        <f>IF(E42&lt;&gt;"",E$5,0)</f>
      </c>
      <c r="H42" s="133">
        <f>IF(E$6=0,RANK(E42,E$12:E$42,0),RANK(E42,E$12:E$42,1))</f>
      </c>
      <c r="I42" s="134">
        <v>99.9997711512403</v>
      </c>
      <c r="J42" s="134">
        <f>IF(COUNTA(I$12:I$42)=0,0.6*I$5,IF(I42="",0,IF(I$6=0,IF(I42&gt;=I$8,I$5,IF(I42&lt;I$6,0,0.6*I$5+0.4*I$5*(I42-I$7)/(I$8-I$7))),IF(I42&lt;=I$8,I$5,IF(I42&gt;I$6,0,0.6*I$5+0.4*I$5*(I42-I$7)/(I$8-I$7))))))</f>
      </c>
      <c r="K42" s="134">
        <f>IF(I42&lt;&gt;"",I$5,0)</f>
      </c>
      <c r="L42" s="133">
        <f>IF(I$6=0,RANK(I42,I$12:I$42,0),RANK(I42,I$12:I$42,1))</f>
      </c>
      <c r="M42" s="134">
        <v>190.613333333333</v>
      </c>
      <c r="N42" s="134">
        <f>IF(COUNTA(M$12:M$42)=0,0.6*M$5,IF(M42="",0,IF(M$6=0,IF(M42&gt;=M$8,M$5,IF(M42&lt;M$6,0,0.6*M$5+0.4*M$5*(M42-M$7)/(M$8-M$7))),IF(M42&lt;=M$8,M$5,IF(M42&gt;M$6,0,0.6*M$5+0.4*M$5*(M42-M$7)/(M$8-M$7))))))</f>
      </c>
      <c r="O42" s="134">
        <f>IF(M42&lt;&gt;"",M$5,0)</f>
      </c>
      <c r="P42" s="133">
        <f>IF(M$6=0,RANK(M42,M$12:M$42,0),RANK(M42,M$12:M$42,1))</f>
      </c>
      <c r="Q42" s="134">
        <v>100</v>
      </c>
      <c r="R42" s="134">
        <f>IF(COUNTA(Q$12:Q$42)=0,0.6*Q$5,IF(Q42="",0,IF(Q$6=0,IF(Q42&gt;=Q$8,Q$5,IF(Q42&lt;Q$6,0,0.6*Q$5+0.4*Q$5*(Q42-Q$7)/(Q$8-Q$7))),IF(Q42&lt;=Q$8,Q$5,IF(Q42&gt;Q$6,0,0.6*Q$5+0.4*Q$5*(Q42-Q$7)/(Q$8-Q$7))))))</f>
      </c>
      <c r="S42" s="134">
        <f>IF(Q42&lt;&gt;"",Q$5,0)</f>
      </c>
      <c r="T42" s="133">
        <f>IF(Q$6=0,RANK(Q42,Q$12:Q$42,0),RANK(Q42,Q$12:Q$42,1))</f>
      </c>
      <c r="U42" s="134">
        <v>477.732232258064</v>
      </c>
      <c r="V42" s="134">
        <f>IF(COUNTA(U$12:U$42)=0,0.6*U$5,IF(U42="",0,IF(U$6=0,IF(U42&gt;=U$8,U$5,IF(U42&lt;U$6,0,0.6*U$5+0.4*U$5*(U42-U$7)/(U$8-U$7))),IF(U42&lt;=U$8,U$5,IF(U42&gt;U$6,0,0.6*U$5+0.4*U$5*(U42-U$7)/(U$8-U$7))))))</f>
      </c>
      <c r="W42" s="134">
        <f>IF(U42&lt;&gt;"",U$5,0)</f>
      </c>
      <c r="X42" s="133">
        <f>IF(U$6=0,RANK(U42,U$12:U$42,0),RANK(U42,U$12:U$42,1))</f>
      </c>
      <c r="Y42"/>
      <c r="Z42" s="134">
        <f>IF(COUNTA(Y$12:Y$42)=0,0.6*Y$5,IF(Y42="",0,IF(Y$6=0,IF(Y42&gt;=Y$8,Y$5,IF(Y42&lt;Y$6,0,0.6*Y$5+0.4*Y$5*(Y42-Y$7)/(Y$8-Y$7))),IF(Y42&lt;=Y$8,Y$5,IF(Y42&gt;Y$6,0,0.6*Y$5+0.4*Y$5*(Y42-Y$7)/(Y$8-Y$7))))))</f>
      </c>
      <c r="AA42" s="134">
        <f>IF(Y42&lt;&gt;"",Y$5,0)</f>
      </c>
      <c r="AB42" s="133">
        <f>IF(Y$6=0,RANK(Y42,Y$12:Y$42,0),RANK(Y42,Y$12:Y$42,1))</f>
      </c>
      <c r="AC42" s="134">
        <v>1.09138888888992</v>
      </c>
      <c r="AD42" s="134">
        <f>IF(COUNTA(AC$12:AC$42)=0,0.6*AC$5,IF(AC42="",0,IF(AC$6=0,IF(AC42&gt;=AC$8,AC$5,IF(AC42&lt;AC$6,0,0.6*AC$5+0.4*AC$5*(AC42-AC$7)/(AC$8-AC$7))),IF(AC42&lt;=AC$8,AC$5,IF(AC42&gt;AC$6,0,0.6*AC$5+0.4*AC$5*(AC42-AC$7)/(AC$8-AC$7))))))</f>
      </c>
      <c r="AE42" s="134">
        <f>IF(AC42&lt;&gt;"",AC$5,0)</f>
      </c>
      <c r="AF42" s="133">
        <f>IF(AC$6=0,RANK(AC42,AC$12:AC$42,0),RANK(AC42,AC$12:AC$42,1))</f>
      </c>
      <c r="AG42" s="134">
        <v>1.33546325878594</v>
      </c>
      <c r="AH42" s="134">
        <f>IF(COUNTA(AG$12:AG$42)=0,0.6*AG$5,IF(AG42="",0,IF(AG$6=0,IF(AG42&gt;=AG$8,AG$5,IF(AG42&lt;AG$6,0,0.6*AG$5+0.4*AG$5*(AG42-AG$7)/(AG$8-AG$7))),IF(AG42&lt;=AG$8,AG$5,IF(AG42&gt;AG$6,0,0.6*AG$5+0.4*AG$5*(AG42-AG$7)/(AG$8-AG$7))))))</f>
      </c>
      <c r="AI42" s="134">
        <f>IF(AG42&lt;&gt;"",AG$5,0)</f>
      </c>
      <c r="AJ42" s="133">
        <f>IF(AG$6=0,RANK(AG42,AG$12:AG$42,0),RANK(AG42,AG$12:AG$42,1))</f>
      </c>
      <c r="AK42" s="134">
        <v>100</v>
      </c>
      <c r="AL42" s="134">
        <f>IF(COUNTA(AK$12:AK$42)=0,0.6*AK$5,IF(AK42="",0,IF(AK$6=0,IF(AK42&gt;=AK$8,AK$5,IF(AK42&lt;AK$6,0,0.6*AK$5+0.4*AK$5*(AK42-AK$7)/(AK$8-AK$7))),IF(AK42&lt;=AK$8,AK$5,IF(AK42&gt;AK$6,0,0.6*AK$5+0.4*AK$5*(AK42-AK$7)/(AK$8-AK$7))))))</f>
      </c>
      <c r="AM42" s="134">
        <f>IF(AK42&lt;&gt;"",AK$5,0)</f>
      </c>
      <c r="AN42" s="133">
        <f>IF(AK$6=0,RANK(AK42,AK$12:AK$42,0),RANK(AK42,AK$12:AK$42,1))</f>
      </c>
      <c r="AO42" s="134">
        <v>91.2364130434783</v>
      </c>
      <c r="AP42" s="134">
        <f>IF(COUNTA(AO$12:AO$42)=0,0.6*AO$5,IF(AO42="",0,IF(AO$6=0,IF(AO42&gt;=AO$8,AO$5,IF(AO42&lt;AO$6,0,0.6*AO$5+0.4*AO$5*(AO42-AO$7)/(AO$8-AO$7))),IF(AO42&lt;=AO$8,AO$5,IF(AO42&gt;AO$6,0,0.6*AO$5+0.4*AO$5*(AO42-AO$7)/(AO$8-AO$7))))))</f>
      </c>
      <c r="AQ42" s="134">
        <f>IF(AO42&lt;&gt;"",AO$5,0)</f>
      </c>
      <c r="AR42" s="133">
        <f>IF(AO$6=0,RANK(AO42,AO$12:AO$42,0),RANK(AO42,AO$12:AO$42,1))</f>
      </c>
      <c r="AS42" s="133" t="s">
        <v>46</v>
      </c>
      <c r="AT42" s="133">
        <f>(F42)*100</f>
      </c>
      <c r="AU42" s="133">
        <f>RANK(AT42,AT$12:AT$42,0)</f>
      </c>
      <c r="AV42" s="133" t="s">
        <v>46</v>
      </c>
      <c r="AW42" s="133">
        <f>(J42)*100</f>
      </c>
      <c r="AX42" s="133">
        <f>RANK(AW42,AW$12:AW$42,0)</f>
      </c>
      <c r="AY42" s="133" t="s">
        <v>46</v>
      </c>
      <c r="AZ42" s="133">
        <f>(N42+R42+V42+Z42+AD42+AH42)*100</f>
      </c>
      <c r="BA42" s="133">
        <f>RANK(AZ42,AZ$12:AZ$42,0)</f>
      </c>
      <c r="BB42" s="133" t="s">
        <v>46</v>
      </c>
      <c r="BC42" s="133">
        <f>(AL42+AP42)*100</f>
      </c>
      <c r="BD42" s="133">
        <f>RANK(BC42,BC$12:BC$42,0)</f>
      </c>
    </row>
  </sheetData>
  <mergeCells>
    <mergeCell ref="E1:AR1"/>
    <mergeCell ref="E2:H2"/>
    <mergeCell ref="E3:H3"/>
    <mergeCell ref="F7:F8"/>
    <mergeCell ref="G7:G8"/>
    <mergeCell ref="H7:H8"/>
    <mergeCell ref="E4:H4"/>
    <mergeCell ref="E5:H5"/>
    <mergeCell ref="E6:H6"/>
    <mergeCell ref="I2:L2"/>
    <mergeCell ref="I3:L3"/>
    <mergeCell ref="J7:J8"/>
    <mergeCell ref="K7:K8"/>
    <mergeCell ref="L7:L8"/>
    <mergeCell ref="I4:L4"/>
    <mergeCell ref="I5:L5"/>
    <mergeCell ref="I6:L6"/>
    <mergeCell ref="M2:AJ2"/>
    <mergeCell ref="M3:AB3"/>
    <mergeCell ref="N7:N8"/>
    <mergeCell ref="O7:O8"/>
    <mergeCell ref="P7:P8"/>
    <mergeCell ref="M4:P4"/>
    <mergeCell ref="M5:P5"/>
    <mergeCell ref="M6:P6"/>
    <mergeCell ref="R7:R8"/>
    <mergeCell ref="S7:S8"/>
    <mergeCell ref="T7:T8"/>
    <mergeCell ref="Q4:T4"/>
    <mergeCell ref="Q5:T5"/>
    <mergeCell ref="Q6:T6"/>
    <mergeCell ref="V7:V8"/>
    <mergeCell ref="W7:W8"/>
    <mergeCell ref="X7:X8"/>
    <mergeCell ref="U4:X4"/>
    <mergeCell ref="U5:X5"/>
    <mergeCell ref="U6:X6"/>
    <mergeCell ref="Z7:Z8"/>
    <mergeCell ref="AA7:AA8"/>
    <mergeCell ref="AB7:AB8"/>
    <mergeCell ref="Y4:AB4"/>
    <mergeCell ref="Y5:AB5"/>
    <mergeCell ref="Y6:AB6"/>
    <mergeCell ref="AC3:AJ3"/>
    <mergeCell ref="AD7:AD8"/>
    <mergeCell ref="AE7:AE8"/>
    <mergeCell ref="AF7:AF8"/>
    <mergeCell ref="AC4:AF4"/>
    <mergeCell ref="AC5:AF5"/>
    <mergeCell ref="AC6:AF6"/>
    <mergeCell ref="AH7:AH8"/>
    <mergeCell ref="AI7:AI8"/>
    <mergeCell ref="AJ7:AJ8"/>
    <mergeCell ref="AG4:AJ4"/>
    <mergeCell ref="AG5:AJ5"/>
    <mergeCell ref="AG6:AJ6"/>
    <mergeCell ref="AK2:AR2"/>
    <mergeCell ref="AK3:AN3"/>
    <mergeCell ref="AL7:AL8"/>
    <mergeCell ref="AM7:AM8"/>
    <mergeCell ref="AN7:AN8"/>
    <mergeCell ref="AK4:AN4"/>
    <mergeCell ref="AK5:AN5"/>
    <mergeCell ref="AK6:AN6"/>
    <mergeCell ref="AO3:AR3"/>
    <mergeCell ref="AP7:AP8"/>
    <mergeCell ref="AQ7:AQ8"/>
    <mergeCell ref="AR7:AR8"/>
    <mergeCell ref="AO4:AR4"/>
    <mergeCell ref="AO5:AR5"/>
    <mergeCell ref="AO6:AR6"/>
    <mergeCell ref="B1:D7"/>
    <mergeCell ref="B8:B11"/>
    <mergeCell ref="C8:C11"/>
    <mergeCell ref="D8:D11"/>
    <mergeCell ref="AS1:AU7"/>
    <mergeCell ref="AS8:AS11"/>
    <mergeCell ref="AT8:AT11"/>
    <mergeCell ref="AU8:AU11"/>
    <mergeCell ref="AV1:AX7"/>
    <mergeCell ref="AV8:AV11"/>
    <mergeCell ref="AW8:AW11"/>
    <mergeCell ref="AX8:AX11"/>
    <mergeCell ref="AY1:BA7"/>
    <mergeCell ref="AY8:AY11"/>
    <mergeCell ref="AZ8:AZ11"/>
    <mergeCell ref="BA8:BA11"/>
    <mergeCell ref="BB1:BD7"/>
    <mergeCell ref="BB8:BB11"/>
    <mergeCell ref="BC8:BC11"/>
    <mergeCell ref="BD8:BD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xSplit="4" ySplit="11" topLeftCell="F13" activePane="bottomRight" state="frozen"/>
      <selection pane="bottomRight"/>
    </sheetView>
  </sheetViews>
  <sheetFormatPr defaultRowHeight="15"/>
  <cols>
    <col min="1" max="1" width="30" style="0" customWidth="1" collapsed="1"/>
  </cols>
  <sheetData>
    <row r="1">
      <c r="A1" s="135" t="s">
        <v>0</v>
      </c>
      <c r="B1" s="137" t="s">
        <v>99</v>
      </c>
      <c r="C1"/>
      <c r="D1"/>
      <c r="E1" s="137">
        <f>'1、四轮驱动汇总表'!A513</f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 s="137" t="s">
        <v>3</v>
      </c>
      <c r="CN1"/>
      <c r="CO1"/>
      <c r="CP1" s="137" t="s">
        <v>545</v>
      </c>
      <c r="CQ1"/>
      <c r="CR1"/>
      <c r="CS1" s="137" t="s">
        <v>546</v>
      </c>
      <c r="CT1"/>
      <c r="CU1"/>
      <c r="CV1" s="137" t="s">
        <v>549</v>
      </c>
      <c r="CW1"/>
      <c r="CX1"/>
      <c r="CY1" s="137" t="s">
        <v>547</v>
      </c>
      <c r="CZ1"/>
      <c r="DA1"/>
      <c r="DB1" s="137" t="s">
        <v>550</v>
      </c>
      <c r="DC1"/>
      <c r="DD1"/>
      <c r="DE1" s="137" t="s">
        <v>2151</v>
      </c>
    </row>
    <row r="2">
      <c r="A2" s="135" t="s">
        <v>54</v>
      </c>
      <c r="B2"/>
      <c r="C2"/>
      <c r="D2"/>
      <c r="E2" s="137">
        <f>'1、四轮驱动汇总表'!B513</f>
      </c>
      <c r="F2"/>
      <c r="G2"/>
      <c r="H2"/>
      <c r="I2" s="137">
        <f>'1、四轮驱动汇总表'!B514</f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 s="137">
        <f>'1、四轮驱动汇总表'!B525</f>
      </c>
      <c r="BJ2"/>
      <c r="BK2"/>
      <c r="BL2"/>
      <c r="BM2"/>
      <c r="BN2"/>
      <c r="BO2"/>
      <c r="BP2"/>
      <c r="BQ2"/>
      <c r="BR2"/>
      <c r="BS2" s="137">
        <f>'1、四轮驱动汇总表'!B527</f>
      </c>
      <c r="BT2"/>
      <c r="BU2"/>
      <c r="BV2"/>
      <c r="BW2" s="137">
        <f>'1、四轮驱动汇总表'!B528</f>
      </c>
      <c r="BX2"/>
      <c r="BY2"/>
      <c r="BZ2"/>
      <c r="CA2" s="137">
        <f>'1、四轮驱动汇总表'!B529</f>
      </c>
      <c r="CB2"/>
      <c r="CC2"/>
      <c r="CD2"/>
      <c r="CE2"/>
      <c r="CF2"/>
      <c r="CG2"/>
      <c r="CH2"/>
      <c r="CI2" s="137">
        <f>'1、四轮驱动汇总表'!B531</f>
      </c>
    </row>
    <row r="3">
      <c r="A3" s="135" t="s">
        <v>55</v>
      </c>
      <c r="B3"/>
      <c r="C3"/>
      <c r="D3"/>
      <c r="E3" s="137">
        <f>'1、四轮驱动汇总表'!C513</f>
      </c>
      <c r="F3"/>
      <c r="G3"/>
      <c r="H3"/>
      <c r="I3" s="137">
        <f>'1、四轮驱动汇总表'!C514</f>
      </c>
      <c r="J3"/>
      <c r="K3"/>
      <c r="L3"/>
      <c r="M3" s="137">
        <f>'1、四轮驱动汇总表'!C515</f>
      </c>
      <c r="N3"/>
      <c r="O3"/>
      <c r="P3"/>
      <c r="Q3"/>
      <c r="R3"/>
      <c r="S3"/>
      <c r="T3"/>
      <c r="U3" s="137">
        <f>'1、四轮驱动汇总表'!C517</f>
      </c>
      <c r="V3"/>
      <c r="W3"/>
      <c r="X3"/>
      <c r="Y3" s="137">
        <f>'1、四轮驱动汇总表'!C518</f>
      </c>
      <c r="Z3"/>
      <c r="AA3"/>
      <c r="AB3"/>
      <c r="AC3"/>
      <c r="AD3"/>
      <c r="AE3"/>
      <c r="AF3"/>
      <c r="AG3" s="137">
        <f>'1、四轮驱动汇总表'!C520</f>
      </c>
      <c r="AH3"/>
      <c r="AI3"/>
      <c r="AJ3"/>
      <c r="AK3"/>
      <c r="AL3"/>
      <c r="AM3"/>
      <c r="AN3"/>
      <c r="AO3" s="137">
        <f>'1、四轮驱动汇总表'!C522</f>
      </c>
      <c r="AP3"/>
      <c r="AQ3"/>
      <c r="AR3"/>
      <c r="AS3" s="137">
        <f>'1、四轮驱动汇总表'!C523</f>
      </c>
      <c r="AT3"/>
      <c r="AU3"/>
      <c r="AV3"/>
      <c r="AW3" s="137">
        <f>'1、四轮驱动汇总表'!C524</f>
      </c>
      <c r="AX3"/>
      <c r="AY3"/>
      <c r="AZ3"/>
      <c r="BA3" s="137">
        <f>'1、四轮驱动汇总表'!C532</f>
      </c>
      <c r="BB3"/>
      <c r="BC3"/>
      <c r="BD3"/>
      <c r="BE3" s="137">
        <f>'1、四轮驱动汇总表'!C533</f>
      </c>
      <c r="BF3"/>
      <c r="BG3"/>
      <c r="BH3"/>
      <c r="BI3" s="137">
        <f>'1、四轮驱动汇总表'!C525</f>
      </c>
      <c r="BJ3"/>
      <c r="BK3"/>
      <c r="BL3"/>
      <c r="BM3"/>
      <c r="BN3"/>
      <c r="BO3"/>
      <c r="BP3"/>
      <c r="BQ3"/>
      <c r="BR3"/>
      <c r="BS3" s="137">
        <f>'1、四轮驱动汇总表'!C525</f>
      </c>
      <c r="BT3"/>
      <c r="BU3"/>
      <c r="BV3"/>
      <c r="BW3" s="137">
        <f>'1、四轮驱动汇总表'!C528</f>
      </c>
      <c r="BX3"/>
      <c r="BY3"/>
      <c r="BZ3"/>
      <c r="CA3" s="137">
        <f>'1、四轮驱动汇总表'!C529</f>
      </c>
      <c r="CB3"/>
      <c r="CC3"/>
      <c r="CD3"/>
      <c r="CE3"/>
      <c r="CF3"/>
      <c r="CG3"/>
      <c r="CH3"/>
      <c r="CI3" s="137">
        <f>'1、四轮驱动汇总表'!C531</f>
      </c>
    </row>
    <row r="4">
      <c r="A4" s="135" t="s">
        <v>67</v>
      </c>
      <c r="B4"/>
      <c r="C4"/>
      <c r="D4"/>
      <c r="E4" s="137">
        <f>'1、四轮驱动汇总表'!E513</f>
      </c>
      <c r="F4"/>
      <c r="G4"/>
      <c r="H4"/>
      <c r="I4" s="137">
        <f>'1、四轮驱动汇总表'!E514</f>
      </c>
      <c r="J4"/>
      <c r="K4"/>
      <c r="L4"/>
      <c r="M4" s="137">
        <f>'1、四轮驱动汇总表'!E515</f>
      </c>
      <c r="N4"/>
      <c r="O4"/>
      <c r="P4"/>
      <c r="Q4" s="137">
        <f>'1、四轮驱动汇总表'!E516</f>
      </c>
      <c r="R4"/>
      <c r="S4"/>
      <c r="T4"/>
      <c r="U4" s="137">
        <f>'1、四轮驱动汇总表'!E517</f>
      </c>
      <c r="V4"/>
      <c r="W4"/>
      <c r="X4"/>
      <c r="Y4" s="137">
        <f>'1、四轮驱动汇总表'!E518</f>
      </c>
      <c r="Z4"/>
      <c r="AA4"/>
      <c r="AB4"/>
      <c r="AC4" s="137">
        <f>'1、四轮驱动汇总表'!E519</f>
      </c>
      <c r="AD4"/>
      <c r="AE4"/>
      <c r="AF4"/>
      <c r="AG4" s="137">
        <f>'1、四轮驱动汇总表'!E520</f>
      </c>
      <c r="AH4"/>
      <c r="AI4"/>
      <c r="AJ4"/>
      <c r="AK4" s="137">
        <f>'1、四轮驱动汇总表'!E521</f>
      </c>
      <c r="AL4"/>
      <c r="AM4"/>
      <c r="AN4"/>
      <c r="AO4" s="137">
        <f>'1、四轮驱动汇总表'!E522</f>
      </c>
      <c r="AP4"/>
      <c r="AQ4"/>
      <c r="AR4"/>
      <c r="AS4" s="137">
        <f>'1、四轮驱动汇总表'!E523</f>
      </c>
      <c r="AT4"/>
      <c r="AU4"/>
      <c r="AV4"/>
      <c r="AW4" s="137">
        <f>'1、四轮驱动汇总表'!E524</f>
      </c>
      <c r="AX4"/>
      <c r="AY4"/>
      <c r="AZ4"/>
      <c r="BA4" s="137">
        <f>'1、四轮驱动汇总表'!E532</f>
      </c>
      <c r="BB4"/>
      <c r="BC4"/>
      <c r="BD4"/>
      <c r="BE4" s="137">
        <f>'1、四轮驱动汇总表'!E533</f>
      </c>
      <c r="BF4"/>
      <c r="BG4"/>
      <c r="BH4"/>
      <c r="BI4" s="137">
        <f>'1、四轮驱动汇总表'!E525</f>
      </c>
      <c r="BJ4"/>
      <c r="BK4"/>
      <c r="BL4"/>
      <c r="BM4"/>
      <c r="BN4" s="137">
        <f>'1、四轮驱动汇总表'!E526</f>
      </c>
      <c r="BO4"/>
      <c r="BP4"/>
      <c r="BQ4"/>
      <c r="BR4"/>
      <c r="BS4" s="137">
        <f>'1、四轮驱动汇总表'!E527</f>
      </c>
      <c r="BT4"/>
      <c r="BU4"/>
      <c r="BV4"/>
      <c r="BW4" s="137">
        <f>'1、四轮驱动汇总表'!E528</f>
      </c>
      <c r="BX4"/>
      <c r="BY4"/>
      <c r="BZ4"/>
      <c r="CA4" s="137">
        <f>'1、四轮驱动汇总表'!E529</f>
      </c>
      <c r="CB4"/>
      <c r="CC4"/>
      <c r="CD4"/>
      <c r="CE4" s="137">
        <f>'1、四轮驱动汇总表'!E530</f>
      </c>
      <c r="CF4"/>
      <c r="CG4"/>
      <c r="CH4"/>
      <c r="CI4" s="137">
        <f>'1、四轮驱动汇总表'!E531</f>
      </c>
    </row>
    <row r="5">
      <c r="A5" s="135" t="s">
        <v>57</v>
      </c>
      <c r="B5"/>
      <c r="C5"/>
      <c r="D5"/>
      <c r="E5" s="137">
        <f>VLOOKUP(E4,'1、四轮驱动汇总表'!$E:$K,3,0)</f>
      </c>
      <c r="F5"/>
      <c r="G5"/>
      <c r="H5"/>
      <c r="I5" s="137">
        <f>VLOOKUP(I4,'1、四轮驱动汇总表'!$E:$K,3,0)</f>
      </c>
      <c r="J5"/>
      <c r="K5"/>
      <c r="L5"/>
      <c r="M5" s="137">
        <f>VLOOKUP(M4,'1、四轮驱动汇总表'!$E:$K,3,0)</f>
      </c>
      <c r="N5"/>
      <c r="O5"/>
      <c r="P5"/>
      <c r="Q5" s="137">
        <f>VLOOKUP(Q4,'1、四轮驱动汇总表'!$E:$K,3,0)</f>
      </c>
      <c r="R5"/>
      <c r="S5"/>
      <c r="T5"/>
      <c r="U5" s="137">
        <f>VLOOKUP(U4,'1、四轮驱动汇总表'!$E:$K,3,0)</f>
      </c>
      <c r="V5"/>
      <c r="W5"/>
      <c r="X5"/>
      <c r="Y5" s="137">
        <f>VLOOKUP(Y4,'1、四轮驱动汇总表'!$E:$K,3,0)</f>
      </c>
      <c r="Z5"/>
      <c r="AA5"/>
      <c r="AB5"/>
      <c r="AC5" s="137">
        <f>VLOOKUP(AC4,'1、四轮驱动汇总表'!$E:$K,3,0)</f>
      </c>
      <c r="AD5"/>
      <c r="AE5"/>
      <c r="AF5"/>
      <c r="AG5" s="137">
        <f>VLOOKUP(AG4,'1、四轮驱动汇总表'!$E:$K,3,0)</f>
      </c>
      <c r="AH5"/>
      <c r="AI5"/>
      <c r="AJ5"/>
      <c r="AK5" s="137">
        <f>VLOOKUP(AK4,'1、四轮驱动汇总表'!$E:$K,3,0)</f>
      </c>
      <c r="AL5"/>
      <c r="AM5"/>
      <c r="AN5"/>
      <c r="AO5" s="137">
        <f>VLOOKUP(AO4,'1、四轮驱动汇总表'!$E:$K,3,0)</f>
      </c>
      <c r="AP5"/>
      <c r="AQ5"/>
      <c r="AR5"/>
      <c r="AS5" s="137">
        <f>VLOOKUP(AS4,'1、四轮驱动汇总表'!$E:$K,3,0)</f>
      </c>
      <c r="AT5"/>
      <c r="AU5"/>
      <c r="AV5"/>
      <c r="AW5" s="137">
        <f>VLOOKUP(AW4,'1、四轮驱动汇总表'!$E:$K,3,0)</f>
      </c>
      <c r="AX5"/>
      <c r="AY5"/>
      <c r="AZ5"/>
      <c r="BA5" s="137">
        <f>VLOOKUP(BA4,'1、四轮驱动汇总表'!$E:$K,3,0)</f>
      </c>
      <c r="BB5"/>
      <c r="BC5"/>
      <c r="BD5"/>
      <c r="BE5" s="137">
        <f>VLOOKUP(BE4,'1、四轮驱动汇总表'!$E:$K,3,0)</f>
      </c>
      <c r="BF5"/>
      <c r="BG5"/>
      <c r="BH5"/>
      <c r="BI5" s="137">
        <f>VLOOKUP(BI4,'1、四轮驱动汇总表'!$E:$K,3,0)</f>
      </c>
      <c r="BJ5"/>
      <c r="BK5"/>
      <c r="BL5"/>
      <c r="BM5"/>
      <c r="BN5" s="137">
        <f>VLOOKUP(BN4,'1、四轮驱动汇总表'!$E:$K,3,0)</f>
      </c>
      <c r="BO5"/>
      <c r="BP5"/>
      <c r="BQ5"/>
      <c r="BR5"/>
      <c r="BS5" s="137">
        <f>VLOOKUP(BS4,'1、四轮驱动汇总表'!$E:$K,3,0)</f>
      </c>
      <c r="BT5"/>
      <c r="BU5"/>
      <c r="BV5"/>
      <c r="BW5" s="137">
        <f>VLOOKUP(BW4,'1、四轮驱动汇总表'!$E:$K,3,0)</f>
      </c>
      <c r="BX5"/>
      <c r="BY5"/>
      <c r="BZ5"/>
      <c r="CA5" s="137">
        <f>VLOOKUP(CA4,'1、四轮驱动汇总表'!$E:$K,3,0)</f>
      </c>
      <c r="CB5"/>
      <c r="CC5"/>
      <c r="CD5"/>
      <c r="CE5" s="137">
        <f>VLOOKUP(CE4,'1、四轮驱动汇总表'!$E:$K,3,0)</f>
      </c>
      <c r="CF5"/>
      <c r="CG5"/>
      <c r="CH5"/>
      <c r="CI5" s="137">
        <f>VLOOKUP(CI4,'1、四轮驱动汇总表'!$E:$K,3,0)</f>
      </c>
    </row>
    <row r="6">
      <c r="A6" s="135" t="s">
        <v>89</v>
      </c>
      <c r="B6"/>
      <c r="C6"/>
      <c r="D6"/>
      <c r="E6" s="137">
        <f>VLOOKUP(E4,'1、四轮驱动汇总表'!$E:$K,2,0)</f>
      </c>
      <c r="F6"/>
      <c r="G6"/>
      <c r="H6"/>
      <c r="I6" s="137">
        <f>VLOOKUP(I4,'1、四轮驱动汇总表'!$E:$K,2,0)</f>
      </c>
      <c r="J6"/>
      <c r="K6"/>
      <c r="L6"/>
      <c r="M6" s="137">
        <f>VLOOKUP(M4,'1、四轮驱动汇总表'!$E:$K,2,0)</f>
      </c>
      <c r="N6"/>
      <c r="O6"/>
      <c r="P6"/>
      <c r="Q6" s="137">
        <f>VLOOKUP(Q4,'1、四轮驱动汇总表'!$E:$K,2,0)</f>
      </c>
      <c r="R6"/>
      <c r="S6"/>
      <c r="T6"/>
      <c r="U6" s="137">
        <f>VLOOKUP(U4,'1、四轮驱动汇总表'!$E:$K,2,0)</f>
      </c>
      <c r="V6"/>
      <c r="W6"/>
      <c r="X6"/>
      <c r="Y6" s="137">
        <f>VLOOKUP(Y4,'1、四轮驱动汇总表'!$E:$K,2,0)</f>
      </c>
      <c r="Z6"/>
      <c r="AA6"/>
      <c r="AB6"/>
      <c r="AC6" s="137">
        <f>VLOOKUP(AC4,'1、四轮驱动汇总表'!$E:$K,2,0)</f>
      </c>
      <c r="AD6"/>
      <c r="AE6"/>
      <c r="AF6"/>
      <c r="AG6" s="137">
        <f>VLOOKUP(AG4,'1、四轮驱动汇总表'!$E:$K,2,0)</f>
      </c>
      <c r="AH6"/>
      <c r="AI6"/>
      <c r="AJ6"/>
      <c r="AK6" s="137">
        <f>VLOOKUP(AK4,'1、四轮驱动汇总表'!$E:$K,2,0)</f>
      </c>
      <c r="AL6"/>
      <c r="AM6"/>
      <c r="AN6"/>
      <c r="AO6" s="137">
        <f>VLOOKUP(AO4,'1、四轮驱动汇总表'!$E:$K,2,0)</f>
      </c>
      <c r="AP6"/>
      <c r="AQ6"/>
      <c r="AR6"/>
      <c r="AS6" s="137">
        <f>VLOOKUP(AS4,'1、四轮驱动汇总表'!$E:$K,2,0)</f>
      </c>
      <c r="AT6"/>
      <c r="AU6"/>
      <c r="AV6"/>
      <c r="AW6" s="137">
        <f>VLOOKUP(AW4,'1、四轮驱动汇总表'!$E:$K,2,0)</f>
      </c>
      <c r="AX6"/>
      <c r="AY6"/>
      <c r="AZ6"/>
      <c r="BA6" s="137">
        <f>VLOOKUP(BA4,'1、四轮驱动汇总表'!$E:$K,2,0)</f>
      </c>
      <c r="BB6"/>
      <c r="BC6"/>
      <c r="BD6"/>
      <c r="BE6" s="137">
        <f>VLOOKUP(BE4,'1、四轮驱动汇总表'!$E:$K,2,0)</f>
      </c>
      <c r="BF6"/>
      <c r="BG6"/>
      <c r="BH6"/>
      <c r="BI6" s="137">
        <f>VLOOKUP(BI4,'1、四轮驱动汇总表'!$E:$K,2,0)</f>
      </c>
      <c r="BJ6"/>
      <c r="BK6"/>
      <c r="BL6"/>
      <c r="BM6"/>
      <c r="BN6" s="137">
        <f>VLOOKUP(BN4,'1、四轮驱动汇总表'!$E:$K,2,0)</f>
      </c>
      <c r="BO6"/>
      <c r="BP6"/>
      <c r="BQ6"/>
      <c r="BR6"/>
      <c r="BS6" s="137">
        <f>VLOOKUP(BS4,'1、四轮驱动汇总表'!$E:$K,2,0)</f>
      </c>
      <c r="BT6"/>
      <c r="BU6"/>
      <c r="BV6"/>
      <c r="BW6" s="137">
        <f>VLOOKUP(BW4,'1、四轮驱动汇总表'!$E:$K,2,0)</f>
      </c>
      <c r="BX6"/>
      <c r="BY6"/>
      <c r="BZ6"/>
      <c r="CA6" s="137">
        <f>VLOOKUP(CA4,'1、四轮驱动汇总表'!$E:$K,2,0)</f>
      </c>
      <c r="CB6"/>
      <c r="CC6"/>
      <c r="CD6"/>
      <c r="CE6" s="137">
        <f>VLOOKUP(CE4,'1、四轮驱动汇总表'!$E:$K,2,0)</f>
      </c>
      <c r="CF6"/>
      <c r="CG6"/>
      <c r="CH6"/>
      <c r="CI6" s="137">
        <f>VLOOKUP(CI4,'1、四轮驱动汇总表'!$E:$K,2,0)</f>
      </c>
    </row>
    <row r="7">
      <c r="A7" s="136" t="s">
        <v>58</v>
      </c>
      <c r="B7"/>
      <c r="C7"/>
      <c r="D7"/>
      <c r="E7" s="138">
        <f>VLOOKUP(E4,'1、四轮驱动汇总表'!$E:$K,4,0)</f>
      </c>
      <c r="F7" s="137" t="s">
        <v>7</v>
      </c>
      <c r="G7" s="137" t="s">
        <v>8</v>
      </c>
      <c r="H7" s="137" t="s">
        <v>9</v>
      </c>
      <c r="I7" s="138">
        <f>VLOOKUP(I4,'1、四轮驱动汇总表'!$E:$K,4,0)</f>
      </c>
      <c r="J7" s="137" t="s">
        <v>7</v>
      </c>
      <c r="K7" s="137" t="s">
        <v>8</v>
      </c>
      <c r="L7" s="137" t="s">
        <v>9</v>
      </c>
      <c r="M7" s="138">
        <f>VLOOKUP(M4,'1、四轮驱动汇总表'!$E:$K,4,0)</f>
      </c>
      <c r="N7" s="137" t="s">
        <v>7</v>
      </c>
      <c r="O7" s="137" t="s">
        <v>8</v>
      </c>
      <c r="P7" s="137" t="s">
        <v>9</v>
      </c>
      <c r="Q7" s="138">
        <f>VLOOKUP(Q4,'1、四轮驱动汇总表'!$E:$K,4,0)</f>
      </c>
      <c r="R7" s="137" t="s">
        <v>7</v>
      </c>
      <c r="S7" s="137" t="s">
        <v>8</v>
      </c>
      <c r="T7" s="137" t="s">
        <v>9</v>
      </c>
      <c r="U7" s="138">
        <f>VLOOKUP(U4,'1、四轮驱动汇总表'!$E:$K,4,0)</f>
      </c>
      <c r="V7" s="137" t="s">
        <v>7</v>
      </c>
      <c r="W7" s="137" t="s">
        <v>8</v>
      </c>
      <c r="X7" s="137" t="s">
        <v>9</v>
      </c>
      <c r="Y7" s="138">
        <f>VLOOKUP(Y4,'1、四轮驱动汇总表'!$E:$K,4,0)</f>
      </c>
      <c r="Z7" s="137" t="s">
        <v>7</v>
      </c>
      <c r="AA7" s="137" t="s">
        <v>8</v>
      </c>
      <c r="AB7" s="137" t="s">
        <v>9</v>
      </c>
      <c r="AC7" s="138">
        <f>VLOOKUP(AC4,'1、四轮驱动汇总表'!$E:$K,4,0)</f>
      </c>
      <c r="AD7" s="137" t="s">
        <v>7</v>
      </c>
      <c r="AE7" s="137" t="s">
        <v>8</v>
      </c>
      <c r="AF7" s="137" t="s">
        <v>9</v>
      </c>
      <c r="AG7" s="138">
        <f>VLOOKUP(AG4,'1、四轮驱动汇总表'!$E:$K,4,0)</f>
      </c>
      <c r="AH7" s="137" t="s">
        <v>7</v>
      </c>
      <c r="AI7" s="137" t="s">
        <v>8</v>
      </c>
      <c r="AJ7" s="137" t="s">
        <v>9</v>
      </c>
      <c r="AK7" s="138">
        <f>VLOOKUP(AK4,'1、四轮驱动汇总表'!$E:$K,4,0)</f>
      </c>
      <c r="AL7" s="137" t="s">
        <v>7</v>
      </c>
      <c r="AM7" s="137" t="s">
        <v>8</v>
      </c>
      <c r="AN7" s="137" t="s">
        <v>9</v>
      </c>
      <c r="AO7" s="138">
        <f>VLOOKUP(AO4,'1、四轮驱动汇总表'!$E:$K,4,0)</f>
      </c>
      <c r="AP7" s="137" t="s">
        <v>7</v>
      </c>
      <c r="AQ7" s="137" t="s">
        <v>8</v>
      </c>
      <c r="AR7" s="137" t="s">
        <v>9</v>
      </c>
      <c r="AS7" s="138">
        <f>VLOOKUP(AS4,'1、四轮驱动汇总表'!$E:$K,4,0)</f>
      </c>
      <c r="AT7" s="137" t="s">
        <v>7</v>
      </c>
      <c r="AU7" s="137" t="s">
        <v>8</v>
      </c>
      <c r="AV7" s="137" t="s">
        <v>9</v>
      </c>
      <c r="AW7" s="138">
        <f>VLOOKUP(AW4,'1、四轮驱动汇总表'!$E:$K,4,0)</f>
      </c>
      <c r="AX7" s="137" t="s">
        <v>7</v>
      </c>
      <c r="AY7" s="137" t="s">
        <v>8</v>
      </c>
      <c r="AZ7" s="137" t="s">
        <v>9</v>
      </c>
      <c r="BA7" s="138">
        <f>VLOOKUP(BA4,'1、四轮驱动汇总表'!$E:$K,4,0)</f>
      </c>
      <c r="BB7" s="137" t="s">
        <v>7</v>
      </c>
      <c r="BC7" s="137" t="s">
        <v>8</v>
      </c>
      <c r="BD7" s="137" t="s">
        <v>9</v>
      </c>
      <c r="BE7" s="138">
        <f>VLOOKUP(BE4,'1、四轮驱动汇总表'!$E:$K,4,0)</f>
      </c>
      <c r="BF7" s="137" t="s">
        <v>7</v>
      </c>
      <c r="BG7" s="137" t="s">
        <v>8</v>
      </c>
      <c r="BH7" s="137" t="s">
        <v>9</v>
      </c>
      <c r="BI7" s="137" t="s">
        <v>1388</v>
      </c>
      <c r="BJ7" s="137" t="s">
        <v>49</v>
      </c>
      <c r="BK7" s="137" t="s">
        <v>7</v>
      </c>
      <c r="BL7" s="137" t="s">
        <v>8</v>
      </c>
      <c r="BM7" s="137" t="s">
        <v>9</v>
      </c>
      <c r="BN7" s="137" t="s">
        <v>1388</v>
      </c>
      <c r="BO7" s="137" t="s">
        <v>53</v>
      </c>
      <c r="BP7" s="137" t="s">
        <v>7</v>
      </c>
      <c r="BQ7" s="137" t="s">
        <v>8</v>
      </c>
      <c r="BR7" s="137" t="s">
        <v>9</v>
      </c>
      <c r="BS7" s="138">
        <f>VLOOKUP(BS4,'1、四轮驱动汇总表'!$E:$K,4,0)</f>
      </c>
      <c r="BT7" s="137" t="s">
        <v>7</v>
      </c>
      <c r="BU7" s="137" t="s">
        <v>8</v>
      </c>
      <c r="BV7" s="137" t="s">
        <v>9</v>
      </c>
      <c r="BW7" s="138">
        <f>VLOOKUP(BW4,'1、四轮驱动汇总表'!$E:$K,4,0)</f>
      </c>
      <c r="BX7" s="137" t="s">
        <v>7</v>
      </c>
      <c r="BY7" s="137" t="s">
        <v>8</v>
      </c>
      <c r="BZ7" s="137" t="s">
        <v>9</v>
      </c>
      <c r="CA7" s="138">
        <f>VLOOKUP(CA4,'1、四轮驱动汇总表'!$E:$K,4,0)</f>
      </c>
      <c r="CB7" s="137" t="s">
        <v>7</v>
      </c>
      <c r="CC7" s="137" t="s">
        <v>8</v>
      </c>
      <c r="CD7" s="137" t="s">
        <v>9</v>
      </c>
      <c r="CE7" s="138">
        <f>VLOOKUP(CE4,'1、四轮驱动汇总表'!$E:$K,4,0)</f>
      </c>
      <c r="CF7" s="137" t="s">
        <v>7</v>
      </c>
      <c r="CG7" s="137" t="s">
        <v>8</v>
      </c>
      <c r="CH7" s="137" t="s">
        <v>9</v>
      </c>
      <c r="CI7" s="138">
        <f>VLOOKUP(CI4,'1、四轮驱动汇总表'!$E:$K,4,0)</f>
      </c>
      <c r="CJ7" s="137" t="s">
        <v>7</v>
      </c>
      <c r="CK7" s="137" t="s">
        <v>8</v>
      </c>
      <c r="CL7" s="137" t="s">
        <v>9</v>
      </c>
    </row>
    <row r="8">
      <c r="A8" s="136" t="s">
        <v>10</v>
      </c>
      <c r="B8" s="135" t="s">
        <v>11</v>
      </c>
      <c r="C8" s="135" t="s">
        <v>12</v>
      </c>
      <c r="D8" s="135" t="s">
        <v>9</v>
      </c>
      <c r="E8" s="137">
        <f>VLOOKUP(E4,'1、四轮驱动汇总表'!$E:$K,5,0)</f>
      </c>
      <c r="F8"/>
      <c r="G8"/>
      <c r="H8"/>
      <c r="I8" s="137">
        <f>VLOOKUP(I4,'1、四轮驱动汇总表'!$E:$K,5,0)</f>
      </c>
      <c r="J8"/>
      <c r="K8"/>
      <c r="L8"/>
      <c r="M8" s="137">
        <f>VLOOKUP(M4,'1、四轮驱动汇总表'!$E:$K,5,0)</f>
      </c>
      <c r="N8"/>
      <c r="O8"/>
      <c r="P8"/>
      <c r="Q8" s="137">
        <f>VLOOKUP(Q4,'1、四轮驱动汇总表'!$E:$K,5,0)</f>
      </c>
      <c r="R8"/>
      <c r="S8"/>
      <c r="T8"/>
      <c r="U8" s="137">
        <f>VLOOKUP(U4,'1、四轮驱动汇总表'!$E:$K,5,0)</f>
      </c>
      <c r="V8"/>
      <c r="W8"/>
      <c r="X8"/>
      <c r="Y8" s="137">
        <f>VLOOKUP(Y4,'1、四轮驱动汇总表'!$E:$K,5,0)</f>
      </c>
      <c r="Z8"/>
      <c r="AA8"/>
      <c r="AB8"/>
      <c r="AC8" s="137">
        <f>VLOOKUP(AC4,'1、四轮驱动汇总表'!$E:$K,5,0)</f>
      </c>
      <c r="AD8"/>
      <c r="AE8"/>
      <c r="AF8"/>
      <c r="AG8" s="137">
        <f>VLOOKUP(AG4,'1、四轮驱动汇总表'!$E:$K,5,0)</f>
      </c>
      <c r="AH8"/>
      <c r="AI8"/>
      <c r="AJ8"/>
      <c r="AK8" s="137">
        <f>VLOOKUP(AK4,'1、四轮驱动汇总表'!$E:$K,5,0)</f>
      </c>
      <c r="AL8"/>
      <c r="AM8"/>
      <c r="AN8"/>
      <c r="AO8" s="137">
        <f>VLOOKUP(AO4,'1、四轮驱动汇总表'!$E:$K,5,0)</f>
      </c>
      <c r="AP8"/>
      <c r="AQ8"/>
      <c r="AR8"/>
      <c r="AS8" s="137">
        <f>VLOOKUP(AS4,'1、四轮驱动汇总表'!$E:$K,5,0)</f>
      </c>
      <c r="AT8"/>
      <c r="AU8"/>
      <c r="AV8"/>
      <c r="AW8" s="137">
        <f>VLOOKUP(AW4,'1、四轮驱动汇总表'!$E:$K,5,0)</f>
      </c>
      <c r="AX8"/>
      <c r="AY8"/>
      <c r="AZ8"/>
      <c r="BA8" s="137">
        <f>VLOOKUP(BA4,'1、四轮驱动汇总表'!$E:$K,5,0)</f>
      </c>
      <c r="BB8"/>
      <c r="BC8"/>
      <c r="BD8"/>
      <c r="BE8" s="137">
        <f>VLOOKUP(BE4,'1、四轮驱动汇总表'!$E:$K,5,0)</f>
      </c>
      <c r="BF8"/>
      <c r="BG8"/>
      <c r="BH8"/>
      <c r="BI8" s="137">
        <f>VLOOKUP(BI4,'1、四轮驱动汇总表'!$E:$K,5,0)</f>
      </c>
      <c r="BJ8"/>
      <c r="BK8"/>
      <c r="BL8"/>
      <c r="BM8"/>
      <c r="BN8" s="137">
        <f>VLOOKUP(BN4,'1、四轮驱动汇总表'!$E:$K,5,0)</f>
      </c>
      <c r="BO8"/>
      <c r="BP8"/>
      <c r="BQ8"/>
      <c r="BR8"/>
      <c r="BS8" s="137">
        <f>VLOOKUP(BS4,'1、四轮驱动汇总表'!$E:$K,5,0)</f>
      </c>
      <c r="BT8"/>
      <c r="BU8"/>
      <c r="BV8"/>
      <c r="BW8" s="137">
        <f>VLOOKUP(BW4,'1、四轮驱动汇总表'!$E:$K,5,0)</f>
      </c>
      <c r="BX8"/>
      <c r="BY8"/>
      <c r="BZ8"/>
      <c r="CA8" s="137">
        <f>VLOOKUP(CA4,'1、四轮驱动汇总表'!$E:$K,5,0)</f>
      </c>
      <c r="CB8"/>
      <c r="CC8"/>
      <c r="CD8"/>
      <c r="CE8" s="137">
        <f>VLOOKUP(CE4,'1、四轮驱动汇总表'!$E:$K,5,0)</f>
      </c>
      <c r="CF8"/>
      <c r="CG8"/>
      <c r="CH8"/>
      <c r="CI8" s="137">
        <f>VLOOKUP(CI4,'1、四轮驱动汇总表'!$E:$K,5,0)</f>
      </c>
      <c r="CJ8"/>
      <c r="CK8"/>
      <c r="CL8"/>
      <c r="CM8" s="137" t="s">
        <v>11</v>
      </c>
      <c r="CN8" s="137" t="s">
        <v>12</v>
      </c>
      <c r="CO8" s="137" t="s">
        <v>9</v>
      </c>
      <c r="CP8" s="137" t="s">
        <v>11</v>
      </c>
      <c r="CQ8" s="137" t="s">
        <v>12</v>
      </c>
      <c r="CR8" s="137" t="s">
        <v>9</v>
      </c>
      <c r="CS8" s="137" t="s">
        <v>11</v>
      </c>
      <c r="CT8" s="137" t="s">
        <v>12</v>
      </c>
      <c r="CU8" s="137" t="s">
        <v>9</v>
      </c>
      <c r="CV8" s="137" t="s">
        <v>11</v>
      </c>
      <c r="CW8" s="137" t="s">
        <v>12</v>
      </c>
      <c r="CX8" s="137" t="s">
        <v>9</v>
      </c>
      <c r="CY8" s="137" t="s">
        <v>11</v>
      </c>
      <c r="CZ8" s="137" t="s">
        <v>12</v>
      </c>
      <c r="DA8" s="137" t="s">
        <v>9</v>
      </c>
      <c r="DB8" s="137" t="s">
        <v>11</v>
      </c>
      <c r="DC8" s="137" t="s">
        <v>12</v>
      </c>
      <c r="DD8" s="137" t="s">
        <v>9</v>
      </c>
      <c r="DE8" s="137" t="s">
        <v>11</v>
      </c>
      <c r="DF8" s="137" t="s">
        <v>12</v>
      </c>
      <c r="DG8" s="137" t="s">
        <v>9</v>
      </c>
    </row>
    <row r="9">
      <c r="A9" s="135" t="s">
        <v>91</v>
      </c>
      <c r="B9"/>
      <c r="C9"/>
      <c r="D9"/>
      <c r="E9"/>
      <c r="F9"/>
      <c r="G9"/>
      <c r="H9"/>
      <c r="I9"/>
      <c r="J9"/>
      <c r="K9"/>
      <c r="L9"/>
      <c r="M9" s="138">
        <v>99.7949230884094</v>
      </c>
      <c r="N9"/>
      <c r="O9"/>
      <c r="P9"/>
      <c r="Q9" s="138">
        <v>0.87043212362413</v>
      </c>
      <c r="R9"/>
      <c r="S9"/>
      <c r="T9"/>
      <c r="U9" s="138">
        <v>1.5901586578494</v>
      </c>
      <c r="V9"/>
      <c r="W9"/>
      <c r="X9"/>
      <c r="Y9" s="138">
        <v>99.8874613898933</v>
      </c>
      <c r="Z9"/>
      <c r="AA9"/>
      <c r="AB9"/>
      <c r="AC9" s="138">
        <v>0.180308576163179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s="138">
        <v>99.9</v>
      </c>
      <c r="AT9"/>
      <c r="AU9"/>
      <c r="AV9"/>
      <c r="AW9" s="138">
        <v>97.142078074753</v>
      </c>
      <c r="AX9"/>
      <c r="AY9"/>
      <c r="AZ9"/>
      <c r="BA9" s="138">
        <v>83.3628215726123</v>
      </c>
      <c r="BB9"/>
      <c r="BC9"/>
      <c r="BD9"/>
      <c r="BE9" s="138">
        <v>99.5493514650389</v>
      </c>
      <c r="BF9"/>
      <c r="BG9"/>
      <c r="BH9"/>
      <c r="BI9"/>
      <c r="BJ9" s="138"/>
      <c r="BK9"/>
      <c r="BL9"/>
      <c r="BM9"/>
      <c r="BN9"/>
      <c r="BO9" s="138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</row>
    <row r="10">
      <c r="A10" s="135" t="s">
        <v>14</v>
      </c>
      <c r="B10"/>
      <c r="C10"/>
      <c r="D10"/>
      <c r="E10" s="137">
        <f>IF(E$6=0,MAX(E$12:E$42),MIN(E$12:E$42))</f>
      </c>
      <c r="F10" s="137">
        <f>INDEX($A$12:$A$42,MATCH(E10,E$12:E$42,0))</f>
      </c>
      <c r="G10"/>
      <c r="H10"/>
      <c r="I10" s="137">
        <f>IF(I$6=0,MAX(I$12:I$42),MIN(I$12:I$42))</f>
      </c>
      <c r="J10" s="137">
        <f>INDEX($A$12:$A$42,MATCH(I10,I$12:I$42,0))</f>
      </c>
      <c r="K10"/>
      <c r="L10"/>
      <c r="M10" s="137">
        <f>IF(M$6=0,MAX(M$12:M$42),MIN(M$12:M$42))</f>
      </c>
      <c r="N10" s="137">
        <f>INDEX($A$12:$A$42,MATCH(M10,M$12:M$42,0))</f>
      </c>
      <c r="O10"/>
      <c r="P10"/>
      <c r="Q10" s="137">
        <f>IF(Q$6=0,MAX(Q$12:Q$42),MIN(Q$12:Q$42))</f>
      </c>
      <c r="R10" s="137">
        <f>INDEX($A$12:$A$42,MATCH(Q10,Q$12:Q$42,0))</f>
      </c>
      <c r="S10"/>
      <c r="T10"/>
      <c r="U10" s="137">
        <f>IF(U$6=0,MAX(U$12:U$42),MIN(U$12:U$42))</f>
      </c>
      <c r="V10" s="137">
        <f>INDEX($A$12:$A$42,MATCH(U10,U$12:U$42,0))</f>
      </c>
      <c r="W10"/>
      <c r="X10"/>
      <c r="Y10" s="137">
        <f>IF(Y$6=0,MAX(Y$12:Y$42),MIN(Y$12:Y$42))</f>
      </c>
      <c r="Z10" s="137">
        <f>INDEX($A$12:$A$42,MATCH(Y10,Y$12:Y$42,0))</f>
      </c>
      <c r="AA10"/>
      <c r="AB10"/>
      <c r="AC10" s="137">
        <f>IF(AC$6=0,MAX(AC$12:AC$42),MIN(AC$12:AC$42))</f>
      </c>
      <c r="AD10" s="137">
        <f>INDEX($A$12:$A$42,MATCH(AC10,AC$12:AC$42,0))</f>
      </c>
      <c r="AE10"/>
      <c r="AF10"/>
      <c r="AG10" s="137">
        <f>IF(AG$6=0,MAX(AG$12:AG$42),MIN(AG$12:AG$42))</f>
      </c>
      <c r="AH10" s="137">
        <f>INDEX($A$12:$A$42,MATCH(AG10,AG$12:AG$42,0))</f>
      </c>
      <c r="AI10"/>
      <c r="AJ10"/>
      <c r="AK10" s="137">
        <f>IF(AK$6=0,MAX(AK$12:AK$42),MIN(AK$12:AK$42))</f>
      </c>
      <c r="AL10" s="137">
        <f>INDEX($A$12:$A$42,MATCH(AK10,AK$12:AK$42,0))</f>
      </c>
      <c r="AM10"/>
      <c r="AN10"/>
      <c r="AO10" s="137">
        <f>IF(AO$6=0,MAX(AO$12:AO$42),MIN(AO$12:AO$42))</f>
      </c>
      <c r="AP10" s="137">
        <f>INDEX($A$12:$A$42,MATCH(AO10,AO$12:AO$42,0))</f>
      </c>
      <c r="AQ10"/>
      <c r="AR10"/>
      <c r="AS10" s="137">
        <f>IF(AS$6=0,MAX(AS$12:AS$42),MIN(AS$12:AS$42))</f>
      </c>
      <c r="AT10" s="137">
        <f>INDEX($A$12:$A$42,MATCH(AS10,AS$12:AS$42,0))</f>
      </c>
      <c r="AU10"/>
      <c r="AV10"/>
      <c r="AW10" s="137">
        <f>IF(AW$6=0,MAX(AW$12:AW$42),MIN(AW$12:AW$42))</f>
      </c>
      <c r="AX10" s="137">
        <f>INDEX($A$12:$A$42,MATCH(AW10,AW$12:AW$42,0))</f>
      </c>
      <c r="AY10"/>
      <c r="AZ10"/>
      <c r="BA10" s="137">
        <f>IF(BA$6=0,MAX(BA$12:BA$42),MIN(BA$12:BA$42))</f>
      </c>
      <c r="BB10" s="137">
        <f>INDEX($A$12:$A$42,MATCH(BA10,BA$12:BA$42,0))</f>
      </c>
      <c r="BC10"/>
      <c r="BD10"/>
      <c r="BE10" s="137">
        <f>IF(BE$6=0,MAX(BE$12:BE$42),MIN(BE$12:BE$42))</f>
      </c>
      <c r="BF10" s="137">
        <f>INDEX($A$12:$A$42,MATCH(BE10,BE$12:BE$42,0))</f>
      </c>
      <c r="BG10"/>
      <c r="BH10"/>
      <c r="BI10" s="137">
        <f>IF(BI$6=0,MAX(BI$12:BI$42),MIN(BI$12:BI$42))</f>
      </c>
      <c r="BJ10" s="137">
        <f>INDEX($A$12:$A$42,MATCH(BI10,BI$12:BI$42,0))</f>
      </c>
      <c r="BK10"/>
      <c r="BL10"/>
      <c r="BM10"/>
      <c r="BN10" s="137">
        <f>IF(BN$6=0,MAX(BN$12:BN$42),MIN(BN$12:BN$42))</f>
      </c>
      <c r="BO10" s="137">
        <f>INDEX($A$12:$A$42,MATCH(BN10,BN$12:BN$42,0))</f>
      </c>
      <c r="BP10"/>
      <c r="BQ10"/>
      <c r="BR10"/>
      <c r="BS10" s="137">
        <f>IF(BS$6=0,MAX(BS$12:BS$42),MIN(BS$12:BS$42))</f>
      </c>
      <c r="BT10" s="137">
        <f>INDEX($A$12:$A$42,MATCH(BS10,BS$12:BS$42,0))</f>
      </c>
      <c r="BU10"/>
      <c r="BV10"/>
      <c r="BW10" s="137">
        <f>IF(BW$6=0,MAX(BW$12:BW$42),MIN(BW$12:BW$42))</f>
      </c>
      <c r="BX10" s="137">
        <f>INDEX($A$12:$A$42,MATCH(BW10,BW$12:BW$42,0))</f>
      </c>
      <c r="BY10"/>
      <c r="BZ10"/>
      <c r="CA10" s="137">
        <f>IF(CA$6=0,MAX(CA$12:CA$42),MIN(CA$12:CA$42))</f>
      </c>
      <c r="CB10" s="137">
        <f>INDEX($A$12:$A$42,MATCH(CA10,CA$12:CA$42,0))</f>
      </c>
      <c r="CC10"/>
      <c r="CD10"/>
      <c r="CE10" s="137">
        <f>IF(CE$6=0,MAX(CE$12:CE$42),MIN(CE$12:CE$42))</f>
      </c>
      <c r="CF10" s="137">
        <f>INDEX($A$12:$A$42,MATCH(CE10,CE$12:CE$42,0))</f>
      </c>
      <c r="CG10"/>
      <c r="CH10"/>
      <c r="CI10" s="137">
        <f>IF(CI$6=0,MAX(CI$12:CI$42),MIN(CI$12:CI$42))</f>
      </c>
      <c r="CJ10" s="137">
        <f>INDEX($A$12:$A$42,MATCH(CI10,CI$12:CI$42,0))</f>
      </c>
    </row>
    <row r="11">
      <c r="A11" s="135" t="s">
        <v>15</v>
      </c>
      <c r="B11"/>
      <c r="C11"/>
      <c r="D11"/>
      <c r="E11" s="137">
        <f>IF(E$6=0,MIN(E$12:E$42),MAX(E$12:E$42))</f>
      </c>
      <c r="F11" s="137">
        <f>INDEX($A$12:$A$42,MATCH(E11,E$12:E$42,0))</f>
      </c>
      <c r="G11"/>
      <c r="H11"/>
      <c r="I11" s="137">
        <f>IF(I$6=0,MIN(I$12:I$42),MAX(I$12:I$42))</f>
      </c>
      <c r="J11" s="137">
        <f>INDEX($A$12:$A$42,MATCH(I11,I$12:I$42,0))</f>
      </c>
      <c r="K11"/>
      <c r="L11"/>
      <c r="M11" s="137">
        <f>IF(M$6=0,MIN(M$12:M$42),MAX(M$12:M$42))</f>
      </c>
      <c r="N11" s="137">
        <f>INDEX($A$12:$A$42,MATCH(M11,M$12:M$42,0))</f>
      </c>
      <c r="O11"/>
      <c r="P11"/>
      <c r="Q11" s="137">
        <f>IF(Q$6=0,MIN(Q$12:Q$42),MAX(Q$12:Q$42))</f>
      </c>
      <c r="R11" s="137">
        <f>INDEX($A$12:$A$42,MATCH(Q11,Q$12:Q$42,0))</f>
      </c>
      <c r="S11"/>
      <c r="T11"/>
      <c r="U11" s="137">
        <f>IF(U$6=0,MIN(U$12:U$42),MAX(U$12:U$42))</f>
      </c>
      <c r="V11" s="137">
        <f>INDEX($A$12:$A$42,MATCH(U11,U$12:U$42,0))</f>
      </c>
      <c r="W11"/>
      <c r="X11"/>
      <c r="Y11" s="137">
        <f>IF(Y$6=0,MIN(Y$12:Y$42),MAX(Y$12:Y$42))</f>
      </c>
      <c r="Z11" s="137">
        <f>INDEX($A$12:$A$42,MATCH(Y11,Y$12:Y$42,0))</f>
      </c>
      <c r="AA11"/>
      <c r="AB11"/>
      <c r="AC11" s="137">
        <f>IF(AC$6=0,MIN(AC$12:AC$42),MAX(AC$12:AC$42))</f>
      </c>
      <c r="AD11" s="137">
        <f>INDEX($A$12:$A$42,MATCH(AC11,AC$12:AC$42,0))</f>
      </c>
      <c r="AE11"/>
      <c r="AF11"/>
      <c r="AG11" s="137">
        <f>IF(AG$6=0,MIN(AG$12:AG$42),MAX(AG$12:AG$42))</f>
      </c>
      <c r="AH11" s="137">
        <f>INDEX($A$12:$A$42,MATCH(AG11,AG$12:AG$42,0))</f>
      </c>
      <c r="AI11"/>
      <c r="AJ11"/>
      <c r="AK11" s="137">
        <f>IF(AK$6=0,MIN(AK$12:AK$42),MAX(AK$12:AK$42))</f>
      </c>
      <c r="AL11" s="137">
        <f>INDEX($A$12:$A$42,MATCH(AK11,AK$12:AK$42,0))</f>
      </c>
      <c r="AM11"/>
      <c r="AN11"/>
      <c r="AO11" s="137">
        <f>IF(AO$6=0,MIN(AO$12:AO$42),MAX(AO$12:AO$42))</f>
      </c>
      <c r="AP11" s="137">
        <f>INDEX($A$12:$A$42,MATCH(AO11,AO$12:AO$42,0))</f>
      </c>
      <c r="AQ11"/>
      <c r="AR11"/>
      <c r="AS11" s="137">
        <f>IF(AS$6=0,MIN(AS$12:AS$42),MAX(AS$12:AS$42))</f>
      </c>
      <c r="AT11" s="137">
        <f>INDEX($A$12:$A$42,MATCH(AS11,AS$12:AS$42,0))</f>
      </c>
      <c r="AU11"/>
      <c r="AV11"/>
      <c r="AW11" s="137">
        <f>IF(AW$6=0,MIN(AW$12:AW$42),MAX(AW$12:AW$42))</f>
      </c>
      <c r="AX11" s="137">
        <f>INDEX($A$12:$A$42,MATCH(AW11,AW$12:AW$42,0))</f>
      </c>
      <c r="AY11"/>
      <c r="AZ11"/>
      <c r="BA11" s="137">
        <f>IF(BA$6=0,MIN(BA$12:BA$42),MAX(BA$12:BA$42))</f>
      </c>
      <c r="BB11" s="137">
        <f>INDEX($A$12:$A$42,MATCH(BA11,BA$12:BA$42,0))</f>
      </c>
      <c r="BC11"/>
      <c r="BD11"/>
      <c r="BE11" s="137">
        <f>IF(BE$6=0,MIN(BE$12:BE$42),MAX(BE$12:BE$42))</f>
      </c>
      <c r="BF11" s="137">
        <f>INDEX($A$12:$A$42,MATCH(BE11,BE$12:BE$42,0))</f>
      </c>
      <c r="BG11"/>
      <c r="BH11"/>
      <c r="BI11" s="137">
        <f>IF(BI$6=0,MIN(BI$12:BI$42),MAX(BI$12:BI$42))</f>
      </c>
      <c r="BJ11" s="137">
        <f>INDEX($A$12:$A$42,MATCH(BI11,BI$12:BI$42,0))</f>
      </c>
      <c r="BK11"/>
      <c r="BL11"/>
      <c r="BM11"/>
      <c r="BN11" s="137">
        <f>IF(BN$6=0,MIN(BN$12:BN$42),MAX(BN$12:BN$42))</f>
      </c>
      <c r="BO11" s="137">
        <f>INDEX($A$12:$A$42,MATCH(BN11,BN$12:BN$42,0))</f>
      </c>
      <c r="BP11"/>
      <c r="BQ11"/>
      <c r="BR11"/>
      <c r="BS11" s="137">
        <f>IF(BS$6=0,MIN(BS$12:BS$42),MAX(BS$12:BS$42))</f>
      </c>
      <c r="BT11" s="137">
        <f>INDEX($A$12:$A$42,MATCH(BS11,BS$12:BS$42,0))</f>
      </c>
      <c r="BU11"/>
      <c r="BV11"/>
      <c r="BW11" s="137">
        <f>IF(BW$6=0,MIN(BW$12:BW$42),MAX(BW$12:BW$42))</f>
      </c>
      <c r="BX11" s="137">
        <f>INDEX($A$12:$A$42,MATCH(BW11,BW$12:BW$42,0))</f>
      </c>
      <c r="BY11"/>
      <c r="BZ11"/>
      <c r="CA11" s="137">
        <f>IF(CA$6=0,MIN(CA$12:CA$42),MAX(CA$12:CA$42))</f>
      </c>
      <c r="CB11" s="137">
        <f>INDEX($A$12:$A$42,MATCH(CA11,CA$12:CA$42,0))</f>
      </c>
      <c r="CC11"/>
      <c r="CD11"/>
      <c r="CE11" s="137">
        <f>IF(CE$6=0,MIN(CE$12:CE$42),MAX(CE$12:CE$42))</f>
      </c>
      <c r="CF11" s="137">
        <f>INDEX($A$12:$A$42,MATCH(CE11,CE$12:CE$42,0))</f>
      </c>
      <c r="CG11"/>
      <c r="CH11"/>
      <c r="CI11" s="137">
        <f>IF(CI$6=0,MIN(CI$12:CI$42),MAX(CI$12:CI$42))</f>
      </c>
      <c r="CJ11" s="137">
        <f>INDEX($A$12:$A$42,MATCH(CI11,CI$12:CI$42,0))</f>
      </c>
    </row>
    <row r="12">
      <c r="A12" s="137" t="s">
        <v>16</v>
      </c>
      <c r="B12" s="137">
        <f>A12</f>
      </c>
      <c r="C12" s="137">
        <f>(F12+J12+N12+R12+V12+Z12+AD12+AH12+AL12+AP12+AT12+AX12+BB12+BF12+BK12+BP12+BT12+BX12+CB12+CF12+CJ12)*100</f>
      </c>
      <c r="D12" s="137">
        <f>RANK(C12,C$12:C$42,0)</f>
      </c>
      <c r="E12"/>
      <c r="F12" s="138">
        <f>IF(COUNTA(E$12:E$42)=0,0.6*E$5,IF(E12="",0,IF(E$6=0,IF(E12&gt;=E$8,E$5,IF(E12&lt;E$6,0,0.6*E$5+0.4*E$5*(E12-E$7)/(E$8-E$7))),IF(E12&lt;=E$8,E$5,IF(E12&gt;E$6,0,0.6*E$5+0.4*E$5*(E12-E$7)/(E$8-E$7))))))</f>
      </c>
      <c r="G12" s="138">
        <f>IF(E12&lt;&gt;"",E$5,0)</f>
      </c>
      <c r="H12" s="137">
        <f>IF(E$6=0,RANK(E12,E$12:E$42,0),RANK(E12,E$12:E$42,1))</f>
      </c>
      <c r="I12"/>
      <c r="J12" s="138">
        <f>IF(COUNTA(I$12:I$42)=0,0.6*I$5,IF(I12="",0,IF(I$6=0,IF(I12&gt;=I$8,I$5,IF(I12&lt;I$6,0,0.6*I$5+0.4*I$5*(I12-I$7)/(I$8-I$7))),IF(I12&lt;=I$8,I$5,IF(I12&gt;I$6,0,0.6*I$5+0.4*I$5*(I12-I$7)/(I$8-I$7))))))</f>
      </c>
      <c r="K12" s="138">
        <f>IF(I12&lt;&gt;"",I$5,0)</f>
      </c>
      <c r="L12" s="137">
        <f>IF(I$6=0,RANK(I12,I$12:I$42,0),RANK(I12,I$12:I$42,1))</f>
      </c>
      <c r="M12" s="138">
        <v>99.7787210648127</v>
      </c>
      <c r="N12" s="138">
        <f>IF(COUNTA(M$12:M$42)=0,0.6*M$5,IF(M12="",0,IF(M$6=0,IF(M12&gt;=M$8,M$5,IF(M12&lt;M$6,0,0.6*M$5+0.4*M$5*(M12-M$7)/(M$8-M$7))),IF(M12&lt;=M$8,M$5,IF(M12&gt;M$6,0,0.6*M$5+0.4*M$5*(M12-M$7)/(M$8-M$7))))))</f>
      </c>
      <c r="O12" s="138">
        <f>IF(M12&lt;&gt;"",M$5,0)</f>
      </c>
      <c r="P12" s="137">
        <f>IF(M$6=0,RANK(M12,M$12:M$42,0),RANK(M12,M$12:M$42,1))</f>
      </c>
      <c r="Q12" s="138">
        <v>1.12810108024643</v>
      </c>
      <c r="R12" s="138">
        <f>IF(COUNTA(Q$12:Q$42)=0,0.6*Q$5,IF(Q12="",0,IF(Q$6=0,IF(Q12&gt;=Q$8,Q$5,IF(Q12&lt;Q$6,0,0.6*Q$5+0.4*Q$5*(Q12-Q$7)/(Q$8-Q$7))),IF(Q12&lt;=Q$8,Q$5,IF(Q12&gt;Q$6,0,0.6*Q$5+0.4*Q$5*(Q12-Q$7)/(Q$8-Q$7))))))</f>
      </c>
      <c r="S12" s="138">
        <f>IF(Q12&lt;&gt;"",Q$5,0)</f>
      </c>
      <c r="T12" s="137">
        <f>IF(Q$6=0,RANK(Q12,Q$12:Q$42,0),RANK(Q12,Q$12:Q$42,1))</f>
      </c>
      <c r="U12" s="138">
        <v>1.89447737006593</v>
      </c>
      <c r="V12" s="138">
        <f>IF(COUNTA(U$12:U$42)=0,0.6*U$5,IF(U12="",0,IF(U$6=0,IF(U12&gt;=U$8,U$5,IF(U12&lt;U$6,0,0.6*U$5+0.4*U$5*(U12-U$7)/(U$8-U$7))),IF(U12&lt;=U$8,U$5,IF(U12&gt;U$6,0,0.6*U$5+0.4*U$5*(U12-U$7)/(U$8-U$7))))))</f>
      </c>
      <c r="W12" s="138">
        <f>IF(U12&lt;&gt;"",U$5,0)</f>
      </c>
      <c r="X12" s="137">
        <f>IF(U$6=0,RANK(U12,U$12:U$42,0),RANK(U12,U$12:U$42,1))</f>
      </c>
      <c r="Y12"/>
      <c r="Z12" s="138">
        <f>IF(COUNTA(Y$12:Y$42)=0,0.6*Y$5,IF(Y12="",0,IF(Y$6=0,IF(Y12&gt;=Y$8,Y$5,IF(Y12&lt;Y$6,0,0.6*Y$5+0.4*Y$5*(Y12-Y$7)/(Y$8-Y$7))),IF(Y12&lt;=Y$8,Y$5,IF(Y12&gt;Y$6,0,0.6*Y$5+0.4*Y$5*(Y12-Y$7)/(Y$8-Y$7))))))</f>
      </c>
      <c r="AA12" s="138">
        <f>IF(Y12&lt;&gt;"",Y$5,0)</f>
      </c>
      <c r="AB12" s="137">
        <f>IF(Y$6=0,RANK(Y12,Y$12:Y$42,0),RANK(Y12,Y$12:Y$42,1))</f>
      </c>
      <c r="AC12"/>
      <c r="AD12" s="138">
        <f>IF(COUNTA(AC$12:AC$42)=0,0.6*AC$5,IF(AC12="",0,IF(AC$6=0,IF(AC12&gt;=AC$8,AC$5,IF(AC12&lt;AC$6,0,0.6*AC$5+0.4*AC$5*(AC12-AC$7)/(AC$8-AC$7))),IF(AC12&lt;=AC$8,AC$5,IF(AC12&gt;AC$6,0,0.6*AC$5+0.4*AC$5*(AC12-AC$7)/(AC$8-AC$7))))))</f>
      </c>
      <c r="AE12" s="138">
        <f>IF(AC12&lt;&gt;"",AC$5,0)</f>
      </c>
      <c r="AF12" s="137">
        <f>IF(AC$6=0,RANK(AC12,AC$12:AC$42,0),RANK(AC12,AC$12:AC$42,1))</f>
      </c>
      <c r="AG12"/>
      <c r="AH12" s="138">
        <f>IF(COUNTA(AG$12:AG$42)=0,0.6*AG$5,IF(AG12="",0,IF(AG$6=0,IF(AG12&gt;=AG$8,AG$5,IF(AG12&lt;AG$6,0,0.6*AG$5+0.4*AG$5*(AG12-AG$7)/(AG$8-AG$7))),IF(AG12&lt;=AG$8,AG$5,IF(AG12&gt;AG$6,0,0.6*AG$5+0.4*AG$5*(AG12-AG$7)/(AG$8-AG$7))))))</f>
      </c>
      <c r="AI12" s="138">
        <f>IF(AG12&lt;&gt;"",AG$5,0)</f>
      </c>
      <c r="AJ12" s="137">
        <f>IF(AG$6=0,RANK(AG12,AG$12:AG$42,0),RANK(AG12,AG$12:AG$42,1))</f>
      </c>
      <c r="AK12"/>
      <c r="AL12" s="138">
        <f>IF(COUNTA(AK$12:AK$42)=0,0.6*AK$5,IF(AK12="",0,IF(AK$6=0,IF(AK12&gt;=AK$8,AK$5,IF(AK12&lt;AK$6,0,0.6*AK$5+0.4*AK$5*(AK12-AK$7)/(AK$8-AK$7))),IF(AK12&lt;=AK$8,AK$5,IF(AK12&gt;AK$6,0,0.6*AK$5+0.4*AK$5*(AK12-AK$7)/(AK$8-AK$7))))))</f>
      </c>
      <c r="AM12" s="138">
        <f>IF(AK12&lt;&gt;"",AK$5,0)</f>
      </c>
      <c r="AN12" s="137">
        <f>IF(AK$6=0,RANK(AK12,AK$12:AK$42,0),RANK(AK12,AK$12:AK$42,1))</f>
      </c>
      <c r="AO12"/>
      <c r="AP12" s="138">
        <f>IF(COUNTA(AO$12:AO$42)=0,0.6*AO$5,IF(AO12="",0,IF(AO$6=0,IF(AO12&gt;=AO$8,AO$5,IF(AO12&lt;AO$6,0,0.6*AO$5+0.4*AO$5*(AO12-AO$7)/(AO$8-AO$7))),IF(AO12&lt;=AO$8,AO$5,IF(AO12&gt;AO$6,0,0.6*AO$5+0.4*AO$5*(AO12-AO$7)/(AO$8-AO$7))))))</f>
      </c>
      <c r="AQ12" s="138">
        <f>IF(AO12&lt;&gt;"",AO$5,0)</f>
      </c>
      <c r="AR12" s="137">
        <f>IF(AO$6=0,RANK(AO12,AO$12:AO$42,0),RANK(AO12,AO$12:AO$42,1))</f>
      </c>
      <c r="AS12" s="138">
        <v>99.9</v>
      </c>
      <c r="AT12" s="138">
        <f>IF(COUNTA(AS$12:AS$42)=0,0.6*AS$5,IF(AS12="",0,IF(AS$6=0,IF(AS12&gt;=AS$8,AS$5,IF(AS12&lt;AS$6,0,0.6*AS$5+0.4*AS$5*(AS12-AS$7)/(AS$8-AS$7))),IF(AS12&lt;=AS$8,AS$5,IF(AS12&gt;AS$6,0,0.6*AS$5+0.4*AS$5*(AS12-AS$7)/(AS$8-AS$7))))))</f>
      </c>
      <c r="AU12" s="138">
        <f>IF(AS12&lt;&gt;"",AS$5,0)</f>
      </c>
      <c r="AV12" s="137">
        <f>IF(AS$6=0,RANK(AS12,AS$12:AS$42,0),RANK(AS12,AS$12:AS$42,1))</f>
      </c>
      <c r="AW12" s="138">
        <v>95.0792872339856</v>
      </c>
      <c r="AX12" s="138">
        <f>IF(COUNTA(AW$12:AW$42)=0,0.6*AW$5,IF(AW12="",0,IF(AW$6=0,IF(AW12&gt;=AW$8,AW$5,IF(AW12&lt;AW$6,0,0.6*AW$5+0.4*AW$5*(AW12-AW$7)/(AW$8-AW$7))),IF(AW12&lt;=AW$8,AW$5,IF(AW12&gt;AW$6,0,0.6*AW$5+0.4*AW$5*(AW12-AW$7)/(AW$8-AW$7))))))</f>
      </c>
      <c r="AY12" s="138">
        <f>IF(AW12&lt;&gt;"",AW$5,0)</f>
      </c>
      <c r="AZ12" s="137">
        <f>IF(AW$6=0,RANK(AW12,AW$12:AW$42,0),RANK(AW12,AW$12:AW$42,1))</f>
      </c>
      <c r="BA12" s="138">
        <v>62.5546776323983</v>
      </c>
      <c r="BB12" s="138">
        <f>IF(COUNTA(BA$12:BA$42)=0,0.6*BA$5,IF(BA12="",0,IF(BA$6=0,IF(BA12&gt;=BA$8,BA$5,IF(BA12&lt;BA$6,0,0.6*BA$5+0.4*BA$5*(BA12-BA$7)/(BA$8-BA$7))),IF(BA12&lt;=BA$8,BA$5,IF(BA12&gt;BA$6,0,0.6*BA$5+0.4*BA$5*(BA12-BA$7)/(BA$8-BA$7))))))</f>
      </c>
      <c r="BC12" s="138">
        <f>IF(BA12&lt;&gt;"",BA$5,0)</f>
      </c>
      <c r="BD12" s="137">
        <f>IF(BA$6=0,RANK(BA12,BA$12:BA$42,0),RANK(BA12,BA$12:BA$42,1))</f>
      </c>
      <c r="BE12" s="138">
        <v>99.8935937359422</v>
      </c>
      <c r="BF12" s="138">
        <f>IF(COUNTA(BE$12:BE$42)=0,0.6*BE$5,IF(BE12="",0,IF(BE$6=0,IF(BE12&gt;=BE$8,BE$5,IF(BE12&lt;BE$6,0,0.6*BE$5+0.4*BE$5*(BE12-BE$7)/(BE$8-BE$7))),IF(BE12&lt;=BE$8,BE$5,IF(BE12&gt;BE$6,0,0.6*BE$5+0.4*BE$5*(BE12-BE$7)/(BE$8-BE$7))))))</f>
      </c>
      <c r="BG12" s="138">
        <f>IF(BE12&lt;&gt;"",BE$5,0)</f>
      </c>
      <c r="BH12" s="137">
        <f>IF(BE$6=0,RANK(BE12,BE$12:BE$42,0),RANK(BE12,BE$12:BE$42,1))</f>
      </c>
      <c r="BI12"/>
      <c r="BJ12"/>
      <c r="BK12" s="138">
        <f>IF((COUNTA(BI$12:BI$42)+COUNTA(BJ$12:BJ$42)=0),0.6*BI$5,IF(OR(BI12="",BJ12=""),0,IF(BI$6=0,IF(BI12&gt;=BI$8,BI$5,IF(BI12&lt;BJ12,0,BI$5*(BI12-BJ12)/(BI$8-BJ12))),IF(BI12&lt;=BI$8,BI$5,IF(BI12&gt;BJ12,0,BI$5*(BI12-BJ12)/(BI$8-BJ12))))))</f>
      </c>
      <c r="BL12" s="138">
        <f>IF(OR(BI12="",BJ12=""),0,BI$5)</f>
      </c>
      <c r="BM12" s="137">
        <f>IF(BI$6=0,RANK(BK12,BK$12:BK$42,0),RANK(BK12,BK$12:BK$42,1))</f>
      </c>
      <c r="BN12"/>
      <c r="BO12"/>
      <c r="BP12" s="138">
        <f>IF((COUNTA(BN$12:BN$42)+COUNTA(BO$12:BO$42)=0),0.6*BN$5,IF(OR(BN12="",BO12=""),0,IF(BN$6=0,IF(BN12&gt;=BN$8,BN$5,IF(BN12&lt;BO12,0,BN$5*(BN12-BO12)/(BN$8-BO12))),IF(BN12&lt;=BN$8,BN$5,IF(BN12&gt;BO12,0,BN$5*(BN12-BO12)/(BN$8-BO12))))))</f>
      </c>
      <c r="BQ12" s="138">
        <f>IF(OR(BN12="",BO12=""),0,BN$5)</f>
      </c>
      <c r="BR12" s="137">
        <f>IF(BN$6=0,RANK(BP12,BP$12:BP$42,0),RANK(BP12,BP$12:BP$42,1))</f>
      </c>
      <c r="BS12"/>
      <c r="BT12" s="138">
        <f>IF(COUNTA(BS$12:BS$42)=0,0.6*BS$5,IF(BS12="",0,IF(BS$6=0,IF(BS12&gt;=BS$8,BS$5,IF(BS12&lt;BS$6,0,0.6*BS$5+0.4*BS$5*(BS12-BS$7)/(BS$8-BS$7))),IF(BS12&lt;=BS$8,BS$5,IF(BS12&gt;BS$6,0,0.6*BS$5+0.4*BS$5*(BS12-BS$7)/(BS$8-BS$7))))))</f>
      </c>
      <c r="BU12" s="138">
        <f>IF(BS12&lt;&gt;"",BS$5,0)</f>
      </c>
      <c r="BV12" s="137">
        <f>IF(BS$6=0,RANK(BS12,BS$12:BS$42,0),RANK(BS12,BS$12:BS$42,1))</f>
      </c>
      <c r="BW12"/>
      <c r="BX12" s="138">
        <f>IF(COUNTA(BW$12:BW$42)=0,0.6*BW$5,IF(BW12="",0,IF(BW$6=0,IF(BW12&gt;=BW$8,BW$5,IF(BW12&lt;BW$6,0,0.6*BW$5+0.4*BW$5*(BW12-BW$7)/(BW$8-BW$7))),IF(BW12&lt;=BW$8,BW$5,IF(BW12&gt;BW$6,0,0.6*BW$5+0.4*BW$5*(BW12-BW$7)/(BW$8-BW$7))))))</f>
      </c>
      <c r="BY12" s="138">
        <f>IF(BW12&lt;&gt;"",BW$5,0)</f>
      </c>
      <c r="BZ12" s="137">
        <f>IF(BW$6=0,RANK(BW12,BW$12:BW$42,0),RANK(BW12,BW$12:BW$42,1))</f>
      </c>
      <c r="CA12"/>
      <c r="CB12" s="138">
        <f>IF(COUNTA(CA$12:CA$42)=0,0.6*CA$5,IF(CA12="",0,IF(AND(CA12&gt;=CA$7,CA12&lt;=CA$8),CA$5,0)))</f>
      </c>
      <c r="CC12" s="138">
        <f>IF(CA12&lt;&gt;"",CA$5,0)</f>
      </c>
      <c r="CD12" s="137">
        <f>IF(CA$6=0,RANK(CA12,CA$12:CA$42,0),RANK(CA12,CA$12:CA$42,1))</f>
      </c>
      <c r="CE12"/>
      <c r="CF12" s="138">
        <f>IF(COUNTA(CE$12:CE$42)=0,0.6*CE$5,IF(CE12="",0,IF(AND(CE12&gt;=CE$7,CE12&lt;=CE$8),CE$5,0)))</f>
      </c>
      <c r="CG12" s="138">
        <f>IF(CE12&lt;&gt;"",CE$5,0)</f>
      </c>
      <c r="CH12" s="137">
        <f>IF(CE$6=0,RANK(CE12,CE$12:CE$42,0),RANK(CE12,CE$12:CE$42,1))</f>
      </c>
      <c r="CI12"/>
      <c r="CJ12" s="138">
        <f>IF(COUNTA(CI$12:CI$42)=0,0.6*CI$5,IF(CI12="",0,IF(CI$6=0,IF(CI12&gt;=CI$8,CI$5,IF(CI12&lt;CI$6,0,0.6*CI$5+0.4*CI$5*(CI12-CI$7)/(CI$8-CI$7))),IF(CI12&lt;=CI$8,CI$5,IF(CI12&gt;CI$6,0,0.6*CI$5+0.4*CI$5*(CI12-CI$7)/(CI$8-CI$7))))))</f>
      </c>
      <c r="CK12" s="138">
        <f>IF(CI12&lt;&gt;"",CI$5,0)</f>
      </c>
      <c r="CL12" s="137">
        <f>IF(CI$6=0,RANK(CI12,CI$12:CI$42,0),RANK(CI12,CI$12:CI$42,1))</f>
      </c>
      <c r="CM12" s="137" t="s">
        <v>16</v>
      </c>
      <c r="CN12" s="137">
        <f>(F12)*100</f>
      </c>
      <c r="CO12" s="137">
        <f>RANK(CN12,CN$12:CN$42,0)</f>
      </c>
      <c r="CP12" s="137" t="s">
        <v>16</v>
      </c>
      <c r="CQ12" s="137">
        <f>(J12+N12+R12+V12+Z12+AD12+AH12+AL12+AP12+AT12+AX12+BB12+BF12)*100</f>
      </c>
      <c r="CR12" s="137">
        <f>RANK(CQ12,CQ$12:CQ$42,0)</f>
      </c>
      <c r="CS12" s="137" t="s">
        <v>16</v>
      </c>
      <c r="CT12" s="137">
        <f>(BK12+BP12)*100</f>
      </c>
      <c r="CU12" s="137">
        <f>RANK(CT12,CT$12:CT$42,0)</f>
      </c>
      <c r="CV12" s="137" t="s">
        <v>16</v>
      </c>
      <c r="CW12" s="137">
        <f>(BT12)*100</f>
      </c>
      <c r="CX12" s="137">
        <f>RANK(CW12,CW$12:CW$42,0)</f>
      </c>
      <c r="CY12" s="137" t="s">
        <v>16</v>
      </c>
      <c r="CZ12" s="137">
        <f>(BX12)*100</f>
      </c>
      <c r="DA12" s="137">
        <f>RANK(CZ12,CZ$12:CZ$42,0)</f>
      </c>
      <c r="DB12" s="137" t="s">
        <v>16</v>
      </c>
      <c r="DC12" s="137">
        <f>(CB12+CF12)*100</f>
      </c>
      <c r="DD12" s="137">
        <f>RANK(DC12,DC$12:DC$42,0)</f>
      </c>
      <c r="DE12" s="137" t="s">
        <v>16</v>
      </c>
      <c r="DF12" s="137">
        <f>(CJ12)*100</f>
      </c>
      <c r="DG12" s="137">
        <f>RANK(DF12,DF$12:DF$42,0)</f>
      </c>
    </row>
    <row r="13">
      <c r="A13" s="137" t="s">
        <v>17</v>
      </c>
      <c r="B13" s="137">
        <f>A13</f>
      </c>
      <c r="C13" s="137">
        <f>(F13+J13+N13+R13+V13+Z13+AD13+AH13+AL13+AP13+AT13+AX13+BB13+BF13+BK13+BP13+BT13+BX13+CB13+CF13+CJ13)*100</f>
      </c>
      <c r="D13" s="137">
        <f>RANK(C13,C$12:C$42,0)</f>
      </c>
      <c r="E13"/>
      <c r="F13" s="138">
        <f>IF(COUNTA(E$12:E$42)=0,0.6*E$5,IF(E13="",0,IF(E$6=0,IF(E13&gt;=E$8,E$5,IF(E13&lt;E$6,0,0.6*E$5+0.4*E$5*(E13-E$7)/(E$8-E$7))),IF(E13&lt;=E$8,E$5,IF(E13&gt;E$6,0,0.6*E$5+0.4*E$5*(E13-E$7)/(E$8-E$7))))))</f>
      </c>
      <c r="G13" s="138">
        <f>IF(E13&lt;&gt;"",E$5,0)</f>
      </c>
      <c r="H13" s="137">
        <f>IF(E$6=0,RANK(E13,E$12:E$42,0),RANK(E13,E$12:E$42,1))</f>
      </c>
      <c r="I13"/>
      <c r="J13" s="138">
        <f>IF(COUNTA(I$12:I$42)=0,0.6*I$5,IF(I13="",0,IF(I$6=0,IF(I13&gt;=I$8,I$5,IF(I13&lt;I$6,0,0.6*I$5+0.4*I$5*(I13-I$7)/(I$8-I$7))),IF(I13&lt;=I$8,I$5,IF(I13&gt;I$6,0,0.6*I$5+0.4*I$5*(I13-I$7)/(I$8-I$7))))))</f>
      </c>
      <c r="K13" s="138">
        <f>IF(I13&lt;&gt;"",I$5,0)</f>
      </c>
      <c r="L13" s="137">
        <f>IF(I$6=0,RANK(I13,I$12:I$42,0),RANK(I13,I$12:I$42,1))</f>
      </c>
      <c r="M13" s="138">
        <v>99.7540497685165</v>
      </c>
      <c r="N13" s="138">
        <f>IF(COUNTA(M$12:M$42)=0,0.6*M$5,IF(M13="",0,IF(M$6=0,IF(M13&gt;=M$8,M$5,IF(M13&lt;M$6,0,0.6*M$5+0.4*M$5*(M13-M$7)/(M$8-M$7))),IF(M13&lt;=M$8,M$5,IF(M13&gt;M$6,0,0.6*M$5+0.4*M$5*(M13-M$7)/(M$8-M$7))))))</f>
      </c>
      <c r="O13" s="138">
        <f>IF(M13&lt;&gt;"",M$5,0)</f>
      </c>
      <c r="P13" s="137">
        <f>IF(M$6=0,RANK(M13,M$12:M$42,0),RANK(M13,M$12:M$42,1))</f>
      </c>
      <c r="Q13" s="138">
        <v>1.49007986105084</v>
      </c>
      <c r="R13" s="138">
        <f>IF(COUNTA(Q$12:Q$42)=0,0.6*Q$5,IF(Q13="",0,IF(Q$6=0,IF(Q13&gt;=Q$8,Q$5,IF(Q13&lt;Q$6,0,0.6*Q$5+0.4*Q$5*(Q13-Q$7)/(Q$8-Q$7))),IF(Q13&lt;=Q$8,Q$5,IF(Q13&gt;Q$6,0,0.6*Q$5+0.4*Q$5*(Q13-Q$7)/(Q$8-Q$7))))))</f>
      </c>
      <c r="S13" s="138">
        <f>IF(Q13&lt;&gt;"",Q$5,0)</f>
      </c>
      <c r="T13" s="137">
        <f>IF(Q$6=0,RANK(Q13,Q$12:Q$42,0),RANK(Q13,Q$12:Q$42,1))</f>
      </c>
      <c r="U13" s="138">
        <v>1.32985183470305</v>
      </c>
      <c r="V13" s="138">
        <f>IF(COUNTA(U$12:U$42)=0,0.6*U$5,IF(U13="",0,IF(U$6=0,IF(U13&gt;=U$8,U$5,IF(U13&lt;U$6,0,0.6*U$5+0.4*U$5*(U13-U$7)/(U$8-U$7))),IF(U13&lt;=U$8,U$5,IF(U13&gt;U$6,0,0.6*U$5+0.4*U$5*(U13-U$7)/(U$8-U$7))))))</f>
      </c>
      <c r="W13" s="138">
        <f>IF(U13&lt;&gt;"",U$5,0)</f>
      </c>
      <c r="X13" s="137">
        <f>IF(U$6=0,RANK(U13,U$12:U$42,0),RANK(U13,U$12:U$42,1))</f>
      </c>
      <c r="Y13"/>
      <c r="Z13" s="138">
        <f>IF(COUNTA(Y$12:Y$42)=0,0.6*Y$5,IF(Y13="",0,IF(Y$6=0,IF(Y13&gt;=Y$8,Y$5,IF(Y13&lt;Y$6,0,0.6*Y$5+0.4*Y$5*(Y13-Y$7)/(Y$8-Y$7))),IF(Y13&lt;=Y$8,Y$5,IF(Y13&gt;Y$6,0,0.6*Y$5+0.4*Y$5*(Y13-Y$7)/(Y$8-Y$7))))))</f>
      </c>
      <c r="AA13" s="138">
        <f>IF(Y13&lt;&gt;"",Y$5,0)</f>
      </c>
      <c r="AB13" s="137">
        <f>IF(Y$6=0,RANK(Y13,Y$12:Y$42,0),RANK(Y13,Y$12:Y$42,1))</f>
      </c>
      <c r="AC13"/>
      <c r="AD13" s="138">
        <f>IF(COUNTA(AC$12:AC$42)=0,0.6*AC$5,IF(AC13="",0,IF(AC$6=0,IF(AC13&gt;=AC$8,AC$5,IF(AC13&lt;AC$6,0,0.6*AC$5+0.4*AC$5*(AC13-AC$7)/(AC$8-AC$7))),IF(AC13&lt;=AC$8,AC$5,IF(AC13&gt;AC$6,0,0.6*AC$5+0.4*AC$5*(AC13-AC$7)/(AC$8-AC$7))))))</f>
      </c>
      <c r="AE13" s="138">
        <f>IF(AC13&lt;&gt;"",AC$5,0)</f>
      </c>
      <c r="AF13" s="137">
        <f>IF(AC$6=0,RANK(AC13,AC$12:AC$42,0),RANK(AC13,AC$12:AC$42,1))</f>
      </c>
      <c r="AG13"/>
      <c r="AH13" s="138">
        <f>IF(COUNTA(AG$12:AG$42)=0,0.6*AG$5,IF(AG13="",0,IF(AG$6=0,IF(AG13&gt;=AG$8,AG$5,IF(AG13&lt;AG$6,0,0.6*AG$5+0.4*AG$5*(AG13-AG$7)/(AG$8-AG$7))),IF(AG13&lt;=AG$8,AG$5,IF(AG13&gt;AG$6,0,0.6*AG$5+0.4*AG$5*(AG13-AG$7)/(AG$8-AG$7))))))</f>
      </c>
      <c r="AI13" s="138">
        <f>IF(AG13&lt;&gt;"",AG$5,0)</f>
      </c>
      <c r="AJ13" s="137">
        <f>IF(AG$6=0,RANK(AG13,AG$12:AG$42,0),RANK(AG13,AG$12:AG$42,1))</f>
      </c>
      <c r="AK13"/>
      <c r="AL13" s="138">
        <f>IF(COUNTA(AK$12:AK$42)=0,0.6*AK$5,IF(AK13="",0,IF(AK$6=0,IF(AK13&gt;=AK$8,AK$5,IF(AK13&lt;AK$6,0,0.6*AK$5+0.4*AK$5*(AK13-AK$7)/(AK$8-AK$7))),IF(AK13&lt;=AK$8,AK$5,IF(AK13&gt;AK$6,0,0.6*AK$5+0.4*AK$5*(AK13-AK$7)/(AK$8-AK$7))))))</f>
      </c>
      <c r="AM13" s="138">
        <f>IF(AK13&lt;&gt;"",AK$5,0)</f>
      </c>
      <c r="AN13" s="137">
        <f>IF(AK$6=0,RANK(AK13,AK$12:AK$42,0),RANK(AK13,AK$12:AK$42,1))</f>
      </c>
      <c r="AO13"/>
      <c r="AP13" s="138">
        <f>IF(COUNTA(AO$12:AO$42)=0,0.6*AO$5,IF(AO13="",0,IF(AO$6=0,IF(AO13&gt;=AO$8,AO$5,IF(AO13&lt;AO$6,0,0.6*AO$5+0.4*AO$5*(AO13-AO$7)/(AO$8-AO$7))),IF(AO13&lt;=AO$8,AO$5,IF(AO13&gt;AO$6,0,0.6*AO$5+0.4*AO$5*(AO13-AO$7)/(AO$8-AO$7))))))</f>
      </c>
      <c r="AQ13" s="138">
        <f>IF(AO13&lt;&gt;"",AO$5,0)</f>
      </c>
      <c r="AR13" s="137">
        <f>IF(AO$6=0,RANK(AO13,AO$12:AO$42,0),RANK(AO13,AO$12:AO$42,1))</f>
      </c>
      <c r="AS13" s="138">
        <v>99.9</v>
      </c>
      <c r="AT13" s="138">
        <f>IF(COUNTA(AS$12:AS$42)=0,0.6*AS$5,IF(AS13="",0,IF(AS$6=0,IF(AS13&gt;=AS$8,AS$5,IF(AS13&lt;AS$6,0,0.6*AS$5+0.4*AS$5*(AS13-AS$7)/(AS$8-AS$7))),IF(AS13&lt;=AS$8,AS$5,IF(AS13&gt;AS$6,0,0.6*AS$5+0.4*AS$5*(AS13-AS$7)/(AS$8-AS$7))))))</f>
      </c>
      <c r="AU13" s="138">
        <f>IF(AS13&lt;&gt;"",AS$5,0)</f>
      </c>
      <c r="AV13" s="137">
        <f>IF(AS$6=0,RANK(AS13,AS$12:AS$42,0),RANK(AS13,AS$12:AS$42,1))</f>
      </c>
      <c r="AW13" s="138">
        <v>89.6956422067641</v>
      </c>
      <c r="AX13" s="138">
        <f>IF(COUNTA(AW$12:AW$42)=0,0.6*AW$5,IF(AW13="",0,IF(AW$6=0,IF(AW13&gt;=AW$8,AW$5,IF(AW13&lt;AW$6,0,0.6*AW$5+0.4*AW$5*(AW13-AW$7)/(AW$8-AW$7))),IF(AW13&lt;=AW$8,AW$5,IF(AW13&gt;AW$6,0,0.6*AW$5+0.4*AW$5*(AW13-AW$7)/(AW$8-AW$7))))))</f>
      </c>
      <c r="AY13" s="138">
        <f>IF(AW13&lt;&gt;"",AW$5,0)</f>
      </c>
      <c r="AZ13" s="137">
        <f>IF(AW$6=0,RANK(AW13,AW$12:AW$42,0),RANK(AW13,AW$12:AW$42,1))</f>
      </c>
      <c r="BA13" s="138">
        <v>97.4686422259813</v>
      </c>
      <c r="BB13" s="138">
        <f>IF(COUNTA(BA$12:BA$42)=0,0.6*BA$5,IF(BA13="",0,IF(BA$6=0,IF(BA13&gt;=BA$8,BA$5,IF(BA13&lt;BA$6,0,0.6*BA$5+0.4*BA$5*(BA13-BA$7)/(BA$8-BA$7))),IF(BA13&lt;=BA$8,BA$5,IF(BA13&gt;BA$6,0,0.6*BA$5+0.4*BA$5*(BA13-BA$7)/(BA$8-BA$7))))))</f>
      </c>
      <c r="BC13" s="138">
        <f>IF(BA13&lt;&gt;"",BA$5,0)</f>
      </c>
      <c r="BD13" s="137">
        <f>IF(BA$6=0,RANK(BA13,BA$12:BA$42,0),RANK(BA13,BA$12:BA$42,1))</f>
      </c>
      <c r="BE13" s="138">
        <v>99.9835454058012</v>
      </c>
      <c r="BF13" s="138">
        <f>IF(COUNTA(BE$12:BE$42)=0,0.6*BE$5,IF(BE13="",0,IF(BE$6=0,IF(BE13&gt;=BE$8,BE$5,IF(BE13&lt;BE$6,0,0.6*BE$5+0.4*BE$5*(BE13-BE$7)/(BE$8-BE$7))),IF(BE13&lt;=BE$8,BE$5,IF(BE13&gt;BE$6,0,0.6*BE$5+0.4*BE$5*(BE13-BE$7)/(BE$8-BE$7))))))</f>
      </c>
      <c r="BG13" s="138">
        <f>IF(BE13&lt;&gt;"",BE$5,0)</f>
      </c>
      <c r="BH13" s="137">
        <f>IF(BE$6=0,RANK(BE13,BE$12:BE$42,0),RANK(BE13,BE$12:BE$42,1))</f>
      </c>
      <c r="BI13"/>
      <c r="BJ13"/>
      <c r="BK13" s="138">
        <f>IF((COUNTA(BI$12:BI$42)+COUNTA(BJ$12:BJ$42)=0),0.6*BI$5,IF(OR(BI13="",BJ13=""),0,IF(BI$6=0,IF(BI13&gt;=BI$8,BI$5,IF(BI13&lt;BJ13,0,BI$5*(BI13-BJ13)/(BI$8-BJ13))),IF(BI13&lt;=BI$8,BI$5,IF(BI13&gt;BJ13,0,BI$5*(BI13-BJ13)/(BI$8-BJ13))))))</f>
      </c>
      <c r="BL13" s="138">
        <f>IF(OR(BI13="",BJ13=""),0,BI$5)</f>
      </c>
      <c r="BM13" s="137">
        <f>IF(BI$6=0,RANK(BK13,BK$12:BK$42,0),RANK(BK13,BK$12:BK$42,1))</f>
      </c>
      <c r="BN13"/>
      <c r="BO13"/>
      <c r="BP13" s="138">
        <f>IF((COUNTA(BN$12:BN$42)+COUNTA(BO$12:BO$42)=0),0.6*BN$5,IF(OR(BN13="",BO13=""),0,IF(BN$6=0,IF(BN13&gt;=BN$8,BN$5,IF(BN13&lt;BO13,0,BN$5*(BN13-BO13)/(BN$8-BO13))),IF(BN13&lt;=BN$8,BN$5,IF(BN13&gt;BO13,0,BN$5*(BN13-BO13)/(BN$8-BO13))))))</f>
      </c>
      <c r="BQ13" s="138">
        <f>IF(OR(BN13="",BO13=""),0,BN$5)</f>
      </c>
      <c r="BR13" s="137">
        <f>IF(BN$6=0,RANK(BP13,BP$12:BP$42,0),RANK(BP13,BP$12:BP$42,1))</f>
      </c>
      <c r="BS13"/>
      <c r="BT13" s="138">
        <f>IF(COUNTA(BS$12:BS$42)=0,0.6*BS$5,IF(BS13="",0,IF(BS$6=0,IF(BS13&gt;=BS$8,BS$5,IF(BS13&lt;BS$6,0,0.6*BS$5+0.4*BS$5*(BS13-BS$7)/(BS$8-BS$7))),IF(BS13&lt;=BS$8,BS$5,IF(BS13&gt;BS$6,0,0.6*BS$5+0.4*BS$5*(BS13-BS$7)/(BS$8-BS$7))))))</f>
      </c>
      <c r="BU13" s="138">
        <f>IF(BS13&lt;&gt;"",BS$5,0)</f>
      </c>
      <c r="BV13" s="137">
        <f>IF(BS$6=0,RANK(BS13,BS$12:BS$42,0),RANK(BS13,BS$12:BS$42,1))</f>
      </c>
      <c r="BW13"/>
      <c r="BX13" s="138">
        <f>IF(COUNTA(BW$12:BW$42)=0,0.6*BW$5,IF(BW13="",0,IF(BW$6=0,IF(BW13&gt;=BW$8,BW$5,IF(BW13&lt;BW$6,0,0.6*BW$5+0.4*BW$5*(BW13-BW$7)/(BW$8-BW$7))),IF(BW13&lt;=BW$8,BW$5,IF(BW13&gt;BW$6,0,0.6*BW$5+0.4*BW$5*(BW13-BW$7)/(BW$8-BW$7))))))</f>
      </c>
      <c r="BY13" s="138">
        <f>IF(BW13&lt;&gt;"",BW$5,0)</f>
      </c>
      <c r="BZ13" s="137">
        <f>IF(BW$6=0,RANK(BW13,BW$12:BW$42,0),RANK(BW13,BW$12:BW$42,1))</f>
      </c>
      <c r="CA13"/>
      <c r="CB13" s="138">
        <f>IF(COUNTA(CA$12:CA$42)=0,0.6*CA$5,IF(CA13="",0,IF(AND(CA13&gt;=CA$7,CA13&lt;=CA$8),CA$5,0)))</f>
      </c>
      <c r="CC13" s="138">
        <f>IF(CA13&lt;&gt;"",CA$5,0)</f>
      </c>
      <c r="CD13" s="137">
        <f>IF(CA$6=0,RANK(CA13,CA$12:CA$42,0),RANK(CA13,CA$12:CA$42,1))</f>
      </c>
      <c r="CE13"/>
      <c r="CF13" s="138">
        <f>IF(COUNTA(CE$12:CE$42)=0,0.6*CE$5,IF(CE13="",0,IF(AND(CE13&gt;=CE$7,CE13&lt;=CE$8),CE$5,0)))</f>
      </c>
      <c r="CG13" s="138">
        <f>IF(CE13&lt;&gt;"",CE$5,0)</f>
      </c>
      <c r="CH13" s="137">
        <f>IF(CE$6=0,RANK(CE13,CE$12:CE$42,0),RANK(CE13,CE$12:CE$42,1))</f>
      </c>
      <c r="CI13"/>
      <c r="CJ13" s="138">
        <f>IF(COUNTA(CI$12:CI$42)=0,0.6*CI$5,IF(CI13="",0,IF(CI$6=0,IF(CI13&gt;=CI$8,CI$5,IF(CI13&lt;CI$6,0,0.6*CI$5+0.4*CI$5*(CI13-CI$7)/(CI$8-CI$7))),IF(CI13&lt;=CI$8,CI$5,IF(CI13&gt;CI$6,0,0.6*CI$5+0.4*CI$5*(CI13-CI$7)/(CI$8-CI$7))))))</f>
      </c>
      <c r="CK13" s="138">
        <f>IF(CI13&lt;&gt;"",CI$5,0)</f>
      </c>
      <c r="CL13" s="137">
        <f>IF(CI$6=0,RANK(CI13,CI$12:CI$42,0),RANK(CI13,CI$12:CI$42,1))</f>
      </c>
      <c r="CM13" s="137" t="s">
        <v>17</v>
      </c>
      <c r="CN13" s="137">
        <f>(F13)*100</f>
      </c>
      <c r="CO13" s="137">
        <f>RANK(CN13,CN$12:CN$42,0)</f>
      </c>
      <c r="CP13" s="137" t="s">
        <v>17</v>
      </c>
      <c r="CQ13" s="137">
        <f>(J13+N13+R13+V13+Z13+AD13+AH13+AL13+AP13+AT13+AX13+BB13+BF13)*100</f>
      </c>
      <c r="CR13" s="137">
        <f>RANK(CQ13,CQ$12:CQ$42,0)</f>
      </c>
      <c r="CS13" s="137" t="s">
        <v>17</v>
      </c>
      <c r="CT13" s="137">
        <f>(BK13+BP13)*100</f>
      </c>
      <c r="CU13" s="137">
        <f>RANK(CT13,CT$12:CT$42,0)</f>
      </c>
      <c r="CV13" s="137" t="s">
        <v>17</v>
      </c>
      <c r="CW13" s="137">
        <f>(BT13)*100</f>
      </c>
      <c r="CX13" s="137">
        <f>RANK(CW13,CW$12:CW$42,0)</f>
      </c>
      <c r="CY13" s="137" t="s">
        <v>17</v>
      </c>
      <c r="CZ13" s="137">
        <f>(BX13)*100</f>
      </c>
      <c r="DA13" s="137">
        <f>RANK(CZ13,CZ$12:CZ$42,0)</f>
      </c>
      <c r="DB13" s="137" t="s">
        <v>17</v>
      </c>
      <c r="DC13" s="137">
        <f>(CB13+CF13)*100</f>
      </c>
      <c r="DD13" s="137">
        <f>RANK(DC13,DC$12:DC$42,0)</f>
      </c>
      <c r="DE13" s="137" t="s">
        <v>17</v>
      </c>
      <c r="DF13" s="137">
        <f>(CJ13)*100</f>
      </c>
      <c r="DG13" s="137">
        <f>RANK(DF13,DF$12:DF$42,0)</f>
      </c>
    </row>
    <row r="14">
      <c r="A14" s="137" t="s">
        <v>18</v>
      </c>
      <c r="B14" s="137">
        <f>A14</f>
      </c>
      <c r="C14" s="137">
        <f>(F14+J14+N14+R14+V14+Z14+AD14+AH14+AL14+AP14+AT14+AX14+BB14+BF14+BK14+BP14+BT14+BX14+CB14+CF14+CJ14)*100</f>
      </c>
      <c r="D14" s="137">
        <f>RANK(C14,C$12:C$42,0)</f>
      </c>
      <c r="E14"/>
      <c r="F14" s="138">
        <f>IF(COUNTA(E$12:E$42)=0,0.6*E$5,IF(E14="",0,IF(E$6=0,IF(E14&gt;=E$8,E$5,IF(E14&lt;E$6,0,0.6*E$5+0.4*E$5*(E14-E$7)/(E$8-E$7))),IF(E14&lt;=E$8,E$5,IF(E14&gt;E$6,0,0.6*E$5+0.4*E$5*(E14-E$7)/(E$8-E$7))))))</f>
      </c>
      <c r="G14" s="138">
        <f>IF(E14&lt;&gt;"",E$5,0)</f>
      </c>
      <c r="H14" s="137">
        <f>IF(E$6=0,RANK(E14,E$12:E$42,0),RANK(E14,E$12:E$42,1))</f>
      </c>
      <c r="I14"/>
      <c r="J14" s="138">
        <f>IF(COUNTA(I$12:I$42)=0,0.6*I$5,IF(I14="",0,IF(I$6=0,IF(I14&gt;=I$8,I$5,IF(I14&lt;I$6,0,0.6*I$5+0.4*I$5*(I14-I$7)/(I$8-I$7))),IF(I14&lt;=I$8,I$5,IF(I14&gt;I$6,0,0.6*I$5+0.4*I$5*(I14-I$7)/(I$8-I$7))))))</f>
      </c>
      <c r="K14" s="138">
        <f>IF(I14&lt;&gt;"",I$5,0)</f>
      </c>
      <c r="L14" s="137">
        <f>IF(I$6=0,RANK(I14,I$12:I$42,0),RANK(I14,I$12:I$42,1))</f>
      </c>
      <c r="M14" s="138">
        <v>99.837005787034</v>
      </c>
      <c r="N14" s="138">
        <f>IF(COUNTA(M$12:M$42)=0,0.6*M$5,IF(M14="",0,IF(M$6=0,IF(M14&gt;=M$8,M$5,IF(M14&lt;M$6,0,0.6*M$5+0.4*M$5*(M14-M$7)/(M$8-M$7))),IF(M14&lt;=M$8,M$5,IF(M14&gt;M$6,0,0.6*M$5+0.4*M$5*(M14-M$7)/(M$8-M$7))))))</f>
      </c>
      <c r="O14" s="138">
        <f>IF(M14&lt;&gt;"",M$5,0)</f>
      </c>
      <c r="P14" s="137">
        <f>IF(M$6=0,RANK(M14,M$12:M$42,0),RANK(M14,M$12:M$42,1))</f>
      </c>
      <c r="Q14" s="138">
        <v>0.81786458326512</v>
      </c>
      <c r="R14" s="138">
        <f>IF(COUNTA(Q$12:Q$42)=0,0.6*Q$5,IF(Q14="",0,IF(Q$6=0,IF(Q14&gt;=Q$8,Q$5,IF(Q14&lt;Q$6,0,0.6*Q$5+0.4*Q$5*(Q14-Q$7)/(Q$8-Q$7))),IF(Q14&lt;=Q$8,Q$5,IF(Q14&gt;Q$6,0,0.6*Q$5+0.4*Q$5*(Q14-Q$7)/(Q$8-Q$7))))))</f>
      </c>
      <c r="S14" s="138">
        <f>IF(Q14&lt;&gt;"",Q$5,0)</f>
      </c>
      <c r="T14" s="137">
        <f>IF(Q$6=0,RANK(Q14,Q$12:Q$42,0),RANK(Q14,Q$12:Q$42,1))</f>
      </c>
      <c r="U14" s="138">
        <v>1.51802523440209</v>
      </c>
      <c r="V14" s="138">
        <f>IF(COUNTA(U$12:U$42)=0,0.6*U$5,IF(U14="",0,IF(U$6=0,IF(U14&gt;=U$8,U$5,IF(U14&lt;U$6,0,0.6*U$5+0.4*U$5*(U14-U$7)/(U$8-U$7))),IF(U14&lt;=U$8,U$5,IF(U14&gt;U$6,0,0.6*U$5+0.4*U$5*(U14-U$7)/(U$8-U$7))))))</f>
      </c>
      <c r="W14" s="138">
        <f>IF(U14&lt;&gt;"",U$5,0)</f>
      </c>
      <c r="X14" s="137">
        <f>IF(U$6=0,RANK(U14,U$12:U$42,0),RANK(U14,U$12:U$42,1))</f>
      </c>
      <c r="Y14"/>
      <c r="Z14" s="138">
        <f>IF(COUNTA(Y$12:Y$42)=0,0.6*Y$5,IF(Y14="",0,IF(Y$6=0,IF(Y14&gt;=Y$8,Y$5,IF(Y14&lt;Y$6,0,0.6*Y$5+0.4*Y$5*(Y14-Y$7)/(Y$8-Y$7))),IF(Y14&lt;=Y$8,Y$5,IF(Y14&gt;Y$6,0,0.6*Y$5+0.4*Y$5*(Y14-Y$7)/(Y$8-Y$7))))))</f>
      </c>
      <c r="AA14" s="138">
        <f>IF(Y14&lt;&gt;"",Y$5,0)</f>
      </c>
      <c r="AB14" s="137">
        <f>IF(Y$6=0,RANK(Y14,Y$12:Y$42,0),RANK(Y14,Y$12:Y$42,1))</f>
      </c>
      <c r="AC14"/>
      <c r="AD14" s="138">
        <f>IF(COUNTA(AC$12:AC$42)=0,0.6*AC$5,IF(AC14="",0,IF(AC$6=0,IF(AC14&gt;=AC$8,AC$5,IF(AC14&lt;AC$6,0,0.6*AC$5+0.4*AC$5*(AC14-AC$7)/(AC$8-AC$7))),IF(AC14&lt;=AC$8,AC$5,IF(AC14&gt;AC$6,0,0.6*AC$5+0.4*AC$5*(AC14-AC$7)/(AC$8-AC$7))))))</f>
      </c>
      <c r="AE14" s="138">
        <f>IF(AC14&lt;&gt;"",AC$5,0)</f>
      </c>
      <c r="AF14" s="137">
        <f>IF(AC$6=0,RANK(AC14,AC$12:AC$42,0),RANK(AC14,AC$12:AC$42,1))</f>
      </c>
      <c r="AG14"/>
      <c r="AH14" s="138">
        <f>IF(COUNTA(AG$12:AG$42)=0,0.6*AG$5,IF(AG14="",0,IF(AG$6=0,IF(AG14&gt;=AG$8,AG$5,IF(AG14&lt;AG$6,0,0.6*AG$5+0.4*AG$5*(AG14-AG$7)/(AG$8-AG$7))),IF(AG14&lt;=AG$8,AG$5,IF(AG14&gt;AG$6,0,0.6*AG$5+0.4*AG$5*(AG14-AG$7)/(AG$8-AG$7))))))</f>
      </c>
      <c r="AI14" s="138">
        <f>IF(AG14&lt;&gt;"",AG$5,0)</f>
      </c>
      <c r="AJ14" s="137">
        <f>IF(AG$6=0,RANK(AG14,AG$12:AG$42,0),RANK(AG14,AG$12:AG$42,1))</f>
      </c>
      <c r="AK14"/>
      <c r="AL14" s="138">
        <f>IF(COUNTA(AK$12:AK$42)=0,0.6*AK$5,IF(AK14="",0,IF(AK$6=0,IF(AK14&gt;=AK$8,AK$5,IF(AK14&lt;AK$6,0,0.6*AK$5+0.4*AK$5*(AK14-AK$7)/(AK$8-AK$7))),IF(AK14&lt;=AK$8,AK$5,IF(AK14&gt;AK$6,0,0.6*AK$5+0.4*AK$5*(AK14-AK$7)/(AK$8-AK$7))))))</f>
      </c>
      <c r="AM14" s="138">
        <f>IF(AK14&lt;&gt;"",AK$5,0)</f>
      </c>
      <c r="AN14" s="137">
        <f>IF(AK$6=0,RANK(AK14,AK$12:AK$42,0),RANK(AK14,AK$12:AK$42,1))</f>
      </c>
      <c r="AO14"/>
      <c r="AP14" s="138">
        <f>IF(COUNTA(AO$12:AO$42)=0,0.6*AO$5,IF(AO14="",0,IF(AO$6=0,IF(AO14&gt;=AO$8,AO$5,IF(AO14&lt;AO$6,0,0.6*AO$5+0.4*AO$5*(AO14-AO$7)/(AO$8-AO$7))),IF(AO14&lt;=AO$8,AO$5,IF(AO14&gt;AO$6,0,0.6*AO$5+0.4*AO$5*(AO14-AO$7)/(AO$8-AO$7))))))</f>
      </c>
      <c r="AQ14" s="138">
        <f>IF(AO14&lt;&gt;"",AO$5,0)</f>
      </c>
      <c r="AR14" s="137">
        <f>IF(AO$6=0,RANK(AO14,AO$12:AO$42,0),RANK(AO14,AO$12:AO$42,1))</f>
      </c>
      <c r="AS14" s="138">
        <v>99.9</v>
      </c>
      <c r="AT14" s="138">
        <f>IF(COUNTA(AS$12:AS$42)=0,0.6*AS$5,IF(AS14="",0,IF(AS$6=0,IF(AS14&gt;=AS$8,AS$5,IF(AS14&lt;AS$6,0,0.6*AS$5+0.4*AS$5*(AS14-AS$7)/(AS$8-AS$7))),IF(AS14&lt;=AS$8,AS$5,IF(AS14&gt;AS$6,0,0.6*AS$5+0.4*AS$5*(AS14-AS$7)/(AS$8-AS$7))))))</f>
      </c>
      <c r="AU14" s="138">
        <f>IF(AS14&lt;&gt;"",AS$5,0)</f>
      </c>
      <c r="AV14" s="137">
        <f>IF(AS$6=0,RANK(AS14,AS$12:AS$42,0),RANK(AS14,AS$12:AS$42,1))</f>
      </c>
      <c r="AW14" s="138">
        <v>91.6709883351472</v>
      </c>
      <c r="AX14" s="138">
        <f>IF(COUNTA(AW$12:AW$42)=0,0.6*AW$5,IF(AW14="",0,IF(AW$6=0,IF(AW14&gt;=AW$8,AW$5,IF(AW14&lt;AW$6,0,0.6*AW$5+0.4*AW$5*(AW14-AW$7)/(AW$8-AW$7))),IF(AW14&lt;=AW$8,AW$5,IF(AW14&gt;AW$6,0,0.6*AW$5+0.4*AW$5*(AW14-AW$7)/(AW$8-AW$7))))))</f>
      </c>
      <c r="AY14" s="138">
        <f>IF(AW14&lt;&gt;"",AW$5,0)</f>
      </c>
      <c r="AZ14" s="137">
        <f>IF(AW$6=0,RANK(AW14,AW$12:AW$42,0),RANK(AW14,AW$12:AW$42,1))</f>
      </c>
      <c r="BA14" s="138">
        <v>66.8002155313157</v>
      </c>
      <c r="BB14" s="138">
        <f>IF(COUNTA(BA$12:BA$42)=0,0.6*BA$5,IF(BA14="",0,IF(BA$6=0,IF(BA14&gt;=BA$8,BA$5,IF(BA14&lt;BA$6,0,0.6*BA$5+0.4*BA$5*(BA14-BA$7)/(BA$8-BA$7))),IF(BA14&lt;=BA$8,BA$5,IF(BA14&gt;BA$6,0,0.6*BA$5+0.4*BA$5*(BA14-BA$7)/(BA$8-BA$7))))))</f>
      </c>
      <c r="BC14" s="138">
        <f>IF(BA14&lt;&gt;"",BA$5,0)</f>
      </c>
      <c r="BD14" s="137">
        <f>IF(BA$6=0,RANK(BA14,BA$12:BA$42,0),RANK(BA14,BA$12:BA$42,1))</f>
      </c>
      <c r="BE14" s="138">
        <v>99.8821891048018</v>
      </c>
      <c r="BF14" s="138">
        <f>IF(COUNTA(BE$12:BE$42)=0,0.6*BE$5,IF(BE14="",0,IF(BE$6=0,IF(BE14&gt;=BE$8,BE$5,IF(BE14&lt;BE$6,0,0.6*BE$5+0.4*BE$5*(BE14-BE$7)/(BE$8-BE$7))),IF(BE14&lt;=BE$8,BE$5,IF(BE14&gt;BE$6,0,0.6*BE$5+0.4*BE$5*(BE14-BE$7)/(BE$8-BE$7))))))</f>
      </c>
      <c r="BG14" s="138">
        <f>IF(BE14&lt;&gt;"",BE$5,0)</f>
      </c>
      <c r="BH14" s="137">
        <f>IF(BE$6=0,RANK(BE14,BE$12:BE$42,0),RANK(BE14,BE$12:BE$42,1))</f>
      </c>
      <c r="BI14"/>
      <c r="BJ14"/>
      <c r="BK14" s="138">
        <f>IF((COUNTA(BI$12:BI$42)+COUNTA(BJ$12:BJ$42)=0),0.6*BI$5,IF(OR(BI14="",BJ14=""),0,IF(BI$6=0,IF(BI14&gt;=BI$8,BI$5,IF(BI14&lt;BJ14,0,BI$5*(BI14-BJ14)/(BI$8-BJ14))),IF(BI14&lt;=BI$8,BI$5,IF(BI14&gt;BJ14,0,BI$5*(BI14-BJ14)/(BI$8-BJ14))))))</f>
      </c>
      <c r="BL14" s="138">
        <f>IF(OR(BI14="",BJ14=""),0,BI$5)</f>
      </c>
      <c r="BM14" s="137">
        <f>IF(BI$6=0,RANK(BK14,BK$12:BK$42,0),RANK(BK14,BK$12:BK$42,1))</f>
      </c>
      <c r="BN14"/>
      <c r="BO14"/>
      <c r="BP14" s="138">
        <f>IF((COUNTA(BN$12:BN$42)+COUNTA(BO$12:BO$42)=0),0.6*BN$5,IF(OR(BN14="",BO14=""),0,IF(BN$6=0,IF(BN14&gt;=BN$8,BN$5,IF(BN14&lt;BO14,0,BN$5*(BN14-BO14)/(BN$8-BO14))),IF(BN14&lt;=BN$8,BN$5,IF(BN14&gt;BO14,0,BN$5*(BN14-BO14)/(BN$8-BO14))))))</f>
      </c>
      <c r="BQ14" s="138">
        <f>IF(OR(BN14="",BO14=""),0,BN$5)</f>
      </c>
      <c r="BR14" s="137">
        <f>IF(BN$6=0,RANK(BP14,BP$12:BP$42,0),RANK(BP14,BP$12:BP$42,1))</f>
      </c>
      <c r="BS14"/>
      <c r="BT14" s="138">
        <f>IF(COUNTA(BS$12:BS$42)=0,0.6*BS$5,IF(BS14="",0,IF(BS$6=0,IF(BS14&gt;=BS$8,BS$5,IF(BS14&lt;BS$6,0,0.6*BS$5+0.4*BS$5*(BS14-BS$7)/(BS$8-BS$7))),IF(BS14&lt;=BS$8,BS$5,IF(BS14&gt;BS$6,0,0.6*BS$5+0.4*BS$5*(BS14-BS$7)/(BS$8-BS$7))))))</f>
      </c>
      <c r="BU14" s="138">
        <f>IF(BS14&lt;&gt;"",BS$5,0)</f>
      </c>
      <c r="BV14" s="137">
        <f>IF(BS$6=0,RANK(BS14,BS$12:BS$42,0),RANK(BS14,BS$12:BS$42,1))</f>
      </c>
      <c r="BW14"/>
      <c r="BX14" s="138">
        <f>IF(COUNTA(BW$12:BW$42)=0,0.6*BW$5,IF(BW14="",0,IF(BW$6=0,IF(BW14&gt;=BW$8,BW$5,IF(BW14&lt;BW$6,0,0.6*BW$5+0.4*BW$5*(BW14-BW$7)/(BW$8-BW$7))),IF(BW14&lt;=BW$8,BW$5,IF(BW14&gt;BW$6,0,0.6*BW$5+0.4*BW$5*(BW14-BW$7)/(BW$8-BW$7))))))</f>
      </c>
      <c r="BY14" s="138">
        <f>IF(BW14&lt;&gt;"",BW$5,0)</f>
      </c>
      <c r="BZ14" s="137">
        <f>IF(BW$6=0,RANK(BW14,BW$12:BW$42,0),RANK(BW14,BW$12:BW$42,1))</f>
      </c>
      <c r="CA14"/>
      <c r="CB14" s="138">
        <f>IF(COUNTA(CA$12:CA$42)=0,0.6*CA$5,IF(CA14="",0,IF(AND(CA14&gt;=CA$7,CA14&lt;=CA$8),CA$5,0)))</f>
      </c>
      <c r="CC14" s="138">
        <f>IF(CA14&lt;&gt;"",CA$5,0)</f>
      </c>
      <c r="CD14" s="137">
        <f>IF(CA$6=0,RANK(CA14,CA$12:CA$42,0),RANK(CA14,CA$12:CA$42,1))</f>
      </c>
      <c r="CE14"/>
      <c r="CF14" s="138">
        <f>IF(COUNTA(CE$12:CE$42)=0,0.6*CE$5,IF(CE14="",0,IF(AND(CE14&gt;=CE$7,CE14&lt;=CE$8),CE$5,0)))</f>
      </c>
      <c r="CG14" s="138">
        <f>IF(CE14&lt;&gt;"",CE$5,0)</f>
      </c>
      <c r="CH14" s="137">
        <f>IF(CE$6=0,RANK(CE14,CE$12:CE$42,0),RANK(CE14,CE$12:CE$42,1))</f>
      </c>
      <c r="CI14"/>
      <c r="CJ14" s="138">
        <f>IF(COUNTA(CI$12:CI$42)=0,0.6*CI$5,IF(CI14="",0,IF(CI$6=0,IF(CI14&gt;=CI$8,CI$5,IF(CI14&lt;CI$6,0,0.6*CI$5+0.4*CI$5*(CI14-CI$7)/(CI$8-CI$7))),IF(CI14&lt;=CI$8,CI$5,IF(CI14&gt;CI$6,0,0.6*CI$5+0.4*CI$5*(CI14-CI$7)/(CI$8-CI$7))))))</f>
      </c>
      <c r="CK14" s="138">
        <f>IF(CI14&lt;&gt;"",CI$5,0)</f>
      </c>
      <c r="CL14" s="137">
        <f>IF(CI$6=0,RANK(CI14,CI$12:CI$42,0),RANK(CI14,CI$12:CI$42,1))</f>
      </c>
      <c r="CM14" s="137" t="s">
        <v>18</v>
      </c>
      <c r="CN14" s="137">
        <f>(F14)*100</f>
      </c>
      <c r="CO14" s="137">
        <f>RANK(CN14,CN$12:CN$42,0)</f>
      </c>
      <c r="CP14" s="137" t="s">
        <v>18</v>
      </c>
      <c r="CQ14" s="137">
        <f>(J14+N14+R14+V14+Z14+AD14+AH14+AL14+AP14+AT14+AX14+BB14+BF14)*100</f>
      </c>
      <c r="CR14" s="137">
        <f>RANK(CQ14,CQ$12:CQ$42,0)</f>
      </c>
      <c r="CS14" s="137" t="s">
        <v>18</v>
      </c>
      <c r="CT14" s="137">
        <f>(BK14+BP14)*100</f>
      </c>
      <c r="CU14" s="137">
        <f>RANK(CT14,CT$12:CT$42,0)</f>
      </c>
      <c r="CV14" s="137" t="s">
        <v>18</v>
      </c>
      <c r="CW14" s="137">
        <f>(BT14)*100</f>
      </c>
      <c r="CX14" s="137">
        <f>RANK(CW14,CW$12:CW$42,0)</f>
      </c>
      <c r="CY14" s="137" t="s">
        <v>18</v>
      </c>
      <c r="CZ14" s="137">
        <f>(BX14)*100</f>
      </c>
      <c r="DA14" s="137">
        <f>RANK(CZ14,CZ$12:CZ$42,0)</f>
      </c>
      <c r="DB14" s="137" t="s">
        <v>18</v>
      </c>
      <c r="DC14" s="137">
        <f>(CB14+CF14)*100</f>
      </c>
      <c r="DD14" s="137">
        <f>RANK(DC14,DC$12:DC$42,0)</f>
      </c>
      <c r="DE14" s="137" t="s">
        <v>18</v>
      </c>
      <c r="DF14" s="137">
        <f>(CJ14)*100</f>
      </c>
      <c r="DG14" s="137">
        <f>RANK(DF14,DF$12:DF$42,0)</f>
      </c>
    </row>
    <row r="15">
      <c r="A15" s="137" t="s">
        <v>19</v>
      </c>
      <c r="B15" s="137">
        <f>A15</f>
      </c>
      <c r="C15" s="137">
        <f>(F15+J15+N15+R15+V15+Z15+AD15+AH15+AL15+AP15+AT15+AX15+BB15+BF15+BK15+BP15+BT15+BX15+CB15+CF15+CJ15)*100</f>
      </c>
      <c r="D15" s="137">
        <f>RANK(C15,C$12:C$42,0)</f>
      </c>
      <c r="E15"/>
      <c r="F15" s="138">
        <f>IF(COUNTA(E$12:E$42)=0,0.6*E$5,IF(E15="",0,IF(E$6=0,IF(E15&gt;=E$8,E$5,IF(E15&lt;E$6,0,0.6*E$5+0.4*E$5*(E15-E$7)/(E$8-E$7))),IF(E15&lt;=E$8,E$5,IF(E15&gt;E$6,0,0.6*E$5+0.4*E$5*(E15-E$7)/(E$8-E$7))))))</f>
      </c>
      <c r="G15" s="138">
        <f>IF(E15&lt;&gt;"",E$5,0)</f>
      </c>
      <c r="H15" s="137">
        <f>IF(E$6=0,RANK(E15,E$12:E$42,0),RANK(E15,E$12:E$42,1))</f>
      </c>
      <c r="I15"/>
      <c r="J15" s="138">
        <f>IF(COUNTA(I$12:I$42)=0,0.6*I$5,IF(I15="",0,IF(I$6=0,IF(I15&gt;=I$8,I$5,IF(I15&lt;I$6,0,0.6*I$5+0.4*I$5*(I15-I$7)/(I$8-I$7))),IF(I15&lt;=I$8,I$5,IF(I15&gt;I$6,0,0.6*I$5+0.4*I$5*(I15-I$7)/(I$8-I$7))))))</f>
      </c>
      <c r="K15" s="138">
        <f>IF(I15&lt;&gt;"",I$5,0)</f>
      </c>
      <c r="L15" s="137">
        <f>IF(I$6=0,RANK(I15,I$12:I$42,0),RANK(I15,I$12:I$42,1))</f>
      </c>
      <c r="M15" s="138">
        <v>99.7263148148141</v>
      </c>
      <c r="N15" s="138">
        <f>IF(COUNTA(M$12:M$42)=0,0.6*M$5,IF(M15="",0,IF(M$6=0,IF(M15&gt;=M$8,M$5,IF(M15&lt;M$6,0,0.6*M$5+0.4*M$5*(M15-M$7)/(M$8-M$7))),IF(M15&lt;=M$8,M$5,IF(M15&gt;M$6,0,0.6*M$5+0.4*M$5*(M15-M$7)/(M$8-M$7))))))</f>
      </c>
      <c r="O15" s="138">
        <f>IF(M15&lt;&gt;"",M$5,0)</f>
      </c>
      <c r="P15" s="137">
        <f>IF(M$6=0,RANK(M15,M$12:M$42,0),RANK(M15,M$12:M$42,1))</f>
      </c>
      <c r="Q15" s="138">
        <v>0.981550347167473</v>
      </c>
      <c r="R15" s="138">
        <f>IF(COUNTA(Q$12:Q$42)=0,0.6*Q$5,IF(Q15="",0,IF(Q$6=0,IF(Q15&gt;=Q$8,Q$5,IF(Q15&lt;Q$6,0,0.6*Q$5+0.4*Q$5*(Q15-Q$7)/(Q$8-Q$7))),IF(Q15&lt;=Q$8,Q$5,IF(Q15&gt;Q$6,0,0.6*Q$5+0.4*Q$5*(Q15-Q$7)/(Q$8-Q$7))))))</f>
      </c>
      <c r="S15" s="138">
        <f>IF(Q15&lt;&gt;"",Q$5,0)</f>
      </c>
      <c r="T15" s="137">
        <f>IF(Q$6=0,RANK(Q15,Q$12:Q$42,0),RANK(Q15,Q$12:Q$42,1))</f>
      </c>
      <c r="U15" s="138">
        <v>1.34554230813748</v>
      </c>
      <c r="V15" s="138">
        <f>IF(COUNTA(U$12:U$42)=0,0.6*U$5,IF(U15="",0,IF(U$6=0,IF(U15&gt;=U$8,U$5,IF(U15&lt;U$6,0,0.6*U$5+0.4*U$5*(U15-U$7)/(U$8-U$7))),IF(U15&lt;=U$8,U$5,IF(U15&gt;U$6,0,0.6*U$5+0.4*U$5*(U15-U$7)/(U$8-U$7))))))</f>
      </c>
      <c r="W15" s="138">
        <f>IF(U15&lt;&gt;"",U$5,0)</f>
      </c>
      <c r="X15" s="137">
        <f>IF(U$6=0,RANK(U15,U$12:U$42,0),RANK(U15,U$12:U$42,1))</f>
      </c>
      <c r="Y15" s="138">
        <v>99.9801655284049</v>
      </c>
      <c r="Z15" s="138">
        <f>IF(COUNTA(Y$12:Y$42)=0,0.6*Y$5,IF(Y15="",0,IF(Y$6=0,IF(Y15&gt;=Y$8,Y$5,IF(Y15&lt;Y$6,0,0.6*Y$5+0.4*Y$5*(Y15-Y$7)/(Y$8-Y$7))),IF(Y15&lt;=Y$8,Y$5,IF(Y15&gt;Y$6,0,0.6*Y$5+0.4*Y$5*(Y15-Y$7)/(Y$8-Y$7))))))</f>
      </c>
      <c r="AA15" s="138">
        <f>IF(Y15&lt;&gt;"",Y$5,0)</f>
      </c>
      <c r="AB15" s="137">
        <f>IF(Y$6=0,RANK(Y15,Y$12:Y$42,0),RANK(Y15,Y$12:Y$42,1))</f>
      </c>
      <c r="AC15" s="138">
        <v>0.0573909017247378</v>
      </c>
      <c r="AD15" s="138">
        <f>IF(COUNTA(AC$12:AC$42)=0,0.6*AC$5,IF(AC15="",0,IF(AC$6=0,IF(AC15&gt;=AC$8,AC$5,IF(AC15&lt;AC$6,0,0.6*AC$5+0.4*AC$5*(AC15-AC$7)/(AC$8-AC$7))),IF(AC15&lt;=AC$8,AC$5,IF(AC15&gt;AC$6,0,0.6*AC$5+0.4*AC$5*(AC15-AC$7)/(AC$8-AC$7))))))</f>
      </c>
      <c r="AE15" s="138">
        <f>IF(AC15&lt;&gt;"",AC$5,0)</f>
      </c>
      <c r="AF15" s="137">
        <f>IF(AC$6=0,RANK(AC15,AC$12:AC$42,0),RANK(AC15,AC$12:AC$42,1))</f>
      </c>
      <c r="AG15"/>
      <c r="AH15" s="138">
        <f>IF(COUNTA(AG$12:AG$42)=0,0.6*AG$5,IF(AG15="",0,IF(AG$6=0,IF(AG15&gt;=AG$8,AG$5,IF(AG15&lt;AG$6,0,0.6*AG$5+0.4*AG$5*(AG15-AG$7)/(AG$8-AG$7))),IF(AG15&lt;=AG$8,AG$5,IF(AG15&gt;AG$6,0,0.6*AG$5+0.4*AG$5*(AG15-AG$7)/(AG$8-AG$7))))))</f>
      </c>
      <c r="AI15" s="138">
        <f>IF(AG15&lt;&gt;"",AG$5,0)</f>
      </c>
      <c r="AJ15" s="137">
        <f>IF(AG$6=0,RANK(AG15,AG$12:AG$42,0),RANK(AG15,AG$12:AG$42,1))</f>
      </c>
      <c r="AK15"/>
      <c r="AL15" s="138">
        <f>IF(COUNTA(AK$12:AK$42)=0,0.6*AK$5,IF(AK15="",0,IF(AK$6=0,IF(AK15&gt;=AK$8,AK$5,IF(AK15&lt;AK$6,0,0.6*AK$5+0.4*AK$5*(AK15-AK$7)/(AK$8-AK$7))),IF(AK15&lt;=AK$8,AK$5,IF(AK15&gt;AK$6,0,0.6*AK$5+0.4*AK$5*(AK15-AK$7)/(AK$8-AK$7))))))</f>
      </c>
      <c r="AM15" s="138">
        <f>IF(AK15&lt;&gt;"",AK$5,0)</f>
      </c>
      <c r="AN15" s="137">
        <f>IF(AK$6=0,RANK(AK15,AK$12:AK$42,0),RANK(AK15,AK$12:AK$42,1))</f>
      </c>
      <c r="AO15"/>
      <c r="AP15" s="138">
        <f>IF(COUNTA(AO$12:AO$42)=0,0.6*AO$5,IF(AO15="",0,IF(AO$6=0,IF(AO15&gt;=AO$8,AO$5,IF(AO15&lt;AO$6,0,0.6*AO$5+0.4*AO$5*(AO15-AO$7)/(AO$8-AO$7))),IF(AO15&lt;=AO$8,AO$5,IF(AO15&gt;AO$6,0,0.6*AO$5+0.4*AO$5*(AO15-AO$7)/(AO$8-AO$7))))))</f>
      </c>
      <c r="AQ15" s="138">
        <f>IF(AO15&lt;&gt;"",AO$5,0)</f>
      </c>
      <c r="AR15" s="137">
        <f>IF(AO$6=0,RANK(AO15,AO$12:AO$42,0),RANK(AO15,AO$12:AO$42,1))</f>
      </c>
      <c r="AS15" s="138">
        <v>99.9</v>
      </c>
      <c r="AT15" s="138">
        <f>IF(COUNTA(AS$12:AS$42)=0,0.6*AS$5,IF(AS15="",0,IF(AS$6=0,IF(AS15&gt;=AS$8,AS$5,IF(AS15&lt;AS$6,0,0.6*AS$5+0.4*AS$5*(AS15-AS$7)/(AS$8-AS$7))),IF(AS15&lt;=AS$8,AS$5,IF(AS15&gt;AS$6,0,0.6*AS$5+0.4*AS$5*(AS15-AS$7)/(AS$8-AS$7))))))</f>
      </c>
      <c r="AU15" s="138">
        <f>IF(AS15&lt;&gt;"",AS$5,0)</f>
      </c>
      <c r="AV15" s="137">
        <f>IF(AS$6=0,RANK(AS15,AS$12:AS$42,0),RANK(AS15,AS$12:AS$42,1))</f>
      </c>
      <c r="AW15" s="138">
        <v>96.8647652486533</v>
      </c>
      <c r="AX15" s="138">
        <f>IF(COUNTA(AW$12:AW$42)=0,0.6*AW$5,IF(AW15="",0,IF(AW$6=0,IF(AW15&gt;=AW$8,AW$5,IF(AW15&lt;AW$6,0,0.6*AW$5+0.4*AW$5*(AW15-AW$7)/(AW$8-AW$7))),IF(AW15&lt;=AW$8,AW$5,IF(AW15&gt;AW$6,0,0.6*AW$5+0.4*AW$5*(AW15-AW$7)/(AW$8-AW$7))))))</f>
      </c>
      <c r="AY15" s="138">
        <f>IF(AW15&lt;&gt;"",AW$5,0)</f>
      </c>
      <c r="AZ15" s="137">
        <f>IF(AW$6=0,RANK(AW15,AW$12:AW$42,0),RANK(AW15,AW$12:AW$42,1))</f>
      </c>
      <c r="BA15" s="138">
        <v>55.5318487144309</v>
      </c>
      <c r="BB15" s="138">
        <f>IF(COUNTA(BA$12:BA$42)=0,0.6*BA$5,IF(BA15="",0,IF(BA$6=0,IF(BA15&gt;=BA$8,BA$5,IF(BA15&lt;BA$6,0,0.6*BA$5+0.4*BA$5*(BA15-BA$7)/(BA$8-BA$7))),IF(BA15&lt;=BA$8,BA$5,IF(BA15&gt;BA$6,0,0.6*BA$5+0.4*BA$5*(BA15-BA$7)/(BA$8-BA$7))))))</f>
      </c>
      <c r="BC15" s="138">
        <f>IF(BA15&lt;&gt;"",BA$5,0)</f>
      </c>
      <c r="BD15" s="137">
        <f>IF(BA$6=0,RANK(BA15,BA$12:BA$42,0),RANK(BA15,BA$12:BA$42,1))</f>
      </c>
      <c r="BE15" s="138">
        <v>99.9703512623135</v>
      </c>
      <c r="BF15" s="138">
        <f>IF(COUNTA(BE$12:BE$42)=0,0.6*BE$5,IF(BE15="",0,IF(BE$6=0,IF(BE15&gt;=BE$8,BE$5,IF(BE15&lt;BE$6,0,0.6*BE$5+0.4*BE$5*(BE15-BE$7)/(BE$8-BE$7))),IF(BE15&lt;=BE$8,BE$5,IF(BE15&gt;BE$6,0,0.6*BE$5+0.4*BE$5*(BE15-BE$7)/(BE$8-BE$7))))))</f>
      </c>
      <c r="BG15" s="138">
        <f>IF(BE15&lt;&gt;"",BE$5,0)</f>
      </c>
      <c r="BH15" s="137">
        <f>IF(BE$6=0,RANK(BE15,BE$12:BE$42,0),RANK(BE15,BE$12:BE$42,1))</f>
      </c>
      <c r="BI15"/>
      <c r="BJ15"/>
      <c r="BK15" s="138">
        <f>IF((COUNTA(BI$12:BI$42)+COUNTA(BJ$12:BJ$42)=0),0.6*BI$5,IF(OR(BI15="",BJ15=""),0,IF(BI$6=0,IF(BI15&gt;=BI$8,BI$5,IF(BI15&lt;BJ15,0,BI$5*(BI15-BJ15)/(BI$8-BJ15))),IF(BI15&lt;=BI$8,BI$5,IF(BI15&gt;BJ15,0,BI$5*(BI15-BJ15)/(BI$8-BJ15))))))</f>
      </c>
      <c r="BL15" s="138">
        <f>IF(OR(BI15="",BJ15=""),0,BI$5)</f>
      </c>
      <c r="BM15" s="137">
        <f>IF(BI$6=0,RANK(BK15,BK$12:BK$42,0),RANK(BK15,BK$12:BK$42,1))</f>
      </c>
      <c r="BN15"/>
      <c r="BO15"/>
      <c r="BP15" s="138">
        <f>IF((COUNTA(BN$12:BN$42)+COUNTA(BO$12:BO$42)=0),0.6*BN$5,IF(OR(BN15="",BO15=""),0,IF(BN$6=0,IF(BN15&gt;=BN$8,BN$5,IF(BN15&lt;BO15,0,BN$5*(BN15-BO15)/(BN$8-BO15))),IF(BN15&lt;=BN$8,BN$5,IF(BN15&gt;BO15,0,BN$5*(BN15-BO15)/(BN$8-BO15))))))</f>
      </c>
      <c r="BQ15" s="138">
        <f>IF(OR(BN15="",BO15=""),0,BN$5)</f>
      </c>
      <c r="BR15" s="137">
        <f>IF(BN$6=0,RANK(BP15,BP$12:BP$42,0),RANK(BP15,BP$12:BP$42,1))</f>
      </c>
      <c r="BS15"/>
      <c r="BT15" s="138">
        <f>IF(COUNTA(BS$12:BS$42)=0,0.6*BS$5,IF(BS15="",0,IF(BS$6=0,IF(BS15&gt;=BS$8,BS$5,IF(BS15&lt;BS$6,0,0.6*BS$5+0.4*BS$5*(BS15-BS$7)/(BS$8-BS$7))),IF(BS15&lt;=BS$8,BS$5,IF(BS15&gt;BS$6,0,0.6*BS$5+0.4*BS$5*(BS15-BS$7)/(BS$8-BS$7))))))</f>
      </c>
      <c r="BU15" s="138">
        <f>IF(BS15&lt;&gt;"",BS$5,0)</f>
      </c>
      <c r="BV15" s="137">
        <f>IF(BS$6=0,RANK(BS15,BS$12:BS$42,0),RANK(BS15,BS$12:BS$42,1))</f>
      </c>
      <c r="BW15"/>
      <c r="BX15" s="138">
        <f>IF(COUNTA(BW$12:BW$42)=0,0.6*BW$5,IF(BW15="",0,IF(BW$6=0,IF(BW15&gt;=BW$8,BW$5,IF(BW15&lt;BW$6,0,0.6*BW$5+0.4*BW$5*(BW15-BW$7)/(BW$8-BW$7))),IF(BW15&lt;=BW$8,BW$5,IF(BW15&gt;BW$6,0,0.6*BW$5+0.4*BW$5*(BW15-BW$7)/(BW$8-BW$7))))))</f>
      </c>
      <c r="BY15" s="138">
        <f>IF(BW15&lt;&gt;"",BW$5,0)</f>
      </c>
      <c r="BZ15" s="137">
        <f>IF(BW$6=0,RANK(BW15,BW$12:BW$42,0),RANK(BW15,BW$12:BW$42,1))</f>
      </c>
      <c r="CA15"/>
      <c r="CB15" s="138">
        <f>IF(COUNTA(CA$12:CA$42)=0,0.6*CA$5,IF(CA15="",0,IF(AND(CA15&gt;=CA$7,CA15&lt;=CA$8),CA$5,0)))</f>
      </c>
      <c r="CC15" s="138">
        <f>IF(CA15&lt;&gt;"",CA$5,0)</f>
      </c>
      <c r="CD15" s="137">
        <f>IF(CA$6=0,RANK(CA15,CA$12:CA$42,0),RANK(CA15,CA$12:CA$42,1))</f>
      </c>
      <c r="CE15"/>
      <c r="CF15" s="138">
        <f>IF(COUNTA(CE$12:CE$42)=0,0.6*CE$5,IF(CE15="",0,IF(AND(CE15&gt;=CE$7,CE15&lt;=CE$8),CE$5,0)))</f>
      </c>
      <c r="CG15" s="138">
        <f>IF(CE15&lt;&gt;"",CE$5,0)</f>
      </c>
      <c r="CH15" s="137">
        <f>IF(CE$6=0,RANK(CE15,CE$12:CE$42,0),RANK(CE15,CE$12:CE$42,1))</f>
      </c>
      <c r="CI15"/>
      <c r="CJ15" s="138">
        <f>IF(COUNTA(CI$12:CI$42)=0,0.6*CI$5,IF(CI15="",0,IF(CI$6=0,IF(CI15&gt;=CI$8,CI$5,IF(CI15&lt;CI$6,0,0.6*CI$5+0.4*CI$5*(CI15-CI$7)/(CI$8-CI$7))),IF(CI15&lt;=CI$8,CI$5,IF(CI15&gt;CI$6,0,0.6*CI$5+0.4*CI$5*(CI15-CI$7)/(CI$8-CI$7))))))</f>
      </c>
      <c r="CK15" s="138">
        <f>IF(CI15&lt;&gt;"",CI$5,0)</f>
      </c>
      <c r="CL15" s="137">
        <f>IF(CI$6=0,RANK(CI15,CI$12:CI$42,0),RANK(CI15,CI$12:CI$42,1))</f>
      </c>
      <c r="CM15" s="137" t="s">
        <v>19</v>
      </c>
      <c r="CN15" s="137">
        <f>(F15)*100</f>
      </c>
      <c r="CO15" s="137">
        <f>RANK(CN15,CN$12:CN$42,0)</f>
      </c>
      <c r="CP15" s="137" t="s">
        <v>19</v>
      </c>
      <c r="CQ15" s="137">
        <f>(J15+N15+R15+V15+Z15+AD15+AH15+AL15+AP15+AT15+AX15+BB15+BF15)*100</f>
      </c>
      <c r="CR15" s="137">
        <f>RANK(CQ15,CQ$12:CQ$42,0)</f>
      </c>
      <c r="CS15" s="137" t="s">
        <v>19</v>
      </c>
      <c r="CT15" s="137">
        <f>(BK15+BP15)*100</f>
      </c>
      <c r="CU15" s="137">
        <f>RANK(CT15,CT$12:CT$42,0)</f>
      </c>
      <c r="CV15" s="137" t="s">
        <v>19</v>
      </c>
      <c r="CW15" s="137">
        <f>(BT15)*100</f>
      </c>
      <c r="CX15" s="137">
        <f>RANK(CW15,CW$12:CW$42,0)</f>
      </c>
      <c r="CY15" s="137" t="s">
        <v>19</v>
      </c>
      <c r="CZ15" s="137">
        <f>(BX15)*100</f>
      </c>
      <c r="DA15" s="137">
        <f>RANK(CZ15,CZ$12:CZ$42,0)</f>
      </c>
      <c r="DB15" s="137" t="s">
        <v>19</v>
      </c>
      <c r="DC15" s="137">
        <f>(CB15+CF15)*100</f>
      </c>
      <c r="DD15" s="137">
        <f>RANK(DC15,DC$12:DC$42,0)</f>
      </c>
      <c r="DE15" s="137" t="s">
        <v>19</v>
      </c>
      <c r="DF15" s="137">
        <f>(CJ15)*100</f>
      </c>
      <c r="DG15" s="137">
        <f>RANK(DF15,DF$12:DF$42,0)</f>
      </c>
    </row>
    <row r="16">
      <c r="A16" s="137" t="s">
        <v>20</v>
      </c>
      <c r="B16" s="137">
        <f>A16</f>
      </c>
      <c r="C16" s="137">
        <f>(F16+J16+N16+R16+V16+Z16+AD16+AH16+AL16+AP16+AT16+AX16+BB16+BF16+BK16+BP16+BT16+BX16+CB16+CF16+CJ16)*100</f>
      </c>
      <c r="D16" s="137">
        <f>RANK(C16,C$12:C$42,0)</f>
      </c>
      <c r="E16"/>
      <c r="F16" s="138">
        <f>IF(COUNTA(E$12:E$42)=0,0.6*E$5,IF(E16="",0,IF(E$6=0,IF(E16&gt;=E$8,E$5,IF(E16&lt;E$6,0,0.6*E$5+0.4*E$5*(E16-E$7)/(E$8-E$7))),IF(E16&lt;=E$8,E$5,IF(E16&gt;E$6,0,0.6*E$5+0.4*E$5*(E16-E$7)/(E$8-E$7))))))</f>
      </c>
      <c r="G16" s="138">
        <f>IF(E16&lt;&gt;"",E$5,0)</f>
      </c>
      <c r="H16" s="137">
        <f>IF(E$6=0,RANK(E16,E$12:E$42,0),RANK(E16,E$12:E$42,1))</f>
      </c>
      <c r="I16"/>
      <c r="J16" s="138">
        <f>IF(COUNTA(I$12:I$42)=0,0.6*I$5,IF(I16="",0,IF(I$6=0,IF(I16&gt;=I$8,I$5,IF(I16&lt;I$6,0,0.6*I$5+0.4*I$5*(I16-I$7)/(I$8-I$7))),IF(I16&lt;=I$8,I$5,IF(I16&gt;I$6,0,0.6*I$5+0.4*I$5*(I16-I$7)/(I$8-I$7))))))</f>
      </c>
      <c r="K16" s="138">
        <f>IF(I16&lt;&gt;"",I$5,0)</f>
      </c>
      <c r="L16" s="137">
        <f>IF(I$6=0,RANK(I16,I$12:I$42,0),RANK(I16,I$12:I$42,1))</f>
      </c>
      <c r="M16" s="138">
        <v>99.790854166664</v>
      </c>
      <c r="N16" s="138">
        <f>IF(COUNTA(M$12:M$42)=0,0.6*M$5,IF(M16="",0,IF(M$6=0,IF(M16&gt;=M$8,M$5,IF(M16&lt;M$6,0,0.6*M$5+0.4*M$5*(M16-M$7)/(M$8-M$7))),IF(M16&lt;=M$8,M$5,IF(M16&gt;M$6,0,0.6*M$5+0.4*M$5*(M16-M$7)/(M$8-M$7))))))</f>
      </c>
      <c r="O16" s="138">
        <f>IF(M16&lt;&gt;"",M$5,0)</f>
      </c>
      <c r="P16" s="137">
        <f>IF(M$6=0,RANK(M16,M$12:M$42,0),RANK(M16,M$12:M$42,1))</f>
      </c>
      <c r="Q16" s="138">
        <v>0.717753472231878</v>
      </c>
      <c r="R16" s="138">
        <f>IF(COUNTA(Q$12:Q$42)=0,0.6*Q$5,IF(Q16="",0,IF(Q$6=0,IF(Q16&gt;=Q$8,Q$5,IF(Q16&lt;Q$6,0,0.6*Q$5+0.4*Q$5*(Q16-Q$7)/(Q$8-Q$7))),IF(Q16&lt;=Q$8,Q$5,IF(Q16&gt;Q$6,0,0.6*Q$5+0.4*Q$5*(Q16-Q$7)/(Q$8-Q$7))))))</f>
      </c>
      <c r="S16" s="138">
        <f>IF(Q16&lt;&gt;"",Q$5,0)</f>
      </c>
      <c r="T16" s="137">
        <f>IF(Q$6=0,RANK(Q16,Q$12:Q$42,0),RANK(Q16,Q$12:Q$42,1))</f>
      </c>
      <c r="U16" s="138">
        <v>1.57184859358717</v>
      </c>
      <c r="V16" s="138">
        <f>IF(COUNTA(U$12:U$42)=0,0.6*U$5,IF(U16="",0,IF(U$6=0,IF(U16&gt;=U$8,U$5,IF(U16&lt;U$6,0,0.6*U$5+0.4*U$5*(U16-U$7)/(U$8-U$7))),IF(U16&lt;=U$8,U$5,IF(U16&gt;U$6,0,0.6*U$5+0.4*U$5*(U16-U$7)/(U$8-U$7))))))</f>
      </c>
      <c r="W16" s="138">
        <f>IF(U16&lt;&gt;"",U$5,0)</f>
      </c>
      <c r="X16" s="137">
        <f>IF(U$6=0,RANK(U16,U$12:U$42,0),RANK(U16,U$12:U$42,1))</f>
      </c>
      <c r="Y16"/>
      <c r="Z16" s="138">
        <f>IF(COUNTA(Y$12:Y$42)=0,0.6*Y$5,IF(Y16="",0,IF(Y$6=0,IF(Y16&gt;=Y$8,Y$5,IF(Y16&lt;Y$6,0,0.6*Y$5+0.4*Y$5*(Y16-Y$7)/(Y$8-Y$7))),IF(Y16&lt;=Y$8,Y$5,IF(Y16&gt;Y$6,0,0.6*Y$5+0.4*Y$5*(Y16-Y$7)/(Y$8-Y$7))))))</f>
      </c>
      <c r="AA16" s="138">
        <f>IF(Y16&lt;&gt;"",Y$5,0)</f>
      </c>
      <c r="AB16" s="137">
        <f>IF(Y$6=0,RANK(Y16,Y$12:Y$42,0),RANK(Y16,Y$12:Y$42,1))</f>
      </c>
      <c r="AC16"/>
      <c r="AD16" s="138">
        <f>IF(COUNTA(AC$12:AC$42)=0,0.6*AC$5,IF(AC16="",0,IF(AC$6=0,IF(AC16&gt;=AC$8,AC$5,IF(AC16&lt;AC$6,0,0.6*AC$5+0.4*AC$5*(AC16-AC$7)/(AC$8-AC$7))),IF(AC16&lt;=AC$8,AC$5,IF(AC16&gt;AC$6,0,0.6*AC$5+0.4*AC$5*(AC16-AC$7)/(AC$8-AC$7))))))</f>
      </c>
      <c r="AE16" s="138">
        <f>IF(AC16&lt;&gt;"",AC$5,0)</f>
      </c>
      <c r="AF16" s="137">
        <f>IF(AC$6=0,RANK(AC16,AC$12:AC$42,0),RANK(AC16,AC$12:AC$42,1))</f>
      </c>
      <c r="AG16"/>
      <c r="AH16" s="138">
        <f>IF(COUNTA(AG$12:AG$42)=0,0.6*AG$5,IF(AG16="",0,IF(AG$6=0,IF(AG16&gt;=AG$8,AG$5,IF(AG16&lt;AG$6,0,0.6*AG$5+0.4*AG$5*(AG16-AG$7)/(AG$8-AG$7))),IF(AG16&lt;=AG$8,AG$5,IF(AG16&gt;AG$6,0,0.6*AG$5+0.4*AG$5*(AG16-AG$7)/(AG$8-AG$7))))))</f>
      </c>
      <c r="AI16" s="138">
        <f>IF(AG16&lt;&gt;"",AG$5,0)</f>
      </c>
      <c r="AJ16" s="137">
        <f>IF(AG$6=0,RANK(AG16,AG$12:AG$42,0),RANK(AG16,AG$12:AG$42,1))</f>
      </c>
      <c r="AK16"/>
      <c r="AL16" s="138">
        <f>IF(COUNTA(AK$12:AK$42)=0,0.6*AK$5,IF(AK16="",0,IF(AK$6=0,IF(AK16&gt;=AK$8,AK$5,IF(AK16&lt;AK$6,0,0.6*AK$5+0.4*AK$5*(AK16-AK$7)/(AK$8-AK$7))),IF(AK16&lt;=AK$8,AK$5,IF(AK16&gt;AK$6,0,0.6*AK$5+0.4*AK$5*(AK16-AK$7)/(AK$8-AK$7))))))</f>
      </c>
      <c r="AM16" s="138">
        <f>IF(AK16&lt;&gt;"",AK$5,0)</f>
      </c>
      <c r="AN16" s="137">
        <f>IF(AK$6=0,RANK(AK16,AK$12:AK$42,0),RANK(AK16,AK$12:AK$42,1))</f>
      </c>
      <c r="AO16"/>
      <c r="AP16" s="138">
        <f>IF(COUNTA(AO$12:AO$42)=0,0.6*AO$5,IF(AO16="",0,IF(AO$6=0,IF(AO16&gt;=AO$8,AO$5,IF(AO16&lt;AO$6,0,0.6*AO$5+0.4*AO$5*(AO16-AO$7)/(AO$8-AO$7))),IF(AO16&lt;=AO$8,AO$5,IF(AO16&gt;AO$6,0,0.6*AO$5+0.4*AO$5*(AO16-AO$7)/(AO$8-AO$7))))))</f>
      </c>
      <c r="AQ16" s="138">
        <f>IF(AO16&lt;&gt;"",AO$5,0)</f>
      </c>
      <c r="AR16" s="137">
        <f>IF(AO$6=0,RANK(AO16,AO$12:AO$42,0),RANK(AO16,AO$12:AO$42,1))</f>
      </c>
      <c r="AS16" s="138">
        <v>99.9</v>
      </c>
      <c r="AT16" s="138">
        <f>IF(COUNTA(AS$12:AS$42)=0,0.6*AS$5,IF(AS16="",0,IF(AS$6=0,IF(AS16&gt;=AS$8,AS$5,IF(AS16&lt;AS$6,0,0.6*AS$5+0.4*AS$5*(AS16-AS$7)/(AS$8-AS$7))),IF(AS16&lt;=AS$8,AS$5,IF(AS16&gt;AS$6,0,0.6*AS$5+0.4*AS$5*(AS16-AS$7)/(AS$8-AS$7))))))</f>
      </c>
      <c r="AU16" s="138">
        <f>IF(AS16&lt;&gt;"",AS$5,0)</f>
      </c>
      <c r="AV16" s="137">
        <f>IF(AS$6=0,RANK(AS16,AS$12:AS$42,0),RANK(AS16,AS$12:AS$42,1))</f>
      </c>
      <c r="AW16" s="138">
        <v>96.2887601731942</v>
      </c>
      <c r="AX16" s="138">
        <f>IF(COUNTA(AW$12:AW$42)=0,0.6*AW$5,IF(AW16="",0,IF(AW$6=0,IF(AW16&gt;=AW$8,AW$5,IF(AW16&lt;AW$6,0,0.6*AW$5+0.4*AW$5*(AW16-AW$7)/(AW$8-AW$7))),IF(AW16&lt;=AW$8,AW$5,IF(AW16&gt;AW$6,0,0.6*AW$5+0.4*AW$5*(AW16-AW$7)/(AW$8-AW$7))))))</f>
      </c>
      <c r="AY16" s="138">
        <f>IF(AW16&lt;&gt;"",AW$5,0)</f>
      </c>
      <c r="AZ16" s="137">
        <f>IF(AW$6=0,RANK(AW16,AW$12:AW$42,0),RANK(AW16,AW$12:AW$42,1))</f>
      </c>
      <c r="BA16" s="138">
        <v>96.4251975595124</v>
      </c>
      <c r="BB16" s="138">
        <f>IF(COUNTA(BA$12:BA$42)=0,0.6*BA$5,IF(BA16="",0,IF(BA$6=0,IF(BA16&gt;=BA$8,BA$5,IF(BA16&lt;BA$6,0,0.6*BA$5+0.4*BA$5*(BA16-BA$7)/(BA$8-BA$7))),IF(BA16&lt;=BA$8,BA$5,IF(BA16&gt;BA$6,0,0.6*BA$5+0.4*BA$5*(BA16-BA$7)/(BA$8-BA$7))))))</f>
      </c>
      <c r="BC16" s="138">
        <f>IF(BA16&lt;&gt;"",BA$5,0)</f>
      </c>
      <c r="BD16" s="137">
        <f>IF(BA$6=0,RANK(BA16,BA$12:BA$42,0),RANK(BA16,BA$12:BA$42,1))</f>
      </c>
      <c r="BE16" s="138">
        <v>99.5209498118258</v>
      </c>
      <c r="BF16" s="138">
        <f>IF(COUNTA(BE$12:BE$42)=0,0.6*BE$5,IF(BE16="",0,IF(BE$6=0,IF(BE16&gt;=BE$8,BE$5,IF(BE16&lt;BE$6,0,0.6*BE$5+0.4*BE$5*(BE16-BE$7)/(BE$8-BE$7))),IF(BE16&lt;=BE$8,BE$5,IF(BE16&gt;BE$6,0,0.6*BE$5+0.4*BE$5*(BE16-BE$7)/(BE$8-BE$7))))))</f>
      </c>
      <c r="BG16" s="138">
        <f>IF(BE16&lt;&gt;"",BE$5,0)</f>
      </c>
      <c r="BH16" s="137">
        <f>IF(BE$6=0,RANK(BE16,BE$12:BE$42,0),RANK(BE16,BE$12:BE$42,1))</f>
      </c>
      <c r="BI16"/>
      <c r="BJ16"/>
      <c r="BK16" s="138">
        <f>IF((COUNTA(BI$12:BI$42)+COUNTA(BJ$12:BJ$42)=0),0.6*BI$5,IF(OR(BI16="",BJ16=""),0,IF(BI$6=0,IF(BI16&gt;=BI$8,BI$5,IF(BI16&lt;BJ16,0,BI$5*(BI16-BJ16)/(BI$8-BJ16))),IF(BI16&lt;=BI$8,BI$5,IF(BI16&gt;BJ16,0,BI$5*(BI16-BJ16)/(BI$8-BJ16))))))</f>
      </c>
      <c r="BL16" s="138">
        <f>IF(OR(BI16="",BJ16=""),0,BI$5)</f>
      </c>
      <c r="BM16" s="137">
        <f>IF(BI$6=0,RANK(BK16,BK$12:BK$42,0),RANK(BK16,BK$12:BK$42,1))</f>
      </c>
      <c r="BN16"/>
      <c r="BO16"/>
      <c r="BP16" s="138">
        <f>IF((COUNTA(BN$12:BN$42)+COUNTA(BO$12:BO$42)=0),0.6*BN$5,IF(OR(BN16="",BO16=""),0,IF(BN$6=0,IF(BN16&gt;=BN$8,BN$5,IF(BN16&lt;BO16,0,BN$5*(BN16-BO16)/(BN$8-BO16))),IF(BN16&lt;=BN$8,BN$5,IF(BN16&gt;BO16,0,BN$5*(BN16-BO16)/(BN$8-BO16))))))</f>
      </c>
      <c r="BQ16" s="138">
        <f>IF(OR(BN16="",BO16=""),0,BN$5)</f>
      </c>
      <c r="BR16" s="137">
        <f>IF(BN$6=0,RANK(BP16,BP$12:BP$42,0),RANK(BP16,BP$12:BP$42,1))</f>
      </c>
      <c r="BS16"/>
      <c r="BT16" s="138">
        <f>IF(COUNTA(BS$12:BS$42)=0,0.6*BS$5,IF(BS16="",0,IF(BS$6=0,IF(BS16&gt;=BS$8,BS$5,IF(BS16&lt;BS$6,0,0.6*BS$5+0.4*BS$5*(BS16-BS$7)/(BS$8-BS$7))),IF(BS16&lt;=BS$8,BS$5,IF(BS16&gt;BS$6,0,0.6*BS$5+0.4*BS$5*(BS16-BS$7)/(BS$8-BS$7))))))</f>
      </c>
      <c r="BU16" s="138">
        <f>IF(BS16&lt;&gt;"",BS$5,0)</f>
      </c>
      <c r="BV16" s="137">
        <f>IF(BS$6=0,RANK(BS16,BS$12:BS$42,0),RANK(BS16,BS$12:BS$42,1))</f>
      </c>
      <c r="BW16"/>
      <c r="BX16" s="138">
        <f>IF(COUNTA(BW$12:BW$42)=0,0.6*BW$5,IF(BW16="",0,IF(BW$6=0,IF(BW16&gt;=BW$8,BW$5,IF(BW16&lt;BW$6,0,0.6*BW$5+0.4*BW$5*(BW16-BW$7)/(BW$8-BW$7))),IF(BW16&lt;=BW$8,BW$5,IF(BW16&gt;BW$6,0,0.6*BW$5+0.4*BW$5*(BW16-BW$7)/(BW$8-BW$7))))))</f>
      </c>
      <c r="BY16" s="138">
        <f>IF(BW16&lt;&gt;"",BW$5,0)</f>
      </c>
      <c r="BZ16" s="137">
        <f>IF(BW$6=0,RANK(BW16,BW$12:BW$42,0),RANK(BW16,BW$12:BW$42,1))</f>
      </c>
      <c r="CA16"/>
      <c r="CB16" s="138">
        <f>IF(COUNTA(CA$12:CA$42)=0,0.6*CA$5,IF(CA16="",0,IF(AND(CA16&gt;=CA$7,CA16&lt;=CA$8),CA$5,0)))</f>
      </c>
      <c r="CC16" s="138">
        <f>IF(CA16&lt;&gt;"",CA$5,0)</f>
      </c>
      <c r="CD16" s="137">
        <f>IF(CA$6=0,RANK(CA16,CA$12:CA$42,0),RANK(CA16,CA$12:CA$42,1))</f>
      </c>
      <c r="CE16"/>
      <c r="CF16" s="138">
        <f>IF(COUNTA(CE$12:CE$42)=0,0.6*CE$5,IF(CE16="",0,IF(AND(CE16&gt;=CE$7,CE16&lt;=CE$8),CE$5,0)))</f>
      </c>
      <c r="CG16" s="138">
        <f>IF(CE16&lt;&gt;"",CE$5,0)</f>
      </c>
      <c r="CH16" s="137">
        <f>IF(CE$6=0,RANK(CE16,CE$12:CE$42,0),RANK(CE16,CE$12:CE$42,1))</f>
      </c>
      <c r="CI16"/>
      <c r="CJ16" s="138">
        <f>IF(COUNTA(CI$12:CI$42)=0,0.6*CI$5,IF(CI16="",0,IF(CI$6=0,IF(CI16&gt;=CI$8,CI$5,IF(CI16&lt;CI$6,0,0.6*CI$5+0.4*CI$5*(CI16-CI$7)/(CI$8-CI$7))),IF(CI16&lt;=CI$8,CI$5,IF(CI16&gt;CI$6,0,0.6*CI$5+0.4*CI$5*(CI16-CI$7)/(CI$8-CI$7))))))</f>
      </c>
      <c r="CK16" s="138">
        <f>IF(CI16&lt;&gt;"",CI$5,0)</f>
      </c>
      <c r="CL16" s="137">
        <f>IF(CI$6=0,RANK(CI16,CI$12:CI$42,0),RANK(CI16,CI$12:CI$42,1))</f>
      </c>
      <c r="CM16" s="137" t="s">
        <v>20</v>
      </c>
      <c r="CN16" s="137">
        <f>(F16)*100</f>
      </c>
      <c r="CO16" s="137">
        <f>RANK(CN16,CN$12:CN$42,0)</f>
      </c>
      <c r="CP16" s="137" t="s">
        <v>20</v>
      </c>
      <c r="CQ16" s="137">
        <f>(J16+N16+R16+V16+Z16+AD16+AH16+AL16+AP16+AT16+AX16+BB16+BF16)*100</f>
      </c>
      <c r="CR16" s="137">
        <f>RANK(CQ16,CQ$12:CQ$42,0)</f>
      </c>
      <c r="CS16" s="137" t="s">
        <v>20</v>
      </c>
      <c r="CT16" s="137">
        <f>(BK16+BP16)*100</f>
      </c>
      <c r="CU16" s="137">
        <f>RANK(CT16,CT$12:CT$42,0)</f>
      </c>
      <c r="CV16" s="137" t="s">
        <v>20</v>
      </c>
      <c r="CW16" s="137">
        <f>(BT16)*100</f>
      </c>
      <c r="CX16" s="137">
        <f>RANK(CW16,CW$12:CW$42,0)</f>
      </c>
      <c r="CY16" s="137" t="s">
        <v>20</v>
      </c>
      <c r="CZ16" s="137">
        <f>(BX16)*100</f>
      </c>
      <c r="DA16" s="137">
        <f>RANK(CZ16,CZ$12:CZ$42,0)</f>
      </c>
      <c r="DB16" s="137" t="s">
        <v>20</v>
      </c>
      <c r="DC16" s="137">
        <f>(CB16+CF16)*100</f>
      </c>
      <c r="DD16" s="137">
        <f>RANK(DC16,DC$12:DC$42,0)</f>
      </c>
      <c r="DE16" s="137" t="s">
        <v>20</v>
      </c>
      <c r="DF16" s="137">
        <f>(CJ16)*100</f>
      </c>
      <c r="DG16" s="137">
        <f>RANK(DF16,DF$12:DF$42,0)</f>
      </c>
    </row>
    <row r="17">
      <c r="A17" s="137" t="s">
        <v>21</v>
      </c>
      <c r="B17" s="137">
        <f>A17</f>
      </c>
      <c r="C17" s="137">
        <f>(F17+J17+N17+R17+V17+Z17+AD17+AH17+AL17+AP17+AT17+AX17+BB17+BF17+BK17+BP17+BT17+BX17+CB17+CF17+CJ17)*100</f>
      </c>
      <c r="D17" s="137">
        <f>RANK(C17,C$12:C$42,0)</f>
      </c>
      <c r="E17"/>
      <c r="F17" s="138">
        <f>IF(COUNTA(E$12:E$42)=0,0.6*E$5,IF(E17="",0,IF(E$6=0,IF(E17&gt;=E$8,E$5,IF(E17&lt;E$6,0,0.6*E$5+0.4*E$5*(E17-E$7)/(E$8-E$7))),IF(E17&lt;=E$8,E$5,IF(E17&gt;E$6,0,0.6*E$5+0.4*E$5*(E17-E$7)/(E$8-E$7))))))</f>
      </c>
      <c r="G17" s="138">
        <f>IF(E17&lt;&gt;"",E$5,0)</f>
      </c>
      <c r="H17" s="137">
        <f>IF(E$6=0,RANK(E17,E$12:E$42,0),RANK(E17,E$12:E$42,1))</f>
      </c>
      <c r="I17"/>
      <c r="J17" s="138">
        <f>IF(COUNTA(I$12:I$42)=0,0.6*I$5,IF(I17="",0,IF(I$6=0,IF(I17&gt;=I$8,I$5,IF(I17&lt;I$6,0,0.6*I$5+0.4*I$5*(I17-I$7)/(I$8-I$7))),IF(I17&lt;=I$8,I$5,IF(I17&gt;I$6,0,0.6*I$5+0.4*I$5*(I17-I$7)/(I$8-I$7))))))</f>
      </c>
      <c r="K17" s="138">
        <f>IF(I17&lt;&gt;"",I$5,0)</f>
      </c>
      <c r="L17" s="137">
        <f>IF(I$6=0,RANK(I17,I$12:I$42,0),RANK(I17,I$12:I$42,1))</f>
      </c>
      <c r="M17" s="138">
        <v>99.8399016203671</v>
      </c>
      <c r="N17" s="138">
        <f>IF(COUNTA(M$12:M$42)=0,0.6*M$5,IF(M17="",0,IF(M$6=0,IF(M17&gt;=M$8,M$5,IF(M17&lt;M$6,0,0.6*M$5+0.4*M$5*(M17-M$7)/(M$8-M$7))),IF(M17&lt;=M$8,M$5,IF(M17&gt;M$6,0,0.6*M$5+0.4*M$5*(M17-M$7)/(M$8-M$7))))))</f>
      </c>
      <c r="O17" s="138">
        <f>IF(M17&lt;&gt;"",M$5,0)</f>
      </c>
      <c r="P17" s="137">
        <f>IF(M$6=0,RANK(M17,M$12:M$42,0),RANK(M17,M$12:M$42,1))</f>
      </c>
      <c r="Q17" s="138">
        <v>0.65839756943048</v>
      </c>
      <c r="R17" s="138">
        <f>IF(COUNTA(Q$12:Q$42)=0,0.6*Q$5,IF(Q17="",0,IF(Q$6=0,IF(Q17&gt;=Q$8,Q$5,IF(Q17&lt;Q$6,0,0.6*Q$5+0.4*Q$5*(Q17-Q$7)/(Q$8-Q$7))),IF(Q17&lt;=Q$8,Q$5,IF(Q17&gt;Q$6,0,0.6*Q$5+0.4*Q$5*(Q17-Q$7)/(Q$8-Q$7))))))</f>
      </c>
      <c r="S17" s="138">
        <f>IF(Q17&lt;&gt;"",Q$5,0)</f>
      </c>
      <c r="T17" s="137">
        <f>IF(Q$6=0,RANK(Q17,Q$12:Q$42,0),RANK(Q17,Q$12:Q$42,1))</f>
      </c>
      <c r="U17" s="138">
        <v>1.54015511054516</v>
      </c>
      <c r="V17" s="138">
        <f>IF(COUNTA(U$12:U$42)=0,0.6*U$5,IF(U17="",0,IF(U$6=0,IF(U17&gt;=U$8,U$5,IF(U17&lt;U$6,0,0.6*U$5+0.4*U$5*(U17-U$7)/(U$8-U$7))),IF(U17&lt;=U$8,U$5,IF(U17&gt;U$6,0,0.6*U$5+0.4*U$5*(U17-U$7)/(U$8-U$7))))))</f>
      </c>
      <c r="W17" s="138">
        <f>IF(U17&lt;&gt;"",U$5,0)</f>
      </c>
      <c r="X17" s="137">
        <f>IF(U$6=0,RANK(U17,U$12:U$42,0),RANK(U17,U$12:U$42,1))</f>
      </c>
      <c r="Y17" s="138">
        <v>99.9610695682241</v>
      </c>
      <c r="Z17" s="138">
        <f>IF(COUNTA(Y$12:Y$42)=0,0.6*Y$5,IF(Y17="",0,IF(Y$6=0,IF(Y17&gt;=Y$8,Y$5,IF(Y17&lt;Y$6,0,0.6*Y$5+0.4*Y$5*(Y17-Y$7)/(Y$8-Y$7))),IF(Y17&lt;=Y$8,Y$5,IF(Y17&gt;Y$6,0,0.6*Y$5+0.4*Y$5*(Y17-Y$7)/(Y$8-Y$7))))))</f>
      </c>
      <c r="AA17" s="138">
        <f>IF(Y17&lt;&gt;"",Y$5,0)</f>
      </c>
      <c r="AB17" s="137">
        <f>IF(Y$6=0,RANK(Y17,Y$12:Y$42,0),RANK(Y17,Y$12:Y$42,1))</f>
      </c>
      <c r="AC17" s="138">
        <v>0.0847609677045947</v>
      </c>
      <c r="AD17" s="138">
        <f>IF(COUNTA(AC$12:AC$42)=0,0.6*AC$5,IF(AC17="",0,IF(AC$6=0,IF(AC17&gt;=AC$8,AC$5,IF(AC17&lt;AC$6,0,0.6*AC$5+0.4*AC$5*(AC17-AC$7)/(AC$8-AC$7))),IF(AC17&lt;=AC$8,AC$5,IF(AC17&gt;AC$6,0,0.6*AC$5+0.4*AC$5*(AC17-AC$7)/(AC$8-AC$7))))))</f>
      </c>
      <c r="AE17" s="138">
        <f>IF(AC17&lt;&gt;"",AC$5,0)</f>
      </c>
      <c r="AF17" s="137">
        <f>IF(AC$6=0,RANK(AC17,AC$12:AC$42,0),RANK(AC17,AC$12:AC$42,1))</f>
      </c>
      <c r="AG17"/>
      <c r="AH17" s="138">
        <f>IF(COUNTA(AG$12:AG$42)=0,0.6*AG$5,IF(AG17="",0,IF(AG$6=0,IF(AG17&gt;=AG$8,AG$5,IF(AG17&lt;AG$6,0,0.6*AG$5+0.4*AG$5*(AG17-AG$7)/(AG$8-AG$7))),IF(AG17&lt;=AG$8,AG$5,IF(AG17&gt;AG$6,0,0.6*AG$5+0.4*AG$5*(AG17-AG$7)/(AG$8-AG$7))))))</f>
      </c>
      <c r="AI17" s="138">
        <f>IF(AG17&lt;&gt;"",AG$5,0)</f>
      </c>
      <c r="AJ17" s="137">
        <f>IF(AG$6=0,RANK(AG17,AG$12:AG$42,0),RANK(AG17,AG$12:AG$42,1))</f>
      </c>
      <c r="AK17"/>
      <c r="AL17" s="138">
        <f>IF(COUNTA(AK$12:AK$42)=0,0.6*AK$5,IF(AK17="",0,IF(AK$6=0,IF(AK17&gt;=AK$8,AK$5,IF(AK17&lt;AK$6,0,0.6*AK$5+0.4*AK$5*(AK17-AK$7)/(AK$8-AK$7))),IF(AK17&lt;=AK$8,AK$5,IF(AK17&gt;AK$6,0,0.6*AK$5+0.4*AK$5*(AK17-AK$7)/(AK$8-AK$7))))))</f>
      </c>
      <c r="AM17" s="138">
        <f>IF(AK17&lt;&gt;"",AK$5,0)</f>
      </c>
      <c r="AN17" s="137">
        <f>IF(AK$6=0,RANK(AK17,AK$12:AK$42,0),RANK(AK17,AK$12:AK$42,1))</f>
      </c>
      <c r="AO17"/>
      <c r="AP17" s="138">
        <f>IF(COUNTA(AO$12:AO$42)=0,0.6*AO$5,IF(AO17="",0,IF(AO$6=0,IF(AO17&gt;=AO$8,AO$5,IF(AO17&lt;AO$6,0,0.6*AO$5+0.4*AO$5*(AO17-AO$7)/(AO$8-AO$7))),IF(AO17&lt;=AO$8,AO$5,IF(AO17&gt;AO$6,0,0.6*AO$5+0.4*AO$5*(AO17-AO$7)/(AO$8-AO$7))))))</f>
      </c>
      <c r="AQ17" s="138">
        <f>IF(AO17&lt;&gt;"",AO$5,0)</f>
      </c>
      <c r="AR17" s="137">
        <f>IF(AO$6=0,RANK(AO17,AO$12:AO$42,0),RANK(AO17,AO$12:AO$42,1))</f>
      </c>
      <c r="AS17" s="138">
        <v>99.9</v>
      </c>
      <c r="AT17" s="138">
        <f>IF(COUNTA(AS$12:AS$42)=0,0.6*AS$5,IF(AS17="",0,IF(AS$6=0,IF(AS17&gt;=AS$8,AS$5,IF(AS17&lt;AS$6,0,0.6*AS$5+0.4*AS$5*(AS17-AS$7)/(AS$8-AS$7))),IF(AS17&lt;=AS$8,AS$5,IF(AS17&gt;AS$6,0,0.6*AS$5+0.4*AS$5*(AS17-AS$7)/(AS$8-AS$7))))))</f>
      </c>
      <c r="AU17" s="138">
        <f>IF(AS17&lt;&gt;"",AS$5,0)</f>
      </c>
      <c r="AV17" s="137">
        <f>IF(AS$6=0,RANK(AS17,AS$12:AS$42,0),RANK(AS17,AS$12:AS$42,1))</f>
      </c>
      <c r="AW17" s="138">
        <v>93.5178469138434</v>
      </c>
      <c r="AX17" s="138">
        <f>IF(COUNTA(AW$12:AW$42)=0,0.6*AW$5,IF(AW17="",0,IF(AW$6=0,IF(AW17&gt;=AW$8,AW$5,IF(AW17&lt;AW$6,0,0.6*AW$5+0.4*AW$5*(AW17-AW$7)/(AW$8-AW$7))),IF(AW17&lt;=AW$8,AW$5,IF(AW17&gt;AW$6,0,0.6*AW$5+0.4*AW$5*(AW17-AW$7)/(AW$8-AW$7))))))</f>
      </c>
      <c r="AY17" s="138">
        <f>IF(AW17&lt;&gt;"",AW$5,0)</f>
      </c>
      <c r="AZ17" s="137">
        <f>IF(AW$6=0,RANK(AW17,AW$12:AW$42,0),RANK(AW17,AW$12:AW$42,1))</f>
      </c>
      <c r="BA17" s="138">
        <v>91.4501111320586</v>
      </c>
      <c r="BB17" s="138">
        <f>IF(COUNTA(BA$12:BA$42)=0,0.6*BA$5,IF(BA17="",0,IF(BA$6=0,IF(BA17&gt;=BA$8,BA$5,IF(BA17&lt;BA$6,0,0.6*BA$5+0.4*BA$5*(BA17-BA$7)/(BA$8-BA$7))),IF(BA17&lt;=BA$8,BA$5,IF(BA17&gt;BA$6,0,0.6*BA$5+0.4*BA$5*(BA17-BA$7)/(BA$8-BA$7))))))</f>
      </c>
      <c r="BC17" s="138">
        <f>IF(BA17&lt;&gt;"",BA$5,0)</f>
      </c>
      <c r="BD17" s="137">
        <f>IF(BA$6=0,RANK(BA17,BA$12:BA$42,0),RANK(BA17,BA$12:BA$42,1))</f>
      </c>
      <c r="BE17" s="138">
        <v>99.9992318462532</v>
      </c>
      <c r="BF17" s="138">
        <f>IF(COUNTA(BE$12:BE$42)=0,0.6*BE$5,IF(BE17="",0,IF(BE$6=0,IF(BE17&gt;=BE$8,BE$5,IF(BE17&lt;BE$6,0,0.6*BE$5+0.4*BE$5*(BE17-BE$7)/(BE$8-BE$7))),IF(BE17&lt;=BE$8,BE$5,IF(BE17&gt;BE$6,0,0.6*BE$5+0.4*BE$5*(BE17-BE$7)/(BE$8-BE$7))))))</f>
      </c>
      <c r="BG17" s="138">
        <f>IF(BE17&lt;&gt;"",BE$5,0)</f>
      </c>
      <c r="BH17" s="137">
        <f>IF(BE$6=0,RANK(BE17,BE$12:BE$42,0),RANK(BE17,BE$12:BE$42,1))</f>
      </c>
      <c r="BI17"/>
      <c r="BJ17"/>
      <c r="BK17" s="138">
        <f>IF((COUNTA(BI$12:BI$42)+COUNTA(BJ$12:BJ$42)=0),0.6*BI$5,IF(OR(BI17="",BJ17=""),0,IF(BI$6=0,IF(BI17&gt;=BI$8,BI$5,IF(BI17&lt;BJ17,0,BI$5*(BI17-BJ17)/(BI$8-BJ17))),IF(BI17&lt;=BI$8,BI$5,IF(BI17&gt;BJ17,0,BI$5*(BI17-BJ17)/(BI$8-BJ17))))))</f>
      </c>
      <c r="BL17" s="138">
        <f>IF(OR(BI17="",BJ17=""),0,BI$5)</f>
      </c>
      <c r="BM17" s="137">
        <f>IF(BI$6=0,RANK(BK17,BK$12:BK$42,0),RANK(BK17,BK$12:BK$42,1))</f>
      </c>
      <c r="BN17"/>
      <c r="BO17"/>
      <c r="BP17" s="138">
        <f>IF((COUNTA(BN$12:BN$42)+COUNTA(BO$12:BO$42)=0),0.6*BN$5,IF(OR(BN17="",BO17=""),0,IF(BN$6=0,IF(BN17&gt;=BN$8,BN$5,IF(BN17&lt;BO17,0,BN$5*(BN17-BO17)/(BN$8-BO17))),IF(BN17&lt;=BN$8,BN$5,IF(BN17&gt;BO17,0,BN$5*(BN17-BO17)/(BN$8-BO17))))))</f>
      </c>
      <c r="BQ17" s="138">
        <f>IF(OR(BN17="",BO17=""),0,BN$5)</f>
      </c>
      <c r="BR17" s="137">
        <f>IF(BN$6=0,RANK(BP17,BP$12:BP$42,0),RANK(BP17,BP$12:BP$42,1))</f>
      </c>
      <c r="BS17"/>
      <c r="BT17" s="138">
        <f>IF(COUNTA(BS$12:BS$42)=0,0.6*BS$5,IF(BS17="",0,IF(BS$6=0,IF(BS17&gt;=BS$8,BS$5,IF(BS17&lt;BS$6,0,0.6*BS$5+0.4*BS$5*(BS17-BS$7)/(BS$8-BS$7))),IF(BS17&lt;=BS$8,BS$5,IF(BS17&gt;BS$6,0,0.6*BS$5+0.4*BS$5*(BS17-BS$7)/(BS$8-BS$7))))))</f>
      </c>
      <c r="BU17" s="138">
        <f>IF(BS17&lt;&gt;"",BS$5,0)</f>
      </c>
      <c r="BV17" s="137">
        <f>IF(BS$6=0,RANK(BS17,BS$12:BS$42,0),RANK(BS17,BS$12:BS$42,1))</f>
      </c>
      <c r="BW17"/>
      <c r="BX17" s="138">
        <f>IF(COUNTA(BW$12:BW$42)=0,0.6*BW$5,IF(BW17="",0,IF(BW$6=0,IF(BW17&gt;=BW$8,BW$5,IF(BW17&lt;BW$6,0,0.6*BW$5+0.4*BW$5*(BW17-BW$7)/(BW$8-BW$7))),IF(BW17&lt;=BW$8,BW$5,IF(BW17&gt;BW$6,0,0.6*BW$5+0.4*BW$5*(BW17-BW$7)/(BW$8-BW$7))))))</f>
      </c>
      <c r="BY17" s="138">
        <f>IF(BW17&lt;&gt;"",BW$5,0)</f>
      </c>
      <c r="BZ17" s="137">
        <f>IF(BW$6=0,RANK(BW17,BW$12:BW$42,0),RANK(BW17,BW$12:BW$42,1))</f>
      </c>
      <c r="CA17"/>
      <c r="CB17" s="138">
        <f>IF(COUNTA(CA$12:CA$42)=0,0.6*CA$5,IF(CA17="",0,IF(AND(CA17&gt;=CA$7,CA17&lt;=CA$8),CA$5,0)))</f>
      </c>
      <c r="CC17" s="138">
        <f>IF(CA17&lt;&gt;"",CA$5,0)</f>
      </c>
      <c r="CD17" s="137">
        <f>IF(CA$6=0,RANK(CA17,CA$12:CA$42,0),RANK(CA17,CA$12:CA$42,1))</f>
      </c>
      <c r="CE17"/>
      <c r="CF17" s="138">
        <f>IF(COUNTA(CE$12:CE$42)=0,0.6*CE$5,IF(CE17="",0,IF(AND(CE17&gt;=CE$7,CE17&lt;=CE$8),CE$5,0)))</f>
      </c>
      <c r="CG17" s="138">
        <f>IF(CE17&lt;&gt;"",CE$5,0)</f>
      </c>
      <c r="CH17" s="137">
        <f>IF(CE$6=0,RANK(CE17,CE$12:CE$42,0),RANK(CE17,CE$12:CE$42,1))</f>
      </c>
      <c r="CI17"/>
      <c r="CJ17" s="138">
        <f>IF(COUNTA(CI$12:CI$42)=0,0.6*CI$5,IF(CI17="",0,IF(CI$6=0,IF(CI17&gt;=CI$8,CI$5,IF(CI17&lt;CI$6,0,0.6*CI$5+0.4*CI$5*(CI17-CI$7)/(CI$8-CI$7))),IF(CI17&lt;=CI$8,CI$5,IF(CI17&gt;CI$6,0,0.6*CI$5+0.4*CI$5*(CI17-CI$7)/(CI$8-CI$7))))))</f>
      </c>
      <c r="CK17" s="138">
        <f>IF(CI17&lt;&gt;"",CI$5,0)</f>
      </c>
      <c r="CL17" s="137">
        <f>IF(CI$6=0,RANK(CI17,CI$12:CI$42,0),RANK(CI17,CI$12:CI$42,1))</f>
      </c>
      <c r="CM17" s="137" t="s">
        <v>21</v>
      </c>
      <c r="CN17" s="137">
        <f>(F17)*100</f>
      </c>
      <c r="CO17" s="137">
        <f>RANK(CN17,CN$12:CN$42,0)</f>
      </c>
      <c r="CP17" s="137" t="s">
        <v>21</v>
      </c>
      <c r="CQ17" s="137">
        <f>(J17+N17+R17+V17+Z17+AD17+AH17+AL17+AP17+AT17+AX17+BB17+BF17)*100</f>
      </c>
      <c r="CR17" s="137">
        <f>RANK(CQ17,CQ$12:CQ$42,0)</f>
      </c>
      <c r="CS17" s="137" t="s">
        <v>21</v>
      </c>
      <c r="CT17" s="137">
        <f>(BK17+BP17)*100</f>
      </c>
      <c r="CU17" s="137">
        <f>RANK(CT17,CT$12:CT$42,0)</f>
      </c>
      <c r="CV17" s="137" t="s">
        <v>21</v>
      </c>
      <c r="CW17" s="137">
        <f>(BT17)*100</f>
      </c>
      <c r="CX17" s="137">
        <f>RANK(CW17,CW$12:CW$42,0)</f>
      </c>
      <c r="CY17" s="137" t="s">
        <v>21</v>
      </c>
      <c r="CZ17" s="137">
        <f>(BX17)*100</f>
      </c>
      <c r="DA17" s="137">
        <f>RANK(CZ17,CZ$12:CZ$42,0)</f>
      </c>
      <c r="DB17" s="137" t="s">
        <v>21</v>
      </c>
      <c r="DC17" s="137">
        <f>(CB17+CF17)*100</f>
      </c>
      <c r="DD17" s="137">
        <f>RANK(DC17,DC$12:DC$42,0)</f>
      </c>
      <c r="DE17" s="137" t="s">
        <v>21</v>
      </c>
      <c r="DF17" s="137">
        <f>(CJ17)*100</f>
      </c>
      <c r="DG17" s="137">
        <f>RANK(DF17,DF$12:DF$42,0)</f>
      </c>
    </row>
    <row r="18">
      <c r="A18" s="137" t="s">
        <v>22</v>
      </c>
      <c r="B18" s="137">
        <f>A18</f>
      </c>
      <c r="C18" s="137">
        <f>(F18+J18+N18+R18+V18+Z18+AD18+AH18+AL18+AP18+AT18+AX18+BB18+BF18+BK18+BP18+BT18+BX18+CB18+CF18+CJ18)*100</f>
      </c>
      <c r="D18" s="137">
        <f>RANK(C18,C$12:C$42,0)</f>
      </c>
      <c r="E18"/>
      <c r="F18" s="138">
        <f>IF(COUNTA(E$12:E$42)=0,0.6*E$5,IF(E18="",0,IF(E$6=0,IF(E18&gt;=E$8,E$5,IF(E18&lt;E$6,0,0.6*E$5+0.4*E$5*(E18-E$7)/(E$8-E$7))),IF(E18&lt;=E$8,E$5,IF(E18&gt;E$6,0,0.6*E$5+0.4*E$5*(E18-E$7)/(E$8-E$7))))))</f>
      </c>
      <c r="G18" s="138">
        <f>IF(E18&lt;&gt;"",E$5,0)</f>
      </c>
      <c r="H18" s="137">
        <f>IF(E$6=0,RANK(E18,E$12:E$42,0),RANK(E18,E$12:E$42,1))</f>
      </c>
      <c r="I18"/>
      <c r="J18" s="138">
        <f>IF(COUNTA(I$12:I$42)=0,0.6*I$5,IF(I18="",0,IF(I$6=0,IF(I18&gt;=I$8,I$5,IF(I18&lt;I$6,0,0.6*I$5+0.4*I$5*(I18-I$7)/(I$8-I$7))),IF(I18&lt;=I$8,I$5,IF(I18&gt;I$6,0,0.6*I$5+0.4*I$5*(I18-I$7)/(I$8-I$7))))))</f>
      </c>
      <c r="K18" s="138">
        <f>IF(I18&lt;&gt;"",I$5,0)</f>
      </c>
      <c r="L18" s="137">
        <f>IF(I$6=0,RANK(I18,I$12:I$42,0),RANK(I18,I$12:I$42,1))</f>
      </c>
      <c r="M18" s="138">
        <v>99.6545486111089</v>
      </c>
      <c r="N18" s="138">
        <f>IF(COUNTA(M$12:M$42)=0,0.6*M$5,IF(M18="",0,IF(M$6=0,IF(M18&gt;=M$8,M$5,IF(M18&lt;M$6,0,0.6*M$5+0.4*M$5*(M18-M$7)/(M$8-M$7))),IF(M18&lt;=M$8,M$5,IF(M18&gt;M$6,0,0.6*M$5+0.4*M$5*(M18-M$7)/(M$8-M$7))))))</f>
      </c>
      <c r="O18" s="138">
        <f>IF(M18&lt;&gt;"",M$5,0)</f>
      </c>
      <c r="P18" s="137">
        <f>IF(M$6=0,RANK(M18,M$12:M$42,0),RANK(M18,M$12:M$42,1))</f>
      </c>
      <c r="Q18" s="138">
        <v>0.686576967584155</v>
      </c>
      <c r="R18" s="138">
        <f>IF(COUNTA(Q$12:Q$42)=0,0.6*Q$5,IF(Q18="",0,IF(Q$6=0,IF(Q18&gt;=Q$8,Q$5,IF(Q18&lt;Q$6,0,0.6*Q$5+0.4*Q$5*(Q18-Q$7)/(Q$8-Q$7))),IF(Q18&lt;=Q$8,Q$5,IF(Q18&gt;Q$6,0,0.6*Q$5+0.4*Q$5*(Q18-Q$7)/(Q$8-Q$7))))))</f>
      </c>
      <c r="S18" s="138">
        <f>IF(Q18&lt;&gt;"",Q$5,0)</f>
      </c>
      <c r="T18" s="137">
        <f>IF(Q$6=0,RANK(Q18,Q$12:Q$42,0),RANK(Q18,Q$12:Q$42,1))</f>
      </c>
      <c r="U18" s="138">
        <v>1.46036346799393</v>
      </c>
      <c r="V18" s="138">
        <f>IF(COUNTA(U$12:U$42)=0,0.6*U$5,IF(U18="",0,IF(U$6=0,IF(U18&gt;=U$8,U$5,IF(U18&lt;U$6,0,0.6*U$5+0.4*U$5*(U18-U$7)/(U$8-U$7))),IF(U18&lt;=U$8,U$5,IF(U18&gt;U$6,0,0.6*U$5+0.4*U$5*(U18-U$7)/(U$8-U$7))))))</f>
      </c>
      <c r="W18" s="138">
        <f>IF(U18&lt;&gt;"",U$5,0)</f>
      </c>
      <c r="X18" s="137">
        <f>IF(U$6=0,RANK(U18,U$12:U$42,0),RANK(U18,U$12:U$42,1))</f>
      </c>
      <c r="Y18" s="138">
        <v>99.9532492186498</v>
      </c>
      <c r="Z18" s="138">
        <f>IF(COUNTA(Y$12:Y$42)=0,0.6*Y$5,IF(Y18="",0,IF(Y$6=0,IF(Y18&gt;=Y$8,Y$5,IF(Y18&lt;Y$6,0,0.6*Y$5+0.4*Y$5*(Y18-Y$7)/(Y$8-Y$7))),IF(Y18&lt;=Y$8,Y$5,IF(Y18&gt;Y$6,0,0.6*Y$5+0.4*Y$5*(Y18-Y$7)/(Y$8-Y$7))))))</f>
      </c>
      <c r="AA18" s="138">
        <f>IF(Y18&lt;&gt;"",Y$5,0)</f>
      </c>
      <c r="AB18" s="137">
        <f>IF(Y$6=0,RANK(Y18,Y$12:Y$42,0),RANK(Y18,Y$12:Y$42,1))</f>
      </c>
      <c r="AC18" s="138">
        <v>0.0257089940965398</v>
      </c>
      <c r="AD18" s="138">
        <f>IF(COUNTA(AC$12:AC$42)=0,0.6*AC$5,IF(AC18="",0,IF(AC$6=0,IF(AC18&gt;=AC$8,AC$5,IF(AC18&lt;AC$6,0,0.6*AC$5+0.4*AC$5*(AC18-AC$7)/(AC$8-AC$7))),IF(AC18&lt;=AC$8,AC$5,IF(AC18&gt;AC$6,0,0.6*AC$5+0.4*AC$5*(AC18-AC$7)/(AC$8-AC$7))))))</f>
      </c>
      <c r="AE18" s="138">
        <f>IF(AC18&lt;&gt;"",AC$5,0)</f>
      </c>
      <c r="AF18" s="137">
        <f>IF(AC$6=0,RANK(AC18,AC$12:AC$42,0),RANK(AC18,AC$12:AC$42,1))</f>
      </c>
      <c r="AG18"/>
      <c r="AH18" s="138">
        <f>IF(COUNTA(AG$12:AG$42)=0,0.6*AG$5,IF(AG18="",0,IF(AG$6=0,IF(AG18&gt;=AG$8,AG$5,IF(AG18&lt;AG$6,0,0.6*AG$5+0.4*AG$5*(AG18-AG$7)/(AG$8-AG$7))),IF(AG18&lt;=AG$8,AG$5,IF(AG18&gt;AG$6,0,0.6*AG$5+0.4*AG$5*(AG18-AG$7)/(AG$8-AG$7))))))</f>
      </c>
      <c r="AI18" s="138">
        <f>IF(AG18&lt;&gt;"",AG$5,0)</f>
      </c>
      <c r="AJ18" s="137">
        <f>IF(AG$6=0,RANK(AG18,AG$12:AG$42,0),RANK(AG18,AG$12:AG$42,1))</f>
      </c>
      <c r="AK18"/>
      <c r="AL18" s="138">
        <f>IF(COUNTA(AK$12:AK$42)=0,0.6*AK$5,IF(AK18="",0,IF(AK$6=0,IF(AK18&gt;=AK$8,AK$5,IF(AK18&lt;AK$6,0,0.6*AK$5+0.4*AK$5*(AK18-AK$7)/(AK$8-AK$7))),IF(AK18&lt;=AK$8,AK$5,IF(AK18&gt;AK$6,0,0.6*AK$5+0.4*AK$5*(AK18-AK$7)/(AK$8-AK$7))))))</f>
      </c>
      <c r="AM18" s="138">
        <f>IF(AK18&lt;&gt;"",AK$5,0)</f>
      </c>
      <c r="AN18" s="137">
        <f>IF(AK$6=0,RANK(AK18,AK$12:AK$42,0),RANK(AK18,AK$12:AK$42,1))</f>
      </c>
      <c r="AO18"/>
      <c r="AP18" s="138">
        <f>IF(COUNTA(AO$12:AO$42)=0,0.6*AO$5,IF(AO18="",0,IF(AO$6=0,IF(AO18&gt;=AO$8,AO$5,IF(AO18&lt;AO$6,0,0.6*AO$5+0.4*AO$5*(AO18-AO$7)/(AO$8-AO$7))),IF(AO18&lt;=AO$8,AO$5,IF(AO18&gt;AO$6,0,0.6*AO$5+0.4*AO$5*(AO18-AO$7)/(AO$8-AO$7))))))</f>
      </c>
      <c r="AQ18" s="138">
        <f>IF(AO18&lt;&gt;"",AO$5,0)</f>
      </c>
      <c r="AR18" s="137">
        <f>IF(AO$6=0,RANK(AO18,AO$12:AO$42,0),RANK(AO18,AO$12:AO$42,1))</f>
      </c>
      <c r="AS18" s="138">
        <v>99.9</v>
      </c>
      <c r="AT18" s="138">
        <f>IF(COUNTA(AS$12:AS$42)=0,0.6*AS$5,IF(AS18="",0,IF(AS$6=0,IF(AS18&gt;=AS$8,AS$5,IF(AS18&lt;AS$6,0,0.6*AS$5+0.4*AS$5*(AS18-AS$7)/(AS$8-AS$7))),IF(AS18&lt;=AS$8,AS$5,IF(AS18&gt;AS$6,0,0.6*AS$5+0.4*AS$5*(AS18-AS$7)/(AS$8-AS$7))))))</f>
      </c>
      <c r="AU18" s="138">
        <f>IF(AS18&lt;&gt;"",AS$5,0)</f>
      </c>
      <c r="AV18" s="137">
        <f>IF(AS$6=0,RANK(AS18,AS$12:AS$42,0),RANK(AS18,AS$12:AS$42,1))</f>
      </c>
      <c r="AW18" s="138">
        <v>94.7999282663849</v>
      </c>
      <c r="AX18" s="138">
        <f>IF(COUNTA(AW$12:AW$42)=0,0.6*AW$5,IF(AW18="",0,IF(AW$6=0,IF(AW18&gt;=AW$8,AW$5,IF(AW18&lt;AW$6,0,0.6*AW$5+0.4*AW$5*(AW18-AW$7)/(AW$8-AW$7))),IF(AW18&lt;=AW$8,AW$5,IF(AW18&gt;AW$6,0,0.6*AW$5+0.4*AW$5*(AW18-AW$7)/(AW$8-AW$7))))))</f>
      </c>
      <c r="AY18" s="138">
        <f>IF(AW18&lt;&gt;"",AW$5,0)</f>
      </c>
      <c r="AZ18" s="137">
        <f>IF(AW$6=0,RANK(AW18,AW$12:AW$42,0),RANK(AW18,AW$12:AW$42,1))</f>
      </c>
      <c r="BA18" s="138">
        <v>96.1626494905095</v>
      </c>
      <c r="BB18" s="138">
        <f>IF(COUNTA(BA$12:BA$42)=0,0.6*BA$5,IF(BA18="",0,IF(BA$6=0,IF(BA18&gt;=BA$8,BA$5,IF(BA18&lt;BA$6,0,0.6*BA$5+0.4*BA$5*(BA18-BA$7)/(BA$8-BA$7))),IF(BA18&lt;=BA$8,BA$5,IF(BA18&gt;BA$6,0,0.6*BA$5+0.4*BA$5*(BA18-BA$7)/(BA$8-BA$7))))))</f>
      </c>
      <c r="BC18" s="138">
        <f>IF(BA18&lt;&gt;"",BA$5,0)</f>
      </c>
      <c r="BD18" s="137">
        <f>IF(BA$6=0,RANK(BA18,BA$12:BA$42,0),RANK(BA18,BA$12:BA$42,1))</f>
      </c>
      <c r="BE18" s="138">
        <v>99.5774064950362</v>
      </c>
      <c r="BF18" s="138">
        <f>IF(COUNTA(BE$12:BE$42)=0,0.6*BE$5,IF(BE18="",0,IF(BE$6=0,IF(BE18&gt;=BE$8,BE$5,IF(BE18&lt;BE$6,0,0.6*BE$5+0.4*BE$5*(BE18-BE$7)/(BE$8-BE$7))),IF(BE18&lt;=BE$8,BE$5,IF(BE18&gt;BE$6,0,0.6*BE$5+0.4*BE$5*(BE18-BE$7)/(BE$8-BE$7))))))</f>
      </c>
      <c r="BG18" s="138">
        <f>IF(BE18&lt;&gt;"",BE$5,0)</f>
      </c>
      <c r="BH18" s="137">
        <f>IF(BE$6=0,RANK(BE18,BE$12:BE$42,0),RANK(BE18,BE$12:BE$42,1))</f>
      </c>
      <c r="BI18"/>
      <c r="BJ18"/>
      <c r="BK18" s="138">
        <f>IF((COUNTA(BI$12:BI$42)+COUNTA(BJ$12:BJ$42)=0),0.6*BI$5,IF(OR(BI18="",BJ18=""),0,IF(BI$6=0,IF(BI18&gt;=BI$8,BI$5,IF(BI18&lt;BJ18,0,BI$5*(BI18-BJ18)/(BI$8-BJ18))),IF(BI18&lt;=BI$8,BI$5,IF(BI18&gt;BJ18,0,BI$5*(BI18-BJ18)/(BI$8-BJ18))))))</f>
      </c>
      <c r="BL18" s="138">
        <f>IF(OR(BI18="",BJ18=""),0,BI$5)</f>
      </c>
      <c r="BM18" s="137">
        <f>IF(BI$6=0,RANK(BK18,BK$12:BK$42,0),RANK(BK18,BK$12:BK$42,1))</f>
      </c>
      <c r="BN18"/>
      <c r="BO18"/>
      <c r="BP18" s="138">
        <f>IF((COUNTA(BN$12:BN$42)+COUNTA(BO$12:BO$42)=0),0.6*BN$5,IF(OR(BN18="",BO18=""),0,IF(BN$6=0,IF(BN18&gt;=BN$8,BN$5,IF(BN18&lt;BO18,0,BN$5*(BN18-BO18)/(BN$8-BO18))),IF(BN18&lt;=BN$8,BN$5,IF(BN18&gt;BO18,0,BN$5*(BN18-BO18)/(BN$8-BO18))))))</f>
      </c>
      <c r="BQ18" s="138">
        <f>IF(OR(BN18="",BO18=""),0,BN$5)</f>
      </c>
      <c r="BR18" s="137">
        <f>IF(BN$6=0,RANK(BP18,BP$12:BP$42,0),RANK(BP18,BP$12:BP$42,1))</f>
      </c>
      <c r="BS18"/>
      <c r="BT18" s="138">
        <f>IF(COUNTA(BS$12:BS$42)=0,0.6*BS$5,IF(BS18="",0,IF(BS$6=0,IF(BS18&gt;=BS$8,BS$5,IF(BS18&lt;BS$6,0,0.6*BS$5+0.4*BS$5*(BS18-BS$7)/(BS$8-BS$7))),IF(BS18&lt;=BS$8,BS$5,IF(BS18&gt;BS$6,0,0.6*BS$5+0.4*BS$5*(BS18-BS$7)/(BS$8-BS$7))))))</f>
      </c>
      <c r="BU18" s="138">
        <f>IF(BS18&lt;&gt;"",BS$5,0)</f>
      </c>
      <c r="BV18" s="137">
        <f>IF(BS$6=0,RANK(BS18,BS$12:BS$42,0),RANK(BS18,BS$12:BS$42,1))</f>
      </c>
      <c r="BW18"/>
      <c r="BX18" s="138">
        <f>IF(COUNTA(BW$12:BW$42)=0,0.6*BW$5,IF(BW18="",0,IF(BW$6=0,IF(BW18&gt;=BW$8,BW$5,IF(BW18&lt;BW$6,0,0.6*BW$5+0.4*BW$5*(BW18-BW$7)/(BW$8-BW$7))),IF(BW18&lt;=BW$8,BW$5,IF(BW18&gt;BW$6,0,0.6*BW$5+0.4*BW$5*(BW18-BW$7)/(BW$8-BW$7))))))</f>
      </c>
      <c r="BY18" s="138">
        <f>IF(BW18&lt;&gt;"",BW$5,0)</f>
      </c>
      <c r="BZ18" s="137">
        <f>IF(BW$6=0,RANK(BW18,BW$12:BW$42,0),RANK(BW18,BW$12:BW$42,1))</f>
      </c>
      <c r="CA18"/>
      <c r="CB18" s="138">
        <f>IF(COUNTA(CA$12:CA$42)=0,0.6*CA$5,IF(CA18="",0,IF(AND(CA18&gt;=CA$7,CA18&lt;=CA$8),CA$5,0)))</f>
      </c>
      <c r="CC18" s="138">
        <f>IF(CA18&lt;&gt;"",CA$5,0)</f>
      </c>
      <c r="CD18" s="137">
        <f>IF(CA$6=0,RANK(CA18,CA$12:CA$42,0),RANK(CA18,CA$12:CA$42,1))</f>
      </c>
      <c r="CE18"/>
      <c r="CF18" s="138">
        <f>IF(COUNTA(CE$12:CE$42)=0,0.6*CE$5,IF(CE18="",0,IF(AND(CE18&gt;=CE$7,CE18&lt;=CE$8),CE$5,0)))</f>
      </c>
      <c r="CG18" s="138">
        <f>IF(CE18&lt;&gt;"",CE$5,0)</f>
      </c>
      <c r="CH18" s="137">
        <f>IF(CE$6=0,RANK(CE18,CE$12:CE$42,0),RANK(CE18,CE$12:CE$42,1))</f>
      </c>
      <c r="CI18"/>
      <c r="CJ18" s="138">
        <f>IF(COUNTA(CI$12:CI$42)=0,0.6*CI$5,IF(CI18="",0,IF(CI$6=0,IF(CI18&gt;=CI$8,CI$5,IF(CI18&lt;CI$6,0,0.6*CI$5+0.4*CI$5*(CI18-CI$7)/(CI$8-CI$7))),IF(CI18&lt;=CI$8,CI$5,IF(CI18&gt;CI$6,0,0.6*CI$5+0.4*CI$5*(CI18-CI$7)/(CI$8-CI$7))))))</f>
      </c>
      <c r="CK18" s="138">
        <f>IF(CI18&lt;&gt;"",CI$5,0)</f>
      </c>
      <c r="CL18" s="137">
        <f>IF(CI$6=0,RANK(CI18,CI$12:CI$42,0),RANK(CI18,CI$12:CI$42,1))</f>
      </c>
      <c r="CM18" s="137" t="s">
        <v>22</v>
      </c>
      <c r="CN18" s="137">
        <f>(F18)*100</f>
      </c>
      <c r="CO18" s="137">
        <f>RANK(CN18,CN$12:CN$42,0)</f>
      </c>
      <c r="CP18" s="137" t="s">
        <v>22</v>
      </c>
      <c r="CQ18" s="137">
        <f>(J18+N18+R18+V18+Z18+AD18+AH18+AL18+AP18+AT18+AX18+BB18+BF18)*100</f>
      </c>
      <c r="CR18" s="137">
        <f>RANK(CQ18,CQ$12:CQ$42,0)</f>
      </c>
      <c r="CS18" s="137" t="s">
        <v>22</v>
      </c>
      <c r="CT18" s="137">
        <f>(BK18+BP18)*100</f>
      </c>
      <c r="CU18" s="137">
        <f>RANK(CT18,CT$12:CT$42,0)</f>
      </c>
      <c r="CV18" s="137" t="s">
        <v>22</v>
      </c>
      <c r="CW18" s="137">
        <f>(BT18)*100</f>
      </c>
      <c r="CX18" s="137">
        <f>RANK(CW18,CW$12:CW$42,0)</f>
      </c>
      <c r="CY18" s="137" t="s">
        <v>22</v>
      </c>
      <c r="CZ18" s="137">
        <f>(BX18)*100</f>
      </c>
      <c r="DA18" s="137">
        <f>RANK(CZ18,CZ$12:CZ$42,0)</f>
      </c>
      <c r="DB18" s="137" t="s">
        <v>22</v>
      </c>
      <c r="DC18" s="137">
        <f>(CB18+CF18)*100</f>
      </c>
      <c r="DD18" s="137">
        <f>RANK(DC18,DC$12:DC$42,0)</f>
      </c>
      <c r="DE18" s="137" t="s">
        <v>22</v>
      </c>
      <c r="DF18" s="137">
        <f>(CJ18)*100</f>
      </c>
      <c r="DG18" s="137">
        <f>RANK(DF18,DF$12:DF$42,0)</f>
      </c>
    </row>
    <row r="19">
      <c r="A19" s="137" t="s">
        <v>23</v>
      </c>
      <c r="B19" s="137">
        <f>A19</f>
      </c>
      <c r="C19" s="137">
        <f>(F19+J19+N19+R19+V19+Z19+AD19+AH19+AL19+AP19+AT19+AX19+BB19+BF19+BK19+BP19+BT19+BX19+CB19+CF19+CJ19)*100</f>
      </c>
      <c r="D19" s="137">
        <f>RANK(C19,C$12:C$42,0)</f>
      </c>
      <c r="E19"/>
      <c r="F19" s="138">
        <f>IF(COUNTA(E$12:E$42)=0,0.6*E$5,IF(E19="",0,IF(E$6=0,IF(E19&gt;=E$8,E$5,IF(E19&lt;E$6,0,0.6*E$5+0.4*E$5*(E19-E$7)/(E$8-E$7))),IF(E19&lt;=E$8,E$5,IF(E19&gt;E$6,0,0.6*E$5+0.4*E$5*(E19-E$7)/(E$8-E$7))))))</f>
      </c>
      <c r="G19" s="138">
        <f>IF(E19&lt;&gt;"",E$5,0)</f>
      </c>
      <c r="H19" s="137">
        <f>IF(E$6=0,RANK(E19,E$12:E$42,0),RANK(E19,E$12:E$42,1))</f>
      </c>
      <c r="I19"/>
      <c r="J19" s="138">
        <f>IF(COUNTA(I$12:I$42)=0,0.6*I$5,IF(I19="",0,IF(I$6=0,IF(I19&gt;=I$8,I$5,IF(I19&lt;I$6,0,0.6*I$5+0.4*I$5*(I19-I$7)/(I$8-I$7))),IF(I19&lt;=I$8,I$5,IF(I19&gt;I$6,0,0.6*I$5+0.4*I$5*(I19-I$7)/(I$8-I$7))))))</f>
      </c>
      <c r="K19" s="138">
        <f>IF(I19&lt;&gt;"",I$5,0)</f>
      </c>
      <c r="L19" s="137">
        <f>IF(I$6=0,RANK(I19,I$12:I$42,0),RANK(I19,I$12:I$42,1))</f>
      </c>
      <c r="M19" s="138">
        <v>99.834290509259</v>
      </c>
      <c r="N19" s="138">
        <f>IF(COUNTA(M$12:M$42)=0,0.6*M$5,IF(M19="",0,IF(M$6=0,IF(M19&gt;=M$8,M$5,IF(M19&lt;M$6,0,0.6*M$5+0.4*M$5*(M19-M$7)/(M$8-M$7))),IF(M19&lt;=M$8,M$5,IF(M19&gt;M$6,0,0.6*M$5+0.4*M$5*(M19-M$7)/(M$8-M$7))))))</f>
      </c>
      <c r="O19" s="138">
        <f>IF(M19&lt;&gt;"",M$5,0)</f>
      </c>
      <c r="P19" s="137">
        <f>IF(M$6=0,RANK(M19,M$12:M$42,0),RANK(M19,M$12:M$42,1))</f>
      </c>
      <c r="Q19" s="138">
        <v>0.531332175925752</v>
      </c>
      <c r="R19" s="138">
        <f>IF(COUNTA(Q$12:Q$42)=0,0.6*Q$5,IF(Q19="",0,IF(Q$6=0,IF(Q19&gt;=Q$8,Q$5,IF(Q19&lt;Q$6,0,0.6*Q$5+0.4*Q$5*(Q19-Q$7)/(Q$8-Q$7))),IF(Q19&lt;=Q$8,Q$5,IF(Q19&gt;Q$6,0,0.6*Q$5+0.4*Q$5*(Q19-Q$7)/(Q$8-Q$7))))))</f>
      </c>
      <c r="S19" s="138">
        <f>IF(Q19&lt;&gt;"",Q$5,0)</f>
      </c>
      <c r="T19" s="137">
        <f>IF(Q$6=0,RANK(Q19,Q$12:Q$42,0),RANK(Q19,Q$12:Q$42,1))</f>
      </c>
      <c r="U19" s="138">
        <v>1.86863062854493</v>
      </c>
      <c r="V19" s="138">
        <f>IF(COUNTA(U$12:U$42)=0,0.6*U$5,IF(U19="",0,IF(U$6=0,IF(U19&gt;=U$8,U$5,IF(U19&lt;U$6,0,0.6*U$5+0.4*U$5*(U19-U$7)/(U$8-U$7))),IF(U19&lt;=U$8,U$5,IF(U19&gt;U$6,0,0.6*U$5+0.4*U$5*(U19-U$7)/(U$8-U$7))))))</f>
      </c>
      <c r="W19" s="138">
        <f>IF(U19&lt;&gt;"",U$5,0)</f>
      </c>
      <c r="X19" s="137">
        <f>IF(U$6=0,RANK(U19,U$12:U$42,0),RANK(U19,U$12:U$42,1))</f>
      </c>
      <c r="Y19" s="138">
        <v>99.9800034726114</v>
      </c>
      <c r="Z19" s="138">
        <f>IF(COUNTA(Y$12:Y$42)=0,0.6*Y$5,IF(Y19="",0,IF(Y$6=0,IF(Y19&gt;=Y$8,Y$5,IF(Y19&lt;Y$6,0,0.6*Y$5+0.4*Y$5*(Y19-Y$7)/(Y$8-Y$7))),IF(Y19&lt;=Y$8,Y$5,IF(Y19&gt;Y$6,0,0.6*Y$5+0.4*Y$5*(Y19-Y$7)/(Y$8-Y$7))))))</f>
      </c>
      <c r="AA19" s="138">
        <f>IF(Y19&lt;&gt;"",Y$5,0)</f>
      </c>
      <c r="AB19" s="137">
        <f>IF(Y$6=0,RANK(Y19,Y$12:Y$42,0),RANK(Y19,Y$12:Y$42,1))</f>
      </c>
      <c r="AC19" s="138">
        <v>0.0989651580044005</v>
      </c>
      <c r="AD19" s="138">
        <f>IF(COUNTA(AC$12:AC$42)=0,0.6*AC$5,IF(AC19="",0,IF(AC$6=0,IF(AC19&gt;=AC$8,AC$5,IF(AC19&lt;AC$6,0,0.6*AC$5+0.4*AC$5*(AC19-AC$7)/(AC$8-AC$7))),IF(AC19&lt;=AC$8,AC$5,IF(AC19&gt;AC$6,0,0.6*AC$5+0.4*AC$5*(AC19-AC$7)/(AC$8-AC$7))))))</f>
      </c>
      <c r="AE19" s="138">
        <f>IF(AC19&lt;&gt;"",AC$5,0)</f>
      </c>
      <c r="AF19" s="137">
        <f>IF(AC$6=0,RANK(AC19,AC$12:AC$42,0),RANK(AC19,AC$12:AC$42,1))</f>
      </c>
      <c r="AG19"/>
      <c r="AH19" s="138">
        <f>IF(COUNTA(AG$12:AG$42)=0,0.6*AG$5,IF(AG19="",0,IF(AG$6=0,IF(AG19&gt;=AG$8,AG$5,IF(AG19&lt;AG$6,0,0.6*AG$5+0.4*AG$5*(AG19-AG$7)/(AG$8-AG$7))),IF(AG19&lt;=AG$8,AG$5,IF(AG19&gt;AG$6,0,0.6*AG$5+0.4*AG$5*(AG19-AG$7)/(AG$8-AG$7))))))</f>
      </c>
      <c r="AI19" s="138">
        <f>IF(AG19&lt;&gt;"",AG$5,0)</f>
      </c>
      <c r="AJ19" s="137">
        <f>IF(AG$6=0,RANK(AG19,AG$12:AG$42,0),RANK(AG19,AG$12:AG$42,1))</f>
      </c>
      <c r="AK19"/>
      <c r="AL19" s="138">
        <f>IF(COUNTA(AK$12:AK$42)=0,0.6*AK$5,IF(AK19="",0,IF(AK$6=0,IF(AK19&gt;=AK$8,AK$5,IF(AK19&lt;AK$6,0,0.6*AK$5+0.4*AK$5*(AK19-AK$7)/(AK$8-AK$7))),IF(AK19&lt;=AK$8,AK$5,IF(AK19&gt;AK$6,0,0.6*AK$5+0.4*AK$5*(AK19-AK$7)/(AK$8-AK$7))))))</f>
      </c>
      <c r="AM19" s="138">
        <f>IF(AK19&lt;&gt;"",AK$5,0)</f>
      </c>
      <c r="AN19" s="137">
        <f>IF(AK$6=0,RANK(AK19,AK$12:AK$42,0),RANK(AK19,AK$12:AK$42,1))</f>
      </c>
      <c r="AO19"/>
      <c r="AP19" s="138">
        <f>IF(COUNTA(AO$12:AO$42)=0,0.6*AO$5,IF(AO19="",0,IF(AO$6=0,IF(AO19&gt;=AO$8,AO$5,IF(AO19&lt;AO$6,0,0.6*AO$5+0.4*AO$5*(AO19-AO$7)/(AO$8-AO$7))),IF(AO19&lt;=AO$8,AO$5,IF(AO19&gt;AO$6,0,0.6*AO$5+0.4*AO$5*(AO19-AO$7)/(AO$8-AO$7))))))</f>
      </c>
      <c r="AQ19" s="138">
        <f>IF(AO19&lt;&gt;"",AO$5,0)</f>
      </c>
      <c r="AR19" s="137">
        <f>IF(AO$6=0,RANK(AO19,AO$12:AO$42,0),RANK(AO19,AO$12:AO$42,1))</f>
      </c>
      <c r="AS19" s="138">
        <v>99.9</v>
      </c>
      <c r="AT19" s="138">
        <f>IF(COUNTA(AS$12:AS$42)=0,0.6*AS$5,IF(AS19="",0,IF(AS$6=0,IF(AS19&gt;=AS$8,AS$5,IF(AS19&lt;AS$6,0,0.6*AS$5+0.4*AS$5*(AS19-AS$7)/(AS$8-AS$7))),IF(AS19&lt;=AS$8,AS$5,IF(AS19&gt;AS$6,0,0.6*AS$5+0.4*AS$5*(AS19-AS$7)/(AS$8-AS$7))))))</f>
      </c>
      <c r="AU19" s="138">
        <f>IF(AS19&lt;&gt;"",AS$5,0)</f>
      </c>
      <c r="AV19" s="137">
        <f>IF(AS$6=0,RANK(AS19,AS$12:AS$42,0),RANK(AS19,AS$12:AS$42,1))</f>
      </c>
      <c r="AW19" s="138">
        <v>97.3016953423143</v>
      </c>
      <c r="AX19" s="138">
        <f>IF(COUNTA(AW$12:AW$42)=0,0.6*AW$5,IF(AW19="",0,IF(AW$6=0,IF(AW19&gt;=AW$8,AW$5,IF(AW19&lt;AW$6,0,0.6*AW$5+0.4*AW$5*(AW19-AW$7)/(AW$8-AW$7))),IF(AW19&lt;=AW$8,AW$5,IF(AW19&gt;AW$6,0,0.6*AW$5+0.4*AW$5*(AW19-AW$7)/(AW$8-AW$7))))))</f>
      </c>
      <c r="AY19" s="138">
        <f>IF(AW19&lt;&gt;"",AW$5,0)</f>
      </c>
      <c r="AZ19" s="137">
        <f>IF(AW$6=0,RANK(AW19,AW$12:AW$42,0),RANK(AW19,AW$12:AW$42,1))</f>
      </c>
      <c r="BA19" s="138">
        <v>96.6736085058508</v>
      </c>
      <c r="BB19" s="138">
        <f>IF(COUNTA(BA$12:BA$42)=0,0.6*BA$5,IF(BA19="",0,IF(BA$6=0,IF(BA19&gt;=BA$8,BA$5,IF(BA19&lt;BA$6,0,0.6*BA$5+0.4*BA$5*(BA19-BA$7)/(BA$8-BA$7))),IF(BA19&lt;=BA$8,BA$5,IF(BA19&gt;BA$6,0,0.6*BA$5+0.4*BA$5*(BA19-BA$7)/(BA$8-BA$7))))))</f>
      </c>
      <c r="BC19" s="138">
        <f>IF(BA19&lt;&gt;"",BA$5,0)</f>
      </c>
      <c r="BD19" s="137">
        <f>IF(BA$6=0,RANK(BA19,BA$12:BA$42,0),RANK(BA19,BA$12:BA$42,1))</f>
      </c>
      <c r="BE19" s="138">
        <v>99.796885067926</v>
      </c>
      <c r="BF19" s="138">
        <f>IF(COUNTA(BE$12:BE$42)=0,0.6*BE$5,IF(BE19="",0,IF(BE$6=0,IF(BE19&gt;=BE$8,BE$5,IF(BE19&lt;BE$6,0,0.6*BE$5+0.4*BE$5*(BE19-BE$7)/(BE$8-BE$7))),IF(BE19&lt;=BE$8,BE$5,IF(BE19&gt;BE$6,0,0.6*BE$5+0.4*BE$5*(BE19-BE$7)/(BE$8-BE$7))))))</f>
      </c>
      <c r="BG19" s="138">
        <f>IF(BE19&lt;&gt;"",BE$5,0)</f>
      </c>
      <c r="BH19" s="137">
        <f>IF(BE$6=0,RANK(BE19,BE$12:BE$42,0),RANK(BE19,BE$12:BE$42,1))</f>
      </c>
      <c r="BI19"/>
      <c r="BJ19"/>
      <c r="BK19" s="138">
        <f>IF((COUNTA(BI$12:BI$42)+COUNTA(BJ$12:BJ$42)=0),0.6*BI$5,IF(OR(BI19="",BJ19=""),0,IF(BI$6=0,IF(BI19&gt;=BI$8,BI$5,IF(BI19&lt;BJ19,0,BI$5*(BI19-BJ19)/(BI$8-BJ19))),IF(BI19&lt;=BI$8,BI$5,IF(BI19&gt;BJ19,0,BI$5*(BI19-BJ19)/(BI$8-BJ19))))))</f>
      </c>
      <c r="BL19" s="138">
        <f>IF(OR(BI19="",BJ19=""),0,BI$5)</f>
      </c>
      <c r="BM19" s="137">
        <f>IF(BI$6=0,RANK(BK19,BK$12:BK$42,0),RANK(BK19,BK$12:BK$42,1))</f>
      </c>
      <c r="BN19"/>
      <c r="BO19"/>
      <c r="BP19" s="138">
        <f>IF((COUNTA(BN$12:BN$42)+COUNTA(BO$12:BO$42)=0),0.6*BN$5,IF(OR(BN19="",BO19=""),0,IF(BN$6=0,IF(BN19&gt;=BN$8,BN$5,IF(BN19&lt;BO19,0,BN$5*(BN19-BO19)/(BN$8-BO19))),IF(BN19&lt;=BN$8,BN$5,IF(BN19&gt;BO19,0,BN$5*(BN19-BO19)/(BN$8-BO19))))))</f>
      </c>
      <c r="BQ19" s="138">
        <f>IF(OR(BN19="",BO19=""),0,BN$5)</f>
      </c>
      <c r="BR19" s="137">
        <f>IF(BN$6=0,RANK(BP19,BP$12:BP$42,0),RANK(BP19,BP$12:BP$42,1))</f>
      </c>
      <c r="BS19"/>
      <c r="BT19" s="138">
        <f>IF(COUNTA(BS$12:BS$42)=0,0.6*BS$5,IF(BS19="",0,IF(BS$6=0,IF(BS19&gt;=BS$8,BS$5,IF(BS19&lt;BS$6,0,0.6*BS$5+0.4*BS$5*(BS19-BS$7)/(BS$8-BS$7))),IF(BS19&lt;=BS$8,BS$5,IF(BS19&gt;BS$6,0,0.6*BS$5+0.4*BS$5*(BS19-BS$7)/(BS$8-BS$7))))))</f>
      </c>
      <c r="BU19" s="138">
        <f>IF(BS19&lt;&gt;"",BS$5,0)</f>
      </c>
      <c r="BV19" s="137">
        <f>IF(BS$6=0,RANK(BS19,BS$12:BS$42,0),RANK(BS19,BS$12:BS$42,1))</f>
      </c>
      <c r="BW19"/>
      <c r="BX19" s="138">
        <f>IF(COUNTA(BW$12:BW$42)=0,0.6*BW$5,IF(BW19="",0,IF(BW$6=0,IF(BW19&gt;=BW$8,BW$5,IF(BW19&lt;BW$6,0,0.6*BW$5+0.4*BW$5*(BW19-BW$7)/(BW$8-BW$7))),IF(BW19&lt;=BW$8,BW$5,IF(BW19&gt;BW$6,0,0.6*BW$5+0.4*BW$5*(BW19-BW$7)/(BW$8-BW$7))))))</f>
      </c>
      <c r="BY19" s="138">
        <f>IF(BW19&lt;&gt;"",BW$5,0)</f>
      </c>
      <c r="BZ19" s="137">
        <f>IF(BW$6=0,RANK(BW19,BW$12:BW$42,0),RANK(BW19,BW$12:BW$42,1))</f>
      </c>
      <c r="CA19"/>
      <c r="CB19" s="138">
        <f>IF(COUNTA(CA$12:CA$42)=0,0.6*CA$5,IF(CA19="",0,IF(AND(CA19&gt;=CA$7,CA19&lt;=CA$8),CA$5,0)))</f>
      </c>
      <c r="CC19" s="138">
        <f>IF(CA19&lt;&gt;"",CA$5,0)</f>
      </c>
      <c r="CD19" s="137">
        <f>IF(CA$6=0,RANK(CA19,CA$12:CA$42,0),RANK(CA19,CA$12:CA$42,1))</f>
      </c>
      <c r="CE19"/>
      <c r="CF19" s="138">
        <f>IF(COUNTA(CE$12:CE$42)=0,0.6*CE$5,IF(CE19="",0,IF(AND(CE19&gt;=CE$7,CE19&lt;=CE$8),CE$5,0)))</f>
      </c>
      <c r="CG19" s="138">
        <f>IF(CE19&lt;&gt;"",CE$5,0)</f>
      </c>
      <c r="CH19" s="137">
        <f>IF(CE$6=0,RANK(CE19,CE$12:CE$42,0),RANK(CE19,CE$12:CE$42,1))</f>
      </c>
      <c r="CI19"/>
      <c r="CJ19" s="138">
        <f>IF(COUNTA(CI$12:CI$42)=0,0.6*CI$5,IF(CI19="",0,IF(CI$6=0,IF(CI19&gt;=CI$8,CI$5,IF(CI19&lt;CI$6,0,0.6*CI$5+0.4*CI$5*(CI19-CI$7)/(CI$8-CI$7))),IF(CI19&lt;=CI$8,CI$5,IF(CI19&gt;CI$6,0,0.6*CI$5+0.4*CI$5*(CI19-CI$7)/(CI$8-CI$7))))))</f>
      </c>
      <c r="CK19" s="138">
        <f>IF(CI19&lt;&gt;"",CI$5,0)</f>
      </c>
      <c r="CL19" s="137">
        <f>IF(CI$6=0,RANK(CI19,CI$12:CI$42,0),RANK(CI19,CI$12:CI$42,1))</f>
      </c>
      <c r="CM19" s="137" t="s">
        <v>23</v>
      </c>
      <c r="CN19" s="137">
        <f>(F19)*100</f>
      </c>
      <c r="CO19" s="137">
        <f>RANK(CN19,CN$12:CN$42,0)</f>
      </c>
      <c r="CP19" s="137" t="s">
        <v>23</v>
      </c>
      <c r="CQ19" s="137">
        <f>(J19+N19+R19+V19+Z19+AD19+AH19+AL19+AP19+AT19+AX19+BB19+BF19)*100</f>
      </c>
      <c r="CR19" s="137">
        <f>RANK(CQ19,CQ$12:CQ$42,0)</f>
      </c>
      <c r="CS19" s="137" t="s">
        <v>23</v>
      </c>
      <c r="CT19" s="137">
        <f>(BK19+BP19)*100</f>
      </c>
      <c r="CU19" s="137">
        <f>RANK(CT19,CT$12:CT$42,0)</f>
      </c>
      <c r="CV19" s="137" t="s">
        <v>23</v>
      </c>
      <c r="CW19" s="137">
        <f>(BT19)*100</f>
      </c>
      <c r="CX19" s="137">
        <f>RANK(CW19,CW$12:CW$42,0)</f>
      </c>
      <c r="CY19" s="137" t="s">
        <v>23</v>
      </c>
      <c r="CZ19" s="137">
        <f>(BX19)*100</f>
      </c>
      <c r="DA19" s="137">
        <f>RANK(CZ19,CZ$12:CZ$42,0)</f>
      </c>
      <c r="DB19" s="137" t="s">
        <v>23</v>
      </c>
      <c r="DC19" s="137">
        <f>(CB19+CF19)*100</f>
      </c>
      <c r="DD19" s="137">
        <f>RANK(DC19,DC$12:DC$42,0)</f>
      </c>
      <c r="DE19" s="137" t="s">
        <v>23</v>
      </c>
      <c r="DF19" s="137">
        <f>(CJ19)*100</f>
      </c>
      <c r="DG19" s="137">
        <f>RANK(DF19,DF$12:DF$42,0)</f>
      </c>
    </row>
    <row r="20">
      <c r="A20" s="137" t="s">
        <v>24</v>
      </c>
      <c r="B20" s="137">
        <f>A20</f>
      </c>
      <c r="C20" s="137">
        <f>(F20+J20+N20+R20+V20+Z20+AD20+AH20+AL20+AP20+AT20+AX20+BB20+BF20+BK20+BP20+BT20+BX20+CB20+CF20+CJ20)*100</f>
      </c>
      <c r="D20" s="137">
        <f>RANK(C20,C$12:C$42,0)</f>
      </c>
      <c r="E20"/>
      <c r="F20" s="138">
        <f>IF(COUNTA(E$12:E$42)=0,0.6*E$5,IF(E20="",0,IF(E$6=0,IF(E20&gt;=E$8,E$5,IF(E20&lt;E$6,0,0.6*E$5+0.4*E$5*(E20-E$7)/(E$8-E$7))),IF(E20&lt;=E$8,E$5,IF(E20&gt;E$6,0,0.6*E$5+0.4*E$5*(E20-E$7)/(E$8-E$7))))))</f>
      </c>
      <c r="G20" s="138">
        <f>IF(E20&lt;&gt;"",E$5,0)</f>
      </c>
      <c r="H20" s="137">
        <f>IF(E$6=0,RANK(E20,E$12:E$42,0),RANK(E20,E$12:E$42,1))</f>
      </c>
      <c r="I20"/>
      <c r="J20" s="138">
        <f>IF(COUNTA(I$12:I$42)=0,0.6*I$5,IF(I20="",0,IF(I$6=0,IF(I20&gt;=I$8,I$5,IF(I20&lt;I$6,0,0.6*I$5+0.4*I$5*(I20-I$7)/(I$8-I$7))),IF(I20&lt;=I$8,I$5,IF(I20&gt;I$6,0,0.6*I$5+0.4*I$5*(I20-I$7)/(I$8-I$7))))))</f>
      </c>
      <c r="K20" s="138">
        <f>IF(I20&lt;&gt;"",I$5,0)</f>
      </c>
      <c r="L20" s="137">
        <f>IF(I$6=0,RANK(I20,I$12:I$42,0),RANK(I20,I$12:I$42,1))</f>
      </c>
      <c r="M20" s="138">
        <v>99.6513124999989</v>
      </c>
      <c r="N20" s="138">
        <f>IF(COUNTA(M$12:M$42)=0,0.6*M$5,IF(M20="",0,IF(M$6=0,IF(M20&gt;=M$8,M$5,IF(M20&lt;M$6,0,0.6*M$5+0.4*M$5*(M20-M$7)/(M$8-M$7))),IF(M20&lt;=M$8,M$5,IF(M20&gt;M$6,0,0.6*M$5+0.4*M$5*(M20-M$7)/(M$8-M$7))))))</f>
      </c>
      <c r="O20" s="138">
        <f>IF(M20&lt;&gt;"",M$5,0)</f>
      </c>
      <c r="P20" s="137">
        <f>IF(M$6=0,RANK(M20,M$12:M$42,0),RANK(M20,M$12:M$42,1))</f>
      </c>
      <c r="Q20" s="138">
        <v>0.683840856512742</v>
      </c>
      <c r="R20" s="138">
        <f>IF(COUNTA(Q$12:Q$42)=0,0.6*Q$5,IF(Q20="",0,IF(Q$6=0,IF(Q20&gt;=Q$8,Q$5,IF(Q20&lt;Q$6,0,0.6*Q$5+0.4*Q$5*(Q20-Q$7)/(Q$8-Q$7))),IF(Q20&lt;=Q$8,Q$5,IF(Q20&gt;Q$6,0,0.6*Q$5+0.4*Q$5*(Q20-Q$7)/(Q$8-Q$7))))))</f>
      </c>
      <c r="S20" s="138">
        <f>IF(Q20&lt;&gt;"",Q$5,0)</f>
      </c>
      <c r="T20" s="137">
        <f>IF(Q$6=0,RANK(Q20,Q$12:Q$42,0),RANK(Q20,Q$12:Q$42,1))</f>
      </c>
      <c r="U20" s="138">
        <v>1.55922791989809</v>
      </c>
      <c r="V20" s="138">
        <f>IF(COUNTA(U$12:U$42)=0,0.6*U$5,IF(U20="",0,IF(U$6=0,IF(U20&gt;=U$8,U$5,IF(U20&lt;U$6,0,0.6*U$5+0.4*U$5*(U20-U$7)/(U$8-U$7))),IF(U20&lt;=U$8,U$5,IF(U20&gt;U$6,0,0.6*U$5+0.4*U$5*(U20-U$7)/(U$8-U$7))))))</f>
      </c>
      <c r="W20" s="138">
        <f>IF(U20&lt;&gt;"",U$5,0)</f>
      </c>
      <c r="X20" s="137">
        <f>IF(U$6=0,RANK(U20,U$12:U$42,0),RANK(U20,U$12:U$42,1))</f>
      </c>
      <c r="Y20" s="138">
        <v>99.9790959601678</v>
      </c>
      <c r="Z20" s="138">
        <f>IF(COUNTA(Y$12:Y$42)=0,0.6*Y$5,IF(Y20="",0,IF(Y$6=0,IF(Y20&gt;=Y$8,Y$5,IF(Y20&lt;Y$6,0,0.6*Y$5+0.4*Y$5*(Y20-Y$7)/(Y$8-Y$7))),IF(Y20&lt;=Y$8,Y$5,IF(Y20&gt;Y$6,0,0.6*Y$5+0.4*Y$5*(Y20-Y$7)/(Y$8-Y$7))))))</f>
      </c>
      <c r="AA20" s="138">
        <f>IF(Y20&lt;&gt;"",Y$5,0)</f>
      </c>
      <c r="AB20" s="137">
        <f>IF(Y$6=0,RANK(Y20,Y$12:Y$42,0),RANK(Y20,Y$12:Y$42,1))</f>
      </c>
      <c r="AC20" s="138">
        <v>0.0992244472739957</v>
      </c>
      <c r="AD20" s="138">
        <f>IF(COUNTA(AC$12:AC$42)=0,0.6*AC$5,IF(AC20="",0,IF(AC$6=0,IF(AC20&gt;=AC$8,AC$5,IF(AC20&lt;AC$6,0,0.6*AC$5+0.4*AC$5*(AC20-AC$7)/(AC$8-AC$7))),IF(AC20&lt;=AC$8,AC$5,IF(AC20&gt;AC$6,0,0.6*AC$5+0.4*AC$5*(AC20-AC$7)/(AC$8-AC$7))))))</f>
      </c>
      <c r="AE20" s="138">
        <f>IF(AC20&lt;&gt;"",AC$5,0)</f>
      </c>
      <c r="AF20" s="137">
        <f>IF(AC$6=0,RANK(AC20,AC$12:AC$42,0),RANK(AC20,AC$12:AC$42,1))</f>
      </c>
      <c r="AG20"/>
      <c r="AH20" s="138">
        <f>IF(COUNTA(AG$12:AG$42)=0,0.6*AG$5,IF(AG20="",0,IF(AG$6=0,IF(AG20&gt;=AG$8,AG$5,IF(AG20&lt;AG$6,0,0.6*AG$5+0.4*AG$5*(AG20-AG$7)/(AG$8-AG$7))),IF(AG20&lt;=AG$8,AG$5,IF(AG20&gt;AG$6,0,0.6*AG$5+0.4*AG$5*(AG20-AG$7)/(AG$8-AG$7))))))</f>
      </c>
      <c r="AI20" s="138">
        <f>IF(AG20&lt;&gt;"",AG$5,0)</f>
      </c>
      <c r="AJ20" s="137">
        <f>IF(AG$6=0,RANK(AG20,AG$12:AG$42,0),RANK(AG20,AG$12:AG$42,1))</f>
      </c>
      <c r="AK20"/>
      <c r="AL20" s="138">
        <f>IF(COUNTA(AK$12:AK$42)=0,0.6*AK$5,IF(AK20="",0,IF(AK$6=0,IF(AK20&gt;=AK$8,AK$5,IF(AK20&lt;AK$6,0,0.6*AK$5+0.4*AK$5*(AK20-AK$7)/(AK$8-AK$7))),IF(AK20&lt;=AK$8,AK$5,IF(AK20&gt;AK$6,0,0.6*AK$5+0.4*AK$5*(AK20-AK$7)/(AK$8-AK$7))))))</f>
      </c>
      <c r="AM20" s="138">
        <f>IF(AK20&lt;&gt;"",AK$5,0)</f>
      </c>
      <c r="AN20" s="137">
        <f>IF(AK$6=0,RANK(AK20,AK$12:AK$42,0),RANK(AK20,AK$12:AK$42,1))</f>
      </c>
      <c r="AO20"/>
      <c r="AP20" s="138">
        <f>IF(COUNTA(AO$12:AO$42)=0,0.6*AO$5,IF(AO20="",0,IF(AO$6=0,IF(AO20&gt;=AO$8,AO$5,IF(AO20&lt;AO$6,0,0.6*AO$5+0.4*AO$5*(AO20-AO$7)/(AO$8-AO$7))),IF(AO20&lt;=AO$8,AO$5,IF(AO20&gt;AO$6,0,0.6*AO$5+0.4*AO$5*(AO20-AO$7)/(AO$8-AO$7))))))</f>
      </c>
      <c r="AQ20" s="138">
        <f>IF(AO20&lt;&gt;"",AO$5,0)</f>
      </c>
      <c r="AR20" s="137">
        <f>IF(AO$6=0,RANK(AO20,AO$12:AO$42,0),RANK(AO20,AO$12:AO$42,1))</f>
      </c>
      <c r="AS20" s="138">
        <v>99.9</v>
      </c>
      <c r="AT20" s="138">
        <f>IF(COUNTA(AS$12:AS$42)=0,0.6*AS$5,IF(AS20="",0,IF(AS$6=0,IF(AS20&gt;=AS$8,AS$5,IF(AS20&lt;AS$6,0,0.6*AS$5+0.4*AS$5*(AS20-AS$7)/(AS$8-AS$7))),IF(AS20&lt;=AS$8,AS$5,IF(AS20&gt;AS$6,0,0.6*AS$5+0.4*AS$5*(AS20-AS$7)/(AS$8-AS$7))))))</f>
      </c>
      <c r="AU20" s="138">
        <f>IF(AS20&lt;&gt;"",AS$5,0)</f>
      </c>
      <c r="AV20" s="137">
        <f>IF(AS$6=0,RANK(AS20,AS$12:AS$42,0),RANK(AS20,AS$12:AS$42,1))</f>
      </c>
      <c r="AW20" s="138">
        <v>95.1426679231407</v>
      </c>
      <c r="AX20" s="138">
        <f>IF(COUNTA(AW$12:AW$42)=0,0.6*AW$5,IF(AW20="",0,IF(AW$6=0,IF(AW20&gt;=AW$8,AW$5,IF(AW20&lt;AW$6,0,0.6*AW$5+0.4*AW$5*(AW20-AW$7)/(AW$8-AW$7))),IF(AW20&lt;=AW$8,AW$5,IF(AW20&gt;AW$6,0,0.6*AW$5+0.4*AW$5*(AW20-AW$7)/(AW$8-AW$7))))))</f>
      </c>
      <c r="AY20" s="138">
        <f>IF(AW20&lt;&gt;"",AW$5,0)</f>
      </c>
      <c r="AZ20" s="137">
        <f>IF(AW$6=0,RANK(AW20,AW$12:AW$42,0),RANK(AW20,AW$12:AW$42,1))</f>
      </c>
      <c r="BA20" s="138">
        <v>97.3374372421759</v>
      </c>
      <c r="BB20" s="138">
        <f>IF(COUNTA(BA$12:BA$42)=0,0.6*BA$5,IF(BA20="",0,IF(BA$6=0,IF(BA20&gt;=BA$8,BA$5,IF(BA20&lt;BA$6,0,0.6*BA$5+0.4*BA$5*(BA20-BA$7)/(BA$8-BA$7))),IF(BA20&lt;=BA$8,BA$5,IF(BA20&gt;BA$6,0,0.6*BA$5+0.4*BA$5*(BA20-BA$7)/(BA$8-BA$7))))))</f>
      </c>
      <c r="BC20" s="138">
        <f>IF(BA20&lt;&gt;"",BA$5,0)</f>
      </c>
      <c r="BD20" s="137">
        <f>IF(BA$6=0,RANK(BA20,BA$12:BA$42,0),RANK(BA20,BA$12:BA$42,1))</f>
      </c>
      <c r="BE20" s="138">
        <v>99.9417914737528</v>
      </c>
      <c r="BF20" s="138">
        <f>IF(COUNTA(BE$12:BE$42)=0,0.6*BE$5,IF(BE20="",0,IF(BE$6=0,IF(BE20&gt;=BE$8,BE$5,IF(BE20&lt;BE$6,0,0.6*BE$5+0.4*BE$5*(BE20-BE$7)/(BE$8-BE$7))),IF(BE20&lt;=BE$8,BE$5,IF(BE20&gt;BE$6,0,0.6*BE$5+0.4*BE$5*(BE20-BE$7)/(BE$8-BE$7))))))</f>
      </c>
      <c r="BG20" s="138">
        <f>IF(BE20&lt;&gt;"",BE$5,0)</f>
      </c>
      <c r="BH20" s="137">
        <f>IF(BE$6=0,RANK(BE20,BE$12:BE$42,0),RANK(BE20,BE$12:BE$42,1))</f>
      </c>
      <c r="BI20"/>
      <c r="BJ20"/>
      <c r="BK20" s="138">
        <f>IF((COUNTA(BI$12:BI$42)+COUNTA(BJ$12:BJ$42)=0),0.6*BI$5,IF(OR(BI20="",BJ20=""),0,IF(BI$6=0,IF(BI20&gt;=BI$8,BI$5,IF(BI20&lt;BJ20,0,BI$5*(BI20-BJ20)/(BI$8-BJ20))),IF(BI20&lt;=BI$8,BI$5,IF(BI20&gt;BJ20,0,BI$5*(BI20-BJ20)/(BI$8-BJ20))))))</f>
      </c>
      <c r="BL20" s="138">
        <f>IF(OR(BI20="",BJ20=""),0,BI$5)</f>
      </c>
      <c r="BM20" s="137">
        <f>IF(BI$6=0,RANK(BK20,BK$12:BK$42,0),RANK(BK20,BK$12:BK$42,1))</f>
      </c>
      <c r="BN20"/>
      <c r="BO20"/>
      <c r="BP20" s="138">
        <f>IF((COUNTA(BN$12:BN$42)+COUNTA(BO$12:BO$42)=0),0.6*BN$5,IF(OR(BN20="",BO20=""),0,IF(BN$6=0,IF(BN20&gt;=BN$8,BN$5,IF(BN20&lt;BO20,0,BN$5*(BN20-BO20)/(BN$8-BO20))),IF(BN20&lt;=BN$8,BN$5,IF(BN20&gt;BO20,0,BN$5*(BN20-BO20)/(BN$8-BO20))))))</f>
      </c>
      <c r="BQ20" s="138">
        <f>IF(OR(BN20="",BO20=""),0,BN$5)</f>
      </c>
      <c r="BR20" s="137">
        <f>IF(BN$6=0,RANK(BP20,BP$12:BP$42,0),RANK(BP20,BP$12:BP$42,1))</f>
      </c>
      <c r="BS20"/>
      <c r="BT20" s="138">
        <f>IF(COUNTA(BS$12:BS$42)=0,0.6*BS$5,IF(BS20="",0,IF(BS$6=0,IF(BS20&gt;=BS$8,BS$5,IF(BS20&lt;BS$6,0,0.6*BS$5+0.4*BS$5*(BS20-BS$7)/(BS$8-BS$7))),IF(BS20&lt;=BS$8,BS$5,IF(BS20&gt;BS$6,0,0.6*BS$5+0.4*BS$5*(BS20-BS$7)/(BS$8-BS$7))))))</f>
      </c>
      <c r="BU20" s="138">
        <f>IF(BS20&lt;&gt;"",BS$5,0)</f>
      </c>
      <c r="BV20" s="137">
        <f>IF(BS$6=0,RANK(BS20,BS$12:BS$42,0),RANK(BS20,BS$12:BS$42,1))</f>
      </c>
      <c r="BW20"/>
      <c r="BX20" s="138">
        <f>IF(COUNTA(BW$12:BW$42)=0,0.6*BW$5,IF(BW20="",0,IF(BW$6=0,IF(BW20&gt;=BW$8,BW$5,IF(BW20&lt;BW$6,0,0.6*BW$5+0.4*BW$5*(BW20-BW$7)/(BW$8-BW$7))),IF(BW20&lt;=BW$8,BW$5,IF(BW20&gt;BW$6,0,0.6*BW$5+0.4*BW$5*(BW20-BW$7)/(BW$8-BW$7))))))</f>
      </c>
      <c r="BY20" s="138">
        <f>IF(BW20&lt;&gt;"",BW$5,0)</f>
      </c>
      <c r="BZ20" s="137">
        <f>IF(BW$6=0,RANK(BW20,BW$12:BW$42,0),RANK(BW20,BW$12:BW$42,1))</f>
      </c>
      <c r="CA20"/>
      <c r="CB20" s="138">
        <f>IF(COUNTA(CA$12:CA$42)=0,0.6*CA$5,IF(CA20="",0,IF(AND(CA20&gt;=CA$7,CA20&lt;=CA$8),CA$5,0)))</f>
      </c>
      <c r="CC20" s="138">
        <f>IF(CA20&lt;&gt;"",CA$5,0)</f>
      </c>
      <c r="CD20" s="137">
        <f>IF(CA$6=0,RANK(CA20,CA$12:CA$42,0),RANK(CA20,CA$12:CA$42,1))</f>
      </c>
      <c r="CE20"/>
      <c r="CF20" s="138">
        <f>IF(COUNTA(CE$12:CE$42)=0,0.6*CE$5,IF(CE20="",0,IF(AND(CE20&gt;=CE$7,CE20&lt;=CE$8),CE$5,0)))</f>
      </c>
      <c r="CG20" s="138">
        <f>IF(CE20&lt;&gt;"",CE$5,0)</f>
      </c>
      <c r="CH20" s="137">
        <f>IF(CE$6=0,RANK(CE20,CE$12:CE$42,0),RANK(CE20,CE$12:CE$42,1))</f>
      </c>
      <c r="CI20"/>
      <c r="CJ20" s="138">
        <f>IF(COUNTA(CI$12:CI$42)=0,0.6*CI$5,IF(CI20="",0,IF(CI$6=0,IF(CI20&gt;=CI$8,CI$5,IF(CI20&lt;CI$6,0,0.6*CI$5+0.4*CI$5*(CI20-CI$7)/(CI$8-CI$7))),IF(CI20&lt;=CI$8,CI$5,IF(CI20&gt;CI$6,0,0.6*CI$5+0.4*CI$5*(CI20-CI$7)/(CI$8-CI$7))))))</f>
      </c>
      <c r="CK20" s="138">
        <f>IF(CI20&lt;&gt;"",CI$5,0)</f>
      </c>
      <c r="CL20" s="137">
        <f>IF(CI$6=0,RANK(CI20,CI$12:CI$42,0),RANK(CI20,CI$12:CI$42,1))</f>
      </c>
      <c r="CM20" s="137" t="s">
        <v>24</v>
      </c>
      <c r="CN20" s="137">
        <f>(F20)*100</f>
      </c>
      <c r="CO20" s="137">
        <f>RANK(CN20,CN$12:CN$42,0)</f>
      </c>
      <c r="CP20" s="137" t="s">
        <v>24</v>
      </c>
      <c r="CQ20" s="137">
        <f>(J20+N20+R20+V20+Z20+AD20+AH20+AL20+AP20+AT20+AX20+BB20+BF20)*100</f>
      </c>
      <c r="CR20" s="137">
        <f>RANK(CQ20,CQ$12:CQ$42,0)</f>
      </c>
      <c r="CS20" s="137" t="s">
        <v>24</v>
      </c>
      <c r="CT20" s="137">
        <f>(BK20+BP20)*100</f>
      </c>
      <c r="CU20" s="137">
        <f>RANK(CT20,CT$12:CT$42,0)</f>
      </c>
      <c r="CV20" s="137" t="s">
        <v>24</v>
      </c>
      <c r="CW20" s="137">
        <f>(BT20)*100</f>
      </c>
      <c r="CX20" s="137">
        <f>RANK(CW20,CW$12:CW$42,0)</f>
      </c>
      <c r="CY20" s="137" t="s">
        <v>24</v>
      </c>
      <c r="CZ20" s="137">
        <f>(BX20)*100</f>
      </c>
      <c r="DA20" s="137">
        <f>RANK(CZ20,CZ$12:CZ$42,0)</f>
      </c>
      <c r="DB20" s="137" t="s">
        <v>24</v>
      </c>
      <c r="DC20" s="137">
        <f>(CB20+CF20)*100</f>
      </c>
      <c r="DD20" s="137">
        <f>RANK(DC20,DC$12:DC$42,0)</f>
      </c>
      <c r="DE20" s="137" t="s">
        <v>24</v>
      </c>
      <c r="DF20" s="137">
        <f>(CJ20)*100</f>
      </c>
      <c r="DG20" s="137">
        <f>RANK(DF20,DF$12:DF$42,0)</f>
      </c>
    </row>
    <row r="21">
      <c r="A21" s="137" t="s">
        <v>25</v>
      </c>
      <c r="B21" s="137">
        <f>A21</f>
      </c>
      <c r="C21" s="137">
        <f>(F21+J21+N21+R21+V21+Z21+AD21+AH21+AL21+AP21+AT21+AX21+BB21+BF21+BK21+BP21+BT21+BX21+CB21+CF21+CJ21)*100</f>
      </c>
      <c r="D21" s="137">
        <f>RANK(C21,C$12:C$42,0)</f>
      </c>
      <c r="E21"/>
      <c r="F21" s="138">
        <f>IF(COUNTA(E$12:E$42)=0,0.6*E$5,IF(E21="",0,IF(E$6=0,IF(E21&gt;=E$8,E$5,IF(E21&lt;E$6,0,0.6*E$5+0.4*E$5*(E21-E$7)/(E$8-E$7))),IF(E21&lt;=E$8,E$5,IF(E21&gt;E$6,0,0.6*E$5+0.4*E$5*(E21-E$7)/(E$8-E$7))))))</f>
      </c>
      <c r="G21" s="138">
        <f>IF(E21&lt;&gt;"",E$5,0)</f>
      </c>
      <c r="H21" s="137">
        <f>IF(E$6=0,RANK(E21,E$12:E$42,0),RANK(E21,E$12:E$42,1))</f>
      </c>
      <c r="I21"/>
      <c r="J21" s="138">
        <f>IF(COUNTA(I$12:I$42)=0,0.6*I$5,IF(I21="",0,IF(I$6=0,IF(I21&gt;=I$8,I$5,IF(I21&lt;I$6,0,0.6*I$5+0.4*I$5*(I21-I$7)/(I$8-I$7))),IF(I21&lt;=I$8,I$5,IF(I21&gt;I$6,0,0.6*I$5+0.4*I$5*(I21-I$7)/(I$8-I$7))))))</f>
      </c>
      <c r="K21" s="138">
        <f>IF(I21&lt;&gt;"",I$5,0)</f>
      </c>
      <c r="L21" s="137">
        <f>IF(I$6=0,RANK(I21,I$12:I$42,0),RANK(I21,I$12:I$42,1))</f>
      </c>
      <c r="M21" s="138">
        <v>99.7846006944435</v>
      </c>
      <c r="N21" s="138">
        <f>IF(COUNTA(M$12:M$42)=0,0.6*M$5,IF(M21="",0,IF(M$6=0,IF(M21&gt;=M$8,M$5,IF(M21&lt;M$6,0,0.6*M$5+0.4*M$5*(M21-M$7)/(M$8-M$7))),IF(M21&lt;=M$8,M$5,IF(M21&gt;M$6,0,0.6*M$5+0.4*M$5*(M21-M$7)/(M$8-M$7))))))</f>
      </c>
      <c r="O21" s="138">
        <f>IF(M21&lt;&gt;"",M$5,0)</f>
      </c>
      <c r="P21" s="137">
        <f>IF(M$6=0,RANK(M21,M$12:M$42,0),RANK(M21,M$12:M$42,1))</f>
      </c>
      <c r="Q21" s="138">
        <v>0.659983796281365</v>
      </c>
      <c r="R21" s="138">
        <f>IF(COUNTA(Q$12:Q$42)=0,0.6*Q$5,IF(Q21="",0,IF(Q$6=0,IF(Q21&gt;=Q$8,Q$5,IF(Q21&lt;Q$6,0,0.6*Q$5+0.4*Q$5*(Q21-Q$7)/(Q$8-Q$7))),IF(Q21&lt;=Q$8,Q$5,IF(Q21&gt;Q$6,0,0.6*Q$5+0.4*Q$5*(Q21-Q$7)/(Q$8-Q$7))))))</f>
      </c>
      <c r="S21" s="138">
        <f>IF(Q21&lt;&gt;"",Q$5,0)</f>
      </c>
      <c r="T21" s="137">
        <f>IF(Q$6=0,RANK(Q21,Q$12:Q$42,0),RANK(Q21,Q$12:Q$42,1))</f>
      </c>
      <c r="U21" s="138">
        <v>1.50026970714199</v>
      </c>
      <c r="V21" s="138">
        <f>IF(COUNTA(U$12:U$42)=0,0.6*U$5,IF(U21="",0,IF(U$6=0,IF(U21&gt;=U$8,U$5,IF(U21&lt;U$6,0,0.6*U$5+0.4*U$5*(U21-U$7)/(U$8-U$7))),IF(U21&lt;=U$8,U$5,IF(U21&gt;U$6,0,0.6*U$5+0.4*U$5*(U21-U$7)/(U$8-U$7))))))</f>
      </c>
      <c r="W21" s="138">
        <f>IF(U21&lt;&gt;"",U$5,0)</f>
      </c>
      <c r="X21" s="137">
        <f>IF(U$6=0,RANK(U21,U$12:U$42,0),RANK(U21,U$12:U$42,1))</f>
      </c>
      <c r="Y21" s="138">
        <v>99.9798495196076</v>
      </c>
      <c r="Z21" s="138">
        <f>IF(COUNTA(Y$12:Y$42)=0,0.6*Y$5,IF(Y21="",0,IF(Y$6=0,IF(Y21&gt;=Y$8,Y$5,IF(Y21&lt;Y$6,0,0.6*Y$5+0.4*Y$5*(Y21-Y$7)/(Y$8-Y$7))),IF(Y21&lt;=Y$8,Y$5,IF(Y21&gt;Y$6,0,0.6*Y$5+0.4*Y$5*(Y21-Y$7)/(Y$8-Y$7))))))</f>
      </c>
      <c r="AA21" s="138">
        <f>IF(Y21&lt;&gt;"",Y$5,0)</f>
      </c>
      <c r="AB21" s="137">
        <f>IF(Y$6=0,RANK(Y21,Y$12:Y$42,0),RANK(Y21,Y$12:Y$42,1))</f>
      </c>
      <c r="AC21" s="138">
        <v>0.116525060770929</v>
      </c>
      <c r="AD21" s="138">
        <f>IF(COUNTA(AC$12:AC$42)=0,0.6*AC$5,IF(AC21="",0,IF(AC$6=0,IF(AC21&gt;=AC$8,AC$5,IF(AC21&lt;AC$6,0,0.6*AC$5+0.4*AC$5*(AC21-AC$7)/(AC$8-AC$7))),IF(AC21&lt;=AC$8,AC$5,IF(AC21&gt;AC$6,0,0.6*AC$5+0.4*AC$5*(AC21-AC$7)/(AC$8-AC$7))))))</f>
      </c>
      <c r="AE21" s="138">
        <f>IF(AC21&lt;&gt;"",AC$5,0)</f>
      </c>
      <c r="AF21" s="137">
        <f>IF(AC$6=0,RANK(AC21,AC$12:AC$42,0),RANK(AC21,AC$12:AC$42,1))</f>
      </c>
      <c r="AG21"/>
      <c r="AH21" s="138">
        <f>IF(COUNTA(AG$12:AG$42)=0,0.6*AG$5,IF(AG21="",0,IF(AG$6=0,IF(AG21&gt;=AG$8,AG$5,IF(AG21&lt;AG$6,0,0.6*AG$5+0.4*AG$5*(AG21-AG$7)/(AG$8-AG$7))),IF(AG21&lt;=AG$8,AG$5,IF(AG21&gt;AG$6,0,0.6*AG$5+0.4*AG$5*(AG21-AG$7)/(AG$8-AG$7))))))</f>
      </c>
      <c r="AI21" s="138">
        <f>IF(AG21&lt;&gt;"",AG$5,0)</f>
      </c>
      <c r="AJ21" s="137">
        <f>IF(AG$6=0,RANK(AG21,AG$12:AG$42,0),RANK(AG21,AG$12:AG$42,1))</f>
      </c>
      <c r="AK21"/>
      <c r="AL21" s="138">
        <f>IF(COUNTA(AK$12:AK$42)=0,0.6*AK$5,IF(AK21="",0,IF(AK$6=0,IF(AK21&gt;=AK$8,AK$5,IF(AK21&lt;AK$6,0,0.6*AK$5+0.4*AK$5*(AK21-AK$7)/(AK$8-AK$7))),IF(AK21&lt;=AK$8,AK$5,IF(AK21&gt;AK$6,0,0.6*AK$5+0.4*AK$5*(AK21-AK$7)/(AK$8-AK$7))))))</f>
      </c>
      <c r="AM21" s="138">
        <f>IF(AK21&lt;&gt;"",AK$5,0)</f>
      </c>
      <c r="AN21" s="137">
        <f>IF(AK$6=0,RANK(AK21,AK$12:AK$42,0),RANK(AK21,AK$12:AK$42,1))</f>
      </c>
      <c r="AO21"/>
      <c r="AP21" s="138">
        <f>IF(COUNTA(AO$12:AO$42)=0,0.6*AO$5,IF(AO21="",0,IF(AO$6=0,IF(AO21&gt;=AO$8,AO$5,IF(AO21&lt;AO$6,0,0.6*AO$5+0.4*AO$5*(AO21-AO$7)/(AO$8-AO$7))),IF(AO21&lt;=AO$8,AO$5,IF(AO21&gt;AO$6,0,0.6*AO$5+0.4*AO$5*(AO21-AO$7)/(AO$8-AO$7))))))</f>
      </c>
      <c r="AQ21" s="138">
        <f>IF(AO21&lt;&gt;"",AO$5,0)</f>
      </c>
      <c r="AR21" s="137">
        <f>IF(AO$6=0,RANK(AO21,AO$12:AO$42,0),RANK(AO21,AO$12:AO$42,1))</f>
      </c>
      <c r="AS21" s="138">
        <v>99.9</v>
      </c>
      <c r="AT21" s="138">
        <f>IF(COUNTA(AS$12:AS$42)=0,0.6*AS$5,IF(AS21="",0,IF(AS$6=0,IF(AS21&gt;=AS$8,AS$5,IF(AS21&lt;AS$6,0,0.6*AS$5+0.4*AS$5*(AS21-AS$7)/(AS$8-AS$7))),IF(AS21&lt;=AS$8,AS$5,IF(AS21&gt;AS$6,0,0.6*AS$5+0.4*AS$5*(AS21-AS$7)/(AS$8-AS$7))))))</f>
      </c>
      <c r="AU21" s="138">
        <f>IF(AS21&lt;&gt;"",AS$5,0)</f>
      </c>
      <c r="AV21" s="137">
        <f>IF(AS$6=0,RANK(AS21,AS$12:AS$42,0),RANK(AS21,AS$12:AS$42,1))</f>
      </c>
      <c r="AW21" s="138">
        <v>97.6053407975546</v>
      </c>
      <c r="AX21" s="138">
        <f>IF(COUNTA(AW$12:AW$42)=0,0.6*AW$5,IF(AW21="",0,IF(AW$6=0,IF(AW21&gt;=AW$8,AW$5,IF(AW21&lt;AW$6,0,0.6*AW$5+0.4*AW$5*(AW21-AW$7)/(AW$8-AW$7))),IF(AW21&lt;=AW$8,AW$5,IF(AW21&gt;AW$6,0,0.6*AW$5+0.4*AW$5*(AW21-AW$7)/(AW$8-AW$7))))))</f>
      </c>
      <c r="AY21" s="138">
        <f>IF(AW21&lt;&gt;"",AW$5,0)</f>
      </c>
      <c r="AZ21" s="137">
        <f>IF(AW$6=0,RANK(AW21,AW$12:AW$42,0),RANK(AW21,AW$12:AW$42,1))</f>
      </c>
      <c r="BA21" s="138">
        <v>96.9407420931211</v>
      </c>
      <c r="BB21" s="138">
        <f>IF(COUNTA(BA$12:BA$42)=0,0.6*BA$5,IF(BA21="",0,IF(BA$6=0,IF(BA21&gt;=BA$8,BA$5,IF(BA21&lt;BA$6,0,0.6*BA$5+0.4*BA$5*(BA21-BA$7)/(BA$8-BA$7))),IF(BA21&lt;=BA$8,BA$5,IF(BA21&gt;BA$6,0,0.6*BA$5+0.4*BA$5*(BA21-BA$7)/(BA$8-BA$7))))))</f>
      </c>
      <c r="BC21" s="138">
        <f>IF(BA21&lt;&gt;"",BA$5,0)</f>
      </c>
      <c r="BD21" s="137">
        <f>IF(BA$6=0,RANK(BA21,BA$12:BA$42,0),RANK(BA21,BA$12:BA$42,1))</f>
      </c>
      <c r="BE21" s="138">
        <v>99.8295533910148</v>
      </c>
      <c r="BF21" s="138">
        <f>IF(COUNTA(BE$12:BE$42)=0,0.6*BE$5,IF(BE21="",0,IF(BE$6=0,IF(BE21&gt;=BE$8,BE$5,IF(BE21&lt;BE$6,0,0.6*BE$5+0.4*BE$5*(BE21-BE$7)/(BE$8-BE$7))),IF(BE21&lt;=BE$8,BE$5,IF(BE21&gt;BE$6,0,0.6*BE$5+0.4*BE$5*(BE21-BE$7)/(BE$8-BE$7))))))</f>
      </c>
      <c r="BG21" s="138">
        <f>IF(BE21&lt;&gt;"",BE$5,0)</f>
      </c>
      <c r="BH21" s="137">
        <f>IF(BE$6=0,RANK(BE21,BE$12:BE$42,0),RANK(BE21,BE$12:BE$42,1))</f>
      </c>
      <c r="BI21"/>
      <c r="BJ21"/>
      <c r="BK21" s="138">
        <f>IF((COUNTA(BI$12:BI$42)+COUNTA(BJ$12:BJ$42)=0),0.6*BI$5,IF(OR(BI21="",BJ21=""),0,IF(BI$6=0,IF(BI21&gt;=BI$8,BI$5,IF(BI21&lt;BJ21,0,BI$5*(BI21-BJ21)/(BI$8-BJ21))),IF(BI21&lt;=BI$8,BI$5,IF(BI21&gt;BJ21,0,BI$5*(BI21-BJ21)/(BI$8-BJ21))))))</f>
      </c>
      <c r="BL21" s="138">
        <f>IF(OR(BI21="",BJ21=""),0,BI$5)</f>
      </c>
      <c r="BM21" s="137">
        <f>IF(BI$6=0,RANK(BK21,BK$12:BK$42,0),RANK(BK21,BK$12:BK$42,1))</f>
      </c>
      <c r="BN21"/>
      <c r="BO21"/>
      <c r="BP21" s="138">
        <f>IF((COUNTA(BN$12:BN$42)+COUNTA(BO$12:BO$42)=0),0.6*BN$5,IF(OR(BN21="",BO21=""),0,IF(BN$6=0,IF(BN21&gt;=BN$8,BN$5,IF(BN21&lt;BO21,0,BN$5*(BN21-BO21)/(BN$8-BO21))),IF(BN21&lt;=BN$8,BN$5,IF(BN21&gt;BO21,0,BN$5*(BN21-BO21)/(BN$8-BO21))))))</f>
      </c>
      <c r="BQ21" s="138">
        <f>IF(OR(BN21="",BO21=""),0,BN$5)</f>
      </c>
      <c r="BR21" s="137">
        <f>IF(BN$6=0,RANK(BP21,BP$12:BP$42,0),RANK(BP21,BP$12:BP$42,1))</f>
      </c>
      <c r="BS21"/>
      <c r="BT21" s="138">
        <f>IF(COUNTA(BS$12:BS$42)=0,0.6*BS$5,IF(BS21="",0,IF(BS$6=0,IF(BS21&gt;=BS$8,BS$5,IF(BS21&lt;BS$6,0,0.6*BS$5+0.4*BS$5*(BS21-BS$7)/(BS$8-BS$7))),IF(BS21&lt;=BS$8,BS$5,IF(BS21&gt;BS$6,0,0.6*BS$5+0.4*BS$5*(BS21-BS$7)/(BS$8-BS$7))))))</f>
      </c>
      <c r="BU21" s="138">
        <f>IF(BS21&lt;&gt;"",BS$5,0)</f>
      </c>
      <c r="BV21" s="137">
        <f>IF(BS$6=0,RANK(BS21,BS$12:BS$42,0),RANK(BS21,BS$12:BS$42,1))</f>
      </c>
      <c r="BW21"/>
      <c r="BX21" s="138">
        <f>IF(COUNTA(BW$12:BW$42)=0,0.6*BW$5,IF(BW21="",0,IF(BW$6=0,IF(BW21&gt;=BW$8,BW$5,IF(BW21&lt;BW$6,0,0.6*BW$5+0.4*BW$5*(BW21-BW$7)/(BW$8-BW$7))),IF(BW21&lt;=BW$8,BW$5,IF(BW21&gt;BW$6,0,0.6*BW$5+0.4*BW$5*(BW21-BW$7)/(BW$8-BW$7))))))</f>
      </c>
      <c r="BY21" s="138">
        <f>IF(BW21&lt;&gt;"",BW$5,0)</f>
      </c>
      <c r="BZ21" s="137">
        <f>IF(BW$6=0,RANK(BW21,BW$12:BW$42,0),RANK(BW21,BW$12:BW$42,1))</f>
      </c>
      <c r="CA21"/>
      <c r="CB21" s="138">
        <f>IF(COUNTA(CA$12:CA$42)=0,0.6*CA$5,IF(CA21="",0,IF(AND(CA21&gt;=CA$7,CA21&lt;=CA$8),CA$5,0)))</f>
      </c>
      <c r="CC21" s="138">
        <f>IF(CA21&lt;&gt;"",CA$5,0)</f>
      </c>
      <c r="CD21" s="137">
        <f>IF(CA$6=0,RANK(CA21,CA$12:CA$42,0),RANK(CA21,CA$12:CA$42,1))</f>
      </c>
      <c r="CE21"/>
      <c r="CF21" s="138">
        <f>IF(COUNTA(CE$12:CE$42)=0,0.6*CE$5,IF(CE21="",0,IF(AND(CE21&gt;=CE$7,CE21&lt;=CE$8),CE$5,0)))</f>
      </c>
      <c r="CG21" s="138">
        <f>IF(CE21&lt;&gt;"",CE$5,0)</f>
      </c>
      <c r="CH21" s="137">
        <f>IF(CE$6=0,RANK(CE21,CE$12:CE$42,0),RANK(CE21,CE$12:CE$42,1))</f>
      </c>
      <c r="CI21"/>
      <c r="CJ21" s="138">
        <f>IF(COUNTA(CI$12:CI$42)=0,0.6*CI$5,IF(CI21="",0,IF(CI$6=0,IF(CI21&gt;=CI$8,CI$5,IF(CI21&lt;CI$6,0,0.6*CI$5+0.4*CI$5*(CI21-CI$7)/(CI$8-CI$7))),IF(CI21&lt;=CI$8,CI$5,IF(CI21&gt;CI$6,0,0.6*CI$5+0.4*CI$5*(CI21-CI$7)/(CI$8-CI$7))))))</f>
      </c>
      <c r="CK21" s="138">
        <f>IF(CI21&lt;&gt;"",CI$5,0)</f>
      </c>
      <c r="CL21" s="137">
        <f>IF(CI$6=0,RANK(CI21,CI$12:CI$42,0),RANK(CI21,CI$12:CI$42,1))</f>
      </c>
      <c r="CM21" s="137" t="s">
        <v>25</v>
      </c>
      <c r="CN21" s="137">
        <f>(F21)*100</f>
      </c>
      <c r="CO21" s="137">
        <f>RANK(CN21,CN$12:CN$42,0)</f>
      </c>
      <c r="CP21" s="137" t="s">
        <v>25</v>
      </c>
      <c r="CQ21" s="137">
        <f>(J21+N21+R21+V21+Z21+AD21+AH21+AL21+AP21+AT21+AX21+BB21+BF21)*100</f>
      </c>
      <c r="CR21" s="137">
        <f>RANK(CQ21,CQ$12:CQ$42,0)</f>
      </c>
      <c r="CS21" s="137" t="s">
        <v>25</v>
      </c>
      <c r="CT21" s="137">
        <f>(BK21+BP21)*100</f>
      </c>
      <c r="CU21" s="137">
        <f>RANK(CT21,CT$12:CT$42,0)</f>
      </c>
      <c r="CV21" s="137" t="s">
        <v>25</v>
      </c>
      <c r="CW21" s="137">
        <f>(BT21)*100</f>
      </c>
      <c r="CX21" s="137">
        <f>RANK(CW21,CW$12:CW$42,0)</f>
      </c>
      <c r="CY21" s="137" t="s">
        <v>25</v>
      </c>
      <c r="CZ21" s="137">
        <f>(BX21)*100</f>
      </c>
      <c r="DA21" s="137">
        <f>RANK(CZ21,CZ$12:CZ$42,0)</f>
      </c>
      <c r="DB21" s="137" t="s">
        <v>25</v>
      </c>
      <c r="DC21" s="137">
        <f>(CB21+CF21)*100</f>
      </c>
      <c r="DD21" s="137">
        <f>RANK(DC21,DC$12:DC$42,0)</f>
      </c>
      <c r="DE21" s="137" t="s">
        <v>25</v>
      </c>
      <c r="DF21" s="137">
        <f>(CJ21)*100</f>
      </c>
      <c r="DG21" s="137">
        <f>RANK(DF21,DF$12:DF$42,0)</f>
      </c>
    </row>
    <row r="22">
      <c r="A22" s="137" t="s">
        <v>26</v>
      </c>
      <c r="B22" s="137">
        <f>A22</f>
      </c>
      <c r="C22" s="137">
        <f>(F22+J22+N22+R22+V22+Z22+AD22+AH22+AL22+AP22+AT22+AX22+BB22+BF22+BK22+BP22+BT22+BX22+CB22+CF22+CJ22)*100</f>
      </c>
      <c r="D22" s="137">
        <f>RANK(C22,C$12:C$42,0)</f>
      </c>
      <c r="E22"/>
      <c r="F22" s="138">
        <f>IF(COUNTA(E$12:E$42)=0,0.6*E$5,IF(E22="",0,IF(E$6=0,IF(E22&gt;=E$8,E$5,IF(E22&lt;E$6,0,0.6*E$5+0.4*E$5*(E22-E$7)/(E$8-E$7))),IF(E22&lt;=E$8,E$5,IF(E22&gt;E$6,0,0.6*E$5+0.4*E$5*(E22-E$7)/(E$8-E$7))))))</f>
      </c>
      <c r="G22" s="138">
        <f>IF(E22&lt;&gt;"",E$5,0)</f>
      </c>
      <c r="H22" s="137">
        <f>IF(E$6=0,RANK(E22,E$12:E$42,0),RANK(E22,E$12:E$42,1))</f>
      </c>
      <c r="I22"/>
      <c r="J22" s="138">
        <f>IF(COUNTA(I$12:I$42)=0,0.6*I$5,IF(I22="",0,IF(I$6=0,IF(I22&gt;=I$8,I$5,IF(I22&lt;I$6,0,0.6*I$5+0.4*I$5*(I22-I$7)/(I$8-I$7))),IF(I22&lt;=I$8,I$5,IF(I22&gt;I$6,0,0.6*I$5+0.4*I$5*(I22-I$7)/(I$8-I$7))))))</f>
      </c>
      <c r="K22" s="138">
        <f>IF(I22&lt;&gt;"",I$5,0)</f>
      </c>
      <c r="L22" s="137">
        <f>IF(I$6=0,RANK(I22,I$12:I$42,0),RANK(I22,I$12:I$42,1))</f>
      </c>
      <c r="M22" s="138">
        <v>99.8480034722218</v>
      </c>
      <c r="N22" s="138">
        <f>IF(COUNTA(M$12:M$42)=0,0.6*M$5,IF(M22="",0,IF(M$6=0,IF(M22&gt;=M$8,M$5,IF(M22&lt;M$6,0,0.6*M$5+0.4*M$5*(M22-M$7)/(M$8-M$7))),IF(M22&lt;=M$8,M$5,IF(M22&gt;M$6,0,0.6*M$5+0.4*M$5*(M22-M$7)/(M$8-M$7))))))</f>
      </c>
      <c r="O22" s="138">
        <f>IF(M22&lt;&gt;"",M$5,0)</f>
      </c>
      <c r="P22" s="137">
        <f>IF(M$6=0,RANK(M22,M$12:M$42,0),RANK(M22,M$12:M$42,1))</f>
      </c>
      <c r="Q22" s="138">
        <v>1.0113981480662</v>
      </c>
      <c r="R22" s="138">
        <f>IF(COUNTA(Q$12:Q$42)=0,0.6*Q$5,IF(Q22="",0,IF(Q$6=0,IF(Q22&gt;=Q$8,Q$5,IF(Q22&lt;Q$6,0,0.6*Q$5+0.4*Q$5*(Q22-Q$7)/(Q$8-Q$7))),IF(Q22&lt;=Q$8,Q$5,IF(Q22&gt;Q$6,0,0.6*Q$5+0.4*Q$5*(Q22-Q$7)/(Q$8-Q$7))))))</f>
      </c>
      <c r="S22" s="138">
        <f>IF(Q22&lt;&gt;"",Q$5,0)</f>
      </c>
      <c r="T22" s="137">
        <f>IF(Q$6=0,RANK(Q22,Q$12:Q$42,0),RANK(Q22,Q$12:Q$42,1))</f>
      </c>
      <c r="U22" s="138">
        <v>1.3636971871744</v>
      </c>
      <c r="V22" s="138">
        <f>IF(COUNTA(U$12:U$42)=0,0.6*U$5,IF(U22="",0,IF(U$6=0,IF(U22&gt;=U$8,U$5,IF(U22&lt;U$6,0,0.6*U$5+0.4*U$5*(U22-U$7)/(U$8-U$7))),IF(U22&lt;=U$8,U$5,IF(U22&gt;U$6,0,0.6*U$5+0.4*U$5*(U22-U$7)/(U$8-U$7))))))</f>
      </c>
      <c r="W22" s="138">
        <f>IF(U22&lt;&gt;"",U$5,0)</f>
      </c>
      <c r="X22" s="137">
        <f>IF(U$6=0,RANK(U22,U$12:U$42,0),RANK(U22,U$12:U$42,1))</f>
      </c>
      <c r="Y22" s="138">
        <v>99.9799097117595</v>
      </c>
      <c r="Z22" s="138">
        <f>IF(COUNTA(Y$12:Y$42)=0,0.6*Y$5,IF(Y22="",0,IF(Y$6=0,IF(Y22&gt;=Y$8,Y$5,IF(Y22&lt;Y$6,0,0.6*Y$5+0.4*Y$5*(Y22-Y$7)/(Y$8-Y$7))),IF(Y22&lt;=Y$8,Y$5,IF(Y22&gt;Y$6,0,0.6*Y$5+0.4*Y$5*(Y22-Y$7)/(Y$8-Y$7))))))</f>
      </c>
      <c r="AA22" s="138">
        <f>IF(Y22&lt;&gt;"",Y$5,0)</f>
      </c>
      <c r="AB22" s="137">
        <f>IF(Y$6=0,RANK(Y22,Y$12:Y$42,0),RANK(Y22,Y$12:Y$42,1))</f>
      </c>
      <c r="AC22" s="138">
        <v>0.0981375159161967</v>
      </c>
      <c r="AD22" s="138">
        <f>IF(COUNTA(AC$12:AC$42)=0,0.6*AC$5,IF(AC22="",0,IF(AC$6=0,IF(AC22&gt;=AC$8,AC$5,IF(AC22&lt;AC$6,0,0.6*AC$5+0.4*AC$5*(AC22-AC$7)/(AC$8-AC$7))),IF(AC22&lt;=AC$8,AC$5,IF(AC22&gt;AC$6,0,0.6*AC$5+0.4*AC$5*(AC22-AC$7)/(AC$8-AC$7))))))</f>
      </c>
      <c r="AE22" s="138">
        <f>IF(AC22&lt;&gt;"",AC$5,0)</f>
      </c>
      <c r="AF22" s="137">
        <f>IF(AC$6=0,RANK(AC22,AC$12:AC$42,0),RANK(AC22,AC$12:AC$42,1))</f>
      </c>
      <c r="AG22"/>
      <c r="AH22" s="138">
        <f>IF(COUNTA(AG$12:AG$42)=0,0.6*AG$5,IF(AG22="",0,IF(AG$6=0,IF(AG22&gt;=AG$8,AG$5,IF(AG22&lt;AG$6,0,0.6*AG$5+0.4*AG$5*(AG22-AG$7)/(AG$8-AG$7))),IF(AG22&lt;=AG$8,AG$5,IF(AG22&gt;AG$6,0,0.6*AG$5+0.4*AG$5*(AG22-AG$7)/(AG$8-AG$7))))))</f>
      </c>
      <c r="AI22" s="138">
        <f>IF(AG22&lt;&gt;"",AG$5,0)</f>
      </c>
      <c r="AJ22" s="137">
        <f>IF(AG$6=0,RANK(AG22,AG$12:AG$42,0),RANK(AG22,AG$12:AG$42,1))</f>
      </c>
      <c r="AK22"/>
      <c r="AL22" s="138">
        <f>IF(COUNTA(AK$12:AK$42)=0,0.6*AK$5,IF(AK22="",0,IF(AK$6=0,IF(AK22&gt;=AK$8,AK$5,IF(AK22&lt;AK$6,0,0.6*AK$5+0.4*AK$5*(AK22-AK$7)/(AK$8-AK$7))),IF(AK22&lt;=AK$8,AK$5,IF(AK22&gt;AK$6,0,0.6*AK$5+0.4*AK$5*(AK22-AK$7)/(AK$8-AK$7))))))</f>
      </c>
      <c r="AM22" s="138">
        <f>IF(AK22&lt;&gt;"",AK$5,0)</f>
      </c>
      <c r="AN22" s="137">
        <f>IF(AK$6=0,RANK(AK22,AK$12:AK$42,0),RANK(AK22,AK$12:AK$42,1))</f>
      </c>
      <c r="AO22"/>
      <c r="AP22" s="138">
        <f>IF(COUNTA(AO$12:AO$42)=0,0.6*AO$5,IF(AO22="",0,IF(AO$6=0,IF(AO22&gt;=AO$8,AO$5,IF(AO22&lt;AO$6,0,0.6*AO$5+0.4*AO$5*(AO22-AO$7)/(AO$8-AO$7))),IF(AO22&lt;=AO$8,AO$5,IF(AO22&gt;AO$6,0,0.6*AO$5+0.4*AO$5*(AO22-AO$7)/(AO$8-AO$7))))))</f>
      </c>
      <c r="AQ22" s="138">
        <f>IF(AO22&lt;&gt;"",AO$5,0)</f>
      </c>
      <c r="AR22" s="137">
        <f>IF(AO$6=0,RANK(AO22,AO$12:AO$42,0),RANK(AO22,AO$12:AO$42,1))</f>
      </c>
      <c r="AS22" s="138">
        <v>99.9</v>
      </c>
      <c r="AT22" s="138">
        <f>IF(COUNTA(AS$12:AS$42)=0,0.6*AS$5,IF(AS22="",0,IF(AS$6=0,IF(AS22&gt;=AS$8,AS$5,IF(AS22&lt;AS$6,0,0.6*AS$5+0.4*AS$5*(AS22-AS$7)/(AS$8-AS$7))),IF(AS22&lt;=AS$8,AS$5,IF(AS22&gt;AS$6,0,0.6*AS$5+0.4*AS$5*(AS22-AS$7)/(AS$8-AS$7))))))</f>
      </c>
      <c r="AU22" s="138">
        <f>IF(AS22&lt;&gt;"",AS$5,0)</f>
      </c>
      <c r="AV22" s="137">
        <f>IF(AS$6=0,RANK(AS22,AS$12:AS$42,0),RANK(AS22,AS$12:AS$42,1))</f>
      </c>
      <c r="AW22" s="138">
        <v>97.0691616819664</v>
      </c>
      <c r="AX22" s="138">
        <f>IF(COUNTA(AW$12:AW$42)=0,0.6*AW$5,IF(AW22="",0,IF(AW$6=0,IF(AW22&gt;=AW$8,AW$5,IF(AW22&lt;AW$6,0,0.6*AW$5+0.4*AW$5*(AW22-AW$7)/(AW$8-AW$7))),IF(AW22&lt;=AW$8,AW$5,IF(AW22&gt;AW$6,0,0.6*AW$5+0.4*AW$5*(AW22-AW$7)/(AW$8-AW$7))))))</f>
      </c>
      <c r="AY22" s="138">
        <f>IF(AW22&lt;&gt;"",AW$5,0)</f>
      </c>
      <c r="AZ22" s="137">
        <f>IF(AW$6=0,RANK(AW22,AW$12:AW$42,0),RANK(AW22,AW$12:AW$42,1))</f>
      </c>
      <c r="BA22" s="138">
        <v>80.5751029455038</v>
      </c>
      <c r="BB22" s="138">
        <f>IF(COUNTA(BA$12:BA$42)=0,0.6*BA$5,IF(BA22="",0,IF(BA$6=0,IF(BA22&gt;=BA$8,BA$5,IF(BA22&lt;BA$6,0,0.6*BA$5+0.4*BA$5*(BA22-BA$7)/(BA$8-BA$7))),IF(BA22&lt;=BA$8,BA$5,IF(BA22&gt;BA$6,0,0.6*BA$5+0.4*BA$5*(BA22-BA$7)/(BA$8-BA$7))))))</f>
      </c>
      <c r="BC22" s="138">
        <f>IF(BA22&lt;&gt;"",BA$5,0)</f>
      </c>
      <c r="BD22" s="137">
        <f>IF(BA$6=0,RANK(BA22,BA$12:BA$42,0),RANK(BA22,BA$12:BA$42,1))</f>
      </c>
      <c r="BE22" s="138">
        <v>99.9025284289379</v>
      </c>
      <c r="BF22" s="138">
        <f>IF(COUNTA(BE$12:BE$42)=0,0.6*BE$5,IF(BE22="",0,IF(BE$6=0,IF(BE22&gt;=BE$8,BE$5,IF(BE22&lt;BE$6,0,0.6*BE$5+0.4*BE$5*(BE22-BE$7)/(BE$8-BE$7))),IF(BE22&lt;=BE$8,BE$5,IF(BE22&gt;BE$6,0,0.6*BE$5+0.4*BE$5*(BE22-BE$7)/(BE$8-BE$7))))))</f>
      </c>
      <c r="BG22" s="138">
        <f>IF(BE22&lt;&gt;"",BE$5,0)</f>
      </c>
      <c r="BH22" s="137">
        <f>IF(BE$6=0,RANK(BE22,BE$12:BE$42,0),RANK(BE22,BE$12:BE$42,1))</f>
      </c>
      <c r="BI22"/>
      <c r="BJ22"/>
      <c r="BK22" s="138">
        <f>IF((COUNTA(BI$12:BI$42)+COUNTA(BJ$12:BJ$42)=0),0.6*BI$5,IF(OR(BI22="",BJ22=""),0,IF(BI$6=0,IF(BI22&gt;=BI$8,BI$5,IF(BI22&lt;BJ22,0,BI$5*(BI22-BJ22)/(BI$8-BJ22))),IF(BI22&lt;=BI$8,BI$5,IF(BI22&gt;BJ22,0,BI$5*(BI22-BJ22)/(BI$8-BJ22))))))</f>
      </c>
      <c r="BL22" s="138">
        <f>IF(OR(BI22="",BJ22=""),0,BI$5)</f>
      </c>
      <c r="BM22" s="137">
        <f>IF(BI$6=0,RANK(BK22,BK$12:BK$42,0),RANK(BK22,BK$12:BK$42,1))</f>
      </c>
      <c r="BN22"/>
      <c r="BO22"/>
      <c r="BP22" s="138">
        <f>IF((COUNTA(BN$12:BN$42)+COUNTA(BO$12:BO$42)=0),0.6*BN$5,IF(OR(BN22="",BO22=""),0,IF(BN$6=0,IF(BN22&gt;=BN$8,BN$5,IF(BN22&lt;BO22,0,BN$5*(BN22-BO22)/(BN$8-BO22))),IF(BN22&lt;=BN$8,BN$5,IF(BN22&gt;BO22,0,BN$5*(BN22-BO22)/(BN$8-BO22))))))</f>
      </c>
      <c r="BQ22" s="138">
        <f>IF(OR(BN22="",BO22=""),0,BN$5)</f>
      </c>
      <c r="BR22" s="137">
        <f>IF(BN$6=0,RANK(BP22,BP$12:BP$42,0),RANK(BP22,BP$12:BP$42,1))</f>
      </c>
      <c r="BS22"/>
      <c r="BT22" s="138">
        <f>IF(COUNTA(BS$12:BS$42)=0,0.6*BS$5,IF(BS22="",0,IF(BS$6=0,IF(BS22&gt;=BS$8,BS$5,IF(BS22&lt;BS$6,0,0.6*BS$5+0.4*BS$5*(BS22-BS$7)/(BS$8-BS$7))),IF(BS22&lt;=BS$8,BS$5,IF(BS22&gt;BS$6,0,0.6*BS$5+0.4*BS$5*(BS22-BS$7)/(BS$8-BS$7))))))</f>
      </c>
      <c r="BU22" s="138">
        <f>IF(BS22&lt;&gt;"",BS$5,0)</f>
      </c>
      <c r="BV22" s="137">
        <f>IF(BS$6=0,RANK(BS22,BS$12:BS$42,0),RANK(BS22,BS$12:BS$42,1))</f>
      </c>
      <c r="BW22"/>
      <c r="BX22" s="138">
        <f>IF(COUNTA(BW$12:BW$42)=0,0.6*BW$5,IF(BW22="",0,IF(BW$6=0,IF(BW22&gt;=BW$8,BW$5,IF(BW22&lt;BW$6,0,0.6*BW$5+0.4*BW$5*(BW22-BW$7)/(BW$8-BW$7))),IF(BW22&lt;=BW$8,BW$5,IF(BW22&gt;BW$6,0,0.6*BW$5+0.4*BW$5*(BW22-BW$7)/(BW$8-BW$7))))))</f>
      </c>
      <c r="BY22" s="138">
        <f>IF(BW22&lt;&gt;"",BW$5,0)</f>
      </c>
      <c r="BZ22" s="137">
        <f>IF(BW$6=0,RANK(BW22,BW$12:BW$42,0),RANK(BW22,BW$12:BW$42,1))</f>
      </c>
      <c r="CA22"/>
      <c r="CB22" s="138">
        <f>IF(COUNTA(CA$12:CA$42)=0,0.6*CA$5,IF(CA22="",0,IF(AND(CA22&gt;=CA$7,CA22&lt;=CA$8),CA$5,0)))</f>
      </c>
      <c r="CC22" s="138">
        <f>IF(CA22&lt;&gt;"",CA$5,0)</f>
      </c>
      <c r="CD22" s="137">
        <f>IF(CA$6=0,RANK(CA22,CA$12:CA$42,0),RANK(CA22,CA$12:CA$42,1))</f>
      </c>
      <c r="CE22"/>
      <c r="CF22" s="138">
        <f>IF(COUNTA(CE$12:CE$42)=0,0.6*CE$5,IF(CE22="",0,IF(AND(CE22&gt;=CE$7,CE22&lt;=CE$8),CE$5,0)))</f>
      </c>
      <c r="CG22" s="138">
        <f>IF(CE22&lt;&gt;"",CE$5,0)</f>
      </c>
      <c r="CH22" s="137">
        <f>IF(CE$6=0,RANK(CE22,CE$12:CE$42,0),RANK(CE22,CE$12:CE$42,1))</f>
      </c>
      <c r="CI22"/>
      <c r="CJ22" s="138">
        <f>IF(COUNTA(CI$12:CI$42)=0,0.6*CI$5,IF(CI22="",0,IF(CI$6=0,IF(CI22&gt;=CI$8,CI$5,IF(CI22&lt;CI$6,0,0.6*CI$5+0.4*CI$5*(CI22-CI$7)/(CI$8-CI$7))),IF(CI22&lt;=CI$8,CI$5,IF(CI22&gt;CI$6,0,0.6*CI$5+0.4*CI$5*(CI22-CI$7)/(CI$8-CI$7))))))</f>
      </c>
      <c r="CK22" s="138">
        <f>IF(CI22&lt;&gt;"",CI$5,0)</f>
      </c>
      <c r="CL22" s="137">
        <f>IF(CI$6=0,RANK(CI22,CI$12:CI$42,0),RANK(CI22,CI$12:CI$42,1))</f>
      </c>
      <c r="CM22" s="137" t="s">
        <v>26</v>
      </c>
      <c r="CN22" s="137">
        <f>(F22)*100</f>
      </c>
      <c r="CO22" s="137">
        <f>RANK(CN22,CN$12:CN$42,0)</f>
      </c>
      <c r="CP22" s="137" t="s">
        <v>26</v>
      </c>
      <c r="CQ22" s="137">
        <f>(J22+N22+R22+V22+Z22+AD22+AH22+AL22+AP22+AT22+AX22+BB22+BF22)*100</f>
      </c>
      <c r="CR22" s="137">
        <f>RANK(CQ22,CQ$12:CQ$42,0)</f>
      </c>
      <c r="CS22" s="137" t="s">
        <v>26</v>
      </c>
      <c r="CT22" s="137">
        <f>(BK22+BP22)*100</f>
      </c>
      <c r="CU22" s="137">
        <f>RANK(CT22,CT$12:CT$42,0)</f>
      </c>
      <c r="CV22" s="137" t="s">
        <v>26</v>
      </c>
      <c r="CW22" s="137">
        <f>(BT22)*100</f>
      </c>
      <c r="CX22" s="137">
        <f>RANK(CW22,CW$12:CW$42,0)</f>
      </c>
      <c r="CY22" s="137" t="s">
        <v>26</v>
      </c>
      <c r="CZ22" s="137">
        <f>(BX22)*100</f>
      </c>
      <c r="DA22" s="137">
        <f>RANK(CZ22,CZ$12:CZ$42,0)</f>
      </c>
      <c r="DB22" s="137" t="s">
        <v>26</v>
      </c>
      <c r="DC22" s="137">
        <f>(CB22+CF22)*100</f>
      </c>
      <c r="DD22" s="137">
        <f>RANK(DC22,DC$12:DC$42,0)</f>
      </c>
      <c r="DE22" s="137" t="s">
        <v>26</v>
      </c>
      <c r="DF22" s="137">
        <f>(CJ22)*100</f>
      </c>
      <c r="DG22" s="137">
        <f>RANK(DF22,DF$12:DF$42,0)</f>
      </c>
    </row>
    <row r="23">
      <c r="A23" s="137" t="s">
        <v>27</v>
      </c>
      <c r="B23" s="137">
        <f>A23</f>
      </c>
      <c r="C23" s="137">
        <f>(F23+J23+N23+R23+V23+Z23+AD23+AH23+AL23+AP23+AT23+AX23+BB23+BF23+BK23+BP23+BT23+BX23+CB23+CF23+CJ23)*100</f>
      </c>
      <c r="D23" s="137">
        <f>RANK(C23,C$12:C$42,0)</f>
      </c>
      <c r="E23"/>
      <c r="F23" s="138">
        <f>IF(COUNTA(E$12:E$42)=0,0.6*E$5,IF(E23="",0,IF(E$6=0,IF(E23&gt;=E$8,E$5,IF(E23&lt;E$6,0,0.6*E$5+0.4*E$5*(E23-E$7)/(E$8-E$7))),IF(E23&lt;=E$8,E$5,IF(E23&gt;E$6,0,0.6*E$5+0.4*E$5*(E23-E$7)/(E$8-E$7))))))</f>
      </c>
      <c r="G23" s="138">
        <f>IF(E23&lt;&gt;"",E$5,0)</f>
      </c>
      <c r="H23" s="137">
        <f>IF(E$6=0,RANK(E23,E$12:E$42,0),RANK(E23,E$12:E$42,1))</f>
      </c>
      <c r="I23"/>
      <c r="J23" s="138">
        <f>IF(COUNTA(I$12:I$42)=0,0.6*I$5,IF(I23="",0,IF(I$6=0,IF(I23&gt;=I$8,I$5,IF(I23&lt;I$6,0,0.6*I$5+0.4*I$5*(I23-I$7)/(I$8-I$7))),IF(I23&lt;=I$8,I$5,IF(I23&gt;I$6,0,0.6*I$5+0.4*I$5*(I23-I$7)/(I$8-I$7))))))</f>
      </c>
      <c r="K23" s="138">
        <f>IF(I23&lt;&gt;"",I$5,0)</f>
      </c>
      <c r="L23" s="137">
        <f>IF(I$6=0,RANK(I23,I$12:I$42,0),RANK(I23,I$12:I$42,1))</f>
      </c>
      <c r="M23" s="138">
        <v>99.8304374999987</v>
      </c>
      <c r="N23" s="138">
        <f>IF(COUNTA(M$12:M$42)=0,0.6*M$5,IF(M23="",0,IF(M$6=0,IF(M23&gt;=M$8,M$5,IF(M23&lt;M$6,0,0.6*M$5+0.4*M$5*(M23-M$7)/(M$8-M$7))),IF(M23&lt;=M$8,M$5,IF(M23&gt;M$6,0,0.6*M$5+0.4*M$5*(M23-M$7)/(M$8-M$7))))))</f>
      </c>
      <c r="O23" s="138">
        <f>IF(M23&lt;&gt;"",M$5,0)</f>
      </c>
      <c r="P23" s="137">
        <f>IF(M$6=0,RANK(M23,M$12:M$42,0),RANK(M23,M$12:M$42,1))</f>
      </c>
      <c r="Q23" s="138">
        <v>0.885061921248393</v>
      </c>
      <c r="R23" s="138">
        <f>IF(COUNTA(Q$12:Q$42)=0,0.6*Q$5,IF(Q23="",0,IF(Q$6=0,IF(Q23&gt;=Q$8,Q$5,IF(Q23&lt;Q$6,0,0.6*Q$5+0.4*Q$5*(Q23-Q$7)/(Q$8-Q$7))),IF(Q23&lt;=Q$8,Q$5,IF(Q23&gt;Q$6,0,0.6*Q$5+0.4*Q$5*(Q23-Q$7)/(Q$8-Q$7))))))</f>
      </c>
      <c r="S23" s="138">
        <f>IF(Q23&lt;&gt;"",Q$5,0)</f>
      </c>
      <c r="T23" s="137">
        <f>IF(Q$6=0,RANK(Q23,Q$12:Q$42,0),RANK(Q23,Q$12:Q$42,1))</f>
      </c>
      <c r="U23" s="138">
        <v>1.58692904271323</v>
      </c>
      <c r="V23" s="138">
        <f>IF(COUNTA(U$12:U$42)=0,0.6*U$5,IF(U23="",0,IF(U$6=0,IF(U23&gt;=U$8,U$5,IF(U23&lt;U$6,0,0.6*U$5+0.4*U$5*(U23-U$7)/(U$8-U$7))),IF(U23&lt;=U$8,U$5,IF(U23&gt;U$6,0,0.6*U$5+0.4*U$5*(U23-U$7)/(U$8-U$7))))))</f>
      </c>
      <c r="W23" s="138">
        <f>IF(U23&lt;&gt;"",U$5,0)</f>
      </c>
      <c r="X23" s="137">
        <f>IF(U$6=0,RANK(U23,U$12:U$42,0),RANK(U23,U$12:U$42,1))</f>
      </c>
      <c r="Y23" s="138">
        <v>99.4255828220863</v>
      </c>
      <c r="Z23" s="138">
        <f>IF(COUNTA(Y$12:Y$42)=0,0.6*Y$5,IF(Y23="",0,IF(Y$6=0,IF(Y23&gt;=Y$8,Y$5,IF(Y23&lt;Y$6,0,0.6*Y$5+0.4*Y$5*(Y23-Y$7)/(Y$8-Y$7))),IF(Y23&lt;=Y$8,Y$5,IF(Y23&gt;Y$6,0,0.6*Y$5+0.4*Y$5*(Y23-Y$7)/(Y$8-Y$7))))))</f>
      </c>
      <c r="AA23" s="138">
        <f>IF(Y23&lt;&gt;"",Y$5,0)</f>
      </c>
      <c r="AB23" s="137">
        <f>IF(Y$6=0,RANK(Y23,Y$12:Y$42,0),RANK(Y23,Y$12:Y$42,1))</f>
      </c>
      <c r="AC23" s="138">
        <v>1.15997684917235</v>
      </c>
      <c r="AD23" s="138">
        <f>IF(COUNTA(AC$12:AC$42)=0,0.6*AC$5,IF(AC23="",0,IF(AC$6=0,IF(AC23&gt;=AC$8,AC$5,IF(AC23&lt;AC$6,0,0.6*AC$5+0.4*AC$5*(AC23-AC$7)/(AC$8-AC$7))),IF(AC23&lt;=AC$8,AC$5,IF(AC23&gt;AC$6,0,0.6*AC$5+0.4*AC$5*(AC23-AC$7)/(AC$8-AC$7))))))</f>
      </c>
      <c r="AE23" s="138">
        <f>IF(AC23&lt;&gt;"",AC$5,0)</f>
      </c>
      <c r="AF23" s="137">
        <f>IF(AC$6=0,RANK(AC23,AC$12:AC$42,0),RANK(AC23,AC$12:AC$42,1))</f>
      </c>
      <c r="AG23"/>
      <c r="AH23" s="138">
        <f>IF(COUNTA(AG$12:AG$42)=0,0.6*AG$5,IF(AG23="",0,IF(AG$6=0,IF(AG23&gt;=AG$8,AG$5,IF(AG23&lt;AG$6,0,0.6*AG$5+0.4*AG$5*(AG23-AG$7)/(AG$8-AG$7))),IF(AG23&lt;=AG$8,AG$5,IF(AG23&gt;AG$6,0,0.6*AG$5+0.4*AG$5*(AG23-AG$7)/(AG$8-AG$7))))))</f>
      </c>
      <c r="AI23" s="138">
        <f>IF(AG23&lt;&gt;"",AG$5,0)</f>
      </c>
      <c r="AJ23" s="137">
        <f>IF(AG$6=0,RANK(AG23,AG$12:AG$42,0),RANK(AG23,AG$12:AG$42,1))</f>
      </c>
      <c r="AK23"/>
      <c r="AL23" s="138">
        <f>IF(COUNTA(AK$12:AK$42)=0,0.6*AK$5,IF(AK23="",0,IF(AK$6=0,IF(AK23&gt;=AK$8,AK$5,IF(AK23&lt;AK$6,0,0.6*AK$5+0.4*AK$5*(AK23-AK$7)/(AK$8-AK$7))),IF(AK23&lt;=AK$8,AK$5,IF(AK23&gt;AK$6,0,0.6*AK$5+0.4*AK$5*(AK23-AK$7)/(AK$8-AK$7))))))</f>
      </c>
      <c r="AM23" s="138">
        <f>IF(AK23&lt;&gt;"",AK$5,0)</f>
      </c>
      <c r="AN23" s="137">
        <f>IF(AK$6=0,RANK(AK23,AK$12:AK$42,0),RANK(AK23,AK$12:AK$42,1))</f>
      </c>
      <c r="AO23"/>
      <c r="AP23" s="138">
        <f>IF(COUNTA(AO$12:AO$42)=0,0.6*AO$5,IF(AO23="",0,IF(AO$6=0,IF(AO23&gt;=AO$8,AO$5,IF(AO23&lt;AO$6,0,0.6*AO$5+0.4*AO$5*(AO23-AO$7)/(AO$8-AO$7))),IF(AO23&lt;=AO$8,AO$5,IF(AO23&gt;AO$6,0,0.6*AO$5+0.4*AO$5*(AO23-AO$7)/(AO$8-AO$7))))))</f>
      </c>
      <c r="AQ23" s="138">
        <f>IF(AO23&lt;&gt;"",AO$5,0)</f>
      </c>
      <c r="AR23" s="137">
        <f>IF(AO$6=0,RANK(AO23,AO$12:AO$42,0),RANK(AO23,AO$12:AO$42,1))</f>
      </c>
      <c r="AS23" s="138">
        <v>99.9</v>
      </c>
      <c r="AT23" s="138">
        <f>IF(COUNTA(AS$12:AS$42)=0,0.6*AS$5,IF(AS23="",0,IF(AS$6=0,IF(AS23&gt;=AS$8,AS$5,IF(AS23&lt;AS$6,0,0.6*AS$5+0.4*AS$5*(AS23-AS$7)/(AS$8-AS$7))),IF(AS23&lt;=AS$8,AS$5,IF(AS23&gt;AS$6,0,0.6*AS$5+0.4*AS$5*(AS23-AS$7)/(AS$8-AS$7))))))</f>
      </c>
      <c r="AU23" s="138">
        <f>IF(AS23&lt;&gt;"",AS$5,0)</f>
      </c>
      <c r="AV23" s="137">
        <f>IF(AS$6=0,RANK(AS23,AS$12:AS$42,0),RANK(AS23,AS$12:AS$42,1))</f>
      </c>
      <c r="AW23" s="138">
        <v>95.3221570207598</v>
      </c>
      <c r="AX23" s="138">
        <f>IF(COUNTA(AW$12:AW$42)=0,0.6*AW$5,IF(AW23="",0,IF(AW$6=0,IF(AW23&gt;=AW$8,AW$5,IF(AW23&lt;AW$6,0,0.6*AW$5+0.4*AW$5*(AW23-AW$7)/(AW$8-AW$7))),IF(AW23&lt;=AW$8,AW$5,IF(AW23&gt;AW$6,0,0.6*AW$5+0.4*AW$5*(AW23-AW$7)/(AW$8-AW$7))))))</f>
      </c>
      <c r="AY23" s="138">
        <f>IF(AW23&lt;&gt;"",AW$5,0)</f>
      </c>
      <c r="AZ23" s="137">
        <f>IF(AW$6=0,RANK(AW23,AW$12:AW$42,0),RANK(AW23,AW$12:AW$42,1))</f>
      </c>
      <c r="BA23" s="138">
        <v>97.1798595602029</v>
      </c>
      <c r="BB23" s="138">
        <f>IF(COUNTA(BA$12:BA$42)=0,0.6*BA$5,IF(BA23="",0,IF(BA$6=0,IF(BA23&gt;=BA$8,BA$5,IF(BA23&lt;BA$6,0,0.6*BA$5+0.4*BA$5*(BA23-BA$7)/(BA$8-BA$7))),IF(BA23&lt;=BA$8,BA$5,IF(BA23&gt;BA$6,0,0.6*BA$5+0.4*BA$5*(BA23-BA$7)/(BA$8-BA$7))))))</f>
      </c>
      <c r="BC23" s="138">
        <f>IF(BA23&lt;&gt;"",BA$5,0)</f>
      </c>
      <c r="BD23" s="137">
        <f>IF(BA$6=0,RANK(BA23,BA$12:BA$42,0),RANK(BA23,BA$12:BA$42,1))</f>
      </c>
      <c r="BE23" s="138">
        <v>99.6967512894206</v>
      </c>
      <c r="BF23" s="138">
        <f>IF(COUNTA(BE$12:BE$42)=0,0.6*BE$5,IF(BE23="",0,IF(BE$6=0,IF(BE23&gt;=BE$8,BE$5,IF(BE23&lt;BE$6,0,0.6*BE$5+0.4*BE$5*(BE23-BE$7)/(BE$8-BE$7))),IF(BE23&lt;=BE$8,BE$5,IF(BE23&gt;BE$6,0,0.6*BE$5+0.4*BE$5*(BE23-BE$7)/(BE$8-BE$7))))))</f>
      </c>
      <c r="BG23" s="138">
        <f>IF(BE23&lt;&gt;"",BE$5,0)</f>
      </c>
      <c r="BH23" s="137">
        <f>IF(BE$6=0,RANK(BE23,BE$12:BE$42,0),RANK(BE23,BE$12:BE$42,1))</f>
      </c>
      <c r="BI23"/>
      <c r="BJ23"/>
      <c r="BK23" s="138">
        <f>IF((COUNTA(BI$12:BI$42)+COUNTA(BJ$12:BJ$42)=0),0.6*BI$5,IF(OR(BI23="",BJ23=""),0,IF(BI$6=0,IF(BI23&gt;=BI$8,BI$5,IF(BI23&lt;BJ23,0,BI$5*(BI23-BJ23)/(BI$8-BJ23))),IF(BI23&lt;=BI$8,BI$5,IF(BI23&gt;BJ23,0,BI$5*(BI23-BJ23)/(BI$8-BJ23))))))</f>
      </c>
      <c r="BL23" s="138">
        <f>IF(OR(BI23="",BJ23=""),0,BI$5)</f>
      </c>
      <c r="BM23" s="137">
        <f>IF(BI$6=0,RANK(BK23,BK$12:BK$42,0),RANK(BK23,BK$12:BK$42,1))</f>
      </c>
      <c r="BN23"/>
      <c r="BO23"/>
      <c r="BP23" s="138">
        <f>IF((COUNTA(BN$12:BN$42)+COUNTA(BO$12:BO$42)=0),0.6*BN$5,IF(OR(BN23="",BO23=""),0,IF(BN$6=0,IF(BN23&gt;=BN$8,BN$5,IF(BN23&lt;BO23,0,BN$5*(BN23-BO23)/(BN$8-BO23))),IF(BN23&lt;=BN$8,BN$5,IF(BN23&gt;BO23,0,BN$5*(BN23-BO23)/(BN$8-BO23))))))</f>
      </c>
      <c r="BQ23" s="138">
        <f>IF(OR(BN23="",BO23=""),0,BN$5)</f>
      </c>
      <c r="BR23" s="137">
        <f>IF(BN$6=0,RANK(BP23,BP$12:BP$42,0),RANK(BP23,BP$12:BP$42,1))</f>
      </c>
      <c r="BS23"/>
      <c r="BT23" s="138">
        <f>IF(COUNTA(BS$12:BS$42)=0,0.6*BS$5,IF(BS23="",0,IF(BS$6=0,IF(BS23&gt;=BS$8,BS$5,IF(BS23&lt;BS$6,0,0.6*BS$5+0.4*BS$5*(BS23-BS$7)/(BS$8-BS$7))),IF(BS23&lt;=BS$8,BS$5,IF(BS23&gt;BS$6,0,0.6*BS$5+0.4*BS$5*(BS23-BS$7)/(BS$8-BS$7))))))</f>
      </c>
      <c r="BU23" s="138">
        <f>IF(BS23&lt;&gt;"",BS$5,0)</f>
      </c>
      <c r="BV23" s="137">
        <f>IF(BS$6=0,RANK(BS23,BS$12:BS$42,0),RANK(BS23,BS$12:BS$42,1))</f>
      </c>
      <c r="BW23"/>
      <c r="BX23" s="138">
        <f>IF(COUNTA(BW$12:BW$42)=0,0.6*BW$5,IF(BW23="",0,IF(BW$6=0,IF(BW23&gt;=BW$8,BW$5,IF(BW23&lt;BW$6,0,0.6*BW$5+0.4*BW$5*(BW23-BW$7)/(BW$8-BW$7))),IF(BW23&lt;=BW$8,BW$5,IF(BW23&gt;BW$6,0,0.6*BW$5+0.4*BW$5*(BW23-BW$7)/(BW$8-BW$7))))))</f>
      </c>
      <c r="BY23" s="138">
        <f>IF(BW23&lt;&gt;"",BW$5,0)</f>
      </c>
      <c r="BZ23" s="137">
        <f>IF(BW$6=0,RANK(BW23,BW$12:BW$42,0),RANK(BW23,BW$12:BW$42,1))</f>
      </c>
      <c r="CA23"/>
      <c r="CB23" s="138">
        <f>IF(COUNTA(CA$12:CA$42)=0,0.6*CA$5,IF(CA23="",0,IF(AND(CA23&gt;=CA$7,CA23&lt;=CA$8),CA$5,0)))</f>
      </c>
      <c r="CC23" s="138">
        <f>IF(CA23&lt;&gt;"",CA$5,0)</f>
      </c>
      <c r="CD23" s="137">
        <f>IF(CA$6=0,RANK(CA23,CA$12:CA$42,0),RANK(CA23,CA$12:CA$42,1))</f>
      </c>
      <c r="CE23"/>
      <c r="CF23" s="138">
        <f>IF(COUNTA(CE$12:CE$42)=0,0.6*CE$5,IF(CE23="",0,IF(AND(CE23&gt;=CE$7,CE23&lt;=CE$8),CE$5,0)))</f>
      </c>
      <c r="CG23" s="138">
        <f>IF(CE23&lt;&gt;"",CE$5,0)</f>
      </c>
      <c r="CH23" s="137">
        <f>IF(CE$6=0,RANK(CE23,CE$12:CE$42,0),RANK(CE23,CE$12:CE$42,1))</f>
      </c>
      <c r="CI23"/>
      <c r="CJ23" s="138">
        <f>IF(COUNTA(CI$12:CI$42)=0,0.6*CI$5,IF(CI23="",0,IF(CI$6=0,IF(CI23&gt;=CI$8,CI$5,IF(CI23&lt;CI$6,0,0.6*CI$5+0.4*CI$5*(CI23-CI$7)/(CI$8-CI$7))),IF(CI23&lt;=CI$8,CI$5,IF(CI23&gt;CI$6,0,0.6*CI$5+0.4*CI$5*(CI23-CI$7)/(CI$8-CI$7))))))</f>
      </c>
      <c r="CK23" s="138">
        <f>IF(CI23&lt;&gt;"",CI$5,0)</f>
      </c>
      <c r="CL23" s="137">
        <f>IF(CI$6=0,RANK(CI23,CI$12:CI$42,0),RANK(CI23,CI$12:CI$42,1))</f>
      </c>
      <c r="CM23" s="137" t="s">
        <v>27</v>
      </c>
      <c r="CN23" s="137">
        <f>(F23)*100</f>
      </c>
      <c r="CO23" s="137">
        <f>RANK(CN23,CN$12:CN$42,0)</f>
      </c>
      <c r="CP23" s="137" t="s">
        <v>27</v>
      </c>
      <c r="CQ23" s="137">
        <f>(J23+N23+R23+V23+Z23+AD23+AH23+AL23+AP23+AT23+AX23+BB23+BF23)*100</f>
      </c>
      <c r="CR23" s="137">
        <f>RANK(CQ23,CQ$12:CQ$42,0)</f>
      </c>
      <c r="CS23" s="137" t="s">
        <v>27</v>
      </c>
      <c r="CT23" s="137">
        <f>(BK23+BP23)*100</f>
      </c>
      <c r="CU23" s="137">
        <f>RANK(CT23,CT$12:CT$42,0)</f>
      </c>
      <c r="CV23" s="137" t="s">
        <v>27</v>
      </c>
      <c r="CW23" s="137">
        <f>(BT23)*100</f>
      </c>
      <c r="CX23" s="137">
        <f>RANK(CW23,CW$12:CW$42,0)</f>
      </c>
      <c r="CY23" s="137" t="s">
        <v>27</v>
      </c>
      <c r="CZ23" s="137">
        <f>(BX23)*100</f>
      </c>
      <c r="DA23" s="137">
        <f>RANK(CZ23,CZ$12:CZ$42,0)</f>
      </c>
      <c r="DB23" s="137" t="s">
        <v>27</v>
      </c>
      <c r="DC23" s="137">
        <f>(CB23+CF23)*100</f>
      </c>
      <c r="DD23" s="137">
        <f>RANK(DC23,DC$12:DC$42,0)</f>
      </c>
      <c r="DE23" s="137" t="s">
        <v>27</v>
      </c>
      <c r="DF23" s="137">
        <f>(CJ23)*100</f>
      </c>
      <c r="DG23" s="137">
        <f>RANK(DF23,DF$12:DF$42,0)</f>
      </c>
    </row>
    <row r="24">
      <c r="A24" s="137" t="s">
        <v>28</v>
      </c>
      <c r="B24" s="137">
        <f>A24</f>
      </c>
      <c r="C24" s="137">
        <f>(F24+J24+N24+R24+V24+Z24+AD24+AH24+AL24+AP24+AT24+AX24+BB24+BF24+BK24+BP24+BT24+BX24+CB24+CF24+CJ24)*100</f>
      </c>
      <c r="D24" s="137">
        <f>RANK(C24,C$12:C$42,0)</f>
      </c>
      <c r="E24"/>
      <c r="F24" s="138">
        <f>IF(COUNTA(E$12:E$42)=0,0.6*E$5,IF(E24="",0,IF(E$6=0,IF(E24&gt;=E$8,E$5,IF(E24&lt;E$6,0,0.6*E$5+0.4*E$5*(E24-E$7)/(E$8-E$7))),IF(E24&lt;=E$8,E$5,IF(E24&gt;E$6,0,0.6*E$5+0.4*E$5*(E24-E$7)/(E$8-E$7))))))</f>
      </c>
      <c r="G24" s="138">
        <f>IF(E24&lt;&gt;"",E$5,0)</f>
      </c>
      <c r="H24" s="137">
        <f>IF(E$6=0,RANK(E24,E$12:E$42,0),RANK(E24,E$12:E$42,1))</f>
      </c>
      <c r="I24"/>
      <c r="J24" s="138">
        <f>IF(COUNTA(I$12:I$42)=0,0.6*I$5,IF(I24="",0,IF(I$6=0,IF(I24&gt;=I$8,I$5,IF(I24&lt;I$6,0,0.6*I$5+0.4*I$5*(I24-I$7)/(I$8-I$7))),IF(I24&lt;=I$8,I$5,IF(I24&gt;I$6,0,0.6*I$5+0.4*I$5*(I24-I$7)/(I$8-I$7))))))</f>
      </c>
      <c r="K24" s="138">
        <f>IF(I24&lt;&gt;"",I$5,0)</f>
      </c>
      <c r="L24" s="137">
        <f>IF(I$6=0,RANK(I24,I$12:I$42,0),RANK(I24,I$12:I$42,1))</f>
      </c>
      <c r="M24" s="138">
        <v>99.7888437500003</v>
      </c>
      <c r="N24" s="138">
        <f>IF(COUNTA(M$12:M$42)=0,0.6*M$5,IF(M24="",0,IF(M$6=0,IF(M24&gt;=M$8,M$5,IF(M24&lt;M$6,0,0.6*M$5+0.4*M$5*(M24-M$7)/(M$8-M$7))),IF(M24&lt;=M$8,M$5,IF(M24&gt;M$6,0,0.6*M$5+0.4*M$5*(M24-M$7)/(M$8-M$7))))))</f>
      </c>
      <c r="O24" s="138">
        <f>IF(M24&lt;&gt;"",M$5,0)</f>
      </c>
      <c r="P24" s="137">
        <f>IF(M$6=0,RANK(M24,M$12:M$42,0),RANK(M24,M$12:M$42,1))</f>
      </c>
      <c r="Q24" s="138">
        <v>1.02092959093943</v>
      </c>
      <c r="R24" s="138">
        <f>IF(COUNTA(Q$12:Q$42)=0,0.6*Q$5,IF(Q24="",0,IF(Q$6=0,IF(Q24&gt;=Q$8,Q$5,IF(Q24&lt;Q$6,0,0.6*Q$5+0.4*Q$5*(Q24-Q$7)/(Q$8-Q$7))),IF(Q24&lt;=Q$8,Q$5,IF(Q24&gt;Q$6,0,0.6*Q$5+0.4*Q$5*(Q24-Q$7)/(Q$8-Q$7))))))</f>
      </c>
      <c r="S24" s="138">
        <f>IF(Q24&lt;&gt;"",Q$5,0)</f>
      </c>
      <c r="T24" s="137">
        <f>IF(Q$6=0,RANK(Q24,Q$12:Q$42,0),RANK(Q24,Q$12:Q$42,1))</f>
      </c>
      <c r="U24" s="138">
        <v>1.49737932631087</v>
      </c>
      <c r="V24" s="138">
        <f>IF(COUNTA(U$12:U$42)=0,0.6*U$5,IF(U24="",0,IF(U$6=0,IF(U24&gt;=U$8,U$5,IF(U24&lt;U$6,0,0.6*U$5+0.4*U$5*(U24-U$7)/(U$8-U$7))),IF(U24&lt;=U$8,U$5,IF(U24&gt;U$6,0,0.6*U$5+0.4*U$5*(U24-U$7)/(U$8-U$7))))))</f>
      </c>
      <c r="W24" s="138">
        <f>IF(U24&lt;&gt;"",U$5,0)</f>
      </c>
      <c r="X24" s="137">
        <f>IF(U$6=0,RANK(U24,U$12:U$42,0),RANK(U24,U$12:U$42,1))</f>
      </c>
      <c r="Y24" s="138">
        <v>99.8820361152904</v>
      </c>
      <c r="Z24" s="138">
        <f>IF(COUNTA(Y$12:Y$42)=0,0.6*Y$5,IF(Y24="",0,IF(Y$6=0,IF(Y24&gt;=Y$8,Y$5,IF(Y24&lt;Y$6,0,0.6*Y$5+0.4*Y$5*(Y24-Y$7)/(Y$8-Y$7))),IF(Y24&lt;=Y$8,Y$5,IF(Y24&gt;Y$6,0,0.6*Y$5+0.4*Y$5*(Y24-Y$7)/(Y$8-Y$7))))))</f>
      </c>
      <c r="AA24" s="138">
        <f>IF(Y24&lt;&gt;"",Y$5,0)</f>
      </c>
      <c r="AB24" s="137">
        <f>IF(Y$6=0,RANK(Y24,Y$12:Y$42,0),RANK(Y24,Y$12:Y$42,1))</f>
      </c>
      <c r="AC24" s="138">
        <v>0.11026623451789</v>
      </c>
      <c r="AD24" s="138">
        <f>IF(COUNTA(AC$12:AC$42)=0,0.6*AC$5,IF(AC24="",0,IF(AC$6=0,IF(AC24&gt;=AC$8,AC$5,IF(AC24&lt;AC$6,0,0.6*AC$5+0.4*AC$5*(AC24-AC$7)/(AC$8-AC$7))),IF(AC24&lt;=AC$8,AC$5,IF(AC24&gt;AC$6,0,0.6*AC$5+0.4*AC$5*(AC24-AC$7)/(AC$8-AC$7))))))</f>
      </c>
      <c r="AE24" s="138">
        <f>IF(AC24&lt;&gt;"",AC$5,0)</f>
      </c>
      <c r="AF24" s="137">
        <f>IF(AC$6=0,RANK(AC24,AC$12:AC$42,0),RANK(AC24,AC$12:AC$42,1))</f>
      </c>
      <c r="AG24"/>
      <c r="AH24" s="138">
        <f>IF(COUNTA(AG$12:AG$42)=0,0.6*AG$5,IF(AG24="",0,IF(AG$6=0,IF(AG24&gt;=AG$8,AG$5,IF(AG24&lt;AG$6,0,0.6*AG$5+0.4*AG$5*(AG24-AG$7)/(AG$8-AG$7))),IF(AG24&lt;=AG$8,AG$5,IF(AG24&gt;AG$6,0,0.6*AG$5+0.4*AG$5*(AG24-AG$7)/(AG$8-AG$7))))))</f>
      </c>
      <c r="AI24" s="138">
        <f>IF(AG24&lt;&gt;"",AG$5,0)</f>
      </c>
      <c r="AJ24" s="137">
        <f>IF(AG$6=0,RANK(AG24,AG$12:AG$42,0),RANK(AG24,AG$12:AG$42,1))</f>
      </c>
      <c r="AK24"/>
      <c r="AL24" s="138">
        <f>IF(COUNTA(AK$12:AK$42)=0,0.6*AK$5,IF(AK24="",0,IF(AK$6=0,IF(AK24&gt;=AK$8,AK$5,IF(AK24&lt;AK$6,0,0.6*AK$5+0.4*AK$5*(AK24-AK$7)/(AK$8-AK$7))),IF(AK24&lt;=AK$8,AK$5,IF(AK24&gt;AK$6,0,0.6*AK$5+0.4*AK$5*(AK24-AK$7)/(AK$8-AK$7))))))</f>
      </c>
      <c r="AM24" s="138">
        <f>IF(AK24&lt;&gt;"",AK$5,0)</f>
      </c>
      <c r="AN24" s="137">
        <f>IF(AK$6=0,RANK(AK24,AK$12:AK$42,0),RANK(AK24,AK$12:AK$42,1))</f>
      </c>
      <c r="AO24"/>
      <c r="AP24" s="138">
        <f>IF(COUNTA(AO$12:AO$42)=0,0.6*AO$5,IF(AO24="",0,IF(AO$6=0,IF(AO24&gt;=AO$8,AO$5,IF(AO24&lt;AO$6,0,0.6*AO$5+0.4*AO$5*(AO24-AO$7)/(AO$8-AO$7))),IF(AO24&lt;=AO$8,AO$5,IF(AO24&gt;AO$6,0,0.6*AO$5+0.4*AO$5*(AO24-AO$7)/(AO$8-AO$7))))))</f>
      </c>
      <c r="AQ24" s="138">
        <f>IF(AO24&lt;&gt;"",AO$5,0)</f>
      </c>
      <c r="AR24" s="137">
        <f>IF(AO$6=0,RANK(AO24,AO$12:AO$42,0),RANK(AO24,AO$12:AO$42,1))</f>
      </c>
      <c r="AS24" s="138">
        <v>99.9</v>
      </c>
      <c r="AT24" s="138">
        <f>IF(COUNTA(AS$12:AS$42)=0,0.6*AS$5,IF(AS24="",0,IF(AS$6=0,IF(AS24&gt;=AS$8,AS$5,IF(AS24&lt;AS$6,0,0.6*AS$5+0.4*AS$5*(AS24-AS$7)/(AS$8-AS$7))),IF(AS24&lt;=AS$8,AS$5,IF(AS24&gt;AS$6,0,0.6*AS$5+0.4*AS$5*(AS24-AS$7)/(AS$8-AS$7))))))</f>
      </c>
      <c r="AU24" s="138">
        <f>IF(AS24&lt;&gt;"",AS$5,0)</f>
      </c>
      <c r="AV24" s="137">
        <f>IF(AS$6=0,RANK(AS24,AS$12:AS$42,0),RANK(AS24,AS$12:AS$42,1))</f>
      </c>
      <c r="AW24" s="138">
        <v>97.5384337076958</v>
      </c>
      <c r="AX24" s="138">
        <f>IF(COUNTA(AW$12:AW$42)=0,0.6*AW$5,IF(AW24="",0,IF(AW$6=0,IF(AW24&gt;=AW$8,AW$5,IF(AW24&lt;AW$6,0,0.6*AW$5+0.4*AW$5*(AW24-AW$7)/(AW$8-AW$7))),IF(AW24&lt;=AW$8,AW$5,IF(AW24&gt;AW$6,0,0.6*AW$5+0.4*AW$5*(AW24-AW$7)/(AW$8-AW$7))))))</f>
      </c>
      <c r="AY24" s="138">
        <f>IF(AW24&lt;&gt;"",AW$5,0)</f>
      </c>
      <c r="AZ24" s="137">
        <f>IF(AW$6=0,RANK(AW24,AW$12:AW$42,0),RANK(AW24,AW$12:AW$42,1))</f>
      </c>
      <c r="BA24" s="138">
        <v>72.2031725543942</v>
      </c>
      <c r="BB24" s="138">
        <f>IF(COUNTA(BA$12:BA$42)=0,0.6*BA$5,IF(BA24="",0,IF(BA$6=0,IF(BA24&gt;=BA$8,BA$5,IF(BA24&lt;BA$6,0,0.6*BA$5+0.4*BA$5*(BA24-BA$7)/(BA$8-BA$7))),IF(BA24&lt;=BA$8,BA$5,IF(BA24&gt;BA$6,0,0.6*BA$5+0.4*BA$5*(BA24-BA$7)/(BA$8-BA$7))))))</f>
      </c>
      <c r="BC24" s="138">
        <f>IF(BA24&lt;&gt;"",BA$5,0)</f>
      </c>
      <c r="BD24" s="137">
        <f>IF(BA$6=0,RANK(BA24,BA$12:BA$42,0),RANK(BA24,BA$12:BA$42,1))</f>
      </c>
      <c r="BE24" s="138">
        <v>99.8707247578022</v>
      </c>
      <c r="BF24" s="138">
        <f>IF(COUNTA(BE$12:BE$42)=0,0.6*BE$5,IF(BE24="",0,IF(BE$6=0,IF(BE24&gt;=BE$8,BE$5,IF(BE24&lt;BE$6,0,0.6*BE$5+0.4*BE$5*(BE24-BE$7)/(BE$8-BE$7))),IF(BE24&lt;=BE$8,BE$5,IF(BE24&gt;BE$6,0,0.6*BE$5+0.4*BE$5*(BE24-BE$7)/(BE$8-BE$7))))))</f>
      </c>
      <c r="BG24" s="138">
        <f>IF(BE24&lt;&gt;"",BE$5,0)</f>
      </c>
      <c r="BH24" s="137">
        <f>IF(BE$6=0,RANK(BE24,BE$12:BE$42,0),RANK(BE24,BE$12:BE$42,1))</f>
      </c>
      <c r="BI24"/>
      <c r="BJ24"/>
      <c r="BK24" s="138">
        <f>IF((COUNTA(BI$12:BI$42)+COUNTA(BJ$12:BJ$42)=0),0.6*BI$5,IF(OR(BI24="",BJ24=""),0,IF(BI$6=0,IF(BI24&gt;=BI$8,BI$5,IF(BI24&lt;BJ24,0,BI$5*(BI24-BJ24)/(BI$8-BJ24))),IF(BI24&lt;=BI$8,BI$5,IF(BI24&gt;BJ24,0,BI$5*(BI24-BJ24)/(BI$8-BJ24))))))</f>
      </c>
      <c r="BL24" s="138">
        <f>IF(OR(BI24="",BJ24=""),0,BI$5)</f>
      </c>
      <c r="BM24" s="137">
        <f>IF(BI$6=0,RANK(BK24,BK$12:BK$42,0),RANK(BK24,BK$12:BK$42,1))</f>
      </c>
      <c r="BN24"/>
      <c r="BO24"/>
      <c r="BP24" s="138">
        <f>IF((COUNTA(BN$12:BN$42)+COUNTA(BO$12:BO$42)=0),0.6*BN$5,IF(OR(BN24="",BO24=""),0,IF(BN$6=0,IF(BN24&gt;=BN$8,BN$5,IF(BN24&lt;BO24,0,BN$5*(BN24-BO24)/(BN$8-BO24))),IF(BN24&lt;=BN$8,BN$5,IF(BN24&gt;BO24,0,BN$5*(BN24-BO24)/(BN$8-BO24))))))</f>
      </c>
      <c r="BQ24" s="138">
        <f>IF(OR(BN24="",BO24=""),0,BN$5)</f>
      </c>
      <c r="BR24" s="137">
        <f>IF(BN$6=0,RANK(BP24,BP$12:BP$42,0),RANK(BP24,BP$12:BP$42,1))</f>
      </c>
      <c r="BS24"/>
      <c r="BT24" s="138">
        <f>IF(COUNTA(BS$12:BS$42)=0,0.6*BS$5,IF(BS24="",0,IF(BS$6=0,IF(BS24&gt;=BS$8,BS$5,IF(BS24&lt;BS$6,0,0.6*BS$5+0.4*BS$5*(BS24-BS$7)/(BS$8-BS$7))),IF(BS24&lt;=BS$8,BS$5,IF(BS24&gt;BS$6,0,0.6*BS$5+0.4*BS$5*(BS24-BS$7)/(BS$8-BS$7))))))</f>
      </c>
      <c r="BU24" s="138">
        <f>IF(BS24&lt;&gt;"",BS$5,0)</f>
      </c>
      <c r="BV24" s="137">
        <f>IF(BS$6=0,RANK(BS24,BS$12:BS$42,0),RANK(BS24,BS$12:BS$42,1))</f>
      </c>
      <c r="BW24"/>
      <c r="BX24" s="138">
        <f>IF(COUNTA(BW$12:BW$42)=0,0.6*BW$5,IF(BW24="",0,IF(BW$6=0,IF(BW24&gt;=BW$8,BW$5,IF(BW24&lt;BW$6,0,0.6*BW$5+0.4*BW$5*(BW24-BW$7)/(BW$8-BW$7))),IF(BW24&lt;=BW$8,BW$5,IF(BW24&gt;BW$6,0,0.6*BW$5+0.4*BW$5*(BW24-BW$7)/(BW$8-BW$7))))))</f>
      </c>
      <c r="BY24" s="138">
        <f>IF(BW24&lt;&gt;"",BW$5,0)</f>
      </c>
      <c r="BZ24" s="137">
        <f>IF(BW$6=0,RANK(BW24,BW$12:BW$42,0),RANK(BW24,BW$12:BW$42,1))</f>
      </c>
      <c r="CA24"/>
      <c r="CB24" s="138">
        <f>IF(COUNTA(CA$12:CA$42)=0,0.6*CA$5,IF(CA24="",0,IF(AND(CA24&gt;=CA$7,CA24&lt;=CA$8),CA$5,0)))</f>
      </c>
      <c r="CC24" s="138">
        <f>IF(CA24&lt;&gt;"",CA$5,0)</f>
      </c>
      <c r="CD24" s="137">
        <f>IF(CA$6=0,RANK(CA24,CA$12:CA$42,0),RANK(CA24,CA$12:CA$42,1))</f>
      </c>
      <c r="CE24"/>
      <c r="CF24" s="138">
        <f>IF(COUNTA(CE$12:CE$42)=0,0.6*CE$5,IF(CE24="",0,IF(AND(CE24&gt;=CE$7,CE24&lt;=CE$8),CE$5,0)))</f>
      </c>
      <c r="CG24" s="138">
        <f>IF(CE24&lt;&gt;"",CE$5,0)</f>
      </c>
      <c r="CH24" s="137">
        <f>IF(CE$6=0,RANK(CE24,CE$12:CE$42,0),RANK(CE24,CE$12:CE$42,1))</f>
      </c>
      <c r="CI24"/>
      <c r="CJ24" s="138">
        <f>IF(COUNTA(CI$12:CI$42)=0,0.6*CI$5,IF(CI24="",0,IF(CI$6=0,IF(CI24&gt;=CI$8,CI$5,IF(CI24&lt;CI$6,0,0.6*CI$5+0.4*CI$5*(CI24-CI$7)/(CI$8-CI$7))),IF(CI24&lt;=CI$8,CI$5,IF(CI24&gt;CI$6,0,0.6*CI$5+0.4*CI$5*(CI24-CI$7)/(CI$8-CI$7))))))</f>
      </c>
      <c r="CK24" s="138">
        <f>IF(CI24&lt;&gt;"",CI$5,0)</f>
      </c>
      <c r="CL24" s="137">
        <f>IF(CI$6=0,RANK(CI24,CI$12:CI$42,0),RANK(CI24,CI$12:CI$42,1))</f>
      </c>
      <c r="CM24" s="137" t="s">
        <v>28</v>
      </c>
      <c r="CN24" s="137">
        <f>(F24)*100</f>
      </c>
      <c r="CO24" s="137">
        <f>RANK(CN24,CN$12:CN$42,0)</f>
      </c>
      <c r="CP24" s="137" t="s">
        <v>28</v>
      </c>
      <c r="CQ24" s="137">
        <f>(J24+N24+R24+V24+Z24+AD24+AH24+AL24+AP24+AT24+AX24+BB24+BF24)*100</f>
      </c>
      <c r="CR24" s="137">
        <f>RANK(CQ24,CQ$12:CQ$42,0)</f>
      </c>
      <c r="CS24" s="137" t="s">
        <v>28</v>
      </c>
      <c r="CT24" s="137">
        <f>(BK24+BP24)*100</f>
      </c>
      <c r="CU24" s="137">
        <f>RANK(CT24,CT$12:CT$42,0)</f>
      </c>
      <c r="CV24" s="137" t="s">
        <v>28</v>
      </c>
      <c r="CW24" s="137">
        <f>(BT24)*100</f>
      </c>
      <c r="CX24" s="137">
        <f>RANK(CW24,CW$12:CW$42,0)</f>
      </c>
      <c r="CY24" s="137" t="s">
        <v>28</v>
      </c>
      <c r="CZ24" s="137">
        <f>(BX24)*100</f>
      </c>
      <c r="DA24" s="137">
        <f>RANK(CZ24,CZ$12:CZ$42,0)</f>
      </c>
      <c r="DB24" s="137" t="s">
        <v>28</v>
      </c>
      <c r="DC24" s="137">
        <f>(CB24+CF24)*100</f>
      </c>
      <c r="DD24" s="137">
        <f>RANK(DC24,DC$12:DC$42,0)</f>
      </c>
      <c r="DE24" s="137" t="s">
        <v>28</v>
      </c>
      <c r="DF24" s="137">
        <f>(CJ24)*100</f>
      </c>
      <c r="DG24" s="137">
        <f>RANK(DF24,DF$12:DF$42,0)</f>
      </c>
    </row>
    <row r="25">
      <c r="A25" s="137" t="s">
        <v>29</v>
      </c>
      <c r="B25" s="137">
        <f>A25</f>
      </c>
      <c r="C25" s="137">
        <f>(F25+J25+N25+R25+V25+Z25+AD25+AH25+AL25+AP25+AT25+AX25+BB25+BF25+BK25+BP25+BT25+BX25+CB25+CF25+CJ25)*100</f>
      </c>
      <c r="D25" s="137">
        <f>RANK(C25,C$12:C$42,0)</f>
      </c>
      <c r="E25"/>
      <c r="F25" s="138">
        <f>IF(COUNTA(E$12:E$42)=0,0.6*E$5,IF(E25="",0,IF(E$6=0,IF(E25&gt;=E$8,E$5,IF(E25&lt;E$6,0,0.6*E$5+0.4*E$5*(E25-E$7)/(E$8-E$7))),IF(E25&lt;=E$8,E$5,IF(E25&gt;E$6,0,0.6*E$5+0.4*E$5*(E25-E$7)/(E$8-E$7))))))</f>
      </c>
      <c r="G25" s="138">
        <f>IF(E25&lt;&gt;"",E$5,0)</f>
      </c>
      <c r="H25" s="137">
        <f>IF(E$6=0,RANK(E25,E$12:E$42,0),RANK(E25,E$12:E$42,1))</f>
      </c>
      <c r="I25"/>
      <c r="J25" s="138">
        <f>IF(COUNTA(I$12:I$42)=0,0.6*I$5,IF(I25="",0,IF(I$6=0,IF(I25&gt;=I$8,I$5,IF(I25&lt;I$6,0,0.6*I$5+0.4*I$5*(I25-I$7)/(I$8-I$7))),IF(I25&lt;=I$8,I$5,IF(I25&gt;I$6,0,0.6*I$5+0.4*I$5*(I25-I$7)/(I$8-I$7))))))</f>
      </c>
      <c r="K25" s="138">
        <f>IF(I25&lt;&gt;"",I$5,0)</f>
      </c>
      <c r="L25" s="137">
        <f>IF(I$6=0,RANK(I25,I$12:I$42,0),RANK(I25,I$12:I$42,1))</f>
      </c>
      <c r="M25" s="138">
        <v>99.7822048611112</v>
      </c>
      <c r="N25" s="138">
        <f>IF(COUNTA(M$12:M$42)=0,0.6*M$5,IF(M25="",0,IF(M$6=0,IF(M25&gt;=M$8,M$5,IF(M25&lt;M$6,0,0.6*M$5+0.4*M$5*(M25-M$7)/(M$8-M$7))),IF(M25&lt;=M$8,M$5,IF(M25&gt;M$6,0,0.6*M$5+0.4*M$5*(M25-M$7)/(M$8-M$7))))))</f>
      </c>
      <c r="O25" s="138">
        <f>IF(M25&lt;&gt;"",M$5,0)</f>
      </c>
      <c r="P25" s="137">
        <f>IF(M$6=0,RANK(M25,M$12:M$42,0),RANK(M25,M$12:M$42,1))</f>
      </c>
      <c r="Q25" s="138">
        <v>0.91874363419033</v>
      </c>
      <c r="R25" s="138">
        <f>IF(COUNTA(Q$12:Q$42)=0,0.6*Q$5,IF(Q25="",0,IF(Q$6=0,IF(Q25&gt;=Q$8,Q$5,IF(Q25&lt;Q$6,0,0.6*Q$5+0.4*Q$5*(Q25-Q$7)/(Q$8-Q$7))),IF(Q25&lt;=Q$8,Q$5,IF(Q25&gt;Q$6,0,0.6*Q$5+0.4*Q$5*(Q25-Q$7)/(Q$8-Q$7))))))</f>
      </c>
      <c r="S25" s="138">
        <f>IF(Q25&lt;&gt;"",Q$5,0)</f>
      </c>
      <c r="T25" s="137">
        <f>IF(Q$6=0,RANK(Q25,Q$12:Q$42,0),RANK(Q25,Q$12:Q$42,1))</f>
      </c>
      <c r="U25" s="138">
        <v>1.38672878805414</v>
      </c>
      <c r="V25" s="138">
        <f>IF(COUNTA(U$12:U$42)=0,0.6*U$5,IF(U25="",0,IF(U$6=0,IF(U25&gt;=U$8,U$5,IF(U25&lt;U$6,0,0.6*U$5+0.4*U$5*(U25-U$7)/(U$8-U$7))),IF(U25&lt;=U$8,U$5,IF(U25&gt;U$6,0,0.6*U$5+0.4*U$5*(U25-U$7)/(U$8-U$7))))))</f>
      </c>
      <c r="W25" s="138">
        <f>IF(U25&lt;&gt;"",U$5,0)</f>
      </c>
      <c r="X25" s="137">
        <f>IF(U$6=0,RANK(U25,U$12:U$42,0),RANK(U25,U$12:U$42,1))</f>
      </c>
      <c r="Y25" s="138">
        <v>99.9812385692669</v>
      </c>
      <c r="Z25" s="138">
        <f>IF(COUNTA(Y$12:Y$42)=0,0.6*Y$5,IF(Y25="",0,IF(Y$6=0,IF(Y25&gt;=Y$8,Y$5,IF(Y25&lt;Y$6,0,0.6*Y$5+0.4*Y$5*(Y25-Y$7)/(Y$8-Y$7))),IF(Y25&lt;=Y$8,Y$5,IF(Y25&gt;Y$6,0,0.6*Y$5+0.4*Y$5*(Y25-Y$7)/(Y$8-Y$7))))))</f>
      </c>
      <c r="AA25" s="138">
        <f>IF(Y25&lt;&gt;"",Y$5,0)</f>
      </c>
      <c r="AB25" s="137">
        <f>IF(Y$6=0,RANK(Y25,Y$12:Y$42,0),RANK(Y25,Y$12:Y$42,1))</f>
      </c>
      <c r="AC25" s="138">
        <v>0.322479453640469</v>
      </c>
      <c r="AD25" s="138">
        <f>IF(COUNTA(AC$12:AC$42)=0,0.6*AC$5,IF(AC25="",0,IF(AC$6=0,IF(AC25&gt;=AC$8,AC$5,IF(AC25&lt;AC$6,0,0.6*AC$5+0.4*AC$5*(AC25-AC$7)/(AC$8-AC$7))),IF(AC25&lt;=AC$8,AC$5,IF(AC25&gt;AC$6,0,0.6*AC$5+0.4*AC$5*(AC25-AC$7)/(AC$8-AC$7))))))</f>
      </c>
      <c r="AE25" s="138">
        <f>IF(AC25&lt;&gt;"",AC$5,0)</f>
      </c>
      <c r="AF25" s="137">
        <f>IF(AC$6=0,RANK(AC25,AC$12:AC$42,0),RANK(AC25,AC$12:AC$42,1))</f>
      </c>
      <c r="AG25"/>
      <c r="AH25" s="138">
        <f>IF(COUNTA(AG$12:AG$42)=0,0.6*AG$5,IF(AG25="",0,IF(AG$6=0,IF(AG25&gt;=AG$8,AG$5,IF(AG25&lt;AG$6,0,0.6*AG$5+0.4*AG$5*(AG25-AG$7)/(AG$8-AG$7))),IF(AG25&lt;=AG$8,AG$5,IF(AG25&gt;AG$6,0,0.6*AG$5+0.4*AG$5*(AG25-AG$7)/(AG$8-AG$7))))))</f>
      </c>
      <c r="AI25" s="138">
        <f>IF(AG25&lt;&gt;"",AG$5,0)</f>
      </c>
      <c r="AJ25" s="137">
        <f>IF(AG$6=0,RANK(AG25,AG$12:AG$42,0),RANK(AG25,AG$12:AG$42,1))</f>
      </c>
      <c r="AK25"/>
      <c r="AL25" s="138">
        <f>IF(COUNTA(AK$12:AK$42)=0,0.6*AK$5,IF(AK25="",0,IF(AK$6=0,IF(AK25&gt;=AK$8,AK$5,IF(AK25&lt;AK$6,0,0.6*AK$5+0.4*AK$5*(AK25-AK$7)/(AK$8-AK$7))),IF(AK25&lt;=AK$8,AK$5,IF(AK25&gt;AK$6,0,0.6*AK$5+0.4*AK$5*(AK25-AK$7)/(AK$8-AK$7))))))</f>
      </c>
      <c r="AM25" s="138">
        <f>IF(AK25&lt;&gt;"",AK$5,0)</f>
      </c>
      <c r="AN25" s="137">
        <f>IF(AK$6=0,RANK(AK25,AK$12:AK$42,0),RANK(AK25,AK$12:AK$42,1))</f>
      </c>
      <c r="AO25"/>
      <c r="AP25" s="138">
        <f>IF(COUNTA(AO$12:AO$42)=0,0.6*AO$5,IF(AO25="",0,IF(AO$6=0,IF(AO25&gt;=AO$8,AO$5,IF(AO25&lt;AO$6,0,0.6*AO$5+0.4*AO$5*(AO25-AO$7)/(AO$8-AO$7))),IF(AO25&lt;=AO$8,AO$5,IF(AO25&gt;AO$6,0,0.6*AO$5+0.4*AO$5*(AO25-AO$7)/(AO$8-AO$7))))))</f>
      </c>
      <c r="AQ25" s="138">
        <f>IF(AO25&lt;&gt;"",AO$5,0)</f>
      </c>
      <c r="AR25" s="137">
        <f>IF(AO$6=0,RANK(AO25,AO$12:AO$42,0),RANK(AO25,AO$12:AO$42,1))</f>
      </c>
      <c r="AS25" s="138">
        <v>99.9</v>
      </c>
      <c r="AT25" s="138">
        <f>IF(COUNTA(AS$12:AS$42)=0,0.6*AS$5,IF(AS25="",0,IF(AS$6=0,IF(AS25&gt;=AS$8,AS$5,IF(AS25&lt;AS$6,0,0.6*AS$5+0.4*AS$5*(AS25-AS$7)/(AS$8-AS$7))),IF(AS25&lt;=AS$8,AS$5,IF(AS25&gt;AS$6,0,0.6*AS$5+0.4*AS$5*(AS25-AS$7)/(AS$8-AS$7))))))</f>
      </c>
      <c r="AU25" s="138">
        <f>IF(AS25&lt;&gt;"",AS$5,0)</f>
      </c>
      <c r="AV25" s="137">
        <f>IF(AS$6=0,RANK(AS25,AS$12:AS$42,0),RANK(AS25,AS$12:AS$42,1))</f>
      </c>
      <c r="AW25" s="138">
        <v>92.4817966912212</v>
      </c>
      <c r="AX25" s="138">
        <f>IF(COUNTA(AW$12:AW$42)=0,0.6*AW$5,IF(AW25="",0,IF(AW$6=0,IF(AW25&gt;=AW$8,AW$5,IF(AW25&lt;AW$6,0,0.6*AW$5+0.4*AW$5*(AW25-AW$7)/(AW$8-AW$7))),IF(AW25&lt;=AW$8,AW$5,IF(AW25&gt;AW$6,0,0.6*AW$5+0.4*AW$5*(AW25-AW$7)/(AW$8-AW$7))))))</f>
      </c>
      <c r="AY25" s="138">
        <f>IF(AW25&lt;&gt;"",AW$5,0)</f>
      </c>
      <c r="AZ25" s="137">
        <f>IF(AW$6=0,RANK(AW25,AW$12:AW$42,0),RANK(AW25,AW$12:AW$42,1))</f>
      </c>
      <c r="BA25" s="138">
        <v>91.7667753334926</v>
      </c>
      <c r="BB25" s="138">
        <f>IF(COUNTA(BA$12:BA$42)=0,0.6*BA$5,IF(BA25="",0,IF(BA$6=0,IF(BA25&gt;=BA$8,BA$5,IF(BA25&lt;BA$6,0,0.6*BA$5+0.4*BA$5*(BA25-BA$7)/(BA$8-BA$7))),IF(BA25&lt;=BA$8,BA$5,IF(BA25&gt;BA$6,0,0.6*BA$5+0.4*BA$5*(BA25-BA$7)/(BA$8-BA$7))))))</f>
      </c>
      <c r="BC25" s="138">
        <f>IF(BA25&lt;&gt;"",BA$5,0)</f>
      </c>
      <c r="BD25" s="137">
        <f>IF(BA$6=0,RANK(BA25,BA$12:BA$42,0),RANK(BA25,BA$12:BA$42,1))</f>
      </c>
      <c r="BE25" s="138">
        <v>99.8910953520695</v>
      </c>
      <c r="BF25" s="138">
        <f>IF(COUNTA(BE$12:BE$42)=0,0.6*BE$5,IF(BE25="",0,IF(BE$6=0,IF(BE25&gt;=BE$8,BE$5,IF(BE25&lt;BE$6,0,0.6*BE$5+0.4*BE$5*(BE25-BE$7)/(BE$8-BE$7))),IF(BE25&lt;=BE$8,BE$5,IF(BE25&gt;BE$6,0,0.6*BE$5+0.4*BE$5*(BE25-BE$7)/(BE$8-BE$7))))))</f>
      </c>
      <c r="BG25" s="138">
        <f>IF(BE25&lt;&gt;"",BE$5,0)</f>
      </c>
      <c r="BH25" s="137">
        <f>IF(BE$6=0,RANK(BE25,BE$12:BE$42,0),RANK(BE25,BE$12:BE$42,1))</f>
      </c>
      <c r="BI25"/>
      <c r="BJ25"/>
      <c r="BK25" s="138">
        <f>IF((COUNTA(BI$12:BI$42)+COUNTA(BJ$12:BJ$42)=0),0.6*BI$5,IF(OR(BI25="",BJ25=""),0,IF(BI$6=0,IF(BI25&gt;=BI$8,BI$5,IF(BI25&lt;BJ25,0,BI$5*(BI25-BJ25)/(BI$8-BJ25))),IF(BI25&lt;=BI$8,BI$5,IF(BI25&gt;BJ25,0,BI$5*(BI25-BJ25)/(BI$8-BJ25))))))</f>
      </c>
      <c r="BL25" s="138">
        <f>IF(OR(BI25="",BJ25=""),0,BI$5)</f>
      </c>
      <c r="BM25" s="137">
        <f>IF(BI$6=0,RANK(BK25,BK$12:BK$42,0),RANK(BK25,BK$12:BK$42,1))</f>
      </c>
      <c r="BN25"/>
      <c r="BO25"/>
      <c r="BP25" s="138">
        <f>IF((COUNTA(BN$12:BN$42)+COUNTA(BO$12:BO$42)=0),0.6*BN$5,IF(OR(BN25="",BO25=""),0,IF(BN$6=0,IF(BN25&gt;=BN$8,BN$5,IF(BN25&lt;BO25,0,BN$5*(BN25-BO25)/(BN$8-BO25))),IF(BN25&lt;=BN$8,BN$5,IF(BN25&gt;BO25,0,BN$5*(BN25-BO25)/(BN$8-BO25))))))</f>
      </c>
      <c r="BQ25" s="138">
        <f>IF(OR(BN25="",BO25=""),0,BN$5)</f>
      </c>
      <c r="BR25" s="137">
        <f>IF(BN$6=0,RANK(BP25,BP$12:BP$42,0),RANK(BP25,BP$12:BP$42,1))</f>
      </c>
      <c r="BS25"/>
      <c r="BT25" s="138">
        <f>IF(COUNTA(BS$12:BS$42)=0,0.6*BS$5,IF(BS25="",0,IF(BS$6=0,IF(BS25&gt;=BS$8,BS$5,IF(BS25&lt;BS$6,0,0.6*BS$5+0.4*BS$5*(BS25-BS$7)/(BS$8-BS$7))),IF(BS25&lt;=BS$8,BS$5,IF(BS25&gt;BS$6,0,0.6*BS$5+0.4*BS$5*(BS25-BS$7)/(BS$8-BS$7))))))</f>
      </c>
      <c r="BU25" s="138">
        <f>IF(BS25&lt;&gt;"",BS$5,0)</f>
      </c>
      <c r="BV25" s="137">
        <f>IF(BS$6=0,RANK(BS25,BS$12:BS$42,0),RANK(BS25,BS$12:BS$42,1))</f>
      </c>
      <c r="BW25"/>
      <c r="BX25" s="138">
        <f>IF(COUNTA(BW$12:BW$42)=0,0.6*BW$5,IF(BW25="",0,IF(BW$6=0,IF(BW25&gt;=BW$8,BW$5,IF(BW25&lt;BW$6,0,0.6*BW$5+0.4*BW$5*(BW25-BW$7)/(BW$8-BW$7))),IF(BW25&lt;=BW$8,BW$5,IF(BW25&gt;BW$6,0,0.6*BW$5+0.4*BW$5*(BW25-BW$7)/(BW$8-BW$7))))))</f>
      </c>
      <c r="BY25" s="138">
        <f>IF(BW25&lt;&gt;"",BW$5,0)</f>
      </c>
      <c r="BZ25" s="137">
        <f>IF(BW$6=0,RANK(BW25,BW$12:BW$42,0),RANK(BW25,BW$12:BW$42,1))</f>
      </c>
      <c r="CA25"/>
      <c r="CB25" s="138">
        <f>IF(COUNTA(CA$12:CA$42)=0,0.6*CA$5,IF(CA25="",0,IF(AND(CA25&gt;=CA$7,CA25&lt;=CA$8),CA$5,0)))</f>
      </c>
      <c r="CC25" s="138">
        <f>IF(CA25&lt;&gt;"",CA$5,0)</f>
      </c>
      <c r="CD25" s="137">
        <f>IF(CA$6=0,RANK(CA25,CA$12:CA$42,0),RANK(CA25,CA$12:CA$42,1))</f>
      </c>
      <c r="CE25"/>
      <c r="CF25" s="138">
        <f>IF(COUNTA(CE$12:CE$42)=0,0.6*CE$5,IF(CE25="",0,IF(AND(CE25&gt;=CE$7,CE25&lt;=CE$8),CE$5,0)))</f>
      </c>
      <c r="CG25" s="138">
        <f>IF(CE25&lt;&gt;"",CE$5,0)</f>
      </c>
      <c r="CH25" s="137">
        <f>IF(CE$6=0,RANK(CE25,CE$12:CE$42,0),RANK(CE25,CE$12:CE$42,1))</f>
      </c>
      <c r="CI25"/>
      <c r="CJ25" s="138">
        <f>IF(COUNTA(CI$12:CI$42)=0,0.6*CI$5,IF(CI25="",0,IF(CI$6=0,IF(CI25&gt;=CI$8,CI$5,IF(CI25&lt;CI$6,0,0.6*CI$5+0.4*CI$5*(CI25-CI$7)/(CI$8-CI$7))),IF(CI25&lt;=CI$8,CI$5,IF(CI25&gt;CI$6,0,0.6*CI$5+0.4*CI$5*(CI25-CI$7)/(CI$8-CI$7))))))</f>
      </c>
      <c r="CK25" s="138">
        <f>IF(CI25&lt;&gt;"",CI$5,0)</f>
      </c>
      <c r="CL25" s="137">
        <f>IF(CI$6=0,RANK(CI25,CI$12:CI$42,0),RANK(CI25,CI$12:CI$42,1))</f>
      </c>
      <c r="CM25" s="137" t="s">
        <v>29</v>
      </c>
      <c r="CN25" s="137">
        <f>(F25)*100</f>
      </c>
      <c r="CO25" s="137">
        <f>RANK(CN25,CN$12:CN$42,0)</f>
      </c>
      <c r="CP25" s="137" t="s">
        <v>29</v>
      </c>
      <c r="CQ25" s="137">
        <f>(J25+N25+R25+V25+Z25+AD25+AH25+AL25+AP25+AT25+AX25+BB25+BF25)*100</f>
      </c>
      <c r="CR25" s="137">
        <f>RANK(CQ25,CQ$12:CQ$42,0)</f>
      </c>
      <c r="CS25" s="137" t="s">
        <v>29</v>
      </c>
      <c r="CT25" s="137">
        <f>(BK25+BP25)*100</f>
      </c>
      <c r="CU25" s="137">
        <f>RANK(CT25,CT$12:CT$42,0)</f>
      </c>
      <c r="CV25" s="137" t="s">
        <v>29</v>
      </c>
      <c r="CW25" s="137">
        <f>(BT25)*100</f>
      </c>
      <c r="CX25" s="137">
        <f>RANK(CW25,CW$12:CW$42,0)</f>
      </c>
      <c r="CY25" s="137" t="s">
        <v>29</v>
      </c>
      <c r="CZ25" s="137">
        <f>(BX25)*100</f>
      </c>
      <c r="DA25" s="137">
        <f>RANK(CZ25,CZ$12:CZ$42,0)</f>
      </c>
      <c r="DB25" s="137" t="s">
        <v>29</v>
      </c>
      <c r="DC25" s="137">
        <f>(CB25+CF25)*100</f>
      </c>
      <c r="DD25" s="137">
        <f>RANK(DC25,DC$12:DC$42,0)</f>
      </c>
      <c r="DE25" s="137" t="s">
        <v>29</v>
      </c>
      <c r="DF25" s="137">
        <f>(CJ25)*100</f>
      </c>
      <c r="DG25" s="137">
        <f>RANK(DF25,DF$12:DF$42,0)</f>
      </c>
    </row>
    <row r="26">
      <c r="A26" s="137" t="s">
        <v>30</v>
      </c>
      <c r="B26" s="137">
        <f>A26</f>
      </c>
      <c r="C26" s="137">
        <f>(F26+J26+N26+R26+V26+Z26+AD26+AH26+AL26+AP26+AT26+AX26+BB26+BF26+BK26+BP26+BT26+BX26+CB26+CF26+CJ26)*100</f>
      </c>
      <c r="D26" s="137">
        <f>RANK(C26,C$12:C$42,0)</f>
      </c>
      <c r="E26"/>
      <c r="F26" s="138">
        <f>IF(COUNTA(E$12:E$42)=0,0.6*E$5,IF(E26="",0,IF(E$6=0,IF(E26&gt;=E$8,E$5,IF(E26&lt;E$6,0,0.6*E$5+0.4*E$5*(E26-E$7)/(E$8-E$7))),IF(E26&lt;=E$8,E$5,IF(E26&gt;E$6,0,0.6*E$5+0.4*E$5*(E26-E$7)/(E$8-E$7))))))</f>
      </c>
      <c r="G26" s="138">
        <f>IF(E26&lt;&gt;"",E$5,0)</f>
      </c>
      <c r="H26" s="137">
        <f>IF(E$6=0,RANK(E26,E$12:E$42,0),RANK(E26,E$12:E$42,1))</f>
      </c>
      <c r="I26"/>
      <c r="J26" s="138">
        <f>IF(COUNTA(I$12:I$42)=0,0.6*I$5,IF(I26="",0,IF(I$6=0,IF(I26&gt;=I$8,I$5,IF(I26&lt;I$6,0,0.6*I$5+0.4*I$5*(I26-I$7)/(I$8-I$7))),IF(I26&lt;=I$8,I$5,IF(I26&gt;I$6,0,0.6*I$5+0.4*I$5*(I26-I$7)/(I$8-I$7))))))</f>
      </c>
      <c r="K26" s="138">
        <f>IF(I26&lt;&gt;"",I$5,0)</f>
      </c>
      <c r="L26" s="137">
        <f>IF(I$6=0,RANK(I26,I$12:I$42,0),RANK(I26,I$12:I$42,1))</f>
      </c>
      <c r="M26" s="138">
        <v>99.8070451388856</v>
      </c>
      <c r="N26" s="138">
        <f>IF(COUNTA(M$12:M$42)=0,0.6*M$5,IF(M26="",0,IF(M$6=0,IF(M26&gt;=M$8,M$5,IF(M26&lt;M$6,0,0.6*M$5+0.4*M$5*(M26-M$7)/(M$8-M$7))),IF(M26&lt;=M$8,M$5,IF(M26&gt;M$6,0,0.6*M$5+0.4*M$5*(M26-M$7)/(M$8-M$7))))))</f>
      </c>
      <c r="O26" s="138">
        <f>IF(M26&lt;&gt;"",M$5,0)</f>
      </c>
      <c r="P26" s="137">
        <f>IF(M$6=0,RANK(M26,M$12:M$42,0),RANK(M26,M$12:M$42,1))</f>
      </c>
      <c r="Q26" s="138">
        <v>0.906828703701087</v>
      </c>
      <c r="R26" s="138">
        <f>IF(COUNTA(Q$12:Q$42)=0,0.6*Q$5,IF(Q26="",0,IF(Q$6=0,IF(Q26&gt;=Q$8,Q$5,IF(Q26&lt;Q$6,0,0.6*Q$5+0.4*Q$5*(Q26-Q$7)/(Q$8-Q$7))),IF(Q26&lt;=Q$8,Q$5,IF(Q26&gt;Q$6,0,0.6*Q$5+0.4*Q$5*(Q26-Q$7)/(Q$8-Q$7))))))</f>
      </c>
      <c r="S26" s="138">
        <f>IF(Q26&lt;&gt;"",Q$5,0)</f>
      </c>
      <c r="T26" s="137">
        <f>IF(Q$6=0,RANK(Q26,Q$12:Q$42,0),RANK(Q26,Q$12:Q$42,1))</f>
      </c>
      <c r="U26" s="138">
        <v>1.80570667901372</v>
      </c>
      <c r="V26" s="138">
        <f>IF(COUNTA(U$12:U$42)=0,0.6*U$5,IF(U26="",0,IF(U$6=0,IF(U26&gt;=U$8,U$5,IF(U26&lt;U$6,0,0.6*U$5+0.4*U$5*(U26-U$7)/(U$8-U$7))),IF(U26&lt;=U$8,U$5,IF(U26&gt;U$6,0,0.6*U$5+0.4*U$5*(U26-U$7)/(U$8-U$7))))))</f>
      </c>
      <c r="W26" s="138">
        <f>IF(U26&lt;&gt;"",U$5,0)</f>
      </c>
      <c r="X26" s="137">
        <f>IF(U$6=0,RANK(U26,U$12:U$42,0),RANK(U26,U$12:U$42,1))</f>
      </c>
      <c r="Y26"/>
      <c r="Z26" s="138">
        <f>IF(COUNTA(Y$12:Y$42)=0,0.6*Y$5,IF(Y26="",0,IF(Y$6=0,IF(Y26&gt;=Y$8,Y$5,IF(Y26&lt;Y$6,0,0.6*Y$5+0.4*Y$5*(Y26-Y$7)/(Y$8-Y$7))),IF(Y26&lt;=Y$8,Y$5,IF(Y26&gt;Y$6,0,0.6*Y$5+0.4*Y$5*(Y26-Y$7)/(Y$8-Y$7))))))</f>
      </c>
      <c r="AA26" s="138">
        <f>IF(Y26&lt;&gt;"",Y$5,0)</f>
      </c>
      <c r="AB26" s="137">
        <f>IF(Y$6=0,RANK(Y26,Y$12:Y$42,0),RANK(Y26,Y$12:Y$42,1))</f>
      </c>
      <c r="AC26"/>
      <c r="AD26" s="138">
        <f>IF(COUNTA(AC$12:AC$42)=0,0.6*AC$5,IF(AC26="",0,IF(AC$6=0,IF(AC26&gt;=AC$8,AC$5,IF(AC26&lt;AC$6,0,0.6*AC$5+0.4*AC$5*(AC26-AC$7)/(AC$8-AC$7))),IF(AC26&lt;=AC$8,AC$5,IF(AC26&gt;AC$6,0,0.6*AC$5+0.4*AC$5*(AC26-AC$7)/(AC$8-AC$7))))))</f>
      </c>
      <c r="AE26" s="138">
        <f>IF(AC26&lt;&gt;"",AC$5,0)</f>
      </c>
      <c r="AF26" s="137">
        <f>IF(AC$6=0,RANK(AC26,AC$12:AC$42,0),RANK(AC26,AC$12:AC$42,1))</f>
      </c>
      <c r="AG26"/>
      <c r="AH26" s="138">
        <f>IF(COUNTA(AG$12:AG$42)=0,0.6*AG$5,IF(AG26="",0,IF(AG$6=0,IF(AG26&gt;=AG$8,AG$5,IF(AG26&lt;AG$6,0,0.6*AG$5+0.4*AG$5*(AG26-AG$7)/(AG$8-AG$7))),IF(AG26&lt;=AG$8,AG$5,IF(AG26&gt;AG$6,0,0.6*AG$5+0.4*AG$5*(AG26-AG$7)/(AG$8-AG$7))))))</f>
      </c>
      <c r="AI26" s="138">
        <f>IF(AG26&lt;&gt;"",AG$5,0)</f>
      </c>
      <c r="AJ26" s="137">
        <f>IF(AG$6=0,RANK(AG26,AG$12:AG$42,0),RANK(AG26,AG$12:AG$42,1))</f>
      </c>
      <c r="AK26"/>
      <c r="AL26" s="138">
        <f>IF(COUNTA(AK$12:AK$42)=0,0.6*AK$5,IF(AK26="",0,IF(AK$6=0,IF(AK26&gt;=AK$8,AK$5,IF(AK26&lt;AK$6,0,0.6*AK$5+0.4*AK$5*(AK26-AK$7)/(AK$8-AK$7))),IF(AK26&lt;=AK$8,AK$5,IF(AK26&gt;AK$6,0,0.6*AK$5+0.4*AK$5*(AK26-AK$7)/(AK$8-AK$7))))))</f>
      </c>
      <c r="AM26" s="138">
        <f>IF(AK26&lt;&gt;"",AK$5,0)</f>
      </c>
      <c r="AN26" s="137">
        <f>IF(AK$6=0,RANK(AK26,AK$12:AK$42,0),RANK(AK26,AK$12:AK$42,1))</f>
      </c>
      <c r="AO26"/>
      <c r="AP26" s="138">
        <f>IF(COUNTA(AO$12:AO$42)=0,0.6*AO$5,IF(AO26="",0,IF(AO$6=0,IF(AO26&gt;=AO$8,AO$5,IF(AO26&lt;AO$6,0,0.6*AO$5+0.4*AO$5*(AO26-AO$7)/(AO$8-AO$7))),IF(AO26&lt;=AO$8,AO$5,IF(AO26&gt;AO$6,0,0.6*AO$5+0.4*AO$5*(AO26-AO$7)/(AO$8-AO$7))))))</f>
      </c>
      <c r="AQ26" s="138">
        <f>IF(AO26&lt;&gt;"",AO$5,0)</f>
      </c>
      <c r="AR26" s="137">
        <f>IF(AO$6=0,RANK(AO26,AO$12:AO$42,0),RANK(AO26,AO$12:AO$42,1))</f>
      </c>
      <c r="AS26" s="138">
        <v>99.9</v>
      </c>
      <c r="AT26" s="138">
        <f>IF(COUNTA(AS$12:AS$42)=0,0.6*AS$5,IF(AS26="",0,IF(AS$6=0,IF(AS26&gt;=AS$8,AS$5,IF(AS26&lt;AS$6,0,0.6*AS$5+0.4*AS$5*(AS26-AS$7)/(AS$8-AS$7))),IF(AS26&lt;=AS$8,AS$5,IF(AS26&gt;AS$6,0,0.6*AS$5+0.4*AS$5*(AS26-AS$7)/(AS$8-AS$7))))))</f>
      </c>
      <c r="AU26" s="138">
        <f>IF(AS26&lt;&gt;"",AS$5,0)</f>
      </c>
      <c r="AV26" s="137">
        <f>IF(AS$6=0,RANK(AS26,AS$12:AS$42,0),RANK(AS26,AS$12:AS$42,1))</f>
      </c>
      <c r="AW26" s="138">
        <v>96.5696017060996</v>
      </c>
      <c r="AX26" s="138">
        <f>IF(COUNTA(AW$12:AW$42)=0,0.6*AW$5,IF(AW26="",0,IF(AW$6=0,IF(AW26&gt;=AW$8,AW$5,IF(AW26&lt;AW$6,0,0.6*AW$5+0.4*AW$5*(AW26-AW$7)/(AW$8-AW$7))),IF(AW26&lt;=AW$8,AW$5,IF(AW26&gt;AW$6,0,0.6*AW$5+0.4*AW$5*(AW26-AW$7)/(AW$8-AW$7))))))</f>
      </c>
      <c r="AY26" s="138">
        <f>IF(AW26&lt;&gt;"",AW$5,0)</f>
      </c>
      <c r="AZ26" s="137">
        <f>IF(AW$6=0,RANK(AW26,AW$12:AW$42,0),RANK(AW26,AW$12:AW$42,1))</f>
      </c>
      <c r="BA26" s="138">
        <v>97.8047271072958</v>
      </c>
      <c r="BB26" s="138">
        <f>IF(COUNTA(BA$12:BA$42)=0,0.6*BA$5,IF(BA26="",0,IF(BA$6=0,IF(BA26&gt;=BA$8,BA$5,IF(BA26&lt;BA$6,0,0.6*BA$5+0.4*BA$5*(BA26-BA$7)/(BA$8-BA$7))),IF(BA26&lt;=BA$8,BA$5,IF(BA26&gt;BA$6,0,0.6*BA$5+0.4*BA$5*(BA26-BA$7)/(BA$8-BA$7))))))</f>
      </c>
      <c r="BC26" s="138">
        <f>IF(BA26&lt;&gt;"",BA$5,0)</f>
      </c>
      <c r="BD26" s="137">
        <f>IF(BA$6=0,RANK(BA26,BA$12:BA$42,0),RANK(BA26,BA$12:BA$42,1))</f>
      </c>
      <c r="BE26" s="138">
        <v>99.9966004636895</v>
      </c>
      <c r="BF26" s="138">
        <f>IF(COUNTA(BE$12:BE$42)=0,0.6*BE$5,IF(BE26="",0,IF(BE$6=0,IF(BE26&gt;=BE$8,BE$5,IF(BE26&lt;BE$6,0,0.6*BE$5+0.4*BE$5*(BE26-BE$7)/(BE$8-BE$7))),IF(BE26&lt;=BE$8,BE$5,IF(BE26&gt;BE$6,0,0.6*BE$5+0.4*BE$5*(BE26-BE$7)/(BE$8-BE$7))))))</f>
      </c>
      <c r="BG26" s="138">
        <f>IF(BE26&lt;&gt;"",BE$5,0)</f>
      </c>
      <c r="BH26" s="137">
        <f>IF(BE$6=0,RANK(BE26,BE$12:BE$42,0),RANK(BE26,BE$12:BE$42,1))</f>
      </c>
      <c r="BI26"/>
      <c r="BJ26"/>
      <c r="BK26" s="138">
        <f>IF((COUNTA(BI$12:BI$42)+COUNTA(BJ$12:BJ$42)=0),0.6*BI$5,IF(OR(BI26="",BJ26=""),0,IF(BI$6=0,IF(BI26&gt;=BI$8,BI$5,IF(BI26&lt;BJ26,0,BI$5*(BI26-BJ26)/(BI$8-BJ26))),IF(BI26&lt;=BI$8,BI$5,IF(BI26&gt;BJ26,0,BI$5*(BI26-BJ26)/(BI$8-BJ26))))))</f>
      </c>
      <c r="BL26" s="138">
        <f>IF(OR(BI26="",BJ26=""),0,BI$5)</f>
      </c>
      <c r="BM26" s="137">
        <f>IF(BI$6=0,RANK(BK26,BK$12:BK$42,0),RANK(BK26,BK$12:BK$42,1))</f>
      </c>
      <c r="BN26"/>
      <c r="BO26"/>
      <c r="BP26" s="138">
        <f>IF((COUNTA(BN$12:BN$42)+COUNTA(BO$12:BO$42)=0),0.6*BN$5,IF(OR(BN26="",BO26=""),0,IF(BN$6=0,IF(BN26&gt;=BN$8,BN$5,IF(BN26&lt;BO26,0,BN$5*(BN26-BO26)/(BN$8-BO26))),IF(BN26&lt;=BN$8,BN$5,IF(BN26&gt;BO26,0,BN$5*(BN26-BO26)/(BN$8-BO26))))))</f>
      </c>
      <c r="BQ26" s="138">
        <f>IF(OR(BN26="",BO26=""),0,BN$5)</f>
      </c>
      <c r="BR26" s="137">
        <f>IF(BN$6=0,RANK(BP26,BP$12:BP$42,0),RANK(BP26,BP$12:BP$42,1))</f>
      </c>
      <c r="BS26"/>
      <c r="BT26" s="138">
        <f>IF(COUNTA(BS$12:BS$42)=0,0.6*BS$5,IF(BS26="",0,IF(BS$6=0,IF(BS26&gt;=BS$8,BS$5,IF(BS26&lt;BS$6,0,0.6*BS$5+0.4*BS$5*(BS26-BS$7)/(BS$8-BS$7))),IF(BS26&lt;=BS$8,BS$5,IF(BS26&gt;BS$6,0,0.6*BS$5+0.4*BS$5*(BS26-BS$7)/(BS$8-BS$7))))))</f>
      </c>
      <c r="BU26" s="138">
        <f>IF(BS26&lt;&gt;"",BS$5,0)</f>
      </c>
      <c r="BV26" s="137">
        <f>IF(BS$6=0,RANK(BS26,BS$12:BS$42,0),RANK(BS26,BS$12:BS$42,1))</f>
      </c>
      <c r="BW26"/>
      <c r="BX26" s="138">
        <f>IF(COUNTA(BW$12:BW$42)=0,0.6*BW$5,IF(BW26="",0,IF(BW$6=0,IF(BW26&gt;=BW$8,BW$5,IF(BW26&lt;BW$6,0,0.6*BW$5+0.4*BW$5*(BW26-BW$7)/(BW$8-BW$7))),IF(BW26&lt;=BW$8,BW$5,IF(BW26&gt;BW$6,0,0.6*BW$5+0.4*BW$5*(BW26-BW$7)/(BW$8-BW$7))))))</f>
      </c>
      <c r="BY26" s="138">
        <f>IF(BW26&lt;&gt;"",BW$5,0)</f>
      </c>
      <c r="BZ26" s="137">
        <f>IF(BW$6=0,RANK(BW26,BW$12:BW$42,0),RANK(BW26,BW$12:BW$42,1))</f>
      </c>
      <c r="CA26"/>
      <c r="CB26" s="138">
        <f>IF(COUNTA(CA$12:CA$42)=0,0.6*CA$5,IF(CA26="",0,IF(AND(CA26&gt;=CA$7,CA26&lt;=CA$8),CA$5,0)))</f>
      </c>
      <c r="CC26" s="138">
        <f>IF(CA26&lt;&gt;"",CA$5,0)</f>
      </c>
      <c r="CD26" s="137">
        <f>IF(CA$6=0,RANK(CA26,CA$12:CA$42,0),RANK(CA26,CA$12:CA$42,1))</f>
      </c>
      <c r="CE26"/>
      <c r="CF26" s="138">
        <f>IF(COUNTA(CE$12:CE$42)=0,0.6*CE$5,IF(CE26="",0,IF(AND(CE26&gt;=CE$7,CE26&lt;=CE$8),CE$5,0)))</f>
      </c>
      <c r="CG26" s="138">
        <f>IF(CE26&lt;&gt;"",CE$5,0)</f>
      </c>
      <c r="CH26" s="137">
        <f>IF(CE$6=0,RANK(CE26,CE$12:CE$42,0),RANK(CE26,CE$12:CE$42,1))</f>
      </c>
      <c r="CI26"/>
      <c r="CJ26" s="138">
        <f>IF(COUNTA(CI$12:CI$42)=0,0.6*CI$5,IF(CI26="",0,IF(CI$6=0,IF(CI26&gt;=CI$8,CI$5,IF(CI26&lt;CI$6,0,0.6*CI$5+0.4*CI$5*(CI26-CI$7)/(CI$8-CI$7))),IF(CI26&lt;=CI$8,CI$5,IF(CI26&gt;CI$6,0,0.6*CI$5+0.4*CI$5*(CI26-CI$7)/(CI$8-CI$7))))))</f>
      </c>
      <c r="CK26" s="138">
        <f>IF(CI26&lt;&gt;"",CI$5,0)</f>
      </c>
      <c r="CL26" s="137">
        <f>IF(CI$6=0,RANK(CI26,CI$12:CI$42,0),RANK(CI26,CI$12:CI$42,1))</f>
      </c>
      <c r="CM26" s="137" t="s">
        <v>30</v>
      </c>
      <c r="CN26" s="137">
        <f>(F26)*100</f>
      </c>
      <c r="CO26" s="137">
        <f>RANK(CN26,CN$12:CN$42,0)</f>
      </c>
      <c r="CP26" s="137" t="s">
        <v>30</v>
      </c>
      <c r="CQ26" s="137">
        <f>(J26+N26+R26+V26+Z26+AD26+AH26+AL26+AP26+AT26+AX26+BB26+BF26)*100</f>
      </c>
      <c r="CR26" s="137">
        <f>RANK(CQ26,CQ$12:CQ$42,0)</f>
      </c>
      <c r="CS26" s="137" t="s">
        <v>30</v>
      </c>
      <c r="CT26" s="137">
        <f>(BK26+BP26)*100</f>
      </c>
      <c r="CU26" s="137">
        <f>RANK(CT26,CT$12:CT$42,0)</f>
      </c>
      <c r="CV26" s="137" t="s">
        <v>30</v>
      </c>
      <c r="CW26" s="137">
        <f>(BT26)*100</f>
      </c>
      <c r="CX26" s="137">
        <f>RANK(CW26,CW$12:CW$42,0)</f>
      </c>
      <c r="CY26" s="137" t="s">
        <v>30</v>
      </c>
      <c r="CZ26" s="137">
        <f>(BX26)*100</f>
      </c>
      <c r="DA26" s="137">
        <f>RANK(CZ26,CZ$12:CZ$42,0)</f>
      </c>
      <c r="DB26" s="137" t="s">
        <v>30</v>
      </c>
      <c r="DC26" s="137">
        <f>(CB26+CF26)*100</f>
      </c>
      <c r="DD26" s="137">
        <f>RANK(DC26,DC$12:DC$42,0)</f>
      </c>
      <c r="DE26" s="137" t="s">
        <v>30</v>
      </c>
      <c r="DF26" s="137">
        <f>(CJ26)*100</f>
      </c>
      <c r="DG26" s="137">
        <f>RANK(DF26,DF$12:DF$42,0)</f>
      </c>
    </row>
    <row r="27">
      <c r="A27" s="137" t="s">
        <v>31</v>
      </c>
      <c r="B27" s="137">
        <f>A27</f>
      </c>
      <c r="C27" s="137">
        <f>(F27+J27+N27+R27+V27+Z27+AD27+AH27+AL27+AP27+AT27+AX27+BB27+BF27+BK27+BP27+BT27+BX27+CB27+CF27+CJ27)*100</f>
      </c>
      <c r="D27" s="137">
        <f>RANK(C27,C$12:C$42,0)</f>
      </c>
      <c r="E27"/>
      <c r="F27" s="138">
        <f>IF(COUNTA(E$12:E$42)=0,0.6*E$5,IF(E27="",0,IF(E$6=0,IF(E27&gt;=E$8,E$5,IF(E27&lt;E$6,0,0.6*E$5+0.4*E$5*(E27-E$7)/(E$8-E$7))),IF(E27&lt;=E$8,E$5,IF(E27&gt;E$6,0,0.6*E$5+0.4*E$5*(E27-E$7)/(E$8-E$7))))))</f>
      </c>
      <c r="G27" s="138">
        <f>IF(E27&lt;&gt;"",E$5,0)</f>
      </c>
      <c r="H27" s="137">
        <f>IF(E$6=0,RANK(E27,E$12:E$42,0),RANK(E27,E$12:E$42,1))</f>
      </c>
      <c r="I27"/>
      <c r="J27" s="138">
        <f>IF(COUNTA(I$12:I$42)=0,0.6*I$5,IF(I27="",0,IF(I$6=0,IF(I27&gt;=I$8,I$5,IF(I27&lt;I$6,0,0.6*I$5+0.4*I$5*(I27-I$7)/(I$8-I$7))),IF(I27&lt;=I$8,I$5,IF(I27&gt;I$6,0,0.6*I$5+0.4*I$5*(I27-I$7)/(I$8-I$7))))))</f>
      </c>
      <c r="K27" s="138">
        <f>IF(I27&lt;&gt;"",I$5,0)</f>
      </c>
      <c r="L27" s="137">
        <f>IF(I$6=0,RANK(I27,I$12:I$42,0),RANK(I27,I$12:I$42,1))</f>
      </c>
      <c r="M27" s="138">
        <v>99.8429548611074</v>
      </c>
      <c r="N27" s="138">
        <f>IF(COUNTA(M$12:M$42)=0,0.6*M$5,IF(M27="",0,IF(M$6=0,IF(M27&gt;=M$8,M$5,IF(M27&lt;M$6,0,0.6*M$5+0.4*M$5*(M27-M$7)/(M$8-M$7))),IF(M27&lt;=M$8,M$5,IF(M27&gt;M$6,0,0.6*M$5+0.4*M$5*(M27-M$7)/(M$8-M$7))))))</f>
      </c>
      <c r="O27" s="138">
        <f>IF(M27&lt;&gt;"",M$5,0)</f>
      </c>
      <c r="P27" s="137">
        <f>IF(M$6=0,RANK(M27,M$12:M$42,0),RANK(M27,M$12:M$42,1))</f>
      </c>
      <c r="Q27" s="138">
        <v>0.884541666574565</v>
      </c>
      <c r="R27" s="138">
        <f>IF(COUNTA(Q$12:Q$42)=0,0.6*Q$5,IF(Q27="",0,IF(Q$6=0,IF(Q27&gt;=Q$8,Q$5,IF(Q27&lt;Q$6,0,0.6*Q$5+0.4*Q$5*(Q27-Q$7)/(Q$8-Q$7))),IF(Q27&lt;=Q$8,Q$5,IF(Q27&gt;Q$6,0,0.6*Q$5+0.4*Q$5*(Q27-Q$7)/(Q$8-Q$7))))))</f>
      </c>
      <c r="S27" s="138">
        <f>IF(Q27&lt;&gt;"",Q$5,0)</f>
      </c>
      <c r="T27" s="137">
        <f>IF(Q$6=0,RANK(Q27,Q$12:Q$42,0),RANK(Q27,Q$12:Q$42,1))</f>
      </c>
      <c r="U27" s="138">
        <v>2.06425280703781</v>
      </c>
      <c r="V27" s="138">
        <f>IF(COUNTA(U$12:U$42)=0,0.6*U$5,IF(U27="",0,IF(U$6=0,IF(U27&gt;=U$8,U$5,IF(U27&lt;U$6,0,0.6*U$5+0.4*U$5*(U27-U$7)/(U$8-U$7))),IF(U27&lt;=U$8,U$5,IF(U27&gt;U$6,0,0.6*U$5+0.4*U$5*(U27-U$7)/(U$8-U$7))))))</f>
      </c>
      <c r="W27" s="138">
        <f>IF(U27&lt;&gt;"",U$5,0)</f>
      </c>
      <c r="X27" s="137">
        <f>IF(U$6=0,RANK(U27,U$12:U$42,0),RANK(U27,U$12:U$42,1))</f>
      </c>
      <c r="Y27"/>
      <c r="Z27" s="138">
        <f>IF(COUNTA(Y$12:Y$42)=0,0.6*Y$5,IF(Y27="",0,IF(Y$6=0,IF(Y27&gt;=Y$8,Y$5,IF(Y27&lt;Y$6,0,0.6*Y$5+0.4*Y$5*(Y27-Y$7)/(Y$8-Y$7))),IF(Y27&lt;=Y$8,Y$5,IF(Y27&gt;Y$6,0,0.6*Y$5+0.4*Y$5*(Y27-Y$7)/(Y$8-Y$7))))))</f>
      </c>
      <c r="AA27" s="138">
        <f>IF(Y27&lt;&gt;"",Y$5,0)</f>
      </c>
      <c r="AB27" s="137">
        <f>IF(Y$6=0,RANK(Y27,Y$12:Y$42,0),RANK(Y27,Y$12:Y$42,1))</f>
      </c>
      <c r="AC27"/>
      <c r="AD27" s="138">
        <f>IF(COUNTA(AC$12:AC$42)=0,0.6*AC$5,IF(AC27="",0,IF(AC$6=0,IF(AC27&gt;=AC$8,AC$5,IF(AC27&lt;AC$6,0,0.6*AC$5+0.4*AC$5*(AC27-AC$7)/(AC$8-AC$7))),IF(AC27&lt;=AC$8,AC$5,IF(AC27&gt;AC$6,0,0.6*AC$5+0.4*AC$5*(AC27-AC$7)/(AC$8-AC$7))))))</f>
      </c>
      <c r="AE27" s="138">
        <f>IF(AC27&lt;&gt;"",AC$5,0)</f>
      </c>
      <c r="AF27" s="137">
        <f>IF(AC$6=0,RANK(AC27,AC$12:AC$42,0),RANK(AC27,AC$12:AC$42,1))</f>
      </c>
      <c r="AG27"/>
      <c r="AH27" s="138">
        <f>IF(COUNTA(AG$12:AG$42)=0,0.6*AG$5,IF(AG27="",0,IF(AG$6=0,IF(AG27&gt;=AG$8,AG$5,IF(AG27&lt;AG$6,0,0.6*AG$5+0.4*AG$5*(AG27-AG$7)/(AG$8-AG$7))),IF(AG27&lt;=AG$8,AG$5,IF(AG27&gt;AG$6,0,0.6*AG$5+0.4*AG$5*(AG27-AG$7)/(AG$8-AG$7))))))</f>
      </c>
      <c r="AI27" s="138">
        <f>IF(AG27&lt;&gt;"",AG$5,0)</f>
      </c>
      <c r="AJ27" s="137">
        <f>IF(AG$6=0,RANK(AG27,AG$12:AG$42,0),RANK(AG27,AG$12:AG$42,1))</f>
      </c>
      <c r="AK27"/>
      <c r="AL27" s="138">
        <f>IF(COUNTA(AK$12:AK$42)=0,0.6*AK$5,IF(AK27="",0,IF(AK$6=0,IF(AK27&gt;=AK$8,AK$5,IF(AK27&lt;AK$6,0,0.6*AK$5+0.4*AK$5*(AK27-AK$7)/(AK$8-AK$7))),IF(AK27&lt;=AK$8,AK$5,IF(AK27&gt;AK$6,0,0.6*AK$5+0.4*AK$5*(AK27-AK$7)/(AK$8-AK$7))))))</f>
      </c>
      <c r="AM27" s="138">
        <f>IF(AK27&lt;&gt;"",AK$5,0)</f>
      </c>
      <c r="AN27" s="137">
        <f>IF(AK$6=0,RANK(AK27,AK$12:AK$42,0),RANK(AK27,AK$12:AK$42,1))</f>
      </c>
      <c r="AO27"/>
      <c r="AP27" s="138">
        <f>IF(COUNTA(AO$12:AO$42)=0,0.6*AO$5,IF(AO27="",0,IF(AO$6=0,IF(AO27&gt;=AO$8,AO$5,IF(AO27&lt;AO$6,0,0.6*AO$5+0.4*AO$5*(AO27-AO$7)/(AO$8-AO$7))),IF(AO27&lt;=AO$8,AO$5,IF(AO27&gt;AO$6,0,0.6*AO$5+0.4*AO$5*(AO27-AO$7)/(AO$8-AO$7))))))</f>
      </c>
      <c r="AQ27" s="138">
        <f>IF(AO27&lt;&gt;"",AO$5,0)</f>
      </c>
      <c r="AR27" s="137">
        <f>IF(AO$6=0,RANK(AO27,AO$12:AO$42,0),RANK(AO27,AO$12:AO$42,1))</f>
      </c>
      <c r="AS27" s="138">
        <v>99.9</v>
      </c>
      <c r="AT27" s="138">
        <f>IF(COUNTA(AS$12:AS$42)=0,0.6*AS$5,IF(AS27="",0,IF(AS$6=0,IF(AS27&gt;=AS$8,AS$5,IF(AS27&lt;AS$6,0,0.6*AS$5+0.4*AS$5*(AS27-AS$7)/(AS$8-AS$7))),IF(AS27&lt;=AS$8,AS$5,IF(AS27&gt;AS$6,0,0.6*AS$5+0.4*AS$5*(AS27-AS$7)/(AS$8-AS$7))))))</f>
      </c>
      <c r="AU27" s="138">
        <f>IF(AS27&lt;&gt;"",AS$5,0)</f>
      </c>
      <c r="AV27" s="137">
        <f>IF(AS$6=0,RANK(AS27,AS$12:AS$42,0),RANK(AS27,AS$12:AS$42,1))</f>
      </c>
      <c r="AW27" s="138">
        <v>98.6280356843718</v>
      </c>
      <c r="AX27" s="138">
        <f>IF(COUNTA(AW$12:AW$42)=0,0.6*AW$5,IF(AW27="",0,IF(AW$6=0,IF(AW27&gt;=AW$8,AW$5,IF(AW27&lt;AW$6,0,0.6*AW$5+0.4*AW$5*(AW27-AW$7)/(AW$8-AW$7))),IF(AW27&lt;=AW$8,AW$5,IF(AW27&gt;AW$6,0,0.6*AW$5+0.4*AW$5*(AW27-AW$7)/(AW$8-AW$7))))))</f>
      </c>
      <c r="AY27" s="138">
        <f>IF(AW27&lt;&gt;"",AW$5,0)</f>
      </c>
      <c r="AZ27" s="137">
        <f>IF(AW$6=0,RANK(AW27,AW$12:AW$42,0),RANK(AW27,AW$12:AW$42,1))</f>
      </c>
      <c r="BA27" s="138">
        <v>64.0380049441342</v>
      </c>
      <c r="BB27" s="138">
        <f>IF(COUNTA(BA$12:BA$42)=0,0.6*BA$5,IF(BA27="",0,IF(BA$6=0,IF(BA27&gt;=BA$8,BA$5,IF(BA27&lt;BA$6,0,0.6*BA$5+0.4*BA$5*(BA27-BA$7)/(BA$8-BA$7))),IF(BA27&lt;=BA$8,BA$5,IF(BA27&gt;BA$6,0,0.6*BA$5+0.4*BA$5*(BA27-BA$7)/(BA$8-BA$7))))))</f>
      </c>
      <c r="BC27" s="138">
        <f>IF(BA27&lt;&gt;"",BA$5,0)</f>
      </c>
      <c r="BD27" s="137">
        <f>IF(BA$6=0,RANK(BA27,BA$12:BA$42,0),RANK(BA27,BA$12:BA$42,1))</f>
      </c>
      <c r="BE27" s="138">
        <v>99.9932796168915</v>
      </c>
      <c r="BF27" s="138">
        <f>IF(COUNTA(BE$12:BE$42)=0,0.6*BE$5,IF(BE27="",0,IF(BE$6=0,IF(BE27&gt;=BE$8,BE$5,IF(BE27&lt;BE$6,0,0.6*BE$5+0.4*BE$5*(BE27-BE$7)/(BE$8-BE$7))),IF(BE27&lt;=BE$8,BE$5,IF(BE27&gt;BE$6,0,0.6*BE$5+0.4*BE$5*(BE27-BE$7)/(BE$8-BE$7))))))</f>
      </c>
      <c r="BG27" s="138">
        <f>IF(BE27&lt;&gt;"",BE$5,0)</f>
      </c>
      <c r="BH27" s="137">
        <f>IF(BE$6=0,RANK(BE27,BE$12:BE$42,0),RANK(BE27,BE$12:BE$42,1))</f>
      </c>
      <c r="BI27"/>
      <c r="BJ27"/>
      <c r="BK27" s="138">
        <f>IF((COUNTA(BI$12:BI$42)+COUNTA(BJ$12:BJ$42)=0),0.6*BI$5,IF(OR(BI27="",BJ27=""),0,IF(BI$6=0,IF(BI27&gt;=BI$8,BI$5,IF(BI27&lt;BJ27,0,BI$5*(BI27-BJ27)/(BI$8-BJ27))),IF(BI27&lt;=BI$8,BI$5,IF(BI27&gt;BJ27,0,BI$5*(BI27-BJ27)/(BI$8-BJ27))))))</f>
      </c>
      <c r="BL27" s="138">
        <f>IF(OR(BI27="",BJ27=""),0,BI$5)</f>
      </c>
      <c r="BM27" s="137">
        <f>IF(BI$6=0,RANK(BK27,BK$12:BK$42,0),RANK(BK27,BK$12:BK$42,1))</f>
      </c>
      <c r="BN27"/>
      <c r="BO27"/>
      <c r="BP27" s="138">
        <f>IF((COUNTA(BN$12:BN$42)+COUNTA(BO$12:BO$42)=0),0.6*BN$5,IF(OR(BN27="",BO27=""),0,IF(BN$6=0,IF(BN27&gt;=BN$8,BN$5,IF(BN27&lt;BO27,0,BN$5*(BN27-BO27)/(BN$8-BO27))),IF(BN27&lt;=BN$8,BN$5,IF(BN27&gt;BO27,0,BN$5*(BN27-BO27)/(BN$8-BO27))))))</f>
      </c>
      <c r="BQ27" s="138">
        <f>IF(OR(BN27="",BO27=""),0,BN$5)</f>
      </c>
      <c r="BR27" s="137">
        <f>IF(BN$6=0,RANK(BP27,BP$12:BP$42,0),RANK(BP27,BP$12:BP$42,1))</f>
      </c>
      <c r="BS27"/>
      <c r="BT27" s="138">
        <f>IF(COUNTA(BS$12:BS$42)=0,0.6*BS$5,IF(BS27="",0,IF(BS$6=0,IF(BS27&gt;=BS$8,BS$5,IF(BS27&lt;BS$6,0,0.6*BS$5+0.4*BS$5*(BS27-BS$7)/(BS$8-BS$7))),IF(BS27&lt;=BS$8,BS$5,IF(BS27&gt;BS$6,0,0.6*BS$5+0.4*BS$5*(BS27-BS$7)/(BS$8-BS$7))))))</f>
      </c>
      <c r="BU27" s="138">
        <f>IF(BS27&lt;&gt;"",BS$5,0)</f>
      </c>
      <c r="BV27" s="137">
        <f>IF(BS$6=0,RANK(BS27,BS$12:BS$42,0),RANK(BS27,BS$12:BS$42,1))</f>
      </c>
      <c r="BW27"/>
      <c r="BX27" s="138">
        <f>IF(COUNTA(BW$12:BW$42)=0,0.6*BW$5,IF(BW27="",0,IF(BW$6=0,IF(BW27&gt;=BW$8,BW$5,IF(BW27&lt;BW$6,0,0.6*BW$5+0.4*BW$5*(BW27-BW$7)/(BW$8-BW$7))),IF(BW27&lt;=BW$8,BW$5,IF(BW27&gt;BW$6,0,0.6*BW$5+0.4*BW$5*(BW27-BW$7)/(BW$8-BW$7))))))</f>
      </c>
      <c r="BY27" s="138">
        <f>IF(BW27&lt;&gt;"",BW$5,0)</f>
      </c>
      <c r="BZ27" s="137">
        <f>IF(BW$6=0,RANK(BW27,BW$12:BW$42,0),RANK(BW27,BW$12:BW$42,1))</f>
      </c>
      <c r="CA27"/>
      <c r="CB27" s="138">
        <f>IF(COUNTA(CA$12:CA$42)=0,0.6*CA$5,IF(CA27="",0,IF(AND(CA27&gt;=CA$7,CA27&lt;=CA$8),CA$5,0)))</f>
      </c>
      <c r="CC27" s="138">
        <f>IF(CA27&lt;&gt;"",CA$5,0)</f>
      </c>
      <c r="CD27" s="137">
        <f>IF(CA$6=0,RANK(CA27,CA$12:CA$42,0),RANK(CA27,CA$12:CA$42,1))</f>
      </c>
      <c r="CE27"/>
      <c r="CF27" s="138">
        <f>IF(COUNTA(CE$12:CE$42)=0,0.6*CE$5,IF(CE27="",0,IF(AND(CE27&gt;=CE$7,CE27&lt;=CE$8),CE$5,0)))</f>
      </c>
      <c r="CG27" s="138">
        <f>IF(CE27&lt;&gt;"",CE$5,0)</f>
      </c>
      <c r="CH27" s="137">
        <f>IF(CE$6=0,RANK(CE27,CE$12:CE$42,0),RANK(CE27,CE$12:CE$42,1))</f>
      </c>
      <c r="CI27"/>
      <c r="CJ27" s="138">
        <f>IF(COUNTA(CI$12:CI$42)=0,0.6*CI$5,IF(CI27="",0,IF(CI$6=0,IF(CI27&gt;=CI$8,CI$5,IF(CI27&lt;CI$6,0,0.6*CI$5+0.4*CI$5*(CI27-CI$7)/(CI$8-CI$7))),IF(CI27&lt;=CI$8,CI$5,IF(CI27&gt;CI$6,0,0.6*CI$5+0.4*CI$5*(CI27-CI$7)/(CI$8-CI$7))))))</f>
      </c>
      <c r="CK27" s="138">
        <f>IF(CI27&lt;&gt;"",CI$5,0)</f>
      </c>
      <c r="CL27" s="137">
        <f>IF(CI$6=0,RANK(CI27,CI$12:CI$42,0),RANK(CI27,CI$12:CI$42,1))</f>
      </c>
      <c r="CM27" s="137" t="s">
        <v>31</v>
      </c>
      <c r="CN27" s="137">
        <f>(F27)*100</f>
      </c>
      <c r="CO27" s="137">
        <f>RANK(CN27,CN$12:CN$42,0)</f>
      </c>
      <c r="CP27" s="137" t="s">
        <v>31</v>
      </c>
      <c r="CQ27" s="137">
        <f>(J27+N27+R27+V27+Z27+AD27+AH27+AL27+AP27+AT27+AX27+BB27+BF27)*100</f>
      </c>
      <c r="CR27" s="137">
        <f>RANK(CQ27,CQ$12:CQ$42,0)</f>
      </c>
      <c r="CS27" s="137" t="s">
        <v>31</v>
      </c>
      <c r="CT27" s="137">
        <f>(BK27+BP27)*100</f>
      </c>
      <c r="CU27" s="137">
        <f>RANK(CT27,CT$12:CT$42,0)</f>
      </c>
      <c r="CV27" s="137" t="s">
        <v>31</v>
      </c>
      <c r="CW27" s="137">
        <f>(BT27)*100</f>
      </c>
      <c r="CX27" s="137">
        <f>RANK(CW27,CW$12:CW$42,0)</f>
      </c>
      <c r="CY27" s="137" t="s">
        <v>31</v>
      </c>
      <c r="CZ27" s="137">
        <f>(BX27)*100</f>
      </c>
      <c r="DA27" s="137">
        <f>RANK(CZ27,CZ$12:CZ$42,0)</f>
      </c>
      <c r="DB27" s="137" t="s">
        <v>31</v>
      </c>
      <c r="DC27" s="137">
        <f>(CB27+CF27)*100</f>
      </c>
      <c r="DD27" s="137">
        <f>RANK(DC27,DC$12:DC$42,0)</f>
      </c>
      <c r="DE27" s="137" t="s">
        <v>31</v>
      </c>
      <c r="DF27" s="137">
        <f>(CJ27)*100</f>
      </c>
      <c r="DG27" s="137">
        <f>RANK(DF27,DF$12:DF$42,0)</f>
      </c>
    </row>
    <row r="28">
      <c r="A28" s="137" t="s">
        <v>32</v>
      </c>
      <c r="B28" s="137">
        <f>A28</f>
      </c>
      <c r="C28" s="137">
        <f>(F28+J28+N28+R28+V28+Z28+AD28+AH28+AL28+AP28+AT28+AX28+BB28+BF28+BK28+BP28+BT28+BX28+CB28+CF28+CJ28)*100</f>
      </c>
      <c r="D28" s="137">
        <f>RANK(C28,C$12:C$42,0)</f>
      </c>
      <c r="E28"/>
      <c r="F28" s="138">
        <f>IF(COUNTA(E$12:E$42)=0,0.6*E$5,IF(E28="",0,IF(E$6=0,IF(E28&gt;=E$8,E$5,IF(E28&lt;E$6,0,0.6*E$5+0.4*E$5*(E28-E$7)/(E$8-E$7))),IF(E28&lt;=E$8,E$5,IF(E28&gt;E$6,0,0.6*E$5+0.4*E$5*(E28-E$7)/(E$8-E$7))))))</f>
      </c>
      <c r="G28" s="138">
        <f>IF(E28&lt;&gt;"",E$5,0)</f>
      </c>
      <c r="H28" s="137">
        <f>IF(E$6=0,RANK(E28,E$12:E$42,0),RANK(E28,E$12:E$42,1))</f>
      </c>
      <c r="I28"/>
      <c r="J28" s="138">
        <f>IF(COUNTA(I$12:I$42)=0,0.6*I$5,IF(I28="",0,IF(I$6=0,IF(I28&gt;=I$8,I$5,IF(I28&lt;I$6,0,0.6*I$5+0.4*I$5*(I28-I$7)/(I$8-I$7))),IF(I28&lt;=I$8,I$5,IF(I28&gt;I$6,0,0.6*I$5+0.4*I$5*(I28-I$7)/(I$8-I$7))))))</f>
      </c>
      <c r="K28" s="138">
        <f>IF(I28&lt;&gt;"",I$5,0)</f>
      </c>
      <c r="L28" s="137">
        <f>IF(I$6=0,RANK(I28,I$12:I$42,0),RANK(I28,I$12:I$42,1))</f>
      </c>
      <c r="M28" s="138">
        <v>99.722824074071</v>
      </c>
      <c r="N28" s="138">
        <f>IF(COUNTA(M$12:M$42)=0,0.6*M$5,IF(M28="",0,IF(M$6=0,IF(M28&gt;=M$8,M$5,IF(M28&lt;M$6,0,0.6*M$5+0.4*M$5*(M28-M$7)/(M$8-M$7))),IF(M28&lt;=M$8,M$5,IF(M28&gt;M$6,0,0.6*M$5+0.4*M$5*(M28-M$7)/(M$8-M$7))))))</f>
      </c>
      <c r="O28" s="138">
        <f>IF(M28&lt;&gt;"",M$5,0)</f>
      </c>
      <c r="P28" s="137">
        <f>IF(M$6=0,RANK(M28,M$12:M$42,0),RANK(M28,M$12:M$42,1))</f>
      </c>
      <c r="Q28" s="138">
        <v>1.24399903544281</v>
      </c>
      <c r="R28" s="138">
        <f>IF(COUNTA(Q$12:Q$42)=0,0.6*Q$5,IF(Q28="",0,IF(Q$6=0,IF(Q28&gt;=Q$8,Q$5,IF(Q28&lt;Q$6,0,0.6*Q$5+0.4*Q$5*(Q28-Q$7)/(Q$8-Q$7))),IF(Q28&lt;=Q$8,Q$5,IF(Q28&gt;Q$6,0,0.6*Q$5+0.4*Q$5*(Q28-Q$7)/(Q$8-Q$7))))))</f>
      </c>
      <c r="S28" s="138">
        <f>IF(Q28&lt;&gt;"",Q$5,0)</f>
      </c>
      <c r="T28" s="137">
        <f>IF(Q$6=0,RANK(Q28,Q$12:Q$42,0),RANK(Q28,Q$12:Q$42,1))</f>
      </c>
      <c r="U28" s="138">
        <v>1.92797661766403</v>
      </c>
      <c r="V28" s="138">
        <f>IF(COUNTA(U$12:U$42)=0,0.6*U$5,IF(U28="",0,IF(U$6=0,IF(U28&gt;=U$8,U$5,IF(U28&lt;U$6,0,0.6*U$5+0.4*U$5*(U28-U$7)/(U$8-U$7))),IF(U28&lt;=U$8,U$5,IF(U28&gt;U$6,0,0.6*U$5+0.4*U$5*(U28-U$7)/(U$8-U$7))))))</f>
      </c>
      <c r="W28" s="138">
        <f>IF(U28&lt;&gt;"",U$5,0)</f>
      </c>
      <c r="X28" s="137">
        <f>IF(U$6=0,RANK(U28,U$12:U$42,0),RANK(U28,U$12:U$42,1))</f>
      </c>
      <c r="Y28" s="138">
        <v>99.979211714306</v>
      </c>
      <c r="Z28" s="138">
        <f>IF(COUNTA(Y$12:Y$42)=0,0.6*Y$5,IF(Y28="",0,IF(Y$6=0,IF(Y28&gt;=Y$8,Y$5,IF(Y28&lt;Y$6,0,0.6*Y$5+0.4*Y$5*(Y28-Y$7)/(Y$8-Y$7))),IF(Y28&lt;=Y$8,Y$5,IF(Y28&gt;Y$6,0,0.6*Y$5+0.4*Y$5*(Y28-Y$7)/(Y$8-Y$7))))))</f>
      </c>
      <c r="AA28" s="138">
        <f>IF(Y28&lt;&gt;"",Y$5,0)</f>
      </c>
      <c r="AB28" s="137">
        <f>IF(Y$6=0,RANK(Y28,Y$12:Y$42,0),RANK(Y28,Y$12:Y$42,1))</f>
      </c>
      <c r="AC28" s="138">
        <v>0.638558860979277</v>
      </c>
      <c r="AD28" s="138">
        <f>IF(COUNTA(AC$12:AC$42)=0,0.6*AC$5,IF(AC28="",0,IF(AC$6=0,IF(AC28&gt;=AC$8,AC$5,IF(AC28&lt;AC$6,0,0.6*AC$5+0.4*AC$5*(AC28-AC$7)/(AC$8-AC$7))),IF(AC28&lt;=AC$8,AC$5,IF(AC28&gt;AC$6,0,0.6*AC$5+0.4*AC$5*(AC28-AC$7)/(AC$8-AC$7))))))</f>
      </c>
      <c r="AE28" s="138">
        <f>IF(AC28&lt;&gt;"",AC$5,0)</f>
      </c>
      <c r="AF28" s="137">
        <f>IF(AC$6=0,RANK(AC28,AC$12:AC$42,0),RANK(AC28,AC$12:AC$42,1))</f>
      </c>
      <c r="AG28"/>
      <c r="AH28" s="138">
        <f>IF(COUNTA(AG$12:AG$42)=0,0.6*AG$5,IF(AG28="",0,IF(AG$6=0,IF(AG28&gt;=AG$8,AG$5,IF(AG28&lt;AG$6,0,0.6*AG$5+0.4*AG$5*(AG28-AG$7)/(AG$8-AG$7))),IF(AG28&lt;=AG$8,AG$5,IF(AG28&gt;AG$6,0,0.6*AG$5+0.4*AG$5*(AG28-AG$7)/(AG$8-AG$7))))))</f>
      </c>
      <c r="AI28" s="138">
        <f>IF(AG28&lt;&gt;"",AG$5,0)</f>
      </c>
      <c r="AJ28" s="137">
        <f>IF(AG$6=0,RANK(AG28,AG$12:AG$42,0),RANK(AG28,AG$12:AG$42,1))</f>
      </c>
      <c r="AK28"/>
      <c r="AL28" s="138">
        <f>IF(COUNTA(AK$12:AK$42)=0,0.6*AK$5,IF(AK28="",0,IF(AK$6=0,IF(AK28&gt;=AK$8,AK$5,IF(AK28&lt;AK$6,0,0.6*AK$5+0.4*AK$5*(AK28-AK$7)/(AK$8-AK$7))),IF(AK28&lt;=AK$8,AK$5,IF(AK28&gt;AK$6,0,0.6*AK$5+0.4*AK$5*(AK28-AK$7)/(AK$8-AK$7))))))</f>
      </c>
      <c r="AM28" s="138">
        <f>IF(AK28&lt;&gt;"",AK$5,0)</f>
      </c>
      <c r="AN28" s="137">
        <f>IF(AK$6=0,RANK(AK28,AK$12:AK$42,0),RANK(AK28,AK$12:AK$42,1))</f>
      </c>
      <c r="AO28"/>
      <c r="AP28" s="138">
        <f>IF(COUNTA(AO$12:AO$42)=0,0.6*AO$5,IF(AO28="",0,IF(AO$6=0,IF(AO28&gt;=AO$8,AO$5,IF(AO28&lt;AO$6,0,0.6*AO$5+0.4*AO$5*(AO28-AO$7)/(AO$8-AO$7))),IF(AO28&lt;=AO$8,AO$5,IF(AO28&gt;AO$6,0,0.6*AO$5+0.4*AO$5*(AO28-AO$7)/(AO$8-AO$7))))))</f>
      </c>
      <c r="AQ28" s="138">
        <f>IF(AO28&lt;&gt;"",AO$5,0)</f>
      </c>
      <c r="AR28" s="137">
        <f>IF(AO$6=0,RANK(AO28,AO$12:AO$42,0),RANK(AO28,AO$12:AO$42,1))</f>
      </c>
      <c r="AS28" s="138">
        <v>99.9</v>
      </c>
      <c r="AT28" s="138">
        <f>IF(COUNTA(AS$12:AS$42)=0,0.6*AS$5,IF(AS28="",0,IF(AS$6=0,IF(AS28&gt;=AS$8,AS$5,IF(AS28&lt;AS$6,0,0.6*AS$5+0.4*AS$5*(AS28-AS$7)/(AS$8-AS$7))),IF(AS28&lt;=AS$8,AS$5,IF(AS28&gt;AS$6,0,0.6*AS$5+0.4*AS$5*(AS28-AS$7)/(AS$8-AS$7))))))</f>
      </c>
      <c r="AU28" s="138">
        <f>IF(AS28&lt;&gt;"",AS$5,0)</f>
      </c>
      <c r="AV28" s="137">
        <f>IF(AS$6=0,RANK(AS28,AS$12:AS$42,0),RANK(AS28,AS$12:AS$42,1))</f>
      </c>
      <c r="AW28" s="138">
        <v>98.5953383544927</v>
      </c>
      <c r="AX28" s="138">
        <f>IF(COUNTA(AW$12:AW$42)=0,0.6*AW$5,IF(AW28="",0,IF(AW$6=0,IF(AW28&gt;=AW$8,AW$5,IF(AW28&lt;AW$6,0,0.6*AW$5+0.4*AW$5*(AW28-AW$7)/(AW$8-AW$7))),IF(AW28&lt;=AW$8,AW$5,IF(AW28&gt;AW$6,0,0.6*AW$5+0.4*AW$5*(AW28-AW$7)/(AW$8-AW$7))))))</f>
      </c>
      <c r="AY28" s="138">
        <f>IF(AW28&lt;&gt;"",AW$5,0)</f>
      </c>
      <c r="AZ28" s="137">
        <f>IF(AW$6=0,RANK(AW28,AW$12:AW$42,0),RANK(AW28,AW$12:AW$42,1))</f>
      </c>
      <c r="BA28" s="138">
        <v>65.8930184859997</v>
      </c>
      <c r="BB28" s="138">
        <f>IF(COUNTA(BA$12:BA$42)=0,0.6*BA$5,IF(BA28="",0,IF(BA$6=0,IF(BA28&gt;=BA$8,BA$5,IF(BA28&lt;BA$6,0,0.6*BA$5+0.4*BA$5*(BA28-BA$7)/(BA$8-BA$7))),IF(BA28&lt;=BA$8,BA$5,IF(BA28&gt;BA$6,0,0.6*BA$5+0.4*BA$5*(BA28-BA$7)/(BA$8-BA$7))))))</f>
      </c>
      <c r="BC28" s="138">
        <f>IF(BA28&lt;&gt;"",BA$5,0)</f>
      </c>
      <c r="BD28" s="137">
        <f>IF(BA$6=0,RANK(BA28,BA$12:BA$42,0),RANK(BA28,BA$12:BA$42,1))</f>
      </c>
      <c r="BE28" s="138">
        <v>99.999657240876</v>
      </c>
      <c r="BF28" s="138">
        <f>IF(COUNTA(BE$12:BE$42)=0,0.6*BE$5,IF(BE28="",0,IF(BE$6=0,IF(BE28&gt;=BE$8,BE$5,IF(BE28&lt;BE$6,0,0.6*BE$5+0.4*BE$5*(BE28-BE$7)/(BE$8-BE$7))),IF(BE28&lt;=BE$8,BE$5,IF(BE28&gt;BE$6,0,0.6*BE$5+0.4*BE$5*(BE28-BE$7)/(BE$8-BE$7))))))</f>
      </c>
      <c r="BG28" s="138">
        <f>IF(BE28&lt;&gt;"",BE$5,0)</f>
      </c>
      <c r="BH28" s="137">
        <f>IF(BE$6=0,RANK(BE28,BE$12:BE$42,0),RANK(BE28,BE$12:BE$42,1))</f>
      </c>
      <c r="BI28"/>
      <c r="BJ28"/>
      <c r="BK28" s="138">
        <f>IF((COUNTA(BI$12:BI$42)+COUNTA(BJ$12:BJ$42)=0),0.6*BI$5,IF(OR(BI28="",BJ28=""),0,IF(BI$6=0,IF(BI28&gt;=BI$8,BI$5,IF(BI28&lt;BJ28,0,BI$5*(BI28-BJ28)/(BI$8-BJ28))),IF(BI28&lt;=BI$8,BI$5,IF(BI28&gt;BJ28,0,BI$5*(BI28-BJ28)/(BI$8-BJ28))))))</f>
      </c>
      <c r="BL28" s="138">
        <f>IF(OR(BI28="",BJ28=""),0,BI$5)</f>
      </c>
      <c r="BM28" s="137">
        <f>IF(BI$6=0,RANK(BK28,BK$12:BK$42,0),RANK(BK28,BK$12:BK$42,1))</f>
      </c>
      <c r="BN28"/>
      <c r="BO28"/>
      <c r="BP28" s="138">
        <f>IF((COUNTA(BN$12:BN$42)+COUNTA(BO$12:BO$42)=0),0.6*BN$5,IF(OR(BN28="",BO28=""),0,IF(BN$6=0,IF(BN28&gt;=BN$8,BN$5,IF(BN28&lt;BO28,0,BN$5*(BN28-BO28)/(BN$8-BO28))),IF(BN28&lt;=BN$8,BN$5,IF(BN28&gt;BO28,0,BN$5*(BN28-BO28)/(BN$8-BO28))))))</f>
      </c>
      <c r="BQ28" s="138">
        <f>IF(OR(BN28="",BO28=""),0,BN$5)</f>
      </c>
      <c r="BR28" s="137">
        <f>IF(BN$6=0,RANK(BP28,BP$12:BP$42,0),RANK(BP28,BP$12:BP$42,1))</f>
      </c>
      <c r="BS28"/>
      <c r="BT28" s="138">
        <f>IF(COUNTA(BS$12:BS$42)=0,0.6*BS$5,IF(BS28="",0,IF(BS$6=0,IF(BS28&gt;=BS$8,BS$5,IF(BS28&lt;BS$6,0,0.6*BS$5+0.4*BS$5*(BS28-BS$7)/(BS$8-BS$7))),IF(BS28&lt;=BS$8,BS$5,IF(BS28&gt;BS$6,0,0.6*BS$5+0.4*BS$5*(BS28-BS$7)/(BS$8-BS$7))))))</f>
      </c>
      <c r="BU28" s="138">
        <f>IF(BS28&lt;&gt;"",BS$5,0)</f>
      </c>
      <c r="BV28" s="137">
        <f>IF(BS$6=0,RANK(BS28,BS$12:BS$42,0),RANK(BS28,BS$12:BS$42,1))</f>
      </c>
      <c r="BW28"/>
      <c r="BX28" s="138">
        <f>IF(COUNTA(BW$12:BW$42)=0,0.6*BW$5,IF(BW28="",0,IF(BW$6=0,IF(BW28&gt;=BW$8,BW$5,IF(BW28&lt;BW$6,0,0.6*BW$5+0.4*BW$5*(BW28-BW$7)/(BW$8-BW$7))),IF(BW28&lt;=BW$8,BW$5,IF(BW28&gt;BW$6,0,0.6*BW$5+0.4*BW$5*(BW28-BW$7)/(BW$8-BW$7))))))</f>
      </c>
      <c r="BY28" s="138">
        <f>IF(BW28&lt;&gt;"",BW$5,0)</f>
      </c>
      <c r="BZ28" s="137">
        <f>IF(BW$6=0,RANK(BW28,BW$12:BW$42,0),RANK(BW28,BW$12:BW$42,1))</f>
      </c>
      <c r="CA28"/>
      <c r="CB28" s="138">
        <f>IF(COUNTA(CA$12:CA$42)=0,0.6*CA$5,IF(CA28="",0,IF(AND(CA28&gt;=CA$7,CA28&lt;=CA$8),CA$5,0)))</f>
      </c>
      <c r="CC28" s="138">
        <f>IF(CA28&lt;&gt;"",CA$5,0)</f>
      </c>
      <c r="CD28" s="137">
        <f>IF(CA$6=0,RANK(CA28,CA$12:CA$42,0),RANK(CA28,CA$12:CA$42,1))</f>
      </c>
      <c r="CE28"/>
      <c r="CF28" s="138">
        <f>IF(COUNTA(CE$12:CE$42)=0,0.6*CE$5,IF(CE28="",0,IF(AND(CE28&gt;=CE$7,CE28&lt;=CE$8),CE$5,0)))</f>
      </c>
      <c r="CG28" s="138">
        <f>IF(CE28&lt;&gt;"",CE$5,0)</f>
      </c>
      <c r="CH28" s="137">
        <f>IF(CE$6=0,RANK(CE28,CE$12:CE$42,0),RANK(CE28,CE$12:CE$42,1))</f>
      </c>
      <c r="CI28"/>
      <c r="CJ28" s="138">
        <f>IF(COUNTA(CI$12:CI$42)=0,0.6*CI$5,IF(CI28="",0,IF(CI$6=0,IF(CI28&gt;=CI$8,CI$5,IF(CI28&lt;CI$6,0,0.6*CI$5+0.4*CI$5*(CI28-CI$7)/(CI$8-CI$7))),IF(CI28&lt;=CI$8,CI$5,IF(CI28&gt;CI$6,0,0.6*CI$5+0.4*CI$5*(CI28-CI$7)/(CI$8-CI$7))))))</f>
      </c>
      <c r="CK28" s="138">
        <f>IF(CI28&lt;&gt;"",CI$5,0)</f>
      </c>
      <c r="CL28" s="137">
        <f>IF(CI$6=0,RANK(CI28,CI$12:CI$42,0),RANK(CI28,CI$12:CI$42,1))</f>
      </c>
      <c r="CM28" s="137" t="s">
        <v>32</v>
      </c>
      <c r="CN28" s="137">
        <f>(F28)*100</f>
      </c>
      <c r="CO28" s="137">
        <f>RANK(CN28,CN$12:CN$42,0)</f>
      </c>
      <c r="CP28" s="137" t="s">
        <v>32</v>
      </c>
      <c r="CQ28" s="137">
        <f>(J28+N28+R28+V28+Z28+AD28+AH28+AL28+AP28+AT28+AX28+BB28+BF28)*100</f>
      </c>
      <c r="CR28" s="137">
        <f>RANK(CQ28,CQ$12:CQ$42,0)</f>
      </c>
      <c r="CS28" s="137" t="s">
        <v>32</v>
      </c>
      <c r="CT28" s="137">
        <f>(BK28+BP28)*100</f>
      </c>
      <c r="CU28" s="137">
        <f>RANK(CT28,CT$12:CT$42,0)</f>
      </c>
      <c r="CV28" s="137" t="s">
        <v>32</v>
      </c>
      <c r="CW28" s="137">
        <f>(BT28)*100</f>
      </c>
      <c r="CX28" s="137">
        <f>RANK(CW28,CW$12:CW$42,0)</f>
      </c>
      <c r="CY28" s="137" t="s">
        <v>32</v>
      </c>
      <c r="CZ28" s="137">
        <f>(BX28)*100</f>
      </c>
      <c r="DA28" s="137">
        <f>RANK(CZ28,CZ$12:CZ$42,0)</f>
      </c>
      <c r="DB28" s="137" t="s">
        <v>32</v>
      </c>
      <c r="DC28" s="137">
        <f>(CB28+CF28)*100</f>
      </c>
      <c r="DD28" s="137">
        <f>RANK(DC28,DC$12:DC$42,0)</f>
      </c>
      <c r="DE28" s="137" t="s">
        <v>32</v>
      </c>
      <c r="DF28" s="137">
        <f>(CJ28)*100</f>
      </c>
      <c r="DG28" s="137">
        <f>RANK(DF28,DF$12:DF$42,0)</f>
      </c>
    </row>
    <row r="29">
      <c r="A29" s="137" t="s">
        <v>33</v>
      </c>
      <c r="B29" s="137">
        <f>A29</f>
      </c>
      <c r="C29" s="137">
        <f>(F29+J29+N29+R29+V29+Z29+AD29+AH29+AL29+AP29+AT29+AX29+BB29+BF29+BK29+BP29+BT29+BX29+CB29+CF29+CJ29)*100</f>
      </c>
      <c r="D29" s="137">
        <f>RANK(C29,C$12:C$42,0)</f>
      </c>
      <c r="E29"/>
      <c r="F29" s="138">
        <f>IF(COUNTA(E$12:E$42)=0,0.6*E$5,IF(E29="",0,IF(E$6=0,IF(E29&gt;=E$8,E$5,IF(E29&lt;E$6,0,0.6*E$5+0.4*E$5*(E29-E$7)/(E$8-E$7))),IF(E29&lt;=E$8,E$5,IF(E29&gt;E$6,0,0.6*E$5+0.4*E$5*(E29-E$7)/(E$8-E$7))))))</f>
      </c>
      <c r="G29" s="138">
        <f>IF(E29&lt;&gt;"",E$5,0)</f>
      </c>
      <c r="H29" s="137">
        <f>IF(E$6=0,RANK(E29,E$12:E$42,0),RANK(E29,E$12:E$42,1))</f>
      </c>
      <c r="I29"/>
      <c r="J29" s="138">
        <f>IF(COUNTA(I$12:I$42)=0,0.6*I$5,IF(I29="",0,IF(I$6=0,IF(I29&gt;=I$8,I$5,IF(I29&lt;I$6,0,0.6*I$5+0.4*I$5*(I29-I$7)/(I$8-I$7))),IF(I29&lt;=I$8,I$5,IF(I29&gt;I$6,0,0.6*I$5+0.4*I$5*(I29-I$7)/(I$8-I$7))))))</f>
      </c>
      <c r="K29" s="138">
        <f>IF(I29&lt;&gt;"",I$5,0)</f>
      </c>
      <c r="L29" s="137">
        <f>IF(I$6=0,RANK(I29,I$12:I$42,0),RANK(I29,I$12:I$42,1))</f>
      </c>
      <c r="M29" s="138">
        <v>99.817439814815</v>
      </c>
      <c r="N29" s="138">
        <f>IF(COUNTA(M$12:M$42)=0,0.6*M$5,IF(M29="",0,IF(M$6=0,IF(M29&gt;=M$8,M$5,IF(M29&lt;M$6,0,0.6*M$5+0.4*M$5*(M29-M$7)/(M$8-M$7))),IF(M29&lt;=M$8,M$5,IF(M29&gt;M$6,0,0.6*M$5+0.4*M$5*(M29-M$7)/(M$8-M$7))))))</f>
      </c>
      <c r="O29" s="138">
        <f>IF(M29&lt;&gt;"",M$5,0)</f>
      </c>
      <c r="P29" s="137">
        <f>IF(M$6=0,RANK(M29,M$12:M$42,0),RANK(M29,M$12:M$42,1))</f>
      </c>
      <c r="Q29" s="138">
        <v>1.1939484953634</v>
      </c>
      <c r="R29" s="138">
        <f>IF(COUNTA(Q$12:Q$42)=0,0.6*Q$5,IF(Q29="",0,IF(Q$6=0,IF(Q29&gt;=Q$8,Q$5,IF(Q29&lt;Q$6,0,0.6*Q$5+0.4*Q$5*(Q29-Q$7)/(Q$8-Q$7))),IF(Q29&lt;=Q$8,Q$5,IF(Q29&gt;Q$6,0,0.6*Q$5+0.4*Q$5*(Q29-Q$7)/(Q$8-Q$7))))))</f>
      </c>
      <c r="S29" s="138">
        <f>IF(Q29&lt;&gt;"",Q$5,0)</f>
      </c>
      <c r="T29" s="137">
        <f>IF(Q$6=0,RANK(Q29,Q$12:Q$42,0),RANK(Q29,Q$12:Q$42,1))</f>
      </c>
      <c r="U29" s="138">
        <v>1.93667669869194</v>
      </c>
      <c r="V29" s="138">
        <f>IF(COUNTA(U$12:U$42)=0,0.6*U$5,IF(U29="",0,IF(U$6=0,IF(U29&gt;=U$8,U$5,IF(U29&lt;U$6,0,0.6*U$5+0.4*U$5*(U29-U$7)/(U$8-U$7))),IF(U29&lt;=U$8,U$5,IF(U29&gt;U$6,0,0.6*U$5+0.4*U$5*(U29-U$7)/(U$8-U$7))))))</f>
      </c>
      <c r="W29" s="138">
        <f>IF(U29&lt;&gt;"",U$5,0)</f>
      </c>
      <c r="X29" s="137">
        <f>IF(U$6=0,RANK(U29,U$12:U$42,0),RANK(U29,U$12:U$42,1))</f>
      </c>
      <c r="Y29" s="138">
        <v>99.9799259173388</v>
      </c>
      <c r="Z29" s="138">
        <f>IF(COUNTA(Y$12:Y$42)=0,0.6*Y$5,IF(Y29="",0,IF(Y$6=0,IF(Y29&gt;=Y$8,Y$5,IF(Y29&lt;Y$6,0,0.6*Y$5+0.4*Y$5*(Y29-Y$7)/(Y$8-Y$7))),IF(Y29&lt;=Y$8,Y$5,IF(Y29&gt;Y$6,0,0.6*Y$5+0.4*Y$5*(Y29-Y$7)/(Y$8-Y$7))))))</f>
      </c>
      <c r="AA29" s="138">
        <f>IF(Y29&lt;&gt;"",Y$5,0)</f>
      </c>
      <c r="AB29" s="137">
        <f>IF(Y$6=0,RANK(Y29,Y$12:Y$42,0),RANK(Y29,Y$12:Y$42,1))</f>
      </c>
      <c r="AC29" s="138">
        <v>0.0748211598564642</v>
      </c>
      <c r="AD29" s="138">
        <f>IF(COUNTA(AC$12:AC$42)=0,0.6*AC$5,IF(AC29="",0,IF(AC$6=0,IF(AC29&gt;=AC$8,AC$5,IF(AC29&lt;AC$6,0,0.6*AC$5+0.4*AC$5*(AC29-AC$7)/(AC$8-AC$7))),IF(AC29&lt;=AC$8,AC$5,IF(AC29&gt;AC$6,0,0.6*AC$5+0.4*AC$5*(AC29-AC$7)/(AC$8-AC$7))))))</f>
      </c>
      <c r="AE29" s="138">
        <f>IF(AC29&lt;&gt;"",AC$5,0)</f>
      </c>
      <c r="AF29" s="137">
        <f>IF(AC$6=0,RANK(AC29,AC$12:AC$42,0),RANK(AC29,AC$12:AC$42,1))</f>
      </c>
      <c r="AG29"/>
      <c r="AH29" s="138">
        <f>IF(COUNTA(AG$12:AG$42)=0,0.6*AG$5,IF(AG29="",0,IF(AG$6=0,IF(AG29&gt;=AG$8,AG$5,IF(AG29&lt;AG$6,0,0.6*AG$5+0.4*AG$5*(AG29-AG$7)/(AG$8-AG$7))),IF(AG29&lt;=AG$8,AG$5,IF(AG29&gt;AG$6,0,0.6*AG$5+0.4*AG$5*(AG29-AG$7)/(AG$8-AG$7))))))</f>
      </c>
      <c r="AI29" s="138">
        <f>IF(AG29&lt;&gt;"",AG$5,0)</f>
      </c>
      <c r="AJ29" s="137">
        <f>IF(AG$6=0,RANK(AG29,AG$12:AG$42,0),RANK(AG29,AG$12:AG$42,1))</f>
      </c>
      <c r="AK29"/>
      <c r="AL29" s="138">
        <f>IF(COUNTA(AK$12:AK$42)=0,0.6*AK$5,IF(AK29="",0,IF(AK$6=0,IF(AK29&gt;=AK$8,AK$5,IF(AK29&lt;AK$6,0,0.6*AK$5+0.4*AK$5*(AK29-AK$7)/(AK$8-AK$7))),IF(AK29&lt;=AK$8,AK$5,IF(AK29&gt;AK$6,0,0.6*AK$5+0.4*AK$5*(AK29-AK$7)/(AK$8-AK$7))))))</f>
      </c>
      <c r="AM29" s="138">
        <f>IF(AK29&lt;&gt;"",AK$5,0)</f>
      </c>
      <c r="AN29" s="137">
        <f>IF(AK$6=0,RANK(AK29,AK$12:AK$42,0),RANK(AK29,AK$12:AK$42,1))</f>
      </c>
      <c r="AO29"/>
      <c r="AP29" s="138">
        <f>IF(COUNTA(AO$12:AO$42)=0,0.6*AO$5,IF(AO29="",0,IF(AO$6=0,IF(AO29&gt;=AO$8,AO$5,IF(AO29&lt;AO$6,0,0.6*AO$5+0.4*AO$5*(AO29-AO$7)/(AO$8-AO$7))),IF(AO29&lt;=AO$8,AO$5,IF(AO29&gt;AO$6,0,0.6*AO$5+0.4*AO$5*(AO29-AO$7)/(AO$8-AO$7))))))</f>
      </c>
      <c r="AQ29" s="138">
        <f>IF(AO29&lt;&gt;"",AO$5,0)</f>
      </c>
      <c r="AR29" s="137">
        <f>IF(AO$6=0,RANK(AO29,AO$12:AO$42,0),RANK(AO29,AO$12:AO$42,1))</f>
      </c>
      <c r="AS29" s="138">
        <v>99.9</v>
      </c>
      <c r="AT29" s="138">
        <f>IF(COUNTA(AS$12:AS$42)=0,0.6*AS$5,IF(AS29="",0,IF(AS$6=0,IF(AS29&gt;=AS$8,AS$5,IF(AS29&lt;AS$6,0,0.6*AS$5+0.4*AS$5*(AS29-AS$7)/(AS$8-AS$7))),IF(AS29&lt;=AS$8,AS$5,IF(AS29&gt;AS$6,0,0.6*AS$5+0.4*AS$5*(AS29-AS$7)/(AS$8-AS$7))))))</f>
      </c>
      <c r="AU29" s="138">
        <f>IF(AS29&lt;&gt;"",AS$5,0)</f>
      </c>
      <c r="AV29" s="137">
        <f>IF(AS$6=0,RANK(AS29,AS$12:AS$42,0),RANK(AS29,AS$12:AS$42,1))</f>
      </c>
      <c r="AW29" s="138">
        <v>97.5925238884355</v>
      </c>
      <c r="AX29" s="138">
        <f>IF(COUNTA(AW$12:AW$42)=0,0.6*AW$5,IF(AW29="",0,IF(AW$6=0,IF(AW29&gt;=AW$8,AW$5,IF(AW29&lt;AW$6,0,0.6*AW$5+0.4*AW$5*(AW29-AW$7)/(AW$8-AW$7))),IF(AW29&lt;=AW$8,AW$5,IF(AW29&gt;AW$6,0,0.6*AW$5+0.4*AW$5*(AW29-AW$7)/(AW$8-AW$7))))))</f>
      </c>
      <c r="AY29" s="138">
        <f>IF(AW29&lt;&gt;"",AW$5,0)</f>
      </c>
      <c r="AZ29" s="137">
        <f>IF(AW$6=0,RANK(AW29,AW$12:AW$42,0),RANK(AW29,AW$12:AW$42,1))</f>
      </c>
      <c r="BA29" s="138">
        <v>94.909799315457</v>
      </c>
      <c r="BB29" s="138">
        <f>IF(COUNTA(BA$12:BA$42)=0,0.6*BA$5,IF(BA29="",0,IF(BA$6=0,IF(BA29&gt;=BA$8,BA$5,IF(BA29&lt;BA$6,0,0.6*BA$5+0.4*BA$5*(BA29-BA$7)/(BA$8-BA$7))),IF(BA29&lt;=BA$8,BA$5,IF(BA29&gt;BA$6,0,0.6*BA$5+0.4*BA$5*(BA29-BA$7)/(BA$8-BA$7))))))</f>
      </c>
      <c r="BC29" s="138">
        <f>IF(BA29&lt;&gt;"",BA$5,0)</f>
      </c>
      <c r="BD29" s="137">
        <f>IF(BA$6=0,RANK(BA29,BA$12:BA$42,0),RANK(BA29,BA$12:BA$42,1))</f>
      </c>
      <c r="BE29" s="138">
        <v>99.9859551283279</v>
      </c>
      <c r="BF29" s="138">
        <f>IF(COUNTA(BE$12:BE$42)=0,0.6*BE$5,IF(BE29="",0,IF(BE$6=0,IF(BE29&gt;=BE$8,BE$5,IF(BE29&lt;BE$6,0,0.6*BE$5+0.4*BE$5*(BE29-BE$7)/(BE$8-BE$7))),IF(BE29&lt;=BE$8,BE$5,IF(BE29&gt;BE$6,0,0.6*BE$5+0.4*BE$5*(BE29-BE$7)/(BE$8-BE$7))))))</f>
      </c>
      <c r="BG29" s="138">
        <f>IF(BE29&lt;&gt;"",BE$5,0)</f>
      </c>
      <c r="BH29" s="137">
        <f>IF(BE$6=0,RANK(BE29,BE$12:BE$42,0),RANK(BE29,BE$12:BE$42,1))</f>
      </c>
      <c r="BI29"/>
      <c r="BJ29"/>
      <c r="BK29" s="138">
        <f>IF((COUNTA(BI$12:BI$42)+COUNTA(BJ$12:BJ$42)=0),0.6*BI$5,IF(OR(BI29="",BJ29=""),0,IF(BI$6=0,IF(BI29&gt;=BI$8,BI$5,IF(BI29&lt;BJ29,0,BI$5*(BI29-BJ29)/(BI$8-BJ29))),IF(BI29&lt;=BI$8,BI$5,IF(BI29&gt;BJ29,0,BI$5*(BI29-BJ29)/(BI$8-BJ29))))))</f>
      </c>
      <c r="BL29" s="138">
        <f>IF(OR(BI29="",BJ29=""),0,BI$5)</f>
      </c>
      <c r="BM29" s="137">
        <f>IF(BI$6=0,RANK(BK29,BK$12:BK$42,0),RANK(BK29,BK$12:BK$42,1))</f>
      </c>
      <c r="BN29"/>
      <c r="BO29"/>
      <c r="BP29" s="138">
        <f>IF((COUNTA(BN$12:BN$42)+COUNTA(BO$12:BO$42)=0),0.6*BN$5,IF(OR(BN29="",BO29=""),0,IF(BN$6=0,IF(BN29&gt;=BN$8,BN$5,IF(BN29&lt;BO29,0,BN$5*(BN29-BO29)/(BN$8-BO29))),IF(BN29&lt;=BN$8,BN$5,IF(BN29&gt;BO29,0,BN$5*(BN29-BO29)/(BN$8-BO29))))))</f>
      </c>
      <c r="BQ29" s="138">
        <f>IF(OR(BN29="",BO29=""),0,BN$5)</f>
      </c>
      <c r="BR29" s="137">
        <f>IF(BN$6=0,RANK(BP29,BP$12:BP$42,0),RANK(BP29,BP$12:BP$42,1))</f>
      </c>
      <c r="BS29"/>
      <c r="BT29" s="138">
        <f>IF(COUNTA(BS$12:BS$42)=0,0.6*BS$5,IF(BS29="",0,IF(BS$6=0,IF(BS29&gt;=BS$8,BS$5,IF(BS29&lt;BS$6,0,0.6*BS$5+0.4*BS$5*(BS29-BS$7)/(BS$8-BS$7))),IF(BS29&lt;=BS$8,BS$5,IF(BS29&gt;BS$6,0,0.6*BS$5+0.4*BS$5*(BS29-BS$7)/(BS$8-BS$7))))))</f>
      </c>
      <c r="BU29" s="138">
        <f>IF(BS29&lt;&gt;"",BS$5,0)</f>
      </c>
      <c r="BV29" s="137">
        <f>IF(BS$6=0,RANK(BS29,BS$12:BS$42,0),RANK(BS29,BS$12:BS$42,1))</f>
      </c>
      <c r="BW29"/>
      <c r="BX29" s="138">
        <f>IF(COUNTA(BW$12:BW$42)=0,0.6*BW$5,IF(BW29="",0,IF(BW$6=0,IF(BW29&gt;=BW$8,BW$5,IF(BW29&lt;BW$6,0,0.6*BW$5+0.4*BW$5*(BW29-BW$7)/(BW$8-BW$7))),IF(BW29&lt;=BW$8,BW$5,IF(BW29&gt;BW$6,0,0.6*BW$5+0.4*BW$5*(BW29-BW$7)/(BW$8-BW$7))))))</f>
      </c>
      <c r="BY29" s="138">
        <f>IF(BW29&lt;&gt;"",BW$5,0)</f>
      </c>
      <c r="BZ29" s="137">
        <f>IF(BW$6=0,RANK(BW29,BW$12:BW$42,0),RANK(BW29,BW$12:BW$42,1))</f>
      </c>
      <c r="CA29"/>
      <c r="CB29" s="138">
        <f>IF(COUNTA(CA$12:CA$42)=0,0.6*CA$5,IF(CA29="",0,IF(AND(CA29&gt;=CA$7,CA29&lt;=CA$8),CA$5,0)))</f>
      </c>
      <c r="CC29" s="138">
        <f>IF(CA29&lt;&gt;"",CA$5,0)</f>
      </c>
      <c r="CD29" s="137">
        <f>IF(CA$6=0,RANK(CA29,CA$12:CA$42,0),RANK(CA29,CA$12:CA$42,1))</f>
      </c>
      <c r="CE29"/>
      <c r="CF29" s="138">
        <f>IF(COUNTA(CE$12:CE$42)=0,0.6*CE$5,IF(CE29="",0,IF(AND(CE29&gt;=CE$7,CE29&lt;=CE$8),CE$5,0)))</f>
      </c>
      <c r="CG29" s="138">
        <f>IF(CE29&lt;&gt;"",CE$5,0)</f>
      </c>
      <c r="CH29" s="137">
        <f>IF(CE$6=0,RANK(CE29,CE$12:CE$42,0),RANK(CE29,CE$12:CE$42,1))</f>
      </c>
      <c r="CI29"/>
      <c r="CJ29" s="138">
        <f>IF(COUNTA(CI$12:CI$42)=0,0.6*CI$5,IF(CI29="",0,IF(CI$6=0,IF(CI29&gt;=CI$8,CI$5,IF(CI29&lt;CI$6,0,0.6*CI$5+0.4*CI$5*(CI29-CI$7)/(CI$8-CI$7))),IF(CI29&lt;=CI$8,CI$5,IF(CI29&gt;CI$6,0,0.6*CI$5+0.4*CI$5*(CI29-CI$7)/(CI$8-CI$7))))))</f>
      </c>
      <c r="CK29" s="138">
        <f>IF(CI29&lt;&gt;"",CI$5,0)</f>
      </c>
      <c r="CL29" s="137">
        <f>IF(CI$6=0,RANK(CI29,CI$12:CI$42,0),RANK(CI29,CI$12:CI$42,1))</f>
      </c>
      <c r="CM29" s="137" t="s">
        <v>33</v>
      </c>
      <c r="CN29" s="137">
        <f>(F29)*100</f>
      </c>
      <c r="CO29" s="137">
        <f>RANK(CN29,CN$12:CN$42,0)</f>
      </c>
      <c r="CP29" s="137" t="s">
        <v>33</v>
      </c>
      <c r="CQ29" s="137">
        <f>(J29+N29+R29+V29+Z29+AD29+AH29+AL29+AP29+AT29+AX29+BB29+BF29)*100</f>
      </c>
      <c r="CR29" s="137">
        <f>RANK(CQ29,CQ$12:CQ$42,0)</f>
      </c>
      <c r="CS29" s="137" t="s">
        <v>33</v>
      </c>
      <c r="CT29" s="137">
        <f>(BK29+BP29)*100</f>
      </c>
      <c r="CU29" s="137">
        <f>RANK(CT29,CT$12:CT$42,0)</f>
      </c>
      <c r="CV29" s="137" t="s">
        <v>33</v>
      </c>
      <c r="CW29" s="137">
        <f>(BT29)*100</f>
      </c>
      <c r="CX29" s="137">
        <f>RANK(CW29,CW$12:CW$42,0)</f>
      </c>
      <c r="CY29" s="137" t="s">
        <v>33</v>
      </c>
      <c r="CZ29" s="137">
        <f>(BX29)*100</f>
      </c>
      <c r="DA29" s="137">
        <f>RANK(CZ29,CZ$12:CZ$42,0)</f>
      </c>
      <c r="DB29" s="137" t="s">
        <v>33</v>
      </c>
      <c r="DC29" s="137">
        <f>(CB29+CF29)*100</f>
      </c>
      <c r="DD29" s="137">
        <f>RANK(DC29,DC$12:DC$42,0)</f>
      </c>
      <c r="DE29" s="137" t="s">
        <v>33</v>
      </c>
      <c r="DF29" s="137">
        <f>(CJ29)*100</f>
      </c>
      <c r="DG29" s="137">
        <f>RANK(DF29,DF$12:DF$42,0)</f>
      </c>
    </row>
    <row r="30">
      <c r="A30" s="137" t="s">
        <v>34</v>
      </c>
      <c r="B30" s="137">
        <f>A30</f>
      </c>
      <c r="C30" s="137">
        <f>(F30+J30+N30+R30+V30+Z30+AD30+AH30+AL30+AP30+AT30+AX30+BB30+BF30+BK30+BP30+BT30+BX30+CB30+CF30+CJ30)*100</f>
      </c>
      <c r="D30" s="137">
        <f>RANK(C30,C$12:C$42,0)</f>
      </c>
      <c r="E30"/>
      <c r="F30" s="138">
        <f>IF(COUNTA(E$12:E$42)=0,0.6*E$5,IF(E30="",0,IF(E$6=0,IF(E30&gt;=E$8,E$5,IF(E30&lt;E$6,0,0.6*E$5+0.4*E$5*(E30-E$7)/(E$8-E$7))),IF(E30&lt;=E$8,E$5,IF(E30&gt;E$6,0,0.6*E$5+0.4*E$5*(E30-E$7)/(E$8-E$7))))))</f>
      </c>
      <c r="G30" s="138">
        <f>IF(E30&lt;&gt;"",E$5,0)</f>
      </c>
      <c r="H30" s="137">
        <f>IF(E$6=0,RANK(E30,E$12:E$42,0),RANK(E30,E$12:E$42,1))</f>
      </c>
      <c r="I30"/>
      <c r="J30" s="138">
        <f>IF(COUNTA(I$12:I$42)=0,0.6*I$5,IF(I30="",0,IF(I$6=0,IF(I30&gt;=I$8,I$5,IF(I30&lt;I$6,0,0.6*I$5+0.4*I$5*(I30-I$7)/(I$8-I$7))),IF(I30&lt;=I$8,I$5,IF(I30&gt;I$6,0,0.6*I$5+0.4*I$5*(I30-I$7)/(I$8-I$7))))))</f>
      </c>
      <c r="K30" s="138">
        <f>IF(I30&lt;&gt;"",I$5,0)</f>
      </c>
      <c r="L30" s="137">
        <f>IF(I$6=0,RANK(I30,I$12:I$42,0),RANK(I30,I$12:I$42,1))</f>
      </c>
      <c r="M30" s="138">
        <v>99.7608703703682</v>
      </c>
      <c r="N30" s="138">
        <f>IF(COUNTA(M$12:M$42)=0,0.6*M$5,IF(M30="",0,IF(M$6=0,IF(M30&gt;=M$8,M$5,IF(M30&lt;M$6,0,0.6*M$5+0.4*M$5*(M30-M$7)/(M$8-M$7))),IF(M30&lt;=M$8,M$5,IF(M30&gt;M$6,0,0.6*M$5+0.4*M$5*(M30-M$7)/(M$8-M$7))))))</f>
      </c>
      <c r="O30" s="138">
        <f>IF(M30&lt;&gt;"",M$5,0)</f>
      </c>
      <c r="P30" s="137">
        <f>IF(M$6=0,RANK(M30,M$12:M$42,0),RANK(M30,M$12:M$42,1))</f>
      </c>
      <c r="Q30" s="138">
        <v>0.815269675867989</v>
      </c>
      <c r="R30" s="138">
        <f>IF(COUNTA(Q$12:Q$42)=0,0.6*Q$5,IF(Q30="",0,IF(Q$6=0,IF(Q30&gt;=Q$8,Q$5,IF(Q30&lt;Q$6,0,0.6*Q$5+0.4*Q$5*(Q30-Q$7)/(Q$8-Q$7))),IF(Q30&lt;=Q$8,Q$5,IF(Q30&gt;Q$6,0,0.6*Q$5+0.4*Q$5*(Q30-Q$7)/(Q$8-Q$7))))))</f>
      </c>
      <c r="S30" s="138">
        <f>IF(Q30&lt;&gt;"",Q$5,0)</f>
      </c>
      <c r="T30" s="137">
        <f>IF(Q$6=0,RANK(Q30,Q$12:Q$42,0),RANK(Q30,Q$12:Q$42,1))</f>
      </c>
      <c r="U30" s="138">
        <v>1.50924412547745</v>
      </c>
      <c r="V30" s="138">
        <f>IF(COUNTA(U$12:U$42)=0,0.6*U$5,IF(U30="",0,IF(U$6=0,IF(U30&gt;=U$8,U$5,IF(U30&lt;U$6,0,0.6*U$5+0.4*U$5*(U30-U$7)/(U$8-U$7))),IF(U30&lt;=U$8,U$5,IF(U30&gt;U$6,0,0.6*U$5+0.4*U$5*(U30-U$7)/(U$8-U$7))))))</f>
      </c>
      <c r="W30" s="138">
        <f>IF(U30&lt;&gt;"",U$5,0)</f>
      </c>
      <c r="X30" s="137">
        <f>IF(U$6=0,RANK(U30,U$12:U$42,0),RANK(U30,U$12:U$42,1))</f>
      </c>
      <c r="Y30" s="138">
        <v>99.5702743373067</v>
      </c>
      <c r="Z30" s="138">
        <f>IF(COUNTA(Y$12:Y$42)=0,0.6*Y$5,IF(Y30="",0,IF(Y$6=0,IF(Y30&gt;=Y$8,Y$5,IF(Y30&lt;Y$6,0,0.6*Y$5+0.4*Y$5*(Y30-Y$7)/(Y$8-Y$7))),IF(Y30&lt;=Y$8,Y$5,IF(Y30&gt;Y$6,0,0.6*Y$5+0.4*Y$5*(Y30-Y$7)/(Y$8-Y$7))))))</f>
      </c>
      <c r="AA30" s="138">
        <f>IF(Y30&lt;&gt;"",Y$5,0)</f>
      </c>
      <c r="AB30" s="137">
        <f>IF(Y$6=0,RANK(Y30,Y$12:Y$42,0),RANK(Y30,Y$12:Y$42,1))</f>
      </c>
      <c r="AC30" s="138">
        <v>0.111377474244711</v>
      </c>
      <c r="AD30" s="138">
        <f>IF(COUNTA(AC$12:AC$42)=0,0.6*AC$5,IF(AC30="",0,IF(AC$6=0,IF(AC30&gt;=AC$8,AC$5,IF(AC30&lt;AC$6,0,0.6*AC$5+0.4*AC$5*(AC30-AC$7)/(AC$8-AC$7))),IF(AC30&lt;=AC$8,AC$5,IF(AC30&gt;AC$6,0,0.6*AC$5+0.4*AC$5*(AC30-AC$7)/(AC$8-AC$7))))))</f>
      </c>
      <c r="AE30" s="138">
        <f>IF(AC30&lt;&gt;"",AC$5,0)</f>
      </c>
      <c r="AF30" s="137">
        <f>IF(AC$6=0,RANK(AC30,AC$12:AC$42,0),RANK(AC30,AC$12:AC$42,1))</f>
      </c>
      <c r="AG30"/>
      <c r="AH30" s="138">
        <f>IF(COUNTA(AG$12:AG$42)=0,0.6*AG$5,IF(AG30="",0,IF(AG$6=0,IF(AG30&gt;=AG$8,AG$5,IF(AG30&lt;AG$6,0,0.6*AG$5+0.4*AG$5*(AG30-AG$7)/(AG$8-AG$7))),IF(AG30&lt;=AG$8,AG$5,IF(AG30&gt;AG$6,0,0.6*AG$5+0.4*AG$5*(AG30-AG$7)/(AG$8-AG$7))))))</f>
      </c>
      <c r="AI30" s="138">
        <f>IF(AG30&lt;&gt;"",AG$5,0)</f>
      </c>
      <c r="AJ30" s="137">
        <f>IF(AG$6=0,RANK(AG30,AG$12:AG$42,0),RANK(AG30,AG$12:AG$42,1))</f>
      </c>
      <c r="AK30"/>
      <c r="AL30" s="138">
        <f>IF(COUNTA(AK$12:AK$42)=0,0.6*AK$5,IF(AK30="",0,IF(AK$6=0,IF(AK30&gt;=AK$8,AK$5,IF(AK30&lt;AK$6,0,0.6*AK$5+0.4*AK$5*(AK30-AK$7)/(AK$8-AK$7))),IF(AK30&lt;=AK$8,AK$5,IF(AK30&gt;AK$6,0,0.6*AK$5+0.4*AK$5*(AK30-AK$7)/(AK$8-AK$7))))))</f>
      </c>
      <c r="AM30" s="138">
        <f>IF(AK30&lt;&gt;"",AK$5,0)</f>
      </c>
      <c r="AN30" s="137">
        <f>IF(AK$6=0,RANK(AK30,AK$12:AK$42,0),RANK(AK30,AK$12:AK$42,1))</f>
      </c>
      <c r="AO30"/>
      <c r="AP30" s="138">
        <f>IF(COUNTA(AO$12:AO$42)=0,0.6*AO$5,IF(AO30="",0,IF(AO$6=0,IF(AO30&gt;=AO$8,AO$5,IF(AO30&lt;AO$6,0,0.6*AO$5+0.4*AO$5*(AO30-AO$7)/(AO$8-AO$7))),IF(AO30&lt;=AO$8,AO$5,IF(AO30&gt;AO$6,0,0.6*AO$5+0.4*AO$5*(AO30-AO$7)/(AO$8-AO$7))))))</f>
      </c>
      <c r="AQ30" s="138">
        <f>IF(AO30&lt;&gt;"",AO$5,0)</f>
      </c>
      <c r="AR30" s="137">
        <f>IF(AO$6=0,RANK(AO30,AO$12:AO$42,0),RANK(AO30,AO$12:AO$42,1))</f>
      </c>
      <c r="AS30" s="138">
        <v>99.9</v>
      </c>
      <c r="AT30" s="138">
        <f>IF(COUNTA(AS$12:AS$42)=0,0.6*AS$5,IF(AS30="",0,IF(AS$6=0,IF(AS30&gt;=AS$8,AS$5,IF(AS30&lt;AS$6,0,0.6*AS$5+0.4*AS$5*(AS30-AS$7)/(AS$8-AS$7))),IF(AS30&lt;=AS$8,AS$5,IF(AS30&gt;AS$6,0,0.6*AS$5+0.4*AS$5*(AS30-AS$7)/(AS$8-AS$7))))))</f>
      </c>
      <c r="AU30" s="138">
        <f>IF(AS30&lt;&gt;"",AS$5,0)</f>
      </c>
      <c r="AV30" s="137">
        <f>IF(AS$6=0,RANK(AS30,AS$12:AS$42,0),RANK(AS30,AS$12:AS$42,1))</f>
      </c>
      <c r="AW30" s="138">
        <v>78.4370206705135</v>
      </c>
      <c r="AX30" s="138">
        <f>IF(COUNTA(AW$12:AW$42)=0,0.6*AW$5,IF(AW30="",0,IF(AW$6=0,IF(AW30&gt;=AW$8,AW$5,IF(AW30&lt;AW$6,0,0.6*AW$5+0.4*AW$5*(AW30-AW$7)/(AW$8-AW$7))),IF(AW30&lt;=AW$8,AW$5,IF(AW30&gt;AW$6,0,0.6*AW$5+0.4*AW$5*(AW30-AW$7)/(AW$8-AW$7))))))</f>
      </c>
      <c r="AY30" s="138">
        <f>IF(AW30&lt;&gt;"",AW$5,0)</f>
      </c>
      <c r="AZ30" s="137">
        <f>IF(AW$6=0,RANK(AW30,AW$12:AW$42,0),RANK(AW30,AW$12:AW$42,1))</f>
      </c>
      <c r="BA30" s="138">
        <v>81.5767564356734</v>
      </c>
      <c r="BB30" s="138">
        <f>IF(COUNTA(BA$12:BA$42)=0,0.6*BA$5,IF(BA30="",0,IF(BA$6=0,IF(BA30&gt;=BA$8,BA$5,IF(BA30&lt;BA$6,0,0.6*BA$5+0.4*BA$5*(BA30-BA$7)/(BA$8-BA$7))),IF(BA30&lt;=BA$8,BA$5,IF(BA30&gt;BA$6,0,0.6*BA$5+0.4*BA$5*(BA30-BA$7)/(BA$8-BA$7))))))</f>
      </c>
      <c r="BC30" s="138">
        <f>IF(BA30&lt;&gt;"",BA$5,0)</f>
      </c>
      <c r="BD30" s="137">
        <f>IF(BA$6=0,RANK(BA30,BA$12:BA$42,0),RANK(BA30,BA$12:BA$42,1))</f>
      </c>
      <c r="BE30" s="138">
        <v>99.9187044306085</v>
      </c>
      <c r="BF30" s="138">
        <f>IF(COUNTA(BE$12:BE$42)=0,0.6*BE$5,IF(BE30="",0,IF(BE$6=0,IF(BE30&gt;=BE$8,BE$5,IF(BE30&lt;BE$6,0,0.6*BE$5+0.4*BE$5*(BE30-BE$7)/(BE$8-BE$7))),IF(BE30&lt;=BE$8,BE$5,IF(BE30&gt;BE$6,0,0.6*BE$5+0.4*BE$5*(BE30-BE$7)/(BE$8-BE$7))))))</f>
      </c>
      <c r="BG30" s="138">
        <f>IF(BE30&lt;&gt;"",BE$5,0)</f>
      </c>
      <c r="BH30" s="137">
        <f>IF(BE$6=0,RANK(BE30,BE$12:BE$42,0),RANK(BE30,BE$12:BE$42,1))</f>
      </c>
      <c r="BI30"/>
      <c r="BJ30"/>
      <c r="BK30" s="138">
        <f>IF((COUNTA(BI$12:BI$42)+COUNTA(BJ$12:BJ$42)=0),0.6*BI$5,IF(OR(BI30="",BJ30=""),0,IF(BI$6=0,IF(BI30&gt;=BI$8,BI$5,IF(BI30&lt;BJ30,0,BI$5*(BI30-BJ30)/(BI$8-BJ30))),IF(BI30&lt;=BI$8,BI$5,IF(BI30&gt;BJ30,0,BI$5*(BI30-BJ30)/(BI$8-BJ30))))))</f>
      </c>
      <c r="BL30" s="138">
        <f>IF(OR(BI30="",BJ30=""),0,BI$5)</f>
      </c>
      <c r="BM30" s="137">
        <f>IF(BI$6=0,RANK(BK30,BK$12:BK$42,0),RANK(BK30,BK$12:BK$42,1))</f>
      </c>
      <c r="BN30"/>
      <c r="BO30"/>
      <c r="BP30" s="138">
        <f>IF((COUNTA(BN$12:BN$42)+COUNTA(BO$12:BO$42)=0),0.6*BN$5,IF(OR(BN30="",BO30=""),0,IF(BN$6=0,IF(BN30&gt;=BN$8,BN$5,IF(BN30&lt;BO30,0,BN$5*(BN30-BO30)/(BN$8-BO30))),IF(BN30&lt;=BN$8,BN$5,IF(BN30&gt;BO30,0,BN$5*(BN30-BO30)/(BN$8-BO30))))))</f>
      </c>
      <c r="BQ30" s="138">
        <f>IF(OR(BN30="",BO30=""),0,BN$5)</f>
      </c>
      <c r="BR30" s="137">
        <f>IF(BN$6=0,RANK(BP30,BP$12:BP$42,0),RANK(BP30,BP$12:BP$42,1))</f>
      </c>
      <c r="BS30"/>
      <c r="BT30" s="138">
        <f>IF(COUNTA(BS$12:BS$42)=0,0.6*BS$5,IF(BS30="",0,IF(BS$6=0,IF(BS30&gt;=BS$8,BS$5,IF(BS30&lt;BS$6,0,0.6*BS$5+0.4*BS$5*(BS30-BS$7)/(BS$8-BS$7))),IF(BS30&lt;=BS$8,BS$5,IF(BS30&gt;BS$6,0,0.6*BS$5+0.4*BS$5*(BS30-BS$7)/(BS$8-BS$7))))))</f>
      </c>
      <c r="BU30" s="138">
        <f>IF(BS30&lt;&gt;"",BS$5,0)</f>
      </c>
      <c r="BV30" s="137">
        <f>IF(BS$6=0,RANK(BS30,BS$12:BS$42,0),RANK(BS30,BS$12:BS$42,1))</f>
      </c>
      <c r="BW30"/>
      <c r="BX30" s="138">
        <f>IF(COUNTA(BW$12:BW$42)=0,0.6*BW$5,IF(BW30="",0,IF(BW$6=0,IF(BW30&gt;=BW$8,BW$5,IF(BW30&lt;BW$6,0,0.6*BW$5+0.4*BW$5*(BW30-BW$7)/(BW$8-BW$7))),IF(BW30&lt;=BW$8,BW$5,IF(BW30&gt;BW$6,0,0.6*BW$5+0.4*BW$5*(BW30-BW$7)/(BW$8-BW$7))))))</f>
      </c>
      <c r="BY30" s="138">
        <f>IF(BW30&lt;&gt;"",BW$5,0)</f>
      </c>
      <c r="BZ30" s="137">
        <f>IF(BW$6=0,RANK(BW30,BW$12:BW$42,0),RANK(BW30,BW$12:BW$42,1))</f>
      </c>
      <c r="CA30"/>
      <c r="CB30" s="138">
        <f>IF(COUNTA(CA$12:CA$42)=0,0.6*CA$5,IF(CA30="",0,IF(AND(CA30&gt;=CA$7,CA30&lt;=CA$8),CA$5,0)))</f>
      </c>
      <c r="CC30" s="138">
        <f>IF(CA30&lt;&gt;"",CA$5,0)</f>
      </c>
      <c r="CD30" s="137">
        <f>IF(CA$6=0,RANK(CA30,CA$12:CA$42,0),RANK(CA30,CA$12:CA$42,1))</f>
      </c>
      <c r="CE30"/>
      <c r="CF30" s="138">
        <f>IF(COUNTA(CE$12:CE$42)=0,0.6*CE$5,IF(CE30="",0,IF(AND(CE30&gt;=CE$7,CE30&lt;=CE$8),CE$5,0)))</f>
      </c>
      <c r="CG30" s="138">
        <f>IF(CE30&lt;&gt;"",CE$5,0)</f>
      </c>
      <c r="CH30" s="137">
        <f>IF(CE$6=0,RANK(CE30,CE$12:CE$42,0),RANK(CE30,CE$12:CE$42,1))</f>
      </c>
      <c r="CI30"/>
      <c r="CJ30" s="138">
        <f>IF(COUNTA(CI$12:CI$42)=0,0.6*CI$5,IF(CI30="",0,IF(CI$6=0,IF(CI30&gt;=CI$8,CI$5,IF(CI30&lt;CI$6,0,0.6*CI$5+0.4*CI$5*(CI30-CI$7)/(CI$8-CI$7))),IF(CI30&lt;=CI$8,CI$5,IF(CI30&gt;CI$6,0,0.6*CI$5+0.4*CI$5*(CI30-CI$7)/(CI$8-CI$7))))))</f>
      </c>
      <c r="CK30" s="138">
        <f>IF(CI30&lt;&gt;"",CI$5,0)</f>
      </c>
      <c r="CL30" s="137">
        <f>IF(CI$6=0,RANK(CI30,CI$12:CI$42,0),RANK(CI30,CI$12:CI$42,1))</f>
      </c>
      <c r="CM30" s="137" t="s">
        <v>34</v>
      </c>
      <c r="CN30" s="137">
        <f>(F30)*100</f>
      </c>
      <c r="CO30" s="137">
        <f>RANK(CN30,CN$12:CN$42,0)</f>
      </c>
      <c r="CP30" s="137" t="s">
        <v>34</v>
      </c>
      <c r="CQ30" s="137">
        <f>(J30+N30+R30+V30+Z30+AD30+AH30+AL30+AP30+AT30+AX30+BB30+BF30)*100</f>
      </c>
      <c r="CR30" s="137">
        <f>RANK(CQ30,CQ$12:CQ$42,0)</f>
      </c>
      <c r="CS30" s="137" t="s">
        <v>34</v>
      </c>
      <c r="CT30" s="137">
        <f>(BK30+BP30)*100</f>
      </c>
      <c r="CU30" s="137">
        <f>RANK(CT30,CT$12:CT$42,0)</f>
      </c>
      <c r="CV30" s="137" t="s">
        <v>34</v>
      </c>
      <c r="CW30" s="137">
        <f>(BT30)*100</f>
      </c>
      <c r="CX30" s="137">
        <f>RANK(CW30,CW$12:CW$42,0)</f>
      </c>
      <c r="CY30" s="137" t="s">
        <v>34</v>
      </c>
      <c r="CZ30" s="137">
        <f>(BX30)*100</f>
      </c>
      <c r="DA30" s="137">
        <f>RANK(CZ30,CZ$12:CZ$42,0)</f>
      </c>
      <c r="DB30" s="137" t="s">
        <v>34</v>
      </c>
      <c r="DC30" s="137">
        <f>(CB30+CF30)*100</f>
      </c>
      <c r="DD30" s="137">
        <f>RANK(DC30,DC$12:DC$42,0)</f>
      </c>
      <c r="DE30" s="137" t="s">
        <v>34</v>
      </c>
      <c r="DF30" s="137">
        <f>(CJ30)*100</f>
      </c>
      <c r="DG30" s="137">
        <f>RANK(DF30,DF$12:DF$42,0)</f>
      </c>
    </row>
    <row r="31">
      <c r="A31" s="137" t="s">
        <v>35</v>
      </c>
      <c r="B31" s="137">
        <f>A31</f>
      </c>
      <c r="C31" s="137">
        <f>(F31+J31+N31+R31+V31+Z31+AD31+AH31+AL31+AP31+AT31+AX31+BB31+BF31+BK31+BP31+BT31+BX31+CB31+CF31+CJ31)*100</f>
      </c>
      <c r="D31" s="137">
        <f>RANK(C31,C$12:C$42,0)</f>
      </c>
      <c r="E31"/>
      <c r="F31" s="138">
        <f>IF(COUNTA(E$12:E$42)=0,0.6*E$5,IF(E31="",0,IF(E$6=0,IF(E31&gt;=E$8,E$5,IF(E31&lt;E$6,0,0.6*E$5+0.4*E$5*(E31-E$7)/(E$8-E$7))),IF(E31&lt;=E$8,E$5,IF(E31&gt;E$6,0,0.6*E$5+0.4*E$5*(E31-E$7)/(E$8-E$7))))))</f>
      </c>
      <c r="G31" s="138">
        <f>IF(E31&lt;&gt;"",E$5,0)</f>
      </c>
      <c r="H31" s="137">
        <f>IF(E$6=0,RANK(E31,E$12:E$42,0),RANK(E31,E$12:E$42,1))</f>
      </c>
      <c r="I31"/>
      <c r="J31" s="138">
        <f>IF(COUNTA(I$12:I$42)=0,0.6*I$5,IF(I31="",0,IF(I$6=0,IF(I31&gt;=I$8,I$5,IF(I31&lt;I$6,0,0.6*I$5+0.4*I$5*(I31-I$7)/(I$8-I$7))),IF(I31&lt;=I$8,I$5,IF(I31&gt;I$6,0,0.6*I$5+0.4*I$5*(I31-I$7)/(I$8-I$7))))))</f>
      </c>
      <c r="K31" s="138">
        <f>IF(I31&lt;&gt;"",I$5,0)</f>
      </c>
      <c r="L31" s="137">
        <f>IF(I$6=0,RANK(I31,I$12:I$42,0),RANK(I31,I$12:I$42,1))</f>
      </c>
      <c r="M31" s="138">
        <v>99.8512881944443</v>
      </c>
      <c r="N31" s="138">
        <f>IF(COUNTA(M$12:M$42)=0,0.6*M$5,IF(M31="",0,IF(M$6=0,IF(M31&gt;=M$8,M$5,IF(M31&lt;M$6,0,0.6*M$5+0.4*M$5*(M31-M$7)/(M$8-M$7))),IF(M31&lt;=M$8,M$5,IF(M31&gt;M$6,0,0.6*M$5+0.4*M$5*(M31-M$7)/(M$8-M$7))))))</f>
      </c>
      <c r="O31" s="138">
        <f>IF(M31&lt;&gt;"",M$5,0)</f>
      </c>
      <c r="P31" s="137">
        <f>IF(M$6=0,RANK(M31,M$12:M$42,0),RANK(M31,M$12:M$42,1))</f>
      </c>
      <c r="Q31" s="138">
        <v>0.772379050897259</v>
      </c>
      <c r="R31" s="138">
        <f>IF(COUNTA(Q$12:Q$42)=0,0.6*Q$5,IF(Q31="",0,IF(Q$6=0,IF(Q31&gt;=Q$8,Q$5,IF(Q31&lt;Q$6,0,0.6*Q$5+0.4*Q$5*(Q31-Q$7)/(Q$8-Q$7))),IF(Q31&lt;=Q$8,Q$5,IF(Q31&gt;Q$6,0,0.6*Q$5+0.4*Q$5*(Q31-Q$7)/(Q$8-Q$7))))))</f>
      </c>
      <c r="S31" s="138">
        <f>IF(Q31&lt;&gt;"",Q$5,0)</f>
      </c>
      <c r="T31" s="137">
        <f>IF(Q$6=0,RANK(Q31,Q$12:Q$42,0),RANK(Q31,Q$12:Q$42,1))</f>
      </c>
      <c r="U31" s="138">
        <v>1.87886676698687</v>
      </c>
      <c r="V31" s="138">
        <f>IF(COUNTA(U$12:U$42)=0,0.6*U$5,IF(U31="",0,IF(U$6=0,IF(U31&gt;=U$8,U$5,IF(U31&lt;U$6,0,0.6*U$5+0.4*U$5*(U31-U$7)/(U$8-U$7))),IF(U31&lt;=U$8,U$5,IF(U31&gt;U$6,0,0.6*U$5+0.4*U$5*(U31-U$7)/(U$8-U$7))))))</f>
      </c>
      <c r="W31" s="138">
        <f>IF(U31&lt;&gt;"",U$5,0)</f>
      </c>
      <c r="X31" s="137">
        <f>IF(U$6=0,RANK(U31,U$12:U$42,0),RANK(U31,U$12:U$42,1))</f>
      </c>
      <c r="Y31" s="138">
        <v>99.6999073966902</v>
      </c>
      <c r="Z31" s="138">
        <f>IF(COUNTA(Y$12:Y$42)=0,0.6*Y$5,IF(Y31="",0,IF(Y$6=0,IF(Y31&gt;=Y$8,Y$5,IF(Y31&lt;Y$6,0,0.6*Y$5+0.4*Y$5*(Y31-Y$7)/(Y$8-Y$7))),IF(Y31&lt;=Y$8,Y$5,IF(Y31&gt;Y$6,0,0.6*Y$5+0.4*Y$5*(Y31-Y$7)/(Y$8-Y$7))))))</f>
      </c>
      <c r="AA31" s="138">
        <f>IF(Y31&lt;&gt;"",Y$5,0)</f>
      </c>
      <c r="AB31" s="137">
        <f>IF(Y$6=0,RANK(Y31,Y$12:Y$42,0),RANK(Y31,Y$12:Y$42,1))</f>
      </c>
      <c r="AC31" s="138">
        <v>0.0342863757379327</v>
      </c>
      <c r="AD31" s="138">
        <f>IF(COUNTA(AC$12:AC$42)=0,0.6*AC$5,IF(AC31="",0,IF(AC$6=0,IF(AC31&gt;=AC$8,AC$5,IF(AC31&lt;AC$6,0,0.6*AC$5+0.4*AC$5*(AC31-AC$7)/(AC$8-AC$7))),IF(AC31&lt;=AC$8,AC$5,IF(AC31&gt;AC$6,0,0.6*AC$5+0.4*AC$5*(AC31-AC$7)/(AC$8-AC$7))))))</f>
      </c>
      <c r="AE31" s="138">
        <f>IF(AC31&lt;&gt;"",AC$5,0)</f>
      </c>
      <c r="AF31" s="137">
        <f>IF(AC$6=0,RANK(AC31,AC$12:AC$42,0),RANK(AC31,AC$12:AC$42,1))</f>
      </c>
      <c r="AG31"/>
      <c r="AH31" s="138">
        <f>IF(COUNTA(AG$12:AG$42)=0,0.6*AG$5,IF(AG31="",0,IF(AG$6=0,IF(AG31&gt;=AG$8,AG$5,IF(AG31&lt;AG$6,0,0.6*AG$5+0.4*AG$5*(AG31-AG$7)/(AG$8-AG$7))),IF(AG31&lt;=AG$8,AG$5,IF(AG31&gt;AG$6,0,0.6*AG$5+0.4*AG$5*(AG31-AG$7)/(AG$8-AG$7))))))</f>
      </c>
      <c r="AI31" s="138">
        <f>IF(AG31&lt;&gt;"",AG$5,0)</f>
      </c>
      <c r="AJ31" s="137">
        <f>IF(AG$6=0,RANK(AG31,AG$12:AG$42,0),RANK(AG31,AG$12:AG$42,1))</f>
      </c>
      <c r="AK31"/>
      <c r="AL31" s="138">
        <f>IF(COUNTA(AK$12:AK$42)=0,0.6*AK$5,IF(AK31="",0,IF(AK$6=0,IF(AK31&gt;=AK$8,AK$5,IF(AK31&lt;AK$6,0,0.6*AK$5+0.4*AK$5*(AK31-AK$7)/(AK$8-AK$7))),IF(AK31&lt;=AK$8,AK$5,IF(AK31&gt;AK$6,0,0.6*AK$5+0.4*AK$5*(AK31-AK$7)/(AK$8-AK$7))))))</f>
      </c>
      <c r="AM31" s="138">
        <f>IF(AK31&lt;&gt;"",AK$5,0)</f>
      </c>
      <c r="AN31" s="137">
        <f>IF(AK$6=0,RANK(AK31,AK$12:AK$42,0),RANK(AK31,AK$12:AK$42,1))</f>
      </c>
      <c r="AO31"/>
      <c r="AP31" s="138">
        <f>IF(COUNTA(AO$12:AO$42)=0,0.6*AO$5,IF(AO31="",0,IF(AO$6=0,IF(AO31&gt;=AO$8,AO$5,IF(AO31&lt;AO$6,0,0.6*AO$5+0.4*AO$5*(AO31-AO$7)/(AO$8-AO$7))),IF(AO31&lt;=AO$8,AO$5,IF(AO31&gt;AO$6,0,0.6*AO$5+0.4*AO$5*(AO31-AO$7)/(AO$8-AO$7))))))</f>
      </c>
      <c r="AQ31" s="138">
        <f>IF(AO31&lt;&gt;"",AO$5,0)</f>
      </c>
      <c r="AR31" s="137">
        <f>IF(AO$6=0,RANK(AO31,AO$12:AO$42,0),RANK(AO31,AO$12:AO$42,1))</f>
      </c>
      <c r="AS31" s="138">
        <v>99.9</v>
      </c>
      <c r="AT31" s="138">
        <f>IF(COUNTA(AS$12:AS$42)=0,0.6*AS$5,IF(AS31="",0,IF(AS$6=0,IF(AS31&gt;=AS$8,AS$5,IF(AS31&lt;AS$6,0,0.6*AS$5+0.4*AS$5*(AS31-AS$7)/(AS$8-AS$7))),IF(AS31&lt;=AS$8,AS$5,IF(AS31&gt;AS$6,0,0.6*AS$5+0.4*AS$5*(AS31-AS$7)/(AS$8-AS$7))))))</f>
      </c>
      <c r="AU31" s="138">
        <f>IF(AS31&lt;&gt;"",AS$5,0)</f>
      </c>
      <c r="AV31" s="137">
        <f>IF(AS$6=0,RANK(AS31,AS$12:AS$42,0),RANK(AS31,AS$12:AS$42,1))</f>
      </c>
      <c r="AW31" s="138">
        <v>87.0013111069489</v>
      </c>
      <c r="AX31" s="138">
        <f>IF(COUNTA(AW$12:AW$42)=0,0.6*AW$5,IF(AW31="",0,IF(AW$6=0,IF(AW31&gt;=AW$8,AW$5,IF(AW31&lt;AW$6,0,0.6*AW$5+0.4*AW$5*(AW31-AW$7)/(AW$8-AW$7))),IF(AW31&lt;=AW$8,AW$5,IF(AW31&gt;AW$6,0,0.6*AW$5+0.4*AW$5*(AW31-AW$7)/(AW$8-AW$7))))))</f>
      </c>
      <c r="AY31" s="138">
        <f>IF(AW31&lt;&gt;"",AW$5,0)</f>
      </c>
      <c r="AZ31" s="137">
        <f>IF(AW$6=0,RANK(AW31,AW$12:AW$42,0),RANK(AW31,AW$12:AW$42,1))</f>
      </c>
      <c r="BA31" s="138">
        <v>87.7251407920392</v>
      </c>
      <c r="BB31" s="138">
        <f>IF(COUNTA(BA$12:BA$42)=0,0.6*BA$5,IF(BA31="",0,IF(BA$6=0,IF(BA31&gt;=BA$8,BA$5,IF(BA31&lt;BA$6,0,0.6*BA$5+0.4*BA$5*(BA31-BA$7)/(BA$8-BA$7))),IF(BA31&lt;=BA$8,BA$5,IF(BA31&gt;BA$6,0,0.6*BA$5+0.4*BA$5*(BA31-BA$7)/(BA$8-BA$7))))))</f>
      </c>
      <c r="BC31" s="138">
        <f>IF(BA31&lt;&gt;"",BA$5,0)</f>
      </c>
      <c r="BD31" s="137">
        <f>IF(BA$6=0,RANK(BA31,BA$12:BA$42,0),RANK(BA31,BA$12:BA$42,1))</f>
      </c>
      <c r="BE31" s="138">
        <v>99.9998725474952</v>
      </c>
      <c r="BF31" s="138">
        <f>IF(COUNTA(BE$12:BE$42)=0,0.6*BE$5,IF(BE31="",0,IF(BE$6=0,IF(BE31&gt;=BE$8,BE$5,IF(BE31&lt;BE$6,0,0.6*BE$5+0.4*BE$5*(BE31-BE$7)/(BE$8-BE$7))),IF(BE31&lt;=BE$8,BE$5,IF(BE31&gt;BE$6,0,0.6*BE$5+0.4*BE$5*(BE31-BE$7)/(BE$8-BE$7))))))</f>
      </c>
      <c r="BG31" s="138">
        <f>IF(BE31&lt;&gt;"",BE$5,0)</f>
      </c>
      <c r="BH31" s="137">
        <f>IF(BE$6=0,RANK(BE31,BE$12:BE$42,0),RANK(BE31,BE$12:BE$42,1))</f>
      </c>
      <c r="BI31"/>
      <c r="BJ31"/>
      <c r="BK31" s="138">
        <f>IF((COUNTA(BI$12:BI$42)+COUNTA(BJ$12:BJ$42)=0),0.6*BI$5,IF(OR(BI31="",BJ31=""),0,IF(BI$6=0,IF(BI31&gt;=BI$8,BI$5,IF(BI31&lt;BJ31,0,BI$5*(BI31-BJ31)/(BI$8-BJ31))),IF(BI31&lt;=BI$8,BI$5,IF(BI31&gt;BJ31,0,BI$5*(BI31-BJ31)/(BI$8-BJ31))))))</f>
      </c>
      <c r="BL31" s="138">
        <f>IF(OR(BI31="",BJ31=""),0,BI$5)</f>
      </c>
      <c r="BM31" s="137">
        <f>IF(BI$6=0,RANK(BK31,BK$12:BK$42,0),RANK(BK31,BK$12:BK$42,1))</f>
      </c>
      <c r="BN31"/>
      <c r="BO31"/>
      <c r="BP31" s="138">
        <f>IF((COUNTA(BN$12:BN$42)+COUNTA(BO$12:BO$42)=0),0.6*BN$5,IF(OR(BN31="",BO31=""),0,IF(BN$6=0,IF(BN31&gt;=BN$8,BN$5,IF(BN31&lt;BO31,0,BN$5*(BN31-BO31)/(BN$8-BO31))),IF(BN31&lt;=BN$8,BN$5,IF(BN31&gt;BO31,0,BN$5*(BN31-BO31)/(BN$8-BO31))))))</f>
      </c>
      <c r="BQ31" s="138">
        <f>IF(OR(BN31="",BO31=""),0,BN$5)</f>
      </c>
      <c r="BR31" s="137">
        <f>IF(BN$6=0,RANK(BP31,BP$12:BP$42,0),RANK(BP31,BP$12:BP$42,1))</f>
      </c>
      <c r="BS31"/>
      <c r="BT31" s="138">
        <f>IF(COUNTA(BS$12:BS$42)=0,0.6*BS$5,IF(BS31="",0,IF(BS$6=0,IF(BS31&gt;=BS$8,BS$5,IF(BS31&lt;BS$6,0,0.6*BS$5+0.4*BS$5*(BS31-BS$7)/(BS$8-BS$7))),IF(BS31&lt;=BS$8,BS$5,IF(BS31&gt;BS$6,0,0.6*BS$5+0.4*BS$5*(BS31-BS$7)/(BS$8-BS$7))))))</f>
      </c>
      <c r="BU31" s="138">
        <f>IF(BS31&lt;&gt;"",BS$5,0)</f>
      </c>
      <c r="BV31" s="137">
        <f>IF(BS$6=0,RANK(BS31,BS$12:BS$42,0),RANK(BS31,BS$12:BS$42,1))</f>
      </c>
      <c r="BW31"/>
      <c r="BX31" s="138">
        <f>IF(COUNTA(BW$12:BW$42)=0,0.6*BW$5,IF(BW31="",0,IF(BW$6=0,IF(BW31&gt;=BW$8,BW$5,IF(BW31&lt;BW$6,0,0.6*BW$5+0.4*BW$5*(BW31-BW$7)/(BW$8-BW$7))),IF(BW31&lt;=BW$8,BW$5,IF(BW31&gt;BW$6,0,0.6*BW$5+0.4*BW$5*(BW31-BW$7)/(BW$8-BW$7))))))</f>
      </c>
      <c r="BY31" s="138">
        <f>IF(BW31&lt;&gt;"",BW$5,0)</f>
      </c>
      <c r="BZ31" s="137">
        <f>IF(BW$6=0,RANK(BW31,BW$12:BW$42,0),RANK(BW31,BW$12:BW$42,1))</f>
      </c>
      <c r="CA31"/>
      <c r="CB31" s="138">
        <f>IF(COUNTA(CA$12:CA$42)=0,0.6*CA$5,IF(CA31="",0,IF(AND(CA31&gt;=CA$7,CA31&lt;=CA$8),CA$5,0)))</f>
      </c>
      <c r="CC31" s="138">
        <f>IF(CA31&lt;&gt;"",CA$5,0)</f>
      </c>
      <c r="CD31" s="137">
        <f>IF(CA$6=0,RANK(CA31,CA$12:CA$42,0),RANK(CA31,CA$12:CA$42,1))</f>
      </c>
      <c r="CE31"/>
      <c r="CF31" s="138">
        <f>IF(COUNTA(CE$12:CE$42)=0,0.6*CE$5,IF(CE31="",0,IF(AND(CE31&gt;=CE$7,CE31&lt;=CE$8),CE$5,0)))</f>
      </c>
      <c r="CG31" s="138">
        <f>IF(CE31&lt;&gt;"",CE$5,0)</f>
      </c>
      <c r="CH31" s="137">
        <f>IF(CE$6=0,RANK(CE31,CE$12:CE$42,0),RANK(CE31,CE$12:CE$42,1))</f>
      </c>
      <c r="CI31"/>
      <c r="CJ31" s="138">
        <f>IF(COUNTA(CI$12:CI$42)=0,0.6*CI$5,IF(CI31="",0,IF(CI$6=0,IF(CI31&gt;=CI$8,CI$5,IF(CI31&lt;CI$6,0,0.6*CI$5+0.4*CI$5*(CI31-CI$7)/(CI$8-CI$7))),IF(CI31&lt;=CI$8,CI$5,IF(CI31&gt;CI$6,0,0.6*CI$5+0.4*CI$5*(CI31-CI$7)/(CI$8-CI$7))))))</f>
      </c>
      <c r="CK31" s="138">
        <f>IF(CI31&lt;&gt;"",CI$5,0)</f>
      </c>
      <c r="CL31" s="137">
        <f>IF(CI$6=0,RANK(CI31,CI$12:CI$42,0),RANK(CI31,CI$12:CI$42,1))</f>
      </c>
      <c r="CM31" s="137" t="s">
        <v>35</v>
      </c>
      <c r="CN31" s="137">
        <f>(F31)*100</f>
      </c>
      <c r="CO31" s="137">
        <f>RANK(CN31,CN$12:CN$42,0)</f>
      </c>
      <c r="CP31" s="137" t="s">
        <v>35</v>
      </c>
      <c r="CQ31" s="137">
        <f>(J31+N31+R31+V31+Z31+AD31+AH31+AL31+AP31+AT31+AX31+BB31+BF31)*100</f>
      </c>
      <c r="CR31" s="137">
        <f>RANK(CQ31,CQ$12:CQ$42,0)</f>
      </c>
      <c r="CS31" s="137" t="s">
        <v>35</v>
      </c>
      <c r="CT31" s="137">
        <f>(BK31+BP31)*100</f>
      </c>
      <c r="CU31" s="137">
        <f>RANK(CT31,CT$12:CT$42,0)</f>
      </c>
      <c r="CV31" s="137" t="s">
        <v>35</v>
      </c>
      <c r="CW31" s="137">
        <f>(BT31)*100</f>
      </c>
      <c r="CX31" s="137">
        <f>RANK(CW31,CW$12:CW$42,0)</f>
      </c>
      <c r="CY31" s="137" t="s">
        <v>35</v>
      </c>
      <c r="CZ31" s="137">
        <f>(BX31)*100</f>
      </c>
      <c r="DA31" s="137">
        <f>RANK(CZ31,CZ$12:CZ$42,0)</f>
      </c>
      <c r="DB31" s="137" t="s">
        <v>35</v>
      </c>
      <c r="DC31" s="137">
        <f>(CB31+CF31)*100</f>
      </c>
      <c r="DD31" s="137">
        <f>RANK(DC31,DC$12:DC$42,0)</f>
      </c>
      <c r="DE31" s="137" t="s">
        <v>35</v>
      </c>
      <c r="DF31" s="137">
        <f>(CJ31)*100</f>
      </c>
      <c r="DG31" s="137">
        <f>RANK(DF31,DF$12:DF$42,0)</f>
      </c>
    </row>
    <row r="32">
      <c r="A32" s="137" t="s">
        <v>36</v>
      </c>
      <c r="B32" s="137">
        <f>A32</f>
      </c>
      <c r="C32" s="137">
        <f>(F32+J32+N32+R32+V32+Z32+AD32+AH32+AL32+AP32+AT32+AX32+BB32+BF32+BK32+BP32+BT32+BX32+CB32+CF32+CJ32)*100</f>
      </c>
      <c r="D32" s="137">
        <f>RANK(C32,C$12:C$42,0)</f>
      </c>
      <c r="E32"/>
      <c r="F32" s="138">
        <f>IF(COUNTA(E$12:E$42)=0,0.6*E$5,IF(E32="",0,IF(E$6=0,IF(E32&gt;=E$8,E$5,IF(E32&lt;E$6,0,0.6*E$5+0.4*E$5*(E32-E$7)/(E$8-E$7))),IF(E32&lt;=E$8,E$5,IF(E32&gt;E$6,0,0.6*E$5+0.4*E$5*(E32-E$7)/(E$8-E$7))))))</f>
      </c>
      <c r="G32" s="138">
        <f>IF(E32&lt;&gt;"",E$5,0)</f>
      </c>
      <c r="H32" s="137">
        <f>IF(E$6=0,RANK(E32,E$12:E$42,0),RANK(E32,E$12:E$42,1))</f>
      </c>
      <c r="I32"/>
      <c r="J32" s="138">
        <f>IF(COUNTA(I$12:I$42)=0,0.6*I$5,IF(I32="",0,IF(I$6=0,IF(I32&gt;=I$8,I$5,IF(I32&lt;I$6,0,0.6*I$5+0.4*I$5*(I32-I$7)/(I$8-I$7))),IF(I32&lt;=I$8,I$5,IF(I32&gt;I$6,0,0.6*I$5+0.4*I$5*(I32-I$7)/(I$8-I$7))))))</f>
      </c>
      <c r="K32" s="138">
        <f>IF(I32&lt;&gt;"",I$5,0)</f>
      </c>
      <c r="L32" s="137">
        <f>IF(I$6=0,RANK(I32,I$12:I$42,0),RANK(I32,I$12:I$42,1))</f>
      </c>
      <c r="M32" s="138">
        <v>99.7103854166658</v>
      </c>
      <c r="N32" s="138">
        <f>IF(COUNTA(M$12:M$42)=0,0.6*M$5,IF(M32="",0,IF(M$6=0,IF(M32&gt;=M$8,M$5,IF(M32&lt;M$6,0,0.6*M$5+0.4*M$5*(M32-M$7)/(M$8-M$7))),IF(M32&lt;=M$8,M$5,IF(M32&gt;M$6,0,0.6*M$5+0.4*M$5*(M32-M$7)/(M$8-M$7))))))</f>
      </c>
      <c r="O32" s="138">
        <f>IF(M32&lt;&gt;"",M$5,0)</f>
      </c>
      <c r="P32" s="137">
        <f>IF(M$6=0,RANK(M32,M$12:M$42,0),RANK(M32,M$12:M$42,1))</f>
      </c>
      <c r="Q32" s="138">
        <v>0.791769097184247</v>
      </c>
      <c r="R32" s="138">
        <f>IF(COUNTA(Q$12:Q$42)=0,0.6*Q$5,IF(Q32="",0,IF(Q$6=0,IF(Q32&gt;=Q$8,Q$5,IF(Q32&lt;Q$6,0,0.6*Q$5+0.4*Q$5*(Q32-Q$7)/(Q$8-Q$7))),IF(Q32&lt;=Q$8,Q$5,IF(Q32&gt;Q$6,0,0.6*Q$5+0.4*Q$5*(Q32-Q$7)/(Q$8-Q$7))))))</f>
      </c>
      <c r="S32" s="138">
        <f>IF(Q32&lt;&gt;"",Q$5,0)</f>
      </c>
      <c r="T32" s="137">
        <f>IF(Q$6=0,RANK(Q32,Q$12:Q$42,0),RANK(Q32,Q$12:Q$42,1))</f>
      </c>
      <c r="U32" s="138">
        <v>1.71756569047339</v>
      </c>
      <c r="V32" s="138">
        <f>IF(COUNTA(U$12:U$42)=0,0.6*U$5,IF(U32="",0,IF(U$6=0,IF(U32&gt;=U$8,U$5,IF(U32&lt;U$6,0,0.6*U$5+0.4*U$5*(U32-U$7)/(U$8-U$7))),IF(U32&lt;=U$8,U$5,IF(U32&gt;U$6,0,0.6*U$5+0.4*U$5*(U32-U$7)/(U$8-U$7))))))</f>
      </c>
      <c r="W32" s="138">
        <f>IF(U32&lt;&gt;"",U$5,0)</f>
      </c>
      <c r="X32" s="137">
        <f>IF(U$6=0,RANK(U32,U$12:U$42,0),RANK(U32,U$12:U$42,1))</f>
      </c>
      <c r="Y32"/>
      <c r="Z32" s="138">
        <f>IF(COUNTA(Y$12:Y$42)=0,0.6*Y$5,IF(Y32="",0,IF(Y$6=0,IF(Y32&gt;=Y$8,Y$5,IF(Y32&lt;Y$6,0,0.6*Y$5+0.4*Y$5*(Y32-Y$7)/(Y$8-Y$7))),IF(Y32&lt;=Y$8,Y$5,IF(Y32&gt;Y$6,0,0.6*Y$5+0.4*Y$5*(Y32-Y$7)/(Y$8-Y$7))))))</f>
      </c>
      <c r="AA32" s="138">
        <f>IF(Y32&lt;&gt;"",Y$5,0)</f>
      </c>
      <c r="AB32" s="137">
        <f>IF(Y$6=0,RANK(Y32,Y$12:Y$42,0),RANK(Y32,Y$12:Y$42,1))</f>
      </c>
      <c r="AC32"/>
      <c r="AD32" s="138">
        <f>IF(COUNTA(AC$12:AC$42)=0,0.6*AC$5,IF(AC32="",0,IF(AC$6=0,IF(AC32&gt;=AC$8,AC$5,IF(AC32&lt;AC$6,0,0.6*AC$5+0.4*AC$5*(AC32-AC$7)/(AC$8-AC$7))),IF(AC32&lt;=AC$8,AC$5,IF(AC32&gt;AC$6,0,0.6*AC$5+0.4*AC$5*(AC32-AC$7)/(AC$8-AC$7))))))</f>
      </c>
      <c r="AE32" s="138">
        <f>IF(AC32&lt;&gt;"",AC$5,0)</f>
      </c>
      <c r="AF32" s="137">
        <f>IF(AC$6=0,RANK(AC32,AC$12:AC$42,0),RANK(AC32,AC$12:AC$42,1))</f>
      </c>
      <c r="AG32"/>
      <c r="AH32" s="138">
        <f>IF(COUNTA(AG$12:AG$42)=0,0.6*AG$5,IF(AG32="",0,IF(AG$6=0,IF(AG32&gt;=AG$8,AG$5,IF(AG32&lt;AG$6,0,0.6*AG$5+0.4*AG$5*(AG32-AG$7)/(AG$8-AG$7))),IF(AG32&lt;=AG$8,AG$5,IF(AG32&gt;AG$6,0,0.6*AG$5+0.4*AG$5*(AG32-AG$7)/(AG$8-AG$7))))))</f>
      </c>
      <c r="AI32" s="138">
        <f>IF(AG32&lt;&gt;"",AG$5,0)</f>
      </c>
      <c r="AJ32" s="137">
        <f>IF(AG$6=0,RANK(AG32,AG$12:AG$42,0),RANK(AG32,AG$12:AG$42,1))</f>
      </c>
      <c r="AK32"/>
      <c r="AL32" s="138">
        <f>IF(COUNTA(AK$12:AK$42)=0,0.6*AK$5,IF(AK32="",0,IF(AK$6=0,IF(AK32&gt;=AK$8,AK$5,IF(AK32&lt;AK$6,0,0.6*AK$5+0.4*AK$5*(AK32-AK$7)/(AK$8-AK$7))),IF(AK32&lt;=AK$8,AK$5,IF(AK32&gt;AK$6,0,0.6*AK$5+0.4*AK$5*(AK32-AK$7)/(AK$8-AK$7))))))</f>
      </c>
      <c r="AM32" s="138">
        <f>IF(AK32&lt;&gt;"",AK$5,0)</f>
      </c>
      <c r="AN32" s="137">
        <f>IF(AK$6=0,RANK(AK32,AK$12:AK$42,0),RANK(AK32,AK$12:AK$42,1))</f>
      </c>
      <c r="AO32"/>
      <c r="AP32" s="138">
        <f>IF(COUNTA(AO$12:AO$42)=0,0.6*AO$5,IF(AO32="",0,IF(AO$6=0,IF(AO32&gt;=AO$8,AO$5,IF(AO32&lt;AO$6,0,0.6*AO$5+0.4*AO$5*(AO32-AO$7)/(AO$8-AO$7))),IF(AO32&lt;=AO$8,AO$5,IF(AO32&gt;AO$6,0,0.6*AO$5+0.4*AO$5*(AO32-AO$7)/(AO$8-AO$7))))))</f>
      </c>
      <c r="AQ32" s="138">
        <f>IF(AO32&lt;&gt;"",AO$5,0)</f>
      </c>
      <c r="AR32" s="137">
        <f>IF(AO$6=0,RANK(AO32,AO$12:AO$42,0),RANK(AO32,AO$12:AO$42,1))</f>
      </c>
      <c r="AS32" s="138">
        <v>99.9</v>
      </c>
      <c r="AT32" s="138">
        <f>IF(COUNTA(AS$12:AS$42)=0,0.6*AS$5,IF(AS32="",0,IF(AS$6=0,IF(AS32&gt;=AS$8,AS$5,IF(AS32&lt;AS$6,0,0.6*AS$5+0.4*AS$5*(AS32-AS$7)/(AS$8-AS$7))),IF(AS32&lt;=AS$8,AS$5,IF(AS32&gt;AS$6,0,0.6*AS$5+0.4*AS$5*(AS32-AS$7)/(AS$8-AS$7))))))</f>
      </c>
      <c r="AU32" s="138">
        <f>IF(AS32&lt;&gt;"",AS$5,0)</f>
      </c>
      <c r="AV32" s="137">
        <f>IF(AS$6=0,RANK(AS32,AS$12:AS$42,0),RANK(AS32,AS$12:AS$42,1))</f>
      </c>
      <c r="AW32" s="138">
        <v>95.1043400954051</v>
      </c>
      <c r="AX32" s="138">
        <f>IF(COUNTA(AW$12:AW$42)=0,0.6*AW$5,IF(AW32="",0,IF(AW$6=0,IF(AW32&gt;=AW$8,AW$5,IF(AW32&lt;AW$6,0,0.6*AW$5+0.4*AW$5*(AW32-AW$7)/(AW$8-AW$7))),IF(AW32&lt;=AW$8,AW$5,IF(AW32&gt;AW$6,0,0.6*AW$5+0.4*AW$5*(AW32-AW$7)/(AW$8-AW$7))))))</f>
      </c>
      <c r="AY32" s="138">
        <f>IF(AW32&lt;&gt;"",AW$5,0)</f>
      </c>
      <c r="AZ32" s="137">
        <f>IF(AW$6=0,RANK(AW32,AW$12:AW$42,0),RANK(AW32,AW$12:AW$42,1))</f>
      </c>
      <c r="BA32" s="138">
        <v>63.3403806936055</v>
      </c>
      <c r="BB32" s="138">
        <f>IF(COUNTA(BA$12:BA$42)=0,0.6*BA$5,IF(BA32="",0,IF(BA$6=0,IF(BA32&gt;=BA$8,BA$5,IF(BA32&lt;BA$6,0,0.6*BA$5+0.4*BA$5*(BA32-BA$7)/(BA$8-BA$7))),IF(BA32&lt;=BA$8,BA$5,IF(BA32&gt;BA$6,0,0.6*BA$5+0.4*BA$5*(BA32-BA$7)/(BA$8-BA$7))))))</f>
      </c>
      <c r="BC32" s="138">
        <f>IF(BA32&lt;&gt;"",BA$5,0)</f>
      </c>
      <c r="BD32" s="137">
        <f>IF(BA$6=0,RANK(BA32,BA$12:BA$42,0),RANK(BA32,BA$12:BA$42,1))</f>
      </c>
      <c r="BE32" s="138">
        <v>99.5306629544139</v>
      </c>
      <c r="BF32" s="138">
        <f>IF(COUNTA(BE$12:BE$42)=0,0.6*BE$5,IF(BE32="",0,IF(BE$6=0,IF(BE32&gt;=BE$8,BE$5,IF(BE32&lt;BE$6,0,0.6*BE$5+0.4*BE$5*(BE32-BE$7)/(BE$8-BE$7))),IF(BE32&lt;=BE$8,BE$5,IF(BE32&gt;BE$6,0,0.6*BE$5+0.4*BE$5*(BE32-BE$7)/(BE$8-BE$7))))))</f>
      </c>
      <c r="BG32" s="138">
        <f>IF(BE32&lt;&gt;"",BE$5,0)</f>
      </c>
      <c r="BH32" s="137">
        <f>IF(BE$6=0,RANK(BE32,BE$12:BE$42,0),RANK(BE32,BE$12:BE$42,1))</f>
      </c>
      <c r="BI32"/>
      <c r="BJ32"/>
      <c r="BK32" s="138">
        <f>IF((COUNTA(BI$12:BI$42)+COUNTA(BJ$12:BJ$42)=0),0.6*BI$5,IF(OR(BI32="",BJ32=""),0,IF(BI$6=0,IF(BI32&gt;=BI$8,BI$5,IF(BI32&lt;BJ32,0,BI$5*(BI32-BJ32)/(BI$8-BJ32))),IF(BI32&lt;=BI$8,BI$5,IF(BI32&gt;BJ32,0,BI$5*(BI32-BJ32)/(BI$8-BJ32))))))</f>
      </c>
      <c r="BL32" s="138">
        <f>IF(OR(BI32="",BJ32=""),0,BI$5)</f>
      </c>
      <c r="BM32" s="137">
        <f>IF(BI$6=0,RANK(BK32,BK$12:BK$42,0),RANK(BK32,BK$12:BK$42,1))</f>
      </c>
      <c r="BN32"/>
      <c r="BO32"/>
      <c r="BP32" s="138">
        <f>IF((COUNTA(BN$12:BN$42)+COUNTA(BO$12:BO$42)=0),0.6*BN$5,IF(OR(BN32="",BO32=""),0,IF(BN$6=0,IF(BN32&gt;=BN$8,BN$5,IF(BN32&lt;BO32,0,BN$5*(BN32-BO32)/(BN$8-BO32))),IF(BN32&lt;=BN$8,BN$5,IF(BN32&gt;BO32,0,BN$5*(BN32-BO32)/(BN$8-BO32))))))</f>
      </c>
      <c r="BQ32" s="138">
        <f>IF(OR(BN32="",BO32=""),0,BN$5)</f>
      </c>
      <c r="BR32" s="137">
        <f>IF(BN$6=0,RANK(BP32,BP$12:BP$42,0),RANK(BP32,BP$12:BP$42,1))</f>
      </c>
      <c r="BS32"/>
      <c r="BT32" s="138">
        <f>IF(COUNTA(BS$12:BS$42)=0,0.6*BS$5,IF(BS32="",0,IF(BS$6=0,IF(BS32&gt;=BS$8,BS$5,IF(BS32&lt;BS$6,0,0.6*BS$5+0.4*BS$5*(BS32-BS$7)/(BS$8-BS$7))),IF(BS32&lt;=BS$8,BS$5,IF(BS32&gt;BS$6,0,0.6*BS$5+0.4*BS$5*(BS32-BS$7)/(BS$8-BS$7))))))</f>
      </c>
      <c r="BU32" s="138">
        <f>IF(BS32&lt;&gt;"",BS$5,0)</f>
      </c>
      <c r="BV32" s="137">
        <f>IF(BS$6=0,RANK(BS32,BS$12:BS$42,0),RANK(BS32,BS$12:BS$42,1))</f>
      </c>
      <c r="BW32"/>
      <c r="BX32" s="138">
        <f>IF(COUNTA(BW$12:BW$42)=0,0.6*BW$5,IF(BW32="",0,IF(BW$6=0,IF(BW32&gt;=BW$8,BW$5,IF(BW32&lt;BW$6,0,0.6*BW$5+0.4*BW$5*(BW32-BW$7)/(BW$8-BW$7))),IF(BW32&lt;=BW$8,BW$5,IF(BW32&gt;BW$6,0,0.6*BW$5+0.4*BW$5*(BW32-BW$7)/(BW$8-BW$7))))))</f>
      </c>
      <c r="BY32" s="138">
        <f>IF(BW32&lt;&gt;"",BW$5,0)</f>
      </c>
      <c r="BZ32" s="137">
        <f>IF(BW$6=0,RANK(BW32,BW$12:BW$42,0),RANK(BW32,BW$12:BW$42,1))</f>
      </c>
      <c r="CA32"/>
      <c r="CB32" s="138">
        <f>IF(COUNTA(CA$12:CA$42)=0,0.6*CA$5,IF(CA32="",0,IF(AND(CA32&gt;=CA$7,CA32&lt;=CA$8),CA$5,0)))</f>
      </c>
      <c r="CC32" s="138">
        <f>IF(CA32&lt;&gt;"",CA$5,0)</f>
      </c>
      <c r="CD32" s="137">
        <f>IF(CA$6=0,RANK(CA32,CA$12:CA$42,0),RANK(CA32,CA$12:CA$42,1))</f>
      </c>
      <c r="CE32"/>
      <c r="CF32" s="138">
        <f>IF(COUNTA(CE$12:CE$42)=0,0.6*CE$5,IF(CE32="",0,IF(AND(CE32&gt;=CE$7,CE32&lt;=CE$8),CE$5,0)))</f>
      </c>
      <c r="CG32" s="138">
        <f>IF(CE32&lt;&gt;"",CE$5,0)</f>
      </c>
      <c r="CH32" s="137">
        <f>IF(CE$6=0,RANK(CE32,CE$12:CE$42,0),RANK(CE32,CE$12:CE$42,1))</f>
      </c>
      <c r="CI32"/>
      <c r="CJ32" s="138">
        <f>IF(COUNTA(CI$12:CI$42)=0,0.6*CI$5,IF(CI32="",0,IF(CI$6=0,IF(CI32&gt;=CI$8,CI$5,IF(CI32&lt;CI$6,0,0.6*CI$5+0.4*CI$5*(CI32-CI$7)/(CI$8-CI$7))),IF(CI32&lt;=CI$8,CI$5,IF(CI32&gt;CI$6,0,0.6*CI$5+0.4*CI$5*(CI32-CI$7)/(CI$8-CI$7))))))</f>
      </c>
      <c r="CK32" s="138">
        <f>IF(CI32&lt;&gt;"",CI$5,0)</f>
      </c>
      <c r="CL32" s="137">
        <f>IF(CI$6=0,RANK(CI32,CI$12:CI$42,0),RANK(CI32,CI$12:CI$42,1))</f>
      </c>
      <c r="CM32" s="137" t="s">
        <v>36</v>
      </c>
      <c r="CN32" s="137">
        <f>(F32)*100</f>
      </c>
      <c r="CO32" s="137">
        <f>RANK(CN32,CN$12:CN$42,0)</f>
      </c>
      <c r="CP32" s="137" t="s">
        <v>36</v>
      </c>
      <c r="CQ32" s="137">
        <f>(J32+N32+R32+V32+Z32+AD32+AH32+AL32+AP32+AT32+AX32+BB32+BF32)*100</f>
      </c>
      <c r="CR32" s="137">
        <f>RANK(CQ32,CQ$12:CQ$42,0)</f>
      </c>
      <c r="CS32" s="137" t="s">
        <v>36</v>
      </c>
      <c r="CT32" s="137">
        <f>(BK32+BP32)*100</f>
      </c>
      <c r="CU32" s="137">
        <f>RANK(CT32,CT$12:CT$42,0)</f>
      </c>
      <c r="CV32" s="137" t="s">
        <v>36</v>
      </c>
      <c r="CW32" s="137">
        <f>(BT32)*100</f>
      </c>
      <c r="CX32" s="137">
        <f>RANK(CW32,CW$12:CW$42,0)</f>
      </c>
      <c r="CY32" s="137" t="s">
        <v>36</v>
      </c>
      <c r="CZ32" s="137">
        <f>(BX32)*100</f>
      </c>
      <c r="DA32" s="137">
        <f>RANK(CZ32,CZ$12:CZ$42,0)</f>
      </c>
      <c r="DB32" s="137" t="s">
        <v>36</v>
      </c>
      <c r="DC32" s="137">
        <f>(CB32+CF32)*100</f>
      </c>
      <c r="DD32" s="137">
        <f>RANK(DC32,DC$12:DC$42,0)</f>
      </c>
      <c r="DE32" s="137" t="s">
        <v>36</v>
      </c>
      <c r="DF32" s="137">
        <f>(CJ32)*100</f>
      </c>
      <c r="DG32" s="137">
        <f>RANK(DF32,DF$12:DF$42,0)</f>
      </c>
    </row>
    <row r="33">
      <c r="A33" s="137" t="s">
        <v>37</v>
      </c>
      <c r="B33" s="137">
        <f>A33</f>
      </c>
      <c r="C33" s="137">
        <f>(F33+J33+N33+R33+V33+Z33+AD33+AH33+AL33+AP33+AT33+AX33+BB33+BF33+BK33+BP33+BT33+BX33+CB33+CF33+CJ33)*100</f>
      </c>
      <c r="D33" s="137">
        <f>RANK(C33,C$12:C$42,0)</f>
      </c>
      <c r="E33"/>
      <c r="F33" s="138">
        <f>IF(COUNTA(E$12:E$42)=0,0.6*E$5,IF(E33="",0,IF(E$6=0,IF(E33&gt;=E$8,E$5,IF(E33&lt;E$6,0,0.6*E$5+0.4*E$5*(E33-E$7)/(E$8-E$7))),IF(E33&lt;=E$8,E$5,IF(E33&gt;E$6,0,0.6*E$5+0.4*E$5*(E33-E$7)/(E$8-E$7))))))</f>
      </c>
      <c r="G33" s="138">
        <f>IF(E33&lt;&gt;"",E$5,0)</f>
      </c>
      <c r="H33" s="137">
        <f>IF(E$6=0,RANK(E33,E$12:E$42,0),RANK(E33,E$12:E$42,1))</f>
      </c>
      <c r="I33"/>
      <c r="J33" s="138">
        <f>IF(COUNTA(I$12:I$42)=0,0.6*I$5,IF(I33="",0,IF(I$6=0,IF(I33&gt;=I$8,I$5,IF(I33&lt;I$6,0,0.6*I$5+0.4*I$5*(I33-I$7)/(I$8-I$7))),IF(I33&lt;=I$8,I$5,IF(I33&gt;I$6,0,0.6*I$5+0.4*I$5*(I33-I$7)/(I$8-I$7))))))</f>
      </c>
      <c r="K33" s="138">
        <f>IF(I33&lt;&gt;"",I$5,0)</f>
      </c>
      <c r="L33" s="137">
        <f>IF(I$6=0,RANK(I33,I$12:I$42,0),RANK(I33,I$12:I$42,1))</f>
      </c>
      <c r="M33" s="138">
        <v>99.797638888889</v>
      </c>
      <c r="N33" s="138">
        <f>IF(COUNTA(M$12:M$42)=0,0.6*M$5,IF(M33="",0,IF(M$6=0,IF(M33&gt;=M$8,M$5,IF(M33&lt;M$6,0,0.6*M$5+0.4*M$5*(M33-M$7)/(M$8-M$7))),IF(M33&lt;=M$8,M$5,IF(M33&gt;M$6,0,0.6*M$5+0.4*M$5*(M33-M$7)/(M$8-M$7))))))</f>
      </c>
      <c r="O33" s="138">
        <f>IF(M33&lt;&gt;"",M$5,0)</f>
      </c>
      <c r="P33" s="137">
        <f>IF(M$6=0,RANK(M33,M$12:M$42,0),RANK(M33,M$12:M$42,1))</f>
      </c>
      <c r="Q33" s="138">
        <v>0.607546296238891</v>
      </c>
      <c r="R33" s="138">
        <f>IF(COUNTA(Q$12:Q$42)=0,0.6*Q$5,IF(Q33="",0,IF(Q$6=0,IF(Q33&gt;=Q$8,Q$5,IF(Q33&lt;Q$6,0,0.6*Q$5+0.4*Q$5*(Q33-Q$7)/(Q$8-Q$7))),IF(Q33&lt;=Q$8,Q$5,IF(Q33&gt;Q$6,0,0.6*Q$5+0.4*Q$5*(Q33-Q$7)/(Q$8-Q$7))))))</f>
      </c>
      <c r="S33" s="138">
        <f>IF(Q33&lt;&gt;"",Q$5,0)</f>
      </c>
      <c r="T33" s="137">
        <f>IF(Q$6=0,RANK(Q33,Q$12:Q$42,0),RANK(Q33,Q$12:Q$42,1))</f>
      </c>
      <c r="U33" s="138">
        <v>1.43992475981012</v>
      </c>
      <c r="V33" s="138">
        <f>IF(COUNTA(U$12:U$42)=0,0.6*U$5,IF(U33="",0,IF(U$6=0,IF(U33&gt;=U$8,U$5,IF(U33&lt;U$6,0,0.6*U$5+0.4*U$5*(U33-U$7)/(U$8-U$7))),IF(U33&lt;=U$8,U$5,IF(U33&gt;U$6,0,0.6*U$5+0.4*U$5*(U33-U$7)/(U$8-U$7))))))</f>
      </c>
      <c r="W33" s="138">
        <f>IF(U33&lt;&gt;"",U$5,0)</f>
      </c>
      <c r="X33" s="137">
        <f>IF(U$6=0,RANK(U33,U$12:U$42,0),RANK(U33,U$12:U$42,1))</f>
      </c>
      <c r="Y33" s="138">
        <v>99.9733777057398</v>
      </c>
      <c r="Z33" s="138">
        <f>IF(COUNTA(Y$12:Y$42)=0,0.6*Y$5,IF(Y33="",0,IF(Y$6=0,IF(Y33&gt;=Y$8,Y$5,IF(Y33&lt;Y$6,0,0.6*Y$5+0.4*Y$5*(Y33-Y$7)/(Y$8-Y$7))),IF(Y33&lt;=Y$8,Y$5,IF(Y33&gt;Y$6,0,0.6*Y$5+0.4*Y$5*(Y33-Y$7)/(Y$8-Y$7))))))</f>
      </c>
      <c r="AA33" s="138">
        <f>IF(Y33&lt;&gt;"",Y$5,0)</f>
      </c>
      <c r="AB33" s="137">
        <f>IF(Y$6=0,RANK(Y33,Y$12:Y$42,0),RANK(Y33,Y$12:Y$42,1))</f>
      </c>
      <c r="AC33" s="138">
        <v>0.0786479916657047</v>
      </c>
      <c r="AD33" s="138">
        <f>IF(COUNTA(AC$12:AC$42)=0,0.6*AC$5,IF(AC33="",0,IF(AC$6=0,IF(AC33&gt;=AC$8,AC$5,IF(AC33&lt;AC$6,0,0.6*AC$5+0.4*AC$5*(AC33-AC$7)/(AC$8-AC$7))),IF(AC33&lt;=AC$8,AC$5,IF(AC33&gt;AC$6,0,0.6*AC$5+0.4*AC$5*(AC33-AC$7)/(AC$8-AC$7))))))</f>
      </c>
      <c r="AE33" s="138">
        <f>IF(AC33&lt;&gt;"",AC$5,0)</f>
      </c>
      <c r="AF33" s="137">
        <f>IF(AC$6=0,RANK(AC33,AC$12:AC$42,0),RANK(AC33,AC$12:AC$42,1))</f>
      </c>
      <c r="AG33"/>
      <c r="AH33" s="138">
        <f>IF(COUNTA(AG$12:AG$42)=0,0.6*AG$5,IF(AG33="",0,IF(AG$6=0,IF(AG33&gt;=AG$8,AG$5,IF(AG33&lt;AG$6,0,0.6*AG$5+0.4*AG$5*(AG33-AG$7)/(AG$8-AG$7))),IF(AG33&lt;=AG$8,AG$5,IF(AG33&gt;AG$6,0,0.6*AG$5+0.4*AG$5*(AG33-AG$7)/(AG$8-AG$7))))))</f>
      </c>
      <c r="AI33" s="138">
        <f>IF(AG33&lt;&gt;"",AG$5,0)</f>
      </c>
      <c r="AJ33" s="137">
        <f>IF(AG$6=0,RANK(AG33,AG$12:AG$42,0),RANK(AG33,AG$12:AG$42,1))</f>
      </c>
      <c r="AK33"/>
      <c r="AL33" s="138">
        <f>IF(COUNTA(AK$12:AK$42)=0,0.6*AK$5,IF(AK33="",0,IF(AK$6=0,IF(AK33&gt;=AK$8,AK$5,IF(AK33&lt;AK$6,0,0.6*AK$5+0.4*AK$5*(AK33-AK$7)/(AK$8-AK$7))),IF(AK33&lt;=AK$8,AK$5,IF(AK33&gt;AK$6,0,0.6*AK$5+0.4*AK$5*(AK33-AK$7)/(AK$8-AK$7))))))</f>
      </c>
      <c r="AM33" s="138">
        <f>IF(AK33&lt;&gt;"",AK$5,0)</f>
      </c>
      <c r="AN33" s="137">
        <f>IF(AK$6=0,RANK(AK33,AK$12:AK$42,0),RANK(AK33,AK$12:AK$42,1))</f>
      </c>
      <c r="AO33"/>
      <c r="AP33" s="138">
        <f>IF(COUNTA(AO$12:AO$42)=0,0.6*AO$5,IF(AO33="",0,IF(AO$6=0,IF(AO33&gt;=AO$8,AO$5,IF(AO33&lt;AO$6,0,0.6*AO$5+0.4*AO$5*(AO33-AO$7)/(AO$8-AO$7))),IF(AO33&lt;=AO$8,AO$5,IF(AO33&gt;AO$6,0,0.6*AO$5+0.4*AO$5*(AO33-AO$7)/(AO$8-AO$7))))))</f>
      </c>
      <c r="AQ33" s="138">
        <f>IF(AO33&lt;&gt;"",AO$5,0)</f>
      </c>
      <c r="AR33" s="137">
        <f>IF(AO$6=0,RANK(AO33,AO$12:AO$42,0),RANK(AO33,AO$12:AO$42,1))</f>
      </c>
      <c r="AS33" s="138">
        <v>99.9</v>
      </c>
      <c r="AT33" s="138">
        <f>IF(COUNTA(AS$12:AS$42)=0,0.6*AS$5,IF(AS33="",0,IF(AS$6=0,IF(AS33&gt;=AS$8,AS$5,IF(AS33&lt;AS$6,0,0.6*AS$5+0.4*AS$5*(AS33-AS$7)/(AS$8-AS$7))),IF(AS33&lt;=AS$8,AS$5,IF(AS33&gt;AS$6,0,0.6*AS$5+0.4*AS$5*(AS33-AS$7)/(AS$8-AS$7))))))</f>
      </c>
      <c r="AU33" s="138">
        <f>IF(AS33&lt;&gt;"",AS$5,0)</f>
      </c>
      <c r="AV33" s="137">
        <f>IF(AS$6=0,RANK(AS33,AS$12:AS$42,0),RANK(AS33,AS$12:AS$42,1))</f>
      </c>
      <c r="AW33" s="138">
        <v>98.4223634925448</v>
      </c>
      <c r="AX33" s="138">
        <f>IF(COUNTA(AW$12:AW$42)=0,0.6*AW$5,IF(AW33="",0,IF(AW$6=0,IF(AW33&gt;=AW$8,AW$5,IF(AW33&lt;AW$6,0,0.6*AW$5+0.4*AW$5*(AW33-AW$7)/(AW$8-AW$7))),IF(AW33&lt;=AW$8,AW$5,IF(AW33&gt;AW$6,0,0.6*AW$5+0.4*AW$5*(AW33-AW$7)/(AW$8-AW$7))))))</f>
      </c>
      <c r="AY33" s="138">
        <f>IF(AW33&lt;&gt;"",AW$5,0)</f>
      </c>
      <c r="AZ33" s="137">
        <f>IF(AW$6=0,RANK(AW33,AW$12:AW$42,0),RANK(AW33,AW$12:AW$42,1))</f>
      </c>
      <c r="BA33" s="138">
        <v>97.5201268683154</v>
      </c>
      <c r="BB33" s="138">
        <f>IF(COUNTA(BA$12:BA$42)=0,0.6*BA$5,IF(BA33="",0,IF(BA$6=0,IF(BA33&gt;=BA$8,BA$5,IF(BA33&lt;BA$6,0,0.6*BA$5+0.4*BA$5*(BA33-BA$7)/(BA$8-BA$7))),IF(BA33&lt;=BA$8,BA$5,IF(BA33&gt;BA$6,0,0.6*BA$5+0.4*BA$5*(BA33-BA$7)/(BA$8-BA$7))))))</f>
      </c>
      <c r="BC33" s="138">
        <f>IF(BA33&lt;&gt;"",BA$5,0)</f>
      </c>
      <c r="BD33" s="137">
        <f>IF(BA$6=0,RANK(BA33,BA$12:BA$42,0),RANK(BA33,BA$12:BA$42,1))</f>
      </c>
      <c r="BE33" s="138">
        <v>99.9694019898675</v>
      </c>
      <c r="BF33" s="138">
        <f>IF(COUNTA(BE$12:BE$42)=0,0.6*BE$5,IF(BE33="",0,IF(BE$6=0,IF(BE33&gt;=BE$8,BE$5,IF(BE33&lt;BE$6,0,0.6*BE$5+0.4*BE$5*(BE33-BE$7)/(BE$8-BE$7))),IF(BE33&lt;=BE$8,BE$5,IF(BE33&gt;BE$6,0,0.6*BE$5+0.4*BE$5*(BE33-BE$7)/(BE$8-BE$7))))))</f>
      </c>
      <c r="BG33" s="138">
        <f>IF(BE33&lt;&gt;"",BE$5,0)</f>
      </c>
      <c r="BH33" s="137">
        <f>IF(BE$6=0,RANK(BE33,BE$12:BE$42,0),RANK(BE33,BE$12:BE$42,1))</f>
      </c>
      <c r="BI33"/>
      <c r="BJ33"/>
      <c r="BK33" s="138">
        <f>IF((COUNTA(BI$12:BI$42)+COUNTA(BJ$12:BJ$42)=0),0.6*BI$5,IF(OR(BI33="",BJ33=""),0,IF(BI$6=0,IF(BI33&gt;=BI$8,BI$5,IF(BI33&lt;BJ33,0,BI$5*(BI33-BJ33)/(BI$8-BJ33))),IF(BI33&lt;=BI$8,BI$5,IF(BI33&gt;BJ33,0,BI$5*(BI33-BJ33)/(BI$8-BJ33))))))</f>
      </c>
      <c r="BL33" s="138">
        <f>IF(OR(BI33="",BJ33=""),0,BI$5)</f>
      </c>
      <c r="BM33" s="137">
        <f>IF(BI$6=0,RANK(BK33,BK$12:BK$42,0),RANK(BK33,BK$12:BK$42,1))</f>
      </c>
      <c r="BN33"/>
      <c r="BO33"/>
      <c r="BP33" s="138">
        <f>IF((COUNTA(BN$12:BN$42)+COUNTA(BO$12:BO$42)=0),0.6*BN$5,IF(OR(BN33="",BO33=""),0,IF(BN$6=0,IF(BN33&gt;=BN$8,BN$5,IF(BN33&lt;BO33,0,BN$5*(BN33-BO33)/(BN$8-BO33))),IF(BN33&lt;=BN$8,BN$5,IF(BN33&gt;BO33,0,BN$5*(BN33-BO33)/(BN$8-BO33))))))</f>
      </c>
      <c r="BQ33" s="138">
        <f>IF(OR(BN33="",BO33=""),0,BN$5)</f>
      </c>
      <c r="BR33" s="137">
        <f>IF(BN$6=0,RANK(BP33,BP$12:BP$42,0),RANK(BP33,BP$12:BP$42,1))</f>
      </c>
      <c r="BS33"/>
      <c r="BT33" s="138">
        <f>IF(COUNTA(BS$12:BS$42)=0,0.6*BS$5,IF(BS33="",0,IF(BS$6=0,IF(BS33&gt;=BS$8,BS$5,IF(BS33&lt;BS$6,0,0.6*BS$5+0.4*BS$5*(BS33-BS$7)/(BS$8-BS$7))),IF(BS33&lt;=BS$8,BS$5,IF(BS33&gt;BS$6,0,0.6*BS$5+0.4*BS$5*(BS33-BS$7)/(BS$8-BS$7))))))</f>
      </c>
      <c r="BU33" s="138">
        <f>IF(BS33&lt;&gt;"",BS$5,0)</f>
      </c>
      <c r="BV33" s="137">
        <f>IF(BS$6=0,RANK(BS33,BS$12:BS$42,0),RANK(BS33,BS$12:BS$42,1))</f>
      </c>
      <c r="BW33"/>
      <c r="BX33" s="138">
        <f>IF(COUNTA(BW$12:BW$42)=0,0.6*BW$5,IF(BW33="",0,IF(BW$6=0,IF(BW33&gt;=BW$8,BW$5,IF(BW33&lt;BW$6,0,0.6*BW$5+0.4*BW$5*(BW33-BW$7)/(BW$8-BW$7))),IF(BW33&lt;=BW$8,BW$5,IF(BW33&gt;BW$6,0,0.6*BW$5+0.4*BW$5*(BW33-BW$7)/(BW$8-BW$7))))))</f>
      </c>
      <c r="BY33" s="138">
        <f>IF(BW33&lt;&gt;"",BW$5,0)</f>
      </c>
      <c r="BZ33" s="137">
        <f>IF(BW$6=0,RANK(BW33,BW$12:BW$42,0),RANK(BW33,BW$12:BW$42,1))</f>
      </c>
      <c r="CA33"/>
      <c r="CB33" s="138">
        <f>IF(COUNTA(CA$12:CA$42)=0,0.6*CA$5,IF(CA33="",0,IF(AND(CA33&gt;=CA$7,CA33&lt;=CA$8),CA$5,0)))</f>
      </c>
      <c r="CC33" s="138">
        <f>IF(CA33&lt;&gt;"",CA$5,0)</f>
      </c>
      <c r="CD33" s="137">
        <f>IF(CA$6=0,RANK(CA33,CA$12:CA$42,0),RANK(CA33,CA$12:CA$42,1))</f>
      </c>
      <c r="CE33"/>
      <c r="CF33" s="138">
        <f>IF(COUNTA(CE$12:CE$42)=0,0.6*CE$5,IF(CE33="",0,IF(AND(CE33&gt;=CE$7,CE33&lt;=CE$8),CE$5,0)))</f>
      </c>
      <c r="CG33" s="138">
        <f>IF(CE33&lt;&gt;"",CE$5,0)</f>
      </c>
      <c r="CH33" s="137">
        <f>IF(CE$6=0,RANK(CE33,CE$12:CE$42,0),RANK(CE33,CE$12:CE$42,1))</f>
      </c>
      <c r="CI33"/>
      <c r="CJ33" s="138">
        <f>IF(COUNTA(CI$12:CI$42)=0,0.6*CI$5,IF(CI33="",0,IF(CI$6=0,IF(CI33&gt;=CI$8,CI$5,IF(CI33&lt;CI$6,0,0.6*CI$5+0.4*CI$5*(CI33-CI$7)/(CI$8-CI$7))),IF(CI33&lt;=CI$8,CI$5,IF(CI33&gt;CI$6,0,0.6*CI$5+0.4*CI$5*(CI33-CI$7)/(CI$8-CI$7))))))</f>
      </c>
      <c r="CK33" s="138">
        <f>IF(CI33&lt;&gt;"",CI$5,0)</f>
      </c>
      <c r="CL33" s="137">
        <f>IF(CI$6=0,RANK(CI33,CI$12:CI$42,0),RANK(CI33,CI$12:CI$42,1))</f>
      </c>
      <c r="CM33" s="137" t="s">
        <v>37</v>
      </c>
      <c r="CN33" s="137">
        <f>(F33)*100</f>
      </c>
      <c r="CO33" s="137">
        <f>RANK(CN33,CN$12:CN$42,0)</f>
      </c>
      <c r="CP33" s="137" t="s">
        <v>37</v>
      </c>
      <c r="CQ33" s="137">
        <f>(J33+N33+R33+V33+Z33+AD33+AH33+AL33+AP33+AT33+AX33+BB33+BF33)*100</f>
      </c>
      <c r="CR33" s="137">
        <f>RANK(CQ33,CQ$12:CQ$42,0)</f>
      </c>
      <c r="CS33" s="137" t="s">
        <v>37</v>
      </c>
      <c r="CT33" s="137">
        <f>(BK33+BP33)*100</f>
      </c>
      <c r="CU33" s="137">
        <f>RANK(CT33,CT$12:CT$42,0)</f>
      </c>
      <c r="CV33" s="137" t="s">
        <v>37</v>
      </c>
      <c r="CW33" s="137">
        <f>(BT33)*100</f>
      </c>
      <c r="CX33" s="137">
        <f>RANK(CW33,CW$12:CW$42,0)</f>
      </c>
      <c r="CY33" s="137" t="s">
        <v>37</v>
      </c>
      <c r="CZ33" s="137">
        <f>(BX33)*100</f>
      </c>
      <c r="DA33" s="137">
        <f>RANK(CZ33,CZ$12:CZ$42,0)</f>
      </c>
      <c r="DB33" s="137" t="s">
        <v>37</v>
      </c>
      <c r="DC33" s="137">
        <f>(CB33+CF33)*100</f>
      </c>
      <c r="DD33" s="137">
        <f>RANK(DC33,DC$12:DC$42,0)</f>
      </c>
      <c r="DE33" s="137" t="s">
        <v>37</v>
      </c>
      <c r="DF33" s="137">
        <f>(CJ33)*100</f>
      </c>
      <c r="DG33" s="137">
        <f>RANK(DF33,DF$12:DF$42,0)</f>
      </c>
    </row>
    <row r="34">
      <c r="A34" s="137" t="s">
        <v>38</v>
      </c>
      <c r="B34" s="137">
        <f>A34</f>
      </c>
      <c r="C34" s="137">
        <f>(F34+J34+N34+R34+V34+Z34+AD34+AH34+AL34+AP34+AT34+AX34+BB34+BF34+BK34+BP34+BT34+BX34+CB34+CF34+CJ34)*100</f>
      </c>
      <c r="D34" s="137">
        <f>RANK(C34,C$12:C$42,0)</f>
      </c>
      <c r="E34"/>
      <c r="F34" s="138">
        <f>IF(COUNTA(E$12:E$42)=0,0.6*E$5,IF(E34="",0,IF(E$6=0,IF(E34&gt;=E$8,E$5,IF(E34&lt;E$6,0,0.6*E$5+0.4*E$5*(E34-E$7)/(E$8-E$7))),IF(E34&lt;=E$8,E$5,IF(E34&gt;E$6,0,0.6*E$5+0.4*E$5*(E34-E$7)/(E$8-E$7))))))</f>
      </c>
      <c r="G34" s="138">
        <f>IF(E34&lt;&gt;"",E$5,0)</f>
      </c>
      <c r="H34" s="137">
        <f>IF(E$6=0,RANK(E34,E$12:E$42,0),RANK(E34,E$12:E$42,1))</f>
      </c>
      <c r="I34"/>
      <c r="J34" s="138">
        <f>IF(COUNTA(I$12:I$42)=0,0.6*I$5,IF(I34="",0,IF(I$6=0,IF(I34&gt;=I$8,I$5,IF(I34&lt;I$6,0,0.6*I$5+0.4*I$5*(I34-I$7)/(I$8-I$7))),IF(I34&lt;=I$8,I$5,IF(I34&gt;I$6,0,0.6*I$5+0.4*I$5*(I34-I$7)/(I$8-I$7))))))</f>
      </c>
      <c r="K34" s="138">
        <f>IF(I34&lt;&gt;"",I$5,0)</f>
      </c>
      <c r="L34" s="137">
        <f>IF(I$6=0,RANK(I34,I$12:I$42,0),RANK(I34,I$12:I$42,1))</f>
      </c>
      <c r="M34" s="138">
        <v>99.8330138888887</v>
      </c>
      <c r="N34" s="138">
        <f>IF(COUNTA(M$12:M$42)=0,0.6*M$5,IF(M34="",0,IF(M$6=0,IF(M34&gt;=M$8,M$5,IF(M34&lt;M$6,0,0.6*M$5+0.4*M$5*(M34-M$7)/(M$8-M$7))),IF(M34&lt;=M$8,M$5,IF(M34&gt;M$6,0,0.6*M$5+0.4*M$5*(M34-M$7)/(M$8-M$7))))))</f>
      </c>
      <c r="O34" s="138">
        <f>IF(M34&lt;&gt;"",M$5,0)</f>
      </c>
      <c r="P34" s="137">
        <f>IF(M$6=0,RANK(M34,M$12:M$42,0),RANK(M34,M$12:M$42,1))</f>
      </c>
      <c r="Q34" s="138">
        <v>0.676941550941659</v>
      </c>
      <c r="R34" s="138">
        <f>IF(COUNTA(Q$12:Q$42)=0,0.6*Q$5,IF(Q34="",0,IF(Q$6=0,IF(Q34&gt;=Q$8,Q$5,IF(Q34&lt;Q$6,0,0.6*Q$5+0.4*Q$5*(Q34-Q$7)/(Q$8-Q$7))),IF(Q34&lt;=Q$8,Q$5,IF(Q34&gt;Q$6,0,0.6*Q$5+0.4*Q$5*(Q34-Q$7)/(Q$8-Q$7))))))</f>
      </c>
      <c r="S34" s="138">
        <f>IF(Q34&lt;&gt;"",Q$5,0)</f>
      </c>
      <c r="T34" s="137">
        <f>IF(Q$6=0,RANK(Q34,Q$12:Q$42,0),RANK(Q34,Q$12:Q$42,1))</f>
      </c>
      <c r="U34" s="138">
        <v>1.80460238453521</v>
      </c>
      <c r="V34" s="138">
        <f>IF(COUNTA(U$12:U$42)=0,0.6*U$5,IF(U34="",0,IF(U$6=0,IF(U34&gt;=U$8,U$5,IF(U34&lt;U$6,0,0.6*U$5+0.4*U$5*(U34-U$7)/(U$8-U$7))),IF(U34&lt;=U$8,U$5,IF(U34&gt;U$6,0,0.6*U$5+0.4*U$5*(U34-U$7)/(U$8-U$7))))))</f>
      </c>
      <c r="W34" s="138">
        <f>IF(U34&lt;&gt;"",U$5,0)</f>
      </c>
      <c r="X34" s="137">
        <f>IF(U$6=0,RANK(U34,U$12:U$42,0),RANK(U34,U$12:U$42,1))</f>
      </c>
      <c r="Y34"/>
      <c r="Z34" s="138">
        <f>IF(COUNTA(Y$12:Y$42)=0,0.6*Y$5,IF(Y34="",0,IF(Y$6=0,IF(Y34&gt;=Y$8,Y$5,IF(Y34&lt;Y$6,0,0.6*Y$5+0.4*Y$5*(Y34-Y$7)/(Y$8-Y$7))),IF(Y34&lt;=Y$8,Y$5,IF(Y34&gt;Y$6,0,0.6*Y$5+0.4*Y$5*(Y34-Y$7)/(Y$8-Y$7))))))</f>
      </c>
      <c r="AA34" s="138">
        <f>IF(Y34&lt;&gt;"",Y$5,0)</f>
      </c>
      <c r="AB34" s="137">
        <f>IF(Y$6=0,RANK(Y34,Y$12:Y$42,0),RANK(Y34,Y$12:Y$42,1))</f>
      </c>
      <c r="AC34"/>
      <c r="AD34" s="138">
        <f>IF(COUNTA(AC$12:AC$42)=0,0.6*AC$5,IF(AC34="",0,IF(AC$6=0,IF(AC34&gt;=AC$8,AC$5,IF(AC34&lt;AC$6,0,0.6*AC$5+0.4*AC$5*(AC34-AC$7)/(AC$8-AC$7))),IF(AC34&lt;=AC$8,AC$5,IF(AC34&gt;AC$6,0,0.6*AC$5+0.4*AC$5*(AC34-AC$7)/(AC$8-AC$7))))))</f>
      </c>
      <c r="AE34" s="138">
        <f>IF(AC34&lt;&gt;"",AC$5,0)</f>
      </c>
      <c r="AF34" s="137">
        <f>IF(AC$6=0,RANK(AC34,AC$12:AC$42,0),RANK(AC34,AC$12:AC$42,1))</f>
      </c>
      <c r="AG34"/>
      <c r="AH34" s="138">
        <f>IF(COUNTA(AG$12:AG$42)=0,0.6*AG$5,IF(AG34="",0,IF(AG$6=0,IF(AG34&gt;=AG$8,AG$5,IF(AG34&lt;AG$6,0,0.6*AG$5+0.4*AG$5*(AG34-AG$7)/(AG$8-AG$7))),IF(AG34&lt;=AG$8,AG$5,IF(AG34&gt;AG$6,0,0.6*AG$5+0.4*AG$5*(AG34-AG$7)/(AG$8-AG$7))))))</f>
      </c>
      <c r="AI34" s="138">
        <f>IF(AG34&lt;&gt;"",AG$5,0)</f>
      </c>
      <c r="AJ34" s="137">
        <f>IF(AG$6=0,RANK(AG34,AG$12:AG$42,0),RANK(AG34,AG$12:AG$42,1))</f>
      </c>
      <c r="AK34"/>
      <c r="AL34" s="138">
        <f>IF(COUNTA(AK$12:AK$42)=0,0.6*AK$5,IF(AK34="",0,IF(AK$6=0,IF(AK34&gt;=AK$8,AK$5,IF(AK34&lt;AK$6,0,0.6*AK$5+0.4*AK$5*(AK34-AK$7)/(AK$8-AK$7))),IF(AK34&lt;=AK$8,AK$5,IF(AK34&gt;AK$6,0,0.6*AK$5+0.4*AK$5*(AK34-AK$7)/(AK$8-AK$7))))))</f>
      </c>
      <c r="AM34" s="138">
        <f>IF(AK34&lt;&gt;"",AK$5,0)</f>
      </c>
      <c r="AN34" s="137">
        <f>IF(AK$6=0,RANK(AK34,AK$12:AK$42,0),RANK(AK34,AK$12:AK$42,1))</f>
      </c>
      <c r="AO34"/>
      <c r="AP34" s="138">
        <f>IF(COUNTA(AO$12:AO$42)=0,0.6*AO$5,IF(AO34="",0,IF(AO$6=0,IF(AO34&gt;=AO$8,AO$5,IF(AO34&lt;AO$6,0,0.6*AO$5+0.4*AO$5*(AO34-AO$7)/(AO$8-AO$7))),IF(AO34&lt;=AO$8,AO$5,IF(AO34&gt;AO$6,0,0.6*AO$5+0.4*AO$5*(AO34-AO$7)/(AO$8-AO$7))))))</f>
      </c>
      <c r="AQ34" s="138">
        <f>IF(AO34&lt;&gt;"",AO$5,0)</f>
      </c>
      <c r="AR34" s="137">
        <f>IF(AO$6=0,RANK(AO34,AO$12:AO$42,0),RANK(AO34,AO$12:AO$42,1))</f>
      </c>
      <c r="AS34" s="138">
        <v>99.9</v>
      </c>
      <c r="AT34" s="138">
        <f>IF(COUNTA(AS$12:AS$42)=0,0.6*AS$5,IF(AS34="",0,IF(AS$6=0,IF(AS34&gt;=AS$8,AS$5,IF(AS34&lt;AS$6,0,0.6*AS$5+0.4*AS$5*(AS34-AS$7)/(AS$8-AS$7))),IF(AS34&lt;=AS$8,AS$5,IF(AS34&gt;AS$6,0,0.6*AS$5+0.4*AS$5*(AS34-AS$7)/(AS$8-AS$7))))))</f>
      </c>
      <c r="AU34" s="138">
        <f>IF(AS34&lt;&gt;"",AS$5,0)</f>
      </c>
      <c r="AV34" s="137">
        <f>IF(AS$6=0,RANK(AS34,AS$12:AS$42,0),RANK(AS34,AS$12:AS$42,1))</f>
      </c>
      <c r="AW34" s="138">
        <v>98.026660292096</v>
      </c>
      <c r="AX34" s="138">
        <f>IF(COUNTA(AW$12:AW$42)=0,0.6*AW$5,IF(AW34="",0,IF(AW$6=0,IF(AW34&gt;=AW$8,AW$5,IF(AW34&lt;AW$6,0,0.6*AW$5+0.4*AW$5*(AW34-AW$7)/(AW$8-AW$7))),IF(AW34&lt;=AW$8,AW$5,IF(AW34&gt;AW$6,0,0.6*AW$5+0.4*AW$5*(AW34-AW$7)/(AW$8-AW$7))))))</f>
      </c>
      <c r="AY34" s="138">
        <f>IF(AW34&lt;&gt;"",AW$5,0)</f>
      </c>
      <c r="AZ34" s="137">
        <f>IF(AW$6=0,RANK(AW34,AW$12:AW$42,0),RANK(AW34,AW$12:AW$42,1))</f>
      </c>
      <c r="BA34" s="138">
        <v>97.2708132278007</v>
      </c>
      <c r="BB34" s="138">
        <f>IF(COUNTA(BA$12:BA$42)=0,0.6*BA$5,IF(BA34="",0,IF(BA$6=0,IF(BA34&gt;=BA$8,BA$5,IF(BA34&lt;BA$6,0,0.6*BA$5+0.4*BA$5*(BA34-BA$7)/(BA$8-BA$7))),IF(BA34&lt;=BA$8,BA$5,IF(BA34&gt;BA$6,0,0.6*BA$5+0.4*BA$5*(BA34-BA$7)/(BA$8-BA$7))))))</f>
      </c>
      <c r="BC34" s="138">
        <f>IF(BA34&lt;&gt;"",BA$5,0)</f>
      </c>
      <c r="BD34" s="137">
        <f>IF(BA$6=0,RANK(BA34,BA$12:BA$42,0),RANK(BA34,BA$12:BA$42,1))</f>
      </c>
      <c r="BE34" s="138">
        <v>99.9976119222894</v>
      </c>
      <c r="BF34" s="138">
        <f>IF(COUNTA(BE$12:BE$42)=0,0.6*BE$5,IF(BE34="",0,IF(BE$6=0,IF(BE34&gt;=BE$8,BE$5,IF(BE34&lt;BE$6,0,0.6*BE$5+0.4*BE$5*(BE34-BE$7)/(BE$8-BE$7))),IF(BE34&lt;=BE$8,BE$5,IF(BE34&gt;BE$6,0,0.6*BE$5+0.4*BE$5*(BE34-BE$7)/(BE$8-BE$7))))))</f>
      </c>
      <c r="BG34" s="138">
        <f>IF(BE34&lt;&gt;"",BE$5,0)</f>
      </c>
      <c r="BH34" s="137">
        <f>IF(BE$6=0,RANK(BE34,BE$12:BE$42,0),RANK(BE34,BE$12:BE$42,1))</f>
      </c>
      <c r="BI34"/>
      <c r="BJ34"/>
      <c r="BK34" s="138">
        <f>IF((COUNTA(BI$12:BI$42)+COUNTA(BJ$12:BJ$42)=0),0.6*BI$5,IF(OR(BI34="",BJ34=""),0,IF(BI$6=0,IF(BI34&gt;=BI$8,BI$5,IF(BI34&lt;BJ34,0,BI$5*(BI34-BJ34)/(BI$8-BJ34))),IF(BI34&lt;=BI$8,BI$5,IF(BI34&gt;BJ34,0,BI$5*(BI34-BJ34)/(BI$8-BJ34))))))</f>
      </c>
      <c r="BL34" s="138">
        <f>IF(OR(BI34="",BJ34=""),0,BI$5)</f>
      </c>
      <c r="BM34" s="137">
        <f>IF(BI$6=0,RANK(BK34,BK$12:BK$42,0),RANK(BK34,BK$12:BK$42,1))</f>
      </c>
      <c r="BN34"/>
      <c r="BO34"/>
      <c r="BP34" s="138">
        <f>IF((COUNTA(BN$12:BN$42)+COUNTA(BO$12:BO$42)=0),0.6*BN$5,IF(OR(BN34="",BO34=""),0,IF(BN$6=0,IF(BN34&gt;=BN$8,BN$5,IF(BN34&lt;BO34,0,BN$5*(BN34-BO34)/(BN$8-BO34))),IF(BN34&lt;=BN$8,BN$5,IF(BN34&gt;BO34,0,BN$5*(BN34-BO34)/(BN$8-BO34))))))</f>
      </c>
      <c r="BQ34" s="138">
        <f>IF(OR(BN34="",BO34=""),0,BN$5)</f>
      </c>
      <c r="BR34" s="137">
        <f>IF(BN$6=0,RANK(BP34,BP$12:BP$42,0),RANK(BP34,BP$12:BP$42,1))</f>
      </c>
      <c r="BS34"/>
      <c r="BT34" s="138">
        <f>IF(COUNTA(BS$12:BS$42)=0,0.6*BS$5,IF(BS34="",0,IF(BS$6=0,IF(BS34&gt;=BS$8,BS$5,IF(BS34&lt;BS$6,0,0.6*BS$5+0.4*BS$5*(BS34-BS$7)/(BS$8-BS$7))),IF(BS34&lt;=BS$8,BS$5,IF(BS34&gt;BS$6,0,0.6*BS$5+0.4*BS$5*(BS34-BS$7)/(BS$8-BS$7))))))</f>
      </c>
      <c r="BU34" s="138">
        <f>IF(BS34&lt;&gt;"",BS$5,0)</f>
      </c>
      <c r="BV34" s="137">
        <f>IF(BS$6=0,RANK(BS34,BS$12:BS$42,0),RANK(BS34,BS$12:BS$42,1))</f>
      </c>
      <c r="BW34"/>
      <c r="BX34" s="138">
        <f>IF(COUNTA(BW$12:BW$42)=0,0.6*BW$5,IF(BW34="",0,IF(BW$6=0,IF(BW34&gt;=BW$8,BW$5,IF(BW34&lt;BW$6,0,0.6*BW$5+0.4*BW$5*(BW34-BW$7)/(BW$8-BW$7))),IF(BW34&lt;=BW$8,BW$5,IF(BW34&gt;BW$6,0,0.6*BW$5+0.4*BW$5*(BW34-BW$7)/(BW$8-BW$7))))))</f>
      </c>
      <c r="BY34" s="138">
        <f>IF(BW34&lt;&gt;"",BW$5,0)</f>
      </c>
      <c r="BZ34" s="137">
        <f>IF(BW$6=0,RANK(BW34,BW$12:BW$42,0),RANK(BW34,BW$12:BW$42,1))</f>
      </c>
      <c r="CA34"/>
      <c r="CB34" s="138">
        <f>IF(COUNTA(CA$12:CA$42)=0,0.6*CA$5,IF(CA34="",0,IF(AND(CA34&gt;=CA$7,CA34&lt;=CA$8),CA$5,0)))</f>
      </c>
      <c r="CC34" s="138">
        <f>IF(CA34&lt;&gt;"",CA$5,0)</f>
      </c>
      <c r="CD34" s="137">
        <f>IF(CA$6=0,RANK(CA34,CA$12:CA$42,0),RANK(CA34,CA$12:CA$42,1))</f>
      </c>
      <c r="CE34"/>
      <c r="CF34" s="138">
        <f>IF(COUNTA(CE$12:CE$42)=0,0.6*CE$5,IF(CE34="",0,IF(AND(CE34&gt;=CE$7,CE34&lt;=CE$8),CE$5,0)))</f>
      </c>
      <c r="CG34" s="138">
        <f>IF(CE34&lt;&gt;"",CE$5,0)</f>
      </c>
      <c r="CH34" s="137">
        <f>IF(CE$6=0,RANK(CE34,CE$12:CE$42,0),RANK(CE34,CE$12:CE$42,1))</f>
      </c>
      <c r="CI34"/>
      <c r="CJ34" s="138">
        <f>IF(COUNTA(CI$12:CI$42)=0,0.6*CI$5,IF(CI34="",0,IF(CI$6=0,IF(CI34&gt;=CI$8,CI$5,IF(CI34&lt;CI$6,0,0.6*CI$5+0.4*CI$5*(CI34-CI$7)/(CI$8-CI$7))),IF(CI34&lt;=CI$8,CI$5,IF(CI34&gt;CI$6,0,0.6*CI$5+0.4*CI$5*(CI34-CI$7)/(CI$8-CI$7))))))</f>
      </c>
      <c r="CK34" s="138">
        <f>IF(CI34&lt;&gt;"",CI$5,0)</f>
      </c>
      <c r="CL34" s="137">
        <f>IF(CI$6=0,RANK(CI34,CI$12:CI$42,0),RANK(CI34,CI$12:CI$42,1))</f>
      </c>
      <c r="CM34" s="137" t="s">
        <v>38</v>
      </c>
      <c r="CN34" s="137">
        <f>(F34)*100</f>
      </c>
      <c r="CO34" s="137">
        <f>RANK(CN34,CN$12:CN$42,0)</f>
      </c>
      <c r="CP34" s="137" t="s">
        <v>38</v>
      </c>
      <c r="CQ34" s="137">
        <f>(J34+N34+R34+V34+Z34+AD34+AH34+AL34+AP34+AT34+AX34+BB34+BF34)*100</f>
      </c>
      <c r="CR34" s="137">
        <f>RANK(CQ34,CQ$12:CQ$42,0)</f>
      </c>
      <c r="CS34" s="137" t="s">
        <v>38</v>
      </c>
      <c r="CT34" s="137">
        <f>(BK34+BP34)*100</f>
      </c>
      <c r="CU34" s="137">
        <f>RANK(CT34,CT$12:CT$42,0)</f>
      </c>
      <c r="CV34" s="137" t="s">
        <v>38</v>
      </c>
      <c r="CW34" s="137">
        <f>(BT34)*100</f>
      </c>
      <c r="CX34" s="137">
        <f>RANK(CW34,CW$12:CW$42,0)</f>
      </c>
      <c r="CY34" s="137" t="s">
        <v>38</v>
      </c>
      <c r="CZ34" s="137">
        <f>(BX34)*100</f>
      </c>
      <c r="DA34" s="137">
        <f>RANK(CZ34,CZ$12:CZ$42,0)</f>
      </c>
      <c r="DB34" s="137" t="s">
        <v>38</v>
      </c>
      <c r="DC34" s="137">
        <f>(CB34+CF34)*100</f>
      </c>
      <c r="DD34" s="137">
        <f>RANK(DC34,DC$12:DC$42,0)</f>
      </c>
      <c r="DE34" s="137" t="s">
        <v>38</v>
      </c>
      <c r="DF34" s="137">
        <f>(CJ34)*100</f>
      </c>
      <c r="DG34" s="137">
        <f>RANK(DF34,DF$12:DF$42,0)</f>
      </c>
    </row>
    <row r="35">
      <c r="A35" s="137" t="s">
        <v>39</v>
      </c>
      <c r="B35" s="137">
        <f>A35</f>
      </c>
      <c r="C35" s="137">
        <f>(F35+J35+N35+R35+V35+Z35+AD35+AH35+AL35+AP35+AT35+AX35+BB35+BF35+BK35+BP35+BT35+BX35+CB35+CF35+CJ35)*100</f>
      </c>
      <c r="D35" s="137">
        <f>RANK(C35,C$12:C$42,0)</f>
      </c>
      <c r="E35"/>
      <c r="F35" s="138">
        <f>IF(COUNTA(E$12:E$42)=0,0.6*E$5,IF(E35="",0,IF(E$6=0,IF(E35&gt;=E$8,E$5,IF(E35&lt;E$6,0,0.6*E$5+0.4*E$5*(E35-E$7)/(E$8-E$7))),IF(E35&lt;=E$8,E$5,IF(E35&gt;E$6,0,0.6*E$5+0.4*E$5*(E35-E$7)/(E$8-E$7))))))</f>
      </c>
      <c r="G35" s="138">
        <f>IF(E35&lt;&gt;"",E$5,0)</f>
      </c>
      <c r="H35" s="137">
        <f>IF(E$6=0,RANK(E35,E$12:E$42,0),RANK(E35,E$12:E$42,1))</f>
      </c>
      <c r="I35"/>
      <c r="J35" s="138">
        <f>IF(COUNTA(I$12:I$42)=0,0.6*I$5,IF(I35="",0,IF(I$6=0,IF(I35&gt;=I$8,I$5,IF(I35&lt;I$6,0,0.6*I$5+0.4*I$5*(I35-I$7)/(I$8-I$7))),IF(I35&lt;=I$8,I$5,IF(I35&gt;I$6,0,0.6*I$5+0.4*I$5*(I35-I$7)/(I$8-I$7))))))</f>
      </c>
      <c r="K35" s="138">
        <f>IF(I35&lt;&gt;"",I$5,0)</f>
      </c>
      <c r="L35" s="137">
        <f>IF(I$6=0,RANK(I35,I$12:I$42,0),RANK(I35,I$12:I$42,1))</f>
      </c>
      <c r="M35" s="138">
        <v>99.8312789351808</v>
      </c>
      <c r="N35" s="138">
        <f>IF(COUNTA(M$12:M$42)=0,0.6*M$5,IF(M35="",0,IF(M$6=0,IF(M35&gt;=M$8,M$5,IF(M35&lt;M$6,0,0.6*M$5+0.4*M$5*(M35-M$7)/(M$8-M$7))),IF(M35&lt;=M$8,M$5,IF(M35&gt;M$6,0,0.6*M$5+0.4*M$5*(M35-M$7)/(M$8-M$7))))))</f>
      </c>
      <c r="O35" s="138">
        <f>IF(M35&lt;&gt;"",M$5,0)</f>
      </c>
      <c r="P35" s="137">
        <f>IF(M$6=0,RANK(M35,M$12:M$42,0),RANK(M35,M$12:M$42,1))</f>
      </c>
      <c r="Q35" s="138">
        <v>0.925602237608642</v>
      </c>
      <c r="R35" s="138">
        <f>IF(COUNTA(Q$12:Q$42)=0,0.6*Q$5,IF(Q35="",0,IF(Q$6=0,IF(Q35&gt;=Q$8,Q$5,IF(Q35&lt;Q$6,0,0.6*Q$5+0.4*Q$5*(Q35-Q$7)/(Q$8-Q$7))),IF(Q35&lt;=Q$8,Q$5,IF(Q35&gt;Q$6,0,0.6*Q$5+0.4*Q$5*(Q35-Q$7)/(Q$8-Q$7))))))</f>
      </c>
      <c r="S35" s="138">
        <f>IF(Q35&lt;&gt;"",Q$5,0)</f>
      </c>
      <c r="T35" s="137">
        <f>IF(Q$6=0,RANK(Q35,Q$12:Q$42,0),RANK(Q35,Q$12:Q$42,1))</f>
      </c>
      <c r="U35" s="138">
        <v>1.31942354439167</v>
      </c>
      <c r="V35" s="138">
        <f>IF(COUNTA(U$12:U$42)=0,0.6*U$5,IF(U35="",0,IF(U$6=0,IF(U35&gt;=U$8,U$5,IF(U35&lt;U$6,0,0.6*U$5+0.4*U$5*(U35-U$7)/(U$8-U$7))),IF(U35&lt;=U$8,U$5,IF(U35&gt;U$6,0,0.6*U$5+0.4*U$5*(U35-U$7)/(U$8-U$7))))))</f>
      </c>
      <c r="W35" s="138">
        <f>IF(U35&lt;&gt;"",U$5,0)</f>
      </c>
      <c r="X35" s="137">
        <f>IF(U$6=0,RANK(U35,U$12:U$42,0),RANK(U35,U$12:U$42,1))</f>
      </c>
      <c r="Y35" s="138">
        <v>99.6523336034252</v>
      </c>
      <c r="Z35" s="138">
        <f>IF(COUNTA(Y$12:Y$42)=0,0.6*Y$5,IF(Y35="",0,IF(Y$6=0,IF(Y35&gt;=Y$8,Y$5,IF(Y35&lt;Y$6,0,0.6*Y$5+0.4*Y$5*(Y35-Y$7)/(Y$8-Y$7))),IF(Y35&lt;=Y$8,Y$5,IF(Y35&gt;Y$6,0,0.6*Y$5+0.4*Y$5*(Y35-Y$7)/(Y$8-Y$7))))))</f>
      </c>
      <c r="AA35" s="138">
        <f>IF(Y35&lt;&gt;"",Y$5,0)</f>
      </c>
      <c r="AB35" s="137">
        <f>IF(Y$6=0,RANK(Y35,Y$12:Y$42,0),RANK(Y35,Y$12:Y$42,1))</f>
      </c>
      <c r="AC35" s="138">
        <v>0.0793483042018758</v>
      </c>
      <c r="AD35" s="138">
        <f>IF(COUNTA(AC$12:AC$42)=0,0.6*AC$5,IF(AC35="",0,IF(AC$6=0,IF(AC35&gt;=AC$8,AC$5,IF(AC35&lt;AC$6,0,0.6*AC$5+0.4*AC$5*(AC35-AC$7)/(AC$8-AC$7))),IF(AC35&lt;=AC$8,AC$5,IF(AC35&gt;AC$6,0,0.6*AC$5+0.4*AC$5*(AC35-AC$7)/(AC$8-AC$7))))))</f>
      </c>
      <c r="AE35" s="138">
        <f>IF(AC35&lt;&gt;"",AC$5,0)</f>
      </c>
      <c r="AF35" s="137">
        <f>IF(AC$6=0,RANK(AC35,AC$12:AC$42,0),RANK(AC35,AC$12:AC$42,1))</f>
      </c>
      <c r="AG35"/>
      <c r="AH35" s="138">
        <f>IF(COUNTA(AG$12:AG$42)=0,0.6*AG$5,IF(AG35="",0,IF(AG$6=0,IF(AG35&gt;=AG$8,AG$5,IF(AG35&lt;AG$6,0,0.6*AG$5+0.4*AG$5*(AG35-AG$7)/(AG$8-AG$7))),IF(AG35&lt;=AG$8,AG$5,IF(AG35&gt;AG$6,0,0.6*AG$5+0.4*AG$5*(AG35-AG$7)/(AG$8-AG$7))))))</f>
      </c>
      <c r="AI35" s="138">
        <f>IF(AG35&lt;&gt;"",AG$5,0)</f>
      </c>
      <c r="AJ35" s="137">
        <f>IF(AG$6=0,RANK(AG35,AG$12:AG$42,0),RANK(AG35,AG$12:AG$42,1))</f>
      </c>
      <c r="AK35"/>
      <c r="AL35" s="138">
        <f>IF(COUNTA(AK$12:AK$42)=0,0.6*AK$5,IF(AK35="",0,IF(AK$6=0,IF(AK35&gt;=AK$8,AK$5,IF(AK35&lt;AK$6,0,0.6*AK$5+0.4*AK$5*(AK35-AK$7)/(AK$8-AK$7))),IF(AK35&lt;=AK$8,AK$5,IF(AK35&gt;AK$6,0,0.6*AK$5+0.4*AK$5*(AK35-AK$7)/(AK$8-AK$7))))))</f>
      </c>
      <c r="AM35" s="138">
        <f>IF(AK35&lt;&gt;"",AK$5,0)</f>
      </c>
      <c r="AN35" s="137">
        <f>IF(AK$6=0,RANK(AK35,AK$12:AK$42,0),RANK(AK35,AK$12:AK$42,1))</f>
      </c>
      <c r="AO35"/>
      <c r="AP35" s="138">
        <f>IF(COUNTA(AO$12:AO$42)=0,0.6*AO$5,IF(AO35="",0,IF(AO$6=0,IF(AO35&gt;=AO$8,AO$5,IF(AO35&lt;AO$6,0,0.6*AO$5+0.4*AO$5*(AO35-AO$7)/(AO$8-AO$7))),IF(AO35&lt;=AO$8,AO$5,IF(AO35&gt;AO$6,0,0.6*AO$5+0.4*AO$5*(AO35-AO$7)/(AO$8-AO$7))))))</f>
      </c>
      <c r="AQ35" s="138">
        <f>IF(AO35&lt;&gt;"",AO$5,0)</f>
      </c>
      <c r="AR35" s="137">
        <f>IF(AO$6=0,RANK(AO35,AO$12:AO$42,0),RANK(AO35,AO$12:AO$42,1))</f>
      </c>
      <c r="AS35" s="138">
        <v>99.9</v>
      </c>
      <c r="AT35" s="138">
        <f>IF(COUNTA(AS$12:AS$42)=0,0.6*AS$5,IF(AS35="",0,IF(AS$6=0,IF(AS35&gt;=AS$8,AS$5,IF(AS35&lt;AS$6,0,0.6*AS$5+0.4*AS$5*(AS35-AS$7)/(AS$8-AS$7))),IF(AS35&lt;=AS$8,AS$5,IF(AS35&gt;AS$6,0,0.6*AS$5+0.4*AS$5*(AS35-AS$7)/(AS$8-AS$7))))))</f>
      </c>
      <c r="AU35" s="138">
        <f>IF(AS35&lt;&gt;"",AS$5,0)</f>
      </c>
      <c r="AV35" s="137">
        <f>IF(AS$6=0,RANK(AS35,AS$12:AS$42,0),RANK(AS35,AS$12:AS$42,1))</f>
      </c>
      <c r="AW35" s="138">
        <v>92.2357832778156</v>
      </c>
      <c r="AX35" s="138">
        <f>IF(COUNTA(AW$12:AW$42)=0,0.6*AW$5,IF(AW35="",0,IF(AW$6=0,IF(AW35&gt;=AW$8,AW$5,IF(AW35&lt;AW$6,0,0.6*AW$5+0.4*AW$5*(AW35-AW$7)/(AW$8-AW$7))),IF(AW35&lt;=AW$8,AW$5,IF(AW35&gt;AW$6,0,0.6*AW$5+0.4*AW$5*(AW35-AW$7)/(AW$8-AW$7))))))</f>
      </c>
      <c r="AY35" s="138">
        <f>IF(AW35&lt;&gt;"",AW$5,0)</f>
      </c>
      <c r="AZ35" s="137">
        <f>IF(AW$6=0,RANK(AW35,AW$12:AW$42,0),RANK(AW35,AW$12:AW$42,1))</f>
      </c>
      <c r="BA35" s="138">
        <v>98.1517924156799</v>
      </c>
      <c r="BB35" s="138">
        <f>IF(COUNTA(BA$12:BA$42)=0,0.6*BA$5,IF(BA35="",0,IF(BA$6=0,IF(BA35&gt;=BA$8,BA$5,IF(BA35&lt;BA$6,0,0.6*BA$5+0.4*BA$5*(BA35-BA$7)/(BA$8-BA$7))),IF(BA35&lt;=BA$8,BA$5,IF(BA35&gt;BA$6,0,0.6*BA$5+0.4*BA$5*(BA35-BA$7)/(BA$8-BA$7))))))</f>
      </c>
      <c r="BC35" s="138">
        <f>IF(BA35&lt;&gt;"",BA$5,0)</f>
      </c>
      <c r="BD35" s="137">
        <f>IF(BA$6=0,RANK(BA35,BA$12:BA$42,0),RANK(BA35,BA$12:BA$42,1))</f>
      </c>
      <c r="BE35" s="138">
        <v>99.1269746413191</v>
      </c>
      <c r="BF35" s="138">
        <f>IF(COUNTA(BE$12:BE$42)=0,0.6*BE$5,IF(BE35="",0,IF(BE$6=0,IF(BE35&gt;=BE$8,BE$5,IF(BE35&lt;BE$6,0,0.6*BE$5+0.4*BE$5*(BE35-BE$7)/(BE$8-BE$7))),IF(BE35&lt;=BE$8,BE$5,IF(BE35&gt;BE$6,0,0.6*BE$5+0.4*BE$5*(BE35-BE$7)/(BE$8-BE$7))))))</f>
      </c>
      <c r="BG35" s="138">
        <f>IF(BE35&lt;&gt;"",BE$5,0)</f>
      </c>
      <c r="BH35" s="137">
        <f>IF(BE$6=0,RANK(BE35,BE$12:BE$42,0),RANK(BE35,BE$12:BE$42,1))</f>
      </c>
      <c r="BI35"/>
      <c r="BJ35"/>
      <c r="BK35" s="138">
        <f>IF((COUNTA(BI$12:BI$42)+COUNTA(BJ$12:BJ$42)=0),0.6*BI$5,IF(OR(BI35="",BJ35=""),0,IF(BI$6=0,IF(BI35&gt;=BI$8,BI$5,IF(BI35&lt;BJ35,0,BI$5*(BI35-BJ35)/(BI$8-BJ35))),IF(BI35&lt;=BI$8,BI$5,IF(BI35&gt;BJ35,0,BI$5*(BI35-BJ35)/(BI$8-BJ35))))))</f>
      </c>
      <c r="BL35" s="138">
        <f>IF(OR(BI35="",BJ35=""),0,BI$5)</f>
      </c>
      <c r="BM35" s="137">
        <f>IF(BI$6=0,RANK(BK35,BK$12:BK$42,0),RANK(BK35,BK$12:BK$42,1))</f>
      </c>
      <c r="BN35"/>
      <c r="BO35"/>
      <c r="BP35" s="138">
        <f>IF((COUNTA(BN$12:BN$42)+COUNTA(BO$12:BO$42)=0),0.6*BN$5,IF(OR(BN35="",BO35=""),0,IF(BN$6=0,IF(BN35&gt;=BN$8,BN$5,IF(BN35&lt;BO35,0,BN$5*(BN35-BO35)/(BN$8-BO35))),IF(BN35&lt;=BN$8,BN$5,IF(BN35&gt;BO35,0,BN$5*(BN35-BO35)/(BN$8-BO35))))))</f>
      </c>
      <c r="BQ35" s="138">
        <f>IF(OR(BN35="",BO35=""),0,BN$5)</f>
      </c>
      <c r="BR35" s="137">
        <f>IF(BN$6=0,RANK(BP35,BP$12:BP$42,0),RANK(BP35,BP$12:BP$42,1))</f>
      </c>
      <c r="BS35"/>
      <c r="BT35" s="138">
        <f>IF(COUNTA(BS$12:BS$42)=0,0.6*BS$5,IF(BS35="",0,IF(BS$6=0,IF(BS35&gt;=BS$8,BS$5,IF(BS35&lt;BS$6,0,0.6*BS$5+0.4*BS$5*(BS35-BS$7)/(BS$8-BS$7))),IF(BS35&lt;=BS$8,BS$5,IF(BS35&gt;BS$6,0,0.6*BS$5+0.4*BS$5*(BS35-BS$7)/(BS$8-BS$7))))))</f>
      </c>
      <c r="BU35" s="138">
        <f>IF(BS35&lt;&gt;"",BS$5,0)</f>
      </c>
      <c r="BV35" s="137">
        <f>IF(BS$6=0,RANK(BS35,BS$12:BS$42,0),RANK(BS35,BS$12:BS$42,1))</f>
      </c>
      <c r="BW35"/>
      <c r="BX35" s="138">
        <f>IF(COUNTA(BW$12:BW$42)=0,0.6*BW$5,IF(BW35="",0,IF(BW$6=0,IF(BW35&gt;=BW$8,BW$5,IF(BW35&lt;BW$6,0,0.6*BW$5+0.4*BW$5*(BW35-BW$7)/(BW$8-BW$7))),IF(BW35&lt;=BW$8,BW$5,IF(BW35&gt;BW$6,0,0.6*BW$5+0.4*BW$5*(BW35-BW$7)/(BW$8-BW$7))))))</f>
      </c>
      <c r="BY35" s="138">
        <f>IF(BW35&lt;&gt;"",BW$5,0)</f>
      </c>
      <c r="BZ35" s="137">
        <f>IF(BW$6=0,RANK(BW35,BW$12:BW$42,0),RANK(BW35,BW$12:BW$42,1))</f>
      </c>
      <c r="CA35"/>
      <c r="CB35" s="138">
        <f>IF(COUNTA(CA$12:CA$42)=0,0.6*CA$5,IF(CA35="",0,IF(AND(CA35&gt;=CA$7,CA35&lt;=CA$8),CA$5,0)))</f>
      </c>
      <c r="CC35" s="138">
        <f>IF(CA35&lt;&gt;"",CA$5,0)</f>
      </c>
      <c r="CD35" s="137">
        <f>IF(CA$6=0,RANK(CA35,CA$12:CA$42,0),RANK(CA35,CA$12:CA$42,1))</f>
      </c>
      <c r="CE35"/>
      <c r="CF35" s="138">
        <f>IF(COUNTA(CE$12:CE$42)=0,0.6*CE$5,IF(CE35="",0,IF(AND(CE35&gt;=CE$7,CE35&lt;=CE$8),CE$5,0)))</f>
      </c>
      <c r="CG35" s="138">
        <f>IF(CE35&lt;&gt;"",CE$5,0)</f>
      </c>
      <c r="CH35" s="137">
        <f>IF(CE$6=0,RANK(CE35,CE$12:CE$42,0),RANK(CE35,CE$12:CE$42,1))</f>
      </c>
      <c r="CI35"/>
      <c r="CJ35" s="138">
        <f>IF(COUNTA(CI$12:CI$42)=0,0.6*CI$5,IF(CI35="",0,IF(CI$6=0,IF(CI35&gt;=CI$8,CI$5,IF(CI35&lt;CI$6,0,0.6*CI$5+0.4*CI$5*(CI35-CI$7)/(CI$8-CI$7))),IF(CI35&lt;=CI$8,CI$5,IF(CI35&gt;CI$6,0,0.6*CI$5+0.4*CI$5*(CI35-CI$7)/(CI$8-CI$7))))))</f>
      </c>
      <c r="CK35" s="138">
        <f>IF(CI35&lt;&gt;"",CI$5,0)</f>
      </c>
      <c r="CL35" s="137">
        <f>IF(CI$6=0,RANK(CI35,CI$12:CI$42,0),RANK(CI35,CI$12:CI$42,1))</f>
      </c>
      <c r="CM35" s="137" t="s">
        <v>39</v>
      </c>
      <c r="CN35" s="137">
        <f>(F35)*100</f>
      </c>
      <c r="CO35" s="137">
        <f>RANK(CN35,CN$12:CN$42,0)</f>
      </c>
      <c r="CP35" s="137" t="s">
        <v>39</v>
      </c>
      <c r="CQ35" s="137">
        <f>(J35+N35+R35+V35+Z35+AD35+AH35+AL35+AP35+AT35+AX35+BB35+BF35)*100</f>
      </c>
      <c r="CR35" s="137">
        <f>RANK(CQ35,CQ$12:CQ$42,0)</f>
      </c>
      <c r="CS35" s="137" t="s">
        <v>39</v>
      </c>
      <c r="CT35" s="137">
        <f>(BK35+BP35)*100</f>
      </c>
      <c r="CU35" s="137">
        <f>RANK(CT35,CT$12:CT$42,0)</f>
      </c>
      <c r="CV35" s="137" t="s">
        <v>39</v>
      </c>
      <c r="CW35" s="137">
        <f>(BT35)*100</f>
      </c>
      <c r="CX35" s="137">
        <f>RANK(CW35,CW$12:CW$42,0)</f>
      </c>
      <c r="CY35" s="137" t="s">
        <v>39</v>
      </c>
      <c r="CZ35" s="137">
        <f>(BX35)*100</f>
      </c>
      <c r="DA35" s="137">
        <f>RANK(CZ35,CZ$12:CZ$42,0)</f>
      </c>
      <c r="DB35" s="137" t="s">
        <v>39</v>
      </c>
      <c r="DC35" s="137">
        <f>(CB35+CF35)*100</f>
      </c>
      <c r="DD35" s="137">
        <f>RANK(DC35,DC$12:DC$42,0)</f>
      </c>
      <c r="DE35" s="137" t="s">
        <v>39</v>
      </c>
      <c r="DF35" s="137">
        <f>(CJ35)*100</f>
      </c>
      <c r="DG35" s="137">
        <f>RANK(DF35,DF$12:DF$42,0)</f>
      </c>
    </row>
    <row r="36">
      <c r="A36" s="137" t="s">
        <v>40</v>
      </c>
      <c r="B36" s="137">
        <f>A36</f>
      </c>
      <c r="C36" s="137">
        <f>(F36+J36+N36+R36+V36+Z36+AD36+AH36+AL36+AP36+AT36+AX36+BB36+BF36+BK36+BP36+BT36+BX36+CB36+CF36+CJ36)*100</f>
      </c>
      <c r="D36" s="137">
        <f>RANK(C36,C$12:C$42,0)</f>
      </c>
      <c r="E36"/>
      <c r="F36" s="138">
        <f>IF(COUNTA(E$12:E$42)=0,0.6*E$5,IF(E36="",0,IF(E$6=0,IF(E36&gt;=E$8,E$5,IF(E36&lt;E$6,0,0.6*E$5+0.4*E$5*(E36-E$7)/(E$8-E$7))),IF(E36&lt;=E$8,E$5,IF(E36&gt;E$6,0,0.6*E$5+0.4*E$5*(E36-E$7)/(E$8-E$7))))))</f>
      </c>
      <c r="G36" s="138">
        <f>IF(E36&lt;&gt;"",E$5,0)</f>
      </c>
      <c r="H36" s="137">
        <f>IF(E$6=0,RANK(E36,E$12:E$42,0),RANK(E36,E$12:E$42,1))</f>
      </c>
      <c r="I36"/>
      <c r="J36" s="138">
        <f>IF(COUNTA(I$12:I$42)=0,0.6*I$5,IF(I36="",0,IF(I$6=0,IF(I36&gt;=I$8,I$5,IF(I36&lt;I$6,0,0.6*I$5+0.4*I$5*(I36-I$7)/(I$8-I$7))),IF(I36&lt;=I$8,I$5,IF(I36&gt;I$6,0,0.6*I$5+0.4*I$5*(I36-I$7)/(I$8-I$7))))))</f>
      </c>
      <c r="K36" s="138">
        <f>IF(I36&lt;&gt;"",I$5,0)</f>
      </c>
      <c r="L36" s="137">
        <f>IF(I$6=0,RANK(I36,I$12:I$42,0),RANK(I36,I$12:I$42,1))</f>
      </c>
      <c r="M36" s="138">
        <v>99.8394189814783</v>
      </c>
      <c r="N36" s="138">
        <f>IF(COUNTA(M$12:M$42)=0,0.6*M$5,IF(M36="",0,IF(M$6=0,IF(M36&gt;=M$8,M$5,IF(M36&lt;M$6,0,0.6*M$5+0.4*M$5*(M36-M$7)/(M$8-M$7))),IF(M36&lt;=M$8,M$5,IF(M36&gt;M$6,0,0.6*M$5+0.4*M$5*(M36-M$7)/(M$8-M$7))))))</f>
      </c>
      <c r="O36" s="138">
        <f>IF(M36&lt;&gt;"",M$5,0)</f>
      </c>
      <c r="P36" s="137">
        <f>IF(M$6=0,RANK(M36,M$12:M$42,0),RANK(M36,M$12:M$42,1))</f>
      </c>
      <c r="Q36" s="138">
        <v>0.959419560168999</v>
      </c>
      <c r="R36" s="138">
        <f>IF(COUNTA(Q$12:Q$42)=0,0.6*Q$5,IF(Q36="",0,IF(Q$6=0,IF(Q36&gt;=Q$8,Q$5,IF(Q36&lt;Q$6,0,0.6*Q$5+0.4*Q$5*(Q36-Q$7)/(Q$8-Q$7))),IF(Q36&lt;=Q$8,Q$5,IF(Q36&gt;Q$6,0,0.6*Q$5+0.4*Q$5*(Q36-Q$7)/(Q$8-Q$7))))))</f>
      </c>
      <c r="S36" s="138">
        <f>IF(Q36&lt;&gt;"",Q$5,0)</f>
      </c>
      <c r="T36" s="137">
        <f>IF(Q$6=0,RANK(Q36,Q$12:Q$42,0),RANK(Q36,Q$12:Q$42,1))</f>
      </c>
      <c r="U36" s="138">
        <v>1.45949299687459</v>
      </c>
      <c r="V36" s="138">
        <f>IF(COUNTA(U$12:U$42)=0,0.6*U$5,IF(U36="",0,IF(U$6=0,IF(U36&gt;=U$8,U$5,IF(U36&lt;U$6,0,0.6*U$5+0.4*U$5*(U36-U$7)/(U$8-U$7))),IF(U36&lt;=U$8,U$5,IF(U36&gt;U$6,0,0.6*U$5+0.4*U$5*(U36-U$7)/(U$8-U$7))))))</f>
      </c>
      <c r="W36" s="138">
        <f>IF(U36&lt;&gt;"",U$5,0)</f>
      </c>
      <c r="X36" s="137">
        <f>IF(U$6=0,RANK(U36,U$12:U$42,0),RANK(U36,U$12:U$42,1))</f>
      </c>
      <c r="Y36"/>
      <c r="Z36" s="138">
        <f>IF(COUNTA(Y$12:Y$42)=0,0.6*Y$5,IF(Y36="",0,IF(Y$6=0,IF(Y36&gt;=Y$8,Y$5,IF(Y36&lt;Y$6,0,0.6*Y$5+0.4*Y$5*(Y36-Y$7)/(Y$8-Y$7))),IF(Y36&lt;=Y$8,Y$5,IF(Y36&gt;Y$6,0,0.6*Y$5+0.4*Y$5*(Y36-Y$7)/(Y$8-Y$7))))))</f>
      </c>
      <c r="AA36" s="138">
        <f>IF(Y36&lt;&gt;"",Y$5,0)</f>
      </c>
      <c r="AB36" s="137">
        <f>IF(Y$6=0,RANK(Y36,Y$12:Y$42,0),RANK(Y36,Y$12:Y$42,1))</f>
      </c>
      <c r="AC36"/>
      <c r="AD36" s="138">
        <f>IF(COUNTA(AC$12:AC$42)=0,0.6*AC$5,IF(AC36="",0,IF(AC$6=0,IF(AC36&gt;=AC$8,AC$5,IF(AC36&lt;AC$6,0,0.6*AC$5+0.4*AC$5*(AC36-AC$7)/(AC$8-AC$7))),IF(AC36&lt;=AC$8,AC$5,IF(AC36&gt;AC$6,0,0.6*AC$5+0.4*AC$5*(AC36-AC$7)/(AC$8-AC$7))))))</f>
      </c>
      <c r="AE36" s="138">
        <f>IF(AC36&lt;&gt;"",AC$5,0)</f>
      </c>
      <c r="AF36" s="137">
        <f>IF(AC$6=0,RANK(AC36,AC$12:AC$42,0),RANK(AC36,AC$12:AC$42,1))</f>
      </c>
      <c r="AG36"/>
      <c r="AH36" s="138">
        <f>IF(COUNTA(AG$12:AG$42)=0,0.6*AG$5,IF(AG36="",0,IF(AG$6=0,IF(AG36&gt;=AG$8,AG$5,IF(AG36&lt;AG$6,0,0.6*AG$5+0.4*AG$5*(AG36-AG$7)/(AG$8-AG$7))),IF(AG36&lt;=AG$8,AG$5,IF(AG36&gt;AG$6,0,0.6*AG$5+0.4*AG$5*(AG36-AG$7)/(AG$8-AG$7))))))</f>
      </c>
      <c r="AI36" s="138">
        <f>IF(AG36&lt;&gt;"",AG$5,0)</f>
      </c>
      <c r="AJ36" s="137">
        <f>IF(AG$6=0,RANK(AG36,AG$12:AG$42,0),RANK(AG36,AG$12:AG$42,1))</f>
      </c>
      <c r="AK36"/>
      <c r="AL36" s="138">
        <f>IF(COUNTA(AK$12:AK$42)=0,0.6*AK$5,IF(AK36="",0,IF(AK$6=0,IF(AK36&gt;=AK$8,AK$5,IF(AK36&lt;AK$6,0,0.6*AK$5+0.4*AK$5*(AK36-AK$7)/(AK$8-AK$7))),IF(AK36&lt;=AK$8,AK$5,IF(AK36&gt;AK$6,0,0.6*AK$5+0.4*AK$5*(AK36-AK$7)/(AK$8-AK$7))))))</f>
      </c>
      <c r="AM36" s="138">
        <f>IF(AK36&lt;&gt;"",AK$5,0)</f>
      </c>
      <c r="AN36" s="137">
        <f>IF(AK$6=0,RANK(AK36,AK$12:AK$42,0),RANK(AK36,AK$12:AK$42,1))</f>
      </c>
      <c r="AO36"/>
      <c r="AP36" s="138">
        <f>IF(COUNTA(AO$12:AO$42)=0,0.6*AO$5,IF(AO36="",0,IF(AO$6=0,IF(AO36&gt;=AO$8,AO$5,IF(AO36&lt;AO$6,0,0.6*AO$5+0.4*AO$5*(AO36-AO$7)/(AO$8-AO$7))),IF(AO36&lt;=AO$8,AO$5,IF(AO36&gt;AO$6,0,0.6*AO$5+0.4*AO$5*(AO36-AO$7)/(AO$8-AO$7))))))</f>
      </c>
      <c r="AQ36" s="138">
        <f>IF(AO36&lt;&gt;"",AO$5,0)</f>
      </c>
      <c r="AR36" s="137">
        <f>IF(AO$6=0,RANK(AO36,AO$12:AO$42,0),RANK(AO36,AO$12:AO$42,1))</f>
      </c>
      <c r="AS36" s="138">
        <v>99.9</v>
      </c>
      <c r="AT36" s="138">
        <f>IF(COUNTA(AS$12:AS$42)=0,0.6*AS$5,IF(AS36="",0,IF(AS$6=0,IF(AS36&gt;=AS$8,AS$5,IF(AS36&lt;AS$6,0,0.6*AS$5+0.4*AS$5*(AS36-AS$7)/(AS$8-AS$7))),IF(AS36&lt;=AS$8,AS$5,IF(AS36&gt;AS$6,0,0.6*AS$5+0.4*AS$5*(AS36-AS$7)/(AS$8-AS$7))))))</f>
      </c>
      <c r="AU36" s="138">
        <f>IF(AS36&lt;&gt;"",AS$5,0)</f>
      </c>
      <c r="AV36" s="137">
        <f>IF(AS$6=0,RANK(AS36,AS$12:AS$42,0),RANK(AS36,AS$12:AS$42,1))</f>
      </c>
      <c r="AW36" s="138">
        <v>96.3609464835091</v>
      </c>
      <c r="AX36" s="138">
        <f>IF(COUNTA(AW$12:AW$42)=0,0.6*AW$5,IF(AW36="",0,IF(AW$6=0,IF(AW36&gt;=AW$8,AW$5,IF(AW36&lt;AW$6,0,0.6*AW$5+0.4*AW$5*(AW36-AW$7)/(AW$8-AW$7))),IF(AW36&lt;=AW$8,AW$5,IF(AW36&gt;AW$6,0,0.6*AW$5+0.4*AW$5*(AW36-AW$7)/(AW$8-AW$7))))))</f>
      </c>
      <c r="AY36" s="138">
        <f>IF(AW36&lt;&gt;"",AW$5,0)</f>
      </c>
      <c r="AZ36" s="137">
        <f>IF(AW$6=0,RANK(AW36,AW$12:AW$42,0),RANK(AW36,AW$12:AW$42,1))</f>
      </c>
      <c r="BA36" s="138">
        <v>89.3415660238778</v>
      </c>
      <c r="BB36" s="138">
        <f>IF(COUNTA(BA$12:BA$42)=0,0.6*BA$5,IF(BA36="",0,IF(BA$6=0,IF(BA36&gt;=BA$8,BA$5,IF(BA36&lt;BA$6,0,0.6*BA$5+0.4*BA$5*(BA36-BA$7)/(BA$8-BA$7))),IF(BA36&lt;=BA$8,BA$5,IF(BA36&gt;BA$6,0,0.6*BA$5+0.4*BA$5*(BA36-BA$7)/(BA$8-BA$7))))))</f>
      </c>
      <c r="BC36" s="138">
        <f>IF(BA36&lt;&gt;"",BA$5,0)</f>
      </c>
      <c r="BD36" s="137">
        <f>IF(BA$6=0,RANK(BA36,BA$12:BA$42,0),RANK(BA36,BA$12:BA$42,1))</f>
      </c>
      <c r="BE36" s="138">
        <v>99.9476624355822</v>
      </c>
      <c r="BF36" s="138">
        <f>IF(COUNTA(BE$12:BE$42)=0,0.6*BE$5,IF(BE36="",0,IF(BE$6=0,IF(BE36&gt;=BE$8,BE$5,IF(BE36&lt;BE$6,0,0.6*BE$5+0.4*BE$5*(BE36-BE$7)/(BE$8-BE$7))),IF(BE36&lt;=BE$8,BE$5,IF(BE36&gt;BE$6,0,0.6*BE$5+0.4*BE$5*(BE36-BE$7)/(BE$8-BE$7))))))</f>
      </c>
      <c r="BG36" s="138">
        <f>IF(BE36&lt;&gt;"",BE$5,0)</f>
      </c>
      <c r="BH36" s="137">
        <f>IF(BE$6=0,RANK(BE36,BE$12:BE$42,0),RANK(BE36,BE$12:BE$42,1))</f>
      </c>
      <c r="BI36"/>
      <c r="BJ36"/>
      <c r="BK36" s="138">
        <f>IF((COUNTA(BI$12:BI$42)+COUNTA(BJ$12:BJ$42)=0),0.6*BI$5,IF(OR(BI36="",BJ36=""),0,IF(BI$6=0,IF(BI36&gt;=BI$8,BI$5,IF(BI36&lt;BJ36,0,BI$5*(BI36-BJ36)/(BI$8-BJ36))),IF(BI36&lt;=BI$8,BI$5,IF(BI36&gt;BJ36,0,BI$5*(BI36-BJ36)/(BI$8-BJ36))))))</f>
      </c>
      <c r="BL36" s="138">
        <f>IF(OR(BI36="",BJ36=""),0,BI$5)</f>
      </c>
      <c r="BM36" s="137">
        <f>IF(BI$6=0,RANK(BK36,BK$12:BK$42,0),RANK(BK36,BK$12:BK$42,1))</f>
      </c>
      <c r="BN36"/>
      <c r="BO36"/>
      <c r="BP36" s="138">
        <f>IF((COUNTA(BN$12:BN$42)+COUNTA(BO$12:BO$42)=0),0.6*BN$5,IF(OR(BN36="",BO36=""),0,IF(BN$6=0,IF(BN36&gt;=BN$8,BN$5,IF(BN36&lt;BO36,0,BN$5*(BN36-BO36)/(BN$8-BO36))),IF(BN36&lt;=BN$8,BN$5,IF(BN36&gt;BO36,0,BN$5*(BN36-BO36)/(BN$8-BO36))))))</f>
      </c>
      <c r="BQ36" s="138">
        <f>IF(OR(BN36="",BO36=""),0,BN$5)</f>
      </c>
      <c r="BR36" s="137">
        <f>IF(BN$6=0,RANK(BP36,BP$12:BP$42,0),RANK(BP36,BP$12:BP$42,1))</f>
      </c>
      <c r="BS36"/>
      <c r="BT36" s="138">
        <f>IF(COUNTA(BS$12:BS$42)=0,0.6*BS$5,IF(BS36="",0,IF(BS$6=0,IF(BS36&gt;=BS$8,BS$5,IF(BS36&lt;BS$6,0,0.6*BS$5+0.4*BS$5*(BS36-BS$7)/(BS$8-BS$7))),IF(BS36&lt;=BS$8,BS$5,IF(BS36&gt;BS$6,0,0.6*BS$5+0.4*BS$5*(BS36-BS$7)/(BS$8-BS$7))))))</f>
      </c>
      <c r="BU36" s="138">
        <f>IF(BS36&lt;&gt;"",BS$5,0)</f>
      </c>
      <c r="BV36" s="137">
        <f>IF(BS$6=0,RANK(BS36,BS$12:BS$42,0),RANK(BS36,BS$12:BS$42,1))</f>
      </c>
      <c r="BW36"/>
      <c r="BX36" s="138">
        <f>IF(COUNTA(BW$12:BW$42)=0,0.6*BW$5,IF(BW36="",0,IF(BW$6=0,IF(BW36&gt;=BW$8,BW$5,IF(BW36&lt;BW$6,0,0.6*BW$5+0.4*BW$5*(BW36-BW$7)/(BW$8-BW$7))),IF(BW36&lt;=BW$8,BW$5,IF(BW36&gt;BW$6,0,0.6*BW$5+0.4*BW$5*(BW36-BW$7)/(BW$8-BW$7))))))</f>
      </c>
      <c r="BY36" s="138">
        <f>IF(BW36&lt;&gt;"",BW$5,0)</f>
      </c>
      <c r="BZ36" s="137">
        <f>IF(BW$6=0,RANK(BW36,BW$12:BW$42,0),RANK(BW36,BW$12:BW$42,1))</f>
      </c>
      <c r="CA36"/>
      <c r="CB36" s="138">
        <f>IF(COUNTA(CA$12:CA$42)=0,0.6*CA$5,IF(CA36="",0,IF(AND(CA36&gt;=CA$7,CA36&lt;=CA$8),CA$5,0)))</f>
      </c>
      <c r="CC36" s="138">
        <f>IF(CA36&lt;&gt;"",CA$5,0)</f>
      </c>
      <c r="CD36" s="137">
        <f>IF(CA$6=0,RANK(CA36,CA$12:CA$42,0),RANK(CA36,CA$12:CA$42,1))</f>
      </c>
      <c r="CE36"/>
      <c r="CF36" s="138">
        <f>IF(COUNTA(CE$12:CE$42)=0,0.6*CE$5,IF(CE36="",0,IF(AND(CE36&gt;=CE$7,CE36&lt;=CE$8),CE$5,0)))</f>
      </c>
      <c r="CG36" s="138">
        <f>IF(CE36&lt;&gt;"",CE$5,0)</f>
      </c>
      <c r="CH36" s="137">
        <f>IF(CE$6=0,RANK(CE36,CE$12:CE$42,0),RANK(CE36,CE$12:CE$42,1))</f>
      </c>
      <c r="CI36"/>
      <c r="CJ36" s="138">
        <f>IF(COUNTA(CI$12:CI$42)=0,0.6*CI$5,IF(CI36="",0,IF(CI$6=0,IF(CI36&gt;=CI$8,CI$5,IF(CI36&lt;CI$6,0,0.6*CI$5+0.4*CI$5*(CI36-CI$7)/(CI$8-CI$7))),IF(CI36&lt;=CI$8,CI$5,IF(CI36&gt;CI$6,0,0.6*CI$5+0.4*CI$5*(CI36-CI$7)/(CI$8-CI$7))))))</f>
      </c>
      <c r="CK36" s="138">
        <f>IF(CI36&lt;&gt;"",CI$5,0)</f>
      </c>
      <c r="CL36" s="137">
        <f>IF(CI$6=0,RANK(CI36,CI$12:CI$42,0),RANK(CI36,CI$12:CI$42,1))</f>
      </c>
      <c r="CM36" s="137" t="s">
        <v>40</v>
      </c>
      <c r="CN36" s="137">
        <f>(F36)*100</f>
      </c>
      <c r="CO36" s="137">
        <f>RANK(CN36,CN$12:CN$42,0)</f>
      </c>
      <c r="CP36" s="137" t="s">
        <v>40</v>
      </c>
      <c r="CQ36" s="137">
        <f>(J36+N36+R36+V36+Z36+AD36+AH36+AL36+AP36+AT36+AX36+BB36+BF36)*100</f>
      </c>
      <c r="CR36" s="137">
        <f>RANK(CQ36,CQ$12:CQ$42,0)</f>
      </c>
      <c r="CS36" s="137" t="s">
        <v>40</v>
      </c>
      <c r="CT36" s="137">
        <f>(BK36+BP36)*100</f>
      </c>
      <c r="CU36" s="137">
        <f>RANK(CT36,CT$12:CT$42,0)</f>
      </c>
      <c r="CV36" s="137" t="s">
        <v>40</v>
      </c>
      <c r="CW36" s="137">
        <f>(BT36)*100</f>
      </c>
      <c r="CX36" s="137">
        <f>RANK(CW36,CW$12:CW$42,0)</f>
      </c>
      <c r="CY36" s="137" t="s">
        <v>40</v>
      </c>
      <c r="CZ36" s="137">
        <f>(BX36)*100</f>
      </c>
      <c r="DA36" s="137">
        <f>RANK(CZ36,CZ$12:CZ$42,0)</f>
      </c>
      <c r="DB36" s="137" t="s">
        <v>40</v>
      </c>
      <c r="DC36" s="137">
        <f>(CB36+CF36)*100</f>
      </c>
      <c r="DD36" s="137">
        <f>RANK(DC36,DC$12:DC$42,0)</f>
      </c>
      <c r="DE36" s="137" t="s">
        <v>40</v>
      </c>
      <c r="DF36" s="137">
        <f>(CJ36)*100</f>
      </c>
      <c r="DG36" s="137">
        <f>RANK(DF36,DF$12:DF$42,0)</f>
      </c>
    </row>
    <row r="37">
      <c r="A37" s="137" t="s">
        <v>41</v>
      </c>
      <c r="B37" s="137">
        <f>A37</f>
      </c>
      <c r="C37" s="137">
        <f>(F37+J37+N37+R37+V37+Z37+AD37+AH37+AL37+AP37+AT37+AX37+BB37+BF37+BK37+BP37+BT37+BX37+CB37+CF37+CJ37)*100</f>
      </c>
      <c r="D37" s="137">
        <f>RANK(C37,C$12:C$42,0)</f>
      </c>
      <c r="E37"/>
      <c r="F37" s="138">
        <f>IF(COUNTA(E$12:E$42)=0,0.6*E$5,IF(E37="",0,IF(E$6=0,IF(E37&gt;=E$8,E$5,IF(E37&lt;E$6,0,0.6*E$5+0.4*E$5*(E37-E$7)/(E$8-E$7))),IF(E37&lt;=E$8,E$5,IF(E37&gt;E$6,0,0.6*E$5+0.4*E$5*(E37-E$7)/(E$8-E$7))))))</f>
      </c>
      <c r="G37" s="138">
        <f>IF(E37&lt;&gt;"",E$5,0)</f>
      </c>
      <c r="H37" s="137">
        <f>IF(E$6=0,RANK(E37,E$12:E$42,0),RANK(E37,E$12:E$42,1))</f>
      </c>
      <c r="I37"/>
      <c r="J37" s="138">
        <f>IF(COUNTA(I$12:I$42)=0,0.6*I$5,IF(I37="",0,IF(I$6=0,IF(I37&gt;=I$8,I$5,IF(I37&lt;I$6,0,0.6*I$5+0.4*I$5*(I37-I$7)/(I$8-I$7))),IF(I37&lt;=I$8,I$5,IF(I37&gt;I$6,0,0.6*I$5+0.4*I$5*(I37-I$7)/(I$8-I$7))))))</f>
      </c>
      <c r="K37" s="138">
        <f>IF(I37&lt;&gt;"",I$5,0)</f>
      </c>
      <c r="L37" s="137">
        <f>IF(I$6=0,RANK(I37,I$12:I$42,0),RANK(I37,I$12:I$42,1))</f>
      </c>
      <c r="M37" s="138">
        <v>99.7692476851839</v>
      </c>
      <c r="N37" s="138">
        <f>IF(COUNTA(M$12:M$42)=0,0.6*M$5,IF(M37="",0,IF(M$6=0,IF(M37&gt;=M$8,M$5,IF(M37&lt;M$6,0,0.6*M$5+0.4*M$5*(M37-M$7)/(M$8-M$7))),IF(M37&lt;=M$8,M$5,IF(M37&gt;M$6,0,0.6*M$5+0.4*M$5*(M37-M$7)/(M$8-M$7))))))</f>
      </c>
      <c r="O37" s="138">
        <f>IF(M37&lt;&gt;"",M$5,0)</f>
      </c>
      <c r="P37" s="137">
        <f>IF(M$6=0,RANK(M37,M$12:M$42,0),RANK(M37,M$12:M$42,1))</f>
      </c>
      <c r="Q37" s="138">
        <v>0.779813657420001</v>
      </c>
      <c r="R37" s="138">
        <f>IF(COUNTA(Q$12:Q$42)=0,0.6*Q$5,IF(Q37="",0,IF(Q$6=0,IF(Q37&gt;=Q$8,Q$5,IF(Q37&lt;Q$6,0,0.6*Q$5+0.4*Q$5*(Q37-Q$7)/(Q$8-Q$7))),IF(Q37&lt;=Q$8,Q$5,IF(Q37&gt;Q$6,0,0.6*Q$5+0.4*Q$5*(Q37-Q$7)/(Q$8-Q$7))))))</f>
      </c>
      <c r="S37" s="138">
        <f>IF(Q37&lt;&gt;"",Q$5,0)</f>
      </c>
      <c r="T37" s="137">
        <f>IF(Q$6=0,RANK(Q37,Q$12:Q$42,0),RANK(Q37,Q$12:Q$42,1))</f>
      </c>
      <c r="U37" s="138">
        <v>1.46101400625068</v>
      </c>
      <c r="V37" s="138">
        <f>IF(COUNTA(U$12:U$42)=0,0.6*U$5,IF(U37="",0,IF(U$6=0,IF(U37&gt;=U$8,U$5,IF(U37&lt;U$6,0,0.6*U$5+0.4*U$5*(U37-U$7)/(U$8-U$7))),IF(U37&lt;=U$8,U$5,IF(U37&gt;U$6,0,0.6*U$5+0.4*U$5*(U37-U$7)/(U$8-U$7))))))</f>
      </c>
      <c r="W37" s="138">
        <f>IF(U37&lt;&gt;"",U$5,0)</f>
      </c>
      <c r="X37" s="137">
        <f>IF(U$6=0,RANK(U37,U$12:U$42,0),RANK(U37,U$12:U$42,1))</f>
      </c>
      <c r="Y37"/>
      <c r="Z37" s="138">
        <f>IF(COUNTA(Y$12:Y$42)=0,0.6*Y$5,IF(Y37="",0,IF(Y$6=0,IF(Y37&gt;=Y$8,Y$5,IF(Y37&lt;Y$6,0,0.6*Y$5+0.4*Y$5*(Y37-Y$7)/(Y$8-Y$7))),IF(Y37&lt;=Y$8,Y$5,IF(Y37&gt;Y$6,0,0.6*Y$5+0.4*Y$5*(Y37-Y$7)/(Y$8-Y$7))))))</f>
      </c>
      <c r="AA37" s="138">
        <f>IF(Y37&lt;&gt;"",Y$5,0)</f>
      </c>
      <c r="AB37" s="137">
        <f>IF(Y$6=0,RANK(Y37,Y$12:Y$42,0),RANK(Y37,Y$12:Y$42,1))</f>
      </c>
      <c r="AC37"/>
      <c r="AD37" s="138">
        <f>IF(COUNTA(AC$12:AC$42)=0,0.6*AC$5,IF(AC37="",0,IF(AC$6=0,IF(AC37&gt;=AC$8,AC$5,IF(AC37&lt;AC$6,0,0.6*AC$5+0.4*AC$5*(AC37-AC$7)/(AC$8-AC$7))),IF(AC37&lt;=AC$8,AC$5,IF(AC37&gt;AC$6,0,0.6*AC$5+0.4*AC$5*(AC37-AC$7)/(AC$8-AC$7))))))</f>
      </c>
      <c r="AE37" s="138">
        <f>IF(AC37&lt;&gt;"",AC$5,0)</f>
      </c>
      <c r="AF37" s="137">
        <f>IF(AC$6=0,RANK(AC37,AC$12:AC$42,0),RANK(AC37,AC$12:AC$42,1))</f>
      </c>
      <c r="AG37"/>
      <c r="AH37" s="138">
        <f>IF(COUNTA(AG$12:AG$42)=0,0.6*AG$5,IF(AG37="",0,IF(AG$6=0,IF(AG37&gt;=AG$8,AG$5,IF(AG37&lt;AG$6,0,0.6*AG$5+0.4*AG$5*(AG37-AG$7)/(AG$8-AG$7))),IF(AG37&lt;=AG$8,AG$5,IF(AG37&gt;AG$6,0,0.6*AG$5+0.4*AG$5*(AG37-AG$7)/(AG$8-AG$7))))))</f>
      </c>
      <c r="AI37" s="138">
        <f>IF(AG37&lt;&gt;"",AG$5,0)</f>
      </c>
      <c r="AJ37" s="137">
        <f>IF(AG$6=0,RANK(AG37,AG$12:AG$42,0),RANK(AG37,AG$12:AG$42,1))</f>
      </c>
      <c r="AK37"/>
      <c r="AL37" s="138">
        <f>IF(COUNTA(AK$12:AK$42)=0,0.6*AK$5,IF(AK37="",0,IF(AK$6=0,IF(AK37&gt;=AK$8,AK$5,IF(AK37&lt;AK$6,0,0.6*AK$5+0.4*AK$5*(AK37-AK$7)/(AK$8-AK$7))),IF(AK37&lt;=AK$8,AK$5,IF(AK37&gt;AK$6,0,0.6*AK$5+0.4*AK$5*(AK37-AK$7)/(AK$8-AK$7))))))</f>
      </c>
      <c r="AM37" s="138">
        <f>IF(AK37&lt;&gt;"",AK$5,0)</f>
      </c>
      <c r="AN37" s="137">
        <f>IF(AK$6=0,RANK(AK37,AK$12:AK$42,0),RANK(AK37,AK$12:AK$42,1))</f>
      </c>
      <c r="AO37"/>
      <c r="AP37" s="138">
        <f>IF(COUNTA(AO$12:AO$42)=0,0.6*AO$5,IF(AO37="",0,IF(AO$6=0,IF(AO37&gt;=AO$8,AO$5,IF(AO37&lt;AO$6,0,0.6*AO$5+0.4*AO$5*(AO37-AO$7)/(AO$8-AO$7))),IF(AO37&lt;=AO$8,AO$5,IF(AO37&gt;AO$6,0,0.6*AO$5+0.4*AO$5*(AO37-AO$7)/(AO$8-AO$7))))))</f>
      </c>
      <c r="AQ37" s="138">
        <f>IF(AO37&lt;&gt;"",AO$5,0)</f>
      </c>
      <c r="AR37" s="137">
        <f>IF(AO$6=0,RANK(AO37,AO$12:AO$42,0),RANK(AO37,AO$12:AO$42,1))</f>
      </c>
      <c r="AS37" s="138">
        <v>99.9</v>
      </c>
      <c r="AT37" s="138">
        <f>IF(COUNTA(AS$12:AS$42)=0,0.6*AS$5,IF(AS37="",0,IF(AS$6=0,IF(AS37&gt;=AS$8,AS$5,IF(AS37&lt;AS$6,0,0.6*AS$5+0.4*AS$5*(AS37-AS$7)/(AS$8-AS$7))),IF(AS37&lt;=AS$8,AS$5,IF(AS37&gt;AS$6,0,0.6*AS$5+0.4*AS$5*(AS37-AS$7)/(AS$8-AS$7))))))</f>
      </c>
      <c r="AU37" s="138">
        <f>IF(AS37&lt;&gt;"",AS$5,0)</f>
      </c>
      <c r="AV37" s="137">
        <f>IF(AS$6=0,RANK(AS37,AS$12:AS$42,0),RANK(AS37,AS$12:AS$42,1))</f>
      </c>
      <c r="AW37" s="138">
        <v>98.1541877157109</v>
      </c>
      <c r="AX37" s="138">
        <f>IF(COUNTA(AW$12:AW$42)=0,0.6*AW$5,IF(AW37="",0,IF(AW$6=0,IF(AW37&gt;=AW$8,AW$5,IF(AW37&lt;AW$6,0,0.6*AW$5+0.4*AW$5*(AW37-AW$7)/(AW$8-AW$7))),IF(AW37&lt;=AW$8,AW$5,IF(AW37&gt;AW$6,0,0.6*AW$5+0.4*AW$5*(AW37-AW$7)/(AW$8-AW$7))))))</f>
      </c>
      <c r="AY37" s="138">
        <f>IF(AW37&lt;&gt;"",AW$5,0)</f>
      </c>
      <c r="AZ37" s="137">
        <f>IF(AW$6=0,RANK(AW37,AW$12:AW$42,0),RANK(AW37,AW$12:AW$42,1))</f>
      </c>
      <c r="BA37" s="138">
        <v>94.3286355449676</v>
      </c>
      <c r="BB37" s="138">
        <f>IF(COUNTA(BA$12:BA$42)=0,0.6*BA$5,IF(BA37="",0,IF(BA$6=0,IF(BA37&gt;=BA$8,BA$5,IF(BA37&lt;BA$6,0,0.6*BA$5+0.4*BA$5*(BA37-BA$7)/(BA$8-BA$7))),IF(BA37&lt;=BA$8,BA$5,IF(BA37&gt;BA$6,0,0.6*BA$5+0.4*BA$5*(BA37-BA$7)/(BA$8-BA$7))))))</f>
      </c>
      <c r="BC37" s="138">
        <f>IF(BA37&lt;&gt;"",BA$5,0)</f>
      </c>
      <c r="BD37" s="137">
        <f>IF(BA$6=0,RANK(BA37,BA$12:BA$42,0),RANK(BA37,BA$12:BA$42,1))</f>
      </c>
      <c r="BE37" s="138">
        <v>99.9508534850113</v>
      </c>
      <c r="BF37" s="138">
        <f>IF(COUNTA(BE$12:BE$42)=0,0.6*BE$5,IF(BE37="",0,IF(BE$6=0,IF(BE37&gt;=BE$8,BE$5,IF(BE37&lt;BE$6,0,0.6*BE$5+0.4*BE$5*(BE37-BE$7)/(BE$8-BE$7))),IF(BE37&lt;=BE$8,BE$5,IF(BE37&gt;BE$6,0,0.6*BE$5+0.4*BE$5*(BE37-BE$7)/(BE$8-BE$7))))))</f>
      </c>
      <c r="BG37" s="138">
        <f>IF(BE37&lt;&gt;"",BE$5,0)</f>
      </c>
      <c r="BH37" s="137">
        <f>IF(BE$6=0,RANK(BE37,BE$12:BE$42,0),RANK(BE37,BE$12:BE$42,1))</f>
      </c>
      <c r="BI37"/>
      <c r="BJ37"/>
      <c r="BK37" s="138">
        <f>IF((COUNTA(BI$12:BI$42)+COUNTA(BJ$12:BJ$42)=0),0.6*BI$5,IF(OR(BI37="",BJ37=""),0,IF(BI$6=0,IF(BI37&gt;=BI$8,BI$5,IF(BI37&lt;BJ37,0,BI$5*(BI37-BJ37)/(BI$8-BJ37))),IF(BI37&lt;=BI$8,BI$5,IF(BI37&gt;BJ37,0,BI$5*(BI37-BJ37)/(BI$8-BJ37))))))</f>
      </c>
      <c r="BL37" s="138">
        <f>IF(OR(BI37="",BJ37=""),0,BI$5)</f>
      </c>
      <c r="BM37" s="137">
        <f>IF(BI$6=0,RANK(BK37,BK$12:BK$42,0),RANK(BK37,BK$12:BK$42,1))</f>
      </c>
      <c r="BN37"/>
      <c r="BO37"/>
      <c r="BP37" s="138">
        <f>IF((COUNTA(BN$12:BN$42)+COUNTA(BO$12:BO$42)=0),0.6*BN$5,IF(OR(BN37="",BO37=""),0,IF(BN$6=0,IF(BN37&gt;=BN$8,BN$5,IF(BN37&lt;BO37,0,BN$5*(BN37-BO37)/(BN$8-BO37))),IF(BN37&lt;=BN$8,BN$5,IF(BN37&gt;BO37,0,BN$5*(BN37-BO37)/(BN$8-BO37))))))</f>
      </c>
      <c r="BQ37" s="138">
        <f>IF(OR(BN37="",BO37=""),0,BN$5)</f>
      </c>
      <c r="BR37" s="137">
        <f>IF(BN$6=0,RANK(BP37,BP$12:BP$42,0),RANK(BP37,BP$12:BP$42,1))</f>
      </c>
      <c r="BS37"/>
      <c r="BT37" s="138">
        <f>IF(COUNTA(BS$12:BS$42)=0,0.6*BS$5,IF(BS37="",0,IF(BS$6=0,IF(BS37&gt;=BS$8,BS$5,IF(BS37&lt;BS$6,0,0.6*BS$5+0.4*BS$5*(BS37-BS$7)/(BS$8-BS$7))),IF(BS37&lt;=BS$8,BS$5,IF(BS37&gt;BS$6,0,0.6*BS$5+0.4*BS$5*(BS37-BS$7)/(BS$8-BS$7))))))</f>
      </c>
      <c r="BU37" s="138">
        <f>IF(BS37&lt;&gt;"",BS$5,0)</f>
      </c>
      <c r="BV37" s="137">
        <f>IF(BS$6=0,RANK(BS37,BS$12:BS$42,0),RANK(BS37,BS$12:BS$42,1))</f>
      </c>
      <c r="BW37"/>
      <c r="BX37" s="138">
        <f>IF(COUNTA(BW$12:BW$42)=0,0.6*BW$5,IF(BW37="",0,IF(BW$6=0,IF(BW37&gt;=BW$8,BW$5,IF(BW37&lt;BW$6,0,0.6*BW$5+0.4*BW$5*(BW37-BW$7)/(BW$8-BW$7))),IF(BW37&lt;=BW$8,BW$5,IF(BW37&gt;BW$6,0,0.6*BW$5+0.4*BW$5*(BW37-BW$7)/(BW$8-BW$7))))))</f>
      </c>
      <c r="BY37" s="138">
        <f>IF(BW37&lt;&gt;"",BW$5,0)</f>
      </c>
      <c r="BZ37" s="137">
        <f>IF(BW$6=0,RANK(BW37,BW$12:BW$42,0),RANK(BW37,BW$12:BW$42,1))</f>
      </c>
      <c r="CA37"/>
      <c r="CB37" s="138">
        <f>IF(COUNTA(CA$12:CA$42)=0,0.6*CA$5,IF(CA37="",0,IF(AND(CA37&gt;=CA$7,CA37&lt;=CA$8),CA$5,0)))</f>
      </c>
      <c r="CC37" s="138">
        <f>IF(CA37&lt;&gt;"",CA$5,0)</f>
      </c>
      <c r="CD37" s="137">
        <f>IF(CA$6=0,RANK(CA37,CA$12:CA$42,0),RANK(CA37,CA$12:CA$42,1))</f>
      </c>
      <c r="CE37"/>
      <c r="CF37" s="138">
        <f>IF(COUNTA(CE$12:CE$42)=0,0.6*CE$5,IF(CE37="",0,IF(AND(CE37&gt;=CE$7,CE37&lt;=CE$8),CE$5,0)))</f>
      </c>
      <c r="CG37" s="138">
        <f>IF(CE37&lt;&gt;"",CE$5,0)</f>
      </c>
      <c r="CH37" s="137">
        <f>IF(CE$6=0,RANK(CE37,CE$12:CE$42,0),RANK(CE37,CE$12:CE$42,1))</f>
      </c>
      <c r="CI37"/>
      <c r="CJ37" s="138">
        <f>IF(COUNTA(CI$12:CI$42)=0,0.6*CI$5,IF(CI37="",0,IF(CI$6=0,IF(CI37&gt;=CI$8,CI$5,IF(CI37&lt;CI$6,0,0.6*CI$5+0.4*CI$5*(CI37-CI$7)/(CI$8-CI$7))),IF(CI37&lt;=CI$8,CI$5,IF(CI37&gt;CI$6,0,0.6*CI$5+0.4*CI$5*(CI37-CI$7)/(CI$8-CI$7))))))</f>
      </c>
      <c r="CK37" s="138">
        <f>IF(CI37&lt;&gt;"",CI$5,0)</f>
      </c>
      <c r="CL37" s="137">
        <f>IF(CI$6=0,RANK(CI37,CI$12:CI$42,0),RANK(CI37,CI$12:CI$42,1))</f>
      </c>
      <c r="CM37" s="137" t="s">
        <v>41</v>
      </c>
      <c r="CN37" s="137">
        <f>(F37)*100</f>
      </c>
      <c r="CO37" s="137">
        <f>RANK(CN37,CN$12:CN$42,0)</f>
      </c>
      <c r="CP37" s="137" t="s">
        <v>41</v>
      </c>
      <c r="CQ37" s="137">
        <f>(J37+N37+R37+V37+Z37+AD37+AH37+AL37+AP37+AT37+AX37+BB37+BF37)*100</f>
      </c>
      <c r="CR37" s="137">
        <f>RANK(CQ37,CQ$12:CQ$42,0)</f>
      </c>
      <c r="CS37" s="137" t="s">
        <v>41</v>
      </c>
      <c r="CT37" s="137">
        <f>(BK37+BP37)*100</f>
      </c>
      <c r="CU37" s="137">
        <f>RANK(CT37,CT$12:CT$42,0)</f>
      </c>
      <c r="CV37" s="137" t="s">
        <v>41</v>
      </c>
      <c r="CW37" s="137">
        <f>(BT37)*100</f>
      </c>
      <c r="CX37" s="137">
        <f>RANK(CW37,CW$12:CW$42,0)</f>
      </c>
      <c r="CY37" s="137" t="s">
        <v>41</v>
      </c>
      <c r="CZ37" s="137">
        <f>(BX37)*100</f>
      </c>
      <c r="DA37" s="137">
        <f>RANK(CZ37,CZ$12:CZ$42,0)</f>
      </c>
      <c r="DB37" s="137" t="s">
        <v>41</v>
      </c>
      <c r="DC37" s="137">
        <f>(CB37+CF37)*100</f>
      </c>
      <c r="DD37" s="137">
        <f>RANK(DC37,DC$12:DC$42,0)</f>
      </c>
      <c r="DE37" s="137" t="s">
        <v>41</v>
      </c>
      <c r="DF37" s="137">
        <f>(CJ37)*100</f>
      </c>
      <c r="DG37" s="137">
        <f>RANK(DF37,DF$12:DF$42,0)</f>
      </c>
    </row>
    <row r="38">
      <c r="A38" s="137" t="s">
        <v>42</v>
      </c>
      <c r="B38" s="137">
        <f>A38</f>
      </c>
      <c r="C38" s="137">
        <f>(F38+J38+N38+R38+V38+Z38+AD38+AH38+AL38+AP38+AT38+AX38+BB38+BF38+BK38+BP38+BT38+BX38+CB38+CF38+CJ38)*100</f>
      </c>
      <c r="D38" s="137">
        <f>RANK(C38,C$12:C$42,0)</f>
      </c>
      <c r="E38"/>
      <c r="F38" s="138">
        <f>IF(COUNTA(E$12:E$42)=0,0.6*E$5,IF(E38="",0,IF(E$6=0,IF(E38&gt;=E$8,E$5,IF(E38&lt;E$6,0,0.6*E$5+0.4*E$5*(E38-E$7)/(E$8-E$7))),IF(E38&lt;=E$8,E$5,IF(E38&gt;E$6,0,0.6*E$5+0.4*E$5*(E38-E$7)/(E$8-E$7))))))</f>
      </c>
      <c r="G38" s="138">
        <f>IF(E38&lt;&gt;"",E$5,0)</f>
      </c>
      <c r="H38" s="137">
        <f>IF(E$6=0,RANK(E38,E$12:E$42,0),RANK(E38,E$12:E$42,1))</f>
      </c>
      <c r="I38"/>
      <c r="J38" s="138">
        <f>IF(COUNTA(I$12:I$42)=0,0.6*I$5,IF(I38="",0,IF(I$6=0,IF(I38&gt;=I$8,I$5,IF(I38&lt;I$6,0,0.6*I$5+0.4*I$5*(I38-I$7)/(I$8-I$7))),IF(I38&lt;=I$8,I$5,IF(I38&gt;I$6,0,0.6*I$5+0.4*I$5*(I38-I$7)/(I$8-I$7))))))</f>
      </c>
      <c r="K38" s="138">
        <f>IF(I38&lt;&gt;"",I$5,0)</f>
      </c>
      <c r="L38" s="137">
        <f>IF(I$6=0,RANK(I38,I$12:I$42,0),RANK(I38,I$12:I$42,1))</f>
      </c>
      <c r="M38" s="138">
        <v>99.874403935185</v>
      </c>
      <c r="N38" s="138">
        <f>IF(COUNTA(M$12:M$42)=0,0.6*M$5,IF(M38="",0,IF(M$6=0,IF(M38&gt;=M$8,M$5,IF(M38&lt;M$6,0,0.6*M$5+0.4*M$5*(M38-M$7)/(M$8-M$7))),IF(M38&lt;=M$8,M$5,IF(M38&gt;M$6,0,0.6*M$5+0.4*M$5*(M38-M$7)/(M$8-M$7))))))</f>
      </c>
      <c r="O38" s="138">
        <f>IF(M38&lt;&gt;"",M$5,0)</f>
      </c>
      <c r="P38" s="137">
        <f>IF(M$6=0,RANK(M38,M$12:M$42,0),RANK(M38,M$12:M$42,1))</f>
      </c>
      <c r="Q38" s="138">
        <v>0.903837384282083</v>
      </c>
      <c r="R38" s="138">
        <f>IF(COUNTA(Q$12:Q$42)=0,0.6*Q$5,IF(Q38="",0,IF(Q$6=0,IF(Q38&gt;=Q$8,Q$5,IF(Q38&lt;Q$6,0,0.6*Q$5+0.4*Q$5*(Q38-Q$7)/(Q$8-Q$7))),IF(Q38&lt;=Q$8,Q$5,IF(Q38&gt;Q$6,0,0.6*Q$5+0.4*Q$5*(Q38-Q$7)/(Q$8-Q$7))))))</f>
      </c>
      <c r="S38" s="138">
        <f>IF(Q38&lt;&gt;"",Q$5,0)</f>
      </c>
      <c r="T38" s="137">
        <f>IF(Q$6=0,RANK(Q38,Q$12:Q$42,0),RANK(Q38,Q$12:Q$42,1))</f>
      </c>
      <c r="U38" s="138">
        <v>0.726294710035864</v>
      </c>
      <c r="V38" s="138">
        <f>IF(COUNTA(U$12:U$42)=0,0.6*U$5,IF(U38="",0,IF(U$6=0,IF(U38&gt;=U$8,U$5,IF(U38&lt;U$6,0,0.6*U$5+0.4*U$5*(U38-U$7)/(U$8-U$7))),IF(U38&lt;=U$8,U$5,IF(U38&gt;U$6,0,0.6*U$5+0.4*U$5*(U38-U$7)/(U$8-U$7))))))</f>
      </c>
      <c r="W38" s="138">
        <f>IF(U38&lt;&gt;"",U$5,0)</f>
      </c>
      <c r="X38" s="137">
        <f>IF(U$6=0,RANK(U38,U$12:U$42,0),RANK(U38,U$12:U$42,1))</f>
      </c>
      <c r="Y38" s="138">
        <v>99.9479928232316</v>
      </c>
      <c r="Z38" s="138">
        <f>IF(COUNTA(Y$12:Y$42)=0,0.6*Y$5,IF(Y38="",0,IF(Y$6=0,IF(Y38&gt;=Y$8,Y$5,IF(Y38&lt;Y$6,0,0.6*Y$5+0.4*Y$5*(Y38-Y$7)/(Y$8-Y$7))),IF(Y38&lt;=Y$8,Y$5,IF(Y38&gt;Y$6,0,0.6*Y$5+0.4*Y$5*(Y38-Y$7)/(Y$8-Y$7))))))</f>
      </c>
      <c r="AA38" s="138">
        <f>IF(Y38&lt;&gt;"",Y$5,0)</f>
      </c>
      <c r="AB38" s="137">
        <f>IF(Y$6=0,RANK(Y38,Y$12:Y$42,0),RANK(Y38,Y$12:Y$42,1))</f>
      </c>
      <c r="AC38" s="138">
        <v>0.110762819770809</v>
      </c>
      <c r="AD38" s="138">
        <f>IF(COUNTA(AC$12:AC$42)=0,0.6*AC$5,IF(AC38="",0,IF(AC$6=0,IF(AC38&gt;=AC$8,AC$5,IF(AC38&lt;AC$6,0,0.6*AC$5+0.4*AC$5*(AC38-AC$7)/(AC$8-AC$7))),IF(AC38&lt;=AC$8,AC$5,IF(AC38&gt;AC$6,0,0.6*AC$5+0.4*AC$5*(AC38-AC$7)/(AC$8-AC$7))))))</f>
      </c>
      <c r="AE38" s="138">
        <f>IF(AC38&lt;&gt;"",AC$5,0)</f>
      </c>
      <c r="AF38" s="137">
        <f>IF(AC$6=0,RANK(AC38,AC$12:AC$42,0),RANK(AC38,AC$12:AC$42,1))</f>
      </c>
      <c r="AG38"/>
      <c r="AH38" s="138">
        <f>IF(COUNTA(AG$12:AG$42)=0,0.6*AG$5,IF(AG38="",0,IF(AG$6=0,IF(AG38&gt;=AG$8,AG$5,IF(AG38&lt;AG$6,0,0.6*AG$5+0.4*AG$5*(AG38-AG$7)/(AG$8-AG$7))),IF(AG38&lt;=AG$8,AG$5,IF(AG38&gt;AG$6,0,0.6*AG$5+0.4*AG$5*(AG38-AG$7)/(AG$8-AG$7))))))</f>
      </c>
      <c r="AI38" s="138">
        <f>IF(AG38&lt;&gt;"",AG$5,0)</f>
      </c>
      <c r="AJ38" s="137">
        <f>IF(AG$6=0,RANK(AG38,AG$12:AG$42,0),RANK(AG38,AG$12:AG$42,1))</f>
      </c>
      <c r="AK38"/>
      <c r="AL38" s="138">
        <f>IF(COUNTA(AK$12:AK$42)=0,0.6*AK$5,IF(AK38="",0,IF(AK$6=0,IF(AK38&gt;=AK$8,AK$5,IF(AK38&lt;AK$6,0,0.6*AK$5+0.4*AK$5*(AK38-AK$7)/(AK$8-AK$7))),IF(AK38&lt;=AK$8,AK$5,IF(AK38&gt;AK$6,0,0.6*AK$5+0.4*AK$5*(AK38-AK$7)/(AK$8-AK$7))))))</f>
      </c>
      <c r="AM38" s="138">
        <f>IF(AK38&lt;&gt;"",AK$5,0)</f>
      </c>
      <c r="AN38" s="137">
        <f>IF(AK$6=0,RANK(AK38,AK$12:AK$42,0),RANK(AK38,AK$12:AK$42,1))</f>
      </c>
      <c r="AO38"/>
      <c r="AP38" s="138">
        <f>IF(COUNTA(AO$12:AO$42)=0,0.6*AO$5,IF(AO38="",0,IF(AO$6=0,IF(AO38&gt;=AO$8,AO$5,IF(AO38&lt;AO$6,0,0.6*AO$5+0.4*AO$5*(AO38-AO$7)/(AO$8-AO$7))),IF(AO38&lt;=AO$8,AO$5,IF(AO38&gt;AO$6,0,0.6*AO$5+0.4*AO$5*(AO38-AO$7)/(AO$8-AO$7))))))</f>
      </c>
      <c r="AQ38" s="138">
        <f>IF(AO38&lt;&gt;"",AO$5,0)</f>
      </c>
      <c r="AR38" s="137">
        <f>IF(AO$6=0,RANK(AO38,AO$12:AO$42,0),RANK(AO38,AO$12:AO$42,1))</f>
      </c>
      <c r="AS38" s="138">
        <v>99.9</v>
      </c>
      <c r="AT38" s="138">
        <f>IF(COUNTA(AS$12:AS$42)=0,0.6*AS$5,IF(AS38="",0,IF(AS$6=0,IF(AS38&gt;=AS$8,AS$5,IF(AS38&lt;AS$6,0,0.6*AS$5+0.4*AS$5*(AS38-AS$7)/(AS$8-AS$7))),IF(AS38&lt;=AS$8,AS$5,IF(AS38&gt;AS$6,0,0.6*AS$5+0.4*AS$5*(AS38-AS$7)/(AS$8-AS$7))))))</f>
      </c>
      <c r="AU38" s="138">
        <f>IF(AS38&lt;&gt;"",AS$5,0)</f>
      </c>
      <c r="AV38" s="137">
        <f>IF(AS$6=0,RANK(AS38,AS$12:AS$42,0),RANK(AS38,AS$12:AS$42,1))</f>
      </c>
      <c r="AW38" s="138">
        <v>88.5433715220949</v>
      </c>
      <c r="AX38" s="138">
        <f>IF(COUNTA(AW$12:AW$42)=0,0.6*AW$5,IF(AW38="",0,IF(AW$6=0,IF(AW38&gt;=AW$8,AW$5,IF(AW38&lt;AW$6,0,0.6*AW$5+0.4*AW$5*(AW38-AW$7)/(AW$8-AW$7))),IF(AW38&lt;=AW$8,AW$5,IF(AW38&gt;AW$6,0,0.6*AW$5+0.4*AW$5*(AW38-AW$7)/(AW$8-AW$7))))))</f>
      </c>
      <c r="AY38" s="138">
        <f>IF(AW38&lt;&gt;"",AW$5,0)</f>
      </c>
      <c r="AZ38" s="137">
        <f>IF(AW$6=0,RANK(AW38,AW$12:AW$42,0),RANK(AW38,AW$12:AW$42,1))</f>
      </c>
      <c r="BA38"/>
      <c r="BB38" s="138">
        <f>IF(COUNTA(BA$12:BA$42)=0,0.6*BA$5,IF(BA38="",0,IF(BA$6=0,IF(BA38&gt;=BA$8,BA$5,IF(BA38&lt;BA$6,0,0.6*BA$5+0.4*BA$5*(BA38-BA$7)/(BA$8-BA$7))),IF(BA38&lt;=BA$8,BA$5,IF(BA38&gt;BA$6,0,0.6*BA$5+0.4*BA$5*(BA38-BA$7)/(BA$8-BA$7))))))</f>
      </c>
      <c r="BC38" s="138">
        <f>IF(BA38&lt;&gt;"",BA$5,0)</f>
      </c>
      <c r="BD38" s="137">
        <f>IF(BA$6=0,RANK(BA38,BA$12:BA$42,0),RANK(BA38,BA$12:BA$42,1))</f>
      </c>
      <c r="BE38" s="138">
        <v>99.9978610382356</v>
      </c>
      <c r="BF38" s="138">
        <f>IF(COUNTA(BE$12:BE$42)=0,0.6*BE$5,IF(BE38="",0,IF(BE$6=0,IF(BE38&gt;=BE$8,BE$5,IF(BE38&lt;BE$6,0,0.6*BE$5+0.4*BE$5*(BE38-BE$7)/(BE$8-BE$7))),IF(BE38&lt;=BE$8,BE$5,IF(BE38&gt;BE$6,0,0.6*BE$5+0.4*BE$5*(BE38-BE$7)/(BE$8-BE$7))))))</f>
      </c>
      <c r="BG38" s="138">
        <f>IF(BE38&lt;&gt;"",BE$5,0)</f>
      </c>
      <c r="BH38" s="137">
        <f>IF(BE$6=0,RANK(BE38,BE$12:BE$42,0),RANK(BE38,BE$12:BE$42,1))</f>
      </c>
      <c r="BI38"/>
      <c r="BJ38"/>
      <c r="BK38" s="138">
        <f>IF((COUNTA(BI$12:BI$42)+COUNTA(BJ$12:BJ$42)=0),0.6*BI$5,IF(OR(BI38="",BJ38=""),0,IF(BI$6=0,IF(BI38&gt;=BI$8,BI$5,IF(BI38&lt;BJ38,0,BI$5*(BI38-BJ38)/(BI$8-BJ38))),IF(BI38&lt;=BI$8,BI$5,IF(BI38&gt;BJ38,0,BI$5*(BI38-BJ38)/(BI$8-BJ38))))))</f>
      </c>
      <c r="BL38" s="138">
        <f>IF(OR(BI38="",BJ38=""),0,BI$5)</f>
      </c>
      <c r="BM38" s="137">
        <f>IF(BI$6=0,RANK(BK38,BK$12:BK$42,0),RANK(BK38,BK$12:BK$42,1))</f>
      </c>
      <c r="BN38"/>
      <c r="BO38"/>
      <c r="BP38" s="138">
        <f>IF((COUNTA(BN$12:BN$42)+COUNTA(BO$12:BO$42)=0),0.6*BN$5,IF(OR(BN38="",BO38=""),0,IF(BN$6=0,IF(BN38&gt;=BN$8,BN$5,IF(BN38&lt;BO38,0,BN$5*(BN38-BO38)/(BN$8-BO38))),IF(BN38&lt;=BN$8,BN$5,IF(BN38&gt;BO38,0,BN$5*(BN38-BO38)/(BN$8-BO38))))))</f>
      </c>
      <c r="BQ38" s="138">
        <f>IF(OR(BN38="",BO38=""),0,BN$5)</f>
      </c>
      <c r="BR38" s="137">
        <f>IF(BN$6=0,RANK(BP38,BP$12:BP$42,0),RANK(BP38,BP$12:BP$42,1))</f>
      </c>
      <c r="BS38"/>
      <c r="BT38" s="138">
        <f>IF(COUNTA(BS$12:BS$42)=0,0.6*BS$5,IF(BS38="",0,IF(BS$6=0,IF(BS38&gt;=BS$8,BS$5,IF(BS38&lt;BS$6,0,0.6*BS$5+0.4*BS$5*(BS38-BS$7)/(BS$8-BS$7))),IF(BS38&lt;=BS$8,BS$5,IF(BS38&gt;BS$6,0,0.6*BS$5+0.4*BS$5*(BS38-BS$7)/(BS$8-BS$7))))))</f>
      </c>
      <c r="BU38" s="138">
        <f>IF(BS38&lt;&gt;"",BS$5,0)</f>
      </c>
      <c r="BV38" s="137">
        <f>IF(BS$6=0,RANK(BS38,BS$12:BS$42,0),RANK(BS38,BS$12:BS$42,1))</f>
      </c>
      <c r="BW38"/>
      <c r="BX38" s="138">
        <f>IF(COUNTA(BW$12:BW$42)=0,0.6*BW$5,IF(BW38="",0,IF(BW$6=0,IF(BW38&gt;=BW$8,BW$5,IF(BW38&lt;BW$6,0,0.6*BW$5+0.4*BW$5*(BW38-BW$7)/(BW$8-BW$7))),IF(BW38&lt;=BW$8,BW$5,IF(BW38&gt;BW$6,0,0.6*BW$5+0.4*BW$5*(BW38-BW$7)/(BW$8-BW$7))))))</f>
      </c>
      <c r="BY38" s="138">
        <f>IF(BW38&lt;&gt;"",BW$5,0)</f>
      </c>
      <c r="BZ38" s="137">
        <f>IF(BW$6=0,RANK(BW38,BW$12:BW$42,0),RANK(BW38,BW$12:BW$42,1))</f>
      </c>
      <c r="CA38"/>
      <c r="CB38" s="138">
        <f>IF(COUNTA(CA$12:CA$42)=0,0.6*CA$5,IF(CA38="",0,IF(AND(CA38&gt;=CA$7,CA38&lt;=CA$8),CA$5,0)))</f>
      </c>
      <c r="CC38" s="138">
        <f>IF(CA38&lt;&gt;"",CA$5,0)</f>
      </c>
      <c r="CD38" s="137">
        <f>IF(CA$6=0,RANK(CA38,CA$12:CA$42,0),RANK(CA38,CA$12:CA$42,1))</f>
      </c>
      <c r="CE38"/>
      <c r="CF38" s="138">
        <f>IF(COUNTA(CE$12:CE$42)=0,0.6*CE$5,IF(CE38="",0,IF(AND(CE38&gt;=CE$7,CE38&lt;=CE$8),CE$5,0)))</f>
      </c>
      <c r="CG38" s="138">
        <f>IF(CE38&lt;&gt;"",CE$5,0)</f>
      </c>
      <c r="CH38" s="137">
        <f>IF(CE$6=0,RANK(CE38,CE$12:CE$42,0),RANK(CE38,CE$12:CE$42,1))</f>
      </c>
      <c r="CI38"/>
      <c r="CJ38" s="138">
        <f>IF(COUNTA(CI$12:CI$42)=0,0.6*CI$5,IF(CI38="",0,IF(CI$6=0,IF(CI38&gt;=CI$8,CI$5,IF(CI38&lt;CI$6,0,0.6*CI$5+0.4*CI$5*(CI38-CI$7)/(CI$8-CI$7))),IF(CI38&lt;=CI$8,CI$5,IF(CI38&gt;CI$6,0,0.6*CI$5+0.4*CI$5*(CI38-CI$7)/(CI$8-CI$7))))))</f>
      </c>
      <c r="CK38" s="138">
        <f>IF(CI38&lt;&gt;"",CI$5,0)</f>
      </c>
      <c r="CL38" s="137">
        <f>IF(CI$6=0,RANK(CI38,CI$12:CI$42,0),RANK(CI38,CI$12:CI$42,1))</f>
      </c>
      <c r="CM38" s="137" t="s">
        <v>42</v>
      </c>
      <c r="CN38" s="137">
        <f>(F38)*100</f>
      </c>
      <c r="CO38" s="137">
        <f>RANK(CN38,CN$12:CN$42,0)</f>
      </c>
      <c r="CP38" s="137" t="s">
        <v>42</v>
      </c>
      <c r="CQ38" s="137">
        <f>(J38+N38+R38+V38+Z38+AD38+AH38+AL38+AP38+AT38+AX38+BB38+BF38)*100</f>
      </c>
      <c r="CR38" s="137">
        <f>RANK(CQ38,CQ$12:CQ$42,0)</f>
      </c>
      <c r="CS38" s="137" t="s">
        <v>42</v>
      </c>
      <c r="CT38" s="137">
        <f>(BK38+BP38)*100</f>
      </c>
      <c r="CU38" s="137">
        <f>RANK(CT38,CT$12:CT$42,0)</f>
      </c>
      <c r="CV38" s="137" t="s">
        <v>42</v>
      </c>
      <c r="CW38" s="137">
        <f>(BT38)*100</f>
      </c>
      <c r="CX38" s="137">
        <f>RANK(CW38,CW$12:CW$42,0)</f>
      </c>
      <c r="CY38" s="137" t="s">
        <v>42</v>
      </c>
      <c r="CZ38" s="137">
        <f>(BX38)*100</f>
      </c>
      <c r="DA38" s="137">
        <f>RANK(CZ38,CZ$12:CZ$42,0)</f>
      </c>
      <c r="DB38" s="137" t="s">
        <v>42</v>
      </c>
      <c r="DC38" s="137">
        <f>(CB38+CF38)*100</f>
      </c>
      <c r="DD38" s="137">
        <f>RANK(DC38,DC$12:DC$42,0)</f>
      </c>
      <c r="DE38" s="137" t="s">
        <v>42</v>
      </c>
      <c r="DF38" s="137">
        <f>(CJ38)*100</f>
      </c>
      <c r="DG38" s="137">
        <f>RANK(DF38,DF$12:DF$42,0)</f>
      </c>
    </row>
    <row r="39">
      <c r="A39" s="137" t="s">
        <v>43</v>
      </c>
      <c r="B39" s="137">
        <f>A39</f>
      </c>
      <c r="C39" s="137">
        <f>(F39+J39+N39+R39+V39+Z39+AD39+AH39+AL39+AP39+AT39+AX39+BB39+BF39+BK39+BP39+BT39+BX39+CB39+CF39+CJ39)*100</f>
      </c>
      <c r="D39" s="137">
        <f>RANK(C39,C$12:C$42,0)</f>
      </c>
      <c r="E39"/>
      <c r="F39" s="138">
        <f>IF(COUNTA(E$12:E$42)=0,0.6*E$5,IF(E39="",0,IF(E$6=0,IF(E39&gt;=E$8,E$5,IF(E39&lt;E$6,0,0.6*E$5+0.4*E$5*(E39-E$7)/(E$8-E$7))),IF(E39&lt;=E$8,E$5,IF(E39&gt;E$6,0,0.6*E$5+0.4*E$5*(E39-E$7)/(E$8-E$7))))))</f>
      </c>
      <c r="G39" s="138">
        <f>IF(E39&lt;&gt;"",E$5,0)</f>
      </c>
      <c r="H39" s="137">
        <f>IF(E$6=0,RANK(E39,E$12:E$42,0),RANK(E39,E$12:E$42,1))</f>
      </c>
      <c r="I39"/>
      <c r="J39" s="138">
        <f>IF(COUNTA(I$12:I$42)=0,0.6*I$5,IF(I39="",0,IF(I$6=0,IF(I39&gt;=I$8,I$5,IF(I39&lt;I$6,0,0.6*I$5+0.4*I$5*(I39-I$7)/(I$8-I$7))),IF(I39&lt;=I$8,I$5,IF(I39&gt;I$6,0,0.6*I$5+0.4*I$5*(I39-I$7)/(I$8-I$7))))))</f>
      </c>
      <c r="K39" s="138">
        <f>IF(I39&lt;&gt;"",I$5,0)</f>
      </c>
      <c r="L39" s="137">
        <f>IF(I$6=0,RANK(I39,I$12:I$42,0),RANK(I39,I$12:I$42,1))</f>
      </c>
      <c r="M39" s="138">
        <v>99.8425706018488</v>
      </c>
      <c r="N39" s="138">
        <f>IF(COUNTA(M$12:M$42)=0,0.6*M$5,IF(M39="",0,IF(M$6=0,IF(M39&gt;=M$8,M$5,IF(M39&lt;M$6,0,0.6*M$5+0.4*M$5*(M39-M$7)/(M$8-M$7))),IF(M39&lt;=M$8,M$5,IF(M39&gt;M$6,0,0.6*M$5+0.4*M$5*(M39-M$7)/(M$8-M$7))))))</f>
      </c>
      <c r="O39" s="138">
        <f>IF(M39&lt;&gt;"",M$5,0)</f>
      </c>
      <c r="P39" s="137">
        <f>IF(M$6=0,RANK(M39,M$12:M$42,0),RANK(M39,M$12:M$42,1))</f>
      </c>
      <c r="Q39" s="138">
        <v>1.02085763886832</v>
      </c>
      <c r="R39" s="138">
        <f>IF(COUNTA(Q$12:Q$42)=0,0.6*Q$5,IF(Q39="",0,IF(Q$6=0,IF(Q39&gt;=Q$8,Q$5,IF(Q39&lt;Q$6,0,0.6*Q$5+0.4*Q$5*(Q39-Q$7)/(Q$8-Q$7))),IF(Q39&lt;=Q$8,Q$5,IF(Q39&gt;Q$6,0,0.6*Q$5+0.4*Q$5*(Q39-Q$7)/(Q$8-Q$7))))))</f>
      </c>
      <c r="S39" s="138">
        <f>IF(Q39&lt;&gt;"",Q$5,0)</f>
      </c>
      <c r="T39" s="137">
        <f>IF(Q$6=0,RANK(Q39,Q$12:Q$42,0),RANK(Q39,Q$12:Q$42,1))</f>
      </c>
      <c r="U39" s="138">
        <v>1.59120152795459</v>
      </c>
      <c r="V39" s="138">
        <f>IF(COUNTA(U$12:U$42)=0,0.6*U$5,IF(U39="",0,IF(U$6=0,IF(U39&gt;=U$8,U$5,IF(U39&lt;U$6,0,0.6*U$5+0.4*U$5*(U39-U$7)/(U$8-U$7))),IF(U39&lt;=U$8,U$5,IF(U39&gt;U$6,0,0.6*U$5+0.4*U$5*(U39-U$7)/(U$8-U$7))))))</f>
      </c>
      <c r="W39" s="138">
        <f>IF(U39&lt;&gt;"",U$5,0)</f>
      </c>
      <c r="X39" s="137">
        <f>IF(U$6=0,RANK(U39,U$12:U$42,0),RANK(U39,U$12:U$42,1))</f>
      </c>
      <c r="Y39"/>
      <c r="Z39" s="138">
        <f>IF(COUNTA(Y$12:Y$42)=0,0.6*Y$5,IF(Y39="",0,IF(Y$6=0,IF(Y39&gt;=Y$8,Y$5,IF(Y39&lt;Y$6,0,0.6*Y$5+0.4*Y$5*(Y39-Y$7)/(Y$8-Y$7))),IF(Y39&lt;=Y$8,Y$5,IF(Y39&gt;Y$6,0,0.6*Y$5+0.4*Y$5*(Y39-Y$7)/(Y$8-Y$7))))))</f>
      </c>
      <c r="AA39" s="138">
        <f>IF(Y39&lt;&gt;"",Y$5,0)</f>
      </c>
      <c r="AB39" s="137">
        <f>IF(Y$6=0,RANK(Y39,Y$12:Y$42,0),RANK(Y39,Y$12:Y$42,1))</f>
      </c>
      <c r="AC39"/>
      <c r="AD39" s="138">
        <f>IF(COUNTA(AC$12:AC$42)=0,0.6*AC$5,IF(AC39="",0,IF(AC$6=0,IF(AC39&gt;=AC$8,AC$5,IF(AC39&lt;AC$6,0,0.6*AC$5+0.4*AC$5*(AC39-AC$7)/(AC$8-AC$7))),IF(AC39&lt;=AC$8,AC$5,IF(AC39&gt;AC$6,0,0.6*AC$5+0.4*AC$5*(AC39-AC$7)/(AC$8-AC$7))))))</f>
      </c>
      <c r="AE39" s="138">
        <f>IF(AC39&lt;&gt;"",AC$5,0)</f>
      </c>
      <c r="AF39" s="137">
        <f>IF(AC$6=0,RANK(AC39,AC$12:AC$42,0),RANK(AC39,AC$12:AC$42,1))</f>
      </c>
      <c r="AG39"/>
      <c r="AH39" s="138">
        <f>IF(COUNTA(AG$12:AG$42)=0,0.6*AG$5,IF(AG39="",0,IF(AG$6=0,IF(AG39&gt;=AG$8,AG$5,IF(AG39&lt;AG$6,0,0.6*AG$5+0.4*AG$5*(AG39-AG$7)/(AG$8-AG$7))),IF(AG39&lt;=AG$8,AG$5,IF(AG39&gt;AG$6,0,0.6*AG$5+0.4*AG$5*(AG39-AG$7)/(AG$8-AG$7))))))</f>
      </c>
      <c r="AI39" s="138">
        <f>IF(AG39&lt;&gt;"",AG$5,0)</f>
      </c>
      <c r="AJ39" s="137">
        <f>IF(AG$6=0,RANK(AG39,AG$12:AG$42,0),RANK(AG39,AG$12:AG$42,1))</f>
      </c>
      <c r="AK39"/>
      <c r="AL39" s="138">
        <f>IF(COUNTA(AK$12:AK$42)=0,0.6*AK$5,IF(AK39="",0,IF(AK$6=0,IF(AK39&gt;=AK$8,AK$5,IF(AK39&lt;AK$6,0,0.6*AK$5+0.4*AK$5*(AK39-AK$7)/(AK$8-AK$7))),IF(AK39&lt;=AK$8,AK$5,IF(AK39&gt;AK$6,0,0.6*AK$5+0.4*AK$5*(AK39-AK$7)/(AK$8-AK$7))))))</f>
      </c>
      <c r="AM39" s="138">
        <f>IF(AK39&lt;&gt;"",AK$5,0)</f>
      </c>
      <c r="AN39" s="137">
        <f>IF(AK$6=0,RANK(AK39,AK$12:AK$42,0),RANK(AK39,AK$12:AK$42,1))</f>
      </c>
      <c r="AO39"/>
      <c r="AP39" s="138">
        <f>IF(COUNTA(AO$12:AO$42)=0,0.6*AO$5,IF(AO39="",0,IF(AO$6=0,IF(AO39&gt;=AO$8,AO$5,IF(AO39&lt;AO$6,0,0.6*AO$5+0.4*AO$5*(AO39-AO$7)/(AO$8-AO$7))),IF(AO39&lt;=AO$8,AO$5,IF(AO39&gt;AO$6,0,0.6*AO$5+0.4*AO$5*(AO39-AO$7)/(AO$8-AO$7))))))</f>
      </c>
      <c r="AQ39" s="138">
        <f>IF(AO39&lt;&gt;"",AO$5,0)</f>
      </c>
      <c r="AR39" s="137">
        <f>IF(AO$6=0,RANK(AO39,AO$12:AO$42,0),RANK(AO39,AO$12:AO$42,1))</f>
      </c>
      <c r="AS39" s="138">
        <v>99.9</v>
      </c>
      <c r="AT39" s="138">
        <f>IF(COUNTA(AS$12:AS$42)=0,0.6*AS$5,IF(AS39="",0,IF(AS$6=0,IF(AS39&gt;=AS$8,AS$5,IF(AS39&lt;AS$6,0,0.6*AS$5+0.4*AS$5*(AS39-AS$7)/(AS$8-AS$7))),IF(AS39&lt;=AS$8,AS$5,IF(AS39&gt;AS$6,0,0.6*AS$5+0.4*AS$5*(AS39-AS$7)/(AS$8-AS$7))))))</f>
      </c>
      <c r="AU39" s="138">
        <f>IF(AS39&lt;&gt;"",AS$5,0)</f>
      </c>
      <c r="AV39" s="137">
        <f>IF(AS$6=0,RANK(AS39,AS$12:AS$42,0),RANK(AS39,AS$12:AS$42,1))</f>
      </c>
      <c r="AW39" s="138">
        <v>98.117943006652</v>
      </c>
      <c r="AX39" s="138">
        <f>IF(COUNTA(AW$12:AW$42)=0,0.6*AW$5,IF(AW39="",0,IF(AW$6=0,IF(AW39&gt;=AW$8,AW$5,IF(AW39&lt;AW$6,0,0.6*AW$5+0.4*AW$5*(AW39-AW$7)/(AW$8-AW$7))),IF(AW39&lt;=AW$8,AW$5,IF(AW39&gt;AW$6,0,0.6*AW$5+0.4*AW$5*(AW39-AW$7)/(AW$8-AW$7))))))</f>
      </c>
      <c r="AY39" s="138">
        <f>IF(AW39&lt;&gt;"",AW$5,0)</f>
      </c>
      <c r="AZ39" s="137">
        <f>IF(AW$6=0,RANK(AW39,AW$12:AW$42,0),RANK(AW39,AW$12:AW$42,1))</f>
      </c>
      <c r="BA39"/>
      <c r="BB39" s="138">
        <f>IF(COUNTA(BA$12:BA$42)=0,0.6*BA$5,IF(BA39="",0,IF(BA$6=0,IF(BA39&gt;=BA$8,BA$5,IF(BA39&lt;BA$6,0,0.6*BA$5+0.4*BA$5*(BA39-BA$7)/(BA$8-BA$7))),IF(BA39&lt;=BA$8,BA$5,IF(BA39&gt;BA$6,0,0.6*BA$5+0.4*BA$5*(BA39-BA$7)/(BA$8-BA$7))))))</f>
      </c>
      <c r="BC39" s="138">
        <f>IF(BA39&lt;&gt;"",BA$5,0)</f>
      </c>
      <c r="BD39" s="137">
        <f>IF(BA$6=0,RANK(BA39,BA$12:BA$42,0),RANK(BA39,BA$12:BA$42,1))</f>
      </c>
      <c r="BE39" s="138">
        <v>99.9248418230124</v>
      </c>
      <c r="BF39" s="138">
        <f>IF(COUNTA(BE$12:BE$42)=0,0.6*BE$5,IF(BE39="",0,IF(BE$6=0,IF(BE39&gt;=BE$8,BE$5,IF(BE39&lt;BE$6,0,0.6*BE$5+0.4*BE$5*(BE39-BE$7)/(BE$8-BE$7))),IF(BE39&lt;=BE$8,BE$5,IF(BE39&gt;BE$6,0,0.6*BE$5+0.4*BE$5*(BE39-BE$7)/(BE$8-BE$7))))))</f>
      </c>
      <c r="BG39" s="138">
        <f>IF(BE39&lt;&gt;"",BE$5,0)</f>
      </c>
      <c r="BH39" s="137">
        <f>IF(BE$6=0,RANK(BE39,BE$12:BE$42,0),RANK(BE39,BE$12:BE$42,1))</f>
      </c>
      <c r="BI39"/>
      <c r="BJ39"/>
      <c r="BK39" s="138">
        <f>IF((COUNTA(BI$12:BI$42)+COUNTA(BJ$12:BJ$42)=0),0.6*BI$5,IF(OR(BI39="",BJ39=""),0,IF(BI$6=0,IF(BI39&gt;=BI$8,BI$5,IF(BI39&lt;BJ39,0,BI$5*(BI39-BJ39)/(BI$8-BJ39))),IF(BI39&lt;=BI$8,BI$5,IF(BI39&gt;BJ39,0,BI$5*(BI39-BJ39)/(BI$8-BJ39))))))</f>
      </c>
      <c r="BL39" s="138">
        <f>IF(OR(BI39="",BJ39=""),0,BI$5)</f>
      </c>
      <c r="BM39" s="137">
        <f>IF(BI$6=0,RANK(BK39,BK$12:BK$42,0),RANK(BK39,BK$12:BK$42,1))</f>
      </c>
      <c r="BN39"/>
      <c r="BO39"/>
      <c r="BP39" s="138">
        <f>IF((COUNTA(BN$12:BN$42)+COUNTA(BO$12:BO$42)=0),0.6*BN$5,IF(OR(BN39="",BO39=""),0,IF(BN$6=0,IF(BN39&gt;=BN$8,BN$5,IF(BN39&lt;BO39,0,BN$5*(BN39-BO39)/(BN$8-BO39))),IF(BN39&lt;=BN$8,BN$5,IF(BN39&gt;BO39,0,BN$5*(BN39-BO39)/(BN$8-BO39))))))</f>
      </c>
      <c r="BQ39" s="138">
        <f>IF(OR(BN39="",BO39=""),0,BN$5)</f>
      </c>
      <c r="BR39" s="137">
        <f>IF(BN$6=0,RANK(BP39,BP$12:BP$42,0),RANK(BP39,BP$12:BP$42,1))</f>
      </c>
      <c r="BS39"/>
      <c r="BT39" s="138">
        <f>IF(COUNTA(BS$12:BS$42)=0,0.6*BS$5,IF(BS39="",0,IF(BS$6=0,IF(BS39&gt;=BS$8,BS$5,IF(BS39&lt;BS$6,0,0.6*BS$5+0.4*BS$5*(BS39-BS$7)/(BS$8-BS$7))),IF(BS39&lt;=BS$8,BS$5,IF(BS39&gt;BS$6,0,0.6*BS$5+0.4*BS$5*(BS39-BS$7)/(BS$8-BS$7))))))</f>
      </c>
      <c r="BU39" s="138">
        <f>IF(BS39&lt;&gt;"",BS$5,0)</f>
      </c>
      <c r="BV39" s="137">
        <f>IF(BS$6=0,RANK(BS39,BS$12:BS$42,0),RANK(BS39,BS$12:BS$42,1))</f>
      </c>
      <c r="BW39"/>
      <c r="BX39" s="138">
        <f>IF(COUNTA(BW$12:BW$42)=0,0.6*BW$5,IF(BW39="",0,IF(BW$6=0,IF(BW39&gt;=BW$8,BW$5,IF(BW39&lt;BW$6,0,0.6*BW$5+0.4*BW$5*(BW39-BW$7)/(BW$8-BW$7))),IF(BW39&lt;=BW$8,BW$5,IF(BW39&gt;BW$6,0,0.6*BW$5+0.4*BW$5*(BW39-BW$7)/(BW$8-BW$7))))))</f>
      </c>
      <c r="BY39" s="138">
        <f>IF(BW39&lt;&gt;"",BW$5,0)</f>
      </c>
      <c r="BZ39" s="137">
        <f>IF(BW$6=0,RANK(BW39,BW$12:BW$42,0),RANK(BW39,BW$12:BW$42,1))</f>
      </c>
      <c r="CA39"/>
      <c r="CB39" s="138">
        <f>IF(COUNTA(CA$12:CA$42)=0,0.6*CA$5,IF(CA39="",0,IF(AND(CA39&gt;=CA$7,CA39&lt;=CA$8),CA$5,0)))</f>
      </c>
      <c r="CC39" s="138">
        <f>IF(CA39&lt;&gt;"",CA$5,0)</f>
      </c>
      <c r="CD39" s="137">
        <f>IF(CA$6=0,RANK(CA39,CA$12:CA$42,0),RANK(CA39,CA$12:CA$42,1))</f>
      </c>
      <c r="CE39"/>
      <c r="CF39" s="138">
        <f>IF(COUNTA(CE$12:CE$42)=0,0.6*CE$5,IF(CE39="",0,IF(AND(CE39&gt;=CE$7,CE39&lt;=CE$8),CE$5,0)))</f>
      </c>
      <c r="CG39" s="138">
        <f>IF(CE39&lt;&gt;"",CE$5,0)</f>
      </c>
      <c r="CH39" s="137">
        <f>IF(CE$6=0,RANK(CE39,CE$12:CE$42,0),RANK(CE39,CE$12:CE$42,1))</f>
      </c>
      <c r="CI39"/>
      <c r="CJ39" s="138">
        <f>IF(COUNTA(CI$12:CI$42)=0,0.6*CI$5,IF(CI39="",0,IF(CI$6=0,IF(CI39&gt;=CI$8,CI$5,IF(CI39&lt;CI$6,0,0.6*CI$5+0.4*CI$5*(CI39-CI$7)/(CI$8-CI$7))),IF(CI39&lt;=CI$8,CI$5,IF(CI39&gt;CI$6,0,0.6*CI$5+0.4*CI$5*(CI39-CI$7)/(CI$8-CI$7))))))</f>
      </c>
      <c r="CK39" s="138">
        <f>IF(CI39&lt;&gt;"",CI$5,0)</f>
      </c>
      <c r="CL39" s="137">
        <f>IF(CI$6=0,RANK(CI39,CI$12:CI$42,0),RANK(CI39,CI$12:CI$42,1))</f>
      </c>
      <c r="CM39" s="137" t="s">
        <v>43</v>
      </c>
      <c r="CN39" s="137">
        <f>(F39)*100</f>
      </c>
      <c r="CO39" s="137">
        <f>RANK(CN39,CN$12:CN$42,0)</f>
      </c>
      <c r="CP39" s="137" t="s">
        <v>43</v>
      </c>
      <c r="CQ39" s="137">
        <f>(J39+N39+R39+V39+Z39+AD39+AH39+AL39+AP39+AT39+AX39+BB39+BF39)*100</f>
      </c>
      <c r="CR39" s="137">
        <f>RANK(CQ39,CQ$12:CQ$42,0)</f>
      </c>
      <c r="CS39" s="137" t="s">
        <v>43</v>
      </c>
      <c r="CT39" s="137">
        <f>(BK39+BP39)*100</f>
      </c>
      <c r="CU39" s="137">
        <f>RANK(CT39,CT$12:CT$42,0)</f>
      </c>
      <c r="CV39" s="137" t="s">
        <v>43</v>
      </c>
      <c r="CW39" s="137">
        <f>(BT39)*100</f>
      </c>
      <c r="CX39" s="137">
        <f>RANK(CW39,CW$12:CW$42,0)</f>
      </c>
      <c r="CY39" s="137" t="s">
        <v>43</v>
      </c>
      <c r="CZ39" s="137">
        <f>(BX39)*100</f>
      </c>
      <c r="DA39" s="137">
        <f>RANK(CZ39,CZ$12:CZ$42,0)</f>
      </c>
      <c r="DB39" s="137" t="s">
        <v>43</v>
      </c>
      <c r="DC39" s="137">
        <f>(CB39+CF39)*100</f>
      </c>
      <c r="DD39" s="137">
        <f>RANK(DC39,DC$12:DC$42,0)</f>
      </c>
      <c r="DE39" s="137" t="s">
        <v>43</v>
      </c>
      <c r="DF39" s="137">
        <f>(CJ39)*100</f>
      </c>
      <c r="DG39" s="137">
        <f>RANK(DF39,DF$12:DF$42,0)</f>
      </c>
    </row>
    <row r="40">
      <c r="A40" s="137" t="s">
        <v>44</v>
      </c>
      <c r="B40" s="137">
        <f>A40</f>
      </c>
      <c r="C40" s="137">
        <f>(F40+J40+N40+R40+V40+Z40+AD40+AH40+AL40+AP40+AT40+AX40+BB40+BF40+BK40+BP40+BT40+BX40+CB40+CF40+CJ40)*100</f>
      </c>
      <c r="D40" s="137">
        <f>RANK(C40,C$12:C$42,0)</f>
      </c>
      <c r="E40"/>
      <c r="F40" s="138">
        <f>IF(COUNTA(E$12:E$42)=0,0.6*E$5,IF(E40="",0,IF(E$6=0,IF(E40&gt;=E$8,E$5,IF(E40&lt;E$6,0,0.6*E$5+0.4*E$5*(E40-E$7)/(E$8-E$7))),IF(E40&lt;=E$8,E$5,IF(E40&gt;E$6,0,0.6*E$5+0.4*E$5*(E40-E$7)/(E$8-E$7))))))</f>
      </c>
      <c r="G40" s="138">
        <f>IF(E40&lt;&gt;"",E$5,0)</f>
      </c>
      <c r="H40" s="137">
        <f>IF(E$6=0,RANK(E40,E$12:E$42,0),RANK(E40,E$12:E$42,1))</f>
      </c>
      <c r="I40"/>
      <c r="J40" s="138">
        <f>IF(COUNTA(I$12:I$42)=0,0.6*I$5,IF(I40="",0,IF(I$6=0,IF(I40&gt;=I$8,I$5,IF(I40&lt;I$6,0,0.6*I$5+0.4*I$5*(I40-I$7)/(I$8-I$7))),IF(I40&lt;=I$8,I$5,IF(I40&gt;I$6,0,0.6*I$5+0.4*I$5*(I40-I$7)/(I$8-I$7))))))</f>
      </c>
      <c r="K40" s="138">
        <f>IF(I40&lt;&gt;"",I$5,0)</f>
      </c>
      <c r="L40" s="137">
        <f>IF(I$6=0,RANK(I40,I$12:I$42,0),RANK(I40,I$12:I$42,1))</f>
      </c>
      <c r="M40" s="138">
        <v>99.7680983796275</v>
      </c>
      <c r="N40" s="138">
        <f>IF(COUNTA(M$12:M$42)=0,0.6*M$5,IF(M40="",0,IF(M$6=0,IF(M40&gt;=M$8,M$5,IF(M40&lt;M$6,0,0.6*M$5+0.4*M$5*(M40-M$7)/(M$8-M$7))),IF(M40&lt;=M$8,M$5,IF(M40&gt;M$6,0,0.6*M$5+0.4*M$5*(M40-M$7)/(M$8-M$7))))))</f>
      </c>
      <c r="O40" s="138">
        <f>IF(M40&lt;&gt;"",M$5,0)</f>
      </c>
      <c r="P40" s="137">
        <f>IF(M$6=0,RANK(M40,M$12:M$42,0),RANK(M40,M$12:M$42,1))</f>
      </c>
      <c r="Q40" s="138">
        <v>0.85082233796437</v>
      </c>
      <c r="R40" s="138">
        <f>IF(COUNTA(Q$12:Q$42)=0,0.6*Q$5,IF(Q40="",0,IF(Q$6=0,IF(Q40&gt;=Q$8,Q$5,IF(Q40&lt;Q$6,0,0.6*Q$5+0.4*Q$5*(Q40-Q$7)/(Q$8-Q$7))),IF(Q40&lt;=Q$8,Q$5,IF(Q40&gt;Q$6,0,0.6*Q$5+0.4*Q$5*(Q40-Q$7)/(Q$8-Q$7))))))</f>
      </c>
      <c r="S40" s="138">
        <f>IF(Q40&lt;&gt;"",Q$5,0)</f>
      </c>
      <c r="T40" s="137">
        <f>IF(Q$6=0,RANK(Q40,Q$12:Q$42,0),RANK(Q40,Q$12:Q$42,1))</f>
      </c>
      <c r="U40" s="138">
        <v>1.75736080564876</v>
      </c>
      <c r="V40" s="138">
        <f>IF(COUNTA(U$12:U$42)=0,0.6*U$5,IF(U40="",0,IF(U$6=0,IF(U40&gt;=U$8,U$5,IF(U40&lt;U$6,0,0.6*U$5+0.4*U$5*(U40-U$7)/(U$8-U$7))),IF(U40&lt;=U$8,U$5,IF(U40&gt;U$6,0,0.6*U$5+0.4*U$5*(U40-U$7)/(U$8-U$7))))))</f>
      </c>
      <c r="W40" s="138">
        <f>IF(U40&lt;&gt;"",U$5,0)</f>
      </c>
      <c r="X40" s="137">
        <f>IF(U$6=0,RANK(U40,U$12:U$42,0),RANK(U40,U$12:U$42,1))</f>
      </c>
      <c r="Y40"/>
      <c r="Z40" s="138">
        <f>IF(COUNTA(Y$12:Y$42)=0,0.6*Y$5,IF(Y40="",0,IF(Y$6=0,IF(Y40&gt;=Y$8,Y$5,IF(Y40&lt;Y$6,0,0.6*Y$5+0.4*Y$5*(Y40-Y$7)/(Y$8-Y$7))),IF(Y40&lt;=Y$8,Y$5,IF(Y40&gt;Y$6,0,0.6*Y$5+0.4*Y$5*(Y40-Y$7)/(Y$8-Y$7))))))</f>
      </c>
      <c r="AA40" s="138">
        <f>IF(Y40&lt;&gt;"",Y$5,0)</f>
      </c>
      <c r="AB40" s="137">
        <f>IF(Y$6=0,RANK(Y40,Y$12:Y$42,0),RANK(Y40,Y$12:Y$42,1))</f>
      </c>
      <c r="AC40"/>
      <c r="AD40" s="138">
        <f>IF(COUNTA(AC$12:AC$42)=0,0.6*AC$5,IF(AC40="",0,IF(AC$6=0,IF(AC40&gt;=AC$8,AC$5,IF(AC40&lt;AC$6,0,0.6*AC$5+0.4*AC$5*(AC40-AC$7)/(AC$8-AC$7))),IF(AC40&lt;=AC$8,AC$5,IF(AC40&gt;AC$6,0,0.6*AC$5+0.4*AC$5*(AC40-AC$7)/(AC$8-AC$7))))))</f>
      </c>
      <c r="AE40" s="138">
        <f>IF(AC40&lt;&gt;"",AC$5,0)</f>
      </c>
      <c r="AF40" s="137">
        <f>IF(AC$6=0,RANK(AC40,AC$12:AC$42,0),RANK(AC40,AC$12:AC$42,1))</f>
      </c>
      <c r="AG40"/>
      <c r="AH40" s="138">
        <f>IF(COUNTA(AG$12:AG$42)=0,0.6*AG$5,IF(AG40="",0,IF(AG$6=0,IF(AG40&gt;=AG$8,AG$5,IF(AG40&lt;AG$6,0,0.6*AG$5+0.4*AG$5*(AG40-AG$7)/(AG$8-AG$7))),IF(AG40&lt;=AG$8,AG$5,IF(AG40&gt;AG$6,0,0.6*AG$5+0.4*AG$5*(AG40-AG$7)/(AG$8-AG$7))))))</f>
      </c>
      <c r="AI40" s="138">
        <f>IF(AG40&lt;&gt;"",AG$5,0)</f>
      </c>
      <c r="AJ40" s="137">
        <f>IF(AG$6=0,RANK(AG40,AG$12:AG$42,0),RANK(AG40,AG$12:AG$42,1))</f>
      </c>
      <c r="AK40"/>
      <c r="AL40" s="138">
        <f>IF(COUNTA(AK$12:AK$42)=0,0.6*AK$5,IF(AK40="",0,IF(AK$6=0,IF(AK40&gt;=AK$8,AK$5,IF(AK40&lt;AK$6,0,0.6*AK$5+0.4*AK$5*(AK40-AK$7)/(AK$8-AK$7))),IF(AK40&lt;=AK$8,AK$5,IF(AK40&gt;AK$6,0,0.6*AK$5+0.4*AK$5*(AK40-AK$7)/(AK$8-AK$7))))))</f>
      </c>
      <c r="AM40" s="138">
        <f>IF(AK40&lt;&gt;"",AK$5,0)</f>
      </c>
      <c r="AN40" s="137">
        <f>IF(AK$6=0,RANK(AK40,AK$12:AK$42,0),RANK(AK40,AK$12:AK$42,1))</f>
      </c>
      <c r="AO40"/>
      <c r="AP40" s="138">
        <f>IF(COUNTA(AO$12:AO$42)=0,0.6*AO$5,IF(AO40="",0,IF(AO$6=0,IF(AO40&gt;=AO$8,AO$5,IF(AO40&lt;AO$6,0,0.6*AO$5+0.4*AO$5*(AO40-AO$7)/(AO$8-AO$7))),IF(AO40&lt;=AO$8,AO$5,IF(AO40&gt;AO$6,0,0.6*AO$5+0.4*AO$5*(AO40-AO$7)/(AO$8-AO$7))))))</f>
      </c>
      <c r="AQ40" s="138">
        <f>IF(AO40&lt;&gt;"",AO$5,0)</f>
      </c>
      <c r="AR40" s="137">
        <f>IF(AO$6=0,RANK(AO40,AO$12:AO$42,0),RANK(AO40,AO$12:AO$42,1))</f>
      </c>
      <c r="AS40" s="138">
        <v>99.9</v>
      </c>
      <c r="AT40" s="138">
        <f>IF(COUNTA(AS$12:AS$42)=0,0.6*AS$5,IF(AS40="",0,IF(AS$6=0,IF(AS40&gt;=AS$8,AS$5,IF(AS40&lt;AS$6,0,0.6*AS$5+0.4*AS$5*(AS40-AS$7)/(AS$8-AS$7))),IF(AS40&lt;=AS$8,AS$5,IF(AS40&gt;AS$6,0,0.6*AS$5+0.4*AS$5*(AS40-AS$7)/(AS$8-AS$7))))))</f>
      </c>
      <c r="AU40" s="138">
        <f>IF(AS40&lt;&gt;"",AS$5,0)</f>
      </c>
      <c r="AV40" s="137">
        <f>IF(AS$6=0,RANK(AS40,AS$12:AS$42,0),RANK(AS40,AS$12:AS$42,1))</f>
      </c>
      <c r="AW40" s="138">
        <v>94.9656931877605</v>
      </c>
      <c r="AX40" s="138">
        <f>IF(COUNTA(AW$12:AW$42)=0,0.6*AW$5,IF(AW40="",0,IF(AW$6=0,IF(AW40&gt;=AW$8,AW$5,IF(AW40&lt;AW$6,0,0.6*AW$5+0.4*AW$5*(AW40-AW$7)/(AW$8-AW$7))),IF(AW40&lt;=AW$8,AW$5,IF(AW40&gt;AW$6,0,0.6*AW$5+0.4*AW$5*(AW40-AW$7)/(AW$8-AW$7))))))</f>
      </c>
      <c r="AY40" s="138">
        <f>IF(AW40&lt;&gt;"",AW$5,0)</f>
      </c>
      <c r="AZ40" s="137">
        <f>IF(AW$6=0,RANK(AW40,AW$12:AW$42,0),RANK(AW40,AW$12:AW$42,1))</f>
      </c>
      <c r="BA40" s="138">
        <v>96.7658691648591</v>
      </c>
      <c r="BB40" s="138">
        <f>IF(COUNTA(BA$12:BA$42)=0,0.6*BA$5,IF(BA40="",0,IF(BA$6=0,IF(BA40&gt;=BA$8,BA$5,IF(BA40&lt;BA$6,0,0.6*BA$5+0.4*BA$5*(BA40-BA$7)/(BA$8-BA$7))),IF(BA40&lt;=BA$8,BA$5,IF(BA40&gt;BA$6,0,0.6*BA$5+0.4*BA$5*(BA40-BA$7)/(BA$8-BA$7))))))</f>
      </c>
      <c r="BC40" s="138">
        <f>IF(BA40&lt;&gt;"",BA$5,0)</f>
      </c>
      <c r="BD40" s="137">
        <f>IF(BA$6=0,RANK(BA40,BA$12:BA$42,0),RANK(BA40,BA$12:BA$42,1))</f>
      </c>
      <c r="BE40" s="138">
        <v>99.3397025948041</v>
      </c>
      <c r="BF40" s="138">
        <f>IF(COUNTA(BE$12:BE$42)=0,0.6*BE$5,IF(BE40="",0,IF(BE$6=0,IF(BE40&gt;=BE$8,BE$5,IF(BE40&lt;BE$6,0,0.6*BE$5+0.4*BE$5*(BE40-BE$7)/(BE$8-BE$7))),IF(BE40&lt;=BE$8,BE$5,IF(BE40&gt;BE$6,0,0.6*BE$5+0.4*BE$5*(BE40-BE$7)/(BE$8-BE$7))))))</f>
      </c>
      <c r="BG40" s="138">
        <f>IF(BE40&lt;&gt;"",BE$5,0)</f>
      </c>
      <c r="BH40" s="137">
        <f>IF(BE$6=0,RANK(BE40,BE$12:BE$42,0),RANK(BE40,BE$12:BE$42,1))</f>
      </c>
      <c r="BI40"/>
      <c r="BJ40"/>
      <c r="BK40" s="138">
        <f>IF((COUNTA(BI$12:BI$42)+COUNTA(BJ$12:BJ$42)=0),0.6*BI$5,IF(OR(BI40="",BJ40=""),0,IF(BI$6=0,IF(BI40&gt;=BI$8,BI$5,IF(BI40&lt;BJ40,0,BI$5*(BI40-BJ40)/(BI$8-BJ40))),IF(BI40&lt;=BI$8,BI$5,IF(BI40&gt;BJ40,0,BI$5*(BI40-BJ40)/(BI$8-BJ40))))))</f>
      </c>
      <c r="BL40" s="138">
        <f>IF(OR(BI40="",BJ40=""),0,BI$5)</f>
      </c>
      <c r="BM40" s="137">
        <f>IF(BI$6=0,RANK(BK40,BK$12:BK$42,0),RANK(BK40,BK$12:BK$42,1))</f>
      </c>
      <c r="BN40"/>
      <c r="BO40"/>
      <c r="BP40" s="138">
        <f>IF((COUNTA(BN$12:BN$42)+COUNTA(BO$12:BO$42)=0),0.6*BN$5,IF(OR(BN40="",BO40=""),0,IF(BN$6=0,IF(BN40&gt;=BN$8,BN$5,IF(BN40&lt;BO40,0,BN$5*(BN40-BO40)/(BN$8-BO40))),IF(BN40&lt;=BN$8,BN$5,IF(BN40&gt;BO40,0,BN$5*(BN40-BO40)/(BN$8-BO40))))))</f>
      </c>
      <c r="BQ40" s="138">
        <f>IF(OR(BN40="",BO40=""),0,BN$5)</f>
      </c>
      <c r="BR40" s="137">
        <f>IF(BN$6=0,RANK(BP40,BP$12:BP$42,0),RANK(BP40,BP$12:BP$42,1))</f>
      </c>
      <c r="BS40"/>
      <c r="BT40" s="138">
        <f>IF(COUNTA(BS$12:BS$42)=0,0.6*BS$5,IF(BS40="",0,IF(BS$6=0,IF(BS40&gt;=BS$8,BS$5,IF(BS40&lt;BS$6,0,0.6*BS$5+0.4*BS$5*(BS40-BS$7)/(BS$8-BS$7))),IF(BS40&lt;=BS$8,BS$5,IF(BS40&gt;BS$6,0,0.6*BS$5+0.4*BS$5*(BS40-BS$7)/(BS$8-BS$7))))))</f>
      </c>
      <c r="BU40" s="138">
        <f>IF(BS40&lt;&gt;"",BS$5,0)</f>
      </c>
      <c r="BV40" s="137">
        <f>IF(BS$6=0,RANK(BS40,BS$12:BS$42,0),RANK(BS40,BS$12:BS$42,1))</f>
      </c>
      <c r="BW40"/>
      <c r="BX40" s="138">
        <f>IF(COUNTA(BW$12:BW$42)=0,0.6*BW$5,IF(BW40="",0,IF(BW$6=0,IF(BW40&gt;=BW$8,BW$5,IF(BW40&lt;BW$6,0,0.6*BW$5+0.4*BW$5*(BW40-BW$7)/(BW$8-BW$7))),IF(BW40&lt;=BW$8,BW$5,IF(BW40&gt;BW$6,0,0.6*BW$5+0.4*BW$5*(BW40-BW$7)/(BW$8-BW$7))))))</f>
      </c>
      <c r="BY40" s="138">
        <f>IF(BW40&lt;&gt;"",BW$5,0)</f>
      </c>
      <c r="BZ40" s="137">
        <f>IF(BW$6=0,RANK(BW40,BW$12:BW$42,0),RANK(BW40,BW$12:BW$42,1))</f>
      </c>
      <c r="CA40"/>
      <c r="CB40" s="138">
        <f>IF(COUNTA(CA$12:CA$42)=0,0.6*CA$5,IF(CA40="",0,IF(AND(CA40&gt;=CA$7,CA40&lt;=CA$8),CA$5,0)))</f>
      </c>
      <c r="CC40" s="138">
        <f>IF(CA40&lt;&gt;"",CA$5,0)</f>
      </c>
      <c r="CD40" s="137">
        <f>IF(CA$6=0,RANK(CA40,CA$12:CA$42,0),RANK(CA40,CA$12:CA$42,1))</f>
      </c>
      <c r="CE40"/>
      <c r="CF40" s="138">
        <f>IF(COUNTA(CE$12:CE$42)=0,0.6*CE$5,IF(CE40="",0,IF(AND(CE40&gt;=CE$7,CE40&lt;=CE$8),CE$5,0)))</f>
      </c>
      <c r="CG40" s="138">
        <f>IF(CE40&lt;&gt;"",CE$5,0)</f>
      </c>
      <c r="CH40" s="137">
        <f>IF(CE$6=0,RANK(CE40,CE$12:CE$42,0),RANK(CE40,CE$12:CE$42,1))</f>
      </c>
      <c r="CI40"/>
      <c r="CJ40" s="138">
        <f>IF(COUNTA(CI$12:CI$42)=0,0.6*CI$5,IF(CI40="",0,IF(CI$6=0,IF(CI40&gt;=CI$8,CI$5,IF(CI40&lt;CI$6,0,0.6*CI$5+0.4*CI$5*(CI40-CI$7)/(CI$8-CI$7))),IF(CI40&lt;=CI$8,CI$5,IF(CI40&gt;CI$6,0,0.6*CI$5+0.4*CI$5*(CI40-CI$7)/(CI$8-CI$7))))))</f>
      </c>
      <c r="CK40" s="138">
        <f>IF(CI40&lt;&gt;"",CI$5,0)</f>
      </c>
      <c r="CL40" s="137">
        <f>IF(CI$6=0,RANK(CI40,CI$12:CI$42,0),RANK(CI40,CI$12:CI$42,1))</f>
      </c>
      <c r="CM40" s="137" t="s">
        <v>44</v>
      </c>
      <c r="CN40" s="137">
        <f>(F40)*100</f>
      </c>
      <c r="CO40" s="137">
        <f>RANK(CN40,CN$12:CN$42,0)</f>
      </c>
      <c r="CP40" s="137" t="s">
        <v>44</v>
      </c>
      <c r="CQ40" s="137">
        <f>(J40+N40+R40+V40+Z40+AD40+AH40+AL40+AP40+AT40+AX40+BB40+BF40)*100</f>
      </c>
      <c r="CR40" s="137">
        <f>RANK(CQ40,CQ$12:CQ$42,0)</f>
      </c>
      <c r="CS40" s="137" t="s">
        <v>44</v>
      </c>
      <c r="CT40" s="137">
        <f>(BK40+BP40)*100</f>
      </c>
      <c r="CU40" s="137">
        <f>RANK(CT40,CT$12:CT$42,0)</f>
      </c>
      <c r="CV40" s="137" t="s">
        <v>44</v>
      </c>
      <c r="CW40" s="137">
        <f>(BT40)*100</f>
      </c>
      <c r="CX40" s="137">
        <f>RANK(CW40,CW$12:CW$42,0)</f>
      </c>
      <c r="CY40" s="137" t="s">
        <v>44</v>
      </c>
      <c r="CZ40" s="137">
        <f>(BX40)*100</f>
      </c>
      <c r="DA40" s="137">
        <f>RANK(CZ40,CZ$12:CZ$42,0)</f>
      </c>
      <c r="DB40" s="137" t="s">
        <v>44</v>
      </c>
      <c r="DC40" s="137">
        <f>(CB40+CF40)*100</f>
      </c>
      <c r="DD40" s="137">
        <f>RANK(DC40,DC$12:DC$42,0)</f>
      </c>
      <c r="DE40" s="137" t="s">
        <v>44</v>
      </c>
      <c r="DF40" s="137">
        <f>(CJ40)*100</f>
      </c>
      <c r="DG40" s="137">
        <f>RANK(DF40,DF$12:DF$42,0)</f>
      </c>
    </row>
    <row r="41">
      <c r="A41" s="137" t="s">
        <v>45</v>
      </c>
      <c r="B41" s="137">
        <f>A41</f>
      </c>
      <c r="C41" s="137">
        <f>(F41+J41+N41+R41+V41+Z41+AD41+AH41+AL41+AP41+AT41+AX41+BB41+BF41+BK41+BP41+BT41+BX41+CB41+CF41+CJ41)*100</f>
      </c>
      <c r="D41" s="137">
        <f>RANK(C41,C$12:C$42,0)</f>
      </c>
      <c r="E41"/>
      <c r="F41" s="138">
        <f>IF(COUNTA(E$12:E$42)=0,0.6*E$5,IF(E41="",0,IF(E$6=0,IF(E41&gt;=E$8,E$5,IF(E41&lt;E$6,0,0.6*E$5+0.4*E$5*(E41-E$7)/(E$8-E$7))),IF(E41&lt;=E$8,E$5,IF(E41&gt;E$6,0,0.6*E$5+0.4*E$5*(E41-E$7)/(E$8-E$7))))))</f>
      </c>
      <c r="G41" s="138">
        <f>IF(E41&lt;&gt;"",E$5,0)</f>
      </c>
      <c r="H41" s="137">
        <f>IF(E$6=0,RANK(E41,E$12:E$42,0),RANK(E41,E$12:E$42,1))</f>
      </c>
      <c r="I41"/>
      <c r="J41" s="138">
        <f>IF(COUNTA(I$12:I$42)=0,0.6*I$5,IF(I41="",0,IF(I$6=0,IF(I41&gt;=I$8,I$5,IF(I41&lt;I$6,0,0.6*I$5+0.4*I$5*(I41-I$7)/(I$8-I$7))),IF(I41&lt;=I$8,I$5,IF(I41&gt;I$6,0,0.6*I$5+0.4*I$5*(I41-I$7)/(I$8-I$7))))))</f>
      </c>
      <c r="K41" s="138">
        <f>IF(I41&lt;&gt;"",I$5,0)</f>
      </c>
      <c r="L41" s="137">
        <f>IF(I$6=0,RANK(I41,I$12:I$42,0),RANK(I41,I$12:I$42,1))</f>
      </c>
      <c r="M41" s="138">
        <v>99.8464768518504</v>
      </c>
      <c r="N41" s="138">
        <f>IF(COUNTA(M$12:M$42)=0,0.6*M$5,IF(M41="",0,IF(M$6=0,IF(M41&gt;=M$8,M$5,IF(M41&lt;M$6,0,0.6*M$5+0.4*M$5*(M41-M$7)/(M$8-M$7))),IF(M41&lt;=M$8,M$5,IF(M41&gt;M$6,0,0.6*M$5+0.4*M$5*(M41-M$7)/(M$8-M$7))))))</f>
      </c>
      <c r="O41" s="138">
        <f>IF(M41&lt;&gt;"",M$5,0)</f>
      </c>
      <c r="P41" s="137">
        <f>IF(M$6=0,RANK(M41,M$12:M$42,0),RANK(M41,M$12:M$42,1))</f>
      </c>
      <c r="Q41" s="138">
        <v>0.697348379606182</v>
      </c>
      <c r="R41" s="138">
        <f>IF(COUNTA(Q$12:Q$42)=0,0.6*Q$5,IF(Q41="",0,IF(Q$6=0,IF(Q41&gt;=Q$8,Q$5,IF(Q41&lt;Q$6,0,0.6*Q$5+0.4*Q$5*(Q41-Q$7)/(Q$8-Q$7))),IF(Q41&lt;=Q$8,Q$5,IF(Q41&gt;Q$6,0,0.6*Q$5+0.4*Q$5*(Q41-Q$7)/(Q$8-Q$7))))))</f>
      </c>
      <c r="S41" s="138">
        <f>IF(Q41&lt;&gt;"",Q$5,0)</f>
      </c>
      <c r="T41" s="137">
        <f>IF(Q$6=0,RANK(Q41,Q$12:Q$42,0),RANK(Q41,Q$12:Q$42,1))</f>
      </c>
      <c r="U41" s="138">
        <v>1.89584211135543</v>
      </c>
      <c r="V41" s="138">
        <f>IF(COUNTA(U$12:U$42)=0,0.6*U$5,IF(U41="",0,IF(U$6=0,IF(U41&gt;=U$8,U$5,IF(U41&lt;U$6,0,0.6*U$5+0.4*U$5*(U41-U$7)/(U$8-U$7))),IF(U41&lt;=U$8,U$5,IF(U41&gt;U$6,0,0.6*U$5+0.4*U$5*(U41-U$7)/(U$8-U$7))))))</f>
      </c>
      <c r="W41" s="138">
        <f>IF(U41&lt;&gt;"",U$5,0)</f>
      </c>
      <c r="X41" s="137">
        <f>IF(U$6=0,RANK(U41,U$12:U$42,0),RANK(U41,U$12:U$42,1))</f>
      </c>
      <c r="Y41" s="138">
        <v>99.9766338696481</v>
      </c>
      <c r="Z41" s="138">
        <f>IF(COUNTA(Y$12:Y$42)=0,0.6*Y$5,IF(Y41="",0,IF(Y$6=0,IF(Y41&gt;=Y$8,Y$5,IF(Y41&lt;Y$6,0,0.6*Y$5+0.4*Y$5*(Y41-Y$7)/(Y$8-Y$7))),IF(Y41&lt;=Y$8,Y$5,IF(Y41&gt;Y$6,0,0.6*Y$5+0.4*Y$5*(Y41-Y$7)/(Y$8-Y$7))))))</f>
      </c>
      <c r="AA41" s="138">
        <f>IF(Y41&lt;&gt;"",Y$5,0)</f>
      </c>
      <c r="AB41" s="137">
        <f>IF(Y$6=0,RANK(Y41,Y$12:Y$42,0),RANK(Y41,Y$12:Y$42,1))</f>
      </c>
      <c r="AC41" s="138">
        <v>0.102614885982182</v>
      </c>
      <c r="AD41" s="138">
        <f>IF(COUNTA(AC$12:AC$42)=0,0.6*AC$5,IF(AC41="",0,IF(AC$6=0,IF(AC41&gt;=AC$8,AC$5,IF(AC41&lt;AC$6,0,0.6*AC$5+0.4*AC$5*(AC41-AC$7)/(AC$8-AC$7))),IF(AC41&lt;=AC$8,AC$5,IF(AC41&gt;AC$6,0,0.6*AC$5+0.4*AC$5*(AC41-AC$7)/(AC$8-AC$7))))))</f>
      </c>
      <c r="AE41" s="138">
        <f>IF(AC41&lt;&gt;"",AC$5,0)</f>
      </c>
      <c r="AF41" s="137">
        <f>IF(AC$6=0,RANK(AC41,AC$12:AC$42,0),RANK(AC41,AC$12:AC$42,1))</f>
      </c>
      <c r="AG41"/>
      <c r="AH41" s="138">
        <f>IF(COUNTA(AG$12:AG$42)=0,0.6*AG$5,IF(AG41="",0,IF(AG$6=0,IF(AG41&gt;=AG$8,AG$5,IF(AG41&lt;AG$6,0,0.6*AG$5+0.4*AG$5*(AG41-AG$7)/(AG$8-AG$7))),IF(AG41&lt;=AG$8,AG$5,IF(AG41&gt;AG$6,0,0.6*AG$5+0.4*AG$5*(AG41-AG$7)/(AG$8-AG$7))))))</f>
      </c>
      <c r="AI41" s="138">
        <f>IF(AG41&lt;&gt;"",AG$5,0)</f>
      </c>
      <c r="AJ41" s="137">
        <f>IF(AG$6=0,RANK(AG41,AG$12:AG$42,0),RANK(AG41,AG$12:AG$42,1))</f>
      </c>
      <c r="AK41"/>
      <c r="AL41" s="138">
        <f>IF(COUNTA(AK$12:AK$42)=0,0.6*AK$5,IF(AK41="",0,IF(AK$6=0,IF(AK41&gt;=AK$8,AK$5,IF(AK41&lt;AK$6,0,0.6*AK$5+0.4*AK$5*(AK41-AK$7)/(AK$8-AK$7))),IF(AK41&lt;=AK$8,AK$5,IF(AK41&gt;AK$6,0,0.6*AK$5+0.4*AK$5*(AK41-AK$7)/(AK$8-AK$7))))))</f>
      </c>
      <c r="AM41" s="138">
        <f>IF(AK41&lt;&gt;"",AK$5,0)</f>
      </c>
      <c r="AN41" s="137">
        <f>IF(AK$6=0,RANK(AK41,AK$12:AK$42,0),RANK(AK41,AK$12:AK$42,1))</f>
      </c>
      <c r="AO41"/>
      <c r="AP41" s="138">
        <f>IF(COUNTA(AO$12:AO$42)=0,0.6*AO$5,IF(AO41="",0,IF(AO$6=0,IF(AO41&gt;=AO$8,AO$5,IF(AO41&lt;AO$6,0,0.6*AO$5+0.4*AO$5*(AO41-AO$7)/(AO$8-AO$7))),IF(AO41&lt;=AO$8,AO$5,IF(AO41&gt;AO$6,0,0.6*AO$5+0.4*AO$5*(AO41-AO$7)/(AO$8-AO$7))))))</f>
      </c>
      <c r="AQ41" s="138">
        <f>IF(AO41&lt;&gt;"",AO$5,0)</f>
      </c>
      <c r="AR41" s="137">
        <f>IF(AO$6=0,RANK(AO41,AO$12:AO$42,0),RANK(AO41,AO$12:AO$42,1))</f>
      </c>
      <c r="AS41" s="138">
        <v>99.9</v>
      </c>
      <c r="AT41" s="138">
        <f>IF(COUNTA(AS$12:AS$42)=0,0.6*AS$5,IF(AS41="",0,IF(AS$6=0,IF(AS41&gt;=AS$8,AS$5,IF(AS41&lt;AS$6,0,0.6*AS$5+0.4*AS$5*(AS41-AS$7)/(AS$8-AS$7))),IF(AS41&lt;=AS$8,AS$5,IF(AS41&gt;AS$6,0,0.6*AS$5+0.4*AS$5*(AS41-AS$7)/(AS$8-AS$7))))))</f>
      </c>
      <c r="AU41" s="138">
        <f>IF(AS41&lt;&gt;"",AS$5,0)</f>
      </c>
      <c r="AV41" s="137">
        <f>IF(AS$6=0,RANK(AS41,AS$12:AS$42,0),RANK(AS41,AS$12:AS$42,1))</f>
      </c>
      <c r="AW41" s="138">
        <v>98.825852361589</v>
      </c>
      <c r="AX41" s="138">
        <f>IF(COUNTA(AW$12:AW$42)=0,0.6*AW$5,IF(AW41="",0,IF(AW$6=0,IF(AW41&gt;=AW$8,AW$5,IF(AW41&lt;AW$6,0,0.6*AW$5+0.4*AW$5*(AW41-AW$7)/(AW$8-AW$7))),IF(AW41&lt;=AW$8,AW$5,IF(AW41&gt;AW$6,0,0.6*AW$5+0.4*AW$5*(AW41-AW$7)/(AW$8-AW$7))))))</f>
      </c>
      <c r="AY41" s="138">
        <f>IF(AW41&lt;&gt;"",AW$5,0)</f>
      </c>
      <c r="AZ41" s="137">
        <f>IF(AW$6=0,RANK(AW41,AW$12:AW$42,0),RANK(AW41,AW$12:AW$42,1))</f>
      </c>
      <c r="BA41" s="138">
        <v>76.4459897438067</v>
      </c>
      <c r="BB41" s="138">
        <f>IF(COUNTA(BA$12:BA$42)=0,0.6*BA$5,IF(BA41="",0,IF(BA$6=0,IF(BA41&gt;=BA$8,BA$5,IF(BA41&lt;BA$6,0,0.6*BA$5+0.4*BA$5*(BA41-BA$7)/(BA$8-BA$7))),IF(BA41&lt;=BA$8,BA$5,IF(BA41&gt;BA$6,0,0.6*BA$5+0.4*BA$5*(BA41-BA$7)/(BA$8-BA$7))))))</f>
      </c>
      <c r="BC41" s="138">
        <f>IF(BA41&lt;&gt;"",BA$5,0)</f>
      </c>
      <c r="BD41" s="137">
        <f>IF(BA$6=0,RANK(BA41,BA$12:BA$42,0),RANK(BA41,BA$12:BA$42,1))</f>
      </c>
      <c r="BE41" s="138">
        <v>99.9634592125707</v>
      </c>
      <c r="BF41" s="138">
        <f>IF(COUNTA(BE$12:BE$42)=0,0.6*BE$5,IF(BE41="",0,IF(BE$6=0,IF(BE41&gt;=BE$8,BE$5,IF(BE41&lt;BE$6,0,0.6*BE$5+0.4*BE$5*(BE41-BE$7)/(BE$8-BE$7))),IF(BE41&lt;=BE$8,BE$5,IF(BE41&gt;BE$6,0,0.6*BE$5+0.4*BE$5*(BE41-BE$7)/(BE$8-BE$7))))))</f>
      </c>
      <c r="BG41" s="138">
        <f>IF(BE41&lt;&gt;"",BE$5,0)</f>
      </c>
      <c r="BH41" s="137">
        <f>IF(BE$6=0,RANK(BE41,BE$12:BE$42,0),RANK(BE41,BE$12:BE$42,1))</f>
      </c>
      <c r="BI41"/>
      <c r="BJ41"/>
      <c r="BK41" s="138">
        <f>IF((COUNTA(BI$12:BI$42)+COUNTA(BJ$12:BJ$42)=0),0.6*BI$5,IF(OR(BI41="",BJ41=""),0,IF(BI$6=0,IF(BI41&gt;=BI$8,BI$5,IF(BI41&lt;BJ41,0,BI$5*(BI41-BJ41)/(BI$8-BJ41))),IF(BI41&lt;=BI$8,BI$5,IF(BI41&gt;BJ41,0,BI$5*(BI41-BJ41)/(BI$8-BJ41))))))</f>
      </c>
      <c r="BL41" s="138">
        <f>IF(OR(BI41="",BJ41=""),0,BI$5)</f>
      </c>
      <c r="BM41" s="137">
        <f>IF(BI$6=0,RANK(BK41,BK$12:BK$42,0),RANK(BK41,BK$12:BK$42,1))</f>
      </c>
      <c r="BN41"/>
      <c r="BO41"/>
      <c r="BP41" s="138">
        <f>IF((COUNTA(BN$12:BN$42)+COUNTA(BO$12:BO$42)=0),0.6*BN$5,IF(OR(BN41="",BO41=""),0,IF(BN$6=0,IF(BN41&gt;=BN$8,BN$5,IF(BN41&lt;BO41,0,BN$5*(BN41-BO41)/(BN$8-BO41))),IF(BN41&lt;=BN$8,BN$5,IF(BN41&gt;BO41,0,BN$5*(BN41-BO41)/(BN$8-BO41))))))</f>
      </c>
      <c r="BQ41" s="138">
        <f>IF(OR(BN41="",BO41=""),0,BN$5)</f>
      </c>
      <c r="BR41" s="137">
        <f>IF(BN$6=0,RANK(BP41,BP$12:BP$42,0),RANK(BP41,BP$12:BP$42,1))</f>
      </c>
      <c r="BS41"/>
      <c r="BT41" s="138">
        <f>IF(COUNTA(BS$12:BS$42)=0,0.6*BS$5,IF(BS41="",0,IF(BS$6=0,IF(BS41&gt;=BS$8,BS$5,IF(BS41&lt;BS$6,0,0.6*BS$5+0.4*BS$5*(BS41-BS$7)/(BS$8-BS$7))),IF(BS41&lt;=BS$8,BS$5,IF(BS41&gt;BS$6,0,0.6*BS$5+0.4*BS$5*(BS41-BS$7)/(BS$8-BS$7))))))</f>
      </c>
      <c r="BU41" s="138">
        <f>IF(BS41&lt;&gt;"",BS$5,0)</f>
      </c>
      <c r="BV41" s="137">
        <f>IF(BS$6=0,RANK(BS41,BS$12:BS$42,0),RANK(BS41,BS$12:BS$42,1))</f>
      </c>
      <c r="BW41"/>
      <c r="BX41" s="138">
        <f>IF(COUNTA(BW$12:BW$42)=0,0.6*BW$5,IF(BW41="",0,IF(BW$6=0,IF(BW41&gt;=BW$8,BW$5,IF(BW41&lt;BW$6,0,0.6*BW$5+0.4*BW$5*(BW41-BW$7)/(BW$8-BW$7))),IF(BW41&lt;=BW$8,BW$5,IF(BW41&gt;BW$6,0,0.6*BW$5+0.4*BW$5*(BW41-BW$7)/(BW$8-BW$7))))))</f>
      </c>
      <c r="BY41" s="138">
        <f>IF(BW41&lt;&gt;"",BW$5,0)</f>
      </c>
      <c r="BZ41" s="137">
        <f>IF(BW$6=0,RANK(BW41,BW$12:BW$42,0),RANK(BW41,BW$12:BW$42,1))</f>
      </c>
      <c r="CA41"/>
      <c r="CB41" s="138">
        <f>IF(COUNTA(CA$12:CA$42)=0,0.6*CA$5,IF(CA41="",0,IF(AND(CA41&gt;=CA$7,CA41&lt;=CA$8),CA$5,0)))</f>
      </c>
      <c r="CC41" s="138">
        <f>IF(CA41&lt;&gt;"",CA$5,0)</f>
      </c>
      <c r="CD41" s="137">
        <f>IF(CA$6=0,RANK(CA41,CA$12:CA$42,0),RANK(CA41,CA$12:CA$42,1))</f>
      </c>
      <c r="CE41"/>
      <c r="CF41" s="138">
        <f>IF(COUNTA(CE$12:CE$42)=0,0.6*CE$5,IF(CE41="",0,IF(AND(CE41&gt;=CE$7,CE41&lt;=CE$8),CE$5,0)))</f>
      </c>
      <c r="CG41" s="138">
        <f>IF(CE41&lt;&gt;"",CE$5,0)</f>
      </c>
      <c r="CH41" s="137">
        <f>IF(CE$6=0,RANK(CE41,CE$12:CE$42,0),RANK(CE41,CE$12:CE$42,1))</f>
      </c>
      <c r="CI41"/>
      <c r="CJ41" s="138">
        <f>IF(COUNTA(CI$12:CI$42)=0,0.6*CI$5,IF(CI41="",0,IF(CI$6=0,IF(CI41&gt;=CI$8,CI$5,IF(CI41&lt;CI$6,0,0.6*CI$5+0.4*CI$5*(CI41-CI$7)/(CI$8-CI$7))),IF(CI41&lt;=CI$8,CI$5,IF(CI41&gt;CI$6,0,0.6*CI$5+0.4*CI$5*(CI41-CI$7)/(CI$8-CI$7))))))</f>
      </c>
      <c r="CK41" s="138">
        <f>IF(CI41&lt;&gt;"",CI$5,0)</f>
      </c>
      <c r="CL41" s="137">
        <f>IF(CI$6=0,RANK(CI41,CI$12:CI$42,0),RANK(CI41,CI$12:CI$42,1))</f>
      </c>
      <c r="CM41" s="137" t="s">
        <v>45</v>
      </c>
      <c r="CN41" s="137">
        <f>(F41)*100</f>
      </c>
      <c r="CO41" s="137">
        <f>RANK(CN41,CN$12:CN$42,0)</f>
      </c>
      <c r="CP41" s="137" t="s">
        <v>45</v>
      </c>
      <c r="CQ41" s="137">
        <f>(J41+N41+R41+V41+Z41+AD41+AH41+AL41+AP41+AT41+AX41+BB41+BF41)*100</f>
      </c>
      <c r="CR41" s="137">
        <f>RANK(CQ41,CQ$12:CQ$42,0)</f>
      </c>
      <c r="CS41" s="137" t="s">
        <v>45</v>
      </c>
      <c r="CT41" s="137">
        <f>(BK41+BP41)*100</f>
      </c>
      <c r="CU41" s="137">
        <f>RANK(CT41,CT$12:CT$42,0)</f>
      </c>
      <c r="CV41" s="137" t="s">
        <v>45</v>
      </c>
      <c r="CW41" s="137">
        <f>(BT41)*100</f>
      </c>
      <c r="CX41" s="137">
        <f>RANK(CW41,CW$12:CW$42,0)</f>
      </c>
      <c r="CY41" s="137" t="s">
        <v>45</v>
      </c>
      <c r="CZ41" s="137">
        <f>(BX41)*100</f>
      </c>
      <c r="DA41" s="137">
        <f>RANK(CZ41,CZ$12:CZ$42,0)</f>
      </c>
      <c r="DB41" s="137" t="s">
        <v>45</v>
      </c>
      <c r="DC41" s="137">
        <f>(CB41+CF41)*100</f>
      </c>
      <c r="DD41" s="137">
        <f>RANK(DC41,DC$12:DC$42,0)</f>
      </c>
      <c r="DE41" s="137" t="s">
        <v>45</v>
      </c>
      <c r="DF41" s="137">
        <f>(CJ41)*100</f>
      </c>
      <c r="DG41" s="137">
        <f>RANK(DF41,DF$12:DF$42,0)</f>
      </c>
    </row>
    <row r="42">
      <c r="A42" s="137" t="s">
        <v>46</v>
      </c>
      <c r="B42" s="137">
        <f>A42</f>
      </c>
      <c r="C42" s="137">
        <f>(F42+J42+N42+R42+V42+Z42+AD42+AH42+AL42+AP42+AT42+AX42+BB42+BF42+BK42+BP42+BT42+BX42+CB42+CF42+CJ42)*100</f>
      </c>
      <c r="D42" s="137">
        <f>RANK(C42,C$12:C$42,0)</f>
      </c>
      <c r="E42"/>
      <c r="F42" s="138">
        <f>IF(COUNTA(E$12:E$42)=0,0.6*E$5,IF(E42="",0,IF(E$6=0,IF(E42&gt;=E$8,E$5,IF(E42&lt;E$6,0,0.6*E$5+0.4*E$5*(E42-E$7)/(E$8-E$7))),IF(E42&lt;=E$8,E$5,IF(E42&gt;E$6,0,0.6*E$5+0.4*E$5*(E42-E$7)/(E$8-E$7))))))</f>
      </c>
      <c r="G42" s="138">
        <f>IF(E42&lt;&gt;"",E$5,0)</f>
      </c>
      <c r="H42" s="137">
        <f>IF(E$6=0,RANK(E42,E$12:E$42,0),RANK(E42,E$12:E$42,1))</f>
      </c>
      <c r="I42"/>
      <c r="J42" s="138">
        <f>IF(COUNTA(I$12:I$42)=0,0.6*I$5,IF(I42="",0,IF(I$6=0,IF(I42&gt;=I$8,I$5,IF(I42&lt;I$6,0,0.6*I$5+0.4*I$5*(I42-I$7)/(I$8-I$7))),IF(I42&lt;=I$8,I$5,IF(I42&gt;I$6,0,0.6*I$5+0.4*I$5*(I42-I$7)/(I$8-I$7))))))</f>
      </c>
      <c r="K42" s="138">
        <f>IF(I42&lt;&gt;"",I$5,0)</f>
      </c>
      <c r="L42" s="137">
        <f>IF(I$6=0,RANK(I42,I$12:I$42,0),RANK(I42,I$12:I$42,1))</f>
      </c>
      <c r="M42" s="138">
        <v>99.826570601852</v>
      </c>
      <c r="N42" s="138">
        <f>IF(COUNTA(M$12:M$42)=0,0.6*M$5,IF(M42="",0,IF(M$6=0,IF(M42&gt;=M$8,M$5,IF(M42&lt;M$6,0,0.6*M$5+0.4*M$5*(M42-M$7)/(M$8-M$7))),IF(M42&lt;=M$8,M$5,IF(M42&gt;M$6,0,0.6*M$5+0.4*M$5*(M42-M$7)/(M$8-M$7))))))</f>
      </c>
      <c r="O42" s="138">
        <f>IF(M42&lt;&gt;"",M$5,0)</f>
      </c>
      <c r="P42" s="137">
        <f>IF(M$6=0,RANK(M42,M$12:M$42,0),RANK(M42,M$12:M$42,1))</f>
      </c>
      <c r="Q42" s="138">
        <v>0.760857060076947</v>
      </c>
      <c r="R42" s="138">
        <f>IF(COUNTA(Q$12:Q$42)=0,0.6*Q$5,IF(Q42="",0,IF(Q$6=0,IF(Q42&gt;=Q$8,Q$5,IF(Q42&lt;Q$6,0,0.6*Q$5+0.4*Q$5*(Q42-Q$7)/(Q$8-Q$7))),IF(Q42&lt;=Q$8,Q$5,IF(Q42&gt;Q$6,0,0.6*Q$5+0.4*Q$5*(Q42-Q$7)/(Q$8-Q$7))))))</f>
      </c>
      <c r="S42" s="138">
        <f>IF(Q42&lt;&gt;"",Q$5,0)</f>
      </c>
      <c r="T42" s="137">
        <f>IF(Q$6=0,RANK(Q42,Q$12:Q$42,0),RANK(Q42,Q$12:Q$42,1))</f>
      </c>
      <c r="U42" s="138">
        <v>1.57634564185665</v>
      </c>
      <c r="V42" s="138">
        <f>IF(COUNTA(U$12:U$42)=0,0.6*U$5,IF(U42="",0,IF(U$6=0,IF(U42&gt;=U$8,U$5,IF(U42&lt;U$6,0,0.6*U$5+0.4*U$5*(U42-U$7)/(U$8-U$7))),IF(U42&lt;=U$8,U$5,IF(U42&gt;U$6,0,0.6*U$5+0.4*U$5*(U42-U$7)/(U$8-U$7))))))</f>
      </c>
      <c r="W42" s="138">
        <f>IF(U42&lt;&gt;"",U$5,0)</f>
      </c>
      <c r="X42" s="137">
        <f>IF(U$6=0,RANK(U42,U$12:U$42,0),RANK(U42,U$12:U$42,1))</f>
      </c>
      <c r="Y42" s="138">
        <v>99.9799085542181</v>
      </c>
      <c r="Z42" s="138">
        <f>IF(COUNTA(Y$12:Y$42)=0,0.6*Y$5,IF(Y42="",0,IF(Y$6=0,IF(Y42&gt;=Y$8,Y$5,IF(Y42&lt;Y$6,0,0.6*Y$5+0.4*Y$5*(Y42-Y$7)/(Y$8-Y$7))),IF(Y42&lt;=Y$8,Y$5,IF(Y42&gt;Y$6,0,0.6*Y$5+0.4*Y$5*(Y42-Y$7)/(Y$8-Y$7))))))</f>
      </c>
      <c r="AA42" s="138">
        <f>IF(Y42&lt;&gt;"",Y$5,0)</f>
      </c>
      <c r="AB42" s="137">
        <f>IF(Y$6=0,RANK(Y42,Y$12:Y$42,0),RANK(Y42,Y$12:Y$42,1))</f>
      </c>
      <c r="AC42" s="138">
        <v>0.0220094918393339</v>
      </c>
      <c r="AD42" s="138">
        <f>IF(COUNTA(AC$12:AC$42)=0,0.6*AC$5,IF(AC42="",0,IF(AC$6=0,IF(AC42&gt;=AC$8,AC$5,IF(AC42&lt;AC$6,0,0.6*AC$5+0.4*AC$5*(AC42-AC$7)/(AC$8-AC$7))),IF(AC42&lt;=AC$8,AC$5,IF(AC42&gt;AC$6,0,0.6*AC$5+0.4*AC$5*(AC42-AC$7)/(AC$8-AC$7))))))</f>
      </c>
      <c r="AE42" s="138">
        <f>IF(AC42&lt;&gt;"",AC$5,0)</f>
      </c>
      <c r="AF42" s="137">
        <f>IF(AC$6=0,RANK(AC42,AC$12:AC$42,0),RANK(AC42,AC$12:AC$42,1))</f>
      </c>
      <c r="AG42"/>
      <c r="AH42" s="138">
        <f>IF(COUNTA(AG$12:AG$42)=0,0.6*AG$5,IF(AG42="",0,IF(AG$6=0,IF(AG42&gt;=AG$8,AG$5,IF(AG42&lt;AG$6,0,0.6*AG$5+0.4*AG$5*(AG42-AG$7)/(AG$8-AG$7))),IF(AG42&lt;=AG$8,AG$5,IF(AG42&gt;AG$6,0,0.6*AG$5+0.4*AG$5*(AG42-AG$7)/(AG$8-AG$7))))))</f>
      </c>
      <c r="AI42" s="138">
        <f>IF(AG42&lt;&gt;"",AG$5,0)</f>
      </c>
      <c r="AJ42" s="137">
        <f>IF(AG$6=0,RANK(AG42,AG$12:AG$42,0),RANK(AG42,AG$12:AG$42,1))</f>
      </c>
      <c r="AK42"/>
      <c r="AL42" s="138">
        <f>IF(COUNTA(AK$12:AK$42)=0,0.6*AK$5,IF(AK42="",0,IF(AK$6=0,IF(AK42&gt;=AK$8,AK$5,IF(AK42&lt;AK$6,0,0.6*AK$5+0.4*AK$5*(AK42-AK$7)/(AK$8-AK$7))),IF(AK42&lt;=AK$8,AK$5,IF(AK42&gt;AK$6,0,0.6*AK$5+0.4*AK$5*(AK42-AK$7)/(AK$8-AK$7))))))</f>
      </c>
      <c r="AM42" s="138">
        <f>IF(AK42&lt;&gt;"",AK$5,0)</f>
      </c>
      <c r="AN42" s="137">
        <f>IF(AK$6=0,RANK(AK42,AK$12:AK$42,0),RANK(AK42,AK$12:AK$42,1))</f>
      </c>
      <c r="AO42"/>
      <c r="AP42" s="138">
        <f>IF(COUNTA(AO$12:AO$42)=0,0.6*AO$5,IF(AO42="",0,IF(AO$6=0,IF(AO42&gt;=AO$8,AO$5,IF(AO42&lt;AO$6,0,0.6*AO$5+0.4*AO$5*(AO42-AO$7)/(AO$8-AO$7))),IF(AO42&lt;=AO$8,AO$5,IF(AO42&gt;AO$6,0,0.6*AO$5+0.4*AO$5*(AO42-AO$7)/(AO$8-AO$7))))))</f>
      </c>
      <c r="AQ42" s="138">
        <f>IF(AO42&lt;&gt;"",AO$5,0)</f>
      </c>
      <c r="AR42" s="137">
        <f>IF(AO$6=0,RANK(AO42,AO$12:AO$42,0),RANK(AO42,AO$12:AO$42,1))</f>
      </c>
      <c r="AS42" s="138">
        <v>99.9</v>
      </c>
      <c r="AT42" s="138">
        <f>IF(COUNTA(AS$12:AS$42)=0,0.6*AS$5,IF(AS42="",0,IF(AS$6=0,IF(AS42&gt;=AS$8,AS$5,IF(AS42&lt;AS$6,0,0.6*AS$5+0.4*AS$5*(AS42-AS$7)/(AS$8-AS$7))),IF(AS42&lt;=AS$8,AS$5,IF(AS42&gt;AS$6,0,0.6*AS$5+0.4*AS$5*(AS42-AS$7)/(AS$8-AS$7))))))</f>
      </c>
      <c r="AU42" s="138">
        <f>IF(AS42&lt;&gt;"",AS$5,0)</f>
      </c>
      <c r="AV42" s="137">
        <f>IF(AS$6=0,RANK(AS42,AS$12:AS$42,0),RANK(AS42,AS$12:AS$42,1))</f>
      </c>
      <c r="AW42" s="138">
        <v>98.1378958634877</v>
      </c>
      <c r="AX42" s="138">
        <f>IF(COUNTA(AW$12:AW$42)=0,0.6*AW$5,IF(AW42="",0,IF(AW$6=0,IF(AW42&gt;=AW$8,AW$5,IF(AW42&lt;AW$6,0,0.6*AW$5+0.4*AW$5*(AW42-AW$7)/(AW$8-AW$7))),IF(AW42&lt;=AW$8,AW$5,IF(AW42&gt;AW$6,0,0.6*AW$5+0.4*AW$5*(AW42-AW$7)/(AW$8-AW$7))))))</f>
      </c>
      <c r="AY42" s="138">
        <f>IF(AW42&lt;&gt;"",AW$5,0)</f>
      </c>
      <c r="AZ42" s="137">
        <f>IF(AW$6=0,RANK(AW42,AW$12:AW$42,0),RANK(AW42,AW$12:AW$42,1))</f>
      </c>
      <c r="BA42" s="138">
        <v>96.6962080054274</v>
      </c>
      <c r="BB42" s="138">
        <f>IF(COUNTA(BA$12:BA$42)=0,0.6*BA$5,IF(BA42="",0,IF(BA$6=0,IF(BA42&gt;=BA$8,BA$5,IF(BA42&lt;BA$6,0,0.6*BA$5+0.4*BA$5*(BA42-BA$7)/(BA$8-BA$7))),IF(BA42&lt;=BA$8,BA$5,IF(BA42&gt;BA$6,0,0.6*BA$5+0.4*BA$5*(BA42-BA$7)/(BA$8-BA$7))))))</f>
      </c>
      <c r="BC42" s="138">
        <f>IF(BA42&lt;&gt;"",BA$5,0)</f>
      </c>
      <c r="BD42" s="137">
        <f>IF(BA$6=0,RANK(BA42,BA$12:BA$42,0),RANK(BA42,BA$12:BA$42,1))</f>
      </c>
      <c r="BE42" s="138">
        <v>90.6301964683116</v>
      </c>
      <c r="BF42" s="138">
        <f>IF(COUNTA(BE$12:BE$42)=0,0.6*BE$5,IF(BE42="",0,IF(BE$6=0,IF(BE42&gt;=BE$8,BE$5,IF(BE42&lt;BE$6,0,0.6*BE$5+0.4*BE$5*(BE42-BE$7)/(BE$8-BE$7))),IF(BE42&lt;=BE$8,BE$5,IF(BE42&gt;BE$6,0,0.6*BE$5+0.4*BE$5*(BE42-BE$7)/(BE$8-BE$7))))))</f>
      </c>
      <c r="BG42" s="138">
        <f>IF(BE42&lt;&gt;"",BE$5,0)</f>
      </c>
      <c r="BH42" s="137">
        <f>IF(BE$6=0,RANK(BE42,BE$12:BE$42,0),RANK(BE42,BE$12:BE$42,1))</f>
      </c>
      <c r="BI42"/>
      <c r="BJ42"/>
      <c r="BK42" s="138">
        <f>IF((COUNTA(BI$12:BI$42)+COUNTA(BJ$12:BJ$42)=0),0.6*BI$5,IF(OR(BI42="",BJ42=""),0,IF(BI$6=0,IF(BI42&gt;=BI$8,BI$5,IF(BI42&lt;BJ42,0,BI$5*(BI42-BJ42)/(BI$8-BJ42))),IF(BI42&lt;=BI$8,BI$5,IF(BI42&gt;BJ42,0,BI$5*(BI42-BJ42)/(BI$8-BJ42))))))</f>
      </c>
      <c r="BL42" s="138">
        <f>IF(OR(BI42="",BJ42=""),0,BI$5)</f>
      </c>
      <c r="BM42" s="137">
        <f>IF(BI$6=0,RANK(BK42,BK$12:BK$42,0),RANK(BK42,BK$12:BK$42,1))</f>
      </c>
      <c r="BN42"/>
      <c r="BO42"/>
      <c r="BP42" s="138">
        <f>IF((COUNTA(BN$12:BN$42)+COUNTA(BO$12:BO$42)=0),0.6*BN$5,IF(OR(BN42="",BO42=""),0,IF(BN$6=0,IF(BN42&gt;=BN$8,BN$5,IF(BN42&lt;BO42,0,BN$5*(BN42-BO42)/(BN$8-BO42))),IF(BN42&lt;=BN$8,BN$5,IF(BN42&gt;BO42,0,BN$5*(BN42-BO42)/(BN$8-BO42))))))</f>
      </c>
      <c r="BQ42" s="138">
        <f>IF(OR(BN42="",BO42=""),0,BN$5)</f>
      </c>
      <c r="BR42" s="137">
        <f>IF(BN$6=0,RANK(BP42,BP$12:BP$42,0),RANK(BP42,BP$12:BP$42,1))</f>
      </c>
      <c r="BS42"/>
      <c r="BT42" s="138">
        <f>IF(COUNTA(BS$12:BS$42)=0,0.6*BS$5,IF(BS42="",0,IF(BS$6=0,IF(BS42&gt;=BS$8,BS$5,IF(BS42&lt;BS$6,0,0.6*BS$5+0.4*BS$5*(BS42-BS$7)/(BS$8-BS$7))),IF(BS42&lt;=BS$8,BS$5,IF(BS42&gt;BS$6,0,0.6*BS$5+0.4*BS$5*(BS42-BS$7)/(BS$8-BS$7))))))</f>
      </c>
      <c r="BU42" s="138">
        <f>IF(BS42&lt;&gt;"",BS$5,0)</f>
      </c>
      <c r="BV42" s="137">
        <f>IF(BS$6=0,RANK(BS42,BS$12:BS$42,0),RANK(BS42,BS$12:BS$42,1))</f>
      </c>
      <c r="BW42"/>
      <c r="BX42" s="138">
        <f>IF(COUNTA(BW$12:BW$42)=0,0.6*BW$5,IF(BW42="",0,IF(BW$6=0,IF(BW42&gt;=BW$8,BW$5,IF(BW42&lt;BW$6,0,0.6*BW$5+0.4*BW$5*(BW42-BW$7)/(BW$8-BW$7))),IF(BW42&lt;=BW$8,BW$5,IF(BW42&gt;BW$6,0,0.6*BW$5+0.4*BW$5*(BW42-BW$7)/(BW$8-BW$7))))))</f>
      </c>
      <c r="BY42" s="138">
        <f>IF(BW42&lt;&gt;"",BW$5,0)</f>
      </c>
      <c r="BZ42" s="137">
        <f>IF(BW$6=0,RANK(BW42,BW$12:BW$42,0),RANK(BW42,BW$12:BW$42,1))</f>
      </c>
      <c r="CA42"/>
      <c r="CB42" s="138">
        <f>IF(COUNTA(CA$12:CA$42)=0,0.6*CA$5,IF(CA42="",0,IF(AND(CA42&gt;=CA$7,CA42&lt;=CA$8),CA$5,0)))</f>
      </c>
      <c r="CC42" s="138">
        <f>IF(CA42&lt;&gt;"",CA$5,0)</f>
      </c>
      <c r="CD42" s="137">
        <f>IF(CA$6=0,RANK(CA42,CA$12:CA$42,0),RANK(CA42,CA$12:CA$42,1))</f>
      </c>
      <c r="CE42"/>
      <c r="CF42" s="138">
        <f>IF(COUNTA(CE$12:CE$42)=0,0.6*CE$5,IF(CE42="",0,IF(AND(CE42&gt;=CE$7,CE42&lt;=CE$8),CE$5,0)))</f>
      </c>
      <c r="CG42" s="138">
        <f>IF(CE42&lt;&gt;"",CE$5,0)</f>
      </c>
      <c r="CH42" s="137">
        <f>IF(CE$6=0,RANK(CE42,CE$12:CE$42,0),RANK(CE42,CE$12:CE$42,1))</f>
      </c>
      <c r="CI42"/>
      <c r="CJ42" s="138">
        <f>IF(COUNTA(CI$12:CI$42)=0,0.6*CI$5,IF(CI42="",0,IF(CI$6=0,IF(CI42&gt;=CI$8,CI$5,IF(CI42&lt;CI$6,0,0.6*CI$5+0.4*CI$5*(CI42-CI$7)/(CI$8-CI$7))),IF(CI42&lt;=CI$8,CI$5,IF(CI42&gt;CI$6,0,0.6*CI$5+0.4*CI$5*(CI42-CI$7)/(CI$8-CI$7))))))</f>
      </c>
      <c r="CK42" s="138">
        <f>IF(CI42&lt;&gt;"",CI$5,0)</f>
      </c>
      <c r="CL42" s="137">
        <f>IF(CI$6=0,RANK(CI42,CI$12:CI$42,0),RANK(CI42,CI$12:CI$42,1))</f>
      </c>
      <c r="CM42" s="137" t="s">
        <v>46</v>
      </c>
      <c r="CN42" s="137">
        <f>(F42)*100</f>
      </c>
      <c r="CO42" s="137">
        <f>RANK(CN42,CN$12:CN$42,0)</f>
      </c>
      <c r="CP42" s="137" t="s">
        <v>46</v>
      </c>
      <c r="CQ42" s="137">
        <f>(J42+N42+R42+V42+Z42+AD42+AH42+AL42+AP42+AT42+AX42+BB42+BF42)*100</f>
      </c>
      <c r="CR42" s="137">
        <f>RANK(CQ42,CQ$12:CQ$42,0)</f>
      </c>
      <c r="CS42" s="137" t="s">
        <v>46</v>
      </c>
      <c r="CT42" s="137">
        <f>(BK42+BP42)*100</f>
      </c>
      <c r="CU42" s="137">
        <f>RANK(CT42,CT$12:CT$42,0)</f>
      </c>
      <c r="CV42" s="137" t="s">
        <v>46</v>
      </c>
      <c r="CW42" s="137">
        <f>(BT42)*100</f>
      </c>
      <c r="CX42" s="137">
        <f>RANK(CW42,CW$12:CW$42,0)</f>
      </c>
      <c r="CY42" s="137" t="s">
        <v>46</v>
      </c>
      <c r="CZ42" s="137">
        <f>(BX42)*100</f>
      </c>
      <c r="DA42" s="137">
        <f>RANK(CZ42,CZ$12:CZ$42,0)</f>
      </c>
      <c r="DB42" s="137" t="s">
        <v>46</v>
      </c>
      <c r="DC42" s="137">
        <f>(CB42+CF42)*100</f>
      </c>
      <c r="DD42" s="137">
        <f>RANK(DC42,DC$12:DC$42,0)</f>
      </c>
      <c r="DE42" s="137" t="s">
        <v>46</v>
      </c>
      <c r="DF42" s="137">
        <f>(CJ42)*100</f>
      </c>
      <c r="DG42" s="137">
        <f>RANK(DF42,DF$12:DF$42,0)</f>
      </c>
    </row>
  </sheetData>
  <mergeCells>
    <mergeCell ref="E1:CL1"/>
    <mergeCell ref="E2:H2"/>
    <mergeCell ref="E3:H3"/>
    <mergeCell ref="F7:F8"/>
    <mergeCell ref="G7:G8"/>
    <mergeCell ref="H7:H8"/>
    <mergeCell ref="E4:H4"/>
    <mergeCell ref="E5:H5"/>
    <mergeCell ref="E6:H6"/>
    <mergeCell ref="I2:BH2"/>
    <mergeCell ref="I3:L3"/>
    <mergeCell ref="J7:J8"/>
    <mergeCell ref="K7:K8"/>
    <mergeCell ref="L7:L8"/>
    <mergeCell ref="I4:L4"/>
    <mergeCell ref="I5:L5"/>
    <mergeCell ref="I6:L6"/>
    <mergeCell ref="M3:T3"/>
    <mergeCell ref="N7:N8"/>
    <mergeCell ref="O7:O8"/>
    <mergeCell ref="P7:P8"/>
    <mergeCell ref="M4:P4"/>
    <mergeCell ref="M5:P5"/>
    <mergeCell ref="M6:P6"/>
    <mergeCell ref="R7:R8"/>
    <mergeCell ref="S7:S8"/>
    <mergeCell ref="T7:T8"/>
    <mergeCell ref="Q4:T4"/>
    <mergeCell ref="Q5:T5"/>
    <mergeCell ref="Q6:T6"/>
    <mergeCell ref="U3:X3"/>
    <mergeCell ref="V7:V8"/>
    <mergeCell ref="W7:W8"/>
    <mergeCell ref="X7:X8"/>
    <mergeCell ref="U4:X4"/>
    <mergeCell ref="U5:X5"/>
    <mergeCell ref="U6:X6"/>
    <mergeCell ref="Y3:AF3"/>
    <mergeCell ref="Z7:Z8"/>
    <mergeCell ref="AA7:AA8"/>
    <mergeCell ref="AB7:AB8"/>
    <mergeCell ref="Y4:AB4"/>
    <mergeCell ref="Y5:AB5"/>
    <mergeCell ref="Y6:AB6"/>
    <mergeCell ref="AD7:AD8"/>
    <mergeCell ref="AE7:AE8"/>
    <mergeCell ref="AF7:AF8"/>
    <mergeCell ref="AC4:AF4"/>
    <mergeCell ref="AC5:AF5"/>
    <mergeCell ref="AC6:AF6"/>
    <mergeCell ref="AG3:AN3"/>
    <mergeCell ref="AH7:AH8"/>
    <mergeCell ref="AI7:AI8"/>
    <mergeCell ref="AJ7:AJ8"/>
    <mergeCell ref="AG4:AJ4"/>
    <mergeCell ref="AG5:AJ5"/>
    <mergeCell ref="AG6:AJ6"/>
    <mergeCell ref="AL7:AL8"/>
    <mergeCell ref="AM7:AM8"/>
    <mergeCell ref="AN7:AN8"/>
    <mergeCell ref="AK4:AN4"/>
    <mergeCell ref="AK5:AN5"/>
    <mergeCell ref="AK6:AN6"/>
    <mergeCell ref="AO3:AR3"/>
    <mergeCell ref="AP7:AP8"/>
    <mergeCell ref="AQ7:AQ8"/>
    <mergeCell ref="AR7:AR8"/>
    <mergeCell ref="AO4:AR4"/>
    <mergeCell ref="AO5:AR5"/>
    <mergeCell ref="AO6:AR6"/>
    <mergeCell ref="AS3:AV3"/>
    <mergeCell ref="AT7:AT8"/>
    <mergeCell ref="AU7:AU8"/>
    <mergeCell ref="AV7:AV8"/>
    <mergeCell ref="AS4:AV4"/>
    <mergeCell ref="AS5:AV5"/>
    <mergeCell ref="AS6:AV6"/>
    <mergeCell ref="AW3:AZ3"/>
    <mergeCell ref="AX7:AX8"/>
    <mergeCell ref="AY7:AY8"/>
    <mergeCell ref="AZ7:AZ8"/>
    <mergeCell ref="AW4:AZ4"/>
    <mergeCell ref="AW5:AZ5"/>
    <mergeCell ref="AW6:AZ6"/>
    <mergeCell ref="BA3:BD3"/>
    <mergeCell ref="BB7:BB8"/>
    <mergeCell ref="BC7:BC8"/>
    <mergeCell ref="BD7:BD8"/>
    <mergeCell ref="BA4:BD4"/>
    <mergeCell ref="BA5:BD5"/>
    <mergeCell ref="BA6:BD6"/>
    <mergeCell ref="BE3:BH3"/>
    <mergeCell ref="BF7:BF8"/>
    <mergeCell ref="BG7:BG8"/>
    <mergeCell ref="BH7:BH8"/>
    <mergeCell ref="BE4:BH4"/>
    <mergeCell ref="BE5:BH5"/>
    <mergeCell ref="BE6:BH6"/>
    <mergeCell ref="BI2:BR2"/>
    <mergeCell ref="BI3:BR3"/>
    <mergeCell ref="BK7:BK8"/>
    <mergeCell ref="BL7:BL8"/>
    <mergeCell ref="BM7:BM8"/>
    <mergeCell ref="BI4:BM4"/>
    <mergeCell ref="BI5:BM5"/>
    <mergeCell ref="BI6:BM6"/>
    <mergeCell ref="BP7:BP8"/>
    <mergeCell ref="BQ7:BQ8"/>
    <mergeCell ref="BR7:BR8"/>
    <mergeCell ref="BN4:BR4"/>
    <mergeCell ref="BN5:BR5"/>
    <mergeCell ref="BN6:BR6"/>
    <mergeCell ref="BS2:BV2"/>
    <mergeCell ref="BS3:BV3"/>
    <mergeCell ref="BT7:BT8"/>
    <mergeCell ref="BU7:BU8"/>
    <mergeCell ref="BV7:BV8"/>
    <mergeCell ref="BS4:BV4"/>
    <mergeCell ref="BS5:BV5"/>
    <mergeCell ref="BS6:BV6"/>
    <mergeCell ref="BW2:BZ2"/>
    <mergeCell ref="BW3:BZ3"/>
    <mergeCell ref="BX7:BX8"/>
    <mergeCell ref="BY7:BY8"/>
    <mergeCell ref="BZ7:BZ8"/>
    <mergeCell ref="BW4:BZ4"/>
    <mergeCell ref="BW5:BZ5"/>
    <mergeCell ref="BW6:BZ6"/>
    <mergeCell ref="CA2:CH2"/>
    <mergeCell ref="CA3:CH3"/>
    <mergeCell ref="CB7:CB8"/>
    <mergeCell ref="CC7:CC8"/>
    <mergeCell ref="CD7:CD8"/>
    <mergeCell ref="CA4:CD4"/>
    <mergeCell ref="CA5:CD5"/>
    <mergeCell ref="CA6:CD6"/>
    <mergeCell ref="CF7:CF8"/>
    <mergeCell ref="CG7:CG8"/>
    <mergeCell ref="CH7:CH8"/>
    <mergeCell ref="CE4:CH4"/>
    <mergeCell ref="CE5:CH5"/>
    <mergeCell ref="CE6:CH6"/>
    <mergeCell ref="CI2:CL2"/>
    <mergeCell ref="CI3:CL3"/>
    <mergeCell ref="CJ7:CJ8"/>
    <mergeCell ref="CK7:CK8"/>
    <mergeCell ref="CL7:CL8"/>
    <mergeCell ref="CI4:CL4"/>
    <mergeCell ref="CI5:CL5"/>
    <mergeCell ref="CI6:CL6"/>
    <mergeCell ref="B1:D7"/>
    <mergeCell ref="B8:B11"/>
    <mergeCell ref="C8:C11"/>
    <mergeCell ref="D8:D11"/>
    <mergeCell ref="CM1:CO7"/>
    <mergeCell ref="CM8:CM11"/>
    <mergeCell ref="CN8:CN11"/>
    <mergeCell ref="CO8:CO11"/>
    <mergeCell ref="CP1:CR7"/>
    <mergeCell ref="CP8:CP11"/>
    <mergeCell ref="CQ8:CQ11"/>
    <mergeCell ref="CR8:CR11"/>
    <mergeCell ref="CS1:CU7"/>
    <mergeCell ref="CS8:CS11"/>
    <mergeCell ref="CT8:CT11"/>
    <mergeCell ref="CU8:CU11"/>
    <mergeCell ref="CV1:CX7"/>
    <mergeCell ref="CV8:CV11"/>
    <mergeCell ref="CW8:CW11"/>
    <mergeCell ref="CX8:CX11"/>
    <mergeCell ref="CY1:DA7"/>
    <mergeCell ref="CY8:CY11"/>
    <mergeCell ref="CZ8:CZ11"/>
    <mergeCell ref="DA8:DA11"/>
    <mergeCell ref="DB1:DD7"/>
    <mergeCell ref="DB8:DB11"/>
    <mergeCell ref="DC8:DC11"/>
    <mergeCell ref="DD8:DD11"/>
    <mergeCell ref="DE1:DG7"/>
    <mergeCell ref="DE8:DE11"/>
    <mergeCell ref="DF8:DF11"/>
    <mergeCell ref="DG8:DG1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HeadingPairs>
    <vt:vector baseType="variant" size="2">
      <vt:variant>
        <vt:lpstr>工作表</vt:lpstr>
      </vt:variant>
      <vt:variant>
        <vt:i4>5</vt:i4>
      </vt:variant>
    </vt:vector>
  </HeadingPairs>
  <TitlesOfParts>
    <vt:vector baseType="lpstr" size="5">
      <vt:lpstr>1、四轮驱动汇总表</vt:lpstr>
      <vt:lpstr>数据整理</vt:lpstr>
      <vt:lpstr>竞对指标对应表</vt:lpstr>
      <vt:lpstr>算法公式</vt:lpstr>
      <vt:lpstr>3.1移动业务</vt:lpstr>
    </vt:vector>
  </TitlesOfParts>
  <LinksUpToDate>false</LinksUpToDate>
  <SharedDoc>false</SharedDoc>
  <HyperlinksChanged>false</HyperlinksChanged>
  <Application>Microsoft Excel</Application>
  <AppVersion>14.0300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2006-09-16T00:00:00Z</dcterms:created>
  <dcterms:modified xsi:type="dcterms:W3CDTF">2019-05-23T08:26:52Z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